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5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4.xml" ContentType="application/vnd.ms-excel.controlproperties+xml"/>
  <Override PartName="/xl/ctrlProps/ctrlProps5.xml" ContentType="application/vnd.ms-excel.controlproperties+xml"/>
  <Override PartName="/xl/ctrlProps/ctrlProps6.xml" ContentType="application/vnd.ms-excel.controlproperties+xml"/>
  <Override PartName="/xl/ctrlProps/ctrlProps8.xml" ContentType="application/vnd.ms-excel.controlproperties+xml"/>
  <Override PartName="/xl/ctrlProps/ctrlProps9.xml" ContentType="application/vnd.ms-excel.controlpropertie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_rels/drawing3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2.vml" ContentType="application/vnd.openxmlformats-officedocument.vmlDrawing"/>
  <Override PartName="/xl/drawings/drawing7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ROQZ2" sheetId="1" state="visible" r:id="rId3"/>
    <sheet name="IROQ" sheetId="2" state="visible" r:id="rId4"/>
    <sheet name="Tables" sheetId="3" state="visible" r:id="rId5"/>
    <sheet name="TETCO_TRANSCO" sheetId="4" state="visible" r:id="rId6"/>
    <sheet name="Listen" sheetId="5" state="visible" r:id="rId7"/>
    <sheet name="ALGO_TENN" sheetId="6" state="visible" r:id="rId8"/>
    <sheet name="Publish" sheetId="7" state="visible" r:id="rId9"/>
    <sheet name="Averaging" sheetId="8" state="visible" r:id="rId10"/>
    <sheet name="DBReport" sheetId="9" state="visible" r:id="rId11"/>
  </sheets>
  <externalReferences>
    <externalReference r:id="rId12"/>
    <externalReference r:id="rId13"/>
  </externalReferences>
  <definedNames>
    <definedName function="false" hidden="false" localSheetId="3" name="_xlnm.Print_Area" vbProcedure="false">TETCO_TRANSCO!$A$1:$R$195</definedName>
    <definedName function="false" hidden="false" name="aDiscount_factor" vbProcedure="false">Listen!$A$5</definedName>
    <definedName function="false" hidden="false" name="apCurve" vbProcedure="false">#REF!</definedName>
    <definedName function="false" hidden="false" name="apDate" vbProcedure="false">#REF!</definedName>
    <definedName function="false" hidden="false" name="apRisk" vbProcedure="false">#REF!</definedName>
    <definedName function="false" hidden="false" name="Basis_Adjustment" vbProcedure="false">#REF!</definedName>
    <definedName function="false" hidden="false" name="cmCurve" vbProcedure="false">#REF!</definedName>
    <definedName function="false" hidden="false" name="Curve_Code" vbProcedure="false">Averaging!$A$3</definedName>
    <definedName function="false" hidden="false" name="dCurveCode" vbProcedure="false">Publish!$C$6</definedName>
    <definedName function="false" hidden="false" name="dDate" vbProcedure="false">Publish!$C$8</definedName>
    <definedName function="false" hidden="false" name="Derived" vbProcedure="false">#REF!</definedName>
    <definedName function="false" hidden="false" name="Discount_Factor" vbProcedure="false">Publish!$A$8</definedName>
    <definedName function="false" hidden="false" name="dRiskType" vbProcedure="false">Publish!$C$7</definedName>
    <definedName function="false" hidden="false" name="Effective_Date" vbProcedure="false">#REF!</definedName>
    <definedName function="false" hidden="false" name="Environment" vbProcedure="false">Publish!$D$5</definedName>
    <definedName function="false" hidden="false" name="HPLClear" vbProcedure="false">#REF!</definedName>
    <definedName function="false" hidden="false" name="HPLSHPDynaRange" vbProcedure="false">OFFSET(#REF!,0,0,COUNTA(#REF!),1)</definedName>
    <definedName function="false" hidden="false" name="HPL_PASTE" vbProcedure="false">#REF!</definedName>
    <definedName function="false" hidden="false" name="Index_Adjustment" vbProcedure="false">#REF!</definedName>
    <definedName function="false" hidden="false" name="Interest_Rate" vbProcedure="false">#REF!</definedName>
    <definedName function="false" hidden="false" name="network" vbProcedure="false">Publish!$G$5</definedName>
    <definedName function="false" hidden="false" name="Period" vbProcedure="false">Averaging!$A$5</definedName>
    <definedName function="false" hidden="false" name="rAmount" vbProcedure="false">DBReport!$E$3</definedName>
    <definedName function="false" hidden="false" name="rBookType" vbProcedure="false">DBReport!$B$3</definedName>
    <definedName function="false" hidden="false" name="rCurveCode" vbProcedure="false">DBReport!$A$3</definedName>
    <definedName function="false" hidden="false" name="rCurveDefID" vbProcedure="false">DBReport!$F$3</definedName>
    <definedName function="false" hidden="false" name="rCurveDefIdStatus" vbProcedure="false">DBReport!$G$3</definedName>
    <definedName function="false" hidden="false" name="rCurvePointStatus" vbProcedure="false">DBReport!$H$3</definedName>
    <definedName function="false" hidden="false" name="rCurveType" vbProcedure="false">DBReport!$C$3</definedName>
    <definedName function="false" hidden="false" name="Reference_Date" vbProcedure="false">#REF!</definedName>
    <definedName function="false" hidden="false" name="rEffDate" vbProcedure="false">DBReport!$B$2</definedName>
    <definedName function="false" hidden="false" name="Risk" vbProcedure="false">Averaging!$A$4</definedName>
    <definedName function="false" hidden="false" name="rngBlue" vbProcedure="false">#REF!</definedName>
    <definedName function="false" hidden="false" name="rngPurple" vbProcedure="false">#REF!</definedName>
    <definedName function="false" hidden="false" name="rRefDate" vbProcedure="false">DBReport!$D$3</definedName>
    <definedName function="false" hidden="false" name="rTimeStamp" vbProcedure="false">DBReport!$J$3</definedName>
    <definedName function="false" hidden="false" name="rUpdateMsg" vbProcedure="false">DBReport!$I$3</definedName>
    <definedName function="false" hidden="false" name="service" vbProcedure="false">Publish!$J$5</definedName>
    <definedName function="false" hidden="false" name="tblMthAdj" vbProcedure="false">#REF!</definedName>
    <definedName function="false" hidden="false" name="Telerate_Instrument" vbProcedure="false">#REF!</definedName>
    <definedName function="false" hidden="false" name="Telerate_Producer" vbProcedure="false">#REF!</definedName>
    <definedName function="false" hidden="false" name="Test" vbProcedure="false">Publish!$B$8</definedName>
    <definedName function="false" hidden="false" localSheetId="2" name="tblMthAdj" vbProcedure="false">Tables!$A$3:$D$14</definedName>
    <definedName function="false" hidden="false" localSheetId="3" name="tblMthAdj" vbProcedure="false">[1]Tables!$A$3:$D$14</definedName>
    <definedName function="false" hidden="false" localSheetId="4" name="aDate" vbProcedure="false">Listen!$B$5</definedName>
    <definedName function="false" hidden="false" localSheetId="4" name="CurveCode" vbProcedure="false">Listen!$B$3</definedName>
    <definedName function="false" hidden="false" localSheetId="4" name="Environment" vbProcedure="false">#REF!</definedName>
    <definedName function="false" hidden="false" localSheetId="4" name="RiskType" vbProcedure="false">Listen!$B$4</definedName>
    <definedName function="false" hidden="false" localSheetId="5" name="tblMthAdj" vbProcedure="false">[1]Tables!$A$3:$D$14</definedName>
    <definedName function="false" hidden="false" localSheetId="7" name="Excel_BuiltIn__FilterDatabase" vbProcedure="false">Averaging!$A$6:$BJ$9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<sst xmlns="http://schemas.openxmlformats.org/spreadsheetml/2006/main" count="103968" uniqueCount="115">
  <si>
    <t xml:space="preserve">DAYS IN MONTH</t>
  </si>
  <si>
    <t xml:space="preserve">Iroquois Zone 2 (Gas Daily Low) USD/MMBtu</t>
  </si>
  <si>
    <t xml:space="preserve">THUR</t>
  </si>
  <si>
    <t xml:space="preserve">FRI</t>
  </si>
  <si>
    <t xml:space="preserve">SAT</t>
  </si>
  <si>
    <t xml:space="preserve">SUN</t>
  </si>
  <si>
    <t xml:space="preserve">MON</t>
  </si>
  <si>
    <t xml:space="preserve">TUE</t>
  </si>
  <si>
    <t xml:space="preserve">WED</t>
  </si>
  <si>
    <t xml:space="preserve">THU</t>
  </si>
  <si>
    <t xml:space="preserve">Avg of GD Low posting</t>
  </si>
  <si>
    <t xml:space="preserve">Feb NX3</t>
  </si>
  <si>
    <t xml:space="preserve">Estimated basis for GD Low Iroquois</t>
  </si>
  <si>
    <t xml:space="preserve">Basis per ERMS</t>
  </si>
  <si>
    <t xml:space="preserve">Difference in Estimated Basis &amp; ERMS Basis</t>
  </si>
  <si>
    <t xml:space="preserve">Feb 01 Volume</t>
  </si>
  <si>
    <t xml:space="preserve">NG</t>
  </si>
  <si>
    <t xml:space="preserve">NGW-IROQ/WADD</t>
  </si>
  <si>
    <t xml:space="preserve">NGW-IROQ/Z1</t>
  </si>
  <si>
    <t xml:space="preserve">NGW-IROQ/Z2</t>
  </si>
  <si>
    <t xml:space="preserve">BASIS</t>
  </si>
  <si>
    <t xml:space="preserve">GD-LOW_IROQUOIS</t>
  </si>
  <si>
    <t xml:space="preserve">IF-FGT/MKT</t>
  </si>
  <si>
    <t xml:space="preserve">DATE</t>
  </si>
  <si>
    <t xml:space="preserve">PRC</t>
  </si>
  <si>
    <t xml:space="preserve">EFP</t>
  </si>
  <si>
    <t xml:space="preserve">INDEX</t>
  </si>
  <si>
    <t xml:space="preserve">ADJ</t>
  </si>
  <si>
    <t xml:space="preserve">MONTH</t>
  </si>
  <si>
    <t xml:space="preserve">ALG CG ADJ TO M3</t>
  </si>
  <si>
    <t xml:space="preserve">NON NY INDEX ADJUST TO TRANSCO Z6</t>
  </si>
  <si>
    <t xml:space="preserve">TRANSCO Z6 ADJUST TO NON NY INDEX</t>
  </si>
  <si>
    <t xml:space="preserve">TENN ZONE 5 BASIS=TENNESSEE ZONE 1 TO 5 CITYGATE-PRIMARY POINT</t>
  </si>
  <si>
    <t xml:space="preserve">TENN ZONE 5 EFP=ZONE 5 TO ZONE 5 SECONDARY</t>
  </si>
  <si>
    <t xml:space="preserve">TENN ZONE 6 BASIS=TENNESSEE ZONE 1 TO 6 CITYGATE-PRIMARY POINT</t>
  </si>
  <si>
    <t xml:space="preserve">TENN ZONE 6 EFP=ZONE 6 TO ZONE 6 SECONDARY</t>
  </si>
  <si>
    <t xml:space="preserve">FUEL</t>
  </si>
  <si>
    <t xml:space="preserve">DEMAND</t>
  </si>
  <si>
    <t xml:space="preserve">CDY</t>
  </si>
  <si>
    <t xml:space="preserve">SURCHARGES</t>
  </si>
  <si>
    <t xml:space="preserve">SURCH</t>
  </si>
  <si>
    <t xml:space="preserve">W</t>
  </si>
  <si>
    <t xml:space="preserve">DRACUT</t>
  </si>
  <si>
    <t xml:space="preserve">LEIDY index adj</t>
  </si>
  <si>
    <t xml:space="preserve">TETCO M3 ADJUST FROM PREVIOUS YEAR</t>
  </si>
  <si>
    <t xml:space="preserve">TRANSC Z6 ADJUST FROM PREVIOUS YEAR</t>
  </si>
  <si>
    <t xml:space="preserve">TRANSCO ZONE 5 ADJUST TO NON NY index</t>
  </si>
  <si>
    <t xml:space="preserve">TETCO M3 ACTUAL BASIS ADJ</t>
  </si>
  <si>
    <t xml:space="preserve">TRANSCO Z6  ACTUAL BASIS ADJ</t>
  </si>
  <si>
    <t xml:space="preserve">IF-TETCO/M3</t>
  </si>
  <si>
    <t xml:space="preserve">IF-TRANSCO/Z5</t>
  </si>
  <si>
    <t xml:space="preserve">IF-TRANSCO/Z6</t>
  </si>
  <si>
    <t xml:space="preserve">TRANSCO/Z6NONNY</t>
  </si>
  <si>
    <t xml:space="preserve">NAT/FUEL/LEIDY</t>
  </si>
  <si>
    <t xml:space="preserve">DRACUT-GDM</t>
  </si>
  <si>
    <t xml:space="preserve"> </t>
  </si>
  <si>
    <t xml:space="preserve">Curve Code:</t>
  </si>
  <si>
    <t xml:space="preserve">Risk Type:</t>
  </si>
  <si>
    <t xml:space="preserve">Date</t>
  </si>
  <si>
    <t xml:space="preserve">NGW-ALGONQUIN</t>
  </si>
  <si>
    <t xml:space="preserve">NGW-ALGO/CITY</t>
  </si>
  <si>
    <t xml:space="preserve">IF-TENN/Z5</t>
  </si>
  <si>
    <t xml:space="preserve">IF-TENN/Z6</t>
  </si>
  <si>
    <t xml:space="preserve">ALG CG adj to M3</t>
  </si>
  <si>
    <t xml:space="preserve">Tibco Warning:</t>
  </si>
  <si>
    <t xml:space="preserve">_RV.WARN.SYSTEM.EVENTLOOP.STARVATION</t>
  </si>
  <si>
    <t xml:space="preserve">Tibco Error:</t>
  </si>
  <si>
    <t xml:space="preserve">Environment:</t>
  </si>
  <si>
    <t xml:space="preserve">ermt</t>
  </si>
  <si>
    <t xml:space="preserve">Network:</t>
  </si>
  <si>
    <t xml:space="preserve">;226.1.4.10;</t>
  </si>
  <si>
    <t xml:space="preserve">Service:</t>
  </si>
  <si>
    <t xml:space="preserve">Curve:</t>
  </si>
  <si>
    <t xml:space="preserve">GDP-TETCO/M3</t>
  </si>
  <si>
    <t xml:space="preserve">GDP-TRANSCO/Z6</t>
  </si>
  <si>
    <t xml:space="preserve">GDP-TRCOZ6/NONY</t>
  </si>
  <si>
    <t xml:space="preserve">GDP-TRCOZ6/NY</t>
  </si>
  <si>
    <r>
      <rPr>
        <b val="true"/>
        <sz val="10"/>
        <color rgb="FF000080"/>
        <rFont val="Arial"/>
        <family val="2"/>
      </rPr>
      <t xml:space="preserve">Risk (</t>
    </r>
    <r>
      <rPr>
        <b val="true"/>
        <sz val="8"/>
        <color rgb="FF000080"/>
        <rFont val="Arial"/>
        <family val="2"/>
      </rPr>
      <t xml:space="preserve">PRC, BAS, IDX</t>
    </r>
    <r>
      <rPr>
        <b val="true"/>
        <sz val="10"/>
        <color rgb="FF000080"/>
        <rFont val="Arial"/>
        <family val="2"/>
      </rPr>
      <t xml:space="preserve">):</t>
    </r>
  </si>
  <si>
    <t xml:space="preserve">BAS</t>
  </si>
  <si>
    <t xml:space="preserve">IDX</t>
  </si>
  <si>
    <t xml:space="preserve">Y</t>
  </si>
  <si>
    <t xml:space="preserve">-</t>
  </si>
  <si>
    <t xml:space="preserve">NGW-CGKY</t>
  </si>
  <si>
    <t xml:space="preserve">NGW-CGE</t>
  </si>
  <si>
    <t xml:space="preserve">IF-CGT/APPALAC</t>
  </si>
  <si>
    <t xml:space="preserve">IF-CGT/CITYGATE</t>
  </si>
  <si>
    <t xml:space="preserve">IF-CNG/APPALACH</t>
  </si>
  <si>
    <t xml:space="preserve">IF-CNG/NORTH</t>
  </si>
  <si>
    <t xml:space="preserve">IF-CNG/N_CITYGA</t>
  </si>
  <si>
    <t xml:space="preserve">IF-TETCO/M2</t>
  </si>
  <si>
    <t xml:space="preserve">IF-CNG/S_CITYGA</t>
  </si>
  <si>
    <t xml:space="preserve">NGW-CHIPPEWA</t>
  </si>
  <si>
    <r>
      <rPr>
        <b val="true"/>
        <sz val="10"/>
        <color rgb="FF000000"/>
        <rFont val="Arial"/>
        <family val="2"/>
      </rPr>
      <t xml:space="preserve">Risk (</t>
    </r>
    <r>
      <rPr>
        <b val="true"/>
        <sz val="8"/>
        <color rgb="FF000000"/>
        <rFont val="Arial"/>
        <family val="2"/>
      </rPr>
      <t xml:space="preserve">PRC, BAS, IDX</t>
    </r>
    <r>
      <rPr>
        <b val="true"/>
        <sz val="10"/>
        <color rgb="FF000000"/>
        <rFont val="Arial"/>
        <family val="2"/>
      </rPr>
      <t xml:space="preserve">):</t>
    </r>
  </si>
  <si>
    <t xml:space="preserve">Nov/00-Mar/01</t>
  </si>
  <si>
    <t xml:space="preserve">Apr/01-Oct/01</t>
  </si>
  <si>
    <t xml:space="preserve">Nov/01-Mar/02</t>
  </si>
  <si>
    <t xml:space="preserve">Apr/02-Oct/02</t>
  </si>
  <si>
    <t xml:space="preserve">Database Activity Report</t>
  </si>
  <si>
    <t xml:space="preserve">Effective Date:</t>
  </si>
  <si>
    <t xml:space="preserve">Curve Code</t>
  </si>
  <si>
    <t xml:space="preserve">Book Type</t>
  </si>
  <si>
    <t xml:space="preserve">Curve Type</t>
  </si>
  <si>
    <t xml:space="preserve">Ref Date</t>
  </si>
  <si>
    <t xml:space="preserve">Curve Value</t>
  </si>
  <si>
    <t xml:space="preserve">Curve Def ID</t>
  </si>
  <si>
    <t xml:space="preserve">Curve Def Id Status</t>
  </si>
  <si>
    <t xml:space="preserve">Curve Point Status</t>
  </si>
  <si>
    <t xml:space="preserve">Update Msg</t>
  </si>
  <si>
    <t xml:space="preserve">PR</t>
  </si>
  <si>
    <t xml:space="preserve">Bad data</t>
  </si>
  <si>
    <t xml:space="preserve">D</t>
  </si>
  <si>
    <t xml:space="preserve">EXISTS</t>
  </si>
  <si>
    <t xml:space="preserve">OK</t>
  </si>
  <si>
    <t xml:space="preserve">I</t>
  </si>
  <si>
    <t xml:space="preserve">NEW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</si>
</sst>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_(\$* #,##0.00_);_(\$* \(#,##0.00\);_(\$* \-??_);_(@_)"/>
    <numFmt numFmtId="166" formatCode="_(\$* #,##0.000_);_(\$* \(#,##0.000\);_(\$* \-??_);_(@_)"/>
    <numFmt numFmtId="167" formatCode="[$-409]d\-mmm\-yy"/>
    <numFmt numFmtId="168" formatCode="0.000"/>
    <numFmt numFmtId="169" formatCode="_(* #,##0.00_);_(* \(#,##0.00\);_(* \-??_);_(@_)"/>
    <numFmt numFmtId="170" formatCode="_(* #,##0.0000_);_(* \(#,##0.0000\);_(* \-??_);_(@_)"/>
    <numFmt numFmtId="171" formatCode="_(\$* #,##0.00000_);_(\$* \(#,##0.00000\);_(\$* \-??_);_(@_)"/>
    <numFmt numFmtId="172" formatCode="_(* #,##0_);_(* \(#,##0\);_(* \-??_);_(@_)"/>
    <numFmt numFmtId="173" formatCode="_(\$* #,##0_);_(\$* \(#,##0\);_(\$* \-??_);_(@_)"/>
    <numFmt numFmtId="174" formatCode="0"/>
    <numFmt numFmtId="175" formatCode="[$-409]m/d/yyyy"/>
    <numFmt numFmtId="176" formatCode="@"/>
    <numFmt numFmtId="177" formatCode="0.0000"/>
    <numFmt numFmtId="178" formatCode="0.0000_)"/>
    <numFmt numFmtId="179" formatCode="0.00"/>
    <numFmt numFmtId="180" formatCode="[$-409]mmm\-yy"/>
    <numFmt numFmtId="181" formatCode="[$-409]m/d/yyyy\ h:mm"/>
  </numFmts>
  <fonts count="2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1"/>
    </font>
    <font>
      <b val="true"/>
      <sz val="10"/>
      <name val="Times New Roman"/>
      <family val="1"/>
    </font>
    <font>
      <b val="true"/>
      <sz val="10"/>
      <color rgb="FF0000FF"/>
      <name val="Arial"/>
      <family val="2"/>
    </font>
    <font>
      <u val="single"/>
      <sz val="8.4"/>
      <color rgb="FF0000FF"/>
      <name val="Arial"/>
      <family val="2"/>
    </font>
    <font>
      <b val="true"/>
      <sz val="9"/>
      <color rgb="FFFFFFFF"/>
      <name val="Arial"/>
      <family val="2"/>
    </font>
    <font>
      <b val="true"/>
      <sz val="9"/>
      <name val="Arial"/>
      <family val="2"/>
    </font>
    <font>
      <sz val="10"/>
      <color rgb="FF808080"/>
      <name val="Arial"/>
      <family val="2"/>
    </font>
    <font>
      <sz val="10"/>
      <color rgb="FF00FFFF"/>
      <name val="Arial"/>
      <family val="2"/>
    </font>
    <font>
      <b val="true"/>
      <sz val="10"/>
      <name val="Arial"/>
      <family val="2"/>
    </font>
    <font>
      <b val="true"/>
      <sz val="10"/>
      <color rgb="FF000080"/>
      <name val="Tahoma"/>
      <family val="2"/>
    </font>
    <font>
      <b val="true"/>
      <sz val="9"/>
      <color rgb="FF000080"/>
      <name val="Arial"/>
      <family val="2"/>
    </font>
    <font>
      <b val="true"/>
      <sz val="9"/>
      <color rgb="FF000000"/>
      <name val="Arial"/>
      <family val="2"/>
    </font>
    <font>
      <sz val="10"/>
      <name val="Tahoma"/>
      <family val="2"/>
    </font>
    <font>
      <b val="true"/>
      <sz val="10"/>
      <name val="Tahoma"/>
      <family val="2"/>
    </font>
    <font>
      <sz val="10"/>
      <color rgb="FF0000FF"/>
      <name val="Tahoma"/>
      <family val="2"/>
    </font>
    <font>
      <sz val="10"/>
      <color rgb="FF000000"/>
      <name val="Tahoma"/>
      <family val="2"/>
    </font>
    <font>
      <b val="true"/>
      <sz val="10"/>
      <color rgb="FF000000"/>
      <name val="Tahoma"/>
      <family val="2"/>
    </font>
    <font>
      <b val="true"/>
      <sz val="10"/>
      <color rgb="FF0000FF"/>
      <name val="Tahoma"/>
      <family val="2"/>
    </font>
    <font>
      <b val="true"/>
      <sz val="10"/>
      <color rgb="FFFF0000"/>
      <name val="Arial"/>
      <family val="2"/>
    </font>
    <font>
      <b val="true"/>
      <sz val="10"/>
      <color rgb="FF000080"/>
      <name val="Arial"/>
      <family val="2"/>
    </font>
    <font>
      <b val="true"/>
      <sz val="8"/>
      <color rgb="FF000080"/>
      <name val="Arial"/>
      <family val="2"/>
    </font>
    <font>
      <sz val="10"/>
      <name val="Arial"/>
      <family val="2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  <font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808080"/>
        <bgColor rgb="FF969696"/>
      </patternFill>
    </fill>
    <fill>
      <patternFill patternType="solid">
        <fgColor rgb="FF800000"/>
        <bgColor rgb="FF800000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0C0C0"/>
        <bgColor rgb="FFCCCCFF"/>
      </patternFill>
    </fill>
    <fill>
      <patternFill patternType="solid">
        <fgColor rgb="FF969696"/>
        <bgColor rgb="FF808080"/>
      </patternFill>
    </fill>
    <fill>
      <patternFill patternType="solid">
        <fgColor rgb="FFFFFFFF"/>
        <bgColor rgb="FFFFFFCC"/>
      </patternFill>
    </fill>
    <fill>
      <patternFill patternType="solid">
        <fgColor rgb="FFFFCC00"/>
        <bgColor rgb="FFFFFF00"/>
      </patternFill>
    </fill>
    <fill>
      <patternFill patternType="solid">
        <fgColor rgb="FFFF6600"/>
        <bgColor rgb="FFFF9900"/>
      </patternFill>
    </fill>
    <fill>
      <patternFill patternType="solid">
        <fgColor rgb="FF99CC00"/>
        <bgColor rgb="FFFFCC00"/>
      </patternFill>
    </fill>
    <fill>
      <patternFill patternType="solid">
        <fgColor rgb="FFFFFF00"/>
        <bgColor rgb="FFFFFF00"/>
      </patternFill>
    </fill>
  </fills>
  <borders count="24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7" fillId="0" borderId="0" applyFont="true" applyBorder="false" applyAlignment="false" applyProtection="false"/>
  </cellStyleXfs>
  <cellXfs count="16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6" fillId="0" borderId="0" xfId="2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4" fillId="0" borderId="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10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2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0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6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8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1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5" fillId="4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1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6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7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" xfId="0" applyFont="true" applyBorder="true" applyAlignment="true" applyProtection="false">
      <alignment horizontal="general" vertical="bottom" textRotation="180" wrapText="false" indent="0" shrinkToFit="false"/>
      <protection locked="true" hidden="false"/>
    </xf>
    <xf numFmtId="164" fontId="8" fillId="3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2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7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6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2" fillId="2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8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9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bottom" textRotation="18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7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6" fillId="8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4" fillId="9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12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1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6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23" fillId="11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8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8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1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4" fillId="9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9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4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11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7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28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2" fillId="1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externalLink" Target="externalLinks/externalLink1.xml"/><Relationship Id="rId13" Type="http://schemas.openxmlformats.org/officeDocument/2006/relationships/externalLink" Target="externalLinks/externalLink2.xml"/><Relationship Id="rId14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19</xdr:col>
      <xdr:colOff>261000</xdr:colOff>
      <xdr:row>0</xdr:row>
      <xdr:rowOff>0</xdr:rowOff>
    </xdr:from>
    <xdr:to>
      <xdr:col>19</xdr:col>
      <xdr:colOff>726480</xdr:colOff>
      <xdr:row>1</xdr:row>
      <xdr:rowOff>86040</xdr:rowOff>
    </xdr:to>
    <xdr:pic>
      <xdr:nvPicPr>
        <xdr:cNvPr id="0" name="Rvx1" descr=""/>
        <xdr:cNvPicPr/>
      </xdr:nvPicPr>
      <xdr:blipFill>
        <a:blip r:embed="rId1"/>
        <a:stretch/>
      </xdr:blipFill>
      <xdr:spPr>
        <a:xfrm>
          <a:off x="16620480" y="0"/>
          <a:ext cx="465480" cy="24804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xdr:twoCellAnchor editAs="oneCell">
    <xdr:from>
      <xdr:col>20</xdr:col>
      <xdr:colOff>140760</xdr:colOff>
      <xdr:row>0</xdr:row>
      <xdr:rowOff>9360</xdr:rowOff>
    </xdr:from>
    <xdr:to>
      <xdr:col>20</xdr:col>
      <xdr:colOff>704880</xdr:colOff>
      <xdr:row>1</xdr:row>
      <xdr:rowOff>114480</xdr:rowOff>
    </xdr:to>
    <xdr:pic>
      <xdr:nvPicPr>
        <xdr:cNvPr id="1" name="Rvx1" descr=""/>
        <xdr:cNvPicPr/>
      </xdr:nvPicPr>
      <xdr:blipFill>
        <a:blip r:embed="rId2"/>
        <a:stretch/>
      </xdr:blipFill>
      <xdr:spPr>
        <a:xfrm>
          <a:off x="17798040" y="9360"/>
          <a:ext cx="564120" cy="26712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60480</xdr:colOff>
          <xdr:row>0</xdr:row>
          <xdr:rowOff>28440</xdr:rowOff>
        </xdr:from>
        <xdr:to>
          <xdr:col>4</xdr:col>
          <xdr:colOff>503640</xdr:colOff>
          <xdr:row>1</xdr:row>
          <xdr:rowOff>123840</xdr:rowOff>
        </xdr:to>
        <xdr:sp>
          <xdr:nvSpPr>
            <xdr:cNvPr id="1001" name="Button 10" descr="Refresh Curve Valu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Refresh Curve Value</a:t>
              </a:r>
            </a:p>
          </xdr:txBody>
        </xdr:sp>
        <xdr:clientData/>
      </xdr:twoCellAnchor>
    </mc:Choice>
  </mc:AlternateContent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69840</xdr:colOff>
          <xdr:row>1</xdr:row>
          <xdr:rowOff>85680</xdr:rowOff>
        </xdr:from>
        <xdr:to>
          <xdr:col>6</xdr:col>
          <xdr:colOff>655560</xdr:colOff>
          <xdr:row>2</xdr:row>
          <xdr:rowOff>66960</xdr:rowOff>
        </xdr:to>
        <xdr:sp>
          <xdr:nvSpPr>
            <xdr:cNvPr id="1001" name="Button 1" descr="Reset Rows/Column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 Rows/Columns</a:t>
              </a:r>
            </a:p>
          </xdr:txBody>
        </xdr:sp>
        <xdr:clientData/>
      </xdr:twoCellAnchor>
    </mc:Choice>
  </mc:AlternateContent>
  <xdr:twoCellAnchor editAs="oneCell">
    <xdr:from>
      <xdr:col>11</xdr:col>
      <xdr:colOff>0</xdr:colOff>
      <xdr:row>1</xdr:row>
      <xdr:rowOff>0</xdr:rowOff>
    </xdr:from>
    <xdr:to>
      <xdr:col>11</xdr:col>
      <xdr:colOff>283680</xdr:colOff>
      <xdr:row>2</xdr:row>
      <xdr:rowOff>28800</xdr:rowOff>
    </xdr:to>
    <xdr:pic>
      <xdr:nvPicPr>
        <xdr:cNvPr id="2" name="Rvx1" descr=""/>
        <xdr:cNvPicPr/>
      </xdr:nvPicPr>
      <xdr:blipFill>
        <a:blip r:embed="rId1"/>
        <a:stretch/>
      </xdr:blipFill>
      <xdr:spPr>
        <a:xfrm>
          <a:off x="12901320" y="162000"/>
          <a:ext cx="283680" cy="26676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1217880</xdr:colOff>
          <xdr:row>0</xdr:row>
          <xdr:rowOff>95400</xdr:rowOff>
        </xdr:from>
        <xdr:to>
          <xdr:col>4</xdr:col>
          <xdr:colOff>766800</xdr:colOff>
          <xdr:row>1</xdr:row>
          <xdr:rowOff>143280</xdr:rowOff>
        </xdr:to>
        <xdr:sp>
          <xdr:nvSpPr>
            <xdr:cNvPr id="1002" name="Button 6" descr="Save Selection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Selection to Database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181440</xdr:rowOff>
        </xdr:from>
        <xdr:to>
          <xdr:col>4</xdr:col>
          <xdr:colOff>776520</xdr:colOff>
          <xdr:row>2</xdr:row>
          <xdr:rowOff>181440</xdr:rowOff>
        </xdr:to>
        <xdr:sp>
          <xdr:nvSpPr>
            <xdr:cNvPr id="1003" name="Button 7" descr="Save All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All to Database</a:t>
              </a:r>
            </a:p>
          </xdr:txBody>
        </xdr:sp>
        <xdr:clientData/>
      </xdr:twoCellAnchor>
    </mc:Choice>
  </mc:AlternateContent>
  <xdr:twoCellAnchor editAs="oneCell">
    <xdr:from>
      <xdr:col>2</xdr:col>
      <xdr:colOff>120960</xdr:colOff>
      <xdr:row>0</xdr:row>
      <xdr:rowOff>105120</xdr:rowOff>
    </xdr:from>
    <xdr:to>
      <xdr:col>2</xdr:col>
      <xdr:colOff>1071720</xdr:colOff>
      <xdr:row>2</xdr:row>
      <xdr:rowOff>176400</xdr:rowOff>
    </xdr:to>
    <xdr:grpSp>
      <xdr:nvGrpSpPr>
        <xdr:cNvPr id="3" name="Group 22"/>
        <xdr:cNvGrpSpPr/>
      </xdr:nvGrpSpPr>
      <xdr:grpSpPr>
        <a:xfrm>
          <a:off x="120960" y="105120"/>
          <a:ext cx="950760" cy="471240"/>
          <a:chOff x="120960" y="105120"/>
          <a:chExt cx="950760" cy="471240"/>
        </a:xfrm>
      </xdr:grpSpPr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1186560</xdr:colOff>
          <xdr:row>0</xdr:row>
          <xdr:rowOff>28440</xdr:rowOff>
        </xdr:from>
        <xdr:to>
          <xdr:col>4</xdr:col>
          <xdr:colOff>675360</xdr:colOff>
          <xdr:row>2</xdr:row>
          <xdr:rowOff>219600</xdr:rowOff>
        </xdr:to>
        <xdr:sp>
          <xdr:nvSpPr>
            <xdr:cNvPr id="0" name="Group Box 23" descr="Close of Busines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Close of Business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70560</xdr:colOff>
          <xdr:row>0</xdr:row>
          <xdr:rowOff>37800</xdr:rowOff>
        </xdr:from>
        <xdr:to>
          <xdr:col>3</xdr:col>
          <xdr:colOff>-109080</xdr:colOff>
          <xdr:row>2</xdr:row>
          <xdr:rowOff>219600</xdr:rowOff>
        </xdr:to>
        <xdr:sp>
          <xdr:nvSpPr>
            <xdr:cNvPr id="0" name="Group Box 24" descr="Intra-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Intra-Day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39960</xdr:colOff>
          <xdr:row>0</xdr:row>
          <xdr:rowOff>47520</xdr:rowOff>
        </xdr:from>
        <xdr:to>
          <xdr:col>6</xdr:col>
          <xdr:colOff>444600</xdr:colOff>
          <xdr:row>2</xdr:row>
          <xdr:rowOff>219600</xdr:rowOff>
        </xdr:to>
        <xdr:sp>
          <xdr:nvSpPr>
            <xdr:cNvPr id="0" name="Group Box 25" descr="Admi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Admin</a:t>
              </a:r>
            </a:p>
          </xdr:txBody>
        </xdr:sp>
        <xdr:clientData/>
      </xdr:twoCellAnchor>
    </mc:Choice>
  </mc:AlternateContent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9360</xdr:colOff>
          <xdr:row>0</xdr:row>
          <xdr:rowOff>19080</xdr:rowOff>
        </xdr:from>
        <xdr:to>
          <xdr:col>1</xdr:col>
          <xdr:colOff>-19080</xdr:colOff>
          <xdr:row>1</xdr:row>
          <xdr:rowOff>114480</xdr:rowOff>
        </xdr:to>
        <xdr:sp>
          <xdr:nvSpPr>
            <xdr:cNvPr id="1001" name="Button 1" descr="Recalculat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Recalculate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28440</xdr:rowOff>
        </xdr:from>
        <xdr:to>
          <xdr:col>6</xdr:col>
          <xdr:colOff>81720</xdr:colOff>
          <xdr:row>1</xdr:row>
          <xdr:rowOff>133560</xdr:rowOff>
        </xdr:to>
        <xdr:sp>
          <xdr:nvSpPr>
            <xdr:cNvPr id="1002" name="Button 4" descr="Reload Discount Facto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Reload Discount Factor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_Dropbox/Kam/TDS%20-%20%20NY%200620xls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1intra/CURVES/EastMrktnew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G_KY_CGE"/>
      <sheetName val="CHIP"/>
      <sheetName val="ALGO_TENN"/>
      <sheetName val="CGT_CNG"/>
      <sheetName val="TETCO_TRANSCO"/>
      <sheetName val="Tables"/>
      <sheetName val="IROQ"/>
      <sheetName val="Listen"/>
      <sheetName val="Publish"/>
      <sheetName val="Averaging"/>
      <sheetName val="DBReport"/>
      <sheetName val="IROQZ2"/>
    </sheetNames>
    <sheetDataSet>
      <sheetData sheetId="0"/>
      <sheetData sheetId="1"/>
      <sheetData sheetId="2"/>
      <sheetData sheetId="3">
        <row r="10">
          <cell r="E10">
            <v>0.151</v>
          </cell>
          <cell r="F10">
            <v>0.0125</v>
          </cell>
        </row>
        <row r="10">
          <cell r="N10">
            <v>0.191</v>
          </cell>
          <cell r="O10">
            <v>0.0075</v>
          </cell>
        </row>
        <row r="11">
          <cell r="E11">
            <v>0.19</v>
          </cell>
          <cell r="F11">
            <v>0.0025</v>
          </cell>
        </row>
        <row r="11">
          <cell r="N11">
            <v>0.22</v>
          </cell>
          <cell r="O11">
            <v>0.0075</v>
          </cell>
        </row>
        <row r="12">
          <cell r="E12">
            <v>0.192</v>
          </cell>
          <cell r="F12">
            <v>0.005</v>
          </cell>
        </row>
        <row r="12">
          <cell r="N12">
            <v>0.232</v>
          </cell>
          <cell r="O12">
            <v>0.005</v>
          </cell>
        </row>
        <row r="13">
          <cell r="E13">
            <v>0.238</v>
          </cell>
          <cell r="F13">
            <v>0.0075</v>
          </cell>
        </row>
        <row r="13">
          <cell r="N13">
            <v>0.318</v>
          </cell>
          <cell r="O13">
            <v>0.0025</v>
          </cell>
        </row>
        <row r="19">
          <cell r="E19">
            <v>0.236</v>
          </cell>
          <cell r="F19">
            <v>0.0175</v>
          </cell>
        </row>
        <row r="19">
          <cell r="N19">
            <v>0.346</v>
          </cell>
        </row>
        <row r="20">
          <cell r="E20">
            <v>0.229</v>
          </cell>
          <cell r="F20">
            <v>0.01</v>
          </cell>
        </row>
        <row r="20">
          <cell r="N20">
            <v>0.299</v>
          </cell>
          <cell r="O20">
            <v>0.0075</v>
          </cell>
        </row>
        <row r="21">
          <cell r="E21">
            <v>0.192</v>
          </cell>
          <cell r="F21">
            <v>0.0125</v>
          </cell>
        </row>
        <row r="21">
          <cell r="N21">
            <v>0.212</v>
          </cell>
          <cell r="O21">
            <v>0.0075</v>
          </cell>
        </row>
        <row r="22">
          <cell r="E22">
            <v>0.1475</v>
          </cell>
          <cell r="F22">
            <v>0.0125</v>
          </cell>
        </row>
        <row r="22">
          <cell r="N22">
            <v>0.22</v>
          </cell>
          <cell r="O22">
            <v>0.0075</v>
          </cell>
        </row>
        <row r="23">
          <cell r="E23">
            <v>0.145</v>
          </cell>
          <cell r="F23">
            <v>0.0125</v>
          </cell>
        </row>
        <row r="23">
          <cell r="N23">
            <v>0.23</v>
          </cell>
          <cell r="O23">
            <v>0.0075</v>
          </cell>
        </row>
        <row r="24">
          <cell r="E24">
            <v>0.155</v>
          </cell>
          <cell r="F24">
            <v>0.0125</v>
          </cell>
        </row>
        <row r="24">
          <cell r="N24">
            <v>0.21</v>
          </cell>
          <cell r="O24">
            <v>0.0075</v>
          </cell>
        </row>
        <row r="25">
          <cell r="E25">
            <v>0.1575</v>
          </cell>
          <cell r="F25">
            <v>0.0125</v>
          </cell>
        </row>
        <row r="25">
          <cell r="N25">
            <v>0.24</v>
          </cell>
          <cell r="O25">
            <v>0.0075</v>
          </cell>
        </row>
        <row r="31">
          <cell r="E31">
            <v>0.185</v>
          </cell>
          <cell r="F31">
            <v>0.0175</v>
          </cell>
        </row>
        <row r="31">
          <cell r="O31">
            <v>0.0075</v>
          </cell>
        </row>
        <row r="32">
          <cell r="E32">
            <v>0.175</v>
          </cell>
          <cell r="F32">
            <v>0.01</v>
          </cell>
        </row>
        <row r="32">
          <cell r="N32">
            <v>0.22</v>
          </cell>
          <cell r="O32">
            <v>0.0075</v>
          </cell>
        </row>
        <row r="33">
          <cell r="E33">
            <v>0.185</v>
          </cell>
          <cell r="F33">
            <v>0.0125</v>
          </cell>
        </row>
        <row r="33">
          <cell r="N33">
            <v>0.25</v>
          </cell>
          <cell r="O33">
            <v>0.0075</v>
          </cell>
        </row>
        <row r="34">
          <cell r="E34">
            <v>0.2</v>
          </cell>
          <cell r="F34">
            <v>0.0125</v>
          </cell>
        </row>
        <row r="34">
          <cell r="N34">
            <v>0.26</v>
          </cell>
          <cell r="O34">
            <v>0.0075</v>
          </cell>
        </row>
        <row r="35">
          <cell r="E35">
            <v>0.2</v>
          </cell>
          <cell r="F35">
            <v>0.0125</v>
          </cell>
        </row>
        <row r="35">
          <cell r="N35">
            <v>0.26</v>
          </cell>
          <cell r="O35">
            <v>0.0075</v>
          </cell>
        </row>
        <row r="36">
          <cell r="E36">
            <v>0.19</v>
          </cell>
          <cell r="F36">
            <v>0.0125</v>
          </cell>
        </row>
        <row r="36">
          <cell r="N36">
            <v>0.22</v>
          </cell>
          <cell r="O36">
            <v>0.0075</v>
          </cell>
        </row>
        <row r="37">
          <cell r="E37">
            <v>0.185</v>
          </cell>
          <cell r="F37">
            <v>0.0125</v>
          </cell>
        </row>
        <row r="37">
          <cell r="N37">
            <v>0.25</v>
          </cell>
          <cell r="O37">
            <v>0.0075</v>
          </cell>
        </row>
        <row r="43">
          <cell r="E43">
            <v>0.195</v>
          </cell>
          <cell r="F43">
            <v>0.0175</v>
          </cell>
        </row>
        <row r="43">
          <cell r="N43">
            <v>0.325</v>
          </cell>
          <cell r="O43">
            <v>0.0075</v>
          </cell>
        </row>
        <row r="44">
          <cell r="E44">
            <v>0.185</v>
          </cell>
          <cell r="F44">
            <v>0.01</v>
          </cell>
        </row>
        <row r="44">
          <cell r="N44">
            <v>0.22</v>
          </cell>
          <cell r="O44">
            <v>0.0075</v>
          </cell>
        </row>
        <row r="45">
          <cell r="E45">
            <v>0.195</v>
          </cell>
          <cell r="F45">
            <v>0.0125</v>
          </cell>
        </row>
        <row r="45">
          <cell r="N45">
            <v>0.25</v>
          </cell>
          <cell r="O45">
            <v>0.0075</v>
          </cell>
        </row>
        <row r="46">
          <cell r="E46">
            <v>0.2</v>
          </cell>
          <cell r="F46">
            <v>0.0125</v>
          </cell>
        </row>
        <row r="46">
          <cell r="N46">
            <v>0.26</v>
          </cell>
          <cell r="O46">
            <v>0.0075</v>
          </cell>
        </row>
        <row r="47">
          <cell r="E47">
            <v>0.21</v>
          </cell>
          <cell r="F47">
            <v>0.0125</v>
          </cell>
        </row>
        <row r="47">
          <cell r="N47">
            <v>0.26</v>
          </cell>
          <cell r="O47">
            <v>0.0075</v>
          </cell>
        </row>
        <row r="48">
          <cell r="E48">
            <v>0.185</v>
          </cell>
          <cell r="F48">
            <v>0.0125</v>
          </cell>
        </row>
        <row r="48">
          <cell r="N48">
            <v>0.22</v>
          </cell>
          <cell r="O48">
            <v>0.0075</v>
          </cell>
        </row>
        <row r="49">
          <cell r="E49">
            <v>0.195</v>
          </cell>
          <cell r="F49">
            <v>0.0125</v>
          </cell>
        </row>
        <row r="49">
          <cell r="N49">
            <v>0.25</v>
          </cell>
          <cell r="O49">
            <v>0.0075</v>
          </cell>
        </row>
        <row r="55">
          <cell r="E55">
            <v>0.195</v>
          </cell>
          <cell r="F55">
            <v>0.0175</v>
          </cell>
        </row>
        <row r="55">
          <cell r="N55">
            <v>0.325</v>
          </cell>
          <cell r="O55">
            <v>0.0075</v>
          </cell>
        </row>
        <row r="56">
          <cell r="E56">
            <v>0.185</v>
          </cell>
          <cell r="F56">
            <v>0.01</v>
          </cell>
        </row>
        <row r="56">
          <cell r="N56">
            <v>0.22</v>
          </cell>
          <cell r="O56">
            <v>0.0075</v>
          </cell>
        </row>
        <row r="57">
          <cell r="E57">
            <v>0.195</v>
          </cell>
          <cell r="F57">
            <v>0.0125</v>
          </cell>
        </row>
        <row r="57">
          <cell r="N57">
            <v>0.25</v>
          </cell>
          <cell r="O57">
            <v>0.0075</v>
          </cell>
        </row>
        <row r="58">
          <cell r="E58">
            <v>0.2</v>
          </cell>
          <cell r="F58">
            <v>0.0125</v>
          </cell>
        </row>
        <row r="58">
          <cell r="N58">
            <v>0.26</v>
          </cell>
          <cell r="O58">
            <v>0.0075</v>
          </cell>
        </row>
        <row r="59">
          <cell r="E59">
            <v>0.21</v>
          </cell>
          <cell r="F59">
            <v>0.0125</v>
          </cell>
        </row>
        <row r="59">
          <cell r="N59">
            <v>0.26</v>
          </cell>
          <cell r="O59">
            <v>0.0075</v>
          </cell>
        </row>
        <row r="60">
          <cell r="E60">
            <v>0.185</v>
          </cell>
          <cell r="F60">
            <v>0.0125</v>
          </cell>
        </row>
        <row r="60">
          <cell r="N60">
            <v>0.22</v>
          </cell>
          <cell r="O60">
            <v>0.0075</v>
          </cell>
        </row>
        <row r="61">
          <cell r="E61">
            <v>0.195</v>
          </cell>
          <cell r="F61">
            <v>0.0125</v>
          </cell>
        </row>
        <row r="61">
          <cell r="N61">
            <v>0.25</v>
          </cell>
          <cell r="O61">
            <v>0.0075</v>
          </cell>
        </row>
        <row r="67">
          <cell r="E67">
            <v>0.195</v>
          </cell>
          <cell r="F67">
            <v>0.0175</v>
          </cell>
        </row>
        <row r="67">
          <cell r="N67">
            <v>0.325</v>
          </cell>
          <cell r="O67">
            <v>0.0075</v>
          </cell>
        </row>
        <row r="68">
          <cell r="E68">
            <v>0.185</v>
          </cell>
          <cell r="F68">
            <v>0.01</v>
          </cell>
        </row>
        <row r="68">
          <cell r="N68">
            <v>0.22</v>
          </cell>
          <cell r="O68">
            <v>0.0075</v>
          </cell>
        </row>
        <row r="69">
          <cell r="E69">
            <v>0.195</v>
          </cell>
          <cell r="F69">
            <v>0.0125</v>
          </cell>
        </row>
        <row r="69">
          <cell r="N69">
            <v>0.25</v>
          </cell>
          <cell r="O69">
            <v>0.0075</v>
          </cell>
        </row>
        <row r="70">
          <cell r="E70">
            <v>0.2</v>
          </cell>
          <cell r="F70">
            <v>0.0125</v>
          </cell>
        </row>
        <row r="70">
          <cell r="N70">
            <v>0.26</v>
          </cell>
          <cell r="O70">
            <v>0.0075</v>
          </cell>
        </row>
        <row r="71">
          <cell r="E71">
            <v>0.21</v>
          </cell>
          <cell r="F71">
            <v>0.0125</v>
          </cell>
        </row>
        <row r="71">
          <cell r="N71">
            <v>0.26</v>
          </cell>
          <cell r="O71">
            <v>0.0075</v>
          </cell>
        </row>
        <row r="72">
          <cell r="E72">
            <v>0.185</v>
          </cell>
          <cell r="F72">
            <v>0.0125</v>
          </cell>
        </row>
        <row r="72">
          <cell r="N72">
            <v>0.22</v>
          </cell>
          <cell r="O72">
            <v>0.0075</v>
          </cell>
        </row>
        <row r="73">
          <cell r="E73">
            <v>0.195</v>
          </cell>
          <cell r="F73">
            <v>0.0125</v>
          </cell>
        </row>
        <row r="73">
          <cell r="N73">
            <v>0.25</v>
          </cell>
          <cell r="O73">
            <v>0.0075</v>
          </cell>
        </row>
        <row r="79">
          <cell r="E79">
            <v>0.195</v>
          </cell>
          <cell r="F79">
            <v>0.0175</v>
          </cell>
        </row>
        <row r="79">
          <cell r="N79">
            <v>0.325</v>
          </cell>
          <cell r="O79">
            <v>0.0075</v>
          </cell>
        </row>
        <row r="80">
          <cell r="E80">
            <v>0.185</v>
          </cell>
          <cell r="F80">
            <v>0.01</v>
          </cell>
        </row>
        <row r="80">
          <cell r="N80">
            <v>0.22</v>
          </cell>
          <cell r="O80">
            <v>0.0075</v>
          </cell>
        </row>
        <row r="81">
          <cell r="E81">
            <v>0.195</v>
          </cell>
          <cell r="F81">
            <v>0.0125</v>
          </cell>
        </row>
        <row r="81">
          <cell r="N81">
            <v>0.25</v>
          </cell>
          <cell r="O81">
            <v>0.0075</v>
          </cell>
        </row>
        <row r="82">
          <cell r="E82">
            <v>0.2</v>
          </cell>
          <cell r="F82">
            <v>0.0125</v>
          </cell>
        </row>
        <row r="82">
          <cell r="N82">
            <v>0.26</v>
          </cell>
          <cell r="O82">
            <v>0.0075</v>
          </cell>
        </row>
        <row r="83">
          <cell r="E83">
            <v>0.21</v>
          </cell>
          <cell r="F83">
            <v>0.0125</v>
          </cell>
        </row>
        <row r="83">
          <cell r="N83">
            <v>0.26</v>
          </cell>
          <cell r="O83">
            <v>0.0075</v>
          </cell>
        </row>
        <row r="84">
          <cell r="E84">
            <v>0.185</v>
          </cell>
          <cell r="F84">
            <v>0.0125</v>
          </cell>
        </row>
        <row r="84">
          <cell r="N84">
            <v>0.22</v>
          </cell>
          <cell r="O84">
            <v>0.0075</v>
          </cell>
        </row>
        <row r="85">
          <cell r="E85">
            <v>0.195</v>
          </cell>
          <cell r="F85">
            <v>0.0125</v>
          </cell>
        </row>
        <row r="85">
          <cell r="N85">
            <v>0.25</v>
          </cell>
          <cell r="O85">
            <v>0.0075</v>
          </cell>
        </row>
        <row r="91">
          <cell r="E91">
            <v>0.17</v>
          </cell>
          <cell r="F91">
            <v>0.0175</v>
          </cell>
        </row>
        <row r="91">
          <cell r="N91">
            <v>0.325</v>
          </cell>
          <cell r="O91">
            <v>0.0075</v>
          </cell>
        </row>
        <row r="92">
          <cell r="E92">
            <v>0.165</v>
          </cell>
          <cell r="F92">
            <v>0.01</v>
          </cell>
        </row>
        <row r="92">
          <cell r="N92">
            <v>0.22</v>
          </cell>
          <cell r="O92">
            <v>0.0075</v>
          </cell>
        </row>
        <row r="93">
          <cell r="E93">
            <v>0.17</v>
          </cell>
          <cell r="F93">
            <v>0.0125</v>
          </cell>
        </row>
        <row r="93">
          <cell r="N93">
            <v>0.25</v>
          </cell>
          <cell r="O93">
            <v>0.0075</v>
          </cell>
        </row>
        <row r="94">
          <cell r="E94">
            <v>0.175</v>
          </cell>
          <cell r="F94">
            <v>0.0125</v>
          </cell>
        </row>
        <row r="94">
          <cell r="N94">
            <v>0.26</v>
          </cell>
          <cell r="O94">
            <v>0.0075</v>
          </cell>
        </row>
        <row r="95">
          <cell r="E95">
            <v>0.175</v>
          </cell>
          <cell r="F95">
            <v>0.0125</v>
          </cell>
        </row>
        <row r="95">
          <cell r="N95">
            <v>0.26</v>
          </cell>
          <cell r="O95">
            <v>0.0075</v>
          </cell>
        </row>
        <row r="96">
          <cell r="E96">
            <v>0.165</v>
          </cell>
          <cell r="F96">
            <v>0.0125</v>
          </cell>
        </row>
        <row r="96">
          <cell r="N96">
            <v>0.22</v>
          </cell>
          <cell r="O96">
            <v>0.0075</v>
          </cell>
        </row>
        <row r="97">
          <cell r="E97">
            <v>0.1725</v>
          </cell>
          <cell r="F97">
            <v>0.0125</v>
          </cell>
        </row>
        <row r="97">
          <cell r="N97">
            <v>0.25</v>
          </cell>
          <cell r="O97">
            <v>0.0075</v>
          </cell>
        </row>
        <row r="103">
          <cell r="E103">
            <v>0.17</v>
          </cell>
          <cell r="F103">
            <v>0.0175</v>
          </cell>
        </row>
        <row r="103">
          <cell r="N103">
            <v>0.325</v>
          </cell>
          <cell r="O103">
            <v>0.0075</v>
          </cell>
        </row>
        <row r="104">
          <cell r="E104">
            <v>0.165</v>
          </cell>
          <cell r="F104">
            <v>0.01</v>
          </cell>
        </row>
        <row r="104">
          <cell r="N104">
            <v>0.22</v>
          </cell>
          <cell r="O104">
            <v>0.0075</v>
          </cell>
        </row>
        <row r="105">
          <cell r="E105">
            <v>0.17</v>
          </cell>
          <cell r="F105">
            <v>0.0125</v>
          </cell>
        </row>
        <row r="105">
          <cell r="N105">
            <v>0.25</v>
          </cell>
          <cell r="O105">
            <v>0.0075</v>
          </cell>
        </row>
        <row r="106">
          <cell r="E106">
            <v>0.175</v>
          </cell>
          <cell r="F106">
            <v>0.0125</v>
          </cell>
        </row>
        <row r="106">
          <cell r="N106">
            <v>0.26</v>
          </cell>
          <cell r="O106">
            <v>0.0075</v>
          </cell>
        </row>
        <row r="107">
          <cell r="E107">
            <v>0.175</v>
          </cell>
          <cell r="F107">
            <v>0.0125</v>
          </cell>
        </row>
        <row r="107">
          <cell r="N107">
            <v>0.26</v>
          </cell>
          <cell r="O107">
            <v>0.0075</v>
          </cell>
        </row>
        <row r="108">
          <cell r="E108">
            <v>0.165</v>
          </cell>
          <cell r="F108">
            <v>0.0125</v>
          </cell>
        </row>
        <row r="108">
          <cell r="N108">
            <v>0.22</v>
          </cell>
          <cell r="O108">
            <v>0.0075</v>
          </cell>
        </row>
        <row r="109">
          <cell r="E109">
            <v>0.1725</v>
          </cell>
          <cell r="F109">
            <v>0.0125</v>
          </cell>
        </row>
        <row r="109">
          <cell r="N109">
            <v>0.25</v>
          </cell>
          <cell r="O109">
            <v>0.0075</v>
          </cell>
        </row>
        <row r="115">
          <cell r="E115">
            <v>0.17</v>
          </cell>
          <cell r="F115">
            <v>0.0175</v>
          </cell>
        </row>
        <row r="115">
          <cell r="N115">
            <v>0.325</v>
          </cell>
          <cell r="O115">
            <v>0.0075</v>
          </cell>
        </row>
        <row r="116">
          <cell r="E116">
            <v>0.165</v>
          </cell>
          <cell r="F116">
            <v>0.01</v>
          </cell>
        </row>
        <row r="116">
          <cell r="N116">
            <v>0.22</v>
          </cell>
          <cell r="O116">
            <v>0.0075</v>
          </cell>
        </row>
        <row r="117">
          <cell r="E117">
            <v>0.17</v>
          </cell>
          <cell r="F117">
            <v>0.0125</v>
          </cell>
        </row>
        <row r="117">
          <cell r="N117">
            <v>0.25</v>
          </cell>
          <cell r="O117">
            <v>0.0075</v>
          </cell>
        </row>
        <row r="118">
          <cell r="E118">
            <v>0.175</v>
          </cell>
          <cell r="F118">
            <v>0.0125</v>
          </cell>
        </row>
        <row r="118">
          <cell r="N118">
            <v>0.26</v>
          </cell>
          <cell r="O118">
            <v>0.0075</v>
          </cell>
        </row>
        <row r="119">
          <cell r="E119">
            <v>0.175</v>
          </cell>
          <cell r="F119">
            <v>0.0125</v>
          </cell>
        </row>
        <row r="119">
          <cell r="N119">
            <v>0.26</v>
          </cell>
          <cell r="O119">
            <v>0.0075</v>
          </cell>
        </row>
        <row r="120">
          <cell r="E120">
            <v>0.165</v>
          </cell>
          <cell r="F120">
            <v>0.0125</v>
          </cell>
        </row>
        <row r="120">
          <cell r="N120">
            <v>0.22</v>
          </cell>
          <cell r="O120">
            <v>0.0075</v>
          </cell>
        </row>
        <row r="121">
          <cell r="E121">
            <v>0.1725</v>
          </cell>
          <cell r="F121">
            <v>0.0125</v>
          </cell>
        </row>
        <row r="121">
          <cell r="N121">
            <v>0.25</v>
          </cell>
          <cell r="O121">
            <v>0.0075</v>
          </cell>
        </row>
        <row r="127">
          <cell r="E127">
            <v>0.17</v>
          </cell>
          <cell r="F127">
            <v>0.0175</v>
          </cell>
        </row>
        <row r="127">
          <cell r="N127">
            <v>0.325</v>
          </cell>
          <cell r="O127">
            <v>0.0075</v>
          </cell>
        </row>
        <row r="128">
          <cell r="E128">
            <v>0.165</v>
          </cell>
          <cell r="F128">
            <v>0.01</v>
          </cell>
        </row>
        <row r="128">
          <cell r="N128">
            <v>0.22</v>
          </cell>
          <cell r="O128">
            <v>0.0075</v>
          </cell>
        </row>
        <row r="129">
          <cell r="E129">
            <v>0.17</v>
          </cell>
          <cell r="F129">
            <v>0.0125</v>
          </cell>
        </row>
        <row r="129">
          <cell r="N129">
            <v>0.25</v>
          </cell>
          <cell r="O129">
            <v>0.0075</v>
          </cell>
        </row>
        <row r="130">
          <cell r="E130">
            <v>0.175</v>
          </cell>
          <cell r="F130">
            <v>0.0125</v>
          </cell>
        </row>
        <row r="130">
          <cell r="N130">
            <v>0.26</v>
          </cell>
          <cell r="O130">
            <v>0.0075</v>
          </cell>
        </row>
        <row r="131">
          <cell r="E131">
            <v>0.175</v>
          </cell>
          <cell r="F131">
            <v>0.0125</v>
          </cell>
        </row>
        <row r="131">
          <cell r="N131">
            <v>0.26</v>
          </cell>
          <cell r="O131">
            <v>0.0075</v>
          </cell>
        </row>
        <row r="132">
          <cell r="E132">
            <v>0.165</v>
          </cell>
          <cell r="F132">
            <v>0.0125</v>
          </cell>
        </row>
        <row r="132">
          <cell r="N132">
            <v>0.22</v>
          </cell>
          <cell r="O132">
            <v>0.0075</v>
          </cell>
        </row>
        <row r="133">
          <cell r="E133">
            <v>0.1725</v>
          </cell>
          <cell r="F133">
            <v>0.0125</v>
          </cell>
        </row>
        <row r="133">
          <cell r="N133">
            <v>0.25</v>
          </cell>
          <cell r="O133">
            <v>0.0075</v>
          </cell>
        </row>
        <row r="139">
          <cell r="E139">
            <v>0.17</v>
          </cell>
          <cell r="F139">
            <v>0.0175</v>
          </cell>
        </row>
        <row r="139">
          <cell r="N139">
            <v>0.325</v>
          </cell>
          <cell r="O139">
            <v>0.0075</v>
          </cell>
        </row>
        <row r="140">
          <cell r="E140">
            <v>0.165</v>
          </cell>
          <cell r="F140">
            <v>0.01</v>
          </cell>
        </row>
        <row r="140">
          <cell r="N140">
            <v>0.22</v>
          </cell>
          <cell r="O140">
            <v>0.0075</v>
          </cell>
        </row>
        <row r="141">
          <cell r="E141">
            <v>0.17</v>
          </cell>
          <cell r="F141">
            <v>0.0125</v>
          </cell>
        </row>
        <row r="141">
          <cell r="N141">
            <v>0.25</v>
          </cell>
          <cell r="O141">
            <v>0.0075</v>
          </cell>
        </row>
        <row r="142">
          <cell r="E142">
            <v>0.175</v>
          </cell>
          <cell r="F142">
            <v>0.0125</v>
          </cell>
        </row>
        <row r="142">
          <cell r="N142">
            <v>0.26</v>
          </cell>
          <cell r="O142">
            <v>0.0075</v>
          </cell>
        </row>
        <row r="143">
          <cell r="E143">
            <v>0.175</v>
          </cell>
          <cell r="F143">
            <v>0.0125</v>
          </cell>
        </row>
        <row r="143">
          <cell r="N143">
            <v>0.26</v>
          </cell>
          <cell r="O143">
            <v>0.0075</v>
          </cell>
        </row>
        <row r="144">
          <cell r="E144">
            <v>0.165</v>
          </cell>
          <cell r="F144">
            <v>0.0125</v>
          </cell>
        </row>
        <row r="144">
          <cell r="N144">
            <v>0.22</v>
          </cell>
          <cell r="O144">
            <v>0.0075</v>
          </cell>
        </row>
        <row r="145">
          <cell r="E145">
            <v>0.1725</v>
          </cell>
          <cell r="F145">
            <v>0.0125</v>
          </cell>
        </row>
        <row r="145">
          <cell r="N145">
            <v>0.25</v>
          </cell>
          <cell r="O145">
            <v>0.0075</v>
          </cell>
        </row>
        <row r="151">
          <cell r="E151">
            <v>0.17</v>
          </cell>
          <cell r="F151">
            <v>0.0175</v>
          </cell>
        </row>
        <row r="151">
          <cell r="N151">
            <v>0.325</v>
          </cell>
          <cell r="O151">
            <v>0.0075</v>
          </cell>
        </row>
        <row r="152">
          <cell r="E152">
            <v>0.165</v>
          </cell>
          <cell r="F152">
            <v>0.01</v>
          </cell>
        </row>
        <row r="152">
          <cell r="N152">
            <v>0.22</v>
          </cell>
          <cell r="O152">
            <v>0.0075</v>
          </cell>
        </row>
        <row r="153">
          <cell r="E153">
            <v>0.17</v>
          </cell>
          <cell r="F153">
            <v>0.0125</v>
          </cell>
        </row>
        <row r="153">
          <cell r="N153">
            <v>0.25</v>
          </cell>
          <cell r="O153">
            <v>0.0075</v>
          </cell>
        </row>
        <row r="154">
          <cell r="E154">
            <v>0.175</v>
          </cell>
          <cell r="F154">
            <v>0.0125</v>
          </cell>
        </row>
        <row r="154">
          <cell r="N154">
            <v>0.26</v>
          </cell>
          <cell r="O154">
            <v>0.0075</v>
          </cell>
        </row>
        <row r="155">
          <cell r="E155">
            <v>0.175</v>
          </cell>
          <cell r="F155">
            <v>0.0125</v>
          </cell>
        </row>
        <row r="155">
          <cell r="N155">
            <v>0.26</v>
          </cell>
          <cell r="O155">
            <v>0.0075</v>
          </cell>
        </row>
        <row r="156">
          <cell r="E156">
            <v>0.165</v>
          </cell>
          <cell r="F156">
            <v>0.0125</v>
          </cell>
        </row>
        <row r="156">
          <cell r="N156">
            <v>0.22</v>
          </cell>
          <cell r="O156">
            <v>0.0075</v>
          </cell>
        </row>
        <row r="157">
          <cell r="E157">
            <v>0.1725</v>
          </cell>
          <cell r="F157">
            <v>0.0125</v>
          </cell>
        </row>
        <row r="157">
          <cell r="N157">
            <v>0.25</v>
          </cell>
          <cell r="O157">
            <v>0.0075</v>
          </cell>
        </row>
        <row r="163">
          <cell r="E163">
            <v>0.17</v>
          </cell>
          <cell r="F163">
            <v>0.0175</v>
          </cell>
        </row>
        <row r="163">
          <cell r="N163">
            <v>0.325</v>
          </cell>
          <cell r="O163">
            <v>0.0075</v>
          </cell>
        </row>
        <row r="164">
          <cell r="E164">
            <v>0.165</v>
          </cell>
          <cell r="F164">
            <v>0.01</v>
          </cell>
        </row>
        <row r="164">
          <cell r="N164">
            <v>0.22</v>
          </cell>
          <cell r="O164">
            <v>0.0075</v>
          </cell>
        </row>
        <row r="165">
          <cell r="E165">
            <v>0.17</v>
          </cell>
          <cell r="F165">
            <v>0.0125</v>
          </cell>
        </row>
        <row r="165">
          <cell r="N165">
            <v>0.25</v>
          </cell>
          <cell r="O165">
            <v>0.0075</v>
          </cell>
        </row>
        <row r="166">
          <cell r="E166">
            <v>0.175</v>
          </cell>
          <cell r="F166">
            <v>0.0125</v>
          </cell>
        </row>
        <row r="166">
          <cell r="N166">
            <v>0.26</v>
          </cell>
          <cell r="O166">
            <v>0.0075</v>
          </cell>
        </row>
        <row r="167">
          <cell r="E167">
            <v>0.175</v>
          </cell>
          <cell r="F167">
            <v>0.0125</v>
          </cell>
        </row>
        <row r="167">
          <cell r="N167">
            <v>0.26</v>
          </cell>
          <cell r="O167">
            <v>0.0075</v>
          </cell>
        </row>
        <row r="168">
          <cell r="E168">
            <v>0.165</v>
          </cell>
          <cell r="F168">
            <v>0.0125</v>
          </cell>
        </row>
        <row r="168">
          <cell r="N168">
            <v>0.22</v>
          </cell>
          <cell r="O168">
            <v>0.0075</v>
          </cell>
        </row>
        <row r="169">
          <cell r="E169">
            <v>0.1725</v>
          </cell>
          <cell r="F169">
            <v>0.0125</v>
          </cell>
        </row>
        <row r="169">
          <cell r="N169">
            <v>0.25</v>
          </cell>
          <cell r="O169">
            <v>0.0075</v>
          </cell>
        </row>
        <row r="175">
          <cell r="E175">
            <v>0.17</v>
          </cell>
          <cell r="F175">
            <v>0.0175</v>
          </cell>
        </row>
        <row r="175">
          <cell r="N175">
            <v>0.325</v>
          </cell>
          <cell r="O175">
            <v>0.0075</v>
          </cell>
        </row>
        <row r="176">
          <cell r="E176">
            <v>0.165</v>
          </cell>
          <cell r="F176">
            <v>0.01</v>
          </cell>
        </row>
        <row r="176">
          <cell r="N176">
            <v>0.22</v>
          </cell>
          <cell r="O176">
            <v>0.0075</v>
          </cell>
        </row>
        <row r="177">
          <cell r="E177">
            <v>0.17</v>
          </cell>
          <cell r="F177">
            <v>0.0125</v>
          </cell>
        </row>
        <row r="177">
          <cell r="N177">
            <v>0.25</v>
          </cell>
          <cell r="O177">
            <v>0.0075</v>
          </cell>
        </row>
        <row r="178">
          <cell r="E178">
            <v>0.175</v>
          </cell>
          <cell r="F178">
            <v>0.0125</v>
          </cell>
        </row>
        <row r="178">
          <cell r="N178">
            <v>0.26</v>
          </cell>
          <cell r="O178">
            <v>0.0075</v>
          </cell>
        </row>
        <row r="179">
          <cell r="E179">
            <v>0.175</v>
          </cell>
          <cell r="F179">
            <v>0.0125</v>
          </cell>
        </row>
        <row r="179">
          <cell r="N179">
            <v>0.26</v>
          </cell>
          <cell r="O179">
            <v>0.0075</v>
          </cell>
        </row>
        <row r="180">
          <cell r="E180">
            <v>0.165</v>
          </cell>
          <cell r="F180">
            <v>0.0125</v>
          </cell>
        </row>
        <row r="180">
          <cell r="N180">
            <v>0.22</v>
          </cell>
          <cell r="O180">
            <v>0.0075</v>
          </cell>
        </row>
        <row r="181">
          <cell r="E181">
            <v>0.1725</v>
          </cell>
          <cell r="F181">
            <v>0.0125</v>
          </cell>
        </row>
        <row r="181">
          <cell r="N181">
            <v>0.25</v>
          </cell>
          <cell r="O181">
            <v>0.0075</v>
          </cell>
        </row>
        <row r="187">
          <cell r="E187">
            <v>0.17</v>
          </cell>
          <cell r="F187">
            <v>0.0175</v>
          </cell>
        </row>
        <row r="187">
          <cell r="N187">
            <v>0.325</v>
          </cell>
          <cell r="O187">
            <v>0.0075</v>
          </cell>
        </row>
        <row r="188">
          <cell r="E188">
            <v>0.165</v>
          </cell>
          <cell r="F188">
            <v>0.01</v>
          </cell>
        </row>
        <row r="188">
          <cell r="N188">
            <v>0.22</v>
          </cell>
          <cell r="O188">
            <v>0.0075</v>
          </cell>
        </row>
        <row r="189">
          <cell r="E189">
            <v>0.17</v>
          </cell>
          <cell r="F189">
            <v>0.0125</v>
          </cell>
        </row>
        <row r="189">
          <cell r="N189">
            <v>0.25</v>
          </cell>
          <cell r="O189">
            <v>0.0075</v>
          </cell>
        </row>
        <row r="190">
          <cell r="E190">
            <v>0.175</v>
          </cell>
          <cell r="F190">
            <v>0.0125</v>
          </cell>
        </row>
        <row r="190">
          <cell r="N190">
            <v>0.26</v>
          </cell>
          <cell r="O190">
            <v>0.0075</v>
          </cell>
        </row>
        <row r="191">
          <cell r="E191">
            <v>0.175</v>
          </cell>
          <cell r="F191">
            <v>0.0125</v>
          </cell>
        </row>
        <row r="191">
          <cell r="N191">
            <v>0.26</v>
          </cell>
          <cell r="O191">
            <v>0.0075</v>
          </cell>
        </row>
        <row r="192">
          <cell r="E192">
            <v>0.165</v>
          </cell>
          <cell r="F192">
            <v>0.0125</v>
          </cell>
        </row>
        <row r="192">
          <cell r="N192">
            <v>0.22</v>
          </cell>
          <cell r="O192">
            <v>0.0075</v>
          </cell>
        </row>
        <row r="193">
          <cell r="E193">
            <v>0.1725</v>
          </cell>
          <cell r="F193">
            <v>0.0125</v>
          </cell>
        </row>
        <row r="193">
          <cell r="N193">
            <v>0.25</v>
          </cell>
          <cell r="O193">
            <v>0.0075</v>
          </cell>
        </row>
        <row r="199">
          <cell r="E199">
            <v>0.17</v>
          </cell>
          <cell r="F199">
            <v>0.0175</v>
          </cell>
        </row>
        <row r="199">
          <cell r="N199">
            <v>0.325</v>
          </cell>
          <cell r="O199">
            <v>0.0075</v>
          </cell>
        </row>
        <row r="200">
          <cell r="E200">
            <v>0.165</v>
          </cell>
          <cell r="F200">
            <v>0.01</v>
          </cell>
        </row>
        <row r="200">
          <cell r="N200">
            <v>0.22</v>
          </cell>
          <cell r="O200">
            <v>0.0075</v>
          </cell>
        </row>
        <row r="201">
          <cell r="E201">
            <v>0.17</v>
          </cell>
          <cell r="F201">
            <v>0.0125</v>
          </cell>
        </row>
        <row r="201">
          <cell r="N201">
            <v>0.25</v>
          </cell>
          <cell r="O201">
            <v>0.0075</v>
          </cell>
        </row>
        <row r="202">
          <cell r="E202">
            <v>0.175</v>
          </cell>
          <cell r="F202">
            <v>0.0125</v>
          </cell>
        </row>
        <row r="202">
          <cell r="N202">
            <v>0.26</v>
          </cell>
          <cell r="O202">
            <v>0.0075</v>
          </cell>
        </row>
        <row r="203">
          <cell r="E203">
            <v>0.175</v>
          </cell>
          <cell r="F203">
            <v>0.0125</v>
          </cell>
        </row>
        <row r="203">
          <cell r="N203">
            <v>0.26</v>
          </cell>
          <cell r="O203">
            <v>0.0075</v>
          </cell>
        </row>
        <row r="204">
          <cell r="E204">
            <v>0.165</v>
          </cell>
          <cell r="F204">
            <v>0.0125</v>
          </cell>
        </row>
        <row r="204">
          <cell r="N204">
            <v>0.22</v>
          </cell>
          <cell r="O204">
            <v>0.0075</v>
          </cell>
        </row>
        <row r="205">
          <cell r="E205">
            <v>0.1725</v>
          </cell>
          <cell r="F205">
            <v>0.0125</v>
          </cell>
        </row>
        <row r="205">
          <cell r="N205">
            <v>0.25</v>
          </cell>
          <cell r="O205">
            <v>0.0075</v>
          </cell>
        </row>
        <row r="211">
          <cell r="E211">
            <v>0.17</v>
          </cell>
          <cell r="F211">
            <v>0.0175</v>
          </cell>
        </row>
        <row r="211">
          <cell r="N211">
            <v>0.325</v>
          </cell>
          <cell r="O211">
            <v>0.0075</v>
          </cell>
        </row>
        <row r="212">
          <cell r="E212">
            <v>0.165</v>
          </cell>
          <cell r="F212">
            <v>0.01</v>
          </cell>
        </row>
        <row r="212">
          <cell r="N212">
            <v>0.22</v>
          </cell>
          <cell r="O212">
            <v>0.0075</v>
          </cell>
        </row>
        <row r="213">
          <cell r="E213">
            <v>0.17</v>
          </cell>
          <cell r="F213">
            <v>0.0125</v>
          </cell>
        </row>
        <row r="213">
          <cell r="N213">
            <v>0.25</v>
          </cell>
          <cell r="O213">
            <v>0.0075</v>
          </cell>
        </row>
        <row r="214">
          <cell r="E214">
            <v>0.175</v>
          </cell>
          <cell r="F214">
            <v>0.0125</v>
          </cell>
        </row>
        <row r="214">
          <cell r="N214">
            <v>0.26</v>
          </cell>
          <cell r="O214">
            <v>0.0075</v>
          </cell>
        </row>
        <row r="215">
          <cell r="E215">
            <v>0.175</v>
          </cell>
          <cell r="F215">
            <v>0.0125</v>
          </cell>
        </row>
        <row r="215">
          <cell r="N215">
            <v>0.26</v>
          </cell>
          <cell r="O215">
            <v>0.0075</v>
          </cell>
        </row>
        <row r="216">
          <cell r="E216">
            <v>0.165</v>
          </cell>
          <cell r="F216">
            <v>0.0125</v>
          </cell>
        </row>
        <row r="216">
          <cell r="N216">
            <v>0.22</v>
          </cell>
          <cell r="O216">
            <v>0.0075</v>
          </cell>
        </row>
        <row r="217">
          <cell r="E217">
            <v>0.1725</v>
          </cell>
          <cell r="F217">
            <v>0.0125</v>
          </cell>
        </row>
        <row r="217">
          <cell r="N217">
            <v>0.25</v>
          </cell>
          <cell r="O217">
            <v>0.0075</v>
          </cell>
        </row>
        <row r="223">
          <cell r="E223">
            <v>0.17</v>
          </cell>
          <cell r="F223">
            <v>0.0175</v>
          </cell>
        </row>
        <row r="223">
          <cell r="N223">
            <v>0.325</v>
          </cell>
          <cell r="O223">
            <v>0.0075</v>
          </cell>
        </row>
        <row r="224">
          <cell r="E224">
            <v>0.165</v>
          </cell>
          <cell r="F224">
            <v>0.01</v>
          </cell>
        </row>
        <row r="224">
          <cell r="N224">
            <v>0.22</v>
          </cell>
          <cell r="O224">
            <v>0.0075</v>
          </cell>
        </row>
        <row r="225">
          <cell r="E225">
            <v>0.17</v>
          </cell>
          <cell r="F225">
            <v>0.0125</v>
          </cell>
        </row>
        <row r="225">
          <cell r="N225">
            <v>0.25</v>
          </cell>
          <cell r="O225">
            <v>0.0075</v>
          </cell>
        </row>
        <row r="226">
          <cell r="E226">
            <v>0.175</v>
          </cell>
          <cell r="F226">
            <v>0.0125</v>
          </cell>
        </row>
        <row r="226">
          <cell r="N226">
            <v>0.26</v>
          </cell>
          <cell r="O226">
            <v>0.0075</v>
          </cell>
        </row>
        <row r="227">
          <cell r="E227">
            <v>0.175</v>
          </cell>
          <cell r="F227">
            <v>0.0125</v>
          </cell>
        </row>
        <row r="227">
          <cell r="N227">
            <v>0.26</v>
          </cell>
          <cell r="O227">
            <v>0.0075</v>
          </cell>
        </row>
        <row r="228">
          <cell r="E228">
            <v>0.165</v>
          </cell>
          <cell r="F228">
            <v>0.0125</v>
          </cell>
        </row>
        <row r="228">
          <cell r="N228">
            <v>0.22</v>
          </cell>
          <cell r="O228">
            <v>0.0075</v>
          </cell>
        </row>
        <row r="229">
          <cell r="E229">
            <v>0.1725</v>
          </cell>
          <cell r="F229">
            <v>0.0125</v>
          </cell>
        </row>
        <row r="229">
          <cell r="N229">
            <v>0.25</v>
          </cell>
          <cell r="O229">
            <v>0.0075</v>
          </cell>
        </row>
        <row r="235">
          <cell r="E235">
            <v>0.17</v>
          </cell>
          <cell r="F235">
            <v>0.0175</v>
          </cell>
        </row>
        <row r="235">
          <cell r="N235">
            <v>0.325</v>
          </cell>
          <cell r="O235">
            <v>0.0075</v>
          </cell>
        </row>
        <row r="236">
          <cell r="E236">
            <v>0.165</v>
          </cell>
          <cell r="F236">
            <v>0.01</v>
          </cell>
        </row>
        <row r="236">
          <cell r="N236">
            <v>0.22</v>
          </cell>
          <cell r="O236">
            <v>0.0075</v>
          </cell>
        </row>
        <row r="237">
          <cell r="E237">
            <v>0.17</v>
          </cell>
          <cell r="F237">
            <v>0.0125</v>
          </cell>
        </row>
        <row r="237">
          <cell r="N237">
            <v>0.25</v>
          </cell>
          <cell r="O237">
            <v>0.0075</v>
          </cell>
        </row>
        <row r="238">
          <cell r="E238">
            <v>0.175</v>
          </cell>
          <cell r="F238">
            <v>0.0125</v>
          </cell>
        </row>
        <row r="238">
          <cell r="N238">
            <v>0.26</v>
          </cell>
          <cell r="O238">
            <v>0.0075</v>
          </cell>
        </row>
        <row r="239">
          <cell r="E239">
            <v>0.175</v>
          </cell>
          <cell r="F239">
            <v>0.0125</v>
          </cell>
        </row>
        <row r="239">
          <cell r="N239">
            <v>0.26</v>
          </cell>
          <cell r="O239">
            <v>0.0075</v>
          </cell>
        </row>
        <row r="240">
          <cell r="E240">
            <v>0.165</v>
          </cell>
          <cell r="F240">
            <v>0.0125</v>
          </cell>
        </row>
        <row r="240">
          <cell r="N240">
            <v>0.22</v>
          </cell>
          <cell r="O240">
            <v>0.0075</v>
          </cell>
        </row>
        <row r="241">
          <cell r="E241">
            <v>0.1725</v>
          </cell>
          <cell r="F241">
            <v>0.0125</v>
          </cell>
        </row>
        <row r="241">
          <cell r="N241">
            <v>0.25</v>
          </cell>
          <cell r="O241">
            <v>0.0075</v>
          </cell>
        </row>
        <row r="247">
          <cell r="E247">
            <v>0.17</v>
          </cell>
          <cell r="F247">
            <v>0.0175</v>
          </cell>
        </row>
        <row r="247">
          <cell r="N247">
            <v>0.325</v>
          </cell>
          <cell r="O247">
            <v>0.0075</v>
          </cell>
        </row>
        <row r="248">
          <cell r="E248">
            <v>0.165</v>
          </cell>
          <cell r="F248">
            <v>0.01</v>
          </cell>
        </row>
        <row r="248">
          <cell r="N248">
            <v>0.22</v>
          </cell>
          <cell r="O248">
            <v>0.0075</v>
          </cell>
        </row>
        <row r="249">
          <cell r="E249">
            <v>0.17</v>
          </cell>
          <cell r="F249">
            <v>0.0125</v>
          </cell>
        </row>
        <row r="249">
          <cell r="N249">
            <v>0.25</v>
          </cell>
          <cell r="O249">
            <v>0.0075</v>
          </cell>
        </row>
        <row r="250">
          <cell r="E250">
            <v>0.175</v>
          </cell>
          <cell r="F250">
            <v>0.0125</v>
          </cell>
        </row>
        <row r="250">
          <cell r="N250">
            <v>0.26</v>
          </cell>
          <cell r="O250">
            <v>0.0075</v>
          </cell>
        </row>
        <row r="251">
          <cell r="E251">
            <v>0.175</v>
          </cell>
          <cell r="F251">
            <v>0.0125</v>
          </cell>
        </row>
        <row r="251">
          <cell r="N251">
            <v>0.26</v>
          </cell>
          <cell r="O251">
            <v>0.0075</v>
          </cell>
        </row>
        <row r="252">
          <cell r="E252">
            <v>0.165</v>
          </cell>
          <cell r="F252">
            <v>0.0125</v>
          </cell>
        </row>
        <row r="252">
          <cell r="N252">
            <v>0.22</v>
          </cell>
          <cell r="O252">
            <v>0.0075</v>
          </cell>
        </row>
        <row r="253">
          <cell r="E253">
            <v>0.1725</v>
          </cell>
          <cell r="F253">
            <v>0.0125</v>
          </cell>
        </row>
        <row r="253">
          <cell r="N253">
            <v>0.25</v>
          </cell>
          <cell r="O253">
            <v>0.0075</v>
          </cell>
        </row>
        <row r="259">
          <cell r="N259">
            <v>0.325</v>
          </cell>
          <cell r="O259">
            <v>0.0075</v>
          </cell>
        </row>
        <row r="260">
          <cell r="N260">
            <v>0.22</v>
          </cell>
          <cell r="O260">
            <v>0.0075</v>
          </cell>
        </row>
        <row r="261">
          <cell r="N261">
            <v>0.25</v>
          </cell>
          <cell r="O261">
            <v>0.0075</v>
          </cell>
        </row>
        <row r="262">
          <cell r="N262">
            <v>0.26</v>
          </cell>
          <cell r="O262">
            <v>0.0075</v>
          </cell>
        </row>
        <row r="263">
          <cell r="N263">
            <v>0.26</v>
          </cell>
          <cell r="O263">
            <v>0.0075</v>
          </cell>
        </row>
        <row r="264">
          <cell r="N264">
            <v>0.22</v>
          </cell>
          <cell r="O264">
            <v>0.0075</v>
          </cell>
        </row>
        <row r="265">
          <cell r="N265">
            <v>0.25</v>
          </cell>
          <cell r="O265">
            <v>0.0075</v>
          </cell>
        </row>
        <row r="271">
          <cell r="N271">
            <v>0.325</v>
          </cell>
          <cell r="O271">
            <v>0.0075</v>
          </cell>
        </row>
        <row r="272">
          <cell r="N272">
            <v>0.22</v>
          </cell>
          <cell r="O272">
            <v>0.0075</v>
          </cell>
        </row>
        <row r="273">
          <cell r="N273">
            <v>0.25</v>
          </cell>
          <cell r="O273">
            <v>0.0075</v>
          </cell>
        </row>
        <row r="274">
          <cell r="N274">
            <v>0.26</v>
          </cell>
          <cell r="O274">
            <v>0.0075</v>
          </cell>
        </row>
        <row r="275">
          <cell r="N275">
            <v>0.26</v>
          </cell>
          <cell r="O275">
            <v>0.0075</v>
          </cell>
        </row>
        <row r="276">
          <cell r="N276">
            <v>0.22</v>
          </cell>
          <cell r="O276">
            <v>0.0075</v>
          </cell>
        </row>
        <row r="277">
          <cell r="N277">
            <v>0.25</v>
          </cell>
          <cell r="O277">
            <v>0.0075</v>
          </cell>
        </row>
        <row r="283">
          <cell r="N283">
            <v>0.325</v>
          </cell>
          <cell r="O283">
            <v>0.0075</v>
          </cell>
        </row>
        <row r="284">
          <cell r="N284">
            <v>0.22</v>
          </cell>
          <cell r="O284">
            <v>0.0075</v>
          </cell>
        </row>
        <row r="285">
          <cell r="N285">
            <v>0.25</v>
          </cell>
          <cell r="O285">
            <v>0.0075</v>
          </cell>
        </row>
        <row r="286">
          <cell r="N286">
            <v>0.26</v>
          </cell>
          <cell r="O286">
            <v>0.0075</v>
          </cell>
        </row>
        <row r="287">
          <cell r="N287">
            <v>0.26</v>
          </cell>
          <cell r="O287">
            <v>0.0075</v>
          </cell>
        </row>
        <row r="288">
          <cell r="N288">
            <v>0.22</v>
          </cell>
          <cell r="O288">
            <v>0.0075</v>
          </cell>
        </row>
        <row r="289">
          <cell r="N289">
            <v>0.25</v>
          </cell>
          <cell r="O289">
            <v>0.0075</v>
          </cell>
        </row>
        <row r="295">
          <cell r="N295">
            <v>0.325</v>
          </cell>
          <cell r="O295">
            <v>0.0075</v>
          </cell>
        </row>
        <row r="296">
          <cell r="N296">
            <v>0.22</v>
          </cell>
          <cell r="O296">
            <v>0.0075</v>
          </cell>
        </row>
        <row r="297">
          <cell r="N297">
            <v>0.25</v>
          </cell>
          <cell r="O297">
            <v>0.0075</v>
          </cell>
        </row>
        <row r="298">
          <cell r="N298">
            <v>0.26</v>
          </cell>
          <cell r="O298">
            <v>0.0075</v>
          </cell>
        </row>
        <row r="299">
          <cell r="N299">
            <v>0.26</v>
          </cell>
          <cell r="O299">
            <v>0.0075</v>
          </cell>
        </row>
        <row r="300">
          <cell r="N300">
            <v>0.22</v>
          </cell>
          <cell r="O300">
            <v>0.0075</v>
          </cell>
        </row>
        <row r="301">
          <cell r="N301">
            <v>0.25</v>
          </cell>
          <cell r="O301">
            <v>0.0075</v>
          </cell>
        </row>
        <row r="307">
          <cell r="N307">
            <v>0.325</v>
          </cell>
          <cell r="O307">
            <v>0.0075</v>
          </cell>
        </row>
        <row r="308">
          <cell r="N308">
            <v>0.22</v>
          </cell>
          <cell r="O308">
            <v>0.0075</v>
          </cell>
        </row>
        <row r="309">
          <cell r="N309">
            <v>0.25</v>
          </cell>
          <cell r="O309">
            <v>0.0075</v>
          </cell>
        </row>
        <row r="310">
          <cell r="N310">
            <v>0.26</v>
          </cell>
          <cell r="O310">
            <v>0.0075</v>
          </cell>
        </row>
        <row r="311">
          <cell r="N311">
            <v>0.26</v>
          </cell>
          <cell r="O311">
            <v>0.0075</v>
          </cell>
        </row>
        <row r="312">
          <cell r="N312">
            <v>0.22</v>
          </cell>
          <cell r="O312">
            <v>0.0075</v>
          </cell>
        </row>
        <row r="313">
          <cell r="N313">
            <v>0.25</v>
          </cell>
          <cell r="O313">
            <v>0.0075</v>
          </cell>
        </row>
        <row r="319">
          <cell r="N319">
            <v>0.325</v>
          </cell>
          <cell r="O319">
            <v>0.0075</v>
          </cell>
        </row>
        <row r="320">
          <cell r="N320">
            <v>0.22</v>
          </cell>
          <cell r="O320">
            <v>0.0075</v>
          </cell>
        </row>
        <row r="321">
          <cell r="N321">
            <v>0.25</v>
          </cell>
          <cell r="O321">
            <v>0.0075</v>
          </cell>
        </row>
        <row r="322">
          <cell r="N322">
            <v>0.26</v>
          </cell>
          <cell r="O322">
            <v>0.0075</v>
          </cell>
        </row>
        <row r="323">
          <cell r="N323">
            <v>0.26</v>
          </cell>
          <cell r="O323">
            <v>0.0075</v>
          </cell>
        </row>
        <row r="324">
          <cell r="N324">
            <v>0.22</v>
          </cell>
          <cell r="O324">
            <v>0.0075</v>
          </cell>
        </row>
        <row r="325">
          <cell r="N325">
            <v>0.25</v>
          </cell>
          <cell r="O325">
            <v>0.0075</v>
          </cell>
        </row>
        <row r="331">
          <cell r="N331">
            <v>0.325</v>
          </cell>
          <cell r="O331">
            <v>0.0075</v>
          </cell>
        </row>
        <row r="332">
          <cell r="N332">
            <v>0.22</v>
          </cell>
          <cell r="O332">
            <v>0.0075</v>
          </cell>
        </row>
        <row r="333">
          <cell r="N333">
            <v>0.25</v>
          </cell>
          <cell r="O333">
            <v>0.0075</v>
          </cell>
        </row>
        <row r="334">
          <cell r="N334">
            <v>0.26</v>
          </cell>
          <cell r="O334">
            <v>0.0075</v>
          </cell>
        </row>
        <row r="335">
          <cell r="N335">
            <v>0.26</v>
          </cell>
          <cell r="O335">
            <v>0.0075</v>
          </cell>
        </row>
        <row r="336">
          <cell r="N336">
            <v>0.22</v>
          </cell>
          <cell r="O336">
            <v>0.0075</v>
          </cell>
        </row>
        <row r="337">
          <cell r="N337">
            <v>0.25</v>
          </cell>
          <cell r="O337">
            <v>0.0075</v>
          </cell>
        </row>
        <row r="343">
          <cell r="N343">
            <v>0.325</v>
          </cell>
          <cell r="O343">
            <v>0.0075</v>
          </cell>
        </row>
        <row r="344">
          <cell r="N344">
            <v>0.22</v>
          </cell>
          <cell r="O344">
            <v>0.0075</v>
          </cell>
        </row>
        <row r="345">
          <cell r="N345">
            <v>0.25</v>
          </cell>
          <cell r="O345">
            <v>0.0075</v>
          </cell>
        </row>
        <row r="346">
          <cell r="N346">
            <v>0.26</v>
          </cell>
          <cell r="O346">
            <v>0.0075</v>
          </cell>
        </row>
        <row r="347">
          <cell r="N347">
            <v>0.26</v>
          </cell>
          <cell r="O347">
            <v>0.0075</v>
          </cell>
        </row>
        <row r="348">
          <cell r="N348">
            <v>0.22</v>
          </cell>
          <cell r="O348">
            <v>0.0075</v>
          </cell>
        </row>
        <row r="349">
          <cell r="N349">
            <v>0.25</v>
          </cell>
          <cell r="O349">
            <v>0.0075</v>
          </cell>
        </row>
        <row r="355">
          <cell r="N355">
            <v>0.325</v>
          </cell>
          <cell r="O355">
            <v>0.0075</v>
          </cell>
        </row>
        <row r="356">
          <cell r="N356">
            <v>0.22</v>
          </cell>
          <cell r="O356">
            <v>0.0075</v>
          </cell>
        </row>
        <row r="357">
          <cell r="N357">
            <v>0.25</v>
          </cell>
          <cell r="O357">
            <v>0.0075</v>
          </cell>
        </row>
        <row r="358">
          <cell r="N358">
            <v>0.26</v>
          </cell>
          <cell r="O358">
            <v>0.0075</v>
          </cell>
        </row>
        <row r="359">
          <cell r="N359">
            <v>0.26</v>
          </cell>
          <cell r="O359">
            <v>0.0075</v>
          </cell>
        </row>
        <row r="360">
          <cell r="N360">
            <v>0.22</v>
          </cell>
          <cell r="O360">
            <v>0.0075</v>
          </cell>
        </row>
        <row r="361">
          <cell r="N361">
            <v>0.25</v>
          </cell>
          <cell r="O361">
            <v>0.0075</v>
          </cell>
        </row>
      </sheetData>
      <sheetData sheetId="4">
        <row r="10">
          <cell r="E10">
            <v>0.351</v>
          </cell>
          <cell r="F10">
            <v>0.0025</v>
          </cell>
        </row>
        <row r="11">
          <cell r="F11">
            <v>0.0025</v>
          </cell>
        </row>
        <row r="12">
          <cell r="E12">
            <v>0.312</v>
          </cell>
          <cell r="F12">
            <v>0.0025</v>
          </cell>
        </row>
        <row r="13">
          <cell r="D13">
            <v>0.36</v>
          </cell>
          <cell r="E13">
            <v>0.408</v>
          </cell>
          <cell r="F13">
            <v>0.0025</v>
          </cell>
        </row>
        <row r="14">
          <cell r="D14">
            <v>0.449</v>
          </cell>
        </row>
        <row r="14">
          <cell r="F14">
            <v>0.03</v>
          </cell>
        </row>
        <row r="15">
          <cell r="E15">
            <v>0.724</v>
          </cell>
          <cell r="F15">
            <v>0.03</v>
          </cell>
        </row>
        <row r="16">
          <cell r="E16">
            <v>3.9</v>
          </cell>
          <cell r="F16">
            <v>0.25</v>
          </cell>
        </row>
        <row r="17">
          <cell r="E17">
            <v>0.787</v>
          </cell>
          <cell r="F17">
            <v>0.05</v>
          </cell>
        </row>
        <row r="18">
          <cell r="E18">
            <v>0.542</v>
          </cell>
          <cell r="F18">
            <v>0.01</v>
          </cell>
        </row>
        <row r="19">
          <cell r="E19">
            <v>0.436</v>
          </cell>
          <cell r="F19">
            <v>0.02</v>
          </cell>
        </row>
        <row r="20">
          <cell r="E20">
            <v>0.399</v>
          </cell>
          <cell r="F20">
            <v>0.02</v>
          </cell>
        </row>
        <row r="21">
          <cell r="E21">
            <v>0.342</v>
          </cell>
          <cell r="F21">
            <v>0.02</v>
          </cell>
        </row>
        <row r="22">
          <cell r="E22">
            <v>0.36</v>
          </cell>
          <cell r="F22">
            <v>0.02</v>
          </cell>
        </row>
        <row r="23">
          <cell r="E23">
            <v>0.37</v>
          </cell>
          <cell r="F23">
            <v>0.02</v>
          </cell>
        </row>
        <row r="24">
          <cell r="E24">
            <v>0.34</v>
          </cell>
        </row>
        <row r="25">
          <cell r="E25">
            <v>0.3625</v>
          </cell>
          <cell r="F25">
            <v>0.02</v>
          </cell>
        </row>
        <row r="26">
          <cell r="E26">
            <v>0.49</v>
          </cell>
          <cell r="F26">
            <v>0.08</v>
          </cell>
        </row>
        <row r="27">
          <cell r="E27">
            <v>0.79</v>
          </cell>
          <cell r="F27">
            <v>0.08</v>
          </cell>
        </row>
        <row r="28">
          <cell r="E28">
            <v>1.16</v>
          </cell>
          <cell r="F28">
            <v>0.08</v>
          </cell>
        </row>
        <row r="29">
          <cell r="E29">
            <v>1.16</v>
          </cell>
          <cell r="F29">
            <v>0.08</v>
          </cell>
        </row>
        <row r="30">
          <cell r="E30">
            <v>0.53</v>
          </cell>
          <cell r="F30">
            <v>0.08</v>
          </cell>
        </row>
        <row r="31">
          <cell r="E31">
            <v>0.39</v>
          </cell>
          <cell r="F31">
            <v>0.02</v>
          </cell>
        </row>
        <row r="32">
          <cell r="E32">
            <v>0.34</v>
          </cell>
          <cell r="F32">
            <v>0.02</v>
          </cell>
        </row>
        <row r="33">
          <cell r="E33">
            <v>0.365</v>
          </cell>
          <cell r="F33">
            <v>0.02</v>
          </cell>
        </row>
        <row r="34">
          <cell r="E34">
            <v>0.36</v>
          </cell>
          <cell r="F34">
            <v>0.02</v>
          </cell>
        </row>
        <row r="35">
          <cell r="E35">
            <v>0.36</v>
          </cell>
          <cell r="F35">
            <v>0.02</v>
          </cell>
        </row>
        <row r="36">
          <cell r="E36">
            <v>0.35</v>
          </cell>
          <cell r="F36">
            <v>0.02</v>
          </cell>
        </row>
        <row r="37">
          <cell r="E37">
            <v>0.38</v>
          </cell>
          <cell r="F37">
            <v>0.02</v>
          </cell>
        </row>
        <row r="38">
          <cell r="F38">
            <v>0.05</v>
          </cell>
        </row>
        <row r="39">
          <cell r="E39">
            <v>0.9</v>
          </cell>
          <cell r="F39">
            <v>0.05</v>
          </cell>
        </row>
        <row r="40">
          <cell r="E40">
            <v>1.15</v>
          </cell>
          <cell r="F40">
            <v>0.05</v>
          </cell>
        </row>
        <row r="41">
          <cell r="E41">
            <v>1.15</v>
          </cell>
          <cell r="F41">
            <v>0.05</v>
          </cell>
        </row>
        <row r="42">
          <cell r="E42">
            <v>0.65</v>
          </cell>
          <cell r="F42">
            <v>0.05</v>
          </cell>
        </row>
        <row r="43">
          <cell r="E43">
            <v>0.435</v>
          </cell>
          <cell r="F43">
            <v>0.02</v>
          </cell>
        </row>
        <row r="44">
          <cell r="E44">
            <v>0.385</v>
          </cell>
          <cell r="F44">
            <v>0.02</v>
          </cell>
        </row>
        <row r="45">
          <cell r="E45">
            <v>0.385</v>
          </cell>
          <cell r="F45">
            <v>0.02</v>
          </cell>
        </row>
        <row r="46">
          <cell r="E46">
            <v>0.3975</v>
          </cell>
          <cell r="F46">
            <v>0.02</v>
          </cell>
        </row>
        <row r="47">
          <cell r="E47">
            <v>0.4</v>
          </cell>
          <cell r="F47">
            <v>0.02</v>
          </cell>
        </row>
        <row r="48">
          <cell r="E48">
            <v>0.3975</v>
          </cell>
          <cell r="F48">
            <v>0.02</v>
          </cell>
        </row>
        <row r="49">
          <cell r="E49">
            <v>0.4</v>
          </cell>
          <cell r="F49">
            <v>0.02</v>
          </cell>
        </row>
        <row r="50">
          <cell r="E50">
            <v>0.55</v>
          </cell>
          <cell r="F50">
            <v>0.05</v>
          </cell>
        </row>
        <row r="51">
          <cell r="E51">
            <v>0.9</v>
          </cell>
          <cell r="F51">
            <v>0.05</v>
          </cell>
        </row>
        <row r="52">
          <cell r="E52">
            <v>1.2</v>
          </cell>
          <cell r="F52">
            <v>0.05</v>
          </cell>
        </row>
        <row r="53">
          <cell r="E53">
            <v>1.2</v>
          </cell>
          <cell r="F53">
            <v>0.05</v>
          </cell>
        </row>
        <row r="54">
          <cell r="E54">
            <v>0.65</v>
          </cell>
          <cell r="F54">
            <v>0.05</v>
          </cell>
        </row>
        <row r="55">
          <cell r="E55">
            <v>0.435</v>
          </cell>
          <cell r="F55">
            <v>0.02</v>
          </cell>
        </row>
        <row r="56">
          <cell r="E56">
            <v>0.385</v>
          </cell>
          <cell r="F56">
            <v>0.02</v>
          </cell>
        </row>
        <row r="57">
          <cell r="E57">
            <v>0.385</v>
          </cell>
          <cell r="F57">
            <v>0.02</v>
          </cell>
        </row>
        <row r="58">
          <cell r="E58">
            <v>0.3975</v>
          </cell>
          <cell r="F58">
            <v>0.02</v>
          </cell>
        </row>
        <row r="59">
          <cell r="E59">
            <v>0.4</v>
          </cell>
          <cell r="F59">
            <v>0.02</v>
          </cell>
        </row>
        <row r="60">
          <cell r="E60">
            <v>0.3975</v>
          </cell>
          <cell r="F60">
            <v>0.02</v>
          </cell>
        </row>
        <row r="61">
          <cell r="E61">
            <v>0.4</v>
          </cell>
          <cell r="F61">
            <v>0.02</v>
          </cell>
        </row>
        <row r="62">
          <cell r="E62">
            <v>0.55</v>
          </cell>
          <cell r="F62">
            <v>0.05</v>
          </cell>
        </row>
        <row r="63">
          <cell r="E63">
            <v>0.9</v>
          </cell>
          <cell r="F63">
            <v>0.05</v>
          </cell>
        </row>
        <row r="64">
          <cell r="E64">
            <v>1.2</v>
          </cell>
          <cell r="F64">
            <v>0.05</v>
          </cell>
        </row>
        <row r="65">
          <cell r="E65">
            <v>1.2</v>
          </cell>
          <cell r="F65">
            <v>0.05</v>
          </cell>
        </row>
        <row r="66">
          <cell r="E66">
            <v>0.65</v>
          </cell>
          <cell r="F66">
            <v>0.05</v>
          </cell>
        </row>
        <row r="67">
          <cell r="E67">
            <v>0.435</v>
          </cell>
          <cell r="F67">
            <v>0.02</v>
          </cell>
        </row>
        <row r="68">
          <cell r="E68">
            <v>0.385</v>
          </cell>
          <cell r="F68">
            <v>0.02</v>
          </cell>
        </row>
        <row r="69">
          <cell r="E69">
            <v>0.385</v>
          </cell>
          <cell r="F69">
            <v>0.02</v>
          </cell>
        </row>
        <row r="70">
          <cell r="E70">
            <v>0.3975</v>
          </cell>
          <cell r="F70">
            <v>0.02</v>
          </cell>
        </row>
        <row r="71">
          <cell r="E71">
            <v>0.4</v>
          </cell>
          <cell r="F71">
            <v>0.02</v>
          </cell>
        </row>
        <row r="72">
          <cell r="E72">
            <v>0.3975</v>
          </cell>
          <cell r="F72">
            <v>0.02</v>
          </cell>
        </row>
        <row r="73">
          <cell r="E73">
            <v>0.4</v>
          </cell>
          <cell r="F73">
            <v>0.02</v>
          </cell>
        </row>
        <row r="74">
          <cell r="E74">
            <v>0.555</v>
          </cell>
          <cell r="F74">
            <v>0.05</v>
          </cell>
        </row>
        <row r="75">
          <cell r="E75">
            <v>0.91</v>
          </cell>
          <cell r="F75">
            <v>0.05</v>
          </cell>
        </row>
        <row r="76">
          <cell r="E76">
            <v>1.215</v>
          </cell>
          <cell r="F76">
            <v>0.05</v>
          </cell>
        </row>
        <row r="77">
          <cell r="E77">
            <v>1.215</v>
          </cell>
          <cell r="F77">
            <v>0.05</v>
          </cell>
        </row>
        <row r="78">
          <cell r="E78">
            <v>0.655</v>
          </cell>
          <cell r="F78">
            <v>0.05</v>
          </cell>
        </row>
        <row r="79">
          <cell r="E79">
            <v>0.435</v>
          </cell>
          <cell r="F79">
            <v>0.02</v>
          </cell>
        </row>
        <row r="80">
          <cell r="E80">
            <v>0.385</v>
          </cell>
          <cell r="F80">
            <v>0.02</v>
          </cell>
        </row>
        <row r="81">
          <cell r="E81">
            <v>0.385</v>
          </cell>
          <cell r="F81">
            <v>0.02</v>
          </cell>
        </row>
        <row r="82">
          <cell r="E82">
            <v>0.3975</v>
          </cell>
          <cell r="F82">
            <v>0.02</v>
          </cell>
        </row>
        <row r="83">
          <cell r="E83">
            <v>0.4</v>
          </cell>
          <cell r="F83">
            <v>0.02</v>
          </cell>
        </row>
        <row r="84">
          <cell r="E84">
            <v>0.3975</v>
          </cell>
          <cell r="F84">
            <v>0.02</v>
          </cell>
        </row>
        <row r="85">
          <cell r="E85">
            <v>0.4</v>
          </cell>
          <cell r="F85">
            <v>0.02</v>
          </cell>
        </row>
        <row r="86">
          <cell r="E86">
            <v>0.555</v>
          </cell>
          <cell r="F86">
            <v>0.05</v>
          </cell>
        </row>
        <row r="87">
          <cell r="E87">
            <v>0.91</v>
          </cell>
          <cell r="F87">
            <v>0.05</v>
          </cell>
        </row>
        <row r="88">
          <cell r="E88">
            <v>1.215</v>
          </cell>
          <cell r="F88">
            <v>0.05</v>
          </cell>
        </row>
        <row r="89">
          <cell r="E89">
            <v>1.215</v>
          </cell>
          <cell r="F89">
            <v>0.05</v>
          </cell>
        </row>
        <row r="90">
          <cell r="E90">
            <v>0.655</v>
          </cell>
          <cell r="F90">
            <v>0.05</v>
          </cell>
        </row>
        <row r="91">
          <cell r="E91">
            <v>0.435</v>
          </cell>
          <cell r="F91">
            <v>0.02</v>
          </cell>
        </row>
        <row r="92">
          <cell r="E92">
            <v>0.385</v>
          </cell>
          <cell r="F92">
            <v>0.02</v>
          </cell>
        </row>
        <row r="93">
          <cell r="E93">
            <v>0.385</v>
          </cell>
          <cell r="F93">
            <v>0.02</v>
          </cell>
        </row>
        <row r="94">
          <cell r="E94">
            <v>0.3975</v>
          </cell>
          <cell r="F94">
            <v>0.02</v>
          </cell>
        </row>
        <row r="95">
          <cell r="E95">
            <v>0.4</v>
          </cell>
          <cell r="F95">
            <v>0.02</v>
          </cell>
        </row>
        <row r="96">
          <cell r="E96">
            <v>0.3975</v>
          </cell>
          <cell r="F96">
            <v>0.02</v>
          </cell>
        </row>
        <row r="97">
          <cell r="E97">
            <v>0.4</v>
          </cell>
          <cell r="F97">
            <v>0.02</v>
          </cell>
        </row>
        <row r="98">
          <cell r="E98">
            <v>0.555</v>
          </cell>
          <cell r="F98">
            <v>0.05</v>
          </cell>
        </row>
        <row r="99">
          <cell r="E99">
            <v>0.91</v>
          </cell>
          <cell r="F99">
            <v>0.05</v>
          </cell>
        </row>
        <row r="100">
          <cell r="E100">
            <v>1.215</v>
          </cell>
          <cell r="F100">
            <v>0.05</v>
          </cell>
        </row>
        <row r="101">
          <cell r="E101">
            <v>1.215</v>
          </cell>
          <cell r="F101">
            <v>0.05</v>
          </cell>
        </row>
        <row r="102">
          <cell r="E102">
            <v>0.655</v>
          </cell>
          <cell r="F102">
            <v>0.05</v>
          </cell>
        </row>
        <row r="103">
          <cell r="E103">
            <v>0.435</v>
          </cell>
          <cell r="F103">
            <v>0.02</v>
          </cell>
        </row>
        <row r="104">
          <cell r="E104">
            <v>0.385</v>
          </cell>
          <cell r="F104">
            <v>0.02</v>
          </cell>
        </row>
        <row r="105">
          <cell r="E105">
            <v>0.385</v>
          </cell>
          <cell r="F105">
            <v>0.02</v>
          </cell>
        </row>
        <row r="106">
          <cell r="E106">
            <v>0.3975</v>
          </cell>
          <cell r="F106">
            <v>0.02</v>
          </cell>
        </row>
        <row r="107">
          <cell r="E107">
            <v>0.4</v>
          </cell>
          <cell r="F107">
            <v>0.02</v>
          </cell>
        </row>
        <row r="108">
          <cell r="E108">
            <v>0.3975</v>
          </cell>
          <cell r="F108">
            <v>0.02</v>
          </cell>
        </row>
        <row r="109">
          <cell r="E109">
            <v>0.4</v>
          </cell>
          <cell r="F109">
            <v>0.02</v>
          </cell>
        </row>
        <row r="110">
          <cell r="E110">
            <v>0.555</v>
          </cell>
          <cell r="F110">
            <v>0.05</v>
          </cell>
        </row>
        <row r="110">
          <cell r="L110">
            <v>0.1</v>
          </cell>
        </row>
        <row r="111">
          <cell r="E111">
            <v>0.91</v>
          </cell>
          <cell r="F111">
            <v>0.05</v>
          </cell>
        </row>
        <row r="111">
          <cell r="L111">
            <v>0.3</v>
          </cell>
        </row>
        <row r="112">
          <cell r="E112">
            <v>1.215</v>
          </cell>
          <cell r="F112">
            <v>0.05</v>
          </cell>
        </row>
        <row r="113">
          <cell r="E113">
            <v>1.215</v>
          </cell>
          <cell r="F113">
            <v>0.05</v>
          </cell>
        </row>
        <row r="114">
          <cell r="E114">
            <v>0.655</v>
          </cell>
          <cell r="F114">
            <v>0.05</v>
          </cell>
        </row>
        <row r="115">
          <cell r="E115">
            <v>0.435</v>
          </cell>
          <cell r="F115">
            <v>0.02</v>
          </cell>
        </row>
        <row r="116">
          <cell r="E116">
            <v>0.385</v>
          </cell>
          <cell r="F116">
            <v>0.02</v>
          </cell>
        </row>
        <row r="117">
          <cell r="E117">
            <v>0.385</v>
          </cell>
          <cell r="F117">
            <v>0.02</v>
          </cell>
        </row>
        <row r="118">
          <cell r="E118">
            <v>0.3975</v>
          </cell>
          <cell r="F118">
            <v>0.02</v>
          </cell>
        </row>
        <row r="119">
          <cell r="E119">
            <v>0.4</v>
          </cell>
          <cell r="F119">
            <v>0.02</v>
          </cell>
        </row>
        <row r="120">
          <cell r="E120">
            <v>0.3975</v>
          </cell>
          <cell r="F120">
            <v>0.02</v>
          </cell>
        </row>
        <row r="121">
          <cell r="E121">
            <v>0.4</v>
          </cell>
          <cell r="F121">
            <v>0.02</v>
          </cell>
        </row>
        <row r="122">
          <cell r="E122">
            <v>0.555</v>
          </cell>
          <cell r="F122">
            <v>0.05</v>
          </cell>
        </row>
        <row r="122">
          <cell r="L122">
            <v>0.1</v>
          </cell>
        </row>
        <row r="123">
          <cell r="E123">
            <v>0.91</v>
          </cell>
          <cell r="F123">
            <v>0.05</v>
          </cell>
        </row>
        <row r="123">
          <cell r="L123">
            <v>0.3</v>
          </cell>
        </row>
        <row r="124">
          <cell r="E124">
            <v>1.215</v>
          </cell>
          <cell r="F124">
            <v>0.05</v>
          </cell>
        </row>
        <row r="125">
          <cell r="E125">
            <v>1.215</v>
          </cell>
          <cell r="F125">
            <v>0.05</v>
          </cell>
        </row>
        <row r="126">
          <cell r="E126">
            <v>0.655</v>
          </cell>
          <cell r="F126">
            <v>0.05</v>
          </cell>
        </row>
        <row r="127">
          <cell r="E127">
            <v>0.435</v>
          </cell>
          <cell r="F127">
            <v>0.02</v>
          </cell>
        </row>
        <row r="128">
          <cell r="E128">
            <v>0.385</v>
          </cell>
          <cell r="F128">
            <v>0.02</v>
          </cell>
        </row>
        <row r="129">
          <cell r="E129">
            <v>0.385</v>
          </cell>
          <cell r="F129">
            <v>0.02</v>
          </cell>
        </row>
        <row r="130">
          <cell r="E130">
            <v>0.3975</v>
          </cell>
          <cell r="F130">
            <v>0.02</v>
          </cell>
        </row>
        <row r="131">
          <cell r="E131">
            <v>0.4</v>
          </cell>
          <cell r="F131">
            <v>0.02</v>
          </cell>
        </row>
        <row r="132">
          <cell r="E132">
            <v>0.3975</v>
          </cell>
          <cell r="F132">
            <v>0.02</v>
          </cell>
        </row>
        <row r="133">
          <cell r="E133">
            <v>0.4</v>
          </cell>
          <cell r="F133">
            <v>0.02</v>
          </cell>
        </row>
        <row r="134">
          <cell r="E134">
            <v>0.555</v>
          </cell>
          <cell r="F134">
            <v>0.05</v>
          </cell>
        </row>
        <row r="134">
          <cell r="L134">
            <v>0.1</v>
          </cell>
        </row>
        <row r="135">
          <cell r="E135">
            <v>0.91</v>
          </cell>
          <cell r="F135">
            <v>0.05</v>
          </cell>
        </row>
        <row r="135">
          <cell r="L135">
            <v>0.3</v>
          </cell>
        </row>
        <row r="136">
          <cell r="E136">
            <v>1.215</v>
          </cell>
          <cell r="F136">
            <v>0.05</v>
          </cell>
        </row>
        <row r="137">
          <cell r="E137">
            <v>1.215</v>
          </cell>
          <cell r="F137">
            <v>0.05</v>
          </cell>
        </row>
        <row r="138">
          <cell r="E138">
            <v>0.655</v>
          </cell>
          <cell r="F138">
            <v>0.05</v>
          </cell>
        </row>
        <row r="139">
          <cell r="E139">
            <v>0.435</v>
          </cell>
          <cell r="F139">
            <v>0.02</v>
          </cell>
        </row>
        <row r="140">
          <cell r="E140">
            <v>0.385</v>
          </cell>
          <cell r="F140">
            <v>0.02</v>
          </cell>
        </row>
        <row r="141">
          <cell r="E141">
            <v>0.385</v>
          </cell>
          <cell r="F141">
            <v>0.02</v>
          </cell>
        </row>
        <row r="142">
          <cell r="E142">
            <v>0.3975</v>
          </cell>
          <cell r="F142">
            <v>0.02</v>
          </cell>
        </row>
        <row r="143">
          <cell r="E143">
            <v>0.4</v>
          </cell>
          <cell r="F143">
            <v>0.02</v>
          </cell>
        </row>
        <row r="144">
          <cell r="E144">
            <v>0.3975</v>
          </cell>
          <cell r="F144">
            <v>0.02</v>
          </cell>
        </row>
        <row r="145">
          <cell r="E145">
            <v>0.4</v>
          </cell>
          <cell r="F145">
            <v>0.02</v>
          </cell>
        </row>
        <row r="146">
          <cell r="E146">
            <v>0.555</v>
          </cell>
          <cell r="F146">
            <v>0.05</v>
          </cell>
        </row>
        <row r="146">
          <cell r="L146">
            <v>0.1</v>
          </cell>
        </row>
        <row r="147">
          <cell r="E147">
            <v>0.91</v>
          </cell>
          <cell r="F147">
            <v>0.05</v>
          </cell>
        </row>
        <row r="147">
          <cell r="L147">
            <v>0.3</v>
          </cell>
        </row>
        <row r="148">
          <cell r="E148">
            <v>1.215</v>
          </cell>
          <cell r="F148">
            <v>0.05</v>
          </cell>
        </row>
        <row r="149">
          <cell r="E149">
            <v>1.215</v>
          </cell>
          <cell r="F149">
            <v>0.05</v>
          </cell>
        </row>
        <row r="150">
          <cell r="E150">
            <v>0.655</v>
          </cell>
          <cell r="F150">
            <v>0.05</v>
          </cell>
        </row>
        <row r="151">
          <cell r="E151">
            <v>0.435</v>
          </cell>
          <cell r="F151">
            <v>0.02</v>
          </cell>
        </row>
        <row r="152">
          <cell r="E152">
            <v>0.385</v>
          </cell>
          <cell r="F152">
            <v>0.02</v>
          </cell>
        </row>
        <row r="153">
          <cell r="E153">
            <v>0.385</v>
          </cell>
          <cell r="F153">
            <v>0.02</v>
          </cell>
        </row>
        <row r="154">
          <cell r="E154">
            <v>0.3975</v>
          </cell>
          <cell r="F154">
            <v>0.02</v>
          </cell>
        </row>
        <row r="155">
          <cell r="E155">
            <v>0.4</v>
          </cell>
          <cell r="F155">
            <v>0.02</v>
          </cell>
        </row>
        <row r="156">
          <cell r="E156">
            <v>0.3975</v>
          </cell>
          <cell r="F156">
            <v>0.02</v>
          </cell>
        </row>
        <row r="157">
          <cell r="E157">
            <v>0.4</v>
          </cell>
          <cell r="F157">
            <v>0.02</v>
          </cell>
        </row>
        <row r="158">
          <cell r="D158">
            <v>0.605</v>
          </cell>
          <cell r="E158">
            <v>0.555</v>
          </cell>
          <cell r="F158">
            <v>0.05</v>
          </cell>
        </row>
        <row r="158">
          <cell r="L158">
            <v>0.1</v>
          </cell>
        </row>
        <row r="159">
          <cell r="F159">
            <v>0.05</v>
          </cell>
        </row>
        <row r="159">
          <cell r="L159">
            <v>0.3</v>
          </cell>
        </row>
        <row r="160">
          <cell r="F160">
            <v>0.05</v>
          </cell>
        </row>
        <row r="161">
          <cell r="E161">
            <v>1.215</v>
          </cell>
          <cell r="F161">
            <v>0.05</v>
          </cell>
        </row>
        <row r="162">
          <cell r="E162">
            <v>0.655</v>
          </cell>
          <cell r="F162">
            <v>0.05</v>
          </cell>
        </row>
        <row r="163">
          <cell r="E163">
            <v>0.435</v>
          </cell>
          <cell r="F163">
            <v>0.02</v>
          </cell>
        </row>
        <row r="164">
          <cell r="E164">
            <v>0.385</v>
          </cell>
          <cell r="F164">
            <v>0.02</v>
          </cell>
        </row>
        <row r="165">
          <cell r="E165">
            <v>0.385</v>
          </cell>
          <cell r="F165">
            <v>0.02</v>
          </cell>
        </row>
        <row r="166">
          <cell r="E166">
            <v>0.3975</v>
          </cell>
          <cell r="F166">
            <v>0.02</v>
          </cell>
        </row>
        <row r="167">
          <cell r="E167">
            <v>0.4</v>
          </cell>
          <cell r="F167">
            <v>0.02</v>
          </cell>
        </row>
        <row r="168">
          <cell r="E168">
            <v>0.3975</v>
          </cell>
          <cell r="F168">
            <v>0.02</v>
          </cell>
        </row>
        <row r="169">
          <cell r="E169">
            <v>0.4</v>
          </cell>
          <cell r="F169">
            <v>0.02</v>
          </cell>
        </row>
        <row r="170">
          <cell r="E170">
            <v>0.555</v>
          </cell>
          <cell r="F170">
            <v>0.05</v>
          </cell>
        </row>
        <row r="170">
          <cell r="L170">
            <v>0.1</v>
          </cell>
        </row>
        <row r="171">
          <cell r="E171">
            <v>0.91</v>
          </cell>
          <cell r="F171">
            <v>0.05</v>
          </cell>
        </row>
        <row r="171">
          <cell r="L171">
            <v>0.3</v>
          </cell>
        </row>
        <row r="172">
          <cell r="E172">
            <v>1.215</v>
          </cell>
          <cell r="F172">
            <v>0.05</v>
          </cell>
        </row>
        <row r="173">
          <cell r="E173">
            <v>1.215</v>
          </cell>
          <cell r="F173">
            <v>0.05</v>
          </cell>
        </row>
        <row r="174">
          <cell r="E174">
            <v>0.655</v>
          </cell>
          <cell r="F174">
            <v>0.05</v>
          </cell>
        </row>
        <row r="175">
          <cell r="E175">
            <v>0.435</v>
          </cell>
          <cell r="F175">
            <v>0.02</v>
          </cell>
        </row>
        <row r="176">
          <cell r="E176">
            <v>0.385</v>
          </cell>
          <cell r="F176">
            <v>0.02</v>
          </cell>
        </row>
        <row r="177">
          <cell r="E177">
            <v>0.385</v>
          </cell>
          <cell r="F177">
            <v>0.02</v>
          </cell>
        </row>
        <row r="178">
          <cell r="E178">
            <v>0.3975</v>
          </cell>
          <cell r="F178">
            <v>0.02</v>
          </cell>
        </row>
        <row r="179">
          <cell r="E179">
            <v>0.4</v>
          </cell>
          <cell r="F179">
            <v>0.02</v>
          </cell>
        </row>
        <row r="180">
          <cell r="E180">
            <v>0.3975</v>
          </cell>
          <cell r="F180">
            <v>0.02</v>
          </cell>
        </row>
        <row r="181">
          <cell r="E181">
            <v>0.4</v>
          </cell>
          <cell r="F181">
            <v>0.02</v>
          </cell>
        </row>
        <row r="182">
          <cell r="E182">
            <v>0.555</v>
          </cell>
          <cell r="F182">
            <v>0.05</v>
          </cell>
        </row>
        <row r="182">
          <cell r="L182">
            <v>0.1</v>
          </cell>
        </row>
        <row r="183">
          <cell r="E183">
            <v>0.91</v>
          </cell>
          <cell r="F183">
            <v>0.05</v>
          </cell>
        </row>
        <row r="183">
          <cell r="L183">
            <v>0.3</v>
          </cell>
        </row>
        <row r="184">
          <cell r="E184">
            <v>1.215</v>
          </cell>
          <cell r="F184">
            <v>0.05</v>
          </cell>
        </row>
        <row r="185">
          <cell r="E185">
            <v>1.215</v>
          </cell>
          <cell r="F185">
            <v>0.05</v>
          </cell>
        </row>
        <row r="186">
          <cell r="E186">
            <v>0.655</v>
          </cell>
          <cell r="F186">
            <v>0.05</v>
          </cell>
        </row>
        <row r="187">
          <cell r="E187">
            <v>0.435</v>
          </cell>
          <cell r="F187">
            <v>0.02</v>
          </cell>
        </row>
        <row r="188">
          <cell r="E188">
            <v>0.385</v>
          </cell>
          <cell r="F188">
            <v>0.02</v>
          </cell>
        </row>
        <row r="189">
          <cell r="E189">
            <v>0.385</v>
          </cell>
          <cell r="F189">
            <v>0.02</v>
          </cell>
        </row>
        <row r="190">
          <cell r="E190">
            <v>0.3975</v>
          </cell>
          <cell r="F190">
            <v>0.02</v>
          </cell>
        </row>
        <row r="191">
          <cell r="E191">
            <v>0.4</v>
          </cell>
          <cell r="F191">
            <v>0.02</v>
          </cell>
        </row>
        <row r="192">
          <cell r="E192">
            <v>0.3975</v>
          </cell>
          <cell r="F192">
            <v>0.02</v>
          </cell>
        </row>
        <row r="193">
          <cell r="E193">
            <v>0.4</v>
          </cell>
          <cell r="F193">
            <v>0.02</v>
          </cell>
        </row>
        <row r="194">
          <cell r="E194">
            <v>0.555</v>
          </cell>
          <cell r="F194">
            <v>0.05</v>
          </cell>
        </row>
        <row r="194">
          <cell r="L194">
            <v>0.1</v>
          </cell>
        </row>
        <row r="195">
          <cell r="E195">
            <v>0.91</v>
          </cell>
          <cell r="F195">
            <v>0.05</v>
          </cell>
        </row>
        <row r="195">
          <cell r="L195">
            <v>0.3</v>
          </cell>
        </row>
        <row r="196">
          <cell r="E196">
            <v>1.215</v>
          </cell>
          <cell r="F196">
            <v>0.05</v>
          </cell>
        </row>
        <row r="197">
          <cell r="E197">
            <v>1.215</v>
          </cell>
          <cell r="F197">
            <v>0.05</v>
          </cell>
        </row>
        <row r="198">
          <cell r="E198">
            <v>0.655</v>
          </cell>
          <cell r="F198">
            <v>0.05</v>
          </cell>
        </row>
        <row r="199">
          <cell r="E199">
            <v>0.435</v>
          </cell>
          <cell r="F199">
            <v>0.02</v>
          </cell>
        </row>
        <row r="200">
          <cell r="E200">
            <v>0.385</v>
          </cell>
          <cell r="F200">
            <v>0.02</v>
          </cell>
        </row>
        <row r="201">
          <cell r="E201">
            <v>0.385</v>
          </cell>
          <cell r="F201">
            <v>0.02</v>
          </cell>
        </row>
        <row r="202">
          <cell r="E202">
            <v>0.3975</v>
          </cell>
          <cell r="F202">
            <v>0.02</v>
          </cell>
        </row>
        <row r="203">
          <cell r="E203">
            <v>0.4</v>
          </cell>
          <cell r="F203">
            <v>0.02</v>
          </cell>
        </row>
        <row r="204">
          <cell r="E204">
            <v>0.3975</v>
          </cell>
          <cell r="F204">
            <v>0.02</v>
          </cell>
        </row>
        <row r="205">
          <cell r="E205">
            <v>0.4</v>
          </cell>
          <cell r="F205">
            <v>0.02</v>
          </cell>
        </row>
        <row r="206">
          <cell r="E206">
            <v>0.555</v>
          </cell>
          <cell r="F206">
            <v>0.05</v>
          </cell>
        </row>
        <row r="206">
          <cell r="L206">
            <v>0.1</v>
          </cell>
        </row>
        <row r="207">
          <cell r="E207">
            <v>0.91</v>
          </cell>
          <cell r="F207">
            <v>0.05</v>
          </cell>
        </row>
        <row r="207">
          <cell r="L207">
            <v>0.3</v>
          </cell>
        </row>
        <row r="208">
          <cell r="E208">
            <v>1.215</v>
          </cell>
          <cell r="F208">
            <v>0.05</v>
          </cell>
        </row>
        <row r="209">
          <cell r="E209">
            <v>1.215</v>
          </cell>
          <cell r="F209">
            <v>0.05</v>
          </cell>
        </row>
        <row r="210">
          <cell r="E210">
            <v>0.655</v>
          </cell>
          <cell r="F210">
            <v>0.05</v>
          </cell>
        </row>
        <row r="211">
          <cell r="E211">
            <v>0.435</v>
          </cell>
          <cell r="F211">
            <v>0.02</v>
          </cell>
        </row>
        <row r="212">
          <cell r="E212">
            <v>0.385</v>
          </cell>
          <cell r="F212">
            <v>0.02</v>
          </cell>
        </row>
        <row r="213">
          <cell r="E213">
            <v>0.385</v>
          </cell>
          <cell r="F213">
            <v>0.02</v>
          </cell>
        </row>
        <row r="214">
          <cell r="E214">
            <v>0.3975</v>
          </cell>
          <cell r="F214">
            <v>0.02</v>
          </cell>
        </row>
        <row r="215">
          <cell r="E215">
            <v>0.4</v>
          </cell>
          <cell r="F215">
            <v>0.02</v>
          </cell>
        </row>
        <row r="216">
          <cell r="E216">
            <v>0.3975</v>
          </cell>
          <cell r="F216">
            <v>0.02</v>
          </cell>
        </row>
        <row r="217">
          <cell r="E217">
            <v>0.4</v>
          </cell>
          <cell r="F217">
            <v>0.02</v>
          </cell>
        </row>
        <row r="218">
          <cell r="E218">
            <v>0.555</v>
          </cell>
          <cell r="F218">
            <v>0.05</v>
          </cell>
        </row>
        <row r="219">
          <cell r="E219">
            <v>0.91</v>
          </cell>
          <cell r="F219">
            <v>0.05</v>
          </cell>
        </row>
        <row r="220">
          <cell r="E220">
            <v>1.215</v>
          </cell>
          <cell r="F220">
            <v>0.05</v>
          </cell>
        </row>
        <row r="221">
          <cell r="E221">
            <v>1.215</v>
          </cell>
          <cell r="F221">
            <v>0.05</v>
          </cell>
        </row>
        <row r="222">
          <cell r="E222">
            <v>0.655</v>
          </cell>
          <cell r="F222">
            <v>0.05</v>
          </cell>
        </row>
        <row r="223">
          <cell r="E223">
            <v>0.435</v>
          </cell>
          <cell r="F223">
            <v>0.02</v>
          </cell>
        </row>
        <row r="224">
          <cell r="E224">
            <v>0.385</v>
          </cell>
          <cell r="F224">
            <v>0.02</v>
          </cell>
        </row>
        <row r="225">
          <cell r="E225">
            <v>0.385</v>
          </cell>
          <cell r="F225">
            <v>0.02</v>
          </cell>
        </row>
        <row r="226">
          <cell r="E226">
            <v>0.3975</v>
          </cell>
          <cell r="F226">
            <v>0.02</v>
          </cell>
        </row>
        <row r="227">
          <cell r="E227">
            <v>0.4</v>
          </cell>
          <cell r="F227">
            <v>0.02</v>
          </cell>
        </row>
        <row r="228">
          <cell r="E228">
            <v>0.3975</v>
          </cell>
          <cell r="F228">
            <v>0.02</v>
          </cell>
        </row>
        <row r="229">
          <cell r="E229">
            <v>0.4</v>
          </cell>
          <cell r="F229">
            <v>0.02</v>
          </cell>
        </row>
        <row r="230">
          <cell r="E230">
            <v>0.555</v>
          </cell>
          <cell r="F230">
            <v>0.05</v>
          </cell>
        </row>
        <row r="231">
          <cell r="E231">
            <v>0.91</v>
          </cell>
          <cell r="F231">
            <v>0.05</v>
          </cell>
        </row>
        <row r="232">
          <cell r="E232">
            <v>1.215</v>
          </cell>
          <cell r="F232">
            <v>0.05</v>
          </cell>
        </row>
        <row r="233">
          <cell r="E233">
            <v>1.215</v>
          </cell>
          <cell r="F233">
            <v>0.05</v>
          </cell>
        </row>
        <row r="234">
          <cell r="E234">
            <v>0.655</v>
          </cell>
          <cell r="F234">
            <v>0.05</v>
          </cell>
        </row>
        <row r="235">
          <cell r="E235">
            <v>0.435</v>
          </cell>
          <cell r="F235">
            <v>0.02</v>
          </cell>
        </row>
        <row r="236">
          <cell r="E236">
            <v>0.385</v>
          </cell>
          <cell r="F236">
            <v>0.02</v>
          </cell>
        </row>
        <row r="237">
          <cell r="E237">
            <v>0.385</v>
          </cell>
          <cell r="F237">
            <v>0.02</v>
          </cell>
        </row>
        <row r="238">
          <cell r="E238">
            <v>0.3975</v>
          </cell>
          <cell r="F238">
            <v>0.02</v>
          </cell>
        </row>
        <row r="239">
          <cell r="E239">
            <v>0.4</v>
          </cell>
          <cell r="F239">
            <v>0.02</v>
          </cell>
        </row>
        <row r="240">
          <cell r="E240">
            <v>0.3975</v>
          </cell>
          <cell r="F240">
            <v>0.02</v>
          </cell>
        </row>
        <row r="241">
          <cell r="E241">
            <v>0.4</v>
          </cell>
          <cell r="F241">
            <v>0.02</v>
          </cell>
        </row>
        <row r="242">
          <cell r="E242">
            <v>0.555</v>
          </cell>
          <cell r="F242">
            <v>0.05</v>
          </cell>
        </row>
        <row r="243">
          <cell r="E243">
            <v>0.91</v>
          </cell>
          <cell r="F243">
            <v>0.05</v>
          </cell>
        </row>
        <row r="244">
          <cell r="E244">
            <v>1.215</v>
          </cell>
          <cell r="F244">
            <v>0.05</v>
          </cell>
        </row>
        <row r="245">
          <cell r="E245">
            <v>1.215</v>
          </cell>
          <cell r="F245">
            <v>0.05</v>
          </cell>
        </row>
        <row r="246">
          <cell r="E246">
            <v>0.655</v>
          </cell>
          <cell r="F246">
            <v>0.05</v>
          </cell>
        </row>
        <row r="247">
          <cell r="E247">
            <v>0.435</v>
          </cell>
          <cell r="F247">
            <v>0.02</v>
          </cell>
        </row>
        <row r="248">
          <cell r="E248">
            <v>0.385</v>
          </cell>
          <cell r="F248">
            <v>0.02</v>
          </cell>
        </row>
        <row r="249">
          <cell r="E249">
            <v>0.385</v>
          </cell>
          <cell r="F249">
            <v>0.02</v>
          </cell>
        </row>
        <row r="250">
          <cell r="E250">
            <v>0.3975</v>
          </cell>
          <cell r="F250">
            <v>0.02</v>
          </cell>
        </row>
        <row r="251">
          <cell r="E251">
            <v>0.4</v>
          </cell>
          <cell r="F251">
            <v>0.02</v>
          </cell>
        </row>
        <row r="252">
          <cell r="E252">
            <v>0.3975</v>
          </cell>
          <cell r="F252">
            <v>0.02</v>
          </cell>
        </row>
        <row r="253">
          <cell r="E253">
            <v>0.4</v>
          </cell>
          <cell r="F253">
            <v>0.02</v>
          </cell>
        </row>
        <row r="254">
          <cell r="E254">
            <v>0.555</v>
          </cell>
          <cell r="F254">
            <v>0.05</v>
          </cell>
        </row>
        <row r="255">
          <cell r="E255">
            <v>0.91</v>
          </cell>
          <cell r="F255">
            <v>0.05</v>
          </cell>
        </row>
        <row r="256">
          <cell r="E256">
            <v>1.215</v>
          </cell>
          <cell r="F256">
            <v>0.05</v>
          </cell>
        </row>
        <row r="257">
          <cell r="E257">
            <v>1.215</v>
          </cell>
          <cell r="F257">
            <v>0.05</v>
          </cell>
        </row>
        <row r="258">
          <cell r="E258">
            <v>0.655</v>
          </cell>
          <cell r="F258">
            <v>0.05</v>
          </cell>
        </row>
        <row r="259">
          <cell r="E259">
            <v>0.435</v>
          </cell>
          <cell r="F259">
            <v>0.02</v>
          </cell>
        </row>
        <row r="260">
          <cell r="E260">
            <v>0.385</v>
          </cell>
          <cell r="F260">
            <v>0.02</v>
          </cell>
        </row>
        <row r="261">
          <cell r="E261">
            <v>0.385</v>
          </cell>
          <cell r="F261">
            <v>0.02</v>
          </cell>
        </row>
        <row r="262">
          <cell r="E262">
            <v>0.3975</v>
          </cell>
          <cell r="F262">
            <v>0.02</v>
          </cell>
        </row>
        <row r="263">
          <cell r="E263">
            <v>0.4</v>
          </cell>
          <cell r="F263">
            <v>0.02</v>
          </cell>
        </row>
        <row r="264">
          <cell r="E264">
            <v>0.3975</v>
          </cell>
          <cell r="F264">
            <v>0.02</v>
          </cell>
        </row>
        <row r="265">
          <cell r="E265">
            <v>0.4</v>
          </cell>
          <cell r="F265">
            <v>0.02</v>
          </cell>
        </row>
        <row r="266">
          <cell r="E266">
            <v>0.555</v>
          </cell>
          <cell r="F266">
            <v>0.05</v>
          </cell>
        </row>
        <row r="267">
          <cell r="E267">
            <v>0.91</v>
          </cell>
          <cell r="F267">
            <v>0.05</v>
          </cell>
        </row>
        <row r="268">
          <cell r="E268">
            <v>1.215</v>
          </cell>
          <cell r="F268">
            <v>0.05</v>
          </cell>
        </row>
        <row r="269">
          <cell r="E269">
            <v>1.215</v>
          </cell>
          <cell r="F269">
            <v>0.05</v>
          </cell>
        </row>
        <row r="270">
          <cell r="E270">
            <v>0.655</v>
          </cell>
          <cell r="F270">
            <v>0.05</v>
          </cell>
        </row>
        <row r="271">
          <cell r="E271">
            <v>0.435</v>
          </cell>
          <cell r="F271">
            <v>0.02</v>
          </cell>
        </row>
        <row r="272">
          <cell r="E272">
            <v>0.385</v>
          </cell>
          <cell r="F272">
            <v>0.02</v>
          </cell>
        </row>
        <row r="273">
          <cell r="E273">
            <v>0.385</v>
          </cell>
          <cell r="F273">
            <v>0.02</v>
          </cell>
        </row>
        <row r="274">
          <cell r="E274">
            <v>0.3975</v>
          </cell>
          <cell r="F274">
            <v>0.02</v>
          </cell>
        </row>
        <row r="275">
          <cell r="E275">
            <v>0.4</v>
          </cell>
          <cell r="F275">
            <v>0.02</v>
          </cell>
        </row>
        <row r="276">
          <cell r="E276">
            <v>0.3975</v>
          </cell>
          <cell r="F276">
            <v>0.02</v>
          </cell>
        </row>
        <row r="277">
          <cell r="E277">
            <v>0.4</v>
          </cell>
          <cell r="F277">
            <v>0.02</v>
          </cell>
        </row>
        <row r="278">
          <cell r="E278">
            <v>0.555</v>
          </cell>
          <cell r="F278">
            <v>0.05</v>
          </cell>
        </row>
        <row r="279">
          <cell r="E279">
            <v>0.91</v>
          </cell>
          <cell r="F279">
            <v>0.05</v>
          </cell>
        </row>
        <row r="280">
          <cell r="E280">
            <v>1.215</v>
          </cell>
          <cell r="F280">
            <v>0.05</v>
          </cell>
        </row>
        <row r="281">
          <cell r="E281">
            <v>1.215</v>
          </cell>
          <cell r="F281">
            <v>0.05</v>
          </cell>
        </row>
        <row r="282">
          <cell r="E282">
            <v>0.655</v>
          </cell>
          <cell r="F282">
            <v>0.05</v>
          </cell>
        </row>
        <row r="283">
          <cell r="E283">
            <v>0.435</v>
          </cell>
          <cell r="F283">
            <v>0.02</v>
          </cell>
        </row>
        <row r="284">
          <cell r="E284">
            <v>0.385</v>
          </cell>
          <cell r="F284">
            <v>0.02</v>
          </cell>
        </row>
        <row r="285">
          <cell r="E285">
            <v>0.385</v>
          </cell>
          <cell r="F285">
            <v>0.02</v>
          </cell>
        </row>
        <row r="286">
          <cell r="E286">
            <v>0.3975</v>
          </cell>
          <cell r="F286">
            <v>0.02</v>
          </cell>
        </row>
        <row r="287">
          <cell r="E287">
            <v>0.4</v>
          </cell>
          <cell r="F287">
            <v>0.02</v>
          </cell>
        </row>
        <row r="288">
          <cell r="E288">
            <v>0.3975</v>
          </cell>
          <cell r="F288">
            <v>0.02</v>
          </cell>
        </row>
        <row r="289">
          <cell r="E289">
            <v>0.4</v>
          </cell>
          <cell r="F289">
            <v>0.02</v>
          </cell>
        </row>
        <row r="290">
          <cell r="E290">
            <v>0.555</v>
          </cell>
          <cell r="F290">
            <v>0.05</v>
          </cell>
        </row>
        <row r="291">
          <cell r="E291">
            <v>0.91</v>
          </cell>
          <cell r="F291">
            <v>0.05</v>
          </cell>
        </row>
        <row r="292">
          <cell r="E292">
            <v>1.215</v>
          </cell>
          <cell r="F292">
            <v>0.05</v>
          </cell>
        </row>
        <row r="293">
          <cell r="E293">
            <v>1.215</v>
          </cell>
          <cell r="F293">
            <v>0.05</v>
          </cell>
        </row>
        <row r="294">
          <cell r="E294">
            <v>0.655</v>
          </cell>
          <cell r="F294">
            <v>0.05</v>
          </cell>
        </row>
        <row r="295">
          <cell r="E295">
            <v>0.435</v>
          </cell>
          <cell r="F295">
            <v>0.02</v>
          </cell>
        </row>
        <row r="296">
          <cell r="E296">
            <v>0.385</v>
          </cell>
          <cell r="F296">
            <v>0.02</v>
          </cell>
        </row>
        <row r="297">
          <cell r="E297">
            <v>0.385</v>
          </cell>
          <cell r="F297">
            <v>0.02</v>
          </cell>
        </row>
        <row r="298">
          <cell r="E298">
            <v>0.3975</v>
          </cell>
          <cell r="F298">
            <v>0.02</v>
          </cell>
        </row>
        <row r="299">
          <cell r="E299">
            <v>0.4</v>
          </cell>
          <cell r="F299">
            <v>0.02</v>
          </cell>
        </row>
        <row r="300">
          <cell r="E300">
            <v>0.3975</v>
          </cell>
          <cell r="F300">
            <v>0.02</v>
          </cell>
        </row>
        <row r="301">
          <cell r="E301">
            <v>0.4</v>
          </cell>
          <cell r="F301">
            <v>0.02</v>
          </cell>
        </row>
        <row r="302">
          <cell r="E302">
            <v>0.555</v>
          </cell>
          <cell r="F302">
            <v>0.05</v>
          </cell>
        </row>
        <row r="303">
          <cell r="E303">
            <v>0.91</v>
          </cell>
          <cell r="F303">
            <v>0.05</v>
          </cell>
        </row>
        <row r="304">
          <cell r="E304">
            <v>1.215</v>
          </cell>
          <cell r="F304">
            <v>0.05</v>
          </cell>
        </row>
        <row r="305">
          <cell r="E305">
            <v>1.215</v>
          </cell>
          <cell r="F305">
            <v>0.05</v>
          </cell>
        </row>
        <row r="306">
          <cell r="E306">
            <v>0.655</v>
          </cell>
          <cell r="F306">
            <v>0.05</v>
          </cell>
        </row>
        <row r="307">
          <cell r="E307">
            <v>0.435</v>
          </cell>
          <cell r="F307">
            <v>0.02</v>
          </cell>
        </row>
        <row r="308">
          <cell r="E308">
            <v>0.385</v>
          </cell>
          <cell r="F308">
            <v>0.02</v>
          </cell>
        </row>
        <row r="309">
          <cell r="E309">
            <v>0.385</v>
          </cell>
          <cell r="F309">
            <v>0.02</v>
          </cell>
        </row>
        <row r="310">
          <cell r="E310">
            <v>0.3975</v>
          </cell>
          <cell r="F310">
            <v>0.02</v>
          </cell>
        </row>
        <row r="311">
          <cell r="E311">
            <v>0.4</v>
          </cell>
          <cell r="F311">
            <v>0.02</v>
          </cell>
        </row>
        <row r="312">
          <cell r="E312">
            <v>0.3975</v>
          </cell>
          <cell r="F312">
            <v>0.02</v>
          </cell>
        </row>
        <row r="313">
          <cell r="E313">
            <v>0.4</v>
          </cell>
          <cell r="F313">
            <v>0.02</v>
          </cell>
        </row>
        <row r="314">
          <cell r="E314">
            <v>0.555</v>
          </cell>
          <cell r="F314">
            <v>0.05</v>
          </cell>
        </row>
        <row r="315">
          <cell r="E315">
            <v>0.91</v>
          </cell>
          <cell r="F315">
            <v>0.05</v>
          </cell>
        </row>
        <row r="316">
          <cell r="E316">
            <v>1.215</v>
          </cell>
          <cell r="F316">
            <v>0.05</v>
          </cell>
        </row>
        <row r="317">
          <cell r="E317">
            <v>1.215</v>
          </cell>
          <cell r="F317">
            <v>0.05</v>
          </cell>
        </row>
        <row r="318">
          <cell r="E318">
            <v>0.655</v>
          </cell>
          <cell r="F318">
            <v>0.05</v>
          </cell>
        </row>
        <row r="319">
          <cell r="E319">
            <v>0.435</v>
          </cell>
          <cell r="F319">
            <v>0.02</v>
          </cell>
        </row>
        <row r="320">
          <cell r="E320">
            <v>0.385</v>
          </cell>
          <cell r="F320">
            <v>0.02</v>
          </cell>
        </row>
        <row r="321">
          <cell r="E321">
            <v>0.385</v>
          </cell>
          <cell r="F321">
            <v>0.02</v>
          </cell>
        </row>
        <row r="322">
          <cell r="E322">
            <v>0.3975</v>
          </cell>
          <cell r="F322">
            <v>0.02</v>
          </cell>
        </row>
        <row r="323">
          <cell r="E323">
            <v>0.4</v>
          </cell>
          <cell r="F323">
            <v>0.02</v>
          </cell>
        </row>
        <row r="324">
          <cell r="E324">
            <v>0.3975</v>
          </cell>
          <cell r="F324">
            <v>0.02</v>
          </cell>
        </row>
        <row r="325">
          <cell r="E325">
            <v>0.4</v>
          </cell>
          <cell r="F325">
            <v>0.02</v>
          </cell>
        </row>
        <row r="326">
          <cell r="E326">
            <v>0.555</v>
          </cell>
          <cell r="F326">
            <v>0.05</v>
          </cell>
        </row>
        <row r="327">
          <cell r="E327">
            <v>0.91</v>
          </cell>
          <cell r="F327">
            <v>0.05</v>
          </cell>
        </row>
        <row r="328">
          <cell r="E328">
            <v>1.215</v>
          </cell>
          <cell r="F328">
            <v>0.05</v>
          </cell>
        </row>
        <row r="329">
          <cell r="E329">
            <v>1.215</v>
          </cell>
          <cell r="F329">
            <v>0.05</v>
          </cell>
        </row>
        <row r="330">
          <cell r="E330">
            <v>0.655</v>
          </cell>
          <cell r="F330">
            <v>0.05</v>
          </cell>
        </row>
        <row r="331">
          <cell r="E331">
            <v>0.435</v>
          </cell>
          <cell r="F331">
            <v>0.02</v>
          </cell>
        </row>
        <row r="332">
          <cell r="E332">
            <v>0.385</v>
          </cell>
          <cell r="F332">
            <v>0.02</v>
          </cell>
        </row>
        <row r="333">
          <cell r="E333">
            <v>0.385</v>
          </cell>
          <cell r="F333">
            <v>0.02</v>
          </cell>
        </row>
        <row r="334">
          <cell r="E334">
            <v>0.3975</v>
          </cell>
          <cell r="F334">
            <v>0.02</v>
          </cell>
        </row>
        <row r="335">
          <cell r="E335">
            <v>0.4</v>
          </cell>
          <cell r="F335">
            <v>0.02</v>
          </cell>
        </row>
        <row r="336">
          <cell r="E336">
            <v>0.3975</v>
          </cell>
          <cell r="F336">
            <v>0.02</v>
          </cell>
        </row>
        <row r="337">
          <cell r="E337">
            <v>0.4</v>
          </cell>
          <cell r="F337">
            <v>0.02</v>
          </cell>
        </row>
        <row r="338">
          <cell r="E338">
            <v>0.555</v>
          </cell>
          <cell r="F338">
            <v>0.05</v>
          </cell>
        </row>
        <row r="339">
          <cell r="E339">
            <v>0.91</v>
          </cell>
          <cell r="F339">
            <v>0.05</v>
          </cell>
        </row>
        <row r="340">
          <cell r="E340">
            <v>1.215</v>
          </cell>
          <cell r="F340">
            <v>0.05</v>
          </cell>
        </row>
        <row r="341">
          <cell r="E341">
            <v>1.215</v>
          </cell>
          <cell r="F341">
            <v>0.05</v>
          </cell>
        </row>
        <row r="342">
          <cell r="E342">
            <v>0.655</v>
          </cell>
          <cell r="F342">
            <v>0.05</v>
          </cell>
        </row>
        <row r="343">
          <cell r="E343">
            <v>0.435</v>
          </cell>
          <cell r="F343">
            <v>0.02</v>
          </cell>
        </row>
        <row r="344">
          <cell r="E344">
            <v>0.385</v>
          </cell>
          <cell r="F344">
            <v>0.02</v>
          </cell>
        </row>
        <row r="345">
          <cell r="E345">
            <v>0.385</v>
          </cell>
          <cell r="F345">
            <v>0.02</v>
          </cell>
        </row>
        <row r="346">
          <cell r="E346">
            <v>0.3975</v>
          </cell>
          <cell r="F346">
            <v>0.02</v>
          </cell>
        </row>
        <row r="347">
          <cell r="E347">
            <v>0.4</v>
          </cell>
          <cell r="F347">
            <v>0.02</v>
          </cell>
        </row>
        <row r="348">
          <cell r="E348">
            <v>0.3975</v>
          </cell>
          <cell r="F348">
            <v>0.02</v>
          </cell>
        </row>
        <row r="349">
          <cell r="E349">
            <v>0.4</v>
          </cell>
          <cell r="F349">
            <v>0.02</v>
          </cell>
        </row>
        <row r="350">
          <cell r="E350">
            <v>0.555</v>
          </cell>
          <cell r="F350">
            <v>0.05</v>
          </cell>
        </row>
        <row r="351">
          <cell r="E351">
            <v>0.91</v>
          </cell>
          <cell r="F351">
            <v>0.05</v>
          </cell>
        </row>
        <row r="352">
          <cell r="E352">
            <v>1.215</v>
          </cell>
          <cell r="F352">
            <v>0.05</v>
          </cell>
        </row>
        <row r="353">
          <cell r="E353">
            <v>1.215</v>
          </cell>
          <cell r="F353">
            <v>0.05</v>
          </cell>
        </row>
        <row r="354">
          <cell r="E354">
            <v>0.655</v>
          </cell>
          <cell r="F354">
            <v>0.05</v>
          </cell>
        </row>
        <row r="355">
          <cell r="E355">
            <v>0.435</v>
          </cell>
          <cell r="F355">
            <v>0.02</v>
          </cell>
        </row>
        <row r="356">
          <cell r="E356">
            <v>0.385</v>
          </cell>
          <cell r="F356">
            <v>0.02</v>
          </cell>
        </row>
        <row r="357">
          <cell r="E357">
            <v>0.385</v>
          </cell>
          <cell r="F357">
            <v>0.02</v>
          </cell>
        </row>
        <row r="358">
          <cell r="E358">
            <v>0.3975</v>
          </cell>
          <cell r="F358">
            <v>0.02</v>
          </cell>
        </row>
        <row r="359">
          <cell r="E359">
            <v>0.4</v>
          </cell>
          <cell r="F359">
            <v>0.02</v>
          </cell>
        </row>
        <row r="360">
          <cell r="E360">
            <v>0.3975</v>
          </cell>
          <cell r="F360">
            <v>0.02</v>
          </cell>
        </row>
        <row r="361">
          <cell r="E361">
            <v>0.4</v>
          </cell>
          <cell r="F361">
            <v>0.02</v>
          </cell>
        </row>
        <row r="362">
          <cell r="E362">
            <v>0.555</v>
          </cell>
          <cell r="F362">
            <v>0.05</v>
          </cell>
        </row>
        <row r="363">
          <cell r="E363">
            <v>0.91</v>
          </cell>
          <cell r="F363">
            <v>0.05</v>
          </cell>
        </row>
      </sheetData>
      <sheetData sheetId="5">
        <row r="3">
          <cell r="E3">
            <v>-0.05</v>
          </cell>
          <cell r="F3">
            <v>0.0699</v>
          </cell>
          <cell r="G3">
            <v>0.41</v>
          </cell>
          <cell r="H3">
            <v>0.185</v>
          </cell>
          <cell r="I3">
            <v>0.011</v>
          </cell>
          <cell r="J3">
            <v>0.0128</v>
          </cell>
          <cell r="K3">
            <v>0.1848</v>
          </cell>
          <cell r="L3">
            <v>0</v>
          </cell>
          <cell r="M3">
            <v>-0.05</v>
          </cell>
          <cell r="N3">
            <v>0.0782</v>
          </cell>
          <cell r="O3">
            <v>0.51</v>
          </cell>
          <cell r="P3">
            <v>0.22</v>
          </cell>
          <cell r="Q3">
            <v>0.011</v>
          </cell>
          <cell r="R3">
            <v>0.0089</v>
          </cell>
          <cell r="S3">
            <v>0.2176</v>
          </cell>
          <cell r="T3">
            <v>0</v>
          </cell>
        </row>
        <row r="4">
          <cell r="E4">
            <v>-0.05</v>
          </cell>
          <cell r="F4">
            <v>0.0699</v>
          </cell>
          <cell r="G4">
            <v>0.41</v>
          </cell>
          <cell r="H4">
            <v>0.185</v>
          </cell>
          <cell r="I4">
            <v>0.011</v>
          </cell>
          <cell r="J4">
            <v>0.0128</v>
          </cell>
          <cell r="K4">
            <v>0.1848</v>
          </cell>
          <cell r="L4">
            <v>0</v>
          </cell>
          <cell r="M4">
            <v>-0.05</v>
          </cell>
          <cell r="N4">
            <v>0.0782</v>
          </cell>
          <cell r="O4">
            <v>0.51</v>
          </cell>
          <cell r="P4">
            <v>0.22</v>
          </cell>
          <cell r="Q4">
            <v>0.011</v>
          </cell>
          <cell r="R4">
            <v>0.0089</v>
          </cell>
          <cell r="S4">
            <v>0.2176</v>
          </cell>
          <cell r="T4">
            <v>0</v>
          </cell>
        </row>
        <row r="5">
          <cell r="E5">
            <v>-0.05</v>
          </cell>
          <cell r="F5">
            <v>0.0699</v>
          </cell>
          <cell r="G5">
            <v>0.41</v>
          </cell>
          <cell r="H5">
            <v>0.185</v>
          </cell>
          <cell r="I5">
            <v>0.011</v>
          </cell>
          <cell r="J5">
            <v>0.0128</v>
          </cell>
          <cell r="K5">
            <v>0.1848</v>
          </cell>
          <cell r="L5">
            <v>0</v>
          </cell>
          <cell r="M5">
            <v>-0.05</v>
          </cell>
          <cell r="N5">
            <v>0.0782</v>
          </cell>
          <cell r="O5">
            <v>0.51</v>
          </cell>
          <cell r="P5">
            <v>0.22</v>
          </cell>
          <cell r="Q5">
            <v>0.011</v>
          </cell>
          <cell r="R5">
            <v>0.0089</v>
          </cell>
          <cell r="S5">
            <v>0.2176</v>
          </cell>
          <cell r="T5">
            <v>0</v>
          </cell>
        </row>
        <row r="6">
          <cell r="E6">
            <v>-0.07</v>
          </cell>
          <cell r="F6">
            <v>0.0597</v>
          </cell>
          <cell r="G6">
            <v>0.04</v>
          </cell>
          <cell r="H6">
            <v>0.185</v>
          </cell>
          <cell r="I6">
            <v>0.011</v>
          </cell>
          <cell r="J6">
            <v>0</v>
          </cell>
          <cell r="K6">
            <v>0</v>
          </cell>
          <cell r="L6">
            <v>0</v>
          </cell>
          <cell r="M6">
            <v>-0.07</v>
          </cell>
          <cell r="N6">
            <v>0.0667</v>
          </cell>
          <cell r="O6">
            <v>0.04</v>
          </cell>
          <cell r="P6">
            <v>0.22</v>
          </cell>
          <cell r="Q6">
            <v>0.011</v>
          </cell>
          <cell r="R6">
            <v>0</v>
          </cell>
          <cell r="S6">
            <v>0</v>
          </cell>
          <cell r="T6">
            <v>0</v>
          </cell>
        </row>
        <row r="7">
          <cell r="E7">
            <v>-0.07</v>
          </cell>
          <cell r="F7">
            <v>0.0597</v>
          </cell>
          <cell r="G7">
            <v>0.02</v>
          </cell>
          <cell r="H7">
            <v>0.185</v>
          </cell>
          <cell r="I7">
            <v>0.011</v>
          </cell>
          <cell r="J7">
            <v>0</v>
          </cell>
          <cell r="K7">
            <v>0</v>
          </cell>
          <cell r="L7">
            <v>0</v>
          </cell>
          <cell r="M7">
            <v>-0.07</v>
          </cell>
          <cell r="N7">
            <v>0.0667</v>
          </cell>
          <cell r="O7">
            <v>0.02</v>
          </cell>
          <cell r="P7">
            <v>0.22</v>
          </cell>
          <cell r="Q7">
            <v>0.011</v>
          </cell>
          <cell r="R7">
            <v>0</v>
          </cell>
          <cell r="S7">
            <v>0</v>
          </cell>
          <cell r="T7">
            <v>0</v>
          </cell>
        </row>
        <row r="8">
          <cell r="E8">
            <v>-0.07</v>
          </cell>
          <cell r="F8">
            <v>0.0597</v>
          </cell>
          <cell r="G8">
            <v>0.02</v>
          </cell>
          <cell r="H8">
            <v>0.185</v>
          </cell>
          <cell r="I8">
            <v>0.011</v>
          </cell>
          <cell r="J8">
            <v>0</v>
          </cell>
          <cell r="K8">
            <v>0</v>
          </cell>
          <cell r="L8">
            <v>0</v>
          </cell>
          <cell r="M8">
            <v>-0.07</v>
          </cell>
          <cell r="N8">
            <v>0.0667</v>
          </cell>
          <cell r="O8">
            <v>0.02</v>
          </cell>
          <cell r="P8">
            <v>0.22</v>
          </cell>
          <cell r="Q8">
            <v>0.011</v>
          </cell>
          <cell r="R8">
            <v>0</v>
          </cell>
          <cell r="S8">
            <v>0</v>
          </cell>
          <cell r="T8">
            <v>0</v>
          </cell>
        </row>
        <row r="9">
          <cell r="E9">
            <v>-0.07</v>
          </cell>
          <cell r="F9">
            <v>0.0597</v>
          </cell>
          <cell r="G9">
            <v>0.02</v>
          </cell>
          <cell r="H9">
            <v>0.185</v>
          </cell>
          <cell r="I9">
            <v>0.011</v>
          </cell>
          <cell r="J9">
            <v>0</v>
          </cell>
          <cell r="K9">
            <v>0</v>
          </cell>
          <cell r="L9">
            <v>0</v>
          </cell>
          <cell r="M9">
            <v>-0.07</v>
          </cell>
          <cell r="N9">
            <v>0.0667</v>
          </cell>
          <cell r="O9">
            <v>0.02</v>
          </cell>
          <cell r="P9">
            <v>0.22</v>
          </cell>
          <cell r="Q9">
            <v>0.011</v>
          </cell>
          <cell r="R9">
            <v>0</v>
          </cell>
          <cell r="S9">
            <v>0</v>
          </cell>
          <cell r="T9">
            <v>0</v>
          </cell>
        </row>
        <row r="10">
          <cell r="E10">
            <v>-0.07</v>
          </cell>
          <cell r="F10">
            <v>0.0597</v>
          </cell>
          <cell r="G10">
            <v>0.02</v>
          </cell>
          <cell r="H10">
            <v>0.185</v>
          </cell>
          <cell r="I10">
            <v>0.011</v>
          </cell>
          <cell r="J10">
            <v>0</v>
          </cell>
          <cell r="K10">
            <v>0</v>
          </cell>
          <cell r="L10">
            <v>0</v>
          </cell>
          <cell r="M10">
            <v>-0.07</v>
          </cell>
          <cell r="N10">
            <v>0.0667</v>
          </cell>
          <cell r="O10">
            <v>0.02</v>
          </cell>
          <cell r="P10">
            <v>0.22</v>
          </cell>
          <cell r="Q10">
            <v>0.011</v>
          </cell>
          <cell r="R10">
            <v>0</v>
          </cell>
          <cell r="S10">
            <v>0</v>
          </cell>
          <cell r="T10">
            <v>0</v>
          </cell>
        </row>
        <row r="11">
          <cell r="E11">
            <v>-0.07</v>
          </cell>
          <cell r="F11">
            <v>0.0597</v>
          </cell>
          <cell r="G11">
            <v>0.02</v>
          </cell>
          <cell r="H11">
            <v>0.185</v>
          </cell>
          <cell r="I11">
            <v>0.011</v>
          </cell>
          <cell r="J11">
            <v>0</v>
          </cell>
          <cell r="K11">
            <v>0</v>
          </cell>
          <cell r="L11">
            <v>0</v>
          </cell>
          <cell r="M11">
            <v>-0.07</v>
          </cell>
          <cell r="N11">
            <v>0.0667</v>
          </cell>
          <cell r="O11">
            <v>0.02</v>
          </cell>
          <cell r="P11">
            <v>0.22</v>
          </cell>
          <cell r="Q11">
            <v>0.011</v>
          </cell>
          <cell r="R11">
            <v>0</v>
          </cell>
          <cell r="S11">
            <v>0</v>
          </cell>
          <cell r="T11">
            <v>0</v>
          </cell>
        </row>
        <row r="12">
          <cell r="E12">
            <v>-0.07</v>
          </cell>
          <cell r="F12">
            <v>0.0597</v>
          </cell>
          <cell r="G12">
            <v>0.04</v>
          </cell>
          <cell r="H12">
            <v>0.185</v>
          </cell>
          <cell r="I12">
            <v>0.011</v>
          </cell>
          <cell r="J12">
            <v>0</v>
          </cell>
          <cell r="K12">
            <v>0</v>
          </cell>
          <cell r="L12">
            <v>0</v>
          </cell>
          <cell r="M12">
            <v>-0.07</v>
          </cell>
          <cell r="N12">
            <v>0.0667</v>
          </cell>
          <cell r="O12">
            <v>0.04</v>
          </cell>
          <cell r="P12">
            <v>0.22</v>
          </cell>
          <cell r="Q12">
            <v>0.011</v>
          </cell>
          <cell r="R12">
            <v>0</v>
          </cell>
          <cell r="S12">
            <v>0</v>
          </cell>
          <cell r="T12">
            <v>0</v>
          </cell>
        </row>
        <row r="13">
          <cell r="E13">
            <v>-0.07</v>
          </cell>
          <cell r="F13">
            <v>0.0699</v>
          </cell>
          <cell r="G13">
            <v>0.41</v>
          </cell>
          <cell r="H13">
            <v>0.185</v>
          </cell>
          <cell r="I13">
            <v>0.011</v>
          </cell>
          <cell r="J13">
            <v>0.0128</v>
          </cell>
          <cell r="K13">
            <v>0.1848</v>
          </cell>
          <cell r="L13">
            <v>0</v>
          </cell>
          <cell r="M13">
            <v>-0.05</v>
          </cell>
          <cell r="N13">
            <v>0.0782</v>
          </cell>
          <cell r="O13">
            <v>0.51</v>
          </cell>
          <cell r="P13">
            <v>0.22</v>
          </cell>
          <cell r="Q13">
            <v>0.011</v>
          </cell>
          <cell r="R13">
            <v>0.0089</v>
          </cell>
          <cell r="S13">
            <v>0.2176</v>
          </cell>
          <cell r="T13">
            <v>0</v>
          </cell>
        </row>
        <row r="14">
          <cell r="E14">
            <v>-0.05</v>
          </cell>
          <cell r="F14">
            <v>0.0699</v>
          </cell>
          <cell r="G14">
            <v>0.41</v>
          </cell>
          <cell r="H14">
            <v>0.185</v>
          </cell>
          <cell r="I14">
            <v>0.011</v>
          </cell>
          <cell r="J14">
            <v>0.0128</v>
          </cell>
          <cell r="K14">
            <v>0.1848</v>
          </cell>
          <cell r="L14">
            <v>0</v>
          </cell>
          <cell r="M14">
            <v>-0.05</v>
          </cell>
          <cell r="N14">
            <v>0.0782</v>
          </cell>
          <cell r="O14">
            <v>0.51</v>
          </cell>
          <cell r="P14">
            <v>0.22</v>
          </cell>
          <cell r="Q14">
            <v>0.011</v>
          </cell>
          <cell r="R14">
            <v>0.0089</v>
          </cell>
          <cell r="S14">
            <v>0.2176</v>
          </cell>
          <cell r="T14">
            <v>0</v>
          </cell>
        </row>
      </sheetData>
      <sheetData sheetId="6"/>
      <sheetData sheetId="7">
        <row r="18">
          <cell r="C18">
            <v>3.725</v>
          </cell>
        </row>
        <row r="19">
          <cell r="C19">
            <v>3.79</v>
          </cell>
        </row>
        <row r="20">
          <cell r="C20">
            <v>3.835</v>
          </cell>
        </row>
        <row r="21">
          <cell r="C21">
            <v>3.91</v>
          </cell>
        </row>
        <row r="22">
          <cell r="C22">
            <v>4.11</v>
          </cell>
        </row>
        <row r="23">
          <cell r="C23">
            <v>4.3</v>
          </cell>
        </row>
        <row r="24">
          <cell r="C24">
            <v>4.38</v>
          </cell>
        </row>
        <row r="25">
          <cell r="C25">
            <v>4.24</v>
          </cell>
        </row>
        <row r="26">
          <cell r="C26">
            <v>4.01</v>
          </cell>
        </row>
        <row r="27">
          <cell r="C27">
            <v>3.637</v>
          </cell>
        </row>
        <row r="28">
          <cell r="C28">
            <v>3.62</v>
          </cell>
        </row>
        <row r="29">
          <cell r="C29">
            <v>3.67</v>
          </cell>
        </row>
        <row r="30">
          <cell r="C30">
            <v>3.7</v>
          </cell>
        </row>
        <row r="31">
          <cell r="C31">
            <v>3.73</v>
          </cell>
        </row>
        <row r="32">
          <cell r="C32">
            <v>3.74</v>
          </cell>
        </row>
        <row r="33">
          <cell r="C33">
            <v>3.724</v>
          </cell>
        </row>
        <row r="34">
          <cell r="C34">
            <v>3.85</v>
          </cell>
        </row>
        <row r="35">
          <cell r="C35">
            <v>4.01</v>
          </cell>
        </row>
        <row r="36">
          <cell r="C36">
            <v>4.132</v>
          </cell>
        </row>
        <row r="37">
          <cell r="C37">
            <v>3.94</v>
          </cell>
        </row>
        <row r="38">
          <cell r="C38">
            <v>3.869</v>
          </cell>
        </row>
        <row r="39">
          <cell r="C39">
            <v>3.624</v>
          </cell>
        </row>
        <row r="40">
          <cell r="C40">
            <v>3.599</v>
          </cell>
        </row>
        <row r="41">
          <cell r="C41">
            <v>3.59</v>
          </cell>
        </row>
        <row r="42">
          <cell r="C42">
            <v>3.686</v>
          </cell>
        </row>
        <row r="43">
          <cell r="C43">
            <v>3.714</v>
          </cell>
        </row>
        <row r="44">
          <cell r="C44">
            <v>3.648</v>
          </cell>
        </row>
        <row r="45">
          <cell r="C45">
            <v>3.671</v>
          </cell>
        </row>
        <row r="46">
          <cell r="C46">
            <v>3.886</v>
          </cell>
        </row>
        <row r="47">
          <cell r="C47">
            <v>4.026</v>
          </cell>
        </row>
        <row r="48">
          <cell r="C48">
            <v>3.93</v>
          </cell>
        </row>
        <row r="49">
          <cell r="C49">
            <v>3.92</v>
          </cell>
        </row>
        <row r="50">
          <cell r="C50">
            <v>3.78</v>
          </cell>
        </row>
        <row r="51">
          <cell r="C51">
            <v>3.61</v>
          </cell>
        </row>
        <row r="52">
          <cell r="C52">
            <v>3.6</v>
          </cell>
        </row>
        <row r="53">
          <cell r="C53">
            <v>3.636</v>
          </cell>
        </row>
      </sheetData>
      <sheetData sheetId="8"/>
      <sheetData sheetId="9">
        <row r="6">
          <cell r="A6" t="str">
            <v>Nov/00-Mar/01</v>
          </cell>
        </row>
        <row r="6">
          <cell r="C6">
            <v>1.29534660778484</v>
          </cell>
          <cell r="D6">
            <v>0.108966239535441</v>
          </cell>
          <cell r="E6">
            <v>1.29534660778484</v>
          </cell>
          <cell r="F6">
            <v>0.391827469283513</v>
          </cell>
          <cell r="G6">
            <v>1.36026637114094</v>
          </cell>
          <cell r="H6">
            <v>0.0747881185179093</v>
          </cell>
          <cell r="I6">
            <v>1.2871036491865</v>
          </cell>
          <cell r="J6">
            <v>-0.256022537620794</v>
          </cell>
        </row>
        <row r="6">
          <cell r="AE6">
            <v>1.2893151746641</v>
          </cell>
          <cell r="AF6">
            <v>0.0747881185179093</v>
          </cell>
        </row>
        <row r="6">
          <cell r="AH6">
            <v>-0.59239676253231</v>
          </cell>
        </row>
        <row r="6">
          <cell r="AJ6">
            <v>0.467741025908678</v>
          </cell>
          <cell r="AK6">
            <v>2.71028958050771</v>
          </cell>
          <cell r="AL6">
            <v>-0.502398087588706</v>
          </cell>
          <cell r="AM6">
            <v>1.2893151746641</v>
          </cell>
          <cell r="AN6">
            <v>-0.388710630076843</v>
          </cell>
          <cell r="AO6">
            <v>1.084</v>
          </cell>
          <cell r="AP6">
            <v>0.00559790445861728</v>
          </cell>
          <cell r="AQ6">
            <v>0.235566498877979</v>
          </cell>
          <cell r="AR6">
            <v>0.00327503164523022</v>
          </cell>
          <cell r="AS6">
            <v>1.2526910579887</v>
          </cell>
          <cell r="AT6">
            <v>0.303895447518621</v>
          </cell>
          <cell r="AU6">
            <v>0.589800002715733</v>
          </cell>
          <cell r="AV6">
            <v>0.323895447518621</v>
          </cell>
          <cell r="AW6">
            <v>0.310078847292316</v>
          </cell>
        </row>
        <row r="7">
          <cell r="A7" t="str">
            <v>Apr/01-Oct/01</v>
          </cell>
        </row>
        <row r="7">
          <cell r="C7">
            <v>0.371617086608011</v>
          </cell>
          <cell r="D7">
            <v>0.02</v>
          </cell>
          <cell r="E7">
            <v>0.371617086608011</v>
          </cell>
          <cell r="F7">
            <v>0.057187334261677</v>
          </cell>
          <cell r="G7">
            <v>0.691617086608011</v>
          </cell>
          <cell r="H7">
            <v>0.02</v>
          </cell>
          <cell r="I7">
            <v>0.371617086608011</v>
          </cell>
          <cell r="J7">
            <v>0.0542543613016747</v>
          </cell>
        </row>
        <row r="7">
          <cell r="AF7">
            <v>0.02</v>
          </cell>
          <cell r="AG7">
            <v>0.435647873000851</v>
          </cell>
          <cell r="AH7">
            <v>-0.0528296879762098</v>
          </cell>
        </row>
        <row r="7">
          <cell r="AK7">
            <v>0.435647873000851</v>
          </cell>
          <cell r="AL7">
            <v>-0.0328624963629487</v>
          </cell>
          <cell r="AM7">
            <v>0.25134525794715</v>
          </cell>
          <cell r="AN7">
            <v>0.0075</v>
          </cell>
          <cell r="AO7">
            <v>0.286</v>
          </cell>
          <cell r="AP7">
            <v>0.006</v>
          </cell>
          <cell r="AQ7">
            <v>0.286</v>
          </cell>
          <cell r="AR7">
            <v>0.00428303062462724</v>
          </cell>
          <cell r="AS7">
            <v>0.373056847067392</v>
          </cell>
          <cell r="AT7">
            <v>0.02</v>
          </cell>
          <cell r="AU7">
            <v>0.363056847067392</v>
          </cell>
          <cell r="AV7">
            <v>0.04</v>
          </cell>
          <cell r="AW7">
            <v>0.699717366228001</v>
          </cell>
        </row>
        <row r="8">
          <cell r="A8" t="str">
            <v>Nov/01-Mar/02</v>
          </cell>
        </row>
        <row r="8">
          <cell r="C8">
            <v>0.883609581942965</v>
          </cell>
          <cell r="D8">
            <v>0.08</v>
          </cell>
          <cell r="E8">
            <v>0.883609581942965</v>
          </cell>
          <cell r="F8">
            <v>0.273123712769962</v>
          </cell>
          <cell r="G8">
            <v>1.20360958194296</v>
          </cell>
          <cell r="H8">
            <v>0.08</v>
          </cell>
          <cell r="I8">
            <v>0.883609581942965</v>
          </cell>
          <cell r="J8">
            <v>0.273123712769962</v>
          </cell>
        </row>
        <row r="8">
          <cell r="AE8">
            <v>0.883609581942965</v>
          </cell>
          <cell r="AF8">
            <v>0.08</v>
          </cell>
          <cell r="AG8">
            <v>1.33936120430231</v>
          </cell>
          <cell r="AH8">
            <v>-0.329497097873763</v>
          </cell>
        </row>
        <row r="8">
          <cell r="AJ8">
            <v>0.297116568685608</v>
          </cell>
          <cell r="AK8">
            <v>1.33936120430231</v>
          </cell>
          <cell r="AL8">
            <v>-0.239497674840645</v>
          </cell>
          <cell r="AM8">
            <v>0.883609581942965</v>
          </cell>
          <cell r="AN8">
            <v>0.08</v>
          </cell>
          <cell r="AO8">
            <v>1.086</v>
          </cell>
          <cell r="AP8">
            <v>0.00759782429715176</v>
          </cell>
          <cell r="AQ8">
            <v>0</v>
          </cell>
          <cell r="AR8">
            <v>0</v>
          </cell>
          <cell r="AS8">
            <v>0.817793107510379</v>
          </cell>
          <cell r="AT8">
            <v>0.08</v>
          </cell>
          <cell r="AU8">
            <v>0.807793107510379</v>
          </cell>
          <cell r="AV8">
            <v>0.1</v>
          </cell>
          <cell r="AW8">
            <v>0.303019003317166</v>
          </cell>
        </row>
        <row r="9">
          <cell r="A9" t="str">
            <v>Apr/02-Oct/02</v>
          </cell>
        </row>
        <row r="9">
          <cell r="C9">
            <v>0.379610838237601</v>
          </cell>
          <cell r="D9">
            <v>0.02</v>
          </cell>
          <cell r="E9">
            <v>0.379610838237601</v>
          </cell>
          <cell r="F9">
            <v>0.0571873015709445</v>
          </cell>
          <cell r="G9">
            <v>0.699610838237602</v>
          </cell>
          <cell r="H9">
            <v>0.02</v>
          </cell>
          <cell r="I9">
            <v>0.379610838237601</v>
          </cell>
          <cell r="J9">
            <v>0.0571873015709445</v>
          </cell>
        </row>
        <row r="9">
          <cell r="AF9">
            <v>0.02</v>
          </cell>
          <cell r="AG9">
            <v>0.472933179305818</v>
          </cell>
          <cell r="AH9">
            <v>-0.0528295451895114</v>
          </cell>
          <cell r="AI9">
            <v>0.472933179305818</v>
          </cell>
        </row>
        <row r="9">
          <cell r="AK9">
            <v>0.472933179305818</v>
          </cell>
          <cell r="AL9">
            <v>-0.0328625639019915</v>
          </cell>
          <cell r="AM9">
            <v>0.241479878164773</v>
          </cell>
          <cell r="AN9">
            <v>0.0075</v>
          </cell>
          <cell r="AO9">
            <v>0.288</v>
          </cell>
          <cell r="AP9">
            <v>0.008</v>
          </cell>
          <cell r="AQ9">
            <v>0.288</v>
          </cell>
          <cell r="AR9">
            <v>0</v>
          </cell>
          <cell r="AS9">
            <v>0.379610838237601</v>
          </cell>
          <cell r="AT9">
            <v>0.02</v>
          </cell>
          <cell r="AU9">
            <v>0.369610838237601</v>
          </cell>
          <cell r="AV9">
            <v>0.04</v>
          </cell>
          <cell r="AW9">
            <v>0.78667070335424</v>
          </cell>
        </row>
      </sheetData>
      <sheetData sheetId="10"/>
      <sheetData sheetId="11">
        <row r="40">
          <cell r="B40">
            <v>-2.84609857142857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utoCurve"/>
      <sheetName val="Curves"/>
      <sheetName val="CurveFetch"/>
      <sheetName val="Data"/>
      <sheetName val="Publish"/>
      <sheetName val="Listen"/>
      <sheetName val="Averaging"/>
      <sheetName val="DBReport"/>
      <sheetName val="BasisCurves"/>
    </sheetNames>
    <sheetDataSet>
      <sheetData sheetId="0">
        <row r="10">
          <cell r="U10">
            <v>3.51</v>
          </cell>
        </row>
        <row r="11">
          <cell r="U11">
            <v>3.44</v>
          </cell>
        </row>
        <row r="12">
          <cell r="U12">
            <v>3.34</v>
          </cell>
        </row>
        <row r="13">
          <cell r="U13">
            <v>3.31</v>
          </cell>
        </row>
        <row r="14">
          <cell r="U14">
            <v>3.31</v>
          </cell>
        </row>
        <row r="15">
          <cell r="U15">
            <v>3.31</v>
          </cell>
        </row>
        <row r="16">
          <cell r="U16">
            <v>3.44</v>
          </cell>
        </row>
        <row r="17">
          <cell r="U17">
            <v>3.4</v>
          </cell>
        </row>
        <row r="18">
          <cell r="U18">
            <v>3.32</v>
          </cell>
        </row>
        <row r="19">
          <cell r="U19">
            <v>3.35</v>
          </cell>
        </row>
        <row r="20">
          <cell r="U20">
            <v>3.12</v>
          </cell>
        </row>
        <row r="21">
          <cell r="U21">
            <v>3.12</v>
          </cell>
        </row>
        <row r="22">
          <cell r="U22">
            <v>3.12</v>
          </cell>
        </row>
        <row r="23">
          <cell r="U23">
            <v>3.18</v>
          </cell>
        </row>
        <row r="24">
          <cell r="U24">
            <v>3.25</v>
          </cell>
        </row>
        <row r="25">
          <cell r="U25">
            <v>3.36</v>
          </cell>
        </row>
        <row r="26">
          <cell r="U26">
            <v>3.57</v>
          </cell>
        </row>
        <row r="27">
          <cell r="U27">
            <v>3.44</v>
          </cell>
        </row>
        <row r="28">
          <cell r="U28">
            <v>3.44</v>
          </cell>
        </row>
        <row r="29">
          <cell r="U29">
            <v>3.44</v>
          </cell>
        </row>
        <row r="30">
          <cell r="U30">
            <v>3.4</v>
          </cell>
        </row>
        <row r="31">
          <cell r="U31">
            <v>3.44</v>
          </cell>
        </row>
        <row r="32">
          <cell r="U32">
            <v>3.47</v>
          </cell>
        </row>
        <row r="33">
          <cell r="U33">
            <v>3.1</v>
          </cell>
        </row>
        <row r="34">
          <cell r="U34">
            <v>3</v>
          </cell>
        </row>
        <row r="35">
          <cell r="U35">
            <v>3</v>
          </cell>
        </row>
        <row r="36">
          <cell r="U36">
            <v>3</v>
          </cell>
        </row>
        <row r="37">
          <cell r="U37">
            <v>2.94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4.xml"/><Relationship Id="rId4" Type="http://schemas.openxmlformats.org/officeDocument/2006/relationships/ctrlProp" Target="../ctrlProps/ctrlProps5.xml"/><Relationship Id="rId5" Type="http://schemas.openxmlformats.org/officeDocument/2006/relationships/ctrlProp" Target="../ctrlProps/ctrlProps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8.xml"/><Relationship Id="rId4" Type="http://schemas.openxmlformats.org/officeDocument/2006/relationships/ctrlProp" Target="../ctrlProps/ctrlProps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4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2" width="15.85"/>
    <col collapsed="false" customWidth="true" hidden="false" outlineLevel="0" max="3" min="3" style="1" width="1.85"/>
    <col collapsed="false" customWidth="true" hidden="false" outlineLevel="0" max="4" min="4" style="3" width="6.7"/>
    <col collapsed="false" customWidth="false" hidden="false" outlineLevel="0" max="257" min="5" style="1" width="9.14"/>
  </cols>
  <sheetData>
    <row r="1" customFormat="false" ht="13.5" hidden="false" customHeight="true" outlineLevel="0" collapsed="false">
      <c r="B1" s="4" t="n">
        <f aca="true">NOW()</f>
        <v>45926.9601273146</v>
      </c>
    </row>
    <row r="2" customFormat="false" ht="51" hidden="false" customHeight="true" outlineLevel="0" collapsed="false">
      <c r="A2" s="5" t="s">
        <v>0</v>
      </c>
      <c r="B2" s="6" t="s">
        <v>1</v>
      </c>
    </row>
    <row r="3" customFormat="false" ht="8.25" hidden="false" customHeight="true" outlineLevel="0" collapsed="false">
      <c r="A3" s="5"/>
      <c r="B3" s="6"/>
    </row>
    <row r="4" customFormat="false" ht="12.75" hidden="false" customHeight="false" outlineLevel="0" collapsed="false">
      <c r="A4" s="1" t="n">
        <v>1</v>
      </c>
      <c r="B4" s="2" t="n">
        <f aca="false">[2]AutoCurve!$U10</f>
        <v>3.51</v>
      </c>
      <c r="D4" s="3" t="s">
        <v>2</v>
      </c>
    </row>
    <row r="5" customFormat="false" ht="12.75" hidden="false" customHeight="false" outlineLevel="0" collapsed="false">
      <c r="A5" s="1" t="n">
        <f aca="false">+A4+1</f>
        <v>2</v>
      </c>
      <c r="B5" s="2" t="n">
        <f aca="false">[2]AutoCurve!$U11</f>
        <v>3.44</v>
      </c>
      <c r="D5" s="3" t="s">
        <v>3</v>
      </c>
    </row>
    <row r="6" customFormat="false" ht="12.75" hidden="false" customHeight="false" outlineLevel="0" collapsed="false">
      <c r="A6" s="1" t="n">
        <f aca="false">+A5+1</f>
        <v>3</v>
      </c>
      <c r="B6" s="2" t="n">
        <f aca="false">[2]AutoCurve!$U12</f>
        <v>3.34</v>
      </c>
      <c r="D6" s="3" t="s">
        <v>4</v>
      </c>
    </row>
    <row r="7" customFormat="false" ht="12.75" hidden="false" customHeight="false" outlineLevel="0" collapsed="false">
      <c r="A7" s="1" t="n">
        <f aca="false">+A6+1</f>
        <v>4</v>
      </c>
      <c r="B7" s="2" t="n">
        <f aca="false">[2]AutoCurve!$U13</f>
        <v>3.31</v>
      </c>
      <c r="D7" s="3" t="s">
        <v>5</v>
      </c>
    </row>
    <row r="8" customFormat="false" ht="12.75" hidden="false" customHeight="false" outlineLevel="0" collapsed="false">
      <c r="A8" s="1" t="n">
        <f aca="false">+A7+1</f>
        <v>5</v>
      </c>
      <c r="B8" s="2" t="n">
        <f aca="false">[2]AutoCurve!$U14</f>
        <v>3.31</v>
      </c>
      <c r="D8" s="3" t="s">
        <v>6</v>
      </c>
    </row>
    <row r="9" customFormat="false" ht="12.75" hidden="false" customHeight="false" outlineLevel="0" collapsed="false">
      <c r="A9" s="1" t="n">
        <f aca="false">+A8+1</f>
        <v>6</v>
      </c>
      <c r="B9" s="2" t="n">
        <f aca="false">[2]AutoCurve!$U15</f>
        <v>3.31</v>
      </c>
      <c r="D9" s="3" t="s">
        <v>7</v>
      </c>
    </row>
    <row r="10" customFormat="false" ht="12.75" hidden="false" customHeight="false" outlineLevel="0" collapsed="false">
      <c r="A10" s="1" t="n">
        <f aca="false">+A9+1</f>
        <v>7</v>
      </c>
      <c r="B10" s="2" t="n">
        <f aca="false">[2]AutoCurve!$U16</f>
        <v>3.44</v>
      </c>
      <c r="D10" s="3" t="s">
        <v>8</v>
      </c>
    </row>
    <row r="11" customFormat="false" ht="12.75" hidden="false" customHeight="false" outlineLevel="0" collapsed="false">
      <c r="A11" s="1" t="n">
        <f aca="false">+A10+1</f>
        <v>8</v>
      </c>
      <c r="B11" s="2" t="n">
        <f aca="false">[2]AutoCurve!$U17</f>
        <v>3.4</v>
      </c>
      <c r="D11" s="3" t="s">
        <v>9</v>
      </c>
    </row>
    <row r="12" customFormat="false" ht="12.75" hidden="false" customHeight="false" outlineLevel="0" collapsed="false">
      <c r="A12" s="1" t="n">
        <f aca="false">+A11+1</f>
        <v>9</v>
      </c>
      <c r="B12" s="2" t="n">
        <f aca="false">[2]AutoCurve!$U18</f>
        <v>3.32</v>
      </c>
      <c r="D12" s="3" t="s">
        <v>3</v>
      </c>
    </row>
    <row r="13" customFormat="false" ht="12.75" hidden="false" customHeight="false" outlineLevel="0" collapsed="false">
      <c r="A13" s="1" t="n">
        <f aca="false">+A12+1</f>
        <v>10</v>
      </c>
      <c r="B13" s="2" t="n">
        <f aca="false">[2]AutoCurve!$U19</f>
        <v>3.35</v>
      </c>
      <c r="D13" s="3" t="s">
        <v>4</v>
      </c>
    </row>
    <row r="14" customFormat="false" ht="12.75" hidden="false" customHeight="false" outlineLevel="0" collapsed="false">
      <c r="A14" s="1" t="n">
        <f aca="false">+A13+1</f>
        <v>11</v>
      </c>
      <c r="B14" s="2" t="n">
        <f aca="false">[2]AutoCurve!$U20</f>
        <v>3.12</v>
      </c>
      <c r="D14" s="3" t="s">
        <v>5</v>
      </c>
    </row>
    <row r="15" customFormat="false" ht="12.75" hidden="false" customHeight="false" outlineLevel="0" collapsed="false">
      <c r="A15" s="1" t="n">
        <f aca="false">+A14+1</f>
        <v>12</v>
      </c>
      <c r="B15" s="2" t="n">
        <f aca="false">[2]AutoCurve!$U21</f>
        <v>3.12</v>
      </c>
      <c r="D15" s="3" t="s">
        <v>6</v>
      </c>
    </row>
    <row r="16" customFormat="false" ht="12.75" hidden="false" customHeight="false" outlineLevel="0" collapsed="false">
      <c r="A16" s="1" t="n">
        <f aca="false">+A15+1</f>
        <v>13</v>
      </c>
      <c r="B16" s="2" t="n">
        <f aca="false">[2]AutoCurve!$U22</f>
        <v>3.12</v>
      </c>
      <c r="D16" s="3" t="s">
        <v>7</v>
      </c>
    </row>
    <row r="17" customFormat="false" ht="12.75" hidden="false" customHeight="false" outlineLevel="0" collapsed="false">
      <c r="A17" s="1" t="n">
        <f aca="false">+A16+1</f>
        <v>14</v>
      </c>
      <c r="B17" s="2" t="n">
        <f aca="false">[2]AutoCurve!$U23</f>
        <v>3.18</v>
      </c>
      <c r="D17" s="3" t="s">
        <v>8</v>
      </c>
    </row>
    <row r="18" customFormat="false" ht="12.75" hidden="false" customHeight="false" outlineLevel="0" collapsed="false">
      <c r="A18" s="1" t="n">
        <f aca="false">+A17+1</f>
        <v>15</v>
      </c>
      <c r="B18" s="2" t="n">
        <f aca="false">[2]AutoCurve!$U24</f>
        <v>3.25</v>
      </c>
      <c r="D18" s="3" t="s">
        <v>9</v>
      </c>
    </row>
    <row r="19" customFormat="false" ht="12.75" hidden="false" customHeight="false" outlineLevel="0" collapsed="false">
      <c r="A19" s="1" t="n">
        <f aca="false">+A18+1</f>
        <v>16</v>
      </c>
      <c r="B19" s="2" t="n">
        <f aca="false">[2]AutoCurve!$U25</f>
        <v>3.36</v>
      </c>
      <c r="D19" s="3" t="s">
        <v>3</v>
      </c>
    </row>
    <row r="20" customFormat="false" ht="12.75" hidden="false" customHeight="false" outlineLevel="0" collapsed="false">
      <c r="A20" s="1" t="n">
        <f aca="false">+A19+1</f>
        <v>17</v>
      </c>
      <c r="B20" s="2" t="n">
        <f aca="false">[2]AutoCurve!$U26</f>
        <v>3.57</v>
      </c>
      <c r="D20" s="3" t="s">
        <v>4</v>
      </c>
    </row>
    <row r="21" customFormat="false" ht="12.75" hidden="false" customHeight="false" outlineLevel="0" collapsed="false">
      <c r="A21" s="1" t="n">
        <f aca="false">+A20+1</f>
        <v>18</v>
      </c>
      <c r="B21" s="2" t="n">
        <f aca="false">[2]AutoCurve!$U27</f>
        <v>3.44</v>
      </c>
      <c r="D21" s="3" t="s">
        <v>5</v>
      </c>
    </row>
    <row r="22" customFormat="false" ht="12.75" hidden="false" customHeight="false" outlineLevel="0" collapsed="false">
      <c r="A22" s="1" t="n">
        <f aca="false">+A21+1</f>
        <v>19</v>
      </c>
      <c r="B22" s="2" t="n">
        <f aca="false">[2]AutoCurve!$U28</f>
        <v>3.44</v>
      </c>
      <c r="D22" s="3" t="s">
        <v>6</v>
      </c>
    </row>
    <row r="23" customFormat="false" ht="12.75" hidden="false" customHeight="false" outlineLevel="0" collapsed="false">
      <c r="A23" s="1" t="n">
        <f aca="false">+A22+1</f>
        <v>20</v>
      </c>
      <c r="B23" s="2" t="n">
        <f aca="false">[2]AutoCurve!$U29</f>
        <v>3.44</v>
      </c>
      <c r="D23" s="3" t="s">
        <v>7</v>
      </c>
    </row>
    <row r="24" customFormat="false" ht="12.75" hidden="false" customHeight="false" outlineLevel="0" collapsed="false">
      <c r="A24" s="1" t="n">
        <f aca="false">+A23+1</f>
        <v>21</v>
      </c>
      <c r="B24" s="2" t="n">
        <f aca="false">[2]AutoCurve!$U30</f>
        <v>3.4</v>
      </c>
      <c r="D24" s="3" t="s">
        <v>8</v>
      </c>
    </row>
    <row r="25" customFormat="false" ht="12.75" hidden="false" customHeight="false" outlineLevel="0" collapsed="false">
      <c r="A25" s="1" t="n">
        <f aca="false">+A24+1</f>
        <v>22</v>
      </c>
      <c r="B25" s="2" t="n">
        <f aca="false">[2]AutoCurve!$U31</f>
        <v>3.44</v>
      </c>
      <c r="D25" s="3" t="s">
        <v>9</v>
      </c>
    </row>
    <row r="26" customFormat="false" ht="12.75" hidden="false" customHeight="false" outlineLevel="0" collapsed="false">
      <c r="A26" s="1" t="n">
        <f aca="false">+A25+1</f>
        <v>23</v>
      </c>
      <c r="B26" s="2" t="n">
        <f aca="false">[2]AutoCurve!$U32</f>
        <v>3.47</v>
      </c>
      <c r="D26" s="3" t="s">
        <v>3</v>
      </c>
    </row>
    <row r="27" customFormat="false" ht="12.75" hidden="false" customHeight="false" outlineLevel="0" collapsed="false">
      <c r="A27" s="1" t="n">
        <f aca="false">+A26+1</f>
        <v>24</v>
      </c>
      <c r="B27" s="2" t="n">
        <f aca="false">[2]AutoCurve!$U33</f>
        <v>3.1</v>
      </c>
      <c r="D27" s="3" t="s">
        <v>4</v>
      </c>
    </row>
    <row r="28" customFormat="false" ht="12.75" hidden="false" customHeight="false" outlineLevel="0" collapsed="false">
      <c r="A28" s="1" t="n">
        <f aca="false">+A27+1</f>
        <v>25</v>
      </c>
      <c r="B28" s="2" t="n">
        <f aca="false">[2]AutoCurve!$U34</f>
        <v>3</v>
      </c>
      <c r="D28" s="3" t="s">
        <v>5</v>
      </c>
    </row>
    <row r="29" customFormat="false" ht="12.75" hidden="false" customHeight="false" outlineLevel="0" collapsed="false">
      <c r="A29" s="1" t="n">
        <f aca="false">+A28+1</f>
        <v>26</v>
      </c>
      <c r="B29" s="2" t="n">
        <f aca="false">[2]AutoCurve!$U35</f>
        <v>3</v>
      </c>
      <c r="D29" s="3" t="s">
        <v>6</v>
      </c>
    </row>
    <row r="30" customFormat="false" ht="12.75" hidden="false" customHeight="false" outlineLevel="0" collapsed="false">
      <c r="A30" s="1" t="n">
        <f aca="false">+A29+1</f>
        <v>27</v>
      </c>
      <c r="B30" s="2" t="n">
        <f aca="false">[2]AutoCurve!$U36</f>
        <v>3</v>
      </c>
      <c r="D30" s="3" t="s">
        <v>7</v>
      </c>
    </row>
    <row r="31" customFormat="false" ht="12.75" hidden="false" customHeight="false" outlineLevel="0" collapsed="false">
      <c r="A31" s="1" t="n">
        <f aca="false">+A30+1</f>
        <v>28</v>
      </c>
      <c r="B31" s="2" t="n">
        <f aca="false">[2]AutoCurve!$U37</f>
        <v>2.94</v>
      </c>
      <c r="D31" s="3" t="s">
        <v>8</v>
      </c>
    </row>
    <row r="32" customFormat="false" ht="12.75" hidden="false" customHeight="false" outlineLevel="0" collapsed="false">
      <c r="A32" s="1" t="n">
        <f aca="false">+A31+1</f>
        <v>29</v>
      </c>
    </row>
    <row r="33" customFormat="false" ht="12.75" hidden="false" customHeight="false" outlineLevel="0" collapsed="false">
      <c r="A33" s="1" t="n">
        <f aca="false">+A32+1</f>
        <v>30</v>
      </c>
    </row>
    <row r="34" customFormat="false" ht="12.75" hidden="false" customHeight="false" outlineLevel="0" collapsed="false">
      <c r="A34" s="1" t="n">
        <f aca="false">+A33+1</f>
        <v>31</v>
      </c>
      <c r="B34" s="7"/>
      <c r="D34" s="8"/>
    </row>
    <row r="36" customFormat="false" ht="12.75" hidden="false" customHeight="false" outlineLevel="0" collapsed="false">
      <c r="B36" s="9" t="n">
        <f aca="false">SUM(B4:B34)/28</f>
        <v>3.29</v>
      </c>
      <c r="D36" s="1" t="s">
        <v>10</v>
      </c>
    </row>
    <row r="37" customFormat="false" ht="8.25" hidden="false" customHeight="true" outlineLevel="0" collapsed="false">
      <c r="D37" s="1"/>
    </row>
    <row r="38" customFormat="false" ht="12.75" hidden="false" customHeight="false" outlineLevel="0" collapsed="false">
      <c r="B38" s="9" t="n">
        <v>6.93967</v>
      </c>
      <c r="D38" s="1" t="s">
        <v>11</v>
      </c>
    </row>
    <row r="39" customFormat="false" ht="13.5" hidden="false" customHeight="false" outlineLevel="0" collapsed="false">
      <c r="D39" s="1"/>
    </row>
    <row r="40" customFormat="false" ht="13.5" hidden="false" customHeight="false" outlineLevel="0" collapsed="false">
      <c r="B40" s="10" t="n">
        <f aca="false">+B36-B38</f>
        <v>-3.64967</v>
      </c>
      <c r="D40" s="11" t="s">
        <v>12</v>
      </c>
    </row>
    <row r="41" customFormat="false" ht="12.75" hidden="false" customHeight="false" outlineLevel="0" collapsed="false">
      <c r="D41" s="1"/>
    </row>
    <row r="42" customFormat="false" ht="12.75" hidden="false" customHeight="false" outlineLevel="0" collapsed="false">
      <c r="B42" s="7" t="n">
        <v>-0.16431</v>
      </c>
      <c r="D42" s="3" t="s">
        <v>13</v>
      </c>
    </row>
    <row r="44" customFormat="false" ht="13.5" hidden="false" customHeight="false" outlineLevel="0" collapsed="false">
      <c r="B44" s="12" t="n">
        <f aca="false">+B40-B42</f>
        <v>-3.48536</v>
      </c>
      <c r="D44" s="3" t="s">
        <v>14</v>
      </c>
    </row>
    <row r="45" customFormat="false" ht="13.5" hidden="false" customHeight="false" outlineLevel="0" collapsed="false">
      <c r="B45" s="13"/>
    </row>
    <row r="46" customFormat="false" ht="12.75" hidden="false" customHeight="false" outlineLevel="0" collapsed="false">
      <c r="B46" s="13" t="n">
        <v>56000</v>
      </c>
      <c r="D46" s="3" t="s">
        <v>15</v>
      </c>
    </row>
    <row r="47" customFormat="false" ht="13.5" hidden="false" customHeight="false" outlineLevel="0" collapsed="false"/>
    <row r="48" customFormat="false" ht="13.5" hidden="false" customHeight="false" outlineLevel="0" collapsed="false">
      <c r="B48" s="14" t="n">
        <f aca="false">+B46*B44</f>
        <v>-195180.16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60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234" activePane="bottomRight" state="frozen"/>
      <selection pane="topLeft" activeCell="A1" activeCellId="0" sqref="A1"/>
      <selection pane="topRight" activeCell="D1" activeCellId="0" sqref="D1"/>
      <selection pane="bottomLeft" activeCell="A234" activeCellId="0" sqref="A234"/>
      <selection pane="bottomRight" activeCell="P235" activeCellId="0" sqref="P235:P23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14.28"/>
    <col collapsed="false" customWidth="true" hidden="false" outlineLevel="0" max="3" min="3" style="0" width="7.85"/>
    <col collapsed="false" customWidth="true" hidden="false" outlineLevel="0" max="6" min="4" style="0" width="15.28"/>
    <col collapsed="false" customWidth="true" hidden="false" outlineLevel="0" max="9" min="7" style="0" width="13.28"/>
    <col collapsed="false" customWidth="true" hidden="false" outlineLevel="0" max="10" min="10" style="0" width="12.14"/>
    <col collapsed="false" customWidth="true" hidden="false" outlineLevel="0" max="11" min="11" style="0" width="5.99"/>
    <col collapsed="false" customWidth="true" hidden="false" outlineLevel="0" max="13" min="12" style="0" width="12.14"/>
    <col collapsed="false" customWidth="true" hidden="false" outlineLevel="0" max="16" min="14" style="0" width="16.99"/>
    <col collapsed="false" customWidth="true" hidden="false" outlineLevel="0" max="17" min="17" style="0" width="14.28"/>
  </cols>
  <sheetData>
    <row r="1" customFormat="false" ht="24.75" hidden="false" customHeight="false" outlineLevel="0" collapsed="false">
      <c r="A1" s="15"/>
      <c r="B1" s="15"/>
      <c r="C1" s="15"/>
      <c r="D1" s="16" t="str">
        <f aca="false">+D8</f>
        <v>NGW-IROQ/WADD</v>
      </c>
      <c r="E1" s="16" t="str">
        <f aca="false">+E8</f>
        <v>NGW-IROQ/WADD</v>
      </c>
      <c r="F1" s="16" t="str">
        <f aca="false">+F8</f>
        <v>NGW-IROQ/WADD</v>
      </c>
      <c r="G1" s="17" t="str">
        <f aca="false">+G8</f>
        <v>NGW-IROQ/Z1</v>
      </c>
      <c r="H1" s="17" t="str">
        <f aca="false">+H8</f>
        <v>NGW-IROQ/Z1</v>
      </c>
      <c r="I1" s="17" t="str">
        <f aca="false">+I8</f>
        <v>NGW-IROQ/Z1</v>
      </c>
      <c r="J1" s="16" t="str">
        <f aca="false">+J8</f>
        <v>NGW-IROQ/Z2</v>
      </c>
      <c r="K1" s="16"/>
      <c r="L1" s="16" t="str">
        <f aca="false">+L8</f>
        <v>NGW-IROQ/Z2</v>
      </c>
      <c r="M1" s="16" t="str">
        <f aca="false">+M8</f>
        <v>NGW-IROQ/Z2</v>
      </c>
      <c r="N1" s="17" t="str">
        <f aca="false">+N8</f>
        <v>GD-LOW_IROQUOIS</v>
      </c>
      <c r="O1" s="17" t="str">
        <f aca="false">+O8</f>
        <v>GD-LOW_IROQUOIS</v>
      </c>
      <c r="P1" s="17" t="str">
        <f aca="false">+P8</f>
        <v>GD-LOW_IROQUOIS</v>
      </c>
      <c r="Q1" s="16" t="str">
        <f aca="false">+Q8</f>
        <v>IF-FGT/MKT</v>
      </c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/>
      <c r="D2" s="18" t="n">
        <f aca="false">MATCH($A6,$A$10:$A$302,0)+9</f>
        <v>10</v>
      </c>
      <c r="E2" s="19"/>
      <c r="F2" s="19"/>
      <c r="G2" s="15"/>
      <c r="H2" s="19"/>
      <c r="I2" s="19"/>
      <c r="J2" s="18"/>
      <c r="K2" s="18"/>
      <c r="L2" s="19"/>
      <c r="M2" s="19"/>
      <c r="N2" s="15"/>
      <c r="O2" s="19"/>
      <c r="P2" s="19"/>
      <c r="Q2" s="19"/>
    </row>
    <row r="3" customFormat="false" ht="13.5" hidden="false" customHeight="fals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/>
      <c r="D3" s="23" t="n">
        <f aca="false">E3+F3</f>
        <v>1.08959790445862</v>
      </c>
      <c r="E3" s="23" t="n">
        <f aca="false">+[1]Averaging!AO6</f>
        <v>1.084</v>
      </c>
      <c r="F3" s="23" t="n">
        <f aca="false">+[1]Averaging!AP6</f>
        <v>0.00559790445861728</v>
      </c>
      <c r="G3" s="23" t="n">
        <f aca="false">H3+I3</f>
        <v>0.238841530523209</v>
      </c>
      <c r="H3" s="23" t="n">
        <f aca="false">+[1]Averaging!AQ6</f>
        <v>0.235566498877979</v>
      </c>
      <c r="I3" s="23" t="n">
        <f aca="false">+[1]Averaging!AR6</f>
        <v>0.00327503164523022</v>
      </c>
      <c r="J3" s="23" t="n">
        <f aca="false">L3+M3</f>
        <v>1.55658650550732</v>
      </c>
      <c r="K3" s="23"/>
      <c r="L3" s="23" t="n">
        <f aca="false">+[1]Averaging!AS6</f>
        <v>1.2526910579887</v>
      </c>
      <c r="M3" s="23" t="n">
        <f aca="false">+[1]Averaging!AT6</f>
        <v>0.303895447518621</v>
      </c>
      <c r="N3" s="23" t="n">
        <f aca="false">O3+P3</f>
        <v>0.913695450234354</v>
      </c>
      <c r="O3" s="23" t="n">
        <f aca="false">+[1]Averaging!AU6</f>
        <v>0.589800002715733</v>
      </c>
      <c r="P3" s="23" t="n">
        <f aca="false">+[1]Averaging!AV6</f>
        <v>0.323895447518621</v>
      </c>
      <c r="Q3" s="23" t="n">
        <f aca="false">+[1]Averaging!AW6</f>
        <v>0.310078847292316</v>
      </c>
    </row>
    <row r="4" customFormat="false" ht="13.5" hidden="false" customHeight="false" outlineLevel="0" collapsed="false">
      <c r="A4" s="20" t="n">
        <v>36831</v>
      </c>
      <c r="B4" s="21" t="str">
        <f aca="false">+[1]Averaging!A7</f>
        <v>Apr/01-Oct/01</v>
      </c>
      <c r="C4" s="22"/>
      <c r="D4" s="23" t="n">
        <f aca="false">E4+F4</f>
        <v>0.292</v>
      </c>
      <c r="E4" s="23" t="n">
        <f aca="false">+[1]Averaging!AO7</f>
        <v>0.286</v>
      </c>
      <c r="F4" s="23" t="n">
        <f aca="false">+[1]Averaging!AP7</f>
        <v>0.006</v>
      </c>
      <c r="G4" s="23" t="n">
        <f aca="false">H4+I4</f>
        <v>0.290283030624627</v>
      </c>
      <c r="H4" s="23" t="n">
        <f aca="false">+[1]Averaging!AQ7</f>
        <v>0.286</v>
      </c>
      <c r="I4" s="23" t="n">
        <f aca="false">+[1]Averaging!AR7</f>
        <v>0.00428303062462724</v>
      </c>
      <c r="J4" s="23" t="n">
        <f aca="false">L4+M4</f>
        <v>0.393056847067392</v>
      </c>
      <c r="K4" s="23"/>
      <c r="L4" s="23" t="n">
        <f aca="false">+[1]Averaging!AS7</f>
        <v>0.373056847067392</v>
      </c>
      <c r="M4" s="23" t="n">
        <f aca="false">+[1]Averaging!AT7</f>
        <v>0.02</v>
      </c>
      <c r="N4" s="23" t="n">
        <f aca="false">O4+P4</f>
        <v>0.403056847067392</v>
      </c>
      <c r="O4" s="23" t="n">
        <f aca="false">+[1]Averaging!AU7</f>
        <v>0.363056847067392</v>
      </c>
      <c r="P4" s="23" t="n">
        <f aca="false">+[1]Averaging!AV7</f>
        <v>0.04</v>
      </c>
      <c r="Q4" s="23" t="n">
        <f aca="false">+[1]Averaging!AW7</f>
        <v>0.699717366228001</v>
      </c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/>
      <c r="D5" s="23" t="n">
        <f aca="false">E5+F5</f>
        <v>1.09359782429715</v>
      </c>
      <c r="E5" s="23" t="n">
        <f aca="false">+[1]Averaging!AO8</f>
        <v>1.086</v>
      </c>
      <c r="F5" s="23" t="n">
        <f aca="false">+[1]Averaging!AP8</f>
        <v>0.00759782429715176</v>
      </c>
      <c r="G5" s="23" t="n">
        <f aca="false">H5+I5</f>
        <v>0</v>
      </c>
      <c r="H5" s="23" t="n">
        <f aca="false">+[1]Averaging!AQ8</f>
        <v>0</v>
      </c>
      <c r="I5" s="23" t="n">
        <f aca="false">+[1]Averaging!AR8</f>
        <v>0</v>
      </c>
      <c r="J5" s="23" t="n">
        <f aca="false">L5+M5</f>
        <v>0.897793107510378</v>
      </c>
      <c r="K5" s="23"/>
      <c r="L5" s="23" t="n">
        <f aca="false">+[1]Averaging!AS8</f>
        <v>0.817793107510379</v>
      </c>
      <c r="M5" s="23" t="n">
        <f aca="false">+[1]Averaging!AT8</f>
        <v>0.08</v>
      </c>
      <c r="N5" s="23" t="n">
        <f aca="false">O5+P5</f>
        <v>0.907793107510379</v>
      </c>
      <c r="O5" s="23" t="n">
        <f aca="false">+[1]Averaging!AU8</f>
        <v>0.807793107510379</v>
      </c>
      <c r="P5" s="23" t="n">
        <f aca="false">+[1]Averaging!AV8</f>
        <v>0.1</v>
      </c>
      <c r="Q5" s="23" t="n">
        <f aca="false">+[1]Averaging!AW8</f>
        <v>0.303019003317166</v>
      </c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/>
      <c r="D6" s="23" t="n">
        <f aca="false">E6+F6</f>
        <v>0.296</v>
      </c>
      <c r="E6" s="23" t="n">
        <f aca="false">+[1]Averaging!AO9</f>
        <v>0.288</v>
      </c>
      <c r="F6" s="23" t="n">
        <f aca="false">+[1]Averaging!AP9</f>
        <v>0.008</v>
      </c>
      <c r="G6" s="23" t="n">
        <f aca="false">H6+I6</f>
        <v>0.288</v>
      </c>
      <c r="H6" s="23" t="n">
        <f aca="false">+[1]Averaging!AQ9</f>
        <v>0.288</v>
      </c>
      <c r="I6" s="23" t="n">
        <f aca="false">+[1]Averaging!AR9</f>
        <v>0</v>
      </c>
      <c r="J6" s="23" t="n">
        <f aca="false">L6+M6</f>
        <v>0.399610838237601</v>
      </c>
      <c r="K6" s="23"/>
      <c r="L6" s="23" t="n">
        <f aca="false">+[1]Averaging!AS9</f>
        <v>0.379610838237601</v>
      </c>
      <c r="M6" s="23" t="n">
        <f aca="false">+[1]Averaging!AT9</f>
        <v>0.02</v>
      </c>
      <c r="N6" s="23" t="n">
        <f aca="false">O6+P6</f>
        <v>0.409610838237601</v>
      </c>
      <c r="O6" s="23" t="n">
        <f aca="false">+[1]Averaging!AU9</f>
        <v>0.369610838237601</v>
      </c>
      <c r="P6" s="23" t="n">
        <f aca="false">+[1]Averaging!AV9</f>
        <v>0.04</v>
      </c>
      <c r="Q6" s="23" t="n">
        <f aca="false">+[1]Averaging!AW9</f>
        <v>0.78667070335424</v>
      </c>
    </row>
    <row r="7" customFormat="false" ht="13.5" hidden="false" customHeight="false" outlineLevel="0" collapsed="false">
      <c r="A7" s="18" t="e">
        <f aca="false">MATCH($L3,$A$10:$A$302,0)+9</f>
        <v>#N/A</v>
      </c>
      <c r="B7" s="18" t="e">
        <f aca="false">MATCH($K4,$A$10:$A$302,0)+9</f>
        <v>#N/A</v>
      </c>
      <c r="C7" s="18"/>
      <c r="D7" s="18" t="e">
        <f aca="false">MATCH($K6,$A$10:$A$302,0)+9</f>
        <v>#N/A</v>
      </c>
      <c r="E7" s="24"/>
      <c r="F7" s="24"/>
      <c r="G7" s="25"/>
      <c r="H7" s="24"/>
      <c r="I7" s="24"/>
      <c r="J7" s="18"/>
      <c r="K7" s="18"/>
      <c r="L7" s="24"/>
      <c r="M7" s="24"/>
      <c r="N7" s="25"/>
      <c r="O7" s="24"/>
      <c r="P7" s="24"/>
      <c r="Q7" s="24"/>
    </row>
    <row r="8" customFormat="false" ht="12.75" hidden="false" customHeight="false" outlineLevel="0" collapsed="false">
      <c r="A8" s="26"/>
      <c r="B8" s="27" t="s">
        <v>16</v>
      </c>
      <c r="C8" s="28"/>
      <c r="D8" s="29" t="s">
        <v>17</v>
      </c>
      <c r="E8" s="29" t="str">
        <f aca="false">+D8</f>
        <v>NGW-IROQ/WADD</v>
      </c>
      <c r="F8" s="29" t="str">
        <f aca="false">+E8</f>
        <v>NGW-IROQ/WADD</v>
      </c>
      <c r="G8" s="30" t="s">
        <v>18</v>
      </c>
      <c r="H8" s="30" t="str">
        <f aca="false">+G8</f>
        <v>NGW-IROQ/Z1</v>
      </c>
      <c r="I8" s="30" t="str">
        <f aca="false">+H8</f>
        <v>NGW-IROQ/Z1</v>
      </c>
      <c r="J8" s="29" t="s">
        <v>19</v>
      </c>
      <c r="K8" s="29" t="s">
        <v>20</v>
      </c>
      <c r="L8" s="29" t="str">
        <f aca="false">+J8</f>
        <v>NGW-IROQ/Z2</v>
      </c>
      <c r="M8" s="29" t="str">
        <f aca="false">+L8</f>
        <v>NGW-IROQ/Z2</v>
      </c>
      <c r="N8" s="30" t="s">
        <v>21</v>
      </c>
      <c r="O8" s="30" t="str">
        <f aca="false">+N8</f>
        <v>GD-LOW_IROQUOIS</v>
      </c>
      <c r="P8" s="30" t="str">
        <f aca="false">+O8</f>
        <v>GD-LOW_IROQUOIS</v>
      </c>
      <c r="Q8" s="29" t="s">
        <v>22</v>
      </c>
    </row>
    <row r="9" customFormat="false" ht="13.5" hidden="false" customHeight="fals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27</v>
      </c>
      <c r="L9" s="34" t="s">
        <v>20</v>
      </c>
      <c r="M9" s="35" t="s">
        <v>26</v>
      </c>
      <c r="N9" s="36" t="s">
        <v>25</v>
      </c>
      <c r="O9" s="36" t="s">
        <v>20</v>
      </c>
      <c r="P9" s="36" t="s">
        <v>26</v>
      </c>
      <c r="Q9" s="34" t="s">
        <v>20</v>
      </c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0.288</v>
      </c>
      <c r="E10" s="41" t="n">
        <v>0.284</v>
      </c>
      <c r="F10" s="42" t="n">
        <v>0.004</v>
      </c>
      <c r="G10" s="38" t="n">
        <f aca="false">H10+I10</f>
        <v>0.128</v>
      </c>
      <c r="H10" s="43" t="n">
        <v>0.124</v>
      </c>
      <c r="I10" s="41" t="n">
        <v>0.004</v>
      </c>
      <c r="J10" s="40" t="n">
        <f aca="false">L10+M10</f>
        <v>0.3535</v>
      </c>
      <c r="K10" s="44"/>
      <c r="L10" s="41" t="n">
        <f aca="false">+[1]TETCO_TRANSCO!E10+K10</f>
        <v>0.351</v>
      </c>
      <c r="M10" s="42" t="n">
        <f aca="false">+[1]TETCO_TRANSCO!F10</f>
        <v>0.0025</v>
      </c>
      <c r="N10" s="38" t="n">
        <f aca="false">O10+P10</f>
        <v>0.3635</v>
      </c>
      <c r="O10" s="43" t="n">
        <f aca="false">L10-0.01</f>
        <v>0.341</v>
      </c>
      <c r="P10" s="41" t="n">
        <f aca="false">M10+0.02</f>
        <v>0.0225</v>
      </c>
      <c r="Q10" s="43" t="n">
        <v>0.8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f aca="false">E11+F11</f>
        <v>0.288</v>
      </c>
      <c r="E11" s="41" t="n">
        <v>0.284</v>
      </c>
      <c r="F11" s="42" t="n">
        <v>0.004</v>
      </c>
      <c r="G11" s="38" t="n">
        <f aca="false">H11+I11</f>
        <v>0.128</v>
      </c>
      <c r="H11" s="43" t="n">
        <v>0.124</v>
      </c>
      <c r="I11" s="41" t="n">
        <v>0.004</v>
      </c>
      <c r="J11" s="40" t="n">
        <f aca="false">L11+M11</f>
        <v>0.3145</v>
      </c>
      <c r="K11" s="44"/>
      <c r="L11" s="41" t="n">
        <f aca="false">+[1]TETCO_TRANSCO!E12+K11</f>
        <v>0.312</v>
      </c>
      <c r="M11" s="42" t="n">
        <f aca="false">+[1]TETCO_TRANSCO!F11</f>
        <v>0.0025</v>
      </c>
      <c r="N11" s="38" t="n">
        <f aca="false">O11+P11</f>
        <v>0.3245</v>
      </c>
      <c r="O11" s="43" t="n">
        <f aca="false">L11-0.01</f>
        <v>0.302</v>
      </c>
      <c r="P11" s="41" t="n">
        <f aca="false">M11+0.02</f>
        <v>0.0225</v>
      </c>
      <c r="Q11" s="43" t="n">
        <v>0.6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f aca="false">E12+F12</f>
        <v>0.288</v>
      </c>
      <c r="E12" s="41" t="n">
        <v>0.284</v>
      </c>
      <c r="F12" s="42" t="n">
        <v>0.004</v>
      </c>
      <c r="G12" s="38" t="n">
        <f aca="false">H12+I12</f>
        <v>0.128</v>
      </c>
      <c r="H12" s="43" t="n">
        <v>0.124</v>
      </c>
      <c r="I12" s="41" t="n">
        <v>0.004</v>
      </c>
      <c r="J12" s="40" t="n">
        <f aca="false">L12+M12</f>
        <v>0.3145</v>
      </c>
      <c r="K12" s="46"/>
      <c r="L12" s="41" t="n">
        <f aca="false">+[1]TETCO_TRANSCO!E12+K12</f>
        <v>0.312</v>
      </c>
      <c r="M12" s="42" t="n">
        <f aca="false">+[1]TETCO_TRANSCO!F12</f>
        <v>0.0025</v>
      </c>
      <c r="N12" s="38" t="n">
        <f aca="false">O12+P12</f>
        <v>0.3245</v>
      </c>
      <c r="O12" s="43" t="n">
        <f aca="false">L12-0.01</f>
        <v>0.302</v>
      </c>
      <c r="P12" s="41" t="n">
        <f aca="false">M12+0.02</f>
        <v>0.0225</v>
      </c>
      <c r="Q12" s="43" t="n">
        <v>0.45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f aca="false">E13+F13</f>
        <v>0.288</v>
      </c>
      <c r="E13" s="41" t="n">
        <v>0.284</v>
      </c>
      <c r="F13" s="42" t="n">
        <v>0.004</v>
      </c>
      <c r="G13" s="38" t="n">
        <f aca="false">H13+I13</f>
        <v>0.138</v>
      </c>
      <c r="H13" s="43" t="n">
        <v>0.134</v>
      </c>
      <c r="I13" s="41" t="n">
        <v>0.004</v>
      </c>
      <c r="J13" s="40" t="n">
        <f aca="false">L13+M13</f>
        <v>0.4105</v>
      </c>
      <c r="K13" s="44"/>
      <c r="L13" s="41" t="n">
        <f aca="false">+[1]TETCO_TRANSCO!E13+K13</f>
        <v>0.408</v>
      </c>
      <c r="M13" s="42" t="n">
        <f aca="false">+[1]TETCO_TRANSCO!F13</f>
        <v>0.0025</v>
      </c>
      <c r="N13" s="38" t="n">
        <f aca="false">O13+P13</f>
        <v>0.4205</v>
      </c>
      <c r="O13" s="43" t="n">
        <f aca="false">L13-0.01</f>
        <v>0.398</v>
      </c>
      <c r="P13" s="41" t="n">
        <f aca="false">M13+0.02</f>
        <v>0.0225</v>
      </c>
      <c r="Q13" s="43" t="n">
        <v>0.35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1.088</v>
      </c>
      <c r="E14" s="48" t="n">
        <v>1.084</v>
      </c>
      <c r="F14" s="49" t="n">
        <v>0.004</v>
      </c>
      <c r="G14" s="50" t="n">
        <f aca="false">H14+I14</f>
        <v>0.228</v>
      </c>
      <c r="H14" s="51" t="n">
        <v>0.224</v>
      </c>
      <c r="I14" s="48" t="n">
        <v>0.004</v>
      </c>
      <c r="J14" s="47" t="n">
        <f aca="false">L14+M14</f>
        <v>0.61</v>
      </c>
      <c r="K14" s="44" t="n">
        <f aca="false">-0.05</f>
        <v>-0.05</v>
      </c>
      <c r="L14" s="48" t="n">
        <f aca="false">+[1]TETCO_TRANSCO!D13+K14</f>
        <v>0.31</v>
      </c>
      <c r="M14" s="49" t="n">
        <v>0.3</v>
      </c>
      <c r="N14" s="50" t="n">
        <f aca="false">O14+P14</f>
        <v>0.62</v>
      </c>
      <c r="O14" s="51" t="n">
        <f aca="false">L14-0.01</f>
        <v>0.3</v>
      </c>
      <c r="P14" s="48" t="n">
        <f aca="false">M14+0.02</f>
        <v>0.32</v>
      </c>
      <c r="Q14" s="51" t="n">
        <v>0.3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1.09</v>
      </c>
      <c r="E15" s="41" t="n">
        <v>1.084</v>
      </c>
      <c r="F15" s="42" t="n">
        <v>0.006</v>
      </c>
      <c r="G15" s="38" t="n">
        <f aca="false">H15+I15</f>
        <v>0.525</v>
      </c>
      <c r="H15" s="43" t="n">
        <v>0.519</v>
      </c>
      <c r="I15" s="41" t="n">
        <v>0.006</v>
      </c>
      <c r="J15" s="40" t="n">
        <f aca="false">L15+M15</f>
        <v>0.954</v>
      </c>
      <c r="K15" s="44" t="n">
        <f aca="false">-0.07</f>
        <v>-0.07</v>
      </c>
      <c r="L15" s="41" t="n">
        <f aca="false">+[1]TETCO_TRANSCO!E15+K15</f>
        <v>0.654</v>
      </c>
      <c r="M15" s="42" t="n">
        <v>0.3</v>
      </c>
      <c r="N15" s="38" t="n">
        <f aca="false">O15+P15</f>
        <v>0.964</v>
      </c>
      <c r="O15" s="43" t="n">
        <f aca="false">L15-0.01</f>
        <v>0.644</v>
      </c>
      <c r="P15" s="41" t="n">
        <f aca="false">M15+0.02</f>
        <v>0.32</v>
      </c>
      <c r="Q15" s="43" t="n">
        <v>0.32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1.09</v>
      </c>
      <c r="E16" s="41" t="n">
        <v>1.084</v>
      </c>
      <c r="F16" s="42" t="n">
        <v>0.006</v>
      </c>
      <c r="G16" s="38" t="n">
        <f aca="false">H16+I16</f>
        <v>0.412</v>
      </c>
      <c r="H16" s="43" t="n">
        <v>0.406</v>
      </c>
      <c r="I16" s="41" t="n">
        <v>0.006</v>
      </c>
      <c r="J16" s="40" t="n">
        <f aca="false">L16+M16</f>
        <v>4.33</v>
      </c>
      <c r="K16" s="44" t="n">
        <f aca="false">0.12</f>
        <v>0.12</v>
      </c>
      <c r="L16" s="41" t="n">
        <f aca="false">+[1]TETCO_TRANSCO!E16+K16</f>
        <v>4.02</v>
      </c>
      <c r="M16" s="42" t="n">
        <v>0.31</v>
      </c>
      <c r="N16" s="38" t="n">
        <f aca="false">O16+P16</f>
        <v>4.34</v>
      </c>
      <c r="O16" s="43" t="n">
        <f aca="false">L16-0.01</f>
        <v>4.01</v>
      </c>
      <c r="P16" s="41" t="n">
        <f aca="false">M16+0.02</f>
        <v>0.33</v>
      </c>
      <c r="Q16" s="43" t="n">
        <v>0.32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1.09</v>
      </c>
      <c r="E17" s="41" t="n">
        <v>1.084</v>
      </c>
      <c r="F17" s="42" t="n">
        <v>0.006</v>
      </c>
      <c r="G17" s="38" t="n">
        <f aca="false">H17+I17</f>
        <v>0</v>
      </c>
      <c r="H17" s="43" t="n">
        <v>0</v>
      </c>
      <c r="I17" s="41" t="n">
        <v>0</v>
      </c>
      <c r="J17" s="40" t="n">
        <f aca="false">L17+M17</f>
        <v>1.017</v>
      </c>
      <c r="K17" s="44" t="n">
        <f aca="false">-0.08</f>
        <v>-0.08</v>
      </c>
      <c r="L17" s="41" t="n">
        <f aca="false">+[1]TETCO_TRANSCO!E17+K17</f>
        <v>0.707</v>
      </c>
      <c r="M17" s="42" t="n">
        <v>0.31</v>
      </c>
      <c r="N17" s="38" t="n">
        <f aca="false">O17+P17</f>
        <v>-2.51609857142857</v>
      </c>
      <c r="O17" s="43" t="n">
        <f aca="false">[1]IROQZ2!B40</f>
        <v>-2.84609857142857</v>
      </c>
      <c r="P17" s="41" t="n">
        <f aca="false">M17+0.02</f>
        <v>0.33</v>
      </c>
      <c r="Q17" s="43" t="n">
        <v>0.31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1.09</v>
      </c>
      <c r="E18" s="41" t="n">
        <v>1.084</v>
      </c>
      <c r="F18" s="42" t="n">
        <v>0.006</v>
      </c>
      <c r="G18" s="38" t="n">
        <f aca="false">H18+I18</f>
        <v>0</v>
      </c>
      <c r="H18" s="43" t="n">
        <v>0</v>
      </c>
      <c r="I18" s="41" t="n">
        <v>0</v>
      </c>
      <c r="J18" s="40" t="n">
        <f aca="false">L18+M18</f>
        <v>0.792</v>
      </c>
      <c r="K18" s="44" t="n">
        <f aca="false">-0.05</f>
        <v>-0.05</v>
      </c>
      <c r="L18" s="41" t="n">
        <f aca="false">+[1]TETCO_TRANSCO!E18+K18</f>
        <v>0.492</v>
      </c>
      <c r="M18" s="42" t="n">
        <v>0.3</v>
      </c>
      <c r="N18" s="38" t="n">
        <f aca="false">O18+P18</f>
        <v>0.802</v>
      </c>
      <c r="O18" s="43" t="n">
        <f aca="false">L18-0.01</f>
        <v>0.482</v>
      </c>
      <c r="P18" s="41" t="n">
        <f aca="false">M18+0.02</f>
        <v>0.32</v>
      </c>
      <c r="Q18" s="43" t="n">
        <v>0.3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0.292</v>
      </c>
      <c r="E19" s="48" t="n">
        <v>0.286</v>
      </c>
      <c r="F19" s="49" t="n">
        <v>0.006</v>
      </c>
      <c r="G19" s="50" t="n">
        <f aca="false">H19+I19</f>
        <v>0.316</v>
      </c>
      <c r="H19" s="51" t="n">
        <v>0.286</v>
      </c>
      <c r="I19" s="48" t="n">
        <v>0.03</v>
      </c>
      <c r="J19" s="47" t="n">
        <f aca="false">L19+M19</f>
        <v>0.456</v>
      </c>
      <c r="K19" s="44"/>
      <c r="L19" s="48" t="n">
        <f aca="false">+[1]TETCO_TRANSCO!E19+K19</f>
        <v>0.436</v>
      </c>
      <c r="M19" s="49" t="n">
        <f aca="false">+[1]TETCO_TRANSCO!F19</f>
        <v>0.02</v>
      </c>
      <c r="N19" s="50" t="n">
        <f aca="false">O19+P19</f>
        <v>0.466</v>
      </c>
      <c r="O19" s="51" t="n">
        <f aca="false">L19-0.01</f>
        <v>0.426</v>
      </c>
      <c r="P19" s="48" t="n">
        <f aca="false">M19+0.02</f>
        <v>0.04</v>
      </c>
      <c r="Q19" s="51" t="n">
        <v>0.6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0.292</v>
      </c>
      <c r="E20" s="41" t="n">
        <v>0.286</v>
      </c>
      <c r="F20" s="42" t="n">
        <v>0.006</v>
      </c>
      <c r="G20" s="38" t="n">
        <f aca="false">H20+I20</f>
        <v>0.286</v>
      </c>
      <c r="H20" s="43" t="n">
        <v>0.286</v>
      </c>
      <c r="I20" s="41" t="n">
        <v>0</v>
      </c>
      <c r="J20" s="40" t="n">
        <f aca="false">L20+M20</f>
        <v>0.419</v>
      </c>
      <c r="K20" s="44"/>
      <c r="L20" s="41" t="n">
        <f aca="false">+[1]TETCO_TRANSCO!E20+K20</f>
        <v>0.399</v>
      </c>
      <c r="M20" s="42" t="n">
        <f aca="false">+[1]TETCO_TRANSCO!F20</f>
        <v>0.02</v>
      </c>
      <c r="N20" s="38" t="n">
        <f aca="false">O20+P20</f>
        <v>0.429</v>
      </c>
      <c r="O20" s="43" t="n">
        <f aca="false">L20-0.01</f>
        <v>0.389</v>
      </c>
      <c r="P20" s="41" t="n">
        <f aca="false">M20+0.02</f>
        <v>0.04</v>
      </c>
      <c r="Q20" s="43" t="n">
        <v>0.7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0.292</v>
      </c>
      <c r="E21" s="41" t="n">
        <v>0.286</v>
      </c>
      <c r="F21" s="42" t="n">
        <v>0.006</v>
      </c>
      <c r="G21" s="38" t="n">
        <f aca="false">H21+I21</f>
        <v>0.286</v>
      </c>
      <c r="H21" s="43" t="n">
        <f aca="false">E21</f>
        <v>0.286</v>
      </c>
      <c r="I21" s="41" t="n">
        <v>0</v>
      </c>
      <c r="J21" s="40" t="n">
        <f aca="false">L21+M21</f>
        <v>0.362</v>
      </c>
      <c r="K21" s="44"/>
      <c r="L21" s="41" t="n">
        <f aca="false">+[1]TETCO_TRANSCO!E21+K21</f>
        <v>0.342</v>
      </c>
      <c r="M21" s="42" t="n">
        <f aca="false">+[1]TETCO_TRANSCO!F21</f>
        <v>0.02</v>
      </c>
      <c r="N21" s="38" t="n">
        <f aca="false">O21+P21</f>
        <v>0.372</v>
      </c>
      <c r="O21" s="43" t="n">
        <f aca="false">L21-0.01</f>
        <v>0.332</v>
      </c>
      <c r="P21" s="41" t="n">
        <f aca="false">M21+0.02</f>
        <v>0.04</v>
      </c>
      <c r="Q21" s="43" t="n">
        <v>0.75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0.292</v>
      </c>
      <c r="E22" s="41" t="n">
        <f aca="false">E10+0.002</f>
        <v>0.286</v>
      </c>
      <c r="F22" s="42" t="n">
        <f aca="false">F10+0.002</f>
        <v>0.006</v>
      </c>
      <c r="G22" s="38" t="n">
        <f aca="false">H22+I22</f>
        <v>0.286</v>
      </c>
      <c r="H22" s="43" t="n">
        <f aca="false">E22</f>
        <v>0.286</v>
      </c>
      <c r="I22" s="41" t="n">
        <v>0</v>
      </c>
      <c r="J22" s="40" t="n">
        <f aca="false">L22+M22</f>
        <v>0.38</v>
      </c>
      <c r="K22" s="44"/>
      <c r="L22" s="41" t="n">
        <f aca="false">+[1]TETCO_TRANSCO!E22+K22</f>
        <v>0.36</v>
      </c>
      <c r="M22" s="42" t="n">
        <f aca="false">+[1]TETCO_TRANSCO!F22</f>
        <v>0.02</v>
      </c>
      <c r="N22" s="38" t="n">
        <f aca="false">O22+P22</f>
        <v>0.39</v>
      </c>
      <c r="O22" s="43" t="n">
        <f aca="false">L22-0.01</f>
        <v>0.35</v>
      </c>
      <c r="P22" s="41" t="n">
        <f aca="false">M22+0.02</f>
        <v>0.04</v>
      </c>
      <c r="Q22" s="43" t="n">
        <v>0.75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E23+F23</f>
        <v>0.292</v>
      </c>
      <c r="E23" s="41" t="n">
        <f aca="false">E11+0.002</f>
        <v>0.286</v>
      </c>
      <c r="F23" s="42" t="n">
        <f aca="false">F11+0.002</f>
        <v>0.006</v>
      </c>
      <c r="G23" s="38" t="n">
        <f aca="false">H23+I23</f>
        <v>0.286</v>
      </c>
      <c r="H23" s="43" t="n">
        <f aca="false">E23</f>
        <v>0.286</v>
      </c>
      <c r="I23" s="41" t="n">
        <v>0</v>
      </c>
      <c r="J23" s="40" t="n">
        <f aca="false">L23+M23</f>
        <v>0.39</v>
      </c>
      <c r="K23" s="44"/>
      <c r="L23" s="41" t="n">
        <f aca="false">+[1]TETCO_TRANSCO!E23+K23</f>
        <v>0.37</v>
      </c>
      <c r="M23" s="42" t="n">
        <f aca="false">+[1]TETCO_TRANSCO!F23</f>
        <v>0.02</v>
      </c>
      <c r="N23" s="38" t="n">
        <f aca="false">O23+P23</f>
        <v>0.4</v>
      </c>
      <c r="O23" s="43" t="n">
        <f aca="false">L23-0.01</f>
        <v>0.36</v>
      </c>
      <c r="P23" s="41" t="n">
        <f aca="false">M23+0.02</f>
        <v>0.04</v>
      </c>
      <c r="Q23" s="43" t="n">
        <v>0.85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0.292</v>
      </c>
      <c r="E24" s="41" t="n">
        <f aca="false">E12+0.002</f>
        <v>0.286</v>
      </c>
      <c r="F24" s="42" t="n">
        <f aca="false">F12+0.002</f>
        <v>0.006</v>
      </c>
      <c r="G24" s="38" t="n">
        <f aca="false">H24+I24</f>
        <v>0.286</v>
      </c>
      <c r="H24" s="43" t="n">
        <f aca="false">E24</f>
        <v>0.286</v>
      </c>
      <c r="I24" s="41" t="n">
        <v>0</v>
      </c>
      <c r="J24" s="40" t="n">
        <f aca="false">L24+M24</f>
        <v>0.2</v>
      </c>
      <c r="K24" s="46"/>
      <c r="L24" s="41" t="n">
        <f aca="false">+[1]TETCO_TRANSCO!E24+K24</f>
        <v>0.34</v>
      </c>
      <c r="M24" s="42" t="n">
        <v>-0.14</v>
      </c>
      <c r="N24" s="38" t="n">
        <f aca="false">O24+P24</f>
        <v>0.21</v>
      </c>
      <c r="O24" s="43" t="n">
        <f aca="false">L24-0.01</f>
        <v>0.33</v>
      </c>
      <c r="P24" s="41" t="n">
        <f aca="false">M24+0.02</f>
        <v>-0.12</v>
      </c>
      <c r="Q24" s="43" t="n">
        <v>0.45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0.292</v>
      </c>
      <c r="E25" s="41" t="n">
        <f aca="false">E13+0.002</f>
        <v>0.286</v>
      </c>
      <c r="F25" s="42" t="n">
        <f aca="false">F13+0.002</f>
        <v>0.006</v>
      </c>
      <c r="G25" s="38" t="n">
        <f aca="false">H25+I25</f>
        <v>0.286</v>
      </c>
      <c r="H25" s="43" t="n">
        <f aca="false">E25</f>
        <v>0.286</v>
      </c>
      <c r="I25" s="41" t="n">
        <v>0</v>
      </c>
      <c r="J25" s="40" t="n">
        <f aca="false">L25+M25</f>
        <v>0.3825</v>
      </c>
      <c r="K25" s="44"/>
      <c r="L25" s="41" t="n">
        <f aca="false">+[1]TETCO_TRANSCO!E25+K25</f>
        <v>0.3625</v>
      </c>
      <c r="M25" s="42" t="n">
        <f aca="false">+[1]TETCO_TRANSCO!F25</f>
        <v>0.02</v>
      </c>
      <c r="N25" s="38" t="n">
        <f aca="false">O25+P25</f>
        <v>0.3925</v>
      </c>
      <c r="O25" s="43" t="n">
        <f aca="false">L25-0.01</f>
        <v>0.3525</v>
      </c>
      <c r="P25" s="41" t="n">
        <f aca="false">M25+0.02</f>
        <v>0.04</v>
      </c>
      <c r="Q25" s="43" t="n">
        <v>0.5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1.092</v>
      </c>
      <c r="E26" s="48" t="n">
        <f aca="false">E14+0.002</f>
        <v>1.086</v>
      </c>
      <c r="F26" s="49" t="n">
        <f aca="false">F14+0.002</f>
        <v>0.006</v>
      </c>
      <c r="G26" s="50" t="n">
        <f aca="false">H26+I26</f>
        <v>0</v>
      </c>
      <c r="H26" s="51" t="n">
        <v>0</v>
      </c>
      <c r="I26" s="48" t="n">
        <v>0</v>
      </c>
      <c r="J26" s="47" t="n">
        <f aca="false">L26+M26</f>
        <v>0.52</v>
      </c>
      <c r="K26" s="44" t="n">
        <v>-0.05</v>
      </c>
      <c r="L26" s="48" t="n">
        <f aca="false">+[1]TETCO_TRANSCO!E26+K26</f>
        <v>0.44</v>
      </c>
      <c r="M26" s="49" t="n">
        <f aca="false">+[1]TETCO_TRANSCO!F26</f>
        <v>0.08</v>
      </c>
      <c r="N26" s="50" t="n">
        <f aca="false">O26+P26</f>
        <v>0.53</v>
      </c>
      <c r="O26" s="51" t="n">
        <f aca="false">L26-0.01</f>
        <v>0.43</v>
      </c>
      <c r="P26" s="48" t="n">
        <f aca="false">M26+0.02</f>
        <v>0.1</v>
      </c>
      <c r="Q26" s="51" t="n">
        <v>0.22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1.094</v>
      </c>
      <c r="E27" s="41" t="n">
        <f aca="false">E15+0.002</f>
        <v>1.086</v>
      </c>
      <c r="F27" s="42" t="n">
        <f aca="false">F15+0.002</f>
        <v>0.008</v>
      </c>
      <c r="G27" s="38" t="n">
        <f aca="false">H27+I27</f>
        <v>0</v>
      </c>
      <c r="H27" s="43" t="n">
        <v>0</v>
      </c>
      <c r="I27" s="41" t="n">
        <v>0</v>
      </c>
      <c r="J27" s="40" t="n">
        <f aca="false">L27+M27</f>
        <v>0.8</v>
      </c>
      <c r="K27" s="44" t="n">
        <v>-0.07</v>
      </c>
      <c r="L27" s="41" t="n">
        <f aca="false">+[1]TETCO_TRANSCO!E27+K27</f>
        <v>0.72</v>
      </c>
      <c r="M27" s="42" t="n">
        <f aca="false">+[1]TETCO_TRANSCO!F27</f>
        <v>0.08</v>
      </c>
      <c r="N27" s="38" t="n">
        <f aca="false">O27+P27</f>
        <v>0.81</v>
      </c>
      <c r="O27" s="43" t="n">
        <f aca="false">L27-0.01</f>
        <v>0.71</v>
      </c>
      <c r="P27" s="41" t="n">
        <f aca="false">M27+0.02</f>
        <v>0.1</v>
      </c>
      <c r="Q27" s="43" t="n">
        <v>0.2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1.094</v>
      </c>
      <c r="E28" s="41" t="n">
        <f aca="false">E16+0.002</f>
        <v>1.086</v>
      </c>
      <c r="F28" s="42" t="n">
        <f aca="false">F16+0.002</f>
        <v>0.008</v>
      </c>
      <c r="G28" s="38" t="n">
        <f aca="false">H28+I28</f>
        <v>0</v>
      </c>
      <c r="H28" s="43" t="n">
        <v>0</v>
      </c>
      <c r="I28" s="41" t="n">
        <v>0</v>
      </c>
      <c r="J28" s="40" t="n">
        <f aca="false">L28+M28</f>
        <v>1.16</v>
      </c>
      <c r="K28" s="44" t="n">
        <v>-0.08</v>
      </c>
      <c r="L28" s="41" t="n">
        <f aca="false">+[1]TETCO_TRANSCO!E28+K28</f>
        <v>1.08</v>
      </c>
      <c r="M28" s="42" t="n">
        <f aca="false">+[1]TETCO_TRANSCO!F28</f>
        <v>0.08</v>
      </c>
      <c r="N28" s="38" t="n">
        <f aca="false">O28+P28</f>
        <v>1.17</v>
      </c>
      <c r="O28" s="43" t="n">
        <f aca="false">L28-0.01</f>
        <v>1.07</v>
      </c>
      <c r="P28" s="41" t="n">
        <f aca="false">M28+0.02</f>
        <v>0.1</v>
      </c>
      <c r="Q28" s="43" t="n">
        <v>0.35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1.094</v>
      </c>
      <c r="E29" s="41" t="n">
        <f aca="false">E17+0.002</f>
        <v>1.086</v>
      </c>
      <c r="F29" s="42" t="n">
        <f aca="false">F17+0.002</f>
        <v>0.008</v>
      </c>
      <c r="G29" s="38" t="n">
        <f aca="false">H29+I29</f>
        <v>0</v>
      </c>
      <c r="H29" s="43" t="n">
        <f aca="false">H17</f>
        <v>0</v>
      </c>
      <c r="I29" s="41" t="n">
        <v>0</v>
      </c>
      <c r="J29" s="40" t="n">
        <f aca="false">L29+M29</f>
        <v>1.16</v>
      </c>
      <c r="K29" s="44" t="n">
        <v>-0.08</v>
      </c>
      <c r="L29" s="41" t="n">
        <f aca="false">+[1]TETCO_TRANSCO!E29+K29</f>
        <v>1.08</v>
      </c>
      <c r="M29" s="42" t="n">
        <f aca="false">+[1]TETCO_TRANSCO!F29</f>
        <v>0.08</v>
      </c>
      <c r="N29" s="38" t="n">
        <f aca="false">O29+P29</f>
        <v>1.17</v>
      </c>
      <c r="O29" s="43" t="n">
        <f aca="false">L29-0.01</f>
        <v>1.07</v>
      </c>
      <c r="P29" s="41" t="n">
        <f aca="false">M29+0.02</f>
        <v>0.1</v>
      </c>
      <c r="Q29" s="43" t="n">
        <v>0.35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1.094</v>
      </c>
      <c r="E30" s="41" t="n">
        <f aca="false">E18+0.002</f>
        <v>1.086</v>
      </c>
      <c r="F30" s="42" t="n">
        <f aca="false">F18+0.002</f>
        <v>0.008</v>
      </c>
      <c r="G30" s="38" t="n">
        <f aca="false">H30+I30</f>
        <v>0</v>
      </c>
      <c r="H30" s="43" t="n">
        <f aca="false">H18</f>
        <v>0</v>
      </c>
      <c r="I30" s="41" t="n">
        <v>0</v>
      </c>
      <c r="J30" s="40" t="n">
        <f aca="false">L30+M30</f>
        <v>0.56</v>
      </c>
      <c r="K30" s="44" t="n">
        <v>-0.05</v>
      </c>
      <c r="L30" s="41" t="n">
        <f aca="false">+[1]TETCO_TRANSCO!E30+K30</f>
        <v>0.48</v>
      </c>
      <c r="M30" s="42" t="n">
        <f aca="false">+[1]TETCO_TRANSCO!F30</f>
        <v>0.08</v>
      </c>
      <c r="N30" s="38" t="n">
        <f aca="false">O30+P30</f>
        <v>0.57</v>
      </c>
      <c r="O30" s="43" t="n">
        <f aca="false">L30-0.01</f>
        <v>0.47</v>
      </c>
      <c r="P30" s="41" t="n">
        <f aca="false">M30+0.02</f>
        <v>0.1</v>
      </c>
      <c r="Q30" s="43" t="n">
        <v>0.4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0.296</v>
      </c>
      <c r="E31" s="48" t="n">
        <f aca="false">E19+0.002</f>
        <v>0.288</v>
      </c>
      <c r="F31" s="49" t="n">
        <f aca="false">F19+0.002</f>
        <v>0.008</v>
      </c>
      <c r="G31" s="50" t="n">
        <f aca="false">H31+I31</f>
        <v>0.288</v>
      </c>
      <c r="H31" s="51" t="n">
        <f aca="false">E31</f>
        <v>0.288</v>
      </c>
      <c r="I31" s="48" t="n">
        <v>0</v>
      </c>
      <c r="J31" s="47" t="n">
        <f aca="false">L31+M31</f>
        <v>0.41</v>
      </c>
      <c r="K31" s="44"/>
      <c r="L31" s="48" t="n">
        <f aca="false">+[1]TETCO_TRANSCO!E31+K31</f>
        <v>0.39</v>
      </c>
      <c r="M31" s="49" t="n">
        <f aca="false">+[1]TETCO_TRANSCO!F31</f>
        <v>0.02</v>
      </c>
      <c r="N31" s="50" t="n">
        <f aca="false">O31+P31</f>
        <v>0.42</v>
      </c>
      <c r="O31" s="51" t="n">
        <f aca="false">L31-0.01</f>
        <v>0.38</v>
      </c>
      <c r="P31" s="48" t="n">
        <f aca="false">M31+0.02</f>
        <v>0.04</v>
      </c>
      <c r="Q31" s="51" t="n">
        <v>0.6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0.296</v>
      </c>
      <c r="E32" s="41" t="n">
        <f aca="false">E20+0.002</f>
        <v>0.288</v>
      </c>
      <c r="F32" s="42" t="n">
        <f aca="false">F20+0.002</f>
        <v>0.008</v>
      </c>
      <c r="G32" s="38" t="n">
        <f aca="false">H32+I32</f>
        <v>0.288</v>
      </c>
      <c r="H32" s="43" t="n">
        <f aca="false">E32</f>
        <v>0.288</v>
      </c>
      <c r="I32" s="41" t="n">
        <v>0</v>
      </c>
      <c r="J32" s="40" t="n">
        <f aca="false">L32+M32</f>
        <v>0.36</v>
      </c>
      <c r="K32" s="44"/>
      <c r="L32" s="41" t="n">
        <f aca="false">+[1]TETCO_TRANSCO!E32+K32</f>
        <v>0.34</v>
      </c>
      <c r="M32" s="42" t="n">
        <f aca="false">+[1]TETCO_TRANSCO!F32</f>
        <v>0.02</v>
      </c>
      <c r="N32" s="38" t="n">
        <f aca="false">O32+P32</f>
        <v>0.37</v>
      </c>
      <c r="O32" s="43" t="n">
        <f aca="false">L32-0.01</f>
        <v>0.33</v>
      </c>
      <c r="P32" s="41" t="n">
        <f aca="false">M32+0.02</f>
        <v>0.04</v>
      </c>
      <c r="Q32" s="43" t="n">
        <v>0.75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0.296</v>
      </c>
      <c r="E33" s="41" t="n">
        <f aca="false">E21+0.002</f>
        <v>0.288</v>
      </c>
      <c r="F33" s="42" t="n">
        <f aca="false">F21+0.002</f>
        <v>0.008</v>
      </c>
      <c r="G33" s="38" t="n">
        <f aca="false">H33+I33</f>
        <v>0.288</v>
      </c>
      <c r="H33" s="43" t="n">
        <f aca="false">E33</f>
        <v>0.288</v>
      </c>
      <c r="I33" s="41" t="n">
        <v>0</v>
      </c>
      <c r="J33" s="40" t="n">
        <f aca="false">L33+M33</f>
        <v>0.385</v>
      </c>
      <c r="K33" s="44"/>
      <c r="L33" s="41" t="n">
        <f aca="false">+[1]TETCO_TRANSCO!E33+K33</f>
        <v>0.365</v>
      </c>
      <c r="M33" s="42" t="n">
        <f aca="false">+[1]TETCO_TRANSCO!F33</f>
        <v>0.02</v>
      </c>
      <c r="N33" s="38" t="n">
        <f aca="false">O33+P33</f>
        <v>0.395</v>
      </c>
      <c r="O33" s="43" t="n">
        <f aca="false">L33-0.01</f>
        <v>0.355</v>
      </c>
      <c r="P33" s="41" t="n">
        <f aca="false">M33+0.02</f>
        <v>0.04</v>
      </c>
      <c r="Q33" s="43" t="n">
        <v>0.85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0.296</v>
      </c>
      <c r="E34" s="41" t="n">
        <f aca="false">E22+0.002</f>
        <v>0.288</v>
      </c>
      <c r="F34" s="42" t="n">
        <f aca="false">F22+0.002</f>
        <v>0.008</v>
      </c>
      <c r="G34" s="38" t="n">
        <f aca="false">H34+I34</f>
        <v>0.288</v>
      </c>
      <c r="H34" s="43" t="n">
        <f aca="false">E34</f>
        <v>0.288</v>
      </c>
      <c r="I34" s="41" t="n">
        <v>0</v>
      </c>
      <c r="J34" s="40" t="n">
        <f aca="false">L34+M34</f>
        <v>0.38</v>
      </c>
      <c r="K34" s="44"/>
      <c r="L34" s="41" t="n">
        <f aca="false">+[1]TETCO_TRANSCO!E34+K34</f>
        <v>0.36</v>
      </c>
      <c r="M34" s="42" t="n">
        <f aca="false">+[1]TETCO_TRANSCO!F34</f>
        <v>0.02</v>
      </c>
      <c r="N34" s="38" t="n">
        <f aca="false">O34+P34</f>
        <v>0.39</v>
      </c>
      <c r="O34" s="43" t="n">
        <f aca="false">L34-0.01</f>
        <v>0.35</v>
      </c>
      <c r="P34" s="41" t="n">
        <f aca="false">M34+0.02</f>
        <v>0.04</v>
      </c>
      <c r="Q34" s="43" t="n">
        <v>1.05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0.296</v>
      </c>
      <c r="E35" s="41" t="n">
        <f aca="false">E23+0.002</f>
        <v>0.288</v>
      </c>
      <c r="F35" s="42" t="n">
        <f aca="false">F23+0.002</f>
        <v>0.008</v>
      </c>
      <c r="G35" s="38" t="n">
        <f aca="false">H35+I35</f>
        <v>0.288</v>
      </c>
      <c r="H35" s="43" t="n">
        <f aca="false">E35</f>
        <v>0.288</v>
      </c>
      <c r="I35" s="41" t="n">
        <v>0</v>
      </c>
      <c r="J35" s="40" t="n">
        <f aca="false">L35+M35</f>
        <v>0.38</v>
      </c>
      <c r="K35" s="44"/>
      <c r="L35" s="41" t="n">
        <f aca="false">+[1]TETCO_TRANSCO!E35+K35</f>
        <v>0.36</v>
      </c>
      <c r="M35" s="42" t="n">
        <f aca="false">+[1]TETCO_TRANSCO!F35</f>
        <v>0.02</v>
      </c>
      <c r="N35" s="38" t="n">
        <f aca="false">O35+P35</f>
        <v>0.39</v>
      </c>
      <c r="O35" s="43" t="n">
        <f aca="false">L35-0.01</f>
        <v>0.35</v>
      </c>
      <c r="P35" s="41" t="n">
        <f aca="false">M35+0.02</f>
        <v>0.04</v>
      </c>
      <c r="Q35" s="43" t="n">
        <v>1.05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0.296</v>
      </c>
      <c r="E36" s="41" t="n">
        <f aca="false">E24+0.002</f>
        <v>0.288</v>
      </c>
      <c r="F36" s="42" t="n">
        <f aca="false">F24+0.002</f>
        <v>0.008</v>
      </c>
      <c r="G36" s="38" t="n">
        <f aca="false">H36+I36</f>
        <v>0.288</v>
      </c>
      <c r="H36" s="43" t="n">
        <f aca="false">E36</f>
        <v>0.288</v>
      </c>
      <c r="I36" s="41" t="n">
        <v>0</v>
      </c>
      <c r="J36" s="40" t="n">
        <f aca="false">L36+M36</f>
        <v>0.37</v>
      </c>
      <c r="K36" s="44"/>
      <c r="L36" s="41" t="n">
        <f aca="false">+[1]TETCO_TRANSCO!E36+K36</f>
        <v>0.35</v>
      </c>
      <c r="M36" s="42" t="n">
        <f aca="false">+[1]TETCO_TRANSCO!F36</f>
        <v>0.02</v>
      </c>
      <c r="N36" s="38" t="n">
        <f aca="false">O36+P36</f>
        <v>0.38</v>
      </c>
      <c r="O36" s="43" t="n">
        <f aca="false">L36-0.01</f>
        <v>0.34</v>
      </c>
      <c r="P36" s="41" t="n">
        <f aca="false">M36+0.02</f>
        <v>0.04</v>
      </c>
      <c r="Q36" s="43" t="n">
        <v>0.75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0.296</v>
      </c>
      <c r="E37" s="41" t="n">
        <f aca="false">E25+0.002</f>
        <v>0.288</v>
      </c>
      <c r="F37" s="42" t="n">
        <f aca="false">F25+0.002</f>
        <v>0.008</v>
      </c>
      <c r="G37" s="38" t="n">
        <f aca="false">H37+I37</f>
        <v>0.288</v>
      </c>
      <c r="H37" s="43" t="n">
        <f aca="false">E37</f>
        <v>0.288</v>
      </c>
      <c r="I37" s="41" t="n">
        <v>0</v>
      </c>
      <c r="J37" s="40" t="n">
        <f aca="false">L37+M37</f>
        <v>0.4</v>
      </c>
      <c r="K37" s="44"/>
      <c r="L37" s="41" t="n">
        <f aca="false">+[1]TETCO_TRANSCO!E37+K37</f>
        <v>0.38</v>
      </c>
      <c r="M37" s="42" t="n">
        <f aca="false">+[1]TETCO_TRANSCO!F37</f>
        <v>0.02</v>
      </c>
      <c r="N37" s="38" t="n">
        <f aca="false">O37+P37</f>
        <v>0.41</v>
      </c>
      <c r="O37" s="43" t="n">
        <f aca="false">L37-0.01</f>
        <v>0.37</v>
      </c>
      <c r="P37" s="41" t="n">
        <f aca="false">M37+0.02</f>
        <v>0.04</v>
      </c>
      <c r="Q37" s="43" t="n">
        <v>0.45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/>
      <c r="D38" s="47" t="n">
        <f aca="false">E38+F38</f>
        <v>1.096</v>
      </c>
      <c r="E38" s="48" t="n">
        <f aca="false">E26+0.002</f>
        <v>1.088</v>
      </c>
      <c r="F38" s="49" t="n">
        <f aca="false">F26+0.002</f>
        <v>0.008</v>
      </c>
      <c r="G38" s="50" t="n">
        <f aca="false">H38+I38</f>
        <v>0</v>
      </c>
      <c r="H38" s="51" t="n">
        <f aca="false">H26</f>
        <v>0</v>
      </c>
      <c r="I38" s="48" t="n">
        <v>0</v>
      </c>
      <c r="J38" s="47" t="n">
        <f aca="false">L38+M38</f>
        <v>0.38</v>
      </c>
      <c r="K38" s="44" t="n">
        <v>-0.05</v>
      </c>
      <c r="L38" s="48" t="n">
        <f aca="false">+[1]TETCO_TRANSCO!E37+K38</f>
        <v>0.33</v>
      </c>
      <c r="M38" s="49" t="n">
        <f aca="false">+[1]TETCO_TRANSCO!F38</f>
        <v>0.05</v>
      </c>
      <c r="N38" s="50" t="n">
        <f aca="false">O38+P38</f>
        <v>0.39</v>
      </c>
      <c r="O38" s="51" t="n">
        <f aca="false">L38-0.01</f>
        <v>0.32</v>
      </c>
      <c r="P38" s="48" t="n">
        <f aca="false">M38+0.02</f>
        <v>0.07</v>
      </c>
      <c r="Q38" s="51" t="n">
        <v>0.45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1.098</v>
      </c>
      <c r="E39" s="41" t="n">
        <f aca="false">E27+0.002</f>
        <v>1.088</v>
      </c>
      <c r="F39" s="42" t="n">
        <f aca="false">F27+0.002</f>
        <v>0.01</v>
      </c>
      <c r="G39" s="38" t="n">
        <f aca="false">H39+I39</f>
        <v>0</v>
      </c>
      <c r="H39" s="43" t="n">
        <f aca="false">H27</f>
        <v>0</v>
      </c>
      <c r="I39" s="41" t="n">
        <v>0</v>
      </c>
      <c r="J39" s="40" t="n">
        <f aca="false">L39+M39</f>
        <v>0.88</v>
      </c>
      <c r="K39" s="44" t="n">
        <v>-0.07</v>
      </c>
      <c r="L39" s="41" t="n">
        <f aca="false">+[1]TETCO_TRANSCO!E39+K39</f>
        <v>0.83</v>
      </c>
      <c r="M39" s="42" t="n">
        <f aca="false">+[1]TETCO_TRANSCO!F39</f>
        <v>0.05</v>
      </c>
      <c r="N39" s="38" t="n">
        <f aca="false">O39+P39</f>
        <v>0.89</v>
      </c>
      <c r="O39" s="43" t="n">
        <f aca="false">L39-0.01</f>
        <v>0.82</v>
      </c>
      <c r="P39" s="41" t="n">
        <f aca="false">M39+0.02</f>
        <v>0.07</v>
      </c>
      <c r="Q39" s="43" t="n">
        <v>0.4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1.098</v>
      </c>
      <c r="E40" s="41" t="n">
        <f aca="false">E28+0.002</f>
        <v>1.088</v>
      </c>
      <c r="F40" s="42" t="n">
        <f aca="false">F28+0.002</f>
        <v>0.01</v>
      </c>
      <c r="G40" s="38" t="n">
        <f aca="false">H40+I40</f>
        <v>0</v>
      </c>
      <c r="H40" s="43" t="n">
        <f aca="false">H28</f>
        <v>0</v>
      </c>
      <c r="I40" s="41" t="n">
        <v>0</v>
      </c>
      <c r="J40" s="40" t="n">
        <f aca="false">L40+M40</f>
        <v>1.12</v>
      </c>
      <c r="K40" s="44" t="n">
        <v>-0.08</v>
      </c>
      <c r="L40" s="41" t="n">
        <f aca="false">+[1]TETCO_TRANSCO!E40+K40</f>
        <v>1.07</v>
      </c>
      <c r="M40" s="42" t="n">
        <f aca="false">+[1]TETCO_TRANSCO!F40</f>
        <v>0.05</v>
      </c>
      <c r="N40" s="38" t="n">
        <f aca="false">O40+P40</f>
        <v>1.13</v>
      </c>
      <c r="O40" s="43" t="n">
        <f aca="false">L40-0.01</f>
        <v>1.06</v>
      </c>
      <c r="P40" s="41" t="n">
        <f aca="false">M40+0.02</f>
        <v>0.07</v>
      </c>
      <c r="Q40" s="43" t="n">
        <v>0.35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1.098</v>
      </c>
      <c r="E41" s="41" t="n">
        <f aca="false">E29+0.002</f>
        <v>1.088</v>
      </c>
      <c r="F41" s="42" t="n">
        <f aca="false">F29+0.002</f>
        <v>0.01</v>
      </c>
      <c r="G41" s="38" t="n">
        <f aca="false">H41+I41</f>
        <v>0</v>
      </c>
      <c r="H41" s="43" t="n">
        <f aca="false">H29</f>
        <v>0</v>
      </c>
      <c r="I41" s="41" t="n">
        <v>0</v>
      </c>
      <c r="J41" s="40" t="n">
        <f aca="false">L41+M41</f>
        <v>1.12</v>
      </c>
      <c r="K41" s="44" t="n">
        <v>-0.08</v>
      </c>
      <c r="L41" s="41" t="n">
        <f aca="false">+[1]TETCO_TRANSCO!E41+K41</f>
        <v>1.07</v>
      </c>
      <c r="M41" s="42" t="n">
        <f aca="false">+[1]TETCO_TRANSCO!F41</f>
        <v>0.05</v>
      </c>
      <c r="N41" s="38" t="n">
        <f aca="false">O41+P41</f>
        <v>1.13</v>
      </c>
      <c r="O41" s="43" t="n">
        <f aca="false">L41-0.01</f>
        <v>1.06</v>
      </c>
      <c r="P41" s="41" t="n">
        <f aca="false">M41+0.02</f>
        <v>0.07</v>
      </c>
      <c r="Q41" s="43" t="n">
        <v>0.35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1.098</v>
      </c>
      <c r="E42" s="41" t="n">
        <f aca="false">E30+0.002</f>
        <v>1.088</v>
      </c>
      <c r="F42" s="42" t="n">
        <f aca="false">F30+0.002</f>
        <v>0.01</v>
      </c>
      <c r="G42" s="38" t="n">
        <f aca="false">H42+I42</f>
        <v>0</v>
      </c>
      <c r="H42" s="43" t="n">
        <f aca="false">H30</f>
        <v>0</v>
      </c>
      <c r="I42" s="41" t="n">
        <v>0</v>
      </c>
      <c r="J42" s="40" t="n">
        <f aca="false">L42+M42</f>
        <v>0.65</v>
      </c>
      <c r="K42" s="44" t="n">
        <v>-0.05</v>
      </c>
      <c r="L42" s="41" t="n">
        <f aca="false">+[1]TETCO_TRANSCO!E42+K42</f>
        <v>0.6</v>
      </c>
      <c r="M42" s="42" t="n">
        <f aca="false">+[1]TETCO_TRANSCO!F42</f>
        <v>0.05</v>
      </c>
      <c r="N42" s="38" t="n">
        <f aca="false">O42+P42</f>
        <v>0.66</v>
      </c>
      <c r="O42" s="43" t="n">
        <f aca="false">L42-0.01</f>
        <v>0.59</v>
      </c>
      <c r="P42" s="41" t="n">
        <f aca="false">M42+0.02</f>
        <v>0.07</v>
      </c>
      <c r="Q42" s="43" t="n">
        <v>0.4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0.3</v>
      </c>
      <c r="E43" s="48" t="n">
        <f aca="false">E31+0.002</f>
        <v>0.29</v>
      </c>
      <c r="F43" s="49" t="n">
        <f aca="false">F31+0.002</f>
        <v>0.01</v>
      </c>
      <c r="G43" s="50" t="n">
        <f aca="false">H43+I43</f>
        <v>0</v>
      </c>
      <c r="H43" s="51" t="n">
        <v>0</v>
      </c>
      <c r="I43" s="48" t="n">
        <v>0</v>
      </c>
      <c r="J43" s="47" t="n">
        <f aca="false">L43+M43</f>
        <v>0.455</v>
      </c>
      <c r="K43" s="44"/>
      <c r="L43" s="48" t="n">
        <f aca="false">+[1]TETCO_TRANSCO!E43+K43</f>
        <v>0.435</v>
      </c>
      <c r="M43" s="49" t="n">
        <f aca="false">+[1]TETCO_TRANSCO!F43</f>
        <v>0.02</v>
      </c>
      <c r="N43" s="50" t="n">
        <f aca="false">O43+P43</f>
        <v>0.465</v>
      </c>
      <c r="O43" s="51" t="n">
        <f aca="false">L43-0.01</f>
        <v>0.425</v>
      </c>
      <c r="P43" s="48" t="n">
        <f aca="false">M43+0.02</f>
        <v>0.04</v>
      </c>
      <c r="Q43" s="51" t="n">
        <v>0.6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0.3</v>
      </c>
      <c r="E44" s="41" t="n">
        <f aca="false">E32+0.002</f>
        <v>0.29</v>
      </c>
      <c r="F44" s="42" t="n">
        <f aca="false">F32+0.002</f>
        <v>0.01</v>
      </c>
      <c r="G44" s="38" t="n">
        <f aca="false">H44+I44</f>
        <v>0</v>
      </c>
      <c r="H44" s="43" t="n">
        <v>0</v>
      </c>
      <c r="I44" s="41" t="n">
        <v>0</v>
      </c>
      <c r="J44" s="40" t="n">
        <f aca="false">L44+M44</f>
        <v>0.405</v>
      </c>
      <c r="K44" s="44"/>
      <c r="L44" s="41" t="n">
        <f aca="false">+[1]TETCO_TRANSCO!E44+K44</f>
        <v>0.385</v>
      </c>
      <c r="M44" s="42" t="n">
        <f aca="false">+[1]TETCO_TRANSCO!F44</f>
        <v>0.02</v>
      </c>
      <c r="N44" s="38" t="n">
        <f aca="false">O44+P44</f>
        <v>0.415</v>
      </c>
      <c r="O44" s="43" t="n">
        <f aca="false">L44-0.01</f>
        <v>0.375</v>
      </c>
      <c r="P44" s="41" t="n">
        <f aca="false">M44+0.02</f>
        <v>0.04</v>
      </c>
      <c r="Q44" s="43" t="n">
        <v>0.75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0.3</v>
      </c>
      <c r="E45" s="41" t="n">
        <f aca="false">E33+0.002</f>
        <v>0.29</v>
      </c>
      <c r="F45" s="42" t="n">
        <f aca="false">F33+0.002</f>
        <v>0.01</v>
      </c>
      <c r="G45" s="38" t="n">
        <f aca="false">H45+I45</f>
        <v>0</v>
      </c>
      <c r="H45" s="43" t="n">
        <v>0</v>
      </c>
      <c r="I45" s="41" t="n">
        <v>0</v>
      </c>
      <c r="J45" s="40" t="n">
        <f aca="false">L45+M45</f>
        <v>0.405</v>
      </c>
      <c r="K45" s="44"/>
      <c r="L45" s="41" t="n">
        <f aca="false">+[1]TETCO_TRANSCO!E45+K45</f>
        <v>0.385</v>
      </c>
      <c r="M45" s="42" t="n">
        <f aca="false">+[1]TETCO_TRANSCO!F45</f>
        <v>0.02</v>
      </c>
      <c r="N45" s="38" t="n">
        <f aca="false">O45+P45</f>
        <v>0.415</v>
      </c>
      <c r="O45" s="43" t="n">
        <f aca="false">L45-0.01</f>
        <v>0.375</v>
      </c>
      <c r="P45" s="41" t="n">
        <f aca="false">M45+0.02</f>
        <v>0.04</v>
      </c>
      <c r="Q45" s="43" t="n">
        <v>0.85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0.3</v>
      </c>
      <c r="E46" s="41" t="n">
        <f aca="false">E34+0.002</f>
        <v>0.29</v>
      </c>
      <c r="F46" s="42" t="n">
        <f aca="false">F34+0.002</f>
        <v>0.01</v>
      </c>
      <c r="G46" s="38" t="n">
        <f aca="false">H46+I46</f>
        <v>0</v>
      </c>
      <c r="H46" s="43" t="n">
        <v>0</v>
      </c>
      <c r="I46" s="41" t="n">
        <v>0</v>
      </c>
      <c r="J46" s="40" t="n">
        <f aca="false">L46+M46</f>
        <v>0.4175</v>
      </c>
      <c r="K46" s="44"/>
      <c r="L46" s="41" t="n">
        <f aca="false">+[1]TETCO_TRANSCO!E46+K46</f>
        <v>0.3975</v>
      </c>
      <c r="M46" s="42" t="n">
        <f aca="false">+[1]TETCO_TRANSCO!F46</f>
        <v>0.02</v>
      </c>
      <c r="N46" s="38" t="n">
        <f aca="false">O46+P46</f>
        <v>0.4275</v>
      </c>
      <c r="O46" s="43" t="n">
        <f aca="false">L46-0.01</f>
        <v>0.3875</v>
      </c>
      <c r="P46" s="41" t="n">
        <f aca="false">M46+0.02</f>
        <v>0.04</v>
      </c>
      <c r="Q46" s="43" t="n">
        <v>1.05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0.3</v>
      </c>
      <c r="E47" s="41" t="n">
        <f aca="false">E35+0.002</f>
        <v>0.29</v>
      </c>
      <c r="F47" s="42" t="n">
        <f aca="false">F35+0.002</f>
        <v>0.01</v>
      </c>
      <c r="G47" s="38" t="n">
        <f aca="false">H47+I47</f>
        <v>0</v>
      </c>
      <c r="H47" s="43" t="n">
        <v>0</v>
      </c>
      <c r="I47" s="41" t="n">
        <v>0</v>
      </c>
      <c r="J47" s="40" t="n">
        <f aca="false">L47+M47</f>
        <v>0.42</v>
      </c>
      <c r="K47" s="44"/>
      <c r="L47" s="41" t="n">
        <f aca="false">+[1]TETCO_TRANSCO!E47+K47</f>
        <v>0.4</v>
      </c>
      <c r="M47" s="42" t="n">
        <f aca="false">+[1]TETCO_TRANSCO!F47</f>
        <v>0.02</v>
      </c>
      <c r="N47" s="38" t="n">
        <f aca="false">O47+P47</f>
        <v>0.43</v>
      </c>
      <c r="O47" s="43" t="n">
        <f aca="false">L47-0.01</f>
        <v>0.39</v>
      </c>
      <c r="P47" s="41" t="n">
        <f aca="false">M47+0.02</f>
        <v>0.04</v>
      </c>
      <c r="Q47" s="43" t="n">
        <v>1.05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0.3</v>
      </c>
      <c r="E48" s="41" t="n">
        <f aca="false">E36+0.002</f>
        <v>0.29</v>
      </c>
      <c r="F48" s="42" t="n">
        <f aca="false">F36+0.002</f>
        <v>0.01</v>
      </c>
      <c r="G48" s="38" t="n">
        <f aca="false">H48+I48</f>
        <v>0</v>
      </c>
      <c r="H48" s="43" t="n">
        <v>0</v>
      </c>
      <c r="I48" s="41" t="n">
        <v>0</v>
      </c>
      <c r="J48" s="40" t="n">
        <f aca="false">L48+M48</f>
        <v>0.4175</v>
      </c>
      <c r="K48" s="44"/>
      <c r="L48" s="41" t="n">
        <f aca="false">+[1]TETCO_TRANSCO!E48+K48</f>
        <v>0.3975</v>
      </c>
      <c r="M48" s="42" t="n">
        <f aca="false">+[1]TETCO_TRANSCO!F48</f>
        <v>0.02</v>
      </c>
      <c r="N48" s="38" t="n">
        <f aca="false">O48+P48</f>
        <v>0.4275</v>
      </c>
      <c r="O48" s="43" t="n">
        <f aca="false">L48-0.01</f>
        <v>0.3875</v>
      </c>
      <c r="P48" s="41" t="n">
        <f aca="false">M48+0.02</f>
        <v>0.04</v>
      </c>
      <c r="Q48" s="43" t="n">
        <v>0.75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0.3</v>
      </c>
      <c r="E49" s="41" t="n">
        <f aca="false">E37+0.002</f>
        <v>0.29</v>
      </c>
      <c r="F49" s="42" t="n">
        <f aca="false">F37+0.002</f>
        <v>0.01</v>
      </c>
      <c r="G49" s="38" t="n">
        <f aca="false">H49+I49</f>
        <v>0</v>
      </c>
      <c r="H49" s="43" t="n">
        <v>0</v>
      </c>
      <c r="I49" s="41" t="n">
        <v>0</v>
      </c>
      <c r="J49" s="40" t="n">
        <f aca="false">L49+M49</f>
        <v>0.42</v>
      </c>
      <c r="K49" s="44"/>
      <c r="L49" s="41" t="n">
        <f aca="false">+[1]TETCO_TRANSCO!E49+K49</f>
        <v>0.4</v>
      </c>
      <c r="M49" s="42" t="n">
        <f aca="false">+[1]TETCO_TRANSCO!F49</f>
        <v>0.02</v>
      </c>
      <c r="N49" s="38" t="n">
        <f aca="false">O49+P49</f>
        <v>0.43</v>
      </c>
      <c r="O49" s="43" t="n">
        <f aca="false">L49-0.01</f>
        <v>0.39</v>
      </c>
      <c r="P49" s="41" t="n">
        <f aca="false">M49+0.02</f>
        <v>0.04</v>
      </c>
      <c r="Q49" s="43" t="n">
        <v>0.45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E50+F50</f>
        <v>1.1</v>
      </c>
      <c r="E50" s="48" t="n">
        <f aca="false">E38+0.002</f>
        <v>1.09</v>
      </c>
      <c r="F50" s="49" t="n">
        <f aca="false">F38+0.002</f>
        <v>0.01</v>
      </c>
      <c r="G50" s="50" t="n">
        <f aca="false">H50+I50</f>
        <v>0</v>
      </c>
      <c r="H50" s="51" t="n">
        <v>0</v>
      </c>
      <c r="I50" s="48" t="n">
        <v>0</v>
      </c>
      <c r="J50" s="47" t="n">
        <f aca="false">L50+M50</f>
        <v>0.55</v>
      </c>
      <c r="K50" s="44" t="n">
        <v>-0.05</v>
      </c>
      <c r="L50" s="48" t="n">
        <f aca="false">+[1]TETCO_TRANSCO!E50+K50</f>
        <v>0.5</v>
      </c>
      <c r="M50" s="49" t="n">
        <f aca="false">+[1]TETCO_TRANSCO!F50</f>
        <v>0.05</v>
      </c>
      <c r="N50" s="50" t="n">
        <f aca="false">O50+P50</f>
        <v>0.56</v>
      </c>
      <c r="O50" s="51" t="n">
        <f aca="false">L50-0.01</f>
        <v>0.49</v>
      </c>
      <c r="P50" s="48" t="n">
        <f aca="false">M50+0.02</f>
        <v>0.07</v>
      </c>
      <c r="Q50" s="51" t="n">
        <v>0.45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1.102</v>
      </c>
      <c r="E51" s="41" t="n">
        <f aca="false">E39+0.002</f>
        <v>1.09</v>
      </c>
      <c r="F51" s="42" t="n">
        <f aca="false">F39+0.002</f>
        <v>0.012</v>
      </c>
      <c r="G51" s="38" t="n">
        <f aca="false">H51+I51</f>
        <v>0</v>
      </c>
      <c r="H51" s="43" t="n">
        <v>0</v>
      </c>
      <c r="I51" s="41" t="n">
        <v>0</v>
      </c>
      <c r="J51" s="40" t="n">
        <f aca="false">L51+M51</f>
        <v>0.88</v>
      </c>
      <c r="K51" s="44" t="n">
        <v>-0.07</v>
      </c>
      <c r="L51" s="41" t="n">
        <f aca="false">+[1]TETCO_TRANSCO!E51+K51</f>
        <v>0.83</v>
      </c>
      <c r="M51" s="42" t="n">
        <f aca="false">+[1]TETCO_TRANSCO!F51</f>
        <v>0.05</v>
      </c>
      <c r="N51" s="38" t="n">
        <f aca="false">O51+P51</f>
        <v>0.89</v>
      </c>
      <c r="O51" s="43" t="n">
        <f aca="false">L51-0.01</f>
        <v>0.82</v>
      </c>
      <c r="P51" s="41" t="n">
        <f aca="false">M51+0.02</f>
        <v>0.07</v>
      </c>
      <c r="Q51" s="43" t="n">
        <v>0.4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1.102</v>
      </c>
      <c r="E52" s="41" t="n">
        <f aca="false">E40+0.002</f>
        <v>1.09</v>
      </c>
      <c r="F52" s="42" t="n">
        <f aca="false">F40+0.002</f>
        <v>0.012</v>
      </c>
      <c r="G52" s="38" t="n">
        <f aca="false">H52+I52</f>
        <v>0</v>
      </c>
      <c r="H52" s="43" t="n">
        <v>0</v>
      </c>
      <c r="I52" s="41" t="n">
        <v>0</v>
      </c>
      <c r="J52" s="40" t="n">
        <f aca="false">L52+M52</f>
        <v>1.17</v>
      </c>
      <c r="K52" s="44" t="n">
        <v>-0.08</v>
      </c>
      <c r="L52" s="41" t="n">
        <f aca="false">+[1]TETCO_TRANSCO!E52+K52</f>
        <v>1.12</v>
      </c>
      <c r="M52" s="42" t="n">
        <f aca="false">+[1]TETCO_TRANSCO!F52</f>
        <v>0.05</v>
      </c>
      <c r="N52" s="38" t="n">
        <f aca="false">O52+P52</f>
        <v>1.18</v>
      </c>
      <c r="O52" s="43" t="n">
        <f aca="false">L52-0.01</f>
        <v>1.11</v>
      </c>
      <c r="P52" s="41" t="n">
        <f aca="false">M52+0.02</f>
        <v>0.07</v>
      </c>
      <c r="Q52" s="43" t="n">
        <v>0.35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1.092</v>
      </c>
      <c r="E53" s="41" t="n">
        <v>1.08</v>
      </c>
      <c r="F53" s="42" t="n">
        <f aca="false">F41+0.002</f>
        <v>0.012</v>
      </c>
      <c r="G53" s="38" t="n">
        <f aca="false">H53+I53</f>
        <v>0</v>
      </c>
      <c r="H53" s="43" t="n">
        <v>0</v>
      </c>
      <c r="I53" s="41" t="n">
        <v>0</v>
      </c>
      <c r="J53" s="40" t="n">
        <f aca="false">L53+M53</f>
        <v>1.17</v>
      </c>
      <c r="K53" s="44" t="n">
        <v>-0.08</v>
      </c>
      <c r="L53" s="41" t="n">
        <f aca="false">+[1]TETCO_TRANSCO!E53+K53</f>
        <v>1.12</v>
      </c>
      <c r="M53" s="42" t="n">
        <f aca="false">+[1]TETCO_TRANSCO!F53</f>
        <v>0.05</v>
      </c>
      <c r="N53" s="38" t="n">
        <f aca="false">O53+P53</f>
        <v>1.18</v>
      </c>
      <c r="O53" s="43" t="n">
        <f aca="false">L53-0.01</f>
        <v>1.11</v>
      </c>
      <c r="P53" s="41" t="n">
        <f aca="false">M53+0.02</f>
        <v>0.07</v>
      </c>
      <c r="Q53" s="43" t="n">
        <v>0.35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1.092</v>
      </c>
      <c r="E54" s="41" t="n">
        <v>1.08</v>
      </c>
      <c r="F54" s="42" t="n">
        <f aca="false">F42+0.002</f>
        <v>0.012</v>
      </c>
      <c r="G54" s="38" t="n">
        <f aca="false">H54+I54</f>
        <v>0</v>
      </c>
      <c r="H54" s="43" t="n">
        <v>0</v>
      </c>
      <c r="I54" s="41" t="n">
        <v>0</v>
      </c>
      <c r="J54" s="40" t="n">
        <f aca="false">L54+M54</f>
        <v>0.65</v>
      </c>
      <c r="K54" s="44" t="n">
        <v>-0.05</v>
      </c>
      <c r="L54" s="41" t="n">
        <f aca="false">+[1]TETCO_TRANSCO!E54+K54</f>
        <v>0.6</v>
      </c>
      <c r="M54" s="42" t="n">
        <f aca="false">+[1]TETCO_TRANSCO!F54</f>
        <v>0.05</v>
      </c>
      <c r="N54" s="38" t="n">
        <f aca="false">O54+P54</f>
        <v>0.66</v>
      </c>
      <c r="O54" s="43" t="n">
        <f aca="false">L54-0.01</f>
        <v>0.59</v>
      </c>
      <c r="P54" s="41" t="n">
        <f aca="false">M54+0.02</f>
        <v>0.07</v>
      </c>
      <c r="Q54" s="43" t="n">
        <v>0.4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0.304</v>
      </c>
      <c r="E55" s="48" t="n">
        <f aca="false">E43+0.002</f>
        <v>0.292</v>
      </c>
      <c r="F55" s="49" t="n">
        <f aca="false">F43+0.002</f>
        <v>0.012</v>
      </c>
      <c r="G55" s="50" t="n">
        <f aca="false">H55+I55</f>
        <v>0</v>
      </c>
      <c r="H55" s="51" t="n">
        <v>0</v>
      </c>
      <c r="I55" s="48" t="n">
        <v>0</v>
      </c>
      <c r="J55" s="47" t="n">
        <f aca="false">L55+M55</f>
        <v>0.455</v>
      </c>
      <c r="K55" s="44"/>
      <c r="L55" s="48" t="n">
        <f aca="false">+[1]TETCO_TRANSCO!E55+K55</f>
        <v>0.435</v>
      </c>
      <c r="M55" s="49" t="n">
        <f aca="false">+[1]TETCO_TRANSCO!F55</f>
        <v>0.02</v>
      </c>
      <c r="N55" s="50" t="n">
        <f aca="false">O55+P55</f>
        <v>0.465</v>
      </c>
      <c r="O55" s="51" t="n">
        <f aca="false">L55-0.01</f>
        <v>0.425</v>
      </c>
      <c r="P55" s="48" t="n">
        <f aca="false">M55+0.02</f>
        <v>0.04</v>
      </c>
      <c r="Q55" s="51" t="n">
        <v>0.6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0.304</v>
      </c>
      <c r="E56" s="41" t="n">
        <f aca="false">E44+0.002</f>
        <v>0.292</v>
      </c>
      <c r="F56" s="42" t="n">
        <f aca="false">F44+0.002</f>
        <v>0.012</v>
      </c>
      <c r="G56" s="38" t="n">
        <f aca="false">H56+I56</f>
        <v>0</v>
      </c>
      <c r="H56" s="43" t="n">
        <v>0</v>
      </c>
      <c r="I56" s="41" t="n">
        <v>0</v>
      </c>
      <c r="J56" s="40" t="n">
        <f aca="false">L56+M56</f>
        <v>0.405</v>
      </c>
      <c r="K56" s="44"/>
      <c r="L56" s="41" t="n">
        <f aca="false">+[1]TETCO_TRANSCO!E56+K56</f>
        <v>0.385</v>
      </c>
      <c r="M56" s="42" t="n">
        <f aca="false">+[1]TETCO_TRANSCO!F56</f>
        <v>0.02</v>
      </c>
      <c r="N56" s="38" t="n">
        <f aca="false">O56+P56</f>
        <v>0.415</v>
      </c>
      <c r="O56" s="43" t="n">
        <f aca="false">L56-0.01</f>
        <v>0.375</v>
      </c>
      <c r="P56" s="41" t="n">
        <f aca="false">M56+0.02</f>
        <v>0.04</v>
      </c>
      <c r="Q56" s="43" t="n">
        <v>0.75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0.304</v>
      </c>
      <c r="E57" s="41" t="n">
        <f aca="false">E45+0.002</f>
        <v>0.292</v>
      </c>
      <c r="F57" s="42" t="n">
        <f aca="false">F45+0.002</f>
        <v>0.012</v>
      </c>
      <c r="G57" s="38" t="n">
        <f aca="false">H57+I57</f>
        <v>0</v>
      </c>
      <c r="H57" s="43" t="n">
        <v>0</v>
      </c>
      <c r="I57" s="41" t="n">
        <v>0</v>
      </c>
      <c r="J57" s="40" t="n">
        <f aca="false">L57+M57</f>
        <v>0.405</v>
      </c>
      <c r="K57" s="44"/>
      <c r="L57" s="41" t="n">
        <f aca="false">+[1]TETCO_TRANSCO!E57+K57</f>
        <v>0.385</v>
      </c>
      <c r="M57" s="42" t="n">
        <f aca="false">+[1]TETCO_TRANSCO!F57</f>
        <v>0.02</v>
      </c>
      <c r="N57" s="38" t="n">
        <f aca="false">O57+P57</f>
        <v>0.415</v>
      </c>
      <c r="O57" s="43" t="n">
        <f aca="false">L57-0.01</f>
        <v>0.375</v>
      </c>
      <c r="P57" s="41" t="n">
        <f aca="false">M57+0.02</f>
        <v>0.04</v>
      </c>
      <c r="Q57" s="43" t="n">
        <v>0.85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0.304</v>
      </c>
      <c r="E58" s="41" t="n">
        <f aca="false">E46+0.002</f>
        <v>0.292</v>
      </c>
      <c r="F58" s="42" t="n">
        <f aca="false">F46+0.002</f>
        <v>0.012</v>
      </c>
      <c r="G58" s="38" t="n">
        <f aca="false">H58+I58</f>
        <v>0</v>
      </c>
      <c r="H58" s="43" t="n">
        <v>0</v>
      </c>
      <c r="I58" s="41" t="n">
        <v>0</v>
      </c>
      <c r="J58" s="40" t="n">
        <f aca="false">L58+M58</f>
        <v>0.4175</v>
      </c>
      <c r="K58" s="44"/>
      <c r="L58" s="41" t="n">
        <f aca="false">+[1]TETCO_TRANSCO!E58+K58</f>
        <v>0.3975</v>
      </c>
      <c r="M58" s="42" t="n">
        <f aca="false">+[1]TETCO_TRANSCO!F58</f>
        <v>0.02</v>
      </c>
      <c r="N58" s="38" t="n">
        <f aca="false">O58+P58</f>
        <v>0.4275</v>
      </c>
      <c r="O58" s="43" t="n">
        <f aca="false">L58-0.01</f>
        <v>0.3875</v>
      </c>
      <c r="P58" s="41" t="n">
        <f aca="false">M58+0.02</f>
        <v>0.04</v>
      </c>
      <c r="Q58" s="43" t="n">
        <v>1.05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0.304</v>
      </c>
      <c r="E59" s="41" t="n">
        <f aca="false">E47+0.002</f>
        <v>0.292</v>
      </c>
      <c r="F59" s="42" t="n">
        <f aca="false">F47+0.002</f>
        <v>0.012</v>
      </c>
      <c r="G59" s="38" t="n">
        <f aca="false">H59+I59</f>
        <v>0</v>
      </c>
      <c r="H59" s="43" t="n">
        <v>0</v>
      </c>
      <c r="I59" s="41" t="n">
        <v>0</v>
      </c>
      <c r="J59" s="40" t="n">
        <f aca="false">L59+M59</f>
        <v>0.42</v>
      </c>
      <c r="K59" s="44"/>
      <c r="L59" s="41" t="n">
        <f aca="false">+[1]TETCO_TRANSCO!E59+K59</f>
        <v>0.4</v>
      </c>
      <c r="M59" s="42" t="n">
        <f aca="false">+[1]TETCO_TRANSCO!F59</f>
        <v>0.02</v>
      </c>
      <c r="N59" s="38" t="n">
        <f aca="false">O59+P59</f>
        <v>0.43</v>
      </c>
      <c r="O59" s="43" t="n">
        <f aca="false">L59-0.01</f>
        <v>0.39</v>
      </c>
      <c r="P59" s="41" t="n">
        <f aca="false">M59+0.02</f>
        <v>0.04</v>
      </c>
      <c r="Q59" s="43" t="n">
        <v>1.05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0.304</v>
      </c>
      <c r="E60" s="41" t="n">
        <f aca="false">E48+0.002</f>
        <v>0.292</v>
      </c>
      <c r="F60" s="42" t="n">
        <f aca="false">F48+0.002</f>
        <v>0.012</v>
      </c>
      <c r="G60" s="38" t="n">
        <f aca="false">H60+I60</f>
        <v>0</v>
      </c>
      <c r="H60" s="43" t="n">
        <v>0</v>
      </c>
      <c r="I60" s="41" t="n">
        <v>0</v>
      </c>
      <c r="J60" s="40" t="n">
        <f aca="false">L60+M60</f>
        <v>0.4175</v>
      </c>
      <c r="K60" s="44"/>
      <c r="L60" s="41" t="n">
        <f aca="false">+[1]TETCO_TRANSCO!E60+K60</f>
        <v>0.3975</v>
      </c>
      <c r="M60" s="42" t="n">
        <f aca="false">+[1]TETCO_TRANSCO!F60</f>
        <v>0.02</v>
      </c>
      <c r="N60" s="38" t="n">
        <f aca="false">O60+P60</f>
        <v>0.4275</v>
      </c>
      <c r="O60" s="43" t="n">
        <f aca="false">L60-0.01</f>
        <v>0.3875</v>
      </c>
      <c r="P60" s="41" t="n">
        <f aca="false">M60+0.02</f>
        <v>0.04</v>
      </c>
      <c r="Q60" s="43" t="n">
        <v>0.75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0.304</v>
      </c>
      <c r="E61" s="41" t="n">
        <f aca="false">E49+0.002</f>
        <v>0.292</v>
      </c>
      <c r="F61" s="42" t="n">
        <f aca="false">F49+0.002</f>
        <v>0.012</v>
      </c>
      <c r="G61" s="38" t="n">
        <f aca="false">H61+I61</f>
        <v>0</v>
      </c>
      <c r="H61" s="43" t="n">
        <v>0</v>
      </c>
      <c r="I61" s="41" t="n">
        <v>0</v>
      </c>
      <c r="J61" s="40" t="n">
        <f aca="false">L61+M61</f>
        <v>0.42</v>
      </c>
      <c r="K61" s="44"/>
      <c r="L61" s="41" t="n">
        <f aca="false">+[1]TETCO_TRANSCO!E61+K61</f>
        <v>0.4</v>
      </c>
      <c r="M61" s="42" t="n">
        <f aca="false">+[1]TETCO_TRANSCO!F61</f>
        <v>0.02</v>
      </c>
      <c r="N61" s="38" t="n">
        <f aca="false">O61+P61</f>
        <v>0.43</v>
      </c>
      <c r="O61" s="43" t="n">
        <f aca="false">L61-0.01</f>
        <v>0.39</v>
      </c>
      <c r="P61" s="41" t="n">
        <f aca="false">M61+0.02</f>
        <v>0.04</v>
      </c>
      <c r="Q61" s="43" t="n">
        <v>0.45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1.104</v>
      </c>
      <c r="E62" s="48" t="n">
        <f aca="false">E50+0.002</f>
        <v>1.092</v>
      </c>
      <c r="F62" s="49" t="n">
        <f aca="false">F50+0.002</f>
        <v>0.012</v>
      </c>
      <c r="G62" s="50" t="n">
        <f aca="false">H62+I62</f>
        <v>0</v>
      </c>
      <c r="H62" s="51" t="n">
        <v>0</v>
      </c>
      <c r="I62" s="48" t="n">
        <v>0</v>
      </c>
      <c r="J62" s="47" t="n">
        <f aca="false">L62+M62</f>
        <v>0.55</v>
      </c>
      <c r="K62" s="44" t="n">
        <v>-0.05</v>
      </c>
      <c r="L62" s="48" t="n">
        <f aca="false">+[1]TETCO_TRANSCO!E62+K62</f>
        <v>0.5</v>
      </c>
      <c r="M62" s="49" t="n">
        <f aca="false">+[1]TETCO_TRANSCO!F62</f>
        <v>0.05</v>
      </c>
      <c r="N62" s="50" t="n">
        <f aca="false">O62+P62</f>
        <v>0.56</v>
      </c>
      <c r="O62" s="51" t="n">
        <f aca="false">L62-0.01</f>
        <v>0.49</v>
      </c>
      <c r="P62" s="48" t="n">
        <f aca="false">M62+0.02</f>
        <v>0.07</v>
      </c>
      <c r="Q62" s="51" t="n">
        <v>0.45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1.106</v>
      </c>
      <c r="E63" s="41" t="n">
        <f aca="false">E51+0.002</f>
        <v>1.092</v>
      </c>
      <c r="F63" s="42" t="n">
        <f aca="false">F51+0.002</f>
        <v>0.014</v>
      </c>
      <c r="G63" s="38" t="n">
        <f aca="false">H63+I63</f>
        <v>0</v>
      </c>
      <c r="H63" s="43" t="n">
        <v>0</v>
      </c>
      <c r="I63" s="41" t="n">
        <v>0</v>
      </c>
      <c r="J63" s="40" t="n">
        <f aca="false">L63+M63</f>
        <v>0.88</v>
      </c>
      <c r="K63" s="44" t="n">
        <v>-0.07</v>
      </c>
      <c r="L63" s="41" t="n">
        <f aca="false">+[1]TETCO_TRANSCO!E63+K63</f>
        <v>0.83</v>
      </c>
      <c r="M63" s="42" t="n">
        <f aca="false">+[1]TETCO_TRANSCO!F63</f>
        <v>0.05</v>
      </c>
      <c r="N63" s="38" t="n">
        <f aca="false">O63+P63</f>
        <v>0.89</v>
      </c>
      <c r="O63" s="43" t="n">
        <f aca="false">L63-0.01</f>
        <v>0.82</v>
      </c>
      <c r="P63" s="41" t="n">
        <f aca="false">M63+0.02</f>
        <v>0.07</v>
      </c>
      <c r="Q63" s="43" t="n">
        <v>0.4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1.106</v>
      </c>
      <c r="E64" s="41" t="n">
        <f aca="false">E52+0.002</f>
        <v>1.092</v>
      </c>
      <c r="F64" s="42" t="n">
        <f aca="false">F52+0.002</f>
        <v>0.014</v>
      </c>
      <c r="G64" s="38" t="n">
        <f aca="false">H64+I64</f>
        <v>0</v>
      </c>
      <c r="H64" s="43" t="n">
        <v>0</v>
      </c>
      <c r="I64" s="41" t="n">
        <v>0</v>
      </c>
      <c r="J64" s="40" t="n">
        <f aca="false">L64+M64</f>
        <v>1.17</v>
      </c>
      <c r="K64" s="44" t="n">
        <v>-0.08</v>
      </c>
      <c r="L64" s="41" t="n">
        <f aca="false">+[1]TETCO_TRANSCO!E64+K64</f>
        <v>1.12</v>
      </c>
      <c r="M64" s="42" t="n">
        <f aca="false">+[1]TETCO_TRANSCO!F64</f>
        <v>0.05</v>
      </c>
      <c r="N64" s="38" t="n">
        <f aca="false">O64+P64</f>
        <v>1.18</v>
      </c>
      <c r="O64" s="43" t="n">
        <f aca="false">L64-0.01</f>
        <v>1.11</v>
      </c>
      <c r="P64" s="41" t="n">
        <f aca="false">M64+0.02</f>
        <v>0.07</v>
      </c>
      <c r="Q64" s="43" t="n">
        <v>0.35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1.096</v>
      </c>
      <c r="E65" s="41" t="n">
        <f aca="false">E53+0.002</f>
        <v>1.082</v>
      </c>
      <c r="F65" s="42" t="n">
        <f aca="false">F53+0.002</f>
        <v>0.014</v>
      </c>
      <c r="G65" s="38" t="n">
        <f aca="false">H65+I65</f>
        <v>0</v>
      </c>
      <c r="H65" s="43" t="n">
        <v>0</v>
      </c>
      <c r="I65" s="41" t="n">
        <v>0</v>
      </c>
      <c r="J65" s="40" t="n">
        <f aca="false">L65+M65</f>
        <v>1.17</v>
      </c>
      <c r="K65" s="44" t="n">
        <v>-0.08</v>
      </c>
      <c r="L65" s="41" t="n">
        <f aca="false">+[1]TETCO_TRANSCO!E65+K65</f>
        <v>1.12</v>
      </c>
      <c r="M65" s="42" t="n">
        <f aca="false">+[1]TETCO_TRANSCO!F65</f>
        <v>0.05</v>
      </c>
      <c r="N65" s="38" t="n">
        <f aca="false">O65+P65</f>
        <v>1.18</v>
      </c>
      <c r="O65" s="43" t="n">
        <f aca="false">L65-0.01</f>
        <v>1.11</v>
      </c>
      <c r="P65" s="41" t="n">
        <f aca="false">M65+0.02</f>
        <v>0.07</v>
      </c>
      <c r="Q65" s="43" t="n">
        <v>0.35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1.096</v>
      </c>
      <c r="E66" s="41" t="n">
        <f aca="false">E54+0.002</f>
        <v>1.082</v>
      </c>
      <c r="F66" s="42" t="n">
        <f aca="false">F54+0.002</f>
        <v>0.014</v>
      </c>
      <c r="G66" s="38" t="n">
        <f aca="false">H66+I66</f>
        <v>0</v>
      </c>
      <c r="H66" s="43" t="n">
        <v>0</v>
      </c>
      <c r="I66" s="41" t="n">
        <v>0</v>
      </c>
      <c r="J66" s="40" t="n">
        <f aca="false">L66+M66</f>
        <v>0.65</v>
      </c>
      <c r="K66" s="44" t="n">
        <v>-0.05</v>
      </c>
      <c r="L66" s="41" t="n">
        <f aca="false">+[1]TETCO_TRANSCO!E66+K66</f>
        <v>0.6</v>
      </c>
      <c r="M66" s="42" t="n">
        <f aca="false">+[1]TETCO_TRANSCO!F66</f>
        <v>0.05</v>
      </c>
      <c r="N66" s="38" t="n">
        <f aca="false">O66+P66</f>
        <v>0.66</v>
      </c>
      <c r="O66" s="43" t="n">
        <f aca="false">L66-0.01</f>
        <v>0.59</v>
      </c>
      <c r="P66" s="41" t="n">
        <f aca="false">M66+0.02</f>
        <v>0.07</v>
      </c>
      <c r="Q66" s="43" t="n">
        <v>0.4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0.308</v>
      </c>
      <c r="E67" s="48" t="n">
        <f aca="false">E55+0.002</f>
        <v>0.294</v>
      </c>
      <c r="F67" s="49" t="n">
        <f aca="false">F55+0.002</f>
        <v>0.014</v>
      </c>
      <c r="G67" s="50" t="n">
        <f aca="false">H67+I67</f>
        <v>0</v>
      </c>
      <c r="H67" s="51" t="n">
        <v>0</v>
      </c>
      <c r="I67" s="48" t="n">
        <v>0</v>
      </c>
      <c r="J67" s="47" t="n">
        <f aca="false">L67+M67</f>
        <v>0.455</v>
      </c>
      <c r="K67" s="44"/>
      <c r="L67" s="48" t="n">
        <f aca="false">+[1]TETCO_TRANSCO!E67+K67</f>
        <v>0.435</v>
      </c>
      <c r="M67" s="49" t="n">
        <f aca="false">+[1]TETCO_TRANSCO!F67</f>
        <v>0.02</v>
      </c>
      <c r="N67" s="50" t="n">
        <f aca="false">O67+P67</f>
        <v>0.465</v>
      </c>
      <c r="O67" s="51" t="n">
        <f aca="false">L67-0.01</f>
        <v>0.425</v>
      </c>
      <c r="P67" s="48" t="n">
        <f aca="false">M67+0.02</f>
        <v>0.04</v>
      </c>
      <c r="Q67" s="51" t="n">
        <v>0.6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0.308</v>
      </c>
      <c r="E68" s="41" t="n">
        <f aca="false">E56+0.002</f>
        <v>0.294</v>
      </c>
      <c r="F68" s="42" t="n">
        <f aca="false">F56+0.002</f>
        <v>0.014</v>
      </c>
      <c r="G68" s="38" t="n">
        <f aca="false">H68+I68</f>
        <v>0</v>
      </c>
      <c r="H68" s="43" t="n">
        <v>0</v>
      </c>
      <c r="I68" s="41" t="n">
        <v>0</v>
      </c>
      <c r="J68" s="40" t="n">
        <f aca="false">L68+M68</f>
        <v>0.405</v>
      </c>
      <c r="K68" s="44"/>
      <c r="L68" s="41" t="n">
        <f aca="false">+[1]TETCO_TRANSCO!E68+K68</f>
        <v>0.385</v>
      </c>
      <c r="M68" s="42" t="n">
        <f aca="false">+[1]TETCO_TRANSCO!F68</f>
        <v>0.02</v>
      </c>
      <c r="N68" s="38" t="n">
        <f aca="false">O68+P68</f>
        <v>0.415</v>
      </c>
      <c r="O68" s="43" t="n">
        <f aca="false">L68-0.01</f>
        <v>0.375</v>
      </c>
      <c r="P68" s="41" t="n">
        <f aca="false">M68+0.02</f>
        <v>0.04</v>
      </c>
      <c r="Q68" s="43" t="n">
        <v>0.75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0.308</v>
      </c>
      <c r="E69" s="41" t="n">
        <f aca="false">E57+0.002</f>
        <v>0.294</v>
      </c>
      <c r="F69" s="42" t="n">
        <f aca="false">F57+0.002</f>
        <v>0.014</v>
      </c>
      <c r="G69" s="38" t="n">
        <f aca="false">H69+I69</f>
        <v>0</v>
      </c>
      <c r="H69" s="43" t="n">
        <v>0</v>
      </c>
      <c r="I69" s="41" t="n">
        <v>0</v>
      </c>
      <c r="J69" s="40" t="n">
        <f aca="false">L69+M69</f>
        <v>0.405</v>
      </c>
      <c r="K69" s="44"/>
      <c r="L69" s="41" t="n">
        <f aca="false">+[1]TETCO_TRANSCO!E69+K69</f>
        <v>0.385</v>
      </c>
      <c r="M69" s="42" t="n">
        <f aca="false">+[1]TETCO_TRANSCO!F69</f>
        <v>0.02</v>
      </c>
      <c r="N69" s="38" t="n">
        <f aca="false">O69+P69</f>
        <v>0.415</v>
      </c>
      <c r="O69" s="43" t="n">
        <f aca="false">L69-0.01</f>
        <v>0.375</v>
      </c>
      <c r="P69" s="41" t="n">
        <f aca="false">M69+0.02</f>
        <v>0.04</v>
      </c>
      <c r="Q69" s="43" t="n">
        <v>0.85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0.308</v>
      </c>
      <c r="E70" s="41" t="n">
        <f aca="false">E58+0.002</f>
        <v>0.294</v>
      </c>
      <c r="F70" s="42" t="n">
        <f aca="false">F58+0.002</f>
        <v>0.014</v>
      </c>
      <c r="G70" s="38" t="n">
        <f aca="false">H70+I70</f>
        <v>0</v>
      </c>
      <c r="H70" s="43" t="n">
        <v>0</v>
      </c>
      <c r="I70" s="41" t="n">
        <v>0</v>
      </c>
      <c r="J70" s="40" t="n">
        <f aca="false">L70+M70</f>
        <v>0.4175</v>
      </c>
      <c r="K70" s="44"/>
      <c r="L70" s="41" t="n">
        <f aca="false">+[1]TETCO_TRANSCO!E70+K70</f>
        <v>0.3975</v>
      </c>
      <c r="M70" s="42" t="n">
        <f aca="false">+[1]TETCO_TRANSCO!F70</f>
        <v>0.02</v>
      </c>
      <c r="N70" s="38" t="n">
        <f aca="false">O70+P70</f>
        <v>0.4275</v>
      </c>
      <c r="O70" s="43" t="n">
        <f aca="false">L70-0.01</f>
        <v>0.3875</v>
      </c>
      <c r="P70" s="41" t="n">
        <f aca="false">M70+0.02</f>
        <v>0.04</v>
      </c>
      <c r="Q70" s="43" t="n">
        <v>1.05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0.308</v>
      </c>
      <c r="E71" s="41" t="n">
        <f aca="false">E59+0.002</f>
        <v>0.294</v>
      </c>
      <c r="F71" s="42" t="n">
        <f aca="false">F59+0.002</f>
        <v>0.014</v>
      </c>
      <c r="G71" s="38" t="n">
        <f aca="false">H71+I71</f>
        <v>0</v>
      </c>
      <c r="H71" s="43" t="n">
        <v>0</v>
      </c>
      <c r="I71" s="41" t="n">
        <v>0</v>
      </c>
      <c r="J71" s="40" t="n">
        <f aca="false">L71+M71</f>
        <v>0.42</v>
      </c>
      <c r="K71" s="44"/>
      <c r="L71" s="41" t="n">
        <f aca="false">+[1]TETCO_TRANSCO!E71+K71</f>
        <v>0.4</v>
      </c>
      <c r="M71" s="42" t="n">
        <f aca="false">+[1]TETCO_TRANSCO!F71</f>
        <v>0.02</v>
      </c>
      <c r="N71" s="38" t="n">
        <f aca="false">O71+P71</f>
        <v>0.43</v>
      </c>
      <c r="O71" s="43" t="n">
        <f aca="false">L71-0.01</f>
        <v>0.39</v>
      </c>
      <c r="P71" s="41" t="n">
        <f aca="false">M71+0.02</f>
        <v>0.04</v>
      </c>
      <c r="Q71" s="43" t="n">
        <v>1.05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0.308</v>
      </c>
      <c r="E72" s="41" t="n">
        <f aca="false">E60+0.002</f>
        <v>0.294</v>
      </c>
      <c r="F72" s="42" t="n">
        <f aca="false">F60+0.002</f>
        <v>0.014</v>
      </c>
      <c r="G72" s="38" t="n">
        <f aca="false">H72+I72</f>
        <v>0</v>
      </c>
      <c r="H72" s="43" t="n">
        <v>0</v>
      </c>
      <c r="I72" s="41" t="n">
        <v>0</v>
      </c>
      <c r="J72" s="40" t="n">
        <f aca="false">L72+M72</f>
        <v>0.4175</v>
      </c>
      <c r="K72" s="44"/>
      <c r="L72" s="41" t="n">
        <f aca="false">+[1]TETCO_TRANSCO!E72+K72</f>
        <v>0.3975</v>
      </c>
      <c r="M72" s="42" t="n">
        <f aca="false">+[1]TETCO_TRANSCO!F72</f>
        <v>0.02</v>
      </c>
      <c r="N72" s="38" t="n">
        <f aca="false">O72+P72</f>
        <v>0.4275</v>
      </c>
      <c r="O72" s="43" t="n">
        <f aca="false">L72-0.01</f>
        <v>0.3875</v>
      </c>
      <c r="P72" s="41" t="n">
        <f aca="false">M72+0.02</f>
        <v>0.04</v>
      </c>
      <c r="Q72" s="43" t="n">
        <v>0.75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0.308</v>
      </c>
      <c r="E73" s="41" t="n">
        <f aca="false">E61+0.002</f>
        <v>0.294</v>
      </c>
      <c r="F73" s="42" t="n">
        <f aca="false">F61+0.002</f>
        <v>0.014</v>
      </c>
      <c r="G73" s="38" t="n">
        <f aca="false">H73+I73</f>
        <v>0</v>
      </c>
      <c r="H73" s="43" t="n">
        <v>0</v>
      </c>
      <c r="I73" s="41" t="n">
        <v>0</v>
      </c>
      <c r="J73" s="40" t="n">
        <f aca="false">L73+M73</f>
        <v>0.42</v>
      </c>
      <c r="K73" s="44"/>
      <c r="L73" s="41" t="n">
        <f aca="false">+[1]TETCO_TRANSCO!E73+K73</f>
        <v>0.4</v>
      </c>
      <c r="M73" s="42" t="n">
        <f aca="false">+[1]TETCO_TRANSCO!F73</f>
        <v>0.02</v>
      </c>
      <c r="N73" s="38" t="n">
        <f aca="false">O73+P73</f>
        <v>0.43</v>
      </c>
      <c r="O73" s="43" t="n">
        <f aca="false">L73-0.01</f>
        <v>0.39</v>
      </c>
      <c r="P73" s="41" t="n">
        <f aca="false">M73+0.02</f>
        <v>0.04</v>
      </c>
      <c r="Q73" s="43" t="n">
        <v>0.45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1.108</v>
      </c>
      <c r="E74" s="48" t="n">
        <f aca="false">E62+0.002</f>
        <v>1.094</v>
      </c>
      <c r="F74" s="49" t="n">
        <f aca="false">F62+0.002</f>
        <v>0.014</v>
      </c>
      <c r="G74" s="50" t="n">
        <f aca="false">H74+I74</f>
        <v>0</v>
      </c>
      <c r="H74" s="51" t="n">
        <v>0</v>
      </c>
      <c r="I74" s="48" t="n">
        <v>0</v>
      </c>
      <c r="J74" s="47" t="n">
        <f aca="false">L74+M74</f>
        <v>0.555</v>
      </c>
      <c r="K74" s="44" t="n">
        <v>-0.05</v>
      </c>
      <c r="L74" s="48" t="n">
        <f aca="false">+[1]TETCO_TRANSCO!E74+K74</f>
        <v>0.505</v>
      </c>
      <c r="M74" s="49" t="n">
        <f aca="false">+[1]TETCO_TRANSCO!F74</f>
        <v>0.05</v>
      </c>
      <c r="N74" s="50" t="n">
        <f aca="false">O74+P74</f>
        <v>0.565</v>
      </c>
      <c r="O74" s="51" t="n">
        <f aca="false">L74-0.01</f>
        <v>0.495</v>
      </c>
      <c r="P74" s="48" t="n">
        <f aca="false">M74+0.02</f>
        <v>0.07</v>
      </c>
      <c r="Q74" s="51" t="n">
        <v>0.45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1.11</v>
      </c>
      <c r="E75" s="41" t="n">
        <f aca="false">E63+0.002</f>
        <v>1.094</v>
      </c>
      <c r="F75" s="42" t="n">
        <f aca="false">F63+0.002</f>
        <v>0.016</v>
      </c>
      <c r="G75" s="38" t="n">
        <f aca="false">H75+I75</f>
        <v>0</v>
      </c>
      <c r="H75" s="43" t="n">
        <v>0</v>
      </c>
      <c r="I75" s="41" t="n">
        <v>0</v>
      </c>
      <c r="J75" s="40" t="n">
        <f aca="false">L75+M75</f>
        <v>0.89</v>
      </c>
      <c r="K75" s="44" t="n">
        <v>-0.07</v>
      </c>
      <c r="L75" s="41" t="n">
        <f aca="false">+[1]TETCO_TRANSCO!E75+K75</f>
        <v>0.84</v>
      </c>
      <c r="M75" s="42" t="n">
        <f aca="false">+[1]TETCO_TRANSCO!F75</f>
        <v>0.05</v>
      </c>
      <c r="N75" s="38" t="n">
        <f aca="false">O75+P75</f>
        <v>0.9</v>
      </c>
      <c r="O75" s="43" t="n">
        <f aca="false">L75-0.01</f>
        <v>0.83</v>
      </c>
      <c r="P75" s="41" t="n">
        <f aca="false">M75+0.02</f>
        <v>0.07</v>
      </c>
      <c r="Q75" s="43" t="n">
        <v>0.4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1.11</v>
      </c>
      <c r="E76" s="41" t="n">
        <f aca="false">E64+0.002</f>
        <v>1.094</v>
      </c>
      <c r="F76" s="42" t="n">
        <f aca="false">F64+0.002</f>
        <v>0.016</v>
      </c>
      <c r="G76" s="38" t="n">
        <f aca="false">H76+I76</f>
        <v>0</v>
      </c>
      <c r="H76" s="43" t="n">
        <v>0</v>
      </c>
      <c r="I76" s="41" t="n">
        <v>0</v>
      </c>
      <c r="J76" s="40" t="n">
        <f aca="false">L76+M76</f>
        <v>1.185</v>
      </c>
      <c r="K76" s="44" t="n">
        <v>-0.08</v>
      </c>
      <c r="L76" s="41" t="n">
        <f aca="false">+[1]TETCO_TRANSCO!E76+K76</f>
        <v>1.135</v>
      </c>
      <c r="M76" s="42" t="n">
        <f aca="false">+[1]TETCO_TRANSCO!F76</f>
        <v>0.05</v>
      </c>
      <c r="N76" s="38" t="n">
        <f aca="false">O76+P76</f>
        <v>1.195</v>
      </c>
      <c r="O76" s="43" t="n">
        <f aca="false">L76-0.01</f>
        <v>1.125</v>
      </c>
      <c r="P76" s="41" t="n">
        <f aca="false">M76+0.02</f>
        <v>0.07</v>
      </c>
      <c r="Q76" s="43" t="n">
        <v>0.35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1.1</v>
      </c>
      <c r="E77" s="41" t="n">
        <f aca="false">E65+0.002</f>
        <v>1.084</v>
      </c>
      <c r="F77" s="42" t="n">
        <f aca="false">F65+0.002</f>
        <v>0.016</v>
      </c>
      <c r="G77" s="38" t="n">
        <f aca="false">H77+I77</f>
        <v>0</v>
      </c>
      <c r="H77" s="43" t="n">
        <v>0</v>
      </c>
      <c r="I77" s="41" t="n">
        <v>0</v>
      </c>
      <c r="J77" s="40" t="n">
        <f aca="false">L77+M77</f>
        <v>1.185</v>
      </c>
      <c r="K77" s="44" t="n">
        <v>-0.08</v>
      </c>
      <c r="L77" s="41" t="n">
        <f aca="false">+[1]TETCO_TRANSCO!E77+K77</f>
        <v>1.135</v>
      </c>
      <c r="M77" s="42" t="n">
        <f aca="false">+[1]TETCO_TRANSCO!F77</f>
        <v>0.05</v>
      </c>
      <c r="N77" s="38" t="n">
        <f aca="false">O77+P77</f>
        <v>1.195</v>
      </c>
      <c r="O77" s="43" t="n">
        <f aca="false">L77-0.01</f>
        <v>1.125</v>
      </c>
      <c r="P77" s="41" t="n">
        <f aca="false">M77+0.02</f>
        <v>0.07</v>
      </c>
      <c r="Q77" s="43" t="n">
        <v>0.35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1.1</v>
      </c>
      <c r="E78" s="41" t="n">
        <f aca="false">E66+0.002</f>
        <v>1.084</v>
      </c>
      <c r="F78" s="42" t="n">
        <f aca="false">F66+0.002</f>
        <v>0.016</v>
      </c>
      <c r="G78" s="38" t="n">
        <f aca="false">H78+I78</f>
        <v>0</v>
      </c>
      <c r="H78" s="43" t="n">
        <v>0</v>
      </c>
      <c r="I78" s="41" t="n">
        <v>0</v>
      </c>
      <c r="J78" s="40" t="n">
        <f aca="false">L78+M78</f>
        <v>0.655</v>
      </c>
      <c r="K78" s="44" t="n">
        <v>-0.05</v>
      </c>
      <c r="L78" s="41" t="n">
        <f aca="false">+[1]TETCO_TRANSCO!E78+K78</f>
        <v>0.605</v>
      </c>
      <c r="M78" s="42" t="n">
        <f aca="false">+[1]TETCO_TRANSCO!F78</f>
        <v>0.05</v>
      </c>
      <c r="N78" s="38" t="n">
        <f aca="false">O78+P78</f>
        <v>0.665</v>
      </c>
      <c r="O78" s="43" t="n">
        <f aca="false">L78-0.01</f>
        <v>0.595</v>
      </c>
      <c r="P78" s="41" t="n">
        <f aca="false">M78+0.02</f>
        <v>0.07</v>
      </c>
      <c r="Q78" s="43" t="n">
        <v>0.4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0.312</v>
      </c>
      <c r="E79" s="48" t="n">
        <f aca="false">E67+0.002</f>
        <v>0.296</v>
      </c>
      <c r="F79" s="49" t="n">
        <f aca="false">F67+0.002</f>
        <v>0.016</v>
      </c>
      <c r="G79" s="50" t="n">
        <f aca="false">H79+I79</f>
        <v>0</v>
      </c>
      <c r="H79" s="51" t="n">
        <v>0</v>
      </c>
      <c r="I79" s="48" t="n">
        <v>0</v>
      </c>
      <c r="J79" s="47" t="n">
        <f aca="false">L79+M79</f>
        <v>0.455</v>
      </c>
      <c r="K79" s="44"/>
      <c r="L79" s="48" t="n">
        <f aca="false">+[1]TETCO_TRANSCO!E79+K79</f>
        <v>0.435</v>
      </c>
      <c r="M79" s="49" t="n">
        <f aca="false">+[1]TETCO_TRANSCO!F79</f>
        <v>0.02</v>
      </c>
      <c r="N79" s="50" t="n">
        <f aca="false">O79+P79</f>
        <v>0.465</v>
      </c>
      <c r="O79" s="51" t="n">
        <f aca="false">L79-0.01</f>
        <v>0.425</v>
      </c>
      <c r="P79" s="48" t="n">
        <f aca="false">M79+0.02</f>
        <v>0.04</v>
      </c>
      <c r="Q79" s="51" t="n">
        <v>0.6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0.312</v>
      </c>
      <c r="E80" s="41" t="n">
        <f aca="false">E68+0.002</f>
        <v>0.296</v>
      </c>
      <c r="F80" s="42" t="n">
        <f aca="false">F68+0.002</f>
        <v>0.016</v>
      </c>
      <c r="G80" s="38" t="n">
        <f aca="false">H80+I80</f>
        <v>0</v>
      </c>
      <c r="H80" s="43" t="n">
        <v>0</v>
      </c>
      <c r="I80" s="41" t="n">
        <v>0</v>
      </c>
      <c r="J80" s="40" t="n">
        <f aca="false">L80+M80</f>
        <v>0.405</v>
      </c>
      <c r="K80" s="44"/>
      <c r="L80" s="41" t="n">
        <f aca="false">+[1]TETCO_TRANSCO!E80+K80</f>
        <v>0.385</v>
      </c>
      <c r="M80" s="42" t="n">
        <f aca="false">+[1]TETCO_TRANSCO!F80</f>
        <v>0.02</v>
      </c>
      <c r="N80" s="38" t="n">
        <f aca="false">O80+P80</f>
        <v>0.415</v>
      </c>
      <c r="O80" s="43" t="n">
        <f aca="false">L80-0.01</f>
        <v>0.375</v>
      </c>
      <c r="P80" s="41" t="n">
        <f aca="false">M80+0.02</f>
        <v>0.04</v>
      </c>
      <c r="Q80" s="43" t="n">
        <v>0.75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0.312</v>
      </c>
      <c r="E81" s="41" t="n">
        <f aca="false">E69+0.002</f>
        <v>0.296</v>
      </c>
      <c r="F81" s="42" t="n">
        <f aca="false">F69+0.002</f>
        <v>0.016</v>
      </c>
      <c r="G81" s="38" t="n">
        <f aca="false">H81+I81</f>
        <v>0</v>
      </c>
      <c r="H81" s="43" t="n">
        <v>0</v>
      </c>
      <c r="I81" s="41" t="n">
        <v>0</v>
      </c>
      <c r="J81" s="40" t="n">
        <f aca="false">L81+M81</f>
        <v>0.405</v>
      </c>
      <c r="K81" s="44"/>
      <c r="L81" s="41" t="n">
        <f aca="false">+[1]TETCO_TRANSCO!E81+K81</f>
        <v>0.385</v>
      </c>
      <c r="M81" s="42" t="n">
        <f aca="false">+[1]TETCO_TRANSCO!F81</f>
        <v>0.02</v>
      </c>
      <c r="N81" s="38" t="n">
        <f aca="false">O81+P81</f>
        <v>0.415</v>
      </c>
      <c r="O81" s="43" t="n">
        <f aca="false">L81-0.01</f>
        <v>0.375</v>
      </c>
      <c r="P81" s="41" t="n">
        <f aca="false">M81+0.02</f>
        <v>0.04</v>
      </c>
      <c r="Q81" s="43" t="n">
        <v>0.85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0.312</v>
      </c>
      <c r="E82" s="41" t="n">
        <f aca="false">E70+0.002</f>
        <v>0.296</v>
      </c>
      <c r="F82" s="42" t="n">
        <f aca="false">F70+0.002</f>
        <v>0.016</v>
      </c>
      <c r="G82" s="38" t="n">
        <f aca="false">H82+I82</f>
        <v>0</v>
      </c>
      <c r="H82" s="43" t="n">
        <v>0</v>
      </c>
      <c r="I82" s="41" t="n">
        <v>0</v>
      </c>
      <c r="J82" s="40" t="n">
        <f aca="false">L82+M82</f>
        <v>0.4175</v>
      </c>
      <c r="K82" s="44"/>
      <c r="L82" s="41" t="n">
        <f aca="false">+[1]TETCO_TRANSCO!E82+K82</f>
        <v>0.3975</v>
      </c>
      <c r="M82" s="42" t="n">
        <f aca="false">+[1]TETCO_TRANSCO!F82</f>
        <v>0.02</v>
      </c>
      <c r="N82" s="38" t="n">
        <f aca="false">O82+P82</f>
        <v>0.4275</v>
      </c>
      <c r="O82" s="43" t="n">
        <f aca="false">L82-0.01</f>
        <v>0.3875</v>
      </c>
      <c r="P82" s="41" t="n">
        <f aca="false">M82+0.02</f>
        <v>0.04</v>
      </c>
      <c r="Q82" s="43" t="n">
        <v>1.05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0.312</v>
      </c>
      <c r="E83" s="41" t="n">
        <f aca="false">E71+0.002</f>
        <v>0.296</v>
      </c>
      <c r="F83" s="42" t="n">
        <f aca="false">F71+0.002</f>
        <v>0.016</v>
      </c>
      <c r="G83" s="38" t="n">
        <f aca="false">H83+I83</f>
        <v>0</v>
      </c>
      <c r="H83" s="43" t="n">
        <v>0</v>
      </c>
      <c r="I83" s="41" t="n">
        <v>0</v>
      </c>
      <c r="J83" s="40" t="n">
        <f aca="false">L83+M83</f>
        <v>0.42</v>
      </c>
      <c r="K83" s="44"/>
      <c r="L83" s="41" t="n">
        <f aca="false">+[1]TETCO_TRANSCO!E83+K83</f>
        <v>0.4</v>
      </c>
      <c r="M83" s="42" t="n">
        <f aca="false">+[1]TETCO_TRANSCO!F83</f>
        <v>0.02</v>
      </c>
      <c r="N83" s="38" t="n">
        <f aca="false">O83+P83</f>
        <v>0.43</v>
      </c>
      <c r="O83" s="43" t="n">
        <f aca="false">L83-0.01</f>
        <v>0.39</v>
      </c>
      <c r="P83" s="41" t="n">
        <f aca="false">M83+0.02</f>
        <v>0.04</v>
      </c>
      <c r="Q83" s="43" t="n">
        <v>1.05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0.312</v>
      </c>
      <c r="E84" s="41" t="n">
        <f aca="false">E72+0.002</f>
        <v>0.296</v>
      </c>
      <c r="F84" s="42" t="n">
        <f aca="false">F72+0.002</f>
        <v>0.016</v>
      </c>
      <c r="G84" s="38" t="n">
        <f aca="false">H84+I84</f>
        <v>0</v>
      </c>
      <c r="H84" s="43" t="n">
        <v>0</v>
      </c>
      <c r="I84" s="41" t="n">
        <v>0</v>
      </c>
      <c r="J84" s="40" t="n">
        <f aca="false">L84+M84</f>
        <v>0.4175</v>
      </c>
      <c r="K84" s="44"/>
      <c r="L84" s="41" t="n">
        <f aca="false">+[1]TETCO_TRANSCO!E84+K84</f>
        <v>0.3975</v>
      </c>
      <c r="M84" s="42" t="n">
        <f aca="false">+[1]TETCO_TRANSCO!F84</f>
        <v>0.02</v>
      </c>
      <c r="N84" s="38" t="n">
        <f aca="false">O84+P84</f>
        <v>0.4275</v>
      </c>
      <c r="O84" s="43" t="n">
        <f aca="false">L84-0.01</f>
        <v>0.3875</v>
      </c>
      <c r="P84" s="41" t="n">
        <f aca="false">M84+0.02</f>
        <v>0.04</v>
      </c>
      <c r="Q84" s="43" t="n">
        <v>0.75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0.312</v>
      </c>
      <c r="E85" s="41" t="n">
        <f aca="false">E73+0.002</f>
        <v>0.296</v>
      </c>
      <c r="F85" s="42" t="n">
        <f aca="false">F73+0.002</f>
        <v>0.016</v>
      </c>
      <c r="G85" s="38" t="n">
        <f aca="false">H85+I85</f>
        <v>0</v>
      </c>
      <c r="H85" s="43" t="n">
        <v>0</v>
      </c>
      <c r="I85" s="41" t="n">
        <v>0</v>
      </c>
      <c r="J85" s="40" t="n">
        <f aca="false">L85+M85</f>
        <v>0.42</v>
      </c>
      <c r="K85" s="44"/>
      <c r="L85" s="41" t="n">
        <f aca="false">+[1]TETCO_TRANSCO!E85+K85</f>
        <v>0.4</v>
      </c>
      <c r="M85" s="42" t="n">
        <f aca="false">+[1]TETCO_TRANSCO!F85</f>
        <v>0.02</v>
      </c>
      <c r="N85" s="38" t="n">
        <f aca="false">O85+P85</f>
        <v>0.43</v>
      </c>
      <c r="O85" s="43" t="n">
        <f aca="false">L85-0.01</f>
        <v>0.39</v>
      </c>
      <c r="P85" s="41" t="n">
        <f aca="false">M85+0.02</f>
        <v>0.04</v>
      </c>
      <c r="Q85" s="43" t="n">
        <v>0.45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1.112</v>
      </c>
      <c r="E86" s="48" t="n">
        <f aca="false">E74+0.002</f>
        <v>1.096</v>
      </c>
      <c r="F86" s="49" t="n">
        <f aca="false">F74+0.002</f>
        <v>0.016</v>
      </c>
      <c r="G86" s="50" t="n">
        <f aca="false">H86+I86</f>
        <v>0</v>
      </c>
      <c r="H86" s="51" t="n">
        <v>0</v>
      </c>
      <c r="I86" s="48" t="n">
        <v>0</v>
      </c>
      <c r="J86" s="47" t="n">
        <f aca="false">L86+M86</f>
        <v>0.555</v>
      </c>
      <c r="K86" s="44" t="n">
        <v>-0.05</v>
      </c>
      <c r="L86" s="48" t="n">
        <f aca="false">+[1]TETCO_TRANSCO!E86+K86</f>
        <v>0.505</v>
      </c>
      <c r="M86" s="49" t="n">
        <f aca="false">+[1]TETCO_TRANSCO!F86</f>
        <v>0.05</v>
      </c>
      <c r="N86" s="50" t="n">
        <f aca="false">O86+P86</f>
        <v>0.565</v>
      </c>
      <c r="O86" s="51" t="n">
        <f aca="false">L86-0.01</f>
        <v>0.495</v>
      </c>
      <c r="P86" s="48" t="n">
        <f aca="false">M86+0.02</f>
        <v>0.07</v>
      </c>
      <c r="Q86" s="51" t="n">
        <v>0.45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1.114</v>
      </c>
      <c r="E87" s="41" t="n">
        <f aca="false">E75+0.002</f>
        <v>1.096</v>
      </c>
      <c r="F87" s="42" t="n">
        <f aca="false">F75+0.002</f>
        <v>0.018</v>
      </c>
      <c r="G87" s="38" t="n">
        <f aca="false">H87+I87</f>
        <v>0</v>
      </c>
      <c r="H87" s="43" t="n">
        <v>0</v>
      </c>
      <c r="I87" s="41" t="n">
        <v>0</v>
      </c>
      <c r="J87" s="40" t="n">
        <f aca="false">L87+M87</f>
        <v>0.89</v>
      </c>
      <c r="K87" s="44" t="n">
        <v>-0.07</v>
      </c>
      <c r="L87" s="41" t="n">
        <f aca="false">+[1]TETCO_TRANSCO!E87+K87</f>
        <v>0.84</v>
      </c>
      <c r="M87" s="42" t="n">
        <f aca="false">+[1]TETCO_TRANSCO!F87</f>
        <v>0.05</v>
      </c>
      <c r="N87" s="38" t="n">
        <f aca="false">O87+P87</f>
        <v>0.9</v>
      </c>
      <c r="O87" s="43" t="n">
        <f aca="false">L87-0.01</f>
        <v>0.83</v>
      </c>
      <c r="P87" s="41" t="n">
        <f aca="false">M87+0.02</f>
        <v>0.07</v>
      </c>
      <c r="Q87" s="43" t="n">
        <v>0.4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1.114</v>
      </c>
      <c r="E88" s="41" t="n">
        <f aca="false">E76+0.002</f>
        <v>1.096</v>
      </c>
      <c r="F88" s="42" t="n">
        <f aca="false">F76+0.002</f>
        <v>0.018</v>
      </c>
      <c r="G88" s="38" t="n">
        <f aca="false">H88+I88</f>
        <v>0</v>
      </c>
      <c r="H88" s="43" t="n">
        <v>0</v>
      </c>
      <c r="I88" s="41" t="n">
        <v>0</v>
      </c>
      <c r="J88" s="40" t="n">
        <f aca="false">L88+M88</f>
        <v>1.185</v>
      </c>
      <c r="K88" s="44" t="n">
        <v>-0.08</v>
      </c>
      <c r="L88" s="41" t="n">
        <f aca="false">+[1]TETCO_TRANSCO!E88+K88</f>
        <v>1.135</v>
      </c>
      <c r="M88" s="42" t="n">
        <f aca="false">+[1]TETCO_TRANSCO!F88</f>
        <v>0.05</v>
      </c>
      <c r="N88" s="38" t="n">
        <f aca="false">O88+P88</f>
        <v>1.195</v>
      </c>
      <c r="O88" s="43" t="n">
        <f aca="false">L88-0.01</f>
        <v>1.125</v>
      </c>
      <c r="P88" s="41" t="n">
        <f aca="false">M88+0.02</f>
        <v>0.07</v>
      </c>
      <c r="Q88" s="43" t="n">
        <v>0.35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1.104</v>
      </c>
      <c r="E89" s="41" t="n">
        <f aca="false">E77+0.002</f>
        <v>1.086</v>
      </c>
      <c r="F89" s="42" t="n">
        <f aca="false">F77+0.002</f>
        <v>0.018</v>
      </c>
      <c r="G89" s="38" t="n">
        <f aca="false">H89+I89</f>
        <v>0</v>
      </c>
      <c r="H89" s="43" t="n">
        <v>0</v>
      </c>
      <c r="I89" s="41" t="n">
        <v>0</v>
      </c>
      <c r="J89" s="40" t="n">
        <f aca="false">L89+M89</f>
        <v>1.185</v>
      </c>
      <c r="K89" s="44" t="n">
        <v>-0.08</v>
      </c>
      <c r="L89" s="41" t="n">
        <f aca="false">+[1]TETCO_TRANSCO!E89+K89</f>
        <v>1.135</v>
      </c>
      <c r="M89" s="42" t="n">
        <f aca="false">+[1]TETCO_TRANSCO!F89</f>
        <v>0.05</v>
      </c>
      <c r="N89" s="38" t="n">
        <f aca="false">O89+P89</f>
        <v>1.195</v>
      </c>
      <c r="O89" s="43" t="n">
        <f aca="false">L89-0.01</f>
        <v>1.125</v>
      </c>
      <c r="P89" s="41" t="n">
        <f aca="false">M89+0.02</f>
        <v>0.07</v>
      </c>
      <c r="Q89" s="43" t="n">
        <v>0.35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1.104</v>
      </c>
      <c r="E90" s="41" t="n">
        <f aca="false">E78+0.002</f>
        <v>1.086</v>
      </c>
      <c r="F90" s="42" t="n">
        <f aca="false">F78+0.002</f>
        <v>0.018</v>
      </c>
      <c r="G90" s="38" t="n">
        <f aca="false">H90+I90</f>
        <v>0</v>
      </c>
      <c r="H90" s="43" t="n">
        <v>0</v>
      </c>
      <c r="I90" s="41" t="n">
        <v>0</v>
      </c>
      <c r="J90" s="40" t="n">
        <f aca="false">L90+M90</f>
        <v>0.655</v>
      </c>
      <c r="K90" s="44" t="n">
        <v>-0.05</v>
      </c>
      <c r="L90" s="41" t="n">
        <f aca="false">+[1]TETCO_TRANSCO!E90+K90</f>
        <v>0.605</v>
      </c>
      <c r="M90" s="42" t="n">
        <f aca="false">+[1]TETCO_TRANSCO!F90</f>
        <v>0.05</v>
      </c>
      <c r="N90" s="38" t="n">
        <f aca="false">O90+P90</f>
        <v>0.665</v>
      </c>
      <c r="O90" s="43" t="n">
        <f aca="false">L90-0.01</f>
        <v>0.595</v>
      </c>
      <c r="P90" s="41" t="n">
        <f aca="false">M90+0.02</f>
        <v>0.07</v>
      </c>
      <c r="Q90" s="43" t="n">
        <v>0.4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0.316</v>
      </c>
      <c r="E91" s="48" t="n">
        <f aca="false">E79+0.002</f>
        <v>0.298</v>
      </c>
      <c r="F91" s="49" t="n">
        <f aca="false">F79+0.002</f>
        <v>0.018</v>
      </c>
      <c r="G91" s="50" t="n">
        <f aca="false">H91+I91</f>
        <v>0</v>
      </c>
      <c r="H91" s="51" t="n">
        <v>0</v>
      </c>
      <c r="I91" s="48" t="n">
        <v>0</v>
      </c>
      <c r="J91" s="47" t="n">
        <f aca="false">L91+M91</f>
        <v>0.455</v>
      </c>
      <c r="K91" s="44"/>
      <c r="L91" s="48" t="n">
        <f aca="false">+[1]TETCO_TRANSCO!E91+K91</f>
        <v>0.435</v>
      </c>
      <c r="M91" s="49" t="n">
        <f aca="false">+[1]TETCO_TRANSCO!F91</f>
        <v>0.02</v>
      </c>
      <c r="N91" s="50" t="n">
        <f aca="false">O91+P91</f>
        <v>0.465</v>
      </c>
      <c r="O91" s="51" t="n">
        <f aca="false">L91-0.01</f>
        <v>0.425</v>
      </c>
      <c r="P91" s="48" t="n">
        <f aca="false">M91+0.02</f>
        <v>0.04</v>
      </c>
      <c r="Q91" s="51" t="n">
        <v>0.6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0.316</v>
      </c>
      <c r="E92" s="41" t="n">
        <f aca="false">E80+0.002</f>
        <v>0.298</v>
      </c>
      <c r="F92" s="42" t="n">
        <f aca="false">F80+0.002</f>
        <v>0.018</v>
      </c>
      <c r="G92" s="38" t="n">
        <f aca="false">H92+I92</f>
        <v>0</v>
      </c>
      <c r="H92" s="43" t="n">
        <v>0</v>
      </c>
      <c r="I92" s="41" t="n">
        <v>0</v>
      </c>
      <c r="J92" s="40" t="n">
        <f aca="false">L92+M92</f>
        <v>0.405</v>
      </c>
      <c r="K92" s="44"/>
      <c r="L92" s="41" t="n">
        <f aca="false">+[1]TETCO_TRANSCO!E92+K92</f>
        <v>0.385</v>
      </c>
      <c r="M92" s="42" t="n">
        <f aca="false">+[1]TETCO_TRANSCO!F92</f>
        <v>0.02</v>
      </c>
      <c r="N92" s="38" t="n">
        <f aca="false">O92+P92</f>
        <v>0.415</v>
      </c>
      <c r="O92" s="43" t="n">
        <f aca="false">L92-0.01</f>
        <v>0.375</v>
      </c>
      <c r="P92" s="41" t="n">
        <f aca="false">M92+0.02</f>
        <v>0.04</v>
      </c>
      <c r="Q92" s="43" t="n">
        <v>0.75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0.316</v>
      </c>
      <c r="E93" s="41" t="n">
        <f aca="false">E81+0.002</f>
        <v>0.298</v>
      </c>
      <c r="F93" s="42" t="n">
        <f aca="false">F81+0.002</f>
        <v>0.018</v>
      </c>
      <c r="G93" s="38" t="n">
        <f aca="false">H93+I93</f>
        <v>0</v>
      </c>
      <c r="H93" s="43" t="n">
        <v>0</v>
      </c>
      <c r="I93" s="41" t="n">
        <v>0</v>
      </c>
      <c r="J93" s="40" t="n">
        <f aca="false">L93+M93</f>
        <v>0.405</v>
      </c>
      <c r="K93" s="44"/>
      <c r="L93" s="41" t="n">
        <f aca="false">+[1]TETCO_TRANSCO!E93+K93</f>
        <v>0.385</v>
      </c>
      <c r="M93" s="42" t="n">
        <f aca="false">+[1]TETCO_TRANSCO!F93</f>
        <v>0.02</v>
      </c>
      <c r="N93" s="38" t="n">
        <f aca="false">O93+P93</f>
        <v>0.415</v>
      </c>
      <c r="O93" s="43" t="n">
        <f aca="false">L93-0.01</f>
        <v>0.375</v>
      </c>
      <c r="P93" s="41" t="n">
        <f aca="false">M93+0.02</f>
        <v>0.04</v>
      </c>
      <c r="Q93" s="43" t="n">
        <v>0.85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0.316</v>
      </c>
      <c r="E94" s="41" t="n">
        <f aca="false">E82+0.002</f>
        <v>0.298</v>
      </c>
      <c r="F94" s="42" t="n">
        <f aca="false">F82+0.002</f>
        <v>0.018</v>
      </c>
      <c r="G94" s="38" t="n">
        <f aca="false">H94+I94</f>
        <v>0</v>
      </c>
      <c r="H94" s="43" t="n">
        <v>0</v>
      </c>
      <c r="I94" s="41" t="n">
        <v>0</v>
      </c>
      <c r="J94" s="40" t="n">
        <f aca="false">L94+M94</f>
        <v>0.4175</v>
      </c>
      <c r="K94" s="44"/>
      <c r="L94" s="41" t="n">
        <f aca="false">+[1]TETCO_TRANSCO!E94+K94</f>
        <v>0.3975</v>
      </c>
      <c r="M94" s="42" t="n">
        <f aca="false">+[1]TETCO_TRANSCO!F94</f>
        <v>0.02</v>
      </c>
      <c r="N94" s="38" t="n">
        <f aca="false">O94+P94</f>
        <v>0.4275</v>
      </c>
      <c r="O94" s="43" t="n">
        <f aca="false">L94-0.01</f>
        <v>0.3875</v>
      </c>
      <c r="P94" s="41" t="n">
        <f aca="false">M94+0.02</f>
        <v>0.04</v>
      </c>
      <c r="Q94" s="43" t="n">
        <v>1.05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0.316</v>
      </c>
      <c r="E95" s="41" t="n">
        <f aca="false">E83+0.002</f>
        <v>0.298</v>
      </c>
      <c r="F95" s="42" t="n">
        <f aca="false">F83+0.002</f>
        <v>0.018</v>
      </c>
      <c r="G95" s="38" t="n">
        <f aca="false">H95+I95</f>
        <v>0</v>
      </c>
      <c r="H95" s="43" t="n">
        <v>0</v>
      </c>
      <c r="I95" s="41" t="n">
        <v>0</v>
      </c>
      <c r="J95" s="40" t="n">
        <f aca="false">L95+M95</f>
        <v>0.42</v>
      </c>
      <c r="K95" s="44"/>
      <c r="L95" s="41" t="n">
        <f aca="false">+[1]TETCO_TRANSCO!E95+K95</f>
        <v>0.4</v>
      </c>
      <c r="M95" s="42" t="n">
        <f aca="false">+[1]TETCO_TRANSCO!F95</f>
        <v>0.02</v>
      </c>
      <c r="N95" s="38" t="n">
        <f aca="false">O95+P95</f>
        <v>0.43</v>
      </c>
      <c r="O95" s="43" t="n">
        <f aca="false">L95-0.01</f>
        <v>0.39</v>
      </c>
      <c r="P95" s="41" t="n">
        <f aca="false">M95+0.02</f>
        <v>0.04</v>
      </c>
      <c r="Q95" s="43" t="n">
        <v>1.05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0.316</v>
      </c>
      <c r="E96" s="41" t="n">
        <f aca="false">E84+0.002</f>
        <v>0.298</v>
      </c>
      <c r="F96" s="42" t="n">
        <f aca="false">F84+0.002</f>
        <v>0.018</v>
      </c>
      <c r="G96" s="38" t="n">
        <f aca="false">H96+I96</f>
        <v>0</v>
      </c>
      <c r="H96" s="43" t="n">
        <v>0</v>
      </c>
      <c r="I96" s="41" t="n">
        <v>0</v>
      </c>
      <c r="J96" s="40" t="n">
        <f aca="false">L96+M96</f>
        <v>0.4175</v>
      </c>
      <c r="K96" s="44"/>
      <c r="L96" s="41" t="n">
        <f aca="false">+[1]TETCO_TRANSCO!E96+K96</f>
        <v>0.3975</v>
      </c>
      <c r="M96" s="42" t="n">
        <f aca="false">+[1]TETCO_TRANSCO!F96</f>
        <v>0.02</v>
      </c>
      <c r="N96" s="38" t="n">
        <f aca="false">O96+P96</f>
        <v>0.4275</v>
      </c>
      <c r="O96" s="43" t="n">
        <f aca="false">L96-0.01</f>
        <v>0.3875</v>
      </c>
      <c r="P96" s="41" t="n">
        <f aca="false">M96+0.02</f>
        <v>0.04</v>
      </c>
      <c r="Q96" s="43" t="n">
        <v>0.75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0.316</v>
      </c>
      <c r="E97" s="41" t="n">
        <f aca="false">E85+0.002</f>
        <v>0.298</v>
      </c>
      <c r="F97" s="42" t="n">
        <f aca="false">F85+0.002</f>
        <v>0.018</v>
      </c>
      <c r="G97" s="38" t="n">
        <f aca="false">H97+I97</f>
        <v>0</v>
      </c>
      <c r="H97" s="43" t="n">
        <v>0</v>
      </c>
      <c r="I97" s="41" t="n">
        <v>0</v>
      </c>
      <c r="J97" s="40" t="n">
        <f aca="false">L97+M97</f>
        <v>0.42</v>
      </c>
      <c r="K97" s="44"/>
      <c r="L97" s="41" t="n">
        <f aca="false">+[1]TETCO_TRANSCO!E97+K97</f>
        <v>0.4</v>
      </c>
      <c r="M97" s="42" t="n">
        <f aca="false">+[1]TETCO_TRANSCO!F97</f>
        <v>0.02</v>
      </c>
      <c r="N97" s="38" t="n">
        <f aca="false">O97+P97</f>
        <v>0.43</v>
      </c>
      <c r="O97" s="43" t="n">
        <f aca="false">L97-0.01</f>
        <v>0.39</v>
      </c>
      <c r="P97" s="41" t="n">
        <f aca="false">M97+0.02</f>
        <v>0.04</v>
      </c>
      <c r="Q97" s="43" t="n">
        <v>0.45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1.116</v>
      </c>
      <c r="E98" s="48" t="n">
        <f aca="false">E86+0.002</f>
        <v>1.098</v>
      </c>
      <c r="F98" s="49" t="n">
        <f aca="false">F86+0.002</f>
        <v>0.018</v>
      </c>
      <c r="G98" s="50" t="n">
        <f aca="false">H98+I98</f>
        <v>0</v>
      </c>
      <c r="H98" s="51" t="n">
        <v>0</v>
      </c>
      <c r="I98" s="48" t="n">
        <v>0</v>
      </c>
      <c r="J98" s="47" t="n">
        <f aca="false">L98+M98</f>
        <v>0.555</v>
      </c>
      <c r="K98" s="44" t="n">
        <v>-0.05</v>
      </c>
      <c r="L98" s="48" t="n">
        <f aca="false">+[1]TETCO_TRANSCO!E98+K98</f>
        <v>0.505</v>
      </c>
      <c r="M98" s="49" t="n">
        <f aca="false">+[1]TETCO_TRANSCO!F98</f>
        <v>0.05</v>
      </c>
      <c r="N98" s="50" t="n">
        <f aca="false">O98+P98</f>
        <v>0.565</v>
      </c>
      <c r="O98" s="51" t="n">
        <f aca="false">L98-0.01</f>
        <v>0.495</v>
      </c>
      <c r="P98" s="48" t="n">
        <f aca="false">M98+0.02</f>
        <v>0.07</v>
      </c>
      <c r="Q98" s="51" t="n">
        <v>0.45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1.118</v>
      </c>
      <c r="E99" s="41" t="n">
        <f aca="false">E87+0.002</f>
        <v>1.098</v>
      </c>
      <c r="F99" s="42" t="n">
        <f aca="false">F87+0.002</f>
        <v>0.02</v>
      </c>
      <c r="G99" s="38" t="n">
        <f aca="false">H99+I99</f>
        <v>0</v>
      </c>
      <c r="H99" s="43" t="n">
        <v>0</v>
      </c>
      <c r="I99" s="41" t="n">
        <v>0</v>
      </c>
      <c r="J99" s="40" t="n">
        <f aca="false">L99+M99</f>
        <v>0.89</v>
      </c>
      <c r="K99" s="44" t="n">
        <v>-0.07</v>
      </c>
      <c r="L99" s="41" t="n">
        <f aca="false">+[1]TETCO_TRANSCO!E99+K99</f>
        <v>0.84</v>
      </c>
      <c r="M99" s="42" t="n">
        <f aca="false">+[1]TETCO_TRANSCO!F99</f>
        <v>0.05</v>
      </c>
      <c r="N99" s="38" t="n">
        <f aca="false">O99+P99</f>
        <v>0.9</v>
      </c>
      <c r="O99" s="43" t="n">
        <f aca="false">L99-0.01</f>
        <v>0.83</v>
      </c>
      <c r="P99" s="41" t="n">
        <f aca="false">M99+0.02</f>
        <v>0.07</v>
      </c>
      <c r="Q99" s="43" t="n">
        <v>0.4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1.118</v>
      </c>
      <c r="E100" s="41" t="n">
        <f aca="false">E88+0.002</f>
        <v>1.098</v>
      </c>
      <c r="F100" s="42" t="n">
        <f aca="false">F88+0.002</f>
        <v>0.02</v>
      </c>
      <c r="G100" s="38" t="n">
        <f aca="false">H100+I100</f>
        <v>0</v>
      </c>
      <c r="H100" s="43" t="n">
        <v>0</v>
      </c>
      <c r="I100" s="41" t="n">
        <v>0</v>
      </c>
      <c r="J100" s="40" t="n">
        <f aca="false">L100+M100</f>
        <v>1.185</v>
      </c>
      <c r="K100" s="44" t="n">
        <v>-0.08</v>
      </c>
      <c r="L100" s="41" t="n">
        <f aca="false">+[1]TETCO_TRANSCO!E100+K100</f>
        <v>1.135</v>
      </c>
      <c r="M100" s="42" t="n">
        <f aca="false">+[1]TETCO_TRANSCO!F100</f>
        <v>0.05</v>
      </c>
      <c r="N100" s="38" t="n">
        <f aca="false">O100+P100</f>
        <v>1.195</v>
      </c>
      <c r="O100" s="43" t="n">
        <f aca="false">L100-0.01</f>
        <v>1.125</v>
      </c>
      <c r="P100" s="41" t="n">
        <f aca="false">M100+0.02</f>
        <v>0.07</v>
      </c>
      <c r="Q100" s="43" t="n">
        <v>0.35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1.108</v>
      </c>
      <c r="E101" s="41" t="n">
        <f aca="false">E89+0.002</f>
        <v>1.088</v>
      </c>
      <c r="F101" s="42" t="n">
        <f aca="false">F89+0.002</f>
        <v>0.02</v>
      </c>
      <c r="G101" s="38" t="n">
        <f aca="false">H101+I101</f>
        <v>0</v>
      </c>
      <c r="H101" s="43" t="n">
        <v>0</v>
      </c>
      <c r="I101" s="41" t="n">
        <v>0</v>
      </c>
      <c r="J101" s="40" t="n">
        <f aca="false">L101+M101</f>
        <v>1.185</v>
      </c>
      <c r="K101" s="44" t="n">
        <v>-0.08</v>
      </c>
      <c r="L101" s="41" t="n">
        <f aca="false">+[1]TETCO_TRANSCO!E101+K101</f>
        <v>1.135</v>
      </c>
      <c r="M101" s="42" t="n">
        <f aca="false">+[1]TETCO_TRANSCO!F101</f>
        <v>0.05</v>
      </c>
      <c r="N101" s="38" t="n">
        <f aca="false">O101+P101</f>
        <v>1.195</v>
      </c>
      <c r="O101" s="43" t="n">
        <f aca="false">L101-0.01</f>
        <v>1.125</v>
      </c>
      <c r="P101" s="41" t="n">
        <f aca="false">M101+0.02</f>
        <v>0.07</v>
      </c>
      <c r="Q101" s="43" t="n">
        <v>0.35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1.108</v>
      </c>
      <c r="E102" s="41" t="n">
        <f aca="false">E90+0.002</f>
        <v>1.088</v>
      </c>
      <c r="F102" s="42" t="n">
        <f aca="false">F90+0.002</f>
        <v>0.02</v>
      </c>
      <c r="G102" s="38" t="n">
        <f aca="false">H102+I102</f>
        <v>0</v>
      </c>
      <c r="H102" s="43" t="n">
        <v>0</v>
      </c>
      <c r="I102" s="41" t="n">
        <v>0</v>
      </c>
      <c r="J102" s="40" t="n">
        <f aca="false">L102+M102</f>
        <v>0.655</v>
      </c>
      <c r="K102" s="44" t="n">
        <v>-0.05</v>
      </c>
      <c r="L102" s="41" t="n">
        <f aca="false">+[1]TETCO_TRANSCO!E102+K102</f>
        <v>0.605</v>
      </c>
      <c r="M102" s="42" t="n">
        <f aca="false">+[1]TETCO_TRANSCO!F102</f>
        <v>0.05</v>
      </c>
      <c r="N102" s="38" t="n">
        <f aca="false">O102+P102</f>
        <v>0.665</v>
      </c>
      <c r="O102" s="43" t="n">
        <f aca="false">L102-0.01</f>
        <v>0.595</v>
      </c>
      <c r="P102" s="41" t="n">
        <f aca="false">M102+0.02</f>
        <v>0.07</v>
      </c>
      <c r="Q102" s="43" t="n">
        <v>0.4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0.32</v>
      </c>
      <c r="E103" s="48" t="n">
        <f aca="false">E91+0.002</f>
        <v>0.3</v>
      </c>
      <c r="F103" s="49" t="n">
        <f aca="false">F91+0.002</f>
        <v>0.02</v>
      </c>
      <c r="G103" s="50" t="n">
        <f aca="false">H103+I103</f>
        <v>0</v>
      </c>
      <c r="H103" s="51" t="n">
        <v>0</v>
      </c>
      <c r="I103" s="48" t="n">
        <v>0</v>
      </c>
      <c r="J103" s="47" t="n">
        <f aca="false">L103+M103</f>
        <v>0.455</v>
      </c>
      <c r="K103" s="44"/>
      <c r="L103" s="48" t="n">
        <f aca="false">+[1]TETCO_TRANSCO!E103+K103</f>
        <v>0.435</v>
      </c>
      <c r="M103" s="49" t="n">
        <f aca="false">+[1]TETCO_TRANSCO!F103</f>
        <v>0.02</v>
      </c>
      <c r="N103" s="50" t="n">
        <f aca="false">O103+P103</f>
        <v>0.465</v>
      </c>
      <c r="O103" s="51" t="n">
        <f aca="false">L103-0.01</f>
        <v>0.425</v>
      </c>
      <c r="P103" s="48" t="n">
        <f aca="false">M103+0.02</f>
        <v>0.04</v>
      </c>
      <c r="Q103" s="51" t="n">
        <v>0.6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0.32</v>
      </c>
      <c r="E104" s="41" t="n">
        <f aca="false">E92+0.002</f>
        <v>0.3</v>
      </c>
      <c r="F104" s="42" t="n">
        <f aca="false">F92+0.002</f>
        <v>0.02</v>
      </c>
      <c r="G104" s="38" t="n">
        <f aca="false">H104+I104</f>
        <v>0</v>
      </c>
      <c r="H104" s="43" t="n">
        <v>0</v>
      </c>
      <c r="I104" s="41" t="n">
        <v>0</v>
      </c>
      <c r="J104" s="40" t="n">
        <f aca="false">L104+M104</f>
        <v>0.405</v>
      </c>
      <c r="K104" s="44"/>
      <c r="L104" s="41" t="n">
        <f aca="false">+[1]TETCO_TRANSCO!E104+K104</f>
        <v>0.385</v>
      </c>
      <c r="M104" s="42" t="n">
        <f aca="false">+[1]TETCO_TRANSCO!F104</f>
        <v>0.02</v>
      </c>
      <c r="N104" s="38" t="n">
        <f aca="false">O104+P104</f>
        <v>0.415</v>
      </c>
      <c r="O104" s="43" t="n">
        <f aca="false">L104-0.01</f>
        <v>0.375</v>
      </c>
      <c r="P104" s="41" t="n">
        <f aca="false">M104+0.02</f>
        <v>0.04</v>
      </c>
      <c r="Q104" s="43" t="n">
        <v>0.75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0.32</v>
      </c>
      <c r="E105" s="41" t="n">
        <f aca="false">E93+0.002</f>
        <v>0.3</v>
      </c>
      <c r="F105" s="42" t="n">
        <f aca="false">F93+0.002</f>
        <v>0.02</v>
      </c>
      <c r="G105" s="38" t="n">
        <f aca="false">H105+I105</f>
        <v>0</v>
      </c>
      <c r="H105" s="43" t="n">
        <v>0</v>
      </c>
      <c r="I105" s="41" t="n">
        <v>0</v>
      </c>
      <c r="J105" s="40" t="n">
        <f aca="false">L105+M105</f>
        <v>0.405</v>
      </c>
      <c r="K105" s="44"/>
      <c r="L105" s="41" t="n">
        <f aca="false">+[1]TETCO_TRANSCO!E105+K105</f>
        <v>0.385</v>
      </c>
      <c r="M105" s="42" t="n">
        <f aca="false">+[1]TETCO_TRANSCO!F105</f>
        <v>0.02</v>
      </c>
      <c r="N105" s="38" t="n">
        <f aca="false">O105+P105</f>
        <v>0.415</v>
      </c>
      <c r="O105" s="43" t="n">
        <f aca="false">L105-0.01</f>
        <v>0.375</v>
      </c>
      <c r="P105" s="41" t="n">
        <f aca="false">M105+0.02</f>
        <v>0.04</v>
      </c>
      <c r="Q105" s="43" t="n">
        <v>0.85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0.32</v>
      </c>
      <c r="E106" s="41" t="n">
        <f aca="false">E94+0.002</f>
        <v>0.3</v>
      </c>
      <c r="F106" s="42" t="n">
        <f aca="false">F94+0.002</f>
        <v>0.02</v>
      </c>
      <c r="G106" s="38" t="n">
        <f aca="false">H106+I106</f>
        <v>0</v>
      </c>
      <c r="H106" s="43" t="n">
        <v>0</v>
      </c>
      <c r="I106" s="41" t="n">
        <v>0</v>
      </c>
      <c r="J106" s="40" t="n">
        <f aca="false">L106+M106</f>
        <v>0.4175</v>
      </c>
      <c r="K106" s="44"/>
      <c r="L106" s="41" t="n">
        <f aca="false">+[1]TETCO_TRANSCO!E106+K106</f>
        <v>0.3975</v>
      </c>
      <c r="M106" s="42" t="n">
        <f aca="false">+[1]TETCO_TRANSCO!F106</f>
        <v>0.02</v>
      </c>
      <c r="N106" s="38" t="n">
        <f aca="false">O106+P106</f>
        <v>0.4275</v>
      </c>
      <c r="O106" s="43" t="n">
        <f aca="false">L106-0.01</f>
        <v>0.3875</v>
      </c>
      <c r="P106" s="41" t="n">
        <f aca="false">M106+0.02</f>
        <v>0.04</v>
      </c>
      <c r="Q106" s="43" t="n">
        <v>1.05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0.32</v>
      </c>
      <c r="E107" s="41" t="n">
        <f aca="false">E95+0.002</f>
        <v>0.3</v>
      </c>
      <c r="F107" s="42" t="n">
        <f aca="false">F95+0.002</f>
        <v>0.02</v>
      </c>
      <c r="G107" s="38" t="n">
        <f aca="false">H107+I107</f>
        <v>0</v>
      </c>
      <c r="H107" s="43" t="n">
        <v>0</v>
      </c>
      <c r="I107" s="41" t="n">
        <v>0</v>
      </c>
      <c r="J107" s="40" t="n">
        <f aca="false">L107+M107</f>
        <v>0.42</v>
      </c>
      <c r="K107" s="44"/>
      <c r="L107" s="41" t="n">
        <f aca="false">+[1]TETCO_TRANSCO!E107+K107</f>
        <v>0.4</v>
      </c>
      <c r="M107" s="42" t="n">
        <f aca="false">+[1]TETCO_TRANSCO!F107</f>
        <v>0.02</v>
      </c>
      <c r="N107" s="38" t="n">
        <f aca="false">O107+P107</f>
        <v>0.43</v>
      </c>
      <c r="O107" s="43" t="n">
        <f aca="false">L107-0.01</f>
        <v>0.39</v>
      </c>
      <c r="P107" s="41" t="n">
        <f aca="false">M107+0.02</f>
        <v>0.04</v>
      </c>
      <c r="Q107" s="43" t="n">
        <v>1.05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0.32</v>
      </c>
      <c r="E108" s="41" t="n">
        <f aca="false">E96+0.002</f>
        <v>0.3</v>
      </c>
      <c r="F108" s="42" t="n">
        <f aca="false">F96+0.002</f>
        <v>0.02</v>
      </c>
      <c r="G108" s="38" t="n">
        <f aca="false">H108+I108</f>
        <v>0</v>
      </c>
      <c r="H108" s="43" t="n">
        <v>0</v>
      </c>
      <c r="I108" s="41" t="n">
        <v>0</v>
      </c>
      <c r="J108" s="40" t="n">
        <f aca="false">L108+M108</f>
        <v>0.4175</v>
      </c>
      <c r="K108" s="44"/>
      <c r="L108" s="41" t="n">
        <f aca="false">+[1]TETCO_TRANSCO!E108+K108</f>
        <v>0.3975</v>
      </c>
      <c r="M108" s="42" t="n">
        <f aca="false">+[1]TETCO_TRANSCO!F108</f>
        <v>0.02</v>
      </c>
      <c r="N108" s="38" t="n">
        <f aca="false">O108+P108</f>
        <v>0.4275</v>
      </c>
      <c r="O108" s="43" t="n">
        <f aca="false">L108-0.01</f>
        <v>0.3875</v>
      </c>
      <c r="P108" s="41" t="n">
        <f aca="false">M108+0.02</f>
        <v>0.04</v>
      </c>
      <c r="Q108" s="43" t="n">
        <v>0.75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0.32</v>
      </c>
      <c r="E109" s="41" t="n">
        <f aca="false">E97+0.002</f>
        <v>0.3</v>
      </c>
      <c r="F109" s="42" t="n">
        <f aca="false">F97+0.002</f>
        <v>0.02</v>
      </c>
      <c r="G109" s="38" t="n">
        <f aca="false">H109+I109</f>
        <v>0</v>
      </c>
      <c r="H109" s="43" t="n">
        <v>0</v>
      </c>
      <c r="I109" s="41" t="n">
        <v>0</v>
      </c>
      <c r="J109" s="40" t="n">
        <f aca="false">L109+M109</f>
        <v>0.42</v>
      </c>
      <c r="K109" s="44"/>
      <c r="L109" s="41" t="n">
        <f aca="false">+[1]TETCO_TRANSCO!E109+K109</f>
        <v>0.4</v>
      </c>
      <c r="M109" s="42" t="n">
        <f aca="false">+[1]TETCO_TRANSCO!F109</f>
        <v>0.02</v>
      </c>
      <c r="N109" s="38" t="n">
        <f aca="false">O109+P109</f>
        <v>0.43</v>
      </c>
      <c r="O109" s="43" t="n">
        <f aca="false">L109-0.01</f>
        <v>0.39</v>
      </c>
      <c r="P109" s="41" t="n">
        <f aca="false">M109+0.02</f>
        <v>0.04</v>
      </c>
      <c r="Q109" s="43" t="n">
        <v>0.45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1.12</v>
      </c>
      <c r="E110" s="48" t="n">
        <f aca="false">E98+0.002</f>
        <v>1.1</v>
      </c>
      <c r="F110" s="49" t="n">
        <f aca="false">F98+0.002</f>
        <v>0.02</v>
      </c>
      <c r="G110" s="50" t="n">
        <f aca="false">H110+I110</f>
        <v>0</v>
      </c>
      <c r="H110" s="51" t="n">
        <v>0</v>
      </c>
      <c r="I110" s="48" t="n">
        <v>0</v>
      </c>
      <c r="J110" s="47" t="n">
        <f aca="false">L110+M110</f>
        <v>0.605</v>
      </c>
      <c r="K110" s="44" t="n">
        <v>-0.05</v>
      </c>
      <c r="L110" s="48" t="n">
        <f aca="false">+[1]TETCO_TRANSCO!E110+K110</f>
        <v>0.505</v>
      </c>
      <c r="M110" s="49" t="n">
        <f aca="false">+[1]TETCO_TRANSCO!L110</f>
        <v>0.1</v>
      </c>
      <c r="N110" s="50" t="n">
        <f aca="false">O110+P110</f>
        <v>0.605</v>
      </c>
      <c r="O110" s="51" t="n">
        <f aca="false">L110-0.02</f>
        <v>0.485</v>
      </c>
      <c r="P110" s="48" t="n">
        <f aca="false">M110+0.02</f>
        <v>0.12</v>
      </c>
      <c r="Q110" s="51" t="n">
        <v>0.45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1.122</v>
      </c>
      <c r="E111" s="41" t="n">
        <f aca="false">E99+0.002</f>
        <v>1.1</v>
      </c>
      <c r="F111" s="42" t="n">
        <f aca="false">F99+0.002</f>
        <v>0.022</v>
      </c>
      <c r="G111" s="38" t="n">
        <f aca="false">H111+I111</f>
        <v>0</v>
      </c>
      <c r="H111" s="43" t="n">
        <v>0</v>
      </c>
      <c r="I111" s="41" t="n">
        <v>0</v>
      </c>
      <c r="J111" s="40" t="n">
        <f aca="false">L111+M111</f>
        <v>1.14</v>
      </c>
      <c r="K111" s="44" t="n">
        <v>-0.07</v>
      </c>
      <c r="L111" s="41" t="n">
        <f aca="false">+[1]TETCO_TRANSCO!E111+K111</f>
        <v>0.84</v>
      </c>
      <c r="M111" s="42" t="n">
        <f aca="false">+[1]TETCO_TRANSCO!L111</f>
        <v>0.3</v>
      </c>
      <c r="N111" s="38" t="n">
        <f aca="false">O111+P111</f>
        <v>1.16</v>
      </c>
      <c r="O111" s="43" t="n">
        <f aca="false">L111</f>
        <v>0.84</v>
      </c>
      <c r="P111" s="41" t="n">
        <f aca="false">M111+0.02</f>
        <v>0.32</v>
      </c>
      <c r="Q111" s="43" t="n">
        <v>0.4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1.122</v>
      </c>
      <c r="E112" s="41" t="n">
        <f aca="false">E100+0.002</f>
        <v>1.1</v>
      </c>
      <c r="F112" s="42" t="n">
        <f aca="false">F100+0.002</f>
        <v>0.022</v>
      </c>
      <c r="G112" s="38" t="n">
        <f aca="false">H112+I112</f>
        <v>0</v>
      </c>
      <c r="H112" s="43" t="n">
        <v>0</v>
      </c>
      <c r="I112" s="41" t="n">
        <v>0</v>
      </c>
      <c r="J112" s="40" t="n">
        <f aca="false">L112+M112</f>
        <v>1.185</v>
      </c>
      <c r="K112" s="44" t="n">
        <v>-0.08</v>
      </c>
      <c r="L112" s="41" t="n">
        <f aca="false">+[1]TETCO_TRANSCO!E112+K112</f>
        <v>1.135</v>
      </c>
      <c r="M112" s="42" t="n">
        <f aca="false">+[1]TETCO_TRANSCO!F112</f>
        <v>0.05</v>
      </c>
      <c r="N112" s="38" t="n">
        <f aca="false">O112+P112</f>
        <v>1.205</v>
      </c>
      <c r="O112" s="43" t="n">
        <f aca="false">L112</f>
        <v>1.135</v>
      </c>
      <c r="P112" s="41" t="n">
        <f aca="false">M112+0.02</f>
        <v>0.07</v>
      </c>
      <c r="Q112" s="43" t="n">
        <v>0.35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0</v>
      </c>
      <c r="E113" s="41" t="n">
        <v>0</v>
      </c>
      <c r="F113" s="42" t="n">
        <v>0</v>
      </c>
      <c r="G113" s="38" t="n">
        <f aca="false">H113+I113</f>
        <v>0</v>
      </c>
      <c r="H113" s="43" t="n">
        <v>0</v>
      </c>
      <c r="I113" s="41" t="n">
        <v>0</v>
      </c>
      <c r="J113" s="40" t="n">
        <f aca="false">L113+M113</f>
        <v>1.185</v>
      </c>
      <c r="K113" s="44" t="n">
        <v>-0.08</v>
      </c>
      <c r="L113" s="41" t="n">
        <f aca="false">+[1]TETCO_TRANSCO!E113+K113</f>
        <v>1.135</v>
      </c>
      <c r="M113" s="42" t="n">
        <f aca="false">+[1]TETCO_TRANSCO!F113</f>
        <v>0.05</v>
      </c>
      <c r="N113" s="38" t="n">
        <f aca="false">O113+P113</f>
        <v>1.205</v>
      </c>
      <c r="O113" s="43" t="n">
        <f aca="false">L113</f>
        <v>1.135</v>
      </c>
      <c r="P113" s="41" t="n">
        <f aca="false">M113+0.02</f>
        <v>0.07</v>
      </c>
      <c r="Q113" s="43" t="n">
        <v>0.35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</v>
      </c>
      <c r="E114" s="41" t="n">
        <v>0</v>
      </c>
      <c r="F114" s="42" t="n">
        <v>0</v>
      </c>
      <c r="G114" s="38" t="n">
        <f aca="false">H114+I114</f>
        <v>0</v>
      </c>
      <c r="H114" s="43" t="n">
        <v>0</v>
      </c>
      <c r="I114" s="41" t="n">
        <v>0</v>
      </c>
      <c r="J114" s="40" t="n">
        <f aca="false">L114+M114</f>
        <v>0.655</v>
      </c>
      <c r="K114" s="44" t="n">
        <v>-0.05</v>
      </c>
      <c r="L114" s="41" t="n">
        <f aca="false">+[1]TETCO_TRANSCO!E114+K114</f>
        <v>0.605</v>
      </c>
      <c r="M114" s="42" t="n">
        <f aca="false">+[1]TETCO_TRANSCO!F114</f>
        <v>0.05</v>
      </c>
      <c r="N114" s="38" t="n">
        <f aca="false">O114+P114</f>
        <v>0.655</v>
      </c>
      <c r="O114" s="43" t="n">
        <f aca="false">L114-0.02</f>
        <v>0.585</v>
      </c>
      <c r="P114" s="41" t="n">
        <f aca="false">M114+0.02</f>
        <v>0.07</v>
      </c>
      <c r="Q114" s="43" t="n">
        <v>0.4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</v>
      </c>
      <c r="E115" s="48" t="n">
        <v>0</v>
      </c>
      <c r="F115" s="49" t="n">
        <v>0</v>
      </c>
      <c r="G115" s="50" t="n">
        <f aca="false">H115+I115</f>
        <v>0</v>
      </c>
      <c r="H115" s="51" t="n">
        <v>0</v>
      </c>
      <c r="I115" s="48" t="n">
        <v>0</v>
      </c>
      <c r="J115" s="47" t="n">
        <f aca="false">L115+M115</f>
        <v>0.455</v>
      </c>
      <c r="K115" s="44"/>
      <c r="L115" s="48" t="n">
        <f aca="false">+[1]TETCO_TRANSCO!E115+K115</f>
        <v>0.435</v>
      </c>
      <c r="M115" s="49" t="n">
        <f aca="false">+[1]TETCO_TRANSCO!F115</f>
        <v>0.02</v>
      </c>
      <c r="N115" s="50" t="n">
        <f aca="false">O115+P115</f>
        <v>0.475</v>
      </c>
      <c r="O115" s="51" t="n">
        <f aca="false">L115</f>
        <v>0.435</v>
      </c>
      <c r="P115" s="48" t="n">
        <f aca="false">M115+0.02</f>
        <v>0.04</v>
      </c>
      <c r="Q115" s="51" t="n">
        <v>0.6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</v>
      </c>
      <c r="E116" s="41" t="n">
        <v>0</v>
      </c>
      <c r="F116" s="42" t="n">
        <v>0</v>
      </c>
      <c r="G116" s="38" t="n">
        <f aca="false">H116+I116</f>
        <v>0</v>
      </c>
      <c r="H116" s="43" t="n">
        <v>0</v>
      </c>
      <c r="I116" s="41" t="n">
        <v>0</v>
      </c>
      <c r="J116" s="40" t="n">
        <f aca="false">L116+M116</f>
        <v>0.405</v>
      </c>
      <c r="K116" s="44"/>
      <c r="L116" s="41" t="n">
        <f aca="false">+[1]TETCO_TRANSCO!E116+K116</f>
        <v>0.385</v>
      </c>
      <c r="M116" s="42" t="n">
        <f aca="false">+[1]TETCO_TRANSCO!F116</f>
        <v>0.02</v>
      </c>
      <c r="N116" s="38" t="n">
        <f aca="false">O116+P116</f>
        <v>0.425</v>
      </c>
      <c r="O116" s="43" t="n">
        <f aca="false">L116</f>
        <v>0.385</v>
      </c>
      <c r="P116" s="41" t="n">
        <f aca="false">M116+0.02</f>
        <v>0.04</v>
      </c>
      <c r="Q116" s="43" t="n">
        <v>0.75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</v>
      </c>
      <c r="E117" s="41" t="n">
        <v>0</v>
      </c>
      <c r="F117" s="42" t="n">
        <v>0</v>
      </c>
      <c r="G117" s="38" t="n">
        <f aca="false">H117+I117</f>
        <v>0</v>
      </c>
      <c r="H117" s="43" t="n">
        <v>0</v>
      </c>
      <c r="I117" s="41" t="n">
        <v>0</v>
      </c>
      <c r="J117" s="40" t="n">
        <f aca="false">L117+M117</f>
        <v>0.405</v>
      </c>
      <c r="K117" s="44"/>
      <c r="L117" s="41" t="n">
        <f aca="false">+[1]TETCO_TRANSCO!E117+K117</f>
        <v>0.385</v>
      </c>
      <c r="M117" s="42" t="n">
        <f aca="false">+[1]TETCO_TRANSCO!F117</f>
        <v>0.02</v>
      </c>
      <c r="N117" s="38" t="n">
        <f aca="false">O117+P117</f>
        <v>0.425</v>
      </c>
      <c r="O117" s="43" t="n">
        <f aca="false">L117</f>
        <v>0.385</v>
      </c>
      <c r="P117" s="41" t="n">
        <f aca="false">M117+0.02</f>
        <v>0.04</v>
      </c>
      <c r="Q117" s="43" t="n">
        <v>0.85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</v>
      </c>
      <c r="E118" s="41" t="n">
        <v>0</v>
      </c>
      <c r="F118" s="42" t="n">
        <v>0</v>
      </c>
      <c r="G118" s="38" t="n">
        <f aca="false">H118+I118</f>
        <v>0</v>
      </c>
      <c r="H118" s="43" t="n">
        <v>0</v>
      </c>
      <c r="I118" s="41" t="n">
        <v>0</v>
      </c>
      <c r="J118" s="40" t="n">
        <f aca="false">L118+M118</f>
        <v>0.4175</v>
      </c>
      <c r="K118" s="44"/>
      <c r="L118" s="41" t="n">
        <f aca="false">+[1]TETCO_TRANSCO!E118+K118</f>
        <v>0.3975</v>
      </c>
      <c r="M118" s="42" t="n">
        <f aca="false">+[1]TETCO_TRANSCO!F118</f>
        <v>0.02</v>
      </c>
      <c r="N118" s="38" t="n">
        <f aca="false">O118+P118</f>
        <v>0.4375</v>
      </c>
      <c r="O118" s="43" t="n">
        <f aca="false">L118</f>
        <v>0.3975</v>
      </c>
      <c r="P118" s="41" t="n">
        <f aca="false">M118+0.02</f>
        <v>0.04</v>
      </c>
      <c r="Q118" s="43" t="n">
        <v>1.05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</v>
      </c>
      <c r="E119" s="41" t="n">
        <v>0</v>
      </c>
      <c r="F119" s="42" t="n">
        <v>0</v>
      </c>
      <c r="G119" s="38" t="n">
        <f aca="false">H119+I119</f>
        <v>0</v>
      </c>
      <c r="H119" s="43" t="n">
        <v>0</v>
      </c>
      <c r="I119" s="41" t="n">
        <v>0</v>
      </c>
      <c r="J119" s="40" t="n">
        <f aca="false">L119+M119</f>
        <v>0.42</v>
      </c>
      <c r="K119" s="44"/>
      <c r="L119" s="41" t="n">
        <f aca="false">+[1]TETCO_TRANSCO!E119+K119</f>
        <v>0.4</v>
      </c>
      <c r="M119" s="42" t="n">
        <f aca="false">+[1]TETCO_TRANSCO!F119</f>
        <v>0.02</v>
      </c>
      <c r="N119" s="38" t="n">
        <f aca="false">O119+P119</f>
        <v>0.44</v>
      </c>
      <c r="O119" s="43" t="n">
        <f aca="false">L119</f>
        <v>0.4</v>
      </c>
      <c r="P119" s="41" t="n">
        <f aca="false">M119+0.02</f>
        <v>0.04</v>
      </c>
      <c r="Q119" s="43" t="n">
        <v>1.05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</v>
      </c>
      <c r="E120" s="41" t="n">
        <v>0</v>
      </c>
      <c r="F120" s="42" t="n">
        <v>0</v>
      </c>
      <c r="G120" s="38" t="n">
        <f aca="false">H120+I120</f>
        <v>0</v>
      </c>
      <c r="H120" s="43" t="n">
        <v>0</v>
      </c>
      <c r="I120" s="41" t="n">
        <v>0</v>
      </c>
      <c r="J120" s="40" t="n">
        <f aca="false">L120+M120</f>
        <v>0.4175</v>
      </c>
      <c r="K120" s="44"/>
      <c r="L120" s="41" t="n">
        <f aca="false">+[1]TETCO_TRANSCO!E120+K120</f>
        <v>0.3975</v>
      </c>
      <c r="M120" s="42" t="n">
        <f aca="false">+[1]TETCO_TRANSCO!F120</f>
        <v>0.02</v>
      </c>
      <c r="N120" s="38" t="n">
        <f aca="false">O120+P120</f>
        <v>0.4375</v>
      </c>
      <c r="O120" s="43" t="n">
        <f aca="false">L120</f>
        <v>0.3975</v>
      </c>
      <c r="P120" s="41" t="n">
        <f aca="false">M120+0.02</f>
        <v>0.04</v>
      </c>
      <c r="Q120" s="43" t="n">
        <v>0.75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</v>
      </c>
      <c r="E121" s="41" t="n">
        <v>0</v>
      </c>
      <c r="F121" s="42" t="n">
        <v>0</v>
      </c>
      <c r="G121" s="38" t="n">
        <f aca="false">H121+I121</f>
        <v>0</v>
      </c>
      <c r="H121" s="43" t="n">
        <v>0</v>
      </c>
      <c r="I121" s="41" t="n">
        <v>0</v>
      </c>
      <c r="J121" s="40" t="n">
        <f aca="false">L121+M121</f>
        <v>0.42</v>
      </c>
      <c r="K121" s="44"/>
      <c r="L121" s="41" t="n">
        <f aca="false">+[1]TETCO_TRANSCO!E121+K121</f>
        <v>0.4</v>
      </c>
      <c r="M121" s="42" t="n">
        <f aca="false">+[1]TETCO_TRANSCO!F121</f>
        <v>0.02</v>
      </c>
      <c r="N121" s="38" t="n">
        <f aca="false">O121+P121</f>
        <v>0.44</v>
      </c>
      <c r="O121" s="43" t="n">
        <f aca="false">L121</f>
        <v>0.4</v>
      </c>
      <c r="P121" s="41" t="n">
        <f aca="false">M121+0.02</f>
        <v>0.04</v>
      </c>
      <c r="Q121" s="43" t="n">
        <v>0.45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</v>
      </c>
      <c r="E122" s="48" t="n">
        <v>0</v>
      </c>
      <c r="F122" s="49" t="n">
        <v>0</v>
      </c>
      <c r="G122" s="50" t="n">
        <f aca="false">H122+I122</f>
        <v>0</v>
      </c>
      <c r="H122" s="51" t="n">
        <v>0</v>
      </c>
      <c r="I122" s="48" t="n">
        <v>0</v>
      </c>
      <c r="J122" s="47" t="n">
        <f aca="false">L122+M122</f>
        <v>0.605</v>
      </c>
      <c r="K122" s="44" t="n">
        <v>-0.05</v>
      </c>
      <c r="L122" s="48" t="n">
        <f aca="false">+[1]TETCO_TRANSCO!E122+K122</f>
        <v>0.505</v>
      </c>
      <c r="M122" s="49" t="n">
        <f aca="false">+[1]TETCO_TRANSCO!L122</f>
        <v>0.1</v>
      </c>
      <c r="N122" s="50" t="n">
        <f aca="false">O122+P122</f>
        <v>0.625</v>
      </c>
      <c r="O122" s="51" t="n">
        <f aca="false">L122</f>
        <v>0.505</v>
      </c>
      <c r="P122" s="48" t="n">
        <f aca="false">M122+0.02</f>
        <v>0.12</v>
      </c>
      <c r="Q122" s="51" t="n">
        <v>0.45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</v>
      </c>
      <c r="E123" s="41" t="n">
        <v>0</v>
      </c>
      <c r="F123" s="42" t="n">
        <v>0</v>
      </c>
      <c r="G123" s="38" t="n">
        <f aca="false">H123+I123</f>
        <v>0</v>
      </c>
      <c r="H123" s="43" t="n">
        <v>0</v>
      </c>
      <c r="I123" s="41" t="n">
        <v>0</v>
      </c>
      <c r="J123" s="40" t="n">
        <f aca="false">L123+M123</f>
        <v>1.14</v>
      </c>
      <c r="K123" s="44" t="n">
        <v>-0.07</v>
      </c>
      <c r="L123" s="41" t="n">
        <f aca="false">+[1]TETCO_TRANSCO!E123+K123</f>
        <v>0.84</v>
      </c>
      <c r="M123" s="42" t="n">
        <f aca="false">+[1]TETCO_TRANSCO!L123</f>
        <v>0.3</v>
      </c>
      <c r="N123" s="38" t="n">
        <f aca="false">O123+P123</f>
        <v>1.16</v>
      </c>
      <c r="O123" s="43" t="n">
        <f aca="false">L123</f>
        <v>0.84</v>
      </c>
      <c r="P123" s="41" t="n">
        <f aca="false">M123+0.02</f>
        <v>0.32</v>
      </c>
      <c r="Q123" s="43" t="n">
        <v>0.4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0</v>
      </c>
      <c r="E124" s="41" t="n">
        <v>0</v>
      </c>
      <c r="F124" s="42" t="n">
        <v>0</v>
      </c>
      <c r="G124" s="38" t="n">
        <f aca="false">H124+I124</f>
        <v>0</v>
      </c>
      <c r="H124" s="43" t="n">
        <v>0</v>
      </c>
      <c r="I124" s="41" t="n">
        <v>0</v>
      </c>
      <c r="J124" s="40" t="n">
        <f aca="false">L124+M124</f>
        <v>1.185</v>
      </c>
      <c r="K124" s="44" t="n">
        <v>-0.08</v>
      </c>
      <c r="L124" s="41" t="n">
        <f aca="false">+[1]TETCO_TRANSCO!E124+K124</f>
        <v>1.135</v>
      </c>
      <c r="M124" s="42" t="n">
        <f aca="false">+[1]TETCO_TRANSCO!F124</f>
        <v>0.05</v>
      </c>
      <c r="N124" s="38" t="n">
        <f aca="false">O124+P124</f>
        <v>1.205</v>
      </c>
      <c r="O124" s="43" t="n">
        <f aca="false">L124</f>
        <v>1.135</v>
      </c>
      <c r="P124" s="41" t="n">
        <f aca="false">M124+0.02</f>
        <v>0.07</v>
      </c>
      <c r="Q124" s="43" t="n">
        <v>0.35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0</v>
      </c>
      <c r="E125" s="41" t="n">
        <v>0</v>
      </c>
      <c r="F125" s="42" t="n">
        <v>0</v>
      </c>
      <c r="G125" s="38" t="n">
        <f aca="false">H125+I125</f>
        <v>0</v>
      </c>
      <c r="H125" s="43" t="n">
        <v>0</v>
      </c>
      <c r="I125" s="41" t="n">
        <v>0</v>
      </c>
      <c r="J125" s="40" t="n">
        <f aca="false">L125+M125</f>
        <v>1.185</v>
      </c>
      <c r="K125" s="44" t="n">
        <v>-0.08</v>
      </c>
      <c r="L125" s="41" t="n">
        <f aca="false">+[1]TETCO_TRANSCO!E125+K125</f>
        <v>1.135</v>
      </c>
      <c r="M125" s="42" t="n">
        <f aca="false">+[1]TETCO_TRANSCO!F125</f>
        <v>0.05</v>
      </c>
      <c r="N125" s="38" t="n">
        <f aca="false">O125+P125</f>
        <v>1.205</v>
      </c>
      <c r="O125" s="43" t="n">
        <f aca="false">L125</f>
        <v>1.135</v>
      </c>
      <c r="P125" s="41" t="n">
        <f aca="false">M125+0.02</f>
        <v>0.07</v>
      </c>
      <c r="Q125" s="43" t="n">
        <v>0.35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</v>
      </c>
      <c r="E126" s="41" t="n">
        <v>0</v>
      </c>
      <c r="F126" s="42" t="n">
        <v>0</v>
      </c>
      <c r="G126" s="38" t="n">
        <f aca="false">H126+I126</f>
        <v>0</v>
      </c>
      <c r="H126" s="43" t="n">
        <v>0</v>
      </c>
      <c r="I126" s="41" t="n">
        <v>0</v>
      </c>
      <c r="J126" s="40" t="n">
        <f aca="false">L126+M126</f>
        <v>0.655</v>
      </c>
      <c r="K126" s="44" t="n">
        <v>-0.05</v>
      </c>
      <c r="L126" s="41" t="n">
        <f aca="false">+[1]TETCO_TRANSCO!E126+K126</f>
        <v>0.605</v>
      </c>
      <c r="M126" s="42" t="n">
        <f aca="false">+[1]TETCO_TRANSCO!F126</f>
        <v>0.05</v>
      </c>
      <c r="N126" s="38" t="n">
        <f aca="false">O126+P126</f>
        <v>0.675</v>
      </c>
      <c r="O126" s="43" t="n">
        <f aca="false">L126</f>
        <v>0.605</v>
      </c>
      <c r="P126" s="41" t="n">
        <f aca="false">M126+0.02</f>
        <v>0.07</v>
      </c>
      <c r="Q126" s="43" t="n">
        <v>0.4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</v>
      </c>
      <c r="E127" s="48" t="n">
        <v>0</v>
      </c>
      <c r="F127" s="49" t="n">
        <v>0</v>
      </c>
      <c r="G127" s="50" t="n">
        <f aca="false">H127+I127</f>
        <v>0</v>
      </c>
      <c r="H127" s="51" t="n">
        <v>0</v>
      </c>
      <c r="I127" s="48" t="n">
        <v>0</v>
      </c>
      <c r="J127" s="47" t="n">
        <f aca="false">L127+M127</f>
        <v>0.455</v>
      </c>
      <c r="K127" s="44"/>
      <c r="L127" s="48" t="n">
        <f aca="false">+[1]TETCO_TRANSCO!E127+K127</f>
        <v>0.435</v>
      </c>
      <c r="M127" s="49" t="n">
        <f aca="false">+[1]TETCO_TRANSCO!F127</f>
        <v>0.02</v>
      </c>
      <c r="N127" s="50" t="n">
        <f aca="false">O127+P127</f>
        <v>0.475</v>
      </c>
      <c r="O127" s="51" t="n">
        <f aca="false">L127</f>
        <v>0.435</v>
      </c>
      <c r="P127" s="48" t="n">
        <f aca="false">M127+0.02</f>
        <v>0.04</v>
      </c>
      <c r="Q127" s="51" t="n">
        <v>0.6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</v>
      </c>
      <c r="E128" s="41" t="n">
        <v>0</v>
      </c>
      <c r="F128" s="42" t="n">
        <v>0</v>
      </c>
      <c r="G128" s="38" t="n">
        <f aca="false">H128+I128</f>
        <v>0</v>
      </c>
      <c r="H128" s="43" t="n">
        <v>0</v>
      </c>
      <c r="I128" s="41" t="n">
        <v>0</v>
      </c>
      <c r="J128" s="40" t="n">
        <f aca="false">L128+M128</f>
        <v>0.405</v>
      </c>
      <c r="K128" s="44"/>
      <c r="L128" s="41" t="n">
        <f aca="false">+[1]TETCO_TRANSCO!E128+K128</f>
        <v>0.385</v>
      </c>
      <c r="M128" s="42" t="n">
        <f aca="false">+[1]TETCO_TRANSCO!F128</f>
        <v>0.02</v>
      </c>
      <c r="N128" s="38" t="n">
        <f aca="false">O128+P128</f>
        <v>0.425</v>
      </c>
      <c r="O128" s="43" t="n">
        <f aca="false">L128</f>
        <v>0.385</v>
      </c>
      <c r="P128" s="41" t="n">
        <f aca="false">M128+0.02</f>
        <v>0.04</v>
      </c>
      <c r="Q128" s="43" t="n">
        <v>0.75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</v>
      </c>
      <c r="E129" s="41" t="n">
        <v>0</v>
      </c>
      <c r="F129" s="42" t="n">
        <v>0</v>
      </c>
      <c r="G129" s="38" t="n">
        <f aca="false">H129+I129</f>
        <v>0</v>
      </c>
      <c r="H129" s="43" t="n">
        <v>0</v>
      </c>
      <c r="I129" s="41" t="n">
        <v>0</v>
      </c>
      <c r="J129" s="40" t="n">
        <f aca="false">L129+M129</f>
        <v>0.405</v>
      </c>
      <c r="K129" s="44"/>
      <c r="L129" s="41" t="n">
        <f aca="false">+[1]TETCO_TRANSCO!E129+K129</f>
        <v>0.385</v>
      </c>
      <c r="M129" s="42" t="n">
        <f aca="false">+[1]TETCO_TRANSCO!F129</f>
        <v>0.02</v>
      </c>
      <c r="N129" s="38" t="n">
        <f aca="false">O129+P129</f>
        <v>0.425</v>
      </c>
      <c r="O129" s="43" t="n">
        <f aca="false">L129</f>
        <v>0.385</v>
      </c>
      <c r="P129" s="41" t="n">
        <f aca="false">M129+0.02</f>
        <v>0.04</v>
      </c>
      <c r="Q129" s="43" t="n">
        <v>0.85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</v>
      </c>
      <c r="E130" s="41" t="n">
        <v>0</v>
      </c>
      <c r="F130" s="42" t="n">
        <v>0</v>
      </c>
      <c r="G130" s="38" t="n">
        <f aca="false">H130+I130</f>
        <v>0</v>
      </c>
      <c r="H130" s="43" t="n">
        <v>0</v>
      </c>
      <c r="I130" s="41" t="n">
        <v>0</v>
      </c>
      <c r="J130" s="40" t="n">
        <f aca="false">L130+M130</f>
        <v>0.4175</v>
      </c>
      <c r="K130" s="44"/>
      <c r="L130" s="41" t="n">
        <f aca="false">+[1]TETCO_TRANSCO!E130+K130</f>
        <v>0.3975</v>
      </c>
      <c r="M130" s="42" t="n">
        <f aca="false">+[1]TETCO_TRANSCO!F130</f>
        <v>0.02</v>
      </c>
      <c r="N130" s="38" t="n">
        <f aca="false">O130+P130</f>
        <v>0.4375</v>
      </c>
      <c r="O130" s="43" t="n">
        <f aca="false">L130</f>
        <v>0.3975</v>
      </c>
      <c r="P130" s="41" t="n">
        <f aca="false">M130+0.02</f>
        <v>0.04</v>
      </c>
      <c r="Q130" s="43" t="n">
        <v>1.05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</v>
      </c>
      <c r="E131" s="41" t="n">
        <v>0</v>
      </c>
      <c r="F131" s="42" t="n">
        <v>0</v>
      </c>
      <c r="G131" s="38" t="n">
        <f aca="false">H131+I131</f>
        <v>0</v>
      </c>
      <c r="H131" s="43" t="n">
        <v>0</v>
      </c>
      <c r="I131" s="41" t="n">
        <v>0</v>
      </c>
      <c r="J131" s="40" t="n">
        <f aca="false">L131+M131</f>
        <v>0.42</v>
      </c>
      <c r="K131" s="44"/>
      <c r="L131" s="41" t="n">
        <f aca="false">+[1]TETCO_TRANSCO!E131+K131</f>
        <v>0.4</v>
      </c>
      <c r="M131" s="42" t="n">
        <f aca="false">+[1]TETCO_TRANSCO!F131</f>
        <v>0.02</v>
      </c>
      <c r="N131" s="38" t="n">
        <f aca="false">O131+P131</f>
        <v>0.44</v>
      </c>
      <c r="O131" s="43" t="n">
        <f aca="false">L131</f>
        <v>0.4</v>
      </c>
      <c r="P131" s="41" t="n">
        <f aca="false">M131+0.02</f>
        <v>0.04</v>
      </c>
      <c r="Q131" s="43" t="n">
        <v>1.05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</v>
      </c>
      <c r="E132" s="41" t="n">
        <v>0</v>
      </c>
      <c r="F132" s="42" t="n">
        <v>0</v>
      </c>
      <c r="G132" s="38" t="n">
        <f aca="false">H132+I132</f>
        <v>0</v>
      </c>
      <c r="H132" s="43" t="n">
        <v>0</v>
      </c>
      <c r="I132" s="41" t="n">
        <v>0</v>
      </c>
      <c r="J132" s="40" t="n">
        <f aca="false">L132+M132</f>
        <v>0.4175</v>
      </c>
      <c r="K132" s="44"/>
      <c r="L132" s="41" t="n">
        <f aca="false">+[1]TETCO_TRANSCO!E132+K132</f>
        <v>0.3975</v>
      </c>
      <c r="M132" s="42" t="n">
        <f aca="false">+[1]TETCO_TRANSCO!F132</f>
        <v>0.02</v>
      </c>
      <c r="N132" s="38" t="n">
        <f aca="false">O132+P132</f>
        <v>0.4375</v>
      </c>
      <c r="O132" s="43" t="n">
        <f aca="false">L132</f>
        <v>0.3975</v>
      </c>
      <c r="P132" s="41" t="n">
        <f aca="false">M132+0.02</f>
        <v>0.04</v>
      </c>
      <c r="Q132" s="43" t="n">
        <v>0.75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</v>
      </c>
      <c r="E133" s="41" t="n">
        <v>0</v>
      </c>
      <c r="F133" s="42" t="n">
        <v>0</v>
      </c>
      <c r="G133" s="38" t="n">
        <f aca="false">H133+I133</f>
        <v>0</v>
      </c>
      <c r="H133" s="43" t="n">
        <v>0</v>
      </c>
      <c r="I133" s="41" t="n">
        <v>0</v>
      </c>
      <c r="J133" s="40" t="n">
        <f aca="false">L133+M133</f>
        <v>0.42</v>
      </c>
      <c r="K133" s="44"/>
      <c r="L133" s="41" t="n">
        <f aca="false">+[1]TETCO_TRANSCO!E133+K133</f>
        <v>0.4</v>
      </c>
      <c r="M133" s="42" t="n">
        <f aca="false">+[1]TETCO_TRANSCO!F133</f>
        <v>0.02</v>
      </c>
      <c r="N133" s="38" t="n">
        <f aca="false">O133+P133</f>
        <v>0.44</v>
      </c>
      <c r="O133" s="43" t="n">
        <f aca="false">L133</f>
        <v>0.4</v>
      </c>
      <c r="P133" s="41" t="n">
        <f aca="false">M133+0.02</f>
        <v>0.04</v>
      </c>
      <c r="Q133" s="43" t="n">
        <v>0.45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</v>
      </c>
      <c r="E134" s="48" t="n">
        <v>0</v>
      </c>
      <c r="F134" s="49" t="n">
        <v>0</v>
      </c>
      <c r="G134" s="50" t="n">
        <f aca="false">H134+I134</f>
        <v>0</v>
      </c>
      <c r="H134" s="51" t="n">
        <v>0</v>
      </c>
      <c r="I134" s="48" t="n">
        <v>0</v>
      </c>
      <c r="J134" s="47" t="n">
        <f aca="false">L134+M134</f>
        <v>0.605</v>
      </c>
      <c r="K134" s="44" t="n">
        <v>-0.05</v>
      </c>
      <c r="L134" s="48" t="n">
        <f aca="false">+[1]TETCO_TRANSCO!E134+K134</f>
        <v>0.505</v>
      </c>
      <c r="M134" s="49" t="n">
        <f aca="false">+[1]TETCO_TRANSCO!L134</f>
        <v>0.1</v>
      </c>
      <c r="N134" s="50" t="n">
        <f aca="false">O134+P134</f>
        <v>0.505</v>
      </c>
      <c r="O134" s="51" t="n">
        <f aca="false">L134</f>
        <v>0.505</v>
      </c>
      <c r="P134" s="48" t="n">
        <v>0</v>
      </c>
      <c r="Q134" s="51" t="n">
        <v>0.45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</v>
      </c>
      <c r="E135" s="41" t="n">
        <v>0</v>
      </c>
      <c r="F135" s="42" t="n">
        <v>0</v>
      </c>
      <c r="G135" s="38" t="n">
        <f aca="false">H135+I135</f>
        <v>0</v>
      </c>
      <c r="H135" s="43" t="n">
        <v>0</v>
      </c>
      <c r="I135" s="41" t="n">
        <v>0</v>
      </c>
      <c r="J135" s="40" t="n">
        <f aca="false">L135+M135</f>
        <v>1.14</v>
      </c>
      <c r="K135" s="44" t="n">
        <v>-0.07</v>
      </c>
      <c r="L135" s="41" t="n">
        <f aca="false">+[1]TETCO_TRANSCO!E135+K135</f>
        <v>0.84</v>
      </c>
      <c r="M135" s="42" t="n">
        <f aca="false">+[1]TETCO_TRANSCO!L135</f>
        <v>0.3</v>
      </c>
      <c r="N135" s="38" t="n">
        <f aca="false">O135+P135</f>
        <v>0.84</v>
      </c>
      <c r="O135" s="43" t="n">
        <f aca="false">L135</f>
        <v>0.84</v>
      </c>
      <c r="P135" s="41" t="n">
        <v>0</v>
      </c>
      <c r="Q135" s="43" t="n">
        <v>0.4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0</v>
      </c>
      <c r="E136" s="41" t="n">
        <v>0</v>
      </c>
      <c r="F136" s="42" t="n">
        <v>0</v>
      </c>
      <c r="G136" s="38" t="n">
        <f aca="false">H136+I136</f>
        <v>0</v>
      </c>
      <c r="H136" s="43" t="n">
        <v>0</v>
      </c>
      <c r="I136" s="41" t="n">
        <v>0</v>
      </c>
      <c r="J136" s="40" t="n">
        <f aca="false">L136+M136</f>
        <v>1.185</v>
      </c>
      <c r="K136" s="44" t="n">
        <v>-0.08</v>
      </c>
      <c r="L136" s="41" t="n">
        <f aca="false">+[1]TETCO_TRANSCO!E136+K136</f>
        <v>1.135</v>
      </c>
      <c r="M136" s="42" t="n">
        <f aca="false">+[1]TETCO_TRANSCO!F136</f>
        <v>0.05</v>
      </c>
      <c r="N136" s="38" t="n">
        <f aca="false">O136+P136</f>
        <v>1.135</v>
      </c>
      <c r="O136" s="43" t="n">
        <f aca="false">L136</f>
        <v>1.135</v>
      </c>
      <c r="P136" s="41" t="n">
        <v>0</v>
      </c>
      <c r="Q136" s="43" t="n">
        <v>0.35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0</v>
      </c>
      <c r="E137" s="41" t="n">
        <v>0</v>
      </c>
      <c r="F137" s="42" t="n">
        <v>0</v>
      </c>
      <c r="G137" s="38" t="n">
        <f aca="false">H137+I137</f>
        <v>0</v>
      </c>
      <c r="H137" s="43" t="n">
        <v>0</v>
      </c>
      <c r="I137" s="41" t="n">
        <v>0</v>
      </c>
      <c r="J137" s="40" t="n">
        <f aca="false">L137+M137</f>
        <v>1.185</v>
      </c>
      <c r="K137" s="44" t="n">
        <v>-0.08</v>
      </c>
      <c r="L137" s="41" t="n">
        <f aca="false">+[1]TETCO_TRANSCO!E137+K137</f>
        <v>1.135</v>
      </c>
      <c r="M137" s="42" t="n">
        <f aca="false">+[1]TETCO_TRANSCO!F137</f>
        <v>0.05</v>
      </c>
      <c r="N137" s="38" t="n">
        <f aca="false">O137+P137</f>
        <v>1.135</v>
      </c>
      <c r="O137" s="43" t="n">
        <f aca="false">L137</f>
        <v>1.135</v>
      </c>
      <c r="P137" s="41" t="n">
        <v>0</v>
      </c>
      <c r="Q137" s="43" t="n">
        <v>0.35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</v>
      </c>
      <c r="E138" s="41" t="n">
        <v>0</v>
      </c>
      <c r="F138" s="42" t="n">
        <v>0</v>
      </c>
      <c r="G138" s="38" t="n">
        <f aca="false">H138+I138</f>
        <v>0</v>
      </c>
      <c r="H138" s="43" t="n">
        <v>0</v>
      </c>
      <c r="I138" s="41" t="n">
        <v>0</v>
      </c>
      <c r="J138" s="40" t="n">
        <f aca="false">L138+M138</f>
        <v>0.655</v>
      </c>
      <c r="K138" s="44" t="n">
        <v>-0.05</v>
      </c>
      <c r="L138" s="41" t="n">
        <f aca="false">+[1]TETCO_TRANSCO!E138+K138</f>
        <v>0.605</v>
      </c>
      <c r="M138" s="42" t="n">
        <f aca="false">+[1]TETCO_TRANSCO!F138</f>
        <v>0.05</v>
      </c>
      <c r="N138" s="38" t="n">
        <f aca="false">O138+P138</f>
        <v>0.605</v>
      </c>
      <c r="O138" s="43" t="n">
        <f aca="false">L138</f>
        <v>0.605</v>
      </c>
      <c r="P138" s="41" t="n">
        <v>0</v>
      </c>
      <c r="Q138" s="43" t="n">
        <v>0.4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</v>
      </c>
      <c r="E139" s="48" t="n">
        <v>0</v>
      </c>
      <c r="F139" s="49" t="n">
        <v>0</v>
      </c>
      <c r="G139" s="50" t="n">
        <f aca="false">H139+I139</f>
        <v>0</v>
      </c>
      <c r="H139" s="51" t="n">
        <v>0</v>
      </c>
      <c r="I139" s="48" t="n">
        <v>0</v>
      </c>
      <c r="J139" s="47" t="n">
        <f aca="false">L139+M139</f>
        <v>0.455</v>
      </c>
      <c r="K139" s="44"/>
      <c r="L139" s="48" t="n">
        <f aca="false">+[1]TETCO_TRANSCO!E139+K139</f>
        <v>0.435</v>
      </c>
      <c r="M139" s="49" t="n">
        <f aca="false">+[1]TETCO_TRANSCO!F139</f>
        <v>0.02</v>
      </c>
      <c r="N139" s="50" t="n">
        <f aca="false">O139+P139</f>
        <v>0.435</v>
      </c>
      <c r="O139" s="51" t="n">
        <f aca="false">L139</f>
        <v>0.435</v>
      </c>
      <c r="P139" s="48" t="n">
        <v>0</v>
      </c>
      <c r="Q139" s="51" t="n">
        <v>0.6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</v>
      </c>
      <c r="E140" s="41" t="n">
        <v>0</v>
      </c>
      <c r="F140" s="42" t="n">
        <v>0</v>
      </c>
      <c r="G140" s="38" t="n">
        <f aca="false">H140+I140</f>
        <v>0</v>
      </c>
      <c r="H140" s="43" t="n">
        <v>0</v>
      </c>
      <c r="I140" s="41" t="n">
        <v>0</v>
      </c>
      <c r="J140" s="40" t="n">
        <f aca="false">L140+M140</f>
        <v>0.405</v>
      </c>
      <c r="K140" s="44"/>
      <c r="L140" s="41" t="n">
        <f aca="false">+[1]TETCO_TRANSCO!E140+K140</f>
        <v>0.385</v>
      </c>
      <c r="M140" s="42" t="n">
        <f aca="false">+[1]TETCO_TRANSCO!F140</f>
        <v>0.02</v>
      </c>
      <c r="N140" s="38" t="n">
        <f aca="false">O140+P140</f>
        <v>0.385</v>
      </c>
      <c r="O140" s="43" t="n">
        <f aca="false">L140</f>
        <v>0.385</v>
      </c>
      <c r="P140" s="41" t="n">
        <v>0</v>
      </c>
      <c r="Q140" s="43" t="n">
        <v>0.75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</v>
      </c>
      <c r="E141" s="41" t="n">
        <v>0</v>
      </c>
      <c r="F141" s="42" t="n">
        <v>0</v>
      </c>
      <c r="G141" s="38" t="n">
        <f aca="false">H141+I141</f>
        <v>0</v>
      </c>
      <c r="H141" s="43" t="n">
        <v>0</v>
      </c>
      <c r="I141" s="41" t="n">
        <v>0</v>
      </c>
      <c r="J141" s="40" t="n">
        <f aca="false">L141+M141</f>
        <v>0.405</v>
      </c>
      <c r="K141" s="44"/>
      <c r="L141" s="41" t="n">
        <f aca="false">+[1]TETCO_TRANSCO!E141+K141</f>
        <v>0.385</v>
      </c>
      <c r="M141" s="42" t="n">
        <f aca="false">+[1]TETCO_TRANSCO!F141</f>
        <v>0.02</v>
      </c>
      <c r="N141" s="38" t="n">
        <f aca="false">O141+P141</f>
        <v>0.385</v>
      </c>
      <c r="O141" s="43" t="n">
        <f aca="false">L141</f>
        <v>0.385</v>
      </c>
      <c r="P141" s="41" t="n">
        <v>0</v>
      </c>
      <c r="Q141" s="43" t="n">
        <v>0.85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</v>
      </c>
      <c r="E142" s="41" t="n">
        <v>0</v>
      </c>
      <c r="F142" s="42" t="n">
        <v>0</v>
      </c>
      <c r="G142" s="38" t="n">
        <f aca="false">H142+I142</f>
        <v>0</v>
      </c>
      <c r="H142" s="43" t="n">
        <v>0</v>
      </c>
      <c r="I142" s="41" t="n">
        <v>0</v>
      </c>
      <c r="J142" s="40" t="n">
        <f aca="false">L142+M142</f>
        <v>0.4175</v>
      </c>
      <c r="K142" s="44"/>
      <c r="L142" s="41" t="n">
        <f aca="false">+[1]TETCO_TRANSCO!E142+K142</f>
        <v>0.3975</v>
      </c>
      <c r="M142" s="42" t="n">
        <f aca="false">+[1]TETCO_TRANSCO!F142</f>
        <v>0.02</v>
      </c>
      <c r="N142" s="38" t="n">
        <f aca="false">O142+P142</f>
        <v>0</v>
      </c>
      <c r="O142" s="43" t="n">
        <v>0</v>
      </c>
      <c r="P142" s="41" t="n">
        <v>0</v>
      </c>
      <c r="Q142" s="43" t="n">
        <v>1.05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</v>
      </c>
      <c r="E143" s="41" t="n">
        <v>0</v>
      </c>
      <c r="F143" s="42" t="n">
        <v>0</v>
      </c>
      <c r="G143" s="38" t="n">
        <f aca="false">H143+I143</f>
        <v>0</v>
      </c>
      <c r="H143" s="43" t="n">
        <v>0</v>
      </c>
      <c r="I143" s="41" t="n">
        <v>0</v>
      </c>
      <c r="J143" s="40" t="n">
        <f aca="false">L143+M143</f>
        <v>0.42</v>
      </c>
      <c r="K143" s="44"/>
      <c r="L143" s="41" t="n">
        <f aca="false">+[1]TETCO_TRANSCO!E143+K143</f>
        <v>0.4</v>
      </c>
      <c r="M143" s="42" t="n">
        <f aca="false">+[1]TETCO_TRANSCO!F143</f>
        <v>0.02</v>
      </c>
      <c r="N143" s="38" t="n">
        <f aca="false">O143+P143</f>
        <v>0</v>
      </c>
      <c r="O143" s="43" t="n">
        <v>0</v>
      </c>
      <c r="P143" s="41" t="n">
        <v>0</v>
      </c>
      <c r="Q143" s="43" t="n">
        <v>1.05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</v>
      </c>
      <c r="E144" s="41" t="n">
        <v>0</v>
      </c>
      <c r="F144" s="42" t="n">
        <v>0</v>
      </c>
      <c r="G144" s="38" t="n">
        <f aca="false">H144+I144</f>
        <v>0</v>
      </c>
      <c r="H144" s="43" t="n">
        <v>0</v>
      </c>
      <c r="I144" s="41" t="n">
        <v>0</v>
      </c>
      <c r="J144" s="40" t="n">
        <f aca="false">L144+M144</f>
        <v>0.4175</v>
      </c>
      <c r="K144" s="44"/>
      <c r="L144" s="41" t="n">
        <f aca="false">+[1]TETCO_TRANSCO!E144+K144</f>
        <v>0.3975</v>
      </c>
      <c r="M144" s="42" t="n">
        <f aca="false">+[1]TETCO_TRANSCO!F144</f>
        <v>0.02</v>
      </c>
      <c r="N144" s="38" t="n">
        <f aca="false">O144+P144</f>
        <v>0</v>
      </c>
      <c r="O144" s="43" t="n">
        <v>0</v>
      </c>
      <c r="P144" s="41" t="n">
        <v>0</v>
      </c>
      <c r="Q144" s="43" t="n">
        <v>0.75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</v>
      </c>
      <c r="E145" s="41" t="n">
        <v>0</v>
      </c>
      <c r="F145" s="42" t="n">
        <v>0</v>
      </c>
      <c r="G145" s="38" t="n">
        <f aca="false">H145+I145</f>
        <v>0</v>
      </c>
      <c r="H145" s="43" t="n">
        <v>0</v>
      </c>
      <c r="I145" s="41" t="n">
        <v>0</v>
      </c>
      <c r="J145" s="40" t="n">
        <f aca="false">L145+M145</f>
        <v>0.42</v>
      </c>
      <c r="K145" s="44"/>
      <c r="L145" s="41" t="n">
        <f aca="false">+[1]TETCO_TRANSCO!E145+K145</f>
        <v>0.4</v>
      </c>
      <c r="M145" s="42" t="n">
        <f aca="false">+[1]TETCO_TRANSCO!F145</f>
        <v>0.02</v>
      </c>
      <c r="N145" s="38" t="n">
        <f aca="false">O145+P145</f>
        <v>0</v>
      </c>
      <c r="O145" s="43" t="n">
        <v>0</v>
      </c>
      <c r="P145" s="41" t="n">
        <v>0</v>
      </c>
      <c r="Q145" s="43" t="n">
        <v>0.45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</v>
      </c>
      <c r="E146" s="48" t="n">
        <v>0</v>
      </c>
      <c r="F146" s="49" t="n">
        <v>0</v>
      </c>
      <c r="G146" s="50" t="n">
        <f aca="false">H146+I146</f>
        <v>0</v>
      </c>
      <c r="H146" s="51" t="n">
        <v>0</v>
      </c>
      <c r="I146" s="48" t="n">
        <v>0</v>
      </c>
      <c r="J146" s="47" t="n">
        <f aca="false">L146+M146</f>
        <v>0.605</v>
      </c>
      <c r="K146" s="44" t="n">
        <v>-0.05</v>
      </c>
      <c r="L146" s="48" t="n">
        <f aca="false">+[1]TETCO_TRANSCO!E146+K146</f>
        <v>0.505</v>
      </c>
      <c r="M146" s="49" t="n">
        <f aca="false">+[1]TETCO_TRANSCO!L146</f>
        <v>0.1</v>
      </c>
      <c r="N146" s="50" t="n">
        <f aca="false">O146+P146</f>
        <v>0</v>
      </c>
      <c r="O146" s="51" t="n">
        <v>0</v>
      </c>
      <c r="P146" s="48" t="n">
        <v>0</v>
      </c>
      <c r="Q146" s="51" t="n">
        <v>0.45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</v>
      </c>
      <c r="E147" s="41" t="n">
        <v>0</v>
      </c>
      <c r="F147" s="42" t="n">
        <v>0</v>
      </c>
      <c r="G147" s="38" t="n">
        <f aca="false">H147+I147</f>
        <v>0</v>
      </c>
      <c r="H147" s="43" t="n">
        <v>0</v>
      </c>
      <c r="I147" s="41" t="n">
        <v>0</v>
      </c>
      <c r="J147" s="40" t="n">
        <f aca="false">L147+M147</f>
        <v>1.14</v>
      </c>
      <c r="K147" s="44" t="n">
        <v>-0.07</v>
      </c>
      <c r="L147" s="41" t="n">
        <f aca="false">+[1]TETCO_TRANSCO!E147+K147</f>
        <v>0.84</v>
      </c>
      <c r="M147" s="42" t="n">
        <f aca="false">+[1]TETCO_TRANSCO!L147</f>
        <v>0.3</v>
      </c>
      <c r="N147" s="38" t="n">
        <f aca="false">O147+P147</f>
        <v>0</v>
      </c>
      <c r="O147" s="43" t="n">
        <v>0</v>
      </c>
      <c r="P147" s="41" t="n">
        <v>0</v>
      </c>
      <c r="Q147" s="43" t="n">
        <v>0.4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0</v>
      </c>
      <c r="E148" s="41" t="n">
        <v>0</v>
      </c>
      <c r="F148" s="42" t="n">
        <v>0</v>
      </c>
      <c r="G148" s="38" t="n">
        <f aca="false">H148+I148</f>
        <v>0</v>
      </c>
      <c r="H148" s="43" t="n">
        <v>0</v>
      </c>
      <c r="I148" s="41" t="n">
        <v>0</v>
      </c>
      <c r="J148" s="40" t="n">
        <f aca="false">L148+M148</f>
        <v>1.185</v>
      </c>
      <c r="K148" s="44" t="n">
        <v>-0.08</v>
      </c>
      <c r="L148" s="41" t="n">
        <f aca="false">+[1]TETCO_TRANSCO!E148+K148</f>
        <v>1.135</v>
      </c>
      <c r="M148" s="42" t="n">
        <f aca="false">+[1]TETCO_TRANSCO!F148</f>
        <v>0.05</v>
      </c>
      <c r="N148" s="38" t="n">
        <f aca="false">O148+P148</f>
        <v>0</v>
      </c>
      <c r="O148" s="43" t="n">
        <v>0</v>
      </c>
      <c r="P148" s="41" t="n">
        <v>0</v>
      </c>
      <c r="Q148" s="43" t="n">
        <v>0.35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0</v>
      </c>
      <c r="E149" s="41" t="n">
        <v>0</v>
      </c>
      <c r="F149" s="42" t="n">
        <v>0</v>
      </c>
      <c r="G149" s="38" t="n">
        <f aca="false">H149+I149</f>
        <v>0</v>
      </c>
      <c r="H149" s="43" t="n">
        <v>0</v>
      </c>
      <c r="I149" s="41" t="n">
        <v>0</v>
      </c>
      <c r="J149" s="40" t="n">
        <f aca="false">L149+M149</f>
        <v>1.185</v>
      </c>
      <c r="K149" s="44" t="n">
        <v>-0.08</v>
      </c>
      <c r="L149" s="41" t="n">
        <f aca="false">+[1]TETCO_TRANSCO!E149+K149</f>
        <v>1.135</v>
      </c>
      <c r="M149" s="42" t="n">
        <f aca="false">+[1]TETCO_TRANSCO!F149</f>
        <v>0.05</v>
      </c>
      <c r="N149" s="38" t="n">
        <f aca="false">O149+P149</f>
        <v>0</v>
      </c>
      <c r="O149" s="43" t="n">
        <v>0</v>
      </c>
      <c r="P149" s="41" t="n">
        <v>0</v>
      </c>
      <c r="Q149" s="43" t="n">
        <v>0.35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</v>
      </c>
      <c r="E150" s="41" t="n">
        <v>0</v>
      </c>
      <c r="F150" s="42" t="n">
        <v>0</v>
      </c>
      <c r="G150" s="38" t="n">
        <f aca="false">H150+I150</f>
        <v>0</v>
      </c>
      <c r="H150" s="43" t="n">
        <v>0</v>
      </c>
      <c r="I150" s="41" t="n">
        <v>0</v>
      </c>
      <c r="J150" s="40" t="n">
        <f aca="false">L150+M150</f>
        <v>0.655</v>
      </c>
      <c r="K150" s="44" t="n">
        <v>-0.05</v>
      </c>
      <c r="L150" s="41" t="n">
        <f aca="false">+[1]TETCO_TRANSCO!E150+K150</f>
        <v>0.605</v>
      </c>
      <c r="M150" s="42" t="n">
        <f aca="false">+[1]TETCO_TRANSCO!F150</f>
        <v>0.05</v>
      </c>
      <c r="N150" s="38" t="n">
        <f aca="false">O150+P150</f>
        <v>0</v>
      </c>
      <c r="O150" s="43" t="n">
        <v>0</v>
      </c>
      <c r="P150" s="41" t="n">
        <v>0</v>
      </c>
      <c r="Q150" s="43" t="n">
        <v>0.4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</v>
      </c>
      <c r="E151" s="48" t="n">
        <v>0</v>
      </c>
      <c r="F151" s="49" t="n">
        <v>0</v>
      </c>
      <c r="G151" s="50" t="n">
        <f aca="false">H151+I151</f>
        <v>0</v>
      </c>
      <c r="H151" s="51" t="n">
        <v>0</v>
      </c>
      <c r="I151" s="48" t="n">
        <v>0</v>
      </c>
      <c r="J151" s="47" t="n">
        <f aca="false">L151+M151</f>
        <v>0.455</v>
      </c>
      <c r="K151" s="44"/>
      <c r="L151" s="48" t="n">
        <f aca="false">+[1]TETCO_TRANSCO!E151+K151</f>
        <v>0.435</v>
      </c>
      <c r="M151" s="49" t="n">
        <f aca="false">+[1]TETCO_TRANSCO!F151</f>
        <v>0.02</v>
      </c>
      <c r="N151" s="50" t="n">
        <f aca="false">O151+P151</f>
        <v>0</v>
      </c>
      <c r="O151" s="51" t="n">
        <v>0</v>
      </c>
      <c r="P151" s="48" t="n">
        <v>0</v>
      </c>
      <c r="Q151" s="51" t="n">
        <v>0.6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</v>
      </c>
      <c r="E152" s="41" t="n">
        <v>0</v>
      </c>
      <c r="F152" s="42" t="n">
        <v>0</v>
      </c>
      <c r="G152" s="38" t="n">
        <f aca="false">H152+I152</f>
        <v>0</v>
      </c>
      <c r="H152" s="43" t="n">
        <v>0</v>
      </c>
      <c r="I152" s="41" t="n">
        <v>0</v>
      </c>
      <c r="J152" s="40" t="n">
        <f aca="false">L152+M152</f>
        <v>0.405</v>
      </c>
      <c r="K152" s="44"/>
      <c r="L152" s="41" t="n">
        <f aca="false">+[1]TETCO_TRANSCO!E152+K152</f>
        <v>0.385</v>
      </c>
      <c r="M152" s="42" t="n">
        <f aca="false">+[1]TETCO_TRANSCO!F152</f>
        <v>0.02</v>
      </c>
      <c r="N152" s="38" t="n">
        <f aca="false">O152+P152</f>
        <v>0</v>
      </c>
      <c r="O152" s="43" t="n">
        <v>0</v>
      </c>
      <c r="P152" s="41" t="n">
        <v>0</v>
      </c>
      <c r="Q152" s="43" t="n">
        <v>0.75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</v>
      </c>
      <c r="E153" s="41" t="n">
        <v>0</v>
      </c>
      <c r="F153" s="42" t="n">
        <v>0</v>
      </c>
      <c r="G153" s="38" t="n">
        <f aca="false">H153+I153</f>
        <v>0</v>
      </c>
      <c r="H153" s="43" t="n">
        <v>0</v>
      </c>
      <c r="I153" s="41" t="n">
        <v>0</v>
      </c>
      <c r="J153" s="40" t="n">
        <f aca="false">L153+M153</f>
        <v>0.405</v>
      </c>
      <c r="K153" s="44"/>
      <c r="L153" s="41" t="n">
        <f aca="false">+[1]TETCO_TRANSCO!E153+K153</f>
        <v>0.385</v>
      </c>
      <c r="M153" s="42" t="n">
        <f aca="false">+[1]TETCO_TRANSCO!F153</f>
        <v>0.02</v>
      </c>
      <c r="N153" s="38" t="n">
        <f aca="false">O153+P153</f>
        <v>0</v>
      </c>
      <c r="O153" s="43" t="n">
        <v>0</v>
      </c>
      <c r="P153" s="41" t="n">
        <v>0</v>
      </c>
      <c r="Q153" s="43" t="n">
        <v>0.85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</v>
      </c>
      <c r="E154" s="41" t="n">
        <v>0</v>
      </c>
      <c r="F154" s="42" t="n">
        <v>0</v>
      </c>
      <c r="G154" s="38" t="n">
        <f aca="false">H154+I154</f>
        <v>0</v>
      </c>
      <c r="H154" s="43" t="n">
        <v>0</v>
      </c>
      <c r="I154" s="41" t="n">
        <v>0</v>
      </c>
      <c r="J154" s="40" t="n">
        <f aca="false">L154+M154</f>
        <v>0.4175</v>
      </c>
      <c r="K154" s="44"/>
      <c r="L154" s="41" t="n">
        <f aca="false">+[1]TETCO_TRANSCO!E154+K154</f>
        <v>0.3975</v>
      </c>
      <c r="M154" s="42" t="n">
        <f aca="false">+[1]TETCO_TRANSCO!F154</f>
        <v>0.02</v>
      </c>
      <c r="N154" s="38" t="n">
        <f aca="false">O154+P154</f>
        <v>0</v>
      </c>
      <c r="O154" s="43" t="n">
        <v>0</v>
      </c>
      <c r="P154" s="41" t="n">
        <v>0</v>
      </c>
      <c r="Q154" s="43" t="n">
        <v>1.05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</v>
      </c>
      <c r="E155" s="41" t="n">
        <v>0</v>
      </c>
      <c r="F155" s="42" t="n">
        <v>0</v>
      </c>
      <c r="G155" s="38" t="n">
        <f aca="false">H155+I155</f>
        <v>0</v>
      </c>
      <c r="H155" s="43" t="n">
        <v>0</v>
      </c>
      <c r="I155" s="41" t="n">
        <v>0</v>
      </c>
      <c r="J155" s="40" t="n">
        <f aca="false">L155+M155</f>
        <v>0.42</v>
      </c>
      <c r="K155" s="44"/>
      <c r="L155" s="41" t="n">
        <f aca="false">+[1]TETCO_TRANSCO!E155+K155</f>
        <v>0.4</v>
      </c>
      <c r="M155" s="42" t="n">
        <f aca="false">+[1]TETCO_TRANSCO!F155</f>
        <v>0.02</v>
      </c>
      <c r="N155" s="38" t="n">
        <f aca="false">O155+P155</f>
        <v>0</v>
      </c>
      <c r="O155" s="43" t="n">
        <v>0</v>
      </c>
      <c r="P155" s="41" t="n">
        <v>0</v>
      </c>
      <c r="Q155" s="43" t="n">
        <v>1.05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</v>
      </c>
      <c r="E156" s="41" t="n">
        <v>0</v>
      </c>
      <c r="F156" s="42" t="n">
        <v>0</v>
      </c>
      <c r="G156" s="38" t="n">
        <f aca="false">H156+I156</f>
        <v>0</v>
      </c>
      <c r="H156" s="43" t="n">
        <v>0</v>
      </c>
      <c r="I156" s="41" t="n">
        <v>0</v>
      </c>
      <c r="J156" s="40" t="n">
        <f aca="false">L156+M156</f>
        <v>0.4175</v>
      </c>
      <c r="K156" s="44"/>
      <c r="L156" s="41" t="n">
        <f aca="false">+[1]TETCO_TRANSCO!E156+K156</f>
        <v>0.3975</v>
      </c>
      <c r="M156" s="42" t="n">
        <f aca="false">+[1]TETCO_TRANSCO!F156</f>
        <v>0.02</v>
      </c>
      <c r="N156" s="38" t="n">
        <f aca="false">O156+P156</f>
        <v>0</v>
      </c>
      <c r="O156" s="43" t="n">
        <v>0</v>
      </c>
      <c r="P156" s="41" t="n">
        <v>0</v>
      </c>
      <c r="Q156" s="43" t="n">
        <v>0.75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</v>
      </c>
      <c r="E157" s="41" t="n">
        <v>0</v>
      </c>
      <c r="F157" s="42" t="n">
        <v>0</v>
      </c>
      <c r="G157" s="38" t="n">
        <f aca="false">H157+I157</f>
        <v>0</v>
      </c>
      <c r="H157" s="43" t="n">
        <v>0</v>
      </c>
      <c r="I157" s="41" t="n">
        <v>0</v>
      </c>
      <c r="J157" s="40" t="n">
        <f aca="false">L157+M157</f>
        <v>0.42</v>
      </c>
      <c r="K157" s="44"/>
      <c r="L157" s="41" t="n">
        <f aca="false">+[1]TETCO_TRANSCO!E157+K157</f>
        <v>0.4</v>
      </c>
      <c r="M157" s="42" t="n">
        <f aca="false">+[1]TETCO_TRANSCO!F157</f>
        <v>0.02</v>
      </c>
      <c r="N157" s="38" t="n">
        <f aca="false">O157+P157</f>
        <v>0</v>
      </c>
      <c r="O157" s="43" t="n">
        <v>0</v>
      </c>
      <c r="P157" s="41" t="n">
        <v>0</v>
      </c>
      <c r="Q157" s="43" t="n">
        <v>0.45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</v>
      </c>
      <c r="E158" s="48" t="n">
        <v>0</v>
      </c>
      <c r="F158" s="49" t="n">
        <v>0</v>
      </c>
      <c r="G158" s="50" t="n">
        <f aca="false">H158+I158</f>
        <v>0</v>
      </c>
      <c r="H158" s="51" t="n">
        <v>0</v>
      </c>
      <c r="I158" s="48" t="n">
        <v>0</v>
      </c>
      <c r="J158" s="47" t="n">
        <f aca="false">L158+M158</f>
        <v>0.605</v>
      </c>
      <c r="K158" s="44" t="n">
        <v>-0.05</v>
      </c>
      <c r="L158" s="48" t="n">
        <f aca="false">+[1]TETCO_TRANSCO!E158+K158</f>
        <v>0.505</v>
      </c>
      <c r="M158" s="49" t="n">
        <f aca="false">+[1]TETCO_TRANSCO!L158</f>
        <v>0.1</v>
      </c>
      <c r="N158" s="50" t="n">
        <f aca="false">O158+P158</f>
        <v>0</v>
      </c>
      <c r="O158" s="51" t="n">
        <v>0</v>
      </c>
      <c r="P158" s="48" t="n">
        <v>0</v>
      </c>
      <c r="Q158" s="51" t="n">
        <v>0.45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</v>
      </c>
      <c r="E159" s="41" t="n">
        <v>0</v>
      </c>
      <c r="F159" s="42" t="n">
        <v>0</v>
      </c>
      <c r="G159" s="38" t="n">
        <f aca="false">H159+I159</f>
        <v>0</v>
      </c>
      <c r="H159" s="43" t="n">
        <v>0</v>
      </c>
      <c r="I159" s="41" t="n">
        <v>0</v>
      </c>
      <c r="J159" s="40" t="n">
        <f aca="false">L159+M159</f>
        <v>0.835</v>
      </c>
      <c r="K159" s="44" t="n">
        <v>-0.07</v>
      </c>
      <c r="L159" s="52" t="n">
        <f aca="false">+[1]TETCO_TRANSCO!D158+K159</f>
        <v>0.535</v>
      </c>
      <c r="M159" s="42" t="n">
        <f aca="false">+[1]TETCO_TRANSCO!L159</f>
        <v>0.3</v>
      </c>
      <c r="N159" s="38" t="n">
        <f aca="false">O159+P159</f>
        <v>0</v>
      </c>
      <c r="O159" s="43" t="n">
        <v>0</v>
      </c>
      <c r="P159" s="41" t="n">
        <v>0</v>
      </c>
      <c r="Q159" s="43" t="n">
        <v>0.4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0</v>
      </c>
      <c r="E160" s="41" t="n">
        <v>0</v>
      </c>
      <c r="F160" s="42" t="n">
        <v>0</v>
      </c>
      <c r="G160" s="38" t="n">
        <f aca="false">H160+I160</f>
        <v>0</v>
      </c>
      <c r="H160" s="43" t="n">
        <v>0</v>
      </c>
      <c r="I160" s="41" t="n">
        <v>0</v>
      </c>
      <c r="J160" s="40" t="n">
        <f aca="false">L160+M160</f>
        <v>0.575</v>
      </c>
      <c r="K160" s="44" t="n">
        <v>-0.08</v>
      </c>
      <c r="L160" s="52" t="n">
        <f aca="false">+[1]TETCO_TRANSCO!D158+K160</f>
        <v>0.525</v>
      </c>
      <c r="M160" s="42" t="n">
        <f aca="false">+[1]TETCO_TRANSCO!F160</f>
        <v>0.05</v>
      </c>
      <c r="N160" s="38" t="n">
        <f aca="false">O160+P160</f>
        <v>0</v>
      </c>
      <c r="O160" s="43" t="n">
        <v>0</v>
      </c>
      <c r="P160" s="41" t="n">
        <v>0</v>
      </c>
      <c r="Q160" s="43" t="n">
        <v>0.35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0</v>
      </c>
      <c r="E161" s="41" t="n">
        <v>0</v>
      </c>
      <c r="F161" s="42" t="n">
        <v>0</v>
      </c>
      <c r="G161" s="38" t="n">
        <f aca="false">H161+I161</f>
        <v>0</v>
      </c>
      <c r="H161" s="43" t="n">
        <v>0</v>
      </c>
      <c r="I161" s="41" t="n">
        <v>0</v>
      </c>
      <c r="J161" s="40" t="n">
        <f aca="false">L161+M161</f>
        <v>1.185</v>
      </c>
      <c r="K161" s="44" t="n">
        <v>-0.08</v>
      </c>
      <c r="L161" s="41" t="n">
        <f aca="false">+[1]TETCO_TRANSCO!E161+K161</f>
        <v>1.135</v>
      </c>
      <c r="M161" s="42" t="n">
        <f aca="false">+[1]TETCO_TRANSCO!F161</f>
        <v>0.05</v>
      </c>
      <c r="N161" s="38" t="n">
        <f aca="false">O161+P161</f>
        <v>0</v>
      </c>
      <c r="O161" s="43" t="n">
        <v>0</v>
      </c>
      <c r="P161" s="41" t="n">
        <v>0</v>
      </c>
      <c r="Q161" s="43" t="n">
        <v>0.35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</v>
      </c>
      <c r="E162" s="41" t="n">
        <v>0</v>
      </c>
      <c r="F162" s="42" t="n">
        <v>0</v>
      </c>
      <c r="G162" s="38" t="n">
        <f aca="false">H162+I162</f>
        <v>0</v>
      </c>
      <c r="H162" s="43" t="n">
        <v>0</v>
      </c>
      <c r="I162" s="41" t="n">
        <v>0</v>
      </c>
      <c r="J162" s="40" t="n">
        <f aca="false">L162+M162</f>
        <v>0.655</v>
      </c>
      <c r="K162" s="44" t="n">
        <v>-0.05</v>
      </c>
      <c r="L162" s="41" t="n">
        <f aca="false">+[1]TETCO_TRANSCO!E162+K162</f>
        <v>0.605</v>
      </c>
      <c r="M162" s="42" t="n">
        <f aca="false">+[1]TETCO_TRANSCO!F162</f>
        <v>0.05</v>
      </c>
      <c r="N162" s="38" t="n">
        <f aca="false">O162+P162</f>
        <v>0</v>
      </c>
      <c r="O162" s="43" t="n">
        <v>0</v>
      </c>
      <c r="P162" s="41" t="n">
        <v>0</v>
      </c>
      <c r="Q162" s="43" t="n">
        <v>0.4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</v>
      </c>
      <c r="E163" s="48" t="n">
        <v>0</v>
      </c>
      <c r="F163" s="49" t="n">
        <v>0</v>
      </c>
      <c r="G163" s="50" t="n">
        <f aca="false">H163+I163</f>
        <v>0</v>
      </c>
      <c r="H163" s="51" t="n">
        <v>0</v>
      </c>
      <c r="I163" s="48" t="n">
        <v>0</v>
      </c>
      <c r="J163" s="47" t="n">
        <f aca="false">L163+M163</f>
        <v>0.455</v>
      </c>
      <c r="K163" s="44"/>
      <c r="L163" s="48" t="n">
        <f aca="false">+[1]TETCO_TRANSCO!E163+K163</f>
        <v>0.435</v>
      </c>
      <c r="M163" s="49" t="n">
        <f aca="false">+[1]TETCO_TRANSCO!F163</f>
        <v>0.02</v>
      </c>
      <c r="N163" s="50" t="n">
        <f aca="false">O163+P163</f>
        <v>0</v>
      </c>
      <c r="O163" s="51" t="n">
        <v>0</v>
      </c>
      <c r="P163" s="48" t="n">
        <v>0</v>
      </c>
      <c r="Q163" s="51" t="n">
        <v>0.6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</v>
      </c>
      <c r="E164" s="41" t="n">
        <v>0</v>
      </c>
      <c r="F164" s="42" t="n">
        <v>0</v>
      </c>
      <c r="G164" s="38" t="n">
        <f aca="false">H164+I164</f>
        <v>0</v>
      </c>
      <c r="H164" s="43" t="n">
        <v>0</v>
      </c>
      <c r="I164" s="41" t="n">
        <v>0</v>
      </c>
      <c r="J164" s="40" t="n">
        <f aca="false">L164+M164</f>
        <v>0.405</v>
      </c>
      <c r="K164" s="44"/>
      <c r="L164" s="41" t="n">
        <f aca="false">+[1]TETCO_TRANSCO!E164+K164</f>
        <v>0.385</v>
      </c>
      <c r="M164" s="42" t="n">
        <f aca="false">+[1]TETCO_TRANSCO!F164</f>
        <v>0.02</v>
      </c>
      <c r="N164" s="38" t="n">
        <f aca="false">O164+P164</f>
        <v>0</v>
      </c>
      <c r="O164" s="43" t="n">
        <v>0</v>
      </c>
      <c r="P164" s="41" t="n">
        <v>0</v>
      </c>
      <c r="Q164" s="43" t="n">
        <v>0.75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</v>
      </c>
      <c r="E165" s="41" t="n">
        <v>0</v>
      </c>
      <c r="F165" s="42" t="n">
        <v>0</v>
      </c>
      <c r="G165" s="38" t="n">
        <f aca="false">H165+I165</f>
        <v>0</v>
      </c>
      <c r="H165" s="43" t="n">
        <v>0</v>
      </c>
      <c r="I165" s="41" t="n">
        <v>0</v>
      </c>
      <c r="J165" s="40" t="n">
        <f aca="false">L165+M165</f>
        <v>0.405</v>
      </c>
      <c r="K165" s="44"/>
      <c r="L165" s="41" t="n">
        <f aca="false">+[1]TETCO_TRANSCO!E165+K165</f>
        <v>0.385</v>
      </c>
      <c r="M165" s="42" t="n">
        <f aca="false">+[1]TETCO_TRANSCO!F165</f>
        <v>0.02</v>
      </c>
      <c r="N165" s="38" t="n">
        <f aca="false">O165+P165</f>
        <v>0</v>
      </c>
      <c r="O165" s="43" t="n">
        <v>0</v>
      </c>
      <c r="P165" s="41" t="n">
        <v>0</v>
      </c>
      <c r="Q165" s="43" t="n">
        <v>0.85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</v>
      </c>
      <c r="E166" s="41" t="n">
        <v>0</v>
      </c>
      <c r="F166" s="42" t="n">
        <v>0</v>
      </c>
      <c r="G166" s="38" t="n">
        <f aca="false">H166+I166</f>
        <v>0</v>
      </c>
      <c r="H166" s="43" t="n">
        <v>0</v>
      </c>
      <c r="I166" s="41" t="n">
        <v>0</v>
      </c>
      <c r="J166" s="40" t="n">
        <f aca="false">L166+M166</f>
        <v>0.4175</v>
      </c>
      <c r="K166" s="44"/>
      <c r="L166" s="41" t="n">
        <f aca="false">+[1]TETCO_TRANSCO!E166+K166</f>
        <v>0.3975</v>
      </c>
      <c r="M166" s="42" t="n">
        <f aca="false">+[1]TETCO_TRANSCO!F166</f>
        <v>0.02</v>
      </c>
      <c r="N166" s="38" t="n">
        <f aca="false">O166+P166</f>
        <v>0</v>
      </c>
      <c r="O166" s="43" t="n">
        <v>0</v>
      </c>
      <c r="P166" s="41" t="n">
        <v>0</v>
      </c>
      <c r="Q166" s="43" t="n">
        <v>1.05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</v>
      </c>
      <c r="E167" s="41" t="n">
        <v>0</v>
      </c>
      <c r="F167" s="42" t="n">
        <v>0</v>
      </c>
      <c r="G167" s="38" t="n">
        <f aca="false">H167+I167</f>
        <v>0</v>
      </c>
      <c r="H167" s="43" t="n">
        <v>0</v>
      </c>
      <c r="I167" s="41" t="n">
        <v>0</v>
      </c>
      <c r="J167" s="40" t="n">
        <f aca="false">L167+M167</f>
        <v>0.42</v>
      </c>
      <c r="K167" s="44"/>
      <c r="L167" s="41" t="n">
        <f aca="false">+[1]TETCO_TRANSCO!E167+K167</f>
        <v>0.4</v>
      </c>
      <c r="M167" s="42" t="n">
        <f aca="false">+[1]TETCO_TRANSCO!F167</f>
        <v>0.02</v>
      </c>
      <c r="N167" s="38" t="n">
        <f aca="false">O167+P167</f>
        <v>0</v>
      </c>
      <c r="O167" s="43" t="n">
        <v>0</v>
      </c>
      <c r="P167" s="41" t="n">
        <v>0</v>
      </c>
      <c r="Q167" s="43" t="n">
        <v>1.05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</v>
      </c>
      <c r="E168" s="41" t="n">
        <v>0</v>
      </c>
      <c r="F168" s="42" t="n">
        <v>0</v>
      </c>
      <c r="G168" s="38" t="n">
        <f aca="false">H168+I168</f>
        <v>0</v>
      </c>
      <c r="H168" s="43" t="n">
        <v>0</v>
      </c>
      <c r="I168" s="41" t="n">
        <v>0</v>
      </c>
      <c r="J168" s="40" t="n">
        <f aca="false">L168+M168</f>
        <v>0.4175</v>
      </c>
      <c r="K168" s="44"/>
      <c r="L168" s="41" t="n">
        <f aca="false">+[1]TETCO_TRANSCO!E168+K168</f>
        <v>0.3975</v>
      </c>
      <c r="M168" s="42" t="n">
        <f aca="false">+[1]TETCO_TRANSCO!F168</f>
        <v>0.02</v>
      </c>
      <c r="N168" s="38" t="n">
        <f aca="false">O168+P168</f>
        <v>0</v>
      </c>
      <c r="O168" s="43" t="n">
        <v>0</v>
      </c>
      <c r="P168" s="41" t="n">
        <v>0</v>
      </c>
      <c r="Q168" s="43" t="n">
        <v>0.75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</v>
      </c>
      <c r="E169" s="41" t="n">
        <v>0</v>
      </c>
      <c r="F169" s="42" t="n">
        <v>0</v>
      </c>
      <c r="G169" s="38" t="n">
        <f aca="false">H169+I169</f>
        <v>0</v>
      </c>
      <c r="H169" s="43" t="n">
        <v>0</v>
      </c>
      <c r="I169" s="41" t="n">
        <v>0</v>
      </c>
      <c r="J169" s="40" t="n">
        <f aca="false">L169+M169</f>
        <v>0.42</v>
      </c>
      <c r="K169" s="44"/>
      <c r="L169" s="41" t="n">
        <f aca="false">+[1]TETCO_TRANSCO!E169+K169</f>
        <v>0.4</v>
      </c>
      <c r="M169" s="42" t="n">
        <f aca="false">+[1]TETCO_TRANSCO!F169</f>
        <v>0.02</v>
      </c>
      <c r="N169" s="38" t="n">
        <f aca="false">O169+P169</f>
        <v>0</v>
      </c>
      <c r="O169" s="43" t="n">
        <v>0</v>
      </c>
      <c r="P169" s="41" t="n">
        <v>0</v>
      </c>
      <c r="Q169" s="43" t="n">
        <v>0.45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</v>
      </c>
      <c r="E170" s="48" t="n">
        <v>0</v>
      </c>
      <c r="F170" s="49" t="n">
        <v>0</v>
      </c>
      <c r="G170" s="50" t="n">
        <f aca="false">H170+I170</f>
        <v>0</v>
      </c>
      <c r="H170" s="51" t="n">
        <v>0</v>
      </c>
      <c r="I170" s="48" t="n">
        <v>0</v>
      </c>
      <c r="J170" s="47" t="n">
        <f aca="false">L170+M170</f>
        <v>0.605</v>
      </c>
      <c r="K170" s="44" t="n">
        <v>-0.05</v>
      </c>
      <c r="L170" s="48" t="n">
        <f aca="false">+[1]TETCO_TRANSCO!E170+K170</f>
        <v>0.505</v>
      </c>
      <c r="M170" s="49" t="n">
        <f aca="false">+[1]TETCO_TRANSCO!L170</f>
        <v>0.1</v>
      </c>
      <c r="N170" s="50" t="n">
        <f aca="false">O170+P170</f>
        <v>0</v>
      </c>
      <c r="O170" s="51" t="n">
        <v>0</v>
      </c>
      <c r="P170" s="48" t="n">
        <v>0</v>
      </c>
      <c r="Q170" s="51" t="n">
        <v>0.45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</v>
      </c>
      <c r="E171" s="41" t="n">
        <v>0</v>
      </c>
      <c r="F171" s="42" t="n">
        <v>0</v>
      </c>
      <c r="G171" s="38" t="n">
        <f aca="false">H171+I171</f>
        <v>0</v>
      </c>
      <c r="H171" s="43" t="n">
        <v>0</v>
      </c>
      <c r="I171" s="41" t="n">
        <v>0</v>
      </c>
      <c r="J171" s="40" t="n">
        <f aca="false">L171+M171</f>
        <v>1.14</v>
      </c>
      <c r="K171" s="44" t="n">
        <v>-0.07</v>
      </c>
      <c r="L171" s="41" t="n">
        <f aca="false">+[1]TETCO_TRANSCO!E171+K171</f>
        <v>0.84</v>
      </c>
      <c r="M171" s="42" t="n">
        <f aca="false">+[1]TETCO_TRANSCO!L171</f>
        <v>0.3</v>
      </c>
      <c r="N171" s="38" t="n">
        <f aca="false">O171+P171</f>
        <v>0</v>
      </c>
      <c r="O171" s="43" t="n">
        <v>0</v>
      </c>
      <c r="P171" s="41" t="n">
        <v>0</v>
      </c>
      <c r="Q171" s="43" t="n">
        <v>0.4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0</v>
      </c>
      <c r="E172" s="41" t="n">
        <v>0</v>
      </c>
      <c r="F172" s="42" t="n">
        <v>0</v>
      </c>
      <c r="G172" s="38" t="n">
        <f aca="false">H172+I172</f>
        <v>0</v>
      </c>
      <c r="H172" s="43" t="n">
        <v>0</v>
      </c>
      <c r="I172" s="41" t="n">
        <v>0</v>
      </c>
      <c r="J172" s="40" t="n">
        <f aca="false">L172+M172</f>
        <v>1.185</v>
      </c>
      <c r="K172" s="44" t="n">
        <v>-0.08</v>
      </c>
      <c r="L172" s="41" t="n">
        <f aca="false">+[1]TETCO_TRANSCO!E172+K172</f>
        <v>1.135</v>
      </c>
      <c r="M172" s="42" t="n">
        <f aca="false">+[1]TETCO_TRANSCO!F172</f>
        <v>0.05</v>
      </c>
      <c r="N172" s="38" t="n">
        <f aca="false">O172+P172</f>
        <v>0</v>
      </c>
      <c r="O172" s="43" t="n">
        <v>0</v>
      </c>
      <c r="P172" s="41" t="n">
        <v>0</v>
      </c>
      <c r="Q172" s="43" t="n">
        <v>0.35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0</v>
      </c>
      <c r="E173" s="41" t="n">
        <v>0</v>
      </c>
      <c r="F173" s="42" t="n">
        <v>0</v>
      </c>
      <c r="G173" s="38" t="n">
        <f aca="false">H173+I173</f>
        <v>0</v>
      </c>
      <c r="H173" s="43" t="n">
        <v>0</v>
      </c>
      <c r="I173" s="41" t="n">
        <v>0</v>
      </c>
      <c r="J173" s="40" t="n">
        <f aca="false">L173+M173</f>
        <v>1.185</v>
      </c>
      <c r="K173" s="44" t="n">
        <v>-0.08</v>
      </c>
      <c r="L173" s="41" t="n">
        <f aca="false">+[1]TETCO_TRANSCO!E173+K173</f>
        <v>1.135</v>
      </c>
      <c r="M173" s="42" t="n">
        <f aca="false">+[1]TETCO_TRANSCO!F173</f>
        <v>0.05</v>
      </c>
      <c r="N173" s="38" t="n">
        <f aca="false">O173+P173</f>
        <v>0</v>
      </c>
      <c r="O173" s="43" t="n">
        <v>0</v>
      </c>
      <c r="P173" s="41" t="n">
        <v>0</v>
      </c>
      <c r="Q173" s="43" t="n">
        <v>0.35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</v>
      </c>
      <c r="E174" s="41" t="n">
        <v>0</v>
      </c>
      <c r="F174" s="42" t="n">
        <v>0</v>
      </c>
      <c r="G174" s="38" t="n">
        <f aca="false">H174+I174</f>
        <v>0</v>
      </c>
      <c r="H174" s="43" t="n">
        <v>0</v>
      </c>
      <c r="I174" s="41" t="n">
        <v>0</v>
      </c>
      <c r="J174" s="40" t="n">
        <f aca="false">L174+M174</f>
        <v>0.655</v>
      </c>
      <c r="K174" s="44" t="n">
        <v>-0.05</v>
      </c>
      <c r="L174" s="41" t="n">
        <f aca="false">+[1]TETCO_TRANSCO!E174+K174</f>
        <v>0.605</v>
      </c>
      <c r="M174" s="42" t="n">
        <f aca="false">+[1]TETCO_TRANSCO!F174</f>
        <v>0.05</v>
      </c>
      <c r="N174" s="38" t="n">
        <f aca="false">O174+P174</f>
        <v>0</v>
      </c>
      <c r="O174" s="43" t="n">
        <v>0</v>
      </c>
      <c r="P174" s="41" t="n">
        <v>0</v>
      </c>
      <c r="Q174" s="43" t="n">
        <v>0.4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</v>
      </c>
      <c r="E175" s="48" t="n">
        <v>0</v>
      </c>
      <c r="F175" s="49" t="n">
        <v>0</v>
      </c>
      <c r="G175" s="50" t="n">
        <f aca="false">H175+I175</f>
        <v>0</v>
      </c>
      <c r="H175" s="51" t="n">
        <v>0</v>
      </c>
      <c r="I175" s="48" t="n">
        <v>0</v>
      </c>
      <c r="J175" s="47" t="n">
        <f aca="false">L175+M175</f>
        <v>0.455</v>
      </c>
      <c r="K175" s="44"/>
      <c r="L175" s="48" t="n">
        <f aca="false">+[1]TETCO_TRANSCO!E175+K175</f>
        <v>0.435</v>
      </c>
      <c r="M175" s="49" t="n">
        <f aca="false">+[1]TETCO_TRANSCO!F175</f>
        <v>0.02</v>
      </c>
      <c r="N175" s="50" t="n">
        <f aca="false">O175+P175</f>
        <v>0</v>
      </c>
      <c r="O175" s="51" t="n">
        <v>0</v>
      </c>
      <c r="P175" s="48" t="n">
        <v>0</v>
      </c>
      <c r="Q175" s="51" t="n">
        <v>0.6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</v>
      </c>
      <c r="E176" s="41" t="n">
        <v>0</v>
      </c>
      <c r="F176" s="42" t="n">
        <v>0</v>
      </c>
      <c r="G176" s="38" t="n">
        <f aca="false">H176+I176</f>
        <v>0</v>
      </c>
      <c r="H176" s="43" t="n">
        <v>0</v>
      </c>
      <c r="I176" s="41" t="n">
        <v>0</v>
      </c>
      <c r="J176" s="40" t="n">
        <f aca="false">L176+M176</f>
        <v>0.405</v>
      </c>
      <c r="K176" s="44"/>
      <c r="L176" s="41" t="n">
        <f aca="false">+[1]TETCO_TRANSCO!E176+K176</f>
        <v>0.385</v>
      </c>
      <c r="M176" s="42" t="n">
        <f aca="false">+[1]TETCO_TRANSCO!F176</f>
        <v>0.02</v>
      </c>
      <c r="N176" s="38" t="n">
        <f aca="false">O176+P176</f>
        <v>0</v>
      </c>
      <c r="O176" s="43" t="n">
        <v>0</v>
      </c>
      <c r="P176" s="41" t="n">
        <v>0</v>
      </c>
      <c r="Q176" s="43" t="n">
        <v>0.75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</v>
      </c>
      <c r="E177" s="41" t="n">
        <v>0</v>
      </c>
      <c r="F177" s="42" t="n">
        <v>0</v>
      </c>
      <c r="G177" s="38" t="n">
        <f aca="false">H177+I177</f>
        <v>0</v>
      </c>
      <c r="H177" s="43" t="n">
        <v>0</v>
      </c>
      <c r="I177" s="41" t="n">
        <v>0</v>
      </c>
      <c r="J177" s="40" t="n">
        <f aca="false">L177+M177</f>
        <v>0.405</v>
      </c>
      <c r="K177" s="44"/>
      <c r="L177" s="41" t="n">
        <f aca="false">+[1]TETCO_TRANSCO!E177+K177</f>
        <v>0.385</v>
      </c>
      <c r="M177" s="42" t="n">
        <f aca="false">+[1]TETCO_TRANSCO!F177</f>
        <v>0.02</v>
      </c>
      <c r="N177" s="38" t="n">
        <f aca="false">O177+P177</f>
        <v>0</v>
      </c>
      <c r="O177" s="43" t="n">
        <v>0</v>
      </c>
      <c r="P177" s="41" t="n">
        <v>0</v>
      </c>
      <c r="Q177" s="43" t="n">
        <v>0.85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</v>
      </c>
      <c r="E178" s="41" t="n">
        <v>0</v>
      </c>
      <c r="F178" s="42" t="n">
        <v>0</v>
      </c>
      <c r="G178" s="38" t="n">
        <f aca="false">H178+I178</f>
        <v>0</v>
      </c>
      <c r="H178" s="43" t="n">
        <v>0</v>
      </c>
      <c r="I178" s="41" t="n">
        <v>0</v>
      </c>
      <c r="J178" s="40" t="n">
        <f aca="false">L178+M178</f>
        <v>0.4175</v>
      </c>
      <c r="K178" s="44"/>
      <c r="L178" s="41" t="n">
        <f aca="false">+[1]TETCO_TRANSCO!E178+K178</f>
        <v>0.3975</v>
      </c>
      <c r="M178" s="42" t="n">
        <f aca="false">+[1]TETCO_TRANSCO!F178</f>
        <v>0.02</v>
      </c>
      <c r="N178" s="38" t="n">
        <f aca="false">O178+P178</f>
        <v>0</v>
      </c>
      <c r="O178" s="43" t="n">
        <v>0</v>
      </c>
      <c r="P178" s="41" t="n">
        <v>0</v>
      </c>
      <c r="Q178" s="43" t="n">
        <v>1.05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</v>
      </c>
      <c r="E179" s="41" t="n">
        <v>0</v>
      </c>
      <c r="F179" s="42" t="n">
        <v>0</v>
      </c>
      <c r="G179" s="38" t="n">
        <f aca="false">H179+I179</f>
        <v>0</v>
      </c>
      <c r="H179" s="43" t="n">
        <v>0</v>
      </c>
      <c r="I179" s="41" t="n">
        <v>0</v>
      </c>
      <c r="J179" s="40" t="n">
        <f aca="false">L179+M179</f>
        <v>0.42</v>
      </c>
      <c r="K179" s="44"/>
      <c r="L179" s="41" t="n">
        <f aca="false">+[1]TETCO_TRANSCO!E179+K179</f>
        <v>0.4</v>
      </c>
      <c r="M179" s="42" t="n">
        <f aca="false">+[1]TETCO_TRANSCO!F179</f>
        <v>0.02</v>
      </c>
      <c r="N179" s="38" t="n">
        <f aca="false">O179+P179</f>
        <v>0</v>
      </c>
      <c r="O179" s="43" t="n">
        <v>0</v>
      </c>
      <c r="P179" s="41" t="n">
        <v>0</v>
      </c>
      <c r="Q179" s="43" t="n">
        <v>1.05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</v>
      </c>
      <c r="E180" s="41" t="n">
        <v>0</v>
      </c>
      <c r="F180" s="42" t="n">
        <v>0</v>
      </c>
      <c r="G180" s="38" t="n">
        <f aca="false">H180+I180</f>
        <v>0</v>
      </c>
      <c r="H180" s="43" t="n">
        <v>0</v>
      </c>
      <c r="I180" s="41" t="n">
        <v>0</v>
      </c>
      <c r="J180" s="40" t="n">
        <f aca="false">L180+M180</f>
        <v>0.4175</v>
      </c>
      <c r="K180" s="44"/>
      <c r="L180" s="41" t="n">
        <f aca="false">+[1]TETCO_TRANSCO!E180+K180</f>
        <v>0.3975</v>
      </c>
      <c r="M180" s="42" t="n">
        <f aca="false">+[1]TETCO_TRANSCO!F180</f>
        <v>0.02</v>
      </c>
      <c r="N180" s="38" t="n">
        <f aca="false">O180+P180</f>
        <v>0</v>
      </c>
      <c r="O180" s="43" t="n">
        <v>0</v>
      </c>
      <c r="P180" s="41" t="n">
        <v>0</v>
      </c>
      <c r="Q180" s="43" t="n">
        <v>0.75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</v>
      </c>
      <c r="E181" s="41" t="n">
        <v>0</v>
      </c>
      <c r="F181" s="42" t="n">
        <v>0</v>
      </c>
      <c r="G181" s="38" t="n">
        <f aca="false">H181+I181</f>
        <v>0</v>
      </c>
      <c r="H181" s="43" t="n">
        <v>0</v>
      </c>
      <c r="I181" s="41" t="n">
        <v>0</v>
      </c>
      <c r="J181" s="40" t="n">
        <f aca="false">L181+M181</f>
        <v>0.42</v>
      </c>
      <c r="K181" s="44"/>
      <c r="L181" s="41" t="n">
        <f aca="false">+[1]TETCO_TRANSCO!E181+K181</f>
        <v>0.4</v>
      </c>
      <c r="M181" s="42" t="n">
        <f aca="false">+[1]TETCO_TRANSCO!F181</f>
        <v>0.02</v>
      </c>
      <c r="N181" s="38" t="n">
        <f aca="false">O181+P181</f>
        <v>0</v>
      </c>
      <c r="O181" s="43" t="n">
        <v>0</v>
      </c>
      <c r="P181" s="41" t="n">
        <v>0</v>
      </c>
      <c r="Q181" s="43" t="n">
        <v>0.45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</v>
      </c>
      <c r="E182" s="48" t="n">
        <v>0</v>
      </c>
      <c r="F182" s="49" t="n">
        <v>0</v>
      </c>
      <c r="G182" s="50" t="n">
        <f aca="false">H182+I182</f>
        <v>0</v>
      </c>
      <c r="H182" s="51" t="n">
        <v>0</v>
      </c>
      <c r="I182" s="48" t="n">
        <v>0</v>
      </c>
      <c r="J182" s="47" t="n">
        <f aca="false">L182+M182</f>
        <v>0.605</v>
      </c>
      <c r="K182" s="44" t="n">
        <v>-0.05</v>
      </c>
      <c r="L182" s="48" t="n">
        <f aca="false">+[1]TETCO_TRANSCO!E182+K182</f>
        <v>0.505</v>
      </c>
      <c r="M182" s="49" t="n">
        <f aca="false">+[1]TETCO_TRANSCO!L182</f>
        <v>0.1</v>
      </c>
      <c r="N182" s="50" t="n">
        <f aca="false">O182+P182</f>
        <v>0</v>
      </c>
      <c r="O182" s="51" t="n">
        <v>0</v>
      </c>
      <c r="P182" s="48" t="n">
        <v>0</v>
      </c>
      <c r="Q182" s="51" t="n">
        <v>0.45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</v>
      </c>
      <c r="E183" s="41" t="n">
        <v>0</v>
      </c>
      <c r="F183" s="42" t="n">
        <v>0</v>
      </c>
      <c r="G183" s="38" t="n">
        <f aca="false">H183+I183</f>
        <v>0</v>
      </c>
      <c r="H183" s="43" t="n">
        <v>0</v>
      </c>
      <c r="I183" s="41" t="n">
        <v>0</v>
      </c>
      <c r="J183" s="40" t="n">
        <f aca="false">L183+M183</f>
        <v>1.14</v>
      </c>
      <c r="K183" s="44" t="n">
        <v>-0.07</v>
      </c>
      <c r="L183" s="41" t="n">
        <f aca="false">+[1]TETCO_TRANSCO!E183+K183</f>
        <v>0.84</v>
      </c>
      <c r="M183" s="42" t="n">
        <f aca="false">+[1]TETCO_TRANSCO!L183</f>
        <v>0.3</v>
      </c>
      <c r="N183" s="38" t="n">
        <f aca="false">O183+P183</f>
        <v>0</v>
      </c>
      <c r="O183" s="43" t="n">
        <v>0</v>
      </c>
      <c r="P183" s="41" t="n">
        <v>0</v>
      </c>
      <c r="Q183" s="43" t="n">
        <v>0.4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0</v>
      </c>
      <c r="E184" s="41" t="n">
        <v>0</v>
      </c>
      <c r="F184" s="42" t="n">
        <v>0</v>
      </c>
      <c r="G184" s="38" t="n">
        <f aca="false">H184+I184</f>
        <v>0</v>
      </c>
      <c r="H184" s="43" t="n">
        <v>0</v>
      </c>
      <c r="I184" s="41" t="n">
        <v>0</v>
      </c>
      <c r="J184" s="40" t="n">
        <f aca="false">L184+M184</f>
        <v>1.185</v>
      </c>
      <c r="K184" s="44" t="n">
        <v>-0.08</v>
      </c>
      <c r="L184" s="41" t="n">
        <f aca="false">+[1]TETCO_TRANSCO!E184+K184</f>
        <v>1.135</v>
      </c>
      <c r="M184" s="42" t="n">
        <f aca="false">+[1]TETCO_TRANSCO!F184</f>
        <v>0.05</v>
      </c>
      <c r="N184" s="38" t="n">
        <f aca="false">O184+P184</f>
        <v>0</v>
      </c>
      <c r="O184" s="43" t="n">
        <v>0</v>
      </c>
      <c r="P184" s="41" t="n">
        <v>0</v>
      </c>
      <c r="Q184" s="43" t="n">
        <v>0.35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0</v>
      </c>
      <c r="E185" s="41" t="n">
        <v>0</v>
      </c>
      <c r="F185" s="42" t="n">
        <v>0</v>
      </c>
      <c r="G185" s="38" t="n">
        <f aca="false">H185+I185</f>
        <v>0</v>
      </c>
      <c r="H185" s="43" t="n">
        <v>0</v>
      </c>
      <c r="I185" s="41" t="n">
        <v>0</v>
      </c>
      <c r="J185" s="40" t="n">
        <f aca="false">L185+M185</f>
        <v>1.185</v>
      </c>
      <c r="K185" s="44" t="n">
        <v>-0.08</v>
      </c>
      <c r="L185" s="41" t="n">
        <f aca="false">+[1]TETCO_TRANSCO!E185+K185</f>
        <v>1.135</v>
      </c>
      <c r="M185" s="42" t="n">
        <f aca="false">+[1]TETCO_TRANSCO!F185</f>
        <v>0.05</v>
      </c>
      <c r="N185" s="38" t="n">
        <f aca="false">O185+P185</f>
        <v>0</v>
      </c>
      <c r="O185" s="43" t="n">
        <v>0</v>
      </c>
      <c r="P185" s="41" t="n">
        <v>0</v>
      </c>
      <c r="Q185" s="43" t="n">
        <v>0.35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</v>
      </c>
      <c r="E186" s="41" t="n">
        <v>0</v>
      </c>
      <c r="F186" s="42" t="n">
        <v>0</v>
      </c>
      <c r="G186" s="38" t="n">
        <f aca="false">H186+I186</f>
        <v>0</v>
      </c>
      <c r="H186" s="43" t="n">
        <v>0</v>
      </c>
      <c r="I186" s="41" t="n">
        <v>0</v>
      </c>
      <c r="J186" s="40" t="n">
        <f aca="false">L186+M186</f>
        <v>0.655</v>
      </c>
      <c r="K186" s="44" t="n">
        <v>-0.05</v>
      </c>
      <c r="L186" s="41" t="n">
        <f aca="false">+[1]TETCO_TRANSCO!E186+K186</f>
        <v>0.605</v>
      </c>
      <c r="M186" s="42" t="n">
        <f aca="false">+[1]TETCO_TRANSCO!F186</f>
        <v>0.05</v>
      </c>
      <c r="N186" s="38" t="n">
        <f aca="false">O186+P186</f>
        <v>0</v>
      </c>
      <c r="O186" s="43" t="n">
        <v>0</v>
      </c>
      <c r="P186" s="41" t="n">
        <v>0</v>
      </c>
      <c r="Q186" s="43" t="n">
        <v>0.4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</v>
      </c>
      <c r="E187" s="48" t="n">
        <v>0</v>
      </c>
      <c r="F187" s="49" t="n">
        <v>0</v>
      </c>
      <c r="G187" s="50" t="n">
        <f aca="false">H187+I187</f>
        <v>0</v>
      </c>
      <c r="H187" s="51" t="n">
        <v>0</v>
      </c>
      <c r="I187" s="48" t="n">
        <v>0</v>
      </c>
      <c r="J187" s="47" t="n">
        <f aca="false">L187+M187</f>
        <v>0.455</v>
      </c>
      <c r="K187" s="44"/>
      <c r="L187" s="48" t="n">
        <f aca="false">+[1]TETCO_TRANSCO!E187+K187</f>
        <v>0.435</v>
      </c>
      <c r="M187" s="49" t="n">
        <f aca="false">+[1]TETCO_TRANSCO!F187</f>
        <v>0.02</v>
      </c>
      <c r="N187" s="50" t="n">
        <f aca="false">O187+P187</f>
        <v>0</v>
      </c>
      <c r="O187" s="51" t="n">
        <v>0</v>
      </c>
      <c r="P187" s="48" t="n">
        <v>0</v>
      </c>
      <c r="Q187" s="51" t="n">
        <v>0.6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</v>
      </c>
      <c r="E188" s="41" t="n">
        <v>0</v>
      </c>
      <c r="F188" s="42" t="n">
        <v>0</v>
      </c>
      <c r="G188" s="38" t="n">
        <f aca="false">H188+I188</f>
        <v>0</v>
      </c>
      <c r="H188" s="43" t="n">
        <v>0</v>
      </c>
      <c r="I188" s="41" t="n">
        <v>0</v>
      </c>
      <c r="J188" s="40" t="n">
        <f aca="false">L188+M188</f>
        <v>0.405</v>
      </c>
      <c r="K188" s="44"/>
      <c r="L188" s="41" t="n">
        <f aca="false">+[1]TETCO_TRANSCO!E188+K188</f>
        <v>0.385</v>
      </c>
      <c r="M188" s="42" t="n">
        <f aca="false">+[1]TETCO_TRANSCO!F188</f>
        <v>0.02</v>
      </c>
      <c r="N188" s="38" t="n">
        <f aca="false">O188+P188</f>
        <v>0</v>
      </c>
      <c r="O188" s="43" t="n">
        <v>0</v>
      </c>
      <c r="P188" s="41" t="n">
        <v>0</v>
      </c>
      <c r="Q188" s="43" t="n">
        <v>0.75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</v>
      </c>
      <c r="E189" s="41" t="n">
        <v>0</v>
      </c>
      <c r="F189" s="42" t="n">
        <v>0</v>
      </c>
      <c r="G189" s="38" t="n">
        <f aca="false">H189+I189</f>
        <v>0</v>
      </c>
      <c r="H189" s="43" t="n">
        <v>0</v>
      </c>
      <c r="I189" s="41" t="n">
        <v>0</v>
      </c>
      <c r="J189" s="40" t="n">
        <f aca="false">L189+M189</f>
        <v>0.405</v>
      </c>
      <c r="K189" s="44"/>
      <c r="L189" s="41" t="n">
        <f aca="false">+[1]TETCO_TRANSCO!E189+K189</f>
        <v>0.385</v>
      </c>
      <c r="M189" s="42" t="n">
        <f aca="false">+[1]TETCO_TRANSCO!F189</f>
        <v>0.02</v>
      </c>
      <c r="N189" s="38" t="n">
        <f aca="false">O189+P189</f>
        <v>0</v>
      </c>
      <c r="O189" s="43" t="n">
        <f aca="false">O177</f>
        <v>0</v>
      </c>
      <c r="P189" s="41" t="n">
        <v>0</v>
      </c>
      <c r="Q189" s="43" t="n">
        <v>0.85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</v>
      </c>
      <c r="E190" s="41" t="n">
        <v>0</v>
      </c>
      <c r="F190" s="42" t="n">
        <v>0</v>
      </c>
      <c r="G190" s="38" t="n">
        <f aca="false">H190+I190</f>
        <v>0</v>
      </c>
      <c r="H190" s="43" t="n">
        <v>0</v>
      </c>
      <c r="I190" s="41" t="n">
        <v>0</v>
      </c>
      <c r="J190" s="40" t="n">
        <f aca="false">L190+M190</f>
        <v>0.4175</v>
      </c>
      <c r="K190" s="44"/>
      <c r="L190" s="41" t="n">
        <f aca="false">+[1]TETCO_TRANSCO!E190+K190</f>
        <v>0.3975</v>
      </c>
      <c r="M190" s="42" t="n">
        <f aca="false">+[1]TETCO_TRANSCO!F190</f>
        <v>0.02</v>
      </c>
      <c r="N190" s="38" t="n">
        <f aca="false">O190+P190</f>
        <v>0</v>
      </c>
      <c r="O190" s="43" t="n">
        <v>0</v>
      </c>
      <c r="P190" s="41" t="n">
        <v>0</v>
      </c>
      <c r="Q190" s="43" t="n">
        <v>1.05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</v>
      </c>
      <c r="E191" s="41" t="n">
        <v>0</v>
      </c>
      <c r="F191" s="42" t="n">
        <v>0</v>
      </c>
      <c r="G191" s="38" t="n">
        <f aca="false">H191+I191</f>
        <v>0</v>
      </c>
      <c r="H191" s="43" t="n">
        <v>0</v>
      </c>
      <c r="I191" s="41" t="n">
        <v>0</v>
      </c>
      <c r="J191" s="40" t="n">
        <f aca="false">L191+M191</f>
        <v>0.42</v>
      </c>
      <c r="K191" s="44"/>
      <c r="L191" s="41" t="n">
        <f aca="false">+[1]TETCO_TRANSCO!E191+K191</f>
        <v>0.4</v>
      </c>
      <c r="M191" s="42" t="n">
        <f aca="false">+[1]TETCO_TRANSCO!F191</f>
        <v>0.02</v>
      </c>
      <c r="N191" s="38" t="n">
        <f aca="false">O191+P191</f>
        <v>0</v>
      </c>
      <c r="O191" s="43" t="n">
        <v>0</v>
      </c>
      <c r="P191" s="41" t="n">
        <v>0</v>
      </c>
      <c r="Q191" s="43" t="n">
        <v>1.05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</v>
      </c>
      <c r="E192" s="41" t="n">
        <v>0</v>
      </c>
      <c r="F192" s="42" t="n">
        <v>0</v>
      </c>
      <c r="G192" s="38" t="n">
        <f aca="false">H192+I192</f>
        <v>0</v>
      </c>
      <c r="H192" s="43" t="n">
        <v>0</v>
      </c>
      <c r="I192" s="41" t="n">
        <v>0</v>
      </c>
      <c r="J192" s="40" t="n">
        <f aca="false">L192+M192</f>
        <v>0.4175</v>
      </c>
      <c r="K192" s="44"/>
      <c r="L192" s="41" t="n">
        <f aca="false">+[1]TETCO_TRANSCO!E192+K192</f>
        <v>0.3975</v>
      </c>
      <c r="M192" s="42" t="n">
        <f aca="false">+[1]TETCO_TRANSCO!F192</f>
        <v>0.02</v>
      </c>
      <c r="N192" s="38" t="n">
        <f aca="false">O192+P192</f>
        <v>0</v>
      </c>
      <c r="O192" s="43" t="n">
        <v>0</v>
      </c>
      <c r="P192" s="41" t="n">
        <v>0</v>
      </c>
      <c r="Q192" s="43" t="n">
        <v>0.75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</v>
      </c>
      <c r="E193" s="41" t="n">
        <v>0</v>
      </c>
      <c r="F193" s="42" t="n">
        <v>0</v>
      </c>
      <c r="G193" s="38" t="n">
        <f aca="false">H193+I193</f>
        <v>0</v>
      </c>
      <c r="H193" s="43" t="n">
        <v>0</v>
      </c>
      <c r="I193" s="41" t="n">
        <v>0</v>
      </c>
      <c r="J193" s="40" t="n">
        <f aca="false">L193+M193</f>
        <v>0.42</v>
      </c>
      <c r="K193" s="44"/>
      <c r="L193" s="41" t="n">
        <f aca="false">+[1]TETCO_TRANSCO!E193+K193</f>
        <v>0.4</v>
      </c>
      <c r="M193" s="42" t="n">
        <f aca="false">+[1]TETCO_TRANSCO!F193</f>
        <v>0.02</v>
      </c>
      <c r="N193" s="38" t="n">
        <f aca="false">O193+P193</f>
        <v>0</v>
      </c>
      <c r="O193" s="43" t="n">
        <v>0</v>
      </c>
      <c r="P193" s="41" t="n">
        <v>0</v>
      </c>
      <c r="Q193" s="43" t="n">
        <v>0.45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</v>
      </c>
      <c r="E194" s="48" t="n">
        <v>0</v>
      </c>
      <c r="F194" s="49" t="n">
        <v>0</v>
      </c>
      <c r="G194" s="50" t="n">
        <f aca="false">H194+I194</f>
        <v>0</v>
      </c>
      <c r="H194" s="51" t="n">
        <v>0</v>
      </c>
      <c r="I194" s="48" t="n">
        <v>0</v>
      </c>
      <c r="J194" s="47" t="n">
        <f aca="false">L194+M194</f>
        <v>0.605</v>
      </c>
      <c r="K194" s="44" t="n">
        <v>-0.05</v>
      </c>
      <c r="L194" s="48" t="n">
        <f aca="false">+[1]TETCO_TRANSCO!E194+K194</f>
        <v>0.505</v>
      </c>
      <c r="M194" s="49" t="n">
        <f aca="false">+[1]TETCO_TRANSCO!L194</f>
        <v>0.1</v>
      </c>
      <c r="N194" s="50" t="n">
        <f aca="false">O194+P194</f>
        <v>0</v>
      </c>
      <c r="O194" s="51" t="n">
        <v>0</v>
      </c>
      <c r="P194" s="48" t="n">
        <v>0</v>
      </c>
      <c r="Q194" s="51" t="n">
        <v>0.45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</v>
      </c>
      <c r="E195" s="41" t="n">
        <v>0</v>
      </c>
      <c r="F195" s="42" t="n">
        <v>0</v>
      </c>
      <c r="G195" s="38" t="n">
        <f aca="false">H195+I195</f>
        <v>0</v>
      </c>
      <c r="H195" s="43" t="n">
        <v>0</v>
      </c>
      <c r="I195" s="41" t="n">
        <v>0</v>
      </c>
      <c r="J195" s="40" t="n">
        <f aca="false">L195+M195</f>
        <v>1.14</v>
      </c>
      <c r="K195" s="44" t="n">
        <v>-0.07</v>
      </c>
      <c r="L195" s="41" t="n">
        <f aca="false">+[1]TETCO_TRANSCO!E195+K195</f>
        <v>0.84</v>
      </c>
      <c r="M195" s="42" t="n">
        <f aca="false">+[1]TETCO_TRANSCO!L195</f>
        <v>0.3</v>
      </c>
      <c r="N195" s="38" t="n">
        <f aca="false">O195+P195</f>
        <v>0</v>
      </c>
      <c r="O195" s="43" t="n">
        <v>0</v>
      </c>
      <c r="P195" s="41" t="n">
        <v>0</v>
      </c>
      <c r="Q195" s="43" t="n">
        <v>0.4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0</v>
      </c>
      <c r="E196" s="41" t="n">
        <v>0</v>
      </c>
      <c r="F196" s="42" t="n">
        <v>0</v>
      </c>
      <c r="G196" s="38" t="n">
        <f aca="false">H196+I196</f>
        <v>0</v>
      </c>
      <c r="H196" s="43" t="n">
        <v>0</v>
      </c>
      <c r="I196" s="41" t="n">
        <v>0</v>
      </c>
      <c r="J196" s="40" t="n">
        <f aca="false">L196+M196</f>
        <v>1.185</v>
      </c>
      <c r="K196" s="44" t="n">
        <v>-0.08</v>
      </c>
      <c r="L196" s="41" t="n">
        <f aca="false">+[1]TETCO_TRANSCO!E196+K196</f>
        <v>1.135</v>
      </c>
      <c r="M196" s="42" t="n">
        <f aca="false">+[1]TETCO_TRANSCO!F196</f>
        <v>0.05</v>
      </c>
      <c r="N196" s="38" t="n">
        <f aca="false">O196+P196</f>
        <v>0</v>
      </c>
      <c r="O196" s="43" t="n">
        <v>0</v>
      </c>
      <c r="P196" s="41" t="n">
        <v>0</v>
      </c>
      <c r="Q196" s="43" t="n">
        <v>0.35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0</v>
      </c>
      <c r="E197" s="41" t="n">
        <v>0</v>
      </c>
      <c r="F197" s="42" t="n">
        <v>0</v>
      </c>
      <c r="G197" s="38" t="n">
        <f aca="false">H197+I197</f>
        <v>0</v>
      </c>
      <c r="H197" s="43" t="n">
        <v>0</v>
      </c>
      <c r="I197" s="41" t="n">
        <v>0</v>
      </c>
      <c r="J197" s="40" t="n">
        <f aca="false">L197+M197</f>
        <v>1.185</v>
      </c>
      <c r="K197" s="44" t="n">
        <v>-0.08</v>
      </c>
      <c r="L197" s="41" t="n">
        <f aca="false">+[1]TETCO_TRANSCO!E197+K197</f>
        <v>1.135</v>
      </c>
      <c r="M197" s="42" t="n">
        <f aca="false">+[1]TETCO_TRANSCO!F197</f>
        <v>0.05</v>
      </c>
      <c r="N197" s="38" t="n">
        <f aca="false">O197+P197</f>
        <v>0</v>
      </c>
      <c r="O197" s="43" t="n">
        <v>0</v>
      </c>
      <c r="P197" s="41" t="n">
        <v>0</v>
      </c>
      <c r="Q197" s="43" t="n">
        <v>0.35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</v>
      </c>
      <c r="E198" s="41" t="n">
        <v>0</v>
      </c>
      <c r="F198" s="42" t="n">
        <v>0</v>
      </c>
      <c r="G198" s="38" t="n">
        <f aca="false">H198+I198</f>
        <v>0</v>
      </c>
      <c r="H198" s="43" t="n">
        <v>0</v>
      </c>
      <c r="I198" s="41" t="n">
        <v>0</v>
      </c>
      <c r="J198" s="40" t="n">
        <f aca="false">L198+M198</f>
        <v>0.655</v>
      </c>
      <c r="K198" s="44" t="n">
        <v>-0.05</v>
      </c>
      <c r="L198" s="41" t="n">
        <f aca="false">+[1]TETCO_TRANSCO!E198+K198</f>
        <v>0.605</v>
      </c>
      <c r="M198" s="42" t="n">
        <f aca="false">+[1]TETCO_TRANSCO!F198</f>
        <v>0.05</v>
      </c>
      <c r="N198" s="38" t="n">
        <f aca="false">O198+P198</f>
        <v>0</v>
      </c>
      <c r="O198" s="43" t="n">
        <v>0</v>
      </c>
      <c r="P198" s="41" t="n">
        <v>0</v>
      </c>
      <c r="Q198" s="43" t="n">
        <v>0.4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</v>
      </c>
      <c r="E199" s="41" t="n">
        <v>0</v>
      </c>
      <c r="F199" s="42" t="n">
        <v>0</v>
      </c>
      <c r="G199" s="38" t="n">
        <f aca="false">H199+I199</f>
        <v>0</v>
      </c>
      <c r="H199" s="43" t="n">
        <v>0</v>
      </c>
      <c r="I199" s="41" t="n">
        <v>0</v>
      </c>
      <c r="J199" s="40" t="n">
        <f aca="false">L199+M199</f>
        <v>0.455</v>
      </c>
      <c r="K199" s="44"/>
      <c r="L199" s="41" t="n">
        <f aca="false">+[1]TETCO_TRANSCO!E199+K199</f>
        <v>0.435</v>
      </c>
      <c r="M199" s="49" t="n">
        <f aca="false">+[1]TETCO_TRANSCO!F199</f>
        <v>0.02</v>
      </c>
      <c r="N199" s="38" t="n">
        <f aca="false">O199+P199</f>
        <v>0</v>
      </c>
      <c r="O199" s="43" t="n">
        <v>0</v>
      </c>
      <c r="P199" s="41" t="n">
        <v>0</v>
      </c>
      <c r="Q199" s="51" t="n">
        <v>0.6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</v>
      </c>
      <c r="E200" s="41" t="n">
        <v>0</v>
      </c>
      <c r="F200" s="42" t="n">
        <v>0</v>
      </c>
      <c r="G200" s="38" t="n">
        <f aca="false">H200+I200</f>
        <v>0</v>
      </c>
      <c r="H200" s="43" t="n">
        <v>0</v>
      </c>
      <c r="I200" s="41" t="n">
        <v>0</v>
      </c>
      <c r="J200" s="40" t="n">
        <f aca="false">L200+M200</f>
        <v>0.405</v>
      </c>
      <c r="K200" s="44"/>
      <c r="L200" s="41" t="n">
        <f aca="false">+[1]TETCO_TRANSCO!E200+K200</f>
        <v>0.385</v>
      </c>
      <c r="M200" s="42" t="n">
        <f aca="false">+[1]TETCO_TRANSCO!F200</f>
        <v>0.02</v>
      </c>
      <c r="N200" s="38" t="n">
        <f aca="false">O200+P200</f>
        <v>0</v>
      </c>
      <c r="O200" s="43" t="n">
        <v>0</v>
      </c>
      <c r="P200" s="41" t="n">
        <v>0</v>
      </c>
      <c r="Q200" s="43" t="n">
        <v>0.75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</v>
      </c>
      <c r="E201" s="41" t="n">
        <v>0</v>
      </c>
      <c r="F201" s="42" t="n">
        <v>0</v>
      </c>
      <c r="G201" s="38" t="n">
        <f aca="false">H201+I201</f>
        <v>0</v>
      </c>
      <c r="H201" s="43" t="n">
        <v>0</v>
      </c>
      <c r="I201" s="41" t="n">
        <v>0</v>
      </c>
      <c r="J201" s="40" t="n">
        <f aca="false">L201+M201</f>
        <v>0.405</v>
      </c>
      <c r="K201" s="44"/>
      <c r="L201" s="41" t="n">
        <f aca="false">+[1]TETCO_TRANSCO!E201+K201</f>
        <v>0.385</v>
      </c>
      <c r="M201" s="42" t="n">
        <f aca="false">+[1]TETCO_TRANSCO!F201</f>
        <v>0.02</v>
      </c>
      <c r="N201" s="38" t="n">
        <f aca="false">O201+P201</f>
        <v>0</v>
      </c>
      <c r="O201" s="43" t="n">
        <v>0</v>
      </c>
      <c r="P201" s="41" t="n">
        <v>0</v>
      </c>
      <c r="Q201" s="43" t="n">
        <v>0.85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</v>
      </c>
      <c r="E202" s="41" t="n">
        <v>0</v>
      </c>
      <c r="F202" s="42" t="n">
        <v>0</v>
      </c>
      <c r="G202" s="38" t="n">
        <f aca="false">H202+I202</f>
        <v>0</v>
      </c>
      <c r="H202" s="43" t="n">
        <v>0</v>
      </c>
      <c r="I202" s="41" t="n">
        <v>0</v>
      </c>
      <c r="J202" s="40" t="n">
        <f aca="false">L202+M202</f>
        <v>0.4175</v>
      </c>
      <c r="K202" s="44"/>
      <c r="L202" s="41" t="n">
        <f aca="false">+[1]TETCO_TRANSCO!E202+K202</f>
        <v>0.3975</v>
      </c>
      <c r="M202" s="42" t="n">
        <f aca="false">+[1]TETCO_TRANSCO!F202</f>
        <v>0.02</v>
      </c>
      <c r="N202" s="38" t="n">
        <f aca="false">O202+P202</f>
        <v>0</v>
      </c>
      <c r="O202" s="43" t="n">
        <v>0</v>
      </c>
      <c r="P202" s="41" t="n">
        <v>0</v>
      </c>
      <c r="Q202" s="43" t="n">
        <v>1.05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</v>
      </c>
      <c r="E203" s="41" t="n">
        <v>0</v>
      </c>
      <c r="F203" s="42" t="n">
        <v>0</v>
      </c>
      <c r="G203" s="38" t="n">
        <f aca="false">H203+I203</f>
        <v>0</v>
      </c>
      <c r="H203" s="43" t="n">
        <v>0</v>
      </c>
      <c r="I203" s="41" t="n">
        <v>0</v>
      </c>
      <c r="J203" s="40" t="n">
        <f aca="false">L203+M203</f>
        <v>0.42</v>
      </c>
      <c r="K203" s="44"/>
      <c r="L203" s="41" t="n">
        <f aca="false">+[1]TETCO_TRANSCO!E203+K203</f>
        <v>0.4</v>
      </c>
      <c r="M203" s="42" t="n">
        <f aca="false">+[1]TETCO_TRANSCO!F203</f>
        <v>0.02</v>
      </c>
      <c r="N203" s="38" t="n">
        <f aca="false">O203+P203</f>
        <v>0</v>
      </c>
      <c r="O203" s="43" t="n">
        <v>0</v>
      </c>
      <c r="P203" s="41" t="n">
        <v>0</v>
      </c>
      <c r="Q203" s="43" t="n">
        <v>1.05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</v>
      </c>
      <c r="E204" s="41" t="n">
        <v>0</v>
      </c>
      <c r="F204" s="42" t="n">
        <v>0</v>
      </c>
      <c r="G204" s="38" t="n">
        <f aca="false">H204+I204</f>
        <v>0</v>
      </c>
      <c r="H204" s="43" t="n">
        <v>0</v>
      </c>
      <c r="I204" s="41" t="n">
        <v>0</v>
      </c>
      <c r="J204" s="40" t="n">
        <f aca="false">L204+M204</f>
        <v>0.4175</v>
      </c>
      <c r="K204" s="44"/>
      <c r="L204" s="41" t="n">
        <f aca="false">+[1]TETCO_TRANSCO!E204+K204</f>
        <v>0.3975</v>
      </c>
      <c r="M204" s="42" t="n">
        <f aca="false">+[1]TETCO_TRANSCO!F204</f>
        <v>0.02</v>
      </c>
      <c r="N204" s="38" t="n">
        <f aca="false">O204+P204</f>
        <v>0</v>
      </c>
      <c r="O204" s="43" t="n">
        <v>0</v>
      </c>
      <c r="P204" s="41" t="n">
        <v>0</v>
      </c>
      <c r="Q204" s="43" t="n">
        <v>0.75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</v>
      </c>
      <c r="E205" s="41" t="n">
        <v>0</v>
      </c>
      <c r="F205" s="42" t="n">
        <v>0</v>
      </c>
      <c r="G205" s="38" t="n">
        <f aca="false">H205+I205</f>
        <v>0</v>
      </c>
      <c r="H205" s="43" t="n">
        <v>0</v>
      </c>
      <c r="I205" s="41" t="n">
        <v>0</v>
      </c>
      <c r="J205" s="40" t="n">
        <f aca="false">L205+M205</f>
        <v>0.42</v>
      </c>
      <c r="K205" s="44"/>
      <c r="L205" s="41" t="n">
        <f aca="false">+[1]TETCO_TRANSCO!E205+K205</f>
        <v>0.4</v>
      </c>
      <c r="M205" s="42" t="n">
        <f aca="false">+[1]TETCO_TRANSCO!F205</f>
        <v>0.02</v>
      </c>
      <c r="N205" s="38" t="n">
        <f aca="false">O205+P205</f>
        <v>0</v>
      </c>
      <c r="O205" s="43" t="n">
        <v>0</v>
      </c>
      <c r="P205" s="41" t="n">
        <v>0</v>
      </c>
      <c r="Q205" s="43" t="n">
        <v>0.45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</v>
      </c>
      <c r="E206" s="41" t="n">
        <v>0</v>
      </c>
      <c r="F206" s="42" t="n">
        <v>0</v>
      </c>
      <c r="G206" s="38" t="n">
        <f aca="false">H206+I206</f>
        <v>0</v>
      </c>
      <c r="H206" s="43" t="n">
        <v>0</v>
      </c>
      <c r="I206" s="41" t="n">
        <v>0</v>
      </c>
      <c r="J206" s="40" t="n">
        <f aca="false">L206+M206</f>
        <v>0.605</v>
      </c>
      <c r="K206" s="44" t="n">
        <v>-0.05</v>
      </c>
      <c r="L206" s="41" t="n">
        <f aca="false">+[1]TETCO_TRANSCO!E206+K206</f>
        <v>0.505</v>
      </c>
      <c r="M206" s="49" t="n">
        <f aca="false">+[1]TETCO_TRANSCO!L206</f>
        <v>0.1</v>
      </c>
      <c r="N206" s="38" t="n">
        <f aca="false">O206+P206</f>
        <v>0</v>
      </c>
      <c r="O206" s="43" t="n">
        <v>0</v>
      </c>
      <c r="P206" s="41" t="n">
        <v>0</v>
      </c>
      <c r="Q206" s="51" t="n">
        <v>0.45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</v>
      </c>
      <c r="E207" s="41" t="n">
        <v>0</v>
      </c>
      <c r="F207" s="42" t="n">
        <v>0</v>
      </c>
      <c r="G207" s="38" t="n">
        <f aca="false">H207+I207</f>
        <v>0</v>
      </c>
      <c r="H207" s="43" t="n">
        <v>0</v>
      </c>
      <c r="I207" s="41" t="n">
        <v>0</v>
      </c>
      <c r="J207" s="40" t="n">
        <f aca="false">L207+M207</f>
        <v>1.14</v>
      </c>
      <c r="K207" s="44" t="n">
        <v>-0.07</v>
      </c>
      <c r="L207" s="41" t="n">
        <f aca="false">+[1]TETCO_TRANSCO!E207+K207</f>
        <v>0.84</v>
      </c>
      <c r="M207" s="42" t="n">
        <f aca="false">+[1]TETCO_TRANSCO!L207</f>
        <v>0.3</v>
      </c>
      <c r="N207" s="38" t="n">
        <f aca="false">O207+P207</f>
        <v>0</v>
      </c>
      <c r="O207" s="43" t="n">
        <v>0</v>
      </c>
      <c r="P207" s="41" t="n">
        <v>0</v>
      </c>
      <c r="Q207" s="43" t="n">
        <v>0.4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0</v>
      </c>
      <c r="E208" s="41" t="n">
        <v>0</v>
      </c>
      <c r="F208" s="42" t="n">
        <v>0</v>
      </c>
      <c r="G208" s="38" t="n">
        <f aca="false">H208+I208</f>
        <v>0</v>
      </c>
      <c r="H208" s="43" t="n">
        <v>0</v>
      </c>
      <c r="I208" s="41" t="n">
        <v>0</v>
      </c>
      <c r="J208" s="40" t="n">
        <f aca="false">L208+M208</f>
        <v>0</v>
      </c>
      <c r="K208" s="44" t="n">
        <v>0</v>
      </c>
      <c r="L208" s="41" t="n">
        <v>0</v>
      </c>
      <c r="M208" s="49" t="n">
        <v>0</v>
      </c>
      <c r="N208" s="38" t="n">
        <f aca="false">O208+P208</f>
        <v>0</v>
      </c>
      <c r="O208" s="43" t="n">
        <v>0</v>
      </c>
      <c r="P208" s="41" t="n">
        <v>0</v>
      </c>
      <c r="Q208" s="43" t="n">
        <v>0.35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0</v>
      </c>
      <c r="E209" s="41" t="n">
        <v>0</v>
      </c>
      <c r="F209" s="42" t="n">
        <v>0</v>
      </c>
      <c r="G209" s="38" t="n">
        <f aca="false">H209+I209</f>
        <v>0</v>
      </c>
      <c r="H209" s="43" t="n">
        <v>0</v>
      </c>
      <c r="I209" s="41" t="n">
        <v>0</v>
      </c>
      <c r="J209" s="40" t="n">
        <f aca="false">L209+M209</f>
        <v>0</v>
      </c>
      <c r="K209" s="44" t="n">
        <v>0</v>
      </c>
      <c r="L209" s="41" t="n">
        <v>0</v>
      </c>
      <c r="M209" s="42" t="n">
        <v>0</v>
      </c>
      <c r="N209" s="38" t="n">
        <f aca="false">O209+P209</f>
        <v>0</v>
      </c>
      <c r="O209" s="43" t="n">
        <v>0</v>
      </c>
      <c r="P209" s="41" t="n">
        <v>0</v>
      </c>
      <c r="Q209" s="43" t="n">
        <v>0.35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</v>
      </c>
      <c r="E210" s="41" t="n">
        <v>0</v>
      </c>
      <c r="F210" s="42" t="n">
        <v>0</v>
      </c>
      <c r="G210" s="38" t="n">
        <f aca="false">H210+I210</f>
        <v>0</v>
      </c>
      <c r="H210" s="43" t="n">
        <v>0</v>
      </c>
      <c r="I210" s="41" t="n">
        <v>0</v>
      </c>
      <c r="J210" s="40" t="n">
        <f aca="false">L210+M210</f>
        <v>0</v>
      </c>
      <c r="K210" s="44" t="n">
        <v>0</v>
      </c>
      <c r="L210" s="41" t="n">
        <v>0</v>
      </c>
      <c r="M210" s="42" t="n">
        <v>0</v>
      </c>
      <c r="N210" s="38" t="n">
        <f aca="false">O210+P210</f>
        <v>0</v>
      </c>
      <c r="O210" s="43" t="n">
        <v>0</v>
      </c>
      <c r="P210" s="41" t="n">
        <v>0</v>
      </c>
      <c r="Q210" s="43" t="n">
        <v>0.4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</v>
      </c>
      <c r="E211" s="41" t="n">
        <v>0</v>
      </c>
      <c r="F211" s="42" t="n">
        <v>0</v>
      </c>
      <c r="G211" s="38" t="n">
        <f aca="false">H211+I211</f>
        <v>0</v>
      </c>
      <c r="H211" s="43" t="n">
        <v>0</v>
      </c>
      <c r="I211" s="41" t="n">
        <v>0</v>
      </c>
      <c r="J211" s="40" t="n">
        <f aca="false">L211+M211</f>
        <v>0</v>
      </c>
      <c r="K211" s="44" t="n">
        <v>0</v>
      </c>
      <c r="L211" s="41" t="n">
        <v>0</v>
      </c>
      <c r="M211" s="42" t="n">
        <v>0</v>
      </c>
      <c r="N211" s="38" t="n">
        <f aca="false">O211+P211</f>
        <v>0</v>
      </c>
      <c r="O211" s="43" t="n">
        <v>0</v>
      </c>
      <c r="P211" s="41" t="n">
        <v>0</v>
      </c>
      <c r="Q211" s="51" t="n">
        <v>0.6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</v>
      </c>
      <c r="E212" s="41" t="n">
        <v>0</v>
      </c>
      <c r="F212" s="42" t="n">
        <v>0</v>
      </c>
      <c r="G212" s="38" t="n">
        <f aca="false">H212+I212</f>
        <v>0</v>
      </c>
      <c r="H212" s="43" t="n">
        <v>0</v>
      </c>
      <c r="I212" s="41" t="n">
        <v>0</v>
      </c>
      <c r="J212" s="40" t="n">
        <f aca="false">L212+M212</f>
        <v>0</v>
      </c>
      <c r="K212" s="44" t="n">
        <v>0</v>
      </c>
      <c r="L212" s="41" t="n">
        <v>0</v>
      </c>
      <c r="M212" s="42" t="n">
        <v>0</v>
      </c>
      <c r="N212" s="38" t="n">
        <f aca="false">O212+P212</f>
        <v>0</v>
      </c>
      <c r="O212" s="43" t="n">
        <v>0</v>
      </c>
      <c r="P212" s="41" t="n">
        <v>0</v>
      </c>
      <c r="Q212" s="43" t="n">
        <v>0.75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</v>
      </c>
      <c r="E213" s="0" t="n">
        <v>0</v>
      </c>
      <c r="F213" s="0" t="n">
        <v>0</v>
      </c>
      <c r="G213" s="0" t="n">
        <f aca="false">H213+I213</f>
        <v>0</v>
      </c>
      <c r="H213" s="0" t="n">
        <v>0</v>
      </c>
      <c r="I213" s="0" t="n">
        <v>0</v>
      </c>
      <c r="J213" s="0" t="n">
        <f aca="false">L213+M213</f>
        <v>0</v>
      </c>
      <c r="K213" s="44" t="n">
        <v>0</v>
      </c>
      <c r="L213" s="0" t="n">
        <v>0</v>
      </c>
      <c r="M213" s="42" t="n">
        <v>0</v>
      </c>
      <c r="N213" s="0" t="n">
        <f aca="false">O213+P213</f>
        <v>0</v>
      </c>
      <c r="O213" s="0" t="n">
        <v>0</v>
      </c>
      <c r="P213" s="0" t="n">
        <v>0</v>
      </c>
      <c r="Q213" s="43" t="n">
        <v>0.85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</v>
      </c>
      <c r="E214" s="0" t="n">
        <v>0</v>
      </c>
      <c r="F214" s="0" t="n">
        <v>0</v>
      </c>
      <c r="G214" s="0" t="n">
        <f aca="false">H214+I214</f>
        <v>0</v>
      </c>
      <c r="H214" s="0" t="n">
        <v>0</v>
      </c>
      <c r="I214" s="0" t="n">
        <v>0</v>
      </c>
      <c r="J214" s="0" t="n">
        <f aca="false">L214+M214</f>
        <v>0</v>
      </c>
      <c r="K214" s="44" t="n">
        <v>0</v>
      </c>
      <c r="L214" s="0" t="n">
        <v>0</v>
      </c>
      <c r="M214" s="42" t="n">
        <v>0</v>
      </c>
      <c r="N214" s="0" t="n">
        <f aca="false">O214+P214</f>
        <v>0</v>
      </c>
      <c r="O214" s="0" t="n">
        <v>0</v>
      </c>
      <c r="P214" s="0" t="n">
        <v>0</v>
      </c>
      <c r="Q214" s="43" t="n">
        <v>1.05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</v>
      </c>
      <c r="E215" s="0" t="n">
        <v>0</v>
      </c>
      <c r="F215" s="0" t="n">
        <v>0</v>
      </c>
      <c r="G215" s="0" t="n">
        <f aca="false">H215+I215</f>
        <v>0</v>
      </c>
      <c r="H215" s="0" t="n">
        <v>0</v>
      </c>
      <c r="I215" s="0" t="n">
        <v>0</v>
      </c>
      <c r="J215" s="0" t="n">
        <f aca="false">L215+M215</f>
        <v>0</v>
      </c>
      <c r="K215" s="44" t="n">
        <v>0</v>
      </c>
      <c r="L215" s="0" t="n">
        <v>0</v>
      </c>
      <c r="M215" s="42" t="n">
        <v>0</v>
      </c>
      <c r="N215" s="0" t="n">
        <f aca="false">O215+P215</f>
        <v>0</v>
      </c>
      <c r="O215" s="0" t="n">
        <v>0</v>
      </c>
      <c r="P215" s="0" t="n">
        <v>0</v>
      </c>
      <c r="Q215" s="43" t="n">
        <v>1.05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</v>
      </c>
      <c r="E216" s="0" t="n">
        <v>0</v>
      </c>
      <c r="F216" s="0" t="n">
        <v>0</v>
      </c>
      <c r="G216" s="0" t="n">
        <f aca="false">H216+I216</f>
        <v>0</v>
      </c>
      <c r="H216" s="0" t="n">
        <v>0</v>
      </c>
      <c r="I216" s="0" t="n">
        <v>0</v>
      </c>
      <c r="J216" s="0" t="n">
        <f aca="false">L216+M216</f>
        <v>0</v>
      </c>
      <c r="K216" s="44" t="n">
        <v>0</v>
      </c>
      <c r="L216" s="0" t="n">
        <v>0</v>
      </c>
      <c r="M216" s="42" t="n">
        <v>0</v>
      </c>
      <c r="N216" s="0" t="n">
        <f aca="false">O216+P216</f>
        <v>0</v>
      </c>
      <c r="O216" s="0" t="n">
        <v>0</v>
      </c>
      <c r="P216" s="0" t="n">
        <v>0</v>
      </c>
      <c r="Q216" s="43" t="n">
        <v>0.75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</v>
      </c>
      <c r="E217" s="0" t="n">
        <v>0</v>
      </c>
      <c r="F217" s="0" t="n">
        <v>0</v>
      </c>
      <c r="G217" s="0" t="n">
        <f aca="false">H217+I217</f>
        <v>0</v>
      </c>
      <c r="H217" s="0" t="n">
        <v>0</v>
      </c>
      <c r="I217" s="0" t="n">
        <v>0</v>
      </c>
      <c r="J217" s="0" t="n">
        <f aca="false">L217+M217</f>
        <v>0</v>
      </c>
      <c r="K217" s="44" t="n">
        <v>0</v>
      </c>
      <c r="L217" s="0" t="n">
        <v>0</v>
      </c>
      <c r="M217" s="42" t="n">
        <v>0</v>
      </c>
      <c r="N217" s="0" t="n">
        <f aca="false">O217+P217</f>
        <v>0</v>
      </c>
      <c r="O217" s="0" t="n">
        <v>0</v>
      </c>
      <c r="P217" s="0" t="n">
        <v>0</v>
      </c>
      <c r="Q217" s="43" t="n">
        <v>0.45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</v>
      </c>
      <c r="E218" s="0" t="n">
        <v>0</v>
      </c>
      <c r="F218" s="0" t="n">
        <v>0</v>
      </c>
      <c r="G218" s="0" t="n">
        <f aca="false">H218+I218</f>
        <v>0</v>
      </c>
      <c r="H218" s="0" t="n">
        <v>0</v>
      </c>
      <c r="I218" s="0" t="n">
        <v>0</v>
      </c>
      <c r="J218" s="0" t="n">
        <f aca="false">L218+M218</f>
        <v>0</v>
      </c>
      <c r="K218" s="44" t="n">
        <v>0</v>
      </c>
      <c r="L218" s="0" t="n">
        <v>0</v>
      </c>
      <c r="M218" s="42" t="n">
        <v>0</v>
      </c>
      <c r="N218" s="0" t="n">
        <f aca="false">O218+P218</f>
        <v>0</v>
      </c>
      <c r="O218" s="0" t="n">
        <v>0</v>
      </c>
      <c r="P218" s="0" t="n">
        <v>0</v>
      </c>
      <c r="Q218" s="51" t="n">
        <v>0.45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</v>
      </c>
      <c r="E219" s="0" t="n">
        <v>0</v>
      </c>
      <c r="F219" s="0" t="n">
        <v>0</v>
      </c>
      <c r="G219" s="0" t="n">
        <f aca="false">H219+I219</f>
        <v>0</v>
      </c>
      <c r="H219" s="0" t="n">
        <v>0</v>
      </c>
      <c r="I219" s="0" t="n">
        <v>0</v>
      </c>
      <c r="J219" s="0" t="n">
        <f aca="false">L219+M219</f>
        <v>0</v>
      </c>
      <c r="K219" s="44" t="n">
        <v>0</v>
      </c>
      <c r="L219" s="0" t="n">
        <v>0</v>
      </c>
      <c r="M219" s="42" t="n">
        <v>0</v>
      </c>
      <c r="N219" s="0" t="n">
        <f aca="false">O219+P219</f>
        <v>0</v>
      </c>
      <c r="O219" s="0" t="n">
        <v>0</v>
      </c>
      <c r="P219" s="0" t="n">
        <v>0</v>
      </c>
      <c r="Q219" s="43" t="n">
        <v>0.4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0</v>
      </c>
      <c r="E220" s="0" t="n">
        <v>0</v>
      </c>
      <c r="F220" s="0" t="n">
        <v>0</v>
      </c>
      <c r="G220" s="0" t="n">
        <f aca="false">H220+I220</f>
        <v>0</v>
      </c>
      <c r="H220" s="0" t="n">
        <v>0</v>
      </c>
      <c r="I220" s="0" t="n">
        <v>0</v>
      </c>
      <c r="J220" s="0" t="n">
        <f aca="false">L220+M220</f>
        <v>0</v>
      </c>
      <c r="K220" s="44" t="n">
        <v>0</v>
      </c>
      <c r="L220" s="0" t="n">
        <v>0</v>
      </c>
      <c r="M220" s="42" t="n">
        <v>0</v>
      </c>
      <c r="N220" s="0" t="n">
        <f aca="false">O220+P220</f>
        <v>0</v>
      </c>
      <c r="O220" s="0" t="n">
        <v>0</v>
      </c>
      <c r="P220" s="0" t="n">
        <v>0</v>
      </c>
      <c r="Q220" s="43" t="n">
        <v>0.35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0</v>
      </c>
      <c r="E221" s="0" t="n">
        <v>0</v>
      </c>
      <c r="F221" s="0" t="n">
        <v>0</v>
      </c>
      <c r="G221" s="0" t="n">
        <f aca="false">H221+I221</f>
        <v>0</v>
      </c>
      <c r="H221" s="0" t="n">
        <v>0</v>
      </c>
      <c r="I221" s="0" t="n">
        <v>0</v>
      </c>
      <c r="J221" s="0" t="n">
        <f aca="false">L221+M221</f>
        <v>0</v>
      </c>
      <c r="K221" s="44" t="n">
        <v>0</v>
      </c>
      <c r="L221" s="0" t="n">
        <v>0</v>
      </c>
      <c r="M221" s="42" t="n">
        <v>0</v>
      </c>
      <c r="N221" s="0" t="n">
        <f aca="false">O221+P221</f>
        <v>0</v>
      </c>
      <c r="O221" s="0" t="n">
        <v>0</v>
      </c>
      <c r="P221" s="0" t="n">
        <v>0</v>
      </c>
      <c r="Q221" s="43" t="n">
        <v>0.35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</v>
      </c>
      <c r="E222" s="0" t="n">
        <v>0</v>
      </c>
      <c r="F222" s="0" t="n">
        <v>0</v>
      </c>
      <c r="G222" s="0" t="n">
        <f aca="false">H222+I222</f>
        <v>0</v>
      </c>
      <c r="H222" s="0" t="n">
        <v>0</v>
      </c>
      <c r="I222" s="0" t="n">
        <v>0</v>
      </c>
      <c r="J222" s="0" t="n">
        <f aca="false">L222+M222</f>
        <v>0</v>
      </c>
      <c r="K222" s="44" t="n">
        <v>0</v>
      </c>
      <c r="L222" s="0" t="n">
        <v>0</v>
      </c>
      <c r="M222" s="42" t="n">
        <v>0</v>
      </c>
      <c r="N222" s="0" t="n">
        <f aca="false">O222+P222</f>
        <v>0</v>
      </c>
      <c r="O222" s="0" t="n">
        <v>0</v>
      </c>
      <c r="P222" s="0" t="n">
        <v>0</v>
      </c>
      <c r="Q222" s="43" t="n">
        <v>0.4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</v>
      </c>
      <c r="E223" s="0" t="n">
        <v>0</v>
      </c>
      <c r="F223" s="0" t="n">
        <v>0</v>
      </c>
      <c r="G223" s="0" t="n">
        <f aca="false">H223+I223</f>
        <v>0</v>
      </c>
      <c r="H223" s="0" t="n">
        <v>0</v>
      </c>
      <c r="I223" s="0" t="n">
        <v>0</v>
      </c>
      <c r="J223" s="0" t="n">
        <f aca="false">L223+M223</f>
        <v>0</v>
      </c>
      <c r="K223" s="44" t="n">
        <v>0</v>
      </c>
      <c r="L223" s="0" t="n">
        <v>0</v>
      </c>
      <c r="M223" s="42" t="n">
        <v>0</v>
      </c>
      <c r="N223" s="0" t="n">
        <f aca="false">O223+P223</f>
        <v>0</v>
      </c>
      <c r="O223" s="0" t="n">
        <v>0</v>
      </c>
      <c r="P223" s="0" t="n">
        <v>0</v>
      </c>
      <c r="Q223" s="51" t="n">
        <v>0.6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</v>
      </c>
      <c r="E224" s="0" t="n">
        <v>0</v>
      </c>
      <c r="F224" s="0" t="n">
        <v>0</v>
      </c>
      <c r="G224" s="0" t="n">
        <f aca="false">H224+I224</f>
        <v>0</v>
      </c>
      <c r="H224" s="0" t="n">
        <v>0</v>
      </c>
      <c r="I224" s="0" t="n">
        <v>0</v>
      </c>
      <c r="J224" s="0" t="n">
        <f aca="false">L224+M224</f>
        <v>0</v>
      </c>
      <c r="K224" s="44" t="n">
        <v>0</v>
      </c>
      <c r="L224" s="0" t="n">
        <v>0</v>
      </c>
      <c r="M224" s="42" t="n">
        <v>0</v>
      </c>
      <c r="N224" s="0" t="n">
        <f aca="false">O224+P224</f>
        <v>0</v>
      </c>
      <c r="O224" s="0" t="n">
        <v>0</v>
      </c>
      <c r="P224" s="0" t="n">
        <v>0</v>
      </c>
      <c r="Q224" s="43" t="n">
        <v>0.75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</v>
      </c>
      <c r="E225" s="0" t="n">
        <v>0</v>
      </c>
      <c r="F225" s="0" t="n">
        <v>0</v>
      </c>
      <c r="G225" s="0" t="n">
        <f aca="false">H225+I225</f>
        <v>0</v>
      </c>
      <c r="H225" s="0" t="n">
        <v>0</v>
      </c>
      <c r="I225" s="0" t="n">
        <v>0</v>
      </c>
      <c r="J225" s="0" t="n">
        <f aca="false">L225+M225</f>
        <v>0</v>
      </c>
      <c r="K225" s="44" t="n">
        <v>0</v>
      </c>
      <c r="L225" s="0" t="n">
        <v>0</v>
      </c>
      <c r="M225" s="42" t="n">
        <v>0</v>
      </c>
      <c r="N225" s="0" t="n">
        <f aca="false">O225+P225</f>
        <v>0</v>
      </c>
      <c r="O225" s="0" t="n">
        <v>0</v>
      </c>
      <c r="P225" s="0" t="n">
        <v>0</v>
      </c>
      <c r="Q225" s="43" t="n">
        <v>0.85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</v>
      </c>
      <c r="E226" s="0" t="n">
        <v>0</v>
      </c>
      <c r="F226" s="0" t="n">
        <v>0</v>
      </c>
      <c r="G226" s="0" t="n">
        <f aca="false">H226+I226</f>
        <v>0</v>
      </c>
      <c r="H226" s="0" t="n">
        <v>0</v>
      </c>
      <c r="I226" s="0" t="n">
        <v>0</v>
      </c>
      <c r="J226" s="0" t="n">
        <f aca="false">L226+M226</f>
        <v>0</v>
      </c>
      <c r="K226" s="44" t="n">
        <v>0</v>
      </c>
      <c r="L226" s="0" t="n">
        <v>0</v>
      </c>
      <c r="M226" s="42" t="n">
        <v>0</v>
      </c>
      <c r="N226" s="0" t="n">
        <f aca="false">O226+P226</f>
        <v>0</v>
      </c>
      <c r="O226" s="0" t="n">
        <v>0</v>
      </c>
      <c r="P226" s="0" t="n">
        <v>0</v>
      </c>
      <c r="Q226" s="43" t="n">
        <v>1.05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</v>
      </c>
      <c r="E227" s="0" t="n">
        <v>0</v>
      </c>
      <c r="F227" s="0" t="n">
        <v>0</v>
      </c>
      <c r="G227" s="0" t="n">
        <f aca="false">H227+I227</f>
        <v>0</v>
      </c>
      <c r="H227" s="0" t="n">
        <v>0</v>
      </c>
      <c r="I227" s="0" t="n">
        <v>0</v>
      </c>
      <c r="J227" s="0" t="n">
        <f aca="false">L227+M227</f>
        <v>0</v>
      </c>
      <c r="K227" s="44" t="n">
        <v>0</v>
      </c>
      <c r="L227" s="0" t="n">
        <v>0</v>
      </c>
      <c r="M227" s="42" t="n">
        <v>0</v>
      </c>
      <c r="N227" s="0" t="n">
        <f aca="false">O227+P227</f>
        <v>0</v>
      </c>
      <c r="O227" s="0" t="n">
        <v>0</v>
      </c>
      <c r="P227" s="0" t="n">
        <v>0</v>
      </c>
      <c r="Q227" s="43" t="n">
        <v>1.05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</v>
      </c>
      <c r="E228" s="0" t="n">
        <v>0</v>
      </c>
      <c r="F228" s="0" t="n">
        <v>0</v>
      </c>
      <c r="G228" s="0" t="n">
        <f aca="false">H228+I228</f>
        <v>0</v>
      </c>
      <c r="H228" s="0" t="n">
        <v>0</v>
      </c>
      <c r="I228" s="0" t="n">
        <v>0</v>
      </c>
      <c r="J228" s="0" t="n">
        <f aca="false">L228+M228</f>
        <v>0</v>
      </c>
      <c r="K228" s="44" t="n">
        <v>0</v>
      </c>
      <c r="L228" s="0" t="n">
        <v>0</v>
      </c>
      <c r="M228" s="42" t="n">
        <v>0</v>
      </c>
      <c r="N228" s="0" t="n">
        <f aca="false">O228+P228</f>
        <v>0</v>
      </c>
      <c r="O228" s="0" t="n">
        <v>0</v>
      </c>
      <c r="P228" s="0" t="n">
        <v>0</v>
      </c>
      <c r="Q228" s="43" t="n">
        <v>0.75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</v>
      </c>
      <c r="E229" s="0" t="n">
        <v>0</v>
      </c>
      <c r="F229" s="0" t="n">
        <v>0</v>
      </c>
      <c r="G229" s="0" t="n">
        <f aca="false">H229+I229</f>
        <v>0</v>
      </c>
      <c r="H229" s="0" t="n">
        <v>0</v>
      </c>
      <c r="I229" s="0" t="n">
        <v>0</v>
      </c>
      <c r="J229" s="0" t="n">
        <f aca="false">L229+M229</f>
        <v>0</v>
      </c>
      <c r="K229" s="44" t="n">
        <v>0</v>
      </c>
      <c r="L229" s="0" t="n">
        <v>0</v>
      </c>
      <c r="M229" s="42" t="n">
        <v>0</v>
      </c>
      <c r="N229" s="0" t="n">
        <f aca="false">O229+P229</f>
        <v>0</v>
      </c>
      <c r="O229" s="0" t="n">
        <v>0</v>
      </c>
      <c r="P229" s="0" t="n">
        <v>0</v>
      </c>
      <c r="Q229" s="43" t="n">
        <v>0.45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</v>
      </c>
      <c r="E230" s="0" t="n">
        <v>0</v>
      </c>
      <c r="F230" s="0" t="n">
        <v>0</v>
      </c>
      <c r="G230" s="0" t="n">
        <f aca="false">H230+I230</f>
        <v>0</v>
      </c>
      <c r="H230" s="0" t="n">
        <v>0</v>
      </c>
      <c r="I230" s="0" t="n">
        <v>0</v>
      </c>
      <c r="J230" s="0" t="n">
        <f aca="false">L230+M230</f>
        <v>0</v>
      </c>
      <c r="K230" s="44" t="n">
        <v>0</v>
      </c>
      <c r="L230" s="0" t="n">
        <v>0</v>
      </c>
      <c r="M230" s="42" t="n">
        <v>0</v>
      </c>
      <c r="N230" s="0" t="n">
        <f aca="false">O230+P230</f>
        <v>0</v>
      </c>
      <c r="O230" s="0" t="n">
        <v>0</v>
      </c>
      <c r="P230" s="0" t="n">
        <v>0</v>
      </c>
      <c r="Q230" s="51" t="n">
        <v>0.45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</v>
      </c>
      <c r="E231" s="0" t="n">
        <v>0</v>
      </c>
      <c r="F231" s="0" t="n">
        <v>0</v>
      </c>
      <c r="G231" s="0" t="n">
        <f aca="false">H231+I231</f>
        <v>0</v>
      </c>
      <c r="H231" s="0" t="n">
        <v>0</v>
      </c>
      <c r="I231" s="0" t="n">
        <v>0</v>
      </c>
      <c r="J231" s="0" t="n">
        <f aca="false">L231+M231</f>
        <v>0</v>
      </c>
      <c r="K231" s="44" t="n">
        <v>0</v>
      </c>
      <c r="L231" s="0" t="n">
        <v>0</v>
      </c>
      <c r="M231" s="42" t="n">
        <v>0</v>
      </c>
      <c r="N231" s="0" t="n">
        <f aca="false">O231+P231</f>
        <v>0</v>
      </c>
      <c r="O231" s="0" t="n">
        <v>0</v>
      </c>
      <c r="P231" s="0" t="n">
        <v>0</v>
      </c>
      <c r="Q231" s="43" t="n">
        <v>0.4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0</v>
      </c>
      <c r="E232" s="0" t="n">
        <v>0</v>
      </c>
      <c r="F232" s="0" t="n">
        <v>0</v>
      </c>
      <c r="G232" s="0" t="n">
        <f aca="false">H232+I232</f>
        <v>0</v>
      </c>
      <c r="H232" s="0" t="n">
        <v>0</v>
      </c>
      <c r="I232" s="0" t="n">
        <v>0</v>
      </c>
      <c r="J232" s="0" t="n">
        <f aca="false">L232+M232</f>
        <v>0</v>
      </c>
      <c r="K232" s="44" t="n">
        <v>0</v>
      </c>
      <c r="L232" s="0" t="n">
        <v>0</v>
      </c>
      <c r="M232" s="42" t="n">
        <v>0</v>
      </c>
      <c r="N232" s="0" t="n">
        <f aca="false">O232+P232</f>
        <v>0</v>
      </c>
      <c r="O232" s="0" t="n">
        <v>0</v>
      </c>
      <c r="P232" s="0" t="n">
        <v>0</v>
      </c>
      <c r="Q232" s="43" t="n">
        <v>0.35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0</v>
      </c>
      <c r="E233" s="0" t="n">
        <v>0</v>
      </c>
      <c r="F233" s="0" t="n">
        <v>0</v>
      </c>
      <c r="G233" s="0" t="n">
        <f aca="false">H233+I233</f>
        <v>0</v>
      </c>
      <c r="H233" s="0" t="n">
        <v>0</v>
      </c>
      <c r="I233" s="0" t="n">
        <v>0</v>
      </c>
      <c r="J233" s="0" t="n">
        <f aca="false">L233+M233</f>
        <v>0</v>
      </c>
      <c r="K233" s="44" t="n">
        <v>0</v>
      </c>
      <c r="L233" s="0" t="n">
        <v>0</v>
      </c>
      <c r="M233" s="42" t="n">
        <v>0</v>
      </c>
      <c r="N233" s="0" t="n">
        <f aca="false">O233+P233</f>
        <v>0</v>
      </c>
      <c r="O233" s="0" t="n">
        <v>0</v>
      </c>
      <c r="P233" s="0" t="n">
        <v>0</v>
      </c>
      <c r="Q233" s="43" t="n">
        <v>0.35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</v>
      </c>
      <c r="E234" s="0" t="n">
        <v>0</v>
      </c>
      <c r="F234" s="0" t="n">
        <v>0</v>
      </c>
      <c r="G234" s="0" t="n">
        <f aca="false">H234+I234</f>
        <v>0</v>
      </c>
      <c r="H234" s="0" t="n">
        <v>0</v>
      </c>
      <c r="I234" s="0" t="n">
        <v>0</v>
      </c>
      <c r="J234" s="0" t="n">
        <f aca="false">L234+M234</f>
        <v>0</v>
      </c>
      <c r="K234" s="44" t="n">
        <v>0</v>
      </c>
      <c r="L234" s="0" t="n">
        <v>0</v>
      </c>
      <c r="M234" s="42" t="n">
        <v>0</v>
      </c>
      <c r="N234" s="0" t="n">
        <f aca="false">O234+P234</f>
        <v>0</v>
      </c>
      <c r="O234" s="0" t="n">
        <v>0</v>
      </c>
      <c r="P234" s="0" t="n">
        <v>0</v>
      </c>
      <c r="Q234" s="43" t="n">
        <v>0.4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</v>
      </c>
      <c r="E235" s="0" t="n">
        <v>0</v>
      </c>
      <c r="F235" s="0" t="n">
        <v>0</v>
      </c>
      <c r="G235" s="0" t="n">
        <f aca="false">H235+I235</f>
        <v>0</v>
      </c>
      <c r="H235" s="0" t="n">
        <v>0</v>
      </c>
      <c r="I235" s="0" t="n">
        <v>0</v>
      </c>
      <c r="J235" s="0" t="n">
        <f aca="false">L235+M235</f>
        <v>0</v>
      </c>
      <c r="K235" s="44" t="n">
        <v>0</v>
      </c>
      <c r="L235" s="0" t="n">
        <v>0</v>
      </c>
      <c r="M235" s="42" t="n">
        <v>0</v>
      </c>
      <c r="N235" s="0" t="n">
        <f aca="false">O235+P235</f>
        <v>0</v>
      </c>
      <c r="O235" s="0" t="n">
        <v>0</v>
      </c>
      <c r="P235" s="0" t="n">
        <v>0</v>
      </c>
      <c r="Q235" s="51" t="n">
        <v>0.6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</v>
      </c>
      <c r="E236" s="0" t="n">
        <v>0</v>
      </c>
      <c r="F236" s="0" t="n">
        <v>0</v>
      </c>
      <c r="G236" s="0" t="n">
        <f aca="false">H236+I236</f>
        <v>0</v>
      </c>
      <c r="H236" s="0" t="n">
        <v>0</v>
      </c>
      <c r="I236" s="0" t="n">
        <v>0</v>
      </c>
      <c r="J236" s="0" t="n">
        <f aca="false">L236+M236</f>
        <v>0</v>
      </c>
      <c r="K236" s="44" t="n">
        <v>0</v>
      </c>
      <c r="L236" s="0" t="n">
        <v>0</v>
      </c>
      <c r="M236" s="42" t="n">
        <v>0</v>
      </c>
      <c r="N236" s="0" t="n">
        <f aca="false">O236+P236</f>
        <v>0</v>
      </c>
      <c r="O236" s="0" t="n">
        <v>0</v>
      </c>
      <c r="P236" s="0" t="n">
        <v>0</v>
      </c>
      <c r="Q236" s="43" t="n">
        <v>0.75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</v>
      </c>
      <c r="E237" s="0" t="n">
        <v>0</v>
      </c>
      <c r="F237" s="0" t="n">
        <v>0</v>
      </c>
      <c r="G237" s="0" t="n">
        <f aca="false">H237+I237</f>
        <v>0</v>
      </c>
      <c r="H237" s="0" t="n">
        <v>0</v>
      </c>
      <c r="I237" s="0" t="n">
        <v>0</v>
      </c>
      <c r="J237" s="0" t="n">
        <f aca="false">L237+M237</f>
        <v>0</v>
      </c>
      <c r="K237" s="44" t="n">
        <v>0</v>
      </c>
      <c r="L237" s="0" t="n">
        <v>0</v>
      </c>
      <c r="M237" s="42" t="n">
        <v>0</v>
      </c>
      <c r="N237" s="0" t="n">
        <f aca="false">O237+P237</f>
        <v>0</v>
      </c>
      <c r="O237" s="0" t="n">
        <v>0</v>
      </c>
      <c r="P237" s="0" t="n">
        <v>0</v>
      </c>
      <c r="Q237" s="43" t="n">
        <v>0.85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</v>
      </c>
      <c r="E238" s="0" t="n">
        <v>0</v>
      </c>
      <c r="F238" s="0" t="n">
        <v>0</v>
      </c>
      <c r="G238" s="0" t="n">
        <f aca="false">H238+I238</f>
        <v>0</v>
      </c>
      <c r="H238" s="0" t="n">
        <v>0</v>
      </c>
      <c r="I238" s="0" t="n">
        <v>0</v>
      </c>
      <c r="J238" s="0" t="n">
        <f aca="false">L238+M238</f>
        <v>0</v>
      </c>
      <c r="K238" s="44" t="n">
        <v>0</v>
      </c>
      <c r="L238" s="0" t="n">
        <v>0</v>
      </c>
      <c r="M238" s="42" t="n">
        <v>0</v>
      </c>
      <c r="N238" s="0" t="n">
        <f aca="false">O238+P238</f>
        <v>0</v>
      </c>
      <c r="O238" s="0" t="n">
        <v>0</v>
      </c>
      <c r="P238" s="0" t="n">
        <v>0</v>
      </c>
      <c r="Q238" s="43" t="n">
        <v>1.05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</v>
      </c>
      <c r="E239" s="0" t="n">
        <v>0</v>
      </c>
      <c r="F239" s="0" t="n">
        <v>0</v>
      </c>
      <c r="G239" s="0" t="n">
        <f aca="false">H239+I239</f>
        <v>0</v>
      </c>
      <c r="H239" s="0" t="n">
        <v>0</v>
      </c>
      <c r="I239" s="0" t="n">
        <v>0</v>
      </c>
      <c r="J239" s="0" t="n">
        <f aca="false">L239+M239</f>
        <v>0</v>
      </c>
      <c r="K239" s="44" t="n">
        <v>0</v>
      </c>
      <c r="L239" s="0" t="n">
        <v>0</v>
      </c>
      <c r="M239" s="42" t="n">
        <v>0</v>
      </c>
      <c r="N239" s="0" t="n">
        <f aca="false">O239+P239</f>
        <v>0</v>
      </c>
      <c r="O239" s="0" t="n">
        <v>0</v>
      </c>
      <c r="P239" s="0" t="n">
        <v>0</v>
      </c>
      <c r="Q239" s="43" t="n">
        <v>1.05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</v>
      </c>
      <c r="E240" s="0" t="n">
        <v>0</v>
      </c>
      <c r="F240" s="0" t="n">
        <v>0</v>
      </c>
      <c r="G240" s="0" t="n">
        <f aca="false">H240+I240</f>
        <v>0</v>
      </c>
      <c r="H240" s="0" t="n">
        <v>0</v>
      </c>
      <c r="I240" s="0" t="n">
        <v>0</v>
      </c>
      <c r="J240" s="0" t="n">
        <f aca="false">L240+M240</f>
        <v>0</v>
      </c>
      <c r="K240" s="44" t="n">
        <v>0</v>
      </c>
      <c r="L240" s="0" t="n">
        <v>0</v>
      </c>
      <c r="M240" s="42" t="n">
        <v>0</v>
      </c>
      <c r="N240" s="0" t="n">
        <f aca="false">O240+P240</f>
        <v>0</v>
      </c>
      <c r="O240" s="0" t="n">
        <v>0</v>
      </c>
      <c r="P240" s="0" t="n">
        <v>0</v>
      </c>
      <c r="Q240" s="43" t="n">
        <v>0.75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</v>
      </c>
      <c r="E241" s="0" t="n">
        <v>0</v>
      </c>
      <c r="F241" s="0" t="n">
        <v>0</v>
      </c>
      <c r="G241" s="0" t="n">
        <f aca="false">H241+I241</f>
        <v>0</v>
      </c>
      <c r="H241" s="0" t="n">
        <v>0</v>
      </c>
      <c r="I241" s="0" t="n">
        <v>0</v>
      </c>
      <c r="J241" s="0" t="n">
        <f aca="false">L241+M241</f>
        <v>0</v>
      </c>
      <c r="K241" s="44" t="n">
        <v>0</v>
      </c>
      <c r="L241" s="0" t="n">
        <v>0</v>
      </c>
      <c r="M241" s="42" t="n">
        <v>0</v>
      </c>
      <c r="N241" s="0" t="n">
        <f aca="false">O241+P241</f>
        <v>0</v>
      </c>
      <c r="O241" s="0" t="n">
        <v>0</v>
      </c>
      <c r="P241" s="0" t="n">
        <v>0</v>
      </c>
      <c r="Q241" s="43" t="n">
        <v>0.45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</v>
      </c>
      <c r="E242" s="0" t="n">
        <v>0</v>
      </c>
      <c r="F242" s="0" t="n">
        <v>0</v>
      </c>
      <c r="G242" s="0" t="n">
        <f aca="false">H242+I242</f>
        <v>0</v>
      </c>
      <c r="H242" s="0" t="n">
        <v>0</v>
      </c>
      <c r="I242" s="0" t="n">
        <v>0</v>
      </c>
      <c r="J242" s="0" t="n">
        <f aca="false">L242+M242</f>
        <v>0</v>
      </c>
      <c r="K242" s="44" t="n">
        <v>0</v>
      </c>
      <c r="L242" s="0" t="n">
        <v>0</v>
      </c>
      <c r="M242" s="42" t="n">
        <v>0</v>
      </c>
      <c r="N242" s="0" t="n">
        <f aca="false">O242+P242</f>
        <v>0</v>
      </c>
      <c r="O242" s="0" t="n">
        <v>0</v>
      </c>
      <c r="P242" s="0" t="n">
        <v>0</v>
      </c>
      <c r="Q242" s="51" t="n">
        <v>0.45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</v>
      </c>
      <c r="E243" s="0" t="n">
        <v>0</v>
      </c>
      <c r="F243" s="0" t="n">
        <v>0</v>
      </c>
      <c r="G243" s="0" t="n">
        <f aca="false">H243+I243</f>
        <v>0</v>
      </c>
      <c r="H243" s="0" t="n">
        <v>0</v>
      </c>
      <c r="I243" s="0" t="n">
        <v>0</v>
      </c>
      <c r="J243" s="0" t="n">
        <f aca="false">L243+M243</f>
        <v>0</v>
      </c>
      <c r="K243" s="44" t="n">
        <v>0</v>
      </c>
      <c r="L243" s="0" t="n">
        <v>0</v>
      </c>
      <c r="M243" s="42" t="n">
        <v>0</v>
      </c>
      <c r="N243" s="0" t="n">
        <f aca="false">O243+P243</f>
        <v>0</v>
      </c>
      <c r="O243" s="0" t="n">
        <v>0</v>
      </c>
      <c r="P243" s="0" t="n">
        <v>0</v>
      </c>
      <c r="Q243" s="43" t="n">
        <v>0.4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0</v>
      </c>
      <c r="E244" s="0" t="n">
        <v>0</v>
      </c>
      <c r="F244" s="0" t="n">
        <v>0</v>
      </c>
      <c r="G244" s="0" t="n">
        <f aca="false">H244+I244</f>
        <v>0</v>
      </c>
      <c r="H244" s="0" t="n">
        <v>0</v>
      </c>
      <c r="I244" s="0" t="n">
        <v>0</v>
      </c>
      <c r="J244" s="0" t="n">
        <f aca="false">L244+M244</f>
        <v>0</v>
      </c>
      <c r="K244" s="44" t="n">
        <v>0</v>
      </c>
      <c r="L244" s="0" t="n">
        <v>0</v>
      </c>
      <c r="M244" s="42" t="n">
        <v>0</v>
      </c>
      <c r="N244" s="0" t="n">
        <f aca="false">O244+P244</f>
        <v>0</v>
      </c>
      <c r="O244" s="0" t="n">
        <v>0</v>
      </c>
      <c r="P244" s="0" t="n">
        <v>0</v>
      </c>
      <c r="Q244" s="43" t="n">
        <v>0.35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0</v>
      </c>
      <c r="E245" s="0" t="n">
        <v>0</v>
      </c>
      <c r="F245" s="0" t="n">
        <v>0</v>
      </c>
      <c r="G245" s="0" t="n">
        <f aca="false">H245+I245</f>
        <v>0</v>
      </c>
      <c r="H245" s="0" t="n">
        <v>0</v>
      </c>
      <c r="I245" s="0" t="n">
        <v>0</v>
      </c>
      <c r="J245" s="0" t="n">
        <f aca="false">L245+M245</f>
        <v>0</v>
      </c>
      <c r="K245" s="44" t="n">
        <v>0</v>
      </c>
      <c r="L245" s="0" t="n">
        <v>0</v>
      </c>
      <c r="M245" s="42" t="n">
        <v>0</v>
      </c>
      <c r="N245" s="0" t="n">
        <f aca="false">O245+P245</f>
        <v>0</v>
      </c>
      <c r="O245" s="0" t="n">
        <v>0</v>
      </c>
      <c r="P245" s="0" t="n">
        <v>0</v>
      </c>
      <c r="Q245" s="43" t="n">
        <v>0.35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</v>
      </c>
      <c r="E246" s="0" t="n">
        <v>0</v>
      </c>
      <c r="F246" s="0" t="n">
        <v>0</v>
      </c>
      <c r="G246" s="0" t="n">
        <f aca="false">H246+I246</f>
        <v>0</v>
      </c>
      <c r="H246" s="0" t="n">
        <v>0</v>
      </c>
      <c r="I246" s="0" t="n">
        <v>0</v>
      </c>
      <c r="J246" s="0" t="n">
        <f aca="false">L246+M246</f>
        <v>0</v>
      </c>
      <c r="K246" s="44" t="n">
        <v>0</v>
      </c>
      <c r="L246" s="0" t="n">
        <v>0</v>
      </c>
      <c r="M246" s="42" t="n">
        <v>0</v>
      </c>
      <c r="N246" s="0" t="n">
        <f aca="false">O246+P246</f>
        <v>0</v>
      </c>
      <c r="O246" s="0" t="n">
        <v>0</v>
      </c>
      <c r="P246" s="0" t="n">
        <v>0</v>
      </c>
      <c r="Q246" s="43" t="n">
        <v>0.4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</v>
      </c>
      <c r="E247" s="0" t="n">
        <v>0</v>
      </c>
      <c r="F247" s="0" t="n">
        <v>0</v>
      </c>
      <c r="G247" s="0" t="n">
        <f aca="false">H247+I247</f>
        <v>0</v>
      </c>
      <c r="H247" s="0" t="n">
        <v>0</v>
      </c>
      <c r="I247" s="0" t="n">
        <v>0</v>
      </c>
      <c r="J247" s="0" t="n">
        <f aca="false">L247+M247</f>
        <v>0</v>
      </c>
      <c r="K247" s="44" t="n">
        <v>0</v>
      </c>
      <c r="L247" s="0" t="n">
        <v>0</v>
      </c>
      <c r="M247" s="42" t="n">
        <v>0</v>
      </c>
      <c r="N247" s="0" t="n">
        <f aca="false">O247+P247</f>
        <v>0</v>
      </c>
      <c r="O247" s="0" t="n">
        <v>0</v>
      </c>
      <c r="P247" s="0" t="n">
        <v>0</v>
      </c>
      <c r="Q247" s="51" t="n">
        <v>0.6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</v>
      </c>
      <c r="E248" s="0" t="n">
        <v>0</v>
      </c>
      <c r="F248" s="0" t="n">
        <v>0</v>
      </c>
      <c r="G248" s="0" t="n">
        <f aca="false">H248+I248</f>
        <v>0</v>
      </c>
      <c r="H248" s="0" t="n">
        <v>0</v>
      </c>
      <c r="I248" s="0" t="n">
        <v>0</v>
      </c>
      <c r="J248" s="0" t="n">
        <f aca="false">L248+M248</f>
        <v>0</v>
      </c>
      <c r="K248" s="44" t="n">
        <v>0</v>
      </c>
      <c r="L248" s="0" t="n">
        <v>0</v>
      </c>
      <c r="M248" s="42" t="n">
        <v>0</v>
      </c>
      <c r="N248" s="0" t="n">
        <f aca="false">O248+P248</f>
        <v>0</v>
      </c>
      <c r="O248" s="0" t="n">
        <v>0</v>
      </c>
      <c r="P248" s="0" t="n">
        <v>0</v>
      </c>
      <c r="Q248" s="43" t="n">
        <v>0.75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</v>
      </c>
      <c r="E249" s="0" t="n">
        <v>0</v>
      </c>
      <c r="F249" s="0" t="n">
        <v>0</v>
      </c>
      <c r="G249" s="0" t="n">
        <f aca="false">H249+I249</f>
        <v>0</v>
      </c>
      <c r="H249" s="0" t="n">
        <v>0</v>
      </c>
      <c r="I249" s="0" t="n">
        <v>0</v>
      </c>
      <c r="J249" s="0" t="n">
        <f aca="false">L249+M249</f>
        <v>0</v>
      </c>
      <c r="K249" s="44" t="n">
        <v>0</v>
      </c>
      <c r="L249" s="0" t="n">
        <v>0</v>
      </c>
      <c r="M249" s="42" t="n">
        <v>0</v>
      </c>
      <c r="N249" s="0" t="n">
        <f aca="false">O249+P249</f>
        <v>0</v>
      </c>
      <c r="O249" s="0" t="n">
        <v>0</v>
      </c>
      <c r="P249" s="0" t="n">
        <v>0</v>
      </c>
      <c r="Q249" s="43" t="n">
        <v>0.85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</v>
      </c>
      <c r="E250" s="0" t="n">
        <v>0</v>
      </c>
      <c r="F250" s="0" t="n">
        <v>0</v>
      </c>
      <c r="G250" s="0" t="n">
        <f aca="false">H250+I250</f>
        <v>0</v>
      </c>
      <c r="H250" s="0" t="n">
        <v>0</v>
      </c>
      <c r="I250" s="0" t="n">
        <v>0</v>
      </c>
      <c r="J250" s="0" t="n">
        <f aca="false">L250+M250</f>
        <v>0</v>
      </c>
      <c r="K250" s="44" t="n">
        <v>0</v>
      </c>
      <c r="L250" s="0" t="n">
        <v>0</v>
      </c>
      <c r="M250" s="42" t="n">
        <v>0</v>
      </c>
      <c r="N250" s="0" t="n">
        <f aca="false">O250+P250</f>
        <v>0</v>
      </c>
      <c r="O250" s="0" t="n">
        <v>0</v>
      </c>
      <c r="P250" s="0" t="n">
        <v>0</v>
      </c>
      <c r="Q250" s="43" t="n">
        <v>1.05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</v>
      </c>
      <c r="E251" s="0" t="n">
        <v>0</v>
      </c>
      <c r="F251" s="0" t="n">
        <v>0</v>
      </c>
      <c r="G251" s="0" t="n">
        <f aca="false">H251+I251</f>
        <v>0</v>
      </c>
      <c r="H251" s="0" t="n">
        <v>0</v>
      </c>
      <c r="I251" s="0" t="n">
        <v>0</v>
      </c>
      <c r="J251" s="0" t="n">
        <f aca="false">L251+M251</f>
        <v>0</v>
      </c>
      <c r="K251" s="44" t="n">
        <v>0</v>
      </c>
      <c r="L251" s="0" t="n">
        <v>0</v>
      </c>
      <c r="M251" s="42" t="n">
        <v>0</v>
      </c>
      <c r="N251" s="0" t="n">
        <f aca="false">O251+P251</f>
        <v>0</v>
      </c>
      <c r="O251" s="0" t="n">
        <v>0</v>
      </c>
      <c r="P251" s="0" t="n">
        <v>0</v>
      </c>
      <c r="Q251" s="43" t="n">
        <v>1.05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</v>
      </c>
      <c r="E252" s="0" t="n">
        <v>0</v>
      </c>
      <c r="F252" s="0" t="n">
        <v>0</v>
      </c>
      <c r="G252" s="0" t="n">
        <f aca="false">H252+I252</f>
        <v>0</v>
      </c>
      <c r="H252" s="0" t="n">
        <v>0</v>
      </c>
      <c r="I252" s="0" t="n">
        <v>0</v>
      </c>
      <c r="J252" s="0" t="n">
        <f aca="false">L252+M252</f>
        <v>0</v>
      </c>
      <c r="K252" s="44" t="n">
        <v>0</v>
      </c>
      <c r="L252" s="0" t="n">
        <v>0</v>
      </c>
      <c r="M252" s="42" t="n">
        <v>0</v>
      </c>
      <c r="N252" s="0" t="n">
        <f aca="false">O252+P252</f>
        <v>0</v>
      </c>
      <c r="O252" s="0" t="n">
        <v>0</v>
      </c>
      <c r="P252" s="0" t="n">
        <v>0</v>
      </c>
      <c r="Q252" s="43" t="n">
        <v>0.75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</v>
      </c>
      <c r="E253" s="0" t="n">
        <v>0</v>
      </c>
      <c r="F253" s="0" t="n">
        <v>0</v>
      </c>
      <c r="G253" s="0" t="n">
        <f aca="false">H253+I253</f>
        <v>0</v>
      </c>
      <c r="H253" s="0" t="n">
        <v>0</v>
      </c>
      <c r="I253" s="0" t="n">
        <v>0</v>
      </c>
      <c r="J253" s="0" t="n">
        <f aca="false">L253+M253</f>
        <v>0</v>
      </c>
      <c r="K253" s="44" t="n">
        <v>0</v>
      </c>
      <c r="L253" s="0" t="n">
        <v>0</v>
      </c>
      <c r="M253" s="42" t="n">
        <v>0</v>
      </c>
      <c r="N253" s="0" t="n">
        <f aca="false">O253+P253</f>
        <v>0</v>
      </c>
      <c r="O253" s="0" t="n">
        <v>0</v>
      </c>
      <c r="P253" s="0" t="n">
        <v>0</v>
      </c>
      <c r="Q253" s="43" t="n">
        <v>0.45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</v>
      </c>
      <c r="E254" s="0" t="n">
        <v>0</v>
      </c>
      <c r="F254" s="0" t="n">
        <v>0</v>
      </c>
      <c r="G254" s="0" t="n">
        <f aca="false">H254+I254</f>
        <v>0</v>
      </c>
      <c r="H254" s="0" t="n">
        <v>0</v>
      </c>
      <c r="I254" s="0" t="n">
        <v>0</v>
      </c>
      <c r="J254" s="0" t="n">
        <f aca="false">L254+M254</f>
        <v>0</v>
      </c>
      <c r="K254" s="44" t="n">
        <v>0</v>
      </c>
      <c r="L254" s="0" t="n">
        <v>0</v>
      </c>
      <c r="M254" s="42" t="n">
        <v>0</v>
      </c>
      <c r="N254" s="0" t="n">
        <f aca="false">O254+P254</f>
        <v>0</v>
      </c>
      <c r="O254" s="0" t="n">
        <v>0</v>
      </c>
      <c r="P254" s="0" t="n">
        <v>0</v>
      </c>
      <c r="Q254" s="51" t="n">
        <v>0.45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</v>
      </c>
      <c r="E255" s="0" t="n">
        <v>0</v>
      </c>
      <c r="F255" s="0" t="n">
        <v>0</v>
      </c>
      <c r="G255" s="0" t="n">
        <f aca="false">H255+I255</f>
        <v>0</v>
      </c>
      <c r="H255" s="0" t="n">
        <v>0</v>
      </c>
      <c r="I255" s="0" t="n">
        <v>0</v>
      </c>
      <c r="J255" s="0" t="n">
        <f aca="false">L255+M255</f>
        <v>0</v>
      </c>
      <c r="K255" s="44" t="n">
        <v>0</v>
      </c>
      <c r="L255" s="0" t="n">
        <v>0</v>
      </c>
      <c r="M255" s="42" t="n">
        <v>0</v>
      </c>
      <c r="N255" s="0" t="n">
        <f aca="false">O255+P255</f>
        <v>0</v>
      </c>
      <c r="O255" s="0" t="n">
        <v>0</v>
      </c>
      <c r="P255" s="0" t="n">
        <v>0</v>
      </c>
      <c r="Q255" s="43" t="n">
        <v>0.4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0</v>
      </c>
      <c r="E256" s="0" t="n">
        <v>0</v>
      </c>
      <c r="F256" s="0" t="n">
        <v>0</v>
      </c>
      <c r="G256" s="0" t="n">
        <f aca="false">H256+I256</f>
        <v>0</v>
      </c>
      <c r="H256" s="0" t="n">
        <v>0</v>
      </c>
      <c r="I256" s="0" t="n">
        <v>0</v>
      </c>
      <c r="J256" s="0" t="n">
        <f aca="false">L256+M256</f>
        <v>0</v>
      </c>
      <c r="K256" s="44" t="n">
        <v>0</v>
      </c>
      <c r="L256" s="0" t="n">
        <v>0</v>
      </c>
      <c r="M256" s="42" t="n">
        <v>0</v>
      </c>
      <c r="N256" s="0" t="n">
        <f aca="false">O256+P256</f>
        <v>0</v>
      </c>
      <c r="O256" s="0" t="n">
        <v>0</v>
      </c>
      <c r="P256" s="0" t="n">
        <v>0</v>
      </c>
      <c r="Q256" s="43" t="n">
        <v>0.35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0</v>
      </c>
      <c r="E257" s="0" t="n">
        <v>0</v>
      </c>
      <c r="F257" s="0" t="n">
        <v>0</v>
      </c>
      <c r="G257" s="0" t="n">
        <f aca="false">H257+I257</f>
        <v>0</v>
      </c>
      <c r="H257" s="0" t="n">
        <v>0</v>
      </c>
      <c r="I257" s="0" t="n">
        <v>0</v>
      </c>
      <c r="J257" s="0" t="n">
        <f aca="false">L257+M257</f>
        <v>0</v>
      </c>
      <c r="K257" s="53" t="n">
        <v>0</v>
      </c>
      <c r="L257" s="0" t="n">
        <v>0</v>
      </c>
      <c r="M257" s="42" t="n">
        <v>0</v>
      </c>
      <c r="N257" s="0" t="n">
        <f aca="false">O257+P257</f>
        <v>0</v>
      </c>
      <c r="O257" s="0" t="n">
        <v>0</v>
      </c>
      <c r="P257" s="0" t="n">
        <v>0</v>
      </c>
      <c r="Q257" s="43" t="n">
        <v>0.35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</v>
      </c>
      <c r="E258" s="0" t="n">
        <v>0</v>
      </c>
      <c r="F258" s="0" t="n">
        <v>0</v>
      </c>
      <c r="G258" s="0" t="n">
        <f aca="false">H258+I258</f>
        <v>0</v>
      </c>
      <c r="H258" s="0" t="n">
        <v>0</v>
      </c>
      <c r="I258" s="0" t="n">
        <v>0</v>
      </c>
      <c r="J258" s="0" t="n">
        <f aca="false">L258+M258</f>
        <v>0</v>
      </c>
      <c r="K258" s="53" t="n">
        <v>0</v>
      </c>
      <c r="L258" s="0" t="n">
        <v>0</v>
      </c>
      <c r="M258" s="42" t="n">
        <v>0</v>
      </c>
      <c r="N258" s="0" t="n">
        <f aca="false">O258+P258</f>
        <v>0</v>
      </c>
      <c r="O258" s="0" t="n">
        <v>0</v>
      </c>
      <c r="P258" s="0" t="n">
        <v>0</v>
      </c>
      <c r="Q258" s="43" t="n">
        <v>0.4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</v>
      </c>
      <c r="E259" s="0" t="n">
        <v>0</v>
      </c>
      <c r="F259" s="0" t="n">
        <v>0</v>
      </c>
      <c r="G259" s="0" t="n">
        <f aca="false">H259+I259</f>
        <v>0</v>
      </c>
      <c r="H259" s="0" t="n">
        <v>0</v>
      </c>
      <c r="I259" s="0" t="n">
        <v>0</v>
      </c>
      <c r="J259" s="0" t="n">
        <f aca="false">L259+M259</f>
        <v>0</v>
      </c>
      <c r="K259" s="53" t="n">
        <v>0</v>
      </c>
      <c r="L259" s="0" t="n">
        <v>0</v>
      </c>
      <c r="M259" s="42" t="n">
        <v>0</v>
      </c>
      <c r="N259" s="0" t="n">
        <f aca="false">O259+P259</f>
        <v>0</v>
      </c>
      <c r="O259" s="0" t="n">
        <v>0</v>
      </c>
      <c r="P259" s="0" t="n">
        <v>0</v>
      </c>
      <c r="Q259" s="51" t="n">
        <v>0.6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</v>
      </c>
      <c r="E260" s="0" t="n">
        <v>0</v>
      </c>
      <c r="F260" s="0" t="n">
        <v>0</v>
      </c>
      <c r="G260" s="0" t="n">
        <f aca="false">H260+I260</f>
        <v>0</v>
      </c>
      <c r="H260" s="0" t="n">
        <v>0</v>
      </c>
      <c r="I260" s="0" t="n">
        <v>0</v>
      </c>
      <c r="J260" s="0" t="n">
        <f aca="false">L260+M260</f>
        <v>0</v>
      </c>
      <c r="K260" s="53" t="n">
        <v>0</v>
      </c>
      <c r="L260" s="0" t="n">
        <v>0</v>
      </c>
      <c r="M260" s="42" t="n">
        <v>0</v>
      </c>
      <c r="N260" s="0" t="n">
        <f aca="false">O260+P260</f>
        <v>0</v>
      </c>
      <c r="O260" s="0" t="n">
        <v>0</v>
      </c>
      <c r="P260" s="0" t="n">
        <v>0</v>
      </c>
      <c r="Q260" s="43" t="n">
        <v>0.75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</v>
      </c>
      <c r="E261" s="0" t="n">
        <v>0</v>
      </c>
      <c r="F261" s="0" t="n">
        <v>0</v>
      </c>
      <c r="G261" s="0" t="n">
        <f aca="false">H261+I261</f>
        <v>0</v>
      </c>
      <c r="H261" s="0" t="n">
        <v>0</v>
      </c>
      <c r="I261" s="0" t="n">
        <v>0</v>
      </c>
      <c r="J261" s="0" t="n">
        <f aca="false">L261+M261</f>
        <v>0</v>
      </c>
      <c r="K261" s="53" t="n">
        <v>0</v>
      </c>
      <c r="L261" s="0" t="n">
        <v>0</v>
      </c>
      <c r="M261" s="42" t="n">
        <v>0</v>
      </c>
      <c r="N261" s="0" t="n">
        <f aca="false">O261+P261</f>
        <v>0</v>
      </c>
      <c r="O261" s="0" t="n">
        <v>0</v>
      </c>
      <c r="P261" s="0" t="n">
        <v>0</v>
      </c>
      <c r="Q261" s="43" t="n">
        <v>0.85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</v>
      </c>
      <c r="E262" s="0" t="n">
        <v>0</v>
      </c>
      <c r="F262" s="0" t="n">
        <v>0</v>
      </c>
      <c r="G262" s="0" t="n">
        <f aca="false">H262+I262</f>
        <v>0</v>
      </c>
      <c r="H262" s="0" t="n">
        <v>0</v>
      </c>
      <c r="I262" s="0" t="n">
        <v>0</v>
      </c>
      <c r="J262" s="0" t="n">
        <f aca="false">L262+M262</f>
        <v>0</v>
      </c>
      <c r="K262" s="53" t="n">
        <v>0</v>
      </c>
      <c r="L262" s="0" t="n">
        <v>0</v>
      </c>
      <c r="M262" s="42" t="n">
        <v>0</v>
      </c>
      <c r="N262" s="0" t="n">
        <f aca="false">O262+P262</f>
        <v>0</v>
      </c>
      <c r="O262" s="0" t="n">
        <v>0</v>
      </c>
      <c r="P262" s="0" t="n">
        <v>0</v>
      </c>
      <c r="Q262" s="43" t="n">
        <v>1.05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</v>
      </c>
      <c r="E263" s="0" t="n">
        <v>0</v>
      </c>
      <c r="F263" s="0" t="n">
        <v>0</v>
      </c>
      <c r="G263" s="0" t="n">
        <f aca="false">H263+I263</f>
        <v>0</v>
      </c>
      <c r="H263" s="0" t="n">
        <v>0</v>
      </c>
      <c r="I263" s="0" t="n">
        <v>0</v>
      </c>
      <c r="J263" s="0" t="n">
        <f aca="false">L263+M263</f>
        <v>0</v>
      </c>
      <c r="K263" s="53" t="n">
        <v>0</v>
      </c>
      <c r="L263" s="0" t="n">
        <v>0</v>
      </c>
      <c r="M263" s="42" t="n">
        <v>0</v>
      </c>
      <c r="N263" s="0" t="n">
        <f aca="false">O263+P263</f>
        <v>0</v>
      </c>
      <c r="O263" s="0" t="n">
        <v>0</v>
      </c>
      <c r="P263" s="0" t="n">
        <v>0</v>
      </c>
      <c r="Q263" s="43" t="n">
        <v>1.05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</v>
      </c>
      <c r="E264" s="0" t="n">
        <v>0</v>
      </c>
      <c r="F264" s="0" t="n">
        <v>0</v>
      </c>
      <c r="G264" s="0" t="n">
        <f aca="false">H264+I264</f>
        <v>0</v>
      </c>
      <c r="H264" s="0" t="n">
        <v>0</v>
      </c>
      <c r="I264" s="0" t="n">
        <v>0</v>
      </c>
      <c r="J264" s="0" t="n">
        <f aca="false">L264+M264</f>
        <v>0</v>
      </c>
      <c r="K264" s="53" t="n">
        <v>0</v>
      </c>
      <c r="L264" s="0" t="n">
        <v>0</v>
      </c>
      <c r="M264" s="42" t="n">
        <v>0</v>
      </c>
      <c r="N264" s="0" t="n">
        <f aca="false">O264+P264</f>
        <v>0</v>
      </c>
      <c r="O264" s="0" t="n">
        <v>0</v>
      </c>
      <c r="P264" s="0" t="n">
        <v>0</v>
      </c>
      <c r="Q264" s="43" t="n">
        <v>0.75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</v>
      </c>
      <c r="E265" s="0" t="n">
        <v>0</v>
      </c>
      <c r="F265" s="0" t="n">
        <v>0</v>
      </c>
      <c r="G265" s="0" t="n">
        <f aca="false">H265+I265</f>
        <v>0</v>
      </c>
      <c r="H265" s="0" t="n">
        <v>0</v>
      </c>
      <c r="I265" s="0" t="n">
        <v>0</v>
      </c>
      <c r="J265" s="0" t="n">
        <f aca="false">L265+M265</f>
        <v>0</v>
      </c>
      <c r="K265" s="53" t="n">
        <v>0</v>
      </c>
      <c r="L265" s="0" t="n">
        <v>0</v>
      </c>
      <c r="M265" s="42" t="n">
        <v>0</v>
      </c>
      <c r="N265" s="0" t="n">
        <f aca="false">O265+P265</f>
        <v>0</v>
      </c>
      <c r="O265" s="0" t="n">
        <v>0</v>
      </c>
      <c r="P265" s="0" t="n">
        <v>0</v>
      </c>
      <c r="Q265" s="43" t="n">
        <v>0.45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</v>
      </c>
      <c r="E266" s="0" t="n">
        <v>0</v>
      </c>
      <c r="F266" s="0" t="n">
        <v>0</v>
      </c>
      <c r="G266" s="0" t="n">
        <f aca="false">H266+I266</f>
        <v>0</v>
      </c>
      <c r="H266" s="0" t="n">
        <v>0</v>
      </c>
      <c r="I266" s="0" t="n">
        <v>0</v>
      </c>
      <c r="J266" s="0" t="n">
        <f aca="false">L266+M266</f>
        <v>0</v>
      </c>
      <c r="K266" s="53" t="n">
        <v>0</v>
      </c>
      <c r="L266" s="0" t="n">
        <v>0</v>
      </c>
      <c r="M266" s="42" t="n">
        <v>0</v>
      </c>
      <c r="N266" s="0" t="n">
        <f aca="false">O266+P266</f>
        <v>0</v>
      </c>
      <c r="O266" s="0" t="n">
        <v>0</v>
      </c>
      <c r="P266" s="0" t="n">
        <v>0</v>
      </c>
      <c r="Q266" s="51" t="n">
        <v>0.45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</v>
      </c>
      <c r="E267" s="0" t="n">
        <v>0</v>
      </c>
      <c r="F267" s="0" t="n">
        <v>0</v>
      </c>
      <c r="G267" s="0" t="n">
        <f aca="false">H267+I267</f>
        <v>0</v>
      </c>
      <c r="H267" s="0" t="n">
        <v>0</v>
      </c>
      <c r="I267" s="0" t="n">
        <v>0</v>
      </c>
      <c r="J267" s="0" t="n">
        <f aca="false">L267+M267</f>
        <v>0</v>
      </c>
      <c r="K267" s="53" t="n">
        <v>0</v>
      </c>
      <c r="L267" s="0" t="n">
        <v>0</v>
      </c>
      <c r="M267" s="42" t="n">
        <v>0</v>
      </c>
      <c r="N267" s="0" t="n">
        <f aca="false">O267+P267</f>
        <v>0</v>
      </c>
      <c r="O267" s="0" t="n">
        <v>0</v>
      </c>
      <c r="P267" s="0" t="n">
        <v>0</v>
      </c>
      <c r="Q267" s="43" t="n">
        <v>0.4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0</v>
      </c>
      <c r="E268" s="0" t="n">
        <v>0</v>
      </c>
      <c r="F268" s="0" t="n">
        <v>0</v>
      </c>
      <c r="G268" s="0" t="n">
        <f aca="false">H268+I268</f>
        <v>0</v>
      </c>
      <c r="H268" s="0" t="n">
        <v>0</v>
      </c>
      <c r="I268" s="0" t="n">
        <v>0</v>
      </c>
      <c r="J268" s="0" t="n">
        <f aca="false">L268+M268</f>
        <v>0</v>
      </c>
      <c r="K268" s="53" t="n">
        <v>0</v>
      </c>
      <c r="L268" s="0" t="n">
        <v>0</v>
      </c>
      <c r="M268" s="42" t="n">
        <v>0</v>
      </c>
      <c r="N268" s="0" t="n">
        <f aca="false">O268+P268</f>
        <v>0</v>
      </c>
      <c r="O268" s="0" t="n">
        <v>0</v>
      </c>
      <c r="P268" s="0" t="n">
        <v>0</v>
      </c>
      <c r="Q268" s="43" t="n">
        <v>0.35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0</v>
      </c>
      <c r="E269" s="0" t="n">
        <v>0</v>
      </c>
      <c r="F269" s="0" t="n">
        <v>0</v>
      </c>
      <c r="G269" s="0" t="n">
        <f aca="false">H269+I269</f>
        <v>0</v>
      </c>
      <c r="H269" s="0" t="n">
        <v>0</v>
      </c>
      <c r="I269" s="0" t="n">
        <v>0</v>
      </c>
      <c r="J269" s="0" t="n">
        <f aca="false">L269+M269</f>
        <v>0</v>
      </c>
      <c r="K269" s="53" t="n">
        <v>0</v>
      </c>
      <c r="L269" s="0" t="n">
        <v>0</v>
      </c>
      <c r="M269" s="42" t="n">
        <v>0</v>
      </c>
      <c r="N269" s="0" t="n">
        <f aca="false">O269+P269</f>
        <v>0</v>
      </c>
      <c r="O269" s="0" t="n">
        <v>0</v>
      </c>
      <c r="P269" s="0" t="n">
        <v>0</v>
      </c>
      <c r="Q269" s="43" t="n">
        <v>0.35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</v>
      </c>
      <c r="E270" s="0" t="n">
        <v>0</v>
      </c>
      <c r="F270" s="0" t="n">
        <v>0</v>
      </c>
      <c r="G270" s="0" t="n">
        <f aca="false">H270+I270</f>
        <v>0</v>
      </c>
      <c r="H270" s="0" t="n">
        <v>0</v>
      </c>
      <c r="I270" s="0" t="n">
        <v>0</v>
      </c>
      <c r="J270" s="0" t="n">
        <f aca="false">L270+M270</f>
        <v>0</v>
      </c>
      <c r="K270" s="53" t="n">
        <v>0</v>
      </c>
      <c r="L270" s="0" t="n">
        <v>0</v>
      </c>
      <c r="M270" s="42" t="n">
        <v>0</v>
      </c>
      <c r="N270" s="0" t="n">
        <f aca="false">O270+P270</f>
        <v>0</v>
      </c>
      <c r="O270" s="0" t="n">
        <v>0</v>
      </c>
      <c r="P270" s="0" t="n">
        <v>0</v>
      </c>
      <c r="Q270" s="43" t="n">
        <v>0.4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</v>
      </c>
      <c r="E271" s="0" t="n">
        <v>0</v>
      </c>
      <c r="F271" s="0" t="n">
        <v>0</v>
      </c>
      <c r="G271" s="0" t="n">
        <f aca="false">H271+I271</f>
        <v>0</v>
      </c>
      <c r="H271" s="0" t="n">
        <v>0</v>
      </c>
      <c r="I271" s="0" t="n">
        <v>0</v>
      </c>
      <c r="J271" s="0" t="n">
        <f aca="false">L271+M271</f>
        <v>0</v>
      </c>
      <c r="K271" s="53" t="n">
        <v>0</v>
      </c>
      <c r="L271" s="0" t="n">
        <v>0</v>
      </c>
      <c r="M271" s="42" t="n">
        <v>0</v>
      </c>
      <c r="N271" s="0" t="n">
        <f aca="false">O271+P271</f>
        <v>0</v>
      </c>
      <c r="O271" s="0" t="n">
        <v>0</v>
      </c>
      <c r="P271" s="0" t="n">
        <v>0</v>
      </c>
      <c r="Q271" s="51" t="n">
        <v>0.6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</v>
      </c>
      <c r="E272" s="0" t="n">
        <v>0</v>
      </c>
      <c r="F272" s="0" t="n">
        <v>0</v>
      </c>
      <c r="G272" s="0" t="n">
        <f aca="false">H272+I272</f>
        <v>0</v>
      </c>
      <c r="H272" s="0" t="n">
        <v>0</v>
      </c>
      <c r="I272" s="0" t="n">
        <v>0</v>
      </c>
      <c r="J272" s="0" t="n">
        <f aca="false">L272+M272</f>
        <v>0</v>
      </c>
      <c r="K272" s="53" t="n">
        <v>0</v>
      </c>
      <c r="L272" s="0" t="n">
        <v>0</v>
      </c>
      <c r="M272" s="42" t="n">
        <v>0</v>
      </c>
      <c r="N272" s="0" t="n">
        <f aca="false">O272+P272</f>
        <v>0</v>
      </c>
      <c r="O272" s="0" t="n">
        <v>0</v>
      </c>
      <c r="P272" s="0" t="n">
        <v>0</v>
      </c>
      <c r="Q272" s="43" t="n">
        <v>0.75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</v>
      </c>
      <c r="E273" s="0" t="n">
        <v>0</v>
      </c>
      <c r="F273" s="0" t="n">
        <v>0</v>
      </c>
      <c r="G273" s="0" t="n">
        <f aca="false">H273+I273</f>
        <v>0</v>
      </c>
      <c r="H273" s="0" t="n">
        <v>0</v>
      </c>
      <c r="I273" s="0" t="n">
        <v>0</v>
      </c>
      <c r="J273" s="0" t="n">
        <f aca="false">L273+M273</f>
        <v>0</v>
      </c>
      <c r="K273" s="53" t="n">
        <v>0</v>
      </c>
      <c r="L273" s="0" t="n">
        <v>0</v>
      </c>
      <c r="M273" s="42" t="n">
        <v>0</v>
      </c>
      <c r="N273" s="0" t="n">
        <f aca="false">O273+P273</f>
        <v>0</v>
      </c>
      <c r="O273" s="0" t="n">
        <v>0</v>
      </c>
      <c r="P273" s="0" t="n">
        <v>0</v>
      </c>
      <c r="Q273" s="43" t="n">
        <v>0.85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</v>
      </c>
      <c r="E274" s="0" t="n">
        <v>0</v>
      </c>
      <c r="F274" s="0" t="n">
        <v>0</v>
      </c>
      <c r="G274" s="0" t="n">
        <f aca="false">H274+I274</f>
        <v>0</v>
      </c>
      <c r="H274" s="0" t="n">
        <v>0</v>
      </c>
      <c r="I274" s="0" t="n">
        <v>0</v>
      </c>
      <c r="J274" s="0" t="n">
        <f aca="false">L274+M274</f>
        <v>0</v>
      </c>
      <c r="K274" s="53" t="n">
        <v>0</v>
      </c>
      <c r="L274" s="0" t="n">
        <v>0</v>
      </c>
      <c r="M274" s="42" t="n">
        <v>0</v>
      </c>
      <c r="N274" s="0" t="n">
        <f aca="false">O274+P274</f>
        <v>0</v>
      </c>
      <c r="O274" s="0" t="n">
        <v>0</v>
      </c>
      <c r="P274" s="0" t="n">
        <v>0</v>
      </c>
      <c r="Q274" s="43" t="n">
        <v>1.05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</v>
      </c>
      <c r="E275" s="0" t="n">
        <v>0</v>
      </c>
      <c r="F275" s="0" t="n">
        <v>0</v>
      </c>
      <c r="G275" s="0" t="n">
        <f aca="false">H275+I275</f>
        <v>0</v>
      </c>
      <c r="H275" s="0" t="n">
        <v>0</v>
      </c>
      <c r="I275" s="0" t="n">
        <v>0</v>
      </c>
      <c r="J275" s="0" t="n">
        <f aca="false">L275+M275</f>
        <v>0</v>
      </c>
      <c r="K275" s="53" t="n">
        <v>0</v>
      </c>
      <c r="L275" s="0" t="n">
        <v>0</v>
      </c>
      <c r="M275" s="42" t="n">
        <v>0</v>
      </c>
      <c r="N275" s="0" t="n">
        <f aca="false">O275+P275</f>
        <v>0</v>
      </c>
      <c r="O275" s="0" t="n">
        <v>0</v>
      </c>
      <c r="P275" s="0" t="n">
        <v>0</v>
      </c>
      <c r="Q275" s="43" t="n">
        <v>1.05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</v>
      </c>
      <c r="E276" s="0" t="n">
        <v>0</v>
      </c>
      <c r="F276" s="0" t="n">
        <v>0</v>
      </c>
      <c r="G276" s="0" t="n">
        <f aca="false">H276+I276</f>
        <v>0</v>
      </c>
      <c r="H276" s="0" t="n">
        <v>0</v>
      </c>
      <c r="I276" s="0" t="n">
        <v>0</v>
      </c>
      <c r="J276" s="0" t="n">
        <f aca="false">L276+M276</f>
        <v>0</v>
      </c>
      <c r="K276" s="53" t="n">
        <v>0</v>
      </c>
      <c r="L276" s="0" t="n">
        <v>0</v>
      </c>
      <c r="M276" s="42" t="n">
        <v>0</v>
      </c>
      <c r="N276" s="0" t="n">
        <f aca="false">O276+P276</f>
        <v>0</v>
      </c>
      <c r="O276" s="0" t="n">
        <v>0</v>
      </c>
      <c r="P276" s="0" t="n">
        <v>0</v>
      </c>
      <c r="Q276" s="43" t="n">
        <v>0.75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</v>
      </c>
      <c r="E277" s="0" t="n">
        <v>0</v>
      </c>
      <c r="F277" s="0" t="n">
        <v>0</v>
      </c>
      <c r="G277" s="0" t="n">
        <f aca="false">H277+I277</f>
        <v>0</v>
      </c>
      <c r="H277" s="0" t="n">
        <v>0</v>
      </c>
      <c r="I277" s="0" t="n">
        <v>0</v>
      </c>
      <c r="J277" s="0" t="n">
        <f aca="false">L277+M277</f>
        <v>0</v>
      </c>
      <c r="K277" s="53" t="n">
        <v>0</v>
      </c>
      <c r="L277" s="0" t="n">
        <v>0</v>
      </c>
      <c r="M277" s="42" t="n">
        <v>0</v>
      </c>
      <c r="N277" s="0" t="n">
        <f aca="false">O277+P277</f>
        <v>0</v>
      </c>
      <c r="O277" s="0" t="n">
        <v>0</v>
      </c>
      <c r="P277" s="0" t="n">
        <v>0</v>
      </c>
      <c r="Q277" s="43" t="n">
        <v>0.45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</v>
      </c>
      <c r="E278" s="0" t="n">
        <v>0</v>
      </c>
      <c r="F278" s="0" t="n">
        <v>0</v>
      </c>
      <c r="G278" s="0" t="n">
        <f aca="false">H278+I278</f>
        <v>0</v>
      </c>
      <c r="H278" s="0" t="n">
        <v>0</v>
      </c>
      <c r="I278" s="0" t="n">
        <v>0</v>
      </c>
      <c r="J278" s="0" t="n">
        <f aca="false">L278+M278</f>
        <v>0</v>
      </c>
      <c r="K278" s="53" t="n">
        <v>0</v>
      </c>
      <c r="L278" s="0" t="n">
        <v>0</v>
      </c>
      <c r="M278" s="42" t="n">
        <v>0</v>
      </c>
      <c r="N278" s="0" t="n">
        <f aca="false">O278+P278</f>
        <v>0</v>
      </c>
      <c r="O278" s="0" t="n">
        <v>0</v>
      </c>
      <c r="P278" s="0" t="n">
        <v>0</v>
      </c>
      <c r="Q278" s="51" t="n">
        <v>0.45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</v>
      </c>
      <c r="E279" s="0" t="n">
        <v>0</v>
      </c>
      <c r="F279" s="0" t="n">
        <v>0</v>
      </c>
      <c r="G279" s="0" t="n">
        <f aca="false">H279+I279</f>
        <v>0</v>
      </c>
      <c r="H279" s="0" t="n">
        <v>0</v>
      </c>
      <c r="I279" s="0" t="n">
        <v>0</v>
      </c>
      <c r="J279" s="0" t="n">
        <f aca="false">L279+M279</f>
        <v>0</v>
      </c>
      <c r="K279" s="53" t="n">
        <v>0</v>
      </c>
      <c r="L279" s="0" t="n">
        <v>0</v>
      </c>
      <c r="M279" s="42" t="n">
        <v>0</v>
      </c>
      <c r="N279" s="0" t="n">
        <f aca="false">O279+P279</f>
        <v>0</v>
      </c>
      <c r="O279" s="0" t="n">
        <v>0</v>
      </c>
      <c r="P279" s="0" t="n">
        <v>0</v>
      </c>
      <c r="Q279" s="43" t="n">
        <v>0.4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0</v>
      </c>
      <c r="E280" s="0" t="n">
        <v>0</v>
      </c>
      <c r="F280" s="0" t="n">
        <v>0</v>
      </c>
      <c r="G280" s="0" t="n">
        <f aca="false">H280+I280</f>
        <v>0</v>
      </c>
      <c r="H280" s="0" t="n">
        <v>0</v>
      </c>
      <c r="I280" s="0" t="n">
        <v>0</v>
      </c>
      <c r="J280" s="0" t="n">
        <f aca="false">L280+M280</f>
        <v>0</v>
      </c>
      <c r="K280" s="53" t="n">
        <v>0</v>
      </c>
      <c r="L280" s="0" t="n">
        <v>0</v>
      </c>
      <c r="M280" s="42" t="n">
        <v>0</v>
      </c>
      <c r="N280" s="0" t="n">
        <f aca="false">O280+P280</f>
        <v>0</v>
      </c>
      <c r="O280" s="0" t="n">
        <v>0</v>
      </c>
      <c r="P280" s="0" t="n">
        <v>0</v>
      </c>
      <c r="Q280" s="43" t="n">
        <v>0.35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0</v>
      </c>
      <c r="E281" s="0" t="n">
        <v>0</v>
      </c>
      <c r="F281" s="0" t="n">
        <v>0</v>
      </c>
      <c r="G281" s="0" t="n">
        <f aca="false">H281+I281</f>
        <v>0</v>
      </c>
      <c r="H281" s="0" t="n">
        <v>0</v>
      </c>
      <c r="I281" s="0" t="n">
        <v>0</v>
      </c>
      <c r="J281" s="0" t="n">
        <f aca="false">L281+M281</f>
        <v>0</v>
      </c>
      <c r="K281" s="53" t="n">
        <v>0</v>
      </c>
      <c r="L281" s="0" t="n">
        <v>0</v>
      </c>
      <c r="M281" s="42" t="n">
        <v>0</v>
      </c>
      <c r="N281" s="0" t="n">
        <f aca="false">O281+P281</f>
        <v>0</v>
      </c>
      <c r="O281" s="0" t="n">
        <v>0</v>
      </c>
      <c r="P281" s="0" t="n">
        <v>0</v>
      </c>
      <c r="Q281" s="43" t="n">
        <v>0.35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</v>
      </c>
      <c r="E282" s="0" t="n">
        <v>0</v>
      </c>
      <c r="F282" s="0" t="n">
        <v>0</v>
      </c>
      <c r="G282" s="0" t="n">
        <f aca="false">H282+I282</f>
        <v>0</v>
      </c>
      <c r="H282" s="0" t="n">
        <v>0</v>
      </c>
      <c r="I282" s="0" t="n">
        <v>0</v>
      </c>
      <c r="J282" s="0" t="n">
        <f aca="false">L282+M282</f>
        <v>0</v>
      </c>
      <c r="K282" s="53" t="n">
        <v>0</v>
      </c>
      <c r="L282" s="0" t="n">
        <v>0</v>
      </c>
      <c r="M282" s="42" t="n">
        <v>0</v>
      </c>
      <c r="N282" s="0" t="n">
        <f aca="false">O282+P282</f>
        <v>0</v>
      </c>
      <c r="O282" s="0" t="n">
        <v>0</v>
      </c>
      <c r="P282" s="0" t="n">
        <v>0</v>
      </c>
      <c r="Q282" s="43" t="n">
        <v>0.4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</v>
      </c>
      <c r="E283" s="0" t="n">
        <v>0</v>
      </c>
      <c r="F283" s="0" t="n">
        <v>0</v>
      </c>
      <c r="G283" s="0" t="n">
        <f aca="false">H283+I283</f>
        <v>0</v>
      </c>
      <c r="H283" s="0" t="n">
        <v>0</v>
      </c>
      <c r="I283" s="0" t="n">
        <v>0</v>
      </c>
      <c r="J283" s="0" t="n">
        <f aca="false">L283+M283</f>
        <v>0</v>
      </c>
      <c r="K283" s="53" t="n">
        <v>0</v>
      </c>
      <c r="L283" s="0" t="n">
        <v>0</v>
      </c>
      <c r="M283" s="42" t="n">
        <v>0</v>
      </c>
      <c r="N283" s="0" t="n">
        <f aca="false">O283+P283</f>
        <v>0</v>
      </c>
      <c r="O283" s="0" t="n">
        <v>0</v>
      </c>
      <c r="P283" s="0" t="n">
        <v>0</v>
      </c>
      <c r="Q283" s="51" t="n">
        <v>0.6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</v>
      </c>
      <c r="E284" s="0" t="n">
        <v>0</v>
      </c>
      <c r="F284" s="0" t="n">
        <v>0</v>
      </c>
      <c r="G284" s="0" t="n">
        <f aca="false">H284+I284</f>
        <v>0</v>
      </c>
      <c r="H284" s="0" t="n">
        <v>0</v>
      </c>
      <c r="I284" s="0" t="n">
        <v>0</v>
      </c>
      <c r="J284" s="0" t="n">
        <f aca="false">L284+M284</f>
        <v>0</v>
      </c>
      <c r="K284" s="53" t="n">
        <v>0</v>
      </c>
      <c r="L284" s="0" t="n">
        <v>0</v>
      </c>
      <c r="M284" s="42" t="n">
        <v>0</v>
      </c>
      <c r="N284" s="0" t="n">
        <f aca="false">O284+P284</f>
        <v>0</v>
      </c>
      <c r="O284" s="0" t="n">
        <v>0</v>
      </c>
      <c r="P284" s="0" t="n">
        <v>0</v>
      </c>
      <c r="Q284" s="43" t="n">
        <v>0.75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</v>
      </c>
      <c r="E285" s="0" t="n">
        <v>0</v>
      </c>
      <c r="F285" s="0" t="n">
        <v>0</v>
      </c>
      <c r="G285" s="0" t="n">
        <f aca="false">H285+I285</f>
        <v>0</v>
      </c>
      <c r="H285" s="0" t="n">
        <v>0</v>
      </c>
      <c r="I285" s="0" t="n">
        <v>0</v>
      </c>
      <c r="J285" s="0" t="n">
        <f aca="false">L285+M285</f>
        <v>0</v>
      </c>
      <c r="K285" s="53" t="n">
        <v>0</v>
      </c>
      <c r="L285" s="0" t="n">
        <v>0</v>
      </c>
      <c r="M285" s="42" t="n">
        <v>0</v>
      </c>
      <c r="N285" s="0" t="n">
        <f aca="false">O285+P285</f>
        <v>0</v>
      </c>
      <c r="O285" s="0" t="n">
        <v>0</v>
      </c>
      <c r="P285" s="0" t="n">
        <v>0</v>
      </c>
      <c r="Q285" s="43" t="n">
        <v>0.85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</v>
      </c>
      <c r="E286" s="0" t="n">
        <v>0</v>
      </c>
      <c r="F286" s="0" t="n">
        <v>0</v>
      </c>
      <c r="G286" s="0" t="n">
        <f aca="false">H286+I286</f>
        <v>0</v>
      </c>
      <c r="H286" s="0" t="n">
        <v>0</v>
      </c>
      <c r="I286" s="0" t="n">
        <v>0</v>
      </c>
      <c r="J286" s="0" t="n">
        <f aca="false">L286+M286</f>
        <v>0</v>
      </c>
      <c r="K286" s="53" t="n">
        <v>0</v>
      </c>
      <c r="L286" s="0" t="n">
        <v>0</v>
      </c>
      <c r="M286" s="42" t="n">
        <v>0</v>
      </c>
      <c r="N286" s="0" t="n">
        <f aca="false">O286+P286</f>
        <v>0</v>
      </c>
      <c r="O286" s="0" t="n">
        <v>0</v>
      </c>
      <c r="P286" s="0" t="n">
        <v>0</v>
      </c>
      <c r="Q286" s="43" t="n">
        <v>1.05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</v>
      </c>
      <c r="E287" s="0" t="n">
        <v>0</v>
      </c>
      <c r="F287" s="0" t="n">
        <v>0</v>
      </c>
      <c r="G287" s="0" t="n">
        <f aca="false">H287+I287</f>
        <v>0</v>
      </c>
      <c r="H287" s="0" t="n">
        <v>0</v>
      </c>
      <c r="I287" s="0" t="n">
        <v>0</v>
      </c>
      <c r="J287" s="0" t="n">
        <f aca="false">L287+M287</f>
        <v>0</v>
      </c>
      <c r="K287" s="53" t="n">
        <v>0</v>
      </c>
      <c r="L287" s="0" t="n">
        <v>0</v>
      </c>
      <c r="M287" s="42" t="n">
        <v>0</v>
      </c>
      <c r="N287" s="0" t="n">
        <f aca="false">O287+P287</f>
        <v>0</v>
      </c>
      <c r="O287" s="0" t="n">
        <v>0</v>
      </c>
      <c r="P287" s="0" t="n">
        <v>0</v>
      </c>
      <c r="Q287" s="43" t="n">
        <v>1.05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</v>
      </c>
      <c r="E288" s="0" t="n">
        <v>0</v>
      </c>
      <c r="F288" s="0" t="n">
        <v>0</v>
      </c>
      <c r="G288" s="0" t="n">
        <f aca="false">H288+I288</f>
        <v>0</v>
      </c>
      <c r="H288" s="0" t="n">
        <v>0</v>
      </c>
      <c r="I288" s="0" t="n">
        <v>0</v>
      </c>
      <c r="J288" s="0" t="n">
        <f aca="false">L288+M288</f>
        <v>0</v>
      </c>
      <c r="K288" s="53" t="n">
        <v>0</v>
      </c>
      <c r="L288" s="0" t="n">
        <v>0</v>
      </c>
      <c r="M288" s="42" t="n">
        <v>0</v>
      </c>
      <c r="N288" s="0" t="n">
        <f aca="false">O288+P288</f>
        <v>0</v>
      </c>
      <c r="O288" s="0" t="n">
        <v>0</v>
      </c>
      <c r="P288" s="0" t="n">
        <v>0</v>
      </c>
      <c r="Q288" s="43" t="n">
        <v>0.75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</v>
      </c>
      <c r="E289" s="0" t="n">
        <v>0</v>
      </c>
      <c r="F289" s="0" t="n">
        <v>0</v>
      </c>
      <c r="G289" s="0" t="n">
        <f aca="false">H289+I289</f>
        <v>0</v>
      </c>
      <c r="H289" s="0" t="n">
        <v>0</v>
      </c>
      <c r="I289" s="0" t="n">
        <v>0</v>
      </c>
      <c r="J289" s="0" t="n">
        <f aca="false">L289+M289</f>
        <v>0</v>
      </c>
      <c r="K289" s="53" t="n">
        <v>0</v>
      </c>
      <c r="L289" s="0" t="n">
        <v>0</v>
      </c>
      <c r="M289" s="42" t="n">
        <v>0</v>
      </c>
      <c r="N289" s="0" t="n">
        <f aca="false">O289+P289</f>
        <v>0</v>
      </c>
      <c r="O289" s="0" t="n">
        <v>0</v>
      </c>
      <c r="P289" s="0" t="n">
        <v>0</v>
      </c>
      <c r="Q289" s="43" t="n">
        <v>0.45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</v>
      </c>
      <c r="E290" s="0" t="n">
        <v>0</v>
      </c>
      <c r="F290" s="0" t="n">
        <v>0</v>
      </c>
      <c r="G290" s="0" t="n">
        <f aca="false">H290+I290</f>
        <v>0</v>
      </c>
      <c r="H290" s="0" t="n">
        <v>0</v>
      </c>
      <c r="I290" s="0" t="n">
        <v>0</v>
      </c>
      <c r="J290" s="0" t="n">
        <f aca="false">L290+M290</f>
        <v>0</v>
      </c>
      <c r="K290" s="53" t="n">
        <v>0</v>
      </c>
      <c r="L290" s="0" t="n">
        <v>0</v>
      </c>
      <c r="M290" s="42" t="n">
        <v>0</v>
      </c>
      <c r="N290" s="0" t="n">
        <f aca="false">O290+P290</f>
        <v>0</v>
      </c>
      <c r="O290" s="0" t="n">
        <v>0</v>
      </c>
      <c r="P290" s="0" t="n">
        <v>0</v>
      </c>
      <c r="Q290" s="51" t="n">
        <v>0.45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</v>
      </c>
      <c r="E291" s="0" t="n">
        <v>0</v>
      </c>
      <c r="F291" s="0" t="n">
        <v>0</v>
      </c>
      <c r="G291" s="0" t="n">
        <f aca="false">H291+I291</f>
        <v>0</v>
      </c>
      <c r="H291" s="0" t="n">
        <v>0</v>
      </c>
      <c r="I291" s="0" t="n">
        <v>0</v>
      </c>
      <c r="J291" s="0" t="n">
        <f aca="false">L291+M291</f>
        <v>0</v>
      </c>
      <c r="K291" s="53" t="n">
        <v>0</v>
      </c>
      <c r="L291" s="0" t="n">
        <v>0</v>
      </c>
      <c r="M291" s="42" t="n">
        <v>0</v>
      </c>
      <c r="N291" s="0" t="n">
        <f aca="false">O291+P291</f>
        <v>0</v>
      </c>
      <c r="O291" s="0" t="n">
        <v>0</v>
      </c>
      <c r="P291" s="0" t="n">
        <v>0</v>
      </c>
      <c r="Q291" s="43" t="n">
        <v>0.4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0</v>
      </c>
      <c r="E292" s="0" t="n">
        <v>0</v>
      </c>
      <c r="F292" s="0" t="n">
        <v>0</v>
      </c>
      <c r="G292" s="0" t="n">
        <f aca="false">H292+I292</f>
        <v>0</v>
      </c>
      <c r="H292" s="0" t="n">
        <v>0</v>
      </c>
      <c r="I292" s="0" t="n">
        <v>0</v>
      </c>
      <c r="J292" s="0" t="n">
        <f aca="false">L292+M292</f>
        <v>0</v>
      </c>
      <c r="K292" s="53" t="n">
        <v>0</v>
      </c>
      <c r="L292" s="0" t="n">
        <v>0</v>
      </c>
      <c r="M292" s="42" t="n">
        <v>0</v>
      </c>
      <c r="N292" s="0" t="n">
        <f aca="false">O292+P292</f>
        <v>0</v>
      </c>
      <c r="O292" s="0" t="n">
        <v>0</v>
      </c>
      <c r="P292" s="0" t="n">
        <v>0</v>
      </c>
      <c r="Q292" s="41" t="n">
        <v>0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0</v>
      </c>
      <c r="E293" s="0" t="n">
        <v>0</v>
      </c>
      <c r="F293" s="0" t="n">
        <v>0</v>
      </c>
      <c r="G293" s="0" t="n">
        <f aca="false">H293+I293</f>
        <v>0</v>
      </c>
      <c r="H293" s="0" t="n">
        <v>0</v>
      </c>
      <c r="I293" s="0" t="n">
        <v>0</v>
      </c>
      <c r="J293" s="0" t="n">
        <f aca="false">L293+M293</f>
        <v>0</v>
      </c>
      <c r="K293" s="53" t="n">
        <v>0</v>
      </c>
      <c r="L293" s="0" t="n">
        <v>0</v>
      </c>
      <c r="M293" s="42" t="n">
        <v>0</v>
      </c>
      <c r="N293" s="0" t="n">
        <f aca="false">O293+P293</f>
        <v>0</v>
      </c>
      <c r="O293" s="0" t="n">
        <v>0</v>
      </c>
      <c r="P293" s="0" t="n">
        <v>0</v>
      </c>
      <c r="Q293" s="41" t="n">
        <v>0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</v>
      </c>
      <c r="E294" s="0" t="n">
        <v>0</v>
      </c>
      <c r="F294" s="0" t="n">
        <v>0</v>
      </c>
      <c r="G294" s="0" t="n">
        <f aca="false">H294+I294</f>
        <v>0</v>
      </c>
      <c r="H294" s="0" t="n">
        <v>0</v>
      </c>
      <c r="I294" s="0" t="n">
        <v>0</v>
      </c>
      <c r="J294" s="0" t="n">
        <f aca="false">L294+M294</f>
        <v>0</v>
      </c>
      <c r="K294" s="53" t="n">
        <v>0</v>
      </c>
      <c r="L294" s="0" t="n">
        <v>0</v>
      </c>
      <c r="M294" s="42" t="n">
        <v>0</v>
      </c>
      <c r="N294" s="0" t="n">
        <f aca="false">O294+P294</f>
        <v>0</v>
      </c>
      <c r="O294" s="0" t="n">
        <v>0</v>
      </c>
      <c r="P294" s="0" t="n">
        <v>0</v>
      </c>
      <c r="Q294" s="41" t="n">
        <v>0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</v>
      </c>
      <c r="E295" s="0" t="n">
        <v>0</v>
      </c>
      <c r="F295" s="0" t="n">
        <v>0</v>
      </c>
      <c r="G295" s="0" t="n">
        <f aca="false">H295+I295</f>
        <v>0</v>
      </c>
      <c r="H295" s="0" t="n">
        <v>0</v>
      </c>
      <c r="I295" s="0" t="n">
        <v>0</v>
      </c>
      <c r="J295" s="0" t="n">
        <f aca="false">L295+M295</f>
        <v>0</v>
      </c>
      <c r="K295" s="53" t="n">
        <v>0</v>
      </c>
      <c r="L295" s="0" t="n">
        <v>0</v>
      </c>
      <c r="M295" s="42" t="n">
        <v>0</v>
      </c>
      <c r="N295" s="0" t="n">
        <f aca="false">O295+P295</f>
        <v>0</v>
      </c>
      <c r="O295" s="0" t="n">
        <v>0</v>
      </c>
      <c r="P295" s="0" t="n">
        <v>0</v>
      </c>
      <c r="Q295" s="41" t="n"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</v>
      </c>
      <c r="E296" s="0" t="n">
        <v>0</v>
      </c>
      <c r="F296" s="0" t="n">
        <v>0</v>
      </c>
      <c r="G296" s="0" t="n">
        <f aca="false">H296+I296</f>
        <v>0</v>
      </c>
      <c r="H296" s="0" t="n">
        <v>0</v>
      </c>
      <c r="I296" s="0" t="n">
        <v>0</v>
      </c>
      <c r="J296" s="0" t="n">
        <f aca="false">L296+M296</f>
        <v>0</v>
      </c>
      <c r="K296" s="53" t="n">
        <v>0</v>
      </c>
      <c r="L296" s="0" t="n">
        <v>0</v>
      </c>
      <c r="M296" s="42" t="n">
        <v>0</v>
      </c>
      <c r="N296" s="0" t="n">
        <f aca="false">O296+P296</f>
        <v>0</v>
      </c>
      <c r="O296" s="0" t="n">
        <v>0</v>
      </c>
      <c r="P296" s="0" t="n">
        <v>0</v>
      </c>
      <c r="Q296" s="41" t="n"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</v>
      </c>
      <c r="E297" s="0" t="n">
        <v>0</v>
      </c>
      <c r="F297" s="0" t="n">
        <v>0</v>
      </c>
      <c r="G297" s="0" t="n">
        <f aca="false">H297+I297</f>
        <v>0</v>
      </c>
      <c r="H297" s="0" t="n">
        <v>0</v>
      </c>
      <c r="I297" s="0" t="n">
        <v>0</v>
      </c>
      <c r="J297" s="0" t="n">
        <f aca="false">L297+M297</f>
        <v>0</v>
      </c>
      <c r="K297" s="53" t="n">
        <v>0</v>
      </c>
      <c r="L297" s="0" t="n">
        <v>0</v>
      </c>
      <c r="M297" s="42" t="n">
        <v>0</v>
      </c>
      <c r="N297" s="0" t="n">
        <f aca="false">O297+P297</f>
        <v>0</v>
      </c>
      <c r="O297" s="0" t="n">
        <v>0</v>
      </c>
      <c r="P297" s="0" t="n">
        <v>0</v>
      </c>
      <c r="Q297" s="41" t="n"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</v>
      </c>
      <c r="E298" s="0" t="n">
        <v>0</v>
      </c>
      <c r="F298" s="0" t="n">
        <v>0</v>
      </c>
      <c r="G298" s="0" t="n">
        <f aca="false">H298+I298</f>
        <v>0</v>
      </c>
      <c r="H298" s="0" t="n">
        <v>0</v>
      </c>
      <c r="I298" s="0" t="n">
        <v>0</v>
      </c>
      <c r="J298" s="0" t="n">
        <f aca="false">L298+M298</f>
        <v>0</v>
      </c>
      <c r="K298" s="53" t="n">
        <v>0</v>
      </c>
      <c r="L298" s="0" t="n">
        <v>0</v>
      </c>
      <c r="M298" s="42" t="n">
        <v>0</v>
      </c>
      <c r="N298" s="0" t="n">
        <f aca="false">O298+P298</f>
        <v>0</v>
      </c>
      <c r="O298" s="0" t="n">
        <v>0</v>
      </c>
      <c r="P298" s="0" t="n">
        <v>0</v>
      </c>
      <c r="Q298" s="41" t="n"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</v>
      </c>
      <c r="E299" s="0" t="n">
        <v>0</v>
      </c>
      <c r="F299" s="0" t="n">
        <v>0</v>
      </c>
      <c r="G299" s="0" t="n">
        <f aca="false">H299+I299</f>
        <v>0</v>
      </c>
      <c r="H299" s="0" t="n">
        <v>0</v>
      </c>
      <c r="I299" s="0" t="n">
        <v>0</v>
      </c>
      <c r="J299" s="0" t="n">
        <f aca="false">L299+M299</f>
        <v>0</v>
      </c>
      <c r="K299" s="53" t="n">
        <v>0</v>
      </c>
      <c r="L299" s="0" t="n">
        <v>0</v>
      </c>
      <c r="M299" s="42" t="n">
        <v>0</v>
      </c>
      <c r="N299" s="0" t="n">
        <f aca="false">O299+P299</f>
        <v>0</v>
      </c>
      <c r="O299" s="0" t="n">
        <v>0</v>
      </c>
      <c r="P299" s="0" t="n">
        <v>0</v>
      </c>
      <c r="Q299" s="41" t="n"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</v>
      </c>
      <c r="E300" s="0" t="n">
        <v>0</v>
      </c>
      <c r="F300" s="0" t="n">
        <v>0</v>
      </c>
      <c r="G300" s="0" t="n">
        <f aca="false">H300+I300</f>
        <v>0</v>
      </c>
      <c r="H300" s="0" t="n">
        <v>0</v>
      </c>
      <c r="I300" s="0" t="n">
        <v>0</v>
      </c>
      <c r="J300" s="0" t="n">
        <f aca="false">L300+M300</f>
        <v>0</v>
      </c>
      <c r="K300" s="53" t="n">
        <v>0</v>
      </c>
      <c r="L300" s="0" t="n">
        <v>0</v>
      </c>
      <c r="M300" s="42" t="n">
        <v>0</v>
      </c>
      <c r="N300" s="0" t="n">
        <f aca="false">O300+P300</f>
        <v>0</v>
      </c>
      <c r="O300" s="0" t="n">
        <v>0</v>
      </c>
      <c r="P300" s="0" t="n">
        <v>0</v>
      </c>
      <c r="Q300" s="41" t="n"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</v>
      </c>
      <c r="E301" s="0" t="n">
        <v>0</v>
      </c>
      <c r="F301" s="0" t="n">
        <v>0</v>
      </c>
      <c r="G301" s="0" t="n">
        <f aca="false">H301+I301</f>
        <v>0</v>
      </c>
      <c r="H301" s="0" t="n">
        <v>0</v>
      </c>
      <c r="I301" s="0" t="n">
        <v>0</v>
      </c>
      <c r="J301" s="0" t="n">
        <f aca="false">L301+M301</f>
        <v>0</v>
      </c>
      <c r="K301" s="53" t="n">
        <v>0</v>
      </c>
      <c r="L301" s="0" t="n">
        <v>0</v>
      </c>
      <c r="M301" s="42" t="n">
        <v>0</v>
      </c>
      <c r="N301" s="0" t="n">
        <f aca="false">O301+P301</f>
        <v>0</v>
      </c>
      <c r="O301" s="0" t="n">
        <v>0</v>
      </c>
      <c r="P301" s="0" t="n">
        <v>0</v>
      </c>
      <c r="Q301" s="41" t="n"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</v>
      </c>
      <c r="E302" s="0" t="n">
        <v>0</v>
      </c>
      <c r="F302" s="0" t="n">
        <v>0</v>
      </c>
      <c r="G302" s="0" t="n">
        <f aca="false">H302+I302</f>
        <v>0</v>
      </c>
      <c r="H302" s="0" t="n">
        <v>0</v>
      </c>
      <c r="I302" s="0" t="n">
        <v>0</v>
      </c>
      <c r="J302" s="0" t="n">
        <f aca="false">L302+M302</f>
        <v>0</v>
      </c>
      <c r="K302" s="53" t="n">
        <v>0</v>
      </c>
      <c r="L302" s="0" t="n">
        <v>0</v>
      </c>
      <c r="M302" s="42" t="n">
        <v>0</v>
      </c>
      <c r="N302" s="0" t="n">
        <f aca="false">O302+P302</f>
        <v>0</v>
      </c>
      <c r="O302" s="0" t="n">
        <v>0</v>
      </c>
      <c r="P302" s="0" t="n">
        <v>0</v>
      </c>
      <c r="Q302" s="41" t="n">
        <v>0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</v>
      </c>
      <c r="E303" s="0" t="n">
        <v>0</v>
      </c>
      <c r="F303" s="0" t="n">
        <v>0</v>
      </c>
      <c r="G303" s="0" t="n">
        <f aca="false">H303+I303</f>
        <v>0</v>
      </c>
      <c r="H303" s="0" t="n">
        <v>0</v>
      </c>
      <c r="I303" s="0" t="n">
        <v>0</v>
      </c>
      <c r="J303" s="0" t="n">
        <f aca="false">L303+M303</f>
        <v>0</v>
      </c>
      <c r="K303" s="53" t="n">
        <v>0</v>
      </c>
      <c r="L303" s="0" t="n">
        <v>0</v>
      </c>
      <c r="M303" s="42" t="n">
        <v>0</v>
      </c>
      <c r="N303" s="0" t="n">
        <f aca="false">O303+P303</f>
        <v>0</v>
      </c>
      <c r="O303" s="0" t="n">
        <v>0</v>
      </c>
      <c r="P303" s="0" t="n">
        <v>0</v>
      </c>
      <c r="Q303" s="41" t="n">
        <v>0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0</v>
      </c>
      <c r="E304" s="0" t="n">
        <v>0</v>
      </c>
      <c r="F304" s="0" t="n">
        <v>0</v>
      </c>
      <c r="G304" s="0" t="n">
        <f aca="false">H304+I304</f>
        <v>0</v>
      </c>
      <c r="H304" s="0" t="n">
        <v>0</v>
      </c>
      <c r="I304" s="0" t="n">
        <v>0</v>
      </c>
      <c r="J304" s="0" t="n">
        <f aca="false">L304+M304</f>
        <v>0</v>
      </c>
      <c r="K304" s="53" t="n">
        <v>0</v>
      </c>
      <c r="L304" s="0" t="n">
        <v>0</v>
      </c>
      <c r="M304" s="42" t="n">
        <v>0</v>
      </c>
      <c r="N304" s="0" t="n">
        <f aca="false">O304+P304</f>
        <v>0</v>
      </c>
      <c r="O304" s="0" t="n">
        <v>0</v>
      </c>
      <c r="P304" s="0" t="n">
        <v>0</v>
      </c>
      <c r="Q304" s="41" t="n">
        <v>0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0</v>
      </c>
      <c r="E305" s="0" t="n">
        <v>0</v>
      </c>
      <c r="F305" s="0" t="n">
        <v>0</v>
      </c>
      <c r="G305" s="0" t="n">
        <f aca="false">H305+I305</f>
        <v>0</v>
      </c>
      <c r="H305" s="0" t="n">
        <v>0</v>
      </c>
      <c r="I305" s="0" t="n">
        <v>0</v>
      </c>
      <c r="J305" s="0" t="n">
        <f aca="false">L305+M305</f>
        <v>0</v>
      </c>
      <c r="K305" s="53" t="n">
        <v>0</v>
      </c>
      <c r="L305" s="0" t="n">
        <v>0</v>
      </c>
      <c r="M305" s="42" t="n">
        <v>0</v>
      </c>
      <c r="N305" s="0" t="n">
        <f aca="false">O305+P305</f>
        <v>0</v>
      </c>
      <c r="O305" s="0" t="n">
        <v>0</v>
      </c>
      <c r="P305" s="0" t="n">
        <v>0</v>
      </c>
      <c r="Q305" s="41" t="n">
        <v>0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</v>
      </c>
      <c r="E306" s="0" t="n">
        <v>0</v>
      </c>
      <c r="F306" s="0" t="n">
        <v>0</v>
      </c>
      <c r="G306" s="0" t="n">
        <f aca="false">H306+I306</f>
        <v>0</v>
      </c>
      <c r="H306" s="0" t="n">
        <v>0</v>
      </c>
      <c r="I306" s="0" t="n">
        <v>0</v>
      </c>
      <c r="J306" s="0" t="n">
        <f aca="false">L306+M306</f>
        <v>0</v>
      </c>
      <c r="K306" s="53" t="n">
        <v>0</v>
      </c>
      <c r="L306" s="0" t="n">
        <v>0</v>
      </c>
      <c r="M306" s="42" t="n">
        <v>0</v>
      </c>
      <c r="N306" s="0" t="n">
        <f aca="false">O306+P306</f>
        <v>0</v>
      </c>
      <c r="O306" s="0" t="n">
        <v>0</v>
      </c>
      <c r="P306" s="0" t="n">
        <v>0</v>
      </c>
      <c r="Q306" s="41" t="n">
        <v>0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</v>
      </c>
      <c r="E307" s="0" t="n">
        <v>0</v>
      </c>
      <c r="F307" s="0" t="n">
        <v>0</v>
      </c>
      <c r="G307" s="0" t="n">
        <f aca="false">H307+I307</f>
        <v>0</v>
      </c>
      <c r="H307" s="0" t="n">
        <v>0</v>
      </c>
      <c r="I307" s="0" t="n">
        <v>0</v>
      </c>
      <c r="J307" s="0" t="n">
        <f aca="false">L307+M307</f>
        <v>0</v>
      </c>
      <c r="K307" s="53" t="n">
        <v>0</v>
      </c>
      <c r="L307" s="0" t="n">
        <v>0</v>
      </c>
      <c r="M307" s="42" t="n">
        <v>0</v>
      </c>
      <c r="N307" s="0" t="n">
        <f aca="false">O307+P307</f>
        <v>0</v>
      </c>
      <c r="O307" s="0" t="n">
        <v>0</v>
      </c>
      <c r="P307" s="0" t="n">
        <v>0</v>
      </c>
      <c r="Q307" s="41" t="n"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</v>
      </c>
      <c r="E308" s="0" t="n">
        <v>0</v>
      </c>
      <c r="F308" s="0" t="n">
        <v>0</v>
      </c>
      <c r="G308" s="0" t="n">
        <f aca="false">H308+I308</f>
        <v>0</v>
      </c>
      <c r="H308" s="0" t="n">
        <v>0</v>
      </c>
      <c r="I308" s="0" t="n">
        <v>0</v>
      </c>
      <c r="J308" s="0" t="n">
        <f aca="false">L308+M308</f>
        <v>0</v>
      </c>
      <c r="K308" s="53" t="n">
        <v>0</v>
      </c>
      <c r="L308" s="0" t="n">
        <v>0</v>
      </c>
      <c r="M308" s="42" t="n">
        <v>0</v>
      </c>
      <c r="N308" s="0" t="n">
        <f aca="false">O308+P308</f>
        <v>0</v>
      </c>
      <c r="O308" s="0" t="n">
        <v>0</v>
      </c>
      <c r="P308" s="0" t="n">
        <v>0</v>
      </c>
      <c r="Q308" s="41" t="n"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</v>
      </c>
      <c r="E309" s="0" t="n">
        <v>0</v>
      </c>
      <c r="F309" s="0" t="n">
        <v>0</v>
      </c>
      <c r="G309" s="0" t="n">
        <f aca="false">H309+I309</f>
        <v>0</v>
      </c>
      <c r="H309" s="0" t="n">
        <v>0</v>
      </c>
      <c r="I309" s="0" t="n">
        <v>0</v>
      </c>
      <c r="J309" s="0" t="n">
        <f aca="false">L309+M309</f>
        <v>0</v>
      </c>
      <c r="K309" s="53" t="n">
        <v>0</v>
      </c>
      <c r="L309" s="0" t="n">
        <v>0</v>
      </c>
      <c r="M309" s="42" t="n">
        <v>0</v>
      </c>
      <c r="N309" s="0" t="n">
        <f aca="false">O309+P309</f>
        <v>0</v>
      </c>
      <c r="O309" s="0" t="n">
        <v>0</v>
      </c>
      <c r="P309" s="0" t="n">
        <v>0</v>
      </c>
      <c r="Q309" s="41" t="n"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</v>
      </c>
      <c r="E310" s="0" t="n">
        <v>0</v>
      </c>
      <c r="F310" s="0" t="n">
        <v>0</v>
      </c>
      <c r="G310" s="0" t="n">
        <f aca="false">H310+I310</f>
        <v>0</v>
      </c>
      <c r="H310" s="0" t="n">
        <v>0</v>
      </c>
      <c r="I310" s="0" t="n">
        <v>0</v>
      </c>
      <c r="J310" s="0" t="n">
        <f aca="false">L310+M310</f>
        <v>0</v>
      </c>
      <c r="K310" s="53" t="n">
        <v>0</v>
      </c>
      <c r="L310" s="0" t="n">
        <v>0</v>
      </c>
      <c r="M310" s="42" t="n">
        <v>0</v>
      </c>
      <c r="N310" s="0" t="n">
        <f aca="false">O310+P310</f>
        <v>0</v>
      </c>
      <c r="O310" s="0" t="n">
        <v>0</v>
      </c>
      <c r="P310" s="0" t="n">
        <v>0</v>
      </c>
      <c r="Q310" s="41" t="n"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</v>
      </c>
      <c r="E311" s="0" t="n">
        <v>0</v>
      </c>
      <c r="F311" s="0" t="n">
        <v>0</v>
      </c>
      <c r="G311" s="0" t="n">
        <f aca="false">H311+I311</f>
        <v>0</v>
      </c>
      <c r="H311" s="0" t="n">
        <v>0</v>
      </c>
      <c r="I311" s="0" t="n">
        <v>0</v>
      </c>
      <c r="J311" s="0" t="n">
        <f aca="false">L311+M311</f>
        <v>0</v>
      </c>
      <c r="K311" s="53" t="n">
        <v>0</v>
      </c>
      <c r="L311" s="0" t="n">
        <v>0</v>
      </c>
      <c r="M311" s="42" t="n">
        <v>0</v>
      </c>
      <c r="N311" s="0" t="n">
        <f aca="false">O311+P311</f>
        <v>0</v>
      </c>
      <c r="O311" s="0" t="n">
        <v>0</v>
      </c>
      <c r="P311" s="0" t="n">
        <v>0</v>
      </c>
      <c r="Q311" s="41" t="n"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</v>
      </c>
      <c r="E312" s="0" t="n">
        <v>0</v>
      </c>
      <c r="F312" s="0" t="n">
        <v>0</v>
      </c>
      <c r="G312" s="0" t="n">
        <f aca="false">H312+I312</f>
        <v>0</v>
      </c>
      <c r="H312" s="0" t="n">
        <v>0</v>
      </c>
      <c r="I312" s="0" t="n">
        <v>0</v>
      </c>
      <c r="J312" s="0" t="n">
        <f aca="false">L312+M312</f>
        <v>0</v>
      </c>
      <c r="K312" s="53" t="n">
        <v>0</v>
      </c>
      <c r="L312" s="0" t="n">
        <v>0</v>
      </c>
      <c r="M312" s="42" t="n">
        <v>0</v>
      </c>
      <c r="N312" s="0" t="n">
        <f aca="false">O312+P312</f>
        <v>0</v>
      </c>
      <c r="O312" s="0" t="n">
        <v>0</v>
      </c>
      <c r="P312" s="0" t="n">
        <v>0</v>
      </c>
      <c r="Q312" s="41" t="n"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</v>
      </c>
      <c r="E313" s="0" t="n">
        <v>0</v>
      </c>
      <c r="F313" s="0" t="n">
        <v>0</v>
      </c>
      <c r="G313" s="0" t="n">
        <f aca="false">H313+I313</f>
        <v>0</v>
      </c>
      <c r="H313" s="0" t="n">
        <v>0</v>
      </c>
      <c r="I313" s="0" t="n">
        <v>0</v>
      </c>
      <c r="J313" s="0" t="n">
        <f aca="false">L313+M313</f>
        <v>0</v>
      </c>
      <c r="K313" s="53" t="n">
        <v>0</v>
      </c>
      <c r="L313" s="0" t="n">
        <v>0</v>
      </c>
      <c r="M313" s="42" t="n">
        <v>0</v>
      </c>
      <c r="N313" s="0" t="n">
        <f aca="false">O313+P313</f>
        <v>0</v>
      </c>
      <c r="O313" s="0" t="n">
        <v>0</v>
      </c>
      <c r="P313" s="0" t="n">
        <v>0</v>
      </c>
      <c r="Q313" s="41" t="n"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</v>
      </c>
      <c r="E314" s="0" t="n">
        <v>0</v>
      </c>
      <c r="F314" s="0" t="n">
        <v>0</v>
      </c>
      <c r="G314" s="0" t="n">
        <f aca="false">H314+I314</f>
        <v>0</v>
      </c>
      <c r="H314" s="0" t="n">
        <v>0</v>
      </c>
      <c r="I314" s="0" t="n">
        <v>0</v>
      </c>
      <c r="J314" s="0" t="n">
        <f aca="false">L314+M314</f>
        <v>0</v>
      </c>
      <c r="K314" s="53" t="n">
        <v>0</v>
      </c>
      <c r="L314" s="0" t="n">
        <v>0</v>
      </c>
      <c r="M314" s="42" t="n">
        <v>0</v>
      </c>
      <c r="N314" s="0" t="n">
        <f aca="false">O314+P314</f>
        <v>0</v>
      </c>
      <c r="O314" s="0" t="n">
        <v>0</v>
      </c>
      <c r="P314" s="0" t="n">
        <v>0</v>
      </c>
      <c r="Q314" s="41" t="n">
        <v>0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</v>
      </c>
      <c r="E315" s="0" t="n">
        <v>0</v>
      </c>
      <c r="F315" s="0" t="n">
        <v>0</v>
      </c>
      <c r="G315" s="0" t="n">
        <f aca="false">H315+I315</f>
        <v>0</v>
      </c>
      <c r="H315" s="0" t="n">
        <v>0</v>
      </c>
      <c r="I315" s="0" t="n">
        <v>0</v>
      </c>
      <c r="J315" s="0" t="n">
        <f aca="false">L315+M315</f>
        <v>0</v>
      </c>
      <c r="K315" s="53" t="n">
        <v>0</v>
      </c>
      <c r="L315" s="0" t="n">
        <v>0</v>
      </c>
      <c r="M315" s="42" t="n">
        <v>0</v>
      </c>
      <c r="N315" s="0" t="n">
        <f aca="false">O315+P315</f>
        <v>0</v>
      </c>
      <c r="O315" s="0" t="n">
        <v>0</v>
      </c>
      <c r="P315" s="0" t="n">
        <v>0</v>
      </c>
      <c r="Q315" s="41" t="n">
        <v>0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0</v>
      </c>
      <c r="E316" s="0" t="n">
        <v>0</v>
      </c>
      <c r="F316" s="0" t="n">
        <v>0</v>
      </c>
      <c r="G316" s="0" t="n">
        <f aca="false">H316+I316</f>
        <v>0</v>
      </c>
      <c r="H316" s="0" t="n">
        <v>0</v>
      </c>
      <c r="I316" s="0" t="n">
        <v>0</v>
      </c>
      <c r="J316" s="0" t="n">
        <f aca="false">L316+M316</f>
        <v>0</v>
      </c>
      <c r="K316" s="53" t="n">
        <v>0</v>
      </c>
      <c r="L316" s="0" t="n">
        <v>0</v>
      </c>
      <c r="M316" s="42" t="n">
        <v>0</v>
      </c>
      <c r="N316" s="0" t="n">
        <f aca="false">O316+P316</f>
        <v>0</v>
      </c>
      <c r="O316" s="0" t="n">
        <v>0</v>
      </c>
      <c r="P316" s="0" t="n">
        <v>0</v>
      </c>
      <c r="Q316" s="41" t="n">
        <v>0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0</v>
      </c>
      <c r="E317" s="0" t="n">
        <v>0</v>
      </c>
      <c r="F317" s="0" t="n">
        <v>0</v>
      </c>
      <c r="G317" s="0" t="n">
        <f aca="false">H317+I317</f>
        <v>0</v>
      </c>
      <c r="H317" s="0" t="n">
        <v>0</v>
      </c>
      <c r="I317" s="0" t="n">
        <v>0</v>
      </c>
      <c r="J317" s="0" t="n">
        <f aca="false">L317+M317</f>
        <v>0</v>
      </c>
      <c r="K317" s="53" t="n">
        <v>0</v>
      </c>
      <c r="L317" s="0" t="n">
        <v>0</v>
      </c>
      <c r="M317" s="42" t="n">
        <v>0</v>
      </c>
      <c r="N317" s="0" t="n">
        <f aca="false">O317+P317</f>
        <v>0</v>
      </c>
      <c r="O317" s="0" t="n">
        <v>0</v>
      </c>
      <c r="P317" s="0" t="n">
        <v>0</v>
      </c>
      <c r="Q317" s="41" t="n">
        <v>0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</v>
      </c>
      <c r="E318" s="0" t="n">
        <v>0</v>
      </c>
      <c r="F318" s="0" t="n">
        <v>0</v>
      </c>
      <c r="G318" s="0" t="n">
        <f aca="false">H318+I318</f>
        <v>0</v>
      </c>
      <c r="H318" s="0" t="n">
        <v>0</v>
      </c>
      <c r="I318" s="0" t="n">
        <v>0</v>
      </c>
      <c r="J318" s="0" t="n">
        <f aca="false">L318+M318</f>
        <v>0</v>
      </c>
      <c r="K318" s="53" t="n">
        <v>0</v>
      </c>
      <c r="L318" s="0" t="n">
        <v>0</v>
      </c>
      <c r="M318" s="42" t="n">
        <v>0</v>
      </c>
      <c r="N318" s="0" t="n">
        <f aca="false">O318+P318</f>
        <v>0</v>
      </c>
      <c r="O318" s="0" t="n">
        <v>0</v>
      </c>
      <c r="P318" s="0" t="n">
        <v>0</v>
      </c>
      <c r="Q318" s="41" t="n">
        <v>0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</v>
      </c>
      <c r="E319" s="0" t="n">
        <v>0</v>
      </c>
      <c r="F319" s="0" t="n">
        <v>0</v>
      </c>
      <c r="G319" s="0" t="n">
        <f aca="false">H319+I319</f>
        <v>0</v>
      </c>
      <c r="H319" s="0" t="n">
        <v>0</v>
      </c>
      <c r="I319" s="0" t="n">
        <v>0</v>
      </c>
      <c r="J319" s="0" t="n">
        <f aca="false">L319+M319</f>
        <v>0</v>
      </c>
      <c r="K319" s="53" t="n">
        <v>0</v>
      </c>
      <c r="L319" s="0" t="n">
        <v>0</v>
      </c>
      <c r="M319" s="42" t="n">
        <v>0</v>
      </c>
      <c r="N319" s="0" t="n">
        <f aca="false">O319+P319</f>
        <v>0</v>
      </c>
      <c r="O319" s="0" t="n">
        <v>0</v>
      </c>
      <c r="P319" s="0" t="n">
        <v>0</v>
      </c>
      <c r="Q319" s="41" t="n"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</v>
      </c>
      <c r="E320" s="0" t="n">
        <v>0</v>
      </c>
      <c r="F320" s="0" t="n">
        <v>0</v>
      </c>
      <c r="G320" s="0" t="n">
        <f aca="false">H320+I320</f>
        <v>0</v>
      </c>
      <c r="H320" s="0" t="n">
        <v>0</v>
      </c>
      <c r="I320" s="0" t="n">
        <v>0</v>
      </c>
      <c r="J320" s="0" t="n">
        <f aca="false">L320+M320</f>
        <v>0</v>
      </c>
      <c r="K320" s="53" t="n">
        <v>0</v>
      </c>
      <c r="L320" s="0" t="n">
        <v>0</v>
      </c>
      <c r="M320" s="42" t="n">
        <v>0</v>
      </c>
      <c r="N320" s="0" t="n">
        <f aca="false">O320+P320</f>
        <v>0</v>
      </c>
      <c r="O320" s="0" t="n">
        <v>0</v>
      </c>
      <c r="P320" s="0" t="n">
        <v>0</v>
      </c>
      <c r="Q320" s="41" t="n"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</v>
      </c>
      <c r="E321" s="0" t="n">
        <v>0</v>
      </c>
      <c r="F321" s="0" t="n">
        <v>0</v>
      </c>
      <c r="G321" s="0" t="n">
        <f aca="false">H321+I321</f>
        <v>0</v>
      </c>
      <c r="H321" s="0" t="n">
        <v>0</v>
      </c>
      <c r="I321" s="0" t="n">
        <v>0</v>
      </c>
      <c r="J321" s="0" t="n">
        <f aca="false">L321+M321</f>
        <v>0</v>
      </c>
      <c r="K321" s="53" t="n">
        <v>0</v>
      </c>
      <c r="L321" s="0" t="n">
        <v>0</v>
      </c>
      <c r="M321" s="42" t="n">
        <v>0</v>
      </c>
      <c r="N321" s="0" t="n">
        <f aca="false">O321+P321</f>
        <v>0</v>
      </c>
      <c r="O321" s="0" t="n">
        <v>0</v>
      </c>
      <c r="P321" s="0" t="n">
        <v>0</v>
      </c>
      <c r="Q321" s="41" t="n"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</v>
      </c>
      <c r="E322" s="0" t="n">
        <v>0</v>
      </c>
      <c r="F322" s="0" t="n">
        <v>0</v>
      </c>
      <c r="G322" s="0" t="n">
        <f aca="false">H322+I322</f>
        <v>0</v>
      </c>
      <c r="H322" s="0" t="n">
        <v>0</v>
      </c>
      <c r="I322" s="0" t="n">
        <v>0</v>
      </c>
      <c r="J322" s="0" t="n">
        <f aca="false">L322+M322</f>
        <v>0</v>
      </c>
      <c r="K322" s="53" t="n">
        <v>0</v>
      </c>
      <c r="L322" s="0" t="n">
        <v>0</v>
      </c>
      <c r="M322" s="42" t="n">
        <v>0</v>
      </c>
      <c r="N322" s="0" t="n">
        <f aca="false">O322+P322</f>
        <v>0</v>
      </c>
      <c r="O322" s="0" t="n">
        <v>0</v>
      </c>
      <c r="P322" s="0" t="n">
        <v>0</v>
      </c>
      <c r="Q322" s="41" t="n"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</v>
      </c>
      <c r="E323" s="0" t="n">
        <v>0</v>
      </c>
      <c r="F323" s="0" t="n">
        <v>0</v>
      </c>
      <c r="G323" s="0" t="n">
        <f aca="false">H323+I323</f>
        <v>0</v>
      </c>
      <c r="H323" s="0" t="n">
        <v>0</v>
      </c>
      <c r="I323" s="0" t="n">
        <v>0</v>
      </c>
      <c r="J323" s="0" t="n">
        <f aca="false">L323+M323</f>
        <v>0</v>
      </c>
      <c r="K323" s="53" t="n">
        <v>0</v>
      </c>
      <c r="L323" s="0" t="n">
        <v>0</v>
      </c>
      <c r="M323" s="42" t="n">
        <v>0</v>
      </c>
      <c r="N323" s="0" t="n">
        <f aca="false">O323+P323</f>
        <v>0</v>
      </c>
      <c r="O323" s="0" t="n">
        <v>0</v>
      </c>
      <c r="P323" s="0" t="n">
        <v>0</v>
      </c>
      <c r="Q323" s="41" t="n"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</v>
      </c>
      <c r="E324" s="0" t="n">
        <v>0</v>
      </c>
      <c r="F324" s="0" t="n">
        <v>0</v>
      </c>
      <c r="G324" s="0" t="n">
        <f aca="false">H324+I324</f>
        <v>0</v>
      </c>
      <c r="H324" s="0" t="n">
        <v>0</v>
      </c>
      <c r="I324" s="0" t="n">
        <v>0</v>
      </c>
      <c r="J324" s="0" t="n">
        <f aca="false">L324+M324</f>
        <v>0</v>
      </c>
      <c r="K324" s="53" t="n">
        <v>0</v>
      </c>
      <c r="L324" s="0" t="n">
        <v>0</v>
      </c>
      <c r="M324" s="42" t="n">
        <v>0</v>
      </c>
      <c r="N324" s="0" t="n">
        <f aca="false">O324+P324</f>
        <v>0</v>
      </c>
      <c r="O324" s="0" t="n">
        <v>0</v>
      </c>
      <c r="P324" s="0" t="n">
        <v>0</v>
      </c>
      <c r="Q324" s="41" t="n"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</v>
      </c>
      <c r="E325" s="0" t="n">
        <v>0</v>
      </c>
      <c r="F325" s="0" t="n">
        <v>0</v>
      </c>
      <c r="G325" s="0" t="n">
        <f aca="false">H325+I325</f>
        <v>0</v>
      </c>
      <c r="H325" s="0" t="n">
        <v>0</v>
      </c>
      <c r="I325" s="0" t="n">
        <v>0</v>
      </c>
      <c r="J325" s="0" t="n">
        <f aca="false">L325+M325</f>
        <v>0</v>
      </c>
      <c r="K325" s="53" t="n">
        <v>0</v>
      </c>
      <c r="L325" s="0" t="n">
        <v>0</v>
      </c>
      <c r="M325" s="42" t="n">
        <v>0</v>
      </c>
      <c r="N325" s="0" t="n">
        <f aca="false">O325+P325</f>
        <v>0</v>
      </c>
      <c r="O325" s="0" t="n">
        <v>0</v>
      </c>
      <c r="P325" s="0" t="n">
        <v>0</v>
      </c>
      <c r="Q325" s="41" t="n"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</v>
      </c>
      <c r="E326" s="0" t="n">
        <v>0</v>
      </c>
      <c r="F326" s="0" t="n">
        <v>0</v>
      </c>
      <c r="G326" s="0" t="n">
        <f aca="false">H326+I326</f>
        <v>0</v>
      </c>
      <c r="H326" s="0" t="n">
        <v>0</v>
      </c>
      <c r="I326" s="0" t="n">
        <v>0</v>
      </c>
      <c r="J326" s="0" t="n">
        <f aca="false">L326+M326</f>
        <v>0</v>
      </c>
      <c r="K326" s="53" t="n">
        <v>0</v>
      </c>
      <c r="L326" s="0" t="n">
        <v>0</v>
      </c>
      <c r="M326" s="42" t="n">
        <v>0</v>
      </c>
      <c r="N326" s="0" t="n">
        <f aca="false">O326+P326</f>
        <v>0</v>
      </c>
      <c r="O326" s="0" t="n">
        <v>0</v>
      </c>
      <c r="P326" s="0" t="n">
        <v>0</v>
      </c>
      <c r="Q326" s="41" t="n">
        <v>0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</v>
      </c>
      <c r="E327" s="0" t="n">
        <v>0</v>
      </c>
      <c r="F327" s="0" t="n">
        <v>0</v>
      </c>
      <c r="G327" s="0" t="n">
        <f aca="false">H327+I327</f>
        <v>0</v>
      </c>
      <c r="H327" s="0" t="n">
        <v>0</v>
      </c>
      <c r="I327" s="0" t="n">
        <v>0</v>
      </c>
      <c r="J327" s="0" t="n">
        <f aca="false">L327+M327</f>
        <v>0</v>
      </c>
      <c r="K327" s="53" t="n">
        <v>0</v>
      </c>
      <c r="L327" s="0" t="n">
        <v>0</v>
      </c>
      <c r="M327" s="42" t="n">
        <v>0</v>
      </c>
      <c r="N327" s="0" t="n">
        <f aca="false">O327+P327</f>
        <v>0</v>
      </c>
      <c r="O327" s="0" t="n">
        <v>0</v>
      </c>
      <c r="P327" s="0" t="n">
        <v>0</v>
      </c>
      <c r="Q327" s="41" t="n">
        <v>0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0</v>
      </c>
      <c r="E328" s="0" t="n">
        <v>0</v>
      </c>
      <c r="F328" s="0" t="n">
        <v>0</v>
      </c>
      <c r="G328" s="0" t="n">
        <f aca="false">H328+I328</f>
        <v>0</v>
      </c>
      <c r="H328" s="0" t="n">
        <v>0</v>
      </c>
      <c r="I328" s="0" t="n">
        <v>0</v>
      </c>
      <c r="J328" s="0" t="n">
        <f aca="false">L328+M328</f>
        <v>0</v>
      </c>
      <c r="K328" s="53" t="n">
        <v>0</v>
      </c>
      <c r="L328" s="0" t="n">
        <v>0</v>
      </c>
      <c r="M328" s="42" t="n">
        <v>0</v>
      </c>
      <c r="N328" s="0" t="n">
        <f aca="false">O328+P328</f>
        <v>0</v>
      </c>
      <c r="O328" s="0" t="n">
        <v>0</v>
      </c>
      <c r="P328" s="0" t="n">
        <v>0</v>
      </c>
      <c r="Q328" s="41" t="n">
        <v>0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0</v>
      </c>
      <c r="E329" s="0" t="n">
        <v>0</v>
      </c>
      <c r="F329" s="0" t="n">
        <v>0</v>
      </c>
      <c r="G329" s="0" t="n">
        <f aca="false">H329+I329</f>
        <v>0</v>
      </c>
      <c r="H329" s="0" t="n">
        <v>0</v>
      </c>
      <c r="I329" s="0" t="n">
        <v>0</v>
      </c>
      <c r="J329" s="0" t="n">
        <f aca="false">L329+M329</f>
        <v>0</v>
      </c>
      <c r="K329" s="53" t="n">
        <v>0</v>
      </c>
      <c r="L329" s="0" t="n">
        <v>0</v>
      </c>
      <c r="M329" s="42" t="n">
        <v>0</v>
      </c>
      <c r="N329" s="0" t="n">
        <f aca="false">O329+P329</f>
        <v>0</v>
      </c>
      <c r="O329" s="0" t="n">
        <v>0</v>
      </c>
      <c r="P329" s="0" t="n">
        <v>0</v>
      </c>
      <c r="Q329" s="41" t="n">
        <v>0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</v>
      </c>
      <c r="E330" s="0" t="n">
        <v>0</v>
      </c>
      <c r="F330" s="0" t="n">
        <v>0</v>
      </c>
      <c r="G330" s="0" t="n">
        <f aca="false">H330+I330</f>
        <v>0</v>
      </c>
      <c r="H330" s="0" t="n">
        <v>0</v>
      </c>
      <c r="I330" s="0" t="n">
        <v>0</v>
      </c>
      <c r="J330" s="0" t="n">
        <f aca="false">L330+M330</f>
        <v>0</v>
      </c>
      <c r="K330" s="53" t="n">
        <v>0</v>
      </c>
      <c r="L330" s="0" t="n">
        <v>0</v>
      </c>
      <c r="M330" s="42" t="n">
        <v>0</v>
      </c>
      <c r="N330" s="0" t="n">
        <f aca="false">O330+P330</f>
        <v>0</v>
      </c>
      <c r="O330" s="0" t="n">
        <v>0</v>
      </c>
      <c r="P330" s="0" t="n">
        <v>0</v>
      </c>
      <c r="Q330" s="41" t="n">
        <v>0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</v>
      </c>
      <c r="E331" s="0" t="n">
        <v>0</v>
      </c>
      <c r="F331" s="0" t="n">
        <v>0</v>
      </c>
      <c r="G331" s="0" t="n">
        <f aca="false">H331+I331</f>
        <v>0</v>
      </c>
      <c r="H331" s="0" t="n">
        <v>0</v>
      </c>
      <c r="I331" s="0" t="n">
        <v>0</v>
      </c>
      <c r="J331" s="0" t="n">
        <f aca="false">L331+M331</f>
        <v>0</v>
      </c>
      <c r="K331" s="53" t="n">
        <v>0</v>
      </c>
      <c r="L331" s="0" t="n">
        <v>0</v>
      </c>
      <c r="M331" s="42" t="n">
        <v>0</v>
      </c>
      <c r="N331" s="0" t="n">
        <f aca="false">O331+P331</f>
        <v>0</v>
      </c>
      <c r="O331" s="0" t="n">
        <v>0</v>
      </c>
      <c r="P331" s="0" t="n">
        <v>0</v>
      </c>
      <c r="Q331" s="41" t="n"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</v>
      </c>
      <c r="E332" s="0" t="n">
        <v>0</v>
      </c>
      <c r="F332" s="0" t="n">
        <v>0</v>
      </c>
      <c r="G332" s="0" t="n">
        <f aca="false">H332+I332</f>
        <v>0</v>
      </c>
      <c r="H332" s="0" t="n">
        <v>0</v>
      </c>
      <c r="I332" s="0" t="n">
        <v>0</v>
      </c>
      <c r="J332" s="0" t="n">
        <f aca="false">L332+M332</f>
        <v>0</v>
      </c>
      <c r="K332" s="53" t="n">
        <v>0</v>
      </c>
      <c r="L332" s="0" t="n">
        <v>0</v>
      </c>
      <c r="M332" s="42" t="n">
        <v>0</v>
      </c>
      <c r="N332" s="0" t="n">
        <f aca="false">O332+P332</f>
        <v>0</v>
      </c>
      <c r="O332" s="0" t="n">
        <v>0</v>
      </c>
      <c r="P332" s="0" t="n">
        <v>0</v>
      </c>
      <c r="Q332" s="41" t="n"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</v>
      </c>
      <c r="E333" s="0" t="n">
        <v>0</v>
      </c>
      <c r="F333" s="0" t="n">
        <v>0</v>
      </c>
      <c r="G333" s="0" t="n">
        <f aca="false">H333+I333</f>
        <v>0</v>
      </c>
      <c r="H333" s="0" t="n">
        <v>0</v>
      </c>
      <c r="I333" s="0" t="n">
        <v>0</v>
      </c>
      <c r="J333" s="0" t="n">
        <f aca="false">L333+M333</f>
        <v>0</v>
      </c>
      <c r="K333" s="53" t="n">
        <v>0</v>
      </c>
      <c r="L333" s="0" t="n">
        <v>0</v>
      </c>
      <c r="M333" s="42" t="n">
        <v>0</v>
      </c>
      <c r="N333" s="0" t="n">
        <f aca="false">O333+P333</f>
        <v>0</v>
      </c>
      <c r="O333" s="0" t="n">
        <v>0</v>
      </c>
      <c r="P333" s="0" t="n">
        <v>0</v>
      </c>
      <c r="Q333" s="41" t="n"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</v>
      </c>
      <c r="E334" s="0" t="n">
        <v>0</v>
      </c>
      <c r="F334" s="0" t="n">
        <v>0</v>
      </c>
      <c r="G334" s="0" t="n">
        <f aca="false">H334+I334</f>
        <v>0</v>
      </c>
      <c r="H334" s="0" t="n">
        <v>0</v>
      </c>
      <c r="I334" s="0" t="n">
        <v>0</v>
      </c>
      <c r="J334" s="0" t="n">
        <f aca="false">L334+M334</f>
        <v>0</v>
      </c>
      <c r="K334" s="53" t="n">
        <v>0</v>
      </c>
      <c r="L334" s="0" t="n">
        <v>0</v>
      </c>
      <c r="M334" s="42" t="n">
        <v>0</v>
      </c>
      <c r="N334" s="0" t="n">
        <f aca="false">O334+P334</f>
        <v>0</v>
      </c>
      <c r="O334" s="0" t="n">
        <v>0</v>
      </c>
      <c r="P334" s="0" t="n">
        <v>0</v>
      </c>
      <c r="Q334" s="41" t="n"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</v>
      </c>
      <c r="E335" s="0" t="n">
        <v>0</v>
      </c>
      <c r="F335" s="0" t="n">
        <v>0</v>
      </c>
      <c r="G335" s="0" t="n">
        <f aca="false">H335+I335</f>
        <v>0</v>
      </c>
      <c r="H335" s="0" t="n">
        <v>0</v>
      </c>
      <c r="I335" s="0" t="n">
        <v>0</v>
      </c>
      <c r="J335" s="0" t="n">
        <f aca="false">L335+M335</f>
        <v>0</v>
      </c>
      <c r="K335" s="53" t="n">
        <v>0</v>
      </c>
      <c r="L335" s="0" t="n">
        <v>0</v>
      </c>
      <c r="M335" s="42" t="n">
        <v>0</v>
      </c>
      <c r="N335" s="0" t="n">
        <f aca="false">O335+P335</f>
        <v>0</v>
      </c>
      <c r="O335" s="0" t="n">
        <v>0</v>
      </c>
      <c r="P335" s="0" t="n">
        <v>0</v>
      </c>
      <c r="Q335" s="41" t="n"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</v>
      </c>
      <c r="E336" s="0" t="n">
        <v>0</v>
      </c>
      <c r="F336" s="0" t="n">
        <v>0</v>
      </c>
      <c r="G336" s="0" t="n">
        <f aca="false">H336+I336</f>
        <v>0</v>
      </c>
      <c r="H336" s="0" t="n">
        <v>0</v>
      </c>
      <c r="I336" s="0" t="n">
        <v>0</v>
      </c>
      <c r="J336" s="0" t="n">
        <f aca="false">L336+M336</f>
        <v>0</v>
      </c>
      <c r="K336" s="53" t="n">
        <v>0</v>
      </c>
      <c r="L336" s="0" t="n">
        <v>0</v>
      </c>
      <c r="M336" s="42" t="n">
        <v>0</v>
      </c>
      <c r="N336" s="0" t="n">
        <f aca="false">O336+P336</f>
        <v>0</v>
      </c>
      <c r="O336" s="0" t="n">
        <v>0</v>
      </c>
      <c r="P336" s="0" t="n">
        <v>0</v>
      </c>
      <c r="Q336" s="41" t="n"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</v>
      </c>
      <c r="E337" s="0" t="n">
        <v>0</v>
      </c>
      <c r="F337" s="0" t="n">
        <v>0</v>
      </c>
      <c r="G337" s="0" t="n">
        <f aca="false">H337+I337</f>
        <v>0</v>
      </c>
      <c r="H337" s="0" t="n">
        <v>0</v>
      </c>
      <c r="I337" s="0" t="n">
        <v>0</v>
      </c>
      <c r="J337" s="0" t="n">
        <f aca="false">L337+M337</f>
        <v>0</v>
      </c>
      <c r="K337" s="53" t="n">
        <v>0</v>
      </c>
      <c r="L337" s="0" t="n">
        <v>0</v>
      </c>
      <c r="M337" s="42" t="n">
        <v>0</v>
      </c>
      <c r="N337" s="0" t="n">
        <f aca="false">O337+P337</f>
        <v>0</v>
      </c>
      <c r="O337" s="0" t="n">
        <v>0</v>
      </c>
      <c r="P337" s="0" t="n">
        <v>0</v>
      </c>
      <c r="Q337" s="41" t="n"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</v>
      </c>
      <c r="E338" s="0" t="n">
        <v>0</v>
      </c>
      <c r="F338" s="0" t="n">
        <v>0</v>
      </c>
      <c r="G338" s="0" t="n">
        <f aca="false">H338+I338</f>
        <v>0</v>
      </c>
      <c r="H338" s="0" t="n">
        <v>0</v>
      </c>
      <c r="I338" s="0" t="n">
        <v>0</v>
      </c>
      <c r="J338" s="0" t="n">
        <f aca="false">L338+M338</f>
        <v>0</v>
      </c>
      <c r="K338" s="53" t="n">
        <v>0</v>
      </c>
      <c r="L338" s="0" t="n">
        <v>0</v>
      </c>
      <c r="M338" s="42" t="n">
        <v>0</v>
      </c>
      <c r="N338" s="0" t="n">
        <f aca="false">O338+P338</f>
        <v>0</v>
      </c>
      <c r="O338" s="0" t="n">
        <v>0</v>
      </c>
      <c r="P338" s="0" t="n">
        <v>0</v>
      </c>
      <c r="Q338" s="41" t="n">
        <v>0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</v>
      </c>
      <c r="E339" s="0" t="n">
        <v>0</v>
      </c>
      <c r="F339" s="0" t="n">
        <v>0</v>
      </c>
      <c r="G339" s="0" t="n">
        <f aca="false">H339+I339</f>
        <v>0</v>
      </c>
      <c r="H339" s="0" t="n">
        <v>0</v>
      </c>
      <c r="I339" s="0" t="n">
        <v>0</v>
      </c>
      <c r="J339" s="0" t="n">
        <f aca="false">L339+M339</f>
        <v>0</v>
      </c>
      <c r="K339" s="53" t="n">
        <v>0</v>
      </c>
      <c r="L339" s="0" t="n">
        <v>0</v>
      </c>
      <c r="M339" s="42" t="n">
        <v>0</v>
      </c>
      <c r="N339" s="0" t="n">
        <f aca="false">O339+P339</f>
        <v>0</v>
      </c>
      <c r="O339" s="0" t="n">
        <v>0</v>
      </c>
      <c r="P339" s="0" t="n">
        <v>0</v>
      </c>
      <c r="Q339" s="41" t="n">
        <v>0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0</v>
      </c>
      <c r="E340" s="0" t="n">
        <v>0</v>
      </c>
      <c r="F340" s="0" t="n">
        <v>0</v>
      </c>
      <c r="G340" s="0" t="n">
        <f aca="false">H340+I340</f>
        <v>0</v>
      </c>
      <c r="H340" s="0" t="n">
        <v>0</v>
      </c>
      <c r="I340" s="0" t="n">
        <v>0</v>
      </c>
      <c r="J340" s="0" t="n">
        <f aca="false">L340+M340</f>
        <v>0</v>
      </c>
      <c r="K340" s="53" t="n">
        <v>0</v>
      </c>
      <c r="L340" s="0" t="n">
        <v>0</v>
      </c>
      <c r="M340" s="42" t="n">
        <v>0</v>
      </c>
      <c r="N340" s="0" t="n">
        <f aca="false">O340+P340</f>
        <v>0</v>
      </c>
      <c r="O340" s="0" t="n">
        <v>0</v>
      </c>
      <c r="P340" s="0" t="n">
        <v>0</v>
      </c>
      <c r="Q340" s="41" t="n">
        <v>0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0</v>
      </c>
      <c r="E341" s="0" t="n">
        <v>0</v>
      </c>
      <c r="F341" s="0" t="n">
        <v>0</v>
      </c>
      <c r="G341" s="0" t="n">
        <f aca="false">H341+I341</f>
        <v>0</v>
      </c>
      <c r="H341" s="0" t="n">
        <v>0</v>
      </c>
      <c r="I341" s="0" t="n">
        <v>0</v>
      </c>
      <c r="J341" s="0" t="n">
        <f aca="false">L341+M341</f>
        <v>0</v>
      </c>
      <c r="K341" s="53" t="n">
        <v>0</v>
      </c>
      <c r="L341" s="0" t="n">
        <v>0</v>
      </c>
      <c r="M341" s="42" t="n">
        <v>0</v>
      </c>
      <c r="N341" s="0" t="n">
        <f aca="false">O341+P341</f>
        <v>0</v>
      </c>
      <c r="O341" s="0" t="n">
        <v>0</v>
      </c>
      <c r="P341" s="0" t="n">
        <v>0</v>
      </c>
      <c r="Q341" s="41" t="n">
        <v>0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</v>
      </c>
      <c r="E342" s="0" t="n">
        <v>0</v>
      </c>
      <c r="F342" s="0" t="n">
        <v>0</v>
      </c>
      <c r="G342" s="0" t="n">
        <f aca="false">H342+I342</f>
        <v>0</v>
      </c>
      <c r="H342" s="0" t="n">
        <v>0</v>
      </c>
      <c r="I342" s="0" t="n">
        <v>0</v>
      </c>
      <c r="J342" s="0" t="n">
        <f aca="false">L342+M342</f>
        <v>0</v>
      </c>
      <c r="K342" s="53" t="n">
        <v>0</v>
      </c>
      <c r="L342" s="0" t="n">
        <v>0</v>
      </c>
      <c r="M342" s="42" t="n">
        <v>0</v>
      </c>
      <c r="N342" s="0" t="n">
        <f aca="false">O342+P342</f>
        <v>0</v>
      </c>
      <c r="O342" s="0" t="n">
        <v>0</v>
      </c>
      <c r="P342" s="0" t="n">
        <v>0</v>
      </c>
      <c r="Q342" s="41" t="n">
        <v>0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</v>
      </c>
      <c r="E343" s="0" t="n">
        <v>0</v>
      </c>
      <c r="F343" s="0" t="n">
        <v>0</v>
      </c>
      <c r="G343" s="0" t="n">
        <f aca="false">H343+I343</f>
        <v>0</v>
      </c>
      <c r="H343" s="0" t="n">
        <v>0</v>
      </c>
      <c r="I343" s="0" t="n">
        <v>0</v>
      </c>
      <c r="J343" s="0" t="n">
        <f aca="false">L343+M343</f>
        <v>0</v>
      </c>
      <c r="K343" s="53" t="n">
        <v>0</v>
      </c>
      <c r="L343" s="0" t="n">
        <v>0</v>
      </c>
      <c r="M343" s="42" t="n">
        <v>0</v>
      </c>
      <c r="N343" s="0" t="n">
        <f aca="false">O343+P343</f>
        <v>0</v>
      </c>
      <c r="O343" s="0" t="n">
        <v>0</v>
      </c>
      <c r="P343" s="0" t="n">
        <v>0</v>
      </c>
      <c r="Q343" s="41" t="n"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</v>
      </c>
      <c r="E344" s="0" t="n">
        <v>0</v>
      </c>
      <c r="F344" s="0" t="n">
        <v>0</v>
      </c>
      <c r="G344" s="0" t="n">
        <f aca="false">H344+I344</f>
        <v>0</v>
      </c>
      <c r="H344" s="0" t="n">
        <v>0</v>
      </c>
      <c r="I344" s="0" t="n">
        <v>0</v>
      </c>
      <c r="J344" s="0" t="n">
        <f aca="false">L344+M344</f>
        <v>0</v>
      </c>
      <c r="K344" s="53" t="n">
        <v>0</v>
      </c>
      <c r="L344" s="0" t="n">
        <v>0</v>
      </c>
      <c r="M344" s="42" t="n">
        <v>0</v>
      </c>
      <c r="N344" s="0" t="n">
        <f aca="false">O344+P344</f>
        <v>0</v>
      </c>
      <c r="O344" s="0" t="n">
        <v>0</v>
      </c>
      <c r="P344" s="0" t="n">
        <v>0</v>
      </c>
      <c r="Q344" s="41" t="n"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</v>
      </c>
      <c r="E345" s="0" t="n">
        <v>0</v>
      </c>
      <c r="F345" s="0" t="n">
        <v>0</v>
      </c>
      <c r="G345" s="0" t="n">
        <f aca="false">H345+I345</f>
        <v>0</v>
      </c>
      <c r="H345" s="0" t="n">
        <v>0</v>
      </c>
      <c r="I345" s="0" t="n">
        <v>0</v>
      </c>
      <c r="J345" s="0" t="n">
        <f aca="false">L345+M345</f>
        <v>0</v>
      </c>
      <c r="K345" s="53" t="n">
        <v>0</v>
      </c>
      <c r="L345" s="0" t="n">
        <v>0</v>
      </c>
      <c r="M345" s="42" t="n">
        <v>0</v>
      </c>
      <c r="N345" s="0" t="n">
        <f aca="false">O345+P345</f>
        <v>0</v>
      </c>
      <c r="O345" s="0" t="n">
        <v>0</v>
      </c>
      <c r="P345" s="0" t="n">
        <v>0</v>
      </c>
      <c r="Q345" s="41" t="n"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</v>
      </c>
      <c r="E346" s="0" t="n">
        <v>0</v>
      </c>
      <c r="F346" s="0" t="n">
        <v>0</v>
      </c>
      <c r="G346" s="0" t="n">
        <f aca="false">H346+I346</f>
        <v>0</v>
      </c>
      <c r="H346" s="0" t="n">
        <v>0</v>
      </c>
      <c r="I346" s="0" t="n">
        <v>0</v>
      </c>
      <c r="J346" s="0" t="n">
        <f aca="false">L346+M346</f>
        <v>0</v>
      </c>
      <c r="K346" s="53" t="n">
        <v>0</v>
      </c>
      <c r="L346" s="0" t="n">
        <v>0</v>
      </c>
      <c r="M346" s="42" t="n">
        <v>0</v>
      </c>
      <c r="N346" s="0" t="n">
        <f aca="false">O346+P346</f>
        <v>0</v>
      </c>
      <c r="O346" s="0" t="n">
        <v>0</v>
      </c>
      <c r="P346" s="0" t="n">
        <v>0</v>
      </c>
      <c r="Q346" s="41" t="n"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</v>
      </c>
      <c r="E347" s="0" t="n">
        <v>0</v>
      </c>
      <c r="F347" s="0" t="n">
        <v>0</v>
      </c>
      <c r="G347" s="0" t="n">
        <f aca="false">H347+I347</f>
        <v>0</v>
      </c>
      <c r="H347" s="0" t="n">
        <v>0</v>
      </c>
      <c r="I347" s="0" t="n">
        <v>0</v>
      </c>
      <c r="J347" s="0" t="n">
        <f aca="false">L347+M347</f>
        <v>0</v>
      </c>
      <c r="K347" s="53" t="n">
        <v>0</v>
      </c>
      <c r="L347" s="0" t="n">
        <v>0</v>
      </c>
      <c r="M347" s="42" t="n">
        <v>0</v>
      </c>
      <c r="N347" s="0" t="n">
        <f aca="false">O347+P347</f>
        <v>0</v>
      </c>
      <c r="O347" s="0" t="n">
        <v>0</v>
      </c>
      <c r="P347" s="0" t="n">
        <v>0</v>
      </c>
      <c r="Q347" s="41" t="n"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</v>
      </c>
      <c r="E348" s="0" t="n">
        <v>0</v>
      </c>
      <c r="F348" s="0" t="n">
        <v>0</v>
      </c>
      <c r="G348" s="0" t="n">
        <f aca="false">H348+I348</f>
        <v>0</v>
      </c>
      <c r="H348" s="0" t="n">
        <v>0</v>
      </c>
      <c r="I348" s="0" t="n">
        <v>0</v>
      </c>
      <c r="J348" s="0" t="n">
        <f aca="false">L348+M348</f>
        <v>0</v>
      </c>
      <c r="K348" s="53" t="n">
        <v>0</v>
      </c>
      <c r="L348" s="0" t="n">
        <v>0</v>
      </c>
      <c r="M348" s="42" t="n">
        <v>0</v>
      </c>
      <c r="N348" s="0" t="n">
        <f aca="false">O348+P348</f>
        <v>0</v>
      </c>
      <c r="O348" s="0" t="n">
        <v>0</v>
      </c>
      <c r="P348" s="0" t="n">
        <v>0</v>
      </c>
      <c r="Q348" s="41" t="n"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</v>
      </c>
      <c r="E349" s="0" t="n">
        <v>0</v>
      </c>
      <c r="F349" s="0" t="n">
        <v>0</v>
      </c>
      <c r="G349" s="0" t="n">
        <f aca="false">H349+I349</f>
        <v>0</v>
      </c>
      <c r="H349" s="0" t="n">
        <v>0</v>
      </c>
      <c r="I349" s="0" t="n">
        <v>0</v>
      </c>
      <c r="J349" s="0" t="n">
        <f aca="false">L349+M349</f>
        <v>0</v>
      </c>
      <c r="K349" s="53" t="n">
        <v>0</v>
      </c>
      <c r="L349" s="0" t="n">
        <v>0</v>
      </c>
      <c r="M349" s="42" t="n">
        <v>0</v>
      </c>
      <c r="N349" s="0" t="n">
        <f aca="false">O349+P349</f>
        <v>0</v>
      </c>
      <c r="O349" s="0" t="n">
        <v>0</v>
      </c>
      <c r="P349" s="0" t="n">
        <v>0</v>
      </c>
      <c r="Q349" s="41" t="n"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</v>
      </c>
      <c r="E350" s="0" t="n">
        <v>0</v>
      </c>
      <c r="F350" s="0" t="n">
        <v>0</v>
      </c>
      <c r="G350" s="0" t="n">
        <f aca="false">H350+I350</f>
        <v>0</v>
      </c>
      <c r="H350" s="0" t="n">
        <v>0</v>
      </c>
      <c r="I350" s="0" t="n">
        <v>0</v>
      </c>
      <c r="J350" s="0" t="n">
        <f aca="false">L350+M350</f>
        <v>0</v>
      </c>
      <c r="K350" s="53" t="n">
        <v>0</v>
      </c>
      <c r="L350" s="0" t="n">
        <v>0</v>
      </c>
      <c r="M350" s="42" t="n">
        <v>0</v>
      </c>
      <c r="N350" s="0" t="n">
        <f aca="false">O350+P350</f>
        <v>0</v>
      </c>
      <c r="O350" s="0" t="n">
        <v>0</v>
      </c>
      <c r="P350" s="0" t="n">
        <v>0</v>
      </c>
      <c r="Q350" s="41" t="n">
        <v>0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</v>
      </c>
      <c r="E351" s="0" t="n">
        <v>0</v>
      </c>
      <c r="F351" s="0" t="n">
        <v>0</v>
      </c>
      <c r="G351" s="0" t="n">
        <f aca="false">H351+I351</f>
        <v>0</v>
      </c>
      <c r="H351" s="0" t="n">
        <v>0</v>
      </c>
      <c r="I351" s="0" t="n">
        <v>0</v>
      </c>
      <c r="J351" s="0" t="n">
        <f aca="false">L351+M351</f>
        <v>0</v>
      </c>
      <c r="K351" s="53" t="n">
        <v>0</v>
      </c>
      <c r="L351" s="0" t="n">
        <v>0</v>
      </c>
      <c r="M351" s="42" t="n">
        <v>0</v>
      </c>
      <c r="N351" s="0" t="n">
        <f aca="false">O351+P351</f>
        <v>0</v>
      </c>
      <c r="O351" s="0" t="n">
        <v>0</v>
      </c>
      <c r="P351" s="0" t="n">
        <v>0</v>
      </c>
      <c r="Q351" s="41" t="n">
        <v>0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0</v>
      </c>
      <c r="E352" s="0" t="n">
        <v>0</v>
      </c>
      <c r="F352" s="0" t="n">
        <v>0</v>
      </c>
      <c r="G352" s="0" t="n">
        <f aca="false">H352+I352</f>
        <v>0</v>
      </c>
      <c r="H352" s="0" t="n">
        <v>0</v>
      </c>
      <c r="I352" s="0" t="n">
        <v>0</v>
      </c>
      <c r="J352" s="0" t="n">
        <f aca="false">L352+M352</f>
        <v>0</v>
      </c>
      <c r="K352" s="53" t="n">
        <v>0</v>
      </c>
      <c r="L352" s="0" t="n">
        <v>0</v>
      </c>
      <c r="M352" s="42" t="n">
        <v>0</v>
      </c>
      <c r="N352" s="0" t="n">
        <f aca="false">O352+P352</f>
        <v>0</v>
      </c>
      <c r="O352" s="0" t="n">
        <v>0</v>
      </c>
      <c r="P352" s="0" t="n">
        <v>0</v>
      </c>
      <c r="Q352" s="41" t="n">
        <v>0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0</v>
      </c>
      <c r="E353" s="0" t="n">
        <v>0</v>
      </c>
      <c r="F353" s="0" t="n">
        <v>0</v>
      </c>
      <c r="G353" s="0" t="n">
        <f aca="false">H353+I353</f>
        <v>0</v>
      </c>
      <c r="H353" s="0" t="n">
        <v>0</v>
      </c>
      <c r="I353" s="0" t="n">
        <v>0</v>
      </c>
      <c r="J353" s="0" t="n">
        <f aca="false">L353+M353</f>
        <v>0</v>
      </c>
      <c r="K353" s="53" t="n">
        <v>0</v>
      </c>
      <c r="L353" s="0" t="n">
        <v>0</v>
      </c>
      <c r="M353" s="42" t="n">
        <v>0</v>
      </c>
      <c r="N353" s="0" t="n">
        <f aca="false">O353+P353</f>
        <v>0</v>
      </c>
      <c r="O353" s="0" t="n">
        <v>0</v>
      </c>
      <c r="P353" s="0" t="n">
        <v>0</v>
      </c>
      <c r="Q353" s="41" t="n">
        <v>0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</v>
      </c>
      <c r="E354" s="0" t="n">
        <v>0</v>
      </c>
      <c r="F354" s="0" t="n">
        <v>0</v>
      </c>
      <c r="G354" s="0" t="n">
        <f aca="false">H354+I354</f>
        <v>0</v>
      </c>
      <c r="H354" s="0" t="n">
        <v>0</v>
      </c>
      <c r="I354" s="0" t="n">
        <v>0</v>
      </c>
      <c r="J354" s="0" t="n">
        <f aca="false">L354+M354</f>
        <v>0</v>
      </c>
      <c r="K354" s="53" t="n">
        <v>0</v>
      </c>
      <c r="L354" s="0" t="n">
        <v>0</v>
      </c>
      <c r="M354" s="42" t="n">
        <v>0</v>
      </c>
      <c r="N354" s="0" t="n">
        <f aca="false">O354+P354</f>
        <v>0</v>
      </c>
      <c r="O354" s="0" t="n">
        <v>0</v>
      </c>
      <c r="P354" s="0" t="n">
        <v>0</v>
      </c>
      <c r="Q354" s="41" t="n">
        <v>0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</v>
      </c>
      <c r="E355" s="0" t="n">
        <v>0</v>
      </c>
      <c r="F355" s="0" t="n">
        <v>0</v>
      </c>
      <c r="G355" s="0" t="n">
        <f aca="false">H355+I355</f>
        <v>0</v>
      </c>
      <c r="H355" s="0" t="n">
        <v>0</v>
      </c>
      <c r="I355" s="0" t="n">
        <v>0</v>
      </c>
      <c r="J355" s="0" t="n">
        <f aca="false">L355+M355</f>
        <v>0</v>
      </c>
      <c r="K355" s="53" t="n">
        <v>0</v>
      </c>
      <c r="L355" s="0" t="n">
        <v>0</v>
      </c>
      <c r="M355" s="42" t="n">
        <v>0</v>
      </c>
      <c r="N355" s="0" t="n">
        <f aca="false">O355+P355</f>
        <v>0</v>
      </c>
      <c r="O355" s="0" t="n">
        <v>0</v>
      </c>
      <c r="P355" s="0" t="n">
        <v>0</v>
      </c>
      <c r="Q355" s="41" t="n"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</v>
      </c>
      <c r="E356" s="0" t="n">
        <v>0</v>
      </c>
      <c r="F356" s="0" t="n">
        <v>0</v>
      </c>
      <c r="G356" s="0" t="n">
        <f aca="false">H356+I356</f>
        <v>0</v>
      </c>
      <c r="H356" s="0" t="n">
        <v>0</v>
      </c>
      <c r="I356" s="0" t="n">
        <v>0</v>
      </c>
      <c r="J356" s="0" t="n">
        <f aca="false">L356+M356</f>
        <v>0</v>
      </c>
      <c r="K356" s="53" t="n">
        <v>0</v>
      </c>
      <c r="L356" s="0" t="n">
        <v>0</v>
      </c>
      <c r="M356" s="42" t="n">
        <v>0</v>
      </c>
      <c r="N356" s="0" t="n">
        <f aca="false">O356+P356</f>
        <v>0</v>
      </c>
      <c r="O356" s="0" t="n">
        <v>0</v>
      </c>
      <c r="P356" s="0" t="n">
        <v>0</v>
      </c>
      <c r="Q356" s="41" t="n"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</v>
      </c>
      <c r="E357" s="0" t="n">
        <v>0</v>
      </c>
      <c r="F357" s="0" t="n">
        <v>0</v>
      </c>
      <c r="G357" s="0" t="n">
        <f aca="false">H357+I357</f>
        <v>0</v>
      </c>
      <c r="H357" s="0" t="n">
        <v>0</v>
      </c>
      <c r="I357" s="0" t="n">
        <v>0</v>
      </c>
      <c r="J357" s="0" t="n">
        <f aca="false">L357+M357</f>
        <v>0</v>
      </c>
      <c r="K357" s="53" t="n">
        <v>0</v>
      </c>
      <c r="L357" s="0" t="n">
        <v>0</v>
      </c>
      <c r="M357" s="42" t="n">
        <v>0</v>
      </c>
      <c r="N357" s="0" t="n">
        <f aca="false">O357+P357</f>
        <v>0</v>
      </c>
      <c r="O357" s="0" t="n">
        <v>0</v>
      </c>
      <c r="P357" s="0" t="n">
        <v>0</v>
      </c>
      <c r="Q357" s="41" t="n"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</v>
      </c>
      <c r="E358" s="0" t="n">
        <v>0</v>
      </c>
      <c r="F358" s="0" t="n">
        <v>0</v>
      </c>
      <c r="G358" s="0" t="n">
        <f aca="false">H358+I358</f>
        <v>0</v>
      </c>
      <c r="H358" s="0" t="n">
        <v>0</v>
      </c>
      <c r="I358" s="0" t="n">
        <v>0</v>
      </c>
      <c r="J358" s="0" t="n">
        <f aca="false">L358+M358</f>
        <v>0</v>
      </c>
      <c r="K358" s="53" t="n">
        <v>0</v>
      </c>
      <c r="L358" s="0" t="n">
        <v>0</v>
      </c>
      <c r="M358" s="42" t="n">
        <v>0</v>
      </c>
      <c r="N358" s="0" t="n">
        <f aca="false">O358+P358</f>
        <v>0</v>
      </c>
      <c r="O358" s="0" t="n">
        <v>0</v>
      </c>
      <c r="P358" s="0" t="n">
        <v>0</v>
      </c>
      <c r="Q358" s="41" t="n"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</v>
      </c>
      <c r="E359" s="0" t="n">
        <v>0</v>
      </c>
      <c r="F359" s="0" t="n">
        <v>0</v>
      </c>
      <c r="G359" s="0" t="n">
        <f aca="false">H359+I359</f>
        <v>0</v>
      </c>
      <c r="H359" s="0" t="n">
        <v>0</v>
      </c>
      <c r="I359" s="0" t="n">
        <v>0</v>
      </c>
      <c r="J359" s="0" t="n">
        <f aca="false">L359+M359</f>
        <v>0</v>
      </c>
      <c r="K359" s="53" t="n">
        <v>0</v>
      </c>
      <c r="L359" s="0" t="n">
        <v>0</v>
      </c>
      <c r="M359" s="42" t="n">
        <v>0</v>
      </c>
      <c r="N359" s="0" t="n">
        <f aca="false">O359+P359</f>
        <v>0</v>
      </c>
      <c r="O359" s="0" t="n">
        <v>0</v>
      </c>
      <c r="P359" s="0" t="n">
        <v>0</v>
      </c>
      <c r="Q359" s="41" t="n"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</v>
      </c>
      <c r="E360" s="0" t="n">
        <v>0</v>
      </c>
      <c r="F360" s="0" t="n">
        <v>0</v>
      </c>
      <c r="G360" s="0" t="n">
        <f aca="false">H360+I360</f>
        <v>0</v>
      </c>
      <c r="H360" s="0" t="n">
        <v>0</v>
      </c>
      <c r="I360" s="0" t="n">
        <v>0</v>
      </c>
      <c r="J360" s="0" t="n">
        <f aca="false">L360+M360</f>
        <v>0</v>
      </c>
      <c r="K360" s="53" t="n">
        <v>0</v>
      </c>
      <c r="L360" s="0" t="n">
        <v>0</v>
      </c>
      <c r="M360" s="42" t="n">
        <v>0</v>
      </c>
      <c r="N360" s="0" t="n">
        <f aca="false">O360+P360</f>
        <v>0</v>
      </c>
      <c r="O360" s="0" t="n">
        <v>0</v>
      </c>
      <c r="P360" s="0" t="n">
        <v>0</v>
      </c>
      <c r="Q360" s="41" t="n"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</v>
      </c>
      <c r="E361" s="0" t="n">
        <v>0</v>
      </c>
      <c r="F361" s="0" t="n">
        <v>0</v>
      </c>
      <c r="G361" s="0" t="n">
        <f aca="false">H361+I361</f>
        <v>0</v>
      </c>
      <c r="H361" s="0" t="n">
        <v>0</v>
      </c>
      <c r="I361" s="0" t="n">
        <v>0</v>
      </c>
      <c r="J361" s="0" t="n">
        <f aca="false">L361+M361</f>
        <v>0</v>
      </c>
      <c r="K361" s="53" t="n">
        <v>0</v>
      </c>
      <c r="L361" s="0" t="n">
        <v>0</v>
      </c>
      <c r="M361" s="42" t="n">
        <v>0</v>
      </c>
      <c r="N361" s="0" t="n">
        <f aca="false">O361+P361</f>
        <v>0</v>
      </c>
      <c r="O361" s="0" t="n">
        <v>0</v>
      </c>
      <c r="P361" s="0" t="n">
        <v>0</v>
      </c>
      <c r="Q361" s="41" t="n"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</v>
      </c>
      <c r="E362" s="0" t="n">
        <v>0</v>
      </c>
      <c r="F362" s="0" t="n">
        <v>0</v>
      </c>
      <c r="G362" s="0" t="n">
        <f aca="false">H362+I362</f>
        <v>0</v>
      </c>
      <c r="H362" s="0" t="n">
        <v>0</v>
      </c>
      <c r="I362" s="0" t="n">
        <v>0</v>
      </c>
      <c r="J362" s="0" t="n">
        <f aca="false">L362+M362</f>
        <v>0</v>
      </c>
      <c r="K362" s="53" t="n">
        <v>0</v>
      </c>
      <c r="L362" s="0" t="n">
        <v>0</v>
      </c>
      <c r="M362" s="42" t="n">
        <v>0</v>
      </c>
      <c r="N362" s="0" t="n">
        <f aca="false">O362+P362</f>
        <v>0</v>
      </c>
      <c r="O362" s="0" t="n">
        <v>0</v>
      </c>
      <c r="P362" s="0" t="n">
        <v>0</v>
      </c>
      <c r="Q362" s="41" t="n">
        <v>0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</v>
      </c>
      <c r="E363" s="0" t="n">
        <v>0</v>
      </c>
      <c r="F363" s="0" t="n">
        <v>0</v>
      </c>
      <c r="G363" s="0" t="n">
        <f aca="false">H363+I363</f>
        <v>0</v>
      </c>
      <c r="H363" s="0" t="n">
        <v>0</v>
      </c>
      <c r="I363" s="0" t="n">
        <v>0</v>
      </c>
      <c r="J363" s="0" t="n">
        <f aca="false">L363+M363</f>
        <v>0</v>
      </c>
      <c r="K363" s="53" t="n">
        <v>0</v>
      </c>
      <c r="L363" s="0" t="n">
        <v>0</v>
      </c>
      <c r="M363" s="42" t="n">
        <v>0</v>
      </c>
      <c r="N363" s="0" t="n">
        <f aca="false">O363+P363</f>
        <v>0</v>
      </c>
      <c r="O363" s="0" t="n">
        <v>0</v>
      </c>
      <c r="P363" s="0" t="n">
        <v>0</v>
      </c>
      <c r="Q363" s="41" t="n">
        <v>0</v>
      </c>
    </row>
    <row r="364" customFormat="false" ht="12.75" hidden="false" customHeight="false" outlineLevel="0" collapsed="false">
      <c r="K364" s="44"/>
    </row>
    <row r="365" customFormat="false" ht="12.75" hidden="false" customHeight="false" outlineLevel="0" collapsed="false">
      <c r="K365" s="44"/>
    </row>
    <row r="366" customFormat="false" ht="12.75" hidden="false" customHeight="false" outlineLevel="0" collapsed="false">
      <c r="K366" s="44"/>
    </row>
    <row r="367" customFormat="false" ht="12.75" hidden="false" customHeight="false" outlineLevel="0" collapsed="false">
      <c r="K367" s="44"/>
    </row>
    <row r="368" customFormat="false" ht="12.75" hidden="false" customHeight="false" outlineLevel="0" collapsed="false">
      <c r="K368" s="44"/>
    </row>
    <row r="369" customFormat="false" ht="12.75" hidden="false" customHeight="false" outlineLevel="0" collapsed="false">
      <c r="K369" s="44"/>
    </row>
    <row r="370" customFormat="false" ht="12.75" hidden="false" customHeight="false" outlineLevel="0" collapsed="false">
      <c r="K370" s="44"/>
    </row>
    <row r="371" customFormat="false" ht="12.75" hidden="false" customHeight="false" outlineLevel="0" collapsed="false">
      <c r="K371" s="44"/>
    </row>
    <row r="372" customFormat="false" ht="12.75" hidden="false" customHeight="false" outlineLevel="0" collapsed="false">
      <c r="K372" s="44"/>
    </row>
    <row r="373" customFormat="false" ht="12.75" hidden="false" customHeight="false" outlineLevel="0" collapsed="false">
      <c r="K373" s="44"/>
    </row>
    <row r="374" customFormat="false" ht="12.75" hidden="false" customHeight="false" outlineLevel="0" collapsed="false">
      <c r="K374" s="44"/>
    </row>
    <row r="375" customFormat="false" ht="12.75" hidden="false" customHeight="false" outlineLevel="0" collapsed="false">
      <c r="K375" s="44"/>
    </row>
    <row r="376" customFormat="false" ht="12.75" hidden="false" customHeight="false" outlineLevel="0" collapsed="false">
      <c r="K376" s="44"/>
    </row>
    <row r="377" customFormat="false" ht="12.75" hidden="false" customHeight="false" outlineLevel="0" collapsed="false">
      <c r="K377" s="44"/>
    </row>
    <row r="378" customFormat="false" ht="12.75" hidden="false" customHeight="false" outlineLevel="0" collapsed="false">
      <c r="K378" s="44"/>
    </row>
    <row r="379" customFormat="false" ht="12.75" hidden="false" customHeight="false" outlineLevel="0" collapsed="false">
      <c r="K379" s="44"/>
    </row>
    <row r="380" customFormat="false" ht="12.75" hidden="false" customHeight="false" outlineLevel="0" collapsed="false">
      <c r="K380" s="44"/>
    </row>
    <row r="381" customFormat="false" ht="12.75" hidden="false" customHeight="false" outlineLevel="0" collapsed="false">
      <c r="K381" s="44"/>
    </row>
    <row r="382" customFormat="false" ht="12.75" hidden="false" customHeight="false" outlineLevel="0" collapsed="false">
      <c r="K382" s="44"/>
    </row>
    <row r="383" customFormat="false" ht="12.75" hidden="false" customHeight="false" outlineLevel="0" collapsed="false">
      <c r="K383" s="44"/>
    </row>
    <row r="384" customFormat="false" ht="12.75" hidden="false" customHeight="false" outlineLevel="0" collapsed="false">
      <c r="K384" s="44"/>
    </row>
    <row r="385" customFormat="false" ht="12.75" hidden="false" customHeight="false" outlineLevel="0" collapsed="false">
      <c r="K385" s="44"/>
    </row>
    <row r="386" customFormat="false" ht="12.75" hidden="false" customHeight="false" outlineLevel="0" collapsed="false">
      <c r="K386" s="44"/>
    </row>
    <row r="387" customFormat="false" ht="12.75" hidden="false" customHeight="false" outlineLevel="0" collapsed="false">
      <c r="K387" s="44"/>
    </row>
    <row r="388" customFormat="false" ht="12.75" hidden="false" customHeight="false" outlineLevel="0" collapsed="false">
      <c r="K388" s="44"/>
    </row>
    <row r="389" customFormat="false" ht="12.75" hidden="false" customHeight="false" outlineLevel="0" collapsed="false">
      <c r="K389" s="44"/>
    </row>
    <row r="390" customFormat="false" ht="12.75" hidden="false" customHeight="false" outlineLevel="0" collapsed="false">
      <c r="K390" s="44"/>
    </row>
    <row r="391" customFormat="false" ht="12.75" hidden="false" customHeight="false" outlineLevel="0" collapsed="false">
      <c r="K391" s="44"/>
    </row>
    <row r="392" customFormat="false" ht="12.75" hidden="false" customHeight="false" outlineLevel="0" collapsed="false">
      <c r="K392" s="44"/>
    </row>
    <row r="393" customFormat="false" ht="12.75" hidden="false" customHeight="false" outlineLevel="0" collapsed="false">
      <c r="K393" s="44"/>
    </row>
    <row r="394" customFormat="false" ht="12.75" hidden="false" customHeight="false" outlineLevel="0" collapsed="false">
      <c r="K394" s="44"/>
    </row>
    <row r="395" customFormat="false" ht="12.75" hidden="false" customHeight="false" outlineLevel="0" collapsed="false">
      <c r="K395" s="44"/>
    </row>
    <row r="396" customFormat="false" ht="12.75" hidden="false" customHeight="false" outlineLevel="0" collapsed="false">
      <c r="K396" s="44"/>
    </row>
    <row r="397" customFormat="false" ht="12.75" hidden="false" customHeight="false" outlineLevel="0" collapsed="false">
      <c r="K397" s="44"/>
    </row>
    <row r="398" customFormat="false" ht="12.75" hidden="false" customHeight="false" outlineLevel="0" collapsed="false">
      <c r="K398" s="44"/>
    </row>
    <row r="399" customFormat="false" ht="12.75" hidden="false" customHeight="false" outlineLevel="0" collapsed="false">
      <c r="K399" s="44"/>
    </row>
    <row r="400" customFormat="false" ht="12.75" hidden="false" customHeight="false" outlineLevel="0" collapsed="false">
      <c r="K400" s="44"/>
    </row>
    <row r="401" customFormat="false" ht="12.75" hidden="false" customHeight="false" outlineLevel="0" collapsed="false">
      <c r="K401" s="44"/>
    </row>
    <row r="402" customFormat="false" ht="12.75" hidden="false" customHeight="false" outlineLevel="0" collapsed="false">
      <c r="K402" s="44"/>
    </row>
    <row r="403" customFormat="false" ht="12.75" hidden="false" customHeight="false" outlineLevel="0" collapsed="false">
      <c r="K403" s="44"/>
    </row>
    <row r="404" customFormat="false" ht="12.75" hidden="false" customHeight="false" outlineLevel="0" collapsed="false">
      <c r="K404" s="44"/>
    </row>
    <row r="405" customFormat="false" ht="12.75" hidden="false" customHeight="false" outlineLevel="0" collapsed="false">
      <c r="K405" s="44"/>
    </row>
    <row r="406" customFormat="false" ht="12.75" hidden="false" customHeight="false" outlineLevel="0" collapsed="false">
      <c r="K406" s="44"/>
    </row>
    <row r="407" customFormat="false" ht="12.75" hidden="false" customHeight="false" outlineLevel="0" collapsed="false">
      <c r="K407" s="44"/>
    </row>
    <row r="408" customFormat="false" ht="12.75" hidden="false" customHeight="false" outlineLevel="0" collapsed="false">
      <c r="K408" s="44"/>
    </row>
    <row r="409" customFormat="false" ht="12.75" hidden="false" customHeight="false" outlineLevel="0" collapsed="false">
      <c r="K409" s="44"/>
    </row>
    <row r="410" customFormat="false" ht="12.75" hidden="false" customHeight="false" outlineLevel="0" collapsed="false">
      <c r="K410" s="44"/>
    </row>
    <row r="411" customFormat="false" ht="12.75" hidden="false" customHeight="false" outlineLevel="0" collapsed="false">
      <c r="K411" s="44"/>
    </row>
    <row r="412" customFormat="false" ht="12.75" hidden="false" customHeight="false" outlineLevel="0" collapsed="false">
      <c r="K412" s="44"/>
    </row>
    <row r="413" customFormat="false" ht="12.75" hidden="false" customHeight="false" outlineLevel="0" collapsed="false">
      <c r="K413" s="44"/>
    </row>
    <row r="414" customFormat="false" ht="12.75" hidden="false" customHeight="false" outlineLevel="0" collapsed="false">
      <c r="K414" s="44"/>
    </row>
    <row r="415" customFormat="false" ht="12.75" hidden="false" customHeight="false" outlineLevel="0" collapsed="false">
      <c r="K415" s="44"/>
    </row>
    <row r="416" customFormat="false" ht="12.75" hidden="false" customHeight="false" outlineLevel="0" collapsed="false">
      <c r="K416" s="44"/>
    </row>
    <row r="417" customFormat="false" ht="12.75" hidden="false" customHeight="false" outlineLevel="0" collapsed="false">
      <c r="K417" s="44"/>
    </row>
    <row r="418" customFormat="false" ht="12.75" hidden="false" customHeight="false" outlineLevel="0" collapsed="false">
      <c r="K418" s="44"/>
    </row>
    <row r="419" customFormat="false" ht="12.75" hidden="false" customHeight="false" outlineLevel="0" collapsed="false">
      <c r="K419" s="44"/>
    </row>
    <row r="420" customFormat="false" ht="12.75" hidden="false" customHeight="false" outlineLevel="0" collapsed="false">
      <c r="K420" s="44"/>
    </row>
    <row r="421" customFormat="false" ht="12.75" hidden="false" customHeight="false" outlineLevel="0" collapsed="false">
      <c r="K421" s="44"/>
    </row>
    <row r="422" customFormat="false" ht="12.75" hidden="false" customHeight="false" outlineLevel="0" collapsed="false">
      <c r="K422" s="44"/>
    </row>
    <row r="423" customFormat="false" ht="12.75" hidden="false" customHeight="false" outlineLevel="0" collapsed="false">
      <c r="K423" s="44"/>
    </row>
    <row r="424" customFormat="false" ht="12.75" hidden="false" customHeight="false" outlineLevel="0" collapsed="false">
      <c r="K424" s="44"/>
    </row>
    <row r="425" customFormat="false" ht="12.75" hidden="false" customHeight="false" outlineLevel="0" collapsed="false">
      <c r="K425" s="44"/>
    </row>
    <row r="426" customFormat="false" ht="12.75" hidden="false" customHeight="false" outlineLevel="0" collapsed="false">
      <c r="K426" s="44"/>
    </row>
    <row r="427" customFormat="false" ht="12.75" hidden="false" customHeight="false" outlineLevel="0" collapsed="false">
      <c r="K427" s="44"/>
    </row>
    <row r="428" customFormat="false" ht="12.75" hidden="false" customHeight="false" outlineLevel="0" collapsed="false">
      <c r="K428" s="44"/>
    </row>
    <row r="429" customFormat="false" ht="12.75" hidden="false" customHeight="false" outlineLevel="0" collapsed="false">
      <c r="K429" s="44"/>
    </row>
    <row r="430" customFormat="false" ht="12.75" hidden="false" customHeight="false" outlineLevel="0" collapsed="false">
      <c r="K430" s="44"/>
    </row>
    <row r="431" customFormat="false" ht="12.75" hidden="false" customHeight="false" outlineLevel="0" collapsed="false">
      <c r="K431" s="44"/>
    </row>
    <row r="432" customFormat="false" ht="12.75" hidden="false" customHeight="false" outlineLevel="0" collapsed="false">
      <c r="K432" s="44"/>
    </row>
    <row r="433" customFormat="false" ht="12.75" hidden="false" customHeight="false" outlineLevel="0" collapsed="false">
      <c r="K433" s="44"/>
    </row>
    <row r="434" customFormat="false" ht="12.75" hidden="false" customHeight="false" outlineLevel="0" collapsed="false">
      <c r="K434" s="44"/>
    </row>
    <row r="435" customFormat="false" ht="12.75" hidden="false" customHeight="false" outlineLevel="0" collapsed="false">
      <c r="K435" s="44"/>
    </row>
    <row r="436" customFormat="false" ht="12.75" hidden="false" customHeight="false" outlineLevel="0" collapsed="false">
      <c r="K436" s="44"/>
    </row>
    <row r="437" customFormat="false" ht="12.75" hidden="false" customHeight="false" outlineLevel="0" collapsed="false">
      <c r="K437" s="44"/>
    </row>
    <row r="438" customFormat="false" ht="12.75" hidden="false" customHeight="false" outlineLevel="0" collapsed="false">
      <c r="K438" s="44"/>
    </row>
    <row r="439" customFormat="false" ht="12.75" hidden="false" customHeight="false" outlineLevel="0" collapsed="false">
      <c r="K439" s="44"/>
    </row>
    <row r="440" customFormat="false" ht="12.75" hidden="false" customHeight="false" outlineLevel="0" collapsed="false">
      <c r="K440" s="44"/>
    </row>
    <row r="441" customFormat="false" ht="12.75" hidden="false" customHeight="false" outlineLevel="0" collapsed="false">
      <c r="K441" s="44"/>
    </row>
    <row r="442" customFormat="false" ht="12.75" hidden="false" customHeight="false" outlineLevel="0" collapsed="false">
      <c r="K442" s="44"/>
    </row>
    <row r="443" customFormat="false" ht="12.75" hidden="false" customHeight="false" outlineLevel="0" collapsed="false">
      <c r="K443" s="44"/>
    </row>
    <row r="444" customFormat="false" ht="12.75" hidden="false" customHeight="false" outlineLevel="0" collapsed="false">
      <c r="K444" s="44"/>
    </row>
    <row r="445" customFormat="false" ht="12.75" hidden="false" customHeight="false" outlineLevel="0" collapsed="false">
      <c r="K445" s="44"/>
    </row>
    <row r="446" customFormat="false" ht="12.75" hidden="false" customHeight="false" outlineLevel="0" collapsed="false">
      <c r="K446" s="44"/>
    </row>
    <row r="447" customFormat="false" ht="12.75" hidden="false" customHeight="false" outlineLevel="0" collapsed="false">
      <c r="K447" s="44"/>
    </row>
    <row r="448" customFormat="false" ht="12.75" hidden="false" customHeight="false" outlineLevel="0" collapsed="false">
      <c r="K448" s="44"/>
    </row>
    <row r="449" customFormat="false" ht="12.75" hidden="false" customHeight="false" outlineLevel="0" collapsed="false">
      <c r="K449" s="44"/>
    </row>
    <row r="450" customFormat="false" ht="12.75" hidden="false" customHeight="false" outlineLevel="0" collapsed="false">
      <c r="K450" s="44"/>
    </row>
    <row r="451" customFormat="false" ht="12.75" hidden="false" customHeight="false" outlineLevel="0" collapsed="false">
      <c r="K451" s="44"/>
    </row>
    <row r="452" customFormat="false" ht="12.75" hidden="false" customHeight="false" outlineLevel="0" collapsed="false">
      <c r="K452" s="44"/>
    </row>
    <row r="453" customFormat="false" ht="12.75" hidden="false" customHeight="false" outlineLevel="0" collapsed="false">
      <c r="K453" s="44"/>
    </row>
    <row r="454" customFormat="false" ht="12.75" hidden="false" customHeight="false" outlineLevel="0" collapsed="false">
      <c r="K454" s="44"/>
    </row>
    <row r="455" customFormat="false" ht="12.75" hidden="false" customHeight="false" outlineLevel="0" collapsed="false">
      <c r="K455" s="44"/>
    </row>
    <row r="456" customFormat="false" ht="12.75" hidden="false" customHeight="false" outlineLevel="0" collapsed="false">
      <c r="K456" s="44"/>
    </row>
    <row r="457" customFormat="false" ht="12.75" hidden="false" customHeight="false" outlineLevel="0" collapsed="false">
      <c r="K457" s="44"/>
    </row>
    <row r="458" customFormat="false" ht="12.75" hidden="false" customHeight="false" outlineLevel="0" collapsed="false">
      <c r="K458" s="44"/>
    </row>
    <row r="459" customFormat="false" ht="12.75" hidden="false" customHeight="false" outlineLevel="0" collapsed="false">
      <c r="K459" s="44"/>
    </row>
    <row r="460" customFormat="false" ht="12.75" hidden="false" customHeight="false" outlineLevel="0" collapsed="false">
      <c r="K460" s="44"/>
    </row>
    <row r="461" customFormat="false" ht="12.75" hidden="false" customHeight="false" outlineLevel="0" collapsed="false">
      <c r="K461" s="44"/>
    </row>
    <row r="462" customFormat="false" ht="12.75" hidden="false" customHeight="false" outlineLevel="0" collapsed="false">
      <c r="K462" s="44"/>
    </row>
    <row r="463" customFormat="false" ht="12.75" hidden="false" customHeight="false" outlineLevel="0" collapsed="false">
      <c r="K463" s="44"/>
    </row>
    <row r="464" customFormat="false" ht="12.75" hidden="false" customHeight="false" outlineLevel="0" collapsed="false">
      <c r="K464" s="44"/>
    </row>
    <row r="465" customFormat="false" ht="12.75" hidden="false" customHeight="false" outlineLevel="0" collapsed="false">
      <c r="K465" s="44"/>
    </row>
    <row r="466" customFormat="false" ht="12.75" hidden="false" customHeight="false" outlineLevel="0" collapsed="false">
      <c r="K466" s="44"/>
    </row>
    <row r="467" customFormat="false" ht="12.75" hidden="false" customHeight="false" outlineLevel="0" collapsed="false">
      <c r="K467" s="44"/>
    </row>
    <row r="468" customFormat="false" ht="12.75" hidden="false" customHeight="false" outlineLevel="0" collapsed="false">
      <c r="K468" s="44"/>
    </row>
    <row r="469" customFormat="false" ht="12.75" hidden="false" customHeight="false" outlineLevel="0" collapsed="false">
      <c r="K469" s="44"/>
    </row>
    <row r="470" customFormat="false" ht="12.75" hidden="false" customHeight="false" outlineLevel="0" collapsed="false">
      <c r="K470" s="44"/>
    </row>
    <row r="471" customFormat="false" ht="12.75" hidden="false" customHeight="false" outlineLevel="0" collapsed="false">
      <c r="K471" s="44"/>
    </row>
    <row r="472" customFormat="false" ht="12.75" hidden="false" customHeight="false" outlineLevel="0" collapsed="false">
      <c r="K472" s="44"/>
    </row>
    <row r="473" customFormat="false" ht="12.75" hidden="false" customHeight="false" outlineLevel="0" collapsed="false">
      <c r="K473" s="44"/>
    </row>
    <row r="474" customFormat="false" ht="12.75" hidden="false" customHeight="false" outlineLevel="0" collapsed="false">
      <c r="K474" s="44"/>
    </row>
    <row r="475" customFormat="false" ht="12.75" hidden="false" customHeight="false" outlineLevel="0" collapsed="false">
      <c r="K475" s="44"/>
    </row>
    <row r="476" customFormat="false" ht="12.75" hidden="false" customHeight="false" outlineLevel="0" collapsed="false">
      <c r="K476" s="44"/>
    </row>
    <row r="477" customFormat="false" ht="12.75" hidden="false" customHeight="false" outlineLevel="0" collapsed="false">
      <c r="K477" s="44"/>
    </row>
    <row r="478" customFormat="false" ht="12.75" hidden="false" customHeight="false" outlineLevel="0" collapsed="false">
      <c r="K478" s="44"/>
    </row>
    <row r="479" customFormat="false" ht="12.75" hidden="false" customHeight="false" outlineLevel="0" collapsed="false">
      <c r="K479" s="44"/>
    </row>
    <row r="480" customFormat="false" ht="12.75" hidden="false" customHeight="false" outlineLevel="0" collapsed="false">
      <c r="K480" s="44"/>
    </row>
    <row r="481" customFormat="false" ht="12.75" hidden="false" customHeight="false" outlineLevel="0" collapsed="false">
      <c r="K481" s="44"/>
    </row>
    <row r="482" customFormat="false" ht="12.75" hidden="false" customHeight="false" outlineLevel="0" collapsed="false">
      <c r="K482" s="44"/>
    </row>
    <row r="483" customFormat="false" ht="12.75" hidden="false" customHeight="false" outlineLevel="0" collapsed="false">
      <c r="K483" s="44"/>
    </row>
    <row r="484" customFormat="false" ht="12.75" hidden="false" customHeight="false" outlineLevel="0" collapsed="false">
      <c r="K484" s="44"/>
    </row>
    <row r="485" customFormat="false" ht="12.75" hidden="false" customHeight="false" outlineLevel="0" collapsed="false">
      <c r="K485" s="44"/>
    </row>
    <row r="486" customFormat="false" ht="12.75" hidden="false" customHeight="false" outlineLevel="0" collapsed="false">
      <c r="K486" s="44"/>
    </row>
    <row r="487" customFormat="false" ht="12.75" hidden="false" customHeight="false" outlineLevel="0" collapsed="false">
      <c r="K487" s="44"/>
    </row>
    <row r="488" customFormat="false" ht="12.75" hidden="false" customHeight="false" outlineLevel="0" collapsed="false">
      <c r="K488" s="44"/>
    </row>
    <row r="489" customFormat="false" ht="12.75" hidden="false" customHeight="false" outlineLevel="0" collapsed="false">
      <c r="K489" s="44"/>
    </row>
    <row r="490" customFormat="false" ht="12.75" hidden="false" customHeight="false" outlineLevel="0" collapsed="false">
      <c r="K490" s="44"/>
    </row>
    <row r="491" customFormat="false" ht="12.75" hidden="false" customHeight="false" outlineLevel="0" collapsed="false">
      <c r="K491" s="44"/>
    </row>
    <row r="492" customFormat="false" ht="12.75" hidden="false" customHeight="false" outlineLevel="0" collapsed="false">
      <c r="K492" s="44"/>
    </row>
    <row r="493" customFormat="false" ht="12.75" hidden="false" customHeight="false" outlineLevel="0" collapsed="false">
      <c r="K493" s="44"/>
    </row>
    <row r="494" customFormat="false" ht="12.75" hidden="false" customHeight="false" outlineLevel="0" collapsed="false">
      <c r="K494" s="44"/>
    </row>
    <row r="495" customFormat="false" ht="12.75" hidden="false" customHeight="false" outlineLevel="0" collapsed="false">
      <c r="K495" s="44"/>
    </row>
    <row r="496" customFormat="false" ht="12.75" hidden="false" customHeight="false" outlineLevel="0" collapsed="false">
      <c r="K496" s="44"/>
    </row>
    <row r="497" customFormat="false" ht="12.75" hidden="false" customHeight="false" outlineLevel="0" collapsed="false">
      <c r="K497" s="44"/>
    </row>
    <row r="498" customFormat="false" ht="12.75" hidden="false" customHeight="false" outlineLevel="0" collapsed="false">
      <c r="K498" s="44"/>
    </row>
    <row r="499" customFormat="false" ht="12.75" hidden="false" customHeight="false" outlineLevel="0" collapsed="false">
      <c r="K499" s="44"/>
    </row>
    <row r="500" customFormat="false" ht="12.75" hidden="false" customHeight="false" outlineLevel="0" collapsed="false">
      <c r="K500" s="44"/>
    </row>
    <row r="501" customFormat="false" ht="12.75" hidden="false" customHeight="false" outlineLevel="0" collapsed="false">
      <c r="K501" s="44"/>
    </row>
    <row r="502" customFormat="false" ht="12.75" hidden="false" customHeight="false" outlineLevel="0" collapsed="false">
      <c r="K502" s="44"/>
    </row>
    <row r="503" customFormat="false" ht="12.75" hidden="false" customHeight="false" outlineLevel="0" collapsed="false">
      <c r="K503" s="44"/>
    </row>
    <row r="504" customFormat="false" ht="12.75" hidden="false" customHeight="false" outlineLevel="0" collapsed="false">
      <c r="K504" s="44"/>
    </row>
    <row r="505" customFormat="false" ht="12.75" hidden="false" customHeight="false" outlineLevel="0" collapsed="false">
      <c r="K505" s="44"/>
    </row>
    <row r="506" customFormat="false" ht="12.75" hidden="false" customHeight="false" outlineLevel="0" collapsed="false">
      <c r="K506" s="44"/>
    </row>
    <row r="507" customFormat="false" ht="12.75" hidden="false" customHeight="false" outlineLevel="0" collapsed="false">
      <c r="K507" s="44"/>
    </row>
    <row r="508" customFormat="false" ht="12.75" hidden="false" customHeight="false" outlineLevel="0" collapsed="false">
      <c r="K508" s="44"/>
    </row>
    <row r="509" customFormat="false" ht="12.75" hidden="false" customHeight="false" outlineLevel="0" collapsed="false">
      <c r="K509" s="44"/>
    </row>
    <row r="510" customFormat="false" ht="12.75" hidden="false" customHeight="false" outlineLevel="0" collapsed="false">
      <c r="K510" s="44"/>
    </row>
    <row r="511" customFormat="false" ht="12.75" hidden="false" customHeight="false" outlineLevel="0" collapsed="false">
      <c r="K511" s="44"/>
    </row>
    <row r="512" customFormat="false" ht="12.75" hidden="false" customHeight="false" outlineLevel="0" collapsed="false">
      <c r="K512" s="44"/>
    </row>
    <row r="513" customFormat="false" ht="12.75" hidden="false" customHeight="false" outlineLevel="0" collapsed="false">
      <c r="K513" s="44"/>
    </row>
    <row r="514" customFormat="false" ht="12.75" hidden="false" customHeight="false" outlineLevel="0" collapsed="false">
      <c r="K514" s="44"/>
    </row>
    <row r="515" customFormat="false" ht="12.75" hidden="false" customHeight="false" outlineLevel="0" collapsed="false">
      <c r="K515" s="44"/>
    </row>
    <row r="516" customFormat="false" ht="12.75" hidden="false" customHeight="false" outlineLevel="0" collapsed="false">
      <c r="K516" s="44"/>
    </row>
    <row r="517" customFormat="false" ht="12.75" hidden="false" customHeight="false" outlineLevel="0" collapsed="false">
      <c r="K517" s="44"/>
    </row>
    <row r="518" customFormat="false" ht="12.75" hidden="false" customHeight="false" outlineLevel="0" collapsed="false">
      <c r="K518" s="44"/>
    </row>
    <row r="519" customFormat="false" ht="12.75" hidden="false" customHeight="false" outlineLevel="0" collapsed="false">
      <c r="K519" s="44"/>
    </row>
    <row r="520" customFormat="false" ht="12.75" hidden="false" customHeight="false" outlineLevel="0" collapsed="false">
      <c r="K520" s="44"/>
    </row>
    <row r="521" customFormat="false" ht="12.75" hidden="false" customHeight="false" outlineLevel="0" collapsed="false">
      <c r="K521" s="44"/>
    </row>
    <row r="522" customFormat="false" ht="12.75" hidden="false" customHeight="false" outlineLevel="0" collapsed="false">
      <c r="K522" s="44"/>
    </row>
    <row r="523" customFormat="false" ht="12.75" hidden="false" customHeight="false" outlineLevel="0" collapsed="false">
      <c r="K523" s="44"/>
    </row>
    <row r="524" customFormat="false" ht="12.75" hidden="false" customHeight="false" outlineLevel="0" collapsed="false">
      <c r="K524" s="44"/>
    </row>
    <row r="525" customFormat="false" ht="12.75" hidden="false" customHeight="false" outlineLevel="0" collapsed="false">
      <c r="K525" s="44"/>
    </row>
    <row r="526" customFormat="false" ht="12.75" hidden="false" customHeight="false" outlineLevel="0" collapsed="false">
      <c r="K526" s="44"/>
    </row>
    <row r="527" customFormat="false" ht="12.75" hidden="false" customHeight="false" outlineLevel="0" collapsed="false">
      <c r="K527" s="44"/>
    </row>
    <row r="528" customFormat="false" ht="12.75" hidden="false" customHeight="false" outlineLevel="0" collapsed="false">
      <c r="K528" s="44"/>
    </row>
    <row r="529" customFormat="false" ht="12.75" hidden="false" customHeight="false" outlineLevel="0" collapsed="false">
      <c r="K529" s="44"/>
    </row>
    <row r="530" customFormat="false" ht="12.75" hidden="false" customHeight="false" outlineLevel="0" collapsed="false">
      <c r="K530" s="44"/>
    </row>
    <row r="531" customFormat="false" ht="12.75" hidden="false" customHeight="false" outlineLevel="0" collapsed="false">
      <c r="K531" s="44"/>
    </row>
    <row r="532" customFormat="false" ht="12.75" hidden="false" customHeight="false" outlineLevel="0" collapsed="false">
      <c r="K532" s="44"/>
    </row>
    <row r="533" customFormat="false" ht="12.75" hidden="false" customHeight="false" outlineLevel="0" collapsed="false">
      <c r="K533" s="44"/>
    </row>
    <row r="534" customFormat="false" ht="12.75" hidden="false" customHeight="false" outlineLevel="0" collapsed="false">
      <c r="K534" s="44"/>
    </row>
    <row r="535" customFormat="false" ht="12.75" hidden="false" customHeight="false" outlineLevel="0" collapsed="false">
      <c r="K535" s="44"/>
    </row>
    <row r="536" customFormat="false" ht="12.75" hidden="false" customHeight="false" outlineLevel="0" collapsed="false">
      <c r="K536" s="44"/>
    </row>
    <row r="537" customFormat="false" ht="12.75" hidden="false" customHeight="false" outlineLevel="0" collapsed="false">
      <c r="K537" s="44"/>
    </row>
    <row r="538" customFormat="false" ht="12.75" hidden="false" customHeight="false" outlineLevel="0" collapsed="false">
      <c r="K538" s="44"/>
    </row>
    <row r="539" customFormat="false" ht="12.75" hidden="false" customHeight="false" outlineLevel="0" collapsed="false">
      <c r="K539" s="44"/>
    </row>
    <row r="540" customFormat="false" ht="12.75" hidden="false" customHeight="false" outlineLevel="0" collapsed="false">
      <c r="K540" s="44"/>
    </row>
    <row r="541" customFormat="false" ht="12.75" hidden="false" customHeight="false" outlineLevel="0" collapsed="false">
      <c r="K541" s="44"/>
    </row>
    <row r="542" customFormat="false" ht="12.75" hidden="false" customHeight="false" outlineLevel="0" collapsed="false">
      <c r="K542" s="44"/>
    </row>
    <row r="543" customFormat="false" ht="12.75" hidden="false" customHeight="false" outlineLevel="0" collapsed="false">
      <c r="K543" s="44"/>
    </row>
    <row r="544" customFormat="false" ht="12.75" hidden="false" customHeight="false" outlineLevel="0" collapsed="false">
      <c r="K544" s="44"/>
    </row>
    <row r="545" customFormat="false" ht="12.75" hidden="false" customHeight="false" outlineLevel="0" collapsed="false">
      <c r="K545" s="44"/>
    </row>
    <row r="546" customFormat="false" ht="12.75" hidden="false" customHeight="false" outlineLevel="0" collapsed="false">
      <c r="K546" s="44"/>
    </row>
    <row r="547" customFormat="false" ht="12.75" hidden="false" customHeight="false" outlineLevel="0" collapsed="false">
      <c r="K547" s="44"/>
    </row>
    <row r="548" customFormat="false" ht="12.75" hidden="false" customHeight="false" outlineLevel="0" collapsed="false">
      <c r="K548" s="44"/>
    </row>
    <row r="549" customFormat="false" ht="12.75" hidden="false" customHeight="false" outlineLevel="0" collapsed="false">
      <c r="K549" s="44"/>
    </row>
    <row r="550" customFormat="false" ht="12.75" hidden="false" customHeight="false" outlineLevel="0" collapsed="false">
      <c r="K550" s="44"/>
    </row>
    <row r="551" customFormat="false" ht="12.75" hidden="false" customHeight="false" outlineLevel="0" collapsed="false">
      <c r="K551" s="44"/>
    </row>
    <row r="552" customFormat="false" ht="12.75" hidden="false" customHeight="false" outlineLevel="0" collapsed="false">
      <c r="K552" s="44"/>
    </row>
    <row r="553" customFormat="false" ht="12.75" hidden="false" customHeight="false" outlineLevel="0" collapsed="false">
      <c r="K553" s="44"/>
    </row>
    <row r="554" customFormat="false" ht="12.75" hidden="false" customHeight="false" outlineLevel="0" collapsed="false">
      <c r="K554" s="44"/>
    </row>
    <row r="555" customFormat="false" ht="12.75" hidden="false" customHeight="false" outlineLevel="0" collapsed="false">
      <c r="K555" s="44"/>
    </row>
    <row r="556" customFormat="false" ht="12.75" hidden="false" customHeight="false" outlineLevel="0" collapsed="false">
      <c r="K556" s="44"/>
    </row>
    <row r="557" customFormat="false" ht="12.75" hidden="false" customHeight="false" outlineLevel="0" collapsed="false">
      <c r="K557" s="44"/>
    </row>
    <row r="558" customFormat="false" ht="12.75" hidden="false" customHeight="false" outlineLevel="0" collapsed="false">
      <c r="K558" s="44"/>
    </row>
    <row r="559" customFormat="false" ht="12.75" hidden="false" customHeight="false" outlineLevel="0" collapsed="false">
      <c r="K559" s="44"/>
    </row>
    <row r="560" customFormat="false" ht="12.75" hidden="false" customHeight="false" outlineLevel="0" collapsed="false">
      <c r="K560" s="44"/>
    </row>
    <row r="561" customFormat="false" ht="12.75" hidden="false" customHeight="false" outlineLevel="0" collapsed="false">
      <c r="K561" s="44"/>
    </row>
    <row r="562" customFormat="false" ht="12.75" hidden="false" customHeight="false" outlineLevel="0" collapsed="false">
      <c r="K562" s="44"/>
    </row>
    <row r="563" customFormat="false" ht="12.75" hidden="false" customHeight="false" outlineLevel="0" collapsed="false">
      <c r="K563" s="44"/>
    </row>
    <row r="564" customFormat="false" ht="12.75" hidden="false" customHeight="false" outlineLevel="0" collapsed="false">
      <c r="K564" s="44"/>
    </row>
    <row r="565" customFormat="false" ht="12.75" hidden="false" customHeight="false" outlineLevel="0" collapsed="false">
      <c r="K565" s="44"/>
    </row>
    <row r="566" customFormat="false" ht="12.75" hidden="false" customHeight="false" outlineLevel="0" collapsed="false">
      <c r="K566" s="44"/>
    </row>
    <row r="567" customFormat="false" ht="12.75" hidden="false" customHeight="false" outlineLevel="0" collapsed="false">
      <c r="K567" s="44"/>
    </row>
    <row r="568" customFormat="false" ht="12.75" hidden="false" customHeight="false" outlineLevel="0" collapsed="false">
      <c r="K568" s="44"/>
    </row>
    <row r="569" customFormat="false" ht="12.75" hidden="false" customHeight="false" outlineLevel="0" collapsed="false">
      <c r="K569" s="44"/>
    </row>
    <row r="570" customFormat="false" ht="12.75" hidden="false" customHeight="false" outlineLevel="0" collapsed="false">
      <c r="K570" s="44"/>
    </row>
    <row r="571" customFormat="false" ht="12.75" hidden="false" customHeight="false" outlineLevel="0" collapsed="false">
      <c r="K571" s="44"/>
    </row>
    <row r="572" customFormat="false" ht="12.75" hidden="false" customHeight="false" outlineLevel="0" collapsed="false">
      <c r="K572" s="44"/>
    </row>
    <row r="573" customFormat="false" ht="12.75" hidden="false" customHeight="false" outlineLevel="0" collapsed="false">
      <c r="K573" s="44"/>
    </row>
    <row r="574" customFormat="false" ht="12.75" hidden="false" customHeight="false" outlineLevel="0" collapsed="false">
      <c r="K574" s="44"/>
    </row>
    <row r="575" customFormat="false" ht="12.75" hidden="false" customHeight="false" outlineLevel="0" collapsed="false">
      <c r="K575" s="44"/>
    </row>
    <row r="576" customFormat="false" ht="12.75" hidden="false" customHeight="false" outlineLevel="0" collapsed="false">
      <c r="K576" s="44"/>
    </row>
    <row r="577" customFormat="false" ht="12.75" hidden="false" customHeight="false" outlineLevel="0" collapsed="false">
      <c r="K577" s="44"/>
    </row>
    <row r="578" customFormat="false" ht="12.75" hidden="false" customHeight="false" outlineLevel="0" collapsed="false">
      <c r="K578" s="44"/>
    </row>
    <row r="579" customFormat="false" ht="12.75" hidden="false" customHeight="false" outlineLevel="0" collapsed="false">
      <c r="K579" s="44"/>
    </row>
    <row r="580" customFormat="false" ht="12.75" hidden="false" customHeight="false" outlineLevel="0" collapsed="false">
      <c r="K580" s="44"/>
    </row>
    <row r="581" customFormat="false" ht="12.75" hidden="false" customHeight="false" outlineLevel="0" collapsed="false">
      <c r="K581" s="44"/>
    </row>
    <row r="582" customFormat="false" ht="12.75" hidden="false" customHeight="false" outlineLevel="0" collapsed="false">
      <c r="K582" s="44"/>
    </row>
    <row r="583" customFormat="false" ht="12.75" hidden="false" customHeight="false" outlineLevel="0" collapsed="false">
      <c r="K583" s="44"/>
    </row>
    <row r="584" customFormat="false" ht="12.75" hidden="false" customHeight="false" outlineLevel="0" collapsed="false">
      <c r="K584" s="44"/>
    </row>
    <row r="585" customFormat="false" ht="12.75" hidden="false" customHeight="false" outlineLevel="0" collapsed="false">
      <c r="K585" s="44"/>
    </row>
    <row r="586" customFormat="false" ht="12.75" hidden="false" customHeight="false" outlineLevel="0" collapsed="false">
      <c r="K586" s="44"/>
    </row>
    <row r="587" customFormat="false" ht="12.75" hidden="false" customHeight="false" outlineLevel="0" collapsed="false">
      <c r="K587" s="44"/>
    </row>
    <row r="588" customFormat="false" ht="12.75" hidden="false" customHeight="false" outlineLevel="0" collapsed="false">
      <c r="K588" s="44"/>
    </row>
    <row r="589" customFormat="false" ht="12.75" hidden="false" customHeight="false" outlineLevel="0" collapsed="false">
      <c r="K589" s="44"/>
    </row>
    <row r="590" customFormat="false" ht="12.75" hidden="false" customHeight="false" outlineLevel="0" collapsed="false">
      <c r="K590" s="44"/>
    </row>
    <row r="591" customFormat="false" ht="12.75" hidden="false" customHeight="false" outlineLevel="0" collapsed="false">
      <c r="K591" s="44"/>
    </row>
    <row r="592" customFormat="false" ht="12.75" hidden="false" customHeight="false" outlineLevel="0" collapsed="false">
      <c r="K592" s="44"/>
    </row>
    <row r="593" customFormat="false" ht="12.75" hidden="false" customHeight="false" outlineLevel="0" collapsed="false">
      <c r="K593" s="44"/>
    </row>
    <row r="594" customFormat="false" ht="12.75" hidden="false" customHeight="false" outlineLevel="0" collapsed="false">
      <c r="K594" s="44"/>
    </row>
    <row r="595" customFormat="false" ht="12.75" hidden="false" customHeight="false" outlineLevel="0" collapsed="false">
      <c r="K595" s="44"/>
    </row>
    <row r="596" customFormat="false" ht="12.75" hidden="false" customHeight="false" outlineLevel="0" collapsed="false">
      <c r="K596" s="44"/>
    </row>
    <row r="597" customFormat="false" ht="12.75" hidden="false" customHeight="false" outlineLevel="0" collapsed="false">
      <c r="K597" s="44"/>
    </row>
    <row r="598" customFormat="false" ht="12.75" hidden="false" customHeight="false" outlineLevel="0" collapsed="false">
      <c r="K598" s="44"/>
    </row>
    <row r="599" customFormat="false" ht="12.75" hidden="false" customHeight="false" outlineLevel="0" collapsed="false">
      <c r="K599" s="44"/>
    </row>
    <row r="600" customFormat="false" ht="12.75" hidden="false" customHeight="false" outlineLevel="0" collapsed="false">
      <c r="K600" s="44"/>
    </row>
    <row r="601" customFormat="false" ht="12.75" hidden="false" customHeight="false" outlineLevel="0" collapsed="false">
      <c r="K601" s="44"/>
    </row>
    <row r="602" customFormat="false" ht="12.75" hidden="false" customHeight="false" outlineLevel="0" collapsed="false">
      <c r="K602" s="44"/>
    </row>
    <row r="603" customFormat="false" ht="12.75" hidden="false" customHeight="false" outlineLevel="0" collapsed="false">
      <c r="K603" s="44"/>
    </row>
    <row r="604" customFormat="false" ht="12.75" hidden="false" customHeight="false" outlineLevel="0" collapsed="false">
      <c r="K604" s="44"/>
    </row>
    <row r="605" customFormat="false" ht="12.75" hidden="false" customHeight="false" outlineLevel="0" collapsed="false">
      <c r="K605" s="44"/>
    </row>
    <row r="606" customFormat="false" ht="12.75" hidden="false" customHeight="false" outlineLevel="0" collapsed="false">
      <c r="K606" s="44"/>
    </row>
    <row r="607" customFormat="false" ht="12.75" hidden="false" customHeight="false" outlineLevel="0" collapsed="false">
      <c r="K607" s="44"/>
    </row>
    <row r="608" customFormat="false" ht="12.75" hidden="false" customHeight="false" outlineLevel="0" collapsed="false">
      <c r="K608" s="4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3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2" topLeftCell="B3" activePane="bottomRight" state="frozen"/>
      <selection pane="topLeft" activeCell="A1" activeCellId="0" sqref="A1"/>
      <selection pane="topRight" activeCell="B1" activeCellId="0" sqref="B1"/>
      <selection pane="bottomLeft" activeCell="A3" activeCellId="0" sqref="A3"/>
      <selection pane="bottomRight" activeCell="C22" activeCellId="0" sqref="C2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54" width="2.99"/>
    <col collapsed="false" customWidth="true" hidden="false" outlineLevel="0" max="4" min="3" style="0" width="12.42"/>
    <col collapsed="false" customWidth="true" hidden="false" outlineLevel="0" max="5" min="5" style="0" width="8.28"/>
    <col collapsed="false" customWidth="true" hidden="false" outlineLevel="0" max="6" min="6" style="0" width="7.7"/>
    <col collapsed="false" customWidth="true" hidden="false" outlineLevel="0" max="7" min="7" style="0" width="8.41"/>
    <col collapsed="false" customWidth="true" hidden="false" outlineLevel="0" max="8" min="8" style="0" width="7.7"/>
    <col collapsed="false" customWidth="true" hidden="false" outlineLevel="0" max="9" min="9" style="0" width="12.7"/>
    <col collapsed="false" customWidth="true" hidden="false" outlineLevel="0" max="16" min="10" style="0" width="9.56"/>
    <col collapsed="false" customWidth="true" hidden="false" outlineLevel="0" max="17" min="17" style="0" width="12.42"/>
    <col collapsed="false" customWidth="true" hidden="false" outlineLevel="0" max="20" min="18" style="0" width="9.56"/>
  </cols>
  <sheetData>
    <row r="1" customFormat="false" ht="40.5" hidden="false" customHeight="true" outlineLevel="0" collapsed="false">
      <c r="A1" s="55" t="s">
        <v>28</v>
      </c>
      <c r="B1" s="56" t="s">
        <v>29</v>
      </c>
      <c r="C1" s="57" t="s">
        <v>30</v>
      </c>
      <c r="D1" s="56" t="s">
        <v>31</v>
      </c>
      <c r="E1" s="58" t="s">
        <v>32</v>
      </c>
      <c r="F1" s="58"/>
      <c r="G1" s="58"/>
      <c r="H1" s="58"/>
      <c r="I1" s="58"/>
      <c r="J1" s="59" t="s">
        <v>33</v>
      </c>
      <c r="K1" s="59"/>
      <c r="L1" s="59"/>
      <c r="M1" s="60" t="s">
        <v>34</v>
      </c>
      <c r="N1" s="60"/>
      <c r="O1" s="60"/>
      <c r="P1" s="60"/>
      <c r="Q1" s="60"/>
      <c r="R1" s="61" t="s">
        <v>35</v>
      </c>
      <c r="S1" s="61"/>
      <c r="T1" s="61"/>
      <c r="U1" s="62"/>
      <c r="V1" s="62"/>
    </row>
    <row r="2" customFormat="false" ht="12.75" hidden="false" customHeight="false" outlineLevel="0" collapsed="false">
      <c r="B2" s="56"/>
      <c r="C2" s="57"/>
      <c r="D2" s="56"/>
      <c r="E2" s="63" t="s">
        <v>20</v>
      </c>
      <c r="F2" s="63" t="s">
        <v>36</v>
      </c>
      <c r="G2" s="63" t="s">
        <v>37</v>
      </c>
      <c r="H2" s="63" t="s">
        <v>38</v>
      </c>
      <c r="I2" s="63" t="s">
        <v>39</v>
      </c>
      <c r="J2" s="35" t="s">
        <v>36</v>
      </c>
      <c r="K2" s="35" t="s">
        <v>38</v>
      </c>
      <c r="L2" s="35" t="s">
        <v>40</v>
      </c>
      <c r="M2" s="64" t="s">
        <v>20</v>
      </c>
      <c r="N2" s="63" t="s">
        <v>36</v>
      </c>
      <c r="O2" s="63" t="s">
        <v>37</v>
      </c>
      <c r="P2" s="63" t="s">
        <v>38</v>
      </c>
      <c r="Q2" s="63" t="s">
        <v>39</v>
      </c>
      <c r="R2" s="65" t="s">
        <v>36</v>
      </c>
      <c r="S2" s="56" t="s">
        <v>38</v>
      </c>
      <c r="T2" s="56" t="s">
        <v>40</v>
      </c>
    </row>
    <row r="3" customFormat="false" ht="12.75" hidden="false" customHeight="false" outlineLevel="0" collapsed="false">
      <c r="A3" s="66" t="n">
        <v>1</v>
      </c>
      <c r="B3" s="67" t="n">
        <v>0.27</v>
      </c>
      <c r="C3" s="67" t="n">
        <v>-0.05</v>
      </c>
      <c r="D3" s="67" t="n">
        <v>-0.7</v>
      </c>
      <c r="E3" s="68" t="n">
        <v>-0.05</v>
      </c>
      <c r="F3" s="69" t="n">
        <v>0.0699</v>
      </c>
      <c r="G3" s="69" t="n">
        <v>0.41</v>
      </c>
      <c r="H3" s="69" t="n">
        <v>0.185</v>
      </c>
      <c r="I3" s="70" t="n">
        <v>0.011</v>
      </c>
      <c r="J3" s="68" t="n">
        <v>0.0128</v>
      </c>
      <c r="K3" s="69" t="n">
        <v>0.1848</v>
      </c>
      <c r="L3" s="70" t="n">
        <v>0</v>
      </c>
      <c r="M3" s="69" t="n">
        <v>-0.05</v>
      </c>
      <c r="N3" s="69" t="n">
        <v>0.0782</v>
      </c>
      <c r="O3" s="69" t="n">
        <v>0.51</v>
      </c>
      <c r="P3" s="69" t="n">
        <v>0.22</v>
      </c>
      <c r="Q3" s="70" t="n">
        <v>0.011</v>
      </c>
      <c r="R3" s="69" t="n">
        <v>0.0089</v>
      </c>
      <c r="S3" s="69" t="n">
        <v>0.2176</v>
      </c>
      <c r="T3" s="70" t="n">
        <v>0</v>
      </c>
    </row>
    <row r="4" customFormat="false" ht="12.75" hidden="false" customHeight="false" outlineLevel="0" collapsed="false">
      <c r="A4" s="66" t="n">
        <v>2</v>
      </c>
      <c r="B4" s="67" t="n">
        <v>0.27</v>
      </c>
      <c r="C4" s="67" t="n">
        <v>-0.08</v>
      </c>
      <c r="D4" s="67" t="n">
        <v>-0.7</v>
      </c>
      <c r="E4" s="68" t="n">
        <v>-0.05</v>
      </c>
      <c r="F4" s="69" t="n">
        <v>0.0699</v>
      </c>
      <c r="G4" s="69" t="n">
        <v>0.41</v>
      </c>
      <c r="H4" s="69" t="n">
        <v>0.185</v>
      </c>
      <c r="I4" s="70" t="n">
        <v>0.011</v>
      </c>
      <c r="J4" s="68" t="n">
        <v>0.0128</v>
      </c>
      <c r="K4" s="69" t="n">
        <v>0.1848</v>
      </c>
      <c r="L4" s="70" t="n">
        <v>0</v>
      </c>
      <c r="M4" s="69" t="n">
        <v>-0.05</v>
      </c>
      <c r="N4" s="69" t="n">
        <v>0.0782</v>
      </c>
      <c r="O4" s="69" t="n">
        <v>0.51</v>
      </c>
      <c r="P4" s="69" t="n">
        <v>0.22</v>
      </c>
      <c r="Q4" s="70" t="n">
        <v>0.011</v>
      </c>
      <c r="R4" s="69" t="n">
        <v>0.0089</v>
      </c>
      <c r="S4" s="69" t="n">
        <v>0.2176</v>
      </c>
      <c r="T4" s="70" t="n">
        <v>0</v>
      </c>
    </row>
    <row r="5" customFormat="false" ht="12.75" hidden="false" customHeight="false" outlineLevel="0" collapsed="false">
      <c r="A5" s="66" t="n">
        <v>3</v>
      </c>
      <c r="B5" s="67" t="n">
        <v>0.1</v>
      </c>
      <c r="C5" s="67" t="n">
        <v>-0.12</v>
      </c>
      <c r="D5" s="67" t="n">
        <v>-0.5</v>
      </c>
      <c r="E5" s="68" t="n">
        <v>-0.05</v>
      </c>
      <c r="F5" s="69" t="n">
        <v>0.0699</v>
      </c>
      <c r="G5" s="69" t="n">
        <v>0.41</v>
      </c>
      <c r="H5" s="69" t="n">
        <v>0.185</v>
      </c>
      <c r="I5" s="70" t="n">
        <v>0.011</v>
      </c>
      <c r="J5" s="68" t="n">
        <v>0.0128</v>
      </c>
      <c r="K5" s="69" t="n">
        <v>0.1848</v>
      </c>
      <c r="L5" s="70" t="n">
        <v>0</v>
      </c>
      <c r="M5" s="69" t="n">
        <v>-0.05</v>
      </c>
      <c r="N5" s="69" t="n">
        <v>0.0782</v>
      </c>
      <c r="O5" s="69" t="n">
        <v>0.51</v>
      </c>
      <c r="P5" s="69" t="n">
        <v>0.22</v>
      </c>
      <c r="Q5" s="70" t="n">
        <v>0.011</v>
      </c>
      <c r="R5" s="69" t="n">
        <v>0.0089</v>
      </c>
      <c r="S5" s="69" t="n">
        <v>0.2176</v>
      </c>
      <c r="T5" s="70" t="n">
        <v>0</v>
      </c>
    </row>
    <row r="6" customFormat="false" ht="12.75" hidden="false" customHeight="false" outlineLevel="0" collapsed="false">
      <c r="A6" s="66" t="n">
        <v>4</v>
      </c>
      <c r="B6" s="67" t="n">
        <v>0.03</v>
      </c>
      <c r="C6" s="67" t="n">
        <v>-0.04</v>
      </c>
      <c r="D6" s="67" t="n">
        <v>-0.045</v>
      </c>
      <c r="E6" s="68" t="n">
        <v>-0.07</v>
      </c>
      <c r="F6" s="69" t="n">
        <v>0.0597</v>
      </c>
      <c r="G6" s="69" t="n">
        <v>0.04</v>
      </c>
      <c r="H6" s="69" t="n">
        <v>0.185</v>
      </c>
      <c r="I6" s="70" t="n">
        <v>0.011</v>
      </c>
      <c r="J6" s="68" t="n">
        <v>0</v>
      </c>
      <c r="K6" s="69" t="n">
        <v>0</v>
      </c>
      <c r="L6" s="70" t="n">
        <v>0</v>
      </c>
      <c r="M6" s="69" t="n">
        <v>-0.07</v>
      </c>
      <c r="N6" s="69" t="n">
        <v>0.0667</v>
      </c>
      <c r="O6" s="69" t="n">
        <v>0.04</v>
      </c>
      <c r="P6" s="69" t="n">
        <v>0.22</v>
      </c>
      <c r="Q6" s="70" t="n">
        <v>0.011</v>
      </c>
      <c r="R6" s="69" t="n">
        <v>0</v>
      </c>
      <c r="S6" s="69" t="n">
        <v>0</v>
      </c>
      <c r="T6" s="70" t="n">
        <v>0</v>
      </c>
    </row>
    <row r="7" customFormat="false" ht="12.75" hidden="false" customHeight="false" outlineLevel="0" collapsed="false">
      <c r="A7" s="66" t="n">
        <v>5</v>
      </c>
      <c r="B7" s="67" t="n">
        <v>0.03</v>
      </c>
      <c r="C7" s="67" t="n">
        <v>-0.03</v>
      </c>
      <c r="D7" s="67" t="n">
        <v>-0.035</v>
      </c>
      <c r="E7" s="68" t="n">
        <v>-0.07</v>
      </c>
      <c r="F7" s="69" t="n">
        <v>0.0597</v>
      </c>
      <c r="G7" s="69" t="n">
        <v>0.02</v>
      </c>
      <c r="H7" s="69" t="n">
        <v>0.185</v>
      </c>
      <c r="I7" s="70" t="n">
        <v>0.011</v>
      </c>
      <c r="J7" s="68" t="n">
        <v>0</v>
      </c>
      <c r="K7" s="69" t="n">
        <v>0</v>
      </c>
      <c r="L7" s="70" t="n">
        <v>0</v>
      </c>
      <c r="M7" s="69" t="n">
        <v>-0.07</v>
      </c>
      <c r="N7" s="69" t="n">
        <v>0.0667</v>
      </c>
      <c r="O7" s="69" t="n">
        <v>0.02</v>
      </c>
      <c r="P7" s="69" t="n">
        <v>0.22</v>
      </c>
      <c r="Q7" s="70" t="n">
        <v>0.011</v>
      </c>
      <c r="R7" s="69" t="n">
        <v>0</v>
      </c>
      <c r="S7" s="69" t="n">
        <v>0</v>
      </c>
      <c r="T7" s="70" t="n">
        <v>0</v>
      </c>
    </row>
    <row r="8" customFormat="false" ht="12.75" hidden="false" customHeight="false" outlineLevel="0" collapsed="false">
      <c r="A8" s="66" t="n">
        <v>6</v>
      </c>
      <c r="B8" s="67" t="n">
        <v>0.04</v>
      </c>
      <c r="C8" s="67" t="n">
        <v>-0.02</v>
      </c>
      <c r="D8" s="67" t="n">
        <v>-0.035</v>
      </c>
      <c r="E8" s="68" t="n">
        <v>-0.07</v>
      </c>
      <c r="F8" s="69" t="n">
        <v>0.0597</v>
      </c>
      <c r="G8" s="69" t="n">
        <v>0.02</v>
      </c>
      <c r="H8" s="69" t="n">
        <v>0.185</v>
      </c>
      <c r="I8" s="70" t="n">
        <v>0.011</v>
      </c>
      <c r="J8" s="68" t="n">
        <v>0</v>
      </c>
      <c r="K8" s="69" t="n">
        <v>0</v>
      </c>
      <c r="L8" s="70" t="n">
        <v>0</v>
      </c>
      <c r="M8" s="69" t="n">
        <v>-0.07</v>
      </c>
      <c r="N8" s="69" t="n">
        <v>0.0667</v>
      </c>
      <c r="O8" s="69" t="n">
        <v>0.02</v>
      </c>
      <c r="P8" s="69" t="n">
        <v>0.22</v>
      </c>
      <c r="Q8" s="70" t="n">
        <v>0.011</v>
      </c>
      <c r="R8" s="69" t="n">
        <v>0</v>
      </c>
      <c r="S8" s="69" t="n">
        <v>0</v>
      </c>
      <c r="T8" s="70" t="n">
        <v>0</v>
      </c>
    </row>
    <row r="9" customFormat="false" ht="12.75" hidden="false" customHeight="false" outlineLevel="0" collapsed="false">
      <c r="A9" s="66" t="n">
        <v>7</v>
      </c>
      <c r="B9" s="67" t="n">
        <v>0.05</v>
      </c>
      <c r="C9" s="67" t="n">
        <v>0</v>
      </c>
      <c r="D9" s="67" t="n">
        <v>-0.02</v>
      </c>
      <c r="E9" s="71" t="n">
        <v>-0.07</v>
      </c>
      <c r="F9" s="72" t="n">
        <v>0.0597</v>
      </c>
      <c r="G9" s="72" t="n">
        <v>0.02</v>
      </c>
      <c r="H9" s="72" t="n">
        <v>0.185</v>
      </c>
      <c r="I9" s="73" t="n">
        <v>0.011</v>
      </c>
      <c r="J9" s="71" t="n">
        <v>0</v>
      </c>
      <c r="K9" s="72" t="n">
        <v>0</v>
      </c>
      <c r="L9" s="73" t="n">
        <v>0</v>
      </c>
      <c r="M9" s="72" t="n">
        <v>-0.07</v>
      </c>
      <c r="N9" s="72" t="n">
        <v>0.0667</v>
      </c>
      <c r="O9" s="72" t="n">
        <v>0.02</v>
      </c>
      <c r="P9" s="72" t="n">
        <v>0.22</v>
      </c>
      <c r="Q9" s="73" t="n">
        <v>0.011</v>
      </c>
      <c r="R9" s="72" t="n">
        <v>0</v>
      </c>
      <c r="S9" s="72" t="n">
        <v>0</v>
      </c>
      <c r="T9" s="73" t="n">
        <v>0</v>
      </c>
    </row>
    <row r="10" customFormat="false" ht="12.75" hidden="false" customHeight="false" outlineLevel="0" collapsed="false">
      <c r="A10" s="66" t="n">
        <v>8</v>
      </c>
      <c r="B10" s="67" t="n">
        <v>0.05</v>
      </c>
      <c r="C10" s="67" t="n">
        <v>0</v>
      </c>
      <c r="D10" s="67" t="n">
        <v>-0.02</v>
      </c>
      <c r="E10" s="68" t="n">
        <v>-0.07</v>
      </c>
      <c r="F10" s="69" t="n">
        <v>0.0597</v>
      </c>
      <c r="G10" s="69" t="n">
        <v>0.02</v>
      </c>
      <c r="H10" s="69" t="n">
        <v>0.185</v>
      </c>
      <c r="I10" s="73" t="n">
        <v>0.011</v>
      </c>
      <c r="J10" s="68" t="n">
        <v>0</v>
      </c>
      <c r="K10" s="72" t="n">
        <v>0</v>
      </c>
      <c r="L10" s="73" t="n">
        <v>0</v>
      </c>
      <c r="M10" s="69" t="n">
        <v>-0.07</v>
      </c>
      <c r="N10" s="69" t="n">
        <v>0.0667</v>
      </c>
      <c r="O10" s="69" t="n">
        <v>0.02</v>
      </c>
      <c r="P10" s="69" t="n">
        <v>0.22</v>
      </c>
      <c r="Q10" s="73" t="n">
        <v>0.011</v>
      </c>
      <c r="R10" s="72" t="n">
        <v>0</v>
      </c>
      <c r="S10" s="72" t="n">
        <v>0</v>
      </c>
      <c r="T10" s="70" t="n">
        <v>0</v>
      </c>
    </row>
    <row r="11" customFormat="false" ht="12.75" hidden="false" customHeight="false" outlineLevel="0" collapsed="false">
      <c r="A11" s="66" t="n">
        <v>9</v>
      </c>
      <c r="B11" s="67" t="n">
        <v>0.03</v>
      </c>
      <c r="C11" s="67" t="n">
        <v>-0.02</v>
      </c>
      <c r="D11" s="67" t="n">
        <v>-0.02</v>
      </c>
      <c r="E11" s="68" t="n">
        <v>-0.07</v>
      </c>
      <c r="F11" s="69" t="n">
        <v>0.0597</v>
      </c>
      <c r="G11" s="69" t="n">
        <v>0.02</v>
      </c>
      <c r="H11" s="69" t="n">
        <v>0.185</v>
      </c>
      <c r="I11" s="73" t="n">
        <v>0.011</v>
      </c>
      <c r="J11" s="68" t="n">
        <v>0</v>
      </c>
      <c r="K11" s="72" t="n">
        <v>0</v>
      </c>
      <c r="L11" s="73" t="n">
        <v>0</v>
      </c>
      <c r="M11" s="69" t="n">
        <v>-0.07</v>
      </c>
      <c r="N11" s="69" t="n">
        <v>0.0667</v>
      </c>
      <c r="O11" s="69" t="n">
        <v>0.02</v>
      </c>
      <c r="P11" s="69" t="n">
        <v>0.22</v>
      </c>
      <c r="Q11" s="73" t="n">
        <v>0.011</v>
      </c>
      <c r="R11" s="72" t="n">
        <v>0</v>
      </c>
      <c r="S11" s="72" t="n">
        <v>0</v>
      </c>
      <c r="T11" s="70" t="n">
        <v>0</v>
      </c>
    </row>
    <row r="12" customFormat="false" ht="12.75" hidden="false" customHeight="false" outlineLevel="0" collapsed="false">
      <c r="A12" s="66" t="n">
        <v>10</v>
      </c>
      <c r="B12" s="67" t="n">
        <v>0.03</v>
      </c>
      <c r="C12" s="67" t="n">
        <v>-0.03</v>
      </c>
      <c r="D12" s="67" t="n">
        <v>-0.055</v>
      </c>
      <c r="E12" s="68" t="n">
        <v>-0.07</v>
      </c>
      <c r="F12" s="69" t="n">
        <v>0.0597</v>
      </c>
      <c r="G12" s="69" t="n">
        <v>0.04</v>
      </c>
      <c r="H12" s="69" t="n">
        <v>0.185</v>
      </c>
      <c r="I12" s="73" t="n">
        <v>0.011</v>
      </c>
      <c r="J12" s="68" t="n">
        <v>0</v>
      </c>
      <c r="K12" s="72" t="n">
        <v>0</v>
      </c>
      <c r="L12" s="73" t="n">
        <v>0</v>
      </c>
      <c r="M12" s="69" t="n">
        <v>-0.07</v>
      </c>
      <c r="N12" s="69" t="n">
        <v>0.0667</v>
      </c>
      <c r="O12" s="69" t="n">
        <v>0.04</v>
      </c>
      <c r="P12" s="69" t="n">
        <v>0.22</v>
      </c>
      <c r="Q12" s="73" t="n">
        <v>0.011</v>
      </c>
      <c r="R12" s="72" t="n">
        <v>0</v>
      </c>
      <c r="S12" s="72" t="n">
        <v>0</v>
      </c>
      <c r="T12" s="70" t="n">
        <v>0</v>
      </c>
    </row>
    <row r="13" customFormat="false" ht="12.75" hidden="false" customHeight="false" outlineLevel="0" collapsed="false">
      <c r="A13" s="66" t="n">
        <v>11</v>
      </c>
      <c r="B13" s="67" t="n">
        <v>0.09</v>
      </c>
      <c r="C13" s="67" t="n">
        <v>-0.12</v>
      </c>
      <c r="D13" s="67" t="n">
        <v>-0.5</v>
      </c>
      <c r="E13" s="68" t="n">
        <v>-0.07</v>
      </c>
      <c r="F13" s="69" t="n">
        <v>0.0699</v>
      </c>
      <c r="G13" s="69" t="n">
        <v>0.41</v>
      </c>
      <c r="H13" s="69" t="n">
        <v>0.185</v>
      </c>
      <c r="I13" s="73" t="n">
        <v>0.011</v>
      </c>
      <c r="J13" s="68" t="n">
        <v>0.0128</v>
      </c>
      <c r="K13" s="69" t="n">
        <v>0.1848</v>
      </c>
      <c r="L13" s="73" t="n">
        <v>0</v>
      </c>
      <c r="M13" s="69" t="n">
        <v>-0.05</v>
      </c>
      <c r="N13" s="69" t="n">
        <v>0.0782</v>
      </c>
      <c r="O13" s="69" t="n">
        <v>0.51</v>
      </c>
      <c r="P13" s="69" t="n">
        <v>0.22</v>
      </c>
      <c r="Q13" s="73" t="n">
        <v>0.011</v>
      </c>
      <c r="R13" s="69" t="n">
        <v>0.0089</v>
      </c>
      <c r="S13" s="72" t="n">
        <v>0.2176</v>
      </c>
      <c r="T13" s="70" t="n">
        <v>0</v>
      </c>
    </row>
    <row r="14" customFormat="false" ht="13.5" hidden="false" customHeight="false" outlineLevel="0" collapsed="false">
      <c r="A14" s="74" t="n">
        <v>12</v>
      </c>
      <c r="B14" s="75" t="n">
        <v>0.24</v>
      </c>
      <c r="C14" s="75" t="n">
        <v>-0.08</v>
      </c>
      <c r="D14" s="75" t="n">
        <v>-0.7</v>
      </c>
      <c r="E14" s="76" t="n">
        <v>-0.05</v>
      </c>
      <c r="F14" s="77" t="n">
        <v>0.0699</v>
      </c>
      <c r="G14" s="77" t="n">
        <v>0.41</v>
      </c>
      <c r="H14" s="77" t="n">
        <v>0.185</v>
      </c>
      <c r="I14" s="78" t="n">
        <v>0.011</v>
      </c>
      <c r="J14" s="76" t="n">
        <v>0.0128</v>
      </c>
      <c r="K14" s="77" t="n">
        <v>0.1848</v>
      </c>
      <c r="L14" s="78" t="n">
        <v>0</v>
      </c>
      <c r="M14" s="77" t="n">
        <v>-0.05</v>
      </c>
      <c r="N14" s="77" t="n">
        <v>0.0782</v>
      </c>
      <c r="O14" s="77" t="n">
        <v>0.51</v>
      </c>
      <c r="P14" s="77" t="n">
        <v>0.22</v>
      </c>
      <c r="Q14" s="78" t="n">
        <v>0.011</v>
      </c>
      <c r="R14" s="77" t="n">
        <v>0.0089</v>
      </c>
      <c r="S14" s="77" t="n">
        <v>0.2176</v>
      </c>
      <c r="T14" s="78" t="n">
        <v>0</v>
      </c>
      <c r="U14" s="79"/>
    </row>
    <row r="15" customFormat="false" ht="12.75" hidden="false" customHeight="false" outlineLevel="0" collapsed="false">
      <c r="A15" s="0"/>
    </row>
    <row r="16" customFormat="false" ht="12.75" hidden="false" customHeight="false" outlineLevel="0" collapsed="false">
      <c r="A16" s="0"/>
    </row>
    <row r="17" customFormat="false" ht="12.75" hidden="false" customHeight="false" outlineLevel="0" collapsed="false">
      <c r="A17" s="0"/>
    </row>
    <row r="18" customFormat="false" ht="12.75" hidden="false" customHeight="false" outlineLevel="0" collapsed="false">
      <c r="A18" s="80"/>
    </row>
    <row r="19" customFormat="false" ht="12.75" hidden="false" customHeight="false" outlineLevel="0" collapsed="false">
      <c r="A19" s="81"/>
    </row>
    <row r="20" customFormat="false" ht="12.75" hidden="false" customHeight="false" outlineLevel="0" collapsed="false">
      <c r="A20" s="81"/>
    </row>
    <row r="21" customFormat="false" ht="12.75" hidden="false" customHeight="false" outlineLevel="0" collapsed="false">
      <c r="A21" s="81"/>
    </row>
    <row r="22" customFormat="false" ht="12.75" hidden="false" customHeight="false" outlineLevel="0" collapsed="false">
      <c r="A22" s="81"/>
    </row>
    <row r="23" customFormat="false" ht="12.75" hidden="false" customHeight="false" outlineLevel="0" collapsed="false">
      <c r="A23" s="81"/>
    </row>
    <row r="24" customFormat="false" ht="12.75" hidden="false" customHeight="false" outlineLevel="0" collapsed="false">
      <c r="A24" s="81"/>
    </row>
    <row r="25" customFormat="false" ht="12.75" hidden="false" customHeight="false" outlineLevel="0" collapsed="false">
      <c r="A25" s="81"/>
    </row>
    <row r="26" customFormat="false" ht="12.75" hidden="false" customHeight="false" outlineLevel="0" collapsed="false">
      <c r="A26" s="81"/>
    </row>
    <row r="27" customFormat="false" ht="12.75" hidden="false" customHeight="false" outlineLevel="0" collapsed="false">
      <c r="A27" s="81"/>
    </row>
    <row r="28" customFormat="false" ht="12.75" hidden="false" customHeight="false" outlineLevel="0" collapsed="false">
      <c r="A28" s="81"/>
    </row>
    <row r="29" customFormat="false" ht="12.75" hidden="false" customHeight="false" outlineLevel="0" collapsed="false">
      <c r="A29" s="81"/>
    </row>
    <row r="30" customFormat="false" ht="12.75" hidden="false" customHeight="false" outlineLevel="0" collapsed="false">
      <c r="A30" s="81"/>
    </row>
  </sheetData>
  <mergeCells count="4">
    <mergeCell ref="E1:I1"/>
    <mergeCell ref="J1:L1"/>
    <mergeCell ref="M1:Q1"/>
    <mergeCell ref="R1:T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C36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3" ySplit="9" topLeftCell="K21" activePane="bottomRight" state="frozen"/>
      <selection pane="topLeft" activeCell="A1" activeCellId="0" sqref="A1"/>
      <selection pane="topRight" activeCell="K1" activeCellId="0" sqref="K1"/>
      <selection pane="bottomLeft" activeCell="A21" activeCellId="0" sqref="A21"/>
      <selection pane="bottomRight" activeCell="O21" activeCellId="0" sqref="O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28"/>
    <col collapsed="false" customWidth="true" hidden="false" outlineLevel="0" max="2" min="2" style="0" width="14.14"/>
    <col collapsed="false" customWidth="true" hidden="false" outlineLevel="0" max="4" min="4" style="0" width="12.7"/>
    <col collapsed="false" customWidth="true" hidden="false" outlineLevel="0" max="5" min="5" style="0" width="17.7"/>
    <col collapsed="false" customWidth="true" hidden="false" outlineLevel="0" max="6" min="6" style="0" width="12.7"/>
    <col collapsed="false" customWidth="true" hidden="false" outlineLevel="0" max="12" min="7" style="0" width="13.28"/>
    <col collapsed="false" customWidth="true" hidden="false" outlineLevel="0" max="15" min="13" style="0" width="17.14"/>
    <col collapsed="false" customWidth="true" hidden="false" outlineLevel="0" max="21" min="16" style="0" width="13.7"/>
    <col collapsed="false" customWidth="true" hidden="false" outlineLevel="0" max="22" min="22" style="0" width="13.28"/>
    <col collapsed="false" customWidth="true" hidden="false" outlineLevel="0" max="24" min="24" style="0" width="11.28"/>
    <col collapsed="false" customWidth="true" hidden="false" outlineLevel="0" max="25" min="25" style="0" width="10.85"/>
    <col collapsed="false" customWidth="true" hidden="false" outlineLevel="0" max="26" min="26" style="0" width="11.28"/>
    <col collapsed="false" customWidth="true" hidden="false" outlineLevel="0" max="27" min="27" style="0" width="10.71"/>
    <col collapsed="false" customWidth="true" hidden="false" outlineLevel="0" max="28" min="28" style="0" width="9.56"/>
  </cols>
  <sheetData>
    <row r="1" customFormat="false" ht="24.75" hidden="false" customHeight="true" outlineLevel="0" collapsed="false">
      <c r="A1" s="15" t="s">
        <v>41</v>
      </c>
      <c r="B1" s="15"/>
      <c r="C1" s="15"/>
      <c r="D1" s="16" t="str">
        <f aca="false">+D8</f>
        <v>IF-TETCO/M3</v>
      </c>
      <c r="E1" s="16" t="str">
        <f aca="false">+E8</f>
        <v>IF-TETCO/M3</v>
      </c>
      <c r="F1" s="16" t="str">
        <f aca="false">+F8</f>
        <v>IF-TETCO/M3</v>
      </c>
      <c r="G1" s="17" t="str">
        <f aca="false">+G8</f>
        <v>IF-TRANSCO/Z5</v>
      </c>
      <c r="H1" s="17" t="str">
        <f aca="false">+H8</f>
        <v>IF-TRANSCO/Z5</v>
      </c>
      <c r="I1" s="17" t="str">
        <f aca="false">+I8</f>
        <v>IF-TRANSCO/Z5</v>
      </c>
      <c r="J1" s="16" t="str">
        <f aca="false">+J8</f>
        <v>IF-TRANSCO/Z6</v>
      </c>
      <c r="K1" s="16" t="str">
        <f aca="false">+K8</f>
        <v>IF-TRANSCO/Z6</v>
      </c>
      <c r="L1" s="16" t="str">
        <f aca="false">+L8</f>
        <v>IF-TRANSCO/Z6</v>
      </c>
      <c r="M1" s="17" t="str">
        <f aca="false">+M8</f>
        <v>TRANSCO/Z6NONNY</v>
      </c>
      <c r="N1" s="17" t="str">
        <f aca="false">+N8</f>
        <v>TRANSCO/Z6NONNY</v>
      </c>
      <c r="O1" s="17" t="str">
        <f aca="false">+O8</f>
        <v>TRANSCO/Z6NONNY</v>
      </c>
      <c r="P1" s="16" t="str">
        <f aca="false">+P8</f>
        <v>NAT/FUEL/LEIDY</v>
      </c>
      <c r="Q1" s="16" t="str">
        <f aca="false">+Q8</f>
        <v>NAT/FUEL/LEIDY</v>
      </c>
      <c r="R1" s="16" t="str">
        <f aca="false">+R8</f>
        <v>NAT/FUEL/LEIDY</v>
      </c>
      <c r="S1" s="16"/>
      <c r="T1" s="16" t="s">
        <v>42</v>
      </c>
      <c r="U1" s="16" t="s">
        <v>42</v>
      </c>
      <c r="V1" s="82" t="s">
        <v>30</v>
      </c>
      <c r="W1" s="82" t="s">
        <v>43</v>
      </c>
      <c r="X1" s="82" t="s">
        <v>44</v>
      </c>
      <c r="Y1" s="82" t="s">
        <v>45</v>
      </c>
      <c r="Z1" s="82" t="s">
        <v>46</v>
      </c>
      <c r="AA1" s="82" t="s">
        <v>47</v>
      </c>
      <c r="AB1" s="82" t="s">
        <v>48</v>
      </c>
      <c r="AC1" s="82"/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 t="n">
        <f aca="false">MATCH($A5,$A$10:$A$302,0)+9</f>
        <v>19</v>
      </c>
      <c r="D2" s="18" t="n">
        <f aca="false">MATCH($A6,$A$10:$A$302,0)+9</f>
        <v>10</v>
      </c>
      <c r="E2" s="19"/>
      <c r="F2" s="19"/>
      <c r="G2" s="15"/>
      <c r="H2" s="19"/>
      <c r="I2" s="19"/>
      <c r="J2" s="15"/>
      <c r="K2" s="19"/>
      <c r="L2" s="19"/>
      <c r="M2" s="19"/>
      <c r="N2" s="19"/>
      <c r="O2" s="19"/>
      <c r="P2" s="15"/>
      <c r="Q2" s="19"/>
      <c r="R2" s="19"/>
      <c r="S2" s="19"/>
      <c r="T2" s="19"/>
      <c r="U2" s="19"/>
      <c r="V2" s="82"/>
      <c r="W2" s="82"/>
      <c r="X2" s="82"/>
      <c r="Y2" s="82"/>
      <c r="Z2" s="82"/>
      <c r="AA2" s="82"/>
      <c r="AB2" s="82"/>
      <c r="AC2" s="82"/>
    </row>
    <row r="3" customFormat="false" ht="18.75" hidden="false" customHeight="tru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 t="n">
        <v>36800</v>
      </c>
      <c r="D3" s="23" t="n">
        <f aca="false">E3+F3</f>
        <v>1.36410329318201</v>
      </c>
      <c r="E3" s="23" t="n">
        <f aca="false">+[1]Averaging!AE6</f>
        <v>1.2893151746641</v>
      </c>
      <c r="F3" s="23" t="n">
        <f aca="false">+[1]Averaging!AF6</f>
        <v>0.0747881185179093</v>
      </c>
      <c r="G3" s="23" t="n">
        <f aca="false">H3+I3</f>
        <v>2.08600323746769</v>
      </c>
      <c r="H3" s="23" t="n">
        <f aca="false">SUM(H14:H18)/5</f>
        <v>2.6784</v>
      </c>
      <c r="I3" s="23" t="n">
        <f aca="false">+[1]Averaging!AH6</f>
        <v>-0.59239676253231</v>
      </c>
      <c r="J3" s="23" t="n">
        <f aca="false">K3+L3</f>
        <v>3.14614102590868</v>
      </c>
      <c r="K3" s="23" t="n">
        <f aca="false">SUM(K14:K18)/5</f>
        <v>2.6784</v>
      </c>
      <c r="L3" s="23" t="n">
        <f aca="false">+[1]Averaging!AJ6</f>
        <v>0.467741025908678</v>
      </c>
      <c r="M3" s="23" t="n">
        <f aca="false">N3+O3</f>
        <v>2.20789149291901</v>
      </c>
      <c r="N3" s="23" t="n">
        <f aca="false">+[1]Averaging!AK6</f>
        <v>2.71028958050771</v>
      </c>
      <c r="O3" s="23" t="n">
        <f aca="false">+[1]Averaging!AL6</f>
        <v>-0.502398087588706</v>
      </c>
      <c r="P3" s="23" t="n">
        <f aca="false">Q3+R3</f>
        <v>0.900604544587258</v>
      </c>
      <c r="Q3" s="23" t="n">
        <f aca="false">+[1]Averaging!AM6</f>
        <v>1.2893151746641</v>
      </c>
      <c r="R3" s="23" t="n">
        <f aca="false">+[1]Averaging!AN6</f>
        <v>-0.388710630076843</v>
      </c>
      <c r="S3" s="23"/>
      <c r="T3" s="23"/>
      <c r="U3" s="23"/>
      <c r="V3" s="82"/>
      <c r="W3" s="82"/>
      <c r="X3" s="82"/>
      <c r="Y3" s="82"/>
      <c r="Z3" s="82"/>
      <c r="AA3" s="82"/>
      <c r="AB3" s="82"/>
      <c r="AC3" s="82"/>
    </row>
    <row r="4" customFormat="false" ht="12" hidden="false" customHeight="true" outlineLevel="0" collapsed="false">
      <c r="A4" s="20" t="n">
        <v>36831</v>
      </c>
      <c r="B4" s="21" t="str">
        <f aca="false">+[1]Averaging!A7</f>
        <v>Apr/01-Oct/01</v>
      </c>
      <c r="C4" s="22" t="n">
        <v>36951</v>
      </c>
      <c r="D4" s="23" t="n">
        <f aca="false">E4+F4</f>
        <v>1.2944</v>
      </c>
      <c r="E4" s="23" t="n">
        <f aca="false">SUM(E14:E18)/5</f>
        <v>1.2744</v>
      </c>
      <c r="F4" s="23" t="n">
        <f aca="false">+[1]Averaging!AF7</f>
        <v>0.02</v>
      </c>
      <c r="G4" s="23" t="n">
        <f aca="false">H4+I4</f>
        <v>0.382818185024641</v>
      </c>
      <c r="H4" s="23" t="n">
        <f aca="false">+[1]Averaging!AG7</f>
        <v>0.435647873000851</v>
      </c>
      <c r="I4" s="23" t="n">
        <f aca="false">+[1]Averaging!AH7</f>
        <v>-0.0528296879762098</v>
      </c>
      <c r="J4" s="23" t="n">
        <f aca="false">K4+L4</f>
        <v>3.1424</v>
      </c>
      <c r="K4" s="23" t="n">
        <f aca="false">SUM(K14:K18)/5</f>
        <v>2.6784</v>
      </c>
      <c r="L4" s="23" t="n">
        <f aca="false">SUM(L14:L18)/5</f>
        <v>0.464</v>
      </c>
      <c r="M4" s="23" t="n">
        <f aca="false">N4+O4</f>
        <v>0.402785376637902</v>
      </c>
      <c r="N4" s="23" t="n">
        <f aca="false">+[1]Averaging!AK7</f>
        <v>0.435647873000851</v>
      </c>
      <c r="O4" s="23" t="n">
        <f aca="false">+[1]Averaging!AL7</f>
        <v>-0.0328624963629487</v>
      </c>
      <c r="P4" s="23" t="n">
        <f aca="false">Q4+R4</f>
        <v>0.25884525794715</v>
      </c>
      <c r="Q4" s="23" t="n">
        <f aca="false">+[1]Averaging!AM7</f>
        <v>0.25134525794715</v>
      </c>
      <c r="R4" s="23" t="n">
        <f aca="false">+[1]Averaging!AN7</f>
        <v>0.0075</v>
      </c>
      <c r="S4" s="23"/>
      <c r="T4" s="23"/>
      <c r="U4" s="23"/>
      <c r="V4" s="82"/>
      <c r="W4" s="82"/>
      <c r="X4" s="82"/>
      <c r="Y4" s="82"/>
      <c r="Z4" s="82"/>
      <c r="AA4" s="82"/>
      <c r="AB4" s="82"/>
      <c r="AC4" s="82"/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 t="n">
        <v>37165</v>
      </c>
      <c r="D5" s="23" t="n">
        <f aca="false">E5+F5</f>
        <v>0.963609581942965</v>
      </c>
      <c r="E5" s="23" t="n">
        <f aca="false">+[1]Averaging!AE8</f>
        <v>0.883609581942965</v>
      </c>
      <c r="F5" s="23" t="n">
        <f aca="false">+[1]Averaging!AF8</f>
        <v>0.08</v>
      </c>
      <c r="G5" s="23" t="n">
        <f aca="false">H5+I5</f>
        <v>1.00986410642855</v>
      </c>
      <c r="H5" s="23" t="n">
        <f aca="false">+[1]Averaging!AG8</f>
        <v>1.33936120430231</v>
      </c>
      <c r="I5" s="23" t="n">
        <f aca="false">+[1]Averaging!AH8</f>
        <v>-0.329497097873763</v>
      </c>
      <c r="J5" s="23" t="n">
        <f aca="false">K5+L5</f>
        <v>1.23551656868561</v>
      </c>
      <c r="K5" s="23" t="n">
        <f aca="false">SUM(K26:K30)/5</f>
        <v>0.9384</v>
      </c>
      <c r="L5" s="23" t="n">
        <f aca="false">+[1]Averaging!AJ8</f>
        <v>0.297116568685608</v>
      </c>
      <c r="M5" s="23" t="n">
        <f aca="false">N5+O5</f>
        <v>1.09986352946166</v>
      </c>
      <c r="N5" s="23" t="n">
        <f aca="false">+[1]Averaging!AK8</f>
        <v>1.33936120430231</v>
      </c>
      <c r="O5" s="23" t="n">
        <f aca="false">+[1]Averaging!AL8</f>
        <v>-0.239497674840645</v>
      </c>
      <c r="P5" s="23" t="n">
        <f aca="false">Q5+R5</f>
        <v>0.963609581942965</v>
      </c>
      <c r="Q5" s="23" t="n">
        <f aca="false">+[1]Averaging!AM8</f>
        <v>0.883609581942965</v>
      </c>
      <c r="R5" s="23" t="n">
        <f aca="false">+[1]Averaging!AN8</f>
        <v>0.08</v>
      </c>
      <c r="S5" s="23"/>
      <c r="T5" s="23"/>
      <c r="U5" s="23"/>
      <c r="V5" s="82"/>
      <c r="W5" s="82"/>
      <c r="X5" s="82"/>
      <c r="Y5" s="82"/>
      <c r="Z5" s="82"/>
      <c r="AA5" s="82"/>
      <c r="AB5" s="82"/>
      <c r="AC5" s="82"/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 t="n">
        <v>37043</v>
      </c>
      <c r="D6" s="23" t="n">
        <f aca="false">E6+F6</f>
        <v>0.6024</v>
      </c>
      <c r="E6" s="23" t="n">
        <f aca="false">SUM(E26:E30)/5</f>
        <v>0.5824</v>
      </c>
      <c r="F6" s="23" t="n">
        <f aca="false">+[1]Averaging!AF9</f>
        <v>0.02</v>
      </c>
      <c r="G6" s="23" t="n">
        <f aca="false">H6+I6</f>
        <v>0.420103634116306</v>
      </c>
      <c r="H6" s="23" t="n">
        <f aca="false">+[1]Averaging!AG9</f>
        <v>0.472933179305818</v>
      </c>
      <c r="I6" s="23" t="n">
        <f aca="false">+[1]Averaging!AH9</f>
        <v>-0.0528295451895114</v>
      </c>
      <c r="J6" s="23" t="n">
        <f aca="false">K6+L6</f>
        <v>0.647933179305818</v>
      </c>
      <c r="K6" s="23" t="n">
        <f aca="false">+[1]Averaging!AI9</f>
        <v>0.472933179305818</v>
      </c>
      <c r="L6" s="23" t="n">
        <f aca="false">SUM(L26:L30)/5</f>
        <v>0.175</v>
      </c>
      <c r="M6" s="23" t="n">
        <f aca="false">N6+O6</f>
        <v>0.440070615403826</v>
      </c>
      <c r="N6" s="23" t="n">
        <f aca="false">+[1]Averaging!AK9</f>
        <v>0.472933179305818</v>
      </c>
      <c r="O6" s="23" t="n">
        <f aca="false">+[1]Averaging!AL9</f>
        <v>-0.0328625639019915</v>
      </c>
      <c r="P6" s="23" t="n">
        <f aca="false">Q6+R6</f>
        <v>0.248979878164773</v>
      </c>
      <c r="Q6" s="23" t="n">
        <f aca="false">+[1]Averaging!AM9</f>
        <v>0.241479878164773</v>
      </c>
      <c r="R6" s="23" t="n">
        <f aca="false">+[1]Averaging!AN9</f>
        <v>0.0075</v>
      </c>
      <c r="S6" s="23"/>
      <c r="T6" s="23"/>
      <c r="U6" s="23"/>
      <c r="V6" s="82"/>
      <c r="W6" s="82"/>
      <c r="X6" s="82"/>
      <c r="Y6" s="82"/>
      <c r="Z6" s="82"/>
      <c r="AA6" s="82"/>
      <c r="AB6" s="82"/>
      <c r="AC6" s="82"/>
    </row>
    <row r="7" customFormat="false" ht="13.5" hidden="false" customHeight="false" outlineLevel="0" collapsed="false">
      <c r="A7" s="18" t="n">
        <f aca="false">MATCH($C3,$A$10:$A$302,0)+9</f>
        <v>13</v>
      </c>
      <c r="B7" s="18" t="n">
        <f aca="false">MATCH($C4,$A$10:$A$302,0)+9</f>
        <v>18</v>
      </c>
      <c r="C7" s="18" t="n">
        <f aca="false">MATCH($C5,$A$10:$A$302,0)+9</f>
        <v>25</v>
      </c>
      <c r="D7" s="18" t="n">
        <f aca="false">MATCH($C6,$A$10:$A$302,0)+9</f>
        <v>21</v>
      </c>
      <c r="E7" s="24"/>
      <c r="F7" s="24"/>
      <c r="G7" s="25"/>
      <c r="H7" s="24"/>
      <c r="I7" s="24"/>
      <c r="J7" s="25"/>
      <c r="K7" s="24"/>
      <c r="L7" s="24"/>
      <c r="M7" s="24"/>
      <c r="N7" s="24"/>
      <c r="O7" s="24"/>
      <c r="P7" s="25"/>
      <c r="Q7" s="24"/>
      <c r="R7" s="24"/>
      <c r="S7" s="24"/>
      <c r="T7" s="24"/>
      <c r="U7" s="24"/>
      <c r="V7" s="82"/>
      <c r="W7" s="82"/>
      <c r="X7" s="82"/>
      <c r="Y7" s="82"/>
      <c r="Z7" s="82"/>
      <c r="AA7" s="82"/>
      <c r="AB7" s="82"/>
      <c r="AC7" s="82"/>
    </row>
    <row r="8" customFormat="false" ht="12.75" hidden="false" customHeight="false" outlineLevel="0" collapsed="false">
      <c r="A8" s="26"/>
      <c r="B8" s="27" t="s">
        <v>16</v>
      </c>
      <c r="C8" s="28"/>
      <c r="D8" s="29" t="s">
        <v>49</v>
      </c>
      <c r="E8" s="29" t="str">
        <f aca="false">+D8</f>
        <v>IF-TETCO/M3</v>
      </c>
      <c r="F8" s="29" t="str">
        <f aca="false">+E8</f>
        <v>IF-TETCO/M3</v>
      </c>
      <c r="G8" s="30" t="s">
        <v>50</v>
      </c>
      <c r="H8" s="30" t="str">
        <f aca="false">+G8</f>
        <v>IF-TRANSCO/Z5</v>
      </c>
      <c r="I8" s="30" t="str">
        <f aca="false">+H8</f>
        <v>IF-TRANSCO/Z5</v>
      </c>
      <c r="J8" s="29" t="s">
        <v>51</v>
      </c>
      <c r="K8" s="29" t="str">
        <f aca="false">+J8</f>
        <v>IF-TRANSCO/Z6</v>
      </c>
      <c r="L8" s="29" t="str">
        <f aca="false">+K8</f>
        <v>IF-TRANSCO/Z6</v>
      </c>
      <c r="M8" s="30" t="s">
        <v>52</v>
      </c>
      <c r="N8" s="30" t="str">
        <f aca="false">+M8</f>
        <v>TRANSCO/Z6NONNY</v>
      </c>
      <c r="O8" s="30" t="str">
        <f aca="false">+N8</f>
        <v>TRANSCO/Z6NONNY</v>
      </c>
      <c r="P8" s="29" t="s">
        <v>53</v>
      </c>
      <c r="Q8" s="29" t="str">
        <f aca="false">+P8</f>
        <v>NAT/FUEL/LEIDY</v>
      </c>
      <c r="R8" s="29" t="str">
        <f aca="false">+Q8</f>
        <v>NAT/FUEL/LEIDY</v>
      </c>
      <c r="S8" s="29" t="s">
        <v>42</v>
      </c>
      <c r="T8" s="29" t="s">
        <v>54</v>
      </c>
      <c r="U8" s="29" t="s">
        <v>54</v>
      </c>
      <c r="V8" s="82"/>
      <c r="W8" s="82"/>
      <c r="X8" s="82"/>
      <c r="Y8" s="82"/>
      <c r="Z8" s="82"/>
      <c r="AA8" s="82"/>
      <c r="AB8" s="82"/>
      <c r="AC8" s="82"/>
    </row>
    <row r="9" customFormat="false" ht="13.5" hidden="false" customHeight="tru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20</v>
      </c>
      <c r="L9" s="34" t="s">
        <v>26</v>
      </c>
      <c r="M9" s="36" t="s">
        <v>25</v>
      </c>
      <c r="N9" s="36" t="s">
        <v>20</v>
      </c>
      <c r="O9" s="36" t="s">
        <v>26</v>
      </c>
      <c r="P9" s="34" t="s">
        <v>25</v>
      </c>
      <c r="Q9" s="34" t="s">
        <v>20</v>
      </c>
      <c r="R9" s="34" t="s">
        <v>26</v>
      </c>
      <c r="S9" s="34" t="s">
        <v>25</v>
      </c>
      <c r="T9" s="34" t="s">
        <v>20</v>
      </c>
      <c r="U9" s="34" t="s">
        <v>26</v>
      </c>
      <c r="V9" s="82"/>
      <c r="W9" s="82"/>
      <c r="X9" s="82"/>
      <c r="Y9" s="82"/>
      <c r="Z9" s="82"/>
      <c r="AA9" s="82"/>
      <c r="AB9" s="82"/>
      <c r="AC9" s="82"/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0.3535</v>
      </c>
      <c r="E10" s="41" t="n">
        <v>0.351</v>
      </c>
      <c r="F10" s="42" t="n">
        <v>0.0025</v>
      </c>
      <c r="G10" s="38" t="n">
        <f aca="false">H10+I10</f>
        <v>0.541</v>
      </c>
      <c r="H10" s="43" t="n">
        <f aca="false">K10</f>
        <v>0.561</v>
      </c>
      <c r="I10" s="41" t="n">
        <f aca="false">O10+Z10</f>
        <v>-0.02</v>
      </c>
      <c r="J10" s="40" t="n">
        <f aca="false">K10+L10</f>
        <v>0.596</v>
      </c>
      <c r="K10" s="43" t="n">
        <v>0.561</v>
      </c>
      <c r="L10" s="42" t="n">
        <v>0.035</v>
      </c>
      <c r="M10" s="38" t="n">
        <f aca="false">N10+O10</f>
        <v>0.541</v>
      </c>
      <c r="N10" s="43" t="n">
        <f aca="false">K10</f>
        <v>0.561</v>
      </c>
      <c r="O10" s="41" t="n">
        <f aca="false">V10</f>
        <v>-0.02</v>
      </c>
      <c r="P10" s="40" t="n">
        <f aca="false">Q10+R10</f>
        <v>0.1985</v>
      </c>
      <c r="Q10" s="41" t="n">
        <f aca="false">+[1]CGT_CNG!N10</f>
        <v>0.191</v>
      </c>
      <c r="R10" s="83" t="n">
        <f aca="false">+[1]CGT_CNG!O10</f>
        <v>0.0075</v>
      </c>
      <c r="S10" s="83" t="n">
        <f aca="false">T10+U10</f>
        <v>0.1635</v>
      </c>
      <c r="T10" s="83" t="n">
        <f aca="false">[1]CGT_CNG!E10</f>
        <v>0.151</v>
      </c>
      <c r="U10" s="83" t="n">
        <f aca="false">[1]CGT_CNG!F10</f>
        <v>0.0125</v>
      </c>
      <c r="V10" s="0" t="n">
        <f aca="false">VLOOKUP(MONTH(A10),tblMthAdj,4,FALSE())</f>
        <v>-0.02</v>
      </c>
      <c r="W10" s="0" t="n">
        <v>0</v>
      </c>
      <c r="Z10" s="0" t="n">
        <f aca="false">VLOOKUP(MONTH(A10),tblMthAdj,3,FALSE())</f>
        <v>0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v>0.315</v>
      </c>
      <c r="E11" s="41" t="n">
        <v>0.3</v>
      </c>
      <c r="F11" s="42" t="n">
        <v>0.0025</v>
      </c>
      <c r="G11" s="38" t="n">
        <f aca="false">H11+I11</f>
        <v>0.34</v>
      </c>
      <c r="H11" s="43" t="n">
        <f aca="false">K11</f>
        <v>0.36</v>
      </c>
      <c r="I11" s="41" t="n">
        <f aca="false">O11+Z11</f>
        <v>-0.02</v>
      </c>
      <c r="J11" s="40" t="n">
        <f aca="false">K11+L11</f>
        <v>0.395</v>
      </c>
      <c r="K11" s="43" t="n">
        <v>0.36</v>
      </c>
      <c r="L11" s="42" t="n">
        <v>0.035</v>
      </c>
      <c r="M11" s="38" t="n">
        <f aca="false">N11+O11</f>
        <v>0.34</v>
      </c>
      <c r="N11" s="43" t="n">
        <f aca="false">K11</f>
        <v>0.36</v>
      </c>
      <c r="O11" s="41" t="n">
        <f aca="false">V11</f>
        <v>-0.02</v>
      </c>
      <c r="P11" s="40" t="n">
        <f aca="false">Q11+R11</f>
        <v>0.2275</v>
      </c>
      <c r="Q11" s="41" t="n">
        <f aca="false">+[1]CGT_CNG!N11</f>
        <v>0.22</v>
      </c>
      <c r="R11" s="83" t="n">
        <f aca="false">+[1]CGT_CNG!O11</f>
        <v>0.0075</v>
      </c>
      <c r="S11" s="83" t="n">
        <f aca="false">T11+U11</f>
        <v>0.1925</v>
      </c>
      <c r="T11" s="83" t="n">
        <f aca="false">[1]CGT_CNG!E11</f>
        <v>0.19</v>
      </c>
      <c r="U11" s="83" t="n">
        <f aca="false">[1]CGT_CNG!F11</f>
        <v>0.0025</v>
      </c>
      <c r="V11" s="0" t="n">
        <f aca="false">VLOOKUP(MONTH(A11),tblMthAdj,4,FALSE())</f>
        <v>-0.02</v>
      </c>
      <c r="W11" s="0" t="n">
        <v>0</v>
      </c>
      <c r="Z11" s="0" t="n">
        <f aca="false">VLOOKUP(MONTH(A11),tblMthAdj,3,FALSE())</f>
        <v>0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v>0.36</v>
      </c>
      <c r="E12" s="41" t="n">
        <v>0.312</v>
      </c>
      <c r="F12" s="42" t="n">
        <v>0.0025</v>
      </c>
      <c r="G12" s="38" t="n">
        <f aca="false">H12+I12</f>
        <v>0.252</v>
      </c>
      <c r="H12" s="43" t="n">
        <f aca="false">K12</f>
        <v>0.342</v>
      </c>
      <c r="I12" s="41" t="n">
        <f aca="false">O12+Z12</f>
        <v>-0.09</v>
      </c>
      <c r="J12" s="40" t="n">
        <f aca="false">K12+L12</f>
        <v>0.377</v>
      </c>
      <c r="K12" s="43" t="n">
        <v>0.342</v>
      </c>
      <c r="L12" s="42" t="n">
        <v>0.035</v>
      </c>
      <c r="M12" s="38" t="n">
        <f aca="false">N12+O12</f>
        <v>0.307</v>
      </c>
      <c r="N12" s="43" t="n">
        <f aca="false">J12</f>
        <v>0.377</v>
      </c>
      <c r="O12" s="41" t="n">
        <v>-0.07</v>
      </c>
      <c r="P12" s="40" t="n">
        <f aca="false">Q12+R12</f>
        <v>0.237</v>
      </c>
      <c r="Q12" s="41" t="n">
        <f aca="false">+[1]CGT_CNG!N12</f>
        <v>0.232</v>
      </c>
      <c r="R12" s="83" t="n">
        <f aca="false">+[1]CGT_CNG!O12</f>
        <v>0.005</v>
      </c>
      <c r="S12" s="83" t="n">
        <f aca="false">T12+U12</f>
        <v>0.197</v>
      </c>
      <c r="T12" s="83" t="n">
        <f aca="false">[1]CGT_CNG!E12</f>
        <v>0.192</v>
      </c>
      <c r="U12" s="83" t="n">
        <f aca="false">[1]CGT_CNG!F12</f>
        <v>0.005</v>
      </c>
      <c r="V12" s="0" t="n">
        <f aca="false">VLOOKUP(MONTH(A12),tblMthAdj,4,FALSE())</f>
        <v>-0.02</v>
      </c>
      <c r="W12" s="0" t="n">
        <v>0</v>
      </c>
      <c r="Z12" s="0" t="n">
        <f aca="false">VLOOKUP(MONTH(A12),tblMthAdj,3,FALSE())</f>
        <v>-0.02</v>
      </c>
      <c r="AC12" s="0" t="n">
        <v>0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v>0.36</v>
      </c>
      <c r="E13" s="41" t="n">
        <v>0.408</v>
      </c>
      <c r="F13" s="42" t="n">
        <v>0.0025</v>
      </c>
      <c r="G13" s="38" t="n">
        <f aca="false">H13+I13</f>
        <v>0.318</v>
      </c>
      <c r="H13" s="43" t="n">
        <f aca="false">K13</f>
        <v>0.448</v>
      </c>
      <c r="I13" s="41" t="n">
        <f aca="false">O13+Z13</f>
        <v>-0.13</v>
      </c>
      <c r="J13" s="40" t="n">
        <f aca="false">K13+L13</f>
        <v>0.483</v>
      </c>
      <c r="K13" s="43" t="n">
        <v>0.448</v>
      </c>
      <c r="L13" s="42" t="n">
        <v>0.035</v>
      </c>
      <c r="M13" s="38" t="n">
        <f aca="false">N13+O13</f>
        <v>0.383</v>
      </c>
      <c r="N13" s="43" t="n">
        <f aca="false">J13</f>
        <v>0.483</v>
      </c>
      <c r="O13" s="41" t="n">
        <v>-0.1</v>
      </c>
      <c r="P13" s="40" t="n">
        <f aca="false">Q13+R13</f>
        <v>0.3205</v>
      </c>
      <c r="Q13" s="41" t="n">
        <f aca="false">+[1]CGT_CNG!N13</f>
        <v>0.318</v>
      </c>
      <c r="R13" s="83" t="n">
        <f aca="false">+[1]CGT_CNG!O13</f>
        <v>0.0025</v>
      </c>
      <c r="S13" s="83" t="n">
        <f aca="false">T13+U13</f>
        <v>0.2455</v>
      </c>
      <c r="T13" s="83" t="n">
        <f aca="false">[1]CGT_CNG!E13</f>
        <v>0.238</v>
      </c>
      <c r="U13" s="83" t="n">
        <f aca="false">[1]CGT_CNG!F13</f>
        <v>0.0075</v>
      </c>
      <c r="V13" s="0" t="n">
        <f aca="false">VLOOKUP(MONTH(A13),tblMthAdj,4,FALSE())</f>
        <v>-0.055</v>
      </c>
      <c r="W13" s="0" t="n">
        <v>0</v>
      </c>
      <c r="Z13" s="0" t="n">
        <f aca="false">VLOOKUP(MONTH(A13),tblMthAdj,3,FALSE())</f>
        <v>-0.03</v>
      </c>
      <c r="AC13" s="0" t="n">
        <v>0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0.449</v>
      </c>
      <c r="E14" s="48" t="n">
        <v>0.419</v>
      </c>
      <c r="F14" s="49" t="n">
        <v>0.03</v>
      </c>
      <c r="G14" s="50" t="n">
        <f aca="false">H14+I14</f>
        <v>0.339</v>
      </c>
      <c r="H14" s="43" t="n">
        <f aca="false">K14</f>
        <v>0.559</v>
      </c>
      <c r="I14" s="48" t="n">
        <f aca="false">O14+Z14</f>
        <v>-0.22</v>
      </c>
      <c r="J14" s="47" t="n">
        <f aca="false">K14+L14</f>
        <v>0.659</v>
      </c>
      <c r="K14" s="51" t="n">
        <v>0.559</v>
      </c>
      <c r="L14" s="49" t="n">
        <v>0.1</v>
      </c>
      <c r="M14" s="50" t="n">
        <f aca="false">N14+O14</f>
        <v>0.459</v>
      </c>
      <c r="N14" s="51" t="n">
        <f aca="false">K14</f>
        <v>0.559</v>
      </c>
      <c r="O14" s="48" t="n">
        <v>-0.1</v>
      </c>
      <c r="P14" s="47" t="n">
        <f aca="false">Q14+R14</f>
        <v>0.319</v>
      </c>
      <c r="Q14" s="48" t="n">
        <f aca="false">E14</f>
        <v>0.419</v>
      </c>
      <c r="R14" s="84" t="n">
        <v>-0.1</v>
      </c>
      <c r="S14" s="84" t="n">
        <f aca="false">T14+U14</f>
        <v>0.449</v>
      </c>
      <c r="T14" s="84" t="n">
        <f aca="false">E14</f>
        <v>0.419</v>
      </c>
      <c r="U14" s="84" t="n">
        <f aca="false">F14</f>
        <v>0.03</v>
      </c>
      <c r="V14" s="0" t="n">
        <f aca="false">VLOOKUP(MONTH(A14),tblMthAdj,4,FALSE())</f>
        <v>-0.5</v>
      </c>
      <c r="W14" s="0" t="n">
        <v>0</v>
      </c>
      <c r="Z14" s="0" t="n">
        <f aca="false">VLOOKUP(MONTH(A14),tblMthAdj,3,FALSE())</f>
        <v>-0.12</v>
      </c>
      <c r="AC14" s="0" t="n">
        <v>0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0.754</v>
      </c>
      <c r="E15" s="41" t="n">
        <v>0.724</v>
      </c>
      <c r="F15" s="42" t="n">
        <v>0.03</v>
      </c>
      <c r="G15" s="38" t="n">
        <f aca="false">H15+I15</f>
        <v>0.744</v>
      </c>
      <c r="H15" s="43" t="n">
        <f aca="false">K15</f>
        <v>1.124</v>
      </c>
      <c r="I15" s="41" t="n">
        <f aca="false">O15+Z15</f>
        <v>-0.38</v>
      </c>
      <c r="J15" s="40" t="n">
        <f aca="false">K15+L15</f>
        <v>1.424</v>
      </c>
      <c r="K15" s="43" t="n">
        <v>1.124</v>
      </c>
      <c r="L15" s="85" t="n">
        <v>0.3</v>
      </c>
      <c r="M15" s="38" t="n">
        <f aca="false">N15+O15</f>
        <v>0.824</v>
      </c>
      <c r="N15" s="43" t="n">
        <f aca="false">K15</f>
        <v>1.124</v>
      </c>
      <c r="O15" s="41" t="n">
        <v>-0.3</v>
      </c>
      <c r="P15" s="40" t="n">
        <f aca="false">Q15+R15</f>
        <v>0.624</v>
      </c>
      <c r="Q15" s="41" t="n">
        <f aca="false">E15</f>
        <v>0.724</v>
      </c>
      <c r="R15" s="84" t="n">
        <v>-0.1</v>
      </c>
      <c r="S15" s="83" t="n">
        <f aca="false">T15+U15</f>
        <v>0.754</v>
      </c>
      <c r="T15" s="83" t="n">
        <f aca="false">E15</f>
        <v>0.724</v>
      </c>
      <c r="U15" s="83" t="n">
        <f aca="false">F15</f>
        <v>0.03</v>
      </c>
      <c r="V15" s="0" t="n">
        <f aca="false">VLOOKUP(MONTH(A15),tblMthAdj,4,FALSE())</f>
        <v>-0.7</v>
      </c>
      <c r="W15" s="0" t="n">
        <v>0</v>
      </c>
      <c r="Z15" s="0" t="n">
        <f aca="false">VLOOKUP(MONTH(A15),tblMthAdj,3,FALSE())</f>
        <v>-0.08</v>
      </c>
      <c r="AC15" s="0" t="n">
        <v>0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4.15</v>
      </c>
      <c r="E16" s="41" t="n">
        <v>3.9</v>
      </c>
      <c r="F16" s="42" t="n">
        <v>0.25</v>
      </c>
      <c r="G16" s="38" t="n">
        <f aca="false">H16+I16</f>
        <v>7.8</v>
      </c>
      <c r="H16" s="43" t="n">
        <f aca="false">K16</f>
        <v>9.35</v>
      </c>
      <c r="I16" s="41" t="n">
        <f aca="false">O16+Z16</f>
        <v>-1.55</v>
      </c>
      <c r="J16" s="40" t="n">
        <f aca="false">K16+L16</f>
        <v>10.85</v>
      </c>
      <c r="K16" s="43" t="n">
        <v>9.35</v>
      </c>
      <c r="L16" s="42" t="n">
        <v>1.5</v>
      </c>
      <c r="M16" s="38" t="n">
        <f aca="false">N16+O16</f>
        <v>7.85</v>
      </c>
      <c r="N16" s="43" t="n">
        <f aca="false">K16</f>
        <v>9.35</v>
      </c>
      <c r="O16" s="41" t="n">
        <v>-1.5</v>
      </c>
      <c r="P16" s="40" t="n">
        <f aca="false">Q16+R16</f>
        <v>2.6</v>
      </c>
      <c r="Q16" s="41" t="n">
        <f aca="false">E16</f>
        <v>3.9</v>
      </c>
      <c r="R16" s="84" t="n">
        <v>-1.3</v>
      </c>
      <c r="S16" s="83" t="n">
        <f aca="false">T16+U16</f>
        <v>4.15</v>
      </c>
      <c r="T16" s="83" t="n">
        <f aca="false">E16</f>
        <v>3.9</v>
      </c>
      <c r="U16" s="83" t="n">
        <f aca="false">F16</f>
        <v>0.25</v>
      </c>
      <c r="V16" s="0" t="n">
        <f aca="false">VLOOKUP(MONTH(A16),tblMthAdj,4,FALSE())</f>
        <v>-0.7</v>
      </c>
      <c r="W16" s="0" t="n">
        <v>0</v>
      </c>
      <c r="Z16" s="0" t="n">
        <f aca="false">VLOOKUP(MONTH(A16),tblMthAdj,3,FALSE())</f>
        <v>-0.05</v>
      </c>
      <c r="AC16" s="0" t="n">
        <v>0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0.837</v>
      </c>
      <c r="E17" s="41" t="n">
        <v>0.787</v>
      </c>
      <c r="F17" s="42" t="n">
        <v>0.05</v>
      </c>
      <c r="G17" s="38" t="n">
        <f aca="false">H17+I17</f>
        <v>1.147</v>
      </c>
      <c r="H17" s="43" t="n">
        <f aca="false">K17</f>
        <v>1.727</v>
      </c>
      <c r="I17" s="41" t="n">
        <f aca="false">O17+Z17</f>
        <v>-0.58</v>
      </c>
      <c r="J17" s="40" t="n">
        <f aca="false">K17+L17</f>
        <v>2.127</v>
      </c>
      <c r="K17" s="43" t="n">
        <v>1.727</v>
      </c>
      <c r="L17" s="42" t="n">
        <v>0.4</v>
      </c>
      <c r="M17" s="38" t="n">
        <f aca="false">N17+O17</f>
        <v>1.227</v>
      </c>
      <c r="N17" s="43" t="n">
        <f aca="false">K17</f>
        <v>1.727</v>
      </c>
      <c r="O17" s="41" t="n">
        <v>-0.5</v>
      </c>
      <c r="P17" s="40" t="n">
        <f aca="false">Q17+R17</f>
        <v>0.457</v>
      </c>
      <c r="Q17" s="41" t="n">
        <f aca="false">E17</f>
        <v>0.787</v>
      </c>
      <c r="R17" s="84" t="n">
        <v>-0.33</v>
      </c>
      <c r="S17" s="83" t="n">
        <f aca="false">T17+U17</f>
        <v>0.837</v>
      </c>
      <c r="T17" s="83" t="n">
        <f aca="false">E17</f>
        <v>0.787</v>
      </c>
      <c r="U17" s="83" t="n">
        <f aca="false">F17</f>
        <v>0.05</v>
      </c>
      <c r="V17" s="0" t="n">
        <f aca="false">VLOOKUP(MONTH(A17),tblMthAdj,4,FALSE())</f>
        <v>-0.7</v>
      </c>
      <c r="W17" s="0" t="n">
        <v>0</v>
      </c>
      <c r="Z17" s="0" t="n">
        <f aca="false">VLOOKUP(MONTH(A17),tblMthAdj,3,FALSE())</f>
        <v>-0.08</v>
      </c>
      <c r="AC17" s="0" t="n">
        <v>0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0.552</v>
      </c>
      <c r="E18" s="41" t="n">
        <v>0.542</v>
      </c>
      <c r="F18" s="42" t="n">
        <v>0.01</v>
      </c>
      <c r="G18" s="38" t="n">
        <f aca="false">H18+I18</f>
        <v>0.412</v>
      </c>
      <c r="H18" s="43" t="n">
        <f aca="false">K18</f>
        <v>0.632</v>
      </c>
      <c r="I18" s="41" t="n">
        <f aca="false">O18+Z18</f>
        <v>-0.22</v>
      </c>
      <c r="J18" s="40" t="n">
        <f aca="false">K18+L18</f>
        <v>0.652</v>
      </c>
      <c r="K18" s="43" t="n">
        <v>0.632</v>
      </c>
      <c r="L18" s="42" t="n">
        <v>0.02</v>
      </c>
      <c r="M18" s="38" t="n">
        <f aca="false">N18+O18</f>
        <v>0.532</v>
      </c>
      <c r="N18" s="43" t="n">
        <f aca="false">K18</f>
        <v>0.632</v>
      </c>
      <c r="O18" s="41" t="n">
        <v>-0.1</v>
      </c>
      <c r="P18" s="40" t="n">
        <f aca="false">Q18+R18</f>
        <v>0.442</v>
      </c>
      <c r="Q18" s="41" t="n">
        <f aca="false">E18</f>
        <v>0.542</v>
      </c>
      <c r="R18" s="84" t="n">
        <v>-0.1</v>
      </c>
      <c r="S18" s="83" t="n">
        <f aca="false">T18+U18</f>
        <v>0.552</v>
      </c>
      <c r="T18" s="83" t="n">
        <f aca="false">E18</f>
        <v>0.542</v>
      </c>
      <c r="U18" s="83" t="n">
        <f aca="false">F18</f>
        <v>0.01</v>
      </c>
      <c r="V18" s="0" t="n">
        <v>-0.2</v>
      </c>
      <c r="W18" s="0" t="n">
        <v>0</v>
      </c>
      <c r="Z18" s="0" t="n">
        <f aca="false">VLOOKUP(MONTH(A18),tblMthAdj,3,FALSE())</f>
        <v>-0.12</v>
      </c>
      <c r="AC18" s="0" t="n">
        <v>0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0.456</v>
      </c>
      <c r="E19" s="48" t="n">
        <v>0.436</v>
      </c>
      <c r="F19" s="49" t="n">
        <v>0.02</v>
      </c>
      <c r="G19" s="50" t="n">
        <f aca="false">H19+I19</f>
        <v>0.391</v>
      </c>
      <c r="H19" s="43" t="n">
        <f aca="false">K19</f>
        <v>0.476</v>
      </c>
      <c r="I19" s="48" t="n">
        <f aca="false">O19+Z19</f>
        <v>-0.085</v>
      </c>
      <c r="J19" s="47" t="n">
        <f aca="false">K19+L19</f>
        <v>0.496</v>
      </c>
      <c r="K19" s="51" t="n">
        <v>0.476</v>
      </c>
      <c r="L19" s="49" t="n">
        <v>0.02</v>
      </c>
      <c r="M19" s="50" t="n">
        <f aca="false">N19+O19</f>
        <v>0.431</v>
      </c>
      <c r="N19" s="51" t="n">
        <f aca="false">K19</f>
        <v>0.476</v>
      </c>
      <c r="O19" s="48" t="n">
        <f aca="false">V19</f>
        <v>-0.045</v>
      </c>
      <c r="P19" s="47" t="n">
        <f aca="false">Q19+R19</f>
        <v>0.3535</v>
      </c>
      <c r="Q19" s="48" t="n">
        <f aca="false">+[1]CGT_CNG!N19</f>
        <v>0.346</v>
      </c>
      <c r="R19" s="84" t="n">
        <f aca="false">+[1]CGT_CNG!O20</f>
        <v>0.0075</v>
      </c>
      <c r="S19" s="84" t="n">
        <f aca="false">T19+U19</f>
        <v>0.2535</v>
      </c>
      <c r="T19" s="84" t="n">
        <f aca="false">[1]CGT_CNG!E19</f>
        <v>0.236</v>
      </c>
      <c r="U19" s="84" t="n">
        <f aca="false">[1]CGT_CNG!F19</f>
        <v>0.0175</v>
      </c>
      <c r="V19" s="0" t="n">
        <f aca="false">VLOOKUP(MONTH(A19),tblMthAdj,4,FALSE())</f>
        <v>-0.045</v>
      </c>
      <c r="W19" s="0" t="n">
        <v>0</v>
      </c>
      <c r="Z19" s="0" t="n">
        <f aca="false">VLOOKUP(MONTH(A19),tblMthAdj,3,FALSE())</f>
        <v>-0.04</v>
      </c>
      <c r="AC19" s="0" t="n">
        <v>0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0.419</v>
      </c>
      <c r="E20" s="41" t="n">
        <v>0.399</v>
      </c>
      <c r="F20" s="42" t="n">
        <v>0.02</v>
      </c>
      <c r="G20" s="38" t="n">
        <f aca="false">H20+I20</f>
        <v>0.374</v>
      </c>
      <c r="H20" s="43" t="n">
        <f aca="false">K20</f>
        <v>0.439</v>
      </c>
      <c r="I20" s="41" t="n">
        <f aca="false">O20+Z20</f>
        <v>-0.065</v>
      </c>
      <c r="J20" s="40" t="n">
        <f aca="false">K20+L20</f>
        <v>0.459</v>
      </c>
      <c r="K20" s="43" t="n">
        <v>0.439</v>
      </c>
      <c r="L20" s="42" t="n">
        <v>0.02</v>
      </c>
      <c r="M20" s="38" t="n">
        <f aca="false">N20+O20</f>
        <v>0.404</v>
      </c>
      <c r="N20" s="43" t="n">
        <f aca="false">K20</f>
        <v>0.439</v>
      </c>
      <c r="O20" s="41" t="n">
        <f aca="false">V20</f>
        <v>-0.035</v>
      </c>
      <c r="P20" s="40" t="n">
        <f aca="false">Q20+R20</f>
        <v>0.3065</v>
      </c>
      <c r="Q20" s="41" t="n">
        <f aca="false">+[1]CGT_CNG!N20</f>
        <v>0.299</v>
      </c>
      <c r="R20" s="83" t="n">
        <f aca="false">+[1]CGT_CNG!O21</f>
        <v>0.0075</v>
      </c>
      <c r="S20" s="83" t="n">
        <f aca="false">T20+U20</f>
        <v>0.239</v>
      </c>
      <c r="T20" s="83" t="n">
        <f aca="false">[1]CGT_CNG!E20</f>
        <v>0.229</v>
      </c>
      <c r="U20" s="83" t="n">
        <f aca="false">[1]CGT_CNG!F20</f>
        <v>0.01</v>
      </c>
      <c r="V20" s="0" t="n">
        <f aca="false">VLOOKUP(MONTH(A20),tblMthAdj,4,FALSE())</f>
        <v>-0.035</v>
      </c>
      <c r="W20" s="0" t="n">
        <v>0</v>
      </c>
      <c r="Z20" s="0" t="n">
        <f aca="false">VLOOKUP(MONTH(A20),tblMthAdj,3,FALSE())</f>
        <v>-0.03</v>
      </c>
      <c r="AC20" s="0" t="n">
        <v>0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0.362</v>
      </c>
      <c r="E21" s="41" t="n">
        <v>0.342</v>
      </c>
      <c r="F21" s="42" t="n">
        <v>0.02</v>
      </c>
      <c r="G21" s="38" t="n">
        <f aca="false">H21+I21</f>
        <v>0.337</v>
      </c>
      <c r="H21" s="43" t="n">
        <f aca="false">K21</f>
        <v>0.392</v>
      </c>
      <c r="I21" s="41" t="n">
        <f aca="false">O21+Z21</f>
        <v>-0.055</v>
      </c>
      <c r="J21" s="40" t="n">
        <f aca="false">K21+L21</f>
        <v>0.427</v>
      </c>
      <c r="K21" s="43" t="n">
        <v>0.392</v>
      </c>
      <c r="L21" s="42" t="n">
        <v>0.035</v>
      </c>
      <c r="M21" s="38" t="n">
        <f aca="false">N21+O21</f>
        <v>0.357</v>
      </c>
      <c r="N21" s="43" t="n">
        <f aca="false">K21</f>
        <v>0.392</v>
      </c>
      <c r="O21" s="41" t="n">
        <f aca="false">V21</f>
        <v>-0.035</v>
      </c>
      <c r="P21" s="40" t="n">
        <f aca="false">Q21+R21</f>
        <v>0.2195</v>
      </c>
      <c r="Q21" s="41" t="n">
        <f aca="false">+[1]CGT_CNG!N21</f>
        <v>0.212</v>
      </c>
      <c r="R21" s="83" t="n">
        <f aca="false">+[1]CGT_CNG!O21</f>
        <v>0.0075</v>
      </c>
      <c r="S21" s="83" t="n">
        <f aca="false">T21+U21</f>
        <v>0.2045</v>
      </c>
      <c r="T21" s="83" t="n">
        <f aca="false">[1]CGT_CNG!E21</f>
        <v>0.192</v>
      </c>
      <c r="U21" s="83" t="n">
        <f aca="false">[1]CGT_CNG!F21</f>
        <v>0.0125</v>
      </c>
      <c r="V21" s="0" t="n">
        <f aca="false">VLOOKUP(MONTH(A21),tblMthAdj,4,FALSE())</f>
        <v>-0.035</v>
      </c>
      <c r="W21" s="0" t="n">
        <v>0</v>
      </c>
      <c r="Z21" s="0" t="n">
        <f aca="false">VLOOKUP(MONTH(A21),tblMthAdj,3,FALSE())</f>
        <v>-0.02</v>
      </c>
      <c r="AC21" s="0" t="n">
        <v>0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0.338</v>
      </c>
      <c r="E22" s="41" t="n">
        <v>0.318</v>
      </c>
      <c r="F22" s="42" t="n">
        <v>0.02</v>
      </c>
      <c r="G22" s="38" t="n">
        <f aca="false">H22+I22</f>
        <v>0.418</v>
      </c>
      <c r="H22" s="43" t="n">
        <f aca="false">K22</f>
        <v>0.438</v>
      </c>
      <c r="I22" s="41" t="n">
        <f aca="false">O22+Z22</f>
        <v>-0.02</v>
      </c>
      <c r="J22" s="40" t="n">
        <f aca="false">K22+L22</f>
        <v>0.473</v>
      </c>
      <c r="K22" s="43" t="n">
        <v>0.438</v>
      </c>
      <c r="L22" s="42" t="n">
        <f aca="false">L10</f>
        <v>0.035</v>
      </c>
      <c r="M22" s="38" t="n">
        <f aca="false">N22+O22</f>
        <v>0.418</v>
      </c>
      <c r="N22" s="43" t="n">
        <f aca="false">K22</f>
        <v>0.438</v>
      </c>
      <c r="O22" s="41" t="n">
        <f aca="false">V22</f>
        <v>-0.02</v>
      </c>
      <c r="P22" s="40" t="n">
        <f aca="false">Q22+R22</f>
        <v>0.2275</v>
      </c>
      <c r="Q22" s="41" t="n">
        <f aca="false">+[1]CGT_CNG!N22</f>
        <v>0.22</v>
      </c>
      <c r="R22" s="83" t="n">
        <f aca="false">+[1]CGT_CNG!O22</f>
        <v>0.0075</v>
      </c>
      <c r="S22" s="83" t="n">
        <f aca="false">T22+U22</f>
        <v>0.16</v>
      </c>
      <c r="T22" s="83" t="n">
        <f aca="false">[1]CGT_CNG!E22</f>
        <v>0.1475</v>
      </c>
      <c r="U22" s="83" t="n">
        <f aca="false">[1]CGT_CNG!F22</f>
        <v>0.0125</v>
      </c>
      <c r="V22" s="0" t="n">
        <f aca="false">VLOOKUP(MONTH(A22),tblMthAdj,4,FALSE())</f>
        <v>-0.02</v>
      </c>
      <c r="W22" s="0" t="n">
        <v>0</v>
      </c>
      <c r="Z22" s="0" t="n">
        <f aca="false">VLOOKUP(MONTH(A22),tblMthAdj,3,FALSE())</f>
        <v>0</v>
      </c>
      <c r="AC22" s="0" t="n">
        <v>0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E22+F23</f>
        <v>0.328</v>
      </c>
      <c r="E23" s="41" t="n">
        <v>0.333</v>
      </c>
      <c r="F23" s="42" t="n">
        <v>0.01</v>
      </c>
      <c r="G23" s="38" t="n">
        <f aca="false">H23+I23</f>
        <v>0.443</v>
      </c>
      <c r="H23" s="43" t="n">
        <f aca="false">K23</f>
        <v>0.463</v>
      </c>
      <c r="I23" s="41" t="n">
        <f aca="false">O23+Z23</f>
        <v>-0.02</v>
      </c>
      <c r="J23" s="40" t="n">
        <f aca="false">K23+L23</f>
        <v>0.473</v>
      </c>
      <c r="K23" s="43" t="n">
        <v>0.463</v>
      </c>
      <c r="L23" s="42" t="n">
        <v>0.01</v>
      </c>
      <c r="M23" s="38" t="n">
        <f aca="false">N23+O23</f>
        <v>0.443</v>
      </c>
      <c r="N23" s="43" t="n">
        <f aca="false">K23</f>
        <v>0.463</v>
      </c>
      <c r="O23" s="41" t="n">
        <f aca="false">V23</f>
        <v>-0.02</v>
      </c>
      <c r="P23" s="40" t="n">
        <f aca="false">Q23+R23</f>
        <v>0.2375</v>
      </c>
      <c r="Q23" s="41" t="n">
        <f aca="false">+[1]CGT_CNG!N23</f>
        <v>0.23</v>
      </c>
      <c r="R23" s="83" t="n">
        <f aca="false">+[1]CGT_CNG!O23</f>
        <v>0.0075</v>
      </c>
      <c r="S23" s="83" t="n">
        <f aca="false">T23+U23</f>
        <v>0.1575</v>
      </c>
      <c r="T23" s="83" t="n">
        <f aca="false">[1]CGT_CNG!E23</f>
        <v>0.145</v>
      </c>
      <c r="U23" s="83" t="n">
        <f aca="false">[1]CGT_CNG!F23</f>
        <v>0.0125</v>
      </c>
      <c r="V23" s="0" t="n">
        <f aca="false">VLOOKUP(MONTH(A23),tblMthAdj,4,FALSE())</f>
        <v>-0.02</v>
      </c>
      <c r="W23" s="0" t="n">
        <v>0</v>
      </c>
      <c r="Z23" s="0" t="n">
        <f aca="false">VLOOKUP(MONTH(A23),tblMthAdj,3,FALSE())</f>
        <v>0</v>
      </c>
      <c r="AC23" s="0" t="n">
        <v>0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0.295</v>
      </c>
      <c r="E24" s="41" t="n">
        <v>0.285</v>
      </c>
      <c r="F24" s="42" t="n">
        <v>0.01</v>
      </c>
      <c r="G24" s="38" t="n">
        <f aca="false">H24+I24</f>
        <v>0.265</v>
      </c>
      <c r="H24" s="86" t="n">
        <f aca="false">K24</f>
        <v>0.305</v>
      </c>
      <c r="I24" s="41" t="n">
        <f aca="false">O24+Z24</f>
        <v>-0.04</v>
      </c>
      <c r="J24" s="40" t="n">
        <f aca="false">K24+L24</f>
        <v>0.315</v>
      </c>
      <c r="K24" s="43" t="n">
        <v>0.305</v>
      </c>
      <c r="L24" s="42" t="n">
        <v>0.01</v>
      </c>
      <c r="M24" s="38" t="n">
        <f aca="false">N24+O24</f>
        <v>0.285</v>
      </c>
      <c r="N24" s="43" t="n">
        <f aca="false">K24</f>
        <v>0.305</v>
      </c>
      <c r="O24" s="41" t="n">
        <f aca="false">V24</f>
        <v>-0.02</v>
      </c>
      <c r="P24" s="40" t="n">
        <f aca="false">Q24+R24</f>
        <v>0.2175</v>
      </c>
      <c r="Q24" s="41" t="n">
        <f aca="false">+[1]CGT_CNG!N24</f>
        <v>0.21</v>
      </c>
      <c r="R24" s="83" t="n">
        <f aca="false">+[1]CGT_CNG!O24</f>
        <v>0.0075</v>
      </c>
      <c r="S24" s="83" t="n">
        <f aca="false">T24+U24</f>
        <v>0.1675</v>
      </c>
      <c r="T24" s="83" t="n">
        <f aca="false">[1]CGT_CNG!E24</f>
        <v>0.155</v>
      </c>
      <c r="U24" s="83" t="n">
        <f aca="false">[1]CGT_CNG!F24</f>
        <v>0.0125</v>
      </c>
      <c r="V24" s="0" t="n">
        <f aca="false">VLOOKUP(MONTH(A24),tblMthAdj,4,FALSE())</f>
        <v>-0.02</v>
      </c>
      <c r="W24" s="0" t="n">
        <v>0</v>
      </c>
      <c r="Z24" s="0" t="n">
        <f aca="false">VLOOKUP(MONTH(A24),tblMthAdj,3,FALSE())</f>
        <v>-0.02</v>
      </c>
      <c r="AC24" s="0" t="n">
        <v>0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0.3</v>
      </c>
      <c r="E25" s="41" t="n">
        <v>0.29</v>
      </c>
      <c r="F25" s="42" t="n">
        <v>0.01</v>
      </c>
      <c r="G25" s="38" t="n">
        <f aca="false">H25+I25</f>
        <v>0.235</v>
      </c>
      <c r="H25" s="43" t="n">
        <v>0.32</v>
      </c>
      <c r="I25" s="41" t="n">
        <f aca="false">O25+Z25</f>
        <v>-0.085</v>
      </c>
      <c r="J25" s="40" t="n">
        <f aca="false">K25+L25</f>
        <v>0.34</v>
      </c>
      <c r="K25" s="43" t="n">
        <v>0.33</v>
      </c>
      <c r="L25" s="42" t="n">
        <v>0.01</v>
      </c>
      <c r="M25" s="38" t="n">
        <f aca="false">N25+O25</f>
        <v>0.275</v>
      </c>
      <c r="N25" s="43" t="n">
        <f aca="false">K25</f>
        <v>0.33</v>
      </c>
      <c r="O25" s="41" t="n">
        <f aca="false">V25</f>
        <v>-0.055</v>
      </c>
      <c r="P25" s="40" t="n">
        <f aca="false">Q25+R25</f>
        <v>0.2475</v>
      </c>
      <c r="Q25" s="41" t="n">
        <f aca="false">+[1]CGT_CNG!N25</f>
        <v>0.24</v>
      </c>
      <c r="R25" s="83" t="n">
        <f aca="false">+[1]CGT_CNG!O25</f>
        <v>0.0075</v>
      </c>
      <c r="S25" s="83" t="n">
        <f aca="false">T25+U25</f>
        <v>0.17</v>
      </c>
      <c r="T25" s="83" t="n">
        <f aca="false">[1]CGT_CNG!E25</f>
        <v>0.1575</v>
      </c>
      <c r="U25" s="83" t="n">
        <f aca="false">[1]CGT_CNG!F25</f>
        <v>0.0125</v>
      </c>
      <c r="V25" s="0" t="n">
        <f aca="false">VLOOKUP(MONTH(A25),tblMthAdj,4,FALSE())</f>
        <v>-0.055</v>
      </c>
      <c r="W25" s="0" t="n">
        <v>0</v>
      </c>
      <c r="Z25" s="0" t="n">
        <f aca="false">VLOOKUP(MONTH(A25),tblMthAdj,3,FALSE())</f>
        <v>-0.03</v>
      </c>
      <c r="AC25" s="0" t="n">
        <v>0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0.358</v>
      </c>
      <c r="E26" s="87" t="n">
        <v>0.338</v>
      </c>
      <c r="F26" s="49" t="n">
        <v>0.02</v>
      </c>
      <c r="G26" s="50" t="n">
        <f aca="false">H26+I26</f>
        <v>0.258</v>
      </c>
      <c r="H26" s="51" t="n">
        <f aca="false">K26</f>
        <v>0.448</v>
      </c>
      <c r="I26" s="48" t="n">
        <f aca="false">O26+Z26</f>
        <v>-0.19</v>
      </c>
      <c r="J26" s="47" t="n">
        <f aca="false">K26+L26</f>
        <v>0.493</v>
      </c>
      <c r="K26" s="51" t="n">
        <v>0.448</v>
      </c>
      <c r="L26" s="49" t="n">
        <v>0.045</v>
      </c>
      <c r="M26" s="50" t="n">
        <f aca="false">N26+O26</f>
        <v>0.378</v>
      </c>
      <c r="N26" s="51" t="n">
        <f aca="false">K26</f>
        <v>0.448</v>
      </c>
      <c r="O26" s="48" t="n">
        <v>-0.07</v>
      </c>
      <c r="P26" s="47" t="n">
        <f aca="false">Q26+R26</f>
        <v>0.358</v>
      </c>
      <c r="Q26" s="48" t="n">
        <f aca="false">E26</f>
        <v>0.338</v>
      </c>
      <c r="R26" s="84" t="n">
        <f aca="false">F26</f>
        <v>0.02</v>
      </c>
      <c r="S26" s="84" t="n">
        <f aca="false">T26+U26</f>
        <v>0.358</v>
      </c>
      <c r="T26" s="84" t="n">
        <f aca="false">E26</f>
        <v>0.338</v>
      </c>
      <c r="U26" s="84" t="n">
        <f aca="false">F26</f>
        <v>0.02</v>
      </c>
      <c r="V26" s="0" t="n">
        <f aca="false">VLOOKUP(MONTH(A26),tblMthAdj,4,FALSE())</f>
        <v>-0.5</v>
      </c>
      <c r="W26" s="0" t="n">
        <v>0</v>
      </c>
      <c r="Z26" s="0" t="n">
        <f aca="false">VLOOKUP(MONTH(A26),tblMthAdj,3,FALSE())</f>
        <v>-0.12</v>
      </c>
      <c r="AA26" s="0" t="n">
        <v>0</v>
      </c>
      <c r="AC26" s="0" t="n">
        <v>0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0.644</v>
      </c>
      <c r="E27" s="88" t="n">
        <v>0.594</v>
      </c>
      <c r="F27" s="42" t="n">
        <v>0.05</v>
      </c>
      <c r="G27" s="38" t="n">
        <f aca="false">H27+I27</f>
        <v>0.824</v>
      </c>
      <c r="H27" s="43" t="n">
        <f aca="false">K27</f>
        <v>0.804</v>
      </c>
      <c r="I27" s="41" t="n">
        <f aca="false">O27+Z27</f>
        <v>0.02</v>
      </c>
      <c r="J27" s="40" t="n">
        <f aca="false">K27+L27</f>
        <v>0.954</v>
      </c>
      <c r="K27" s="43" t="n">
        <v>0.804</v>
      </c>
      <c r="L27" s="42" t="n">
        <v>0.15</v>
      </c>
      <c r="M27" s="38" t="n">
        <f aca="false">N27+O27</f>
        <v>0.904</v>
      </c>
      <c r="N27" s="43" t="n">
        <f aca="false">K27</f>
        <v>0.804</v>
      </c>
      <c r="O27" s="41" t="n">
        <v>0.1</v>
      </c>
      <c r="P27" s="40" t="n">
        <f aca="false">Q27+R27</f>
        <v>0.644</v>
      </c>
      <c r="Q27" s="41" t="n">
        <f aca="false">E27</f>
        <v>0.594</v>
      </c>
      <c r="R27" s="83" t="n">
        <f aca="false">F27</f>
        <v>0.05</v>
      </c>
      <c r="S27" s="83" t="n">
        <f aca="false">T27+U27</f>
        <v>0.644</v>
      </c>
      <c r="T27" s="83" t="n">
        <f aca="false">E27</f>
        <v>0.594</v>
      </c>
      <c r="U27" s="83" t="n">
        <f aca="false">F27</f>
        <v>0.05</v>
      </c>
      <c r="V27" s="0" t="n">
        <f aca="false">VLOOKUP(MONTH(A27),tblMthAdj,4,FALSE())</f>
        <v>-0.7</v>
      </c>
      <c r="W27" s="0" t="n">
        <v>0</v>
      </c>
      <c r="Z27" s="0" t="n">
        <f aca="false">VLOOKUP(MONTH(A27),tblMthAdj,3,FALSE())</f>
        <v>-0.08</v>
      </c>
      <c r="AA27" s="0" t="n">
        <v>0</v>
      </c>
      <c r="AC27" s="0" t="n">
        <v>0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1.015</v>
      </c>
      <c r="E28" s="88" t="n">
        <v>0.98</v>
      </c>
      <c r="F28" s="42" t="n">
        <v>0.035</v>
      </c>
      <c r="G28" s="38" t="n">
        <f aca="false">H28+I28</f>
        <v>1.2</v>
      </c>
      <c r="H28" s="43" t="n">
        <f aca="false">K28</f>
        <v>1.85</v>
      </c>
      <c r="I28" s="41" t="n">
        <f aca="false">O28+Z28</f>
        <v>-0.65</v>
      </c>
      <c r="J28" s="40" t="n">
        <f aca="false">K28+L28</f>
        <v>2.25</v>
      </c>
      <c r="K28" s="43" t="n">
        <v>1.85</v>
      </c>
      <c r="L28" s="42" t="n">
        <v>0.4</v>
      </c>
      <c r="M28" s="38" t="n">
        <f aca="false">N28+O28</f>
        <v>1.25</v>
      </c>
      <c r="N28" s="43" t="n">
        <f aca="false">K28</f>
        <v>1.85</v>
      </c>
      <c r="O28" s="41" t="n">
        <v>-0.6</v>
      </c>
      <c r="P28" s="40" t="n">
        <f aca="false">Q28+R28</f>
        <v>1.015</v>
      </c>
      <c r="Q28" s="41" t="n">
        <f aca="false">E28</f>
        <v>0.98</v>
      </c>
      <c r="R28" s="83" t="n">
        <f aca="false">F28</f>
        <v>0.035</v>
      </c>
      <c r="S28" s="83" t="n">
        <f aca="false">T28+U28</f>
        <v>1.015</v>
      </c>
      <c r="T28" s="83" t="n">
        <f aca="false">E28</f>
        <v>0.98</v>
      </c>
      <c r="U28" s="83" t="n">
        <f aca="false">F28</f>
        <v>0.035</v>
      </c>
      <c r="V28" s="0" t="n">
        <f aca="false">VLOOKUP(MONTH(A28),tblMthAdj,4,FALSE())</f>
        <v>-0.7</v>
      </c>
      <c r="W28" s="0" t="n">
        <v>0</v>
      </c>
      <c r="Z28" s="0" t="n">
        <f aca="false">VLOOKUP(MONTH(A28),tblMthAdj,3,FALSE())</f>
        <v>-0.05</v>
      </c>
      <c r="AA28" s="0" t="n">
        <v>0</v>
      </c>
      <c r="AC28" s="0" t="n">
        <v>0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0.66</v>
      </c>
      <c r="E29" s="88" t="n">
        <v>0.63</v>
      </c>
      <c r="F29" s="42" t="n">
        <v>0.03</v>
      </c>
      <c r="G29" s="38" t="n">
        <f aca="false">H29+I29</f>
        <v>0.775</v>
      </c>
      <c r="H29" s="43" t="n">
        <f aca="false">K29</f>
        <v>1.13</v>
      </c>
      <c r="I29" s="41" t="n">
        <f aca="false">O29+Z29</f>
        <v>-0.355</v>
      </c>
      <c r="J29" s="40" t="n">
        <f aca="false">K29+L29</f>
        <v>1.38</v>
      </c>
      <c r="K29" s="43" t="n">
        <v>1.13</v>
      </c>
      <c r="L29" s="42" t="n">
        <v>0.25</v>
      </c>
      <c r="M29" s="38" t="n">
        <f aca="false">N29+O29</f>
        <v>0.855</v>
      </c>
      <c r="N29" s="43" t="n">
        <f aca="false">K29</f>
        <v>1.13</v>
      </c>
      <c r="O29" s="41" t="n">
        <v>-0.275</v>
      </c>
      <c r="P29" s="40" t="n">
        <f aca="false">Q29+R29</f>
        <v>0.66</v>
      </c>
      <c r="Q29" s="41" t="n">
        <f aca="false">E29</f>
        <v>0.63</v>
      </c>
      <c r="R29" s="83" t="n">
        <f aca="false">F29</f>
        <v>0.03</v>
      </c>
      <c r="S29" s="83" t="n">
        <f aca="false">T29+U29</f>
        <v>0.66</v>
      </c>
      <c r="T29" s="83" t="n">
        <f aca="false">E29</f>
        <v>0.63</v>
      </c>
      <c r="U29" s="83" t="n">
        <f aca="false">F29</f>
        <v>0.03</v>
      </c>
      <c r="V29" s="0" t="n">
        <f aca="false">VLOOKUP(MONTH(A29),tblMthAdj,4,FALSE())</f>
        <v>-0.7</v>
      </c>
      <c r="W29" s="0" t="n">
        <v>0</v>
      </c>
      <c r="Z29" s="0" t="n">
        <f aca="false">VLOOKUP(MONTH(A29),tblMthAdj,3,FALSE())</f>
        <v>-0.08</v>
      </c>
      <c r="AA29" s="0" t="n">
        <v>0</v>
      </c>
      <c r="AC29" s="0" t="n">
        <v>0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0.38</v>
      </c>
      <c r="E30" s="88" t="n">
        <v>0.37</v>
      </c>
      <c r="F30" s="42" t="n">
        <v>0.01</v>
      </c>
      <c r="G30" s="38" t="n">
        <f aca="false">H30+I30</f>
        <v>0.31</v>
      </c>
      <c r="H30" s="43" t="n">
        <f aca="false">K30</f>
        <v>0.46</v>
      </c>
      <c r="I30" s="41" t="n">
        <f aca="false">O30+Z30</f>
        <v>-0.15</v>
      </c>
      <c r="J30" s="40" t="n">
        <f aca="false">K30+L30</f>
        <v>0.49</v>
      </c>
      <c r="K30" s="43" t="n">
        <v>0.46</v>
      </c>
      <c r="L30" s="42" t="n">
        <v>0.03</v>
      </c>
      <c r="M30" s="38" t="n">
        <f aca="false">N30+O30</f>
        <v>0.43</v>
      </c>
      <c r="N30" s="43" t="n">
        <f aca="false">K30</f>
        <v>0.46</v>
      </c>
      <c r="O30" s="41" t="n">
        <v>-0.03</v>
      </c>
      <c r="P30" s="40" t="n">
        <f aca="false">Q30+R30</f>
        <v>0.38</v>
      </c>
      <c r="Q30" s="41" t="n">
        <f aca="false">E30</f>
        <v>0.37</v>
      </c>
      <c r="R30" s="83" t="n">
        <f aca="false">F30</f>
        <v>0.01</v>
      </c>
      <c r="S30" s="83" t="n">
        <f aca="false">T30+U30</f>
        <v>0.38</v>
      </c>
      <c r="T30" s="83" t="n">
        <f aca="false">E30</f>
        <v>0.37</v>
      </c>
      <c r="U30" s="83" t="n">
        <f aca="false">F30</f>
        <v>0.01</v>
      </c>
      <c r="V30" s="0" t="n">
        <f aca="false">VLOOKUP(MONTH(A30),tblMthAdj,4,FALSE())</f>
        <v>-0.5</v>
      </c>
      <c r="W30" s="0" t="n">
        <v>0</v>
      </c>
      <c r="Z30" s="0" t="n">
        <f aca="false">VLOOKUP(MONTH(A30),tblMthAdj,3,FALSE())</f>
        <v>-0.12</v>
      </c>
      <c r="AA30" s="0" t="n">
        <v>0</v>
      </c>
      <c r="AC30" s="0" t="n">
        <v>0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0.28</v>
      </c>
      <c r="E31" s="48" t="n">
        <v>0.28</v>
      </c>
      <c r="F31" s="49" t="n">
        <v>0</v>
      </c>
      <c r="G31" s="50" t="n">
        <f aca="false">H31+I31</f>
        <v>0.32</v>
      </c>
      <c r="H31" s="51" t="n">
        <v>0.41</v>
      </c>
      <c r="I31" s="48" t="n">
        <f aca="false">O31+Z31</f>
        <v>-0.09</v>
      </c>
      <c r="J31" s="47" t="n">
        <f aca="false">K31+L31</f>
        <v>0.355</v>
      </c>
      <c r="K31" s="51" t="n">
        <v>0.345</v>
      </c>
      <c r="L31" s="49" t="n">
        <v>0.01</v>
      </c>
      <c r="M31" s="50" t="n">
        <f aca="false">N31+O31</f>
        <v>0.295</v>
      </c>
      <c r="N31" s="51" t="n">
        <f aca="false">K31</f>
        <v>0.345</v>
      </c>
      <c r="O31" s="48" t="n">
        <v>-0.05</v>
      </c>
      <c r="P31" s="47" t="n">
        <f aca="false">Q31+R31</f>
        <v>0.2375</v>
      </c>
      <c r="Q31" s="48" t="n">
        <v>0.23</v>
      </c>
      <c r="R31" s="84" t="n">
        <f aca="false">+[1]CGT_CNG!O31</f>
        <v>0.0075</v>
      </c>
      <c r="S31" s="84" t="n">
        <f aca="false">T31+U31</f>
        <v>0.2025</v>
      </c>
      <c r="T31" s="84" t="n">
        <f aca="false">[1]CGT_CNG!E31</f>
        <v>0.185</v>
      </c>
      <c r="U31" s="84" t="n">
        <f aca="false">[1]CGT_CNG!F31</f>
        <v>0.0175</v>
      </c>
      <c r="V31" s="0" t="n">
        <f aca="false">VLOOKUP(MONTH(A31),tblMthAdj,4,FALSE())</f>
        <v>-0.045</v>
      </c>
      <c r="W31" s="0" t="n">
        <v>0</v>
      </c>
      <c r="Z31" s="0" t="n">
        <f aca="false">VLOOKUP(MONTH(A31),tblMthAdj,3,FALSE())</f>
        <v>-0.04</v>
      </c>
      <c r="AA31" s="0" t="n">
        <v>0</v>
      </c>
      <c r="AC31" s="0" t="n">
        <v>0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0.26</v>
      </c>
      <c r="E32" s="41" t="n">
        <v>0.26</v>
      </c>
      <c r="F32" s="42" t="n">
        <f aca="false">F31</f>
        <v>0</v>
      </c>
      <c r="G32" s="38" t="n">
        <f aca="false">H32+I32</f>
        <v>0.305</v>
      </c>
      <c r="H32" s="43" t="n">
        <v>0.38</v>
      </c>
      <c r="I32" s="41" t="n">
        <f aca="false">O32+Z32</f>
        <v>-0.075</v>
      </c>
      <c r="J32" s="40" t="n">
        <f aca="false">K32+L32</f>
        <v>0.33</v>
      </c>
      <c r="K32" s="43" t="n">
        <v>0.32</v>
      </c>
      <c r="L32" s="42" t="n">
        <f aca="false">L31</f>
        <v>0.01</v>
      </c>
      <c r="M32" s="38" t="n">
        <f aca="false">N32+O32</f>
        <v>0.275</v>
      </c>
      <c r="N32" s="43" t="n">
        <f aca="false">K32</f>
        <v>0.32</v>
      </c>
      <c r="O32" s="41" t="n">
        <v>-0.045</v>
      </c>
      <c r="P32" s="40" t="n">
        <f aca="false">Q32+R32</f>
        <v>0.2275</v>
      </c>
      <c r="Q32" s="41" t="n">
        <f aca="false">+[1]CGT_CNG!N32</f>
        <v>0.22</v>
      </c>
      <c r="R32" s="83" t="n">
        <f aca="false">+[1]CGT_CNG!O32</f>
        <v>0.0075</v>
      </c>
      <c r="S32" s="83" t="n">
        <f aca="false">T32+U32</f>
        <v>0.185</v>
      </c>
      <c r="T32" s="83" t="n">
        <f aca="false">[1]CGT_CNG!E32</f>
        <v>0.175</v>
      </c>
      <c r="U32" s="83" t="n">
        <f aca="false">[1]CGT_CNG!F32</f>
        <v>0.01</v>
      </c>
      <c r="V32" s="0" t="n">
        <f aca="false">VLOOKUP(MONTH(A32),tblMthAdj,4,FALSE())</f>
        <v>-0.035</v>
      </c>
      <c r="W32" s="0" t="n">
        <v>0</v>
      </c>
      <c r="Z32" s="0" t="n">
        <f aca="false">VLOOKUP(MONTH(A32),tblMthAdj,3,FALSE())</f>
        <v>-0.03</v>
      </c>
      <c r="AA32" s="0" t="n">
        <v>0</v>
      </c>
      <c r="AC32" s="0" t="n">
        <v>0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0.2675</v>
      </c>
      <c r="E33" s="41" t="n">
        <v>0.27</v>
      </c>
      <c r="F33" s="42" t="n">
        <v>-0.0025</v>
      </c>
      <c r="G33" s="38" t="n">
        <f aca="false">H33+I33</f>
        <v>0.31</v>
      </c>
      <c r="H33" s="43" t="n">
        <v>0.365</v>
      </c>
      <c r="I33" s="41" t="n">
        <f aca="false">O33+Z33</f>
        <v>-0.055</v>
      </c>
      <c r="J33" s="40" t="n">
        <f aca="false">K33+L33</f>
        <v>0.315</v>
      </c>
      <c r="K33" s="43" t="n">
        <v>0.305</v>
      </c>
      <c r="L33" s="42" t="n">
        <f aca="false">L32</f>
        <v>0.01</v>
      </c>
      <c r="M33" s="38" t="n">
        <f aca="false">N33+O33</f>
        <v>0.27</v>
      </c>
      <c r="N33" s="43" t="n">
        <f aca="false">K33</f>
        <v>0.305</v>
      </c>
      <c r="O33" s="41" t="n">
        <v>-0.035</v>
      </c>
      <c r="P33" s="40" t="n">
        <f aca="false">Q33+R33</f>
        <v>0.2575</v>
      </c>
      <c r="Q33" s="41" t="n">
        <f aca="false">+[1]CGT_CNG!N33</f>
        <v>0.25</v>
      </c>
      <c r="R33" s="83" t="n">
        <f aca="false">+[1]CGT_CNG!O33</f>
        <v>0.0075</v>
      </c>
      <c r="S33" s="83" t="n">
        <f aca="false">T33+U33</f>
        <v>0.1975</v>
      </c>
      <c r="T33" s="83" t="n">
        <f aca="false">[1]CGT_CNG!E33</f>
        <v>0.185</v>
      </c>
      <c r="U33" s="83" t="n">
        <f aca="false">[1]CGT_CNG!F33</f>
        <v>0.0125</v>
      </c>
      <c r="V33" s="0" t="n">
        <f aca="false">VLOOKUP(MONTH(A33),tblMthAdj,4,FALSE())</f>
        <v>-0.035</v>
      </c>
      <c r="W33" s="0" t="n">
        <v>0</v>
      </c>
      <c r="Z33" s="0" t="n">
        <f aca="false">VLOOKUP(MONTH(A33),tblMthAdj,3,FALSE())</f>
        <v>-0.02</v>
      </c>
      <c r="AA33" s="0" t="n">
        <v>0</v>
      </c>
      <c r="AC33" s="0" t="n">
        <v>0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0.2825</v>
      </c>
      <c r="E34" s="41" t="n">
        <v>0.285</v>
      </c>
      <c r="F34" s="42" t="n">
        <v>-0.0025</v>
      </c>
      <c r="G34" s="38" t="n">
        <f aca="false">H34+I34</f>
        <v>0.4125</v>
      </c>
      <c r="H34" s="43" t="n">
        <v>0.4375</v>
      </c>
      <c r="I34" s="41" t="n">
        <f aca="false">O34+Z34</f>
        <v>-0.025</v>
      </c>
      <c r="J34" s="40" t="n">
        <f aca="false">K34+L34</f>
        <v>0.385</v>
      </c>
      <c r="K34" s="43" t="n">
        <v>0.375</v>
      </c>
      <c r="L34" s="42" t="n">
        <f aca="false">L33</f>
        <v>0.01</v>
      </c>
      <c r="M34" s="38" t="n">
        <f aca="false">N34+O34</f>
        <v>0.35</v>
      </c>
      <c r="N34" s="43" t="n">
        <f aca="false">K34</f>
        <v>0.375</v>
      </c>
      <c r="O34" s="41" t="n">
        <v>-0.025</v>
      </c>
      <c r="P34" s="40" t="n">
        <f aca="false">Q34+R34</f>
        <v>0.2675</v>
      </c>
      <c r="Q34" s="41" t="n">
        <f aca="false">+[1]CGT_CNG!N34</f>
        <v>0.26</v>
      </c>
      <c r="R34" s="83" t="n">
        <f aca="false">+[1]CGT_CNG!O34</f>
        <v>0.0075</v>
      </c>
      <c r="S34" s="83" t="n">
        <f aca="false">T34+U34</f>
        <v>0.2125</v>
      </c>
      <c r="T34" s="83" t="n">
        <f aca="false">[1]CGT_CNG!E34</f>
        <v>0.2</v>
      </c>
      <c r="U34" s="83" t="n">
        <f aca="false">[1]CGT_CNG!F34</f>
        <v>0.0125</v>
      </c>
      <c r="V34" s="0" t="n">
        <f aca="false">VLOOKUP(MONTH(A34),tblMthAdj,4,FALSE())</f>
        <v>-0.02</v>
      </c>
      <c r="W34" s="0" t="n">
        <v>0</v>
      </c>
      <c r="Z34" s="0" t="n">
        <f aca="false">VLOOKUP(MONTH(A34),tblMthAdj,3,FALSE())</f>
        <v>0</v>
      </c>
      <c r="AA34" s="0" t="n">
        <v>0</v>
      </c>
      <c r="AC34" s="0" t="n">
        <v>0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0.28</v>
      </c>
      <c r="E35" s="41" t="n">
        <f aca="false">E34</f>
        <v>0.285</v>
      </c>
      <c r="F35" s="42" t="n">
        <v>-0.005</v>
      </c>
      <c r="G35" s="38" t="n">
        <f aca="false">H35+I35</f>
        <v>0.35</v>
      </c>
      <c r="H35" s="43" t="n">
        <f aca="false">K35</f>
        <v>0.375</v>
      </c>
      <c r="I35" s="41" t="n">
        <f aca="false">O35+Z35</f>
        <v>-0.025</v>
      </c>
      <c r="J35" s="40" t="n">
        <f aca="false">K35+L35</f>
        <v>0.38</v>
      </c>
      <c r="K35" s="43" t="n">
        <v>0.375</v>
      </c>
      <c r="L35" s="42" t="n">
        <v>0.005</v>
      </c>
      <c r="M35" s="38" t="n">
        <f aca="false">N35+O35</f>
        <v>0.35</v>
      </c>
      <c r="N35" s="43" t="n">
        <f aca="false">K35</f>
        <v>0.375</v>
      </c>
      <c r="O35" s="41" t="n">
        <f aca="false">O34</f>
        <v>-0.025</v>
      </c>
      <c r="P35" s="40" t="n">
        <f aca="false">Q35+R35</f>
        <v>0.2675</v>
      </c>
      <c r="Q35" s="41" t="n">
        <f aca="false">+[1]CGT_CNG!N35</f>
        <v>0.26</v>
      </c>
      <c r="R35" s="83" t="n">
        <f aca="false">+[1]CGT_CNG!O35</f>
        <v>0.0075</v>
      </c>
      <c r="S35" s="83" t="n">
        <f aca="false">T35+U35</f>
        <v>0.2125</v>
      </c>
      <c r="T35" s="83" t="n">
        <f aca="false">[1]CGT_CNG!E35</f>
        <v>0.2</v>
      </c>
      <c r="U35" s="83" t="n">
        <f aca="false">[1]CGT_CNG!F35</f>
        <v>0.0125</v>
      </c>
      <c r="V35" s="0" t="n">
        <f aca="false">VLOOKUP(MONTH(A35),tblMthAdj,4,FALSE())</f>
        <v>-0.02</v>
      </c>
      <c r="W35" s="0" t="n">
        <v>0</v>
      </c>
      <c r="Z35" s="0" t="n">
        <f aca="false">VLOOKUP(MONTH(A35),tblMthAdj,3,FALSE())</f>
        <v>0</v>
      </c>
      <c r="AA35" s="0" t="n">
        <v>0</v>
      </c>
      <c r="AC35" s="0" t="n">
        <v>0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0.255</v>
      </c>
      <c r="E36" s="41" t="n">
        <v>0.26</v>
      </c>
      <c r="F36" s="42" t="n">
        <f aca="false">F35</f>
        <v>-0.005</v>
      </c>
      <c r="G36" s="38" t="n">
        <f aca="false">H36+I36</f>
        <v>0.22</v>
      </c>
      <c r="H36" s="43" t="n">
        <f aca="false">K36</f>
        <v>0.285</v>
      </c>
      <c r="I36" s="41" t="n">
        <f aca="false">O36+Z36</f>
        <v>-0.065</v>
      </c>
      <c r="J36" s="40" t="n">
        <f aca="false">K36+L36</f>
        <v>0.29</v>
      </c>
      <c r="K36" s="43" t="n">
        <v>0.285</v>
      </c>
      <c r="L36" s="42" t="n">
        <f aca="false">L35</f>
        <v>0.005</v>
      </c>
      <c r="M36" s="38" t="n">
        <f aca="false">N36+O36</f>
        <v>0.24</v>
      </c>
      <c r="N36" s="43" t="n">
        <f aca="false">K36</f>
        <v>0.285</v>
      </c>
      <c r="O36" s="41" t="n">
        <v>-0.045</v>
      </c>
      <c r="P36" s="40" t="n">
        <f aca="false">Q36+R36</f>
        <v>0.2275</v>
      </c>
      <c r="Q36" s="41" t="n">
        <f aca="false">+[1]CGT_CNG!N36</f>
        <v>0.22</v>
      </c>
      <c r="R36" s="83" t="n">
        <f aca="false">+[1]CGT_CNG!O36</f>
        <v>0.0075</v>
      </c>
      <c r="S36" s="83" t="n">
        <f aca="false">T36+U36</f>
        <v>0.2025</v>
      </c>
      <c r="T36" s="83" t="n">
        <f aca="false">[1]CGT_CNG!E36</f>
        <v>0.19</v>
      </c>
      <c r="U36" s="83" t="n">
        <f aca="false">[1]CGT_CNG!F36</f>
        <v>0.0125</v>
      </c>
      <c r="V36" s="0" t="n">
        <f aca="false">VLOOKUP(MONTH(A36),tblMthAdj,4,FALSE())</f>
        <v>-0.02</v>
      </c>
      <c r="W36" s="0" t="n">
        <v>0</v>
      </c>
      <c r="Z36" s="0" t="n">
        <f aca="false">VLOOKUP(MONTH(A36),tblMthAdj,3,FALSE())</f>
        <v>-0.02</v>
      </c>
      <c r="AA36" s="0" t="n">
        <v>0</v>
      </c>
      <c r="AC36" s="0" t="n">
        <v>0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0.315</v>
      </c>
      <c r="E37" s="41" t="n">
        <v>0.32</v>
      </c>
      <c r="F37" s="42" t="n">
        <f aca="false">F36</f>
        <v>-0.005</v>
      </c>
      <c r="G37" s="38" t="n">
        <f aca="false">H37+I37</f>
        <v>0.22</v>
      </c>
      <c r="H37" s="43" t="n">
        <f aca="false">K37</f>
        <v>0.305</v>
      </c>
      <c r="I37" s="41" t="n">
        <f aca="false">O37+Z37</f>
        <v>-0.085</v>
      </c>
      <c r="J37" s="40" t="n">
        <f aca="false">K37+L37</f>
        <v>0.305</v>
      </c>
      <c r="K37" s="43" t="n">
        <v>0.305</v>
      </c>
      <c r="L37" s="42" t="n">
        <f aca="false">L36-0.005</f>
        <v>0</v>
      </c>
      <c r="M37" s="38" t="n">
        <f aca="false">N37+O37</f>
        <v>0.25</v>
      </c>
      <c r="N37" s="43" t="n">
        <f aca="false">K37</f>
        <v>0.305</v>
      </c>
      <c r="O37" s="41" t="n">
        <v>-0.055</v>
      </c>
      <c r="P37" s="40" t="n">
        <f aca="false">Q37+R37</f>
        <v>0.2575</v>
      </c>
      <c r="Q37" s="41" t="n">
        <f aca="false">+[1]CGT_CNG!N37</f>
        <v>0.25</v>
      </c>
      <c r="R37" s="83" t="n">
        <f aca="false">+[1]CGT_CNG!O37</f>
        <v>0.0075</v>
      </c>
      <c r="S37" s="83" t="n">
        <f aca="false">T37+U37</f>
        <v>0.1975</v>
      </c>
      <c r="T37" s="83" t="n">
        <f aca="false">[1]CGT_CNG!E37</f>
        <v>0.185</v>
      </c>
      <c r="U37" s="83" t="n">
        <f aca="false">[1]CGT_CNG!F37</f>
        <v>0.0125</v>
      </c>
      <c r="V37" s="0" t="n">
        <f aca="false">VLOOKUP(MONTH(A37),tblMthAdj,4,FALSE())</f>
        <v>-0.055</v>
      </c>
      <c r="W37" s="0" t="n">
        <v>0</v>
      </c>
      <c r="Z37" s="0" t="n">
        <f aca="false">VLOOKUP(MONTH(A37),tblMthAdj,3,FALSE())</f>
        <v>-0.03</v>
      </c>
      <c r="AA37" s="0" t="n">
        <v>0</v>
      </c>
      <c r="AC37" s="0" t="n">
        <v>0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 t="s">
        <v>55</v>
      </c>
      <c r="D38" s="47" t="n">
        <f aca="false">E37+F38</f>
        <v>0.37</v>
      </c>
      <c r="E38" s="48" t="n">
        <v>0.395</v>
      </c>
      <c r="F38" s="49" t="n">
        <v>0.05</v>
      </c>
      <c r="G38" s="50" t="n">
        <f aca="false">H38+I38</f>
        <v>0.135</v>
      </c>
      <c r="H38" s="51" t="n">
        <f aca="false">J37</f>
        <v>0.305</v>
      </c>
      <c r="I38" s="48" t="n">
        <f aca="false">O38+Z38</f>
        <v>-0.17</v>
      </c>
      <c r="J38" s="47" t="n">
        <f aca="false">K38+L38</f>
        <v>0.59</v>
      </c>
      <c r="K38" s="51" t="n">
        <v>0.53</v>
      </c>
      <c r="L38" s="49" t="n">
        <v>0.06</v>
      </c>
      <c r="M38" s="50" t="n">
        <f aca="false">N38+O38</f>
        <v>0.48</v>
      </c>
      <c r="N38" s="51" t="n">
        <f aca="false">K38</f>
        <v>0.53</v>
      </c>
      <c r="O38" s="48" t="n">
        <v>-0.05</v>
      </c>
      <c r="P38" s="47" t="n">
        <f aca="false">Q38+R38</f>
        <v>0.445</v>
      </c>
      <c r="Q38" s="48" t="n">
        <f aca="false">E38</f>
        <v>0.395</v>
      </c>
      <c r="R38" s="84" t="n">
        <f aca="false">F38</f>
        <v>0.05</v>
      </c>
      <c r="S38" s="84" t="n">
        <f aca="false">T38+U38</f>
        <v>0.445</v>
      </c>
      <c r="T38" s="84" t="n">
        <f aca="false">E38</f>
        <v>0.395</v>
      </c>
      <c r="U38" s="84" t="n">
        <f aca="false">F38</f>
        <v>0.05</v>
      </c>
      <c r="V38" s="0" t="n">
        <v>-0.05</v>
      </c>
      <c r="W38" s="0" t="n">
        <v>0</v>
      </c>
      <c r="Z38" s="0" t="n">
        <f aca="false">VLOOKUP(MONTH(A38),tblMthAdj,3,FALSE())</f>
        <v>-0.12</v>
      </c>
      <c r="AA38" s="0" t="n">
        <v>0</v>
      </c>
      <c r="AC38" s="0" t="n">
        <v>0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0.73</v>
      </c>
      <c r="E39" s="41" t="n">
        <v>0.68</v>
      </c>
      <c r="F39" s="42" t="n">
        <v>0.05</v>
      </c>
      <c r="G39" s="38" t="n">
        <f aca="false">H39+I39</f>
        <v>0.645</v>
      </c>
      <c r="H39" s="43" t="n">
        <f aca="false">K39</f>
        <v>0.805</v>
      </c>
      <c r="I39" s="41" t="n">
        <f aca="false">O39+Z39</f>
        <v>-0.16</v>
      </c>
      <c r="J39" s="40" t="n">
        <f aca="false">K39+L39</f>
        <v>0.965</v>
      </c>
      <c r="K39" s="43" t="n">
        <v>0.805</v>
      </c>
      <c r="L39" s="42" t="n">
        <v>0.16</v>
      </c>
      <c r="M39" s="38" t="n">
        <f aca="false">N39+O39</f>
        <v>0.725</v>
      </c>
      <c r="N39" s="43" t="n">
        <f aca="false">K39</f>
        <v>0.805</v>
      </c>
      <c r="O39" s="41" t="n">
        <v>-0.08</v>
      </c>
      <c r="P39" s="40" t="n">
        <f aca="false">Q39+R39</f>
        <v>0.73</v>
      </c>
      <c r="Q39" s="41" t="n">
        <f aca="false">E39</f>
        <v>0.68</v>
      </c>
      <c r="R39" s="83" t="n">
        <f aca="false">F39</f>
        <v>0.05</v>
      </c>
      <c r="S39" s="83" t="n">
        <f aca="false">T39+U39</f>
        <v>0.73</v>
      </c>
      <c r="T39" s="83" t="n">
        <f aca="false">E39</f>
        <v>0.68</v>
      </c>
      <c r="U39" s="83" t="n">
        <f aca="false">F39</f>
        <v>0.05</v>
      </c>
      <c r="V39" s="0" t="n">
        <v>-0.05</v>
      </c>
      <c r="W39" s="0" t="n">
        <v>0</v>
      </c>
      <c r="Z39" s="0" t="n">
        <f aca="false">VLOOKUP(MONTH(A39),tblMthAdj,3,FALSE())</f>
        <v>-0.08</v>
      </c>
      <c r="AA39" s="0" t="n">
        <v>0</v>
      </c>
      <c r="AC39" s="0" t="n">
        <v>0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1.02</v>
      </c>
      <c r="E40" s="41" t="n">
        <v>0.97</v>
      </c>
      <c r="F40" s="42" t="n">
        <v>0.05</v>
      </c>
      <c r="G40" s="38" t="n">
        <f aca="false">H40+I40</f>
        <v>1.36</v>
      </c>
      <c r="H40" s="43" t="n">
        <f aca="false">K40</f>
        <v>1.67</v>
      </c>
      <c r="I40" s="41" t="n">
        <f aca="false">O40+Z40</f>
        <v>-0.31</v>
      </c>
      <c r="J40" s="40" t="n">
        <f aca="false">K40+L40</f>
        <v>2.01</v>
      </c>
      <c r="K40" s="43" t="n">
        <v>1.67</v>
      </c>
      <c r="L40" s="42" t="n">
        <v>0.34</v>
      </c>
      <c r="M40" s="38" t="n">
        <f aca="false">N40+O40</f>
        <v>1.41</v>
      </c>
      <c r="N40" s="43" t="n">
        <f aca="false">K40</f>
        <v>1.67</v>
      </c>
      <c r="O40" s="41" t="n">
        <v>-0.26</v>
      </c>
      <c r="P40" s="40" t="n">
        <f aca="false">Q40+R40</f>
        <v>1.02</v>
      </c>
      <c r="Q40" s="41" t="n">
        <f aca="false">E40</f>
        <v>0.97</v>
      </c>
      <c r="R40" s="83" t="n">
        <f aca="false">F40</f>
        <v>0.05</v>
      </c>
      <c r="S40" s="83" t="n">
        <f aca="false">T40+U40</f>
        <v>1.02</v>
      </c>
      <c r="T40" s="83" t="n">
        <f aca="false">E40</f>
        <v>0.97</v>
      </c>
      <c r="U40" s="83" t="n">
        <f aca="false">F40</f>
        <v>0.05</v>
      </c>
      <c r="V40" s="0" t="n">
        <v>-0.2</v>
      </c>
      <c r="W40" s="0" t="n">
        <v>0</v>
      </c>
      <c r="Z40" s="0" t="n">
        <f aca="false">VLOOKUP(MONTH(A40),tblMthAdj,3,FALSE())</f>
        <v>-0.05</v>
      </c>
      <c r="AA40" s="0" t="n">
        <v>0</v>
      </c>
      <c r="AC40" s="0" t="n">
        <v>0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1.01</v>
      </c>
      <c r="E41" s="41" t="n">
        <v>0.96</v>
      </c>
      <c r="F41" s="42" t="n">
        <v>0.05</v>
      </c>
      <c r="G41" s="38" t="n">
        <f aca="false">H41+I41</f>
        <v>1.33</v>
      </c>
      <c r="H41" s="43" t="n">
        <f aca="false">K41</f>
        <v>1.67</v>
      </c>
      <c r="I41" s="41" t="n">
        <f aca="false">O41+Z41</f>
        <v>-0.34</v>
      </c>
      <c r="J41" s="40" t="n">
        <f aca="false">K41+L41</f>
        <v>2.01</v>
      </c>
      <c r="K41" s="43" t="n">
        <v>1.67</v>
      </c>
      <c r="L41" s="42" t="n">
        <f aca="false">L40</f>
        <v>0.34</v>
      </c>
      <c r="M41" s="38" t="n">
        <f aca="false">N41+O41</f>
        <v>1.41</v>
      </c>
      <c r="N41" s="43" t="n">
        <f aca="false">K41</f>
        <v>1.67</v>
      </c>
      <c r="O41" s="41" t="n">
        <f aca="false">O40</f>
        <v>-0.26</v>
      </c>
      <c r="P41" s="40" t="n">
        <f aca="false">Q41+R41</f>
        <v>1.01</v>
      </c>
      <c r="Q41" s="41" t="n">
        <f aca="false">E41</f>
        <v>0.96</v>
      </c>
      <c r="R41" s="83" t="n">
        <f aca="false">F41</f>
        <v>0.05</v>
      </c>
      <c r="S41" s="83" t="n">
        <f aca="false">T41+U41</f>
        <v>1.01</v>
      </c>
      <c r="T41" s="83" t="n">
        <f aca="false">E41</f>
        <v>0.96</v>
      </c>
      <c r="U41" s="83" t="n">
        <f aca="false">F41</f>
        <v>0.05</v>
      </c>
      <c r="V41" s="0" t="n">
        <v>-0.2</v>
      </c>
      <c r="W41" s="0" t="n">
        <v>0</v>
      </c>
      <c r="Z41" s="0" t="n">
        <f aca="false">VLOOKUP(MONTH(A41),tblMthAdj,3,FALSE())</f>
        <v>-0.08</v>
      </c>
      <c r="AA41" s="0" t="n">
        <v>0</v>
      </c>
      <c r="AC41" s="0" t="n">
        <v>0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0.545</v>
      </c>
      <c r="E42" s="41" t="n">
        <v>0.495</v>
      </c>
      <c r="F42" s="42" t="n">
        <v>0.05</v>
      </c>
      <c r="G42" s="38" t="n">
        <f aca="false">H42+I42</f>
        <v>0.38</v>
      </c>
      <c r="H42" s="43" t="n">
        <f aca="false">K42</f>
        <v>0.6</v>
      </c>
      <c r="I42" s="41" t="n">
        <f aca="false">O42+Z42</f>
        <v>-0.22</v>
      </c>
      <c r="J42" s="40" t="n">
        <f aca="false">K42+L42</f>
        <v>0.7</v>
      </c>
      <c r="K42" s="43" t="n">
        <v>0.6</v>
      </c>
      <c r="L42" s="42" t="n">
        <v>0.1</v>
      </c>
      <c r="M42" s="38" t="n">
        <f aca="false">N42+O42</f>
        <v>0.5</v>
      </c>
      <c r="N42" s="43" t="n">
        <f aca="false">K42</f>
        <v>0.6</v>
      </c>
      <c r="O42" s="41" t="n">
        <v>-0.1</v>
      </c>
      <c r="P42" s="40" t="n">
        <f aca="false">Q42+R42</f>
        <v>0.545</v>
      </c>
      <c r="Q42" s="41" t="n">
        <f aca="false">E42</f>
        <v>0.495</v>
      </c>
      <c r="R42" s="83" t="n">
        <f aca="false">F42</f>
        <v>0.05</v>
      </c>
      <c r="S42" s="83" t="n">
        <f aca="false">T42+U42</f>
        <v>0.545</v>
      </c>
      <c r="T42" s="83" t="n">
        <f aca="false">E42</f>
        <v>0.495</v>
      </c>
      <c r="U42" s="83" t="n">
        <f aca="false">F42</f>
        <v>0.05</v>
      </c>
      <c r="V42" s="0" t="n">
        <v>-0.05</v>
      </c>
      <c r="W42" s="0" t="n">
        <v>0</v>
      </c>
      <c r="Z42" s="0" t="n">
        <f aca="false">VLOOKUP(MONTH(A42),tblMthAdj,3,FALSE())</f>
        <v>-0.12</v>
      </c>
      <c r="AA42" s="0" t="n">
        <v>0</v>
      </c>
      <c r="AC42" s="0" t="n">
        <v>0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0.29</v>
      </c>
      <c r="E43" s="48" t="n">
        <f aca="false">E31+0.01</f>
        <v>0.29</v>
      </c>
      <c r="F43" s="49" t="n">
        <f aca="false">F31</f>
        <v>0</v>
      </c>
      <c r="G43" s="50" t="n">
        <f aca="false">H43+I43</f>
        <v>0.25</v>
      </c>
      <c r="H43" s="51" t="n">
        <f aca="false">K43</f>
        <v>0.35</v>
      </c>
      <c r="I43" s="48" t="n">
        <f aca="false">O43+Z43</f>
        <v>-0.1</v>
      </c>
      <c r="J43" s="47" t="n">
        <f aca="false">K43+L43</f>
        <v>0.37</v>
      </c>
      <c r="K43" s="51" t="n">
        <v>0.35</v>
      </c>
      <c r="L43" s="49" t="n">
        <f aca="false">L31+0.01</f>
        <v>0.02</v>
      </c>
      <c r="M43" s="50" t="n">
        <f aca="false">N43+O43</f>
        <v>0.29</v>
      </c>
      <c r="N43" s="51" t="n">
        <f aca="false">K43</f>
        <v>0.35</v>
      </c>
      <c r="O43" s="48" t="n">
        <v>-0.06</v>
      </c>
      <c r="P43" s="47" t="n">
        <f aca="false">Q43+R43</f>
        <v>0.3325</v>
      </c>
      <c r="Q43" s="48" t="n">
        <f aca="false">+[1]CGT_CNG!N43</f>
        <v>0.325</v>
      </c>
      <c r="R43" s="84" t="n">
        <f aca="false">+[1]CGT_CNG!O43</f>
        <v>0.0075</v>
      </c>
      <c r="S43" s="84" t="n">
        <f aca="false">T43+U43</f>
        <v>0.2125</v>
      </c>
      <c r="T43" s="84" t="n">
        <f aca="false">[1]CGT_CNG!E43</f>
        <v>0.195</v>
      </c>
      <c r="U43" s="84" t="n">
        <f aca="false">[1]CGT_CNG!F43</f>
        <v>0.0175</v>
      </c>
      <c r="V43" s="0" t="n">
        <f aca="false">VLOOKUP(MONTH(A43),tblMthAdj,4,FALSE())</f>
        <v>-0.045</v>
      </c>
      <c r="W43" s="0" t="n">
        <v>0</v>
      </c>
      <c r="Z43" s="0" t="n">
        <f aca="false">VLOOKUP(MONTH(A43),tblMthAdj,3,FALSE())</f>
        <v>-0.04</v>
      </c>
      <c r="AA43" s="0" t="n">
        <v>0</v>
      </c>
      <c r="AC43" s="0" t="n">
        <v>0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0.27</v>
      </c>
      <c r="E44" s="41" t="n">
        <f aca="false">E32+0.01</f>
        <v>0.27</v>
      </c>
      <c r="F44" s="42" t="n">
        <f aca="false">F32</f>
        <v>0</v>
      </c>
      <c r="G44" s="38" t="n">
        <f aca="false">H44+I44</f>
        <v>0.215</v>
      </c>
      <c r="H44" s="43" t="n">
        <f aca="false">K44</f>
        <v>0.3</v>
      </c>
      <c r="I44" s="41" t="n">
        <f aca="false">O44+Z44</f>
        <v>-0.085</v>
      </c>
      <c r="J44" s="40" t="n">
        <f aca="false">K44+L44</f>
        <v>0.32</v>
      </c>
      <c r="K44" s="43" t="n">
        <v>0.3</v>
      </c>
      <c r="L44" s="42" t="n">
        <f aca="false">L32+0.01</f>
        <v>0.02</v>
      </c>
      <c r="M44" s="38" t="n">
        <f aca="false">N44+O44</f>
        <v>0.245</v>
      </c>
      <c r="N44" s="43" t="n">
        <f aca="false">K44</f>
        <v>0.3</v>
      </c>
      <c r="O44" s="41" t="n">
        <v>-0.055</v>
      </c>
      <c r="P44" s="40" t="n">
        <f aca="false">Q44+R44</f>
        <v>0.2275</v>
      </c>
      <c r="Q44" s="41" t="n">
        <f aca="false">+[1]CGT_CNG!N44</f>
        <v>0.22</v>
      </c>
      <c r="R44" s="83" t="n">
        <f aca="false">+[1]CGT_CNG!O44</f>
        <v>0.0075</v>
      </c>
      <c r="S44" s="83" t="n">
        <f aca="false">T44+U44</f>
        <v>0.195</v>
      </c>
      <c r="T44" s="83" t="n">
        <f aca="false">[1]CGT_CNG!E44</f>
        <v>0.185</v>
      </c>
      <c r="U44" s="83" t="n">
        <f aca="false">[1]CGT_CNG!F44</f>
        <v>0.01</v>
      </c>
      <c r="V44" s="0" t="n">
        <f aca="false">VLOOKUP(MONTH(A44),tblMthAdj,4,FALSE())</f>
        <v>-0.035</v>
      </c>
      <c r="W44" s="0" t="n">
        <v>0</v>
      </c>
      <c r="Z44" s="0" t="n">
        <f aca="false">VLOOKUP(MONTH(A44),tblMthAdj,3,FALSE())</f>
        <v>-0.03</v>
      </c>
      <c r="AA44" s="0" t="n">
        <v>0</v>
      </c>
      <c r="AC44" s="0" t="n">
        <v>0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0.2775</v>
      </c>
      <c r="E45" s="41" t="n">
        <f aca="false">E33+0.01</f>
        <v>0.28</v>
      </c>
      <c r="F45" s="42" t="n">
        <f aca="false">F33</f>
        <v>-0.0025</v>
      </c>
      <c r="G45" s="38" t="n">
        <f aca="false">H45+I45</f>
        <v>0.275</v>
      </c>
      <c r="H45" s="43" t="n">
        <f aca="false">K45</f>
        <v>0.34</v>
      </c>
      <c r="I45" s="41" t="n">
        <f aca="false">O45+Z45</f>
        <v>-0.065</v>
      </c>
      <c r="J45" s="40" t="n">
        <f aca="false">K45+L45</f>
        <v>0.36</v>
      </c>
      <c r="K45" s="43" t="n">
        <v>0.34</v>
      </c>
      <c r="L45" s="42" t="n">
        <f aca="false">L33+0.01</f>
        <v>0.02</v>
      </c>
      <c r="M45" s="38" t="n">
        <f aca="false">N45+O45</f>
        <v>0.295</v>
      </c>
      <c r="N45" s="43" t="n">
        <f aca="false">K45</f>
        <v>0.34</v>
      </c>
      <c r="O45" s="41" t="n">
        <v>-0.045</v>
      </c>
      <c r="P45" s="40" t="n">
        <f aca="false">Q45+R45</f>
        <v>0.2575</v>
      </c>
      <c r="Q45" s="41" t="n">
        <f aca="false">+[1]CGT_CNG!N45</f>
        <v>0.25</v>
      </c>
      <c r="R45" s="83" t="n">
        <f aca="false">+[1]CGT_CNG!O45</f>
        <v>0.0075</v>
      </c>
      <c r="S45" s="83" t="n">
        <f aca="false">T45+U45</f>
        <v>0.2075</v>
      </c>
      <c r="T45" s="83" t="n">
        <f aca="false">[1]CGT_CNG!E45</f>
        <v>0.195</v>
      </c>
      <c r="U45" s="83" t="n">
        <f aca="false">[1]CGT_CNG!F45</f>
        <v>0.0125</v>
      </c>
      <c r="V45" s="0" t="n">
        <f aca="false">VLOOKUP(MONTH(A45),tblMthAdj,4,FALSE())</f>
        <v>-0.035</v>
      </c>
      <c r="W45" s="0" t="n">
        <v>0</v>
      </c>
      <c r="Z45" s="0" t="n">
        <f aca="false">VLOOKUP(MONTH(A45),tblMthAdj,3,FALSE())</f>
        <v>-0.02</v>
      </c>
      <c r="AA45" s="0" t="n">
        <v>0</v>
      </c>
      <c r="AC45" s="0" t="n">
        <v>0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0.2925</v>
      </c>
      <c r="E46" s="41" t="n">
        <f aca="false">E34+0.01</f>
        <v>0.295</v>
      </c>
      <c r="F46" s="42" t="n">
        <f aca="false">F34</f>
        <v>-0.0025</v>
      </c>
      <c r="G46" s="38" t="n">
        <f aca="false">H46+I46</f>
        <v>0.345</v>
      </c>
      <c r="H46" s="43" t="n">
        <f aca="false">K46</f>
        <v>0.38</v>
      </c>
      <c r="I46" s="41" t="n">
        <f aca="false">O46+Z46</f>
        <v>-0.035</v>
      </c>
      <c r="J46" s="40" t="n">
        <f aca="false">K46+L46</f>
        <v>0.4</v>
      </c>
      <c r="K46" s="43" t="n">
        <v>0.38</v>
      </c>
      <c r="L46" s="42" t="n">
        <f aca="false">L34+0.01</f>
        <v>0.02</v>
      </c>
      <c r="M46" s="38" t="n">
        <f aca="false">N46+O46</f>
        <v>0.345</v>
      </c>
      <c r="N46" s="43" t="n">
        <f aca="false">K46</f>
        <v>0.38</v>
      </c>
      <c r="O46" s="41" t="n">
        <v>-0.035</v>
      </c>
      <c r="P46" s="40" t="n">
        <f aca="false">Q46+R46</f>
        <v>0.2675</v>
      </c>
      <c r="Q46" s="41" t="n">
        <f aca="false">+[1]CGT_CNG!N46</f>
        <v>0.26</v>
      </c>
      <c r="R46" s="83" t="n">
        <f aca="false">+[1]CGT_CNG!O46</f>
        <v>0.0075</v>
      </c>
      <c r="S46" s="83" t="n">
        <f aca="false">T46+U46</f>
        <v>0.2125</v>
      </c>
      <c r="T46" s="83" t="n">
        <f aca="false">[1]CGT_CNG!E46</f>
        <v>0.2</v>
      </c>
      <c r="U46" s="83" t="n">
        <f aca="false">[1]CGT_CNG!F46</f>
        <v>0.0125</v>
      </c>
      <c r="V46" s="0" t="n">
        <f aca="false">VLOOKUP(MONTH(A46),tblMthAdj,4,FALSE())</f>
        <v>-0.02</v>
      </c>
      <c r="W46" s="0" t="n">
        <v>0</v>
      </c>
      <c r="Z46" s="0" t="n">
        <f aca="false">VLOOKUP(MONTH(A46),tblMthAdj,3,FALSE())</f>
        <v>0</v>
      </c>
      <c r="AA46" s="0" t="n">
        <v>0</v>
      </c>
      <c r="AC46" s="0" t="n">
        <v>0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0.29</v>
      </c>
      <c r="E47" s="41" t="n">
        <f aca="false">E35+0.01</f>
        <v>0.295</v>
      </c>
      <c r="F47" s="42" t="n">
        <f aca="false">F35</f>
        <v>-0.005</v>
      </c>
      <c r="G47" s="38" t="n">
        <f aca="false">H47+I47</f>
        <v>0.345</v>
      </c>
      <c r="H47" s="43" t="n">
        <f aca="false">K47</f>
        <v>0.38</v>
      </c>
      <c r="I47" s="41" t="n">
        <f aca="false">O47+Z47</f>
        <v>-0.035</v>
      </c>
      <c r="J47" s="40" t="n">
        <f aca="false">K47+L47</f>
        <v>0.395</v>
      </c>
      <c r="K47" s="43" t="n">
        <v>0.38</v>
      </c>
      <c r="L47" s="42" t="n">
        <f aca="false">L35+0.01</f>
        <v>0.015</v>
      </c>
      <c r="M47" s="38" t="n">
        <f aca="false">N47+O47</f>
        <v>0.345</v>
      </c>
      <c r="N47" s="43" t="n">
        <f aca="false">K47</f>
        <v>0.38</v>
      </c>
      <c r="O47" s="41" t="n">
        <v>-0.035</v>
      </c>
      <c r="P47" s="40" t="n">
        <f aca="false">Q47+R47</f>
        <v>0.2675</v>
      </c>
      <c r="Q47" s="41" t="n">
        <f aca="false">+[1]CGT_CNG!N47</f>
        <v>0.26</v>
      </c>
      <c r="R47" s="83" t="n">
        <f aca="false">+[1]CGT_CNG!O47</f>
        <v>0.0075</v>
      </c>
      <c r="S47" s="83" t="n">
        <f aca="false">T47+U47</f>
        <v>0.2225</v>
      </c>
      <c r="T47" s="83" t="n">
        <f aca="false">[1]CGT_CNG!E47</f>
        <v>0.21</v>
      </c>
      <c r="U47" s="83" t="n">
        <f aca="false">[1]CGT_CNG!F47</f>
        <v>0.0125</v>
      </c>
      <c r="V47" s="0" t="n">
        <f aca="false">VLOOKUP(MONTH(A47),tblMthAdj,4,FALSE())</f>
        <v>-0.02</v>
      </c>
      <c r="W47" s="0" t="n">
        <v>0</v>
      </c>
      <c r="Z47" s="0" t="n">
        <f aca="false">VLOOKUP(MONTH(A47),tblMthAdj,3,FALSE())</f>
        <v>0</v>
      </c>
      <c r="AA47" s="0" t="n">
        <v>0</v>
      </c>
      <c r="AC47" s="0" t="n">
        <v>0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0.265</v>
      </c>
      <c r="E48" s="41" t="n">
        <f aca="false">E36+0.01</f>
        <v>0.27</v>
      </c>
      <c r="F48" s="42" t="n">
        <f aca="false">F36</f>
        <v>-0.005</v>
      </c>
      <c r="G48" s="38" t="n">
        <f aca="false">H48+I48</f>
        <v>0.255</v>
      </c>
      <c r="H48" s="43" t="n">
        <f aca="false">K48</f>
        <v>0.33</v>
      </c>
      <c r="I48" s="41" t="n">
        <f aca="false">O48+Z48</f>
        <v>-0.075</v>
      </c>
      <c r="J48" s="40" t="n">
        <f aca="false">K48+L48</f>
        <v>0.345</v>
      </c>
      <c r="K48" s="43" t="n">
        <v>0.33</v>
      </c>
      <c r="L48" s="42" t="n">
        <f aca="false">L36+0.01</f>
        <v>0.015</v>
      </c>
      <c r="M48" s="38" t="n">
        <f aca="false">N48+O48</f>
        <v>0.275</v>
      </c>
      <c r="N48" s="43" t="n">
        <f aca="false">K48</f>
        <v>0.33</v>
      </c>
      <c r="O48" s="41" t="n">
        <v>-0.055</v>
      </c>
      <c r="P48" s="40" t="n">
        <f aca="false">Q48+R48</f>
        <v>0.2275</v>
      </c>
      <c r="Q48" s="41" t="n">
        <f aca="false">+[1]CGT_CNG!N48</f>
        <v>0.22</v>
      </c>
      <c r="R48" s="83" t="n">
        <f aca="false">+[1]CGT_CNG!O48</f>
        <v>0.0075</v>
      </c>
      <c r="S48" s="83" t="n">
        <f aca="false">T48+U48</f>
        <v>0.1975</v>
      </c>
      <c r="T48" s="83" t="n">
        <f aca="false">[1]CGT_CNG!E48</f>
        <v>0.185</v>
      </c>
      <c r="U48" s="83" t="n">
        <f aca="false">[1]CGT_CNG!F48</f>
        <v>0.0125</v>
      </c>
      <c r="V48" s="0" t="n">
        <f aca="false">VLOOKUP(MONTH(A48),tblMthAdj,4,FALSE())</f>
        <v>-0.02</v>
      </c>
      <c r="W48" s="0" t="n">
        <v>0</v>
      </c>
      <c r="Z48" s="0" t="n">
        <f aca="false">VLOOKUP(MONTH(A48),tblMthAdj,3,FALSE())</f>
        <v>-0.02</v>
      </c>
      <c r="AA48" s="0" t="n">
        <v>0</v>
      </c>
      <c r="AC48" s="0" t="n">
        <v>0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0.325</v>
      </c>
      <c r="E49" s="41" t="n">
        <f aca="false">E37+0.01</f>
        <v>0.33</v>
      </c>
      <c r="F49" s="42" t="n">
        <f aca="false">F37</f>
        <v>-0.005</v>
      </c>
      <c r="G49" s="38" t="n">
        <f aca="false">H49+I49</f>
        <v>0.275</v>
      </c>
      <c r="H49" s="43" t="n">
        <f aca="false">K49</f>
        <v>0.37</v>
      </c>
      <c r="I49" s="41" t="n">
        <f aca="false">O49+Z49</f>
        <v>-0.095</v>
      </c>
      <c r="J49" s="40" t="n">
        <f aca="false">K49+L49</f>
        <v>0.38</v>
      </c>
      <c r="K49" s="43" t="n">
        <v>0.37</v>
      </c>
      <c r="L49" s="42" t="n">
        <f aca="false">L37+0.01</f>
        <v>0.01</v>
      </c>
      <c r="M49" s="38" t="n">
        <f aca="false">N49+O49</f>
        <v>0.305</v>
      </c>
      <c r="N49" s="43" t="n">
        <f aca="false">K49</f>
        <v>0.37</v>
      </c>
      <c r="O49" s="41" t="n">
        <v>-0.065</v>
      </c>
      <c r="P49" s="40" t="n">
        <f aca="false">Q49+R49</f>
        <v>0.2575</v>
      </c>
      <c r="Q49" s="41" t="n">
        <f aca="false">+[1]CGT_CNG!N49</f>
        <v>0.25</v>
      </c>
      <c r="R49" s="83" t="n">
        <f aca="false">+[1]CGT_CNG!O49</f>
        <v>0.0075</v>
      </c>
      <c r="S49" s="83" t="n">
        <f aca="false">T49+U49</f>
        <v>0.2075</v>
      </c>
      <c r="T49" s="83" t="n">
        <f aca="false">[1]CGT_CNG!E49</f>
        <v>0.195</v>
      </c>
      <c r="U49" s="83" t="n">
        <f aca="false">[1]CGT_CNG!F49</f>
        <v>0.0125</v>
      </c>
      <c r="V49" s="0" t="n">
        <f aca="false">VLOOKUP(MONTH(A49),tblMthAdj,4,FALSE())</f>
        <v>-0.055</v>
      </c>
      <c r="W49" s="0" t="n">
        <v>0</v>
      </c>
      <c r="Z49" s="0" t="n">
        <f aca="false">VLOOKUP(MONTH(A49),tblMthAdj,3,FALSE())</f>
        <v>-0.03</v>
      </c>
      <c r="AA49" s="0" t="n">
        <v>0</v>
      </c>
      <c r="AC49" s="0" t="n">
        <v>0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E49+F50</f>
        <v>0.38</v>
      </c>
      <c r="E50" s="48" t="n">
        <f aca="false">E38+0.045</f>
        <v>0.44</v>
      </c>
      <c r="F50" s="49" t="n">
        <f aca="false">F38</f>
        <v>0.05</v>
      </c>
      <c r="G50" s="50" t="n">
        <f aca="false">H50+I50</f>
        <v>0.315</v>
      </c>
      <c r="H50" s="51" t="n">
        <f aca="false">K50</f>
        <v>0.485</v>
      </c>
      <c r="I50" s="48" t="n">
        <f aca="false">O50+Z50</f>
        <v>-0.17</v>
      </c>
      <c r="J50" s="47" t="n">
        <f aca="false">K50+L50</f>
        <v>0.545</v>
      </c>
      <c r="K50" s="51" t="n">
        <f aca="false">K38-0.045</f>
        <v>0.485</v>
      </c>
      <c r="L50" s="49" t="n">
        <f aca="false">L38</f>
        <v>0.06</v>
      </c>
      <c r="M50" s="50" t="n">
        <f aca="false">N50+O50</f>
        <v>0.435</v>
      </c>
      <c r="N50" s="51" t="n">
        <f aca="false">K50</f>
        <v>0.485</v>
      </c>
      <c r="O50" s="48" t="n">
        <f aca="false">V50</f>
        <v>-0.05</v>
      </c>
      <c r="P50" s="47" t="n">
        <f aca="false">Q50+R50</f>
        <v>0.49</v>
      </c>
      <c r="Q50" s="48" t="n">
        <f aca="false">E50</f>
        <v>0.44</v>
      </c>
      <c r="R50" s="84" t="n">
        <f aca="false">F50</f>
        <v>0.05</v>
      </c>
      <c r="S50" s="84" t="n">
        <f aca="false">T50+U50</f>
        <v>0.49</v>
      </c>
      <c r="T50" s="84" t="n">
        <f aca="false">E50</f>
        <v>0.44</v>
      </c>
      <c r="U50" s="84" t="n">
        <f aca="false">F50</f>
        <v>0.05</v>
      </c>
      <c r="V50" s="0" t="n">
        <v>-0.05</v>
      </c>
      <c r="W50" s="0" t="n">
        <v>0</v>
      </c>
      <c r="X50" s="0" t="n">
        <v>0.005</v>
      </c>
      <c r="Y50" s="0" t="n">
        <v>0.005</v>
      </c>
      <c r="Z50" s="0" t="n">
        <f aca="false">VLOOKUP(MONTH(A50),tblMthAdj,3,FALSE())</f>
        <v>-0.12</v>
      </c>
      <c r="AA50" s="0" t="n">
        <v>0</v>
      </c>
      <c r="AC50" s="0" t="n">
        <v>0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0.775</v>
      </c>
      <c r="E51" s="41" t="n">
        <f aca="false">E39+0.045</f>
        <v>0.725</v>
      </c>
      <c r="F51" s="42" t="n">
        <f aca="false">F39</f>
        <v>0.05</v>
      </c>
      <c r="G51" s="38" t="n">
        <f aca="false">H51+I51</f>
        <v>0.63</v>
      </c>
      <c r="H51" s="43" t="n">
        <f aca="false">K51</f>
        <v>0.76</v>
      </c>
      <c r="I51" s="41" t="n">
        <f aca="false">O51+Z51</f>
        <v>-0.13</v>
      </c>
      <c r="J51" s="40" t="n">
        <f aca="false">K51+L51</f>
        <v>0.92</v>
      </c>
      <c r="K51" s="43" t="n">
        <f aca="false">K39-0.045</f>
        <v>0.76</v>
      </c>
      <c r="L51" s="42" t="n">
        <f aca="false">L39</f>
        <v>0.16</v>
      </c>
      <c r="M51" s="38" t="n">
        <f aca="false">N51+O51</f>
        <v>0.71</v>
      </c>
      <c r="N51" s="43" t="n">
        <f aca="false">K51</f>
        <v>0.76</v>
      </c>
      <c r="O51" s="41" t="n">
        <f aca="false">V51</f>
        <v>-0.05</v>
      </c>
      <c r="P51" s="40" t="n">
        <f aca="false">Q51+R51</f>
        <v>0.775</v>
      </c>
      <c r="Q51" s="41" t="n">
        <f aca="false">E51</f>
        <v>0.725</v>
      </c>
      <c r="R51" s="83" t="n">
        <f aca="false">F51</f>
        <v>0.05</v>
      </c>
      <c r="S51" s="83" t="n">
        <f aca="false">T51+U51</f>
        <v>0.775</v>
      </c>
      <c r="T51" s="83" t="n">
        <f aca="false">E51</f>
        <v>0.725</v>
      </c>
      <c r="U51" s="83" t="n">
        <f aca="false">F51</f>
        <v>0.05</v>
      </c>
      <c r="V51" s="0" t="n">
        <v>-0.05</v>
      </c>
      <c r="W51" s="0" t="n">
        <v>0</v>
      </c>
      <c r="X51" s="0" t="n">
        <v>0.01</v>
      </c>
      <c r="Y51" s="0" t="n">
        <v>0.01</v>
      </c>
      <c r="Z51" s="0" t="n">
        <f aca="false">VLOOKUP(MONTH(A51),tblMthAdj,3,FALSE())</f>
        <v>-0.08</v>
      </c>
      <c r="AA51" s="0" t="n">
        <v>0</v>
      </c>
      <c r="AC51" s="0" t="n">
        <v>0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1.065</v>
      </c>
      <c r="E52" s="41" t="n">
        <f aca="false">E40+0.045</f>
        <v>1.015</v>
      </c>
      <c r="F52" s="42" t="n">
        <f aca="false">F40</f>
        <v>0.05</v>
      </c>
      <c r="G52" s="38" t="n">
        <f aca="false">H52+I52</f>
        <v>1.405</v>
      </c>
      <c r="H52" s="43" t="n">
        <f aca="false">K52</f>
        <v>1.625</v>
      </c>
      <c r="I52" s="41" t="n">
        <f aca="false">O52+Z52</f>
        <v>-0.22</v>
      </c>
      <c r="J52" s="40" t="n">
        <f aca="false">K52+L52</f>
        <v>1.965</v>
      </c>
      <c r="K52" s="43" t="n">
        <f aca="false">K40-0.045</f>
        <v>1.625</v>
      </c>
      <c r="L52" s="42" t="n">
        <f aca="false">L40</f>
        <v>0.34</v>
      </c>
      <c r="M52" s="38" t="n">
        <f aca="false">N52+O52</f>
        <v>1.455</v>
      </c>
      <c r="N52" s="43" t="n">
        <f aca="false">K52</f>
        <v>1.625</v>
      </c>
      <c r="O52" s="41" t="n">
        <v>-0.17</v>
      </c>
      <c r="P52" s="40" t="n">
        <f aca="false">Q52+R52</f>
        <v>1.065</v>
      </c>
      <c r="Q52" s="41" t="n">
        <f aca="false">E52</f>
        <v>1.015</v>
      </c>
      <c r="R52" s="83" t="n">
        <f aca="false">F52</f>
        <v>0.05</v>
      </c>
      <c r="S52" s="83" t="n">
        <f aca="false">T52+U52</f>
        <v>1.065</v>
      </c>
      <c r="T52" s="83" t="n">
        <f aca="false">E52</f>
        <v>1.015</v>
      </c>
      <c r="U52" s="83" t="n">
        <f aca="false">F52</f>
        <v>0.05</v>
      </c>
      <c r="V52" s="0" t="n">
        <v>-0.2</v>
      </c>
      <c r="W52" s="0" t="n">
        <v>0</v>
      </c>
      <c r="X52" s="0" t="n">
        <v>0.015</v>
      </c>
      <c r="Y52" s="0" t="n">
        <v>0.015</v>
      </c>
      <c r="Z52" s="0" t="n">
        <f aca="false">VLOOKUP(MONTH(A52),tblMthAdj,3,FALSE())</f>
        <v>-0.05</v>
      </c>
      <c r="AA52" s="0" t="n">
        <v>0</v>
      </c>
      <c r="AC52" s="0" t="n">
        <v>0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1.055</v>
      </c>
      <c r="E53" s="41" t="n">
        <f aca="false">E41+0.045</f>
        <v>1.005</v>
      </c>
      <c r="F53" s="42" t="n">
        <f aca="false">F41</f>
        <v>0.05</v>
      </c>
      <c r="G53" s="38" t="n">
        <f aca="false">H53+I53</f>
        <v>1.375</v>
      </c>
      <c r="H53" s="43" t="n">
        <f aca="false">K53</f>
        <v>1.625</v>
      </c>
      <c r="I53" s="41" t="n">
        <f aca="false">O53+Z53</f>
        <v>-0.25</v>
      </c>
      <c r="J53" s="40" t="n">
        <f aca="false">K53+L53</f>
        <v>1.965</v>
      </c>
      <c r="K53" s="43" t="n">
        <f aca="false">K41-0.045</f>
        <v>1.625</v>
      </c>
      <c r="L53" s="42" t="n">
        <f aca="false">L41</f>
        <v>0.34</v>
      </c>
      <c r="M53" s="38" t="n">
        <f aca="false">N53+O53</f>
        <v>1.455</v>
      </c>
      <c r="N53" s="43" t="n">
        <f aca="false">K53</f>
        <v>1.625</v>
      </c>
      <c r="O53" s="41" t="n">
        <f aca="false">O52</f>
        <v>-0.17</v>
      </c>
      <c r="P53" s="40" t="n">
        <f aca="false">Q53+R53</f>
        <v>1.055</v>
      </c>
      <c r="Q53" s="41" t="n">
        <f aca="false">E53</f>
        <v>1.005</v>
      </c>
      <c r="R53" s="83" t="n">
        <f aca="false">F53</f>
        <v>0.05</v>
      </c>
      <c r="S53" s="83" t="n">
        <f aca="false">T53+U53</f>
        <v>1.055</v>
      </c>
      <c r="T53" s="83" t="n">
        <f aca="false">E53</f>
        <v>1.005</v>
      </c>
      <c r="U53" s="83" t="n">
        <f aca="false">F53</f>
        <v>0.05</v>
      </c>
      <c r="V53" s="0" t="n">
        <v>-0.2</v>
      </c>
      <c r="W53" s="0" t="n">
        <v>0</v>
      </c>
      <c r="X53" s="0" t="n">
        <v>0.015</v>
      </c>
      <c r="Y53" s="0" t="n">
        <v>0.015</v>
      </c>
      <c r="Z53" s="0" t="n">
        <f aca="false">VLOOKUP(MONTH(A53),tblMthAdj,3,FALSE())</f>
        <v>-0.08</v>
      </c>
      <c r="AA53" s="0" t="n">
        <v>0</v>
      </c>
      <c r="AC53" s="0" t="n">
        <v>0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0.59</v>
      </c>
      <c r="E54" s="41" t="n">
        <f aca="false">E42+0.045</f>
        <v>0.54</v>
      </c>
      <c r="F54" s="42" t="n">
        <f aca="false">F42</f>
        <v>0.05</v>
      </c>
      <c r="G54" s="38" t="n">
        <f aca="false">H54+I54</f>
        <v>0.385</v>
      </c>
      <c r="H54" s="43" t="n">
        <f aca="false">K54</f>
        <v>0.555</v>
      </c>
      <c r="I54" s="41" t="n">
        <f aca="false">O54+Z54</f>
        <v>-0.17</v>
      </c>
      <c r="J54" s="40" t="n">
        <f aca="false">K54+L54</f>
        <v>0.655</v>
      </c>
      <c r="K54" s="43" t="n">
        <f aca="false">K42-0.045</f>
        <v>0.555</v>
      </c>
      <c r="L54" s="42" t="n">
        <f aca="false">L42</f>
        <v>0.1</v>
      </c>
      <c r="M54" s="38" t="n">
        <f aca="false">N54+O54</f>
        <v>0.505</v>
      </c>
      <c r="N54" s="43" t="n">
        <f aca="false">K54</f>
        <v>0.555</v>
      </c>
      <c r="O54" s="41" t="n">
        <f aca="false">V54</f>
        <v>-0.05</v>
      </c>
      <c r="P54" s="40" t="n">
        <f aca="false">Q54+R54</f>
        <v>0.59</v>
      </c>
      <c r="Q54" s="41" t="n">
        <f aca="false">E54</f>
        <v>0.54</v>
      </c>
      <c r="R54" s="83" t="n">
        <f aca="false">F54</f>
        <v>0.05</v>
      </c>
      <c r="S54" s="83" t="n">
        <f aca="false">T54+U54</f>
        <v>0.59</v>
      </c>
      <c r="T54" s="83" t="n">
        <f aca="false">E54</f>
        <v>0.54</v>
      </c>
      <c r="U54" s="83" t="n">
        <f aca="false">F54</f>
        <v>0.05</v>
      </c>
      <c r="V54" s="0" t="n">
        <v>-0.05</v>
      </c>
      <c r="W54" s="0" t="n">
        <v>0</v>
      </c>
      <c r="X54" s="0" t="n">
        <v>0.005</v>
      </c>
      <c r="Y54" s="0" t="n">
        <v>0.005</v>
      </c>
      <c r="Z54" s="0" t="n">
        <f aca="false">VLOOKUP(MONTH(A54),tblMthAdj,3,FALSE())</f>
        <v>-0.12</v>
      </c>
      <c r="AA54" s="0" t="n">
        <v>0</v>
      </c>
      <c r="AC54" s="0" t="n">
        <v>0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0.31</v>
      </c>
      <c r="E55" s="48" t="n">
        <f aca="false">E43+0.02</f>
        <v>0.31</v>
      </c>
      <c r="F55" s="49" t="n">
        <f aca="false">F43</f>
        <v>0</v>
      </c>
      <c r="G55" s="50" t="n">
        <f aca="false">H55+I55</f>
        <v>0.265</v>
      </c>
      <c r="H55" s="51" t="n">
        <f aca="false">K55</f>
        <v>0.35</v>
      </c>
      <c r="I55" s="48" t="n">
        <f aca="false">O55+Z55</f>
        <v>-0.085</v>
      </c>
      <c r="J55" s="47" t="n">
        <f aca="false">K55+L55</f>
        <v>0.37</v>
      </c>
      <c r="K55" s="51" t="n">
        <f aca="false">K43+Y55+AA55</f>
        <v>0.35</v>
      </c>
      <c r="L55" s="49" t="n">
        <f aca="false">L43</f>
        <v>0.02</v>
      </c>
      <c r="M55" s="50" t="n">
        <f aca="false">N55+O55</f>
        <v>0.305</v>
      </c>
      <c r="N55" s="51" t="n">
        <f aca="false">K55</f>
        <v>0.35</v>
      </c>
      <c r="O55" s="48" t="n">
        <f aca="false">V55</f>
        <v>-0.045</v>
      </c>
      <c r="P55" s="47" t="n">
        <f aca="false">Q55+R55</f>
        <v>0.3325</v>
      </c>
      <c r="Q55" s="48" t="n">
        <f aca="false">+[1]CGT_CNG!N55</f>
        <v>0.325</v>
      </c>
      <c r="R55" s="84" t="n">
        <f aca="false">+[1]CGT_CNG!O55</f>
        <v>0.0075</v>
      </c>
      <c r="S55" s="84" t="n">
        <f aca="false">T55+U55</f>
        <v>0.2125</v>
      </c>
      <c r="T55" s="84" t="n">
        <f aca="false">[1]CGT_CNG!E55</f>
        <v>0.195</v>
      </c>
      <c r="U55" s="84" t="n">
        <f aca="false">[1]CGT_CNG!F55</f>
        <v>0.0175</v>
      </c>
      <c r="V55" s="0" t="n">
        <f aca="false">VLOOKUP(MONTH(A55),tblMthAdj,4,FALSE())</f>
        <v>-0.045</v>
      </c>
      <c r="W55" s="0" t="n">
        <v>0</v>
      </c>
      <c r="Z55" s="0" t="n">
        <f aca="false">VLOOKUP(MONTH(A55),tblMthAdj,3,FALSE())</f>
        <v>-0.04</v>
      </c>
      <c r="AA55" s="0" t="n">
        <v>0</v>
      </c>
      <c r="AC55" s="0" t="n">
        <v>0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0.29</v>
      </c>
      <c r="E56" s="41" t="n">
        <f aca="false">E44+0.02</f>
        <v>0.29</v>
      </c>
      <c r="F56" s="42" t="n">
        <f aca="false">F44</f>
        <v>0</v>
      </c>
      <c r="G56" s="38" t="n">
        <f aca="false">H56+I56</f>
        <v>0.235</v>
      </c>
      <c r="H56" s="43" t="n">
        <f aca="false">K56</f>
        <v>0.3</v>
      </c>
      <c r="I56" s="41" t="n">
        <f aca="false">O56+Z56</f>
        <v>-0.065</v>
      </c>
      <c r="J56" s="40" t="n">
        <f aca="false">K56+L56</f>
        <v>0.32</v>
      </c>
      <c r="K56" s="43" t="n">
        <f aca="false">K44+Y56+AA56</f>
        <v>0.3</v>
      </c>
      <c r="L56" s="42" t="n">
        <f aca="false">L44</f>
        <v>0.02</v>
      </c>
      <c r="M56" s="38" t="n">
        <f aca="false">N56+O56</f>
        <v>0.265</v>
      </c>
      <c r="N56" s="43" t="n">
        <f aca="false">K56</f>
        <v>0.3</v>
      </c>
      <c r="O56" s="41" t="n">
        <f aca="false">V56</f>
        <v>-0.035</v>
      </c>
      <c r="P56" s="40" t="n">
        <f aca="false">Q56+R56</f>
        <v>0.2275</v>
      </c>
      <c r="Q56" s="41" t="n">
        <f aca="false">+[1]CGT_CNG!N56</f>
        <v>0.22</v>
      </c>
      <c r="R56" s="83" t="n">
        <f aca="false">+[1]CGT_CNG!O56</f>
        <v>0.0075</v>
      </c>
      <c r="S56" s="83" t="n">
        <f aca="false">T56+U56</f>
        <v>0.195</v>
      </c>
      <c r="T56" s="83" t="n">
        <f aca="false">[1]CGT_CNG!E56</f>
        <v>0.185</v>
      </c>
      <c r="U56" s="83" t="n">
        <f aca="false">[1]CGT_CNG!F56</f>
        <v>0.01</v>
      </c>
      <c r="V56" s="0" t="n">
        <f aca="false">VLOOKUP(MONTH(A56),tblMthAdj,4,FALSE())</f>
        <v>-0.035</v>
      </c>
      <c r="W56" s="0" t="n">
        <v>0</v>
      </c>
      <c r="Z56" s="0" t="n">
        <f aca="false">VLOOKUP(MONTH(A56),tblMthAdj,3,FALSE())</f>
        <v>-0.03</v>
      </c>
      <c r="AA56" s="0" t="n">
        <v>0</v>
      </c>
      <c r="AC56" s="0" t="n">
        <v>0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0.2975</v>
      </c>
      <c r="E57" s="41" t="n">
        <f aca="false">E45+0.02</f>
        <v>0.3</v>
      </c>
      <c r="F57" s="42" t="n">
        <f aca="false">F45</f>
        <v>-0.0025</v>
      </c>
      <c r="G57" s="38" t="n">
        <f aca="false">H57+I57</f>
        <v>0.285</v>
      </c>
      <c r="H57" s="43" t="n">
        <f aca="false">K57</f>
        <v>0.34</v>
      </c>
      <c r="I57" s="41" t="n">
        <f aca="false">O57+Z57</f>
        <v>-0.055</v>
      </c>
      <c r="J57" s="40" t="n">
        <f aca="false">K57+L57</f>
        <v>0.36</v>
      </c>
      <c r="K57" s="43" t="n">
        <f aca="false">K45+Y57+AA57</f>
        <v>0.34</v>
      </c>
      <c r="L57" s="42" t="n">
        <f aca="false">L45</f>
        <v>0.02</v>
      </c>
      <c r="M57" s="38" t="n">
        <f aca="false">N57+O57</f>
        <v>0.305</v>
      </c>
      <c r="N57" s="43" t="n">
        <f aca="false">K57</f>
        <v>0.34</v>
      </c>
      <c r="O57" s="41" t="n">
        <f aca="false">V57</f>
        <v>-0.035</v>
      </c>
      <c r="P57" s="40" t="n">
        <f aca="false">Q57+R57</f>
        <v>0.2575</v>
      </c>
      <c r="Q57" s="41" t="n">
        <f aca="false">+[1]CGT_CNG!N57</f>
        <v>0.25</v>
      </c>
      <c r="R57" s="83" t="n">
        <f aca="false">+[1]CGT_CNG!O57</f>
        <v>0.0075</v>
      </c>
      <c r="S57" s="83" t="n">
        <f aca="false">T57+U57</f>
        <v>0.2075</v>
      </c>
      <c r="T57" s="83" t="n">
        <f aca="false">[1]CGT_CNG!E57</f>
        <v>0.195</v>
      </c>
      <c r="U57" s="83" t="n">
        <f aca="false">[1]CGT_CNG!F57</f>
        <v>0.0125</v>
      </c>
      <c r="V57" s="0" t="n">
        <f aca="false">VLOOKUP(MONTH(A57),tblMthAdj,4,FALSE())</f>
        <v>-0.035</v>
      </c>
      <c r="W57" s="0" t="n">
        <v>0</v>
      </c>
      <c r="Z57" s="0" t="n">
        <f aca="false">VLOOKUP(MONTH(A57),tblMthAdj,3,FALSE())</f>
        <v>-0.02</v>
      </c>
      <c r="AA57" s="0" t="n">
        <v>0</v>
      </c>
      <c r="AC57" s="0" t="n">
        <v>0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0.3125</v>
      </c>
      <c r="E58" s="41" t="n">
        <f aca="false">E46+0.02</f>
        <v>0.315</v>
      </c>
      <c r="F58" s="42" t="n">
        <f aca="false">F46</f>
        <v>-0.0025</v>
      </c>
      <c r="G58" s="38" t="n">
        <f aca="false">H58+I58</f>
        <v>0.36</v>
      </c>
      <c r="H58" s="43" t="n">
        <f aca="false">K58</f>
        <v>0.38</v>
      </c>
      <c r="I58" s="41" t="n">
        <f aca="false">O58+Z58</f>
        <v>-0.02</v>
      </c>
      <c r="J58" s="40" t="n">
        <f aca="false">K58+L58</f>
        <v>0.4</v>
      </c>
      <c r="K58" s="43" t="n">
        <f aca="false">K46+Y58+AA58</f>
        <v>0.38</v>
      </c>
      <c r="L58" s="42" t="n">
        <f aca="false">L46</f>
        <v>0.02</v>
      </c>
      <c r="M58" s="38" t="n">
        <f aca="false">N58+O58</f>
        <v>0.36</v>
      </c>
      <c r="N58" s="43" t="n">
        <f aca="false">K58</f>
        <v>0.38</v>
      </c>
      <c r="O58" s="41" t="n">
        <f aca="false">V58</f>
        <v>-0.02</v>
      </c>
      <c r="P58" s="40" t="n">
        <f aca="false">Q58+R58</f>
        <v>0.2675</v>
      </c>
      <c r="Q58" s="41" t="n">
        <f aca="false">+[1]CGT_CNG!N58</f>
        <v>0.26</v>
      </c>
      <c r="R58" s="83" t="n">
        <f aca="false">+[1]CGT_CNG!O58</f>
        <v>0.0075</v>
      </c>
      <c r="S58" s="83" t="n">
        <f aca="false">T58+U58</f>
        <v>0.2125</v>
      </c>
      <c r="T58" s="83" t="n">
        <f aca="false">[1]CGT_CNG!E58</f>
        <v>0.2</v>
      </c>
      <c r="U58" s="83" t="n">
        <f aca="false">[1]CGT_CNG!F58</f>
        <v>0.0125</v>
      </c>
      <c r="V58" s="0" t="n">
        <f aca="false">VLOOKUP(MONTH(A58),tblMthAdj,4,FALSE())</f>
        <v>-0.02</v>
      </c>
      <c r="W58" s="0" t="n">
        <v>0</v>
      </c>
      <c r="Z58" s="0" t="n">
        <f aca="false">VLOOKUP(MONTH(A58),tblMthAdj,3,FALSE())</f>
        <v>0</v>
      </c>
      <c r="AA58" s="0" t="n">
        <v>0</v>
      </c>
      <c r="AC58" s="0" t="n">
        <v>0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0.31</v>
      </c>
      <c r="E59" s="41" t="n">
        <f aca="false">E47+0.02</f>
        <v>0.315</v>
      </c>
      <c r="F59" s="42" t="n">
        <f aca="false">F47</f>
        <v>-0.005</v>
      </c>
      <c r="G59" s="38" t="n">
        <f aca="false">H59+I59</f>
        <v>0.36</v>
      </c>
      <c r="H59" s="43" t="n">
        <f aca="false">K59</f>
        <v>0.38</v>
      </c>
      <c r="I59" s="41" t="n">
        <f aca="false">O59+Z59</f>
        <v>-0.02</v>
      </c>
      <c r="J59" s="40" t="n">
        <f aca="false">K59+L59</f>
        <v>0.395</v>
      </c>
      <c r="K59" s="43" t="n">
        <f aca="false">K47+Y59+AA59</f>
        <v>0.38</v>
      </c>
      <c r="L59" s="42" t="n">
        <f aca="false">L47</f>
        <v>0.015</v>
      </c>
      <c r="M59" s="38" t="n">
        <f aca="false">N59+O59</f>
        <v>0.36</v>
      </c>
      <c r="N59" s="43" t="n">
        <f aca="false">K59</f>
        <v>0.38</v>
      </c>
      <c r="O59" s="41" t="n">
        <f aca="false">V59</f>
        <v>-0.02</v>
      </c>
      <c r="P59" s="40" t="n">
        <f aca="false">Q59+R59</f>
        <v>0.2675</v>
      </c>
      <c r="Q59" s="41" t="n">
        <f aca="false">+[1]CGT_CNG!N59</f>
        <v>0.26</v>
      </c>
      <c r="R59" s="83" t="n">
        <f aca="false">+[1]CGT_CNG!O59</f>
        <v>0.0075</v>
      </c>
      <c r="S59" s="83" t="n">
        <f aca="false">T59+U59</f>
        <v>0.2225</v>
      </c>
      <c r="T59" s="83" t="n">
        <f aca="false">[1]CGT_CNG!E59</f>
        <v>0.21</v>
      </c>
      <c r="U59" s="83" t="n">
        <f aca="false">[1]CGT_CNG!F59</f>
        <v>0.0125</v>
      </c>
      <c r="V59" s="0" t="n">
        <f aca="false">VLOOKUP(MONTH(A59),tblMthAdj,4,FALSE())</f>
        <v>-0.02</v>
      </c>
      <c r="W59" s="0" t="n">
        <v>0</v>
      </c>
      <c r="Z59" s="0" t="n">
        <f aca="false">VLOOKUP(MONTH(A59),tblMthAdj,3,FALSE())</f>
        <v>0</v>
      </c>
      <c r="AA59" s="0" t="n">
        <v>0</v>
      </c>
      <c r="AC59" s="0" t="n">
        <v>0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0.285</v>
      </c>
      <c r="E60" s="41" t="n">
        <f aca="false">E48+0.02</f>
        <v>0.29</v>
      </c>
      <c r="F60" s="42" t="n">
        <f aca="false">F48</f>
        <v>-0.005</v>
      </c>
      <c r="G60" s="38" t="n">
        <f aca="false">H60+I60</f>
        <v>0.29</v>
      </c>
      <c r="H60" s="43" t="n">
        <f aca="false">K60</f>
        <v>0.33</v>
      </c>
      <c r="I60" s="41" t="n">
        <f aca="false">O60+Z60</f>
        <v>-0.04</v>
      </c>
      <c r="J60" s="40" t="n">
        <f aca="false">K60+L60</f>
        <v>0.345</v>
      </c>
      <c r="K60" s="43" t="n">
        <f aca="false">K48+Y60+AA60</f>
        <v>0.33</v>
      </c>
      <c r="L60" s="42" t="n">
        <f aca="false">L48</f>
        <v>0.015</v>
      </c>
      <c r="M60" s="38" t="n">
        <f aca="false">N60+O60</f>
        <v>0.31</v>
      </c>
      <c r="N60" s="43" t="n">
        <f aca="false">K60</f>
        <v>0.33</v>
      </c>
      <c r="O60" s="41" t="n">
        <f aca="false">V60</f>
        <v>-0.02</v>
      </c>
      <c r="P60" s="40" t="n">
        <f aca="false">Q60+R60</f>
        <v>0.2275</v>
      </c>
      <c r="Q60" s="41" t="n">
        <f aca="false">+[1]CGT_CNG!N60</f>
        <v>0.22</v>
      </c>
      <c r="R60" s="83" t="n">
        <f aca="false">+[1]CGT_CNG!O60</f>
        <v>0.0075</v>
      </c>
      <c r="S60" s="83" t="n">
        <f aca="false">T60+U60</f>
        <v>0.1975</v>
      </c>
      <c r="T60" s="83" t="n">
        <f aca="false">[1]CGT_CNG!E60</f>
        <v>0.185</v>
      </c>
      <c r="U60" s="83" t="n">
        <f aca="false">[1]CGT_CNG!F60</f>
        <v>0.0125</v>
      </c>
      <c r="V60" s="0" t="n">
        <f aca="false">VLOOKUP(MONTH(A60),tblMthAdj,4,FALSE())</f>
        <v>-0.02</v>
      </c>
      <c r="W60" s="0" t="n">
        <v>0</v>
      </c>
      <c r="Z60" s="0" t="n">
        <f aca="false">VLOOKUP(MONTH(A60),tblMthAdj,3,FALSE())</f>
        <v>-0.02</v>
      </c>
      <c r="AA60" s="0" t="n">
        <v>0</v>
      </c>
      <c r="AC60" s="0" t="n">
        <v>0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0.345</v>
      </c>
      <c r="E61" s="41" t="n">
        <f aca="false">E49+0.02</f>
        <v>0.35</v>
      </c>
      <c r="F61" s="42" t="n">
        <f aca="false">F49</f>
        <v>-0.005</v>
      </c>
      <c r="G61" s="38" t="n">
        <f aca="false">H61+I61</f>
        <v>0.285</v>
      </c>
      <c r="H61" s="43" t="n">
        <f aca="false">K61</f>
        <v>0.37</v>
      </c>
      <c r="I61" s="41" t="n">
        <f aca="false">O61+Z61</f>
        <v>-0.085</v>
      </c>
      <c r="J61" s="40" t="n">
        <f aca="false">K61+L61</f>
        <v>0.38</v>
      </c>
      <c r="K61" s="43" t="n">
        <f aca="false">K49+Y61+AA61</f>
        <v>0.37</v>
      </c>
      <c r="L61" s="42" t="n">
        <f aca="false">L49</f>
        <v>0.01</v>
      </c>
      <c r="M61" s="38" t="n">
        <f aca="false">N61+O61</f>
        <v>0.315</v>
      </c>
      <c r="N61" s="43" t="n">
        <f aca="false">K61</f>
        <v>0.37</v>
      </c>
      <c r="O61" s="41" t="n">
        <f aca="false">V61</f>
        <v>-0.055</v>
      </c>
      <c r="P61" s="40" t="n">
        <f aca="false">Q61+R61</f>
        <v>0.2575</v>
      </c>
      <c r="Q61" s="41" t="n">
        <f aca="false">+[1]CGT_CNG!N61</f>
        <v>0.25</v>
      </c>
      <c r="R61" s="83" t="n">
        <f aca="false">+[1]CGT_CNG!O61</f>
        <v>0.0075</v>
      </c>
      <c r="S61" s="83" t="n">
        <f aca="false">T61+U61</f>
        <v>0.2075</v>
      </c>
      <c r="T61" s="83" t="n">
        <f aca="false">[1]CGT_CNG!E61</f>
        <v>0.195</v>
      </c>
      <c r="U61" s="83" t="n">
        <f aca="false">[1]CGT_CNG!F61</f>
        <v>0.0125</v>
      </c>
      <c r="V61" s="0" t="n">
        <f aca="false">VLOOKUP(MONTH(A61),tblMthAdj,4,FALSE())</f>
        <v>-0.055</v>
      </c>
      <c r="W61" s="0" t="n">
        <v>0</v>
      </c>
      <c r="Z61" s="0" t="n">
        <f aca="false">VLOOKUP(MONTH(A61),tblMthAdj,3,FALSE())</f>
        <v>-0.03</v>
      </c>
      <c r="AA61" s="0" t="n">
        <v>0</v>
      </c>
      <c r="AC61" s="0" t="n">
        <v>0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0.495</v>
      </c>
      <c r="E62" s="48" t="n">
        <f aca="false">E50+0.005</f>
        <v>0.445</v>
      </c>
      <c r="F62" s="49" t="n">
        <f aca="false">F50</f>
        <v>0.05</v>
      </c>
      <c r="G62" s="50" t="n">
        <f aca="false">H62+I62</f>
        <v>0.32</v>
      </c>
      <c r="H62" s="51" t="n">
        <f aca="false">K62</f>
        <v>0.49</v>
      </c>
      <c r="I62" s="48" t="n">
        <f aca="false">O62+Z62</f>
        <v>-0.17</v>
      </c>
      <c r="J62" s="47" t="n">
        <f aca="false">K62+L62</f>
        <v>0.55</v>
      </c>
      <c r="K62" s="51" t="n">
        <f aca="false">K50+Y62+AA62</f>
        <v>0.49</v>
      </c>
      <c r="L62" s="49" t="n">
        <f aca="false">L50</f>
        <v>0.06</v>
      </c>
      <c r="M62" s="50" t="n">
        <f aca="false">N62+O62</f>
        <v>0.44</v>
      </c>
      <c r="N62" s="51" t="n">
        <f aca="false">K62</f>
        <v>0.49</v>
      </c>
      <c r="O62" s="48" t="n">
        <f aca="false">V62</f>
        <v>-0.05</v>
      </c>
      <c r="P62" s="47" t="n">
        <f aca="false">Q62+R62</f>
        <v>0.495</v>
      </c>
      <c r="Q62" s="48" t="n">
        <f aca="false">E62</f>
        <v>0.445</v>
      </c>
      <c r="R62" s="84" t="n">
        <f aca="false">F62</f>
        <v>0.05</v>
      </c>
      <c r="S62" s="84" t="n">
        <f aca="false">T62+U62</f>
        <v>0.495</v>
      </c>
      <c r="T62" s="84" t="n">
        <f aca="false">E62</f>
        <v>0.445</v>
      </c>
      <c r="U62" s="84" t="n">
        <f aca="false">F62</f>
        <v>0.05</v>
      </c>
      <c r="V62" s="0" t="n">
        <v>-0.05</v>
      </c>
      <c r="W62" s="0" t="n">
        <v>0</v>
      </c>
      <c r="X62" s="0" t="n">
        <v>0.005</v>
      </c>
      <c r="Y62" s="0" t="n">
        <v>0.005</v>
      </c>
      <c r="Z62" s="0" t="n">
        <f aca="false">VLOOKUP(MONTH(A62),tblMthAdj,3,FALSE())</f>
        <v>-0.12</v>
      </c>
      <c r="AA62" s="0" t="n">
        <v>0</v>
      </c>
      <c r="AB62" s="0" t="n">
        <v>0</v>
      </c>
      <c r="AC62" s="0" t="n">
        <v>0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0.78</v>
      </c>
      <c r="E63" s="41" t="n">
        <f aca="false">E51+0.005</f>
        <v>0.73</v>
      </c>
      <c r="F63" s="42" t="n">
        <f aca="false">F51</f>
        <v>0.05</v>
      </c>
      <c r="G63" s="38" t="n">
        <f aca="false">H63+I63</f>
        <v>0.64</v>
      </c>
      <c r="H63" s="43" t="n">
        <f aca="false">K63</f>
        <v>0.77</v>
      </c>
      <c r="I63" s="41" t="n">
        <f aca="false">O63+Z63</f>
        <v>-0.13</v>
      </c>
      <c r="J63" s="40" t="n">
        <f aca="false">K63+L63</f>
        <v>0.93</v>
      </c>
      <c r="K63" s="43" t="n">
        <f aca="false">K51+Y63+AA63</f>
        <v>0.77</v>
      </c>
      <c r="L63" s="42" t="n">
        <f aca="false">L51</f>
        <v>0.16</v>
      </c>
      <c r="M63" s="38" t="n">
        <f aca="false">N63+O63</f>
        <v>0.72</v>
      </c>
      <c r="N63" s="43" t="n">
        <f aca="false">K63</f>
        <v>0.77</v>
      </c>
      <c r="O63" s="41" t="n">
        <f aca="false">V63</f>
        <v>-0.05</v>
      </c>
      <c r="P63" s="40" t="n">
        <f aca="false">Q63+R63</f>
        <v>0.78</v>
      </c>
      <c r="Q63" s="41" t="n">
        <f aca="false">E63</f>
        <v>0.73</v>
      </c>
      <c r="R63" s="83" t="n">
        <f aca="false">F63</f>
        <v>0.05</v>
      </c>
      <c r="S63" s="83" t="n">
        <f aca="false">T63+U63</f>
        <v>0.78</v>
      </c>
      <c r="T63" s="83" t="n">
        <f aca="false">E63</f>
        <v>0.73</v>
      </c>
      <c r="U63" s="83" t="n">
        <f aca="false">F63</f>
        <v>0.05</v>
      </c>
      <c r="V63" s="0" t="n">
        <v>-0.05</v>
      </c>
      <c r="W63" s="0" t="n">
        <v>0</v>
      </c>
      <c r="X63" s="0" t="n">
        <v>0.01</v>
      </c>
      <c r="Y63" s="0" t="n">
        <v>0.01</v>
      </c>
      <c r="Z63" s="0" t="n">
        <f aca="false">VLOOKUP(MONTH(A63),tblMthAdj,3,FALSE())</f>
        <v>-0.08</v>
      </c>
      <c r="AA63" s="0" t="n">
        <v>0</v>
      </c>
      <c r="AB63" s="0" t="n">
        <v>0</v>
      </c>
      <c r="AC63" s="0" t="n">
        <v>0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1.07</v>
      </c>
      <c r="E64" s="41" t="n">
        <f aca="false">E52+0.005</f>
        <v>1.02</v>
      </c>
      <c r="F64" s="42" t="n">
        <f aca="false">F52</f>
        <v>0.05</v>
      </c>
      <c r="G64" s="38" t="n">
        <f aca="false">H64+I64</f>
        <v>1.39</v>
      </c>
      <c r="H64" s="43" t="n">
        <f aca="false">K64</f>
        <v>1.64</v>
      </c>
      <c r="I64" s="41" t="n">
        <f aca="false">O64+Z64</f>
        <v>-0.25</v>
      </c>
      <c r="J64" s="40" t="n">
        <f aca="false">K64+L64</f>
        <v>1.98</v>
      </c>
      <c r="K64" s="43" t="n">
        <f aca="false">K52+Y64+AA64</f>
        <v>1.64</v>
      </c>
      <c r="L64" s="42" t="n">
        <f aca="false">L52</f>
        <v>0.34</v>
      </c>
      <c r="M64" s="38" t="n">
        <f aca="false">N64+O64</f>
        <v>1.44</v>
      </c>
      <c r="N64" s="43" t="n">
        <f aca="false">K64</f>
        <v>1.64</v>
      </c>
      <c r="O64" s="41" t="n">
        <f aca="false">V64</f>
        <v>-0.2</v>
      </c>
      <c r="P64" s="40" t="n">
        <f aca="false">Q64+R64</f>
        <v>1.07</v>
      </c>
      <c r="Q64" s="41" t="n">
        <f aca="false">E64</f>
        <v>1.02</v>
      </c>
      <c r="R64" s="83" t="n">
        <f aca="false">F64</f>
        <v>0.05</v>
      </c>
      <c r="S64" s="83" t="n">
        <f aca="false">T64+U64</f>
        <v>1.07</v>
      </c>
      <c r="T64" s="83" t="n">
        <f aca="false">E64</f>
        <v>1.02</v>
      </c>
      <c r="U64" s="83" t="n">
        <f aca="false">F64</f>
        <v>0.05</v>
      </c>
      <c r="V64" s="0" t="n">
        <v>-0.2</v>
      </c>
      <c r="W64" s="0" t="n">
        <v>0</v>
      </c>
      <c r="X64" s="0" t="n">
        <v>0.015</v>
      </c>
      <c r="Y64" s="0" t="n">
        <v>0.015</v>
      </c>
      <c r="Z64" s="0" t="n">
        <f aca="false">VLOOKUP(MONTH(A64),tblMthAdj,3,FALSE())</f>
        <v>-0.05</v>
      </c>
      <c r="AA64" s="0" t="n">
        <v>0</v>
      </c>
      <c r="AB64" s="0" t="n">
        <v>0</v>
      </c>
      <c r="AC64" s="0" t="n">
        <v>0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1.06</v>
      </c>
      <c r="E65" s="41" t="n">
        <f aca="false">E53+0.005</f>
        <v>1.01</v>
      </c>
      <c r="F65" s="42" t="n">
        <f aca="false">F53</f>
        <v>0.05</v>
      </c>
      <c r="G65" s="38" t="n">
        <f aca="false">H65+I65</f>
        <v>1.36</v>
      </c>
      <c r="H65" s="43" t="n">
        <f aca="false">K65</f>
        <v>1.64</v>
      </c>
      <c r="I65" s="41" t="n">
        <f aca="false">O65+Z65</f>
        <v>-0.28</v>
      </c>
      <c r="J65" s="40" t="n">
        <f aca="false">K65+L65</f>
        <v>1.98</v>
      </c>
      <c r="K65" s="43" t="n">
        <f aca="false">K53+Y65+AA65</f>
        <v>1.64</v>
      </c>
      <c r="L65" s="42" t="n">
        <f aca="false">L53</f>
        <v>0.34</v>
      </c>
      <c r="M65" s="38" t="n">
        <f aca="false">N65+O65</f>
        <v>1.44</v>
      </c>
      <c r="N65" s="43" t="n">
        <f aca="false">K65</f>
        <v>1.64</v>
      </c>
      <c r="O65" s="41" t="n">
        <f aca="false">V65</f>
        <v>-0.2</v>
      </c>
      <c r="P65" s="40" t="n">
        <f aca="false">Q65+R65</f>
        <v>1.06</v>
      </c>
      <c r="Q65" s="41" t="n">
        <f aca="false">E65</f>
        <v>1.01</v>
      </c>
      <c r="R65" s="83" t="n">
        <f aca="false">F65</f>
        <v>0.05</v>
      </c>
      <c r="S65" s="83" t="n">
        <f aca="false">T65+U65</f>
        <v>1.06</v>
      </c>
      <c r="T65" s="83" t="n">
        <f aca="false">E65</f>
        <v>1.01</v>
      </c>
      <c r="U65" s="83" t="n">
        <f aca="false">F65</f>
        <v>0.05</v>
      </c>
      <c r="V65" s="0" t="n">
        <v>-0.2</v>
      </c>
      <c r="W65" s="0" t="n">
        <v>0</v>
      </c>
      <c r="X65" s="0" t="n">
        <v>0.015</v>
      </c>
      <c r="Y65" s="0" t="n">
        <v>0.015</v>
      </c>
      <c r="Z65" s="0" t="n">
        <f aca="false">VLOOKUP(MONTH(A65),tblMthAdj,3,FALSE())</f>
        <v>-0.08</v>
      </c>
      <c r="AA65" s="0" t="n">
        <v>0</v>
      </c>
      <c r="AB65" s="0" t="n">
        <v>0</v>
      </c>
      <c r="AC65" s="0" t="n">
        <v>0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0.595</v>
      </c>
      <c r="E66" s="41" t="n">
        <f aca="false">E54+0.005</f>
        <v>0.545</v>
      </c>
      <c r="F66" s="42" t="n">
        <f aca="false">F54</f>
        <v>0.05</v>
      </c>
      <c r="G66" s="38" t="n">
        <f aca="false">H66+I66</f>
        <v>0.39</v>
      </c>
      <c r="H66" s="43" t="n">
        <f aca="false">K66</f>
        <v>0.56</v>
      </c>
      <c r="I66" s="41" t="n">
        <f aca="false">O66+Z66</f>
        <v>-0.17</v>
      </c>
      <c r="J66" s="40" t="n">
        <f aca="false">K66+L66</f>
        <v>0.66</v>
      </c>
      <c r="K66" s="43" t="n">
        <f aca="false">K54+Y66+AA66</f>
        <v>0.56</v>
      </c>
      <c r="L66" s="42" t="n">
        <f aca="false">L54</f>
        <v>0.1</v>
      </c>
      <c r="M66" s="38" t="n">
        <f aca="false">N66+O66</f>
        <v>0.51</v>
      </c>
      <c r="N66" s="43" t="n">
        <f aca="false">K66</f>
        <v>0.56</v>
      </c>
      <c r="O66" s="41" t="n">
        <f aca="false">V66</f>
        <v>-0.05</v>
      </c>
      <c r="P66" s="40" t="n">
        <f aca="false">Q66+R66</f>
        <v>0.595</v>
      </c>
      <c r="Q66" s="41" t="n">
        <f aca="false">E66</f>
        <v>0.545</v>
      </c>
      <c r="R66" s="83" t="n">
        <f aca="false">F66</f>
        <v>0.05</v>
      </c>
      <c r="S66" s="83" t="n">
        <f aca="false">T66+U66</f>
        <v>0.595</v>
      </c>
      <c r="T66" s="83" t="n">
        <f aca="false">E66</f>
        <v>0.545</v>
      </c>
      <c r="U66" s="83" t="n">
        <f aca="false">F66</f>
        <v>0.05</v>
      </c>
      <c r="V66" s="0" t="n">
        <v>-0.05</v>
      </c>
      <c r="W66" s="0" t="n">
        <v>0</v>
      </c>
      <c r="X66" s="0" t="n">
        <v>0.005</v>
      </c>
      <c r="Y66" s="0" t="n">
        <v>0.005</v>
      </c>
      <c r="Z66" s="0" t="n">
        <f aca="false">VLOOKUP(MONTH(A66),tblMthAdj,3,FALSE())</f>
        <v>-0.12</v>
      </c>
      <c r="AA66" s="0" t="n">
        <v>0</v>
      </c>
      <c r="AB66" s="0" t="n">
        <v>0</v>
      </c>
      <c r="AC66" s="0" t="n">
        <v>0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0.31</v>
      </c>
      <c r="E67" s="48" t="n">
        <f aca="false">E55+Y67+AA67</f>
        <v>0.31</v>
      </c>
      <c r="F67" s="49" t="n">
        <f aca="false">F55</f>
        <v>0</v>
      </c>
      <c r="G67" s="50" t="n">
        <f aca="false">H67+I67</f>
        <v>0.265</v>
      </c>
      <c r="H67" s="51" t="n">
        <f aca="false">K67</f>
        <v>0.35</v>
      </c>
      <c r="I67" s="48" t="n">
        <f aca="false">O67+Z67</f>
        <v>-0.085</v>
      </c>
      <c r="J67" s="47" t="n">
        <f aca="false">K67+L67</f>
        <v>0.37</v>
      </c>
      <c r="K67" s="51" t="n">
        <f aca="false">K55+Y67+AA67</f>
        <v>0.35</v>
      </c>
      <c r="L67" s="49" t="n">
        <f aca="false">L55</f>
        <v>0.02</v>
      </c>
      <c r="M67" s="50" t="n">
        <f aca="false">N67+O67</f>
        <v>0.305</v>
      </c>
      <c r="N67" s="51" t="n">
        <f aca="false">K67</f>
        <v>0.35</v>
      </c>
      <c r="O67" s="48" t="n">
        <f aca="false">V67</f>
        <v>-0.045</v>
      </c>
      <c r="P67" s="47" t="n">
        <f aca="false">Q67+R67</f>
        <v>0.3325</v>
      </c>
      <c r="Q67" s="48" t="n">
        <f aca="false">+[1]CGT_CNG!N67</f>
        <v>0.325</v>
      </c>
      <c r="R67" s="84" t="n">
        <f aca="false">+[1]CGT_CNG!O67</f>
        <v>0.0075</v>
      </c>
      <c r="S67" s="84" t="n">
        <f aca="false">T67+U67</f>
        <v>0.2125</v>
      </c>
      <c r="T67" s="84" t="n">
        <f aca="false">[1]CGT_CNG!E67</f>
        <v>0.195</v>
      </c>
      <c r="U67" s="84" t="n">
        <f aca="false">[1]CGT_CNG!F67</f>
        <v>0.0175</v>
      </c>
      <c r="V67" s="0" t="n">
        <f aca="false">VLOOKUP(MONTH(A67),tblMthAdj,4,FALSE())</f>
        <v>-0.045</v>
      </c>
      <c r="W67" s="0" t="n">
        <v>0</v>
      </c>
      <c r="Z67" s="0" t="n">
        <f aca="false">VLOOKUP(MONTH(A67),tblMthAdj,3,FALSE())</f>
        <v>-0.04</v>
      </c>
      <c r="AA67" s="0" t="n">
        <v>0</v>
      </c>
      <c r="AB67" s="0" t="n">
        <v>0</v>
      </c>
      <c r="AC67" s="0" t="n">
        <v>0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0.29</v>
      </c>
      <c r="E68" s="41" t="n">
        <f aca="false">E56+Y68+AA68</f>
        <v>0.29</v>
      </c>
      <c r="F68" s="42" t="n">
        <f aca="false">F56</f>
        <v>0</v>
      </c>
      <c r="G68" s="38" t="n">
        <f aca="false">H68+I68</f>
        <v>0.235</v>
      </c>
      <c r="H68" s="43" t="n">
        <f aca="false">K68</f>
        <v>0.3</v>
      </c>
      <c r="I68" s="41" t="n">
        <f aca="false">O68+Z68</f>
        <v>-0.065</v>
      </c>
      <c r="J68" s="40" t="n">
        <f aca="false">K68+L68</f>
        <v>0.32</v>
      </c>
      <c r="K68" s="43" t="n">
        <f aca="false">K56+Y68+AA68</f>
        <v>0.3</v>
      </c>
      <c r="L68" s="42" t="n">
        <f aca="false">L56</f>
        <v>0.02</v>
      </c>
      <c r="M68" s="38" t="n">
        <f aca="false">N68+O68</f>
        <v>0.265</v>
      </c>
      <c r="N68" s="43" t="n">
        <f aca="false">K68</f>
        <v>0.3</v>
      </c>
      <c r="O68" s="41" t="n">
        <f aca="false">V68</f>
        <v>-0.035</v>
      </c>
      <c r="P68" s="40" t="n">
        <f aca="false">Q68+R68</f>
        <v>0.2275</v>
      </c>
      <c r="Q68" s="41" t="n">
        <f aca="false">+[1]CGT_CNG!N68</f>
        <v>0.22</v>
      </c>
      <c r="R68" s="83" t="n">
        <f aca="false">+[1]CGT_CNG!O68</f>
        <v>0.0075</v>
      </c>
      <c r="S68" s="83" t="n">
        <f aca="false">T68+U68</f>
        <v>0.195</v>
      </c>
      <c r="T68" s="83" t="n">
        <f aca="false">[1]CGT_CNG!E68</f>
        <v>0.185</v>
      </c>
      <c r="U68" s="83" t="n">
        <f aca="false">[1]CGT_CNG!F68</f>
        <v>0.01</v>
      </c>
      <c r="V68" s="0" t="n">
        <f aca="false">VLOOKUP(MONTH(A68),tblMthAdj,4,FALSE())</f>
        <v>-0.035</v>
      </c>
      <c r="W68" s="0" t="n">
        <v>0</v>
      </c>
      <c r="Z68" s="0" t="n">
        <f aca="false">VLOOKUP(MONTH(A68),tblMthAdj,3,FALSE())</f>
        <v>-0.03</v>
      </c>
      <c r="AA68" s="0" t="n">
        <v>0</v>
      </c>
      <c r="AB68" s="0" t="n">
        <v>0</v>
      </c>
      <c r="AC68" s="0" t="n">
        <v>0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0.2975</v>
      </c>
      <c r="E69" s="41" t="n">
        <f aca="false">E57+Y69+AA69</f>
        <v>0.3</v>
      </c>
      <c r="F69" s="42" t="n">
        <f aca="false">F57</f>
        <v>-0.0025</v>
      </c>
      <c r="G69" s="38" t="n">
        <f aca="false">H69+I69</f>
        <v>0.285</v>
      </c>
      <c r="H69" s="43" t="n">
        <f aca="false">K69</f>
        <v>0.34</v>
      </c>
      <c r="I69" s="41" t="n">
        <f aca="false">O69+Z69</f>
        <v>-0.055</v>
      </c>
      <c r="J69" s="40" t="n">
        <f aca="false">K69+L69</f>
        <v>0.36</v>
      </c>
      <c r="K69" s="43" t="n">
        <f aca="false">K57+Y69+AA69</f>
        <v>0.34</v>
      </c>
      <c r="L69" s="42" t="n">
        <f aca="false">L57</f>
        <v>0.02</v>
      </c>
      <c r="M69" s="38" t="n">
        <f aca="false">N69+O69</f>
        <v>0.305</v>
      </c>
      <c r="N69" s="43" t="n">
        <f aca="false">K69</f>
        <v>0.34</v>
      </c>
      <c r="O69" s="41" t="n">
        <f aca="false">V69</f>
        <v>-0.035</v>
      </c>
      <c r="P69" s="40" t="n">
        <f aca="false">Q69+R69</f>
        <v>0.2575</v>
      </c>
      <c r="Q69" s="41" t="n">
        <f aca="false">+[1]CGT_CNG!N69</f>
        <v>0.25</v>
      </c>
      <c r="R69" s="83" t="n">
        <f aca="false">+[1]CGT_CNG!O69</f>
        <v>0.0075</v>
      </c>
      <c r="S69" s="83" t="n">
        <f aca="false">T69+U69</f>
        <v>0.2075</v>
      </c>
      <c r="T69" s="83" t="n">
        <f aca="false">[1]CGT_CNG!E69</f>
        <v>0.195</v>
      </c>
      <c r="U69" s="83" t="n">
        <f aca="false">[1]CGT_CNG!F69</f>
        <v>0.0125</v>
      </c>
      <c r="V69" s="0" t="n">
        <f aca="false">VLOOKUP(MONTH(A69),tblMthAdj,4,FALSE())</f>
        <v>-0.035</v>
      </c>
      <c r="W69" s="0" t="n">
        <v>0</v>
      </c>
      <c r="Z69" s="0" t="n">
        <f aca="false">VLOOKUP(MONTH(A69),tblMthAdj,3,FALSE())</f>
        <v>-0.02</v>
      </c>
      <c r="AA69" s="0" t="n">
        <v>0</v>
      </c>
      <c r="AB69" s="0" t="n">
        <v>0</v>
      </c>
      <c r="AC69" s="0" t="n">
        <v>0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0.3125</v>
      </c>
      <c r="E70" s="41" t="n">
        <f aca="false">E58+Y70+AA70</f>
        <v>0.315</v>
      </c>
      <c r="F70" s="42" t="n">
        <f aca="false">F58</f>
        <v>-0.0025</v>
      </c>
      <c r="G70" s="38" t="n">
        <f aca="false">H70+I70</f>
        <v>0.36</v>
      </c>
      <c r="H70" s="43" t="n">
        <f aca="false">K70</f>
        <v>0.38</v>
      </c>
      <c r="I70" s="41" t="n">
        <f aca="false">O70+Z70</f>
        <v>-0.02</v>
      </c>
      <c r="J70" s="40" t="n">
        <f aca="false">K70+L70</f>
        <v>0.4</v>
      </c>
      <c r="K70" s="43" t="n">
        <f aca="false">K58+Y70+AA70</f>
        <v>0.38</v>
      </c>
      <c r="L70" s="42" t="n">
        <f aca="false">L58</f>
        <v>0.02</v>
      </c>
      <c r="M70" s="38" t="n">
        <f aca="false">N70+O70</f>
        <v>0.36</v>
      </c>
      <c r="N70" s="43" t="n">
        <f aca="false">K70</f>
        <v>0.38</v>
      </c>
      <c r="O70" s="41" t="n">
        <f aca="false">V70</f>
        <v>-0.02</v>
      </c>
      <c r="P70" s="40" t="n">
        <f aca="false">Q70+R70</f>
        <v>0.2675</v>
      </c>
      <c r="Q70" s="41" t="n">
        <f aca="false">+[1]CGT_CNG!N70</f>
        <v>0.26</v>
      </c>
      <c r="R70" s="83" t="n">
        <f aca="false">+[1]CGT_CNG!O70</f>
        <v>0.0075</v>
      </c>
      <c r="S70" s="83" t="n">
        <f aca="false">T70+U70</f>
        <v>0.2125</v>
      </c>
      <c r="T70" s="83" t="n">
        <f aca="false">[1]CGT_CNG!E70</f>
        <v>0.2</v>
      </c>
      <c r="U70" s="83" t="n">
        <f aca="false">[1]CGT_CNG!F70</f>
        <v>0.0125</v>
      </c>
      <c r="V70" s="0" t="n">
        <f aca="false">VLOOKUP(MONTH(A70),tblMthAdj,4,FALSE())</f>
        <v>-0.02</v>
      </c>
      <c r="W70" s="0" t="n">
        <v>0</v>
      </c>
      <c r="Z70" s="0" t="n">
        <f aca="false">VLOOKUP(MONTH(A70),tblMthAdj,3,FALSE())</f>
        <v>0</v>
      </c>
      <c r="AA70" s="0" t="n">
        <v>0</v>
      </c>
      <c r="AB70" s="0" t="n">
        <v>0</v>
      </c>
      <c r="AC70" s="0" t="n">
        <v>0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0.31</v>
      </c>
      <c r="E71" s="41" t="n">
        <f aca="false">E59+Y71+AA71</f>
        <v>0.315</v>
      </c>
      <c r="F71" s="42" t="n">
        <f aca="false">F59</f>
        <v>-0.005</v>
      </c>
      <c r="G71" s="38" t="n">
        <f aca="false">H71+I71</f>
        <v>0.36</v>
      </c>
      <c r="H71" s="43" t="n">
        <f aca="false">K71</f>
        <v>0.38</v>
      </c>
      <c r="I71" s="41" t="n">
        <f aca="false">O71+Z71</f>
        <v>-0.02</v>
      </c>
      <c r="J71" s="40" t="n">
        <f aca="false">K71+L71</f>
        <v>0.395</v>
      </c>
      <c r="K71" s="43" t="n">
        <f aca="false">K59+Y71+AA71</f>
        <v>0.38</v>
      </c>
      <c r="L71" s="42" t="n">
        <f aca="false">L59</f>
        <v>0.015</v>
      </c>
      <c r="M71" s="38" t="n">
        <f aca="false">N71+O71</f>
        <v>0.36</v>
      </c>
      <c r="N71" s="43" t="n">
        <f aca="false">K71</f>
        <v>0.38</v>
      </c>
      <c r="O71" s="41" t="n">
        <f aca="false">V71</f>
        <v>-0.02</v>
      </c>
      <c r="P71" s="40" t="n">
        <f aca="false">Q71+R71</f>
        <v>0.2675</v>
      </c>
      <c r="Q71" s="41" t="n">
        <f aca="false">+[1]CGT_CNG!N71</f>
        <v>0.26</v>
      </c>
      <c r="R71" s="83" t="n">
        <f aca="false">+[1]CGT_CNG!O71</f>
        <v>0.0075</v>
      </c>
      <c r="S71" s="83" t="n">
        <f aca="false">T71+U71</f>
        <v>0.2225</v>
      </c>
      <c r="T71" s="83" t="n">
        <f aca="false">[1]CGT_CNG!E71</f>
        <v>0.21</v>
      </c>
      <c r="U71" s="83" t="n">
        <f aca="false">[1]CGT_CNG!F71</f>
        <v>0.0125</v>
      </c>
      <c r="V71" s="0" t="n">
        <f aca="false">VLOOKUP(MONTH(A71),tblMthAdj,4,FALSE())</f>
        <v>-0.02</v>
      </c>
      <c r="W71" s="0" t="n">
        <v>0</v>
      </c>
      <c r="Z71" s="0" t="n">
        <f aca="false">VLOOKUP(MONTH(A71),tblMthAdj,3,FALSE())</f>
        <v>0</v>
      </c>
      <c r="AA71" s="0" t="n">
        <v>0</v>
      </c>
      <c r="AB71" s="0" t="n">
        <v>0</v>
      </c>
      <c r="AC71" s="0" t="n">
        <v>0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0.285</v>
      </c>
      <c r="E72" s="41" t="n">
        <f aca="false">E60+Y72+AA72</f>
        <v>0.29</v>
      </c>
      <c r="F72" s="42" t="n">
        <f aca="false">F60</f>
        <v>-0.005</v>
      </c>
      <c r="G72" s="38" t="n">
        <f aca="false">H72+I72</f>
        <v>0.29</v>
      </c>
      <c r="H72" s="43" t="n">
        <f aca="false">K72</f>
        <v>0.33</v>
      </c>
      <c r="I72" s="41" t="n">
        <f aca="false">O72+Z72</f>
        <v>-0.04</v>
      </c>
      <c r="J72" s="40" t="n">
        <f aca="false">K72+L72</f>
        <v>0.345</v>
      </c>
      <c r="K72" s="43" t="n">
        <f aca="false">K60+Y72+AA72</f>
        <v>0.33</v>
      </c>
      <c r="L72" s="42" t="n">
        <f aca="false">L60</f>
        <v>0.015</v>
      </c>
      <c r="M72" s="38" t="n">
        <f aca="false">N72+O72</f>
        <v>0.31</v>
      </c>
      <c r="N72" s="43" t="n">
        <f aca="false">K72</f>
        <v>0.33</v>
      </c>
      <c r="O72" s="41" t="n">
        <f aca="false">V72</f>
        <v>-0.02</v>
      </c>
      <c r="P72" s="40" t="n">
        <f aca="false">Q72+R72</f>
        <v>0.2275</v>
      </c>
      <c r="Q72" s="41" t="n">
        <f aca="false">+[1]CGT_CNG!N72</f>
        <v>0.22</v>
      </c>
      <c r="R72" s="83" t="n">
        <f aca="false">+[1]CGT_CNG!O72</f>
        <v>0.0075</v>
      </c>
      <c r="S72" s="83" t="n">
        <f aca="false">T72+U72</f>
        <v>0.1975</v>
      </c>
      <c r="T72" s="83" t="n">
        <f aca="false">[1]CGT_CNG!E72</f>
        <v>0.185</v>
      </c>
      <c r="U72" s="83" t="n">
        <f aca="false">[1]CGT_CNG!F72</f>
        <v>0.0125</v>
      </c>
      <c r="V72" s="0" t="n">
        <f aca="false">VLOOKUP(MONTH(A72),tblMthAdj,4,FALSE())</f>
        <v>-0.02</v>
      </c>
      <c r="W72" s="0" t="n">
        <v>0</v>
      </c>
      <c r="Z72" s="0" t="n">
        <f aca="false">VLOOKUP(MONTH(A72),tblMthAdj,3,FALSE())</f>
        <v>-0.02</v>
      </c>
      <c r="AA72" s="0" t="n">
        <v>0</v>
      </c>
      <c r="AB72" s="0" t="n">
        <v>0</v>
      </c>
      <c r="AC72" s="0" t="n">
        <v>0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0.345</v>
      </c>
      <c r="E73" s="41" t="n">
        <f aca="false">E61+Y73+AA73</f>
        <v>0.35</v>
      </c>
      <c r="F73" s="42" t="n">
        <f aca="false">F61</f>
        <v>-0.005</v>
      </c>
      <c r="G73" s="38" t="n">
        <f aca="false">H73+I73</f>
        <v>0.285</v>
      </c>
      <c r="H73" s="43" t="n">
        <f aca="false">K73</f>
        <v>0.37</v>
      </c>
      <c r="I73" s="41" t="n">
        <f aca="false">O73+Z73</f>
        <v>-0.085</v>
      </c>
      <c r="J73" s="40" t="n">
        <f aca="false">K73+L73</f>
        <v>0.38</v>
      </c>
      <c r="K73" s="43" t="n">
        <f aca="false">K61+Y73+AA73</f>
        <v>0.37</v>
      </c>
      <c r="L73" s="42" t="n">
        <f aca="false">L61</f>
        <v>0.01</v>
      </c>
      <c r="M73" s="38" t="n">
        <f aca="false">N73+O73</f>
        <v>0.315</v>
      </c>
      <c r="N73" s="43" t="n">
        <f aca="false">K73</f>
        <v>0.37</v>
      </c>
      <c r="O73" s="41" t="n">
        <f aca="false">V73</f>
        <v>-0.055</v>
      </c>
      <c r="P73" s="40" t="n">
        <f aca="false">Q73+R73</f>
        <v>0.2575</v>
      </c>
      <c r="Q73" s="41" t="n">
        <f aca="false">+[1]CGT_CNG!N73</f>
        <v>0.25</v>
      </c>
      <c r="R73" s="83" t="n">
        <f aca="false">+[1]CGT_CNG!O73</f>
        <v>0.0075</v>
      </c>
      <c r="S73" s="83" t="n">
        <f aca="false">T73+U73</f>
        <v>0.2075</v>
      </c>
      <c r="T73" s="83" t="n">
        <f aca="false">[1]CGT_CNG!E73</f>
        <v>0.195</v>
      </c>
      <c r="U73" s="83" t="n">
        <f aca="false">[1]CGT_CNG!F73</f>
        <v>0.0125</v>
      </c>
      <c r="V73" s="0" t="n">
        <f aca="false">VLOOKUP(MONTH(A73),tblMthAdj,4,FALSE())</f>
        <v>-0.055</v>
      </c>
      <c r="W73" s="0" t="n">
        <v>0</v>
      </c>
      <c r="Z73" s="0" t="n">
        <f aca="false">VLOOKUP(MONTH(A73),tblMthAdj,3,FALSE())</f>
        <v>-0.03</v>
      </c>
      <c r="AA73" s="0" t="n">
        <v>0</v>
      </c>
      <c r="AB73" s="0" t="n">
        <v>0</v>
      </c>
      <c r="AC73" s="0" t="n">
        <v>0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0.495</v>
      </c>
      <c r="E74" s="48" t="n">
        <f aca="false">E62</f>
        <v>0.445</v>
      </c>
      <c r="F74" s="49" t="n">
        <f aca="false">F62</f>
        <v>0.05</v>
      </c>
      <c r="G74" s="50" t="n">
        <f aca="false">H74+I74</f>
        <v>0.325</v>
      </c>
      <c r="H74" s="51" t="n">
        <f aca="false">K74</f>
        <v>0.495</v>
      </c>
      <c r="I74" s="48" t="n">
        <f aca="false">O74+Z74</f>
        <v>-0.17</v>
      </c>
      <c r="J74" s="47" t="n">
        <f aca="false">K74+L74</f>
        <v>0.555</v>
      </c>
      <c r="K74" s="51" t="n">
        <f aca="false">K62+Y74+AA74</f>
        <v>0.495</v>
      </c>
      <c r="L74" s="49" t="n">
        <f aca="false">L62</f>
        <v>0.06</v>
      </c>
      <c r="M74" s="50" t="n">
        <f aca="false">N74+O74</f>
        <v>0.445</v>
      </c>
      <c r="N74" s="51" t="n">
        <f aca="false">K74</f>
        <v>0.495</v>
      </c>
      <c r="O74" s="48" t="n">
        <f aca="false">V74</f>
        <v>-0.05</v>
      </c>
      <c r="P74" s="47" t="n">
        <f aca="false">Q74+R74</f>
        <v>0.495</v>
      </c>
      <c r="Q74" s="48" t="n">
        <f aca="false">E74</f>
        <v>0.445</v>
      </c>
      <c r="R74" s="84" t="n">
        <f aca="false">F74</f>
        <v>0.05</v>
      </c>
      <c r="S74" s="84" t="n">
        <f aca="false">T74+U74</f>
        <v>0.495</v>
      </c>
      <c r="T74" s="84" t="n">
        <f aca="false">E74</f>
        <v>0.445</v>
      </c>
      <c r="U74" s="84" t="n">
        <f aca="false">F74</f>
        <v>0.05</v>
      </c>
      <c r="V74" s="0" t="n">
        <v>-0.05</v>
      </c>
      <c r="W74" s="0" t="n">
        <v>0</v>
      </c>
      <c r="X74" s="0" t="n">
        <v>0.005</v>
      </c>
      <c r="Y74" s="0" t="n">
        <v>0.005</v>
      </c>
      <c r="Z74" s="0" t="n">
        <f aca="false">VLOOKUP(MONTH(A74),tblMthAdj,3,FALSE())</f>
        <v>-0.12</v>
      </c>
      <c r="AA74" s="0" t="n">
        <v>0</v>
      </c>
      <c r="AB74" s="0" t="n">
        <v>0</v>
      </c>
      <c r="AC74" s="0" t="n">
        <v>0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0.78</v>
      </c>
      <c r="E75" s="41" t="n">
        <f aca="false">E63</f>
        <v>0.73</v>
      </c>
      <c r="F75" s="42" t="n">
        <f aca="false">F63</f>
        <v>0.05</v>
      </c>
      <c r="G75" s="38" t="n">
        <f aca="false">H75+I75</f>
        <v>0.85</v>
      </c>
      <c r="H75" s="43" t="n">
        <f aca="false">K75</f>
        <v>0.98</v>
      </c>
      <c r="I75" s="41" t="n">
        <f aca="false">O75+Z75</f>
        <v>-0.13</v>
      </c>
      <c r="J75" s="40" t="n">
        <f aca="false">K75+L75</f>
        <v>1.14</v>
      </c>
      <c r="K75" s="43" t="n">
        <v>0.98</v>
      </c>
      <c r="L75" s="42" t="n">
        <f aca="false">L63</f>
        <v>0.16</v>
      </c>
      <c r="M75" s="38" t="n">
        <f aca="false">N75+O75</f>
        <v>0.93</v>
      </c>
      <c r="N75" s="43" t="n">
        <f aca="false">K75</f>
        <v>0.98</v>
      </c>
      <c r="O75" s="41" t="n">
        <f aca="false">V75</f>
        <v>-0.05</v>
      </c>
      <c r="P75" s="40" t="n">
        <f aca="false">Q75+R75</f>
        <v>0.78</v>
      </c>
      <c r="Q75" s="41" t="n">
        <f aca="false">E75</f>
        <v>0.73</v>
      </c>
      <c r="R75" s="83" t="n">
        <f aca="false">F75</f>
        <v>0.05</v>
      </c>
      <c r="S75" s="83" t="n">
        <f aca="false">T75+U75</f>
        <v>0.78</v>
      </c>
      <c r="T75" s="83" t="n">
        <f aca="false">E75</f>
        <v>0.73</v>
      </c>
      <c r="U75" s="83" t="n">
        <f aca="false">F75</f>
        <v>0.05</v>
      </c>
      <c r="V75" s="0" t="n">
        <v>-0.05</v>
      </c>
      <c r="W75" s="0" t="n">
        <v>0</v>
      </c>
      <c r="X75" s="0" t="n">
        <v>0.01</v>
      </c>
      <c r="Y75" s="0" t="n">
        <v>0.01</v>
      </c>
      <c r="Z75" s="0" t="n">
        <f aca="false">VLOOKUP(MONTH(A75),tblMthAdj,3,FALSE())</f>
        <v>-0.08</v>
      </c>
      <c r="AA75" s="0" t="n">
        <v>0</v>
      </c>
      <c r="AB75" s="0" t="n">
        <v>0</v>
      </c>
      <c r="AC75" s="0" t="n">
        <v>0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1.07</v>
      </c>
      <c r="E76" s="41" t="n">
        <f aca="false">E64</f>
        <v>1.02</v>
      </c>
      <c r="F76" s="42" t="n">
        <f aca="false">F64</f>
        <v>0.05</v>
      </c>
      <c r="G76" s="38" t="n">
        <f aca="false">H76+I76</f>
        <v>1.35</v>
      </c>
      <c r="H76" s="43" t="n">
        <f aca="false">K76</f>
        <v>1.6</v>
      </c>
      <c r="I76" s="41" t="n">
        <f aca="false">O76+Z76</f>
        <v>-0.25</v>
      </c>
      <c r="J76" s="40" t="n">
        <f aca="false">K76+L76</f>
        <v>1.94</v>
      </c>
      <c r="K76" s="43" t="n">
        <v>1.6</v>
      </c>
      <c r="L76" s="42" t="n">
        <f aca="false">L64</f>
        <v>0.34</v>
      </c>
      <c r="M76" s="38" t="n">
        <f aca="false">N76+O76</f>
        <v>1.4</v>
      </c>
      <c r="N76" s="43" t="n">
        <f aca="false">K76</f>
        <v>1.6</v>
      </c>
      <c r="O76" s="41" t="n">
        <f aca="false">V76</f>
        <v>-0.2</v>
      </c>
      <c r="P76" s="40" t="n">
        <f aca="false">Q76+R76</f>
        <v>1.07</v>
      </c>
      <c r="Q76" s="41" t="n">
        <f aca="false">E76</f>
        <v>1.02</v>
      </c>
      <c r="R76" s="83" t="n">
        <f aca="false">F76</f>
        <v>0.05</v>
      </c>
      <c r="S76" s="83" t="n">
        <f aca="false">T76+U76</f>
        <v>1.07</v>
      </c>
      <c r="T76" s="83" t="n">
        <f aca="false">E76</f>
        <v>1.02</v>
      </c>
      <c r="U76" s="83" t="n">
        <f aca="false">F76</f>
        <v>0.05</v>
      </c>
      <c r="V76" s="0" t="n">
        <v>-0.2</v>
      </c>
      <c r="W76" s="0" t="n">
        <v>0</v>
      </c>
      <c r="X76" s="0" t="n">
        <v>0.015</v>
      </c>
      <c r="Y76" s="0" t="n">
        <v>0.015</v>
      </c>
      <c r="Z76" s="0" t="n">
        <f aca="false">VLOOKUP(MONTH(A76),tblMthAdj,3,FALSE())</f>
        <v>-0.05</v>
      </c>
      <c r="AA76" s="0" t="n">
        <v>0</v>
      </c>
      <c r="AB76" s="0" t="n">
        <v>0</v>
      </c>
      <c r="AC76" s="0" t="n">
        <v>0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1.06</v>
      </c>
      <c r="E77" s="41" t="n">
        <f aca="false">E65</f>
        <v>1.01</v>
      </c>
      <c r="F77" s="42" t="n">
        <f aca="false">F65</f>
        <v>0.05</v>
      </c>
      <c r="G77" s="38" t="n">
        <f aca="false">H77+I77</f>
        <v>1.32</v>
      </c>
      <c r="H77" s="43" t="n">
        <f aca="false">K77</f>
        <v>1.6</v>
      </c>
      <c r="I77" s="41" t="n">
        <f aca="false">O77+Z77</f>
        <v>-0.28</v>
      </c>
      <c r="J77" s="40" t="n">
        <f aca="false">K77+L77</f>
        <v>1.94</v>
      </c>
      <c r="K77" s="43" t="n">
        <v>1.6</v>
      </c>
      <c r="L77" s="42" t="n">
        <f aca="false">L65</f>
        <v>0.34</v>
      </c>
      <c r="M77" s="38" t="n">
        <f aca="false">N77+O77</f>
        <v>1.4</v>
      </c>
      <c r="N77" s="43" t="n">
        <f aca="false">K77</f>
        <v>1.6</v>
      </c>
      <c r="O77" s="41" t="n">
        <f aca="false">V77</f>
        <v>-0.2</v>
      </c>
      <c r="P77" s="40" t="n">
        <f aca="false">Q77+R77</f>
        <v>1.06</v>
      </c>
      <c r="Q77" s="41" t="n">
        <f aca="false">E77</f>
        <v>1.01</v>
      </c>
      <c r="R77" s="83" t="n">
        <f aca="false">F77</f>
        <v>0.05</v>
      </c>
      <c r="S77" s="83" t="n">
        <f aca="false">T77+U77</f>
        <v>1.06</v>
      </c>
      <c r="T77" s="83" t="n">
        <f aca="false">E77</f>
        <v>1.01</v>
      </c>
      <c r="U77" s="83" t="n">
        <f aca="false">F77</f>
        <v>0.05</v>
      </c>
      <c r="V77" s="0" t="n">
        <v>-0.2</v>
      </c>
      <c r="W77" s="0" t="n">
        <v>0</v>
      </c>
      <c r="X77" s="0" t="n">
        <v>0.015</v>
      </c>
      <c r="Y77" s="0" t="n">
        <v>0.015</v>
      </c>
      <c r="Z77" s="0" t="n">
        <f aca="false">VLOOKUP(MONTH(A77),tblMthAdj,3,FALSE())</f>
        <v>-0.08</v>
      </c>
      <c r="AA77" s="0" t="n">
        <v>0</v>
      </c>
      <c r="AB77" s="0" t="n">
        <v>0</v>
      </c>
      <c r="AC77" s="0" t="n">
        <v>0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0.595</v>
      </c>
      <c r="E78" s="41" t="n">
        <f aca="false">E66</f>
        <v>0.545</v>
      </c>
      <c r="F78" s="42" t="n">
        <f aca="false">F66</f>
        <v>0.05</v>
      </c>
      <c r="G78" s="38" t="n">
        <f aca="false">H78+I78</f>
        <v>0.395</v>
      </c>
      <c r="H78" s="43" t="n">
        <f aca="false">K78</f>
        <v>0.565</v>
      </c>
      <c r="I78" s="41" t="n">
        <f aca="false">O78+Z78</f>
        <v>-0.17</v>
      </c>
      <c r="J78" s="40" t="n">
        <f aca="false">K78+L78</f>
        <v>0.665</v>
      </c>
      <c r="K78" s="43" t="n">
        <f aca="false">K66+Y78+AA78</f>
        <v>0.565</v>
      </c>
      <c r="L78" s="42" t="n">
        <f aca="false">L66</f>
        <v>0.1</v>
      </c>
      <c r="M78" s="38" t="n">
        <f aca="false">N78+O78</f>
        <v>0.515</v>
      </c>
      <c r="N78" s="43" t="n">
        <f aca="false">K78</f>
        <v>0.565</v>
      </c>
      <c r="O78" s="41" t="n">
        <f aca="false">V78</f>
        <v>-0.05</v>
      </c>
      <c r="P78" s="40" t="n">
        <f aca="false">Q78+R78</f>
        <v>0.595</v>
      </c>
      <c r="Q78" s="41" t="n">
        <f aca="false">E78</f>
        <v>0.545</v>
      </c>
      <c r="R78" s="83" t="n">
        <f aca="false">F78</f>
        <v>0.05</v>
      </c>
      <c r="S78" s="83" t="n">
        <f aca="false">T78+U78</f>
        <v>0.595</v>
      </c>
      <c r="T78" s="83" t="n">
        <f aca="false">E78</f>
        <v>0.545</v>
      </c>
      <c r="U78" s="83" t="n">
        <f aca="false">F78</f>
        <v>0.05</v>
      </c>
      <c r="V78" s="0" t="n">
        <v>-0.05</v>
      </c>
      <c r="W78" s="0" t="n">
        <v>0</v>
      </c>
      <c r="X78" s="0" t="n">
        <v>0.005</v>
      </c>
      <c r="Y78" s="0" t="n">
        <v>0.005</v>
      </c>
      <c r="Z78" s="0" t="n">
        <f aca="false">VLOOKUP(MONTH(A78),tblMthAdj,3,FALSE())</f>
        <v>-0.12</v>
      </c>
      <c r="AA78" s="0" t="n">
        <v>0</v>
      </c>
      <c r="AB78" s="0" t="n">
        <v>0</v>
      </c>
      <c r="AC78" s="0" t="n">
        <v>0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0.31</v>
      </c>
      <c r="E79" s="48" t="n">
        <f aca="false">E67+Y79+AA79</f>
        <v>0.31</v>
      </c>
      <c r="F79" s="49" t="n">
        <f aca="false">F67</f>
        <v>0</v>
      </c>
      <c r="G79" s="50" t="n">
        <f aca="false">H79+I79</f>
        <v>0.265</v>
      </c>
      <c r="H79" s="51" t="n">
        <f aca="false">K79</f>
        <v>0.35</v>
      </c>
      <c r="I79" s="48" t="n">
        <f aca="false">O79+Z79</f>
        <v>-0.085</v>
      </c>
      <c r="J79" s="47" t="n">
        <f aca="false">K79+L79</f>
        <v>0.37</v>
      </c>
      <c r="K79" s="51" t="n">
        <f aca="false">K67+Y79+AA79</f>
        <v>0.35</v>
      </c>
      <c r="L79" s="49" t="n">
        <f aca="false">L67</f>
        <v>0.02</v>
      </c>
      <c r="M79" s="50" t="n">
        <f aca="false">N79+O79</f>
        <v>0.305</v>
      </c>
      <c r="N79" s="51" t="n">
        <f aca="false">K79</f>
        <v>0.35</v>
      </c>
      <c r="O79" s="48" t="n">
        <f aca="false">V79</f>
        <v>-0.045</v>
      </c>
      <c r="P79" s="47" t="n">
        <f aca="false">Q79+R79</f>
        <v>0.3325</v>
      </c>
      <c r="Q79" s="48" t="n">
        <f aca="false">+[1]CGT_CNG!N79</f>
        <v>0.325</v>
      </c>
      <c r="R79" s="84" t="n">
        <f aca="false">+[1]CGT_CNG!O79</f>
        <v>0.0075</v>
      </c>
      <c r="S79" s="84" t="n">
        <f aca="false">T79+U79</f>
        <v>0.2125</v>
      </c>
      <c r="T79" s="84" t="n">
        <f aca="false">[1]CGT_CNG!E79</f>
        <v>0.195</v>
      </c>
      <c r="U79" s="84" t="n">
        <f aca="false">[1]CGT_CNG!F79</f>
        <v>0.0175</v>
      </c>
      <c r="V79" s="0" t="n">
        <f aca="false">VLOOKUP(MONTH(A79),tblMthAdj,4,FALSE())</f>
        <v>-0.045</v>
      </c>
      <c r="W79" s="0" t="n">
        <v>0</v>
      </c>
      <c r="Z79" s="0" t="n">
        <f aca="false">VLOOKUP(MONTH(A79),tblMthAdj,3,FALSE())</f>
        <v>-0.04</v>
      </c>
      <c r="AA79" s="0" t="n">
        <v>0</v>
      </c>
      <c r="AB79" s="0" t="n">
        <v>0</v>
      </c>
      <c r="AC79" s="0" t="n">
        <v>0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0.29</v>
      </c>
      <c r="E80" s="41" t="n">
        <f aca="false">E68+Y80+AA80</f>
        <v>0.29</v>
      </c>
      <c r="F80" s="42" t="n">
        <f aca="false">F68</f>
        <v>0</v>
      </c>
      <c r="G80" s="38" t="n">
        <f aca="false">H80+I80</f>
        <v>0.235</v>
      </c>
      <c r="H80" s="43" t="n">
        <f aca="false">K80</f>
        <v>0.3</v>
      </c>
      <c r="I80" s="41" t="n">
        <f aca="false">O80+Z80</f>
        <v>-0.065</v>
      </c>
      <c r="J80" s="40" t="n">
        <f aca="false">K80+L80</f>
        <v>0.32</v>
      </c>
      <c r="K80" s="43" t="n">
        <f aca="false">K68+Y80+AA80</f>
        <v>0.3</v>
      </c>
      <c r="L80" s="42" t="n">
        <f aca="false">L68</f>
        <v>0.02</v>
      </c>
      <c r="M80" s="38" t="n">
        <f aca="false">N80+O80</f>
        <v>0.265</v>
      </c>
      <c r="N80" s="43" t="n">
        <f aca="false">K80</f>
        <v>0.3</v>
      </c>
      <c r="O80" s="41" t="n">
        <f aca="false">V80</f>
        <v>-0.035</v>
      </c>
      <c r="P80" s="40" t="n">
        <f aca="false">Q80+R80</f>
        <v>0.2275</v>
      </c>
      <c r="Q80" s="41" t="n">
        <f aca="false">+[1]CGT_CNG!N80</f>
        <v>0.22</v>
      </c>
      <c r="R80" s="83" t="n">
        <f aca="false">+[1]CGT_CNG!O80</f>
        <v>0.0075</v>
      </c>
      <c r="S80" s="83" t="n">
        <f aca="false">T80+U80</f>
        <v>0.195</v>
      </c>
      <c r="T80" s="83" t="n">
        <f aca="false">[1]CGT_CNG!E80</f>
        <v>0.185</v>
      </c>
      <c r="U80" s="83" t="n">
        <f aca="false">[1]CGT_CNG!F80</f>
        <v>0.01</v>
      </c>
      <c r="V80" s="0" t="n">
        <f aca="false">VLOOKUP(MONTH(A80),tblMthAdj,4,FALSE())</f>
        <v>-0.035</v>
      </c>
      <c r="W80" s="0" t="n">
        <v>0</v>
      </c>
      <c r="Z80" s="0" t="n">
        <f aca="false">VLOOKUP(MONTH(A80),tblMthAdj,3,FALSE())</f>
        <v>-0.03</v>
      </c>
      <c r="AA80" s="0" t="n">
        <v>0</v>
      </c>
      <c r="AB80" s="0" t="n">
        <v>0</v>
      </c>
      <c r="AC80" s="0" t="n">
        <v>0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0.2975</v>
      </c>
      <c r="E81" s="41" t="n">
        <f aca="false">E69+Y81+AA81</f>
        <v>0.3</v>
      </c>
      <c r="F81" s="42" t="n">
        <f aca="false">F69</f>
        <v>-0.0025</v>
      </c>
      <c r="G81" s="38" t="n">
        <f aca="false">H81+I81</f>
        <v>0.285</v>
      </c>
      <c r="H81" s="43" t="n">
        <f aca="false">K81</f>
        <v>0.34</v>
      </c>
      <c r="I81" s="41" t="n">
        <f aca="false">O81+Z81</f>
        <v>-0.055</v>
      </c>
      <c r="J81" s="40" t="n">
        <f aca="false">K81+L81</f>
        <v>0.36</v>
      </c>
      <c r="K81" s="43" t="n">
        <f aca="false">K69+Y81+AA81</f>
        <v>0.34</v>
      </c>
      <c r="L81" s="42" t="n">
        <f aca="false">L69</f>
        <v>0.02</v>
      </c>
      <c r="M81" s="38" t="n">
        <f aca="false">N81+O81</f>
        <v>0.305</v>
      </c>
      <c r="N81" s="43" t="n">
        <f aca="false">K81</f>
        <v>0.34</v>
      </c>
      <c r="O81" s="41" t="n">
        <f aca="false">V81</f>
        <v>-0.035</v>
      </c>
      <c r="P81" s="40" t="n">
        <f aca="false">Q81+R81</f>
        <v>0.2575</v>
      </c>
      <c r="Q81" s="41" t="n">
        <f aca="false">+[1]CGT_CNG!N81</f>
        <v>0.25</v>
      </c>
      <c r="R81" s="83" t="n">
        <f aca="false">+[1]CGT_CNG!O81</f>
        <v>0.0075</v>
      </c>
      <c r="S81" s="83" t="n">
        <f aca="false">T81+U81</f>
        <v>0.2075</v>
      </c>
      <c r="T81" s="83" t="n">
        <f aca="false">[1]CGT_CNG!E81</f>
        <v>0.195</v>
      </c>
      <c r="U81" s="83" t="n">
        <f aca="false">[1]CGT_CNG!F81</f>
        <v>0.0125</v>
      </c>
      <c r="V81" s="0" t="n">
        <f aca="false">VLOOKUP(MONTH(A81),tblMthAdj,4,FALSE())</f>
        <v>-0.035</v>
      </c>
      <c r="W81" s="0" t="n">
        <v>0</v>
      </c>
      <c r="Z81" s="0" t="n">
        <f aca="false">VLOOKUP(MONTH(A81),tblMthAdj,3,FALSE())</f>
        <v>-0.02</v>
      </c>
      <c r="AA81" s="0" t="n">
        <v>0</v>
      </c>
      <c r="AB81" s="0" t="n">
        <v>0</v>
      </c>
      <c r="AC81" s="0" t="n">
        <v>0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0.3125</v>
      </c>
      <c r="E82" s="41" t="n">
        <f aca="false">E70+Y82+AA82</f>
        <v>0.315</v>
      </c>
      <c r="F82" s="42" t="n">
        <f aca="false">F70</f>
        <v>-0.0025</v>
      </c>
      <c r="G82" s="38" t="n">
        <f aca="false">H82+I82</f>
        <v>0.36</v>
      </c>
      <c r="H82" s="43" t="n">
        <f aca="false">K82</f>
        <v>0.38</v>
      </c>
      <c r="I82" s="41" t="n">
        <f aca="false">O82+Z82</f>
        <v>-0.02</v>
      </c>
      <c r="J82" s="40" t="n">
        <f aca="false">K82+L82</f>
        <v>0.4</v>
      </c>
      <c r="K82" s="43" t="n">
        <f aca="false">K70+Y82+AA82</f>
        <v>0.38</v>
      </c>
      <c r="L82" s="42" t="n">
        <f aca="false">L70</f>
        <v>0.02</v>
      </c>
      <c r="M82" s="38" t="n">
        <f aca="false">N82+O82</f>
        <v>0.36</v>
      </c>
      <c r="N82" s="43" t="n">
        <f aca="false">K82</f>
        <v>0.38</v>
      </c>
      <c r="O82" s="41" t="n">
        <f aca="false">V82</f>
        <v>-0.02</v>
      </c>
      <c r="P82" s="40" t="n">
        <f aca="false">Q82+R82</f>
        <v>0.2675</v>
      </c>
      <c r="Q82" s="41" t="n">
        <f aca="false">+[1]CGT_CNG!N82</f>
        <v>0.26</v>
      </c>
      <c r="R82" s="83" t="n">
        <f aca="false">+[1]CGT_CNG!O82</f>
        <v>0.0075</v>
      </c>
      <c r="S82" s="83" t="n">
        <f aca="false">T82+U82</f>
        <v>0.2125</v>
      </c>
      <c r="T82" s="83" t="n">
        <f aca="false">[1]CGT_CNG!E82</f>
        <v>0.2</v>
      </c>
      <c r="U82" s="83" t="n">
        <f aca="false">[1]CGT_CNG!F82</f>
        <v>0.0125</v>
      </c>
      <c r="V82" s="0" t="n">
        <f aca="false">VLOOKUP(MONTH(A82),tblMthAdj,4,FALSE())</f>
        <v>-0.02</v>
      </c>
      <c r="W82" s="0" t="n">
        <v>0</v>
      </c>
      <c r="Z82" s="0" t="n">
        <f aca="false">VLOOKUP(MONTH(A82),tblMthAdj,3,FALSE())</f>
        <v>0</v>
      </c>
      <c r="AA82" s="0" t="n">
        <v>0</v>
      </c>
      <c r="AB82" s="0" t="n">
        <v>0</v>
      </c>
      <c r="AC82" s="0" t="n">
        <v>0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0.31</v>
      </c>
      <c r="E83" s="41" t="n">
        <f aca="false">E71+Y83+AA83</f>
        <v>0.315</v>
      </c>
      <c r="F83" s="42" t="n">
        <f aca="false">F71</f>
        <v>-0.005</v>
      </c>
      <c r="G83" s="38" t="n">
        <f aca="false">H83+I83</f>
        <v>0.36</v>
      </c>
      <c r="H83" s="43" t="n">
        <f aca="false">K83</f>
        <v>0.38</v>
      </c>
      <c r="I83" s="41" t="n">
        <f aca="false">O83+Z83</f>
        <v>-0.02</v>
      </c>
      <c r="J83" s="40" t="n">
        <f aca="false">K83+L83</f>
        <v>0.395</v>
      </c>
      <c r="K83" s="43" t="n">
        <f aca="false">K71+Y83+AA83</f>
        <v>0.38</v>
      </c>
      <c r="L83" s="42" t="n">
        <f aca="false">L71</f>
        <v>0.015</v>
      </c>
      <c r="M83" s="38" t="n">
        <f aca="false">N83+O83</f>
        <v>0.36</v>
      </c>
      <c r="N83" s="43" t="n">
        <f aca="false">K83</f>
        <v>0.38</v>
      </c>
      <c r="O83" s="41" t="n">
        <f aca="false">V83</f>
        <v>-0.02</v>
      </c>
      <c r="P83" s="40" t="n">
        <f aca="false">Q83+R83</f>
        <v>0.2675</v>
      </c>
      <c r="Q83" s="41" t="n">
        <f aca="false">+[1]CGT_CNG!N83</f>
        <v>0.26</v>
      </c>
      <c r="R83" s="83" t="n">
        <f aca="false">+[1]CGT_CNG!O83</f>
        <v>0.0075</v>
      </c>
      <c r="S83" s="83" t="n">
        <f aca="false">T83+U83</f>
        <v>0.2225</v>
      </c>
      <c r="T83" s="83" t="n">
        <f aca="false">[1]CGT_CNG!E83</f>
        <v>0.21</v>
      </c>
      <c r="U83" s="83" t="n">
        <f aca="false">[1]CGT_CNG!F83</f>
        <v>0.0125</v>
      </c>
      <c r="V83" s="0" t="n">
        <f aca="false">VLOOKUP(MONTH(A83),tblMthAdj,4,FALSE())</f>
        <v>-0.02</v>
      </c>
      <c r="W83" s="0" t="n">
        <v>0</v>
      </c>
      <c r="Z83" s="0" t="n">
        <f aca="false">VLOOKUP(MONTH(A83),tblMthAdj,3,FALSE())</f>
        <v>0</v>
      </c>
      <c r="AA83" s="0" t="n">
        <v>0</v>
      </c>
      <c r="AB83" s="0" t="n">
        <v>0</v>
      </c>
      <c r="AC83" s="0" t="n">
        <v>0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0.285</v>
      </c>
      <c r="E84" s="41" t="n">
        <f aca="false">E72+Y84+AA84</f>
        <v>0.29</v>
      </c>
      <c r="F84" s="42" t="n">
        <f aca="false">F72</f>
        <v>-0.005</v>
      </c>
      <c r="G84" s="38" t="n">
        <f aca="false">H84+I84</f>
        <v>0.29</v>
      </c>
      <c r="H84" s="43" t="n">
        <f aca="false">K84</f>
        <v>0.33</v>
      </c>
      <c r="I84" s="41" t="n">
        <f aca="false">O84+Z84</f>
        <v>-0.04</v>
      </c>
      <c r="J84" s="40" t="n">
        <f aca="false">K84+L84</f>
        <v>0.345</v>
      </c>
      <c r="K84" s="43" t="n">
        <f aca="false">K72+Y84+AA84</f>
        <v>0.33</v>
      </c>
      <c r="L84" s="42" t="n">
        <f aca="false">L72</f>
        <v>0.015</v>
      </c>
      <c r="M84" s="38" t="n">
        <f aca="false">N84+O84</f>
        <v>0.31</v>
      </c>
      <c r="N84" s="43" t="n">
        <f aca="false">K84</f>
        <v>0.33</v>
      </c>
      <c r="O84" s="41" t="n">
        <f aca="false">V84</f>
        <v>-0.02</v>
      </c>
      <c r="P84" s="40" t="n">
        <f aca="false">Q84+R84</f>
        <v>0.2275</v>
      </c>
      <c r="Q84" s="41" t="n">
        <f aca="false">+[1]CGT_CNG!N84</f>
        <v>0.22</v>
      </c>
      <c r="R84" s="83" t="n">
        <f aca="false">+[1]CGT_CNG!O84</f>
        <v>0.0075</v>
      </c>
      <c r="S84" s="83" t="n">
        <f aca="false">T84+U84</f>
        <v>0.1975</v>
      </c>
      <c r="T84" s="83" t="n">
        <f aca="false">[1]CGT_CNG!E84</f>
        <v>0.185</v>
      </c>
      <c r="U84" s="83" t="n">
        <f aca="false">[1]CGT_CNG!F84</f>
        <v>0.0125</v>
      </c>
      <c r="V84" s="0" t="n">
        <f aca="false">VLOOKUP(MONTH(A84),tblMthAdj,4,FALSE())</f>
        <v>-0.02</v>
      </c>
      <c r="W84" s="0" t="n">
        <v>0</v>
      </c>
      <c r="Z84" s="0" t="n">
        <f aca="false">VLOOKUP(MONTH(A84),tblMthAdj,3,FALSE())</f>
        <v>-0.02</v>
      </c>
      <c r="AA84" s="0" t="n">
        <v>0</v>
      </c>
      <c r="AB84" s="0" t="n">
        <v>0</v>
      </c>
      <c r="AC84" s="0" t="n">
        <v>0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0.345</v>
      </c>
      <c r="E85" s="41" t="n">
        <f aca="false">E73+Y85+AA85</f>
        <v>0.35</v>
      </c>
      <c r="F85" s="42" t="n">
        <f aca="false">F73</f>
        <v>-0.005</v>
      </c>
      <c r="G85" s="38" t="n">
        <f aca="false">H85+I85</f>
        <v>0.285</v>
      </c>
      <c r="H85" s="43" t="n">
        <f aca="false">K85</f>
        <v>0.37</v>
      </c>
      <c r="I85" s="41" t="n">
        <f aca="false">O85+Z85</f>
        <v>-0.085</v>
      </c>
      <c r="J85" s="40" t="n">
        <f aca="false">K85+L85</f>
        <v>0.38</v>
      </c>
      <c r="K85" s="43" t="n">
        <f aca="false">K73+Y85+AA85</f>
        <v>0.37</v>
      </c>
      <c r="L85" s="42" t="n">
        <f aca="false">L73</f>
        <v>0.01</v>
      </c>
      <c r="M85" s="38" t="n">
        <f aca="false">N85+O85</f>
        <v>0.315</v>
      </c>
      <c r="N85" s="43" t="n">
        <f aca="false">K85</f>
        <v>0.37</v>
      </c>
      <c r="O85" s="41" t="n">
        <f aca="false">V85</f>
        <v>-0.055</v>
      </c>
      <c r="P85" s="40" t="n">
        <f aca="false">Q85+R85</f>
        <v>0.2575</v>
      </c>
      <c r="Q85" s="41" t="n">
        <f aca="false">+[1]CGT_CNG!N85</f>
        <v>0.25</v>
      </c>
      <c r="R85" s="83" t="n">
        <f aca="false">+[1]CGT_CNG!O85</f>
        <v>0.0075</v>
      </c>
      <c r="S85" s="83" t="n">
        <f aca="false">T85+U85</f>
        <v>0.2075</v>
      </c>
      <c r="T85" s="83" t="n">
        <f aca="false">[1]CGT_CNG!E85</f>
        <v>0.195</v>
      </c>
      <c r="U85" s="83" t="n">
        <f aca="false">[1]CGT_CNG!F85</f>
        <v>0.0125</v>
      </c>
      <c r="V85" s="0" t="n">
        <f aca="false">VLOOKUP(MONTH(A85),tblMthAdj,4,FALSE())</f>
        <v>-0.055</v>
      </c>
      <c r="W85" s="0" t="n">
        <v>0</v>
      </c>
      <c r="Z85" s="0" t="n">
        <f aca="false">VLOOKUP(MONTH(A85),tblMthAdj,3,FALSE())</f>
        <v>-0.03</v>
      </c>
      <c r="AA85" s="0" t="n">
        <v>0</v>
      </c>
      <c r="AB85" s="0" t="n">
        <v>0</v>
      </c>
      <c r="AC85" s="0" t="n">
        <v>0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0.495</v>
      </c>
      <c r="E86" s="48" t="n">
        <f aca="false">E74+Y86+AA86</f>
        <v>0.445</v>
      </c>
      <c r="F86" s="49" t="n">
        <f aca="false">F74</f>
        <v>0.05</v>
      </c>
      <c r="G86" s="50" t="n">
        <f aca="false">H86+I86</f>
        <v>0.325</v>
      </c>
      <c r="H86" s="51" t="n">
        <f aca="false">K86</f>
        <v>0.495</v>
      </c>
      <c r="I86" s="48" t="n">
        <f aca="false">O86+Z86</f>
        <v>-0.17</v>
      </c>
      <c r="J86" s="47" t="n">
        <f aca="false">K86+L86</f>
        <v>0.555</v>
      </c>
      <c r="K86" s="51" t="n">
        <f aca="false">K74+Y86+AA86</f>
        <v>0.495</v>
      </c>
      <c r="L86" s="49" t="n">
        <f aca="false">L74</f>
        <v>0.06</v>
      </c>
      <c r="M86" s="50" t="n">
        <f aca="false">N86+O86</f>
        <v>0.445</v>
      </c>
      <c r="N86" s="51" t="n">
        <f aca="false">K86</f>
        <v>0.495</v>
      </c>
      <c r="O86" s="48" t="n">
        <f aca="false">V86</f>
        <v>-0.05</v>
      </c>
      <c r="P86" s="47" t="n">
        <f aca="false">Q86+R86</f>
        <v>0.495</v>
      </c>
      <c r="Q86" s="48" t="n">
        <f aca="false">E86</f>
        <v>0.445</v>
      </c>
      <c r="R86" s="84" t="n">
        <f aca="false">F86</f>
        <v>0.05</v>
      </c>
      <c r="S86" s="84" t="n">
        <f aca="false">T86+U86</f>
        <v>0.495</v>
      </c>
      <c r="T86" s="84" t="n">
        <f aca="false">E86</f>
        <v>0.445</v>
      </c>
      <c r="U86" s="84" t="n">
        <f aca="false">F86</f>
        <v>0.05</v>
      </c>
      <c r="V86" s="0" t="n">
        <v>-0.05</v>
      </c>
      <c r="W86" s="0" t="n">
        <v>0</v>
      </c>
      <c r="Z86" s="0" t="n">
        <f aca="false">VLOOKUP(MONTH(A86),tblMthAdj,3,FALSE())</f>
        <v>-0.12</v>
      </c>
      <c r="AA86" s="0" t="n">
        <v>0</v>
      </c>
      <c r="AB86" s="0" t="n">
        <v>0</v>
      </c>
      <c r="AC86" s="0" t="n">
        <v>0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0.78</v>
      </c>
      <c r="E87" s="41" t="n">
        <f aca="false">E75+Y87+AA87</f>
        <v>0.73</v>
      </c>
      <c r="F87" s="42" t="n">
        <f aca="false">F75</f>
        <v>0.05</v>
      </c>
      <c r="G87" s="38" t="n">
        <f aca="false">H87+I87</f>
        <v>0.85</v>
      </c>
      <c r="H87" s="43" t="n">
        <f aca="false">K87</f>
        <v>0.98</v>
      </c>
      <c r="I87" s="41" t="n">
        <f aca="false">O87+Z87</f>
        <v>-0.13</v>
      </c>
      <c r="J87" s="40" t="n">
        <f aca="false">K87+L87</f>
        <v>1.14</v>
      </c>
      <c r="K87" s="43" t="n">
        <f aca="false">K75+Y87+AA87</f>
        <v>0.98</v>
      </c>
      <c r="L87" s="42" t="n">
        <f aca="false">L75</f>
        <v>0.16</v>
      </c>
      <c r="M87" s="38" t="n">
        <f aca="false">N87+O87</f>
        <v>0.93</v>
      </c>
      <c r="N87" s="43" t="n">
        <f aca="false">K87</f>
        <v>0.98</v>
      </c>
      <c r="O87" s="41" t="n">
        <f aca="false">V87</f>
        <v>-0.05</v>
      </c>
      <c r="P87" s="40" t="n">
        <f aca="false">Q87+R87</f>
        <v>0.78</v>
      </c>
      <c r="Q87" s="41" t="n">
        <f aca="false">E87</f>
        <v>0.73</v>
      </c>
      <c r="R87" s="83" t="n">
        <f aca="false">F87</f>
        <v>0.05</v>
      </c>
      <c r="S87" s="83" t="n">
        <f aca="false">T87+U87</f>
        <v>0.78</v>
      </c>
      <c r="T87" s="83" t="n">
        <f aca="false">E87</f>
        <v>0.73</v>
      </c>
      <c r="U87" s="83" t="n">
        <f aca="false">F87</f>
        <v>0.05</v>
      </c>
      <c r="V87" s="0" t="n">
        <v>-0.05</v>
      </c>
      <c r="W87" s="0" t="n">
        <v>0</v>
      </c>
      <c r="Z87" s="0" t="n">
        <f aca="false">VLOOKUP(MONTH(A87),tblMthAdj,3,FALSE())</f>
        <v>-0.08</v>
      </c>
      <c r="AA87" s="0" t="n">
        <v>0</v>
      </c>
      <c r="AB87" s="0" t="n">
        <v>0</v>
      </c>
      <c r="AC87" s="0" t="n">
        <v>0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1.07</v>
      </c>
      <c r="E88" s="41" t="n">
        <f aca="false">E76+Y88+AA88</f>
        <v>1.02</v>
      </c>
      <c r="F88" s="42" t="n">
        <f aca="false">F76</f>
        <v>0.05</v>
      </c>
      <c r="G88" s="38" t="n">
        <f aca="false">H88+I88</f>
        <v>1.35</v>
      </c>
      <c r="H88" s="43" t="n">
        <f aca="false">K88</f>
        <v>1.6</v>
      </c>
      <c r="I88" s="41" t="n">
        <f aca="false">O88+Z88</f>
        <v>-0.25</v>
      </c>
      <c r="J88" s="40" t="n">
        <f aca="false">K88+L88</f>
        <v>1.94</v>
      </c>
      <c r="K88" s="43" t="n">
        <f aca="false">K76+Y88+AA88</f>
        <v>1.6</v>
      </c>
      <c r="L88" s="42" t="n">
        <f aca="false">L76</f>
        <v>0.34</v>
      </c>
      <c r="M88" s="38" t="n">
        <f aca="false">N88+O88</f>
        <v>1.4</v>
      </c>
      <c r="N88" s="43" t="n">
        <f aca="false">K88</f>
        <v>1.6</v>
      </c>
      <c r="O88" s="41" t="n">
        <f aca="false">V88</f>
        <v>-0.2</v>
      </c>
      <c r="P88" s="40" t="n">
        <f aca="false">Q88+R88</f>
        <v>1.07</v>
      </c>
      <c r="Q88" s="41" t="n">
        <f aca="false">E88</f>
        <v>1.02</v>
      </c>
      <c r="R88" s="83" t="n">
        <f aca="false">F88</f>
        <v>0.05</v>
      </c>
      <c r="S88" s="83" t="n">
        <f aca="false">T88+U88</f>
        <v>1.07</v>
      </c>
      <c r="T88" s="83" t="n">
        <f aca="false">E88</f>
        <v>1.02</v>
      </c>
      <c r="U88" s="83" t="n">
        <f aca="false">F88</f>
        <v>0.05</v>
      </c>
      <c r="V88" s="0" t="n">
        <v>-0.2</v>
      </c>
      <c r="W88" s="0" t="n">
        <v>0</v>
      </c>
      <c r="Z88" s="0" t="n">
        <f aca="false">VLOOKUP(MONTH(A88),tblMthAdj,3,FALSE())</f>
        <v>-0.05</v>
      </c>
      <c r="AA88" s="0" t="n">
        <v>0</v>
      </c>
      <c r="AB88" s="0" t="n">
        <v>0</v>
      </c>
      <c r="AC88" s="0" t="n">
        <v>0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1.06</v>
      </c>
      <c r="E89" s="41" t="n">
        <f aca="false">E77+Y89+AA89</f>
        <v>1.01</v>
      </c>
      <c r="F89" s="42" t="n">
        <f aca="false">F77</f>
        <v>0.05</v>
      </c>
      <c r="G89" s="38" t="n">
        <f aca="false">H89+I89</f>
        <v>1.32</v>
      </c>
      <c r="H89" s="43" t="n">
        <f aca="false">K89</f>
        <v>1.6</v>
      </c>
      <c r="I89" s="41" t="n">
        <f aca="false">O89+Z89</f>
        <v>-0.28</v>
      </c>
      <c r="J89" s="40" t="n">
        <f aca="false">K89+L89</f>
        <v>1.94</v>
      </c>
      <c r="K89" s="43" t="n">
        <f aca="false">K77+Y89+AA89</f>
        <v>1.6</v>
      </c>
      <c r="L89" s="42" t="n">
        <f aca="false">L77</f>
        <v>0.34</v>
      </c>
      <c r="M89" s="38" t="n">
        <f aca="false">N89+O89</f>
        <v>1.4</v>
      </c>
      <c r="N89" s="43" t="n">
        <f aca="false">K89</f>
        <v>1.6</v>
      </c>
      <c r="O89" s="41" t="n">
        <f aca="false">V89</f>
        <v>-0.2</v>
      </c>
      <c r="P89" s="40" t="n">
        <f aca="false">Q89+R89</f>
        <v>1.06</v>
      </c>
      <c r="Q89" s="41" t="n">
        <f aca="false">E89</f>
        <v>1.01</v>
      </c>
      <c r="R89" s="83" t="n">
        <f aca="false">F89</f>
        <v>0.05</v>
      </c>
      <c r="S89" s="83" t="n">
        <f aca="false">T89+U89</f>
        <v>1.06</v>
      </c>
      <c r="T89" s="83" t="n">
        <f aca="false">E89</f>
        <v>1.01</v>
      </c>
      <c r="U89" s="83" t="n">
        <f aca="false">F89</f>
        <v>0.05</v>
      </c>
      <c r="V89" s="0" t="n">
        <v>-0.2</v>
      </c>
      <c r="W89" s="0" t="n">
        <v>0</v>
      </c>
      <c r="Z89" s="0" t="n">
        <f aca="false">VLOOKUP(MONTH(A89),tblMthAdj,3,FALSE())</f>
        <v>-0.08</v>
      </c>
      <c r="AA89" s="0" t="n">
        <v>0</v>
      </c>
      <c r="AB89" s="0" t="n">
        <v>0</v>
      </c>
      <c r="AC89" s="0" t="n">
        <v>0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0.595</v>
      </c>
      <c r="E90" s="41" t="n">
        <f aca="false">E78+Y90+AA90</f>
        <v>0.545</v>
      </c>
      <c r="F90" s="42" t="n">
        <f aca="false">F78</f>
        <v>0.05</v>
      </c>
      <c r="G90" s="38" t="n">
        <f aca="false">H90+I90</f>
        <v>0.395</v>
      </c>
      <c r="H90" s="43" t="n">
        <f aca="false">K90</f>
        <v>0.565</v>
      </c>
      <c r="I90" s="41" t="n">
        <f aca="false">O90+Z90</f>
        <v>-0.17</v>
      </c>
      <c r="J90" s="40" t="n">
        <f aca="false">K90+L90</f>
        <v>0.665</v>
      </c>
      <c r="K90" s="43" t="n">
        <f aca="false">K78+Y90+AA90</f>
        <v>0.565</v>
      </c>
      <c r="L90" s="42" t="n">
        <f aca="false">L78</f>
        <v>0.1</v>
      </c>
      <c r="M90" s="38" t="n">
        <f aca="false">N90+O90</f>
        <v>0.515</v>
      </c>
      <c r="N90" s="43" t="n">
        <f aca="false">K90</f>
        <v>0.565</v>
      </c>
      <c r="O90" s="41" t="n">
        <f aca="false">V90</f>
        <v>-0.05</v>
      </c>
      <c r="P90" s="40" t="n">
        <f aca="false">Q90+R90</f>
        <v>0.595</v>
      </c>
      <c r="Q90" s="41" t="n">
        <f aca="false">E90</f>
        <v>0.545</v>
      </c>
      <c r="R90" s="83" t="n">
        <f aca="false">F90</f>
        <v>0.05</v>
      </c>
      <c r="S90" s="83" t="n">
        <f aca="false">T90+U90</f>
        <v>0.595</v>
      </c>
      <c r="T90" s="83" t="n">
        <f aca="false">E90</f>
        <v>0.545</v>
      </c>
      <c r="U90" s="83" t="n">
        <f aca="false">F90</f>
        <v>0.05</v>
      </c>
      <c r="V90" s="0" t="n">
        <v>-0.05</v>
      </c>
      <c r="W90" s="0" t="n">
        <v>0</v>
      </c>
      <c r="Z90" s="0" t="n">
        <f aca="false">VLOOKUP(MONTH(A90),tblMthAdj,3,FALSE())</f>
        <v>-0.12</v>
      </c>
      <c r="AA90" s="0" t="n">
        <v>0</v>
      </c>
      <c r="AB90" s="0" t="n">
        <v>0</v>
      </c>
      <c r="AC90" s="0" t="n">
        <v>0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0.31</v>
      </c>
      <c r="E91" s="48" t="n">
        <f aca="false">E79+Y91+AA91</f>
        <v>0.31</v>
      </c>
      <c r="F91" s="49" t="n">
        <f aca="false">F79</f>
        <v>0</v>
      </c>
      <c r="G91" s="50" t="n">
        <f aca="false">H91+I91</f>
        <v>0.265</v>
      </c>
      <c r="H91" s="51" t="n">
        <f aca="false">K91</f>
        <v>0.35</v>
      </c>
      <c r="I91" s="48" t="n">
        <f aca="false">O91+Z91</f>
        <v>-0.085</v>
      </c>
      <c r="J91" s="47" t="n">
        <f aca="false">K91+L91</f>
        <v>0.37</v>
      </c>
      <c r="K91" s="51" t="n">
        <f aca="false">K79+Y91+AA91</f>
        <v>0.35</v>
      </c>
      <c r="L91" s="49" t="n">
        <f aca="false">L79</f>
        <v>0.02</v>
      </c>
      <c r="M91" s="50" t="n">
        <f aca="false">N91+O91</f>
        <v>0.305</v>
      </c>
      <c r="N91" s="51" t="n">
        <f aca="false">K91</f>
        <v>0.35</v>
      </c>
      <c r="O91" s="48" t="n">
        <f aca="false">V91</f>
        <v>-0.045</v>
      </c>
      <c r="P91" s="47" t="n">
        <f aca="false">Q91+R91</f>
        <v>0.3325</v>
      </c>
      <c r="Q91" s="48" t="n">
        <f aca="false">+[1]CGT_CNG!N91</f>
        <v>0.325</v>
      </c>
      <c r="R91" s="84" t="n">
        <f aca="false">+[1]CGT_CNG!O91</f>
        <v>0.0075</v>
      </c>
      <c r="S91" s="84" t="n">
        <f aca="false">T91+U91</f>
        <v>0.1875</v>
      </c>
      <c r="T91" s="84" t="n">
        <f aca="false">[1]CGT_CNG!E91</f>
        <v>0.17</v>
      </c>
      <c r="U91" s="84" t="n">
        <f aca="false">[1]CGT_CNG!F91</f>
        <v>0.0175</v>
      </c>
      <c r="V91" s="0" t="n">
        <f aca="false">VLOOKUP(MONTH(A91),tblMthAdj,4,FALSE())</f>
        <v>-0.045</v>
      </c>
      <c r="W91" s="0" t="n">
        <v>0</v>
      </c>
      <c r="Z91" s="0" t="n">
        <f aca="false">VLOOKUP(MONTH(A91),tblMthAdj,3,FALSE())</f>
        <v>-0.04</v>
      </c>
      <c r="AA91" s="0" t="n">
        <v>0</v>
      </c>
      <c r="AB91" s="0" t="n">
        <v>0</v>
      </c>
      <c r="AC91" s="0" t="n">
        <v>0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0.29</v>
      </c>
      <c r="E92" s="41" t="n">
        <f aca="false">E80+Y92+AA92</f>
        <v>0.29</v>
      </c>
      <c r="F92" s="42" t="n">
        <f aca="false">F80</f>
        <v>0</v>
      </c>
      <c r="G92" s="38" t="n">
        <f aca="false">H92+I92</f>
        <v>0.235</v>
      </c>
      <c r="H92" s="43" t="n">
        <f aca="false">K92</f>
        <v>0.3</v>
      </c>
      <c r="I92" s="41" t="n">
        <f aca="false">O92+Z92</f>
        <v>-0.065</v>
      </c>
      <c r="J92" s="40" t="n">
        <f aca="false">K92+L92</f>
        <v>0.32</v>
      </c>
      <c r="K92" s="43" t="n">
        <f aca="false">K80+Y92+AA92</f>
        <v>0.3</v>
      </c>
      <c r="L92" s="42" t="n">
        <f aca="false">L80</f>
        <v>0.02</v>
      </c>
      <c r="M92" s="38" t="n">
        <f aca="false">N92+O92</f>
        <v>0.265</v>
      </c>
      <c r="N92" s="43" t="n">
        <f aca="false">K92</f>
        <v>0.3</v>
      </c>
      <c r="O92" s="41" t="n">
        <f aca="false">V92</f>
        <v>-0.035</v>
      </c>
      <c r="P92" s="40" t="n">
        <f aca="false">Q92+R92</f>
        <v>0.2275</v>
      </c>
      <c r="Q92" s="41" t="n">
        <f aca="false">+[1]CGT_CNG!N92</f>
        <v>0.22</v>
      </c>
      <c r="R92" s="83" t="n">
        <f aca="false">+[1]CGT_CNG!O92</f>
        <v>0.0075</v>
      </c>
      <c r="S92" s="83" t="n">
        <f aca="false">T92+U92</f>
        <v>0.175</v>
      </c>
      <c r="T92" s="83" t="n">
        <f aca="false">[1]CGT_CNG!E92</f>
        <v>0.165</v>
      </c>
      <c r="U92" s="83" t="n">
        <f aca="false">[1]CGT_CNG!F92</f>
        <v>0.01</v>
      </c>
      <c r="V92" s="0" t="n">
        <f aca="false">VLOOKUP(MONTH(A92),tblMthAdj,4,FALSE())</f>
        <v>-0.035</v>
      </c>
      <c r="W92" s="0" t="n">
        <v>0</v>
      </c>
      <c r="Z92" s="0" t="n">
        <f aca="false">VLOOKUP(MONTH(A92),tblMthAdj,3,FALSE())</f>
        <v>-0.03</v>
      </c>
      <c r="AA92" s="0" t="n">
        <v>0</v>
      </c>
      <c r="AB92" s="0" t="n">
        <v>0</v>
      </c>
      <c r="AC92" s="0" t="n">
        <v>0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0.2975</v>
      </c>
      <c r="E93" s="41" t="n">
        <f aca="false">E81+Y93+AA93</f>
        <v>0.3</v>
      </c>
      <c r="F93" s="42" t="n">
        <f aca="false">F81</f>
        <v>-0.0025</v>
      </c>
      <c r="G93" s="38" t="n">
        <f aca="false">H93+I93</f>
        <v>0.285</v>
      </c>
      <c r="H93" s="43" t="n">
        <f aca="false">K93</f>
        <v>0.34</v>
      </c>
      <c r="I93" s="41" t="n">
        <f aca="false">O93+Z93</f>
        <v>-0.055</v>
      </c>
      <c r="J93" s="40" t="n">
        <f aca="false">K93+L93</f>
        <v>0.36</v>
      </c>
      <c r="K93" s="43" t="n">
        <f aca="false">K81+Y93+AA93</f>
        <v>0.34</v>
      </c>
      <c r="L93" s="42" t="n">
        <f aca="false">L81</f>
        <v>0.02</v>
      </c>
      <c r="M93" s="38" t="n">
        <f aca="false">N93+O93</f>
        <v>0.305</v>
      </c>
      <c r="N93" s="43" t="n">
        <f aca="false">K93</f>
        <v>0.34</v>
      </c>
      <c r="O93" s="41" t="n">
        <f aca="false">V93</f>
        <v>-0.035</v>
      </c>
      <c r="P93" s="40" t="n">
        <f aca="false">Q93+R93</f>
        <v>0.2575</v>
      </c>
      <c r="Q93" s="41" t="n">
        <f aca="false">+[1]CGT_CNG!N93</f>
        <v>0.25</v>
      </c>
      <c r="R93" s="83" t="n">
        <f aca="false">+[1]CGT_CNG!O93</f>
        <v>0.0075</v>
      </c>
      <c r="S93" s="83" t="n">
        <f aca="false">T93+U93</f>
        <v>0.1825</v>
      </c>
      <c r="T93" s="83" t="n">
        <f aca="false">[1]CGT_CNG!E93</f>
        <v>0.17</v>
      </c>
      <c r="U93" s="83" t="n">
        <f aca="false">[1]CGT_CNG!F93</f>
        <v>0.0125</v>
      </c>
      <c r="V93" s="0" t="n">
        <f aca="false">VLOOKUP(MONTH(A93),tblMthAdj,4,FALSE())</f>
        <v>-0.035</v>
      </c>
      <c r="W93" s="0" t="n">
        <v>0</v>
      </c>
      <c r="Z93" s="0" t="n">
        <f aca="false">VLOOKUP(MONTH(A93),tblMthAdj,3,FALSE())</f>
        <v>-0.02</v>
      </c>
      <c r="AA93" s="0" t="n">
        <v>0</v>
      </c>
      <c r="AB93" s="0" t="n">
        <v>0</v>
      </c>
      <c r="AC93" s="0" t="n">
        <v>0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0.3125</v>
      </c>
      <c r="E94" s="41" t="n">
        <f aca="false">E82+Y94+AA94</f>
        <v>0.315</v>
      </c>
      <c r="F94" s="42" t="n">
        <f aca="false">F82</f>
        <v>-0.0025</v>
      </c>
      <c r="G94" s="38" t="n">
        <f aca="false">H94+I94</f>
        <v>0.36</v>
      </c>
      <c r="H94" s="43" t="n">
        <f aca="false">K94</f>
        <v>0.38</v>
      </c>
      <c r="I94" s="41" t="n">
        <f aca="false">O94+Z94</f>
        <v>-0.02</v>
      </c>
      <c r="J94" s="40" t="n">
        <f aca="false">K94+L94</f>
        <v>0.4</v>
      </c>
      <c r="K94" s="43" t="n">
        <f aca="false">K82+Y94+AA94</f>
        <v>0.38</v>
      </c>
      <c r="L94" s="42" t="n">
        <f aca="false">L82</f>
        <v>0.02</v>
      </c>
      <c r="M94" s="38" t="n">
        <f aca="false">N94+O94</f>
        <v>0.36</v>
      </c>
      <c r="N94" s="43" t="n">
        <f aca="false">K94</f>
        <v>0.38</v>
      </c>
      <c r="O94" s="41" t="n">
        <f aca="false">V94</f>
        <v>-0.02</v>
      </c>
      <c r="P94" s="40" t="n">
        <f aca="false">Q94+R94</f>
        <v>0.2675</v>
      </c>
      <c r="Q94" s="41" t="n">
        <f aca="false">+[1]CGT_CNG!N94</f>
        <v>0.26</v>
      </c>
      <c r="R94" s="83" t="n">
        <f aca="false">+[1]CGT_CNG!O94</f>
        <v>0.0075</v>
      </c>
      <c r="S94" s="83" t="n">
        <f aca="false">T94+U94</f>
        <v>0.1875</v>
      </c>
      <c r="T94" s="83" t="n">
        <f aca="false">[1]CGT_CNG!E94</f>
        <v>0.175</v>
      </c>
      <c r="U94" s="83" t="n">
        <f aca="false">[1]CGT_CNG!F94</f>
        <v>0.0125</v>
      </c>
      <c r="V94" s="0" t="n">
        <f aca="false">VLOOKUP(MONTH(A94),tblMthAdj,4,FALSE())</f>
        <v>-0.02</v>
      </c>
      <c r="W94" s="0" t="n">
        <v>0</v>
      </c>
      <c r="Z94" s="0" t="n">
        <f aca="false">VLOOKUP(MONTH(A94),tblMthAdj,3,FALSE())</f>
        <v>0</v>
      </c>
      <c r="AA94" s="0" t="n">
        <v>0</v>
      </c>
      <c r="AB94" s="0" t="n">
        <v>0</v>
      </c>
      <c r="AC94" s="0" t="n">
        <v>0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0.31</v>
      </c>
      <c r="E95" s="41" t="n">
        <f aca="false">E83+Y95+AA95</f>
        <v>0.315</v>
      </c>
      <c r="F95" s="42" t="n">
        <f aca="false">F83</f>
        <v>-0.005</v>
      </c>
      <c r="G95" s="38" t="n">
        <f aca="false">H95+I95</f>
        <v>0.36</v>
      </c>
      <c r="H95" s="43" t="n">
        <f aca="false">K95</f>
        <v>0.38</v>
      </c>
      <c r="I95" s="41" t="n">
        <f aca="false">O95+Z95</f>
        <v>-0.02</v>
      </c>
      <c r="J95" s="40" t="n">
        <f aca="false">K95+L95</f>
        <v>0.395</v>
      </c>
      <c r="K95" s="43" t="n">
        <f aca="false">K83+Y95+AA95</f>
        <v>0.38</v>
      </c>
      <c r="L95" s="42" t="n">
        <f aca="false">L83</f>
        <v>0.015</v>
      </c>
      <c r="M95" s="38" t="n">
        <f aca="false">N95+O95</f>
        <v>0.36</v>
      </c>
      <c r="N95" s="43" t="n">
        <f aca="false">K95</f>
        <v>0.38</v>
      </c>
      <c r="O95" s="41" t="n">
        <f aca="false">V95</f>
        <v>-0.02</v>
      </c>
      <c r="P95" s="40" t="n">
        <f aca="false">Q95+R95</f>
        <v>0.2675</v>
      </c>
      <c r="Q95" s="41" t="n">
        <f aca="false">+[1]CGT_CNG!N95</f>
        <v>0.26</v>
      </c>
      <c r="R95" s="83" t="n">
        <f aca="false">+[1]CGT_CNG!O95</f>
        <v>0.0075</v>
      </c>
      <c r="S95" s="83" t="n">
        <f aca="false">T95+U95</f>
        <v>0.1875</v>
      </c>
      <c r="T95" s="83" t="n">
        <f aca="false">[1]CGT_CNG!E95</f>
        <v>0.175</v>
      </c>
      <c r="U95" s="83" t="n">
        <f aca="false">[1]CGT_CNG!F95</f>
        <v>0.0125</v>
      </c>
      <c r="V95" s="0" t="n">
        <f aca="false">VLOOKUP(MONTH(A95),tblMthAdj,4,FALSE())</f>
        <v>-0.02</v>
      </c>
      <c r="W95" s="0" t="n">
        <v>0</v>
      </c>
      <c r="Z95" s="0" t="n">
        <f aca="false">VLOOKUP(MONTH(A95),tblMthAdj,3,FALSE())</f>
        <v>0</v>
      </c>
      <c r="AA95" s="0" t="n">
        <v>0</v>
      </c>
      <c r="AB95" s="0" t="n">
        <v>0</v>
      </c>
      <c r="AC95" s="0" t="n">
        <v>0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0.285</v>
      </c>
      <c r="E96" s="41" t="n">
        <f aca="false">E84+Y96+AA96</f>
        <v>0.29</v>
      </c>
      <c r="F96" s="42" t="n">
        <f aca="false">F84</f>
        <v>-0.005</v>
      </c>
      <c r="G96" s="38" t="n">
        <f aca="false">H96+I96</f>
        <v>0.29</v>
      </c>
      <c r="H96" s="43" t="n">
        <f aca="false">K96</f>
        <v>0.33</v>
      </c>
      <c r="I96" s="41" t="n">
        <f aca="false">O96+Z96</f>
        <v>-0.04</v>
      </c>
      <c r="J96" s="40" t="n">
        <f aca="false">K96+L96</f>
        <v>0.345</v>
      </c>
      <c r="K96" s="43" t="n">
        <f aca="false">K84+Y96+AA96</f>
        <v>0.33</v>
      </c>
      <c r="L96" s="42" t="n">
        <f aca="false">L84</f>
        <v>0.015</v>
      </c>
      <c r="M96" s="38" t="n">
        <f aca="false">N96+O96</f>
        <v>0.31</v>
      </c>
      <c r="N96" s="43" t="n">
        <f aca="false">K96</f>
        <v>0.33</v>
      </c>
      <c r="O96" s="41" t="n">
        <f aca="false">V96</f>
        <v>-0.02</v>
      </c>
      <c r="P96" s="40" t="n">
        <f aca="false">Q96+R96</f>
        <v>0.2275</v>
      </c>
      <c r="Q96" s="41" t="n">
        <f aca="false">+[1]CGT_CNG!N96</f>
        <v>0.22</v>
      </c>
      <c r="R96" s="83" t="n">
        <f aca="false">+[1]CGT_CNG!O96</f>
        <v>0.0075</v>
      </c>
      <c r="S96" s="83" t="n">
        <f aca="false">T96+U96</f>
        <v>0.1775</v>
      </c>
      <c r="T96" s="83" t="n">
        <f aca="false">[1]CGT_CNG!E96</f>
        <v>0.165</v>
      </c>
      <c r="U96" s="83" t="n">
        <f aca="false">[1]CGT_CNG!F96</f>
        <v>0.0125</v>
      </c>
      <c r="V96" s="0" t="n">
        <f aca="false">VLOOKUP(MONTH(A96),tblMthAdj,4,FALSE())</f>
        <v>-0.02</v>
      </c>
      <c r="W96" s="0" t="n">
        <v>0</v>
      </c>
      <c r="Z96" s="0" t="n">
        <f aca="false">VLOOKUP(MONTH(A96),tblMthAdj,3,FALSE())</f>
        <v>-0.02</v>
      </c>
      <c r="AA96" s="0" t="n">
        <v>0</v>
      </c>
      <c r="AB96" s="0" t="n">
        <v>0</v>
      </c>
      <c r="AC96" s="0" t="n">
        <v>0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0.345</v>
      </c>
      <c r="E97" s="41" t="n">
        <f aca="false">E85+Y97+AA97</f>
        <v>0.35</v>
      </c>
      <c r="F97" s="42" t="n">
        <f aca="false">F85</f>
        <v>-0.005</v>
      </c>
      <c r="G97" s="38" t="n">
        <f aca="false">H97+I97</f>
        <v>0.285</v>
      </c>
      <c r="H97" s="43" t="n">
        <f aca="false">K97</f>
        <v>0.37</v>
      </c>
      <c r="I97" s="41" t="n">
        <f aca="false">O97+Z97</f>
        <v>-0.085</v>
      </c>
      <c r="J97" s="40" t="n">
        <f aca="false">K97+L97</f>
        <v>0.38</v>
      </c>
      <c r="K97" s="43" t="n">
        <f aca="false">K85+Y97+AA97</f>
        <v>0.37</v>
      </c>
      <c r="L97" s="42" t="n">
        <f aca="false">L85</f>
        <v>0.01</v>
      </c>
      <c r="M97" s="38" t="n">
        <f aca="false">N97+O97</f>
        <v>0.315</v>
      </c>
      <c r="N97" s="43" t="n">
        <f aca="false">K97</f>
        <v>0.37</v>
      </c>
      <c r="O97" s="41" t="n">
        <f aca="false">V97</f>
        <v>-0.055</v>
      </c>
      <c r="P97" s="40" t="n">
        <f aca="false">Q97+R97</f>
        <v>0.2575</v>
      </c>
      <c r="Q97" s="41" t="n">
        <f aca="false">+[1]CGT_CNG!N97</f>
        <v>0.25</v>
      </c>
      <c r="R97" s="83" t="n">
        <f aca="false">+[1]CGT_CNG!O97</f>
        <v>0.0075</v>
      </c>
      <c r="S97" s="83" t="n">
        <f aca="false">T97+U97</f>
        <v>0.185</v>
      </c>
      <c r="T97" s="83" t="n">
        <f aca="false">[1]CGT_CNG!E97</f>
        <v>0.1725</v>
      </c>
      <c r="U97" s="83" t="n">
        <f aca="false">[1]CGT_CNG!F97</f>
        <v>0.0125</v>
      </c>
      <c r="V97" s="0" t="n">
        <f aca="false">VLOOKUP(MONTH(A97),tblMthAdj,4,FALSE())</f>
        <v>-0.055</v>
      </c>
      <c r="W97" s="0" t="n">
        <v>0</v>
      </c>
      <c r="Z97" s="0" t="n">
        <f aca="false">VLOOKUP(MONTH(A97),tblMthAdj,3,FALSE())</f>
        <v>-0.03</v>
      </c>
      <c r="AA97" s="0" t="n">
        <v>0</v>
      </c>
      <c r="AB97" s="0" t="n">
        <v>0</v>
      </c>
      <c r="AC97" s="0" t="n">
        <v>0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0.495</v>
      </c>
      <c r="E98" s="48" t="n">
        <f aca="false">E86+Y98+AA98</f>
        <v>0.445</v>
      </c>
      <c r="F98" s="49" t="n">
        <f aca="false">F86</f>
        <v>0.05</v>
      </c>
      <c r="G98" s="50" t="n">
        <f aca="false">H98+I98</f>
        <v>0.325</v>
      </c>
      <c r="H98" s="51" t="n">
        <f aca="false">K98</f>
        <v>0.495</v>
      </c>
      <c r="I98" s="48" t="n">
        <f aca="false">O98+Z98</f>
        <v>-0.17</v>
      </c>
      <c r="J98" s="47" t="n">
        <f aca="false">K98+L98</f>
        <v>0.555</v>
      </c>
      <c r="K98" s="51" t="n">
        <f aca="false">K86+Y98+AA98</f>
        <v>0.495</v>
      </c>
      <c r="L98" s="49" t="n">
        <f aca="false">L86</f>
        <v>0.06</v>
      </c>
      <c r="M98" s="50" t="n">
        <f aca="false">N98+O98</f>
        <v>0.445</v>
      </c>
      <c r="N98" s="51" t="n">
        <f aca="false">K98</f>
        <v>0.495</v>
      </c>
      <c r="O98" s="48" t="n">
        <f aca="false">V98</f>
        <v>-0.05</v>
      </c>
      <c r="P98" s="47" t="n">
        <f aca="false">Q98+R98</f>
        <v>0.495</v>
      </c>
      <c r="Q98" s="48" t="n">
        <f aca="false">E98</f>
        <v>0.445</v>
      </c>
      <c r="R98" s="84" t="n">
        <f aca="false">F98</f>
        <v>0.05</v>
      </c>
      <c r="S98" s="84" t="n">
        <f aca="false">T98+U98</f>
        <v>0.495</v>
      </c>
      <c r="T98" s="84" t="n">
        <f aca="false">E98</f>
        <v>0.445</v>
      </c>
      <c r="U98" s="84" t="n">
        <f aca="false">F98</f>
        <v>0.05</v>
      </c>
      <c r="V98" s="0" t="n">
        <v>-0.05</v>
      </c>
      <c r="W98" s="0" t="n">
        <v>0</v>
      </c>
      <c r="Z98" s="0" t="n">
        <f aca="false">VLOOKUP(MONTH(A98),tblMthAdj,3,FALSE())</f>
        <v>-0.12</v>
      </c>
      <c r="AA98" s="0" t="n">
        <v>0</v>
      </c>
      <c r="AB98" s="0" t="n">
        <v>0</v>
      </c>
      <c r="AC98" s="0" t="n">
        <v>0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0.78</v>
      </c>
      <c r="E99" s="41" t="n">
        <f aca="false">E87+Y99+AA99</f>
        <v>0.73</v>
      </c>
      <c r="F99" s="42" t="n">
        <f aca="false">F87</f>
        <v>0.05</v>
      </c>
      <c r="G99" s="38" t="n">
        <f aca="false">H99+I99</f>
        <v>0.85</v>
      </c>
      <c r="H99" s="43" t="n">
        <f aca="false">K99</f>
        <v>0.98</v>
      </c>
      <c r="I99" s="41" t="n">
        <f aca="false">O99+Z99</f>
        <v>-0.13</v>
      </c>
      <c r="J99" s="40" t="n">
        <f aca="false">K99+L99</f>
        <v>1.14</v>
      </c>
      <c r="K99" s="43" t="n">
        <f aca="false">K87+Y99+AA99</f>
        <v>0.98</v>
      </c>
      <c r="L99" s="42" t="n">
        <f aca="false">L87</f>
        <v>0.16</v>
      </c>
      <c r="M99" s="38" t="n">
        <f aca="false">N99+O99</f>
        <v>0.93</v>
      </c>
      <c r="N99" s="43" t="n">
        <f aca="false">K99</f>
        <v>0.98</v>
      </c>
      <c r="O99" s="41" t="n">
        <f aca="false">V99</f>
        <v>-0.05</v>
      </c>
      <c r="P99" s="40" t="n">
        <f aca="false">Q99+R99</f>
        <v>0.78</v>
      </c>
      <c r="Q99" s="41" t="n">
        <f aca="false">E99</f>
        <v>0.73</v>
      </c>
      <c r="R99" s="83" t="n">
        <f aca="false">F99</f>
        <v>0.05</v>
      </c>
      <c r="S99" s="83" t="n">
        <f aca="false">T99+U99</f>
        <v>0.78</v>
      </c>
      <c r="T99" s="83" t="n">
        <f aca="false">E99</f>
        <v>0.73</v>
      </c>
      <c r="U99" s="83" t="n">
        <f aca="false">F99</f>
        <v>0.05</v>
      </c>
      <c r="V99" s="0" t="n">
        <v>-0.05</v>
      </c>
      <c r="W99" s="0" t="n">
        <v>0</v>
      </c>
      <c r="Z99" s="0" t="n">
        <f aca="false">VLOOKUP(MONTH(A99),tblMthAdj,3,FALSE())</f>
        <v>-0.08</v>
      </c>
      <c r="AA99" s="0" t="n">
        <v>0</v>
      </c>
      <c r="AB99" s="0" t="n">
        <v>0</v>
      </c>
      <c r="AC99" s="0" t="n">
        <v>0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1.07</v>
      </c>
      <c r="E100" s="41" t="n">
        <f aca="false">E88+Y100+AA100</f>
        <v>1.02</v>
      </c>
      <c r="F100" s="42" t="n">
        <f aca="false">F88</f>
        <v>0.05</v>
      </c>
      <c r="G100" s="38" t="n">
        <f aca="false">H100+I100</f>
        <v>1.35</v>
      </c>
      <c r="H100" s="43" t="n">
        <f aca="false">K100</f>
        <v>1.6</v>
      </c>
      <c r="I100" s="41" t="n">
        <f aca="false">O100+Z100</f>
        <v>-0.25</v>
      </c>
      <c r="J100" s="40" t="n">
        <f aca="false">K100+L100</f>
        <v>1.94</v>
      </c>
      <c r="K100" s="43" t="n">
        <f aca="false">K88+Y100+AA100</f>
        <v>1.6</v>
      </c>
      <c r="L100" s="42" t="n">
        <f aca="false">L88</f>
        <v>0.34</v>
      </c>
      <c r="M100" s="38" t="n">
        <f aca="false">N100+O100</f>
        <v>1.4</v>
      </c>
      <c r="N100" s="43" t="n">
        <f aca="false">K100</f>
        <v>1.6</v>
      </c>
      <c r="O100" s="41" t="n">
        <f aca="false">V100</f>
        <v>-0.2</v>
      </c>
      <c r="P100" s="40" t="n">
        <f aca="false">Q100+R100</f>
        <v>1.07</v>
      </c>
      <c r="Q100" s="41" t="n">
        <f aca="false">E100</f>
        <v>1.02</v>
      </c>
      <c r="R100" s="83" t="n">
        <f aca="false">F100</f>
        <v>0.05</v>
      </c>
      <c r="S100" s="83" t="n">
        <f aca="false">T100+U100</f>
        <v>1.07</v>
      </c>
      <c r="T100" s="83" t="n">
        <f aca="false">E100</f>
        <v>1.02</v>
      </c>
      <c r="U100" s="83" t="n">
        <f aca="false">F100</f>
        <v>0.05</v>
      </c>
      <c r="V100" s="0" t="n">
        <v>-0.2</v>
      </c>
      <c r="W100" s="0" t="n">
        <v>0</v>
      </c>
      <c r="Z100" s="0" t="n">
        <f aca="false">VLOOKUP(MONTH(A100),tblMthAdj,3,FALSE())</f>
        <v>-0.05</v>
      </c>
      <c r="AA100" s="0" t="n">
        <v>0</v>
      </c>
      <c r="AB100" s="0" t="n">
        <v>0</v>
      </c>
      <c r="AC100" s="0" t="n">
        <v>0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1.06</v>
      </c>
      <c r="E101" s="41" t="n">
        <f aca="false">E89+Y101+AA101</f>
        <v>1.01</v>
      </c>
      <c r="F101" s="42" t="n">
        <f aca="false">F89</f>
        <v>0.05</v>
      </c>
      <c r="G101" s="38" t="n">
        <f aca="false">H101+I101</f>
        <v>1.32</v>
      </c>
      <c r="H101" s="43" t="n">
        <f aca="false">K101</f>
        <v>1.6</v>
      </c>
      <c r="I101" s="41" t="n">
        <f aca="false">O101+Z101</f>
        <v>-0.28</v>
      </c>
      <c r="J101" s="40" t="n">
        <f aca="false">K101+L101</f>
        <v>1.94</v>
      </c>
      <c r="K101" s="43" t="n">
        <f aca="false">K89+Y101+AA101</f>
        <v>1.6</v>
      </c>
      <c r="L101" s="42" t="n">
        <f aca="false">L89</f>
        <v>0.34</v>
      </c>
      <c r="M101" s="38" t="n">
        <f aca="false">N101+O101</f>
        <v>1.4</v>
      </c>
      <c r="N101" s="43" t="n">
        <f aca="false">K101</f>
        <v>1.6</v>
      </c>
      <c r="O101" s="41" t="n">
        <f aca="false">V101</f>
        <v>-0.2</v>
      </c>
      <c r="P101" s="40" t="n">
        <f aca="false">Q101+R101</f>
        <v>1.06</v>
      </c>
      <c r="Q101" s="41" t="n">
        <f aca="false">E101</f>
        <v>1.01</v>
      </c>
      <c r="R101" s="83" t="n">
        <f aca="false">F101</f>
        <v>0.05</v>
      </c>
      <c r="S101" s="83" t="n">
        <f aca="false">T101+U101</f>
        <v>1.06</v>
      </c>
      <c r="T101" s="83" t="n">
        <f aca="false">E101</f>
        <v>1.01</v>
      </c>
      <c r="U101" s="83" t="n">
        <f aca="false">F101</f>
        <v>0.05</v>
      </c>
      <c r="V101" s="0" t="n">
        <v>-0.2</v>
      </c>
      <c r="W101" s="0" t="n">
        <v>0</v>
      </c>
      <c r="Z101" s="0" t="n">
        <f aca="false">VLOOKUP(MONTH(A101),tblMthAdj,3,FALSE())</f>
        <v>-0.08</v>
      </c>
      <c r="AA101" s="0" t="n">
        <v>0</v>
      </c>
      <c r="AB101" s="0" t="n">
        <v>0</v>
      </c>
      <c r="AC101" s="0" t="n">
        <v>0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0.595</v>
      </c>
      <c r="E102" s="41" t="n">
        <f aca="false">E90+Y102+AA102</f>
        <v>0.545</v>
      </c>
      <c r="F102" s="42" t="n">
        <f aca="false">F90</f>
        <v>0.05</v>
      </c>
      <c r="G102" s="38" t="n">
        <f aca="false">H102+I102</f>
        <v>0.395</v>
      </c>
      <c r="H102" s="43" t="n">
        <f aca="false">K102</f>
        <v>0.565</v>
      </c>
      <c r="I102" s="41" t="n">
        <f aca="false">O102+Z102</f>
        <v>-0.17</v>
      </c>
      <c r="J102" s="40" t="n">
        <f aca="false">K102+L102</f>
        <v>0.665</v>
      </c>
      <c r="K102" s="43" t="n">
        <f aca="false">K90+Y102+AA102</f>
        <v>0.565</v>
      </c>
      <c r="L102" s="42" t="n">
        <f aca="false">L90</f>
        <v>0.1</v>
      </c>
      <c r="M102" s="38" t="n">
        <f aca="false">N102+O102</f>
        <v>0.515</v>
      </c>
      <c r="N102" s="43" t="n">
        <f aca="false">K102</f>
        <v>0.565</v>
      </c>
      <c r="O102" s="41" t="n">
        <f aca="false">V102</f>
        <v>-0.05</v>
      </c>
      <c r="P102" s="40" t="n">
        <f aca="false">Q102+R102</f>
        <v>0.595</v>
      </c>
      <c r="Q102" s="41" t="n">
        <f aca="false">E102</f>
        <v>0.545</v>
      </c>
      <c r="R102" s="83" t="n">
        <f aca="false">F102</f>
        <v>0.05</v>
      </c>
      <c r="S102" s="83" t="n">
        <f aca="false">T102+U102</f>
        <v>0.595</v>
      </c>
      <c r="T102" s="83" t="n">
        <f aca="false">E102</f>
        <v>0.545</v>
      </c>
      <c r="U102" s="83" t="n">
        <f aca="false">F102</f>
        <v>0.05</v>
      </c>
      <c r="V102" s="0" t="n">
        <v>-0.05</v>
      </c>
      <c r="W102" s="0" t="n">
        <v>0</v>
      </c>
      <c r="Z102" s="0" t="n">
        <f aca="false">VLOOKUP(MONTH(A102),tblMthAdj,3,FALSE())</f>
        <v>-0.12</v>
      </c>
      <c r="AA102" s="0" t="n">
        <v>0</v>
      </c>
      <c r="AB102" s="0" t="n">
        <v>0</v>
      </c>
      <c r="AC102" s="0" t="n">
        <v>0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0.31</v>
      </c>
      <c r="E103" s="48" t="n">
        <f aca="false">E91+Y103+AA103</f>
        <v>0.31</v>
      </c>
      <c r="F103" s="49" t="n">
        <f aca="false">F91</f>
        <v>0</v>
      </c>
      <c r="G103" s="50" t="n">
        <f aca="false">H103+I103</f>
        <v>0.265</v>
      </c>
      <c r="H103" s="51" t="n">
        <f aca="false">K103</f>
        <v>0.35</v>
      </c>
      <c r="I103" s="48" t="n">
        <f aca="false">O103+Z103</f>
        <v>-0.085</v>
      </c>
      <c r="J103" s="47" t="n">
        <f aca="false">K103+L103</f>
        <v>0.37</v>
      </c>
      <c r="K103" s="51" t="n">
        <f aca="false">K91+Y103+AA103</f>
        <v>0.35</v>
      </c>
      <c r="L103" s="49" t="n">
        <f aca="false">L91</f>
        <v>0.02</v>
      </c>
      <c r="M103" s="50" t="n">
        <f aca="false">N103+O103</f>
        <v>0.305</v>
      </c>
      <c r="N103" s="51" t="n">
        <f aca="false">K103</f>
        <v>0.35</v>
      </c>
      <c r="O103" s="48" t="n">
        <f aca="false">V103</f>
        <v>-0.045</v>
      </c>
      <c r="P103" s="47" t="n">
        <f aca="false">Q103+R103</f>
        <v>0.3325</v>
      </c>
      <c r="Q103" s="48" t="n">
        <f aca="false">+[1]CGT_CNG!N103</f>
        <v>0.325</v>
      </c>
      <c r="R103" s="84" t="n">
        <f aca="false">+[1]CGT_CNG!O103</f>
        <v>0.0075</v>
      </c>
      <c r="S103" s="84" t="n">
        <f aca="false">T103+U103</f>
        <v>0.1875</v>
      </c>
      <c r="T103" s="84" t="n">
        <f aca="false">[1]CGT_CNG!E103</f>
        <v>0.17</v>
      </c>
      <c r="U103" s="84" t="n">
        <f aca="false">[1]CGT_CNG!F103</f>
        <v>0.0175</v>
      </c>
      <c r="V103" s="0" t="n">
        <f aca="false">VLOOKUP(MONTH(A103),tblMthAdj,4,FALSE())</f>
        <v>-0.045</v>
      </c>
      <c r="W103" s="0" t="n">
        <v>0</v>
      </c>
      <c r="Z103" s="0" t="n">
        <f aca="false">VLOOKUP(MONTH(A103),tblMthAdj,3,FALSE())</f>
        <v>-0.04</v>
      </c>
      <c r="AA103" s="0" t="n">
        <v>0</v>
      </c>
      <c r="AB103" s="0" t="n">
        <v>0</v>
      </c>
      <c r="AC103" s="0" t="n">
        <v>0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0.29</v>
      </c>
      <c r="E104" s="41" t="n">
        <f aca="false">E92+Y104+AA104</f>
        <v>0.29</v>
      </c>
      <c r="F104" s="42" t="n">
        <f aca="false">F92</f>
        <v>0</v>
      </c>
      <c r="G104" s="38" t="n">
        <f aca="false">H104+I104</f>
        <v>0.235</v>
      </c>
      <c r="H104" s="43" t="n">
        <f aca="false">K104</f>
        <v>0.3</v>
      </c>
      <c r="I104" s="41" t="n">
        <f aca="false">O104+Z104</f>
        <v>-0.065</v>
      </c>
      <c r="J104" s="40" t="n">
        <f aca="false">K104+L104</f>
        <v>0.32</v>
      </c>
      <c r="K104" s="43" t="n">
        <f aca="false">K92+Y104+AA104</f>
        <v>0.3</v>
      </c>
      <c r="L104" s="42" t="n">
        <f aca="false">L92</f>
        <v>0.02</v>
      </c>
      <c r="M104" s="38" t="n">
        <f aca="false">N104+O104</f>
        <v>0.265</v>
      </c>
      <c r="N104" s="43" t="n">
        <f aca="false">K104</f>
        <v>0.3</v>
      </c>
      <c r="O104" s="41" t="n">
        <f aca="false">V104</f>
        <v>-0.035</v>
      </c>
      <c r="P104" s="40" t="n">
        <f aca="false">Q104+R104</f>
        <v>0.2275</v>
      </c>
      <c r="Q104" s="41" t="n">
        <f aca="false">+[1]CGT_CNG!N104</f>
        <v>0.22</v>
      </c>
      <c r="R104" s="83" t="n">
        <f aca="false">+[1]CGT_CNG!O104</f>
        <v>0.0075</v>
      </c>
      <c r="S104" s="83" t="n">
        <f aca="false">T104+U104</f>
        <v>0.175</v>
      </c>
      <c r="T104" s="83" t="n">
        <f aca="false">[1]CGT_CNG!E104</f>
        <v>0.165</v>
      </c>
      <c r="U104" s="83" t="n">
        <f aca="false">[1]CGT_CNG!F104</f>
        <v>0.01</v>
      </c>
      <c r="V104" s="0" t="n">
        <f aca="false">VLOOKUP(MONTH(A104),tblMthAdj,4,FALSE())</f>
        <v>-0.035</v>
      </c>
      <c r="W104" s="0" t="n">
        <v>0</v>
      </c>
      <c r="Z104" s="0" t="n">
        <f aca="false">VLOOKUP(MONTH(A104),tblMthAdj,3,FALSE())</f>
        <v>-0.03</v>
      </c>
      <c r="AA104" s="0" t="n">
        <v>0</v>
      </c>
      <c r="AB104" s="0" t="n">
        <v>0</v>
      </c>
      <c r="AC104" s="0" t="n">
        <v>0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0.2975</v>
      </c>
      <c r="E105" s="41" t="n">
        <f aca="false">E93+Y105+AA105</f>
        <v>0.3</v>
      </c>
      <c r="F105" s="42" t="n">
        <f aca="false">F93</f>
        <v>-0.0025</v>
      </c>
      <c r="G105" s="38" t="n">
        <f aca="false">H105+I105</f>
        <v>0.285</v>
      </c>
      <c r="H105" s="43" t="n">
        <f aca="false">K105</f>
        <v>0.34</v>
      </c>
      <c r="I105" s="41" t="n">
        <f aca="false">O105+Z105</f>
        <v>-0.055</v>
      </c>
      <c r="J105" s="40" t="n">
        <f aca="false">K105+L105</f>
        <v>0.36</v>
      </c>
      <c r="K105" s="43" t="n">
        <f aca="false">K93+Y105+AA105</f>
        <v>0.34</v>
      </c>
      <c r="L105" s="42" t="n">
        <f aca="false">L93</f>
        <v>0.02</v>
      </c>
      <c r="M105" s="38" t="n">
        <f aca="false">N105+O105</f>
        <v>0.305</v>
      </c>
      <c r="N105" s="43" t="n">
        <f aca="false">K105</f>
        <v>0.34</v>
      </c>
      <c r="O105" s="41" t="n">
        <f aca="false">V105</f>
        <v>-0.035</v>
      </c>
      <c r="P105" s="40" t="n">
        <f aca="false">Q105+R105</f>
        <v>0.2575</v>
      </c>
      <c r="Q105" s="41" t="n">
        <f aca="false">+[1]CGT_CNG!N105</f>
        <v>0.25</v>
      </c>
      <c r="R105" s="83" t="n">
        <f aca="false">+[1]CGT_CNG!O105</f>
        <v>0.0075</v>
      </c>
      <c r="S105" s="83" t="n">
        <f aca="false">T105+U105</f>
        <v>0.1825</v>
      </c>
      <c r="T105" s="83" t="n">
        <f aca="false">[1]CGT_CNG!E105</f>
        <v>0.17</v>
      </c>
      <c r="U105" s="83" t="n">
        <f aca="false">[1]CGT_CNG!F105</f>
        <v>0.0125</v>
      </c>
      <c r="V105" s="0" t="n">
        <f aca="false">VLOOKUP(MONTH(A105),tblMthAdj,4,FALSE())</f>
        <v>-0.035</v>
      </c>
      <c r="W105" s="0" t="n">
        <v>0</v>
      </c>
      <c r="Z105" s="0" t="n">
        <f aca="false">VLOOKUP(MONTH(A105),tblMthAdj,3,FALSE())</f>
        <v>-0.02</v>
      </c>
      <c r="AA105" s="0" t="n">
        <v>0</v>
      </c>
      <c r="AB105" s="0" t="n">
        <v>0</v>
      </c>
      <c r="AC105" s="0" t="n">
        <v>0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0.3125</v>
      </c>
      <c r="E106" s="41" t="n">
        <f aca="false">E94+Y106+AA106</f>
        <v>0.315</v>
      </c>
      <c r="F106" s="42" t="n">
        <f aca="false">F94</f>
        <v>-0.0025</v>
      </c>
      <c r="G106" s="38" t="n">
        <f aca="false">H106+I106</f>
        <v>0.36</v>
      </c>
      <c r="H106" s="43" t="n">
        <f aca="false">K106</f>
        <v>0.38</v>
      </c>
      <c r="I106" s="41" t="n">
        <f aca="false">O106+Z106</f>
        <v>-0.02</v>
      </c>
      <c r="J106" s="40" t="n">
        <f aca="false">K106+L106</f>
        <v>0.4</v>
      </c>
      <c r="K106" s="43" t="n">
        <f aca="false">K94+Y106+AA106</f>
        <v>0.38</v>
      </c>
      <c r="L106" s="42" t="n">
        <f aca="false">L94</f>
        <v>0.02</v>
      </c>
      <c r="M106" s="38" t="n">
        <f aca="false">N106+O106</f>
        <v>0.36</v>
      </c>
      <c r="N106" s="43" t="n">
        <f aca="false">K106</f>
        <v>0.38</v>
      </c>
      <c r="O106" s="41" t="n">
        <f aca="false">V106</f>
        <v>-0.02</v>
      </c>
      <c r="P106" s="40" t="n">
        <f aca="false">Q106+R106</f>
        <v>0.2675</v>
      </c>
      <c r="Q106" s="41" t="n">
        <f aca="false">+[1]CGT_CNG!N106</f>
        <v>0.26</v>
      </c>
      <c r="R106" s="83" t="n">
        <f aca="false">+[1]CGT_CNG!O106</f>
        <v>0.0075</v>
      </c>
      <c r="S106" s="83" t="n">
        <f aca="false">T106+U106</f>
        <v>0.1875</v>
      </c>
      <c r="T106" s="83" t="n">
        <f aca="false">[1]CGT_CNG!E106</f>
        <v>0.175</v>
      </c>
      <c r="U106" s="83" t="n">
        <f aca="false">[1]CGT_CNG!F106</f>
        <v>0.0125</v>
      </c>
      <c r="V106" s="0" t="n">
        <f aca="false">VLOOKUP(MONTH(A106),tblMthAdj,4,FALSE())</f>
        <v>-0.02</v>
      </c>
      <c r="W106" s="0" t="n">
        <v>0</v>
      </c>
      <c r="Z106" s="0" t="n">
        <f aca="false">VLOOKUP(MONTH(A106),tblMthAdj,3,FALSE())</f>
        <v>0</v>
      </c>
      <c r="AA106" s="0" t="n">
        <v>0</v>
      </c>
      <c r="AB106" s="0" t="n">
        <v>0</v>
      </c>
      <c r="AC106" s="0" t="n">
        <v>0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0.31</v>
      </c>
      <c r="E107" s="41" t="n">
        <f aca="false">E95+Y107+AA107</f>
        <v>0.315</v>
      </c>
      <c r="F107" s="42" t="n">
        <f aca="false">F95</f>
        <v>-0.005</v>
      </c>
      <c r="G107" s="38" t="n">
        <f aca="false">H107+I107</f>
        <v>0.36</v>
      </c>
      <c r="H107" s="43" t="n">
        <f aca="false">K107</f>
        <v>0.38</v>
      </c>
      <c r="I107" s="41" t="n">
        <f aca="false">O107+Z107</f>
        <v>-0.02</v>
      </c>
      <c r="J107" s="40" t="n">
        <f aca="false">K107+L107</f>
        <v>0.395</v>
      </c>
      <c r="K107" s="43" t="n">
        <f aca="false">K95+Y107+AA107</f>
        <v>0.38</v>
      </c>
      <c r="L107" s="42" t="n">
        <f aca="false">L95</f>
        <v>0.015</v>
      </c>
      <c r="M107" s="38" t="n">
        <f aca="false">N107+O107</f>
        <v>0.36</v>
      </c>
      <c r="N107" s="43" t="n">
        <f aca="false">K107</f>
        <v>0.38</v>
      </c>
      <c r="O107" s="41" t="n">
        <f aca="false">V107</f>
        <v>-0.02</v>
      </c>
      <c r="P107" s="40" t="n">
        <f aca="false">Q107+R107</f>
        <v>0.2675</v>
      </c>
      <c r="Q107" s="41" t="n">
        <f aca="false">+[1]CGT_CNG!N107</f>
        <v>0.26</v>
      </c>
      <c r="R107" s="83" t="n">
        <f aca="false">+[1]CGT_CNG!O107</f>
        <v>0.0075</v>
      </c>
      <c r="S107" s="83" t="n">
        <f aca="false">T107+U107</f>
        <v>0.1875</v>
      </c>
      <c r="T107" s="83" t="n">
        <f aca="false">[1]CGT_CNG!E107</f>
        <v>0.175</v>
      </c>
      <c r="U107" s="83" t="n">
        <f aca="false">[1]CGT_CNG!F107</f>
        <v>0.0125</v>
      </c>
      <c r="V107" s="0" t="n">
        <f aca="false">VLOOKUP(MONTH(A107),tblMthAdj,4,FALSE())</f>
        <v>-0.02</v>
      </c>
      <c r="W107" s="0" t="n">
        <v>0</v>
      </c>
      <c r="Z107" s="0" t="n">
        <f aca="false">VLOOKUP(MONTH(A107),tblMthAdj,3,FALSE())</f>
        <v>0</v>
      </c>
      <c r="AA107" s="0" t="n">
        <v>0</v>
      </c>
      <c r="AB107" s="0" t="n">
        <v>0</v>
      </c>
      <c r="AC107" s="0" t="n">
        <v>0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0.285</v>
      </c>
      <c r="E108" s="41" t="n">
        <f aca="false">E96+Y108+AA108</f>
        <v>0.29</v>
      </c>
      <c r="F108" s="42" t="n">
        <f aca="false">F96</f>
        <v>-0.005</v>
      </c>
      <c r="G108" s="38" t="n">
        <f aca="false">H108+I108</f>
        <v>0.29</v>
      </c>
      <c r="H108" s="43" t="n">
        <f aca="false">K108</f>
        <v>0.33</v>
      </c>
      <c r="I108" s="41" t="n">
        <f aca="false">O108+Z108</f>
        <v>-0.04</v>
      </c>
      <c r="J108" s="40" t="n">
        <f aca="false">K108+L108</f>
        <v>0.345</v>
      </c>
      <c r="K108" s="43" t="n">
        <f aca="false">K96+Y108+AA108</f>
        <v>0.33</v>
      </c>
      <c r="L108" s="42" t="n">
        <f aca="false">L96</f>
        <v>0.015</v>
      </c>
      <c r="M108" s="38" t="n">
        <f aca="false">N108+O108</f>
        <v>0.31</v>
      </c>
      <c r="N108" s="43" t="n">
        <f aca="false">K108</f>
        <v>0.33</v>
      </c>
      <c r="O108" s="41" t="n">
        <f aca="false">V108</f>
        <v>-0.02</v>
      </c>
      <c r="P108" s="40" t="n">
        <f aca="false">Q108+R108</f>
        <v>0.2275</v>
      </c>
      <c r="Q108" s="41" t="n">
        <f aca="false">+[1]CGT_CNG!N108</f>
        <v>0.22</v>
      </c>
      <c r="R108" s="83" t="n">
        <f aca="false">+[1]CGT_CNG!O108</f>
        <v>0.0075</v>
      </c>
      <c r="S108" s="83" t="n">
        <f aca="false">T108+U108</f>
        <v>0.1775</v>
      </c>
      <c r="T108" s="83" t="n">
        <f aca="false">[1]CGT_CNG!E108</f>
        <v>0.165</v>
      </c>
      <c r="U108" s="83" t="n">
        <f aca="false">[1]CGT_CNG!F108</f>
        <v>0.0125</v>
      </c>
      <c r="V108" s="0" t="n">
        <f aca="false">VLOOKUP(MONTH(A108),tblMthAdj,4,FALSE())</f>
        <v>-0.02</v>
      </c>
      <c r="W108" s="0" t="n">
        <v>0</v>
      </c>
      <c r="Z108" s="0" t="n">
        <f aca="false">VLOOKUP(MONTH(A108),tblMthAdj,3,FALSE())</f>
        <v>-0.02</v>
      </c>
      <c r="AA108" s="0" t="n">
        <v>0</v>
      </c>
      <c r="AB108" s="0" t="n">
        <v>0</v>
      </c>
      <c r="AC108" s="0" t="n">
        <v>0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0.345</v>
      </c>
      <c r="E109" s="41" t="n">
        <f aca="false">E97+Y109+AA109</f>
        <v>0.35</v>
      </c>
      <c r="F109" s="42" t="n">
        <f aca="false">F97</f>
        <v>-0.005</v>
      </c>
      <c r="G109" s="38" t="n">
        <f aca="false">H109+I109</f>
        <v>0.285</v>
      </c>
      <c r="H109" s="43" t="n">
        <f aca="false">K109</f>
        <v>0.37</v>
      </c>
      <c r="I109" s="41" t="n">
        <f aca="false">O109+Z109</f>
        <v>-0.085</v>
      </c>
      <c r="J109" s="40" t="n">
        <f aca="false">K109+L109</f>
        <v>0.38</v>
      </c>
      <c r="K109" s="43" t="n">
        <f aca="false">K97+Y109+AA109</f>
        <v>0.37</v>
      </c>
      <c r="L109" s="42" t="n">
        <f aca="false">L97</f>
        <v>0.01</v>
      </c>
      <c r="M109" s="38" t="n">
        <f aca="false">N109+O109</f>
        <v>0.315</v>
      </c>
      <c r="N109" s="43" t="n">
        <f aca="false">K109</f>
        <v>0.37</v>
      </c>
      <c r="O109" s="41" t="n">
        <f aca="false">V109</f>
        <v>-0.055</v>
      </c>
      <c r="P109" s="40" t="n">
        <f aca="false">Q109+R109</f>
        <v>0.2575</v>
      </c>
      <c r="Q109" s="41" t="n">
        <f aca="false">+[1]CGT_CNG!N109</f>
        <v>0.25</v>
      </c>
      <c r="R109" s="83" t="n">
        <f aca="false">+[1]CGT_CNG!O109</f>
        <v>0.0075</v>
      </c>
      <c r="S109" s="83" t="n">
        <f aca="false">T109+U109</f>
        <v>0.185</v>
      </c>
      <c r="T109" s="83" t="n">
        <f aca="false">[1]CGT_CNG!E109</f>
        <v>0.1725</v>
      </c>
      <c r="U109" s="83" t="n">
        <f aca="false">[1]CGT_CNG!F109</f>
        <v>0.0125</v>
      </c>
      <c r="V109" s="0" t="n">
        <f aca="false">VLOOKUP(MONTH(A109),tblMthAdj,4,FALSE())</f>
        <v>-0.055</v>
      </c>
      <c r="W109" s="0" t="n">
        <v>0</v>
      </c>
      <c r="Z109" s="0" t="n">
        <f aca="false">VLOOKUP(MONTH(A109),tblMthAdj,3,FALSE())</f>
        <v>-0.03</v>
      </c>
      <c r="AA109" s="0" t="n">
        <v>0</v>
      </c>
      <c r="AB109" s="0" t="n">
        <v>0</v>
      </c>
      <c r="AC109" s="0" t="n">
        <v>0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0.495</v>
      </c>
      <c r="E110" s="48" t="n">
        <f aca="false">E98+Y110+AA110</f>
        <v>0.445</v>
      </c>
      <c r="F110" s="49" t="n">
        <f aca="false">F98</f>
        <v>0.05</v>
      </c>
      <c r="G110" s="50" t="n">
        <f aca="false">H110+I110</f>
        <v>0.325</v>
      </c>
      <c r="H110" s="51" t="n">
        <f aca="false">K110</f>
        <v>0.495</v>
      </c>
      <c r="I110" s="48" t="n">
        <f aca="false">O110+Z110</f>
        <v>-0.17</v>
      </c>
      <c r="J110" s="47" t="n">
        <f aca="false">K110+L110</f>
        <v>0.555</v>
      </c>
      <c r="K110" s="51" t="n">
        <f aca="false">K98+Y110+AA110</f>
        <v>0.495</v>
      </c>
      <c r="L110" s="49" t="n">
        <f aca="false">L98</f>
        <v>0.06</v>
      </c>
      <c r="M110" s="50" t="n">
        <f aca="false">N110+O110</f>
        <v>0.445</v>
      </c>
      <c r="N110" s="51" t="n">
        <f aca="false">K110</f>
        <v>0.495</v>
      </c>
      <c r="O110" s="48" t="n">
        <f aca="false">V110</f>
        <v>-0.05</v>
      </c>
      <c r="P110" s="47" t="n">
        <f aca="false">Q110+R110</f>
        <v>0.495</v>
      </c>
      <c r="Q110" s="48" t="n">
        <f aca="false">E110</f>
        <v>0.445</v>
      </c>
      <c r="R110" s="84" t="n">
        <f aca="false">F110</f>
        <v>0.05</v>
      </c>
      <c r="S110" s="84" t="n">
        <f aca="false">T110+U110</f>
        <v>0.495</v>
      </c>
      <c r="T110" s="84" t="n">
        <f aca="false">E110</f>
        <v>0.445</v>
      </c>
      <c r="U110" s="84" t="n">
        <f aca="false">F110</f>
        <v>0.05</v>
      </c>
      <c r="V110" s="0" t="n">
        <v>-0.05</v>
      </c>
      <c r="W110" s="0" t="n">
        <v>0</v>
      </c>
      <c r="Z110" s="0" t="n">
        <f aca="false">VLOOKUP(MONTH(A110),tblMthAdj,3,FALSE())</f>
        <v>-0.12</v>
      </c>
      <c r="AA110" s="0" t="n">
        <v>0</v>
      </c>
      <c r="AB110" s="0" t="n">
        <v>0</v>
      </c>
      <c r="AC110" s="0" t="n">
        <v>0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0.78</v>
      </c>
      <c r="E111" s="41" t="n">
        <f aca="false">E99+Y111+AA111</f>
        <v>0.73</v>
      </c>
      <c r="F111" s="42" t="n">
        <f aca="false">F99</f>
        <v>0.05</v>
      </c>
      <c r="G111" s="38" t="n">
        <f aca="false">H111+I111</f>
        <v>0.85</v>
      </c>
      <c r="H111" s="43" t="n">
        <f aca="false">K111</f>
        <v>0.98</v>
      </c>
      <c r="I111" s="41" t="n">
        <f aca="false">O111+Z111</f>
        <v>-0.13</v>
      </c>
      <c r="J111" s="40" t="n">
        <f aca="false">K111+L111</f>
        <v>1.14</v>
      </c>
      <c r="K111" s="43" t="n">
        <f aca="false">K99+Y111+AA111</f>
        <v>0.98</v>
      </c>
      <c r="L111" s="42" t="n">
        <f aca="false">L99</f>
        <v>0.16</v>
      </c>
      <c r="M111" s="38" t="n">
        <f aca="false">N111+O111</f>
        <v>0.93</v>
      </c>
      <c r="N111" s="43" t="n">
        <f aca="false">K111</f>
        <v>0.98</v>
      </c>
      <c r="O111" s="41" t="n">
        <f aca="false">V111</f>
        <v>-0.05</v>
      </c>
      <c r="P111" s="40" t="n">
        <f aca="false">Q111+R111</f>
        <v>0.78</v>
      </c>
      <c r="Q111" s="41" t="n">
        <f aca="false">E111</f>
        <v>0.73</v>
      </c>
      <c r="R111" s="83" t="n">
        <f aca="false">F111</f>
        <v>0.05</v>
      </c>
      <c r="S111" s="83" t="n">
        <f aca="false">T111+U111</f>
        <v>0.78</v>
      </c>
      <c r="T111" s="83" t="n">
        <f aca="false">E111</f>
        <v>0.73</v>
      </c>
      <c r="U111" s="83" t="n">
        <f aca="false">F111</f>
        <v>0.05</v>
      </c>
      <c r="V111" s="0" t="n">
        <v>-0.05</v>
      </c>
      <c r="W111" s="0" t="n">
        <v>0</v>
      </c>
      <c r="Z111" s="0" t="n">
        <f aca="false">VLOOKUP(MONTH(A111),tblMthAdj,3,FALSE())</f>
        <v>-0.08</v>
      </c>
      <c r="AA111" s="0" t="n">
        <v>0</v>
      </c>
      <c r="AB111" s="0" t="n">
        <v>0</v>
      </c>
      <c r="AC111" s="0" t="n">
        <v>0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1.07</v>
      </c>
      <c r="E112" s="41" t="n">
        <f aca="false">E100+Y112+AA112</f>
        <v>1.02</v>
      </c>
      <c r="F112" s="42" t="n">
        <f aca="false">F100</f>
        <v>0.05</v>
      </c>
      <c r="G112" s="38" t="n">
        <f aca="false">H112+I112</f>
        <v>1.35</v>
      </c>
      <c r="H112" s="43" t="n">
        <f aca="false">K112</f>
        <v>1.6</v>
      </c>
      <c r="I112" s="41" t="n">
        <f aca="false">O112+Z112</f>
        <v>-0.25</v>
      </c>
      <c r="J112" s="40" t="n">
        <f aca="false">K112+L112</f>
        <v>1.94</v>
      </c>
      <c r="K112" s="43" t="n">
        <f aca="false">K100+Y112+AA112</f>
        <v>1.6</v>
      </c>
      <c r="L112" s="42" t="n">
        <f aca="false">L100</f>
        <v>0.34</v>
      </c>
      <c r="M112" s="38" t="n">
        <f aca="false">N112+O112</f>
        <v>1.4</v>
      </c>
      <c r="N112" s="43" t="n">
        <f aca="false">K112</f>
        <v>1.6</v>
      </c>
      <c r="O112" s="41" t="n">
        <f aca="false">V112</f>
        <v>-0.2</v>
      </c>
      <c r="P112" s="40" t="n">
        <f aca="false">Q112+R112</f>
        <v>1.07</v>
      </c>
      <c r="Q112" s="41" t="n">
        <f aca="false">E112</f>
        <v>1.02</v>
      </c>
      <c r="R112" s="83" t="n">
        <f aca="false">F112</f>
        <v>0.05</v>
      </c>
      <c r="S112" s="83" t="n">
        <f aca="false">T112+U112</f>
        <v>1.07</v>
      </c>
      <c r="T112" s="83" t="n">
        <f aca="false">E112</f>
        <v>1.02</v>
      </c>
      <c r="U112" s="83" t="n">
        <f aca="false">F112</f>
        <v>0.05</v>
      </c>
      <c r="V112" s="0" t="n">
        <v>-0.2</v>
      </c>
      <c r="W112" s="0" t="n">
        <v>0</v>
      </c>
      <c r="Z112" s="0" t="n">
        <f aca="false">VLOOKUP(MONTH(A112),tblMthAdj,3,FALSE())</f>
        <v>-0.05</v>
      </c>
      <c r="AA112" s="0" t="n">
        <v>0</v>
      </c>
      <c r="AB112" s="0" t="n">
        <v>0</v>
      </c>
      <c r="AC112" s="0" t="n">
        <v>0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1.06</v>
      </c>
      <c r="E113" s="41" t="n">
        <f aca="false">E101+Y113+AA113</f>
        <v>1.01</v>
      </c>
      <c r="F113" s="42" t="n">
        <f aca="false">F101</f>
        <v>0.05</v>
      </c>
      <c r="G113" s="38" t="n">
        <f aca="false">H113+I113</f>
        <v>1.32</v>
      </c>
      <c r="H113" s="43" t="n">
        <f aca="false">K113</f>
        <v>1.6</v>
      </c>
      <c r="I113" s="41" t="n">
        <f aca="false">O113+Z113</f>
        <v>-0.28</v>
      </c>
      <c r="J113" s="40" t="n">
        <f aca="false">K113+L113</f>
        <v>1.94</v>
      </c>
      <c r="K113" s="43" t="n">
        <f aca="false">K101+Y113+AA113</f>
        <v>1.6</v>
      </c>
      <c r="L113" s="42" t="n">
        <f aca="false">L101</f>
        <v>0.34</v>
      </c>
      <c r="M113" s="38" t="n">
        <f aca="false">N113+O113</f>
        <v>1.4</v>
      </c>
      <c r="N113" s="43" t="n">
        <f aca="false">K113</f>
        <v>1.6</v>
      </c>
      <c r="O113" s="41" t="n">
        <f aca="false">V113</f>
        <v>-0.2</v>
      </c>
      <c r="P113" s="40" t="n">
        <f aca="false">Q113+R113</f>
        <v>1.06</v>
      </c>
      <c r="Q113" s="41" t="n">
        <f aca="false">E113</f>
        <v>1.01</v>
      </c>
      <c r="R113" s="83" t="n">
        <f aca="false">F113</f>
        <v>0.05</v>
      </c>
      <c r="S113" s="83" t="n">
        <f aca="false">T113+U113</f>
        <v>1.06</v>
      </c>
      <c r="T113" s="83" t="n">
        <f aca="false">E113</f>
        <v>1.01</v>
      </c>
      <c r="U113" s="83" t="n">
        <f aca="false">F113</f>
        <v>0.05</v>
      </c>
      <c r="V113" s="0" t="n">
        <v>-0.2</v>
      </c>
      <c r="W113" s="0" t="n">
        <v>0</v>
      </c>
      <c r="Z113" s="0" t="n">
        <f aca="false">VLOOKUP(MONTH(A113),tblMthAdj,3,FALSE())</f>
        <v>-0.08</v>
      </c>
      <c r="AA113" s="0" t="n">
        <v>0</v>
      </c>
      <c r="AB113" s="0" t="n">
        <v>0</v>
      </c>
      <c r="AC113" s="0" t="n">
        <v>0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0.595</v>
      </c>
      <c r="E114" s="41" t="n">
        <f aca="false">E102+Y114+AA114</f>
        <v>0.545</v>
      </c>
      <c r="F114" s="42" t="n">
        <f aca="false">F102</f>
        <v>0.05</v>
      </c>
      <c r="G114" s="38" t="n">
        <f aca="false">H114+I114</f>
        <v>0.395</v>
      </c>
      <c r="H114" s="43" t="n">
        <f aca="false">K114</f>
        <v>0.565</v>
      </c>
      <c r="I114" s="41" t="n">
        <f aca="false">O114+Z114</f>
        <v>-0.17</v>
      </c>
      <c r="J114" s="40" t="n">
        <f aca="false">K114+L114</f>
        <v>0.665</v>
      </c>
      <c r="K114" s="43" t="n">
        <f aca="false">K102+Y114+AA114</f>
        <v>0.565</v>
      </c>
      <c r="L114" s="42" t="n">
        <f aca="false">L102</f>
        <v>0.1</v>
      </c>
      <c r="M114" s="38" t="n">
        <f aca="false">N114+O114</f>
        <v>0.515</v>
      </c>
      <c r="N114" s="43" t="n">
        <f aca="false">K114</f>
        <v>0.565</v>
      </c>
      <c r="O114" s="41" t="n">
        <f aca="false">V114</f>
        <v>-0.05</v>
      </c>
      <c r="P114" s="40" t="n">
        <f aca="false">Q114+R114</f>
        <v>0.595</v>
      </c>
      <c r="Q114" s="41" t="n">
        <f aca="false">E114</f>
        <v>0.545</v>
      </c>
      <c r="R114" s="83" t="n">
        <f aca="false">F114</f>
        <v>0.05</v>
      </c>
      <c r="S114" s="83" t="n">
        <f aca="false">T114+U114</f>
        <v>0.595</v>
      </c>
      <c r="T114" s="83" t="n">
        <f aca="false">E114</f>
        <v>0.545</v>
      </c>
      <c r="U114" s="83" t="n">
        <f aca="false">F114</f>
        <v>0.05</v>
      </c>
      <c r="V114" s="0" t="n">
        <v>-0.05</v>
      </c>
      <c r="W114" s="0" t="n">
        <v>0</v>
      </c>
      <c r="Z114" s="0" t="n">
        <f aca="false">VLOOKUP(MONTH(A114),tblMthAdj,3,FALSE())</f>
        <v>-0.12</v>
      </c>
      <c r="AA114" s="0" t="n">
        <v>0</v>
      </c>
      <c r="AB114" s="0" t="n">
        <v>0</v>
      </c>
      <c r="AC114" s="0" t="n">
        <v>0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0.31</v>
      </c>
      <c r="E115" s="48" t="n">
        <f aca="false">E103+Y115+AA115</f>
        <v>0.31</v>
      </c>
      <c r="F115" s="49" t="n">
        <f aca="false">F103</f>
        <v>0</v>
      </c>
      <c r="G115" s="50" t="n">
        <f aca="false">H115+I115</f>
        <v>0.265</v>
      </c>
      <c r="H115" s="51" t="n">
        <f aca="false">K115</f>
        <v>0.35</v>
      </c>
      <c r="I115" s="48" t="n">
        <f aca="false">O115+Z115</f>
        <v>-0.085</v>
      </c>
      <c r="J115" s="47" t="n">
        <f aca="false">K115+L115</f>
        <v>0.37</v>
      </c>
      <c r="K115" s="51" t="n">
        <f aca="false">K103+Y115+AA115</f>
        <v>0.35</v>
      </c>
      <c r="L115" s="49" t="n">
        <f aca="false">L103</f>
        <v>0.02</v>
      </c>
      <c r="M115" s="50" t="n">
        <f aca="false">N115+O115</f>
        <v>0.305</v>
      </c>
      <c r="N115" s="51" t="n">
        <f aca="false">K115</f>
        <v>0.35</v>
      </c>
      <c r="O115" s="48" t="n">
        <f aca="false">V115</f>
        <v>-0.045</v>
      </c>
      <c r="P115" s="47" t="n">
        <f aca="false">Q115+R115</f>
        <v>0.3325</v>
      </c>
      <c r="Q115" s="48" t="n">
        <f aca="false">+[1]CGT_CNG!N115</f>
        <v>0.325</v>
      </c>
      <c r="R115" s="84" t="n">
        <f aca="false">+[1]CGT_CNG!O115</f>
        <v>0.0075</v>
      </c>
      <c r="S115" s="84" t="n">
        <f aca="false">T115+U115</f>
        <v>0.1875</v>
      </c>
      <c r="T115" s="84" t="n">
        <f aca="false">[1]CGT_CNG!E115</f>
        <v>0.17</v>
      </c>
      <c r="U115" s="84" t="n">
        <f aca="false">[1]CGT_CNG!F115</f>
        <v>0.0175</v>
      </c>
      <c r="V115" s="0" t="n">
        <f aca="false">VLOOKUP(MONTH(A115),tblMthAdj,4,FALSE())</f>
        <v>-0.045</v>
      </c>
      <c r="W115" s="0" t="n">
        <v>0</v>
      </c>
      <c r="Z115" s="0" t="n">
        <f aca="false">VLOOKUP(MONTH(A115),tblMthAdj,3,FALSE())</f>
        <v>-0.04</v>
      </c>
      <c r="AA115" s="0" t="n">
        <v>0</v>
      </c>
      <c r="AB115" s="0" t="n">
        <v>0</v>
      </c>
      <c r="AC115" s="0" t="n">
        <v>0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0.29</v>
      </c>
      <c r="E116" s="41" t="n">
        <f aca="false">E104+Y116+AA116</f>
        <v>0.29</v>
      </c>
      <c r="F116" s="42" t="n">
        <f aca="false">F104</f>
        <v>0</v>
      </c>
      <c r="G116" s="38" t="n">
        <f aca="false">H116+I116</f>
        <v>0.235</v>
      </c>
      <c r="H116" s="43" t="n">
        <f aca="false">K116</f>
        <v>0.3</v>
      </c>
      <c r="I116" s="41" t="n">
        <f aca="false">O116+Z116</f>
        <v>-0.065</v>
      </c>
      <c r="J116" s="40" t="n">
        <f aca="false">K116+L116</f>
        <v>0.32</v>
      </c>
      <c r="K116" s="43" t="n">
        <f aca="false">K104+Y116+AA116</f>
        <v>0.3</v>
      </c>
      <c r="L116" s="42" t="n">
        <f aca="false">L104</f>
        <v>0.02</v>
      </c>
      <c r="M116" s="38" t="n">
        <f aca="false">N116+O116</f>
        <v>0.265</v>
      </c>
      <c r="N116" s="43" t="n">
        <f aca="false">K116</f>
        <v>0.3</v>
      </c>
      <c r="O116" s="41" t="n">
        <f aca="false">V116</f>
        <v>-0.035</v>
      </c>
      <c r="P116" s="40" t="n">
        <f aca="false">Q116+R116</f>
        <v>0.2275</v>
      </c>
      <c r="Q116" s="41" t="n">
        <f aca="false">+[1]CGT_CNG!N116</f>
        <v>0.22</v>
      </c>
      <c r="R116" s="83" t="n">
        <f aca="false">+[1]CGT_CNG!O116</f>
        <v>0.0075</v>
      </c>
      <c r="S116" s="83" t="n">
        <f aca="false">T116+U116</f>
        <v>0.175</v>
      </c>
      <c r="T116" s="83" t="n">
        <f aca="false">[1]CGT_CNG!E116</f>
        <v>0.165</v>
      </c>
      <c r="U116" s="83" t="n">
        <f aca="false">[1]CGT_CNG!F116</f>
        <v>0.01</v>
      </c>
      <c r="V116" s="0" t="n">
        <f aca="false">VLOOKUP(MONTH(A116),tblMthAdj,4,FALSE())</f>
        <v>-0.035</v>
      </c>
      <c r="W116" s="0" t="n">
        <v>0</v>
      </c>
      <c r="Z116" s="0" t="n">
        <f aca="false">VLOOKUP(MONTH(A116),tblMthAdj,3,FALSE())</f>
        <v>-0.03</v>
      </c>
      <c r="AA116" s="0" t="n">
        <v>0</v>
      </c>
      <c r="AB116" s="0" t="n">
        <v>0</v>
      </c>
      <c r="AC116" s="0" t="n">
        <v>0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0.2975</v>
      </c>
      <c r="E117" s="41" t="n">
        <f aca="false">E105+Y117+AA117</f>
        <v>0.3</v>
      </c>
      <c r="F117" s="42" t="n">
        <f aca="false">F105</f>
        <v>-0.0025</v>
      </c>
      <c r="G117" s="38" t="n">
        <f aca="false">H117+I117</f>
        <v>0.285</v>
      </c>
      <c r="H117" s="43" t="n">
        <f aca="false">K117</f>
        <v>0.34</v>
      </c>
      <c r="I117" s="41" t="n">
        <f aca="false">O117+Z117</f>
        <v>-0.055</v>
      </c>
      <c r="J117" s="40" t="n">
        <f aca="false">K117+L117</f>
        <v>0.36</v>
      </c>
      <c r="K117" s="43" t="n">
        <f aca="false">K105+Y117+AA117</f>
        <v>0.34</v>
      </c>
      <c r="L117" s="42" t="n">
        <f aca="false">L105</f>
        <v>0.02</v>
      </c>
      <c r="M117" s="38" t="n">
        <f aca="false">N117+O117</f>
        <v>0.305</v>
      </c>
      <c r="N117" s="43" t="n">
        <f aca="false">K117</f>
        <v>0.34</v>
      </c>
      <c r="O117" s="41" t="n">
        <f aca="false">V117</f>
        <v>-0.035</v>
      </c>
      <c r="P117" s="40" t="n">
        <f aca="false">Q117+R117</f>
        <v>0.2575</v>
      </c>
      <c r="Q117" s="41" t="n">
        <f aca="false">+[1]CGT_CNG!N117</f>
        <v>0.25</v>
      </c>
      <c r="R117" s="83" t="n">
        <f aca="false">+[1]CGT_CNG!O117</f>
        <v>0.0075</v>
      </c>
      <c r="S117" s="83" t="n">
        <f aca="false">T117+U117</f>
        <v>0.1825</v>
      </c>
      <c r="T117" s="83" t="n">
        <f aca="false">[1]CGT_CNG!E117</f>
        <v>0.17</v>
      </c>
      <c r="U117" s="83" t="n">
        <f aca="false">[1]CGT_CNG!F117</f>
        <v>0.0125</v>
      </c>
      <c r="V117" s="0" t="n">
        <f aca="false">VLOOKUP(MONTH(A117),tblMthAdj,4,FALSE())</f>
        <v>-0.035</v>
      </c>
      <c r="W117" s="0" t="n">
        <v>0</v>
      </c>
      <c r="Z117" s="0" t="n">
        <f aca="false">VLOOKUP(MONTH(A117),tblMthAdj,3,FALSE())</f>
        <v>-0.02</v>
      </c>
      <c r="AA117" s="0" t="n">
        <v>0</v>
      </c>
      <c r="AB117" s="0" t="n">
        <v>0</v>
      </c>
      <c r="AC117" s="0" t="n">
        <v>0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0.3125</v>
      </c>
      <c r="E118" s="41" t="n">
        <f aca="false">E106+Y118+AA118</f>
        <v>0.315</v>
      </c>
      <c r="F118" s="42" t="n">
        <f aca="false">F106</f>
        <v>-0.0025</v>
      </c>
      <c r="G118" s="38" t="n">
        <f aca="false">H118+I118</f>
        <v>0.36</v>
      </c>
      <c r="H118" s="43" t="n">
        <f aca="false">K118</f>
        <v>0.38</v>
      </c>
      <c r="I118" s="41" t="n">
        <f aca="false">O118+Z118</f>
        <v>-0.02</v>
      </c>
      <c r="J118" s="40" t="n">
        <f aca="false">K118+L118</f>
        <v>0.4</v>
      </c>
      <c r="K118" s="43" t="n">
        <f aca="false">K106+Y118+AA118</f>
        <v>0.38</v>
      </c>
      <c r="L118" s="42" t="n">
        <f aca="false">L106</f>
        <v>0.02</v>
      </c>
      <c r="M118" s="38" t="n">
        <f aca="false">N118+O118</f>
        <v>0.36</v>
      </c>
      <c r="N118" s="43" t="n">
        <f aca="false">K118</f>
        <v>0.38</v>
      </c>
      <c r="O118" s="41" t="n">
        <f aca="false">V118</f>
        <v>-0.02</v>
      </c>
      <c r="P118" s="40" t="n">
        <f aca="false">Q118+R118</f>
        <v>0.2675</v>
      </c>
      <c r="Q118" s="41" t="n">
        <f aca="false">+[1]CGT_CNG!N118</f>
        <v>0.26</v>
      </c>
      <c r="R118" s="83" t="n">
        <f aca="false">+[1]CGT_CNG!O118</f>
        <v>0.0075</v>
      </c>
      <c r="S118" s="83" t="n">
        <f aca="false">T118+U118</f>
        <v>0.1875</v>
      </c>
      <c r="T118" s="83" t="n">
        <f aca="false">[1]CGT_CNG!E118</f>
        <v>0.175</v>
      </c>
      <c r="U118" s="83" t="n">
        <f aca="false">[1]CGT_CNG!F118</f>
        <v>0.0125</v>
      </c>
      <c r="V118" s="0" t="n">
        <f aca="false">VLOOKUP(MONTH(A118),tblMthAdj,4,FALSE())</f>
        <v>-0.02</v>
      </c>
      <c r="W118" s="0" t="n">
        <v>0</v>
      </c>
      <c r="Z118" s="0" t="n">
        <f aca="false">VLOOKUP(MONTH(A118),tblMthAdj,3,FALSE())</f>
        <v>0</v>
      </c>
      <c r="AA118" s="0" t="n">
        <v>0</v>
      </c>
      <c r="AB118" s="0" t="n">
        <v>0</v>
      </c>
      <c r="AC118" s="0" t="n">
        <v>0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0.31</v>
      </c>
      <c r="E119" s="41" t="n">
        <f aca="false">E107+Y119+AA119</f>
        <v>0.315</v>
      </c>
      <c r="F119" s="42" t="n">
        <f aca="false">F107</f>
        <v>-0.005</v>
      </c>
      <c r="G119" s="38" t="n">
        <f aca="false">H119+I119</f>
        <v>0.36</v>
      </c>
      <c r="H119" s="43" t="n">
        <f aca="false">K119</f>
        <v>0.38</v>
      </c>
      <c r="I119" s="41" t="n">
        <f aca="false">O119+Z119</f>
        <v>-0.02</v>
      </c>
      <c r="J119" s="40" t="n">
        <f aca="false">K119+L119</f>
        <v>0.395</v>
      </c>
      <c r="K119" s="43" t="n">
        <f aca="false">K107+Y119+AA119</f>
        <v>0.38</v>
      </c>
      <c r="L119" s="42" t="n">
        <f aca="false">L107</f>
        <v>0.015</v>
      </c>
      <c r="M119" s="38" t="n">
        <f aca="false">N119+O119</f>
        <v>0.36</v>
      </c>
      <c r="N119" s="43" t="n">
        <f aca="false">K119</f>
        <v>0.38</v>
      </c>
      <c r="O119" s="41" t="n">
        <f aca="false">V119</f>
        <v>-0.02</v>
      </c>
      <c r="P119" s="40" t="n">
        <f aca="false">Q119+R119</f>
        <v>0.2675</v>
      </c>
      <c r="Q119" s="41" t="n">
        <f aca="false">+[1]CGT_CNG!N119</f>
        <v>0.26</v>
      </c>
      <c r="R119" s="83" t="n">
        <f aca="false">+[1]CGT_CNG!O119</f>
        <v>0.0075</v>
      </c>
      <c r="S119" s="83" t="n">
        <f aca="false">T119+U119</f>
        <v>0.1875</v>
      </c>
      <c r="T119" s="83" t="n">
        <f aca="false">[1]CGT_CNG!E119</f>
        <v>0.175</v>
      </c>
      <c r="U119" s="83" t="n">
        <f aca="false">[1]CGT_CNG!F119</f>
        <v>0.0125</v>
      </c>
      <c r="V119" s="0" t="n">
        <f aca="false">VLOOKUP(MONTH(A119),tblMthAdj,4,FALSE())</f>
        <v>-0.02</v>
      </c>
      <c r="W119" s="0" t="n">
        <v>0</v>
      </c>
      <c r="Z119" s="0" t="n">
        <f aca="false">VLOOKUP(MONTH(A119),tblMthAdj,3,FALSE())</f>
        <v>0</v>
      </c>
      <c r="AA119" s="0" t="n">
        <v>0</v>
      </c>
      <c r="AB119" s="0" t="n">
        <v>0</v>
      </c>
      <c r="AC119" s="0" t="n">
        <v>0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0.285</v>
      </c>
      <c r="E120" s="41" t="n">
        <f aca="false">E108+Y120+AA120</f>
        <v>0.29</v>
      </c>
      <c r="F120" s="42" t="n">
        <f aca="false">F108</f>
        <v>-0.005</v>
      </c>
      <c r="G120" s="38" t="n">
        <f aca="false">H120+I120</f>
        <v>0.29</v>
      </c>
      <c r="H120" s="43" t="n">
        <f aca="false">K120</f>
        <v>0.33</v>
      </c>
      <c r="I120" s="41" t="n">
        <f aca="false">O120+Z120</f>
        <v>-0.04</v>
      </c>
      <c r="J120" s="40" t="n">
        <f aca="false">K120+L120</f>
        <v>0.345</v>
      </c>
      <c r="K120" s="43" t="n">
        <f aca="false">K108+Y120+AA120</f>
        <v>0.33</v>
      </c>
      <c r="L120" s="42" t="n">
        <f aca="false">L108</f>
        <v>0.015</v>
      </c>
      <c r="M120" s="38" t="n">
        <f aca="false">N120+O120</f>
        <v>0.31</v>
      </c>
      <c r="N120" s="43" t="n">
        <f aca="false">K120</f>
        <v>0.33</v>
      </c>
      <c r="O120" s="41" t="n">
        <f aca="false">V120</f>
        <v>-0.02</v>
      </c>
      <c r="P120" s="40" t="n">
        <f aca="false">Q120+R120</f>
        <v>0.2275</v>
      </c>
      <c r="Q120" s="41" t="n">
        <f aca="false">+[1]CGT_CNG!N120</f>
        <v>0.22</v>
      </c>
      <c r="R120" s="83" t="n">
        <f aca="false">+[1]CGT_CNG!O120</f>
        <v>0.0075</v>
      </c>
      <c r="S120" s="83" t="n">
        <f aca="false">T120+U120</f>
        <v>0.1775</v>
      </c>
      <c r="T120" s="83" t="n">
        <f aca="false">[1]CGT_CNG!E120</f>
        <v>0.165</v>
      </c>
      <c r="U120" s="83" t="n">
        <f aca="false">[1]CGT_CNG!F120</f>
        <v>0.0125</v>
      </c>
      <c r="V120" s="0" t="n">
        <f aca="false">VLOOKUP(MONTH(A120),tblMthAdj,4,FALSE())</f>
        <v>-0.02</v>
      </c>
      <c r="W120" s="0" t="n">
        <v>0</v>
      </c>
      <c r="Z120" s="0" t="n">
        <f aca="false">VLOOKUP(MONTH(A120),tblMthAdj,3,FALSE())</f>
        <v>-0.02</v>
      </c>
      <c r="AA120" s="0" t="n">
        <v>0</v>
      </c>
      <c r="AB120" s="0" t="n">
        <v>0</v>
      </c>
      <c r="AC120" s="0" t="n">
        <v>0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0.345</v>
      </c>
      <c r="E121" s="41" t="n">
        <f aca="false">E109+Y121+AA121</f>
        <v>0.35</v>
      </c>
      <c r="F121" s="42" t="n">
        <f aca="false">F109</f>
        <v>-0.005</v>
      </c>
      <c r="G121" s="38" t="n">
        <f aca="false">H121+I121</f>
        <v>0.285</v>
      </c>
      <c r="H121" s="43" t="n">
        <f aca="false">K121</f>
        <v>0.37</v>
      </c>
      <c r="I121" s="41" t="n">
        <f aca="false">O121+Z121</f>
        <v>-0.085</v>
      </c>
      <c r="J121" s="40" t="n">
        <f aca="false">K121+L121</f>
        <v>0.38</v>
      </c>
      <c r="K121" s="43" t="n">
        <f aca="false">K109+Y121+AA121</f>
        <v>0.37</v>
      </c>
      <c r="L121" s="42" t="n">
        <f aca="false">L109</f>
        <v>0.01</v>
      </c>
      <c r="M121" s="38" t="n">
        <f aca="false">N121+O121</f>
        <v>0.315</v>
      </c>
      <c r="N121" s="43" t="n">
        <f aca="false">K121</f>
        <v>0.37</v>
      </c>
      <c r="O121" s="41" t="n">
        <f aca="false">V121</f>
        <v>-0.055</v>
      </c>
      <c r="P121" s="40" t="n">
        <f aca="false">Q121+R121</f>
        <v>0.2575</v>
      </c>
      <c r="Q121" s="41" t="n">
        <f aca="false">+[1]CGT_CNG!N121</f>
        <v>0.25</v>
      </c>
      <c r="R121" s="83" t="n">
        <f aca="false">+[1]CGT_CNG!O121</f>
        <v>0.0075</v>
      </c>
      <c r="S121" s="83" t="n">
        <f aca="false">T121+U121</f>
        <v>0.185</v>
      </c>
      <c r="T121" s="83" t="n">
        <f aca="false">[1]CGT_CNG!E121</f>
        <v>0.1725</v>
      </c>
      <c r="U121" s="83" t="n">
        <f aca="false">[1]CGT_CNG!F121</f>
        <v>0.0125</v>
      </c>
      <c r="V121" s="0" t="n">
        <f aca="false">VLOOKUP(MONTH(A121),tblMthAdj,4,FALSE())</f>
        <v>-0.055</v>
      </c>
      <c r="W121" s="0" t="n">
        <v>0</v>
      </c>
      <c r="Z121" s="0" t="n">
        <f aca="false">VLOOKUP(MONTH(A121),tblMthAdj,3,FALSE())</f>
        <v>-0.03</v>
      </c>
      <c r="AA121" s="0" t="n">
        <v>0</v>
      </c>
      <c r="AB121" s="0" t="n">
        <v>0</v>
      </c>
      <c r="AC121" s="0" t="n">
        <v>0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0.495</v>
      </c>
      <c r="E122" s="48" t="n">
        <f aca="false">E110+Y122+AA122</f>
        <v>0.445</v>
      </c>
      <c r="F122" s="49" t="n">
        <f aca="false">F110</f>
        <v>0.05</v>
      </c>
      <c r="G122" s="50" t="n">
        <f aca="false">H122+I122</f>
        <v>0.325</v>
      </c>
      <c r="H122" s="51" t="n">
        <f aca="false">K122</f>
        <v>0.495</v>
      </c>
      <c r="I122" s="48" t="n">
        <f aca="false">O122+Z122</f>
        <v>-0.17</v>
      </c>
      <c r="J122" s="47" t="n">
        <f aca="false">K122+L122</f>
        <v>0.555</v>
      </c>
      <c r="K122" s="51" t="n">
        <f aca="false">K110+Y122+AA122</f>
        <v>0.495</v>
      </c>
      <c r="L122" s="49" t="n">
        <f aca="false">L110</f>
        <v>0.06</v>
      </c>
      <c r="M122" s="50" t="n">
        <f aca="false">N122+O122</f>
        <v>0.445</v>
      </c>
      <c r="N122" s="51" t="n">
        <f aca="false">K122</f>
        <v>0.495</v>
      </c>
      <c r="O122" s="48" t="n">
        <f aca="false">V122</f>
        <v>-0.05</v>
      </c>
      <c r="P122" s="47" t="n">
        <f aca="false">Q122+R122</f>
        <v>0.495</v>
      </c>
      <c r="Q122" s="48" t="n">
        <f aca="false">E122</f>
        <v>0.445</v>
      </c>
      <c r="R122" s="84" t="n">
        <f aca="false">F122</f>
        <v>0.05</v>
      </c>
      <c r="S122" s="84" t="n">
        <f aca="false">T122+U122</f>
        <v>0.495</v>
      </c>
      <c r="T122" s="84" t="n">
        <f aca="false">E122</f>
        <v>0.445</v>
      </c>
      <c r="U122" s="84" t="n">
        <f aca="false">F122</f>
        <v>0.05</v>
      </c>
      <c r="V122" s="0" t="n">
        <v>-0.05</v>
      </c>
      <c r="W122" s="0" t="n">
        <v>0</v>
      </c>
      <c r="Z122" s="0" t="n">
        <f aca="false">VLOOKUP(MONTH(A122),tblMthAdj,3,FALSE())</f>
        <v>-0.12</v>
      </c>
      <c r="AA122" s="0" t="n">
        <v>0</v>
      </c>
      <c r="AB122" s="0" t="n">
        <v>0</v>
      </c>
      <c r="AC122" s="0" t="n">
        <v>0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0.78</v>
      </c>
      <c r="E123" s="41" t="n">
        <f aca="false">E111+Y123+AA123</f>
        <v>0.73</v>
      </c>
      <c r="F123" s="42" t="n">
        <f aca="false">F111</f>
        <v>0.05</v>
      </c>
      <c r="G123" s="38" t="n">
        <f aca="false">H123+I123</f>
        <v>0.85</v>
      </c>
      <c r="H123" s="43" t="n">
        <f aca="false">K123</f>
        <v>0.98</v>
      </c>
      <c r="I123" s="41" t="n">
        <f aca="false">O123+Z123</f>
        <v>-0.13</v>
      </c>
      <c r="J123" s="40" t="n">
        <f aca="false">K123+L123</f>
        <v>1.14</v>
      </c>
      <c r="K123" s="43" t="n">
        <f aca="false">K111+Y123+AA123</f>
        <v>0.98</v>
      </c>
      <c r="L123" s="42" t="n">
        <f aca="false">L111</f>
        <v>0.16</v>
      </c>
      <c r="M123" s="38" t="n">
        <f aca="false">N123+O123</f>
        <v>0.93</v>
      </c>
      <c r="N123" s="43" t="n">
        <f aca="false">K123</f>
        <v>0.98</v>
      </c>
      <c r="O123" s="41" t="n">
        <f aca="false">V123</f>
        <v>-0.05</v>
      </c>
      <c r="P123" s="40" t="n">
        <f aca="false">Q123+R123</f>
        <v>0.78</v>
      </c>
      <c r="Q123" s="41" t="n">
        <f aca="false">E123</f>
        <v>0.73</v>
      </c>
      <c r="R123" s="83" t="n">
        <f aca="false">F123</f>
        <v>0.05</v>
      </c>
      <c r="S123" s="83" t="n">
        <f aca="false">T123+U123</f>
        <v>0.78</v>
      </c>
      <c r="T123" s="83" t="n">
        <f aca="false">E123</f>
        <v>0.73</v>
      </c>
      <c r="U123" s="83" t="n">
        <f aca="false">F123</f>
        <v>0.05</v>
      </c>
      <c r="V123" s="0" t="n">
        <v>-0.05</v>
      </c>
      <c r="W123" s="0" t="n">
        <v>0</v>
      </c>
      <c r="Z123" s="0" t="n">
        <f aca="false">VLOOKUP(MONTH(A123),tblMthAdj,3,FALSE())</f>
        <v>-0.08</v>
      </c>
      <c r="AA123" s="0" t="n">
        <v>0</v>
      </c>
      <c r="AB123" s="0" t="n">
        <v>0</v>
      </c>
      <c r="AC123" s="0" t="n">
        <v>0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1.07</v>
      </c>
      <c r="E124" s="41" t="n">
        <f aca="false">E112+Y124+AA124</f>
        <v>1.02</v>
      </c>
      <c r="F124" s="42" t="n">
        <f aca="false">F112</f>
        <v>0.05</v>
      </c>
      <c r="G124" s="38" t="n">
        <f aca="false">H124+I124</f>
        <v>1.35</v>
      </c>
      <c r="H124" s="43" t="n">
        <f aca="false">K124</f>
        <v>1.6</v>
      </c>
      <c r="I124" s="41" t="n">
        <f aca="false">O124+Z124</f>
        <v>-0.25</v>
      </c>
      <c r="J124" s="40" t="n">
        <f aca="false">K124+L124</f>
        <v>1.94</v>
      </c>
      <c r="K124" s="43" t="n">
        <f aca="false">K112+Y124+AA124</f>
        <v>1.6</v>
      </c>
      <c r="L124" s="42" t="n">
        <f aca="false">L112</f>
        <v>0.34</v>
      </c>
      <c r="M124" s="38" t="n">
        <f aca="false">N124+O124</f>
        <v>1.4</v>
      </c>
      <c r="N124" s="43" t="n">
        <f aca="false">K124</f>
        <v>1.6</v>
      </c>
      <c r="O124" s="41" t="n">
        <f aca="false">V124</f>
        <v>-0.2</v>
      </c>
      <c r="P124" s="40" t="n">
        <f aca="false">Q124+R124</f>
        <v>1.07</v>
      </c>
      <c r="Q124" s="41" t="n">
        <f aca="false">E124</f>
        <v>1.02</v>
      </c>
      <c r="R124" s="83" t="n">
        <f aca="false">F124</f>
        <v>0.05</v>
      </c>
      <c r="S124" s="83" t="n">
        <f aca="false">T124+U124</f>
        <v>1.07</v>
      </c>
      <c r="T124" s="83" t="n">
        <f aca="false">E124</f>
        <v>1.02</v>
      </c>
      <c r="U124" s="83" t="n">
        <f aca="false">F124</f>
        <v>0.05</v>
      </c>
      <c r="V124" s="0" t="n">
        <v>-0.2</v>
      </c>
      <c r="W124" s="0" t="n">
        <v>0</v>
      </c>
      <c r="Z124" s="0" t="n">
        <f aca="false">VLOOKUP(MONTH(A124),tblMthAdj,3,FALSE())</f>
        <v>-0.05</v>
      </c>
      <c r="AA124" s="0" t="n">
        <v>0</v>
      </c>
      <c r="AB124" s="0" t="n">
        <v>0</v>
      </c>
      <c r="AC124" s="0" t="n">
        <v>0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1.06</v>
      </c>
      <c r="E125" s="41" t="n">
        <f aca="false">E113+Y125+AA125</f>
        <v>1.01</v>
      </c>
      <c r="F125" s="42" t="n">
        <f aca="false">F113</f>
        <v>0.05</v>
      </c>
      <c r="G125" s="38" t="n">
        <f aca="false">H125+I125</f>
        <v>1.32</v>
      </c>
      <c r="H125" s="43" t="n">
        <f aca="false">K125</f>
        <v>1.6</v>
      </c>
      <c r="I125" s="41" t="n">
        <f aca="false">O125+Z125</f>
        <v>-0.28</v>
      </c>
      <c r="J125" s="40" t="n">
        <f aca="false">K125+L125</f>
        <v>1.94</v>
      </c>
      <c r="K125" s="43" t="n">
        <f aca="false">K113+Y125+AA125</f>
        <v>1.6</v>
      </c>
      <c r="L125" s="42" t="n">
        <f aca="false">L113</f>
        <v>0.34</v>
      </c>
      <c r="M125" s="38" t="n">
        <f aca="false">N125+O125</f>
        <v>1.4</v>
      </c>
      <c r="N125" s="43" t="n">
        <f aca="false">K125</f>
        <v>1.6</v>
      </c>
      <c r="O125" s="41" t="n">
        <f aca="false">V125</f>
        <v>-0.2</v>
      </c>
      <c r="P125" s="40" t="n">
        <f aca="false">Q125+R125</f>
        <v>1.06</v>
      </c>
      <c r="Q125" s="41" t="n">
        <f aca="false">E125</f>
        <v>1.01</v>
      </c>
      <c r="R125" s="83" t="n">
        <f aca="false">F125</f>
        <v>0.05</v>
      </c>
      <c r="S125" s="83" t="n">
        <f aca="false">T125+U125</f>
        <v>1.06</v>
      </c>
      <c r="T125" s="83" t="n">
        <f aca="false">E125</f>
        <v>1.01</v>
      </c>
      <c r="U125" s="83" t="n">
        <f aca="false">F125</f>
        <v>0.05</v>
      </c>
      <c r="V125" s="0" t="n">
        <v>-0.2</v>
      </c>
      <c r="W125" s="0" t="n">
        <v>0</v>
      </c>
      <c r="Z125" s="0" t="n">
        <f aca="false">VLOOKUP(MONTH(A125),tblMthAdj,3,FALSE())</f>
        <v>-0.08</v>
      </c>
      <c r="AA125" s="0" t="n">
        <v>0</v>
      </c>
      <c r="AB125" s="0" t="n">
        <v>0</v>
      </c>
      <c r="AC125" s="0" t="n">
        <v>0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0.595</v>
      </c>
      <c r="E126" s="41" t="n">
        <f aca="false">E114+Y126+AA126</f>
        <v>0.545</v>
      </c>
      <c r="F126" s="42" t="n">
        <f aca="false">F114</f>
        <v>0.05</v>
      </c>
      <c r="G126" s="38" t="n">
        <f aca="false">H126+I126</f>
        <v>0.395</v>
      </c>
      <c r="H126" s="43" t="n">
        <f aca="false">K126</f>
        <v>0.565</v>
      </c>
      <c r="I126" s="41" t="n">
        <f aca="false">O126+Z126</f>
        <v>-0.17</v>
      </c>
      <c r="J126" s="40" t="n">
        <f aca="false">K126+L126</f>
        <v>0.665</v>
      </c>
      <c r="K126" s="43" t="n">
        <f aca="false">K114+Y126+AA126</f>
        <v>0.565</v>
      </c>
      <c r="L126" s="42" t="n">
        <f aca="false">L114</f>
        <v>0.1</v>
      </c>
      <c r="M126" s="38" t="n">
        <f aca="false">N126+O126</f>
        <v>0.515</v>
      </c>
      <c r="N126" s="43" t="n">
        <f aca="false">K126</f>
        <v>0.565</v>
      </c>
      <c r="O126" s="41" t="n">
        <f aca="false">V126</f>
        <v>-0.05</v>
      </c>
      <c r="P126" s="40" t="n">
        <f aca="false">Q126+R126</f>
        <v>0.595</v>
      </c>
      <c r="Q126" s="41" t="n">
        <f aca="false">E126</f>
        <v>0.545</v>
      </c>
      <c r="R126" s="83" t="n">
        <f aca="false">F126</f>
        <v>0.05</v>
      </c>
      <c r="S126" s="83" t="n">
        <f aca="false">T126+U126</f>
        <v>0.595</v>
      </c>
      <c r="T126" s="83" t="n">
        <f aca="false">E126</f>
        <v>0.545</v>
      </c>
      <c r="U126" s="83" t="n">
        <f aca="false">F126</f>
        <v>0.05</v>
      </c>
      <c r="V126" s="0" t="n">
        <v>-0.05</v>
      </c>
      <c r="W126" s="0" t="n">
        <v>0</v>
      </c>
      <c r="Z126" s="0" t="n">
        <f aca="false">VLOOKUP(MONTH(A126),tblMthAdj,3,FALSE())</f>
        <v>-0.12</v>
      </c>
      <c r="AA126" s="0" t="n">
        <v>0</v>
      </c>
      <c r="AB126" s="0" t="n">
        <v>0</v>
      </c>
      <c r="AC126" s="0" t="n">
        <v>0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0.31</v>
      </c>
      <c r="E127" s="48" t="n">
        <f aca="false">E115+Y127+AA127</f>
        <v>0.31</v>
      </c>
      <c r="F127" s="49" t="n">
        <f aca="false">F115</f>
        <v>0</v>
      </c>
      <c r="G127" s="50" t="n">
        <f aca="false">H127+I127</f>
        <v>0.265</v>
      </c>
      <c r="H127" s="51" t="n">
        <f aca="false">K127</f>
        <v>0.35</v>
      </c>
      <c r="I127" s="48" t="n">
        <f aca="false">O127+Z127</f>
        <v>-0.085</v>
      </c>
      <c r="J127" s="47" t="n">
        <f aca="false">K127+L127</f>
        <v>0.37</v>
      </c>
      <c r="K127" s="51" t="n">
        <f aca="false">K115+Y127+AA127</f>
        <v>0.35</v>
      </c>
      <c r="L127" s="49" t="n">
        <f aca="false">L115</f>
        <v>0.02</v>
      </c>
      <c r="M127" s="50" t="n">
        <f aca="false">N127+O127</f>
        <v>0.305</v>
      </c>
      <c r="N127" s="51" t="n">
        <f aca="false">K127</f>
        <v>0.35</v>
      </c>
      <c r="O127" s="48" t="n">
        <f aca="false">V127</f>
        <v>-0.045</v>
      </c>
      <c r="P127" s="47" t="n">
        <f aca="false">Q127+R127</f>
        <v>0.3325</v>
      </c>
      <c r="Q127" s="48" t="n">
        <f aca="false">+[1]CGT_CNG!N127</f>
        <v>0.325</v>
      </c>
      <c r="R127" s="84" t="n">
        <f aca="false">+[1]CGT_CNG!O127</f>
        <v>0.0075</v>
      </c>
      <c r="S127" s="84" t="n">
        <f aca="false">T127+U127</f>
        <v>0.1875</v>
      </c>
      <c r="T127" s="84" t="n">
        <f aca="false">[1]CGT_CNG!E127</f>
        <v>0.17</v>
      </c>
      <c r="U127" s="84" t="n">
        <f aca="false">[1]CGT_CNG!F127</f>
        <v>0.0175</v>
      </c>
      <c r="V127" s="0" t="n">
        <f aca="false">VLOOKUP(MONTH(A127),tblMthAdj,4,FALSE())</f>
        <v>-0.045</v>
      </c>
      <c r="W127" s="0" t="n">
        <v>0</v>
      </c>
      <c r="Z127" s="0" t="n">
        <f aca="false">VLOOKUP(MONTH(A127),tblMthAdj,3,FALSE())</f>
        <v>-0.04</v>
      </c>
      <c r="AA127" s="0" t="n">
        <v>0</v>
      </c>
      <c r="AB127" s="0" t="n">
        <v>0</v>
      </c>
      <c r="AC127" s="0" t="n">
        <v>0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0.29</v>
      </c>
      <c r="E128" s="41" t="n">
        <f aca="false">E116+Y128+AA128</f>
        <v>0.29</v>
      </c>
      <c r="F128" s="42" t="n">
        <f aca="false">F116</f>
        <v>0</v>
      </c>
      <c r="G128" s="38" t="n">
        <f aca="false">H128+I128</f>
        <v>0.235</v>
      </c>
      <c r="H128" s="43" t="n">
        <f aca="false">K128</f>
        <v>0.3</v>
      </c>
      <c r="I128" s="41" t="n">
        <f aca="false">O128+Z128</f>
        <v>-0.065</v>
      </c>
      <c r="J128" s="40" t="n">
        <f aca="false">K128+L128</f>
        <v>0.32</v>
      </c>
      <c r="K128" s="43" t="n">
        <f aca="false">K116+Y128+AA128</f>
        <v>0.3</v>
      </c>
      <c r="L128" s="42" t="n">
        <f aca="false">L116</f>
        <v>0.02</v>
      </c>
      <c r="M128" s="38" t="n">
        <f aca="false">N128+O128</f>
        <v>0.265</v>
      </c>
      <c r="N128" s="43" t="n">
        <f aca="false">K128</f>
        <v>0.3</v>
      </c>
      <c r="O128" s="41" t="n">
        <f aca="false">V128</f>
        <v>-0.035</v>
      </c>
      <c r="P128" s="40" t="n">
        <f aca="false">Q128+R128</f>
        <v>0.2275</v>
      </c>
      <c r="Q128" s="41" t="n">
        <f aca="false">+[1]CGT_CNG!N128</f>
        <v>0.22</v>
      </c>
      <c r="R128" s="83" t="n">
        <f aca="false">+[1]CGT_CNG!O128</f>
        <v>0.0075</v>
      </c>
      <c r="S128" s="83" t="n">
        <f aca="false">T128+U128</f>
        <v>0.175</v>
      </c>
      <c r="T128" s="83" t="n">
        <f aca="false">[1]CGT_CNG!E128</f>
        <v>0.165</v>
      </c>
      <c r="U128" s="83" t="n">
        <f aca="false">[1]CGT_CNG!F128</f>
        <v>0.01</v>
      </c>
      <c r="V128" s="0" t="n">
        <f aca="false">VLOOKUP(MONTH(A128),tblMthAdj,4,FALSE())</f>
        <v>-0.035</v>
      </c>
      <c r="W128" s="0" t="n">
        <v>0</v>
      </c>
      <c r="Z128" s="0" t="n">
        <f aca="false">VLOOKUP(MONTH(A128),tblMthAdj,3,FALSE())</f>
        <v>-0.03</v>
      </c>
      <c r="AA128" s="0" t="n">
        <v>0</v>
      </c>
      <c r="AB128" s="0" t="n">
        <v>0</v>
      </c>
      <c r="AC128" s="0" t="n">
        <v>0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0.2975</v>
      </c>
      <c r="E129" s="41" t="n">
        <f aca="false">E117+Y129+AA129</f>
        <v>0.3</v>
      </c>
      <c r="F129" s="42" t="n">
        <f aca="false">F117</f>
        <v>-0.0025</v>
      </c>
      <c r="G129" s="38" t="n">
        <f aca="false">H129+I129</f>
        <v>0.285</v>
      </c>
      <c r="H129" s="43" t="n">
        <f aca="false">K129</f>
        <v>0.34</v>
      </c>
      <c r="I129" s="41" t="n">
        <f aca="false">O129+Z129</f>
        <v>-0.055</v>
      </c>
      <c r="J129" s="40" t="n">
        <f aca="false">K129+L129</f>
        <v>0.36</v>
      </c>
      <c r="K129" s="43" t="n">
        <f aca="false">K117+Y129+AA129</f>
        <v>0.34</v>
      </c>
      <c r="L129" s="42" t="n">
        <f aca="false">L117</f>
        <v>0.02</v>
      </c>
      <c r="M129" s="38" t="n">
        <f aca="false">N129+O129</f>
        <v>0.305</v>
      </c>
      <c r="N129" s="43" t="n">
        <f aca="false">K129</f>
        <v>0.34</v>
      </c>
      <c r="O129" s="41" t="n">
        <f aca="false">V129</f>
        <v>-0.035</v>
      </c>
      <c r="P129" s="40" t="n">
        <f aca="false">Q129+R129</f>
        <v>0.2575</v>
      </c>
      <c r="Q129" s="41" t="n">
        <f aca="false">+[1]CGT_CNG!N129</f>
        <v>0.25</v>
      </c>
      <c r="R129" s="83" t="n">
        <f aca="false">+[1]CGT_CNG!O129</f>
        <v>0.0075</v>
      </c>
      <c r="S129" s="83" t="n">
        <f aca="false">T129+U129</f>
        <v>0.1825</v>
      </c>
      <c r="T129" s="83" t="n">
        <f aca="false">[1]CGT_CNG!E129</f>
        <v>0.17</v>
      </c>
      <c r="U129" s="83" t="n">
        <f aca="false">[1]CGT_CNG!F129</f>
        <v>0.0125</v>
      </c>
      <c r="V129" s="0" t="n">
        <f aca="false">VLOOKUP(MONTH(A129),tblMthAdj,4,FALSE())</f>
        <v>-0.035</v>
      </c>
      <c r="W129" s="0" t="n">
        <v>0</v>
      </c>
      <c r="Z129" s="0" t="n">
        <f aca="false">VLOOKUP(MONTH(A129),tblMthAdj,3,FALSE())</f>
        <v>-0.02</v>
      </c>
      <c r="AA129" s="0" t="n">
        <v>0</v>
      </c>
      <c r="AB129" s="0" t="n">
        <v>0</v>
      </c>
      <c r="AC129" s="0" t="n">
        <v>0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0.3125</v>
      </c>
      <c r="E130" s="41" t="n">
        <f aca="false">E118+Y130+AA130</f>
        <v>0.315</v>
      </c>
      <c r="F130" s="42" t="n">
        <f aca="false">F118</f>
        <v>-0.0025</v>
      </c>
      <c r="G130" s="38" t="n">
        <f aca="false">H130+I130</f>
        <v>0.36</v>
      </c>
      <c r="H130" s="43" t="n">
        <f aca="false">K130</f>
        <v>0.38</v>
      </c>
      <c r="I130" s="41" t="n">
        <f aca="false">O130+Z130</f>
        <v>-0.02</v>
      </c>
      <c r="J130" s="40" t="n">
        <f aca="false">K130+L130</f>
        <v>0.4</v>
      </c>
      <c r="K130" s="43" t="n">
        <f aca="false">K118+Y130+AA130</f>
        <v>0.38</v>
      </c>
      <c r="L130" s="42" t="n">
        <f aca="false">L118</f>
        <v>0.02</v>
      </c>
      <c r="M130" s="38" t="n">
        <f aca="false">N130+O130</f>
        <v>0.36</v>
      </c>
      <c r="N130" s="43" t="n">
        <f aca="false">K130</f>
        <v>0.38</v>
      </c>
      <c r="O130" s="41" t="n">
        <f aca="false">V130</f>
        <v>-0.02</v>
      </c>
      <c r="P130" s="40" t="n">
        <f aca="false">Q130+R130</f>
        <v>0.2675</v>
      </c>
      <c r="Q130" s="41" t="n">
        <f aca="false">+[1]CGT_CNG!N130</f>
        <v>0.26</v>
      </c>
      <c r="R130" s="83" t="n">
        <f aca="false">+[1]CGT_CNG!O130</f>
        <v>0.0075</v>
      </c>
      <c r="S130" s="83" t="n">
        <f aca="false">T130+U130</f>
        <v>0.1875</v>
      </c>
      <c r="T130" s="83" t="n">
        <f aca="false">[1]CGT_CNG!E130</f>
        <v>0.175</v>
      </c>
      <c r="U130" s="83" t="n">
        <f aca="false">[1]CGT_CNG!F130</f>
        <v>0.0125</v>
      </c>
      <c r="V130" s="0" t="n">
        <f aca="false">VLOOKUP(MONTH(A130),tblMthAdj,4,FALSE())</f>
        <v>-0.02</v>
      </c>
      <c r="W130" s="0" t="n">
        <v>0</v>
      </c>
      <c r="Z130" s="0" t="n">
        <f aca="false">VLOOKUP(MONTH(A130),tblMthAdj,3,FALSE())</f>
        <v>0</v>
      </c>
      <c r="AA130" s="0" t="n">
        <v>0</v>
      </c>
      <c r="AB130" s="0" t="n">
        <v>0</v>
      </c>
      <c r="AC130" s="0" t="n">
        <v>0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0.31</v>
      </c>
      <c r="E131" s="41" t="n">
        <f aca="false">E119+Y131+AA131</f>
        <v>0.315</v>
      </c>
      <c r="F131" s="42" t="n">
        <f aca="false">F119</f>
        <v>-0.005</v>
      </c>
      <c r="G131" s="38" t="n">
        <f aca="false">H131+I131</f>
        <v>0.36</v>
      </c>
      <c r="H131" s="43" t="n">
        <f aca="false">K131</f>
        <v>0.38</v>
      </c>
      <c r="I131" s="41" t="n">
        <f aca="false">O131+Z131</f>
        <v>-0.02</v>
      </c>
      <c r="J131" s="40" t="n">
        <f aca="false">K131+L131</f>
        <v>0.395</v>
      </c>
      <c r="K131" s="43" t="n">
        <f aca="false">K119+Y131+AA131</f>
        <v>0.38</v>
      </c>
      <c r="L131" s="42" t="n">
        <f aca="false">L119</f>
        <v>0.015</v>
      </c>
      <c r="M131" s="38" t="n">
        <f aca="false">N131+O131</f>
        <v>0.36</v>
      </c>
      <c r="N131" s="43" t="n">
        <f aca="false">K131</f>
        <v>0.38</v>
      </c>
      <c r="O131" s="41" t="n">
        <f aca="false">V131</f>
        <v>-0.02</v>
      </c>
      <c r="P131" s="40" t="n">
        <f aca="false">Q131+R131</f>
        <v>0.2675</v>
      </c>
      <c r="Q131" s="41" t="n">
        <f aca="false">+[1]CGT_CNG!N131</f>
        <v>0.26</v>
      </c>
      <c r="R131" s="83" t="n">
        <f aca="false">+[1]CGT_CNG!O131</f>
        <v>0.0075</v>
      </c>
      <c r="S131" s="83" t="n">
        <f aca="false">T131+U131</f>
        <v>0.1875</v>
      </c>
      <c r="T131" s="83" t="n">
        <f aca="false">[1]CGT_CNG!E131</f>
        <v>0.175</v>
      </c>
      <c r="U131" s="83" t="n">
        <f aca="false">[1]CGT_CNG!F131</f>
        <v>0.0125</v>
      </c>
      <c r="V131" s="0" t="n">
        <f aca="false">VLOOKUP(MONTH(A131),tblMthAdj,4,FALSE())</f>
        <v>-0.02</v>
      </c>
      <c r="W131" s="0" t="n">
        <v>0</v>
      </c>
      <c r="Z131" s="0" t="n">
        <f aca="false">VLOOKUP(MONTH(A131),tblMthAdj,3,FALSE())</f>
        <v>0</v>
      </c>
      <c r="AA131" s="0" t="n">
        <v>0</v>
      </c>
      <c r="AB131" s="0" t="n">
        <v>0</v>
      </c>
      <c r="AC131" s="0" t="n">
        <v>0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0.285</v>
      </c>
      <c r="E132" s="41" t="n">
        <f aca="false">E120+Y132+AA132</f>
        <v>0.29</v>
      </c>
      <c r="F132" s="42" t="n">
        <f aca="false">F120</f>
        <v>-0.005</v>
      </c>
      <c r="G132" s="38" t="n">
        <f aca="false">H132+I132</f>
        <v>0.29</v>
      </c>
      <c r="H132" s="43" t="n">
        <f aca="false">K132</f>
        <v>0.33</v>
      </c>
      <c r="I132" s="41" t="n">
        <f aca="false">O132+Z132</f>
        <v>-0.04</v>
      </c>
      <c r="J132" s="40" t="n">
        <f aca="false">K132+L132</f>
        <v>0.345</v>
      </c>
      <c r="K132" s="43" t="n">
        <f aca="false">K120+Y132+AA132</f>
        <v>0.33</v>
      </c>
      <c r="L132" s="42" t="n">
        <f aca="false">L120</f>
        <v>0.015</v>
      </c>
      <c r="M132" s="38" t="n">
        <f aca="false">N132+O132</f>
        <v>0.31</v>
      </c>
      <c r="N132" s="43" t="n">
        <f aca="false">K132</f>
        <v>0.33</v>
      </c>
      <c r="O132" s="41" t="n">
        <f aca="false">V132</f>
        <v>-0.02</v>
      </c>
      <c r="P132" s="40" t="n">
        <f aca="false">Q132+R132</f>
        <v>0.2275</v>
      </c>
      <c r="Q132" s="41" t="n">
        <f aca="false">+[1]CGT_CNG!N132</f>
        <v>0.22</v>
      </c>
      <c r="R132" s="83" t="n">
        <f aca="false">+[1]CGT_CNG!O132</f>
        <v>0.0075</v>
      </c>
      <c r="S132" s="83" t="n">
        <f aca="false">T132+U132</f>
        <v>0.1775</v>
      </c>
      <c r="T132" s="83" t="n">
        <f aca="false">[1]CGT_CNG!E132</f>
        <v>0.165</v>
      </c>
      <c r="U132" s="83" t="n">
        <f aca="false">[1]CGT_CNG!F132</f>
        <v>0.0125</v>
      </c>
      <c r="V132" s="0" t="n">
        <f aca="false">VLOOKUP(MONTH(A132),tblMthAdj,4,FALSE())</f>
        <v>-0.02</v>
      </c>
      <c r="W132" s="0" t="n">
        <v>0</v>
      </c>
      <c r="Z132" s="0" t="n">
        <f aca="false">VLOOKUP(MONTH(A132),tblMthAdj,3,FALSE())</f>
        <v>-0.02</v>
      </c>
      <c r="AA132" s="0" t="n">
        <v>0</v>
      </c>
      <c r="AB132" s="0" t="n">
        <v>0</v>
      </c>
      <c r="AC132" s="0" t="n">
        <v>0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0.345</v>
      </c>
      <c r="E133" s="41" t="n">
        <f aca="false">E121+Y133+AA133</f>
        <v>0.35</v>
      </c>
      <c r="F133" s="42" t="n">
        <f aca="false">F121</f>
        <v>-0.005</v>
      </c>
      <c r="G133" s="38" t="n">
        <f aca="false">H133+I133</f>
        <v>0.285</v>
      </c>
      <c r="H133" s="43" t="n">
        <f aca="false">K133</f>
        <v>0.37</v>
      </c>
      <c r="I133" s="41" t="n">
        <f aca="false">O133+Z133</f>
        <v>-0.085</v>
      </c>
      <c r="J133" s="40" t="n">
        <f aca="false">K133+L133</f>
        <v>0.38</v>
      </c>
      <c r="K133" s="43" t="n">
        <f aca="false">K121+Y133+AA133</f>
        <v>0.37</v>
      </c>
      <c r="L133" s="42" t="n">
        <f aca="false">L121</f>
        <v>0.01</v>
      </c>
      <c r="M133" s="38" t="n">
        <f aca="false">N133+O133</f>
        <v>0.315</v>
      </c>
      <c r="N133" s="43" t="n">
        <f aca="false">K133</f>
        <v>0.37</v>
      </c>
      <c r="O133" s="41" t="n">
        <f aca="false">V133</f>
        <v>-0.055</v>
      </c>
      <c r="P133" s="40" t="n">
        <f aca="false">Q133+R133</f>
        <v>0.2575</v>
      </c>
      <c r="Q133" s="41" t="n">
        <f aca="false">+[1]CGT_CNG!N133</f>
        <v>0.25</v>
      </c>
      <c r="R133" s="83" t="n">
        <f aca="false">+[1]CGT_CNG!O133</f>
        <v>0.0075</v>
      </c>
      <c r="S133" s="83" t="n">
        <f aca="false">T133+U133</f>
        <v>0.185</v>
      </c>
      <c r="T133" s="83" t="n">
        <f aca="false">[1]CGT_CNG!E133</f>
        <v>0.1725</v>
      </c>
      <c r="U133" s="83" t="n">
        <f aca="false">[1]CGT_CNG!F133</f>
        <v>0.0125</v>
      </c>
      <c r="V133" s="0" t="n">
        <f aca="false">VLOOKUP(MONTH(A133),tblMthAdj,4,FALSE())</f>
        <v>-0.055</v>
      </c>
      <c r="W133" s="0" t="n">
        <v>0</v>
      </c>
      <c r="Z133" s="0" t="n">
        <f aca="false">VLOOKUP(MONTH(A133),tblMthAdj,3,FALSE())</f>
        <v>-0.03</v>
      </c>
      <c r="AA133" s="0" t="n">
        <v>0</v>
      </c>
      <c r="AB133" s="0" t="n">
        <v>0</v>
      </c>
      <c r="AC133" s="0" t="n">
        <v>0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0.495</v>
      </c>
      <c r="E134" s="48" t="n">
        <f aca="false">E122+Y134+AA134</f>
        <v>0.445</v>
      </c>
      <c r="F134" s="49" t="n">
        <f aca="false">F122</f>
        <v>0.05</v>
      </c>
      <c r="G134" s="50" t="n">
        <f aca="false">H134+I134</f>
        <v>0.325</v>
      </c>
      <c r="H134" s="51" t="n">
        <f aca="false">K134</f>
        <v>0.495</v>
      </c>
      <c r="I134" s="48" t="n">
        <f aca="false">O134+Z134</f>
        <v>-0.17</v>
      </c>
      <c r="J134" s="47" t="n">
        <f aca="false">K134+L134</f>
        <v>0.555</v>
      </c>
      <c r="K134" s="51" t="n">
        <f aca="false">K122+Y134+AA134</f>
        <v>0.495</v>
      </c>
      <c r="L134" s="49" t="n">
        <f aca="false">L122</f>
        <v>0.06</v>
      </c>
      <c r="M134" s="50" t="n">
        <f aca="false">N134+O134</f>
        <v>0.445</v>
      </c>
      <c r="N134" s="51" t="n">
        <f aca="false">K134</f>
        <v>0.495</v>
      </c>
      <c r="O134" s="48" t="n">
        <f aca="false">V134</f>
        <v>-0.05</v>
      </c>
      <c r="P134" s="47" t="n">
        <f aca="false">Q134+R134</f>
        <v>0.495</v>
      </c>
      <c r="Q134" s="48" t="n">
        <f aca="false">E134</f>
        <v>0.445</v>
      </c>
      <c r="R134" s="84" t="n">
        <f aca="false">F134</f>
        <v>0.05</v>
      </c>
      <c r="S134" s="84" t="n">
        <f aca="false">T134+U134</f>
        <v>0.495</v>
      </c>
      <c r="T134" s="84" t="n">
        <f aca="false">E134</f>
        <v>0.445</v>
      </c>
      <c r="U134" s="84" t="n">
        <f aca="false">F134</f>
        <v>0.05</v>
      </c>
      <c r="V134" s="0" t="n">
        <v>-0.05</v>
      </c>
      <c r="W134" s="0" t="n">
        <v>0</v>
      </c>
      <c r="Z134" s="0" t="n">
        <f aca="false">VLOOKUP(MONTH(A134),tblMthAdj,3,FALSE())</f>
        <v>-0.12</v>
      </c>
      <c r="AA134" s="0" t="n">
        <v>0</v>
      </c>
      <c r="AB134" s="0" t="n">
        <v>0</v>
      </c>
      <c r="AC134" s="0" t="n">
        <v>0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0.78</v>
      </c>
      <c r="E135" s="41" t="n">
        <f aca="false">E123+Y135+AA135</f>
        <v>0.73</v>
      </c>
      <c r="F135" s="42" t="n">
        <f aca="false">F123</f>
        <v>0.05</v>
      </c>
      <c r="G135" s="38" t="n">
        <f aca="false">H135+I135</f>
        <v>0.85</v>
      </c>
      <c r="H135" s="43" t="n">
        <f aca="false">K135</f>
        <v>0.98</v>
      </c>
      <c r="I135" s="41" t="n">
        <f aca="false">O135+Z135</f>
        <v>-0.13</v>
      </c>
      <c r="J135" s="40" t="n">
        <f aca="false">K135+L135</f>
        <v>1.14</v>
      </c>
      <c r="K135" s="43" t="n">
        <f aca="false">K123+Y135+AA135</f>
        <v>0.98</v>
      </c>
      <c r="L135" s="42" t="n">
        <f aca="false">L123</f>
        <v>0.16</v>
      </c>
      <c r="M135" s="38" t="n">
        <f aca="false">N135+O135</f>
        <v>0.93</v>
      </c>
      <c r="N135" s="43" t="n">
        <f aca="false">K135</f>
        <v>0.98</v>
      </c>
      <c r="O135" s="41" t="n">
        <f aca="false">V135</f>
        <v>-0.05</v>
      </c>
      <c r="P135" s="40" t="n">
        <f aca="false">Q135+R135</f>
        <v>0.78</v>
      </c>
      <c r="Q135" s="41" t="n">
        <f aca="false">E135</f>
        <v>0.73</v>
      </c>
      <c r="R135" s="83" t="n">
        <f aca="false">F135</f>
        <v>0.05</v>
      </c>
      <c r="S135" s="83" t="n">
        <f aca="false">T135+U135</f>
        <v>0.78</v>
      </c>
      <c r="T135" s="83" t="n">
        <f aca="false">E135</f>
        <v>0.73</v>
      </c>
      <c r="U135" s="83" t="n">
        <f aca="false">F135</f>
        <v>0.05</v>
      </c>
      <c r="V135" s="0" t="n">
        <v>-0.05</v>
      </c>
      <c r="W135" s="0" t="n">
        <v>0</v>
      </c>
      <c r="Z135" s="0" t="n">
        <f aca="false">VLOOKUP(MONTH(A135),tblMthAdj,3,FALSE())</f>
        <v>-0.08</v>
      </c>
      <c r="AA135" s="0" t="n">
        <v>0</v>
      </c>
      <c r="AB135" s="0" t="n">
        <v>0</v>
      </c>
      <c r="AC135" s="0" t="n">
        <v>0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1.07</v>
      </c>
      <c r="E136" s="41" t="n">
        <f aca="false">E124+Y136+AA136</f>
        <v>1.02</v>
      </c>
      <c r="F136" s="42" t="n">
        <f aca="false">F124</f>
        <v>0.05</v>
      </c>
      <c r="G136" s="38" t="n">
        <f aca="false">H136+I136</f>
        <v>1.35</v>
      </c>
      <c r="H136" s="43" t="n">
        <f aca="false">K136</f>
        <v>1.6</v>
      </c>
      <c r="I136" s="41" t="n">
        <f aca="false">O136+Z136</f>
        <v>-0.25</v>
      </c>
      <c r="J136" s="40" t="n">
        <f aca="false">K136+L136</f>
        <v>1.94</v>
      </c>
      <c r="K136" s="43" t="n">
        <f aca="false">K124+Y136+AA136</f>
        <v>1.6</v>
      </c>
      <c r="L136" s="42" t="n">
        <f aca="false">L124</f>
        <v>0.34</v>
      </c>
      <c r="M136" s="38" t="n">
        <f aca="false">N136+O136</f>
        <v>1.4</v>
      </c>
      <c r="N136" s="43" t="n">
        <f aca="false">K136</f>
        <v>1.6</v>
      </c>
      <c r="O136" s="41" t="n">
        <f aca="false">V136</f>
        <v>-0.2</v>
      </c>
      <c r="P136" s="40" t="n">
        <f aca="false">Q136+R136</f>
        <v>1.07</v>
      </c>
      <c r="Q136" s="41" t="n">
        <f aca="false">E136</f>
        <v>1.02</v>
      </c>
      <c r="R136" s="83" t="n">
        <f aca="false">F136</f>
        <v>0.05</v>
      </c>
      <c r="S136" s="83" t="n">
        <f aca="false">T136+U136</f>
        <v>1.07</v>
      </c>
      <c r="T136" s="83" t="n">
        <f aca="false">E136</f>
        <v>1.02</v>
      </c>
      <c r="U136" s="83" t="n">
        <f aca="false">F136</f>
        <v>0.05</v>
      </c>
      <c r="V136" s="0" t="n">
        <v>-0.2</v>
      </c>
      <c r="W136" s="0" t="n">
        <v>0</v>
      </c>
      <c r="Z136" s="0" t="n">
        <f aca="false">VLOOKUP(MONTH(A136),tblMthAdj,3,FALSE())</f>
        <v>-0.05</v>
      </c>
      <c r="AA136" s="0" t="n">
        <v>0</v>
      </c>
      <c r="AB136" s="0" t="n">
        <v>0</v>
      </c>
      <c r="AC136" s="0" t="n">
        <v>0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1.06</v>
      </c>
      <c r="E137" s="41" t="n">
        <f aca="false">E125+Y137+AA137</f>
        <v>1.01</v>
      </c>
      <c r="F137" s="42" t="n">
        <f aca="false">F125</f>
        <v>0.05</v>
      </c>
      <c r="G137" s="38" t="n">
        <f aca="false">H137+I137</f>
        <v>1.32</v>
      </c>
      <c r="H137" s="43" t="n">
        <f aca="false">K137</f>
        <v>1.6</v>
      </c>
      <c r="I137" s="41" t="n">
        <f aca="false">O137+Z137</f>
        <v>-0.28</v>
      </c>
      <c r="J137" s="40" t="n">
        <f aca="false">K137+L137</f>
        <v>1.94</v>
      </c>
      <c r="K137" s="43" t="n">
        <f aca="false">K125+Y137+AA137</f>
        <v>1.6</v>
      </c>
      <c r="L137" s="42" t="n">
        <f aca="false">L125</f>
        <v>0.34</v>
      </c>
      <c r="M137" s="38" t="n">
        <f aca="false">N137+O137</f>
        <v>1.4</v>
      </c>
      <c r="N137" s="43" t="n">
        <f aca="false">K137</f>
        <v>1.6</v>
      </c>
      <c r="O137" s="41" t="n">
        <f aca="false">V137</f>
        <v>-0.2</v>
      </c>
      <c r="P137" s="40" t="n">
        <f aca="false">Q137+R137</f>
        <v>1.06</v>
      </c>
      <c r="Q137" s="41" t="n">
        <f aca="false">E137</f>
        <v>1.01</v>
      </c>
      <c r="R137" s="83" t="n">
        <f aca="false">F137</f>
        <v>0.05</v>
      </c>
      <c r="S137" s="83" t="n">
        <f aca="false">T137+U137</f>
        <v>1.06</v>
      </c>
      <c r="T137" s="83" t="n">
        <f aca="false">E137</f>
        <v>1.01</v>
      </c>
      <c r="U137" s="83" t="n">
        <f aca="false">F137</f>
        <v>0.05</v>
      </c>
      <c r="V137" s="0" t="n">
        <v>-0.2</v>
      </c>
      <c r="W137" s="0" t="n">
        <v>0</v>
      </c>
      <c r="Z137" s="0" t="n">
        <f aca="false">VLOOKUP(MONTH(A137),tblMthAdj,3,FALSE())</f>
        <v>-0.08</v>
      </c>
      <c r="AA137" s="0" t="n">
        <v>0</v>
      </c>
      <c r="AB137" s="0" t="n">
        <v>0</v>
      </c>
      <c r="AC137" s="0" t="n">
        <v>0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0.595</v>
      </c>
      <c r="E138" s="41" t="n">
        <f aca="false">E126+Y138+AA138</f>
        <v>0.545</v>
      </c>
      <c r="F138" s="42" t="n">
        <f aca="false">F126</f>
        <v>0.05</v>
      </c>
      <c r="G138" s="38" t="n">
        <f aca="false">H138+I138</f>
        <v>0.395</v>
      </c>
      <c r="H138" s="43" t="n">
        <f aca="false">K138</f>
        <v>0.565</v>
      </c>
      <c r="I138" s="41" t="n">
        <f aca="false">O138+Z138</f>
        <v>-0.17</v>
      </c>
      <c r="J138" s="40" t="n">
        <f aca="false">K138+L138</f>
        <v>0.665</v>
      </c>
      <c r="K138" s="43" t="n">
        <f aca="false">K126+Y138+AA138</f>
        <v>0.565</v>
      </c>
      <c r="L138" s="42" t="n">
        <f aca="false">L126</f>
        <v>0.1</v>
      </c>
      <c r="M138" s="38" t="n">
        <f aca="false">N138+O138</f>
        <v>0.515</v>
      </c>
      <c r="N138" s="43" t="n">
        <f aca="false">K138</f>
        <v>0.565</v>
      </c>
      <c r="O138" s="41" t="n">
        <f aca="false">V138</f>
        <v>-0.05</v>
      </c>
      <c r="P138" s="40" t="n">
        <f aca="false">Q138+R138</f>
        <v>0.595</v>
      </c>
      <c r="Q138" s="41" t="n">
        <f aca="false">E138</f>
        <v>0.545</v>
      </c>
      <c r="R138" s="83" t="n">
        <f aca="false">F138</f>
        <v>0.05</v>
      </c>
      <c r="S138" s="83" t="n">
        <f aca="false">T138+U138</f>
        <v>0.595</v>
      </c>
      <c r="T138" s="83" t="n">
        <f aca="false">E138</f>
        <v>0.545</v>
      </c>
      <c r="U138" s="83" t="n">
        <f aca="false">F138</f>
        <v>0.05</v>
      </c>
      <c r="V138" s="0" t="n">
        <v>-0.05</v>
      </c>
      <c r="W138" s="0" t="n">
        <v>0</v>
      </c>
      <c r="Z138" s="0" t="n">
        <f aca="false">VLOOKUP(MONTH(A138),tblMthAdj,3,FALSE())</f>
        <v>-0.12</v>
      </c>
      <c r="AA138" s="0" t="n">
        <v>0</v>
      </c>
      <c r="AB138" s="0" t="n">
        <v>0</v>
      </c>
      <c r="AC138" s="0" t="n">
        <v>0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0.31</v>
      </c>
      <c r="E139" s="48" t="n">
        <f aca="false">E127+Y139+AA139</f>
        <v>0.31</v>
      </c>
      <c r="F139" s="49" t="n">
        <f aca="false">F127</f>
        <v>0</v>
      </c>
      <c r="G139" s="50" t="n">
        <f aca="false">H139+I139</f>
        <v>0.265</v>
      </c>
      <c r="H139" s="51" t="n">
        <f aca="false">K139</f>
        <v>0.35</v>
      </c>
      <c r="I139" s="48" t="n">
        <f aca="false">O139+Z139</f>
        <v>-0.085</v>
      </c>
      <c r="J139" s="47" t="n">
        <f aca="false">K139+L139</f>
        <v>0.37</v>
      </c>
      <c r="K139" s="51" t="n">
        <f aca="false">K127+Y139+AA139</f>
        <v>0.35</v>
      </c>
      <c r="L139" s="49" t="n">
        <f aca="false">L127</f>
        <v>0.02</v>
      </c>
      <c r="M139" s="50" t="n">
        <f aca="false">N139+O139</f>
        <v>0.305</v>
      </c>
      <c r="N139" s="51" t="n">
        <f aca="false">K139</f>
        <v>0.35</v>
      </c>
      <c r="O139" s="48" t="n">
        <f aca="false">V139</f>
        <v>-0.045</v>
      </c>
      <c r="P139" s="47" t="n">
        <f aca="false">Q139+R139</f>
        <v>0.3325</v>
      </c>
      <c r="Q139" s="48" t="n">
        <f aca="false">+[1]CGT_CNG!N139</f>
        <v>0.325</v>
      </c>
      <c r="R139" s="84" t="n">
        <f aca="false">+[1]CGT_CNG!O139</f>
        <v>0.0075</v>
      </c>
      <c r="S139" s="84" t="n">
        <f aca="false">T139+U139</f>
        <v>0.1875</v>
      </c>
      <c r="T139" s="84" t="n">
        <f aca="false">[1]CGT_CNG!E139</f>
        <v>0.17</v>
      </c>
      <c r="U139" s="84" t="n">
        <f aca="false">[1]CGT_CNG!F139</f>
        <v>0.0175</v>
      </c>
      <c r="V139" s="0" t="n">
        <f aca="false">VLOOKUP(MONTH(A139),tblMthAdj,4,FALSE())</f>
        <v>-0.045</v>
      </c>
      <c r="W139" s="0" t="n">
        <v>0</v>
      </c>
      <c r="Z139" s="0" t="n">
        <f aca="false">VLOOKUP(MONTH(A139),tblMthAdj,3,FALSE())</f>
        <v>-0.04</v>
      </c>
      <c r="AA139" s="0" t="n">
        <v>0</v>
      </c>
      <c r="AB139" s="0" t="n">
        <v>0</v>
      </c>
      <c r="AC139" s="0" t="n">
        <v>0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0.29</v>
      </c>
      <c r="E140" s="41" t="n">
        <f aca="false">E128+Y140+AA140</f>
        <v>0.29</v>
      </c>
      <c r="F140" s="42" t="n">
        <f aca="false">F128</f>
        <v>0</v>
      </c>
      <c r="G140" s="38" t="n">
        <f aca="false">H140+I140</f>
        <v>0.235</v>
      </c>
      <c r="H140" s="43" t="n">
        <f aca="false">K140</f>
        <v>0.3</v>
      </c>
      <c r="I140" s="41" t="n">
        <f aca="false">O140+Z140</f>
        <v>-0.065</v>
      </c>
      <c r="J140" s="40" t="n">
        <f aca="false">K140+L140</f>
        <v>0.32</v>
      </c>
      <c r="K140" s="43" t="n">
        <f aca="false">K128+Y140+AA140</f>
        <v>0.3</v>
      </c>
      <c r="L140" s="42" t="n">
        <f aca="false">L128</f>
        <v>0.02</v>
      </c>
      <c r="M140" s="38" t="n">
        <f aca="false">N140+O140</f>
        <v>0.265</v>
      </c>
      <c r="N140" s="43" t="n">
        <f aca="false">K140</f>
        <v>0.3</v>
      </c>
      <c r="O140" s="41" t="n">
        <f aca="false">V140</f>
        <v>-0.035</v>
      </c>
      <c r="P140" s="40" t="n">
        <f aca="false">Q140+R140</f>
        <v>0.2275</v>
      </c>
      <c r="Q140" s="41" t="n">
        <f aca="false">+[1]CGT_CNG!N140</f>
        <v>0.22</v>
      </c>
      <c r="R140" s="83" t="n">
        <f aca="false">+[1]CGT_CNG!O140</f>
        <v>0.0075</v>
      </c>
      <c r="S140" s="83" t="n">
        <f aca="false">T140+U140</f>
        <v>0.175</v>
      </c>
      <c r="T140" s="83" t="n">
        <f aca="false">[1]CGT_CNG!E140</f>
        <v>0.165</v>
      </c>
      <c r="U140" s="83" t="n">
        <f aca="false">[1]CGT_CNG!F140</f>
        <v>0.01</v>
      </c>
      <c r="V140" s="0" t="n">
        <f aca="false">VLOOKUP(MONTH(A140),tblMthAdj,4,FALSE())</f>
        <v>-0.035</v>
      </c>
      <c r="W140" s="0" t="n">
        <v>0</v>
      </c>
      <c r="Z140" s="0" t="n">
        <f aca="false">VLOOKUP(MONTH(A140),tblMthAdj,3,FALSE())</f>
        <v>-0.03</v>
      </c>
      <c r="AA140" s="0" t="n">
        <v>0</v>
      </c>
      <c r="AB140" s="0" t="n">
        <v>0</v>
      </c>
      <c r="AC140" s="0" t="n">
        <v>0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0.2975</v>
      </c>
      <c r="E141" s="41" t="n">
        <f aca="false">E129+Y141+AA141</f>
        <v>0.3</v>
      </c>
      <c r="F141" s="42" t="n">
        <f aca="false">F129</f>
        <v>-0.0025</v>
      </c>
      <c r="G141" s="38" t="n">
        <f aca="false">H141+I141</f>
        <v>0.285</v>
      </c>
      <c r="H141" s="43" t="n">
        <f aca="false">K141</f>
        <v>0.34</v>
      </c>
      <c r="I141" s="41" t="n">
        <f aca="false">O141+Z141</f>
        <v>-0.055</v>
      </c>
      <c r="J141" s="40" t="n">
        <f aca="false">K141+L141</f>
        <v>0.36</v>
      </c>
      <c r="K141" s="43" t="n">
        <f aca="false">K129+Y141+AA141</f>
        <v>0.34</v>
      </c>
      <c r="L141" s="42" t="n">
        <f aca="false">L129</f>
        <v>0.02</v>
      </c>
      <c r="M141" s="38" t="n">
        <f aca="false">N141+O141</f>
        <v>0.305</v>
      </c>
      <c r="N141" s="43" t="n">
        <f aca="false">K141</f>
        <v>0.34</v>
      </c>
      <c r="O141" s="41" t="n">
        <f aca="false">V141</f>
        <v>-0.035</v>
      </c>
      <c r="P141" s="40" t="n">
        <f aca="false">Q141+R141</f>
        <v>0.2575</v>
      </c>
      <c r="Q141" s="41" t="n">
        <f aca="false">+[1]CGT_CNG!N141</f>
        <v>0.25</v>
      </c>
      <c r="R141" s="83" t="n">
        <f aca="false">+[1]CGT_CNG!O141</f>
        <v>0.0075</v>
      </c>
      <c r="S141" s="83" t="n">
        <f aca="false">T141+U141</f>
        <v>0.1825</v>
      </c>
      <c r="T141" s="83" t="n">
        <f aca="false">[1]CGT_CNG!E141</f>
        <v>0.17</v>
      </c>
      <c r="U141" s="83" t="n">
        <f aca="false">[1]CGT_CNG!F141</f>
        <v>0.0125</v>
      </c>
      <c r="V141" s="0" t="n">
        <f aca="false">VLOOKUP(MONTH(A141),tblMthAdj,4,FALSE())</f>
        <v>-0.035</v>
      </c>
      <c r="W141" s="0" t="n">
        <v>0</v>
      </c>
      <c r="Z141" s="0" t="n">
        <f aca="false">VLOOKUP(MONTH(A141),tblMthAdj,3,FALSE())</f>
        <v>-0.02</v>
      </c>
      <c r="AA141" s="0" t="n">
        <v>0</v>
      </c>
      <c r="AB141" s="0" t="n">
        <v>0</v>
      </c>
      <c r="AC141" s="0" t="n">
        <v>0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0.3125</v>
      </c>
      <c r="E142" s="41" t="n">
        <f aca="false">E130+Y142+AA142</f>
        <v>0.315</v>
      </c>
      <c r="F142" s="42" t="n">
        <f aca="false">F130</f>
        <v>-0.0025</v>
      </c>
      <c r="G142" s="38" t="n">
        <f aca="false">H142+I142</f>
        <v>0.36</v>
      </c>
      <c r="H142" s="43" t="n">
        <f aca="false">K142</f>
        <v>0.38</v>
      </c>
      <c r="I142" s="41" t="n">
        <f aca="false">O142+Z142</f>
        <v>-0.02</v>
      </c>
      <c r="J142" s="40" t="n">
        <f aca="false">K142+L142</f>
        <v>0.4</v>
      </c>
      <c r="K142" s="43" t="n">
        <f aca="false">K130+Y142+AA142</f>
        <v>0.38</v>
      </c>
      <c r="L142" s="42" t="n">
        <f aca="false">L130</f>
        <v>0.02</v>
      </c>
      <c r="M142" s="38" t="n">
        <f aca="false">N142+O142</f>
        <v>0.36</v>
      </c>
      <c r="N142" s="43" t="n">
        <f aca="false">K142</f>
        <v>0.38</v>
      </c>
      <c r="O142" s="41" t="n">
        <f aca="false">V142</f>
        <v>-0.02</v>
      </c>
      <c r="P142" s="40" t="n">
        <f aca="false">Q142+R142</f>
        <v>0.2675</v>
      </c>
      <c r="Q142" s="41" t="n">
        <f aca="false">+[1]CGT_CNG!N142</f>
        <v>0.26</v>
      </c>
      <c r="R142" s="83" t="n">
        <f aca="false">+[1]CGT_CNG!O142</f>
        <v>0.0075</v>
      </c>
      <c r="S142" s="83" t="n">
        <f aca="false">T142+U142</f>
        <v>0.1875</v>
      </c>
      <c r="T142" s="83" t="n">
        <f aca="false">[1]CGT_CNG!E142</f>
        <v>0.175</v>
      </c>
      <c r="U142" s="83" t="n">
        <f aca="false">[1]CGT_CNG!F142</f>
        <v>0.0125</v>
      </c>
      <c r="V142" s="0" t="n">
        <f aca="false">VLOOKUP(MONTH(A142),tblMthAdj,4,FALSE())</f>
        <v>-0.02</v>
      </c>
      <c r="W142" s="0" t="n">
        <v>0</v>
      </c>
      <c r="Z142" s="0" t="n">
        <f aca="false">VLOOKUP(MONTH(A142),tblMthAdj,3,FALSE())</f>
        <v>0</v>
      </c>
      <c r="AA142" s="0" t="n">
        <v>0</v>
      </c>
      <c r="AB142" s="0" t="n">
        <v>0</v>
      </c>
      <c r="AC142" s="0" t="n">
        <v>0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0.31</v>
      </c>
      <c r="E143" s="41" t="n">
        <f aca="false">E131+Y143+AA143</f>
        <v>0.315</v>
      </c>
      <c r="F143" s="42" t="n">
        <f aca="false">F131</f>
        <v>-0.005</v>
      </c>
      <c r="G143" s="38" t="n">
        <f aca="false">H143+I143</f>
        <v>0.36</v>
      </c>
      <c r="H143" s="43" t="n">
        <f aca="false">K143</f>
        <v>0.38</v>
      </c>
      <c r="I143" s="41" t="n">
        <f aca="false">O143+Z143</f>
        <v>-0.02</v>
      </c>
      <c r="J143" s="40" t="n">
        <f aca="false">K143+L143</f>
        <v>0.395</v>
      </c>
      <c r="K143" s="43" t="n">
        <f aca="false">K131+Y143+AA143</f>
        <v>0.38</v>
      </c>
      <c r="L143" s="42" t="n">
        <f aca="false">L131</f>
        <v>0.015</v>
      </c>
      <c r="M143" s="38" t="n">
        <f aca="false">N143+O143</f>
        <v>0.36</v>
      </c>
      <c r="N143" s="43" t="n">
        <f aca="false">K143</f>
        <v>0.38</v>
      </c>
      <c r="O143" s="41" t="n">
        <f aca="false">V143</f>
        <v>-0.02</v>
      </c>
      <c r="P143" s="40" t="n">
        <f aca="false">Q143+R143</f>
        <v>0.2675</v>
      </c>
      <c r="Q143" s="41" t="n">
        <f aca="false">+[1]CGT_CNG!N143</f>
        <v>0.26</v>
      </c>
      <c r="R143" s="83" t="n">
        <f aca="false">+[1]CGT_CNG!O143</f>
        <v>0.0075</v>
      </c>
      <c r="S143" s="83" t="n">
        <f aca="false">T143+U143</f>
        <v>0.1875</v>
      </c>
      <c r="T143" s="83" t="n">
        <f aca="false">[1]CGT_CNG!E143</f>
        <v>0.175</v>
      </c>
      <c r="U143" s="83" t="n">
        <f aca="false">[1]CGT_CNG!F143</f>
        <v>0.0125</v>
      </c>
      <c r="V143" s="0" t="n">
        <f aca="false">VLOOKUP(MONTH(A143),tblMthAdj,4,FALSE())</f>
        <v>-0.02</v>
      </c>
      <c r="W143" s="0" t="n">
        <v>0</v>
      </c>
      <c r="Z143" s="0" t="n">
        <f aca="false">VLOOKUP(MONTH(A143),tblMthAdj,3,FALSE())</f>
        <v>0</v>
      </c>
      <c r="AA143" s="0" t="n">
        <v>0</v>
      </c>
      <c r="AB143" s="0" t="n">
        <v>0</v>
      </c>
      <c r="AC143" s="0" t="n">
        <v>0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0.285</v>
      </c>
      <c r="E144" s="41" t="n">
        <f aca="false">E132+Y144+AA144</f>
        <v>0.29</v>
      </c>
      <c r="F144" s="42" t="n">
        <f aca="false">F132</f>
        <v>-0.005</v>
      </c>
      <c r="G144" s="38" t="n">
        <f aca="false">H144+I144</f>
        <v>0.29</v>
      </c>
      <c r="H144" s="43" t="n">
        <f aca="false">K144</f>
        <v>0.33</v>
      </c>
      <c r="I144" s="41" t="n">
        <f aca="false">O144+Z144</f>
        <v>-0.04</v>
      </c>
      <c r="J144" s="40" t="n">
        <f aca="false">K144+L144</f>
        <v>0.345</v>
      </c>
      <c r="K144" s="43" t="n">
        <f aca="false">K132+Y144+AA144</f>
        <v>0.33</v>
      </c>
      <c r="L144" s="42" t="n">
        <f aca="false">L132</f>
        <v>0.015</v>
      </c>
      <c r="M144" s="38" t="n">
        <f aca="false">N144+O144</f>
        <v>0.31</v>
      </c>
      <c r="N144" s="43" t="n">
        <f aca="false">K144</f>
        <v>0.33</v>
      </c>
      <c r="O144" s="41" t="n">
        <f aca="false">V144</f>
        <v>-0.02</v>
      </c>
      <c r="P144" s="40" t="n">
        <f aca="false">Q144+R144</f>
        <v>0.2275</v>
      </c>
      <c r="Q144" s="41" t="n">
        <f aca="false">+[1]CGT_CNG!N144</f>
        <v>0.22</v>
      </c>
      <c r="R144" s="83" t="n">
        <f aca="false">+[1]CGT_CNG!O144</f>
        <v>0.0075</v>
      </c>
      <c r="S144" s="83" t="n">
        <f aca="false">T144+U144</f>
        <v>0.1775</v>
      </c>
      <c r="T144" s="83" t="n">
        <f aca="false">[1]CGT_CNG!E144</f>
        <v>0.165</v>
      </c>
      <c r="U144" s="83" t="n">
        <f aca="false">[1]CGT_CNG!F144</f>
        <v>0.0125</v>
      </c>
      <c r="V144" s="0" t="n">
        <f aca="false">VLOOKUP(MONTH(A144),tblMthAdj,4,FALSE())</f>
        <v>-0.02</v>
      </c>
      <c r="W144" s="0" t="n">
        <v>0</v>
      </c>
      <c r="Z144" s="0" t="n">
        <f aca="false">VLOOKUP(MONTH(A144),tblMthAdj,3,FALSE())</f>
        <v>-0.02</v>
      </c>
      <c r="AA144" s="0" t="n">
        <v>0</v>
      </c>
      <c r="AB144" s="0" t="n">
        <v>0</v>
      </c>
      <c r="AC144" s="0" t="n">
        <v>0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0.345</v>
      </c>
      <c r="E145" s="41" t="n">
        <f aca="false">E133+X145</f>
        <v>0.35</v>
      </c>
      <c r="F145" s="42" t="n">
        <f aca="false">F133</f>
        <v>-0.005</v>
      </c>
      <c r="G145" s="38" t="n">
        <f aca="false">H145+I145</f>
        <v>0.285</v>
      </c>
      <c r="H145" s="43" t="n">
        <f aca="false">K145</f>
        <v>0.37</v>
      </c>
      <c r="I145" s="41" t="n">
        <f aca="false">O145+Z145</f>
        <v>-0.085</v>
      </c>
      <c r="J145" s="40" t="n">
        <f aca="false">K145+L145</f>
        <v>0.38</v>
      </c>
      <c r="K145" s="43" t="n">
        <f aca="false">K133+Y145+AA145</f>
        <v>0.37</v>
      </c>
      <c r="L145" s="42" t="n">
        <f aca="false">L133</f>
        <v>0.01</v>
      </c>
      <c r="M145" s="38" t="n">
        <f aca="false">N145+O145</f>
        <v>0.315</v>
      </c>
      <c r="N145" s="43" t="n">
        <f aca="false">K145</f>
        <v>0.37</v>
      </c>
      <c r="O145" s="41" t="n">
        <f aca="false">V145</f>
        <v>-0.055</v>
      </c>
      <c r="P145" s="40" t="n">
        <f aca="false">Q145+R145</f>
        <v>0.2575</v>
      </c>
      <c r="Q145" s="41" t="n">
        <f aca="false">+[1]CGT_CNG!N145</f>
        <v>0.25</v>
      </c>
      <c r="R145" s="83" t="n">
        <f aca="false">+[1]CGT_CNG!O145</f>
        <v>0.0075</v>
      </c>
      <c r="S145" s="83" t="n">
        <f aca="false">T145+U145</f>
        <v>0.185</v>
      </c>
      <c r="T145" s="83" t="n">
        <f aca="false">[1]CGT_CNG!E145</f>
        <v>0.1725</v>
      </c>
      <c r="U145" s="83" t="n">
        <f aca="false">[1]CGT_CNG!F145</f>
        <v>0.0125</v>
      </c>
      <c r="V145" s="0" t="n">
        <f aca="false">VLOOKUP(MONTH(A145),tblMthAdj,4,FALSE())</f>
        <v>-0.055</v>
      </c>
      <c r="W145" s="0" t="n">
        <v>0</v>
      </c>
      <c r="Z145" s="0" t="n">
        <f aca="false">VLOOKUP(MONTH(A145),tblMthAdj,3,FALSE())</f>
        <v>-0.03</v>
      </c>
      <c r="AA145" s="0" t="n">
        <v>0</v>
      </c>
      <c r="AB145" s="0" t="n">
        <v>0</v>
      </c>
      <c r="AC145" s="0" t="n">
        <v>0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0.495</v>
      </c>
      <c r="E146" s="48" t="n">
        <f aca="false">E134+X146</f>
        <v>0.445</v>
      </c>
      <c r="F146" s="49" t="n">
        <f aca="false">F134</f>
        <v>0.05</v>
      </c>
      <c r="G146" s="50" t="n">
        <f aca="false">H146+I146</f>
        <v>0.325</v>
      </c>
      <c r="H146" s="51" t="n">
        <f aca="false">K146</f>
        <v>0.495</v>
      </c>
      <c r="I146" s="48" t="n">
        <f aca="false">O146+Z146</f>
        <v>-0.17</v>
      </c>
      <c r="J146" s="47" t="n">
        <f aca="false">K146+L146</f>
        <v>0.555</v>
      </c>
      <c r="K146" s="51" t="n">
        <f aca="false">K134+Y146+AA146</f>
        <v>0.495</v>
      </c>
      <c r="L146" s="49" t="n">
        <f aca="false">L134</f>
        <v>0.06</v>
      </c>
      <c r="M146" s="50" t="n">
        <f aca="false">N146+O146</f>
        <v>0.445</v>
      </c>
      <c r="N146" s="51" t="n">
        <f aca="false">K146</f>
        <v>0.495</v>
      </c>
      <c r="O146" s="48" t="n">
        <f aca="false">V146</f>
        <v>-0.05</v>
      </c>
      <c r="P146" s="47" t="n">
        <f aca="false">Q146+R146</f>
        <v>0.495</v>
      </c>
      <c r="Q146" s="48" t="n">
        <f aca="false">E146</f>
        <v>0.445</v>
      </c>
      <c r="R146" s="84" t="n">
        <f aca="false">F146</f>
        <v>0.05</v>
      </c>
      <c r="S146" s="84" t="n">
        <f aca="false">T146+U146</f>
        <v>0.495</v>
      </c>
      <c r="T146" s="84" t="n">
        <f aca="false">E146</f>
        <v>0.445</v>
      </c>
      <c r="U146" s="84" t="n">
        <f aca="false">F146</f>
        <v>0.05</v>
      </c>
      <c r="V146" s="0" t="n">
        <v>-0.05</v>
      </c>
      <c r="W146" s="0" t="n">
        <v>0</v>
      </c>
      <c r="Z146" s="0" t="n">
        <f aca="false">VLOOKUP(MONTH(A146),tblMthAdj,3,FALSE())</f>
        <v>-0.12</v>
      </c>
      <c r="AA146" s="0" t="n">
        <v>0</v>
      </c>
      <c r="AB146" s="0" t="n">
        <v>0</v>
      </c>
      <c r="AC146" s="0" t="n">
        <v>0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0.78</v>
      </c>
      <c r="E147" s="41" t="n">
        <f aca="false">E135+X147</f>
        <v>0.73</v>
      </c>
      <c r="F147" s="42" t="n">
        <f aca="false">F135</f>
        <v>0.05</v>
      </c>
      <c r="G147" s="38" t="n">
        <f aca="false">H147+I147</f>
        <v>0.85</v>
      </c>
      <c r="H147" s="43" t="n">
        <f aca="false">K147</f>
        <v>0.98</v>
      </c>
      <c r="I147" s="41" t="n">
        <f aca="false">O147+Z147</f>
        <v>-0.13</v>
      </c>
      <c r="J147" s="40" t="n">
        <f aca="false">K147+L147</f>
        <v>1.14</v>
      </c>
      <c r="K147" s="43" t="n">
        <f aca="false">K135+Y147+AA147</f>
        <v>0.98</v>
      </c>
      <c r="L147" s="42" t="n">
        <f aca="false">L135</f>
        <v>0.16</v>
      </c>
      <c r="M147" s="38" t="n">
        <f aca="false">N147+O147</f>
        <v>0.93</v>
      </c>
      <c r="N147" s="43" t="n">
        <f aca="false">K147</f>
        <v>0.98</v>
      </c>
      <c r="O147" s="41" t="n">
        <f aca="false">V147</f>
        <v>-0.05</v>
      </c>
      <c r="P147" s="40" t="n">
        <f aca="false">Q147+R147</f>
        <v>0.78</v>
      </c>
      <c r="Q147" s="41" t="n">
        <f aca="false">E147</f>
        <v>0.73</v>
      </c>
      <c r="R147" s="83" t="n">
        <f aca="false">F147</f>
        <v>0.05</v>
      </c>
      <c r="S147" s="83" t="n">
        <f aca="false">T147+U147</f>
        <v>0.78</v>
      </c>
      <c r="T147" s="83" t="n">
        <f aca="false">E147</f>
        <v>0.73</v>
      </c>
      <c r="U147" s="83" t="n">
        <f aca="false">F147</f>
        <v>0.05</v>
      </c>
      <c r="V147" s="0" t="n">
        <v>-0.05</v>
      </c>
      <c r="W147" s="0" t="n">
        <v>0</v>
      </c>
      <c r="Z147" s="0" t="n">
        <f aca="false">VLOOKUP(MONTH(A147),tblMthAdj,3,FALSE())</f>
        <v>-0.08</v>
      </c>
      <c r="AA147" s="0" t="n">
        <v>0</v>
      </c>
      <c r="AB147" s="0" t="n">
        <v>0</v>
      </c>
      <c r="AC147" s="0" t="n">
        <v>0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1.07</v>
      </c>
      <c r="E148" s="41" t="n">
        <f aca="false">E136+X148</f>
        <v>1.02</v>
      </c>
      <c r="F148" s="42" t="n">
        <f aca="false">F136</f>
        <v>0.05</v>
      </c>
      <c r="G148" s="38" t="n">
        <f aca="false">H148+I148</f>
        <v>1.35</v>
      </c>
      <c r="H148" s="43" t="n">
        <f aca="false">K148</f>
        <v>1.6</v>
      </c>
      <c r="I148" s="41" t="n">
        <f aca="false">O148+Z148</f>
        <v>-0.25</v>
      </c>
      <c r="J148" s="40" t="n">
        <f aca="false">K148+L148</f>
        <v>1.94</v>
      </c>
      <c r="K148" s="43" t="n">
        <f aca="false">K136+Y148+AA148</f>
        <v>1.6</v>
      </c>
      <c r="L148" s="42" t="n">
        <f aca="false">L136</f>
        <v>0.34</v>
      </c>
      <c r="M148" s="38" t="n">
        <f aca="false">N148+O148</f>
        <v>1.4</v>
      </c>
      <c r="N148" s="43" t="n">
        <f aca="false">K148</f>
        <v>1.6</v>
      </c>
      <c r="O148" s="41" t="n">
        <f aca="false">V148</f>
        <v>-0.2</v>
      </c>
      <c r="P148" s="40" t="n">
        <f aca="false">Q148+R148</f>
        <v>1.07</v>
      </c>
      <c r="Q148" s="41" t="n">
        <f aca="false">E148</f>
        <v>1.02</v>
      </c>
      <c r="R148" s="83" t="n">
        <f aca="false">F148</f>
        <v>0.05</v>
      </c>
      <c r="S148" s="83" t="n">
        <f aca="false">T148+U148</f>
        <v>1.07</v>
      </c>
      <c r="T148" s="83" t="n">
        <f aca="false">E148</f>
        <v>1.02</v>
      </c>
      <c r="U148" s="83" t="n">
        <f aca="false">F148</f>
        <v>0.05</v>
      </c>
      <c r="V148" s="0" t="n">
        <v>-0.2</v>
      </c>
      <c r="W148" s="0" t="n">
        <v>0</v>
      </c>
      <c r="Z148" s="0" t="n">
        <f aca="false">VLOOKUP(MONTH(A148),tblMthAdj,3,FALSE())</f>
        <v>-0.05</v>
      </c>
      <c r="AA148" s="0" t="n">
        <v>0</v>
      </c>
      <c r="AB148" s="0" t="n">
        <v>0</v>
      </c>
      <c r="AC148" s="0" t="n">
        <v>0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1.06</v>
      </c>
      <c r="E149" s="41" t="n">
        <f aca="false">E137+X149</f>
        <v>1.01</v>
      </c>
      <c r="F149" s="42" t="n">
        <f aca="false">F137</f>
        <v>0.05</v>
      </c>
      <c r="G149" s="38" t="n">
        <f aca="false">H149+I149</f>
        <v>1.32</v>
      </c>
      <c r="H149" s="43" t="n">
        <f aca="false">K149</f>
        <v>1.6</v>
      </c>
      <c r="I149" s="41" t="n">
        <f aca="false">O149+Z149</f>
        <v>-0.28</v>
      </c>
      <c r="J149" s="40" t="n">
        <f aca="false">K149+L149</f>
        <v>1.94</v>
      </c>
      <c r="K149" s="43" t="n">
        <f aca="false">K137+Y149+AA149</f>
        <v>1.6</v>
      </c>
      <c r="L149" s="42" t="n">
        <f aca="false">L137</f>
        <v>0.34</v>
      </c>
      <c r="M149" s="38" t="n">
        <f aca="false">N149+O149</f>
        <v>1.4</v>
      </c>
      <c r="N149" s="43" t="n">
        <f aca="false">K149</f>
        <v>1.6</v>
      </c>
      <c r="O149" s="41" t="n">
        <f aca="false">V149</f>
        <v>-0.2</v>
      </c>
      <c r="P149" s="40" t="n">
        <f aca="false">Q149+R149</f>
        <v>1.06</v>
      </c>
      <c r="Q149" s="41" t="n">
        <f aca="false">E149</f>
        <v>1.01</v>
      </c>
      <c r="R149" s="83" t="n">
        <f aca="false">F149</f>
        <v>0.05</v>
      </c>
      <c r="S149" s="83" t="n">
        <f aca="false">T149+U149</f>
        <v>1.06</v>
      </c>
      <c r="T149" s="83" t="n">
        <f aca="false">E149</f>
        <v>1.01</v>
      </c>
      <c r="U149" s="83" t="n">
        <f aca="false">F149</f>
        <v>0.05</v>
      </c>
      <c r="V149" s="0" t="n">
        <v>-0.2</v>
      </c>
      <c r="W149" s="0" t="n">
        <v>0</v>
      </c>
      <c r="Z149" s="0" t="n">
        <f aca="false">VLOOKUP(MONTH(A149),tblMthAdj,3,FALSE())</f>
        <v>-0.08</v>
      </c>
      <c r="AA149" s="0" t="n">
        <v>0</v>
      </c>
      <c r="AB149" s="0" t="n">
        <v>0</v>
      </c>
      <c r="AC149" s="0" t="n">
        <v>0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0.595</v>
      </c>
      <c r="E150" s="41" t="n">
        <f aca="false">E138+X150</f>
        <v>0.545</v>
      </c>
      <c r="F150" s="42" t="n">
        <f aca="false">F138</f>
        <v>0.05</v>
      </c>
      <c r="G150" s="38" t="n">
        <f aca="false">H150+I150</f>
        <v>0.395</v>
      </c>
      <c r="H150" s="43" t="n">
        <f aca="false">K150</f>
        <v>0.565</v>
      </c>
      <c r="I150" s="41" t="n">
        <f aca="false">O150+Z150</f>
        <v>-0.17</v>
      </c>
      <c r="J150" s="40" t="n">
        <f aca="false">K150+L150</f>
        <v>0.665</v>
      </c>
      <c r="K150" s="43" t="n">
        <f aca="false">K138+Y150+AA150</f>
        <v>0.565</v>
      </c>
      <c r="L150" s="42" t="n">
        <f aca="false">L138</f>
        <v>0.1</v>
      </c>
      <c r="M150" s="38" t="n">
        <f aca="false">N150+O150</f>
        <v>0.515</v>
      </c>
      <c r="N150" s="43" t="n">
        <f aca="false">K150</f>
        <v>0.565</v>
      </c>
      <c r="O150" s="41" t="n">
        <f aca="false">V150</f>
        <v>-0.05</v>
      </c>
      <c r="P150" s="40" t="n">
        <f aca="false">Q150+R150</f>
        <v>0.595</v>
      </c>
      <c r="Q150" s="41" t="n">
        <f aca="false">E150</f>
        <v>0.545</v>
      </c>
      <c r="R150" s="83" t="n">
        <f aca="false">F150</f>
        <v>0.05</v>
      </c>
      <c r="S150" s="83" t="n">
        <f aca="false">T150+U150</f>
        <v>0.595</v>
      </c>
      <c r="T150" s="83" t="n">
        <f aca="false">E150</f>
        <v>0.545</v>
      </c>
      <c r="U150" s="83" t="n">
        <f aca="false">F150</f>
        <v>0.05</v>
      </c>
      <c r="V150" s="0" t="n">
        <v>-0.05</v>
      </c>
      <c r="W150" s="0" t="n">
        <v>0</v>
      </c>
      <c r="Z150" s="0" t="n">
        <f aca="false">VLOOKUP(MONTH(A150),tblMthAdj,3,FALSE())</f>
        <v>-0.12</v>
      </c>
      <c r="AA150" s="0" t="n">
        <v>0</v>
      </c>
      <c r="AB150" s="0" t="n">
        <v>0</v>
      </c>
      <c r="AC150" s="0" t="n">
        <v>0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0.31</v>
      </c>
      <c r="E151" s="48" t="n">
        <f aca="false">E139+X151</f>
        <v>0.31</v>
      </c>
      <c r="F151" s="49" t="n">
        <f aca="false">F139</f>
        <v>0</v>
      </c>
      <c r="G151" s="50" t="n">
        <f aca="false">H151+I151</f>
        <v>0.265</v>
      </c>
      <c r="H151" s="51" t="n">
        <f aca="false">K151</f>
        <v>0.35</v>
      </c>
      <c r="I151" s="48" t="n">
        <f aca="false">O151+Z151</f>
        <v>-0.085</v>
      </c>
      <c r="J151" s="47" t="n">
        <f aca="false">K151+L151</f>
        <v>0.37</v>
      </c>
      <c r="K151" s="51" t="n">
        <f aca="false">K139+Y151+AA151</f>
        <v>0.35</v>
      </c>
      <c r="L151" s="49" t="n">
        <f aca="false">L139</f>
        <v>0.02</v>
      </c>
      <c r="M151" s="50" t="n">
        <f aca="false">N151+O151</f>
        <v>0.305</v>
      </c>
      <c r="N151" s="51" t="n">
        <f aca="false">K151</f>
        <v>0.35</v>
      </c>
      <c r="O151" s="48" t="n">
        <f aca="false">V151</f>
        <v>-0.045</v>
      </c>
      <c r="P151" s="47" t="n">
        <f aca="false">Q151+R151</f>
        <v>0.3325</v>
      </c>
      <c r="Q151" s="48" t="n">
        <f aca="false">+[1]CGT_CNG!N151</f>
        <v>0.325</v>
      </c>
      <c r="R151" s="84" t="n">
        <f aca="false">+[1]CGT_CNG!O151</f>
        <v>0.0075</v>
      </c>
      <c r="S151" s="84" t="n">
        <f aca="false">T151+U151</f>
        <v>0.1875</v>
      </c>
      <c r="T151" s="84" t="n">
        <f aca="false">[1]CGT_CNG!E151</f>
        <v>0.17</v>
      </c>
      <c r="U151" s="84" t="n">
        <f aca="false">[1]CGT_CNG!F151</f>
        <v>0.0175</v>
      </c>
      <c r="V151" s="0" t="n">
        <f aca="false">VLOOKUP(MONTH(A151),tblMthAdj,4,FALSE())</f>
        <v>-0.045</v>
      </c>
      <c r="W151" s="0" t="n">
        <v>0</v>
      </c>
      <c r="Z151" s="0" t="n">
        <f aca="false">VLOOKUP(MONTH(A151),tblMthAdj,3,FALSE())</f>
        <v>-0.04</v>
      </c>
      <c r="AA151" s="0" t="n">
        <v>0</v>
      </c>
      <c r="AB151" s="0" t="n">
        <v>0</v>
      </c>
      <c r="AC151" s="0" t="n">
        <v>0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0.29</v>
      </c>
      <c r="E152" s="41" t="n">
        <f aca="false">E140+X152</f>
        <v>0.29</v>
      </c>
      <c r="F152" s="42" t="n">
        <f aca="false">F140</f>
        <v>0</v>
      </c>
      <c r="G152" s="38" t="n">
        <f aca="false">H152+I152</f>
        <v>0.235</v>
      </c>
      <c r="H152" s="43" t="n">
        <f aca="false">K152</f>
        <v>0.3</v>
      </c>
      <c r="I152" s="41" t="n">
        <f aca="false">O152+Z152</f>
        <v>-0.065</v>
      </c>
      <c r="J152" s="40" t="n">
        <f aca="false">K152+L152</f>
        <v>0.32</v>
      </c>
      <c r="K152" s="43" t="n">
        <f aca="false">K140+Y152+AA152</f>
        <v>0.3</v>
      </c>
      <c r="L152" s="42" t="n">
        <f aca="false">L140</f>
        <v>0.02</v>
      </c>
      <c r="M152" s="38" t="n">
        <f aca="false">N152+O152</f>
        <v>0.265</v>
      </c>
      <c r="N152" s="43" t="n">
        <f aca="false">K152</f>
        <v>0.3</v>
      </c>
      <c r="O152" s="41" t="n">
        <f aca="false">V152</f>
        <v>-0.035</v>
      </c>
      <c r="P152" s="40" t="n">
        <f aca="false">Q152+R152</f>
        <v>0.2275</v>
      </c>
      <c r="Q152" s="41" t="n">
        <f aca="false">+[1]CGT_CNG!N152</f>
        <v>0.22</v>
      </c>
      <c r="R152" s="83" t="n">
        <f aca="false">+[1]CGT_CNG!O152</f>
        <v>0.0075</v>
      </c>
      <c r="S152" s="83" t="n">
        <f aca="false">T152+U152</f>
        <v>0.175</v>
      </c>
      <c r="T152" s="83" t="n">
        <f aca="false">[1]CGT_CNG!E152</f>
        <v>0.165</v>
      </c>
      <c r="U152" s="83" t="n">
        <f aca="false">[1]CGT_CNG!F152</f>
        <v>0.01</v>
      </c>
      <c r="V152" s="0" t="n">
        <f aca="false">VLOOKUP(MONTH(A152),tblMthAdj,4,FALSE())</f>
        <v>-0.035</v>
      </c>
      <c r="W152" s="0" t="n">
        <v>0</v>
      </c>
      <c r="Z152" s="0" t="n">
        <f aca="false">VLOOKUP(MONTH(A152),tblMthAdj,3,FALSE())</f>
        <v>-0.03</v>
      </c>
      <c r="AA152" s="0" t="n">
        <v>0</v>
      </c>
      <c r="AB152" s="0" t="n">
        <v>0</v>
      </c>
      <c r="AC152" s="0" t="n">
        <v>0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0.2975</v>
      </c>
      <c r="E153" s="41" t="n">
        <f aca="false">E141+X153</f>
        <v>0.3</v>
      </c>
      <c r="F153" s="42" t="n">
        <f aca="false">F141</f>
        <v>-0.0025</v>
      </c>
      <c r="G153" s="38" t="n">
        <f aca="false">H153+I153</f>
        <v>0.285</v>
      </c>
      <c r="H153" s="43" t="n">
        <f aca="false">K153</f>
        <v>0.34</v>
      </c>
      <c r="I153" s="41" t="n">
        <f aca="false">O153+Z153</f>
        <v>-0.055</v>
      </c>
      <c r="J153" s="40" t="n">
        <f aca="false">K153+L153</f>
        <v>0.36</v>
      </c>
      <c r="K153" s="43" t="n">
        <f aca="false">K141+Y153+AA153</f>
        <v>0.34</v>
      </c>
      <c r="L153" s="42" t="n">
        <f aca="false">L141</f>
        <v>0.02</v>
      </c>
      <c r="M153" s="38" t="n">
        <f aca="false">N153+O153</f>
        <v>0.305</v>
      </c>
      <c r="N153" s="43" t="n">
        <f aca="false">K153</f>
        <v>0.34</v>
      </c>
      <c r="O153" s="41" t="n">
        <f aca="false">V153</f>
        <v>-0.035</v>
      </c>
      <c r="P153" s="40" t="n">
        <f aca="false">Q153+R153</f>
        <v>0.2575</v>
      </c>
      <c r="Q153" s="41" t="n">
        <f aca="false">+[1]CGT_CNG!N153</f>
        <v>0.25</v>
      </c>
      <c r="R153" s="83" t="n">
        <f aca="false">+[1]CGT_CNG!O153</f>
        <v>0.0075</v>
      </c>
      <c r="S153" s="83" t="n">
        <f aca="false">T153+U153</f>
        <v>0.1825</v>
      </c>
      <c r="T153" s="83" t="n">
        <f aca="false">[1]CGT_CNG!E153</f>
        <v>0.17</v>
      </c>
      <c r="U153" s="83" t="n">
        <f aca="false">[1]CGT_CNG!F153</f>
        <v>0.0125</v>
      </c>
      <c r="V153" s="0" t="n">
        <f aca="false">VLOOKUP(MONTH(A153),tblMthAdj,4,FALSE())</f>
        <v>-0.035</v>
      </c>
      <c r="W153" s="0" t="n">
        <v>0</v>
      </c>
      <c r="Z153" s="0" t="n">
        <f aca="false">VLOOKUP(MONTH(A153),tblMthAdj,3,FALSE())</f>
        <v>-0.02</v>
      </c>
      <c r="AA153" s="0" t="n">
        <v>0</v>
      </c>
      <c r="AB153" s="0" t="n">
        <v>0</v>
      </c>
      <c r="AC153" s="0" t="n">
        <v>0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0.3125</v>
      </c>
      <c r="E154" s="41" t="n">
        <f aca="false">E142+X154</f>
        <v>0.315</v>
      </c>
      <c r="F154" s="42" t="n">
        <f aca="false">F142</f>
        <v>-0.0025</v>
      </c>
      <c r="G154" s="38" t="n">
        <f aca="false">H154+I154</f>
        <v>0.36</v>
      </c>
      <c r="H154" s="43" t="n">
        <f aca="false">K154</f>
        <v>0.38</v>
      </c>
      <c r="I154" s="41" t="n">
        <f aca="false">O154+Z154</f>
        <v>-0.02</v>
      </c>
      <c r="J154" s="40" t="n">
        <f aca="false">K154+L154</f>
        <v>0.4</v>
      </c>
      <c r="K154" s="43" t="n">
        <f aca="false">K142+Y154+AA154</f>
        <v>0.38</v>
      </c>
      <c r="L154" s="42" t="n">
        <f aca="false">L142</f>
        <v>0.02</v>
      </c>
      <c r="M154" s="38" t="n">
        <f aca="false">N154+O154</f>
        <v>0.36</v>
      </c>
      <c r="N154" s="43" t="n">
        <f aca="false">K154</f>
        <v>0.38</v>
      </c>
      <c r="O154" s="41" t="n">
        <f aca="false">V154</f>
        <v>-0.02</v>
      </c>
      <c r="P154" s="40" t="n">
        <f aca="false">Q154+R154</f>
        <v>0.2675</v>
      </c>
      <c r="Q154" s="41" t="n">
        <f aca="false">+[1]CGT_CNG!N154</f>
        <v>0.26</v>
      </c>
      <c r="R154" s="83" t="n">
        <f aca="false">+[1]CGT_CNG!O154</f>
        <v>0.0075</v>
      </c>
      <c r="S154" s="83" t="n">
        <f aca="false">T154+U154</f>
        <v>0.1875</v>
      </c>
      <c r="T154" s="83" t="n">
        <f aca="false">[1]CGT_CNG!E154</f>
        <v>0.175</v>
      </c>
      <c r="U154" s="83" t="n">
        <f aca="false">[1]CGT_CNG!F154</f>
        <v>0.0125</v>
      </c>
      <c r="V154" s="0" t="n">
        <f aca="false">VLOOKUP(MONTH(A154),tblMthAdj,4,FALSE())</f>
        <v>-0.02</v>
      </c>
      <c r="W154" s="0" t="n">
        <v>0</v>
      </c>
      <c r="Z154" s="0" t="n">
        <f aca="false">VLOOKUP(MONTH(A154),tblMthAdj,3,FALSE())</f>
        <v>0</v>
      </c>
      <c r="AA154" s="0" t="n">
        <v>0</v>
      </c>
      <c r="AB154" s="0" t="n">
        <v>0</v>
      </c>
      <c r="AC154" s="0" t="n">
        <v>0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0.31</v>
      </c>
      <c r="E155" s="41" t="n">
        <f aca="false">E143+X155</f>
        <v>0.315</v>
      </c>
      <c r="F155" s="42" t="n">
        <f aca="false">F143</f>
        <v>-0.005</v>
      </c>
      <c r="G155" s="38" t="n">
        <f aca="false">H155+I155</f>
        <v>0.36</v>
      </c>
      <c r="H155" s="43" t="n">
        <f aca="false">K155</f>
        <v>0.38</v>
      </c>
      <c r="I155" s="41" t="n">
        <f aca="false">O155+Z155</f>
        <v>-0.02</v>
      </c>
      <c r="J155" s="40" t="n">
        <f aca="false">K155+L155</f>
        <v>0.395</v>
      </c>
      <c r="K155" s="43" t="n">
        <f aca="false">K143+Y155+AA155</f>
        <v>0.38</v>
      </c>
      <c r="L155" s="42" t="n">
        <f aca="false">L143</f>
        <v>0.015</v>
      </c>
      <c r="M155" s="38" t="n">
        <f aca="false">N155+O155</f>
        <v>0.36</v>
      </c>
      <c r="N155" s="43" t="n">
        <f aca="false">K155</f>
        <v>0.38</v>
      </c>
      <c r="O155" s="41" t="n">
        <f aca="false">V155</f>
        <v>-0.02</v>
      </c>
      <c r="P155" s="40" t="n">
        <f aca="false">Q155+R155</f>
        <v>0.2675</v>
      </c>
      <c r="Q155" s="41" t="n">
        <f aca="false">+[1]CGT_CNG!N155</f>
        <v>0.26</v>
      </c>
      <c r="R155" s="83" t="n">
        <f aca="false">+[1]CGT_CNG!O155</f>
        <v>0.0075</v>
      </c>
      <c r="S155" s="83" t="n">
        <f aca="false">T155+U155</f>
        <v>0.1875</v>
      </c>
      <c r="T155" s="83" t="n">
        <f aca="false">[1]CGT_CNG!E155</f>
        <v>0.175</v>
      </c>
      <c r="U155" s="83" t="n">
        <f aca="false">[1]CGT_CNG!F155</f>
        <v>0.0125</v>
      </c>
      <c r="V155" s="0" t="n">
        <f aca="false">VLOOKUP(MONTH(A155),tblMthAdj,4,FALSE())</f>
        <v>-0.02</v>
      </c>
      <c r="W155" s="0" t="n">
        <v>0</v>
      </c>
      <c r="Z155" s="0" t="n">
        <f aca="false">VLOOKUP(MONTH(A155),tblMthAdj,3,FALSE())</f>
        <v>0</v>
      </c>
      <c r="AA155" s="0" t="n">
        <v>0</v>
      </c>
      <c r="AB155" s="0" t="n">
        <v>0</v>
      </c>
      <c r="AC155" s="0" t="n">
        <v>0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0.285</v>
      </c>
      <c r="E156" s="41" t="n">
        <f aca="false">E144+X156</f>
        <v>0.29</v>
      </c>
      <c r="F156" s="42" t="n">
        <f aca="false">F144</f>
        <v>-0.005</v>
      </c>
      <c r="G156" s="38" t="n">
        <f aca="false">H156+I156</f>
        <v>0.29</v>
      </c>
      <c r="H156" s="43" t="n">
        <f aca="false">K156</f>
        <v>0.33</v>
      </c>
      <c r="I156" s="41" t="n">
        <f aca="false">O156+Z156</f>
        <v>-0.04</v>
      </c>
      <c r="J156" s="40" t="n">
        <f aca="false">K156+L156</f>
        <v>0.345</v>
      </c>
      <c r="K156" s="43" t="n">
        <f aca="false">K144+Y156+AA156</f>
        <v>0.33</v>
      </c>
      <c r="L156" s="42" t="n">
        <f aca="false">L144</f>
        <v>0.015</v>
      </c>
      <c r="M156" s="38" t="n">
        <f aca="false">N156+O156</f>
        <v>0.31</v>
      </c>
      <c r="N156" s="43" t="n">
        <f aca="false">K156</f>
        <v>0.33</v>
      </c>
      <c r="O156" s="41" t="n">
        <f aca="false">V156</f>
        <v>-0.02</v>
      </c>
      <c r="P156" s="40" t="n">
        <f aca="false">Q156+R156</f>
        <v>0.2275</v>
      </c>
      <c r="Q156" s="41" t="n">
        <f aca="false">+[1]CGT_CNG!N156</f>
        <v>0.22</v>
      </c>
      <c r="R156" s="83" t="n">
        <f aca="false">+[1]CGT_CNG!O156</f>
        <v>0.0075</v>
      </c>
      <c r="S156" s="83" t="n">
        <f aca="false">T156+U156</f>
        <v>0.1775</v>
      </c>
      <c r="T156" s="83" t="n">
        <f aca="false">[1]CGT_CNG!E156</f>
        <v>0.165</v>
      </c>
      <c r="U156" s="83" t="n">
        <f aca="false">[1]CGT_CNG!F156</f>
        <v>0.0125</v>
      </c>
      <c r="V156" s="0" t="n">
        <f aca="false">VLOOKUP(MONTH(A156),tblMthAdj,4,FALSE())</f>
        <v>-0.02</v>
      </c>
      <c r="W156" s="0" t="n">
        <v>0</v>
      </c>
      <c r="Z156" s="0" t="n">
        <f aca="false">VLOOKUP(MONTH(A156),tblMthAdj,3,FALSE())</f>
        <v>-0.02</v>
      </c>
      <c r="AA156" s="0" t="n">
        <v>0</v>
      </c>
      <c r="AB156" s="0" t="n">
        <v>0</v>
      </c>
      <c r="AC156" s="0" t="n">
        <v>0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0.345</v>
      </c>
      <c r="E157" s="41" t="n">
        <f aca="false">E145+X157</f>
        <v>0.35</v>
      </c>
      <c r="F157" s="42" t="n">
        <f aca="false">F145</f>
        <v>-0.005</v>
      </c>
      <c r="G157" s="38" t="n">
        <f aca="false">H157+I157</f>
        <v>0.285</v>
      </c>
      <c r="H157" s="43" t="n">
        <f aca="false">K157</f>
        <v>0.37</v>
      </c>
      <c r="I157" s="41" t="n">
        <f aca="false">O157+Z157</f>
        <v>-0.085</v>
      </c>
      <c r="J157" s="40" t="n">
        <f aca="false">K157+L157</f>
        <v>0.38</v>
      </c>
      <c r="K157" s="43" t="n">
        <f aca="false">K145+Y157+AA157</f>
        <v>0.37</v>
      </c>
      <c r="L157" s="42" t="n">
        <f aca="false">L145</f>
        <v>0.01</v>
      </c>
      <c r="M157" s="38" t="n">
        <f aca="false">N157+O157</f>
        <v>0.315</v>
      </c>
      <c r="N157" s="43" t="n">
        <f aca="false">K157</f>
        <v>0.37</v>
      </c>
      <c r="O157" s="41" t="n">
        <f aca="false">V157</f>
        <v>-0.055</v>
      </c>
      <c r="P157" s="40" t="n">
        <f aca="false">Q157+R157</f>
        <v>0.2575</v>
      </c>
      <c r="Q157" s="41" t="n">
        <f aca="false">+[1]CGT_CNG!N157</f>
        <v>0.25</v>
      </c>
      <c r="R157" s="83" t="n">
        <f aca="false">+[1]CGT_CNG!O157</f>
        <v>0.0075</v>
      </c>
      <c r="S157" s="83" t="n">
        <f aca="false">T157+U157</f>
        <v>0.185</v>
      </c>
      <c r="T157" s="83" t="n">
        <f aca="false">[1]CGT_CNG!E157</f>
        <v>0.1725</v>
      </c>
      <c r="U157" s="83" t="n">
        <f aca="false">[1]CGT_CNG!F157</f>
        <v>0.0125</v>
      </c>
      <c r="V157" s="0" t="n">
        <f aca="false">VLOOKUP(MONTH(A157),tblMthAdj,4,FALSE())</f>
        <v>-0.055</v>
      </c>
      <c r="W157" s="0" t="n">
        <v>0</v>
      </c>
      <c r="Z157" s="0" t="n">
        <f aca="false">VLOOKUP(MONTH(A157),tblMthAdj,3,FALSE())</f>
        <v>-0.03</v>
      </c>
      <c r="AA157" s="0" t="n">
        <v>0</v>
      </c>
      <c r="AB157" s="0" t="n">
        <v>0</v>
      </c>
      <c r="AC157" s="0" t="n">
        <v>0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0.495</v>
      </c>
      <c r="E158" s="48" t="n">
        <f aca="false">E146+X158</f>
        <v>0.445</v>
      </c>
      <c r="F158" s="49" t="n">
        <f aca="false">F146</f>
        <v>0.05</v>
      </c>
      <c r="G158" s="50" t="n">
        <f aca="false">H158+I158</f>
        <v>0.325</v>
      </c>
      <c r="H158" s="51" t="n">
        <f aca="false">K158</f>
        <v>0.495</v>
      </c>
      <c r="I158" s="48" t="n">
        <f aca="false">O158+Z158</f>
        <v>-0.17</v>
      </c>
      <c r="J158" s="47" t="n">
        <f aca="false">K158+L158</f>
        <v>0.555</v>
      </c>
      <c r="K158" s="51" t="n">
        <f aca="false">K146+Y158+AA158</f>
        <v>0.495</v>
      </c>
      <c r="L158" s="49" t="n">
        <f aca="false">L146</f>
        <v>0.06</v>
      </c>
      <c r="M158" s="50" t="n">
        <f aca="false">N158+O158</f>
        <v>0.445</v>
      </c>
      <c r="N158" s="51" t="n">
        <f aca="false">K158</f>
        <v>0.495</v>
      </c>
      <c r="O158" s="48" t="n">
        <f aca="false">V158</f>
        <v>-0.05</v>
      </c>
      <c r="P158" s="47" t="n">
        <f aca="false">Q158+R158</f>
        <v>0.495</v>
      </c>
      <c r="Q158" s="48" t="n">
        <f aca="false">E158</f>
        <v>0.445</v>
      </c>
      <c r="R158" s="84" t="n">
        <f aca="false">F158</f>
        <v>0.05</v>
      </c>
      <c r="S158" s="84" t="n">
        <f aca="false">T158+U158</f>
        <v>0.495</v>
      </c>
      <c r="T158" s="84" t="n">
        <f aca="false">E158</f>
        <v>0.445</v>
      </c>
      <c r="U158" s="84" t="n">
        <f aca="false">F158</f>
        <v>0.05</v>
      </c>
      <c r="V158" s="0" t="n">
        <v>-0.05</v>
      </c>
      <c r="W158" s="0" t="n">
        <v>0</v>
      </c>
      <c r="Z158" s="0" t="n">
        <f aca="false">VLOOKUP(MONTH(A158),tblMthAdj,3,FALSE())</f>
        <v>-0.12</v>
      </c>
      <c r="AA158" s="0" t="n">
        <v>0</v>
      </c>
      <c r="AB158" s="0" t="n">
        <v>0</v>
      </c>
      <c r="AC158" s="0" t="n">
        <v>0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0.78</v>
      </c>
      <c r="E159" s="41" t="n">
        <f aca="false">E147+X159</f>
        <v>0.73</v>
      </c>
      <c r="F159" s="42" t="n">
        <f aca="false">F147</f>
        <v>0.05</v>
      </c>
      <c r="G159" s="38" t="n">
        <f aca="false">H159+I159</f>
        <v>0.85</v>
      </c>
      <c r="H159" s="43" t="n">
        <f aca="false">K159</f>
        <v>0.98</v>
      </c>
      <c r="I159" s="41" t="n">
        <f aca="false">O159+Z159</f>
        <v>-0.13</v>
      </c>
      <c r="J159" s="40" t="n">
        <f aca="false">K159+L159</f>
        <v>1.14</v>
      </c>
      <c r="K159" s="43" t="n">
        <f aca="false">K147+Y159+AA159</f>
        <v>0.98</v>
      </c>
      <c r="L159" s="42" t="n">
        <f aca="false">L147</f>
        <v>0.16</v>
      </c>
      <c r="M159" s="38" t="n">
        <f aca="false">N159+O159</f>
        <v>0.93</v>
      </c>
      <c r="N159" s="43" t="n">
        <f aca="false">K159</f>
        <v>0.98</v>
      </c>
      <c r="O159" s="41" t="n">
        <f aca="false">V159</f>
        <v>-0.05</v>
      </c>
      <c r="P159" s="40" t="n">
        <f aca="false">Q159+R159</f>
        <v>0.78</v>
      </c>
      <c r="Q159" s="41" t="n">
        <f aca="false">E159</f>
        <v>0.73</v>
      </c>
      <c r="R159" s="83" t="n">
        <f aca="false">F159</f>
        <v>0.05</v>
      </c>
      <c r="S159" s="83" t="n">
        <f aca="false">T159+U159</f>
        <v>0.78</v>
      </c>
      <c r="T159" s="83" t="n">
        <f aca="false">E159</f>
        <v>0.73</v>
      </c>
      <c r="U159" s="83" t="n">
        <f aca="false">F159</f>
        <v>0.05</v>
      </c>
      <c r="V159" s="0" t="n">
        <v>-0.05</v>
      </c>
      <c r="W159" s="0" t="n">
        <v>0</v>
      </c>
      <c r="Z159" s="0" t="n">
        <f aca="false">VLOOKUP(MONTH(A159),tblMthAdj,3,FALSE())</f>
        <v>-0.08</v>
      </c>
      <c r="AA159" s="0" t="n">
        <v>0</v>
      </c>
      <c r="AB159" s="0" t="n">
        <v>0</v>
      </c>
      <c r="AC159" s="0" t="n">
        <v>0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1.07</v>
      </c>
      <c r="E160" s="41" t="n">
        <f aca="false">E148+X160</f>
        <v>1.02</v>
      </c>
      <c r="F160" s="42" t="n">
        <f aca="false">F148</f>
        <v>0.05</v>
      </c>
      <c r="G160" s="38" t="n">
        <f aca="false">H160+I160</f>
        <v>1.35</v>
      </c>
      <c r="H160" s="43" t="n">
        <f aca="false">K160</f>
        <v>1.6</v>
      </c>
      <c r="I160" s="41" t="n">
        <f aca="false">O160+Z160</f>
        <v>-0.25</v>
      </c>
      <c r="J160" s="40" t="n">
        <f aca="false">K160+L160</f>
        <v>1.94</v>
      </c>
      <c r="K160" s="43" t="n">
        <f aca="false">K148+Y160+AA160</f>
        <v>1.6</v>
      </c>
      <c r="L160" s="42" t="n">
        <f aca="false">L148</f>
        <v>0.34</v>
      </c>
      <c r="M160" s="38" t="n">
        <f aca="false">N160+O160</f>
        <v>1.4</v>
      </c>
      <c r="N160" s="43" t="n">
        <f aca="false">K160</f>
        <v>1.6</v>
      </c>
      <c r="O160" s="41" t="n">
        <f aca="false">V160</f>
        <v>-0.2</v>
      </c>
      <c r="P160" s="40" t="n">
        <f aca="false">Q160+R160</f>
        <v>1.07</v>
      </c>
      <c r="Q160" s="41" t="n">
        <f aca="false">E160</f>
        <v>1.02</v>
      </c>
      <c r="R160" s="83" t="n">
        <f aca="false">F160</f>
        <v>0.05</v>
      </c>
      <c r="S160" s="83" t="n">
        <f aca="false">T160+U160</f>
        <v>1.07</v>
      </c>
      <c r="T160" s="83" t="n">
        <f aca="false">E160</f>
        <v>1.02</v>
      </c>
      <c r="U160" s="83" t="n">
        <f aca="false">F160</f>
        <v>0.05</v>
      </c>
      <c r="V160" s="0" t="n">
        <v>-0.2</v>
      </c>
      <c r="W160" s="0" t="n">
        <v>0</v>
      </c>
      <c r="Z160" s="0" t="n">
        <f aca="false">VLOOKUP(MONTH(A160),tblMthAdj,3,FALSE())</f>
        <v>-0.05</v>
      </c>
      <c r="AA160" s="0" t="n">
        <v>0</v>
      </c>
      <c r="AB160" s="0" t="n">
        <v>0</v>
      </c>
      <c r="AC160" s="0" t="n">
        <v>0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1.06</v>
      </c>
      <c r="E161" s="41" t="n">
        <f aca="false">E149+X161</f>
        <v>1.01</v>
      </c>
      <c r="F161" s="42" t="n">
        <f aca="false">F149</f>
        <v>0.05</v>
      </c>
      <c r="G161" s="38" t="n">
        <f aca="false">H161+I161</f>
        <v>1.32</v>
      </c>
      <c r="H161" s="43" t="n">
        <f aca="false">K161</f>
        <v>1.6</v>
      </c>
      <c r="I161" s="41" t="n">
        <f aca="false">O161+Z161</f>
        <v>-0.28</v>
      </c>
      <c r="J161" s="40" t="n">
        <f aca="false">K161+L161</f>
        <v>1.94</v>
      </c>
      <c r="K161" s="43" t="n">
        <f aca="false">K149+Y161+AA161</f>
        <v>1.6</v>
      </c>
      <c r="L161" s="42" t="n">
        <f aca="false">L149</f>
        <v>0.34</v>
      </c>
      <c r="M161" s="38" t="n">
        <f aca="false">N161+O161</f>
        <v>1.4</v>
      </c>
      <c r="N161" s="43" t="n">
        <f aca="false">K161</f>
        <v>1.6</v>
      </c>
      <c r="O161" s="41" t="n">
        <f aca="false">V161</f>
        <v>-0.2</v>
      </c>
      <c r="P161" s="40" t="n">
        <f aca="false">Q161+R161</f>
        <v>1.06</v>
      </c>
      <c r="Q161" s="41" t="n">
        <f aca="false">E161</f>
        <v>1.01</v>
      </c>
      <c r="R161" s="83" t="n">
        <f aca="false">F161</f>
        <v>0.05</v>
      </c>
      <c r="S161" s="83" t="n">
        <f aca="false">T161+U161</f>
        <v>1.06</v>
      </c>
      <c r="T161" s="83" t="n">
        <f aca="false">E161</f>
        <v>1.01</v>
      </c>
      <c r="U161" s="83" t="n">
        <f aca="false">F161</f>
        <v>0.05</v>
      </c>
      <c r="V161" s="0" t="n">
        <v>-0.2</v>
      </c>
      <c r="W161" s="0" t="n">
        <v>0</v>
      </c>
      <c r="Z161" s="0" t="n">
        <f aca="false">VLOOKUP(MONTH(A161),tblMthAdj,3,FALSE())</f>
        <v>-0.08</v>
      </c>
      <c r="AA161" s="0" t="n">
        <v>0</v>
      </c>
      <c r="AB161" s="0" t="n">
        <v>0</v>
      </c>
      <c r="AC161" s="0" t="n">
        <v>0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0.595</v>
      </c>
      <c r="E162" s="41" t="n">
        <f aca="false">E150+X162</f>
        <v>0.545</v>
      </c>
      <c r="F162" s="42" t="n">
        <f aca="false">F150</f>
        <v>0.05</v>
      </c>
      <c r="G162" s="38" t="n">
        <f aca="false">H162+I162</f>
        <v>0.395</v>
      </c>
      <c r="H162" s="43" t="n">
        <f aca="false">K162</f>
        <v>0.565</v>
      </c>
      <c r="I162" s="41" t="n">
        <f aca="false">O162+Z162</f>
        <v>-0.17</v>
      </c>
      <c r="J162" s="40" t="n">
        <f aca="false">K162+L162</f>
        <v>0.665</v>
      </c>
      <c r="K162" s="43" t="n">
        <f aca="false">K150+Y162+AA162</f>
        <v>0.565</v>
      </c>
      <c r="L162" s="42" t="n">
        <f aca="false">L150</f>
        <v>0.1</v>
      </c>
      <c r="M162" s="38" t="n">
        <f aca="false">N162+O162</f>
        <v>0.515</v>
      </c>
      <c r="N162" s="43" t="n">
        <f aca="false">K162</f>
        <v>0.565</v>
      </c>
      <c r="O162" s="41" t="n">
        <f aca="false">V162</f>
        <v>-0.05</v>
      </c>
      <c r="P162" s="40" t="n">
        <f aca="false">Q162+R162</f>
        <v>0.595</v>
      </c>
      <c r="Q162" s="41" t="n">
        <f aca="false">E162</f>
        <v>0.545</v>
      </c>
      <c r="R162" s="83" t="n">
        <f aca="false">F162</f>
        <v>0.05</v>
      </c>
      <c r="S162" s="83" t="n">
        <f aca="false">T162+U162</f>
        <v>0.595</v>
      </c>
      <c r="T162" s="83" t="n">
        <f aca="false">E162</f>
        <v>0.545</v>
      </c>
      <c r="U162" s="83" t="n">
        <f aca="false">F162</f>
        <v>0.05</v>
      </c>
      <c r="V162" s="0" t="n">
        <v>-0.05</v>
      </c>
      <c r="W162" s="0" t="n">
        <v>0</v>
      </c>
      <c r="Z162" s="0" t="n">
        <f aca="false">VLOOKUP(MONTH(A162),tblMthAdj,3,FALSE())</f>
        <v>-0.12</v>
      </c>
      <c r="AA162" s="0" t="n">
        <v>0</v>
      </c>
      <c r="AB162" s="0" t="n">
        <v>0</v>
      </c>
      <c r="AC162" s="0" t="n">
        <v>0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0.31</v>
      </c>
      <c r="E163" s="48" t="n">
        <f aca="false">E151+X163</f>
        <v>0.31</v>
      </c>
      <c r="F163" s="49" t="n">
        <f aca="false">F151</f>
        <v>0</v>
      </c>
      <c r="G163" s="50" t="n">
        <f aca="false">H163+I163</f>
        <v>0.265</v>
      </c>
      <c r="H163" s="51" t="n">
        <f aca="false">K163</f>
        <v>0.35</v>
      </c>
      <c r="I163" s="48" t="n">
        <f aca="false">O163+Z163</f>
        <v>-0.085</v>
      </c>
      <c r="J163" s="47" t="n">
        <f aca="false">K163+L163</f>
        <v>0.37</v>
      </c>
      <c r="K163" s="51" t="n">
        <f aca="false">K151+Y163+AA163</f>
        <v>0.35</v>
      </c>
      <c r="L163" s="49" t="n">
        <f aca="false">L151</f>
        <v>0.02</v>
      </c>
      <c r="M163" s="50" t="n">
        <f aca="false">N163+O163</f>
        <v>0.305</v>
      </c>
      <c r="N163" s="51" t="n">
        <f aca="false">K163</f>
        <v>0.35</v>
      </c>
      <c r="O163" s="48" t="n">
        <f aca="false">V163</f>
        <v>-0.045</v>
      </c>
      <c r="P163" s="47" t="n">
        <f aca="false">Q163+R163</f>
        <v>0.3325</v>
      </c>
      <c r="Q163" s="48" t="n">
        <f aca="false">+[1]CGT_CNG!N163</f>
        <v>0.325</v>
      </c>
      <c r="R163" s="84" t="n">
        <f aca="false">+[1]CGT_CNG!O163</f>
        <v>0.0075</v>
      </c>
      <c r="S163" s="84" t="n">
        <f aca="false">T163+U163</f>
        <v>0.1875</v>
      </c>
      <c r="T163" s="84" t="n">
        <f aca="false">[1]CGT_CNG!E163</f>
        <v>0.17</v>
      </c>
      <c r="U163" s="84" t="n">
        <f aca="false">[1]CGT_CNG!F163</f>
        <v>0.0175</v>
      </c>
      <c r="V163" s="0" t="n">
        <f aca="false">VLOOKUP(MONTH(A163),tblMthAdj,4,FALSE())</f>
        <v>-0.045</v>
      </c>
      <c r="W163" s="0" t="n">
        <v>0</v>
      </c>
      <c r="Z163" s="0" t="n">
        <f aca="false">VLOOKUP(MONTH(A163),tblMthAdj,3,FALSE())</f>
        <v>-0.04</v>
      </c>
      <c r="AA163" s="0" t="n">
        <v>0</v>
      </c>
      <c r="AB163" s="0" t="n">
        <v>0</v>
      </c>
      <c r="AC163" s="0" t="n">
        <v>0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0.29</v>
      </c>
      <c r="E164" s="41" t="n">
        <f aca="false">E152+X164</f>
        <v>0.29</v>
      </c>
      <c r="F164" s="42" t="n">
        <f aca="false">F152</f>
        <v>0</v>
      </c>
      <c r="G164" s="38" t="n">
        <f aca="false">H164+I164</f>
        <v>0.235</v>
      </c>
      <c r="H164" s="43" t="n">
        <f aca="false">K164</f>
        <v>0.3</v>
      </c>
      <c r="I164" s="41" t="n">
        <f aca="false">O164+Z164</f>
        <v>-0.065</v>
      </c>
      <c r="J164" s="40" t="n">
        <f aca="false">K164+L164</f>
        <v>0.32</v>
      </c>
      <c r="K164" s="43" t="n">
        <f aca="false">K152+Y164+AA164</f>
        <v>0.3</v>
      </c>
      <c r="L164" s="42" t="n">
        <f aca="false">L152</f>
        <v>0.02</v>
      </c>
      <c r="M164" s="38" t="n">
        <f aca="false">N164+O164</f>
        <v>0.265</v>
      </c>
      <c r="N164" s="43" t="n">
        <f aca="false">K164</f>
        <v>0.3</v>
      </c>
      <c r="O164" s="41" t="n">
        <f aca="false">V164</f>
        <v>-0.035</v>
      </c>
      <c r="P164" s="40" t="n">
        <f aca="false">Q164+R164</f>
        <v>0.2275</v>
      </c>
      <c r="Q164" s="41" t="n">
        <f aca="false">+[1]CGT_CNG!N164</f>
        <v>0.22</v>
      </c>
      <c r="R164" s="83" t="n">
        <f aca="false">+[1]CGT_CNG!O164</f>
        <v>0.0075</v>
      </c>
      <c r="S164" s="83" t="n">
        <f aca="false">T164+U164</f>
        <v>0.175</v>
      </c>
      <c r="T164" s="83" t="n">
        <f aca="false">[1]CGT_CNG!E164</f>
        <v>0.165</v>
      </c>
      <c r="U164" s="83" t="n">
        <f aca="false">[1]CGT_CNG!F164</f>
        <v>0.01</v>
      </c>
      <c r="V164" s="0" t="n">
        <f aca="false">VLOOKUP(MONTH(A164),tblMthAdj,4,FALSE())</f>
        <v>-0.035</v>
      </c>
      <c r="W164" s="0" t="n">
        <v>0</v>
      </c>
      <c r="Z164" s="0" t="n">
        <f aca="false">VLOOKUP(MONTH(A164),tblMthAdj,3,FALSE())</f>
        <v>-0.03</v>
      </c>
      <c r="AA164" s="0" t="n">
        <v>0</v>
      </c>
      <c r="AB164" s="0" t="n">
        <v>0</v>
      </c>
      <c r="AC164" s="0" t="n">
        <v>0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0.2975</v>
      </c>
      <c r="E165" s="41" t="n">
        <f aca="false">E153+X165</f>
        <v>0.3</v>
      </c>
      <c r="F165" s="42" t="n">
        <f aca="false">F153</f>
        <v>-0.0025</v>
      </c>
      <c r="G165" s="38" t="n">
        <f aca="false">H165+I165</f>
        <v>0.285</v>
      </c>
      <c r="H165" s="43" t="n">
        <f aca="false">K165</f>
        <v>0.34</v>
      </c>
      <c r="I165" s="41" t="n">
        <f aca="false">O165+Z165</f>
        <v>-0.055</v>
      </c>
      <c r="J165" s="40" t="n">
        <f aca="false">K165+L165</f>
        <v>0.36</v>
      </c>
      <c r="K165" s="43" t="n">
        <f aca="false">K153+Y165+AA165</f>
        <v>0.34</v>
      </c>
      <c r="L165" s="42" t="n">
        <f aca="false">L153</f>
        <v>0.02</v>
      </c>
      <c r="M165" s="38" t="n">
        <f aca="false">N165+O165</f>
        <v>0.305</v>
      </c>
      <c r="N165" s="43" t="n">
        <f aca="false">K165</f>
        <v>0.34</v>
      </c>
      <c r="O165" s="41" t="n">
        <f aca="false">V165</f>
        <v>-0.035</v>
      </c>
      <c r="P165" s="40" t="n">
        <f aca="false">Q165+R165</f>
        <v>0.2575</v>
      </c>
      <c r="Q165" s="41" t="n">
        <f aca="false">+[1]CGT_CNG!N165</f>
        <v>0.25</v>
      </c>
      <c r="R165" s="83" t="n">
        <f aca="false">+[1]CGT_CNG!O165</f>
        <v>0.0075</v>
      </c>
      <c r="S165" s="83" t="n">
        <f aca="false">T165+U165</f>
        <v>0.1825</v>
      </c>
      <c r="T165" s="83" t="n">
        <f aca="false">[1]CGT_CNG!E165</f>
        <v>0.17</v>
      </c>
      <c r="U165" s="83" t="n">
        <f aca="false">[1]CGT_CNG!F165</f>
        <v>0.0125</v>
      </c>
      <c r="V165" s="0" t="n">
        <f aca="false">VLOOKUP(MONTH(A165),tblMthAdj,4,FALSE())</f>
        <v>-0.035</v>
      </c>
      <c r="W165" s="0" t="n">
        <v>0</v>
      </c>
      <c r="Z165" s="0" t="n">
        <f aca="false">VLOOKUP(MONTH(A165),tblMthAdj,3,FALSE())</f>
        <v>-0.02</v>
      </c>
      <c r="AA165" s="0" t="n">
        <v>0</v>
      </c>
      <c r="AB165" s="0" t="n">
        <v>0</v>
      </c>
      <c r="AC165" s="0" t="n">
        <v>0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0.3125</v>
      </c>
      <c r="E166" s="41" t="n">
        <f aca="false">E154+X166</f>
        <v>0.315</v>
      </c>
      <c r="F166" s="42" t="n">
        <f aca="false">F154</f>
        <v>-0.0025</v>
      </c>
      <c r="G166" s="38" t="n">
        <f aca="false">H166+I166</f>
        <v>0.36</v>
      </c>
      <c r="H166" s="43" t="n">
        <f aca="false">K166</f>
        <v>0.38</v>
      </c>
      <c r="I166" s="41" t="n">
        <f aca="false">O166+Z166</f>
        <v>-0.02</v>
      </c>
      <c r="J166" s="40" t="n">
        <f aca="false">K166+L166</f>
        <v>0.4</v>
      </c>
      <c r="K166" s="43" t="n">
        <f aca="false">K154+Y166+AA166</f>
        <v>0.38</v>
      </c>
      <c r="L166" s="42" t="n">
        <f aca="false">L154</f>
        <v>0.02</v>
      </c>
      <c r="M166" s="38" t="n">
        <f aca="false">N166+O166</f>
        <v>0.36</v>
      </c>
      <c r="N166" s="43" t="n">
        <f aca="false">K166</f>
        <v>0.38</v>
      </c>
      <c r="O166" s="41" t="n">
        <f aca="false">V166</f>
        <v>-0.02</v>
      </c>
      <c r="P166" s="40" t="n">
        <f aca="false">Q166+R166</f>
        <v>0.2675</v>
      </c>
      <c r="Q166" s="41" t="n">
        <f aca="false">+[1]CGT_CNG!N166</f>
        <v>0.26</v>
      </c>
      <c r="R166" s="83" t="n">
        <f aca="false">+[1]CGT_CNG!O166</f>
        <v>0.0075</v>
      </c>
      <c r="S166" s="83" t="n">
        <f aca="false">T166+U166</f>
        <v>0.1875</v>
      </c>
      <c r="T166" s="83" t="n">
        <f aca="false">[1]CGT_CNG!E166</f>
        <v>0.175</v>
      </c>
      <c r="U166" s="83" t="n">
        <f aca="false">[1]CGT_CNG!F166</f>
        <v>0.0125</v>
      </c>
      <c r="V166" s="0" t="n">
        <f aca="false">VLOOKUP(MONTH(A166),tblMthAdj,4,FALSE())</f>
        <v>-0.02</v>
      </c>
      <c r="W166" s="0" t="n">
        <v>0</v>
      </c>
      <c r="Z166" s="0" t="n">
        <f aca="false">VLOOKUP(MONTH(A166),tblMthAdj,3,FALSE())</f>
        <v>0</v>
      </c>
      <c r="AA166" s="0" t="n">
        <v>0</v>
      </c>
      <c r="AB166" s="0" t="n">
        <v>0</v>
      </c>
      <c r="AC166" s="0" t="n">
        <v>0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0.31</v>
      </c>
      <c r="E167" s="41" t="n">
        <f aca="false">E155+X167</f>
        <v>0.315</v>
      </c>
      <c r="F167" s="42" t="n">
        <f aca="false">F155</f>
        <v>-0.005</v>
      </c>
      <c r="G167" s="38" t="n">
        <f aca="false">H167+I167</f>
        <v>0.36</v>
      </c>
      <c r="H167" s="43" t="n">
        <f aca="false">K167</f>
        <v>0.38</v>
      </c>
      <c r="I167" s="41" t="n">
        <f aca="false">O167+Z167</f>
        <v>-0.02</v>
      </c>
      <c r="J167" s="40" t="n">
        <f aca="false">K167+L167</f>
        <v>0.395</v>
      </c>
      <c r="K167" s="43" t="n">
        <f aca="false">K155+Y167+AA167</f>
        <v>0.38</v>
      </c>
      <c r="L167" s="42" t="n">
        <f aca="false">L155</f>
        <v>0.015</v>
      </c>
      <c r="M167" s="38" t="n">
        <f aca="false">N167+O167</f>
        <v>0.36</v>
      </c>
      <c r="N167" s="43" t="n">
        <f aca="false">K167</f>
        <v>0.38</v>
      </c>
      <c r="O167" s="41" t="n">
        <f aca="false">V167</f>
        <v>-0.02</v>
      </c>
      <c r="P167" s="40" t="n">
        <f aca="false">Q167+R167</f>
        <v>0.2675</v>
      </c>
      <c r="Q167" s="41" t="n">
        <f aca="false">+[1]CGT_CNG!N167</f>
        <v>0.26</v>
      </c>
      <c r="R167" s="83" t="n">
        <f aca="false">+[1]CGT_CNG!O167</f>
        <v>0.0075</v>
      </c>
      <c r="S167" s="83" t="n">
        <f aca="false">T167+U167</f>
        <v>0.1875</v>
      </c>
      <c r="T167" s="83" t="n">
        <f aca="false">[1]CGT_CNG!E167</f>
        <v>0.175</v>
      </c>
      <c r="U167" s="83" t="n">
        <f aca="false">[1]CGT_CNG!F167</f>
        <v>0.0125</v>
      </c>
      <c r="V167" s="0" t="n">
        <f aca="false">VLOOKUP(MONTH(A167),tblMthAdj,4,FALSE())</f>
        <v>-0.02</v>
      </c>
      <c r="W167" s="0" t="n">
        <v>0</v>
      </c>
      <c r="Z167" s="0" t="n">
        <f aca="false">VLOOKUP(MONTH(A167),tblMthAdj,3,FALSE())</f>
        <v>0</v>
      </c>
      <c r="AA167" s="0" t="n">
        <v>0</v>
      </c>
      <c r="AB167" s="0" t="n">
        <v>0</v>
      </c>
      <c r="AC167" s="0" t="n">
        <v>0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0.285</v>
      </c>
      <c r="E168" s="41" t="n">
        <f aca="false">E156+X168</f>
        <v>0.29</v>
      </c>
      <c r="F168" s="42" t="n">
        <f aca="false">F156</f>
        <v>-0.005</v>
      </c>
      <c r="G168" s="38" t="n">
        <f aca="false">H168+I168</f>
        <v>0.29</v>
      </c>
      <c r="H168" s="43" t="n">
        <f aca="false">K168</f>
        <v>0.33</v>
      </c>
      <c r="I168" s="41" t="n">
        <f aca="false">O168+Z168</f>
        <v>-0.04</v>
      </c>
      <c r="J168" s="40" t="n">
        <f aca="false">K168+L168</f>
        <v>0.345</v>
      </c>
      <c r="K168" s="43" t="n">
        <f aca="false">K156+Y168+AA168</f>
        <v>0.33</v>
      </c>
      <c r="L168" s="42" t="n">
        <f aca="false">L156</f>
        <v>0.015</v>
      </c>
      <c r="M168" s="38" t="n">
        <f aca="false">N168+O168</f>
        <v>0.31</v>
      </c>
      <c r="N168" s="43" t="n">
        <f aca="false">K168</f>
        <v>0.33</v>
      </c>
      <c r="O168" s="41" t="n">
        <f aca="false">V168</f>
        <v>-0.02</v>
      </c>
      <c r="P168" s="40" t="n">
        <f aca="false">Q168+R168</f>
        <v>0.2275</v>
      </c>
      <c r="Q168" s="41" t="n">
        <f aca="false">+[1]CGT_CNG!N168</f>
        <v>0.22</v>
      </c>
      <c r="R168" s="83" t="n">
        <f aca="false">+[1]CGT_CNG!O168</f>
        <v>0.0075</v>
      </c>
      <c r="S168" s="83" t="n">
        <f aca="false">T168+U168</f>
        <v>0.1775</v>
      </c>
      <c r="T168" s="83" t="n">
        <f aca="false">[1]CGT_CNG!E168</f>
        <v>0.165</v>
      </c>
      <c r="U168" s="83" t="n">
        <f aca="false">[1]CGT_CNG!F168</f>
        <v>0.0125</v>
      </c>
      <c r="V168" s="0" t="n">
        <f aca="false">VLOOKUP(MONTH(A168),tblMthAdj,4,FALSE())</f>
        <v>-0.02</v>
      </c>
      <c r="W168" s="0" t="n">
        <v>0</v>
      </c>
      <c r="Z168" s="0" t="n">
        <f aca="false">VLOOKUP(MONTH(A168),tblMthAdj,3,FALSE())</f>
        <v>-0.02</v>
      </c>
      <c r="AA168" s="0" t="n">
        <v>0</v>
      </c>
      <c r="AB168" s="0" t="n">
        <v>0</v>
      </c>
      <c r="AC168" s="0" t="n">
        <v>0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0.345</v>
      </c>
      <c r="E169" s="41" t="n">
        <f aca="false">E157+X169</f>
        <v>0.35</v>
      </c>
      <c r="F169" s="42" t="n">
        <f aca="false">F157</f>
        <v>-0.005</v>
      </c>
      <c r="G169" s="38" t="n">
        <f aca="false">H169+I169</f>
        <v>0.285</v>
      </c>
      <c r="H169" s="43" t="n">
        <f aca="false">K169</f>
        <v>0.37</v>
      </c>
      <c r="I169" s="41" t="n">
        <f aca="false">O169+Z169</f>
        <v>-0.085</v>
      </c>
      <c r="J169" s="40" t="n">
        <f aca="false">K169+L169</f>
        <v>0.38</v>
      </c>
      <c r="K169" s="43" t="n">
        <f aca="false">K157+Y169+AA169</f>
        <v>0.37</v>
      </c>
      <c r="L169" s="42" t="n">
        <f aca="false">L157</f>
        <v>0.01</v>
      </c>
      <c r="M169" s="38" t="n">
        <f aca="false">N169+O169</f>
        <v>0.315</v>
      </c>
      <c r="N169" s="43" t="n">
        <f aca="false">K169</f>
        <v>0.37</v>
      </c>
      <c r="O169" s="41" t="n">
        <f aca="false">V169</f>
        <v>-0.055</v>
      </c>
      <c r="P169" s="40" t="n">
        <f aca="false">Q169+R169</f>
        <v>0.2575</v>
      </c>
      <c r="Q169" s="41" t="n">
        <f aca="false">+[1]CGT_CNG!N169</f>
        <v>0.25</v>
      </c>
      <c r="R169" s="83" t="n">
        <f aca="false">+[1]CGT_CNG!O169</f>
        <v>0.0075</v>
      </c>
      <c r="S169" s="83" t="n">
        <f aca="false">T169+U169</f>
        <v>0.185</v>
      </c>
      <c r="T169" s="83" t="n">
        <f aca="false">[1]CGT_CNG!E169</f>
        <v>0.1725</v>
      </c>
      <c r="U169" s="83" t="n">
        <f aca="false">[1]CGT_CNG!F169</f>
        <v>0.0125</v>
      </c>
      <c r="V169" s="0" t="n">
        <f aca="false">VLOOKUP(MONTH(A169),tblMthAdj,4,FALSE())</f>
        <v>-0.055</v>
      </c>
      <c r="W169" s="0" t="n">
        <v>0</v>
      </c>
      <c r="Z169" s="0" t="n">
        <f aca="false">VLOOKUP(MONTH(A169),tblMthAdj,3,FALSE())</f>
        <v>-0.03</v>
      </c>
      <c r="AA169" s="0" t="n">
        <v>0</v>
      </c>
      <c r="AB169" s="0" t="n">
        <v>0</v>
      </c>
      <c r="AC169" s="0" t="n">
        <v>0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0.495</v>
      </c>
      <c r="E170" s="48" t="n">
        <f aca="false">E158+X170</f>
        <v>0.445</v>
      </c>
      <c r="F170" s="49" t="n">
        <f aca="false">F158</f>
        <v>0.05</v>
      </c>
      <c r="G170" s="50" t="n">
        <f aca="false">H170+I170</f>
        <v>0.325</v>
      </c>
      <c r="H170" s="51" t="n">
        <f aca="false">K170</f>
        <v>0.495</v>
      </c>
      <c r="I170" s="48" t="n">
        <f aca="false">O170+Z170</f>
        <v>-0.17</v>
      </c>
      <c r="J170" s="47" t="n">
        <f aca="false">K170+L170</f>
        <v>0.555</v>
      </c>
      <c r="K170" s="51" t="n">
        <f aca="false">K158+Y170+AA170</f>
        <v>0.495</v>
      </c>
      <c r="L170" s="49" t="n">
        <f aca="false">L158</f>
        <v>0.06</v>
      </c>
      <c r="M170" s="50" t="n">
        <f aca="false">N170+O170</f>
        <v>0.445</v>
      </c>
      <c r="N170" s="51" t="n">
        <f aca="false">K170</f>
        <v>0.495</v>
      </c>
      <c r="O170" s="48" t="n">
        <f aca="false">V170</f>
        <v>-0.05</v>
      </c>
      <c r="P170" s="47" t="n">
        <f aca="false">Q170+R170</f>
        <v>0.495</v>
      </c>
      <c r="Q170" s="48" t="n">
        <f aca="false">E170</f>
        <v>0.445</v>
      </c>
      <c r="R170" s="84" t="n">
        <f aca="false">F170</f>
        <v>0.05</v>
      </c>
      <c r="S170" s="84" t="n">
        <f aca="false">T170+U170</f>
        <v>0.495</v>
      </c>
      <c r="T170" s="84" t="n">
        <f aca="false">E170</f>
        <v>0.445</v>
      </c>
      <c r="U170" s="84" t="n">
        <f aca="false">F170</f>
        <v>0.05</v>
      </c>
      <c r="V170" s="0" t="n">
        <v>-0.05</v>
      </c>
      <c r="W170" s="0" t="n">
        <v>0</v>
      </c>
      <c r="Z170" s="0" t="n">
        <f aca="false">VLOOKUP(MONTH(A170),tblMthAdj,3,FALSE())</f>
        <v>-0.12</v>
      </c>
      <c r="AA170" s="0" t="n">
        <v>0</v>
      </c>
      <c r="AB170" s="0" t="n">
        <v>0</v>
      </c>
      <c r="AC170" s="0" t="n">
        <v>0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0.78</v>
      </c>
      <c r="E171" s="41" t="n">
        <f aca="false">E159+X171</f>
        <v>0.73</v>
      </c>
      <c r="F171" s="42" t="n">
        <f aca="false">F159</f>
        <v>0.05</v>
      </c>
      <c r="G171" s="38" t="n">
        <f aca="false">H171+I171</f>
        <v>0.85</v>
      </c>
      <c r="H171" s="43" t="n">
        <f aca="false">K171</f>
        <v>0.98</v>
      </c>
      <c r="I171" s="41" t="n">
        <f aca="false">O171+Z171</f>
        <v>-0.13</v>
      </c>
      <c r="J171" s="40" t="n">
        <f aca="false">K171+L171</f>
        <v>1.14</v>
      </c>
      <c r="K171" s="43" t="n">
        <f aca="false">K159+Y171+AA171</f>
        <v>0.98</v>
      </c>
      <c r="L171" s="42" t="n">
        <f aca="false">L159</f>
        <v>0.16</v>
      </c>
      <c r="M171" s="38" t="n">
        <f aca="false">N171+O171</f>
        <v>0.93</v>
      </c>
      <c r="N171" s="43" t="n">
        <f aca="false">K171</f>
        <v>0.98</v>
      </c>
      <c r="O171" s="41" t="n">
        <f aca="false">V171</f>
        <v>-0.05</v>
      </c>
      <c r="P171" s="40" t="n">
        <f aca="false">Q171+R171</f>
        <v>0.78</v>
      </c>
      <c r="Q171" s="41" t="n">
        <f aca="false">E171</f>
        <v>0.73</v>
      </c>
      <c r="R171" s="83" t="n">
        <f aca="false">F171</f>
        <v>0.05</v>
      </c>
      <c r="S171" s="83" t="n">
        <f aca="false">T171+U171</f>
        <v>0.78</v>
      </c>
      <c r="T171" s="83" t="n">
        <f aca="false">E171</f>
        <v>0.73</v>
      </c>
      <c r="U171" s="83" t="n">
        <f aca="false">F171</f>
        <v>0.05</v>
      </c>
      <c r="V171" s="0" t="n">
        <v>-0.05</v>
      </c>
      <c r="W171" s="0" t="n">
        <v>0</v>
      </c>
      <c r="Z171" s="0" t="n">
        <f aca="false">VLOOKUP(MONTH(A171),tblMthAdj,3,FALSE())</f>
        <v>-0.08</v>
      </c>
      <c r="AA171" s="0" t="n">
        <v>0</v>
      </c>
      <c r="AB171" s="0" t="n">
        <v>0</v>
      </c>
      <c r="AC171" s="0" t="n">
        <v>0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1.07</v>
      </c>
      <c r="E172" s="41" t="n">
        <f aca="false">E160+X172</f>
        <v>1.02</v>
      </c>
      <c r="F172" s="42" t="n">
        <f aca="false">F160</f>
        <v>0.05</v>
      </c>
      <c r="G172" s="38" t="n">
        <f aca="false">H172+I172</f>
        <v>1.35</v>
      </c>
      <c r="H172" s="43" t="n">
        <f aca="false">K172</f>
        <v>1.6</v>
      </c>
      <c r="I172" s="41" t="n">
        <f aca="false">O172+Z172</f>
        <v>-0.25</v>
      </c>
      <c r="J172" s="40" t="n">
        <f aca="false">K172+L172</f>
        <v>1.94</v>
      </c>
      <c r="K172" s="43" t="n">
        <f aca="false">K160+Y172+AA172</f>
        <v>1.6</v>
      </c>
      <c r="L172" s="42" t="n">
        <f aca="false">L160</f>
        <v>0.34</v>
      </c>
      <c r="M172" s="38" t="n">
        <f aca="false">N172+O172</f>
        <v>1.4</v>
      </c>
      <c r="N172" s="43" t="n">
        <f aca="false">K172</f>
        <v>1.6</v>
      </c>
      <c r="O172" s="41" t="n">
        <f aca="false">V172</f>
        <v>-0.2</v>
      </c>
      <c r="P172" s="40" t="n">
        <f aca="false">Q172+R172</f>
        <v>1.07</v>
      </c>
      <c r="Q172" s="41" t="n">
        <f aca="false">E172</f>
        <v>1.02</v>
      </c>
      <c r="R172" s="83" t="n">
        <f aca="false">F172</f>
        <v>0.05</v>
      </c>
      <c r="S172" s="83" t="n">
        <f aca="false">T172+U172</f>
        <v>1.07</v>
      </c>
      <c r="T172" s="83" t="n">
        <f aca="false">E172</f>
        <v>1.02</v>
      </c>
      <c r="U172" s="83" t="n">
        <f aca="false">F172</f>
        <v>0.05</v>
      </c>
      <c r="V172" s="0" t="n">
        <v>-0.2</v>
      </c>
      <c r="W172" s="0" t="n">
        <v>0</v>
      </c>
      <c r="Z172" s="0" t="n">
        <f aca="false">VLOOKUP(MONTH(A172),tblMthAdj,3,FALSE())</f>
        <v>-0.05</v>
      </c>
      <c r="AA172" s="0" t="n">
        <v>0</v>
      </c>
      <c r="AB172" s="0" t="n">
        <v>0</v>
      </c>
      <c r="AC172" s="0" t="n">
        <v>0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1.06</v>
      </c>
      <c r="E173" s="41" t="n">
        <f aca="false">E161+X173</f>
        <v>1.01</v>
      </c>
      <c r="F173" s="42" t="n">
        <f aca="false">F161</f>
        <v>0.05</v>
      </c>
      <c r="G173" s="38" t="n">
        <f aca="false">H173+I173</f>
        <v>1.32</v>
      </c>
      <c r="H173" s="43" t="n">
        <f aca="false">K173</f>
        <v>1.6</v>
      </c>
      <c r="I173" s="41" t="n">
        <f aca="false">O173+Z173</f>
        <v>-0.28</v>
      </c>
      <c r="J173" s="40" t="n">
        <f aca="false">K173+L173</f>
        <v>1.94</v>
      </c>
      <c r="K173" s="43" t="n">
        <f aca="false">K161+Y173+AA173</f>
        <v>1.6</v>
      </c>
      <c r="L173" s="42" t="n">
        <f aca="false">L161</f>
        <v>0.34</v>
      </c>
      <c r="M173" s="38" t="n">
        <f aca="false">N173+O173</f>
        <v>1.4</v>
      </c>
      <c r="N173" s="43" t="n">
        <f aca="false">K173</f>
        <v>1.6</v>
      </c>
      <c r="O173" s="41" t="n">
        <f aca="false">V173</f>
        <v>-0.2</v>
      </c>
      <c r="P173" s="40" t="n">
        <f aca="false">Q173+R173</f>
        <v>1.06</v>
      </c>
      <c r="Q173" s="41" t="n">
        <f aca="false">E173</f>
        <v>1.01</v>
      </c>
      <c r="R173" s="83" t="n">
        <f aca="false">F173</f>
        <v>0.05</v>
      </c>
      <c r="S173" s="83" t="n">
        <f aca="false">T173+U173</f>
        <v>1.06</v>
      </c>
      <c r="T173" s="83" t="n">
        <f aca="false">E173</f>
        <v>1.01</v>
      </c>
      <c r="U173" s="83" t="n">
        <f aca="false">F173</f>
        <v>0.05</v>
      </c>
      <c r="V173" s="0" t="n">
        <v>-0.2</v>
      </c>
      <c r="W173" s="0" t="n">
        <v>0</v>
      </c>
      <c r="Z173" s="0" t="n">
        <f aca="false">VLOOKUP(MONTH(A173),tblMthAdj,3,FALSE())</f>
        <v>-0.08</v>
      </c>
      <c r="AA173" s="0" t="n">
        <v>0</v>
      </c>
      <c r="AB173" s="0" t="n">
        <v>0</v>
      </c>
      <c r="AC173" s="0" t="n">
        <v>0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0.595</v>
      </c>
      <c r="E174" s="41" t="n">
        <f aca="false">E162+X174</f>
        <v>0.545</v>
      </c>
      <c r="F174" s="42" t="n">
        <f aca="false">F162</f>
        <v>0.05</v>
      </c>
      <c r="G174" s="38" t="n">
        <f aca="false">H174+I174</f>
        <v>0.395</v>
      </c>
      <c r="H174" s="43" t="n">
        <f aca="false">K174</f>
        <v>0.565</v>
      </c>
      <c r="I174" s="41" t="n">
        <f aca="false">O174+Z174</f>
        <v>-0.17</v>
      </c>
      <c r="J174" s="40" t="n">
        <f aca="false">K174+L174</f>
        <v>0.665</v>
      </c>
      <c r="K174" s="43" t="n">
        <f aca="false">K162+Y174+AA174</f>
        <v>0.565</v>
      </c>
      <c r="L174" s="42" t="n">
        <f aca="false">L162</f>
        <v>0.1</v>
      </c>
      <c r="M174" s="38" t="n">
        <f aca="false">N174+O174</f>
        <v>0.515</v>
      </c>
      <c r="N174" s="43" t="n">
        <f aca="false">K174</f>
        <v>0.565</v>
      </c>
      <c r="O174" s="41" t="n">
        <f aca="false">V174</f>
        <v>-0.05</v>
      </c>
      <c r="P174" s="40" t="n">
        <f aca="false">Q174+R174</f>
        <v>0.595</v>
      </c>
      <c r="Q174" s="41" t="n">
        <f aca="false">E174</f>
        <v>0.545</v>
      </c>
      <c r="R174" s="83" t="n">
        <f aca="false">F174</f>
        <v>0.05</v>
      </c>
      <c r="S174" s="83" t="n">
        <f aca="false">T174+U174</f>
        <v>0.595</v>
      </c>
      <c r="T174" s="83" t="n">
        <f aca="false">E174</f>
        <v>0.545</v>
      </c>
      <c r="U174" s="83" t="n">
        <f aca="false">F174</f>
        <v>0.05</v>
      </c>
      <c r="V174" s="0" t="n">
        <v>-0.05</v>
      </c>
      <c r="W174" s="0" t="n">
        <v>0</v>
      </c>
      <c r="Z174" s="0" t="n">
        <f aca="false">VLOOKUP(MONTH(A174),tblMthAdj,3,FALSE())</f>
        <v>-0.12</v>
      </c>
      <c r="AA174" s="0" t="n">
        <v>0</v>
      </c>
      <c r="AB174" s="0" t="n">
        <v>0</v>
      </c>
      <c r="AC174" s="0" t="n">
        <v>0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0.31</v>
      </c>
      <c r="E175" s="48" t="n">
        <f aca="false">E163+X175</f>
        <v>0.31</v>
      </c>
      <c r="F175" s="49" t="n">
        <f aca="false">F163</f>
        <v>0</v>
      </c>
      <c r="G175" s="50" t="n">
        <f aca="false">H175+I175</f>
        <v>0.265</v>
      </c>
      <c r="H175" s="51" t="n">
        <f aca="false">K175</f>
        <v>0.35</v>
      </c>
      <c r="I175" s="48" t="n">
        <f aca="false">O175+Z175</f>
        <v>-0.085</v>
      </c>
      <c r="J175" s="47" t="n">
        <f aca="false">K175+L175</f>
        <v>0.37</v>
      </c>
      <c r="K175" s="51" t="n">
        <f aca="false">K163+Y175+AA175</f>
        <v>0.35</v>
      </c>
      <c r="L175" s="49" t="n">
        <f aca="false">L163</f>
        <v>0.02</v>
      </c>
      <c r="M175" s="50" t="n">
        <f aca="false">N175+O175</f>
        <v>0.305</v>
      </c>
      <c r="N175" s="51" t="n">
        <f aca="false">K175</f>
        <v>0.35</v>
      </c>
      <c r="O175" s="48" t="n">
        <f aca="false">V175</f>
        <v>-0.045</v>
      </c>
      <c r="P175" s="47" t="n">
        <f aca="false">Q175+R175</f>
        <v>0.3325</v>
      </c>
      <c r="Q175" s="48" t="n">
        <f aca="false">+[1]CGT_CNG!N175</f>
        <v>0.325</v>
      </c>
      <c r="R175" s="84" t="n">
        <f aca="false">+[1]CGT_CNG!O175</f>
        <v>0.0075</v>
      </c>
      <c r="S175" s="84" t="n">
        <f aca="false">T175+U175</f>
        <v>0.1875</v>
      </c>
      <c r="T175" s="84" t="n">
        <f aca="false">[1]CGT_CNG!E175</f>
        <v>0.17</v>
      </c>
      <c r="U175" s="84" t="n">
        <f aca="false">[1]CGT_CNG!F175</f>
        <v>0.0175</v>
      </c>
      <c r="V175" s="0" t="n">
        <f aca="false">VLOOKUP(MONTH(A175),tblMthAdj,4,FALSE())</f>
        <v>-0.045</v>
      </c>
      <c r="W175" s="0" t="n">
        <v>0</v>
      </c>
      <c r="Z175" s="0" t="n">
        <f aca="false">VLOOKUP(MONTH(A175),tblMthAdj,3,FALSE())</f>
        <v>-0.04</v>
      </c>
      <c r="AA175" s="0" t="n">
        <v>0</v>
      </c>
      <c r="AB175" s="0" t="n">
        <v>0</v>
      </c>
      <c r="AC175" s="0" t="n">
        <v>0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0.29</v>
      </c>
      <c r="E176" s="41" t="n">
        <f aca="false">E164+X176</f>
        <v>0.29</v>
      </c>
      <c r="F176" s="42" t="n">
        <f aca="false">F164</f>
        <v>0</v>
      </c>
      <c r="G176" s="38" t="n">
        <f aca="false">H176+I176</f>
        <v>0.235</v>
      </c>
      <c r="H176" s="43" t="n">
        <f aca="false">K176</f>
        <v>0.3</v>
      </c>
      <c r="I176" s="41" t="n">
        <f aca="false">O176+Z176</f>
        <v>-0.065</v>
      </c>
      <c r="J176" s="40" t="n">
        <f aca="false">K176+L176</f>
        <v>0.32</v>
      </c>
      <c r="K176" s="43" t="n">
        <f aca="false">K164+Y176+AA176</f>
        <v>0.3</v>
      </c>
      <c r="L176" s="42" t="n">
        <f aca="false">L164</f>
        <v>0.02</v>
      </c>
      <c r="M176" s="38" t="n">
        <f aca="false">N176+O176</f>
        <v>0.265</v>
      </c>
      <c r="N176" s="43" t="n">
        <f aca="false">K176</f>
        <v>0.3</v>
      </c>
      <c r="O176" s="41" t="n">
        <f aca="false">V176</f>
        <v>-0.035</v>
      </c>
      <c r="P176" s="40" t="n">
        <f aca="false">Q176+R176</f>
        <v>0.2275</v>
      </c>
      <c r="Q176" s="41" t="n">
        <f aca="false">+[1]CGT_CNG!N176</f>
        <v>0.22</v>
      </c>
      <c r="R176" s="83" t="n">
        <f aca="false">+[1]CGT_CNG!O176</f>
        <v>0.0075</v>
      </c>
      <c r="S176" s="83" t="n">
        <f aca="false">T176+U176</f>
        <v>0.175</v>
      </c>
      <c r="T176" s="83" t="n">
        <f aca="false">[1]CGT_CNG!E176</f>
        <v>0.165</v>
      </c>
      <c r="U176" s="83" t="n">
        <f aca="false">[1]CGT_CNG!F176</f>
        <v>0.01</v>
      </c>
      <c r="V176" s="0" t="n">
        <f aca="false">VLOOKUP(MONTH(A176),tblMthAdj,4,FALSE())</f>
        <v>-0.035</v>
      </c>
      <c r="W176" s="0" t="n">
        <v>0</v>
      </c>
      <c r="Z176" s="0" t="n">
        <f aca="false">VLOOKUP(MONTH(A176),tblMthAdj,3,FALSE())</f>
        <v>-0.03</v>
      </c>
      <c r="AA176" s="0" t="n">
        <v>0</v>
      </c>
      <c r="AB176" s="0" t="n">
        <v>0</v>
      </c>
      <c r="AC176" s="0" t="n">
        <v>0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0.2975</v>
      </c>
      <c r="E177" s="41" t="n">
        <f aca="false">E165+X177</f>
        <v>0.3</v>
      </c>
      <c r="F177" s="42" t="n">
        <f aca="false">F165</f>
        <v>-0.0025</v>
      </c>
      <c r="G177" s="38" t="n">
        <f aca="false">H177+I177</f>
        <v>0.285</v>
      </c>
      <c r="H177" s="43" t="n">
        <f aca="false">K177</f>
        <v>0.34</v>
      </c>
      <c r="I177" s="41" t="n">
        <f aca="false">O177+Z177</f>
        <v>-0.055</v>
      </c>
      <c r="J177" s="40" t="n">
        <f aca="false">K177+L177</f>
        <v>0.36</v>
      </c>
      <c r="K177" s="43" t="n">
        <f aca="false">K165+Y177+AA177</f>
        <v>0.34</v>
      </c>
      <c r="L177" s="42" t="n">
        <f aca="false">L165</f>
        <v>0.02</v>
      </c>
      <c r="M177" s="38" t="n">
        <f aca="false">N177+O177</f>
        <v>0.305</v>
      </c>
      <c r="N177" s="43" t="n">
        <f aca="false">K177</f>
        <v>0.34</v>
      </c>
      <c r="O177" s="41" t="n">
        <f aca="false">V177</f>
        <v>-0.035</v>
      </c>
      <c r="P177" s="40" t="n">
        <f aca="false">Q177+R177</f>
        <v>0.2575</v>
      </c>
      <c r="Q177" s="41" t="n">
        <f aca="false">+[1]CGT_CNG!N177</f>
        <v>0.25</v>
      </c>
      <c r="R177" s="83" t="n">
        <f aca="false">+[1]CGT_CNG!O177</f>
        <v>0.0075</v>
      </c>
      <c r="S177" s="83" t="n">
        <f aca="false">T177+U177</f>
        <v>0.1825</v>
      </c>
      <c r="T177" s="83" t="n">
        <f aca="false">[1]CGT_CNG!E177</f>
        <v>0.17</v>
      </c>
      <c r="U177" s="83" t="n">
        <f aca="false">[1]CGT_CNG!F177</f>
        <v>0.0125</v>
      </c>
      <c r="V177" s="0" t="n">
        <f aca="false">VLOOKUP(MONTH(A177),tblMthAdj,4,FALSE())</f>
        <v>-0.035</v>
      </c>
      <c r="W177" s="0" t="n">
        <v>0</v>
      </c>
      <c r="Z177" s="0" t="n">
        <f aca="false">VLOOKUP(MONTH(A177),tblMthAdj,3,FALSE())</f>
        <v>-0.02</v>
      </c>
      <c r="AA177" s="0" t="n">
        <v>0</v>
      </c>
      <c r="AB177" s="0" t="n">
        <v>0</v>
      </c>
      <c r="AC177" s="0" t="n">
        <v>0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0.3125</v>
      </c>
      <c r="E178" s="41" t="n">
        <f aca="false">E166+X178</f>
        <v>0.315</v>
      </c>
      <c r="F178" s="42" t="n">
        <f aca="false">F166</f>
        <v>-0.0025</v>
      </c>
      <c r="G178" s="38" t="n">
        <f aca="false">H178+I178</f>
        <v>0.36</v>
      </c>
      <c r="H178" s="43" t="n">
        <f aca="false">K178</f>
        <v>0.38</v>
      </c>
      <c r="I178" s="41" t="n">
        <f aca="false">O178+Z178</f>
        <v>-0.02</v>
      </c>
      <c r="J178" s="40" t="n">
        <f aca="false">K178+L178</f>
        <v>0.4</v>
      </c>
      <c r="K178" s="43" t="n">
        <f aca="false">K166+Y178+AA178</f>
        <v>0.38</v>
      </c>
      <c r="L178" s="42" t="n">
        <f aca="false">L166+Z179</f>
        <v>0.02</v>
      </c>
      <c r="M178" s="38" t="n">
        <f aca="false">N178+O178</f>
        <v>0.36</v>
      </c>
      <c r="N178" s="43" t="n">
        <f aca="false">K178</f>
        <v>0.38</v>
      </c>
      <c r="O178" s="41" t="n">
        <f aca="false">V178</f>
        <v>-0.02</v>
      </c>
      <c r="P178" s="40" t="n">
        <f aca="false">Q178+R178</f>
        <v>0.2675</v>
      </c>
      <c r="Q178" s="41" t="n">
        <f aca="false">+[1]CGT_CNG!N178</f>
        <v>0.26</v>
      </c>
      <c r="R178" s="83" t="n">
        <f aca="false">+[1]CGT_CNG!O178</f>
        <v>0.0075</v>
      </c>
      <c r="S178" s="83" t="n">
        <f aca="false">T178+U178</f>
        <v>0.1875</v>
      </c>
      <c r="T178" s="83" t="n">
        <f aca="false">[1]CGT_CNG!E178</f>
        <v>0.175</v>
      </c>
      <c r="U178" s="83" t="n">
        <f aca="false">[1]CGT_CNG!F178</f>
        <v>0.0125</v>
      </c>
      <c r="V178" s="0" t="n">
        <f aca="false">VLOOKUP(MONTH(A178),tblMthAdj,4,FALSE())</f>
        <v>-0.02</v>
      </c>
      <c r="W178" s="0" t="n">
        <v>0</v>
      </c>
      <c r="Z178" s="0" t="n">
        <f aca="false">VLOOKUP(MONTH(A178),tblMthAdj,3,FALSE())</f>
        <v>0</v>
      </c>
      <c r="AA178" s="0" t="n">
        <v>0</v>
      </c>
      <c r="AB178" s="0" t="n">
        <v>0</v>
      </c>
      <c r="AC178" s="0" t="n">
        <v>0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0.31</v>
      </c>
      <c r="E179" s="41" t="n">
        <f aca="false">E167+X179</f>
        <v>0.315</v>
      </c>
      <c r="F179" s="42" t="n">
        <f aca="false">F167</f>
        <v>-0.005</v>
      </c>
      <c r="G179" s="38" t="n">
        <f aca="false">H179+I179</f>
        <v>0.36</v>
      </c>
      <c r="H179" s="43" t="n">
        <f aca="false">K179</f>
        <v>0.38</v>
      </c>
      <c r="I179" s="41" t="n">
        <f aca="false">O179+Z179</f>
        <v>-0.02</v>
      </c>
      <c r="J179" s="40" t="n">
        <f aca="false">K179+L179</f>
        <v>0.395</v>
      </c>
      <c r="K179" s="43" t="n">
        <f aca="false">K167+Y179+AA179</f>
        <v>0.38</v>
      </c>
      <c r="L179" s="42" t="n">
        <f aca="false">L167</f>
        <v>0.015</v>
      </c>
      <c r="M179" s="38" t="n">
        <f aca="false">N179+O179</f>
        <v>0.36</v>
      </c>
      <c r="N179" s="43" t="n">
        <f aca="false">K179</f>
        <v>0.38</v>
      </c>
      <c r="O179" s="41" t="n">
        <f aca="false">V179</f>
        <v>-0.02</v>
      </c>
      <c r="P179" s="40" t="n">
        <f aca="false">Q179+R179</f>
        <v>0.2675</v>
      </c>
      <c r="Q179" s="41" t="n">
        <f aca="false">+[1]CGT_CNG!N179</f>
        <v>0.26</v>
      </c>
      <c r="R179" s="83" t="n">
        <f aca="false">+[1]CGT_CNG!O179</f>
        <v>0.0075</v>
      </c>
      <c r="S179" s="83" t="n">
        <f aca="false">T179+U179</f>
        <v>0.1875</v>
      </c>
      <c r="T179" s="83" t="n">
        <f aca="false">[1]CGT_CNG!E179</f>
        <v>0.175</v>
      </c>
      <c r="U179" s="83" t="n">
        <f aca="false">[1]CGT_CNG!F179</f>
        <v>0.0125</v>
      </c>
      <c r="V179" s="0" t="n">
        <f aca="false">VLOOKUP(MONTH(A179),tblMthAdj,4,FALSE())</f>
        <v>-0.02</v>
      </c>
      <c r="W179" s="0" t="n">
        <v>0</v>
      </c>
      <c r="Z179" s="0" t="n">
        <f aca="false">VLOOKUP(MONTH(A179),tblMthAdj,3,FALSE())</f>
        <v>0</v>
      </c>
      <c r="AA179" s="0" t="n">
        <v>0</v>
      </c>
      <c r="AB179" s="0" t="n">
        <v>0</v>
      </c>
      <c r="AC179" s="0" t="n">
        <v>0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0.285</v>
      </c>
      <c r="E180" s="41" t="n">
        <f aca="false">E168+X180</f>
        <v>0.29</v>
      </c>
      <c r="F180" s="42" t="n">
        <f aca="false">F168</f>
        <v>-0.005</v>
      </c>
      <c r="G180" s="38" t="n">
        <f aca="false">H180+I180</f>
        <v>0.29</v>
      </c>
      <c r="H180" s="43" t="n">
        <f aca="false">K180</f>
        <v>0.33</v>
      </c>
      <c r="I180" s="41" t="n">
        <f aca="false">O180+Z180</f>
        <v>-0.04</v>
      </c>
      <c r="J180" s="40" t="n">
        <f aca="false">K180+L180</f>
        <v>0.345</v>
      </c>
      <c r="K180" s="43" t="n">
        <f aca="false">K168+Y180+AA180</f>
        <v>0.33</v>
      </c>
      <c r="L180" s="42" t="n">
        <f aca="false">L168</f>
        <v>0.015</v>
      </c>
      <c r="M180" s="38" t="n">
        <f aca="false">N180+O180</f>
        <v>0.31</v>
      </c>
      <c r="N180" s="43" t="n">
        <f aca="false">K180</f>
        <v>0.33</v>
      </c>
      <c r="O180" s="41" t="n">
        <f aca="false">V180</f>
        <v>-0.02</v>
      </c>
      <c r="P180" s="40" t="n">
        <f aca="false">Q180+R180</f>
        <v>0.2275</v>
      </c>
      <c r="Q180" s="41" t="n">
        <f aca="false">+[1]CGT_CNG!N180</f>
        <v>0.22</v>
      </c>
      <c r="R180" s="83" t="n">
        <f aca="false">+[1]CGT_CNG!O180</f>
        <v>0.0075</v>
      </c>
      <c r="S180" s="83" t="n">
        <f aca="false">T180+U180</f>
        <v>0.1775</v>
      </c>
      <c r="T180" s="83" t="n">
        <f aca="false">[1]CGT_CNG!E180</f>
        <v>0.165</v>
      </c>
      <c r="U180" s="83" t="n">
        <f aca="false">[1]CGT_CNG!F180</f>
        <v>0.0125</v>
      </c>
      <c r="V180" s="0" t="n">
        <f aca="false">VLOOKUP(MONTH(A180),tblMthAdj,4,FALSE())</f>
        <v>-0.02</v>
      </c>
      <c r="W180" s="0" t="n">
        <v>0</v>
      </c>
      <c r="Z180" s="0" t="n">
        <f aca="false">VLOOKUP(MONTH(A180),tblMthAdj,3,FALSE())</f>
        <v>-0.02</v>
      </c>
      <c r="AA180" s="0" t="n">
        <v>0</v>
      </c>
      <c r="AB180" s="0" t="n">
        <v>0</v>
      </c>
      <c r="AC180" s="0" t="n">
        <v>0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0.345</v>
      </c>
      <c r="E181" s="41" t="n">
        <f aca="false">E169+X181</f>
        <v>0.35</v>
      </c>
      <c r="F181" s="42" t="n">
        <f aca="false">F169</f>
        <v>-0.005</v>
      </c>
      <c r="G181" s="38" t="n">
        <f aca="false">H181+I181</f>
        <v>0.285</v>
      </c>
      <c r="H181" s="43" t="n">
        <f aca="false">K181</f>
        <v>0.37</v>
      </c>
      <c r="I181" s="41" t="n">
        <f aca="false">O181+Z181</f>
        <v>-0.085</v>
      </c>
      <c r="J181" s="40" t="n">
        <f aca="false">K181+L181</f>
        <v>0.38</v>
      </c>
      <c r="K181" s="43" t="n">
        <f aca="false">K169+Y181+AA181</f>
        <v>0.37</v>
      </c>
      <c r="L181" s="42" t="n">
        <f aca="false">L169</f>
        <v>0.01</v>
      </c>
      <c r="M181" s="38" t="n">
        <f aca="false">N181+O181</f>
        <v>0.315</v>
      </c>
      <c r="N181" s="43" t="n">
        <f aca="false">K181</f>
        <v>0.37</v>
      </c>
      <c r="O181" s="41" t="n">
        <f aca="false">V181</f>
        <v>-0.055</v>
      </c>
      <c r="P181" s="40" t="n">
        <f aca="false">Q181+R181</f>
        <v>0.2575</v>
      </c>
      <c r="Q181" s="41" t="n">
        <f aca="false">+[1]CGT_CNG!N181</f>
        <v>0.25</v>
      </c>
      <c r="R181" s="83" t="n">
        <f aca="false">+[1]CGT_CNG!O181</f>
        <v>0.0075</v>
      </c>
      <c r="S181" s="83" t="n">
        <f aca="false">T181+U181</f>
        <v>0.185</v>
      </c>
      <c r="T181" s="83" t="n">
        <f aca="false">[1]CGT_CNG!E181</f>
        <v>0.1725</v>
      </c>
      <c r="U181" s="83" t="n">
        <f aca="false">[1]CGT_CNG!F181</f>
        <v>0.0125</v>
      </c>
      <c r="V181" s="0" t="n">
        <f aca="false">VLOOKUP(MONTH(A181),tblMthAdj,4,FALSE())</f>
        <v>-0.055</v>
      </c>
      <c r="W181" s="0" t="n">
        <v>0</v>
      </c>
      <c r="Z181" s="0" t="n">
        <f aca="false">VLOOKUP(MONTH(A181),tblMthAdj,3,FALSE())</f>
        <v>-0.03</v>
      </c>
      <c r="AA181" s="0" t="n">
        <v>0</v>
      </c>
      <c r="AB181" s="0" t="n">
        <v>0</v>
      </c>
      <c r="AC181" s="0" t="n">
        <v>0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0.495</v>
      </c>
      <c r="E182" s="48" t="n">
        <f aca="false">E170+X182</f>
        <v>0.445</v>
      </c>
      <c r="F182" s="49" t="n">
        <f aca="false">F170</f>
        <v>0.05</v>
      </c>
      <c r="G182" s="50" t="n">
        <f aca="false">H182+I182</f>
        <v>0.325</v>
      </c>
      <c r="H182" s="51" t="n">
        <f aca="false">K182</f>
        <v>0.495</v>
      </c>
      <c r="I182" s="48" t="n">
        <f aca="false">O182+Z182</f>
        <v>-0.17</v>
      </c>
      <c r="J182" s="47" t="n">
        <f aca="false">K182+L182</f>
        <v>0.555</v>
      </c>
      <c r="K182" s="51" t="n">
        <f aca="false">K170+Y182+AA182</f>
        <v>0.495</v>
      </c>
      <c r="L182" s="49" t="n">
        <f aca="false">L170</f>
        <v>0.06</v>
      </c>
      <c r="M182" s="50" t="n">
        <f aca="false">N182+O182</f>
        <v>0.445</v>
      </c>
      <c r="N182" s="51" t="n">
        <f aca="false">K182</f>
        <v>0.495</v>
      </c>
      <c r="O182" s="48" t="n">
        <f aca="false">V182</f>
        <v>-0.05</v>
      </c>
      <c r="P182" s="47" t="n">
        <f aca="false">Q182+R182</f>
        <v>0.495</v>
      </c>
      <c r="Q182" s="48" t="n">
        <f aca="false">E182</f>
        <v>0.445</v>
      </c>
      <c r="R182" s="84" t="n">
        <f aca="false">F182</f>
        <v>0.05</v>
      </c>
      <c r="S182" s="84" t="n">
        <f aca="false">T182+U182</f>
        <v>0.495</v>
      </c>
      <c r="T182" s="84" t="n">
        <f aca="false">E182</f>
        <v>0.445</v>
      </c>
      <c r="U182" s="84" t="n">
        <f aca="false">F182</f>
        <v>0.05</v>
      </c>
      <c r="V182" s="0" t="n">
        <v>-0.05</v>
      </c>
      <c r="W182" s="0" t="n">
        <v>0</v>
      </c>
      <c r="Z182" s="0" t="n">
        <f aca="false">VLOOKUP(MONTH(A182),tblMthAdj,3,FALSE())</f>
        <v>-0.12</v>
      </c>
      <c r="AA182" s="0" t="n">
        <v>0</v>
      </c>
      <c r="AB182" s="0" t="n">
        <v>0</v>
      </c>
      <c r="AC182" s="0" t="n">
        <v>0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0.78</v>
      </c>
      <c r="E183" s="41" t="n">
        <f aca="false">E171+X183</f>
        <v>0.73</v>
      </c>
      <c r="F183" s="42" t="n">
        <f aca="false">F171</f>
        <v>0.05</v>
      </c>
      <c r="G183" s="38" t="n">
        <f aca="false">H183+I183</f>
        <v>0.85</v>
      </c>
      <c r="H183" s="43" t="n">
        <f aca="false">K183</f>
        <v>0.98</v>
      </c>
      <c r="I183" s="41" t="n">
        <f aca="false">O183+Z183</f>
        <v>-0.13</v>
      </c>
      <c r="J183" s="40" t="n">
        <f aca="false">K183+L183</f>
        <v>1.14</v>
      </c>
      <c r="K183" s="43" t="n">
        <f aca="false">K171+Y183+AA183</f>
        <v>0.98</v>
      </c>
      <c r="L183" s="42" t="n">
        <f aca="false">L171</f>
        <v>0.16</v>
      </c>
      <c r="M183" s="38" t="n">
        <f aca="false">N183+O183</f>
        <v>0.93</v>
      </c>
      <c r="N183" s="43" t="n">
        <f aca="false">K183</f>
        <v>0.98</v>
      </c>
      <c r="O183" s="41" t="n">
        <f aca="false">V183</f>
        <v>-0.05</v>
      </c>
      <c r="P183" s="40" t="n">
        <f aca="false">Q183+R183</f>
        <v>0.78</v>
      </c>
      <c r="Q183" s="41" t="n">
        <f aca="false">E183</f>
        <v>0.73</v>
      </c>
      <c r="R183" s="83" t="n">
        <f aca="false">F183</f>
        <v>0.05</v>
      </c>
      <c r="S183" s="83" t="n">
        <f aca="false">T183+U183</f>
        <v>0.78</v>
      </c>
      <c r="T183" s="83" t="n">
        <f aca="false">E183</f>
        <v>0.73</v>
      </c>
      <c r="U183" s="83" t="n">
        <f aca="false">F183</f>
        <v>0.05</v>
      </c>
      <c r="V183" s="0" t="n">
        <v>-0.05</v>
      </c>
      <c r="W183" s="0" t="n">
        <v>0</v>
      </c>
      <c r="Z183" s="0" t="n">
        <f aca="false">VLOOKUP(MONTH(A183),tblMthAdj,3,FALSE())</f>
        <v>-0.08</v>
      </c>
      <c r="AA183" s="0" t="n">
        <v>0</v>
      </c>
      <c r="AB183" s="0" t="n">
        <v>0</v>
      </c>
      <c r="AC183" s="0" t="n">
        <v>0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1.07</v>
      </c>
      <c r="E184" s="41" t="n">
        <f aca="false">E172+X184</f>
        <v>1.02</v>
      </c>
      <c r="F184" s="42" t="n">
        <f aca="false">F172</f>
        <v>0.05</v>
      </c>
      <c r="G184" s="38" t="n">
        <f aca="false">H184+I184</f>
        <v>1.35</v>
      </c>
      <c r="H184" s="43" t="n">
        <f aca="false">K184</f>
        <v>1.6</v>
      </c>
      <c r="I184" s="41" t="n">
        <f aca="false">O184+Z184</f>
        <v>-0.25</v>
      </c>
      <c r="J184" s="40" t="n">
        <f aca="false">K184+L184</f>
        <v>1.94</v>
      </c>
      <c r="K184" s="43" t="n">
        <f aca="false">K172+Y184+AA184</f>
        <v>1.6</v>
      </c>
      <c r="L184" s="42" t="n">
        <f aca="false">L172</f>
        <v>0.34</v>
      </c>
      <c r="M184" s="38" t="n">
        <f aca="false">N184+O184</f>
        <v>1.4</v>
      </c>
      <c r="N184" s="43" t="n">
        <f aca="false">K184</f>
        <v>1.6</v>
      </c>
      <c r="O184" s="41" t="n">
        <f aca="false">V184</f>
        <v>-0.2</v>
      </c>
      <c r="P184" s="40" t="n">
        <f aca="false">Q184+R184</f>
        <v>1.07</v>
      </c>
      <c r="Q184" s="41" t="n">
        <f aca="false">E184</f>
        <v>1.02</v>
      </c>
      <c r="R184" s="83" t="n">
        <f aca="false">F184</f>
        <v>0.05</v>
      </c>
      <c r="S184" s="83" t="n">
        <f aca="false">T184+U184</f>
        <v>1.07</v>
      </c>
      <c r="T184" s="83" t="n">
        <f aca="false">E184</f>
        <v>1.02</v>
      </c>
      <c r="U184" s="83" t="n">
        <f aca="false">F184</f>
        <v>0.05</v>
      </c>
      <c r="V184" s="0" t="n">
        <v>-0.2</v>
      </c>
      <c r="W184" s="0" t="n">
        <v>0</v>
      </c>
      <c r="Z184" s="0" t="n">
        <f aca="false">VLOOKUP(MONTH(A184),tblMthAdj,3,FALSE())</f>
        <v>-0.05</v>
      </c>
      <c r="AA184" s="0" t="n">
        <v>0</v>
      </c>
      <c r="AB184" s="0" t="n">
        <v>0</v>
      </c>
      <c r="AC184" s="0" t="n">
        <v>0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1.06</v>
      </c>
      <c r="E185" s="41" t="n">
        <f aca="false">E173+X185</f>
        <v>1.01</v>
      </c>
      <c r="F185" s="42" t="n">
        <f aca="false">F173</f>
        <v>0.05</v>
      </c>
      <c r="G185" s="38" t="n">
        <f aca="false">H185+I185</f>
        <v>1.32</v>
      </c>
      <c r="H185" s="43" t="n">
        <f aca="false">K185</f>
        <v>1.6</v>
      </c>
      <c r="I185" s="41" t="n">
        <f aca="false">O185+Z185</f>
        <v>-0.28</v>
      </c>
      <c r="J185" s="40" t="n">
        <f aca="false">K185+L185</f>
        <v>1.94</v>
      </c>
      <c r="K185" s="43" t="n">
        <f aca="false">K173+Y185+AA185</f>
        <v>1.6</v>
      </c>
      <c r="L185" s="42" t="n">
        <f aca="false">L173</f>
        <v>0.34</v>
      </c>
      <c r="M185" s="38" t="n">
        <f aca="false">N185+O185</f>
        <v>1.4</v>
      </c>
      <c r="N185" s="43" t="n">
        <f aca="false">K185</f>
        <v>1.6</v>
      </c>
      <c r="O185" s="41" t="n">
        <f aca="false">V185</f>
        <v>-0.2</v>
      </c>
      <c r="P185" s="40" t="n">
        <f aca="false">Q185+R185</f>
        <v>1.06</v>
      </c>
      <c r="Q185" s="41" t="n">
        <f aca="false">E185</f>
        <v>1.01</v>
      </c>
      <c r="R185" s="83" t="n">
        <f aca="false">F185</f>
        <v>0.05</v>
      </c>
      <c r="S185" s="83" t="n">
        <f aca="false">T185+U185</f>
        <v>1.06</v>
      </c>
      <c r="T185" s="83" t="n">
        <f aca="false">E185</f>
        <v>1.01</v>
      </c>
      <c r="U185" s="83" t="n">
        <f aca="false">F185</f>
        <v>0.05</v>
      </c>
      <c r="V185" s="0" t="n">
        <v>-0.2</v>
      </c>
      <c r="W185" s="0" t="n">
        <v>0</v>
      </c>
      <c r="Z185" s="0" t="n">
        <f aca="false">VLOOKUP(MONTH(A185),tblMthAdj,3,FALSE())</f>
        <v>-0.08</v>
      </c>
      <c r="AA185" s="0" t="n">
        <v>0</v>
      </c>
      <c r="AB185" s="0" t="n">
        <v>0</v>
      </c>
      <c r="AC185" s="0" t="n">
        <v>0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0.595</v>
      </c>
      <c r="E186" s="41" t="n">
        <f aca="false">E174+X186</f>
        <v>0.545</v>
      </c>
      <c r="F186" s="42" t="n">
        <f aca="false">F174</f>
        <v>0.05</v>
      </c>
      <c r="G186" s="38" t="n">
        <f aca="false">H186+I186</f>
        <v>0.395</v>
      </c>
      <c r="H186" s="43" t="n">
        <f aca="false">K186</f>
        <v>0.565</v>
      </c>
      <c r="I186" s="41" t="n">
        <f aca="false">O186+Z186</f>
        <v>-0.17</v>
      </c>
      <c r="J186" s="40" t="n">
        <f aca="false">K186+L186</f>
        <v>0.665</v>
      </c>
      <c r="K186" s="43" t="n">
        <f aca="false">K174+Y186+AA186</f>
        <v>0.565</v>
      </c>
      <c r="L186" s="42" t="n">
        <f aca="false">L174</f>
        <v>0.1</v>
      </c>
      <c r="M186" s="38" t="n">
        <f aca="false">N186+O186</f>
        <v>0.515</v>
      </c>
      <c r="N186" s="43" t="n">
        <f aca="false">K186</f>
        <v>0.565</v>
      </c>
      <c r="O186" s="41" t="n">
        <f aca="false">V186</f>
        <v>-0.05</v>
      </c>
      <c r="P186" s="40" t="n">
        <f aca="false">Q186+R186</f>
        <v>0.595</v>
      </c>
      <c r="Q186" s="41" t="n">
        <f aca="false">E186</f>
        <v>0.545</v>
      </c>
      <c r="R186" s="83" t="n">
        <f aca="false">F186</f>
        <v>0.05</v>
      </c>
      <c r="S186" s="83" t="n">
        <f aca="false">T186+U186</f>
        <v>0.595</v>
      </c>
      <c r="T186" s="83" t="n">
        <f aca="false">E186</f>
        <v>0.545</v>
      </c>
      <c r="U186" s="83" t="n">
        <f aca="false">F186</f>
        <v>0.05</v>
      </c>
      <c r="V186" s="0" t="n">
        <v>-0.05</v>
      </c>
      <c r="W186" s="0" t="n">
        <v>0</v>
      </c>
      <c r="Z186" s="0" t="n">
        <f aca="false">VLOOKUP(MONTH(A186),tblMthAdj,3,FALSE())</f>
        <v>-0.12</v>
      </c>
      <c r="AA186" s="0" t="n">
        <v>0</v>
      </c>
      <c r="AB186" s="0" t="n">
        <v>0</v>
      </c>
      <c r="AC186" s="0" t="n">
        <v>0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0.31</v>
      </c>
      <c r="E187" s="48" t="n">
        <f aca="false">E175+X187</f>
        <v>0.31</v>
      </c>
      <c r="F187" s="49" t="n">
        <f aca="false">F175</f>
        <v>0</v>
      </c>
      <c r="G187" s="50" t="n">
        <f aca="false">H187+I187</f>
        <v>0.265</v>
      </c>
      <c r="H187" s="51" t="n">
        <f aca="false">K187</f>
        <v>0.35</v>
      </c>
      <c r="I187" s="48" t="n">
        <f aca="false">O187+Z187</f>
        <v>-0.085</v>
      </c>
      <c r="J187" s="47" t="n">
        <f aca="false">K187+L187</f>
        <v>0.37</v>
      </c>
      <c r="K187" s="51" t="n">
        <f aca="false">K175+Y187+AA187</f>
        <v>0.35</v>
      </c>
      <c r="L187" s="49" t="n">
        <f aca="false">L175</f>
        <v>0.02</v>
      </c>
      <c r="M187" s="50" t="n">
        <f aca="false">N187+O187</f>
        <v>0.305</v>
      </c>
      <c r="N187" s="51" t="n">
        <f aca="false">K187</f>
        <v>0.35</v>
      </c>
      <c r="O187" s="48" t="n">
        <f aca="false">V187</f>
        <v>-0.045</v>
      </c>
      <c r="P187" s="47" t="n">
        <f aca="false">Q187+R187</f>
        <v>0.3325</v>
      </c>
      <c r="Q187" s="48" t="n">
        <f aca="false">+[1]CGT_CNG!N187</f>
        <v>0.325</v>
      </c>
      <c r="R187" s="84" t="n">
        <f aca="false">+[1]CGT_CNG!O187</f>
        <v>0.0075</v>
      </c>
      <c r="S187" s="84" t="n">
        <f aca="false">T187+U187</f>
        <v>0.1875</v>
      </c>
      <c r="T187" s="84" t="n">
        <f aca="false">[1]CGT_CNG!E187</f>
        <v>0.17</v>
      </c>
      <c r="U187" s="84" t="n">
        <f aca="false">[1]CGT_CNG!F187</f>
        <v>0.0175</v>
      </c>
      <c r="V187" s="0" t="n">
        <f aca="false">VLOOKUP(MONTH(A187),tblMthAdj,4,FALSE())</f>
        <v>-0.045</v>
      </c>
      <c r="W187" s="0" t="n">
        <v>0</v>
      </c>
      <c r="Z187" s="0" t="n">
        <f aca="false">VLOOKUP(MONTH(A187),tblMthAdj,3,FALSE())</f>
        <v>-0.04</v>
      </c>
      <c r="AA187" s="0" t="n">
        <v>0</v>
      </c>
      <c r="AB187" s="0" t="n">
        <v>0</v>
      </c>
      <c r="AC187" s="0" t="n">
        <v>0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0.29</v>
      </c>
      <c r="E188" s="41" t="n">
        <f aca="false">E176+X188</f>
        <v>0.29</v>
      </c>
      <c r="F188" s="42" t="n">
        <f aca="false">F176</f>
        <v>0</v>
      </c>
      <c r="G188" s="38" t="n">
        <f aca="false">H188+I188</f>
        <v>0.235</v>
      </c>
      <c r="H188" s="43" t="n">
        <f aca="false">K188</f>
        <v>0.3</v>
      </c>
      <c r="I188" s="41" t="n">
        <f aca="false">O188+Z188</f>
        <v>-0.065</v>
      </c>
      <c r="J188" s="40" t="n">
        <f aca="false">K188+L188</f>
        <v>0.32</v>
      </c>
      <c r="K188" s="43" t="n">
        <f aca="false">K176+Y188+AA188</f>
        <v>0.3</v>
      </c>
      <c r="L188" s="42" t="n">
        <f aca="false">L176</f>
        <v>0.02</v>
      </c>
      <c r="M188" s="38" t="n">
        <f aca="false">N188+O188</f>
        <v>0.265</v>
      </c>
      <c r="N188" s="43" t="n">
        <f aca="false">K188</f>
        <v>0.3</v>
      </c>
      <c r="O188" s="41" t="n">
        <f aca="false">V188</f>
        <v>-0.035</v>
      </c>
      <c r="P188" s="40" t="n">
        <f aca="false">Q188+R188</f>
        <v>0.2275</v>
      </c>
      <c r="Q188" s="41" t="n">
        <f aca="false">+[1]CGT_CNG!N188</f>
        <v>0.22</v>
      </c>
      <c r="R188" s="83" t="n">
        <f aca="false">+[1]CGT_CNG!O188</f>
        <v>0.0075</v>
      </c>
      <c r="S188" s="83" t="n">
        <f aca="false">T188+U188</f>
        <v>0.175</v>
      </c>
      <c r="T188" s="83" t="n">
        <f aca="false">[1]CGT_CNG!E188</f>
        <v>0.165</v>
      </c>
      <c r="U188" s="83" t="n">
        <f aca="false">[1]CGT_CNG!F188</f>
        <v>0.01</v>
      </c>
      <c r="V188" s="0" t="n">
        <f aca="false">VLOOKUP(MONTH(A188),tblMthAdj,4,FALSE())</f>
        <v>-0.035</v>
      </c>
      <c r="W188" s="0" t="n">
        <v>0</v>
      </c>
      <c r="Z188" s="0" t="n">
        <f aca="false">VLOOKUP(MONTH(A188),tblMthAdj,3,FALSE())</f>
        <v>-0.03</v>
      </c>
      <c r="AA188" s="0" t="n">
        <v>0</v>
      </c>
      <c r="AB188" s="0" t="n">
        <v>0</v>
      </c>
      <c r="AC188" s="0" t="n">
        <v>0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0.2975</v>
      </c>
      <c r="E189" s="41" t="n">
        <f aca="false">E177+X189</f>
        <v>0.3</v>
      </c>
      <c r="F189" s="42" t="n">
        <f aca="false">F177</f>
        <v>-0.0025</v>
      </c>
      <c r="G189" s="38" t="n">
        <f aca="false">H189+I189</f>
        <v>0.285</v>
      </c>
      <c r="H189" s="43" t="n">
        <f aca="false">K189</f>
        <v>0.34</v>
      </c>
      <c r="I189" s="41" t="n">
        <f aca="false">O189+Z189</f>
        <v>-0.055</v>
      </c>
      <c r="J189" s="40" t="n">
        <f aca="false">K189+L189</f>
        <v>0.36</v>
      </c>
      <c r="K189" s="43" t="n">
        <f aca="false">K177+Y189+AA189</f>
        <v>0.34</v>
      </c>
      <c r="L189" s="42" t="n">
        <f aca="false">L177</f>
        <v>0.02</v>
      </c>
      <c r="M189" s="38" t="n">
        <f aca="false">N189+O189</f>
        <v>0.305</v>
      </c>
      <c r="N189" s="43" t="n">
        <f aca="false">K189</f>
        <v>0.34</v>
      </c>
      <c r="O189" s="41" t="n">
        <f aca="false">V189</f>
        <v>-0.035</v>
      </c>
      <c r="P189" s="40" t="n">
        <f aca="false">Q189+R189</f>
        <v>0.2575</v>
      </c>
      <c r="Q189" s="41" t="n">
        <f aca="false">+[1]CGT_CNG!N189</f>
        <v>0.25</v>
      </c>
      <c r="R189" s="83" t="n">
        <f aca="false">+[1]CGT_CNG!O189</f>
        <v>0.0075</v>
      </c>
      <c r="S189" s="83" t="n">
        <f aca="false">T189+U189</f>
        <v>0.1825</v>
      </c>
      <c r="T189" s="83" t="n">
        <f aca="false">[1]CGT_CNG!E189</f>
        <v>0.17</v>
      </c>
      <c r="U189" s="83" t="n">
        <f aca="false">[1]CGT_CNG!F189</f>
        <v>0.0125</v>
      </c>
      <c r="V189" s="0" t="n">
        <f aca="false">VLOOKUP(MONTH(A189),tblMthAdj,4,FALSE())</f>
        <v>-0.035</v>
      </c>
      <c r="W189" s="0" t="n">
        <v>0</v>
      </c>
      <c r="Z189" s="0" t="n">
        <f aca="false">VLOOKUP(MONTH(A189),tblMthAdj,3,FALSE())</f>
        <v>-0.02</v>
      </c>
      <c r="AA189" s="0" t="n">
        <v>0</v>
      </c>
      <c r="AB189" s="0" t="n">
        <v>0</v>
      </c>
      <c r="AC189" s="0" t="n">
        <v>0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0.3125</v>
      </c>
      <c r="E190" s="41" t="n">
        <f aca="false">E178+X190</f>
        <v>0.315</v>
      </c>
      <c r="F190" s="42" t="n">
        <f aca="false">F178</f>
        <v>-0.0025</v>
      </c>
      <c r="G190" s="38" t="n">
        <f aca="false">H190+I190</f>
        <v>0.36</v>
      </c>
      <c r="H190" s="43" t="n">
        <f aca="false">K190</f>
        <v>0.38</v>
      </c>
      <c r="I190" s="41" t="n">
        <f aca="false">O190+Z190</f>
        <v>-0.02</v>
      </c>
      <c r="J190" s="40" t="n">
        <f aca="false">K190+L190</f>
        <v>0.4</v>
      </c>
      <c r="K190" s="43" t="n">
        <f aca="false">K178+Y190+AA190</f>
        <v>0.38</v>
      </c>
      <c r="L190" s="42" t="n">
        <f aca="false">L178</f>
        <v>0.02</v>
      </c>
      <c r="M190" s="38" t="n">
        <f aca="false">N190+O190</f>
        <v>0.36</v>
      </c>
      <c r="N190" s="43" t="n">
        <f aca="false">K190</f>
        <v>0.38</v>
      </c>
      <c r="O190" s="41" t="n">
        <f aca="false">V190</f>
        <v>-0.02</v>
      </c>
      <c r="P190" s="40" t="n">
        <f aca="false">Q190+R190</f>
        <v>0.2675</v>
      </c>
      <c r="Q190" s="41" t="n">
        <f aca="false">+[1]CGT_CNG!N190</f>
        <v>0.26</v>
      </c>
      <c r="R190" s="83" t="n">
        <f aca="false">+[1]CGT_CNG!O190</f>
        <v>0.0075</v>
      </c>
      <c r="S190" s="83" t="n">
        <f aca="false">T190+U190</f>
        <v>0.1875</v>
      </c>
      <c r="T190" s="83" t="n">
        <f aca="false">[1]CGT_CNG!E190</f>
        <v>0.175</v>
      </c>
      <c r="U190" s="83" t="n">
        <f aca="false">[1]CGT_CNG!F190</f>
        <v>0.0125</v>
      </c>
      <c r="V190" s="0" t="n">
        <f aca="false">VLOOKUP(MONTH(A190),tblMthAdj,4,FALSE())</f>
        <v>-0.02</v>
      </c>
      <c r="W190" s="0" t="n">
        <v>0</v>
      </c>
      <c r="Z190" s="0" t="n">
        <f aca="false">VLOOKUP(MONTH(A190),tblMthAdj,3,FALSE())</f>
        <v>0</v>
      </c>
      <c r="AA190" s="0" t="n">
        <v>0</v>
      </c>
      <c r="AB190" s="0" t="n">
        <v>0</v>
      </c>
      <c r="AC190" s="0" t="n">
        <v>0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0.31</v>
      </c>
      <c r="E191" s="41" t="n">
        <f aca="false">E179+X191</f>
        <v>0.315</v>
      </c>
      <c r="F191" s="42" t="n">
        <f aca="false">F179</f>
        <v>-0.005</v>
      </c>
      <c r="G191" s="38" t="n">
        <f aca="false">H191+I191</f>
        <v>0.36</v>
      </c>
      <c r="H191" s="43" t="n">
        <f aca="false">K191</f>
        <v>0.38</v>
      </c>
      <c r="I191" s="41" t="n">
        <f aca="false">O191+Z191</f>
        <v>-0.02</v>
      </c>
      <c r="J191" s="40" t="n">
        <f aca="false">K191+L191</f>
        <v>0.395</v>
      </c>
      <c r="K191" s="43" t="n">
        <f aca="false">K179+Y191+AA191</f>
        <v>0.38</v>
      </c>
      <c r="L191" s="42" t="n">
        <f aca="false">L179</f>
        <v>0.015</v>
      </c>
      <c r="M191" s="38" t="n">
        <f aca="false">N191+O191</f>
        <v>0.36</v>
      </c>
      <c r="N191" s="43" t="n">
        <f aca="false">K191</f>
        <v>0.38</v>
      </c>
      <c r="O191" s="41" t="n">
        <f aca="false">V191</f>
        <v>-0.02</v>
      </c>
      <c r="P191" s="40" t="n">
        <f aca="false">Q191+R191</f>
        <v>0.2675</v>
      </c>
      <c r="Q191" s="41" t="n">
        <f aca="false">+[1]CGT_CNG!N191</f>
        <v>0.26</v>
      </c>
      <c r="R191" s="83" t="n">
        <f aca="false">+[1]CGT_CNG!O191</f>
        <v>0.0075</v>
      </c>
      <c r="S191" s="83" t="n">
        <f aca="false">T191+U191</f>
        <v>0.1875</v>
      </c>
      <c r="T191" s="83" t="n">
        <f aca="false">[1]CGT_CNG!E191</f>
        <v>0.175</v>
      </c>
      <c r="U191" s="83" t="n">
        <f aca="false">[1]CGT_CNG!F191</f>
        <v>0.0125</v>
      </c>
      <c r="V191" s="0" t="n">
        <f aca="false">VLOOKUP(MONTH(A191),tblMthAdj,4,FALSE())</f>
        <v>-0.02</v>
      </c>
      <c r="W191" s="0" t="n">
        <v>0</v>
      </c>
      <c r="Z191" s="0" t="n">
        <f aca="false">VLOOKUP(MONTH(A191),tblMthAdj,3,FALSE())</f>
        <v>0</v>
      </c>
      <c r="AA191" s="0" t="n">
        <v>0</v>
      </c>
      <c r="AB191" s="0" t="n">
        <v>0</v>
      </c>
      <c r="AC191" s="0" t="n">
        <v>0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0.285</v>
      </c>
      <c r="E192" s="41" t="n">
        <f aca="false">E180+X192</f>
        <v>0.29</v>
      </c>
      <c r="F192" s="42" t="n">
        <f aca="false">F180</f>
        <v>-0.005</v>
      </c>
      <c r="G192" s="38" t="n">
        <f aca="false">H192+I192</f>
        <v>0.29</v>
      </c>
      <c r="H192" s="43" t="n">
        <f aca="false">K192</f>
        <v>0.33</v>
      </c>
      <c r="I192" s="41" t="n">
        <f aca="false">O192+Z192</f>
        <v>-0.04</v>
      </c>
      <c r="J192" s="40" t="n">
        <f aca="false">K192+L192</f>
        <v>0.345</v>
      </c>
      <c r="K192" s="43" t="n">
        <f aca="false">K180+Y192+AA192</f>
        <v>0.33</v>
      </c>
      <c r="L192" s="42" t="n">
        <f aca="false">L180</f>
        <v>0.015</v>
      </c>
      <c r="M192" s="38" t="n">
        <f aca="false">N192+O192</f>
        <v>0.31</v>
      </c>
      <c r="N192" s="43" t="n">
        <f aca="false">K192</f>
        <v>0.33</v>
      </c>
      <c r="O192" s="41" t="n">
        <f aca="false">V192</f>
        <v>-0.02</v>
      </c>
      <c r="P192" s="40" t="n">
        <f aca="false">Q192+R192</f>
        <v>0.2275</v>
      </c>
      <c r="Q192" s="41" t="n">
        <f aca="false">+[1]CGT_CNG!N192</f>
        <v>0.22</v>
      </c>
      <c r="R192" s="83" t="n">
        <f aca="false">+[1]CGT_CNG!O192</f>
        <v>0.0075</v>
      </c>
      <c r="S192" s="83" t="n">
        <f aca="false">T192+U192</f>
        <v>0.1775</v>
      </c>
      <c r="T192" s="83" t="n">
        <f aca="false">[1]CGT_CNG!E192</f>
        <v>0.165</v>
      </c>
      <c r="U192" s="83" t="n">
        <f aca="false">[1]CGT_CNG!F192</f>
        <v>0.0125</v>
      </c>
      <c r="V192" s="0" t="n">
        <f aca="false">VLOOKUP(MONTH(A192),tblMthAdj,4,FALSE())</f>
        <v>-0.02</v>
      </c>
      <c r="W192" s="0" t="n">
        <v>0</v>
      </c>
      <c r="Z192" s="0" t="n">
        <f aca="false">VLOOKUP(MONTH(A192),tblMthAdj,3,FALSE())</f>
        <v>-0.02</v>
      </c>
      <c r="AA192" s="0" t="n">
        <v>0</v>
      </c>
      <c r="AB192" s="0" t="n">
        <v>0</v>
      </c>
      <c r="AC192" s="0" t="n">
        <v>0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0.345</v>
      </c>
      <c r="E193" s="41" t="n">
        <f aca="false">E181+X193</f>
        <v>0.35</v>
      </c>
      <c r="F193" s="42" t="n">
        <f aca="false">F181</f>
        <v>-0.005</v>
      </c>
      <c r="G193" s="38" t="n">
        <f aca="false">H193+I193</f>
        <v>0.285</v>
      </c>
      <c r="H193" s="43" t="n">
        <f aca="false">K193</f>
        <v>0.37</v>
      </c>
      <c r="I193" s="41" t="n">
        <f aca="false">O193+Z193</f>
        <v>-0.085</v>
      </c>
      <c r="J193" s="40" t="n">
        <f aca="false">K193+L193</f>
        <v>0.38</v>
      </c>
      <c r="K193" s="43" t="n">
        <f aca="false">K181+Y193+AA193</f>
        <v>0.37</v>
      </c>
      <c r="L193" s="42" t="n">
        <f aca="false">L181</f>
        <v>0.01</v>
      </c>
      <c r="M193" s="38" t="n">
        <f aca="false">N193+O193</f>
        <v>0.315</v>
      </c>
      <c r="N193" s="43" t="n">
        <f aca="false">K193</f>
        <v>0.37</v>
      </c>
      <c r="O193" s="41" t="n">
        <f aca="false">V193</f>
        <v>-0.055</v>
      </c>
      <c r="P193" s="40" t="n">
        <f aca="false">Q193+R193</f>
        <v>0.2575</v>
      </c>
      <c r="Q193" s="41" t="n">
        <f aca="false">+[1]CGT_CNG!N193</f>
        <v>0.25</v>
      </c>
      <c r="R193" s="83" t="n">
        <f aca="false">+[1]CGT_CNG!O193</f>
        <v>0.0075</v>
      </c>
      <c r="S193" s="83" t="n">
        <f aca="false">T193+U193</f>
        <v>0.185</v>
      </c>
      <c r="T193" s="83" t="n">
        <f aca="false">[1]CGT_CNG!E193</f>
        <v>0.1725</v>
      </c>
      <c r="U193" s="83" t="n">
        <f aca="false">[1]CGT_CNG!F193</f>
        <v>0.0125</v>
      </c>
      <c r="V193" s="0" t="n">
        <f aca="false">VLOOKUP(MONTH(A193),tblMthAdj,4,FALSE())</f>
        <v>-0.055</v>
      </c>
      <c r="W193" s="0" t="n">
        <v>0</v>
      </c>
      <c r="Z193" s="0" t="n">
        <f aca="false">VLOOKUP(MONTH(A193),tblMthAdj,3,FALSE())</f>
        <v>-0.03</v>
      </c>
      <c r="AA193" s="0" t="n">
        <v>0</v>
      </c>
      <c r="AB193" s="0" t="n">
        <v>0</v>
      </c>
      <c r="AC193" s="0" t="n">
        <v>0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0.495</v>
      </c>
      <c r="E194" s="48" t="n">
        <f aca="false">E182+X194</f>
        <v>0.445</v>
      </c>
      <c r="F194" s="49" t="n">
        <f aca="false">F182</f>
        <v>0.05</v>
      </c>
      <c r="G194" s="50" t="n">
        <f aca="false">H194+I194</f>
        <v>0.325</v>
      </c>
      <c r="H194" s="51" t="n">
        <f aca="false">K194</f>
        <v>0.495</v>
      </c>
      <c r="I194" s="48" t="n">
        <f aca="false">O194+Z194</f>
        <v>-0.17</v>
      </c>
      <c r="J194" s="47" t="n">
        <f aca="false">K194+L194</f>
        <v>0.555</v>
      </c>
      <c r="K194" s="51" t="n">
        <f aca="false">K182+Y194+AA194</f>
        <v>0.495</v>
      </c>
      <c r="L194" s="49" t="n">
        <f aca="false">L182</f>
        <v>0.06</v>
      </c>
      <c r="M194" s="50" t="n">
        <f aca="false">N194+O194</f>
        <v>0.445</v>
      </c>
      <c r="N194" s="51" t="n">
        <f aca="false">K194</f>
        <v>0.495</v>
      </c>
      <c r="O194" s="48" t="n">
        <f aca="false">V194</f>
        <v>-0.05</v>
      </c>
      <c r="P194" s="47" t="n">
        <f aca="false">Q194+R194</f>
        <v>0.495</v>
      </c>
      <c r="Q194" s="48" t="n">
        <f aca="false">E194</f>
        <v>0.445</v>
      </c>
      <c r="R194" s="84" t="n">
        <f aca="false">F194</f>
        <v>0.05</v>
      </c>
      <c r="S194" s="84" t="n">
        <f aca="false">T194+U194</f>
        <v>0.495</v>
      </c>
      <c r="T194" s="84" t="n">
        <f aca="false">E194</f>
        <v>0.445</v>
      </c>
      <c r="U194" s="84" t="n">
        <f aca="false">F194</f>
        <v>0.05</v>
      </c>
      <c r="V194" s="0" t="n">
        <v>-0.05</v>
      </c>
      <c r="W194" s="0" t="n">
        <v>0</v>
      </c>
      <c r="Z194" s="0" t="n">
        <f aca="false">VLOOKUP(MONTH(A194),tblMthAdj,3,FALSE())</f>
        <v>-0.12</v>
      </c>
      <c r="AA194" s="0" t="n">
        <v>0</v>
      </c>
      <c r="AB194" s="0" t="n">
        <v>0</v>
      </c>
      <c r="AC194" s="0" t="n">
        <v>0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0.78</v>
      </c>
      <c r="E195" s="41" t="n">
        <f aca="false">E183+X195</f>
        <v>0.73</v>
      </c>
      <c r="F195" s="42" t="n">
        <f aca="false">F183</f>
        <v>0.05</v>
      </c>
      <c r="G195" s="38" t="n">
        <f aca="false">H195+I195</f>
        <v>0.85</v>
      </c>
      <c r="H195" s="43" t="n">
        <f aca="false">K195</f>
        <v>0.98</v>
      </c>
      <c r="I195" s="41" t="n">
        <f aca="false">O195+Z195</f>
        <v>-0.13</v>
      </c>
      <c r="J195" s="40" t="n">
        <f aca="false">K195+L195</f>
        <v>1.14</v>
      </c>
      <c r="K195" s="43" t="n">
        <f aca="false">K183+Y195+AA195</f>
        <v>0.98</v>
      </c>
      <c r="L195" s="42" t="n">
        <f aca="false">L183</f>
        <v>0.16</v>
      </c>
      <c r="M195" s="38" t="n">
        <f aca="false">N195+O195</f>
        <v>0.93</v>
      </c>
      <c r="N195" s="43" t="n">
        <f aca="false">K195</f>
        <v>0.98</v>
      </c>
      <c r="O195" s="41" t="n">
        <f aca="false">V195</f>
        <v>-0.05</v>
      </c>
      <c r="P195" s="40" t="n">
        <f aca="false">Q195+R195</f>
        <v>0.78</v>
      </c>
      <c r="Q195" s="41" t="n">
        <f aca="false">E195</f>
        <v>0.73</v>
      </c>
      <c r="R195" s="83" t="n">
        <f aca="false">F195</f>
        <v>0.05</v>
      </c>
      <c r="S195" s="83" t="n">
        <f aca="false">T195+U195</f>
        <v>0.78</v>
      </c>
      <c r="T195" s="83" t="n">
        <f aca="false">E195</f>
        <v>0.73</v>
      </c>
      <c r="U195" s="83" t="n">
        <f aca="false">F195</f>
        <v>0.05</v>
      </c>
      <c r="V195" s="0" t="n">
        <v>-0.05</v>
      </c>
      <c r="W195" s="0" t="n">
        <v>0</v>
      </c>
      <c r="Z195" s="0" t="n">
        <f aca="false">VLOOKUP(MONTH(A195),tblMthAdj,3,FALSE())</f>
        <v>-0.08</v>
      </c>
      <c r="AA195" s="0" t="n">
        <v>0</v>
      </c>
      <c r="AB195" s="0" t="n">
        <v>0</v>
      </c>
      <c r="AC195" s="0" t="n">
        <v>0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1.07</v>
      </c>
      <c r="E196" s="41" t="n">
        <f aca="false">E184+X196</f>
        <v>1.02</v>
      </c>
      <c r="F196" s="42" t="n">
        <f aca="false">F184</f>
        <v>0.05</v>
      </c>
      <c r="G196" s="38" t="n">
        <f aca="false">H196+I196</f>
        <v>1.35</v>
      </c>
      <c r="H196" s="43" t="n">
        <f aca="false">K196</f>
        <v>1.6</v>
      </c>
      <c r="I196" s="41" t="n">
        <f aca="false">O196+Z196</f>
        <v>-0.25</v>
      </c>
      <c r="J196" s="40" t="n">
        <f aca="false">K196+L196</f>
        <v>1.94</v>
      </c>
      <c r="K196" s="43" t="n">
        <f aca="false">K184+Y196+AA196</f>
        <v>1.6</v>
      </c>
      <c r="L196" s="42" t="n">
        <f aca="false">L184</f>
        <v>0.34</v>
      </c>
      <c r="M196" s="38" t="n">
        <f aca="false">N196+O196</f>
        <v>1.4</v>
      </c>
      <c r="N196" s="43" t="n">
        <f aca="false">K196</f>
        <v>1.6</v>
      </c>
      <c r="O196" s="41" t="n">
        <f aca="false">V196</f>
        <v>-0.2</v>
      </c>
      <c r="P196" s="40" t="n">
        <f aca="false">Q196+R196</f>
        <v>1.07</v>
      </c>
      <c r="Q196" s="41" t="n">
        <f aca="false">E196</f>
        <v>1.02</v>
      </c>
      <c r="R196" s="83" t="n">
        <f aca="false">F196</f>
        <v>0.05</v>
      </c>
      <c r="S196" s="83" t="n">
        <f aca="false">T196+U196</f>
        <v>1.07</v>
      </c>
      <c r="T196" s="83" t="n">
        <f aca="false">E196</f>
        <v>1.02</v>
      </c>
      <c r="U196" s="83" t="n">
        <f aca="false">F196</f>
        <v>0.05</v>
      </c>
      <c r="V196" s="0" t="n">
        <v>-0.2</v>
      </c>
      <c r="W196" s="0" t="n">
        <v>0</v>
      </c>
      <c r="Z196" s="0" t="n">
        <f aca="false">VLOOKUP(MONTH(A196),tblMthAdj,3,FALSE())</f>
        <v>-0.05</v>
      </c>
      <c r="AA196" s="0" t="n">
        <v>0</v>
      </c>
      <c r="AB196" s="0" t="n">
        <v>0</v>
      </c>
      <c r="AC196" s="0" t="n">
        <v>0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1.06</v>
      </c>
      <c r="E197" s="41" t="n">
        <f aca="false">E185+X197</f>
        <v>1.01</v>
      </c>
      <c r="F197" s="42" t="n">
        <f aca="false">F185</f>
        <v>0.05</v>
      </c>
      <c r="G197" s="38" t="n">
        <f aca="false">H197+I197</f>
        <v>1.32</v>
      </c>
      <c r="H197" s="43" t="n">
        <f aca="false">K197</f>
        <v>1.6</v>
      </c>
      <c r="I197" s="41" t="n">
        <f aca="false">O197+Z197</f>
        <v>-0.28</v>
      </c>
      <c r="J197" s="40" t="n">
        <f aca="false">K196+L197</f>
        <v>1.94</v>
      </c>
      <c r="K197" s="43" t="n">
        <f aca="false">K185+Y197+AA197</f>
        <v>1.6</v>
      </c>
      <c r="L197" s="42" t="n">
        <f aca="false">L185</f>
        <v>0.34</v>
      </c>
      <c r="M197" s="38" t="n">
        <f aca="false">N197+O197</f>
        <v>1.4</v>
      </c>
      <c r="N197" s="43" t="n">
        <f aca="false">K197</f>
        <v>1.6</v>
      </c>
      <c r="O197" s="41" t="n">
        <f aca="false">V197</f>
        <v>-0.2</v>
      </c>
      <c r="P197" s="40" t="n">
        <f aca="false">Q197+R197</f>
        <v>1.06</v>
      </c>
      <c r="Q197" s="41" t="n">
        <f aca="false">E197</f>
        <v>1.01</v>
      </c>
      <c r="R197" s="83" t="n">
        <f aca="false">F197</f>
        <v>0.05</v>
      </c>
      <c r="S197" s="83" t="n">
        <f aca="false">T197+U197</f>
        <v>1.06</v>
      </c>
      <c r="T197" s="83" t="n">
        <f aca="false">E197</f>
        <v>1.01</v>
      </c>
      <c r="U197" s="83" t="n">
        <f aca="false">F197</f>
        <v>0.05</v>
      </c>
      <c r="V197" s="0" t="n">
        <v>-0.2</v>
      </c>
      <c r="W197" s="0" t="n">
        <v>0</v>
      </c>
      <c r="Z197" s="0" t="n">
        <f aca="false">VLOOKUP(MONTH(A197),tblMthAdj,3,FALSE())</f>
        <v>-0.08</v>
      </c>
      <c r="AA197" s="0" t="n">
        <v>0</v>
      </c>
      <c r="AB197" s="0" t="n">
        <v>0</v>
      </c>
      <c r="AC197" s="0" t="n">
        <v>0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0.595</v>
      </c>
      <c r="E198" s="41" t="n">
        <f aca="false">E186+X198</f>
        <v>0.545</v>
      </c>
      <c r="F198" s="42" t="n">
        <f aca="false">F186</f>
        <v>0.05</v>
      </c>
      <c r="G198" s="38" t="n">
        <f aca="false">H198+I198</f>
        <v>0.395</v>
      </c>
      <c r="H198" s="43" t="n">
        <f aca="false">K198</f>
        <v>0.565</v>
      </c>
      <c r="I198" s="41" t="n">
        <f aca="false">O198+Z198</f>
        <v>-0.17</v>
      </c>
      <c r="J198" s="40" t="n">
        <f aca="false">K198+L198</f>
        <v>0.665</v>
      </c>
      <c r="K198" s="43" t="n">
        <f aca="false">K186+Y198+AA198</f>
        <v>0.565</v>
      </c>
      <c r="L198" s="42" t="n">
        <f aca="false">L186</f>
        <v>0.1</v>
      </c>
      <c r="M198" s="38" t="n">
        <f aca="false">N198+O198</f>
        <v>0.515</v>
      </c>
      <c r="N198" s="43" t="n">
        <f aca="false">K198</f>
        <v>0.565</v>
      </c>
      <c r="O198" s="41" t="n">
        <f aca="false">V198</f>
        <v>-0.05</v>
      </c>
      <c r="P198" s="40" t="n">
        <f aca="false">Q198+R198</f>
        <v>0.595</v>
      </c>
      <c r="Q198" s="41" t="n">
        <f aca="false">E198</f>
        <v>0.545</v>
      </c>
      <c r="R198" s="83" t="n">
        <f aca="false">F198</f>
        <v>0.05</v>
      </c>
      <c r="S198" s="83" t="n">
        <f aca="false">T198+U198</f>
        <v>0.595</v>
      </c>
      <c r="T198" s="83" t="n">
        <f aca="false">E198</f>
        <v>0.545</v>
      </c>
      <c r="U198" s="83" t="n">
        <f aca="false">F198</f>
        <v>0.05</v>
      </c>
      <c r="V198" s="0" t="n">
        <v>-0.05</v>
      </c>
      <c r="W198" s="0" t="n">
        <v>0</v>
      </c>
      <c r="Z198" s="0" t="n">
        <f aca="false">VLOOKUP(MONTH(A198),tblMthAdj,3,FALSE())</f>
        <v>-0.12</v>
      </c>
      <c r="AA198" s="0" t="n">
        <v>0</v>
      </c>
      <c r="AB198" s="0" t="n">
        <v>0</v>
      </c>
      <c r="AC198" s="0" t="n">
        <v>0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0.31</v>
      </c>
      <c r="E199" s="41" t="n">
        <f aca="false">E187+X199</f>
        <v>0.31</v>
      </c>
      <c r="F199" s="42" t="n">
        <f aca="false">F187</f>
        <v>0</v>
      </c>
      <c r="G199" s="38" t="n">
        <f aca="false">H199+I199</f>
        <v>0.265</v>
      </c>
      <c r="H199" s="43" t="n">
        <f aca="false">K199</f>
        <v>0.35</v>
      </c>
      <c r="I199" s="41" t="n">
        <f aca="false">O199+Z199</f>
        <v>-0.085</v>
      </c>
      <c r="J199" s="40" t="n">
        <f aca="false">K199+L199</f>
        <v>0.37</v>
      </c>
      <c r="K199" s="43" t="n">
        <f aca="false">K187+Y199+AA199</f>
        <v>0.35</v>
      </c>
      <c r="L199" s="42" t="n">
        <f aca="false">L187</f>
        <v>0.02</v>
      </c>
      <c r="M199" s="38" t="n">
        <f aca="false">N199+O199</f>
        <v>0.305</v>
      </c>
      <c r="N199" s="43" t="n">
        <f aca="false">K199</f>
        <v>0.35</v>
      </c>
      <c r="O199" s="41" t="n">
        <f aca="false">V199</f>
        <v>-0.045</v>
      </c>
      <c r="P199" s="40" t="n">
        <f aca="false">Q199+R199</f>
        <v>0.3325</v>
      </c>
      <c r="Q199" s="48" t="n">
        <f aca="false">+[1]CGT_CNG!N199</f>
        <v>0.325</v>
      </c>
      <c r="R199" s="84" t="n">
        <f aca="false">+[1]CGT_CNG!O199</f>
        <v>0.0075</v>
      </c>
      <c r="S199" s="84" t="n">
        <f aca="false">T199+U199</f>
        <v>0.1875</v>
      </c>
      <c r="T199" s="84" t="n">
        <f aca="false">[1]CGT_CNG!E199</f>
        <v>0.17</v>
      </c>
      <c r="U199" s="84" t="n">
        <f aca="false">[1]CGT_CNG!F199</f>
        <v>0.0175</v>
      </c>
      <c r="V199" s="0" t="n">
        <f aca="false">VLOOKUP(MONTH(A199),tblMthAdj,4,FALSE())</f>
        <v>-0.045</v>
      </c>
      <c r="W199" s="0" t="n">
        <v>0</v>
      </c>
      <c r="Z199" s="0" t="n">
        <f aca="false">VLOOKUP(MONTH(A199),tblMthAdj,3,FALSE())</f>
        <v>-0.04</v>
      </c>
      <c r="AA199" s="0" t="n">
        <v>0</v>
      </c>
      <c r="AB199" s="0" t="n">
        <v>0</v>
      </c>
      <c r="AC199" s="0" t="n">
        <v>0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0.29</v>
      </c>
      <c r="E200" s="41" t="n">
        <f aca="false">E188+X200</f>
        <v>0.29</v>
      </c>
      <c r="F200" s="42" t="n">
        <f aca="false">F188</f>
        <v>0</v>
      </c>
      <c r="G200" s="38" t="n">
        <f aca="false">H200+I200</f>
        <v>0.235</v>
      </c>
      <c r="H200" s="43" t="n">
        <f aca="false">K200</f>
        <v>0.3</v>
      </c>
      <c r="I200" s="41" t="n">
        <f aca="false">O200+Z200</f>
        <v>-0.065</v>
      </c>
      <c r="J200" s="40" t="n">
        <f aca="false">K200+L200</f>
        <v>0.32</v>
      </c>
      <c r="K200" s="43" t="n">
        <f aca="false">K188+Y200+AA200</f>
        <v>0.3</v>
      </c>
      <c r="L200" s="42" t="n">
        <f aca="false">L188</f>
        <v>0.02</v>
      </c>
      <c r="M200" s="38" t="n">
        <f aca="false">N200+O200</f>
        <v>0.265</v>
      </c>
      <c r="N200" s="43" t="n">
        <f aca="false">K200</f>
        <v>0.3</v>
      </c>
      <c r="O200" s="41" t="n">
        <f aca="false">V200</f>
        <v>-0.035</v>
      </c>
      <c r="P200" s="40" t="n">
        <f aca="false">Q200+R200</f>
        <v>0.2275</v>
      </c>
      <c r="Q200" s="41" t="n">
        <f aca="false">+[1]CGT_CNG!N200</f>
        <v>0.22</v>
      </c>
      <c r="R200" s="83" t="n">
        <f aca="false">+[1]CGT_CNG!O200</f>
        <v>0.0075</v>
      </c>
      <c r="S200" s="83" t="n">
        <f aca="false">T200+U200</f>
        <v>0.175</v>
      </c>
      <c r="T200" s="83" t="n">
        <f aca="false">[1]CGT_CNG!E200</f>
        <v>0.165</v>
      </c>
      <c r="U200" s="83" t="n">
        <f aca="false">[1]CGT_CNG!F200</f>
        <v>0.01</v>
      </c>
      <c r="V200" s="0" t="n">
        <f aca="false">VLOOKUP(MONTH(A200),tblMthAdj,4,FALSE())</f>
        <v>-0.035</v>
      </c>
      <c r="W200" s="0" t="n">
        <v>0</v>
      </c>
      <c r="Z200" s="0" t="n">
        <f aca="false">VLOOKUP(MONTH(A200),tblMthAdj,3,FALSE())</f>
        <v>-0.03</v>
      </c>
      <c r="AA200" s="0" t="n">
        <v>0</v>
      </c>
      <c r="AB200" s="0" t="n">
        <v>0</v>
      </c>
      <c r="AC200" s="0" t="n">
        <v>0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0.2975</v>
      </c>
      <c r="E201" s="41" t="n">
        <f aca="false">E189+X201</f>
        <v>0.3</v>
      </c>
      <c r="F201" s="42" t="n">
        <f aca="false">F189</f>
        <v>-0.0025</v>
      </c>
      <c r="G201" s="38" t="n">
        <f aca="false">H201+I201</f>
        <v>0.285</v>
      </c>
      <c r="H201" s="43" t="n">
        <f aca="false">K201</f>
        <v>0.34</v>
      </c>
      <c r="I201" s="41" t="n">
        <f aca="false">O201+Z201</f>
        <v>-0.055</v>
      </c>
      <c r="J201" s="40" t="n">
        <f aca="false">K201+L201</f>
        <v>0.36</v>
      </c>
      <c r="K201" s="43" t="n">
        <f aca="false">K189+Y201+AA201</f>
        <v>0.34</v>
      </c>
      <c r="L201" s="42" t="n">
        <f aca="false">L189</f>
        <v>0.02</v>
      </c>
      <c r="M201" s="38" t="n">
        <f aca="false">N201+O201</f>
        <v>0.305</v>
      </c>
      <c r="N201" s="43" t="n">
        <f aca="false">K201</f>
        <v>0.34</v>
      </c>
      <c r="O201" s="41" t="n">
        <f aca="false">V201</f>
        <v>-0.035</v>
      </c>
      <c r="P201" s="40" t="n">
        <f aca="false">Q201+R201</f>
        <v>0.2575</v>
      </c>
      <c r="Q201" s="41" t="n">
        <f aca="false">+[1]CGT_CNG!N201</f>
        <v>0.25</v>
      </c>
      <c r="R201" s="83" t="n">
        <f aca="false">+[1]CGT_CNG!O201</f>
        <v>0.0075</v>
      </c>
      <c r="S201" s="83" t="n">
        <f aca="false">T201+U201</f>
        <v>0.1825</v>
      </c>
      <c r="T201" s="83" t="n">
        <f aca="false">[1]CGT_CNG!E201</f>
        <v>0.17</v>
      </c>
      <c r="U201" s="83" t="n">
        <f aca="false">[1]CGT_CNG!F201</f>
        <v>0.0125</v>
      </c>
      <c r="V201" s="0" t="n">
        <f aca="false">VLOOKUP(MONTH(A201),tblMthAdj,4,FALSE())</f>
        <v>-0.035</v>
      </c>
      <c r="W201" s="0" t="n">
        <v>0</v>
      </c>
      <c r="Z201" s="0" t="n">
        <f aca="false">VLOOKUP(MONTH(A201),tblMthAdj,3,FALSE())</f>
        <v>-0.02</v>
      </c>
      <c r="AA201" s="0" t="n">
        <v>0</v>
      </c>
      <c r="AB201" s="0" t="n">
        <v>0</v>
      </c>
      <c r="AC201" s="0" t="n">
        <v>0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0.3125</v>
      </c>
      <c r="E202" s="41" t="n">
        <f aca="false">E190+X202</f>
        <v>0.315</v>
      </c>
      <c r="F202" s="42" t="n">
        <f aca="false">F190</f>
        <v>-0.0025</v>
      </c>
      <c r="G202" s="38" t="n">
        <f aca="false">H202+I202</f>
        <v>0.36</v>
      </c>
      <c r="H202" s="43" t="n">
        <f aca="false">K202</f>
        <v>0.38</v>
      </c>
      <c r="I202" s="41" t="n">
        <f aca="false">O202+Z202</f>
        <v>-0.02</v>
      </c>
      <c r="J202" s="40" t="n">
        <f aca="false">K202+L202</f>
        <v>0.4</v>
      </c>
      <c r="K202" s="43" t="n">
        <f aca="false">K190+Y202+AA202</f>
        <v>0.38</v>
      </c>
      <c r="L202" s="42" t="n">
        <f aca="false">L190</f>
        <v>0.02</v>
      </c>
      <c r="M202" s="38" t="n">
        <f aca="false">N202+O202</f>
        <v>0.36</v>
      </c>
      <c r="N202" s="43" t="n">
        <f aca="false">K202</f>
        <v>0.38</v>
      </c>
      <c r="O202" s="41" t="n">
        <f aca="false">V202</f>
        <v>-0.02</v>
      </c>
      <c r="P202" s="40" t="n">
        <f aca="false">Q202+R202</f>
        <v>0.2675</v>
      </c>
      <c r="Q202" s="41" t="n">
        <f aca="false">+[1]CGT_CNG!N202</f>
        <v>0.26</v>
      </c>
      <c r="R202" s="83" t="n">
        <f aca="false">+[1]CGT_CNG!O202</f>
        <v>0.0075</v>
      </c>
      <c r="S202" s="83" t="n">
        <f aca="false">T202+U202</f>
        <v>0.1875</v>
      </c>
      <c r="T202" s="83" t="n">
        <f aca="false">[1]CGT_CNG!E202</f>
        <v>0.175</v>
      </c>
      <c r="U202" s="83" t="n">
        <f aca="false">[1]CGT_CNG!F202</f>
        <v>0.0125</v>
      </c>
      <c r="V202" s="0" t="n">
        <f aca="false">VLOOKUP(MONTH(A202),tblMthAdj,4,FALSE())</f>
        <v>-0.02</v>
      </c>
      <c r="W202" s="0" t="n">
        <v>0</v>
      </c>
      <c r="Z202" s="0" t="n">
        <f aca="false">VLOOKUP(MONTH(A202),tblMthAdj,3,FALSE())</f>
        <v>0</v>
      </c>
      <c r="AA202" s="0" t="n">
        <v>0</v>
      </c>
      <c r="AB202" s="0" t="n">
        <v>0</v>
      </c>
      <c r="AC202" s="0" t="n">
        <v>0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0.31</v>
      </c>
      <c r="E203" s="41" t="n">
        <f aca="false">E191+X203</f>
        <v>0.315</v>
      </c>
      <c r="F203" s="42" t="n">
        <f aca="false">F191</f>
        <v>-0.005</v>
      </c>
      <c r="G203" s="38" t="n">
        <f aca="false">H203+I203</f>
        <v>0.36</v>
      </c>
      <c r="H203" s="43" t="n">
        <f aca="false">K203</f>
        <v>0.38</v>
      </c>
      <c r="I203" s="41" t="n">
        <f aca="false">O203+Z203</f>
        <v>-0.02</v>
      </c>
      <c r="J203" s="40" t="n">
        <f aca="false">K203+L203</f>
        <v>0.395</v>
      </c>
      <c r="K203" s="43" t="n">
        <f aca="false">K191+Y203+AA203</f>
        <v>0.38</v>
      </c>
      <c r="L203" s="42" t="n">
        <f aca="false">L191</f>
        <v>0.015</v>
      </c>
      <c r="M203" s="38" t="n">
        <f aca="false">N203+O203</f>
        <v>0.36</v>
      </c>
      <c r="N203" s="43" t="n">
        <f aca="false">K203</f>
        <v>0.38</v>
      </c>
      <c r="O203" s="41" t="n">
        <f aca="false">V203</f>
        <v>-0.02</v>
      </c>
      <c r="P203" s="40" t="n">
        <f aca="false">Q203+R203</f>
        <v>0.2675</v>
      </c>
      <c r="Q203" s="41" t="n">
        <f aca="false">+[1]CGT_CNG!N203</f>
        <v>0.26</v>
      </c>
      <c r="R203" s="83" t="n">
        <f aca="false">+[1]CGT_CNG!O203</f>
        <v>0.0075</v>
      </c>
      <c r="S203" s="83" t="n">
        <f aca="false">T203+U203</f>
        <v>0.1875</v>
      </c>
      <c r="T203" s="83" t="n">
        <f aca="false">[1]CGT_CNG!E203</f>
        <v>0.175</v>
      </c>
      <c r="U203" s="83" t="n">
        <f aca="false">[1]CGT_CNG!F203</f>
        <v>0.0125</v>
      </c>
      <c r="V203" s="0" t="n">
        <f aca="false">VLOOKUP(MONTH(A203),tblMthAdj,4,FALSE())</f>
        <v>-0.02</v>
      </c>
      <c r="W203" s="0" t="n">
        <v>0</v>
      </c>
      <c r="Z203" s="0" t="n">
        <f aca="false">VLOOKUP(MONTH(A203),tblMthAdj,3,FALSE())</f>
        <v>0</v>
      </c>
      <c r="AA203" s="0" t="n">
        <v>0</v>
      </c>
      <c r="AB203" s="0" t="n">
        <v>0</v>
      </c>
      <c r="AC203" s="0" t="n">
        <v>0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0.285</v>
      </c>
      <c r="E204" s="41" t="n">
        <f aca="false">E192+X204</f>
        <v>0.29</v>
      </c>
      <c r="F204" s="42" t="n">
        <f aca="false">F192</f>
        <v>-0.005</v>
      </c>
      <c r="G204" s="38" t="n">
        <f aca="false">H204+I204</f>
        <v>0.29</v>
      </c>
      <c r="H204" s="43" t="n">
        <f aca="false">K204</f>
        <v>0.33</v>
      </c>
      <c r="I204" s="41" t="n">
        <f aca="false">O204+Z204</f>
        <v>-0.04</v>
      </c>
      <c r="J204" s="40" t="n">
        <f aca="false">K204+L204</f>
        <v>0.345</v>
      </c>
      <c r="K204" s="43" t="n">
        <f aca="false">K192+Y204+AA204</f>
        <v>0.33</v>
      </c>
      <c r="L204" s="42" t="n">
        <f aca="false">L192</f>
        <v>0.015</v>
      </c>
      <c r="M204" s="38" t="n">
        <f aca="false">N204+O204</f>
        <v>0.31</v>
      </c>
      <c r="N204" s="43" t="n">
        <f aca="false">K204</f>
        <v>0.33</v>
      </c>
      <c r="O204" s="41" t="n">
        <f aca="false">V204</f>
        <v>-0.02</v>
      </c>
      <c r="P204" s="40" t="n">
        <f aca="false">Q204+R204</f>
        <v>0.2275</v>
      </c>
      <c r="Q204" s="41" t="n">
        <f aca="false">+[1]CGT_CNG!N204</f>
        <v>0.22</v>
      </c>
      <c r="R204" s="83" t="n">
        <f aca="false">+[1]CGT_CNG!O204</f>
        <v>0.0075</v>
      </c>
      <c r="S204" s="83" t="n">
        <f aca="false">T204+U204</f>
        <v>0.1775</v>
      </c>
      <c r="T204" s="83" t="n">
        <f aca="false">[1]CGT_CNG!E204</f>
        <v>0.165</v>
      </c>
      <c r="U204" s="83" t="n">
        <f aca="false">[1]CGT_CNG!F204</f>
        <v>0.0125</v>
      </c>
      <c r="V204" s="0" t="n">
        <f aca="false">VLOOKUP(MONTH(A204),tblMthAdj,4,FALSE())</f>
        <v>-0.02</v>
      </c>
      <c r="W204" s="0" t="n">
        <v>0</v>
      </c>
      <c r="Z204" s="0" t="n">
        <f aca="false">VLOOKUP(MONTH(A204),tblMthAdj,3,FALSE())</f>
        <v>-0.02</v>
      </c>
      <c r="AA204" s="0" t="n">
        <v>0</v>
      </c>
      <c r="AB204" s="0" t="n">
        <v>0</v>
      </c>
      <c r="AC204" s="0" t="n">
        <v>0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0.345</v>
      </c>
      <c r="E205" s="41" t="n">
        <f aca="false">E193+X205</f>
        <v>0.35</v>
      </c>
      <c r="F205" s="42" t="n">
        <f aca="false">F193</f>
        <v>-0.005</v>
      </c>
      <c r="G205" s="38" t="n">
        <f aca="false">H205+I205</f>
        <v>0.285</v>
      </c>
      <c r="H205" s="43" t="n">
        <f aca="false">K205</f>
        <v>0.37</v>
      </c>
      <c r="I205" s="41" t="n">
        <f aca="false">O205+Z205</f>
        <v>-0.085</v>
      </c>
      <c r="J205" s="40" t="n">
        <f aca="false">K205+L205</f>
        <v>0.38</v>
      </c>
      <c r="K205" s="43" t="n">
        <f aca="false">K193+Y205+AA205</f>
        <v>0.37</v>
      </c>
      <c r="L205" s="42" t="n">
        <f aca="false">L193</f>
        <v>0.01</v>
      </c>
      <c r="M205" s="38" t="n">
        <f aca="false">N205+O205</f>
        <v>0.315</v>
      </c>
      <c r="N205" s="43" t="n">
        <f aca="false">K205</f>
        <v>0.37</v>
      </c>
      <c r="O205" s="41" t="n">
        <f aca="false">V205</f>
        <v>-0.055</v>
      </c>
      <c r="P205" s="40" t="n">
        <f aca="false">Q205+R205</f>
        <v>0.2575</v>
      </c>
      <c r="Q205" s="41" t="n">
        <f aca="false">+[1]CGT_CNG!N205</f>
        <v>0.25</v>
      </c>
      <c r="R205" s="83" t="n">
        <f aca="false">+[1]CGT_CNG!O205</f>
        <v>0.0075</v>
      </c>
      <c r="S205" s="83" t="n">
        <f aca="false">T205+U205</f>
        <v>0.185</v>
      </c>
      <c r="T205" s="83" t="n">
        <f aca="false">[1]CGT_CNG!E205</f>
        <v>0.1725</v>
      </c>
      <c r="U205" s="83" t="n">
        <f aca="false">[1]CGT_CNG!F205</f>
        <v>0.0125</v>
      </c>
      <c r="V205" s="0" t="n">
        <f aca="false">VLOOKUP(MONTH(A205),tblMthAdj,4,FALSE())</f>
        <v>-0.055</v>
      </c>
      <c r="W205" s="0" t="n">
        <v>0</v>
      </c>
      <c r="Z205" s="0" t="n">
        <f aca="false">VLOOKUP(MONTH(A205),tblMthAdj,3,FALSE())</f>
        <v>-0.03</v>
      </c>
      <c r="AA205" s="0" t="n">
        <v>0</v>
      </c>
      <c r="AB205" s="0" t="n">
        <v>0</v>
      </c>
      <c r="AC205" s="0" t="n">
        <v>0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0.495</v>
      </c>
      <c r="E206" s="41" t="n">
        <f aca="false">E194+X206</f>
        <v>0.445</v>
      </c>
      <c r="F206" s="42" t="n">
        <f aca="false">F194</f>
        <v>0.05</v>
      </c>
      <c r="G206" s="38" t="n">
        <f aca="false">H206+I206</f>
        <v>0.325</v>
      </c>
      <c r="H206" s="43" t="n">
        <f aca="false">K206</f>
        <v>0.495</v>
      </c>
      <c r="I206" s="41" t="n">
        <f aca="false">O206+Z206</f>
        <v>-0.17</v>
      </c>
      <c r="J206" s="40" t="n">
        <f aca="false">K206+L206</f>
        <v>0.555</v>
      </c>
      <c r="K206" s="43" t="n">
        <f aca="false">K194+Y206+AA206</f>
        <v>0.495</v>
      </c>
      <c r="L206" s="42" t="n">
        <f aca="false">L194</f>
        <v>0.06</v>
      </c>
      <c r="M206" s="38" t="n">
        <f aca="false">N206+O206</f>
        <v>0.445</v>
      </c>
      <c r="N206" s="43" t="n">
        <f aca="false">K206</f>
        <v>0.495</v>
      </c>
      <c r="O206" s="41" t="n">
        <f aca="false">V206</f>
        <v>-0.05</v>
      </c>
      <c r="P206" s="40" t="n">
        <f aca="false">Q206+R206</f>
        <v>0.495</v>
      </c>
      <c r="Q206" s="41" t="n">
        <f aca="false">E206</f>
        <v>0.445</v>
      </c>
      <c r="R206" s="84" t="n">
        <f aca="false">F206</f>
        <v>0.05</v>
      </c>
      <c r="S206" s="84" t="n">
        <f aca="false">T206+U206</f>
        <v>0.495</v>
      </c>
      <c r="T206" s="84" t="n">
        <f aca="false">E206</f>
        <v>0.445</v>
      </c>
      <c r="U206" s="84" t="n">
        <f aca="false">F206</f>
        <v>0.05</v>
      </c>
      <c r="V206" s="0" t="n">
        <v>-0.05</v>
      </c>
      <c r="W206" s="0" t="n">
        <v>0</v>
      </c>
      <c r="Z206" s="0" t="n">
        <f aca="false">VLOOKUP(MONTH(A206),tblMthAdj,3,FALSE())</f>
        <v>-0.12</v>
      </c>
      <c r="AA206" s="0" t="n">
        <v>0</v>
      </c>
      <c r="AB206" s="0" t="n">
        <v>0</v>
      </c>
      <c r="AC206" s="0" t="n">
        <v>0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0.78</v>
      </c>
      <c r="E207" s="41" t="n">
        <f aca="false">E195+X207</f>
        <v>0.73</v>
      </c>
      <c r="F207" s="42" t="n">
        <f aca="false">F195</f>
        <v>0.05</v>
      </c>
      <c r="G207" s="38" t="n">
        <f aca="false">H207+I207</f>
        <v>0.85</v>
      </c>
      <c r="H207" s="43" t="n">
        <f aca="false">K207</f>
        <v>0.98</v>
      </c>
      <c r="I207" s="41" t="n">
        <f aca="false">O207+Z207</f>
        <v>-0.13</v>
      </c>
      <c r="J207" s="40" t="n">
        <f aca="false">K207+L207</f>
        <v>1.14</v>
      </c>
      <c r="K207" s="43" t="n">
        <f aca="false">K195+Y207+AA207</f>
        <v>0.98</v>
      </c>
      <c r="L207" s="42" t="n">
        <f aca="false">L195</f>
        <v>0.16</v>
      </c>
      <c r="M207" s="38" t="n">
        <f aca="false">N207+O207</f>
        <v>0.93</v>
      </c>
      <c r="N207" s="43" t="n">
        <f aca="false">K207</f>
        <v>0.98</v>
      </c>
      <c r="O207" s="41" t="n">
        <f aca="false">V207</f>
        <v>-0.05</v>
      </c>
      <c r="P207" s="40" t="n">
        <f aca="false">Q207+R207</f>
        <v>0.78</v>
      </c>
      <c r="Q207" s="41" t="n">
        <f aca="false">E207</f>
        <v>0.73</v>
      </c>
      <c r="R207" s="83" t="n">
        <f aca="false">F207</f>
        <v>0.05</v>
      </c>
      <c r="S207" s="83" t="n">
        <f aca="false">T207+U207</f>
        <v>0.78</v>
      </c>
      <c r="T207" s="83" t="n">
        <f aca="false">E207</f>
        <v>0.73</v>
      </c>
      <c r="U207" s="83" t="n">
        <f aca="false">F207</f>
        <v>0.05</v>
      </c>
      <c r="V207" s="0" t="n">
        <v>-0.05</v>
      </c>
      <c r="W207" s="0" t="n">
        <v>0</v>
      </c>
      <c r="Z207" s="0" t="n">
        <f aca="false">VLOOKUP(MONTH(A207),tblMthAdj,3,FALSE())</f>
        <v>-0.08</v>
      </c>
      <c r="AA207" s="0" t="n">
        <v>0</v>
      </c>
      <c r="AB207" s="0" t="n">
        <v>0</v>
      </c>
      <c r="AC207" s="0" t="n">
        <v>0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1.07</v>
      </c>
      <c r="E208" s="41" t="n">
        <f aca="false">E196+X208</f>
        <v>1.02</v>
      </c>
      <c r="F208" s="42" t="n">
        <f aca="false">F196</f>
        <v>0.05</v>
      </c>
      <c r="G208" s="38" t="n">
        <f aca="false">H208+I208</f>
        <v>1.35</v>
      </c>
      <c r="H208" s="43" t="n">
        <f aca="false">K208</f>
        <v>1.6</v>
      </c>
      <c r="I208" s="41" t="n">
        <f aca="false">O208+Z208</f>
        <v>-0.25</v>
      </c>
      <c r="J208" s="40" t="n">
        <f aca="false">K208+L208</f>
        <v>1.94</v>
      </c>
      <c r="K208" s="43" t="n">
        <f aca="false">K196+Y208+AA208</f>
        <v>1.6</v>
      </c>
      <c r="L208" s="42" t="n">
        <f aca="false">L196</f>
        <v>0.34</v>
      </c>
      <c r="M208" s="38" t="n">
        <f aca="false">N208+O208</f>
        <v>1.4</v>
      </c>
      <c r="N208" s="43" t="n">
        <f aca="false">K208</f>
        <v>1.6</v>
      </c>
      <c r="O208" s="41" t="n">
        <f aca="false">V208</f>
        <v>-0.2</v>
      </c>
      <c r="P208" s="40" t="n">
        <f aca="false">Q208+R208</f>
        <v>1.07</v>
      </c>
      <c r="Q208" s="41" t="n">
        <f aca="false">E208</f>
        <v>1.02</v>
      </c>
      <c r="R208" s="83" t="n">
        <f aca="false">F208</f>
        <v>0.05</v>
      </c>
      <c r="S208" s="83" t="n">
        <f aca="false">T208+U208</f>
        <v>1.07</v>
      </c>
      <c r="T208" s="83" t="n">
        <f aca="false">E208</f>
        <v>1.02</v>
      </c>
      <c r="U208" s="83" t="n">
        <f aca="false">F208</f>
        <v>0.05</v>
      </c>
      <c r="V208" s="0" t="n">
        <v>-0.2</v>
      </c>
      <c r="W208" s="0" t="n">
        <v>0</v>
      </c>
      <c r="Z208" s="0" t="n">
        <f aca="false">VLOOKUP(MONTH(A208),tblMthAdj,3,FALSE())</f>
        <v>-0.05</v>
      </c>
      <c r="AA208" s="0" t="n">
        <v>0</v>
      </c>
      <c r="AB208" s="0" t="n">
        <v>0</v>
      </c>
      <c r="AC208" s="0" t="n">
        <v>0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1.06</v>
      </c>
      <c r="E209" s="41" t="n">
        <f aca="false">E197+X209</f>
        <v>1.01</v>
      </c>
      <c r="F209" s="42" t="n">
        <f aca="false">F197</f>
        <v>0.05</v>
      </c>
      <c r="G209" s="38" t="n">
        <f aca="false">H209+I209</f>
        <v>1.32</v>
      </c>
      <c r="H209" s="43" t="n">
        <f aca="false">K209</f>
        <v>1.6</v>
      </c>
      <c r="I209" s="41" t="n">
        <f aca="false">O209+Z209</f>
        <v>-0.28</v>
      </c>
      <c r="J209" s="40" t="n">
        <f aca="false">K209+L209</f>
        <v>1.94</v>
      </c>
      <c r="K209" s="43" t="n">
        <f aca="false">K197+Y209+AA209</f>
        <v>1.6</v>
      </c>
      <c r="L209" s="42" t="n">
        <f aca="false">L197</f>
        <v>0.34</v>
      </c>
      <c r="M209" s="38" t="n">
        <f aca="false">N209+O209</f>
        <v>1.4</v>
      </c>
      <c r="N209" s="43" t="n">
        <f aca="false">K209</f>
        <v>1.6</v>
      </c>
      <c r="O209" s="41" t="n">
        <f aca="false">V209</f>
        <v>-0.2</v>
      </c>
      <c r="P209" s="40" t="n">
        <f aca="false">Q209+R209</f>
        <v>1.06</v>
      </c>
      <c r="Q209" s="41" t="n">
        <f aca="false">E209</f>
        <v>1.01</v>
      </c>
      <c r="R209" s="83" t="n">
        <f aca="false">F209</f>
        <v>0.05</v>
      </c>
      <c r="S209" s="83" t="n">
        <f aca="false">T209+U209</f>
        <v>1.06</v>
      </c>
      <c r="T209" s="83" t="n">
        <f aca="false">E209</f>
        <v>1.01</v>
      </c>
      <c r="U209" s="83" t="n">
        <f aca="false">F209</f>
        <v>0.05</v>
      </c>
      <c r="V209" s="0" t="n">
        <v>-0.2</v>
      </c>
      <c r="W209" s="0" t="n">
        <v>0</v>
      </c>
      <c r="Z209" s="0" t="n">
        <f aca="false">VLOOKUP(MONTH(A209),tblMthAdj,3,FALSE())</f>
        <v>-0.08</v>
      </c>
      <c r="AA209" s="0" t="n">
        <v>0</v>
      </c>
      <c r="AB209" s="0" t="n">
        <v>0</v>
      </c>
      <c r="AC209" s="0" t="n">
        <v>0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0.595</v>
      </c>
      <c r="E210" s="41" t="n">
        <f aca="false">E198+X210</f>
        <v>0.545</v>
      </c>
      <c r="F210" s="42" t="n">
        <f aca="false">F198</f>
        <v>0.05</v>
      </c>
      <c r="G210" s="38" t="n">
        <f aca="false">H210+I210</f>
        <v>0.395</v>
      </c>
      <c r="H210" s="43" t="n">
        <f aca="false">K210</f>
        <v>0.565</v>
      </c>
      <c r="I210" s="41" t="n">
        <f aca="false">O210+Z210</f>
        <v>-0.17</v>
      </c>
      <c r="J210" s="40" t="n">
        <f aca="false">K210+L210</f>
        <v>0.665</v>
      </c>
      <c r="K210" s="43" t="n">
        <f aca="false">K198+Y210+AA210</f>
        <v>0.565</v>
      </c>
      <c r="L210" s="42" t="n">
        <f aca="false">L198</f>
        <v>0.1</v>
      </c>
      <c r="M210" s="38" t="n">
        <f aca="false">N210+O210</f>
        <v>0.515</v>
      </c>
      <c r="N210" s="43" t="n">
        <f aca="false">K210</f>
        <v>0.565</v>
      </c>
      <c r="O210" s="41" t="n">
        <f aca="false">V210</f>
        <v>-0.05</v>
      </c>
      <c r="P210" s="40" t="n">
        <f aca="false">Q210+R210</f>
        <v>0.595</v>
      </c>
      <c r="Q210" s="41" t="n">
        <f aca="false">E210</f>
        <v>0.545</v>
      </c>
      <c r="R210" s="83" t="n">
        <f aca="false">F210</f>
        <v>0.05</v>
      </c>
      <c r="S210" s="83" t="n">
        <f aca="false">T210+U210</f>
        <v>0.595</v>
      </c>
      <c r="T210" s="83" t="n">
        <f aca="false">E210</f>
        <v>0.545</v>
      </c>
      <c r="U210" s="83" t="n">
        <f aca="false">F210</f>
        <v>0.05</v>
      </c>
      <c r="V210" s="0" t="n">
        <v>-0.05</v>
      </c>
      <c r="W210" s="0" t="n">
        <v>0</v>
      </c>
      <c r="Z210" s="0" t="n">
        <f aca="false">VLOOKUP(MONTH(A210),tblMthAdj,3,FALSE())</f>
        <v>-0.12</v>
      </c>
      <c r="AA210" s="0" t="n">
        <v>0</v>
      </c>
      <c r="AB210" s="0" t="n">
        <v>0</v>
      </c>
      <c r="AC210" s="0" t="n">
        <v>0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0.31</v>
      </c>
      <c r="E211" s="41" t="n">
        <f aca="false">E199+X211</f>
        <v>0.31</v>
      </c>
      <c r="F211" s="42" t="n">
        <f aca="false">F199</f>
        <v>0</v>
      </c>
      <c r="G211" s="38" t="n">
        <f aca="false">H211+I211</f>
        <v>0.265</v>
      </c>
      <c r="H211" s="43" t="n">
        <f aca="false">K211</f>
        <v>0.35</v>
      </c>
      <c r="I211" s="41" t="n">
        <f aca="false">O211+Z211</f>
        <v>-0.085</v>
      </c>
      <c r="J211" s="40" t="n">
        <f aca="false">K211+L211</f>
        <v>0.37</v>
      </c>
      <c r="K211" s="43" t="n">
        <f aca="false">K199+Y211+AA211</f>
        <v>0.35</v>
      </c>
      <c r="L211" s="42" t="n">
        <f aca="false">L199</f>
        <v>0.02</v>
      </c>
      <c r="M211" s="38" t="n">
        <f aca="false">N211+O211</f>
        <v>0.305</v>
      </c>
      <c r="N211" s="43" t="n">
        <f aca="false">K211</f>
        <v>0.35</v>
      </c>
      <c r="O211" s="41" t="n">
        <f aca="false">V211</f>
        <v>-0.045</v>
      </c>
      <c r="P211" s="40" t="n">
        <f aca="false">Q211+R211</f>
        <v>0.3325</v>
      </c>
      <c r="Q211" s="48" t="n">
        <f aca="false">+[1]CGT_CNG!N211</f>
        <v>0.325</v>
      </c>
      <c r="R211" s="84" t="n">
        <f aca="false">+[1]CGT_CNG!O211</f>
        <v>0.0075</v>
      </c>
      <c r="S211" s="84" t="n">
        <f aca="false">T211+U211</f>
        <v>0.1875</v>
      </c>
      <c r="T211" s="84" t="n">
        <f aca="false">[1]CGT_CNG!E211</f>
        <v>0.17</v>
      </c>
      <c r="U211" s="84" t="n">
        <f aca="false">[1]CGT_CNG!F211</f>
        <v>0.0175</v>
      </c>
      <c r="V211" s="0" t="n">
        <f aca="false">VLOOKUP(MONTH(A211),tblMthAdj,4,FALSE())</f>
        <v>-0.045</v>
      </c>
      <c r="W211" s="0" t="n">
        <v>0</v>
      </c>
      <c r="Z211" s="0" t="n">
        <f aca="false">VLOOKUP(MONTH(A211),tblMthAdj,3,FALSE())</f>
        <v>-0.04</v>
      </c>
      <c r="AA211" s="0" t="n">
        <v>0</v>
      </c>
      <c r="AB211" s="0" t="n">
        <v>0</v>
      </c>
      <c r="AC211" s="0" t="n">
        <v>0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0.29</v>
      </c>
      <c r="E212" s="41" t="n">
        <f aca="false">E200+X212</f>
        <v>0.29</v>
      </c>
      <c r="F212" s="42" t="n">
        <f aca="false">F200</f>
        <v>0</v>
      </c>
      <c r="G212" s="38" t="n">
        <f aca="false">H212+I212</f>
        <v>0.235</v>
      </c>
      <c r="H212" s="43" t="n">
        <f aca="false">K212</f>
        <v>0.3</v>
      </c>
      <c r="I212" s="41" t="n">
        <f aca="false">O212+Z212</f>
        <v>-0.065</v>
      </c>
      <c r="J212" s="40" t="n">
        <f aca="false">K212+L212</f>
        <v>0.32</v>
      </c>
      <c r="K212" s="43" t="n">
        <f aca="false">K200+Y212+AA212</f>
        <v>0.3</v>
      </c>
      <c r="L212" s="42" t="n">
        <f aca="false">L200</f>
        <v>0.02</v>
      </c>
      <c r="M212" s="38" t="n">
        <f aca="false">N212+O212</f>
        <v>0.265</v>
      </c>
      <c r="N212" s="43" t="n">
        <f aca="false">K212</f>
        <v>0.3</v>
      </c>
      <c r="O212" s="41" t="n">
        <f aca="false">V212</f>
        <v>-0.035</v>
      </c>
      <c r="P212" s="40" t="n">
        <f aca="false">Q212+R212</f>
        <v>0.2275</v>
      </c>
      <c r="Q212" s="41" t="n">
        <f aca="false">+[1]CGT_CNG!N212</f>
        <v>0.22</v>
      </c>
      <c r="R212" s="83" t="n">
        <f aca="false">+[1]CGT_CNG!O212</f>
        <v>0.0075</v>
      </c>
      <c r="S212" s="83" t="n">
        <f aca="false">T212+U212</f>
        <v>0.175</v>
      </c>
      <c r="T212" s="83" t="n">
        <f aca="false">[1]CGT_CNG!E212</f>
        <v>0.165</v>
      </c>
      <c r="U212" s="83" t="n">
        <f aca="false">[1]CGT_CNG!F212</f>
        <v>0.01</v>
      </c>
      <c r="V212" s="0" t="n">
        <f aca="false">VLOOKUP(MONTH(A212),tblMthAdj,4,FALSE())</f>
        <v>-0.035</v>
      </c>
      <c r="W212" s="0" t="n">
        <v>0</v>
      </c>
      <c r="Z212" s="0" t="n">
        <f aca="false">VLOOKUP(MONTH(A212),tblMthAdj,3,FALSE())</f>
        <v>-0.03</v>
      </c>
      <c r="AA212" s="0" t="n">
        <v>0</v>
      </c>
      <c r="AB212" s="0" t="n">
        <v>0</v>
      </c>
      <c r="AC212" s="0" t="n">
        <v>0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0.2975</v>
      </c>
      <c r="E213" s="0" t="n">
        <f aca="false">E201+X213</f>
        <v>0.3</v>
      </c>
      <c r="F213" s="0" t="n">
        <f aca="false">F201</f>
        <v>-0.0025</v>
      </c>
      <c r="G213" s="0" t="n">
        <f aca="false">H213+I213</f>
        <v>0.285</v>
      </c>
      <c r="H213" s="0" t="n">
        <f aca="false">K213</f>
        <v>0.34</v>
      </c>
      <c r="I213" s="0" t="n">
        <f aca="false">O213+Z213</f>
        <v>-0.055</v>
      </c>
      <c r="J213" s="0" t="n">
        <f aca="false">K213+L213</f>
        <v>0.36</v>
      </c>
      <c r="K213" s="43" t="n">
        <f aca="false">K201+Y213+AA213</f>
        <v>0.34</v>
      </c>
      <c r="L213" s="0" t="n">
        <f aca="false">L201</f>
        <v>0.02</v>
      </c>
      <c r="M213" s="0" t="n">
        <f aca="false">N213+O213</f>
        <v>0.305</v>
      </c>
      <c r="N213" s="0" t="n">
        <f aca="false">K213</f>
        <v>0.34</v>
      </c>
      <c r="O213" s="0" t="n">
        <f aca="false">V213</f>
        <v>-0.035</v>
      </c>
      <c r="P213" s="0" t="n">
        <f aca="false">Q213+R213</f>
        <v>0.2575</v>
      </c>
      <c r="Q213" s="41" t="n">
        <f aca="false">+[1]CGT_CNG!N213</f>
        <v>0.25</v>
      </c>
      <c r="R213" s="83" t="n">
        <f aca="false">+[1]CGT_CNG!O213</f>
        <v>0.0075</v>
      </c>
      <c r="S213" s="83" t="n">
        <f aca="false">T213+U213</f>
        <v>0.1825</v>
      </c>
      <c r="T213" s="83" t="n">
        <f aca="false">[1]CGT_CNG!E213</f>
        <v>0.17</v>
      </c>
      <c r="U213" s="83" t="n">
        <f aca="false">[1]CGT_CNG!F213</f>
        <v>0.0125</v>
      </c>
      <c r="V213" s="0" t="n">
        <f aca="false">VLOOKUP(MONTH(A213),tblMthAdj,4,FALSE())</f>
        <v>-0.035</v>
      </c>
      <c r="W213" s="0" t="n">
        <v>0</v>
      </c>
      <c r="Z213" s="0" t="n">
        <f aca="false">VLOOKUP(MONTH(A213),tblMthAdj,3,FALSE())</f>
        <v>-0.02</v>
      </c>
      <c r="AA213" s="0" t="n">
        <v>0</v>
      </c>
      <c r="AB213" s="0" t="n">
        <v>0</v>
      </c>
      <c r="AC213" s="0" t="n">
        <v>0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0.3125</v>
      </c>
      <c r="E214" s="0" t="n">
        <f aca="false">E202+X214</f>
        <v>0.315</v>
      </c>
      <c r="F214" s="0" t="n">
        <f aca="false">F202</f>
        <v>-0.0025</v>
      </c>
      <c r="G214" s="0" t="n">
        <f aca="false">H214+I214</f>
        <v>0.36</v>
      </c>
      <c r="H214" s="0" t="n">
        <f aca="false">K214</f>
        <v>0.38</v>
      </c>
      <c r="I214" s="0" t="n">
        <f aca="false">O214+Z214</f>
        <v>-0.02</v>
      </c>
      <c r="J214" s="0" t="n">
        <f aca="false">K214+L214</f>
        <v>0.4</v>
      </c>
      <c r="K214" s="43" t="n">
        <f aca="false">K202+Y214+AA214</f>
        <v>0.38</v>
      </c>
      <c r="L214" s="0" t="n">
        <f aca="false">L202</f>
        <v>0.02</v>
      </c>
      <c r="M214" s="0" t="n">
        <f aca="false">N214+O214</f>
        <v>0.36</v>
      </c>
      <c r="N214" s="0" t="n">
        <f aca="false">K214</f>
        <v>0.38</v>
      </c>
      <c r="O214" s="0" t="n">
        <f aca="false">V214</f>
        <v>-0.02</v>
      </c>
      <c r="P214" s="0" t="n">
        <f aca="false">Q214+R214</f>
        <v>0.2675</v>
      </c>
      <c r="Q214" s="41" t="n">
        <f aca="false">+[1]CGT_CNG!N214</f>
        <v>0.26</v>
      </c>
      <c r="R214" s="83" t="n">
        <f aca="false">+[1]CGT_CNG!O214</f>
        <v>0.0075</v>
      </c>
      <c r="S214" s="83" t="n">
        <f aca="false">T214+U214</f>
        <v>0.1875</v>
      </c>
      <c r="T214" s="83" t="n">
        <f aca="false">[1]CGT_CNG!E214</f>
        <v>0.175</v>
      </c>
      <c r="U214" s="83" t="n">
        <f aca="false">[1]CGT_CNG!F214</f>
        <v>0.0125</v>
      </c>
      <c r="V214" s="0" t="n">
        <f aca="false">VLOOKUP(MONTH(A214),tblMthAdj,4,FALSE())</f>
        <v>-0.02</v>
      </c>
      <c r="W214" s="0" t="n">
        <v>0</v>
      </c>
      <c r="Z214" s="0" t="n">
        <f aca="false">VLOOKUP(MONTH(A214),tblMthAdj,3,FALSE())</f>
        <v>0</v>
      </c>
      <c r="AA214" s="0" t="n">
        <v>0</v>
      </c>
      <c r="AB214" s="0" t="n">
        <v>0</v>
      </c>
      <c r="AC214" s="0" t="n">
        <v>0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0.31</v>
      </c>
      <c r="E215" s="0" t="n">
        <f aca="false">E203+X215</f>
        <v>0.315</v>
      </c>
      <c r="F215" s="0" t="n">
        <f aca="false">F203</f>
        <v>-0.005</v>
      </c>
      <c r="G215" s="0" t="n">
        <f aca="false">H215+I215</f>
        <v>0.36</v>
      </c>
      <c r="H215" s="0" t="n">
        <f aca="false">K215</f>
        <v>0.38</v>
      </c>
      <c r="I215" s="0" t="n">
        <f aca="false">O215+Z215</f>
        <v>-0.02</v>
      </c>
      <c r="J215" s="0" t="n">
        <f aca="false">K215+L215</f>
        <v>0.395</v>
      </c>
      <c r="K215" s="43" t="n">
        <f aca="false">K203+Y215+AA215</f>
        <v>0.38</v>
      </c>
      <c r="L215" s="0" t="n">
        <f aca="false">L203</f>
        <v>0.015</v>
      </c>
      <c r="M215" s="0" t="n">
        <f aca="false">N215+O215</f>
        <v>0.36</v>
      </c>
      <c r="N215" s="0" t="n">
        <f aca="false">K215</f>
        <v>0.38</v>
      </c>
      <c r="O215" s="0" t="n">
        <f aca="false">V215</f>
        <v>-0.02</v>
      </c>
      <c r="P215" s="0" t="n">
        <f aca="false">Q215+R215</f>
        <v>0.2675</v>
      </c>
      <c r="Q215" s="41" t="n">
        <f aca="false">+[1]CGT_CNG!N215</f>
        <v>0.26</v>
      </c>
      <c r="R215" s="83" t="n">
        <f aca="false">+[1]CGT_CNG!O215</f>
        <v>0.0075</v>
      </c>
      <c r="S215" s="83" t="n">
        <f aca="false">T215+U215</f>
        <v>0.1875</v>
      </c>
      <c r="T215" s="83" t="n">
        <f aca="false">[1]CGT_CNG!E215</f>
        <v>0.175</v>
      </c>
      <c r="U215" s="83" t="n">
        <f aca="false">[1]CGT_CNG!F215</f>
        <v>0.0125</v>
      </c>
      <c r="V215" s="0" t="n">
        <f aca="false">VLOOKUP(MONTH(A215),tblMthAdj,4,FALSE())</f>
        <v>-0.02</v>
      </c>
      <c r="W215" s="0" t="n">
        <v>0</v>
      </c>
      <c r="Z215" s="0" t="n">
        <f aca="false">VLOOKUP(MONTH(A215),tblMthAdj,3,FALSE())</f>
        <v>0</v>
      </c>
      <c r="AA215" s="0" t="n">
        <v>0</v>
      </c>
      <c r="AB215" s="0" t="n">
        <v>0</v>
      </c>
      <c r="AC215" s="0" t="n">
        <v>0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0.285</v>
      </c>
      <c r="E216" s="0" t="n">
        <f aca="false">E204+X216</f>
        <v>0.29</v>
      </c>
      <c r="F216" s="0" t="n">
        <f aca="false">F204</f>
        <v>-0.005</v>
      </c>
      <c r="G216" s="0" t="n">
        <f aca="false">H216+I216</f>
        <v>0.29</v>
      </c>
      <c r="H216" s="0" t="n">
        <f aca="false">K216</f>
        <v>0.33</v>
      </c>
      <c r="I216" s="0" t="n">
        <f aca="false">O216+Z216</f>
        <v>-0.04</v>
      </c>
      <c r="J216" s="0" t="n">
        <f aca="false">K216+L216</f>
        <v>0.345</v>
      </c>
      <c r="K216" s="43" t="n">
        <f aca="false">K204+Y216+AA216</f>
        <v>0.33</v>
      </c>
      <c r="L216" s="0" t="n">
        <f aca="false">L204</f>
        <v>0.015</v>
      </c>
      <c r="M216" s="0" t="n">
        <f aca="false">N216+O216</f>
        <v>0.31</v>
      </c>
      <c r="N216" s="0" t="n">
        <f aca="false">K216</f>
        <v>0.33</v>
      </c>
      <c r="O216" s="0" t="n">
        <f aca="false">V216</f>
        <v>-0.02</v>
      </c>
      <c r="P216" s="0" t="n">
        <f aca="false">Q216+R216</f>
        <v>0.2275</v>
      </c>
      <c r="Q216" s="41" t="n">
        <f aca="false">+[1]CGT_CNG!N216</f>
        <v>0.22</v>
      </c>
      <c r="R216" s="83" t="n">
        <f aca="false">+[1]CGT_CNG!O216</f>
        <v>0.0075</v>
      </c>
      <c r="S216" s="83" t="n">
        <f aca="false">T216+U216</f>
        <v>0.1775</v>
      </c>
      <c r="T216" s="83" t="n">
        <f aca="false">[1]CGT_CNG!E216</f>
        <v>0.165</v>
      </c>
      <c r="U216" s="83" t="n">
        <f aca="false">[1]CGT_CNG!F216</f>
        <v>0.0125</v>
      </c>
      <c r="V216" s="0" t="n">
        <f aca="false">VLOOKUP(MONTH(A216),tblMthAdj,4,FALSE())</f>
        <v>-0.02</v>
      </c>
      <c r="W216" s="0" t="n">
        <v>0</v>
      </c>
      <c r="Z216" s="0" t="n">
        <f aca="false">VLOOKUP(MONTH(A216),tblMthAdj,3,FALSE())</f>
        <v>-0.02</v>
      </c>
      <c r="AA216" s="0" t="n">
        <v>0</v>
      </c>
      <c r="AB216" s="0" t="n">
        <v>0</v>
      </c>
      <c r="AC216" s="0" t="n">
        <v>0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0.345</v>
      </c>
      <c r="E217" s="0" t="n">
        <f aca="false">E205+X217</f>
        <v>0.35</v>
      </c>
      <c r="F217" s="0" t="n">
        <f aca="false">F205</f>
        <v>-0.005</v>
      </c>
      <c r="G217" s="0" t="n">
        <f aca="false">H217+I217</f>
        <v>0.285</v>
      </c>
      <c r="H217" s="0" t="n">
        <f aca="false">K217</f>
        <v>0.37</v>
      </c>
      <c r="I217" s="0" t="n">
        <f aca="false">O217+Z217</f>
        <v>-0.085</v>
      </c>
      <c r="J217" s="0" t="n">
        <f aca="false">K217+L217</f>
        <v>0.38</v>
      </c>
      <c r="K217" s="43" t="n">
        <f aca="false">K205+Y217+AA217</f>
        <v>0.37</v>
      </c>
      <c r="L217" s="0" t="n">
        <f aca="false">L205</f>
        <v>0.01</v>
      </c>
      <c r="M217" s="0" t="n">
        <f aca="false">N217+O217</f>
        <v>0.315</v>
      </c>
      <c r="N217" s="0" t="n">
        <f aca="false">K217</f>
        <v>0.37</v>
      </c>
      <c r="O217" s="0" t="n">
        <f aca="false">V217</f>
        <v>-0.055</v>
      </c>
      <c r="P217" s="0" t="n">
        <f aca="false">Q217+R217</f>
        <v>0.2575</v>
      </c>
      <c r="Q217" s="41" t="n">
        <f aca="false">+[1]CGT_CNG!N217</f>
        <v>0.25</v>
      </c>
      <c r="R217" s="83" t="n">
        <f aca="false">+[1]CGT_CNG!O217</f>
        <v>0.0075</v>
      </c>
      <c r="S217" s="83" t="n">
        <f aca="false">T217+U217</f>
        <v>0.185</v>
      </c>
      <c r="T217" s="83" t="n">
        <f aca="false">[1]CGT_CNG!E217</f>
        <v>0.1725</v>
      </c>
      <c r="U217" s="83" t="n">
        <f aca="false">[1]CGT_CNG!F217</f>
        <v>0.0125</v>
      </c>
      <c r="V217" s="0" t="n">
        <f aca="false">VLOOKUP(MONTH(A217),tblMthAdj,4,FALSE())</f>
        <v>-0.055</v>
      </c>
      <c r="W217" s="0" t="n">
        <v>0</v>
      </c>
      <c r="Z217" s="0" t="n">
        <f aca="false">VLOOKUP(MONTH(A217),tblMthAdj,3,FALSE())</f>
        <v>-0.03</v>
      </c>
      <c r="AA217" s="0" t="n">
        <v>0</v>
      </c>
      <c r="AB217" s="0" t="n">
        <v>0</v>
      </c>
      <c r="AC217" s="0" t="n">
        <v>0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0.495</v>
      </c>
      <c r="E218" s="0" t="n">
        <f aca="false">E206+X218</f>
        <v>0.445</v>
      </c>
      <c r="F218" s="0" t="n">
        <f aca="false">F206</f>
        <v>0.05</v>
      </c>
      <c r="G218" s="0" t="n">
        <f aca="false">H218+I218</f>
        <v>0.325</v>
      </c>
      <c r="H218" s="0" t="n">
        <f aca="false">K218</f>
        <v>0.495</v>
      </c>
      <c r="I218" s="0" t="n">
        <f aca="false">O218+Z218</f>
        <v>-0.17</v>
      </c>
      <c r="J218" s="0" t="n">
        <f aca="false">K218+L218</f>
        <v>0.555</v>
      </c>
      <c r="K218" s="43" t="n">
        <f aca="false">K206+Y218+AA218</f>
        <v>0.495</v>
      </c>
      <c r="L218" s="0" t="n">
        <f aca="false">L206</f>
        <v>0.06</v>
      </c>
      <c r="M218" s="0" t="n">
        <f aca="false">N218+O218</f>
        <v>0.445</v>
      </c>
      <c r="N218" s="0" t="n">
        <f aca="false">K218</f>
        <v>0.495</v>
      </c>
      <c r="O218" s="0" t="n">
        <f aca="false">V218</f>
        <v>-0.05</v>
      </c>
      <c r="P218" s="0" t="n">
        <f aca="false">Q218+R218</f>
        <v>0.495</v>
      </c>
      <c r="Q218" s="0" t="n">
        <f aca="false">E218</f>
        <v>0.445</v>
      </c>
      <c r="R218" s="84" t="n">
        <f aca="false">F218</f>
        <v>0.05</v>
      </c>
      <c r="S218" s="84" t="n">
        <f aca="false">T218+U218</f>
        <v>0.495</v>
      </c>
      <c r="T218" s="84" t="n">
        <f aca="false">E218</f>
        <v>0.445</v>
      </c>
      <c r="U218" s="84" t="n">
        <f aca="false">F218</f>
        <v>0.05</v>
      </c>
      <c r="V218" s="0" t="n">
        <v>-0.05</v>
      </c>
      <c r="W218" s="0" t="n">
        <v>0</v>
      </c>
      <c r="Z218" s="0" t="n">
        <f aca="false">VLOOKUP(MONTH(A218),tblMthAdj,3,FALSE())</f>
        <v>-0.12</v>
      </c>
      <c r="AA218" s="0" t="n">
        <v>0</v>
      </c>
      <c r="AB218" s="0" t="n">
        <v>0</v>
      </c>
      <c r="AC218" s="0" t="n">
        <v>0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0.78</v>
      </c>
      <c r="E219" s="0" t="n">
        <f aca="false">E207+X219</f>
        <v>0.73</v>
      </c>
      <c r="F219" s="0" t="n">
        <f aca="false">F207</f>
        <v>0.05</v>
      </c>
      <c r="G219" s="0" t="n">
        <f aca="false">H219+I219</f>
        <v>0.85</v>
      </c>
      <c r="H219" s="0" t="n">
        <f aca="false">K219</f>
        <v>0.98</v>
      </c>
      <c r="I219" s="0" t="n">
        <f aca="false">O219+Z219</f>
        <v>-0.13</v>
      </c>
      <c r="J219" s="0" t="n">
        <f aca="false">K219+L219</f>
        <v>1.14</v>
      </c>
      <c r="K219" s="43" t="n">
        <f aca="false">K207+Y219+AA219</f>
        <v>0.98</v>
      </c>
      <c r="L219" s="0" t="n">
        <f aca="false">L207</f>
        <v>0.16</v>
      </c>
      <c r="M219" s="0" t="n">
        <f aca="false">N219+O219</f>
        <v>0.93</v>
      </c>
      <c r="N219" s="0" t="n">
        <f aca="false">K219</f>
        <v>0.98</v>
      </c>
      <c r="O219" s="0" t="n">
        <f aca="false">V219</f>
        <v>-0.05</v>
      </c>
      <c r="P219" s="0" t="n">
        <f aca="false">Q219+R219</f>
        <v>0.78</v>
      </c>
      <c r="Q219" s="0" t="n">
        <f aca="false">E219</f>
        <v>0.73</v>
      </c>
      <c r="R219" s="83" t="n">
        <f aca="false">F219</f>
        <v>0.05</v>
      </c>
      <c r="S219" s="83" t="n">
        <f aca="false">T219+U219</f>
        <v>0.78</v>
      </c>
      <c r="T219" s="83" t="n">
        <f aca="false">E219</f>
        <v>0.73</v>
      </c>
      <c r="U219" s="83" t="n">
        <f aca="false">F219</f>
        <v>0.05</v>
      </c>
      <c r="V219" s="0" t="n">
        <v>-0.05</v>
      </c>
      <c r="W219" s="0" t="n">
        <v>0</v>
      </c>
      <c r="Z219" s="0" t="n">
        <f aca="false">VLOOKUP(MONTH(A219),tblMthAdj,3,FALSE())</f>
        <v>-0.08</v>
      </c>
      <c r="AA219" s="0" t="n">
        <v>0</v>
      </c>
      <c r="AB219" s="0" t="n">
        <v>0</v>
      </c>
      <c r="AC219" s="0" t="n">
        <v>0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1.07</v>
      </c>
      <c r="E220" s="0" t="n">
        <f aca="false">E208+X220</f>
        <v>1.02</v>
      </c>
      <c r="F220" s="0" t="n">
        <f aca="false">F208</f>
        <v>0.05</v>
      </c>
      <c r="G220" s="0" t="n">
        <f aca="false">H220+I220</f>
        <v>1.35</v>
      </c>
      <c r="H220" s="0" t="n">
        <f aca="false">K220</f>
        <v>1.6</v>
      </c>
      <c r="I220" s="0" t="n">
        <f aca="false">O220+Z220</f>
        <v>-0.25</v>
      </c>
      <c r="J220" s="0" t="n">
        <f aca="false">K220+L220</f>
        <v>1.94</v>
      </c>
      <c r="K220" s="43" t="n">
        <f aca="false">K208+Y220+AA220</f>
        <v>1.6</v>
      </c>
      <c r="L220" s="0" t="n">
        <f aca="false">L208</f>
        <v>0.34</v>
      </c>
      <c r="M220" s="0" t="n">
        <f aca="false">N220+O220</f>
        <v>1.4</v>
      </c>
      <c r="N220" s="0" t="n">
        <f aca="false">K220</f>
        <v>1.6</v>
      </c>
      <c r="O220" s="0" t="n">
        <f aca="false">V220</f>
        <v>-0.2</v>
      </c>
      <c r="P220" s="0" t="n">
        <f aca="false">Q220+R220</f>
        <v>1.07</v>
      </c>
      <c r="Q220" s="0" t="n">
        <f aca="false">E220</f>
        <v>1.02</v>
      </c>
      <c r="R220" s="83" t="n">
        <f aca="false">F220</f>
        <v>0.05</v>
      </c>
      <c r="S220" s="83" t="n">
        <f aca="false">T220+U220</f>
        <v>1.07</v>
      </c>
      <c r="T220" s="83" t="n">
        <f aca="false">E220</f>
        <v>1.02</v>
      </c>
      <c r="U220" s="83" t="n">
        <f aca="false">F220</f>
        <v>0.05</v>
      </c>
      <c r="V220" s="0" t="n">
        <v>-0.2</v>
      </c>
      <c r="W220" s="0" t="n">
        <v>0</v>
      </c>
      <c r="Z220" s="0" t="n">
        <f aca="false">VLOOKUP(MONTH(A220),tblMthAdj,3,FALSE())</f>
        <v>-0.05</v>
      </c>
      <c r="AA220" s="0" t="n">
        <v>0</v>
      </c>
      <c r="AB220" s="0" t="n">
        <v>0</v>
      </c>
      <c r="AC220" s="0" t="n">
        <v>0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1.06</v>
      </c>
      <c r="E221" s="0" t="n">
        <f aca="false">E209+X221</f>
        <v>1.01</v>
      </c>
      <c r="F221" s="0" t="n">
        <f aca="false">F209</f>
        <v>0.05</v>
      </c>
      <c r="G221" s="0" t="n">
        <f aca="false">H221+I221</f>
        <v>1.32</v>
      </c>
      <c r="H221" s="0" t="n">
        <f aca="false">K221</f>
        <v>1.6</v>
      </c>
      <c r="I221" s="0" t="n">
        <f aca="false">O221+Z221</f>
        <v>-0.28</v>
      </c>
      <c r="J221" s="0" t="n">
        <f aca="false">K221+L221</f>
        <v>1.94</v>
      </c>
      <c r="K221" s="43" t="n">
        <f aca="false">K209+Y221+AA221</f>
        <v>1.6</v>
      </c>
      <c r="L221" s="0" t="n">
        <f aca="false">L209</f>
        <v>0.34</v>
      </c>
      <c r="M221" s="0" t="n">
        <f aca="false">N221+O221</f>
        <v>1.4</v>
      </c>
      <c r="N221" s="0" t="n">
        <f aca="false">K221</f>
        <v>1.6</v>
      </c>
      <c r="O221" s="0" t="n">
        <f aca="false">V221</f>
        <v>-0.2</v>
      </c>
      <c r="P221" s="0" t="n">
        <f aca="false">Q221+R221</f>
        <v>1.06</v>
      </c>
      <c r="Q221" s="0" t="n">
        <f aca="false">E221</f>
        <v>1.01</v>
      </c>
      <c r="R221" s="83" t="n">
        <f aca="false">F221</f>
        <v>0.05</v>
      </c>
      <c r="S221" s="83" t="n">
        <f aca="false">T221+U221</f>
        <v>1.06</v>
      </c>
      <c r="T221" s="83" t="n">
        <f aca="false">E221</f>
        <v>1.01</v>
      </c>
      <c r="U221" s="83" t="n">
        <f aca="false">F221</f>
        <v>0.05</v>
      </c>
      <c r="V221" s="0" t="n">
        <v>-0.2</v>
      </c>
      <c r="W221" s="0" t="n">
        <v>0</v>
      </c>
      <c r="Z221" s="0" t="n">
        <f aca="false">VLOOKUP(MONTH(A221),tblMthAdj,3,FALSE())</f>
        <v>-0.08</v>
      </c>
      <c r="AA221" s="0" t="n">
        <v>0</v>
      </c>
      <c r="AB221" s="0" t="n">
        <v>0</v>
      </c>
      <c r="AC221" s="0" t="n">
        <v>0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0.595</v>
      </c>
      <c r="E222" s="0" t="n">
        <f aca="false">E210+X222</f>
        <v>0.545</v>
      </c>
      <c r="F222" s="0" t="n">
        <f aca="false">F210</f>
        <v>0.05</v>
      </c>
      <c r="G222" s="0" t="n">
        <f aca="false">H222+I222</f>
        <v>0.395</v>
      </c>
      <c r="H222" s="0" t="n">
        <f aca="false">K222</f>
        <v>0.565</v>
      </c>
      <c r="I222" s="0" t="n">
        <f aca="false">O222+Z222</f>
        <v>-0.17</v>
      </c>
      <c r="J222" s="0" t="n">
        <f aca="false">K222+L222</f>
        <v>0.665</v>
      </c>
      <c r="K222" s="43" t="n">
        <f aca="false">K210+Y222+AA222</f>
        <v>0.565</v>
      </c>
      <c r="L222" s="0" t="n">
        <f aca="false">L210</f>
        <v>0.1</v>
      </c>
      <c r="M222" s="0" t="n">
        <f aca="false">N222+O222</f>
        <v>0.515</v>
      </c>
      <c r="N222" s="0" t="n">
        <f aca="false">K222</f>
        <v>0.565</v>
      </c>
      <c r="O222" s="0" t="n">
        <f aca="false">V222</f>
        <v>-0.05</v>
      </c>
      <c r="P222" s="0" t="n">
        <f aca="false">Q222+R222</f>
        <v>0.595</v>
      </c>
      <c r="Q222" s="0" t="n">
        <f aca="false">E222</f>
        <v>0.545</v>
      </c>
      <c r="R222" s="83" t="n">
        <f aca="false">F222</f>
        <v>0.05</v>
      </c>
      <c r="S222" s="83" t="n">
        <f aca="false">T222+U222</f>
        <v>0.595</v>
      </c>
      <c r="T222" s="83" t="n">
        <f aca="false">E222</f>
        <v>0.545</v>
      </c>
      <c r="U222" s="83" t="n">
        <f aca="false">F222</f>
        <v>0.05</v>
      </c>
      <c r="V222" s="0" t="n">
        <v>-0.05</v>
      </c>
      <c r="W222" s="0" t="n">
        <v>0</v>
      </c>
      <c r="Z222" s="0" t="n">
        <f aca="false">VLOOKUP(MONTH(A222),tblMthAdj,3,FALSE())</f>
        <v>-0.12</v>
      </c>
      <c r="AA222" s="0" t="n">
        <v>0</v>
      </c>
      <c r="AB222" s="0" t="n">
        <v>0</v>
      </c>
      <c r="AC222" s="0" t="n">
        <v>0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0.31</v>
      </c>
      <c r="E223" s="0" t="n">
        <f aca="false">E211+X223</f>
        <v>0.31</v>
      </c>
      <c r="F223" s="0" t="n">
        <f aca="false">F211</f>
        <v>0</v>
      </c>
      <c r="G223" s="0" t="n">
        <f aca="false">H223+I223</f>
        <v>0.265</v>
      </c>
      <c r="H223" s="0" t="n">
        <f aca="false">K223</f>
        <v>0.35</v>
      </c>
      <c r="I223" s="0" t="n">
        <f aca="false">O223+Z223</f>
        <v>-0.085</v>
      </c>
      <c r="J223" s="0" t="n">
        <f aca="false">K223+L223</f>
        <v>0.37</v>
      </c>
      <c r="K223" s="43" t="n">
        <f aca="false">K211+Y223+AA223</f>
        <v>0.35</v>
      </c>
      <c r="L223" s="0" t="n">
        <f aca="false">L211</f>
        <v>0.02</v>
      </c>
      <c r="M223" s="0" t="n">
        <f aca="false">N223+O223</f>
        <v>0.305</v>
      </c>
      <c r="N223" s="0" t="n">
        <f aca="false">K223</f>
        <v>0.35</v>
      </c>
      <c r="O223" s="0" t="n">
        <f aca="false">V223</f>
        <v>-0.045</v>
      </c>
      <c r="P223" s="0" t="n">
        <f aca="false">Q223+R223</f>
        <v>0.3325</v>
      </c>
      <c r="Q223" s="48" t="n">
        <f aca="false">+[1]CGT_CNG!N223</f>
        <v>0.325</v>
      </c>
      <c r="R223" s="84" t="n">
        <f aca="false">+[1]CGT_CNG!O223</f>
        <v>0.0075</v>
      </c>
      <c r="S223" s="84" t="n">
        <f aca="false">T223+U223</f>
        <v>0.1875</v>
      </c>
      <c r="T223" s="84" t="n">
        <f aca="false">[1]CGT_CNG!E223</f>
        <v>0.17</v>
      </c>
      <c r="U223" s="84" t="n">
        <f aca="false">[1]CGT_CNG!F223</f>
        <v>0.0175</v>
      </c>
      <c r="V223" s="0" t="n">
        <f aca="false">VLOOKUP(MONTH(A223),tblMthAdj,4,FALSE())</f>
        <v>-0.045</v>
      </c>
      <c r="W223" s="0" t="n">
        <v>0</v>
      </c>
      <c r="Z223" s="0" t="n">
        <f aca="false">VLOOKUP(MONTH(A223),tblMthAdj,3,FALSE())</f>
        <v>-0.04</v>
      </c>
      <c r="AA223" s="0" t="n">
        <v>0</v>
      </c>
      <c r="AB223" s="0" t="n">
        <v>0</v>
      </c>
      <c r="AC223" s="0" t="n">
        <v>0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0.29</v>
      </c>
      <c r="E224" s="0" t="n">
        <f aca="false">E212+X224</f>
        <v>0.29</v>
      </c>
      <c r="F224" s="0" t="n">
        <f aca="false">F212</f>
        <v>0</v>
      </c>
      <c r="G224" s="0" t="n">
        <f aca="false">H224+I224</f>
        <v>0.235</v>
      </c>
      <c r="H224" s="0" t="n">
        <f aca="false">K224</f>
        <v>0.3</v>
      </c>
      <c r="I224" s="0" t="n">
        <f aca="false">O224+Z224</f>
        <v>-0.065</v>
      </c>
      <c r="J224" s="0" t="n">
        <f aca="false">K224+L224</f>
        <v>0.32</v>
      </c>
      <c r="K224" s="43" t="n">
        <f aca="false">K212+Y224+AA224</f>
        <v>0.3</v>
      </c>
      <c r="L224" s="0" t="n">
        <f aca="false">L212</f>
        <v>0.02</v>
      </c>
      <c r="M224" s="0" t="n">
        <f aca="false">N224+O224</f>
        <v>0.265</v>
      </c>
      <c r="N224" s="0" t="n">
        <f aca="false">K224</f>
        <v>0.3</v>
      </c>
      <c r="O224" s="0" t="n">
        <f aca="false">V224</f>
        <v>-0.035</v>
      </c>
      <c r="P224" s="0" t="n">
        <f aca="false">Q224+R224</f>
        <v>0.2275</v>
      </c>
      <c r="Q224" s="41" t="n">
        <f aca="false">+[1]CGT_CNG!N224</f>
        <v>0.22</v>
      </c>
      <c r="R224" s="83" t="n">
        <f aca="false">+[1]CGT_CNG!O224</f>
        <v>0.0075</v>
      </c>
      <c r="S224" s="83" t="n">
        <f aca="false">T224+U224</f>
        <v>0.175</v>
      </c>
      <c r="T224" s="83" t="n">
        <f aca="false">[1]CGT_CNG!E224</f>
        <v>0.165</v>
      </c>
      <c r="U224" s="83" t="n">
        <f aca="false">[1]CGT_CNG!F224</f>
        <v>0.01</v>
      </c>
      <c r="V224" s="0" t="n">
        <f aca="false">VLOOKUP(MONTH(A224),tblMthAdj,4,FALSE())</f>
        <v>-0.035</v>
      </c>
      <c r="W224" s="0" t="n">
        <v>0</v>
      </c>
      <c r="Z224" s="0" t="n">
        <f aca="false">VLOOKUP(MONTH(A224),tblMthAdj,3,FALSE())</f>
        <v>-0.03</v>
      </c>
      <c r="AA224" s="0" t="n">
        <v>0</v>
      </c>
      <c r="AB224" s="0" t="n">
        <v>0</v>
      </c>
      <c r="AC224" s="0" t="n">
        <v>0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0.2975</v>
      </c>
      <c r="E225" s="0" t="n">
        <f aca="false">E213+X225</f>
        <v>0.3</v>
      </c>
      <c r="F225" s="0" t="n">
        <f aca="false">F213</f>
        <v>-0.0025</v>
      </c>
      <c r="G225" s="0" t="n">
        <f aca="false">H225+I225</f>
        <v>0.285</v>
      </c>
      <c r="H225" s="0" t="n">
        <f aca="false">K225</f>
        <v>0.34</v>
      </c>
      <c r="I225" s="0" t="n">
        <f aca="false">O225+Z225</f>
        <v>-0.055</v>
      </c>
      <c r="J225" s="0" t="n">
        <f aca="false">K225+L225</f>
        <v>0.36</v>
      </c>
      <c r="K225" s="43" t="n">
        <f aca="false">K213+Y225+AA225</f>
        <v>0.34</v>
      </c>
      <c r="L225" s="0" t="n">
        <f aca="false">L213</f>
        <v>0.02</v>
      </c>
      <c r="M225" s="0" t="n">
        <f aca="false">N225+O225</f>
        <v>0.305</v>
      </c>
      <c r="N225" s="0" t="n">
        <f aca="false">K225</f>
        <v>0.34</v>
      </c>
      <c r="O225" s="0" t="n">
        <f aca="false">V225</f>
        <v>-0.035</v>
      </c>
      <c r="P225" s="0" t="n">
        <f aca="false">Q225+R225</f>
        <v>0.2575</v>
      </c>
      <c r="Q225" s="41" t="n">
        <f aca="false">+[1]CGT_CNG!N225</f>
        <v>0.25</v>
      </c>
      <c r="R225" s="83" t="n">
        <f aca="false">+[1]CGT_CNG!O225</f>
        <v>0.0075</v>
      </c>
      <c r="S225" s="83" t="n">
        <f aca="false">T225+U225</f>
        <v>0.1825</v>
      </c>
      <c r="T225" s="83" t="n">
        <f aca="false">[1]CGT_CNG!E225</f>
        <v>0.17</v>
      </c>
      <c r="U225" s="83" t="n">
        <f aca="false">[1]CGT_CNG!F225</f>
        <v>0.0125</v>
      </c>
      <c r="V225" s="0" t="n">
        <f aca="false">VLOOKUP(MONTH(A225),tblMthAdj,4,FALSE())</f>
        <v>-0.035</v>
      </c>
      <c r="W225" s="0" t="n">
        <v>0</v>
      </c>
      <c r="Z225" s="0" t="n">
        <f aca="false">VLOOKUP(MONTH(A225),tblMthAdj,3,FALSE())</f>
        <v>-0.02</v>
      </c>
      <c r="AA225" s="0" t="n">
        <v>0</v>
      </c>
      <c r="AB225" s="0" t="n">
        <v>0</v>
      </c>
      <c r="AC225" s="0" t="n">
        <v>0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0.3125</v>
      </c>
      <c r="E226" s="0" t="n">
        <f aca="false">E214+X226</f>
        <v>0.315</v>
      </c>
      <c r="F226" s="0" t="n">
        <f aca="false">F214</f>
        <v>-0.0025</v>
      </c>
      <c r="G226" s="0" t="n">
        <f aca="false">H226+I226</f>
        <v>0.36</v>
      </c>
      <c r="H226" s="0" t="n">
        <f aca="false">K226</f>
        <v>0.38</v>
      </c>
      <c r="I226" s="0" t="n">
        <f aca="false">O226+Z226</f>
        <v>-0.02</v>
      </c>
      <c r="J226" s="0" t="n">
        <f aca="false">K226+L226</f>
        <v>0.4</v>
      </c>
      <c r="K226" s="43" t="n">
        <f aca="false">K214+Y226+AA226</f>
        <v>0.38</v>
      </c>
      <c r="L226" s="0" t="n">
        <f aca="false">L214</f>
        <v>0.02</v>
      </c>
      <c r="M226" s="0" t="n">
        <f aca="false">N226+O226</f>
        <v>0.36</v>
      </c>
      <c r="N226" s="0" t="n">
        <f aca="false">K226</f>
        <v>0.38</v>
      </c>
      <c r="O226" s="0" t="n">
        <f aca="false">V226</f>
        <v>-0.02</v>
      </c>
      <c r="P226" s="0" t="n">
        <f aca="false">Q226+R226</f>
        <v>0.2675</v>
      </c>
      <c r="Q226" s="41" t="n">
        <f aca="false">+[1]CGT_CNG!N226</f>
        <v>0.26</v>
      </c>
      <c r="R226" s="83" t="n">
        <f aca="false">+[1]CGT_CNG!O226</f>
        <v>0.0075</v>
      </c>
      <c r="S226" s="83" t="n">
        <f aca="false">T226+U226</f>
        <v>0.1875</v>
      </c>
      <c r="T226" s="83" t="n">
        <f aca="false">[1]CGT_CNG!E226</f>
        <v>0.175</v>
      </c>
      <c r="U226" s="83" t="n">
        <f aca="false">[1]CGT_CNG!F226</f>
        <v>0.0125</v>
      </c>
      <c r="V226" s="0" t="n">
        <f aca="false">VLOOKUP(MONTH(A226),tblMthAdj,4,FALSE())</f>
        <v>-0.02</v>
      </c>
      <c r="W226" s="0" t="n">
        <v>0</v>
      </c>
      <c r="Z226" s="0" t="n">
        <f aca="false">VLOOKUP(MONTH(A226),tblMthAdj,3,FALSE())</f>
        <v>0</v>
      </c>
      <c r="AA226" s="0" t="n">
        <v>0</v>
      </c>
      <c r="AB226" s="0" t="n">
        <v>0</v>
      </c>
      <c r="AC226" s="0" t="n">
        <v>0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0.31</v>
      </c>
      <c r="E227" s="0" t="n">
        <f aca="false">E215+X227</f>
        <v>0.315</v>
      </c>
      <c r="F227" s="0" t="n">
        <f aca="false">F215</f>
        <v>-0.005</v>
      </c>
      <c r="G227" s="0" t="n">
        <f aca="false">H227+I227</f>
        <v>0.36</v>
      </c>
      <c r="H227" s="0" t="n">
        <f aca="false">K227</f>
        <v>0.38</v>
      </c>
      <c r="I227" s="0" t="n">
        <f aca="false">O227+Z227</f>
        <v>-0.02</v>
      </c>
      <c r="J227" s="0" t="n">
        <f aca="false">K227+L227</f>
        <v>0.395</v>
      </c>
      <c r="K227" s="43" t="n">
        <f aca="false">K215+Y227+AA227</f>
        <v>0.38</v>
      </c>
      <c r="L227" s="0" t="n">
        <f aca="false">L215</f>
        <v>0.015</v>
      </c>
      <c r="M227" s="0" t="n">
        <f aca="false">N227+O227</f>
        <v>0.36</v>
      </c>
      <c r="N227" s="0" t="n">
        <f aca="false">K227</f>
        <v>0.38</v>
      </c>
      <c r="O227" s="0" t="n">
        <f aca="false">V227</f>
        <v>-0.02</v>
      </c>
      <c r="P227" s="0" t="n">
        <f aca="false">Q227+R227</f>
        <v>0.2675</v>
      </c>
      <c r="Q227" s="41" t="n">
        <f aca="false">+[1]CGT_CNG!N227</f>
        <v>0.26</v>
      </c>
      <c r="R227" s="83" t="n">
        <f aca="false">+[1]CGT_CNG!O227</f>
        <v>0.0075</v>
      </c>
      <c r="S227" s="83" t="n">
        <f aca="false">T227+U227</f>
        <v>0.1875</v>
      </c>
      <c r="T227" s="83" t="n">
        <f aca="false">[1]CGT_CNG!E227</f>
        <v>0.175</v>
      </c>
      <c r="U227" s="83" t="n">
        <f aca="false">[1]CGT_CNG!F227</f>
        <v>0.0125</v>
      </c>
      <c r="V227" s="0" t="n">
        <f aca="false">VLOOKUP(MONTH(A227),tblMthAdj,4,FALSE())</f>
        <v>-0.02</v>
      </c>
      <c r="W227" s="0" t="n">
        <v>0</v>
      </c>
      <c r="Z227" s="0" t="n">
        <f aca="false">VLOOKUP(MONTH(A227),tblMthAdj,3,FALSE())</f>
        <v>0</v>
      </c>
      <c r="AA227" s="0" t="n">
        <v>0</v>
      </c>
      <c r="AB227" s="0" t="n">
        <v>0</v>
      </c>
      <c r="AC227" s="0" t="n">
        <v>0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0.285</v>
      </c>
      <c r="E228" s="0" t="n">
        <f aca="false">E216+X228</f>
        <v>0.29</v>
      </c>
      <c r="F228" s="0" t="n">
        <f aca="false">F216</f>
        <v>-0.005</v>
      </c>
      <c r="G228" s="0" t="n">
        <f aca="false">H228+I228</f>
        <v>0.29</v>
      </c>
      <c r="H228" s="0" t="n">
        <f aca="false">K228</f>
        <v>0.33</v>
      </c>
      <c r="I228" s="0" t="n">
        <f aca="false">O228+Z228</f>
        <v>-0.04</v>
      </c>
      <c r="J228" s="0" t="n">
        <f aca="false">K228+L228</f>
        <v>0.345</v>
      </c>
      <c r="K228" s="43" t="n">
        <f aca="false">K216+Y228+AA228</f>
        <v>0.33</v>
      </c>
      <c r="L228" s="0" t="n">
        <f aca="false">L216</f>
        <v>0.015</v>
      </c>
      <c r="M228" s="0" t="n">
        <f aca="false">N228+O228</f>
        <v>0.31</v>
      </c>
      <c r="N228" s="0" t="n">
        <f aca="false">K228</f>
        <v>0.33</v>
      </c>
      <c r="O228" s="0" t="n">
        <f aca="false">V228</f>
        <v>-0.02</v>
      </c>
      <c r="P228" s="0" t="n">
        <f aca="false">Q228+R228</f>
        <v>0.2275</v>
      </c>
      <c r="Q228" s="41" t="n">
        <f aca="false">+[1]CGT_CNG!N228</f>
        <v>0.22</v>
      </c>
      <c r="R228" s="83" t="n">
        <f aca="false">+[1]CGT_CNG!O228</f>
        <v>0.0075</v>
      </c>
      <c r="S228" s="83" t="n">
        <f aca="false">T228+U228</f>
        <v>0.1775</v>
      </c>
      <c r="T228" s="83" t="n">
        <f aca="false">[1]CGT_CNG!E228</f>
        <v>0.165</v>
      </c>
      <c r="U228" s="83" t="n">
        <f aca="false">[1]CGT_CNG!F228</f>
        <v>0.0125</v>
      </c>
      <c r="V228" s="0" t="n">
        <f aca="false">VLOOKUP(MONTH(A228),tblMthAdj,4,FALSE())</f>
        <v>-0.02</v>
      </c>
      <c r="W228" s="0" t="n">
        <v>0</v>
      </c>
      <c r="Z228" s="0" t="n">
        <f aca="false">VLOOKUP(MONTH(A228),tblMthAdj,3,FALSE())</f>
        <v>-0.02</v>
      </c>
      <c r="AA228" s="0" t="n">
        <v>0</v>
      </c>
      <c r="AB228" s="0" t="n">
        <v>0</v>
      </c>
      <c r="AC228" s="0" t="n">
        <v>0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0.345</v>
      </c>
      <c r="E229" s="0" t="n">
        <f aca="false">E217+X229</f>
        <v>0.35</v>
      </c>
      <c r="F229" s="0" t="n">
        <f aca="false">F217</f>
        <v>-0.005</v>
      </c>
      <c r="G229" s="0" t="n">
        <f aca="false">H229+I229</f>
        <v>0.285</v>
      </c>
      <c r="H229" s="0" t="n">
        <f aca="false">K229</f>
        <v>0.37</v>
      </c>
      <c r="I229" s="0" t="n">
        <f aca="false">O229+Z229</f>
        <v>-0.085</v>
      </c>
      <c r="J229" s="0" t="n">
        <f aca="false">K229+L229</f>
        <v>0.38</v>
      </c>
      <c r="K229" s="43" t="n">
        <f aca="false">K217+Y229+AA229</f>
        <v>0.37</v>
      </c>
      <c r="L229" s="0" t="n">
        <f aca="false">L217</f>
        <v>0.01</v>
      </c>
      <c r="M229" s="0" t="n">
        <f aca="false">N229+O229</f>
        <v>0.315</v>
      </c>
      <c r="N229" s="0" t="n">
        <f aca="false">K229</f>
        <v>0.37</v>
      </c>
      <c r="O229" s="0" t="n">
        <f aca="false">V229</f>
        <v>-0.055</v>
      </c>
      <c r="P229" s="0" t="n">
        <f aca="false">Q229+R229</f>
        <v>0.2575</v>
      </c>
      <c r="Q229" s="41" t="n">
        <f aca="false">+[1]CGT_CNG!N229</f>
        <v>0.25</v>
      </c>
      <c r="R229" s="83" t="n">
        <f aca="false">+[1]CGT_CNG!O229</f>
        <v>0.0075</v>
      </c>
      <c r="S229" s="83" t="n">
        <f aca="false">T229+U229</f>
        <v>0.185</v>
      </c>
      <c r="T229" s="83" t="n">
        <f aca="false">[1]CGT_CNG!E229</f>
        <v>0.1725</v>
      </c>
      <c r="U229" s="83" t="n">
        <f aca="false">[1]CGT_CNG!F229</f>
        <v>0.0125</v>
      </c>
      <c r="V229" s="0" t="n">
        <f aca="false">VLOOKUP(MONTH(A229),tblMthAdj,4,FALSE())</f>
        <v>-0.055</v>
      </c>
      <c r="W229" s="0" t="n">
        <v>0</v>
      </c>
      <c r="Z229" s="0" t="n">
        <f aca="false">VLOOKUP(MONTH(A229),tblMthAdj,3,FALSE())</f>
        <v>-0.03</v>
      </c>
      <c r="AA229" s="0" t="n">
        <v>0</v>
      </c>
      <c r="AB229" s="0" t="n">
        <v>0</v>
      </c>
      <c r="AC229" s="0" t="n">
        <v>0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0.495</v>
      </c>
      <c r="E230" s="0" t="n">
        <f aca="false">E218+X230</f>
        <v>0.445</v>
      </c>
      <c r="F230" s="0" t="n">
        <f aca="false">F218</f>
        <v>0.05</v>
      </c>
      <c r="G230" s="0" t="n">
        <f aca="false">H230+I230</f>
        <v>0.325</v>
      </c>
      <c r="H230" s="0" t="n">
        <f aca="false">K230</f>
        <v>0.495</v>
      </c>
      <c r="I230" s="0" t="n">
        <f aca="false">O230+Z230</f>
        <v>-0.17</v>
      </c>
      <c r="J230" s="0" t="n">
        <f aca="false">K230+L230</f>
        <v>0.555</v>
      </c>
      <c r="K230" s="43" t="n">
        <f aca="false">K218+Y230+AA230</f>
        <v>0.495</v>
      </c>
      <c r="L230" s="0" t="n">
        <f aca="false">L218</f>
        <v>0.06</v>
      </c>
      <c r="M230" s="0" t="n">
        <f aca="false">N230+O230</f>
        <v>0.445</v>
      </c>
      <c r="N230" s="0" t="n">
        <f aca="false">K230</f>
        <v>0.495</v>
      </c>
      <c r="O230" s="0" t="n">
        <f aca="false">V230</f>
        <v>-0.05</v>
      </c>
      <c r="P230" s="0" t="n">
        <f aca="false">Q230+R230</f>
        <v>0.495</v>
      </c>
      <c r="Q230" s="0" t="n">
        <f aca="false">E230</f>
        <v>0.445</v>
      </c>
      <c r="R230" s="84" t="n">
        <f aca="false">F230</f>
        <v>0.05</v>
      </c>
      <c r="S230" s="84" t="n">
        <f aca="false">T230+U230</f>
        <v>0.495</v>
      </c>
      <c r="T230" s="84" t="n">
        <f aca="false">E230</f>
        <v>0.445</v>
      </c>
      <c r="U230" s="84" t="n">
        <f aca="false">F230</f>
        <v>0.05</v>
      </c>
      <c r="V230" s="0" t="n">
        <v>-0.05</v>
      </c>
      <c r="W230" s="0" t="n">
        <v>0</v>
      </c>
      <c r="Z230" s="0" t="n">
        <f aca="false">VLOOKUP(MONTH(A230),tblMthAdj,3,FALSE())</f>
        <v>-0.12</v>
      </c>
      <c r="AA230" s="0" t="n">
        <v>0</v>
      </c>
      <c r="AB230" s="0" t="n">
        <v>0</v>
      </c>
      <c r="AC230" s="0" t="n">
        <v>0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0.78</v>
      </c>
      <c r="E231" s="0" t="n">
        <f aca="false">E219+X231</f>
        <v>0.73</v>
      </c>
      <c r="F231" s="0" t="n">
        <f aca="false">F219</f>
        <v>0.05</v>
      </c>
      <c r="G231" s="0" t="n">
        <f aca="false">H231+I231</f>
        <v>0.85</v>
      </c>
      <c r="H231" s="0" t="n">
        <f aca="false">K231</f>
        <v>0.98</v>
      </c>
      <c r="I231" s="0" t="n">
        <f aca="false">O231+Z231</f>
        <v>-0.13</v>
      </c>
      <c r="J231" s="0" t="n">
        <f aca="false">K231+L231</f>
        <v>1.14</v>
      </c>
      <c r="K231" s="43" t="n">
        <f aca="false">K219+Y231+AA231</f>
        <v>0.98</v>
      </c>
      <c r="L231" s="0" t="n">
        <f aca="false">L219</f>
        <v>0.16</v>
      </c>
      <c r="M231" s="0" t="n">
        <f aca="false">N231+O231</f>
        <v>0.93</v>
      </c>
      <c r="N231" s="0" t="n">
        <f aca="false">K231</f>
        <v>0.98</v>
      </c>
      <c r="O231" s="0" t="n">
        <f aca="false">V231</f>
        <v>-0.05</v>
      </c>
      <c r="P231" s="0" t="n">
        <f aca="false">Q231+R231</f>
        <v>0.78</v>
      </c>
      <c r="Q231" s="0" t="n">
        <f aca="false">E231</f>
        <v>0.73</v>
      </c>
      <c r="R231" s="83" t="n">
        <f aca="false">F231</f>
        <v>0.05</v>
      </c>
      <c r="S231" s="83" t="n">
        <f aca="false">T231+U231</f>
        <v>0.78</v>
      </c>
      <c r="T231" s="83" t="n">
        <f aca="false">E231</f>
        <v>0.73</v>
      </c>
      <c r="U231" s="83" t="n">
        <f aca="false">F231</f>
        <v>0.05</v>
      </c>
      <c r="V231" s="0" t="n">
        <v>-0.05</v>
      </c>
      <c r="W231" s="0" t="n">
        <v>0</v>
      </c>
      <c r="Z231" s="0" t="n">
        <f aca="false">VLOOKUP(MONTH(A231),tblMthAdj,3,FALSE())</f>
        <v>-0.08</v>
      </c>
      <c r="AA231" s="0" t="n">
        <v>0</v>
      </c>
      <c r="AB231" s="0" t="n">
        <v>0</v>
      </c>
      <c r="AC231" s="0" t="n">
        <v>0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1.07</v>
      </c>
      <c r="E232" s="0" t="n">
        <f aca="false">E220+X232</f>
        <v>1.02</v>
      </c>
      <c r="F232" s="0" t="n">
        <f aca="false">F220</f>
        <v>0.05</v>
      </c>
      <c r="G232" s="0" t="n">
        <f aca="false">H232+I232</f>
        <v>1.35</v>
      </c>
      <c r="H232" s="0" t="n">
        <f aca="false">K232</f>
        <v>1.6</v>
      </c>
      <c r="I232" s="0" t="n">
        <f aca="false">O232+Z232</f>
        <v>-0.25</v>
      </c>
      <c r="J232" s="0" t="n">
        <f aca="false">K232+L232</f>
        <v>1.94</v>
      </c>
      <c r="K232" s="43" t="n">
        <f aca="false">K220+Y232+AA232</f>
        <v>1.6</v>
      </c>
      <c r="L232" s="0" t="n">
        <f aca="false">L220</f>
        <v>0.34</v>
      </c>
      <c r="M232" s="0" t="n">
        <f aca="false">N232+O232</f>
        <v>1.4</v>
      </c>
      <c r="N232" s="0" t="n">
        <f aca="false">K232</f>
        <v>1.6</v>
      </c>
      <c r="O232" s="0" t="n">
        <f aca="false">V232</f>
        <v>-0.2</v>
      </c>
      <c r="P232" s="0" t="n">
        <f aca="false">Q232+R232</f>
        <v>1.07</v>
      </c>
      <c r="Q232" s="0" t="n">
        <f aca="false">E232</f>
        <v>1.02</v>
      </c>
      <c r="R232" s="83" t="n">
        <f aca="false">F232</f>
        <v>0.05</v>
      </c>
      <c r="S232" s="83" t="n">
        <f aca="false">T232+U232</f>
        <v>1.07</v>
      </c>
      <c r="T232" s="83" t="n">
        <f aca="false">E232</f>
        <v>1.02</v>
      </c>
      <c r="U232" s="83" t="n">
        <f aca="false">F232</f>
        <v>0.05</v>
      </c>
      <c r="V232" s="0" t="n">
        <v>-0.2</v>
      </c>
      <c r="W232" s="0" t="n">
        <v>0</v>
      </c>
      <c r="Z232" s="0" t="n">
        <f aca="false">VLOOKUP(MONTH(A232),tblMthAdj,3,FALSE())</f>
        <v>-0.05</v>
      </c>
      <c r="AA232" s="0" t="n">
        <v>0</v>
      </c>
      <c r="AB232" s="0" t="n">
        <v>0</v>
      </c>
      <c r="AC232" s="0" t="n">
        <v>0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1.06</v>
      </c>
      <c r="E233" s="0" t="n">
        <f aca="false">E221+X233</f>
        <v>1.01</v>
      </c>
      <c r="F233" s="0" t="n">
        <f aca="false">F221</f>
        <v>0.05</v>
      </c>
      <c r="G233" s="0" t="n">
        <f aca="false">H233+I233</f>
        <v>1.32</v>
      </c>
      <c r="H233" s="0" t="n">
        <f aca="false">K233</f>
        <v>1.6</v>
      </c>
      <c r="I233" s="0" t="n">
        <f aca="false">O233+Z233</f>
        <v>-0.28</v>
      </c>
      <c r="J233" s="0" t="n">
        <f aca="false">K233+L233</f>
        <v>1.94</v>
      </c>
      <c r="K233" s="43" t="n">
        <f aca="false">K221+Y233+AA233</f>
        <v>1.6</v>
      </c>
      <c r="L233" s="0" t="n">
        <f aca="false">L221</f>
        <v>0.34</v>
      </c>
      <c r="M233" s="0" t="n">
        <f aca="false">N233+O233</f>
        <v>1.4</v>
      </c>
      <c r="N233" s="0" t="n">
        <f aca="false">K233</f>
        <v>1.6</v>
      </c>
      <c r="O233" s="0" t="n">
        <f aca="false">V233</f>
        <v>-0.2</v>
      </c>
      <c r="P233" s="0" t="n">
        <f aca="false">Q233+R233</f>
        <v>1.06</v>
      </c>
      <c r="Q233" s="0" t="n">
        <f aca="false">E233</f>
        <v>1.01</v>
      </c>
      <c r="R233" s="83" t="n">
        <f aca="false">F233</f>
        <v>0.05</v>
      </c>
      <c r="S233" s="83" t="n">
        <f aca="false">T233+U233</f>
        <v>1.06</v>
      </c>
      <c r="T233" s="83" t="n">
        <f aca="false">E233</f>
        <v>1.01</v>
      </c>
      <c r="U233" s="83" t="n">
        <f aca="false">F233</f>
        <v>0.05</v>
      </c>
      <c r="V233" s="0" t="n">
        <v>-0.2</v>
      </c>
      <c r="W233" s="0" t="n">
        <v>0</v>
      </c>
      <c r="Z233" s="0" t="n">
        <f aca="false">VLOOKUP(MONTH(A233),tblMthAdj,3,FALSE())</f>
        <v>-0.08</v>
      </c>
      <c r="AA233" s="0" t="n">
        <v>0</v>
      </c>
      <c r="AB233" s="0" t="n">
        <v>0</v>
      </c>
      <c r="AC233" s="0" t="n">
        <v>0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0.595</v>
      </c>
      <c r="E234" s="0" t="n">
        <f aca="false">E222+X234</f>
        <v>0.545</v>
      </c>
      <c r="F234" s="0" t="n">
        <f aca="false">F222</f>
        <v>0.05</v>
      </c>
      <c r="G234" s="0" t="n">
        <f aca="false">H234+I234</f>
        <v>0.395</v>
      </c>
      <c r="H234" s="0" t="n">
        <f aca="false">K234</f>
        <v>0.565</v>
      </c>
      <c r="I234" s="0" t="n">
        <f aca="false">O234+Z234</f>
        <v>-0.17</v>
      </c>
      <c r="J234" s="0" t="n">
        <f aca="false">K234+L234</f>
        <v>0.665</v>
      </c>
      <c r="K234" s="43" t="n">
        <f aca="false">K222+Y234+AA234</f>
        <v>0.565</v>
      </c>
      <c r="L234" s="0" t="n">
        <f aca="false">L222</f>
        <v>0.1</v>
      </c>
      <c r="M234" s="0" t="n">
        <f aca="false">N234+O234</f>
        <v>0.515</v>
      </c>
      <c r="N234" s="0" t="n">
        <f aca="false">K234</f>
        <v>0.565</v>
      </c>
      <c r="O234" s="0" t="n">
        <f aca="false">V234</f>
        <v>-0.05</v>
      </c>
      <c r="P234" s="0" t="n">
        <f aca="false">Q234+R234</f>
        <v>0.595</v>
      </c>
      <c r="Q234" s="0" t="n">
        <f aca="false">E234</f>
        <v>0.545</v>
      </c>
      <c r="R234" s="83" t="n">
        <f aca="false">F234</f>
        <v>0.05</v>
      </c>
      <c r="S234" s="83" t="n">
        <f aca="false">T234+U234</f>
        <v>0.595</v>
      </c>
      <c r="T234" s="83" t="n">
        <f aca="false">E234</f>
        <v>0.545</v>
      </c>
      <c r="U234" s="83" t="n">
        <f aca="false">F234</f>
        <v>0.05</v>
      </c>
      <c r="V234" s="0" t="n">
        <v>-0.05</v>
      </c>
      <c r="W234" s="0" t="n">
        <v>0</v>
      </c>
      <c r="Z234" s="0" t="n">
        <f aca="false">VLOOKUP(MONTH(A234),tblMthAdj,3,FALSE())</f>
        <v>-0.12</v>
      </c>
      <c r="AA234" s="0" t="n">
        <v>0</v>
      </c>
      <c r="AB234" s="0" t="n">
        <v>0</v>
      </c>
      <c r="AC234" s="0" t="n">
        <v>0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0.31</v>
      </c>
      <c r="E235" s="0" t="n">
        <f aca="false">E223+X235</f>
        <v>0.31</v>
      </c>
      <c r="F235" s="0" t="n">
        <f aca="false">F223</f>
        <v>0</v>
      </c>
      <c r="G235" s="0" t="n">
        <f aca="false">H235+I235</f>
        <v>0.265</v>
      </c>
      <c r="H235" s="0" t="n">
        <f aca="false">K235</f>
        <v>0.35</v>
      </c>
      <c r="I235" s="0" t="n">
        <f aca="false">O235+Z235</f>
        <v>-0.085</v>
      </c>
      <c r="J235" s="0" t="n">
        <f aca="false">K235+L235</f>
        <v>0.37</v>
      </c>
      <c r="K235" s="43" t="n">
        <f aca="false">K223+Y235+AA235</f>
        <v>0.35</v>
      </c>
      <c r="L235" s="0" t="n">
        <f aca="false">L223</f>
        <v>0.02</v>
      </c>
      <c r="M235" s="0" t="n">
        <f aca="false">N235+O235</f>
        <v>0.305</v>
      </c>
      <c r="N235" s="0" t="n">
        <f aca="false">K235</f>
        <v>0.35</v>
      </c>
      <c r="O235" s="0" t="n">
        <f aca="false">V235</f>
        <v>-0.045</v>
      </c>
      <c r="P235" s="0" t="n">
        <f aca="false">Q235+R235</f>
        <v>0.3325</v>
      </c>
      <c r="Q235" s="48" t="n">
        <f aca="false">+[1]CGT_CNG!N235</f>
        <v>0.325</v>
      </c>
      <c r="R235" s="84" t="n">
        <f aca="false">+[1]CGT_CNG!O235</f>
        <v>0.0075</v>
      </c>
      <c r="S235" s="84" t="n">
        <f aca="false">T235+U235</f>
        <v>0.1875</v>
      </c>
      <c r="T235" s="84" t="n">
        <f aca="false">[1]CGT_CNG!E235</f>
        <v>0.17</v>
      </c>
      <c r="U235" s="84" t="n">
        <f aca="false">[1]CGT_CNG!F235</f>
        <v>0.0175</v>
      </c>
      <c r="V235" s="0" t="n">
        <f aca="false">VLOOKUP(MONTH(A235),tblMthAdj,4,FALSE())</f>
        <v>-0.045</v>
      </c>
      <c r="W235" s="0" t="n">
        <v>0</v>
      </c>
      <c r="Z235" s="0" t="n">
        <f aca="false">VLOOKUP(MONTH(A235),tblMthAdj,3,FALSE())</f>
        <v>-0.04</v>
      </c>
      <c r="AA235" s="0" t="n">
        <v>0</v>
      </c>
      <c r="AB235" s="0" t="n">
        <v>0</v>
      </c>
      <c r="AC235" s="0" t="n">
        <v>0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0.29</v>
      </c>
      <c r="E236" s="0" t="n">
        <f aca="false">E224+X236</f>
        <v>0.29</v>
      </c>
      <c r="F236" s="0" t="n">
        <f aca="false">F224</f>
        <v>0</v>
      </c>
      <c r="G236" s="0" t="n">
        <f aca="false">H236+I236</f>
        <v>0.235</v>
      </c>
      <c r="H236" s="0" t="n">
        <f aca="false">K236</f>
        <v>0.3</v>
      </c>
      <c r="I236" s="0" t="n">
        <f aca="false">O236+Z236</f>
        <v>-0.065</v>
      </c>
      <c r="J236" s="0" t="n">
        <f aca="false">K236+L236</f>
        <v>0.32</v>
      </c>
      <c r="K236" s="43" t="n">
        <f aca="false">K224+Y236+AA236</f>
        <v>0.3</v>
      </c>
      <c r="L236" s="0" t="n">
        <f aca="false">L224</f>
        <v>0.02</v>
      </c>
      <c r="M236" s="0" t="n">
        <f aca="false">N236+O236</f>
        <v>0.265</v>
      </c>
      <c r="N236" s="0" t="n">
        <f aca="false">K236</f>
        <v>0.3</v>
      </c>
      <c r="O236" s="0" t="n">
        <f aca="false">V236</f>
        <v>-0.035</v>
      </c>
      <c r="P236" s="0" t="n">
        <f aca="false">Q236+R236</f>
        <v>0.2275</v>
      </c>
      <c r="Q236" s="41" t="n">
        <f aca="false">+[1]CGT_CNG!N236</f>
        <v>0.22</v>
      </c>
      <c r="R236" s="83" t="n">
        <f aca="false">+[1]CGT_CNG!O236</f>
        <v>0.0075</v>
      </c>
      <c r="S236" s="83" t="n">
        <f aca="false">T236+U236</f>
        <v>0.175</v>
      </c>
      <c r="T236" s="83" t="n">
        <f aca="false">[1]CGT_CNG!E236</f>
        <v>0.165</v>
      </c>
      <c r="U236" s="83" t="n">
        <f aca="false">[1]CGT_CNG!F236</f>
        <v>0.01</v>
      </c>
      <c r="V236" s="0" t="n">
        <f aca="false">VLOOKUP(MONTH(A236),tblMthAdj,4,FALSE())</f>
        <v>-0.035</v>
      </c>
      <c r="W236" s="0" t="n">
        <v>0</v>
      </c>
      <c r="Z236" s="0" t="n">
        <f aca="false">VLOOKUP(MONTH(A236),tblMthAdj,3,FALSE())</f>
        <v>-0.03</v>
      </c>
      <c r="AA236" s="0" t="n">
        <v>0</v>
      </c>
      <c r="AB236" s="0" t="n">
        <v>0</v>
      </c>
      <c r="AC236" s="0" t="n">
        <v>0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0.2975</v>
      </c>
      <c r="E237" s="0" t="n">
        <f aca="false">E225+X237</f>
        <v>0.3</v>
      </c>
      <c r="F237" s="0" t="n">
        <f aca="false">F225</f>
        <v>-0.0025</v>
      </c>
      <c r="G237" s="0" t="n">
        <f aca="false">H237+I237</f>
        <v>0.285</v>
      </c>
      <c r="H237" s="0" t="n">
        <f aca="false">K237</f>
        <v>0.34</v>
      </c>
      <c r="I237" s="0" t="n">
        <f aca="false">O237+Z237</f>
        <v>-0.055</v>
      </c>
      <c r="J237" s="0" t="n">
        <f aca="false">K237+L237</f>
        <v>0.36</v>
      </c>
      <c r="K237" s="43" t="n">
        <f aca="false">K225+Y237+AA237</f>
        <v>0.34</v>
      </c>
      <c r="L237" s="0" t="n">
        <f aca="false">L225</f>
        <v>0.02</v>
      </c>
      <c r="M237" s="0" t="n">
        <f aca="false">N237+O237</f>
        <v>0.305</v>
      </c>
      <c r="N237" s="0" t="n">
        <f aca="false">K237</f>
        <v>0.34</v>
      </c>
      <c r="O237" s="0" t="n">
        <f aca="false">V237</f>
        <v>-0.035</v>
      </c>
      <c r="P237" s="0" t="n">
        <f aca="false">Q237+R237</f>
        <v>0.2575</v>
      </c>
      <c r="Q237" s="41" t="n">
        <f aca="false">+[1]CGT_CNG!N237</f>
        <v>0.25</v>
      </c>
      <c r="R237" s="83" t="n">
        <f aca="false">+[1]CGT_CNG!O237</f>
        <v>0.0075</v>
      </c>
      <c r="S237" s="83" t="n">
        <f aca="false">T237+U237</f>
        <v>0.1825</v>
      </c>
      <c r="T237" s="83" t="n">
        <f aca="false">[1]CGT_CNG!E237</f>
        <v>0.17</v>
      </c>
      <c r="U237" s="83" t="n">
        <f aca="false">[1]CGT_CNG!F237</f>
        <v>0.0125</v>
      </c>
      <c r="V237" s="0" t="n">
        <f aca="false">VLOOKUP(MONTH(A237),tblMthAdj,4,FALSE())</f>
        <v>-0.035</v>
      </c>
      <c r="W237" s="0" t="n">
        <v>0</v>
      </c>
      <c r="Z237" s="0" t="n">
        <f aca="false">VLOOKUP(MONTH(A237),tblMthAdj,3,FALSE())</f>
        <v>-0.02</v>
      </c>
      <c r="AA237" s="0" t="n">
        <v>0</v>
      </c>
      <c r="AB237" s="0" t="n">
        <v>0</v>
      </c>
      <c r="AC237" s="0" t="n">
        <v>0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0.3125</v>
      </c>
      <c r="E238" s="0" t="n">
        <f aca="false">E226+X238</f>
        <v>0.315</v>
      </c>
      <c r="F238" s="0" t="n">
        <f aca="false">F226</f>
        <v>-0.0025</v>
      </c>
      <c r="G238" s="0" t="n">
        <f aca="false">H238+I238</f>
        <v>0.36</v>
      </c>
      <c r="H238" s="0" t="n">
        <f aca="false">K238</f>
        <v>0.38</v>
      </c>
      <c r="I238" s="0" t="n">
        <f aca="false">O238+Z238</f>
        <v>-0.02</v>
      </c>
      <c r="J238" s="0" t="n">
        <f aca="false">K238+L238</f>
        <v>0.4</v>
      </c>
      <c r="K238" s="43" t="n">
        <f aca="false">K226+Y238+AA238</f>
        <v>0.38</v>
      </c>
      <c r="L238" s="0" t="n">
        <f aca="false">L226</f>
        <v>0.02</v>
      </c>
      <c r="M238" s="0" t="n">
        <f aca="false">N238+O238</f>
        <v>0.36</v>
      </c>
      <c r="N238" s="0" t="n">
        <f aca="false">K238</f>
        <v>0.38</v>
      </c>
      <c r="O238" s="0" t="n">
        <f aca="false">V238</f>
        <v>-0.02</v>
      </c>
      <c r="P238" s="0" t="n">
        <f aca="false">Q238+R238</f>
        <v>0.2675</v>
      </c>
      <c r="Q238" s="41" t="n">
        <f aca="false">+[1]CGT_CNG!N238</f>
        <v>0.26</v>
      </c>
      <c r="R238" s="83" t="n">
        <f aca="false">+[1]CGT_CNG!O238</f>
        <v>0.0075</v>
      </c>
      <c r="S238" s="83" t="n">
        <f aca="false">T238+U238</f>
        <v>0.1875</v>
      </c>
      <c r="T238" s="83" t="n">
        <f aca="false">[1]CGT_CNG!E238</f>
        <v>0.175</v>
      </c>
      <c r="U238" s="83" t="n">
        <f aca="false">[1]CGT_CNG!F238</f>
        <v>0.0125</v>
      </c>
      <c r="V238" s="0" t="n">
        <f aca="false">VLOOKUP(MONTH(A238),tblMthAdj,4,FALSE())</f>
        <v>-0.02</v>
      </c>
      <c r="W238" s="0" t="n">
        <v>0</v>
      </c>
      <c r="Z238" s="0" t="n">
        <f aca="false">VLOOKUP(MONTH(A238),tblMthAdj,3,FALSE())</f>
        <v>0</v>
      </c>
      <c r="AA238" s="0" t="n">
        <v>0</v>
      </c>
      <c r="AB238" s="0" t="n">
        <v>0</v>
      </c>
      <c r="AC238" s="0" t="n">
        <v>0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0.31</v>
      </c>
      <c r="E239" s="0" t="n">
        <f aca="false">E227+X239</f>
        <v>0.315</v>
      </c>
      <c r="F239" s="0" t="n">
        <f aca="false">F227</f>
        <v>-0.005</v>
      </c>
      <c r="G239" s="0" t="n">
        <f aca="false">H239+I239</f>
        <v>0.36</v>
      </c>
      <c r="H239" s="0" t="n">
        <f aca="false">K239</f>
        <v>0.38</v>
      </c>
      <c r="I239" s="0" t="n">
        <f aca="false">O239+Z239</f>
        <v>-0.02</v>
      </c>
      <c r="J239" s="0" t="n">
        <f aca="false">K239+L239</f>
        <v>0.395</v>
      </c>
      <c r="K239" s="43" t="n">
        <f aca="false">K227+Y239+AA239</f>
        <v>0.38</v>
      </c>
      <c r="L239" s="0" t="n">
        <f aca="false">L227</f>
        <v>0.015</v>
      </c>
      <c r="M239" s="0" t="n">
        <f aca="false">N239+O239</f>
        <v>0.36</v>
      </c>
      <c r="N239" s="0" t="n">
        <f aca="false">K239</f>
        <v>0.38</v>
      </c>
      <c r="O239" s="0" t="n">
        <f aca="false">V239</f>
        <v>-0.02</v>
      </c>
      <c r="P239" s="0" t="n">
        <f aca="false">Q239+R239</f>
        <v>0.2675</v>
      </c>
      <c r="Q239" s="41" t="n">
        <f aca="false">+[1]CGT_CNG!N239</f>
        <v>0.26</v>
      </c>
      <c r="R239" s="83" t="n">
        <f aca="false">+[1]CGT_CNG!O239</f>
        <v>0.0075</v>
      </c>
      <c r="S239" s="83" t="n">
        <f aca="false">T239+U239</f>
        <v>0.1875</v>
      </c>
      <c r="T239" s="83" t="n">
        <f aca="false">[1]CGT_CNG!E239</f>
        <v>0.175</v>
      </c>
      <c r="U239" s="83" t="n">
        <f aca="false">[1]CGT_CNG!F239</f>
        <v>0.0125</v>
      </c>
      <c r="V239" s="0" t="n">
        <f aca="false">VLOOKUP(MONTH(A239),tblMthAdj,4,FALSE())</f>
        <v>-0.02</v>
      </c>
      <c r="W239" s="0" t="n">
        <v>0</v>
      </c>
      <c r="Z239" s="0" t="n">
        <f aca="false">VLOOKUP(MONTH(A239),tblMthAdj,3,FALSE())</f>
        <v>0</v>
      </c>
      <c r="AA239" s="0" t="n">
        <v>0</v>
      </c>
      <c r="AB239" s="0" t="n">
        <v>0</v>
      </c>
      <c r="AC239" s="0" t="n">
        <v>0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0.285</v>
      </c>
      <c r="E240" s="0" t="n">
        <f aca="false">E228+X240</f>
        <v>0.29</v>
      </c>
      <c r="F240" s="0" t="n">
        <f aca="false">F228</f>
        <v>-0.005</v>
      </c>
      <c r="G240" s="0" t="n">
        <f aca="false">H240+I240</f>
        <v>0.29</v>
      </c>
      <c r="H240" s="0" t="n">
        <f aca="false">K240</f>
        <v>0.33</v>
      </c>
      <c r="I240" s="0" t="n">
        <f aca="false">O240+Z240</f>
        <v>-0.04</v>
      </c>
      <c r="J240" s="0" t="n">
        <f aca="false">K240+L240</f>
        <v>0.345</v>
      </c>
      <c r="K240" s="43" t="n">
        <f aca="false">K228+Y240+AA240</f>
        <v>0.33</v>
      </c>
      <c r="L240" s="0" t="n">
        <f aca="false">L228</f>
        <v>0.015</v>
      </c>
      <c r="M240" s="0" t="n">
        <f aca="false">N240+O240</f>
        <v>0.31</v>
      </c>
      <c r="N240" s="0" t="n">
        <f aca="false">K240</f>
        <v>0.33</v>
      </c>
      <c r="O240" s="0" t="n">
        <f aca="false">V240</f>
        <v>-0.02</v>
      </c>
      <c r="P240" s="0" t="n">
        <f aca="false">Q240+R240</f>
        <v>0.2275</v>
      </c>
      <c r="Q240" s="41" t="n">
        <f aca="false">+[1]CGT_CNG!N240</f>
        <v>0.22</v>
      </c>
      <c r="R240" s="83" t="n">
        <f aca="false">+[1]CGT_CNG!O240</f>
        <v>0.0075</v>
      </c>
      <c r="S240" s="83" t="n">
        <f aca="false">T240+U240</f>
        <v>0.1775</v>
      </c>
      <c r="T240" s="83" t="n">
        <f aca="false">[1]CGT_CNG!E240</f>
        <v>0.165</v>
      </c>
      <c r="U240" s="83" t="n">
        <f aca="false">[1]CGT_CNG!F240</f>
        <v>0.0125</v>
      </c>
      <c r="V240" s="0" t="n">
        <f aca="false">VLOOKUP(MONTH(A240),tblMthAdj,4,FALSE())</f>
        <v>-0.02</v>
      </c>
      <c r="W240" s="0" t="n">
        <v>0</v>
      </c>
      <c r="Z240" s="0" t="n">
        <f aca="false">VLOOKUP(MONTH(A240),tblMthAdj,3,FALSE())</f>
        <v>-0.02</v>
      </c>
      <c r="AA240" s="0" t="n">
        <v>0</v>
      </c>
      <c r="AB240" s="0" t="n">
        <v>0</v>
      </c>
      <c r="AC240" s="0" t="n">
        <v>0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0.345</v>
      </c>
      <c r="E241" s="0" t="n">
        <f aca="false">E229+X241</f>
        <v>0.35</v>
      </c>
      <c r="F241" s="0" t="n">
        <f aca="false">F229</f>
        <v>-0.005</v>
      </c>
      <c r="G241" s="0" t="n">
        <f aca="false">H241+I241</f>
        <v>0.285</v>
      </c>
      <c r="H241" s="0" t="n">
        <f aca="false">K241</f>
        <v>0.37</v>
      </c>
      <c r="I241" s="0" t="n">
        <f aca="false">O241+Z241</f>
        <v>-0.085</v>
      </c>
      <c r="J241" s="0" t="n">
        <f aca="false">K241+L241</f>
        <v>0.38</v>
      </c>
      <c r="K241" s="43" t="n">
        <f aca="false">K229+Y241+AA241</f>
        <v>0.37</v>
      </c>
      <c r="L241" s="0" t="n">
        <f aca="false">L229</f>
        <v>0.01</v>
      </c>
      <c r="M241" s="0" t="n">
        <f aca="false">N241+O241</f>
        <v>0.315</v>
      </c>
      <c r="N241" s="0" t="n">
        <f aca="false">K241</f>
        <v>0.37</v>
      </c>
      <c r="O241" s="0" t="n">
        <f aca="false">V241</f>
        <v>-0.055</v>
      </c>
      <c r="P241" s="0" t="n">
        <f aca="false">Q241+R241</f>
        <v>0.2575</v>
      </c>
      <c r="Q241" s="41" t="n">
        <f aca="false">+[1]CGT_CNG!N241</f>
        <v>0.25</v>
      </c>
      <c r="R241" s="83" t="n">
        <f aca="false">+[1]CGT_CNG!O241</f>
        <v>0.0075</v>
      </c>
      <c r="S241" s="83" t="n">
        <f aca="false">T241+U241</f>
        <v>0.185</v>
      </c>
      <c r="T241" s="83" t="n">
        <f aca="false">[1]CGT_CNG!E241</f>
        <v>0.1725</v>
      </c>
      <c r="U241" s="83" t="n">
        <f aca="false">[1]CGT_CNG!F241</f>
        <v>0.0125</v>
      </c>
      <c r="V241" s="0" t="n">
        <f aca="false">VLOOKUP(MONTH(A241),tblMthAdj,4,FALSE())</f>
        <v>-0.055</v>
      </c>
      <c r="W241" s="0" t="n">
        <v>0</v>
      </c>
      <c r="Z241" s="0" t="n">
        <f aca="false">VLOOKUP(MONTH(A241),tblMthAdj,3,FALSE())</f>
        <v>-0.03</v>
      </c>
      <c r="AA241" s="0" t="n">
        <v>0</v>
      </c>
      <c r="AB241" s="0" t="n">
        <v>0</v>
      </c>
      <c r="AC241" s="0" t="n">
        <v>0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0.495</v>
      </c>
      <c r="E242" s="0" t="n">
        <f aca="false">E230+X242</f>
        <v>0.445</v>
      </c>
      <c r="F242" s="0" t="n">
        <f aca="false">F230</f>
        <v>0.05</v>
      </c>
      <c r="G242" s="0" t="n">
        <f aca="false">H242+I242</f>
        <v>0.325</v>
      </c>
      <c r="H242" s="0" t="n">
        <f aca="false">K242</f>
        <v>0.495</v>
      </c>
      <c r="I242" s="0" t="n">
        <f aca="false">O242+Z242</f>
        <v>-0.17</v>
      </c>
      <c r="J242" s="0" t="n">
        <f aca="false">K242+L242</f>
        <v>0.555</v>
      </c>
      <c r="K242" s="43" t="n">
        <f aca="false">K230+Y242+AA242</f>
        <v>0.495</v>
      </c>
      <c r="L242" s="0" t="n">
        <f aca="false">L230</f>
        <v>0.06</v>
      </c>
      <c r="M242" s="0" t="n">
        <f aca="false">N242+O242</f>
        <v>0.445</v>
      </c>
      <c r="N242" s="0" t="n">
        <f aca="false">K242</f>
        <v>0.495</v>
      </c>
      <c r="O242" s="0" t="n">
        <f aca="false">V242</f>
        <v>-0.05</v>
      </c>
      <c r="P242" s="0" t="n">
        <f aca="false">Q242+R242</f>
        <v>0.495</v>
      </c>
      <c r="Q242" s="0" t="n">
        <f aca="false">E242</f>
        <v>0.445</v>
      </c>
      <c r="R242" s="84" t="n">
        <f aca="false">F242</f>
        <v>0.05</v>
      </c>
      <c r="S242" s="84" t="n">
        <f aca="false">T242+U242</f>
        <v>0.495</v>
      </c>
      <c r="T242" s="84" t="n">
        <f aca="false">E242</f>
        <v>0.445</v>
      </c>
      <c r="U242" s="84" t="n">
        <f aca="false">F242</f>
        <v>0.05</v>
      </c>
      <c r="V242" s="0" t="n">
        <v>-0.05</v>
      </c>
      <c r="W242" s="0" t="n">
        <v>0</v>
      </c>
      <c r="Z242" s="0" t="n">
        <f aca="false">VLOOKUP(MONTH(A242),tblMthAdj,3,FALSE())</f>
        <v>-0.12</v>
      </c>
      <c r="AA242" s="0" t="n">
        <v>0</v>
      </c>
      <c r="AB242" s="0" t="n">
        <v>0</v>
      </c>
      <c r="AC242" s="0" t="n">
        <v>0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0.78</v>
      </c>
      <c r="E243" s="0" t="n">
        <f aca="false">E231+X243</f>
        <v>0.73</v>
      </c>
      <c r="F243" s="0" t="n">
        <f aca="false">F231</f>
        <v>0.05</v>
      </c>
      <c r="G243" s="0" t="n">
        <f aca="false">H243+I243</f>
        <v>0.85</v>
      </c>
      <c r="H243" s="0" t="n">
        <f aca="false">K243</f>
        <v>0.98</v>
      </c>
      <c r="I243" s="0" t="n">
        <f aca="false">O243+Z243</f>
        <v>-0.13</v>
      </c>
      <c r="J243" s="0" t="n">
        <f aca="false">K243+L243</f>
        <v>1.14</v>
      </c>
      <c r="K243" s="43" t="n">
        <f aca="false">K231+Y243+AA243</f>
        <v>0.98</v>
      </c>
      <c r="L243" s="0" t="n">
        <f aca="false">L231</f>
        <v>0.16</v>
      </c>
      <c r="M243" s="0" t="n">
        <f aca="false">N243+O243</f>
        <v>0.93</v>
      </c>
      <c r="N243" s="0" t="n">
        <f aca="false">K243</f>
        <v>0.98</v>
      </c>
      <c r="O243" s="0" t="n">
        <f aca="false">V243</f>
        <v>-0.05</v>
      </c>
      <c r="P243" s="0" t="n">
        <f aca="false">Q243+R243</f>
        <v>0.78</v>
      </c>
      <c r="Q243" s="0" t="n">
        <f aca="false">E243</f>
        <v>0.73</v>
      </c>
      <c r="R243" s="83" t="n">
        <f aca="false">F243</f>
        <v>0.05</v>
      </c>
      <c r="S243" s="83" t="n">
        <f aca="false">T243+U243</f>
        <v>0.78</v>
      </c>
      <c r="T243" s="83" t="n">
        <f aca="false">E243</f>
        <v>0.73</v>
      </c>
      <c r="U243" s="83" t="n">
        <f aca="false">F243</f>
        <v>0.05</v>
      </c>
      <c r="V243" s="0" t="n">
        <v>-0.05</v>
      </c>
      <c r="W243" s="0" t="n">
        <v>0</v>
      </c>
      <c r="Z243" s="0" t="n">
        <f aca="false">VLOOKUP(MONTH(A243),tblMthAdj,3,FALSE())</f>
        <v>-0.08</v>
      </c>
      <c r="AA243" s="0" t="n">
        <v>0</v>
      </c>
      <c r="AB243" s="0" t="n">
        <v>0</v>
      </c>
      <c r="AC243" s="0" t="n">
        <v>0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1.07</v>
      </c>
      <c r="E244" s="0" t="n">
        <f aca="false">E232+X244</f>
        <v>1.02</v>
      </c>
      <c r="F244" s="0" t="n">
        <f aca="false">F232</f>
        <v>0.05</v>
      </c>
      <c r="G244" s="0" t="n">
        <f aca="false">H244+I244</f>
        <v>1.35</v>
      </c>
      <c r="H244" s="0" t="n">
        <f aca="false">K244</f>
        <v>1.6</v>
      </c>
      <c r="I244" s="0" t="n">
        <f aca="false">O244+Z244</f>
        <v>-0.25</v>
      </c>
      <c r="J244" s="0" t="n">
        <f aca="false">K244+L244</f>
        <v>1.94</v>
      </c>
      <c r="K244" s="43" t="n">
        <f aca="false">K232+Y244+AA244</f>
        <v>1.6</v>
      </c>
      <c r="L244" s="0" t="n">
        <f aca="false">L232</f>
        <v>0.34</v>
      </c>
      <c r="M244" s="0" t="n">
        <f aca="false">N244+O244</f>
        <v>1.4</v>
      </c>
      <c r="N244" s="0" t="n">
        <f aca="false">K244</f>
        <v>1.6</v>
      </c>
      <c r="O244" s="0" t="n">
        <f aca="false">V244</f>
        <v>-0.2</v>
      </c>
      <c r="P244" s="0" t="n">
        <f aca="false">Q244+R244</f>
        <v>1.07</v>
      </c>
      <c r="Q244" s="0" t="n">
        <f aca="false">E244</f>
        <v>1.02</v>
      </c>
      <c r="R244" s="83" t="n">
        <f aca="false">F244</f>
        <v>0.05</v>
      </c>
      <c r="S244" s="83" t="n">
        <f aca="false">T244+U244</f>
        <v>1.07</v>
      </c>
      <c r="T244" s="83" t="n">
        <f aca="false">E244</f>
        <v>1.02</v>
      </c>
      <c r="U244" s="83" t="n">
        <f aca="false">F244</f>
        <v>0.05</v>
      </c>
      <c r="V244" s="0" t="n">
        <v>-0.2</v>
      </c>
      <c r="W244" s="0" t="n">
        <v>0</v>
      </c>
      <c r="Z244" s="0" t="n">
        <f aca="false">VLOOKUP(MONTH(A244),tblMthAdj,3,FALSE())</f>
        <v>-0.05</v>
      </c>
      <c r="AA244" s="0" t="n">
        <v>0</v>
      </c>
      <c r="AB244" s="0" t="n">
        <v>0</v>
      </c>
      <c r="AC244" s="0" t="n">
        <v>0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1.06</v>
      </c>
      <c r="E245" s="0" t="n">
        <f aca="false">E233+X245</f>
        <v>1.01</v>
      </c>
      <c r="F245" s="0" t="n">
        <f aca="false">F233</f>
        <v>0.05</v>
      </c>
      <c r="G245" s="0" t="n">
        <f aca="false">H245+I245</f>
        <v>1.32</v>
      </c>
      <c r="H245" s="0" t="n">
        <f aca="false">K245</f>
        <v>1.6</v>
      </c>
      <c r="I245" s="0" t="n">
        <f aca="false">O245+Z245</f>
        <v>-0.28</v>
      </c>
      <c r="J245" s="0" t="n">
        <f aca="false">K245+L245</f>
        <v>1.94</v>
      </c>
      <c r="K245" s="43" t="n">
        <f aca="false">K233+Y245+AA245</f>
        <v>1.6</v>
      </c>
      <c r="L245" s="0" t="n">
        <f aca="false">L233</f>
        <v>0.34</v>
      </c>
      <c r="M245" s="0" t="n">
        <f aca="false">N245+O245</f>
        <v>1.4</v>
      </c>
      <c r="N245" s="0" t="n">
        <f aca="false">K245</f>
        <v>1.6</v>
      </c>
      <c r="O245" s="0" t="n">
        <f aca="false">V245</f>
        <v>-0.2</v>
      </c>
      <c r="P245" s="0" t="n">
        <f aca="false">Q245+R245</f>
        <v>1.06</v>
      </c>
      <c r="Q245" s="0" t="n">
        <f aca="false">E245</f>
        <v>1.01</v>
      </c>
      <c r="R245" s="83" t="n">
        <f aca="false">F245</f>
        <v>0.05</v>
      </c>
      <c r="S245" s="83" t="n">
        <f aca="false">T245+U245</f>
        <v>1.06</v>
      </c>
      <c r="T245" s="83" t="n">
        <f aca="false">E245</f>
        <v>1.01</v>
      </c>
      <c r="U245" s="83" t="n">
        <f aca="false">F245</f>
        <v>0.05</v>
      </c>
      <c r="V245" s="0" t="n">
        <v>-0.2</v>
      </c>
      <c r="W245" s="0" t="n">
        <v>0</v>
      </c>
      <c r="Z245" s="0" t="n">
        <f aca="false">VLOOKUP(MONTH(A245),tblMthAdj,3,FALSE())</f>
        <v>-0.08</v>
      </c>
      <c r="AA245" s="0" t="n">
        <v>0</v>
      </c>
      <c r="AB245" s="0" t="n">
        <v>0</v>
      </c>
      <c r="AC245" s="0" t="n">
        <v>0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0.595</v>
      </c>
      <c r="E246" s="0" t="n">
        <f aca="false">E234+X246</f>
        <v>0.545</v>
      </c>
      <c r="F246" s="0" t="n">
        <f aca="false">F234</f>
        <v>0.05</v>
      </c>
      <c r="G246" s="0" t="n">
        <f aca="false">H246+I246</f>
        <v>0.395</v>
      </c>
      <c r="H246" s="0" t="n">
        <f aca="false">K246</f>
        <v>0.565</v>
      </c>
      <c r="I246" s="0" t="n">
        <f aca="false">O246+Z246</f>
        <v>-0.17</v>
      </c>
      <c r="J246" s="0" t="n">
        <f aca="false">K246+L246</f>
        <v>0.665</v>
      </c>
      <c r="K246" s="43" t="n">
        <f aca="false">K234+Y246+AA246</f>
        <v>0.565</v>
      </c>
      <c r="L246" s="0" t="n">
        <f aca="false">L234</f>
        <v>0.1</v>
      </c>
      <c r="M246" s="0" t="n">
        <f aca="false">N246+O246</f>
        <v>0.515</v>
      </c>
      <c r="N246" s="0" t="n">
        <f aca="false">K246</f>
        <v>0.565</v>
      </c>
      <c r="O246" s="0" t="n">
        <f aca="false">V246</f>
        <v>-0.05</v>
      </c>
      <c r="P246" s="0" t="n">
        <f aca="false">Q246+R246</f>
        <v>0.595</v>
      </c>
      <c r="Q246" s="0" t="n">
        <f aca="false">E246</f>
        <v>0.545</v>
      </c>
      <c r="R246" s="83" t="n">
        <f aca="false">F246</f>
        <v>0.05</v>
      </c>
      <c r="S246" s="83" t="n">
        <f aca="false">T246+U246</f>
        <v>0.595</v>
      </c>
      <c r="T246" s="83" t="n">
        <f aca="false">E246</f>
        <v>0.545</v>
      </c>
      <c r="U246" s="83" t="n">
        <f aca="false">F246</f>
        <v>0.05</v>
      </c>
      <c r="V246" s="0" t="n">
        <v>-0.05</v>
      </c>
      <c r="W246" s="0" t="n">
        <v>0</v>
      </c>
      <c r="Z246" s="0" t="n">
        <f aca="false">VLOOKUP(MONTH(A246),tblMthAdj,3,FALSE())</f>
        <v>-0.12</v>
      </c>
      <c r="AA246" s="0" t="n">
        <v>0</v>
      </c>
      <c r="AB246" s="0" t="n">
        <v>0</v>
      </c>
      <c r="AC246" s="0" t="n">
        <v>0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0.31</v>
      </c>
      <c r="E247" s="0" t="n">
        <f aca="false">E235+X247</f>
        <v>0.31</v>
      </c>
      <c r="F247" s="0" t="n">
        <f aca="false">F235</f>
        <v>0</v>
      </c>
      <c r="G247" s="0" t="n">
        <f aca="false">H247+I247</f>
        <v>0.265</v>
      </c>
      <c r="H247" s="0" t="n">
        <f aca="false">K247</f>
        <v>0.35</v>
      </c>
      <c r="I247" s="0" t="n">
        <f aca="false">O247+Z247</f>
        <v>-0.085</v>
      </c>
      <c r="J247" s="0" t="n">
        <f aca="false">K247+L247</f>
        <v>0.37</v>
      </c>
      <c r="K247" s="43" t="n">
        <f aca="false">K235+Y247+AA247</f>
        <v>0.35</v>
      </c>
      <c r="L247" s="0" t="n">
        <f aca="false">L235</f>
        <v>0.02</v>
      </c>
      <c r="M247" s="0" t="n">
        <f aca="false">N247+O247</f>
        <v>0.305</v>
      </c>
      <c r="N247" s="0" t="n">
        <f aca="false">K247</f>
        <v>0.35</v>
      </c>
      <c r="O247" s="0" t="n">
        <f aca="false">V247</f>
        <v>-0.045</v>
      </c>
      <c r="P247" s="0" t="n">
        <f aca="false">Q247+R247</f>
        <v>0.3325</v>
      </c>
      <c r="Q247" s="48" t="n">
        <f aca="false">+[1]CGT_CNG!N247</f>
        <v>0.325</v>
      </c>
      <c r="R247" s="84" t="n">
        <f aca="false">+[1]CGT_CNG!O247</f>
        <v>0.0075</v>
      </c>
      <c r="S247" s="84" t="n">
        <f aca="false">T247+U247</f>
        <v>0.1875</v>
      </c>
      <c r="T247" s="84" t="n">
        <f aca="false">[1]CGT_CNG!E247</f>
        <v>0.17</v>
      </c>
      <c r="U247" s="84" t="n">
        <f aca="false">[1]CGT_CNG!F247</f>
        <v>0.0175</v>
      </c>
      <c r="V247" s="0" t="n">
        <f aca="false">VLOOKUP(MONTH(A247),tblMthAdj,4,FALSE())</f>
        <v>-0.045</v>
      </c>
      <c r="W247" s="0" t="n">
        <v>0</v>
      </c>
      <c r="Z247" s="0" t="n">
        <f aca="false">VLOOKUP(MONTH(A247),tblMthAdj,3,FALSE())</f>
        <v>-0.04</v>
      </c>
      <c r="AA247" s="0" t="n">
        <v>0</v>
      </c>
      <c r="AB247" s="0" t="n">
        <v>0</v>
      </c>
      <c r="AC247" s="0" t="n">
        <v>0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0.29</v>
      </c>
      <c r="E248" s="0" t="n">
        <f aca="false">E236+X248</f>
        <v>0.29</v>
      </c>
      <c r="F248" s="0" t="n">
        <f aca="false">F236</f>
        <v>0</v>
      </c>
      <c r="G248" s="0" t="n">
        <f aca="false">H248+I248</f>
        <v>0.235</v>
      </c>
      <c r="H248" s="0" t="n">
        <f aca="false">K248</f>
        <v>0.3</v>
      </c>
      <c r="I248" s="0" t="n">
        <f aca="false">O248+Z248</f>
        <v>-0.065</v>
      </c>
      <c r="J248" s="0" t="n">
        <f aca="false">K248+L248</f>
        <v>0.32</v>
      </c>
      <c r="K248" s="43" t="n">
        <f aca="false">K236+Y248+AA248</f>
        <v>0.3</v>
      </c>
      <c r="L248" s="0" t="n">
        <f aca="false">L236</f>
        <v>0.02</v>
      </c>
      <c r="M248" s="0" t="n">
        <f aca="false">N248+O248</f>
        <v>0.265</v>
      </c>
      <c r="N248" s="0" t="n">
        <f aca="false">K248</f>
        <v>0.3</v>
      </c>
      <c r="O248" s="0" t="n">
        <f aca="false">V248</f>
        <v>-0.035</v>
      </c>
      <c r="P248" s="0" t="n">
        <f aca="false">Q248+R248</f>
        <v>0.2275</v>
      </c>
      <c r="Q248" s="41" t="n">
        <f aca="false">+[1]CGT_CNG!N248</f>
        <v>0.22</v>
      </c>
      <c r="R248" s="83" t="n">
        <f aca="false">+[1]CGT_CNG!O248</f>
        <v>0.0075</v>
      </c>
      <c r="S248" s="83" t="n">
        <f aca="false">T248+U248</f>
        <v>0.175</v>
      </c>
      <c r="T248" s="83" t="n">
        <f aca="false">[1]CGT_CNG!E248</f>
        <v>0.165</v>
      </c>
      <c r="U248" s="83" t="n">
        <f aca="false">[1]CGT_CNG!F248</f>
        <v>0.01</v>
      </c>
      <c r="V248" s="0" t="n">
        <f aca="false">VLOOKUP(MONTH(A248),tblMthAdj,4,FALSE())</f>
        <v>-0.035</v>
      </c>
      <c r="W248" s="0" t="n">
        <v>0</v>
      </c>
      <c r="Z248" s="0" t="n">
        <f aca="false">VLOOKUP(MONTH(A248),tblMthAdj,3,FALSE())</f>
        <v>-0.03</v>
      </c>
      <c r="AA248" s="0" t="n">
        <v>0</v>
      </c>
      <c r="AB248" s="0" t="n">
        <v>0</v>
      </c>
      <c r="AC248" s="0" t="n">
        <v>0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0.2975</v>
      </c>
      <c r="E249" s="0" t="n">
        <f aca="false">E237+X249</f>
        <v>0.3</v>
      </c>
      <c r="F249" s="0" t="n">
        <f aca="false">F237</f>
        <v>-0.0025</v>
      </c>
      <c r="G249" s="0" t="n">
        <f aca="false">H249+I249</f>
        <v>0.285</v>
      </c>
      <c r="H249" s="0" t="n">
        <f aca="false">K249</f>
        <v>0.34</v>
      </c>
      <c r="I249" s="0" t="n">
        <f aca="false">O249+Z249</f>
        <v>-0.055</v>
      </c>
      <c r="J249" s="0" t="n">
        <f aca="false">K249+L249</f>
        <v>0.36</v>
      </c>
      <c r="K249" s="43" t="n">
        <f aca="false">K237+Y249+AA249</f>
        <v>0.34</v>
      </c>
      <c r="L249" s="0" t="n">
        <f aca="false">L237</f>
        <v>0.02</v>
      </c>
      <c r="M249" s="0" t="n">
        <f aca="false">N249+O249</f>
        <v>0.305</v>
      </c>
      <c r="N249" s="0" t="n">
        <f aca="false">K249</f>
        <v>0.34</v>
      </c>
      <c r="O249" s="0" t="n">
        <f aca="false">V249</f>
        <v>-0.035</v>
      </c>
      <c r="P249" s="0" t="n">
        <f aca="false">Q249+R249</f>
        <v>0.2575</v>
      </c>
      <c r="Q249" s="41" t="n">
        <f aca="false">+[1]CGT_CNG!N249</f>
        <v>0.25</v>
      </c>
      <c r="R249" s="83" t="n">
        <f aca="false">+[1]CGT_CNG!O249</f>
        <v>0.0075</v>
      </c>
      <c r="S249" s="83" t="n">
        <f aca="false">T249+U249</f>
        <v>0.1825</v>
      </c>
      <c r="T249" s="83" t="n">
        <f aca="false">[1]CGT_CNG!E249</f>
        <v>0.17</v>
      </c>
      <c r="U249" s="83" t="n">
        <f aca="false">[1]CGT_CNG!F249</f>
        <v>0.0125</v>
      </c>
      <c r="V249" s="0" t="n">
        <f aca="false">VLOOKUP(MONTH(A249),tblMthAdj,4,FALSE())</f>
        <v>-0.035</v>
      </c>
      <c r="W249" s="0" t="n">
        <v>0</v>
      </c>
      <c r="Z249" s="0" t="n">
        <f aca="false">VLOOKUP(MONTH(A249),tblMthAdj,3,FALSE())</f>
        <v>-0.02</v>
      </c>
      <c r="AA249" s="0" t="n">
        <v>0</v>
      </c>
      <c r="AB249" s="0" t="n">
        <v>0</v>
      </c>
      <c r="AC249" s="0" t="n">
        <v>0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0.3125</v>
      </c>
      <c r="E250" s="0" t="n">
        <f aca="false">E238+X250</f>
        <v>0.315</v>
      </c>
      <c r="F250" s="0" t="n">
        <f aca="false">F238</f>
        <v>-0.0025</v>
      </c>
      <c r="G250" s="0" t="n">
        <f aca="false">H250+I250</f>
        <v>0.36</v>
      </c>
      <c r="H250" s="0" t="n">
        <f aca="false">K250</f>
        <v>0.38</v>
      </c>
      <c r="I250" s="0" t="n">
        <f aca="false">O250+Z250</f>
        <v>-0.02</v>
      </c>
      <c r="J250" s="0" t="n">
        <f aca="false">K250+L250</f>
        <v>0.4</v>
      </c>
      <c r="K250" s="43" t="n">
        <f aca="false">K238+Y250+AA250</f>
        <v>0.38</v>
      </c>
      <c r="L250" s="0" t="n">
        <f aca="false">L238</f>
        <v>0.02</v>
      </c>
      <c r="M250" s="0" t="n">
        <f aca="false">N250+O250</f>
        <v>0.36</v>
      </c>
      <c r="N250" s="0" t="n">
        <f aca="false">K250</f>
        <v>0.38</v>
      </c>
      <c r="O250" s="0" t="n">
        <f aca="false">V250</f>
        <v>-0.02</v>
      </c>
      <c r="P250" s="0" t="n">
        <f aca="false">Q250+R250</f>
        <v>0.2675</v>
      </c>
      <c r="Q250" s="41" t="n">
        <f aca="false">+[1]CGT_CNG!N250</f>
        <v>0.26</v>
      </c>
      <c r="R250" s="83" t="n">
        <f aca="false">+[1]CGT_CNG!O250</f>
        <v>0.0075</v>
      </c>
      <c r="S250" s="83" t="n">
        <f aca="false">T250+U250</f>
        <v>0.1875</v>
      </c>
      <c r="T250" s="83" t="n">
        <f aca="false">[1]CGT_CNG!E250</f>
        <v>0.175</v>
      </c>
      <c r="U250" s="83" t="n">
        <f aca="false">[1]CGT_CNG!F250</f>
        <v>0.0125</v>
      </c>
      <c r="V250" s="0" t="n">
        <f aca="false">VLOOKUP(MONTH(A250),tblMthAdj,4,FALSE())</f>
        <v>-0.02</v>
      </c>
      <c r="W250" s="0" t="n">
        <v>0</v>
      </c>
      <c r="Z250" s="0" t="n">
        <f aca="false">VLOOKUP(MONTH(A250),tblMthAdj,3,FALSE())</f>
        <v>0</v>
      </c>
      <c r="AA250" s="0" t="n">
        <v>0</v>
      </c>
      <c r="AB250" s="0" t="n">
        <v>0</v>
      </c>
      <c r="AC250" s="0" t="n">
        <v>0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0.31</v>
      </c>
      <c r="E251" s="0" t="n">
        <f aca="false">E239+X251</f>
        <v>0.315</v>
      </c>
      <c r="F251" s="0" t="n">
        <f aca="false">F239</f>
        <v>-0.005</v>
      </c>
      <c r="G251" s="0" t="n">
        <f aca="false">H251+I251</f>
        <v>0.36</v>
      </c>
      <c r="H251" s="0" t="n">
        <f aca="false">K251</f>
        <v>0.38</v>
      </c>
      <c r="I251" s="0" t="n">
        <f aca="false">O251+Z251</f>
        <v>-0.02</v>
      </c>
      <c r="J251" s="0" t="n">
        <f aca="false">K251+L251</f>
        <v>0.395</v>
      </c>
      <c r="K251" s="43" t="n">
        <f aca="false">K239+Y251+AA251</f>
        <v>0.38</v>
      </c>
      <c r="L251" s="0" t="n">
        <f aca="false">L239</f>
        <v>0.015</v>
      </c>
      <c r="M251" s="0" t="n">
        <f aca="false">N251+O251</f>
        <v>0.36</v>
      </c>
      <c r="N251" s="0" t="n">
        <f aca="false">K251</f>
        <v>0.38</v>
      </c>
      <c r="O251" s="0" t="n">
        <f aca="false">V251</f>
        <v>-0.02</v>
      </c>
      <c r="P251" s="0" t="n">
        <f aca="false">Q251+R251</f>
        <v>0.2675</v>
      </c>
      <c r="Q251" s="41" t="n">
        <f aca="false">+[1]CGT_CNG!N251</f>
        <v>0.26</v>
      </c>
      <c r="R251" s="83" t="n">
        <f aca="false">+[1]CGT_CNG!O251</f>
        <v>0.0075</v>
      </c>
      <c r="S251" s="83" t="n">
        <f aca="false">T251+U251</f>
        <v>0.1875</v>
      </c>
      <c r="T251" s="83" t="n">
        <f aca="false">[1]CGT_CNG!E251</f>
        <v>0.175</v>
      </c>
      <c r="U251" s="83" t="n">
        <f aca="false">[1]CGT_CNG!F251</f>
        <v>0.0125</v>
      </c>
      <c r="V251" s="0" t="n">
        <f aca="false">VLOOKUP(MONTH(A251),tblMthAdj,4,FALSE())</f>
        <v>-0.02</v>
      </c>
      <c r="W251" s="0" t="n">
        <v>0</v>
      </c>
      <c r="Z251" s="0" t="n">
        <f aca="false">VLOOKUP(MONTH(A251),tblMthAdj,3,FALSE())</f>
        <v>0</v>
      </c>
      <c r="AA251" s="0" t="n">
        <v>0</v>
      </c>
      <c r="AB251" s="0" t="n">
        <v>0</v>
      </c>
      <c r="AC251" s="0" t="n">
        <v>0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0.285</v>
      </c>
      <c r="E252" s="0" t="n">
        <f aca="false">E240+X252</f>
        <v>0.29</v>
      </c>
      <c r="F252" s="0" t="n">
        <f aca="false">F240</f>
        <v>-0.005</v>
      </c>
      <c r="G252" s="0" t="n">
        <f aca="false">H252+I252</f>
        <v>0.29</v>
      </c>
      <c r="H252" s="0" t="n">
        <f aca="false">K252</f>
        <v>0.33</v>
      </c>
      <c r="I252" s="0" t="n">
        <f aca="false">O252+Z252</f>
        <v>-0.04</v>
      </c>
      <c r="J252" s="0" t="n">
        <f aca="false">K252+L252</f>
        <v>0.345</v>
      </c>
      <c r="K252" s="43" t="n">
        <f aca="false">K240+Y252+AA252</f>
        <v>0.33</v>
      </c>
      <c r="L252" s="0" t="n">
        <f aca="false">L240</f>
        <v>0.015</v>
      </c>
      <c r="M252" s="0" t="n">
        <f aca="false">N252+O252</f>
        <v>0.31</v>
      </c>
      <c r="N252" s="0" t="n">
        <f aca="false">K252</f>
        <v>0.33</v>
      </c>
      <c r="O252" s="0" t="n">
        <f aca="false">V252</f>
        <v>-0.02</v>
      </c>
      <c r="P252" s="0" t="n">
        <f aca="false">Q252+R252</f>
        <v>0.2275</v>
      </c>
      <c r="Q252" s="41" t="n">
        <f aca="false">+[1]CGT_CNG!N252</f>
        <v>0.22</v>
      </c>
      <c r="R252" s="83" t="n">
        <f aca="false">+[1]CGT_CNG!O252</f>
        <v>0.0075</v>
      </c>
      <c r="S252" s="83" t="n">
        <f aca="false">T252+U252</f>
        <v>0.1775</v>
      </c>
      <c r="T252" s="83" t="n">
        <f aca="false">[1]CGT_CNG!E252</f>
        <v>0.165</v>
      </c>
      <c r="U252" s="83" t="n">
        <f aca="false">[1]CGT_CNG!F252</f>
        <v>0.0125</v>
      </c>
      <c r="V252" s="0" t="n">
        <f aca="false">VLOOKUP(MONTH(A252),tblMthAdj,4,FALSE())</f>
        <v>-0.02</v>
      </c>
      <c r="W252" s="0" t="n">
        <v>0</v>
      </c>
      <c r="Z252" s="0" t="n">
        <f aca="false">VLOOKUP(MONTH(A252),tblMthAdj,3,FALSE())</f>
        <v>-0.02</v>
      </c>
      <c r="AA252" s="0" t="n">
        <v>0</v>
      </c>
      <c r="AB252" s="0" t="n">
        <v>0</v>
      </c>
      <c r="AC252" s="0" t="n">
        <v>0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0.345</v>
      </c>
      <c r="E253" s="0" t="n">
        <f aca="false">E241+X253</f>
        <v>0.35</v>
      </c>
      <c r="F253" s="0" t="n">
        <f aca="false">F241</f>
        <v>-0.005</v>
      </c>
      <c r="G253" s="0" t="n">
        <f aca="false">H253+I253</f>
        <v>0.285</v>
      </c>
      <c r="H253" s="0" t="n">
        <f aca="false">K253</f>
        <v>0.37</v>
      </c>
      <c r="I253" s="0" t="n">
        <f aca="false">O253+Z253</f>
        <v>-0.085</v>
      </c>
      <c r="J253" s="0" t="n">
        <f aca="false">K253+L253</f>
        <v>0.38</v>
      </c>
      <c r="K253" s="43" t="n">
        <f aca="false">K241+Y253+AA253</f>
        <v>0.37</v>
      </c>
      <c r="L253" s="0" t="n">
        <f aca="false">L241</f>
        <v>0.01</v>
      </c>
      <c r="M253" s="0" t="n">
        <f aca="false">N253+O253</f>
        <v>0.315</v>
      </c>
      <c r="N253" s="0" t="n">
        <f aca="false">K253</f>
        <v>0.37</v>
      </c>
      <c r="O253" s="0" t="n">
        <f aca="false">V253</f>
        <v>-0.055</v>
      </c>
      <c r="P253" s="0" t="n">
        <f aca="false">Q253+R253</f>
        <v>0.2575</v>
      </c>
      <c r="Q253" s="41" t="n">
        <f aca="false">+[1]CGT_CNG!N253</f>
        <v>0.25</v>
      </c>
      <c r="R253" s="83" t="n">
        <f aca="false">+[1]CGT_CNG!O253</f>
        <v>0.0075</v>
      </c>
      <c r="S253" s="83" t="n">
        <f aca="false">T253+U253</f>
        <v>0.185</v>
      </c>
      <c r="T253" s="83" t="n">
        <f aca="false">[1]CGT_CNG!E253</f>
        <v>0.1725</v>
      </c>
      <c r="U253" s="83" t="n">
        <f aca="false">[1]CGT_CNG!F253</f>
        <v>0.0125</v>
      </c>
      <c r="V253" s="0" t="n">
        <f aca="false">VLOOKUP(MONTH(A253),tblMthAdj,4,FALSE())</f>
        <v>-0.055</v>
      </c>
      <c r="W253" s="0" t="n">
        <v>0</v>
      </c>
      <c r="Z253" s="0" t="n">
        <f aca="false">VLOOKUP(MONTH(A253),tblMthAdj,3,FALSE())</f>
        <v>-0.03</v>
      </c>
      <c r="AA253" s="0" t="n">
        <v>0</v>
      </c>
      <c r="AB253" s="0" t="n">
        <v>0</v>
      </c>
      <c r="AC253" s="0" t="n">
        <v>0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0.495</v>
      </c>
      <c r="E254" s="0" t="n">
        <f aca="false">E242+X254</f>
        <v>0.445</v>
      </c>
      <c r="F254" s="0" t="n">
        <f aca="false">F242</f>
        <v>0.05</v>
      </c>
      <c r="G254" s="0" t="n">
        <f aca="false">H254+I254</f>
        <v>0.325</v>
      </c>
      <c r="H254" s="0" t="n">
        <f aca="false">K254</f>
        <v>0.495</v>
      </c>
      <c r="I254" s="0" t="n">
        <f aca="false">O254+Z254</f>
        <v>-0.17</v>
      </c>
      <c r="J254" s="0" t="n">
        <f aca="false">K254+L254</f>
        <v>0.555</v>
      </c>
      <c r="K254" s="43" t="n">
        <f aca="false">K242+Y254+AA254</f>
        <v>0.495</v>
      </c>
      <c r="L254" s="0" t="n">
        <f aca="false">L242</f>
        <v>0.06</v>
      </c>
      <c r="M254" s="0" t="n">
        <f aca="false">N254+O254</f>
        <v>0.445</v>
      </c>
      <c r="N254" s="0" t="n">
        <f aca="false">K254</f>
        <v>0.495</v>
      </c>
      <c r="O254" s="0" t="n">
        <f aca="false">V254</f>
        <v>-0.05</v>
      </c>
      <c r="P254" s="0" t="n">
        <f aca="false">Q254+R254</f>
        <v>0.495</v>
      </c>
      <c r="Q254" s="0" t="n">
        <f aca="false">E254</f>
        <v>0.445</v>
      </c>
      <c r="R254" s="84" t="n">
        <f aca="false">F254</f>
        <v>0.05</v>
      </c>
      <c r="S254" s="84" t="n">
        <f aca="false">T254+U254</f>
        <v>0.495</v>
      </c>
      <c r="T254" s="84" t="n">
        <f aca="false">E254</f>
        <v>0.445</v>
      </c>
      <c r="U254" s="84" t="n">
        <f aca="false">F254</f>
        <v>0.05</v>
      </c>
      <c r="V254" s="0" t="n">
        <v>-0.05</v>
      </c>
      <c r="W254" s="0" t="n">
        <v>0</v>
      </c>
      <c r="Z254" s="0" t="n">
        <f aca="false">VLOOKUP(MONTH(A254),tblMthAdj,3,FALSE())</f>
        <v>-0.12</v>
      </c>
      <c r="AA254" s="0" t="n">
        <v>0</v>
      </c>
      <c r="AB254" s="0" t="n">
        <v>0</v>
      </c>
      <c r="AC254" s="0" t="n">
        <v>0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0.78</v>
      </c>
      <c r="E255" s="0" t="n">
        <f aca="false">E243+X255</f>
        <v>0.73</v>
      </c>
      <c r="F255" s="0" t="n">
        <f aca="false">F243</f>
        <v>0.05</v>
      </c>
      <c r="G255" s="0" t="n">
        <f aca="false">H255+I255</f>
        <v>0.85</v>
      </c>
      <c r="H255" s="0" t="n">
        <f aca="false">K255</f>
        <v>0.98</v>
      </c>
      <c r="I255" s="0" t="n">
        <f aca="false">O255+Z255</f>
        <v>-0.13</v>
      </c>
      <c r="J255" s="0" t="n">
        <f aca="false">K255+L255</f>
        <v>1.14</v>
      </c>
      <c r="K255" s="43" t="n">
        <f aca="false">K243+Y255+AA255</f>
        <v>0.98</v>
      </c>
      <c r="L255" s="0" t="n">
        <f aca="false">L243</f>
        <v>0.16</v>
      </c>
      <c r="M255" s="0" t="n">
        <f aca="false">N255+O255</f>
        <v>0.93</v>
      </c>
      <c r="N255" s="0" t="n">
        <f aca="false">K255</f>
        <v>0.98</v>
      </c>
      <c r="O255" s="0" t="n">
        <f aca="false">V255</f>
        <v>-0.05</v>
      </c>
      <c r="P255" s="0" t="n">
        <f aca="false">Q255+R255</f>
        <v>0.78</v>
      </c>
      <c r="Q255" s="0" t="n">
        <f aca="false">E255</f>
        <v>0.73</v>
      </c>
      <c r="R255" s="83" t="n">
        <f aca="false">F255</f>
        <v>0.05</v>
      </c>
      <c r="S255" s="83"/>
      <c r="T255" s="83"/>
      <c r="U255" s="83"/>
      <c r="V255" s="0" t="n">
        <v>-0.05</v>
      </c>
      <c r="W255" s="0" t="n">
        <v>0</v>
      </c>
      <c r="Z255" s="0" t="n">
        <f aca="false">VLOOKUP(MONTH(A255),tblMthAdj,3,FALSE())</f>
        <v>-0.08</v>
      </c>
      <c r="AA255" s="0" t="n">
        <v>0</v>
      </c>
      <c r="AB255" s="0" t="n">
        <v>0</v>
      </c>
      <c r="AC255" s="0" t="n">
        <v>0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1.07</v>
      </c>
      <c r="E256" s="0" t="n">
        <f aca="false">E244+X256</f>
        <v>1.02</v>
      </c>
      <c r="F256" s="0" t="n">
        <f aca="false">F244</f>
        <v>0.05</v>
      </c>
      <c r="G256" s="0" t="n">
        <f aca="false">H256+I256</f>
        <v>1.35</v>
      </c>
      <c r="H256" s="0" t="n">
        <f aca="false">K256</f>
        <v>1.6</v>
      </c>
      <c r="I256" s="0" t="n">
        <f aca="false">O256+Z256</f>
        <v>-0.25</v>
      </c>
      <c r="J256" s="0" t="n">
        <f aca="false">K256+L256</f>
        <v>1.94</v>
      </c>
      <c r="K256" s="43" t="n">
        <f aca="false">K244+Y256+AA256</f>
        <v>1.6</v>
      </c>
      <c r="L256" s="0" t="n">
        <f aca="false">L244</f>
        <v>0.34</v>
      </c>
      <c r="M256" s="0" t="n">
        <f aca="false">N256+O256</f>
        <v>1.4</v>
      </c>
      <c r="N256" s="0" t="n">
        <f aca="false">K256</f>
        <v>1.6</v>
      </c>
      <c r="O256" s="0" t="n">
        <f aca="false">V256</f>
        <v>-0.2</v>
      </c>
      <c r="P256" s="0" t="n">
        <f aca="false">Q256+R256</f>
        <v>1.07</v>
      </c>
      <c r="Q256" s="0" t="n">
        <f aca="false">E256</f>
        <v>1.02</v>
      </c>
      <c r="R256" s="83" t="n">
        <f aca="false">F256</f>
        <v>0.05</v>
      </c>
      <c r="S256" s="83"/>
      <c r="T256" s="83"/>
      <c r="U256" s="83"/>
      <c r="V256" s="0" t="n">
        <v>-0.2</v>
      </c>
      <c r="W256" s="0" t="n">
        <v>0</v>
      </c>
      <c r="Z256" s="0" t="n">
        <f aca="false">VLOOKUP(MONTH(A256),tblMthAdj,3,FALSE())</f>
        <v>-0.05</v>
      </c>
      <c r="AA256" s="0" t="n">
        <v>0</v>
      </c>
      <c r="AB256" s="0" t="n">
        <v>0</v>
      </c>
      <c r="AC256" s="0" t="n">
        <v>0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1.06</v>
      </c>
      <c r="E257" s="0" t="n">
        <f aca="false">E245+X257</f>
        <v>1.01</v>
      </c>
      <c r="F257" s="0" t="n">
        <f aca="false">F245</f>
        <v>0.05</v>
      </c>
      <c r="G257" s="0" t="n">
        <f aca="false">H257+I257</f>
        <v>1.32</v>
      </c>
      <c r="H257" s="0" t="n">
        <f aca="false">K257</f>
        <v>1.6</v>
      </c>
      <c r="I257" s="0" t="n">
        <f aca="false">O257+Z257</f>
        <v>-0.28</v>
      </c>
      <c r="J257" s="0" t="n">
        <f aca="false">K257+L257</f>
        <v>1.94</v>
      </c>
      <c r="K257" s="43" t="n">
        <f aca="false">K245+Y257+AA257</f>
        <v>1.6</v>
      </c>
      <c r="L257" s="0" t="n">
        <f aca="false">L245</f>
        <v>0.34</v>
      </c>
      <c r="M257" s="0" t="n">
        <f aca="false">N257+O257</f>
        <v>1.4</v>
      </c>
      <c r="N257" s="0" t="n">
        <f aca="false">K257</f>
        <v>1.6</v>
      </c>
      <c r="O257" s="0" t="n">
        <f aca="false">V257</f>
        <v>-0.2</v>
      </c>
      <c r="P257" s="0" t="n">
        <f aca="false">Q257+R257</f>
        <v>1.06</v>
      </c>
      <c r="Q257" s="0" t="n">
        <f aca="false">E257</f>
        <v>1.01</v>
      </c>
      <c r="R257" s="83" t="n">
        <f aca="false">F257</f>
        <v>0.05</v>
      </c>
      <c r="S257" s="83"/>
      <c r="T257" s="83"/>
      <c r="U257" s="83"/>
      <c r="V257" s="0" t="n">
        <v>-0.2</v>
      </c>
      <c r="W257" s="0" t="n">
        <v>0</v>
      </c>
      <c r="Z257" s="0" t="n">
        <f aca="false">VLOOKUP(MONTH(A257),tblMthAdj,3,FALSE())</f>
        <v>-0.08</v>
      </c>
      <c r="AA257" s="0" t="n">
        <v>0</v>
      </c>
      <c r="AB257" s="0" t="n">
        <v>0</v>
      </c>
      <c r="AC257" s="0" t="n">
        <v>0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0.595</v>
      </c>
      <c r="E258" s="0" t="n">
        <f aca="false">E246+X258</f>
        <v>0.545</v>
      </c>
      <c r="F258" s="0" t="n">
        <f aca="false">F246</f>
        <v>0.05</v>
      </c>
      <c r="G258" s="0" t="n">
        <f aca="false">H258+I258</f>
        <v>0.395</v>
      </c>
      <c r="H258" s="0" t="n">
        <f aca="false">K258</f>
        <v>0.565</v>
      </c>
      <c r="I258" s="0" t="n">
        <f aca="false">O258+Z258</f>
        <v>-0.17</v>
      </c>
      <c r="J258" s="0" t="n">
        <f aca="false">K258+L258</f>
        <v>0.665</v>
      </c>
      <c r="K258" s="43" t="n">
        <f aca="false">K246+Y258+AA258</f>
        <v>0.565</v>
      </c>
      <c r="L258" s="0" t="n">
        <f aca="false">L246</f>
        <v>0.1</v>
      </c>
      <c r="M258" s="0" t="n">
        <f aca="false">N258+O258</f>
        <v>0.515</v>
      </c>
      <c r="N258" s="0" t="n">
        <f aca="false">K258</f>
        <v>0.565</v>
      </c>
      <c r="O258" s="0" t="n">
        <f aca="false">V258</f>
        <v>-0.05</v>
      </c>
      <c r="P258" s="0" t="n">
        <f aca="false">Q258+R258</f>
        <v>0.595</v>
      </c>
      <c r="Q258" s="0" t="n">
        <f aca="false">E258</f>
        <v>0.545</v>
      </c>
      <c r="R258" s="83" t="n">
        <f aca="false">F258</f>
        <v>0.05</v>
      </c>
      <c r="S258" s="83"/>
      <c r="T258" s="83"/>
      <c r="U258" s="83"/>
      <c r="V258" s="0" t="n">
        <v>-0.05</v>
      </c>
      <c r="W258" s="0" t="n">
        <v>0</v>
      </c>
      <c r="Z258" s="0" t="n">
        <f aca="false">VLOOKUP(MONTH(A258),tblMthAdj,3,FALSE())</f>
        <v>-0.12</v>
      </c>
      <c r="AA258" s="0" t="n">
        <v>0</v>
      </c>
      <c r="AB258" s="0" t="n">
        <v>0</v>
      </c>
      <c r="AC258" s="0" t="n">
        <v>0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0.31</v>
      </c>
      <c r="E259" s="0" t="n">
        <f aca="false">E247+X259</f>
        <v>0.31</v>
      </c>
      <c r="F259" s="0" t="n">
        <f aca="false">F247</f>
        <v>0</v>
      </c>
      <c r="G259" s="0" t="n">
        <f aca="false">H259+I259</f>
        <v>0.265</v>
      </c>
      <c r="H259" s="0" t="n">
        <f aca="false">K259</f>
        <v>0.35</v>
      </c>
      <c r="I259" s="0" t="n">
        <f aca="false">O259+Z259</f>
        <v>-0.085</v>
      </c>
      <c r="J259" s="0" t="n">
        <f aca="false">K259+L259</f>
        <v>0.37</v>
      </c>
      <c r="K259" s="43" t="n">
        <f aca="false">K247+Y259+AA259</f>
        <v>0.35</v>
      </c>
      <c r="L259" s="0" t="n">
        <f aca="false">L247</f>
        <v>0.02</v>
      </c>
      <c r="M259" s="0" t="n">
        <f aca="false">N259+O259</f>
        <v>0.305</v>
      </c>
      <c r="N259" s="0" t="n">
        <f aca="false">K259</f>
        <v>0.35</v>
      </c>
      <c r="O259" s="0" t="n">
        <f aca="false">V259</f>
        <v>-0.045</v>
      </c>
      <c r="P259" s="0" t="n">
        <f aca="false">Q259+R259</f>
        <v>0.3325</v>
      </c>
      <c r="Q259" s="48" t="n">
        <f aca="false">+[1]CGT_CNG!N259</f>
        <v>0.325</v>
      </c>
      <c r="R259" s="84" t="n">
        <f aca="false">+[1]CGT_CNG!O259</f>
        <v>0.0075</v>
      </c>
      <c r="S259" s="84"/>
      <c r="T259" s="84"/>
      <c r="U259" s="84"/>
      <c r="V259" s="0" t="n">
        <f aca="false">VLOOKUP(MONTH(A259),tblMthAdj,4,FALSE())</f>
        <v>-0.045</v>
      </c>
      <c r="W259" s="0" t="n">
        <v>0</v>
      </c>
      <c r="Z259" s="0" t="n">
        <f aca="false">VLOOKUP(MONTH(A259),tblMthAdj,3,FALSE())</f>
        <v>-0.04</v>
      </c>
      <c r="AA259" s="0" t="n">
        <v>0</v>
      </c>
      <c r="AB259" s="0" t="n">
        <v>0</v>
      </c>
      <c r="AC259" s="0" t="n">
        <v>0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0.29</v>
      </c>
      <c r="E260" s="0" t="n">
        <f aca="false">E248+X260</f>
        <v>0.29</v>
      </c>
      <c r="F260" s="0" t="n">
        <f aca="false">F248</f>
        <v>0</v>
      </c>
      <c r="G260" s="0" t="n">
        <f aca="false">H260+I260</f>
        <v>0.235</v>
      </c>
      <c r="H260" s="0" t="n">
        <f aca="false">K260</f>
        <v>0.3</v>
      </c>
      <c r="I260" s="0" t="n">
        <f aca="false">O260+Z260</f>
        <v>-0.065</v>
      </c>
      <c r="J260" s="0" t="n">
        <f aca="false">K260+L260</f>
        <v>0.32</v>
      </c>
      <c r="K260" s="43" t="n">
        <f aca="false">K248+Y260+AA260</f>
        <v>0.3</v>
      </c>
      <c r="L260" s="0" t="n">
        <f aca="false">L248</f>
        <v>0.02</v>
      </c>
      <c r="M260" s="0" t="n">
        <f aca="false">N260+O260</f>
        <v>0.265</v>
      </c>
      <c r="N260" s="0" t="n">
        <f aca="false">K260</f>
        <v>0.3</v>
      </c>
      <c r="O260" s="0" t="n">
        <f aca="false">V260</f>
        <v>-0.035</v>
      </c>
      <c r="P260" s="0" t="n">
        <f aca="false">Q260+R260</f>
        <v>0.2275</v>
      </c>
      <c r="Q260" s="41" t="n">
        <f aca="false">+[1]CGT_CNG!N260</f>
        <v>0.22</v>
      </c>
      <c r="R260" s="83" t="n">
        <f aca="false">+[1]CGT_CNG!O260</f>
        <v>0.0075</v>
      </c>
      <c r="S260" s="83"/>
      <c r="T260" s="83"/>
      <c r="U260" s="83"/>
      <c r="V260" s="0" t="n">
        <f aca="false">VLOOKUP(MONTH(A260),tblMthAdj,4,FALSE())</f>
        <v>-0.035</v>
      </c>
      <c r="W260" s="0" t="n">
        <v>0</v>
      </c>
      <c r="Z260" s="0" t="n">
        <f aca="false">VLOOKUP(MONTH(A260),tblMthAdj,3,FALSE())</f>
        <v>-0.03</v>
      </c>
      <c r="AA260" s="0" t="n">
        <v>0</v>
      </c>
      <c r="AB260" s="0" t="n">
        <v>0</v>
      </c>
      <c r="AC260" s="0" t="n">
        <v>0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0.2975</v>
      </c>
      <c r="E261" s="0" t="n">
        <f aca="false">E249+X261</f>
        <v>0.3</v>
      </c>
      <c r="F261" s="0" t="n">
        <f aca="false">F249</f>
        <v>-0.0025</v>
      </c>
      <c r="G261" s="0" t="n">
        <f aca="false">H261+I261</f>
        <v>0.285</v>
      </c>
      <c r="H261" s="0" t="n">
        <f aca="false">K261</f>
        <v>0.34</v>
      </c>
      <c r="I261" s="0" t="n">
        <f aca="false">O261+Z261</f>
        <v>-0.055</v>
      </c>
      <c r="J261" s="0" t="n">
        <f aca="false">K261+L261</f>
        <v>0.36</v>
      </c>
      <c r="K261" s="43" t="n">
        <f aca="false">K249+Y261+AA261</f>
        <v>0.34</v>
      </c>
      <c r="L261" s="0" t="n">
        <f aca="false">L249</f>
        <v>0.02</v>
      </c>
      <c r="M261" s="0" t="n">
        <f aca="false">N261+O261</f>
        <v>0.305</v>
      </c>
      <c r="N261" s="0" t="n">
        <f aca="false">K261</f>
        <v>0.34</v>
      </c>
      <c r="O261" s="0" t="n">
        <f aca="false">V261</f>
        <v>-0.035</v>
      </c>
      <c r="P261" s="0" t="n">
        <f aca="false">Q261+R261</f>
        <v>0.2575</v>
      </c>
      <c r="Q261" s="41" t="n">
        <f aca="false">+[1]CGT_CNG!N261</f>
        <v>0.25</v>
      </c>
      <c r="R261" s="83" t="n">
        <f aca="false">+[1]CGT_CNG!O261</f>
        <v>0.0075</v>
      </c>
      <c r="S261" s="83"/>
      <c r="T261" s="83"/>
      <c r="U261" s="83"/>
      <c r="V261" s="0" t="n">
        <f aca="false">VLOOKUP(MONTH(A261),tblMthAdj,4,FALSE())</f>
        <v>-0.035</v>
      </c>
      <c r="W261" s="0" t="n">
        <v>0</v>
      </c>
      <c r="Z261" s="0" t="n">
        <f aca="false">VLOOKUP(MONTH(A261),tblMthAdj,3,FALSE())</f>
        <v>-0.02</v>
      </c>
      <c r="AA261" s="0" t="n">
        <v>0</v>
      </c>
      <c r="AB261" s="0" t="n">
        <v>0</v>
      </c>
      <c r="AC261" s="0" t="n">
        <v>0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0.3125</v>
      </c>
      <c r="E262" s="0" t="n">
        <f aca="false">E250+X262</f>
        <v>0.315</v>
      </c>
      <c r="F262" s="0" t="n">
        <f aca="false">F250</f>
        <v>-0.0025</v>
      </c>
      <c r="G262" s="0" t="n">
        <f aca="false">H262+I262</f>
        <v>0.36</v>
      </c>
      <c r="H262" s="0" t="n">
        <f aca="false">K262</f>
        <v>0.38</v>
      </c>
      <c r="I262" s="0" t="n">
        <f aca="false">O262+Z262</f>
        <v>-0.02</v>
      </c>
      <c r="J262" s="0" t="n">
        <f aca="false">K262+L262</f>
        <v>0.4</v>
      </c>
      <c r="K262" s="43" t="n">
        <f aca="false">K250+Y262+AA262</f>
        <v>0.38</v>
      </c>
      <c r="L262" s="0" t="n">
        <f aca="false">L250</f>
        <v>0.02</v>
      </c>
      <c r="M262" s="0" t="n">
        <f aca="false">N262+O262</f>
        <v>0.36</v>
      </c>
      <c r="N262" s="0" t="n">
        <f aca="false">K262</f>
        <v>0.38</v>
      </c>
      <c r="O262" s="0" t="n">
        <f aca="false">V262</f>
        <v>-0.02</v>
      </c>
      <c r="P262" s="0" t="n">
        <f aca="false">Q262+R262</f>
        <v>0.2675</v>
      </c>
      <c r="Q262" s="41" t="n">
        <f aca="false">+[1]CGT_CNG!N262</f>
        <v>0.26</v>
      </c>
      <c r="R262" s="83" t="n">
        <f aca="false">+[1]CGT_CNG!O262</f>
        <v>0.0075</v>
      </c>
      <c r="S262" s="83"/>
      <c r="T262" s="83"/>
      <c r="U262" s="83"/>
      <c r="V262" s="0" t="n">
        <f aca="false">VLOOKUP(MONTH(A262),tblMthAdj,4,FALSE())</f>
        <v>-0.02</v>
      </c>
      <c r="W262" s="0" t="n">
        <v>0</v>
      </c>
      <c r="Z262" s="0" t="n">
        <f aca="false">VLOOKUP(MONTH(A262),tblMthAdj,3,FALSE())</f>
        <v>0</v>
      </c>
      <c r="AA262" s="0" t="n">
        <v>0</v>
      </c>
      <c r="AB262" s="0" t="n">
        <v>0</v>
      </c>
      <c r="AC262" s="0" t="n">
        <v>0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0.31</v>
      </c>
      <c r="E263" s="0" t="n">
        <f aca="false">E251+X263</f>
        <v>0.315</v>
      </c>
      <c r="F263" s="0" t="n">
        <f aca="false">F251</f>
        <v>-0.005</v>
      </c>
      <c r="G263" s="0" t="n">
        <f aca="false">H263+I263</f>
        <v>0.36</v>
      </c>
      <c r="H263" s="0" t="n">
        <f aca="false">K263</f>
        <v>0.38</v>
      </c>
      <c r="I263" s="0" t="n">
        <f aca="false">O263+Z263</f>
        <v>-0.02</v>
      </c>
      <c r="J263" s="0" t="n">
        <f aca="false">K263+L263</f>
        <v>0.395</v>
      </c>
      <c r="K263" s="43" t="n">
        <f aca="false">K251+Y263+AA263</f>
        <v>0.38</v>
      </c>
      <c r="L263" s="0" t="n">
        <f aca="false">L251</f>
        <v>0.015</v>
      </c>
      <c r="M263" s="0" t="n">
        <f aca="false">N263+O263</f>
        <v>0.36</v>
      </c>
      <c r="N263" s="0" t="n">
        <f aca="false">K263</f>
        <v>0.38</v>
      </c>
      <c r="O263" s="0" t="n">
        <f aca="false">V263</f>
        <v>-0.02</v>
      </c>
      <c r="P263" s="0" t="n">
        <f aca="false">Q263+R263</f>
        <v>0.2675</v>
      </c>
      <c r="Q263" s="41" t="n">
        <f aca="false">+[1]CGT_CNG!N263</f>
        <v>0.26</v>
      </c>
      <c r="R263" s="83" t="n">
        <f aca="false">+[1]CGT_CNG!O263</f>
        <v>0.0075</v>
      </c>
      <c r="S263" s="83"/>
      <c r="T263" s="83"/>
      <c r="U263" s="83"/>
      <c r="V263" s="0" t="n">
        <f aca="false">VLOOKUP(MONTH(A263),tblMthAdj,4,FALSE())</f>
        <v>-0.02</v>
      </c>
      <c r="W263" s="0" t="n">
        <v>0</v>
      </c>
      <c r="Z263" s="0" t="n">
        <f aca="false">VLOOKUP(MONTH(A263),tblMthAdj,3,FALSE())</f>
        <v>0</v>
      </c>
      <c r="AA263" s="0" t="n">
        <v>0</v>
      </c>
      <c r="AB263" s="0" t="n">
        <v>0</v>
      </c>
      <c r="AC263" s="0" t="n">
        <v>0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0.285</v>
      </c>
      <c r="E264" s="0" t="n">
        <f aca="false">E252+X264</f>
        <v>0.29</v>
      </c>
      <c r="F264" s="0" t="n">
        <f aca="false">F252</f>
        <v>-0.005</v>
      </c>
      <c r="G264" s="0" t="n">
        <f aca="false">H264+I264</f>
        <v>0.29</v>
      </c>
      <c r="H264" s="0" t="n">
        <f aca="false">K264</f>
        <v>0.33</v>
      </c>
      <c r="I264" s="0" t="n">
        <f aca="false">O264+Z264</f>
        <v>-0.04</v>
      </c>
      <c r="J264" s="0" t="n">
        <f aca="false">K264+L264</f>
        <v>0.345</v>
      </c>
      <c r="K264" s="43" t="n">
        <f aca="false">K252+Y264+AA264</f>
        <v>0.33</v>
      </c>
      <c r="L264" s="0" t="n">
        <f aca="false">L252</f>
        <v>0.015</v>
      </c>
      <c r="M264" s="0" t="n">
        <f aca="false">N264+O264</f>
        <v>0.31</v>
      </c>
      <c r="N264" s="0" t="n">
        <f aca="false">K264</f>
        <v>0.33</v>
      </c>
      <c r="O264" s="0" t="n">
        <f aca="false">V264</f>
        <v>-0.02</v>
      </c>
      <c r="P264" s="0" t="n">
        <f aca="false">Q264+R264</f>
        <v>0.2275</v>
      </c>
      <c r="Q264" s="41" t="n">
        <f aca="false">+[1]CGT_CNG!N264</f>
        <v>0.22</v>
      </c>
      <c r="R264" s="83" t="n">
        <f aca="false">+[1]CGT_CNG!O264</f>
        <v>0.0075</v>
      </c>
      <c r="S264" s="83"/>
      <c r="T264" s="83"/>
      <c r="U264" s="83"/>
      <c r="V264" s="0" t="n">
        <f aca="false">VLOOKUP(MONTH(A264),tblMthAdj,4,FALSE())</f>
        <v>-0.02</v>
      </c>
      <c r="W264" s="0" t="n">
        <v>0</v>
      </c>
      <c r="Z264" s="0" t="n">
        <f aca="false">VLOOKUP(MONTH(A264),tblMthAdj,3,FALSE())</f>
        <v>-0.02</v>
      </c>
      <c r="AA264" s="0" t="n">
        <v>0</v>
      </c>
      <c r="AB264" s="0" t="n">
        <v>0</v>
      </c>
      <c r="AC264" s="0" t="n">
        <v>0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0.345</v>
      </c>
      <c r="E265" s="0" t="n">
        <f aca="false">E253+X265</f>
        <v>0.35</v>
      </c>
      <c r="F265" s="0" t="n">
        <f aca="false">F253</f>
        <v>-0.005</v>
      </c>
      <c r="G265" s="0" t="n">
        <f aca="false">H265+I265</f>
        <v>0.285</v>
      </c>
      <c r="H265" s="0" t="n">
        <f aca="false">K265</f>
        <v>0.37</v>
      </c>
      <c r="I265" s="0" t="n">
        <f aca="false">O265+Z265</f>
        <v>-0.085</v>
      </c>
      <c r="J265" s="0" t="n">
        <f aca="false">K265+L265</f>
        <v>0.38</v>
      </c>
      <c r="K265" s="43" t="n">
        <f aca="false">K253+Y265+AA265</f>
        <v>0.37</v>
      </c>
      <c r="L265" s="0" t="n">
        <f aca="false">L253</f>
        <v>0.01</v>
      </c>
      <c r="M265" s="0" t="n">
        <f aca="false">N265+O265</f>
        <v>0.315</v>
      </c>
      <c r="N265" s="0" t="n">
        <f aca="false">K265</f>
        <v>0.37</v>
      </c>
      <c r="O265" s="0" t="n">
        <f aca="false">V265</f>
        <v>-0.055</v>
      </c>
      <c r="P265" s="0" t="n">
        <f aca="false">Q265+R265</f>
        <v>0.2575</v>
      </c>
      <c r="Q265" s="41" t="n">
        <f aca="false">+[1]CGT_CNG!N265</f>
        <v>0.25</v>
      </c>
      <c r="R265" s="83" t="n">
        <f aca="false">+[1]CGT_CNG!O265</f>
        <v>0.0075</v>
      </c>
      <c r="S265" s="83"/>
      <c r="T265" s="83"/>
      <c r="U265" s="83"/>
      <c r="V265" s="0" t="n">
        <f aca="false">VLOOKUP(MONTH(A265),tblMthAdj,4,FALSE())</f>
        <v>-0.055</v>
      </c>
      <c r="W265" s="0" t="n">
        <v>0</v>
      </c>
      <c r="Z265" s="0" t="n">
        <f aca="false">VLOOKUP(MONTH(A265),tblMthAdj,3,FALSE())</f>
        <v>-0.03</v>
      </c>
      <c r="AA265" s="0" t="n">
        <v>0</v>
      </c>
      <c r="AB265" s="0" t="n">
        <v>0</v>
      </c>
      <c r="AC265" s="0" t="n">
        <v>0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0.495</v>
      </c>
      <c r="E266" s="0" t="n">
        <f aca="false">E254+X266</f>
        <v>0.445</v>
      </c>
      <c r="F266" s="0" t="n">
        <f aca="false">F254</f>
        <v>0.05</v>
      </c>
      <c r="G266" s="0" t="n">
        <f aca="false">H266+I266</f>
        <v>0.325</v>
      </c>
      <c r="H266" s="0" t="n">
        <f aca="false">K266</f>
        <v>0.495</v>
      </c>
      <c r="I266" s="0" t="n">
        <f aca="false">O266+Z266</f>
        <v>-0.17</v>
      </c>
      <c r="J266" s="0" t="n">
        <f aca="false">K266+L266</f>
        <v>0.555</v>
      </c>
      <c r="K266" s="43" t="n">
        <f aca="false">K254+Y266+AA266</f>
        <v>0.495</v>
      </c>
      <c r="L266" s="0" t="n">
        <f aca="false">L254</f>
        <v>0.06</v>
      </c>
      <c r="M266" s="0" t="n">
        <f aca="false">N266+O266</f>
        <v>0.445</v>
      </c>
      <c r="N266" s="0" t="n">
        <f aca="false">K266</f>
        <v>0.495</v>
      </c>
      <c r="O266" s="0" t="n">
        <f aca="false">V266</f>
        <v>-0.05</v>
      </c>
      <c r="P266" s="0" t="n">
        <f aca="false">Q266+R266</f>
        <v>0.495</v>
      </c>
      <c r="Q266" s="0" t="n">
        <f aca="false">E266</f>
        <v>0.445</v>
      </c>
      <c r="R266" s="84" t="n">
        <f aca="false">F266</f>
        <v>0.05</v>
      </c>
      <c r="S266" s="84"/>
      <c r="T266" s="84"/>
      <c r="U266" s="84"/>
      <c r="V266" s="0" t="n">
        <v>-0.05</v>
      </c>
      <c r="W266" s="0" t="n">
        <v>0</v>
      </c>
      <c r="Z266" s="0" t="n">
        <f aca="false">VLOOKUP(MONTH(A266),tblMthAdj,3,FALSE())</f>
        <v>-0.12</v>
      </c>
      <c r="AA266" s="0" t="n">
        <v>0</v>
      </c>
      <c r="AB266" s="0" t="n">
        <v>0</v>
      </c>
      <c r="AC266" s="0" t="n">
        <v>0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0.78</v>
      </c>
      <c r="E267" s="0" t="n">
        <f aca="false">E255+X267</f>
        <v>0.73</v>
      </c>
      <c r="F267" s="0" t="n">
        <f aca="false">F255</f>
        <v>0.05</v>
      </c>
      <c r="G267" s="0" t="n">
        <f aca="false">H267+I267</f>
        <v>0.85</v>
      </c>
      <c r="H267" s="0" t="n">
        <f aca="false">K267</f>
        <v>0.98</v>
      </c>
      <c r="I267" s="0" t="n">
        <f aca="false">O267+Z267</f>
        <v>-0.13</v>
      </c>
      <c r="J267" s="0" t="n">
        <f aca="false">K267+L267</f>
        <v>1.14</v>
      </c>
      <c r="K267" s="43" t="n">
        <f aca="false">K255+Y267+AA267</f>
        <v>0.98</v>
      </c>
      <c r="L267" s="0" t="n">
        <f aca="false">L255</f>
        <v>0.16</v>
      </c>
      <c r="M267" s="0" t="n">
        <f aca="false">N267+O267</f>
        <v>0.93</v>
      </c>
      <c r="N267" s="0" t="n">
        <f aca="false">K267</f>
        <v>0.98</v>
      </c>
      <c r="O267" s="0" t="n">
        <f aca="false">V267</f>
        <v>-0.05</v>
      </c>
      <c r="P267" s="0" t="n">
        <f aca="false">Q267+R267</f>
        <v>0.78</v>
      </c>
      <c r="Q267" s="0" t="n">
        <f aca="false">E267</f>
        <v>0.73</v>
      </c>
      <c r="R267" s="83" t="n">
        <f aca="false">F267</f>
        <v>0.05</v>
      </c>
      <c r="S267" s="83"/>
      <c r="T267" s="83"/>
      <c r="U267" s="83"/>
      <c r="V267" s="0" t="n">
        <v>-0.05</v>
      </c>
      <c r="W267" s="0" t="n">
        <v>0</v>
      </c>
      <c r="Z267" s="0" t="n">
        <f aca="false">VLOOKUP(MONTH(A267),tblMthAdj,3,FALSE())</f>
        <v>-0.08</v>
      </c>
      <c r="AA267" s="0" t="n">
        <v>0</v>
      </c>
      <c r="AB267" s="0" t="n">
        <v>0</v>
      </c>
      <c r="AC267" s="0" t="n">
        <v>0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1.07</v>
      </c>
      <c r="E268" s="0" t="n">
        <f aca="false">E256+X268</f>
        <v>1.02</v>
      </c>
      <c r="F268" s="0" t="n">
        <f aca="false">F256</f>
        <v>0.05</v>
      </c>
      <c r="G268" s="0" t="n">
        <f aca="false">H268+I268</f>
        <v>1.35</v>
      </c>
      <c r="H268" s="0" t="n">
        <f aca="false">K268</f>
        <v>1.6</v>
      </c>
      <c r="I268" s="0" t="n">
        <f aca="false">O268+Z268</f>
        <v>-0.25</v>
      </c>
      <c r="J268" s="0" t="n">
        <f aca="false">K268+L268</f>
        <v>1.94</v>
      </c>
      <c r="K268" s="43" t="n">
        <f aca="false">K256+Y268+AA268</f>
        <v>1.6</v>
      </c>
      <c r="L268" s="0" t="n">
        <f aca="false">L256</f>
        <v>0.34</v>
      </c>
      <c r="M268" s="0" t="n">
        <f aca="false">N268+O268</f>
        <v>1.4</v>
      </c>
      <c r="N268" s="0" t="n">
        <f aca="false">K268</f>
        <v>1.6</v>
      </c>
      <c r="O268" s="0" t="n">
        <f aca="false">V268</f>
        <v>-0.2</v>
      </c>
      <c r="P268" s="0" t="n">
        <f aca="false">Q268+R268</f>
        <v>1.07</v>
      </c>
      <c r="Q268" s="0" t="n">
        <f aca="false">E268</f>
        <v>1.02</v>
      </c>
      <c r="R268" s="83" t="n">
        <f aca="false">F268</f>
        <v>0.05</v>
      </c>
      <c r="S268" s="83"/>
      <c r="T268" s="83"/>
      <c r="U268" s="83"/>
      <c r="V268" s="0" t="n">
        <v>-0.2</v>
      </c>
      <c r="W268" s="0" t="n">
        <v>0</v>
      </c>
      <c r="Z268" s="0" t="n">
        <f aca="false">VLOOKUP(MONTH(A268),tblMthAdj,3,FALSE())</f>
        <v>-0.05</v>
      </c>
      <c r="AA268" s="0" t="n">
        <v>0</v>
      </c>
      <c r="AB268" s="0" t="n">
        <v>0</v>
      </c>
      <c r="AC268" s="0" t="n">
        <v>0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1.06</v>
      </c>
      <c r="E269" s="0" t="n">
        <f aca="false">E257+X269</f>
        <v>1.01</v>
      </c>
      <c r="F269" s="0" t="n">
        <f aca="false">F257</f>
        <v>0.05</v>
      </c>
      <c r="G269" s="0" t="n">
        <f aca="false">H269+I269</f>
        <v>1.32</v>
      </c>
      <c r="H269" s="0" t="n">
        <f aca="false">K269</f>
        <v>1.6</v>
      </c>
      <c r="I269" s="0" t="n">
        <f aca="false">O269+Z269</f>
        <v>-0.28</v>
      </c>
      <c r="J269" s="0" t="n">
        <f aca="false">K269+L269</f>
        <v>1.94</v>
      </c>
      <c r="K269" s="43" t="n">
        <f aca="false">K257+Y269+AA269</f>
        <v>1.6</v>
      </c>
      <c r="L269" s="0" t="n">
        <f aca="false">L257</f>
        <v>0.34</v>
      </c>
      <c r="M269" s="0" t="n">
        <f aca="false">N269+O269</f>
        <v>1.4</v>
      </c>
      <c r="N269" s="0" t="n">
        <f aca="false">K269</f>
        <v>1.6</v>
      </c>
      <c r="O269" s="0" t="n">
        <f aca="false">V269</f>
        <v>-0.2</v>
      </c>
      <c r="P269" s="0" t="n">
        <f aca="false">Q269+R269</f>
        <v>1.06</v>
      </c>
      <c r="Q269" s="0" t="n">
        <f aca="false">E269</f>
        <v>1.01</v>
      </c>
      <c r="R269" s="83" t="n">
        <f aca="false">F269</f>
        <v>0.05</v>
      </c>
      <c r="S269" s="83"/>
      <c r="T269" s="83"/>
      <c r="U269" s="83"/>
      <c r="V269" s="0" t="n">
        <v>-0.2</v>
      </c>
      <c r="W269" s="0" t="n">
        <v>0</v>
      </c>
      <c r="Z269" s="0" t="n">
        <f aca="false">VLOOKUP(MONTH(A269),tblMthAdj,3,FALSE())</f>
        <v>-0.08</v>
      </c>
      <c r="AA269" s="0" t="n">
        <v>0</v>
      </c>
      <c r="AB269" s="0" t="n">
        <v>0</v>
      </c>
      <c r="AC269" s="0" t="n">
        <v>0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0.595</v>
      </c>
      <c r="E270" s="0" t="n">
        <f aca="false">E258+X270</f>
        <v>0.545</v>
      </c>
      <c r="F270" s="0" t="n">
        <f aca="false">F258</f>
        <v>0.05</v>
      </c>
      <c r="G270" s="0" t="n">
        <f aca="false">H270+I270</f>
        <v>0.395</v>
      </c>
      <c r="H270" s="0" t="n">
        <f aca="false">K270</f>
        <v>0.565</v>
      </c>
      <c r="I270" s="0" t="n">
        <f aca="false">O270+Z270</f>
        <v>-0.17</v>
      </c>
      <c r="J270" s="0" t="n">
        <f aca="false">K270+L270</f>
        <v>0.665</v>
      </c>
      <c r="K270" s="43" t="n">
        <f aca="false">K258+Y270+AA270</f>
        <v>0.565</v>
      </c>
      <c r="L270" s="0" t="n">
        <f aca="false">L258</f>
        <v>0.1</v>
      </c>
      <c r="M270" s="0" t="n">
        <f aca="false">N270+O270</f>
        <v>0.515</v>
      </c>
      <c r="N270" s="0" t="n">
        <f aca="false">K270</f>
        <v>0.565</v>
      </c>
      <c r="O270" s="0" t="n">
        <f aca="false">V270</f>
        <v>-0.05</v>
      </c>
      <c r="P270" s="0" t="n">
        <f aca="false">Q270+R270</f>
        <v>0.595</v>
      </c>
      <c r="Q270" s="0" t="n">
        <f aca="false">E270</f>
        <v>0.545</v>
      </c>
      <c r="R270" s="83" t="n">
        <f aca="false">F270</f>
        <v>0.05</v>
      </c>
      <c r="S270" s="83"/>
      <c r="T270" s="83"/>
      <c r="U270" s="83"/>
      <c r="V270" s="0" t="n">
        <v>-0.05</v>
      </c>
      <c r="W270" s="0" t="n">
        <v>0</v>
      </c>
      <c r="Z270" s="0" t="n">
        <f aca="false">VLOOKUP(MONTH(A270),tblMthAdj,3,FALSE())</f>
        <v>-0.12</v>
      </c>
      <c r="AA270" s="0" t="n">
        <v>0</v>
      </c>
      <c r="AB270" s="0" t="n">
        <v>0</v>
      </c>
      <c r="AC270" s="0" t="n">
        <v>0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0.31</v>
      </c>
      <c r="E271" s="0" t="n">
        <f aca="false">E259+X271</f>
        <v>0.31</v>
      </c>
      <c r="F271" s="0" t="n">
        <f aca="false">F259</f>
        <v>0</v>
      </c>
      <c r="G271" s="0" t="n">
        <f aca="false">H271+I271</f>
        <v>0.265</v>
      </c>
      <c r="H271" s="0" t="n">
        <f aca="false">K271</f>
        <v>0.35</v>
      </c>
      <c r="I271" s="0" t="n">
        <f aca="false">O271+Z271</f>
        <v>-0.085</v>
      </c>
      <c r="J271" s="0" t="n">
        <f aca="false">K271+L271</f>
        <v>0.37</v>
      </c>
      <c r="K271" s="43" t="n">
        <f aca="false">K259+Y271+AA271</f>
        <v>0.35</v>
      </c>
      <c r="L271" s="0" t="n">
        <f aca="false">L259</f>
        <v>0.02</v>
      </c>
      <c r="M271" s="0" t="n">
        <f aca="false">N271+O271</f>
        <v>0.305</v>
      </c>
      <c r="N271" s="0" t="n">
        <f aca="false">K271</f>
        <v>0.35</v>
      </c>
      <c r="O271" s="0" t="n">
        <f aca="false">V271</f>
        <v>-0.045</v>
      </c>
      <c r="P271" s="0" t="n">
        <f aca="false">Q271+R271</f>
        <v>0.3325</v>
      </c>
      <c r="Q271" s="48" t="n">
        <f aca="false">+[1]CGT_CNG!N271</f>
        <v>0.325</v>
      </c>
      <c r="R271" s="84" t="n">
        <f aca="false">+[1]CGT_CNG!O271</f>
        <v>0.0075</v>
      </c>
      <c r="S271" s="84"/>
      <c r="T271" s="84"/>
      <c r="U271" s="84"/>
      <c r="V271" s="0" t="n">
        <f aca="false">VLOOKUP(MONTH(A271),tblMthAdj,4,FALSE())</f>
        <v>-0.045</v>
      </c>
      <c r="W271" s="0" t="n">
        <v>0</v>
      </c>
      <c r="Z271" s="0" t="n">
        <f aca="false">VLOOKUP(MONTH(A271),tblMthAdj,3,FALSE())</f>
        <v>-0.04</v>
      </c>
      <c r="AA271" s="0" t="n">
        <v>0</v>
      </c>
      <c r="AB271" s="0" t="n">
        <v>0</v>
      </c>
      <c r="AC271" s="0" t="n">
        <v>0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0.29</v>
      </c>
      <c r="E272" s="0" t="n">
        <f aca="false">E260+X272</f>
        <v>0.29</v>
      </c>
      <c r="F272" s="0" t="n">
        <f aca="false">F260</f>
        <v>0</v>
      </c>
      <c r="G272" s="0" t="n">
        <f aca="false">H272+I272</f>
        <v>0.235</v>
      </c>
      <c r="H272" s="0" t="n">
        <f aca="false">K272</f>
        <v>0.3</v>
      </c>
      <c r="I272" s="0" t="n">
        <f aca="false">O272+Z272</f>
        <v>-0.065</v>
      </c>
      <c r="J272" s="0" t="n">
        <f aca="false">K272+L272</f>
        <v>0.32</v>
      </c>
      <c r="K272" s="43" t="n">
        <f aca="false">K260+Y272+AA272</f>
        <v>0.3</v>
      </c>
      <c r="L272" s="0" t="n">
        <f aca="false">L260</f>
        <v>0.02</v>
      </c>
      <c r="M272" s="0" t="n">
        <f aca="false">N272+O272</f>
        <v>0.265</v>
      </c>
      <c r="N272" s="0" t="n">
        <f aca="false">K272</f>
        <v>0.3</v>
      </c>
      <c r="O272" s="0" t="n">
        <f aca="false">V272</f>
        <v>-0.035</v>
      </c>
      <c r="P272" s="0" t="n">
        <f aca="false">Q272+R272</f>
        <v>0.2275</v>
      </c>
      <c r="Q272" s="41" t="n">
        <f aca="false">+[1]CGT_CNG!N272</f>
        <v>0.22</v>
      </c>
      <c r="R272" s="83" t="n">
        <f aca="false">+[1]CGT_CNG!O272</f>
        <v>0.0075</v>
      </c>
      <c r="S272" s="83"/>
      <c r="T272" s="83"/>
      <c r="U272" s="83"/>
      <c r="V272" s="0" t="n">
        <f aca="false">VLOOKUP(MONTH(A272),tblMthAdj,4,FALSE())</f>
        <v>-0.035</v>
      </c>
      <c r="W272" s="0" t="n">
        <v>0</v>
      </c>
      <c r="Z272" s="0" t="n">
        <f aca="false">VLOOKUP(MONTH(A272),tblMthAdj,3,FALSE())</f>
        <v>-0.03</v>
      </c>
      <c r="AA272" s="0" t="n">
        <v>0</v>
      </c>
      <c r="AB272" s="0" t="n">
        <v>0</v>
      </c>
      <c r="AC272" s="0" t="n">
        <v>0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0.2975</v>
      </c>
      <c r="E273" s="0" t="n">
        <f aca="false">E261+X273</f>
        <v>0.3</v>
      </c>
      <c r="F273" s="0" t="n">
        <f aca="false">F261</f>
        <v>-0.0025</v>
      </c>
      <c r="G273" s="0" t="n">
        <f aca="false">H273+I273</f>
        <v>0.285</v>
      </c>
      <c r="H273" s="0" t="n">
        <f aca="false">K273</f>
        <v>0.34</v>
      </c>
      <c r="I273" s="0" t="n">
        <f aca="false">O273+Z273</f>
        <v>-0.055</v>
      </c>
      <c r="J273" s="0" t="n">
        <f aca="false">K273+L273</f>
        <v>0.36</v>
      </c>
      <c r="K273" s="43" t="n">
        <f aca="false">K261+Y273+AA273</f>
        <v>0.34</v>
      </c>
      <c r="L273" s="0" t="n">
        <f aca="false">L261</f>
        <v>0.02</v>
      </c>
      <c r="M273" s="0" t="n">
        <f aca="false">N273+O273</f>
        <v>0.305</v>
      </c>
      <c r="N273" s="0" t="n">
        <f aca="false">K273</f>
        <v>0.34</v>
      </c>
      <c r="O273" s="0" t="n">
        <f aca="false">V273</f>
        <v>-0.035</v>
      </c>
      <c r="P273" s="0" t="n">
        <f aca="false">Q273+R273</f>
        <v>0.2575</v>
      </c>
      <c r="Q273" s="41" t="n">
        <f aca="false">+[1]CGT_CNG!N273</f>
        <v>0.25</v>
      </c>
      <c r="R273" s="83" t="n">
        <f aca="false">+[1]CGT_CNG!O273</f>
        <v>0.0075</v>
      </c>
      <c r="S273" s="83"/>
      <c r="T273" s="83"/>
      <c r="U273" s="83"/>
      <c r="V273" s="0" t="n">
        <f aca="false">VLOOKUP(MONTH(A273),tblMthAdj,4,FALSE())</f>
        <v>-0.035</v>
      </c>
      <c r="W273" s="0" t="n">
        <v>0</v>
      </c>
      <c r="Z273" s="0" t="n">
        <f aca="false">VLOOKUP(MONTH(A273),tblMthAdj,3,FALSE())</f>
        <v>-0.02</v>
      </c>
      <c r="AA273" s="0" t="n">
        <v>0</v>
      </c>
      <c r="AB273" s="0" t="n">
        <v>0</v>
      </c>
      <c r="AC273" s="0" t="n">
        <v>0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0.3125</v>
      </c>
      <c r="E274" s="0" t="n">
        <f aca="false">E262+X274</f>
        <v>0.315</v>
      </c>
      <c r="F274" s="0" t="n">
        <f aca="false">F262</f>
        <v>-0.0025</v>
      </c>
      <c r="G274" s="0" t="n">
        <f aca="false">H274+I274</f>
        <v>0.36</v>
      </c>
      <c r="H274" s="0" t="n">
        <f aca="false">K274</f>
        <v>0.38</v>
      </c>
      <c r="I274" s="0" t="n">
        <f aca="false">O274+Z274</f>
        <v>-0.02</v>
      </c>
      <c r="J274" s="0" t="n">
        <f aca="false">K274+L274</f>
        <v>0.4</v>
      </c>
      <c r="K274" s="43" t="n">
        <f aca="false">K262+Y274+AA274</f>
        <v>0.38</v>
      </c>
      <c r="L274" s="0" t="n">
        <f aca="false">L262</f>
        <v>0.02</v>
      </c>
      <c r="M274" s="0" t="n">
        <f aca="false">N274+O274</f>
        <v>0.36</v>
      </c>
      <c r="N274" s="0" t="n">
        <f aca="false">K274</f>
        <v>0.38</v>
      </c>
      <c r="O274" s="0" t="n">
        <f aca="false">V274</f>
        <v>-0.02</v>
      </c>
      <c r="P274" s="0" t="n">
        <f aca="false">Q274+R274</f>
        <v>0.2675</v>
      </c>
      <c r="Q274" s="41" t="n">
        <f aca="false">+[1]CGT_CNG!N274</f>
        <v>0.26</v>
      </c>
      <c r="R274" s="83" t="n">
        <f aca="false">+[1]CGT_CNG!O274</f>
        <v>0.0075</v>
      </c>
      <c r="S274" s="83"/>
      <c r="T274" s="83"/>
      <c r="U274" s="83"/>
      <c r="V274" s="0" t="n">
        <f aca="false">VLOOKUP(MONTH(A274),tblMthAdj,4,FALSE())</f>
        <v>-0.02</v>
      </c>
      <c r="W274" s="0" t="n">
        <v>0</v>
      </c>
      <c r="Z274" s="0" t="n">
        <f aca="false">VLOOKUP(MONTH(A274),tblMthAdj,3,FALSE())</f>
        <v>0</v>
      </c>
      <c r="AA274" s="0" t="n">
        <v>0</v>
      </c>
      <c r="AB274" s="0" t="n">
        <v>0</v>
      </c>
      <c r="AC274" s="0" t="n">
        <v>0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0.31</v>
      </c>
      <c r="E275" s="0" t="n">
        <f aca="false">E263+X275</f>
        <v>0.315</v>
      </c>
      <c r="F275" s="0" t="n">
        <f aca="false">F263</f>
        <v>-0.005</v>
      </c>
      <c r="G275" s="0" t="n">
        <f aca="false">H275+I275</f>
        <v>0.36</v>
      </c>
      <c r="H275" s="0" t="n">
        <f aca="false">K275</f>
        <v>0.38</v>
      </c>
      <c r="I275" s="0" t="n">
        <f aca="false">O275+Z275</f>
        <v>-0.02</v>
      </c>
      <c r="J275" s="0" t="n">
        <f aca="false">K275+L275</f>
        <v>0.395</v>
      </c>
      <c r="K275" s="43" t="n">
        <f aca="false">K263+Y275+AA275</f>
        <v>0.38</v>
      </c>
      <c r="L275" s="0" t="n">
        <f aca="false">L263</f>
        <v>0.015</v>
      </c>
      <c r="M275" s="0" t="n">
        <f aca="false">N275+O275</f>
        <v>0.36</v>
      </c>
      <c r="N275" s="0" t="n">
        <f aca="false">K275</f>
        <v>0.38</v>
      </c>
      <c r="O275" s="0" t="n">
        <f aca="false">V275</f>
        <v>-0.02</v>
      </c>
      <c r="P275" s="0" t="n">
        <f aca="false">Q275+R275</f>
        <v>0.2675</v>
      </c>
      <c r="Q275" s="41" t="n">
        <f aca="false">+[1]CGT_CNG!N275</f>
        <v>0.26</v>
      </c>
      <c r="R275" s="83" t="n">
        <f aca="false">+[1]CGT_CNG!O275</f>
        <v>0.0075</v>
      </c>
      <c r="S275" s="83"/>
      <c r="T275" s="83"/>
      <c r="U275" s="83"/>
      <c r="V275" s="0" t="n">
        <f aca="false">VLOOKUP(MONTH(A275),tblMthAdj,4,FALSE())</f>
        <v>-0.02</v>
      </c>
      <c r="W275" s="0" t="n">
        <v>0</v>
      </c>
      <c r="Z275" s="0" t="n">
        <f aca="false">VLOOKUP(MONTH(A275),tblMthAdj,3,FALSE())</f>
        <v>0</v>
      </c>
      <c r="AA275" s="0" t="n">
        <v>0</v>
      </c>
      <c r="AB275" s="0" t="n">
        <v>0</v>
      </c>
      <c r="AC275" s="0" t="n">
        <v>0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0.285</v>
      </c>
      <c r="E276" s="0" t="n">
        <f aca="false">E264+X276</f>
        <v>0.29</v>
      </c>
      <c r="F276" s="0" t="n">
        <f aca="false">F264</f>
        <v>-0.005</v>
      </c>
      <c r="G276" s="0" t="n">
        <f aca="false">H276+I276</f>
        <v>0.29</v>
      </c>
      <c r="H276" s="0" t="n">
        <f aca="false">K276</f>
        <v>0.33</v>
      </c>
      <c r="I276" s="0" t="n">
        <f aca="false">O276+Z276</f>
        <v>-0.04</v>
      </c>
      <c r="J276" s="0" t="n">
        <f aca="false">K276+L276</f>
        <v>0.345</v>
      </c>
      <c r="K276" s="43" t="n">
        <f aca="false">K264+Y276+AA276</f>
        <v>0.33</v>
      </c>
      <c r="L276" s="0" t="n">
        <f aca="false">L264</f>
        <v>0.015</v>
      </c>
      <c r="M276" s="0" t="n">
        <f aca="false">N276+O276</f>
        <v>0.31</v>
      </c>
      <c r="N276" s="0" t="n">
        <f aca="false">K276</f>
        <v>0.33</v>
      </c>
      <c r="O276" s="0" t="n">
        <f aca="false">V276</f>
        <v>-0.02</v>
      </c>
      <c r="P276" s="0" t="n">
        <f aca="false">Q276+R276</f>
        <v>0.2275</v>
      </c>
      <c r="Q276" s="41" t="n">
        <f aca="false">+[1]CGT_CNG!N276</f>
        <v>0.22</v>
      </c>
      <c r="R276" s="83" t="n">
        <f aca="false">+[1]CGT_CNG!O276</f>
        <v>0.0075</v>
      </c>
      <c r="S276" s="83"/>
      <c r="T276" s="83"/>
      <c r="U276" s="83"/>
      <c r="V276" s="0" t="n">
        <f aca="false">VLOOKUP(MONTH(A276),tblMthAdj,4,FALSE())</f>
        <v>-0.02</v>
      </c>
      <c r="W276" s="0" t="n">
        <v>0</v>
      </c>
      <c r="Z276" s="0" t="n">
        <f aca="false">VLOOKUP(MONTH(A276),tblMthAdj,3,FALSE())</f>
        <v>-0.02</v>
      </c>
      <c r="AA276" s="0" t="n">
        <v>0</v>
      </c>
      <c r="AB276" s="0" t="n">
        <v>0</v>
      </c>
      <c r="AC276" s="0" t="n">
        <v>0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0.345</v>
      </c>
      <c r="E277" s="0" t="n">
        <f aca="false">E265+X277</f>
        <v>0.35</v>
      </c>
      <c r="F277" s="0" t="n">
        <f aca="false">F265</f>
        <v>-0.005</v>
      </c>
      <c r="G277" s="0" t="n">
        <f aca="false">H277+I277</f>
        <v>0.285</v>
      </c>
      <c r="H277" s="0" t="n">
        <f aca="false">K277</f>
        <v>0.37</v>
      </c>
      <c r="I277" s="0" t="n">
        <f aca="false">O277+Z277</f>
        <v>-0.085</v>
      </c>
      <c r="J277" s="0" t="n">
        <f aca="false">K277+L277</f>
        <v>0.38</v>
      </c>
      <c r="K277" s="43" t="n">
        <f aca="false">K265+Y277+AA277</f>
        <v>0.37</v>
      </c>
      <c r="L277" s="0" t="n">
        <f aca="false">L265</f>
        <v>0.01</v>
      </c>
      <c r="M277" s="0" t="n">
        <f aca="false">N277+O277</f>
        <v>0.315</v>
      </c>
      <c r="N277" s="0" t="n">
        <f aca="false">K277</f>
        <v>0.37</v>
      </c>
      <c r="O277" s="0" t="n">
        <f aca="false">V277</f>
        <v>-0.055</v>
      </c>
      <c r="P277" s="0" t="n">
        <f aca="false">Q277+R277</f>
        <v>0.2575</v>
      </c>
      <c r="Q277" s="41" t="n">
        <f aca="false">+[1]CGT_CNG!N277</f>
        <v>0.25</v>
      </c>
      <c r="R277" s="83" t="n">
        <f aca="false">+[1]CGT_CNG!O277</f>
        <v>0.0075</v>
      </c>
      <c r="S277" s="83"/>
      <c r="T277" s="83"/>
      <c r="U277" s="83"/>
      <c r="V277" s="0" t="n">
        <f aca="false">VLOOKUP(MONTH(A277),tblMthAdj,4,FALSE())</f>
        <v>-0.055</v>
      </c>
      <c r="W277" s="0" t="n">
        <v>0</v>
      </c>
      <c r="Z277" s="0" t="n">
        <f aca="false">VLOOKUP(MONTH(A277),tblMthAdj,3,FALSE())</f>
        <v>-0.03</v>
      </c>
      <c r="AA277" s="0" t="n">
        <v>0</v>
      </c>
      <c r="AB277" s="0" t="n">
        <v>0</v>
      </c>
      <c r="AC277" s="0" t="n">
        <v>0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0.495</v>
      </c>
      <c r="E278" s="0" t="n">
        <f aca="false">E266+X278</f>
        <v>0.445</v>
      </c>
      <c r="F278" s="0" t="n">
        <f aca="false">F266</f>
        <v>0.05</v>
      </c>
      <c r="G278" s="0" t="n">
        <f aca="false">H278+I278</f>
        <v>0.325</v>
      </c>
      <c r="H278" s="0" t="n">
        <f aca="false">K278</f>
        <v>0.495</v>
      </c>
      <c r="I278" s="0" t="n">
        <f aca="false">O278+Z278</f>
        <v>-0.17</v>
      </c>
      <c r="J278" s="0" t="n">
        <f aca="false">K278+L278</f>
        <v>0.555</v>
      </c>
      <c r="K278" s="43" t="n">
        <f aca="false">K266+Y278+AA278</f>
        <v>0.495</v>
      </c>
      <c r="L278" s="0" t="n">
        <f aca="false">L266</f>
        <v>0.06</v>
      </c>
      <c r="M278" s="0" t="n">
        <f aca="false">N278+O278</f>
        <v>0.445</v>
      </c>
      <c r="N278" s="0" t="n">
        <f aca="false">K278</f>
        <v>0.495</v>
      </c>
      <c r="O278" s="0" t="n">
        <f aca="false">V278</f>
        <v>-0.05</v>
      </c>
      <c r="P278" s="0" t="n">
        <f aca="false">Q278+R278</f>
        <v>0.495</v>
      </c>
      <c r="Q278" s="0" t="n">
        <f aca="false">E278</f>
        <v>0.445</v>
      </c>
      <c r="R278" s="84" t="n">
        <f aca="false">F278</f>
        <v>0.05</v>
      </c>
      <c r="S278" s="84"/>
      <c r="T278" s="84"/>
      <c r="U278" s="84"/>
      <c r="V278" s="0" t="n">
        <v>-0.05</v>
      </c>
      <c r="W278" s="0" t="n">
        <v>0</v>
      </c>
      <c r="Z278" s="0" t="n">
        <f aca="false">VLOOKUP(MONTH(A278),tblMthAdj,3,FALSE())</f>
        <v>-0.12</v>
      </c>
      <c r="AA278" s="0" t="n">
        <v>0</v>
      </c>
      <c r="AB278" s="0" t="n">
        <v>0</v>
      </c>
      <c r="AC278" s="0" t="n">
        <v>0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0.78</v>
      </c>
      <c r="E279" s="0" t="n">
        <f aca="false">E267+X279</f>
        <v>0.73</v>
      </c>
      <c r="F279" s="0" t="n">
        <f aca="false">F267</f>
        <v>0.05</v>
      </c>
      <c r="G279" s="0" t="n">
        <f aca="false">H279+I279</f>
        <v>0.85</v>
      </c>
      <c r="H279" s="0" t="n">
        <f aca="false">K279</f>
        <v>0.98</v>
      </c>
      <c r="I279" s="0" t="n">
        <f aca="false">O279+Z279</f>
        <v>-0.13</v>
      </c>
      <c r="J279" s="0" t="n">
        <f aca="false">K279+L279</f>
        <v>1.14</v>
      </c>
      <c r="K279" s="43" t="n">
        <f aca="false">K267+Y279+AA279</f>
        <v>0.98</v>
      </c>
      <c r="L279" s="0" t="n">
        <f aca="false">L267</f>
        <v>0.16</v>
      </c>
      <c r="M279" s="0" t="n">
        <f aca="false">N279+O279</f>
        <v>0.93</v>
      </c>
      <c r="N279" s="0" t="n">
        <f aca="false">K279</f>
        <v>0.98</v>
      </c>
      <c r="O279" s="0" t="n">
        <f aca="false">V279</f>
        <v>-0.05</v>
      </c>
      <c r="P279" s="0" t="n">
        <f aca="false">Q279+R279</f>
        <v>0.78</v>
      </c>
      <c r="Q279" s="0" t="n">
        <f aca="false">E279</f>
        <v>0.73</v>
      </c>
      <c r="R279" s="83" t="n">
        <f aca="false">F279</f>
        <v>0.05</v>
      </c>
      <c r="S279" s="83"/>
      <c r="T279" s="83"/>
      <c r="U279" s="83"/>
      <c r="V279" s="0" t="n">
        <v>-0.05</v>
      </c>
      <c r="W279" s="0" t="n">
        <v>0</v>
      </c>
      <c r="Z279" s="0" t="n">
        <f aca="false">VLOOKUP(MONTH(A279),tblMthAdj,3,FALSE())</f>
        <v>-0.08</v>
      </c>
      <c r="AA279" s="0" t="n">
        <v>0</v>
      </c>
      <c r="AB279" s="0" t="n">
        <v>0</v>
      </c>
      <c r="AC279" s="0" t="n">
        <v>0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1.07</v>
      </c>
      <c r="E280" s="0" t="n">
        <f aca="false">E268+X280</f>
        <v>1.02</v>
      </c>
      <c r="F280" s="0" t="n">
        <f aca="false">F268</f>
        <v>0.05</v>
      </c>
      <c r="G280" s="0" t="n">
        <f aca="false">H280+I280</f>
        <v>1.35</v>
      </c>
      <c r="H280" s="0" t="n">
        <f aca="false">K280</f>
        <v>1.6</v>
      </c>
      <c r="I280" s="0" t="n">
        <f aca="false">O280+Z280</f>
        <v>-0.25</v>
      </c>
      <c r="J280" s="0" t="n">
        <f aca="false">K280+L280</f>
        <v>1.94</v>
      </c>
      <c r="K280" s="43" t="n">
        <f aca="false">K268+Y280+AA280</f>
        <v>1.6</v>
      </c>
      <c r="L280" s="0" t="n">
        <f aca="false">L268</f>
        <v>0.34</v>
      </c>
      <c r="M280" s="0" t="n">
        <f aca="false">N280+O280</f>
        <v>1.4</v>
      </c>
      <c r="N280" s="0" t="n">
        <f aca="false">K280</f>
        <v>1.6</v>
      </c>
      <c r="O280" s="0" t="n">
        <f aca="false">V280</f>
        <v>-0.2</v>
      </c>
      <c r="P280" s="0" t="n">
        <f aca="false">Q280+R280</f>
        <v>1.07</v>
      </c>
      <c r="Q280" s="0" t="n">
        <f aca="false">E280</f>
        <v>1.02</v>
      </c>
      <c r="R280" s="83" t="n">
        <f aca="false">F280</f>
        <v>0.05</v>
      </c>
      <c r="S280" s="83"/>
      <c r="T280" s="83"/>
      <c r="U280" s="83"/>
      <c r="V280" s="0" t="n">
        <v>-0.2</v>
      </c>
      <c r="W280" s="0" t="n">
        <v>0</v>
      </c>
      <c r="Z280" s="0" t="n">
        <f aca="false">VLOOKUP(MONTH(A280),tblMthAdj,3,FALSE())</f>
        <v>-0.05</v>
      </c>
      <c r="AA280" s="0" t="n">
        <v>0</v>
      </c>
      <c r="AB280" s="0" t="n">
        <v>0</v>
      </c>
      <c r="AC280" s="0" t="n">
        <v>0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1.06</v>
      </c>
      <c r="E281" s="0" t="n">
        <f aca="false">E269+X281</f>
        <v>1.01</v>
      </c>
      <c r="F281" s="0" t="n">
        <f aca="false">F269</f>
        <v>0.05</v>
      </c>
      <c r="G281" s="0" t="n">
        <f aca="false">H281+I281</f>
        <v>1.32</v>
      </c>
      <c r="H281" s="0" t="n">
        <f aca="false">K281</f>
        <v>1.6</v>
      </c>
      <c r="I281" s="0" t="n">
        <f aca="false">O281+Z281</f>
        <v>-0.28</v>
      </c>
      <c r="J281" s="0" t="n">
        <f aca="false">K281+L281</f>
        <v>1.94</v>
      </c>
      <c r="K281" s="43" t="n">
        <f aca="false">K269+Y281+AA281</f>
        <v>1.6</v>
      </c>
      <c r="L281" s="0" t="n">
        <f aca="false">L269</f>
        <v>0.34</v>
      </c>
      <c r="M281" s="0" t="n">
        <f aca="false">N281+O281</f>
        <v>1.4</v>
      </c>
      <c r="N281" s="0" t="n">
        <f aca="false">K281</f>
        <v>1.6</v>
      </c>
      <c r="O281" s="0" t="n">
        <f aca="false">V281</f>
        <v>-0.2</v>
      </c>
      <c r="P281" s="0" t="n">
        <f aca="false">Q281+R281</f>
        <v>1.06</v>
      </c>
      <c r="Q281" s="0" t="n">
        <f aca="false">E281</f>
        <v>1.01</v>
      </c>
      <c r="R281" s="83" t="n">
        <f aca="false">F281</f>
        <v>0.05</v>
      </c>
      <c r="S281" s="83"/>
      <c r="T281" s="83"/>
      <c r="U281" s="83"/>
      <c r="V281" s="0" t="n">
        <v>-0.2</v>
      </c>
      <c r="W281" s="0" t="n">
        <v>0</v>
      </c>
      <c r="Z281" s="0" t="n">
        <f aca="false">VLOOKUP(MONTH(A281),tblMthAdj,3,FALSE())</f>
        <v>-0.08</v>
      </c>
      <c r="AA281" s="0" t="n">
        <v>0</v>
      </c>
      <c r="AB281" s="0" t="n">
        <v>0</v>
      </c>
      <c r="AC281" s="0" t="n">
        <v>0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0.595</v>
      </c>
      <c r="E282" s="0" t="n">
        <f aca="false">E270+X282</f>
        <v>0.545</v>
      </c>
      <c r="F282" s="0" t="n">
        <f aca="false">F270</f>
        <v>0.05</v>
      </c>
      <c r="G282" s="0" t="n">
        <f aca="false">H282+I282</f>
        <v>0.395</v>
      </c>
      <c r="H282" s="0" t="n">
        <f aca="false">K282</f>
        <v>0.565</v>
      </c>
      <c r="I282" s="0" t="n">
        <f aca="false">O282+Z282</f>
        <v>-0.17</v>
      </c>
      <c r="J282" s="0" t="n">
        <f aca="false">K282+L282</f>
        <v>0.665</v>
      </c>
      <c r="K282" s="43" t="n">
        <f aca="false">K270+Y282+AA282</f>
        <v>0.565</v>
      </c>
      <c r="L282" s="0" t="n">
        <f aca="false">L270</f>
        <v>0.1</v>
      </c>
      <c r="M282" s="0" t="n">
        <f aca="false">N282+O282</f>
        <v>0.515</v>
      </c>
      <c r="N282" s="0" t="n">
        <f aca="false">K282</f>
        <v>0.565</v>
      </c>
      <c r="O282" s="0" t="n">
        <f aca="false">V282</f>
        <v>-0.05</v>
      </c>
      <c r="P282" s="0" t="n">
        <f aca="false">Q282+R282</f>
        <v>0.595</v>
      </c>
      <c r="Q282" s="0" t="n">
        <f aca="false">E282</f>
        <v>0.545</v>
      </c>
      <c r="R282" s="83" t="n">
        <f aca="false">F282</f>
        <v>0.05</v>
      </c>
      <c r="S282" s="83"/>
      <c r="T282" s="83"/>
      <c r="U282" s="83"/>
      <c r="V282" s="0" t="n">
        <v>-0.05</v>
      </c>
      <c r="W282" s="0" t="n">
        <v>0</v>
      </c>
      <c r="Z282" s="0" t="n">
        <f aca="false">VLOOKUP(MONTH(A282),tblMthAdj,3,FALSE())</f>
        <v>-0.12</v>
      </c>
      <c r="AA282" s="0" t="n">
        <v>0</v>
      </c>
      <c r="AB282" s="0" t="n">
        <v>0</v>
      </c>
      <c r="AC282" s="0" t="n">
        <v>0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0.31</v>
      </c>
      <c r="E283" s="0" t="n">
        <f aca="false">E271+X283</f>
        <v>0.31</v>
      </c>
      <c r="F283" s="0" t="n">
        <f aca="false">F271</f>
        <v>0</v>
      </c>
      <c r="G283" s="0" t="n">
        <f aca="false">H283+I283</f>
        <v>0.265</v>
      </c>
      <c r="H283" s="0" t="n">
        <f aca="false">K283</f>
        <v>0.35</v>
      </c>
      <c r="I283" s="0" t="n">
        <f aca="false">O283+Z283</f>
        <v>-0.085</v>
      </c>
      <c r="J283" s="0" t="n">
        <f aca="false">K283+L283</f>
        <v>0.37</v>
      </c>
      <c r="K283" s="43" t="n">
        <f aca="false">K271+Y283+AA283</f>
        <v>0.35</v>
      </c>
      <c r="L283" s="0" t="n">
        <f aca="false">L271</f>
        <v>0.02</v>
      </c>
      <c r="M283" s="0" t="n">
        <f aca="false">N283+O283</f>
        <v>0.305</v>
      </c>
      <c r="N283" s="0" t="n">
        <f aca="false">K283</f>
        <v>0.35</v>
      </c>
      <c r="O283" s="0" t="n">
        <f aca="false">V283</f>
        <v>-0.045</v>
      </c>
      <c r="P283" s="0" t="n">
        <f aca="false">Q283+R283</f>
        <v>0.3325</v>
      </c>
      <c r="Q283" s="48" t="n">
        <f aca="false">+[1]CGT_CNG!N283</f>
        <v>0.325</v>
      </c>
      <c r="R283" s="84" t="n">
        <f aca="false">+[1]CGT_CNG!O283</f>
        <v>0.0075</v>
      </c>
      <c r="S283" s="84"/>
      <c r="T283" s="84"/>
      <c r="U283" s="84"/>
      <c r="V283" s="0" t="n">
        <f aca="false">VLOOKUP(MONTH(A283),tblMthAdj,4,FALSE())</f>
        <v>-0.045</v>
      </c>
      <c r="W283" s="0" t="n">
        <v>0</v>
      </c>
      <c r="Z283" s="0" t="n">
        <f aca="false">VLOOKUP(MONTH(A283),tblMthAdj,3,FALSE())</f>
        <v>-0.04</v>
      </c>
      <c r="AA283" s="0" t="n">
        <v>0</v>
      </c>
      <c r="AB283" s="0" t="n">
        <v>0</v>
      </c>
      <c r="AC283" s="0" t="n">
        <v>0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0.29</v>
      </c>
      <c r="E284" s="0" t="n">
        <f aca="false">E272+X284</f>
        <v>0.29</v>
      </c>
      <c r="F284" s="0" t="n">
        <f aca="false">F272</f>
        <v>0</v>
      </c>
      <c r="G284" s="0" t="n">
        <f aca="false">H284+I284</f>
        <v>0.235</v>
      </c>
      <c r="H284" s="0" t="n">
        <f aca="false">K284</f>
        <v>0.3</v>
      </c>
      <c r="I284" s="0" t="n">
        <f aca="false">O284+Z284</f>
        <v>-0.065</v>
      </c>
      <c r="J284" s="0" t="n">
        <f aca="false">K284+L284</f>
        <v>0.32</v>
      </c>
      <c r="K284" s="43" t="n">
        <f aca="false">K272+Y284+AA284</f>
        <v>0.3</v>
      </c>
      <c r="L284" s="0" t="n">
        <f aca="false">L272</f>
        <v>0.02</v>
      </c>
      <c r="M284" s="0" t="n">
        <f aca="false">N284+O284</f>
        <v>0.265</v>
      </c>
      <c r="N284" s="0" t="n">
        <f aca="false">K284</f>
        <v>0.3</v>
      </c>
      <c r="O284" s="0" t="n">
        <f aca="false">V284</f>
        <v>-0.035</v>
      </c>
      <c r="P284" s="0" t="n">
        <f aca="false">Q284+R284</f>
        <v>0.2275</v>
      </c>
      <c r="Q284" s="41" t="n">
        <f aca="false">+[1]CGT_CNG!N284</f>
        <v>0.22</v>
      </c>
      <c r="R284" s="83" t="n">
        <f aca="false">+[1]CGT_CNG!O284</f>
        <v>0.0075</v>
      </c>
      <c r="S284" s="83"/>
      <c r="T284" s="83"/>
      <c r="U284" s="83"/>
      <c r="V284" s="0" t="n">
        <f aca="false">VLOOKUP(MONTH(A284),tblMthAdj,4,FALSE())</f>
        <v>-0.035</v>
      </c>
      <c r="W284" s="0" t="n">
        <v>0</v>
      </c>
      <c r="Z284" s="0" t="n">
        <f aca="false">VLOOKUP(MONTH(A284),tblMthAdj,3,FALSE())</f>
        <v>-0.03</v>
      </c>
      <c r="AA284" s="0" t="n">
        <v>0</v>
      </c>
      <c r="AB284" s="0" t="n">
        <v>0</v>
      </c>
      <c r="AC284" s="0" t="n">
        <v>0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0.2975</v>
      </c>
      <c r="E285" s="0" t="n">
        <f aca="false">E273+X285</f>
        <v>0.3</v>
      </c>
      <c r="F285" s="0" t="n">
        <f aca="false">F273</f>
        <v>-0.0025</v>
      </c>
      <c r="G285" s="0" t="n">
        <f aca="false">H285+I285</f>
        <v>0.285</v>
      </c>
      <c r="H285" s="0" t="n">
        <f aca="false">K285</f>
        <v>0.34</v>
      </c>
      <c r="I285" s="0" t="n">
        <f aca="false">O285+Z285</f>
        <v>-0.055</v>
      </c>
      <c r="J285" s="0" t="n">
        <f aca="false">K285+L285</f>
        <v>0.36</v>
      </c>
      <c r="K285" s="43" t="n">
        <f aca="false">K273+Y285+AA285</f>
        <v>0.34</v>
      </c>
      <c r="L285" s="0" t="n">
        <f aca="false">L273</f>
        <v>0.02</v>
      </c>
      <c r="M285" s="0" t="n">
        <f aca="false">N285+O285</f>
        <v>0.305</v>
      </c>
      <c r="N285" s="0" t="n">
        <f aca="false">K285</f>
        <v>0.34</v>
      </c>
      <c r="O285" s="0" t="n">
        <f aca="false">V285</f>
        <v>-0.035</v>
      </c>
      <c r="P285" s="0" t="n">
        <f aca="false">Q285+R285</f>
        <v>0.2575</v>
      </c>
      <c r="Q285" s="41" t="n">
        <f aca="false">+[1]CGT_CNG!N285</f>
        <v>0.25</v>
      </c>
      <c r="R285" s="83" t="n">
        <f aca="false">+[1]CGT_CNG!O285</f>
        <v>0.0075</v>
      </c>
      <c r="S285" s="83"/>
      <c r="T285" s="83"/>
      <c r="U285" s="83"/>
      <c r="V285" s="0" t="n">
        <f aca="false">VLOOKUP(MONTH(A285),tblMthAdj,4,FALSE())</f>
        <v>-0.035</v>
      </c>
      <c r="W285" s="0" t="n">
        <v>0</v>
      </c>
      <c r="Z285" s="0" t="n">
        <f aca="false">VLOOKUP(MONTH(A285),tblMthAdj,3,FALSE())</f>
        <v>-0.02</v>
      </c>
      <c r="AA285" s="0" t="n">
        <v>0</v>
      </c>
      <c r="AB285" s="0" t="n">
        <v>0</v>
      </c>
      <c r="AC285" s="0" t="n">
        <v>0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0.3125</v>
      </c>
      <c r="E286" s="0" t="n">
        <f aca="false">E274+X286</f>
        <v>0.315</v>
      </c>
      <c r="F286" s="0" t="n">
        <f aca="false">F274</f>
        <v>-0.0025</v>
      </c>
      <c r="G286" s="0" t="n">
        <f aca="false">H286+I286</f>
        <v>0.36</v>
      </c>
      <c r="H286" s="0" t="n">
        <f aca="false">K286</f>
        <v>0.38</v>
      </c>
      <c r="I286" s="0" t="n">
        <f aca="false">O286+Z286</f>
        <v>-0.02</v>
      </c>
      <c r="J286" s="0" t="n">
        <f aca="false">K286+L286</f>
        <v>0.4</v>
      </c>
      <c r="K286" s="43" t="n">
        <f aca="false">K274+Y286+AA286</f>
        <v>0.38</v>
      </c>
      <c r="L286" s="0" t="n">
        <f aca="false">L274</f>
        <v>0.02</v>
      </c>
      <c r="M286" s="0" t="n">
        <f aca="false">N286+O286</f>
        <v>0.36</v>
      </c>
      <c r="N286" s="0" t="n">
        <f aca="false">K286</f>
        <v>0.38</v>
      </c>
      <c r="O286" s="0" t="n">
        <f aca="false">V286</f>
        <v>-0.02</v>
      </c>
      <c r="P286" s="0" t="n">
        <f aca="false">Q286+R286</f>
        <v>0.2675</v>
      </c>
      <c r="Q286" s="41" t="n">
        <f aca="false">+[1]CGT_CNG!N286</f>
        <v>0.26</v>
      </c>
      <c r="R286" s="83" t="n">
        <f aca="false">+[1]CGT_CNG!O286</f>
        <v>0.0075</v>
      </c>
      <c r="S286" s="83"/>
      <c r="T286" s="83"/>
      <c r="U286" s="83"/>
      <c r="V286" s="0" t="n">
        <f aca="false">VLOOKUP(MONTH(A286),tblMthAdj,4,FALSE())</f>
        <v>-0.02</v>
      </c>
      <c r="W286" s="0" t="n">
        <v>0</v>
      </c>
      <c r="Z286" s="0" t="n">
        <f aca="false">VLOOKUP(MONTH(A286),tblMthAdj,3,FALSE())</f>
        <v>0</v>
      </c>
      <c r="AA286" s="0" t="n">
        <v>0</v>
      </c>
      <c r="AB286" s="0" t="n">
        <v>0</v>
      </c>
      <c r="AC286" s="0" t="n">
        <v>0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0.31</v>
      </c>
      <c r="E287" s="0" t="n">
        <f aca="false">E275+X287</f>
        <v>0.315</v>
      </c>
      <c r="F287" s="0" t="n">
        <f aca="false">F275</f>
        <v>-0.005</v>
      </c>
      <c r="G287" s="0" t="n">
        <f aca="false">H287+I287</f>
        <v>0.36</v>
      </c>
      <c r="H287" s="0" t="n">
        <f aca="false">K287</f>
        <v>0.38</v>
      </c>
      <c r="I287" s="0" t="n">
        <f aca="false">O287+Z287</f>
        <v>-0.02</v>
      </c>
      <c r="J287" s="0" t="n">
        <f aca="false">K287+L287</f>
        <v>0.395</v>
      </c>
      <c r="K287" s="43" t="n">
        <f aca="false">K275+Y287+AA287</f>
        <v>0.38</v>
      </c>
      <c r="L287" s="0" t="n">
        <f aca="false">L275</f>
        <v>0.015</v>
      </c>
      <c r="M287" s="0" t="n">
        <f aca="false">N287+O287</f>
        <v>0.36</v>
      </c>
      <c r="N287" s="0" t="n">
        <f aca="false">K287</f>
        <v>0.38</v>
      </c>
      <c r="O287" s="0" t="n">
        <f aca="false">V287</f>
        <v>-0.02</v>
      </c>
      <c r="P287" s="0" t="n">
        <f aca="false">Q287+R287</f>
        <v>0.2675</v>
      </c>
      <c r="Q287" s="41" t="n">
        <f aca="false">+[1]CGT_CNG!N287</f>
        <v>0.26</v>
      </c>
      <c r="R287" s="83" t="n">
        <f aca="false">+[1]CGT_CNG!O287</f>
        <v>0.0075</v>
      </c>
      <c r="S287" s="83"/>
      <c r="T287" s="83"/>
      <c r="U287" s="83"/>
      <c r="V287" s="0" t="n">
        <f aca="false">VLOOKUP(MONTH(A287),tblMthAdj,4,FALSE())</f>
        <v>-0.02</v>
      </c>
      <c r="W287" s="0" t="n">
        <v>0</v>
      </c>
      <c r="Z287" s="0" t="n">
        <f aca="false">VLOOKUP(MONTH(A287),tblMthAdj,3,FALSE())</f>
        <v>0</v>
      </c>
      <c r="AA287" s="0" t="n">
        <v>0</v>
      </c>
      <c r="AB287" s="0" t="n">
        <v>0</v>
      </c>
      <c r="AC287" s="0" t="n">
        <v>0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0.285</v>
      </c>
      <c r="E288" s="0" t="n">
        <f aca="false">E276+X288</f>
        <v>0.29</v>
      </c>
      <c r="F288" s="0" t="n">
        <f aca="false">F276</f>
        <v>-0.005</v>
      </c>
      <c r="G288" s="0" t="n">
        <f aca="false">H288+I288</f>
        <v>0.29</v>
      </c>
      <c r="H288" s="0" t="n">
        <f aca="false">K288</f>
        <v>0.33</v>
      </c>
      <c r="I288" s="0" t="n">
        <f aca="false">O288+Z288</f>
        <v>-0.04</v>
      </c>
      <c r="J288" s="0" t="n">
        <f aca="false">K288+L288</f>
        <v>0.345</v>
      </c>
      <c r="K288" s="43" t="n">
        <f aca="false">K276+Y288+AA288</f>
        <v>0.33</v>
      </c>
      <c r="L288" s="0" t="n">
        <f aca="false">L276</f>
        <v>0.015</v>
      </c>
      <c r="M288" s="0" t="n">
        <f aca="false">N288+O288</f>
        <v>0.31</v>
      </c>
      <c r="N288" s="0" t="n">
        <f aca="false">K288</f>
        <v>0.33</v>
      </c>
      <c r="O288" s="0" t="n">
        <f aca="false">V288</f>
        <v>-0.02</v>
      </c>
      <c r="P288" s="0" t="n">
        <f aca="false">Q288+R288</f>
        <v>0.2275</v>
      </c>
      <c r="Q288" s="41" t="n">
        <f aca="false">+[1]CGT_CNG!N288</f>
        <v>0.22</v>
      </c>
      <c r="R288" s="83" t="n">
        <f aca="false">+[1]CGT_CNG!O288</f>
        <v>0.0075</v>
      </c>
      <c r="S288" s="83"/>
      <c r="T288" s="83"/>
      <c r="U288" s="83"/>
      <c r="V288" s="0" t="n">
        <f aca="false">VLOOKUP(MONTH(A288),tblMthAdj,4,FALSE())</f>
        <v>-0.02</v>
      </c>
      <c r="W288" s="0" t="n">
        <v>0</v>
      </c>
      <c r="Z288" s="0" t="n">
        <f aca="false">VLOOKUP(MONTH(A288),tblMthAdj,3,FALSE())</f>
        <v>-0.02</v>
      </c>
      <c r="AA288" s="0" t="n">
        <v>0</v>
      </c>
      <c r="AB288" s="0" t="n">
        <v>0</v>
      </c>
      <c r="AC288" s="0" t="n">
        <v>0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0.345</v>
      </c>
      <c r="E289" s="0" t="n">
        <f aca="false">E277+X289</f>
        <v>0.35</v>
      </c>
      <c r="F289" s="0" t="n">
        <f aca="false">F277</f>
        <v>-0.005</v>
      </c>
      <c r="G289" s="0" t="n">
        <f aca="false">H289+I289</f>
        <v>0.285</v>
      </c>
      <c r="H289" s="0" t="n">
        <f aca="false">K289</f>
        <v>0.37</v>
      </c>
      <c r="I289" s="0" t="n">
        <f aca="false">O289+Z289</f>
        <v>-0.085</v>
      </c>
      <c r="J289" s="0" t="n">
        <f aca="false">K289+L289</f>
        <v>0.38</v>
      </c>
      <c r="K289" s="43" t="n">
        <f aca="false">K277+Y289+AA289</f>
        <v>0.37</v>
      </c>
      <c r="L289" s="0" t="n">
        <f aca="false">L277</f>
        <v>0.01</v>
      </c>
      <c r="M289" s="0" t="n">
        <f aca="false">N289+O289</f>
        <v>0.315</v>
      </c>
      <c r="N289" s="0" t="n">
        <f aca="false">K289</f>
        <v>0.37</v>
      </c>
      <c r="O289" s="0" t="n">
        <f aca="false">V289</f>
        <v>-0.055</v>
      </c>
      <c r="P289" s="0" t="n">
        <f aca="false">Q289+R289</f>
        <v>0.2575</v>
      </c>
      <c r="Q289" s="41" t="n">
        <f aca="false">+[1]CGT_CNG!N289</f>
        <v>0.25</v>
      </c>
      <c r="R289" s="83" t="n">
        <f aca="false">+[1]CGT_CNG!O289</f>
        <v>0.0075</v>
      </c>
      <c r="S289" s="83"/>
      <c r="T289" s="83"/>
      <c r="U289" s="83"/>
      <c r="V289" s="0" t="n">
        <f aca="false">VLOOKUP(MONTH(A289),tblMthAdj,4,FALSE())</f>
        <v>-0.055</v>
      </c>
      <c r="W289" s="0" t="n">
        <v>0</v>
      </c>
      <c r="Z289" s="0" t="n">
        <f aca="false">VLOOKUP(MONTH(A289),tblMthAdj,3,FALSE())</f>
        <v>-0.03</v>
      </c>
      <c r="AA289" s="0" t="n">
        <v>0</v>
      </c>
      <c r="AB289" s="0" t="n">
        <v>0</v>
      </c>
      <c r="AC289" s="0" t="n">
        <v>0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0.495</v>
      </c>
      <c r="E290" s="0" t="n">
        <f aca="false">E278+X290</f>
        <v>0.445</v>
      </c>
      <c r="F290" s="0" t="n">
        <f aca="false">F278</f>
        <v>0.05</v>
      </c>
      <c r="G290" s="0" t="n">
        <f aca="false">H290+I290</f>
        <v>0.325</v>
      </c>
      <c r="H290" s="0" t="n">
        <f aca="false">K290</f>
        <v>0.495</v>
      </c>
      <c r="I290" s="0" t="n">
        <f aca="false">O290+Z290</f>
        <v>-0.17</v>
      </c>
      <c r="J290" s="0" t="n">
        <f aca="false">K290+L290</f>
        <v>0.555</v>
      </c>
      <c r="K290" s="43" t="n">
        <f aca="false">K278+Y290+AA290</f>
        <v>0.495</v>
      </c>
      <c r="L290" s="0" t="n">
        <f aca="false">L278</f>
        <v>0.06</v>
      </c>
      <c r="M290" s="0" t="n">
        <f aca="false">N290+O290</f>
        <v>0.445</v>
      </c>
      <c r="N290" s="0" t="n">
        <f aca="false">K290</f>
        <v>0.495</v>
      </c>
      <c r="O290" s="0" t="n">
        <f aca="false">V290</f>
        <v>-0.05</v>
      </c>
      <c r="P290" s="0" t="n">
        <f aca="false">Q290+R290</f>
        <v>0.495</v>
      </c>
      <c r="Q290" s="0" t="n">
        <f aca="false">E290</f>
        <v>0.445</v>
      </c>
      <c r="R290" s="84" t="n">
        <f aca="false">F290</f>
        <v>0.05</v>
      </c>
      <c r="S290" s="84"/>
      <c r="T290" s="84"/>
      <c r="U290" s="84"/>
      <c r="V290" s="0" t="n">
        <v>-0.05</v>
      </c>
      <c r="W290" s="0" t="n">
        <v>0</v>
      </c>
      <c r="Z290" s="0" t="n">
        <f aca="false">VLOOKUP(MONTH(A290),tblMthAdj,3,FALSE())</f>
        <v>-0.12</v>
      </c>
      <c r="AA290" s="0" t="n">
        <v>0</v>
      </c>
      <c r="AB290" s="0" t="n">
        <v>0</v>
      </c>
      <c r="AC290" s="0" t="n">
        <v>0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0.78</v>
      </c>
      <c r="E291" s="0" t="n">
        <f aca="false">E279+X291</f>
        <v>0.73</v>
      </c>
      <c r="F291" s="0" t="n">
        <f aca="false">F279</f>
        <v>0.05</v>
      </c>
      <c r="G291" s="0" t="n">
        <f aca="false">H291+I291</f>
        <v>0.85</v>
      </c>
      <c r="H291" s="0" t="n">
        <f aca="false">K291</f>
        <v>0.98</v>
      </c>
      <c r="I291" s="0" t="n">
        <f aca="false">O291+Z291</f>
        <v>-0.13</v>
      </c>
      <c r="J291" s="0" t="n">
        <f aca="false">K291+L291</f>
        <v>1.14</v>
      </c>
      <c r="K291" s="43" t="n">
        <f aca="false">K279+Y291+AA291</f>
        <v>0.98</v>
      </c>
      <c r="L291" s="0" t="n">
        <f aca="false">L279</f>
        <v>0.16</v>
      </c>
      <c r="M291" s="0" t="n">
        <f aca="false">N291+O291</f>
        <v>0.93</v>
      </c>
      <c r="N291" s="0" t="n">
        <f aca="false">K291</f>
        <v>0.98</v>
      </c>
      <c r="O291" s="0" t="n">
        <f aca="false">V291</f>
        <v>-0.05</v>
      </c>
      <c r="P291" s="0" t="n">
        <f aca="false">Q291+R291</f>
        <v>0.78</v>
      </c>
      <c r="Q291" s="0" t="n">
        <f aca="false">E291</f>
        <v>0.73</v>
      </c>
      <c r="R291" s="83" t="n">
        <f aca="false">F291</f>
        <v>0.05</v>
      </c>
      <c r="S291" s="83"/>
      <c r="T291" s="83"/>
      <c r="U291" s="83"/>
      <c r="V291" s="0" t="n">
        <v>-0.05</v>
      </c>
      <c r="W291" s="0" t="n">
        <v>0</v>
      </c>
      <c r="Z291" s="0" t="n">
        <f aca="false">VLOOKUP(MONTH(A291),tblMthAdj,3,FALSE())</f>
        <v>-0.08</v>
      </c>
      <c r="AA291" s="0" t="n">
        <v>0</v>
      </c>
      <c r="AB291" s="0" t="n">
        <v>0</v>
      </c>
      <c r="AC291" s="0" t="n">
        <v>0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1.07</v>
      </c>
      <c r="E292" s="0" t="n">
        <f aca="false">E280+X292</f>
        <v>1.02</v>
      </c>
      <c r="F292" s="0" t="n">
        <f aca="false">F280</f>
        <v>0.05</v>
      </c>
      <c r="G292" s="0" t="n">
        <f aca="false">H292+I292</f>
        <v>1.35</v>
      </c>
      <c r="H292" s="0" t="n">
        <f aca="false">K292</f>
        <v>1.6</v>
      </c>
      <c r="I292" s="0" t="n">
        <f aca="false">O292+Z292</f>
        <v>-0.25</v>
      </c>
      <c r="J292" s="0" t="n">
        <f aca="false">K292+L292</f>
        <v>1.94</v>
      </c>
      <c r="K292" s="43" t="n">
        <f aca="false">K280+Y292+AA292</f>
        <v>1.6</v>
      </c>
      <c r="L292" s="0" t="n">
        <f aca="false">L280</f>
        <v>0.34</v>
      </c>
      <c r="M292" s="0" t="n">
        <f aca="false">N292+O292</f>
        <v>1.4</v>
      </c>
      <c r="N292" s="0" t="n">
        <f aca="false">K292</f>
        <v>1.6</v>
      </c>
      <c r="O292" s="0" t="n">
        <f aca="false">V292</f>
        <v>-0.2</v>
      </c>
      <c r="P292" s="0" t="n">
        <f aca="false">Q292+R292</f>
        <v>1.07</v>
      </c>
      <c r="Q292" s="0" t="n">
        <f aca="false">E292</f>
        <v>1.02</v>
      </c>
      <c r="R292" s="83" t="n">
        <f aca="false">F292</f>
        <v>0.05</v>
      </c>
      <c r="S292" s="83"/>
      <c r="T292" s="83"/>
      <c r="U292" s="83"/>
      <c r="V292" s="0" t="n">
        <v>-0.2</v>
      </c>
      <c r="W292" s="0" t="n">
        <v>0</v>
      </c>
      <c r="Z292" s="0" t="n">
        <f aca="false">VLOOKUP(MONTH(A292),tblMthAdj,3,FALSE())</f>
        <v>-0.05</v>
      </c>
      <c r="AA292" s="0" t="n">
        <v>0</v>
      </c>
      <c r="AB292" s="0" t="n">
        <v>0</v>
      </c>
      <c r="AC292" s="0" t="n">
        <v>0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1.06</v>
      </c>
      <c r="E293" s="0" t="n">
        <f aca="false">E281+X293</f>
        <v>1.01</v>
      </c>
      <c r="F293" s="0" t="n">
        <f aca="false">F281</f>
        <v>0.05</v>
      </c>
      <c r="G293" s="0" t="n">
        <f aca="false">H293+I293</f>
        <v>1.32</v>
      </c>
      <c r="H293" s="0" t="n">
        <f aca="false">K293</f>
        <v>1.6</v>
      </c>
      <c r="I293" s="0" t="n">
        <f aca="false">O293+Z293</f>
        <v>-0.28</v>
      </c>
      <c r="J293" s="0" t="n">
        <f aca="false">K293+L293</f>
        <v>1.94</v>
      </c>
      <c r="K293" s="43" t="n">
        <f aca="false">K281+Y293+AA293</f>
        <v>1.6</v>
      </c>
      <c r="L293" s="0" t="n">
        <f aca="false">L281</f>
        <v>0.34</v>
      </c>
      <c r="M293" s="0" t="n">
        <f aca="false">N293+O293</f>
        <v>1.4</v>
      </c>
      <c r="N293" s="0" t="n">
        <f aca="false">K293</f>
        <v>1.6</v>
      </c>
      <c r="O293" s="0" t="n">
        <f aca="false">V293</f>
        <v>-0.2</v>
      </c>
      <c r="P293" s="0" t="n">
        <f aca="false">Q293+R293</f>
        <v>1.06</v>
      </c>
      <c r="Q293" s="0" t="n">
        <f aca="false">E293</f>
        <v>1.01</v>
      </c>
      <c r="R293" s="83" t="n">
        <f aca="false">F293</f>
        <v>0.05</v>
      </c>
      <c r="S293" s="83"/>
      <c r="T293" s="83"/>
      <c r="U293" s="83"/>
      <c r="V293" s="0" t="n">
        <v>-0.2</v>
      </c>
      <c r="W293" s="0" t="n">
        <v>0</v>
      </c>
      <c r="Z293" s="0" t="n">
        <f aca="false">VLOOKUP(MONTH(A293),tblMthAdj,3,FALSE())</f>
        <v>-0.08</v>
      </c>
      <c r="AA293" s="0" t="n">
        <v>0</v>
      </c>
      <c r="AB293" s="0" t="n">
        <v>0</v>
      </c>
      <c r="AC293" s="0" t="n">
        <v>0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0.595</v>
      </c>
      <c r="E294" s="0" t="n">
        <f aca="false">E282+X294</f>
        <v>0.545</v>
      </c>
      <c r="F294" s="0" t="n">
        <f aca="false">F282</f>
        <v>0.05</v>
      </c>
      <c r="G294" s="0" t="n">
        <f aca="false">H294+I294</f>
        <v>0.395</v>
      </c>
      <c r="H294" s="0" t="n">
        <f aca="false">K294</f>
        <v>0.565</v>
      </c>
      <c r="I294" s="0" t="n">
        <f aca="false">O294+Z294</f>
        <v>-0.17</v>
      </c>
      <c r="J294" s="0" t="n">
        <f aca="false">K294+L294</f>
        <v>0.665</v>
      </c>
      <c r="K294" s="43" t="n">
        <f aca="false">K282+Y294+AA294</f>
        <v>0.565</v>
      </c>
      <c r="L294" s="0" t="n">
        <f aca="false">L282</f>
        <v>0.1</v>
      </c>
      <c r="M294" s="0" t="n">
        <f aca="false">N294+O294</f>
        <v>0.515</v>
      </c>
      <c r="N294" s="0" t="n">
        <f aca="false">K294</f>
        <v>0.565</v>
      </c>
      <c r="O294" s="0" t="n">
        <f aca="false">V294</f>
        <v>-0.05</v>
      </c>
      <c r="P294" s="0" t="n">
        <f aca="false">Q294+R294</f>
        <v>0.595</v>
      </c>
      <c r="Q294" s="0" t="n">
        <f aca="false">E294</f>
        <v>0.545</v>
      </c>
      <c r="R294" s="83" t="n">
        <f aca="false">F294</f>
        <v>0.05</v>
      </c>
      <c r="S294" s="83"/>
      <c r="T294" s="83"/>
      <c r="U294" s="83"/>
      <c r="V294" s="0" t="n">
        <v>-0.05</v>
      </c>
      <c r="W294" s="0" t="n">
        <v>0</v>
      </c>
      <c r="Z294" s="0" t="n">
        <f aca="false">VLOOKUP(MONTH(A294),tblMthAdj,3,FALSE())</f>
        <v>-0.12</v>
      </c>
      <c r="AA294" s="0" t="n">
        <v>0</v>
      </c>
      <c r="AB294" s="0" t="n">
        <v>0</v>
      </c>
      <c r="AC294" s="0" t="n">
        <v>0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0.31</v>
      </c>
      <c r="E295" s="0" t="n">
        <f aca="false">E283+X295</f>
        <v>0.31</v>
      </c>
      <c r="F295" s="0" t="n">
        <f aca="false">F283</f>
        <v>0</v>
      </c>
      <c r="G295" s="0" t="n">
        <f aca="false">H295+I295</f>
        <v>0.265</v>
      </c>
      <c r="H295" s="0" t="n">
        <f aca="false">K295</f>
        <v>0.35</v>
      </c>
      <c r="I295" s="0" t="n">
        <f aca="false">O295+Z295</f>
        <v>-0.085</v>
      </c>
      <c r="J295" s="0" t="n">
        <f aca="false">K295+L295</f>
        <v>0.37</v>
      </c>
      <c r="K295" s="43" t="n">
        <f aca="false">K283+Y295+AA295</f>
        <v>0.35</v>
      </c>
      <c r="L295" s="0" t="n">
        <f aca="false">L283</f>
        <v>0.02</v>
      </c>
      <c r="M295" s="0" t="n">
        <f aca="false">N295+O295</f>
        <v>0.305</v>
      </c>
      <c r="N295" s="0" t="n">
        <f aca="false">K295</f>
        <v>0.35</v>
      </c>
      <c r="O295" s="0" t="n">
        <f aca="false">V295</f>
        <v>-0.045</v>
      </c>
      <c r="P295" s="0" t="n">
        <f aca="false">Q295+R295</f>
        <v>0.3325</v>
      </c>
      <c r="Q295" s="48" t="n">
        <f aca="false">+[1]CGT_CNG!N295</f>
        <v>0.325</v>
      </c>
      <c r="R295" s="84" t="n">
        <f aca="false">+[1]CGT_CNG!O295</f>
        <v>0.0075</v>
      </c>
      <c r="S295" s="84"/>
      <c r="T295" s="84"/>
      <c r="U295" s="84"/>
      <c r="V295" s="0" t="n">
        <f aca="false">VLOOKUP(MONTH(A295),tblMthAdj,4,FALSE())</f>
        <v>-0.045</v>
      </c>
      <c r="W295" s="0" t="n">
        <v>0</v>
      </c>
      <c r="Z295" s="0" t="n">
        <f aca="false">VLOOKUP(MONTH(A295),tblMthAdj,3,FALSE())</f>
        <v>-0.04</v>
      </c>
      <c r="AA295" s="0" t="n">
        <v>0</v>
      </c>
      <c r="AB295" s="0" t="n">
        <v>0</v>
      </c>
      <c r="AC295" s="0" t="n"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0.29</v>
      </c>
      <c r="E296" s="0" t="n">
        <f aca="false">E284+X296</f>
        <v>0.29</v>
      </c>
      <c r="F296" s="0" t="n">
        <f aca="false">F284</f>
        <v>0</v>
      </c>
      <c r="G296" s="0" t="n">
        <f aca="false">H296+I296</f>
        <v>0.235</v>
      </c>
      <c r="H296" s="0" t="n">
        <f aca="false">K296</f>
        <v>0.3</v>
      </c>
      <c r="I296" s="0" t="n">
        <f aca="false">O296+Z296</f>
        <v>-0.065</v>
      </c>
      <c r="J296" s="0" t="n">
        <f aca="false">K296+L296</f>
        <v>0.32</v>
      </c>
      <c r="K296" s="43" t="n">
        <f aca="false">K284+Y296+AA296</f>
        <v>0.3</v>
      </c>
      <c r="L296" s="0" t="n">
        <f aca="false">L284</f>
        <v>0.02</v>
      </c>
      <c r="M296" s="0" t="n">
        <f aca="false">N296+O296</f>
        <v>0.265</v>
      </c>
      <c r="N296" s="0" t="n">
        <f aca="false">K296</f>
        <v>0.3</v>
      </c>
      <c r="O296" s="0" t="n">
        <f aca="false">V296</f>
        <v>-0.035</v>
      </c>
      <c r="P296" s="0" t="n">
        <f aca="false">Q296+R296</f>
        <v>0.2275</v>
      </c>
      <c r="Q296" s="41" t="n">
        <f aca="false">+[1]CGT_CNG!N296</f>
        <v>0.22</v>
      </c>
      <c r="R296" s="83" t="n">
        <f aca="false">+[1]CGT_CNG!O296</f>
        <v>0.0075</v>
      </c>
      <c r="S296" s="83"/>
      <c r="T296" s="83"/>
      <c r="U296" s="83"/>
      <c r="V296" s="0" t="n">
        <f aca="false">VLOOKUP(MONTH(A296),tblMthAdj,4,FALSE())</f>
        <v>-0.035</v>
      </c>
      <c r="W296" s="0" t="n">
        <v>0</v>
      </c>
      <c r="Z296" s="0" t="n">
        <f aca="false">VLOOKUP(MONTH(A296),tblMthAdj,3,FALSE())</f>
        <v>-0.03</v>
      </c>
      <c r="AA296" s="0" t="n">
        <v>0</v>
      </c>
      <c r="AB296" s="0" t="n">
        <v>0</v>
      </c>
      <c r="AC296" s="0" t="n"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0.2975</v>
      </c>
      <c r="E297" s="0" t="n">
        <f aca="false">E285+X297</f>
        <v>0.3</v>
      </c>
      <c r="F297" s="0" t="n">
        <f aca="false">F285</f>
        <v>-0.0025</v>
      </c>
      <c r="G297" s="0" t="n">
        <f aca="false">H297+I297</f>
        <v>0.285</v>
      </c>
      <c r="H297" s="0" t="n">
        <f aca="false">K297</f>
        <v>0.34</v>
      </c>
      <c r="I297" s="0" t="n">
        <f aca="false">O297+Z297</f>
        <v>-0.055</v>
      </c>
      <c r="J297" s="0" t="n">
        <f aca="false">K297+L297</f>
        <v>0.36</v>
      </c>
      <c r="K297" s="43" t="n">
        <f aca="false">K285+Y297+AA297</f>
        <v>0.34</v>
      </c>
      <c r="L297" s="0" t="n">
        <f aca="false">L285</f>
        <v>0.02</v>
      </c>
      <c r="M297" s="0" t="n">
        <f aca="false">N297+O297</f>
        <v>0.305</v>
      </c>
      <c r="N297" s="0" t="n">
        <f aca="false">K297</f>
        <v>0.34</v>
      </c>
      <c r="O297" s="0" t="n">
        <f aca="false">V297</f>
        <v>-0.035</v>
      </c>
      <c r="P297" s="0" t="n">
        <f aca="false">Q297+R297</f>
        <v>0.2575</v>
      </c>
      <c r="Q297" s="41" t="n">
        <f aca="false">+[1]CGT_CNG!N297</f>
        <v>0.25</v>
      </c>
      <c r="R297" s="83" t="n">
        <f aca="false">+[1]CGT_CNG!O297</f>
        <v>0.0075</v>
      </c>
      <c r="S297" s="83"/>
      <c r="T297" s="83"/>
      <c r="U297" s="83"/>
      <c r="V297" s="0" t="n">
        <f aca="false">VLOOKUP(MONTH(A297),tblMthAdj,4,FALSE())</f>
        <v>-0.035</v>
      </c>
      <c r="W297" s="0" t="n">
        <v>0</v>
      </c>
      <c r="Z297" s="0" t="n">
        <f aca="false">VLOOKUP(MONTH(A297),tblMthAdj,3,FALSE())</f>
        <v>-0.02</v>
      </c>
      <c r="AA297" s="0" t="n">
        <v>0</v>
      </c>
      <c r="AB297" s="0" t="n">
        <v>0</v>
      </c>
      <c r="AC297" s="0" t="n"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0.3125</v>
      </c>
      <c r="E298" s="0" t="n">
        <f aca="false">E286+X298</f>
        <v>0.315</v>
      </c>
      <c r="F298" s="0" t="n">
        <f aca="false">F286</f>
        <v>-0.0025</v>
      </c>
      <c r="G298" s="0" t="n">
        <f aca="false">H298+I298</f>
        <v>0.36</v>
      </c>
      <c r="H298" s="0" t="n">
        <f aca="false">K298</f>
        <v>0.38</v>
      </c>
      <c r="I298" s="0" t="n">
        <f aca="false">O298+Z298</f>
        <v>-0.02</v>
      </c>
      <c r="J298" s="0" t="n">
        <f aca="false">K298+L298</f>
        <v>0.4</v>
      </c>
      <c r="K298" s="43" t="n">
        <f aca="false">K286+Y298+AA298</f>
        <v>0.38</v>
      </c>
      <c r="L298" s="0" t="n">
        <f aca="false">L286</f>
        <v>0.02</v>
      </c>
      <c r="M298" s="0" t="n">
        <f aca="false">N298+O298</f>
        <v>0.36</v>
      </c>
      <c r="N298" s="0" t="n">
        <f aca="false">K298</f>
        <v>0.38</v>
      </c>
      <c r="O298" s="0" t="n">
        <f aca="false">V298</f>
        <v>-0.02</v>
      </c>
      <c r="P298" s="0" t="n">
        <f aca="false">Q298+R298</f>
        <v>0.2675</v>
      </c>
      <c r="Q298" s="41" t="n">
        <f aca="false">+[1]CGT_CNG!N298</f>
        <v>0.26</v>
      </c>
      <c r="R298" s="83" t="n">
        <f aca="false">+[1]CGT_CNG!O298</f>
        <v>0.0075</v>
      </c>
      <c r="S298" s="83"/>
      <c r="T298" s="83"/>
      <c r="U298" s="83"/>
      <c r="V298" s="0" t="n">
        <f aca="false">VLOOKUP(MONTH(A298),tblMthAdj,4,FALSE())</f>
        <v>-0.02</v>
      </c>
      <c r="W298" s="0" t="n">
        <v>0</v>
      </c>
      <c r="Z298" s="0" t="n">
        <f aca="false">VLOOKUP(MONTH(A298),tblMthAdj,3,FALSE())</f>
        <v>0</v>
      </c>
      <c r="AA298" s="0" t="n">
        <v>0</v>
      </c>
      <c r="AB298" s="0" t="n">
        <v>0</v>
      </c>
      <c r="AC298" s="0" t="n"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0.31</v>
      </c>
      <c r="E299" s="0" t="n">
        <f aca="false">E287+X299</f>
        <v>0.315</v>
      </c>
      <c r="F299" s="0" t="n">
        <f aca="false">F287</f>
        <v>-0.005</v>
      </c>
      <c r="G299" s="0" t="n">
        <f aca="false">H299+I299</f>
        <v>0.36</v>
      </c>
      <c r="H299" s="0" t="n">
        <f aca="false">K299</f>
        <v>0.38</v>
      </c>
      <c r="I299" s="0" t="n">
        <f aca="false">O299+Z299</f>
        <v>-0.02</v>
      </c>
      <c r="J299" s="0" t="n">
        <f aca="false">K299+L299</f>
        <v>0.395</v>
      </c>
      <c r="K299" s="43" t="n">
        <f aca="false">K287+Y299+AA299</f>
        <v>0.38</v>
      </c>
      <c r="L299" s="0" t="n">
        <f aca="false">L287</f>
        <v>0.015</v>
      </c>
      <c r="M299" s="0" t="n">
        <f aca="false">N299+O299</f>
        <v>0.36</v>
      </c>
      <c r="N299" s="0" t="n">
        <f aca="false">K299</f>
        <v>0.38</v>
      </c>
      <c r="O299" s="0" t="n">
        <f aca="false">V299</f>
        <v>-0.02</v>
      </c>
      <c r="P299" s="0" t="n">
        <f aca="false">Q299+R299</f>
        <v>0.2675</v>
      </c>
      <c r="Q299" s="41" t="n">
        <f aca="false">+[1]CGT_CNG!N299</f>
        <v>0.26</v>
      </c>
      <c r="R299" s="83" t="n">
        <f aca="false">+[1]CGT_CNG!O299</f>
        <v>0.0075</v>
      </c>
      <c r="S299" s="83"/>
      <c r="T299" s="83"/>
      <c r="U299" s="83"/>
      <c r="V299" s="0" t="n">
        <f aca="false">VLOOKUP(MONTH(A299),tblMthAdj,4,FALSE())</f>
        <v>-0.02</v>
      </c>
      <c r="W299" s="0" t="n">
        <v>0</v>
      </c>
      <c r="Z299" s="0" t="n">
        <f aca="false">VLOOKUP(MONTH(A299),tblMthAdj,3,FALSE())</f>
        <v>0</v>
      </c>
      <c r="AA299" s="0" t="n">
        <v>0</v>
      </c>
      <c r="AB299" s="0" t="n">
        <v>0</v>
      </c>
      <c r="AC299" s="0" t="n"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0.285</v>
      </c>
      <c r="E300" s="0" t="n">
        <f aca="false">E288+X300</f>
        <v>0.29</v>
      </c>
      <c r="F300" s="0" t="n">
        <f aca="false">F288</f>
        <v>-0.005</v>
      </c>
      <c r="G300" s="0" t="n">
        <f aca="false">H300+I300</f>
        <v>0.29</v>
      </c>
      <c r="H300" s="0" t="n">
        <f aca="false">K300</f>
        <v>0.33</v>
      </c>
      <c r="I300" s="0" t="n">
        <f aca="false">O300+Z300</f>
        <v>-0.04</v>
      </c>
      <c r="J300" s="0" t="n">
        <f aca="false">K300+L300</f>
        <v>0.345</v>
      </c>
      <c r="K300" s="43" t="n">
        <f aca="false">K288+Y300+AA300</f>
        <v>0.33</v>
      </c>
      <c r="L300" s="0" t="n">
        <f aca="false">L288</f>
        <v>0.015</v>
      </c>
      <c r="M300" s="0" t="n">
        <f aca="false">N300+O300</f>
        <v>0.31</v>
      </c>
      <c r="N300" s="0" t="n">
        <f aca="false">K300</f>
        <v>0.33</v>
      </c>
      <c r="O300" s="0" t="n">
        <f aca="false">V300</f>
        <v>-0.02</v>
      </c>
      <c r="P300" s="0" t="n">
        <f aca="false">Q300+R300</f>
        <v>0.2275</v>
      </c>
      <c r="Q300" s="41" t="n">
        <f aca="false">+[1]CGT_CNG!N300</f>
        <v>0.22</v>
      </c>
      <c r="R300" s="83" t="n">
        <f aca="false">+[1]CGT_CNG!O300</f>
        <v>0.0075</v>
      </c>
      <c r="S300" s="83"/>
      <c r="T300" s="83"/>
      <c r="U300" s="83"/>
      <c r="V300" s="0" t="n">
        <f aca="false">VLOOKUP(MONTH(A300),tblMthAdj,4,FALSE())</f>
        <v>-0.02</v>
      </c>
      <c r="W300" s="0" t="n">
        <v>0</v>
      </c>
      <c r="Z300" s="0" t="n">
        <f aca="false">VLOOKUP(MONTH(A300),tblMthAdj,3,FALSE())</f>
        <v>-0.02</v>
      </c>
      <c r="AA300" s="0" t="n">
        <v>0</v>
      </c>
      <c r="AB300" s="0" t="n">
        <v>0</v>
      </c>
      <c r="AC300" s="0" t="n"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0.345</v>
      </c>
      <c r="E301" s="0" t="n">
        <f aca="false">E289+X301</f>
        <v>0.35</v>
      </c>
      <c r="F301" s="0" t="n">
        <f aca="false">F289</f>
        <v>-0.005</v>
      </c>
      <c r="G301" s="0" t="n">
        <f aca="false">H301+I301</f>
        <v>0.285</v>
      </c>
      <c r="H301" s="0" t="n">
        <f aca="false">K301</f>
        <v>0.37</v>
      </c>
      <c r="I301" s="0" t="n">
        <f aca="false">O301+Z301</f>
        <v>-0.085</v>
      </c>
      <c r="J301" s="0" t="n">
        <f aca="false">K301+L301</f>
        <v>0.38</v>
      </c>
      <c r="K301" s="43" t="n">
        <f aca="false">K289+Y301+AA301</f>
        <v>0.37</v>
      </c>
      <c r="L301" s="0" t="n">
        <f aca="false">L289</f>
        <v>0.01</v>
      </c>
      <c r="M301" s="0" t="n">
        <f aca="false">N301+O301</f>
        <v>0.315</v>
      </c>
      <c r="N301" s="0" t="n">
        <f aca="false">K301</f>
        <v>0.37</v>
      </c>
      <c r="O301" s="0" t="n">
        <f aca="false">V301</f>
        <v>-0.055</v>
      </c>
      <c r="P301" s="0" t="n">
        <f aca="false">Q301+R301</f>
        <v>0.2575</v>
      </c>
      <c r="Q301" s="41" t="n">
        <f aca="false">+[1]CGT_CNG!N301</f>
        <v>0.25</v>
      </c>
      <c r="R301" s="83" t="n">
        <f aca="false">+[1]CGT_CNG!O301</f>
        <v>0.0075</v>
      </c>
      <c r="S301" s="83"/>
      <c r="T301" s="83"/>
      <c r="U301" s="83"/>
      <c r="V301" s="0" t="n">
        <f aca="false">VLOOKUP(MONTH(A301),tblMthAdj,4,FALSE())</f>
        <v>-0.055</v>
      </c>
      <c r="W301" s="0" t="n">
        <v>0</v>
      </c>
      <c r="Z301" s="0" t="n">
        <f aca="false">VLOOKUP(MONTH(A301),tblMthAdj,3,FALSE())</f>
        <v>-0.03</v>
      </c>
      <c r="AA301" s="0" t="n">
        <v>0</v>
      </c>
      <c r="AB301" s="0" t="n">
        <v>0</v>
      </c>
      <c r="AC301" s="0" t="n"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0.495</v>
      </c>
      <c r="E302" s="0" t="n">
        <f aca="false">E290+X302</f>
        <v>0.445</v>
      </c>
      <c r="F302" s="0" t="n">
        <f aca="false">F290</f>
        <v>0.05</v>
      </c>
      <c r="G302" s="0" t="n">
        <f aca="false">H302+I302</f>
        <v>0.325</v>
      </c>
      <c r="H302" s="0" t="n">
        <f aca="false">K302</f>
        <v>0.495</v>
      </c>
      <c r="I302" s="0" t="n">
        <f aca="false">O302+Z302</f>
        <v>-0.17</v>
      </c>
      <c r="J302" s="0" t="n">
        <f aca="false">K302+L302</f>
        <v>0.555</v>
      </c>
      <c r="K302" s="43" t="n">
        <f aca="false">K290+Y302+AA302</f>
        <v>0.495</v>
      </c>
      <c r="L302" s="0" t="n">
        <f aca="false">L290</f>
        <v>0.06</v>
      </c>
      <c r="M302" s="0" t="n">
        <f aca="false">N302+O302</f>
        <v>0.445</v>
      </c>
      <c r="N302" s="0" t="n">
        <f aca="false">K302</f>
        <v>0.495</v>
      </c>
      <c r="O302" s="0" t="n">
        <f aca="false">V302</f>
        <v>-0.05</v>
      </c>
      <c r="P302" s="0" t="n">
        <f aca="false">Q302+R302</f>
        <v>0.495</v>
      </c>
      <c r="Q302" s="0" t="n">
        <f aca="false">E302</f>
        <v>0.445</v>
      </c>
      <c r="R302" s="84" t="n">
        <f aca="false">F302</f>
        <v>0.05</v>
      </c>
      <c r="S302" s="84"/>
      <c r="T302" s="84"/>
      <c r="U302" s="84"/>
      <c r="V302" s="0" t="n">
        <v>-0.05</v>
      </c>
      <c r="W302" s="0" t="n">
        <v>0</v>
      </c>
      <c r="Z302" s="0" t="n">
        <f aca="false">VLOOKUP(MONTH(A302),tblMthAdj,3,FALSE())</f>
        <v>-0.12</v>
      </c>
      <c r="AA302" s="0" t="n">
        <v>0</v>
      </c>
      <c r="AB302" s="0" t="n">
        <v>0</v>
      </c>
      <c r="AC302" s="0" t="n">
        <v>0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0.78</v>
      </c>
      <c r="E303" s="0" t="n">
        <f aca="false">E291+X303</f>
        <v>0.73</v>
      </c>
      <c r="F303" s="0" t="n">
        <f aca="false">F291</f>
        <v>0.05</v>
      </c>
      <c r="G303" s="0" t="n">
        <f aca="false">H303+I303</f>
        <v>0.85</v>
      </c>
      <c r="H303" s="0" t="n">
        <f aca="false">K303</f>
        <v>0.98</v>
      </c>
      <c r="I303" s="0" t="n">
        <f aca="false">O303+Z303</f>
        <v>-0.13</v>
      </c>
      <c r="J303" s="0" t="n">
        <f aca="false">K303+L303</f>
        <v>1.14</v>
      </c>
      <c r="K303" s="43" t="n">
        <f aca="false">K291+Y303+AA303</f>
        <v>0.98</v>
      </c>
      <c r="L303" s="0" t="n">
        <f aca="false">L291</f>
        <v>0.16</v>
      </c>
      <c r="M303" s="0" t="n">
        <f aca="false">N303+O303</f>
        <v>0.93</v>
      </c>
      <c r="N303" s="0" t="n">
        <f aca="false">K303</f>
        <v>0.98</v>
      </c>
      <c r="O303" s="0" t="n">
        <f aca="false">V303</f>
        <v>-0.05</v>
      </c>
      <c r="P303" s="0" t="n">
        <f aca="false">Q303+R303</f>
        <v>0.78</v>
      </c>
      <c r="Q303" s="0" t="n">
        <f aca="false">E303</f>
        <v>0.73</v>
      </c>
      <c r="R303" s="83" t="n">
        <f aca="false">F303</f>
        <v>0.05</v>
      </c>
      <c r="S303" s="83"/>
      <c r="T303" s="83"/>
      <c r="U303" s="83"/>
      <c r="V303" s="0" t="n">
        <v>-0.05</v>
      </c>
      <c r="W303" s="0" t="n">
        <v>0</v>
      </c>
      <c r="Z303" s="0" t="n">
        <f aca="false">VLOOKUP(MONTH(A303),tblMthAdj,3,FALSE())</f>
        <v>-0.08</v>
      </c>
      <c r="AA303" s="0" t="n">
        <v>0</v>
      </c>
      <c r="AB303" s="0" t="n">
        <v>0</v>
      </c>
      <c r="AC303" s="0" t="n">
        <v>0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1.07</v>
      </c>
      <c r="E304" s="0" t="n">
        <f aca="false">E292+X304</f>
        <v>1.02</v>
      </c>
      <c r="F304" s="0" t="n">
        <f aca="false">F292</f>
        <v>0.05</v>
      </c>
      <c r="G304" s="0" t="n">
        <f aca="false">H304+I304</f>
        <v>1.35</v>
      </c>
      <c r="H304" s="0" t="n">
        <f aca="false">K304</f>
        <v>1.6</v>
      </c>
      <c r="I304" s="0" t="n">
        <f aca="false">O304+Z304</f>
        <v>-0.25</v>
      </c>
      <c r="J304" s="0" t="n">
        <f aca="false">K304+L304</f>
        <v>1.94</v>
      </c>
      <c r="K304" s="43" t="n">
        <f aca="false">K292+Y304+AA304</f>
        <v>1.6</v>
      </c>
      <c r="L304" s="0" t="n">
        <f aca="false">L292</f>
        <v>0.34</v>
      </c>
      <c r="M304" s="0" t="n">
        <f aca="false">N304+O304</f>
        <v>1.4</v>
      </c>
      <c r="N304" s="0" t="n">
        <f aca="false">K304</f>
        <v>1.6</v>
      </c>
      <c r="O304" s="0" t="n">
        <f aca="false">V304</f>
        <v>-0.2</v>
      </c>
      <c r="P304" s="0" t="n">
        <f aca="false">Q304+R304</f>
        <v>1.07</v>
      </c>
      <c r="Q304" s="0" t="n">
        <f aca="false">E304</f>
        <v>1.02</v>
      </c>
      <c r="R304" s="83" t="n">
        <f aca="false">F304</f>
        <v>0.05</v>
      </c>
      <c r="S304" s="83"/>
      <c r="T304" s="83"/>
      <c r="U304" s="83"/>
      <c r="V304" s="0" t="n">
        <v>-0.2</v>
      </c>
      <c r="W304" s="0" t="n">
        <v>0</v>
      </c>
      <c r="Z304" s="0" t="n">
        <f aca="false">VLOOKUP(MONTH(A304),tblMthAdj,3,FALSE())</f>
        <v>-0.05</v>
      </c>
      <c r="AA304" s="0" t="n">
        <v>0</v>
      </c>
      <c r="AB304" s="0" t="n">
        <v>0</v>
      </c>
      <c r="AC304" s="0" t="n">
        <v>0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1.06</v>
      </c>
      <c r="E305" s="0" t="n">
        <f aca="false">E293+X305</f>
        <v>1.01</v>
      </c>
      <c r="F305" s="0" t="n">
        <f aca="false">F293</f>
        <v>0.05</v>
      </c>
      <c r="G305" s="0" t="n">
        <f aca="false">H305+I305</f>
        <v>1.32</v>
      </c>
      <c r="H305" s="0" t="n">
        <f aca="false">K305</f>
        <v>1.6</v>
      </c>
      <c r="I305" s="0" t="n">
        <f aca="false">O305+Z305</f>
        <v>-0.28</v>
      </c>
      <c r="J305" s="0" t="n">
        <f aca="false">K305+L305</f>
        <v>1.94</v>
      </c>
      <c r="K305" s="43" t="n">
        <f aca="false">K293+Y305+AA305</f>
        <v>1.6</v>
      </c>
      <c r="L305" s="0" t="n">
        <f aca="false">L293</f>
        <v>0.34</v>
      </c>
      <c r="M305" s="0" t="n">
        <f aca="false">N305+O305</f>
        <v>1.4</v>
      </c>
      <c r="N305" s="0" t="n">
        <f aca="false">K305</f>
        <v>1.6</v>
      </c>
      <c r="O305" s="0" t="n">
        <f aca="false">V305</f>
        <v>-0.2</v>
      </c>
      <c r="P305" s="0" t="n">
        <f aca="false">Q305+R305</f>
        <v>1.06</v>
      </c>
      <c r="Q305" s="0" t="n">
        <f aca="false">E305</f>
        <v>1.01</v>
      </c>
      <c r="R305" s="83" t="n">
        <f aca="false">F305</f>
        <v>0.05</v>
      </c>
      <c r="S305" s="83"/>
      <c r="T305" s="83"/>
      <c r="U305" s="83"/>
      <c r="V305" s="0" t="n">
        <v>-0.2</v>
      </c>
      <c r="W305" s="0" t="n">
        <v>0</v>
      </c>
      <c r="Z305" s="0" t="n">
        <f aca="false">VLOOKUP(MONTH(A305),tblMthAdj,3,FALSE())</f>
        <v>-0.08</v>
      </c>
      <c r="AA305" s="0" t="n">
        <v>0</v>
      </c>
      <c r="AB305" s="0" t="n">
        <v>0</v>
      </c>
      <c r="AC305" s="0" t="n">
        <v>0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0.595</v>
      </c>
      <c r="E306" s="0" t="n">
        <f aca="false">E294+X306</f>
        <v>0.545</v>
      </c>
      <c r="F306" s="0" t="n">
        <f aca="false">F294</f>
        <v>0.05</v>
      </c>
      <c r="G306" s="0" t="n">
        <f aca="false">H306+I306</f>
        <v>0.395</v>
      </c>
      <c r="H306" s="0" t="n">
        <f aca="false">K306</f>
        <v>0.565</v>
      </c>
      <c r="I306" s="0" t="n">
        <f aca="false">O306+Z306</f>
        <v>-0.17</v>
      </c>
      <c r="J306" s="0" t="n">
        <f aca="false">K306+L306</f>
        <v>0.665</v>
      </c>
      <c r="K306" s="43" t="n">
        <f aca="false">K294+Y306+AA306</f>
        <v>0.565</v>
      </c>
      <c r="L306" s="0" t="n">
        <f aca="false">L294</f>
        <v>0.1</v>
      </c>
      <c r="M306" s="0" t="n">
        <f aca="false">N306+O306</f>
        <v>0.515</v>
      </c>
      <c r="N306" s="0" t="n">
        <f aca="false">K306</f>
        <v>0.565</v>
      </c>
      <c r="O306" s="0" t="n">
        <f aca="false">V306</f>
        <v>-0.05</v>
      </c>
      <c r="P306" s="0" t="n">
        <f aca="false">Q306+R306</f>
        <v>0.595</v>
      </c>
      <c r="Q306" s="0" t="n">
        <f aca="false">E306</f>
        <v>0.545</v>
      </c>
      <c r="R306" s="83" t="n">
        <f aca="false">F306</f>
        <v>0.05</v>
      </c>
      <c r="S306" s="83"/>
      <c r="T306" s="83"/>
      <c r="U306" s="83"/>
      <c r="V306" s="0" t="n">
        <v>-0.05</v>
      </c>
      <c r="W306" s="0" t="n">
        <v>0</v>
      </c>
      <c r="Z306" s="0" t="n">
        <f aca="false">VLOOKUP(MONTH(A306),tblMthAdj,3,FALSE())</f>
        <v>-0.12</v>
      </c>
      <c r="AA306" s="0" t="n">
        <v>0</v>
      </c>
      <c r="AB306" s="0" t="n">
        <v>0</v>
      </c>
      <c r="AC306" s="0" t="n">
        <v>0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0.31</v>
      </c>
      <c r="E307" s="0" t="n">
        <f aca="false">E295+X307</f>
        <v>0.31</v>
      </c>
      <c r="F307" s="0" t="n">
        <f aca="false">F295</f>
        <v>0</v>
      </c>
      <c r="G307" s="0" t="n">
        <f aca="false">H307+I307</f>
        <v>0.265</v>
      </c>
      <c r="H307" s="0" t="n">
        <f aca="false">K307</f>
        <v>0.35</v>
      </c>
      <c r="I307" s="0" t="n">
        <f aca="false">O307+Z307</f>
        <v>-0.085</v>
      </c>
      <c r="J307" s="0" t="n">
        <f aca="false">K307+L307</f>
        <v>0.37</v>
      </c>
      <c r="K307" s="43" t="n">
        <f aca="false">K295+Y307+AA307</f>
        <v>0.35</v>
      </c>
      <c r="L307" s="0" t="n">
        <f aca="false">L295</f>
        <v>0.02</v>
      </c>
      <c r="M307" s="0" t="n">
        <f aca="false">N307+O307</f>
        <v>0.305</v>
      </c>
      <c r="N307" s="0" t="n">
        <f aca="false">K307</f>
        <v>0.35</v>
      </c>
      <c r="O307" s="0" t="n">
        <f aca="false">V307</f>
        <v>-0.045</v>
      </c>
      <c r="P307" s="0" t="n">
        <f aca="false">Q307+R307</f>
        <v>0.3325</v>
      </c>
      <c r="Q307" s="48" t="n">
        <f aca="false">+[1]CGT_CNG!N307</f>
        <v>0.325</v>
      </c>
      <c r="R307" s="84" t="n">
        <f aca="false">+[1]CGT_CNG!O307</f>
        <v>0.0075</v>
      </c>
      <c r="S307" s="84"/>
      <c r="T307" s="84"/>
      <c r="U307" s="84"/>
      <c r="V307" s="0" t="n">
        <f aca="false">VLOOKUP(MONTH(A307),tblMthAdj,4,FALSE())</f>
        <v>-0.045</v>
      </c>
      <c r="W307" s="0" t="n">
        <v>0</v>
      </c>
      <c r="Z307" s="0" t="n">
        <f aca="false">VLOOKUP(MONTH(A307),tblMthAdj,3,FALSE())</f>
        <v>-0.04</v>
      </c>
      <c r="AA307" s="0" t="n">
        <v>0</v>
      </c>
      <c r="AB307" s="0" t="n">
        <v>0</v>
      </c>
      <c r="AC307" s="0" t="n"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0.29</v>
      </c>
      <c r="E308" s="0" t="n">
        <f aca="false">E296+X308</f>
        <v>0.29</v>
      </c>
      <c r="F308" s="0" t="n">
        <f aca="false">F296</f>
        <v>0</v>
      </c>
      <c r="G308" s="0" t="n">
        <f aca="false">H308+I308</f>
        <v>0.235</v>
      </c>
      <c r="H308" s="0" t="n">
        <f aca="false">K308</f>
        <v>0.3</v>
      </c>
      <c r="I308" s="0" t="n">
        <f aca="false">O308+Z308</f>
        <v>-0.065</v>
      </c>
      <c r="J308" s="0" t="n">
        <f aca="false">K308+L308</f>
        <v>0.32</v>
      </c>
      <c r="K308" s="43" t="n">
        <f aca="false">K296+Y308+AA308</f>
        <v>0.3</v>
      </c>
      <c r="L308" s="0" t="n">
        <f aca="false">L296</f>
        <v>0.02</v>
      </c>
      <c r="M308" s="0" t="n">
        <f aca="false">N308+O308</f>
        <v>0.265</v>
      </c>
      <c r="N308" s="0" t="n">
        <f aca="false">K308</f>
        <v>0.3</v>
      </c>
      <c r="O308" s="0" t="n">
        <f aca="false">V308</f>
        <v>-0.035</v>
      </c>
      <c r="P308" s="0" t="n">
        <f aca="false">Q308+R308</f>
        <v>0.2275</v>
      </c>
      <c r="Q308" s="41" t="n">
        <f aca="false">+[1]CGT_CNG!N308</f>
        <v>0.22</v>
      </c>
      <c r="R308" s="83" t="n">
        <f aca="false">+[1]CGT_CNG!O308</f>
        <v>0.0075</v>
      </c>
      <c r="S308" s="83"/>
      <c r="T308" s="83"/>
      <c r="U308" s="83"/>
      <c r="V308" s="0" t="n">
        <f aca="false">VLOOKUP(MONTH(A308),tblMthAdj,4,FALSE())</f>
        <v>-0.035</v>
      </c>
      <c r="W308" s="0" t="n">
        <v>0</v>
      </c>
      <c r="Z308" s="0" t="n">
        <f aca="false">VLOOKUP(MONTH(A308),tblMthAdj,3,FALSE())</f>
        <v>-0.03</v>
      </c>
      <c r="AA308" s="0" t="n">
        <v>0</v>
      </c>
      <c r="AB308" s="0" t="n">
        <v>0</v>
      </c>
      <c r="AC308" s="0" t="n"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0.2975</v>
      </c>
      <c r="E309" s="0" t="n">
        <f aca="false">E297+X309</f>
        <v>0.3</v>
      </c>
      <c r="F309" s="0" t="n">
        <f aca="false">F297</f>
        <v>-0.0025</v>
      </c>
      <c r="G309" s="0" t="n">
        <f aca="false">H309+I309</f>
        <v>0.285</v>
      </c>
      <c r="H309" s="0" t="n">
        <f aca="false">K309</f>
        <v>0.34</v>
      </c>
      <c r="I309" s="0" t="n">
        <f aca="false">O309+Z309</f>
        <v>-0.055</v>
      </c>
      <c r="J309" s="0" t="n">
        <f aca="false">K309+L309</f>
        <v>0.36</v>
      </c>
      <c r="K309" s="43" t="n">
        <f aca="false">K297+Y309+AA309</f>
        <v>0.34</v>
      </c>
      <c r="L309" s="0" t="n">
        <f aca="false">L297</f>
        <v>0.02</v>
      </c>
      <c r="M309" s="0" t="n">
        <f aca="false">N309+O309</f>
        <v>0.305</v>
      </c>
      <c r="N309" s="0" t="n">
        <f aca="false">K309</f>
        <v>0.34</v>
      </c>
      <c r="O309" s="0" t="n">
        <f aca="false">V309</f>
        <v>-0.035</v>
      </c>
      <c r="P309" s="0" t="n">
        <f aca="false">Q309+R309</f>
        <v>0.2575</v>
      </c>
      <c r="Q309" s="41" t="n">
        <f aca="false">+[1]CGT_CNG!N309</f>
        <v>0.25</v>
      </c>
      <c r="R309" s="83" t="n">
        <f aca="false">+[1]CGT_CNG!O309</f>
        <v>0.0075</v>
      </c>
      <c r="S309" s="83"/>
      <c r="T309" s="83"/>
      <c r="U309" s="83"/>
      <c r="V309" s="0" t="n">
        <f aca="false">VLOOKUP(MONTH(A309),tblMthAdj,4,FALSE())</f>
        <v>-0.035</v>
      </c>
      <c r="W309" s="0" t="n">
        <v>0</v>
      </c>
      <c r="Z309" s="0" t="n">
        <f aca="false">VLOOKUP(MONTH(A309),tblMthAdj,3,FALSE())</f>
        <v>-0.02</v>
      </c>
      <c r="AA309" s="0" t="n">
        <v>0</v>
      </c>
      <c r="AB309" s="0" t="n">
        <v>0</v>
      </c>
      <c r="AC309" s="0" t="n"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0.3125</v>
      </c>
      <c r="E310" s="0" t="n">
        <f aca="false">E298+X310</f>
        <v>0.315</v>
      </c>
      <c r="F310" s="0" t="n">
        <f aca="false">F298</f>
        <v>-0.0025</v>
      </c>
      <c r="G310" s="0" t="n">
        <f aca="false">H310+I310</f>
        <v>0.36</v>
      </c>
      <c r="H310" s="0" t="n">
        <f aca="false">K310</f>
        <v>0.38</v>
      </c>
      <c r="I310" s="0" t="n">
        <f aca="false">O310+Z310</f>
        <v>-0.02</v>
      </c>
      <c r="J310" s="0" t="n">
        <f aca="false">K310+L310</f>
        <v>0.4</v>
      </c>
      <c r="K310" s="43" t="n">
        <f aca="false">K298+Y310+AA310</f>
        <v>0.38</v>
      </c>
      <c r="L310" s="0" t="n">
        <f aca="false">L298</f>
        <v>0.02</v>
      </c>
      <c r="M310" s="0" t="n">
        <f aca="false">N310+O310</f>
        <v>0.36</v>
      </c>
      <c r="N310" s="0" t="n">
        <f aca="false">K310</f>
        <v>0.38</v>
      </c>
      <c r="O310" s="0" t="n">
        <f aca="false">V310</f>
        <v>-0.02</v>
      </c>
      <c r="P310" s="0" t="n">
        <f aca="false">Q310+R310</f>
        <v>0.2675</v>
      </c>
      <c r="Q310" s="41" t="n">
        <f aca="false">+[1]CGT_CNG!N310</f>
        <v>0.26</v>
      </c>
      <c r="R310" s="83" t="n">
        <f aca="false">+[1]CGT_CNG!O310</f>
        <v>0.0075</v>
      </c>
      <c r="S310" s="83"/>
      <c r="T310" s="83"/>
      <c r="U310" s="83"/>
      <c r="V310" s="0" t="n">
        <f aca="false">VLOOKUP(MONTH(A310),tblMthAdj,4,FALSE())</f>
        <v>-0.02</v>
      </c>
      <c r="W310" s="0" t="n">
        <v>0</v>
      </c>
      <c r="Z310" s="0" t="n">
        <f aca="false">VLOOKUP(MONTH(A310),tblMthAdj,3,FALSE())</f>
        <v>0</v>
      </c>
      <c r="AA310" s="0" t="n">
        <v>0</v>
      </c>
      <c r="AB310" s="0" t="n">
        <v>0</v>
      </c>
      <c r="AC310" s="0" t="n"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0.31</v>
      </c>
      <c r="E311" s="0" t="n">
        <f aca="false">E299+X311</f>
        <v>0.315</v>
      </c>
      <c r="F311" s="0" t="n">
        <f aca="false">F299</f>
        <v>-0.005</v>
      </c>
      <c r="G311" s="0" t="n">
        <f aca="false">H311+I311</f>
        <v>0.36</v>
      </c>
      <c r="H311" s="0" t="n">
        <f aca="false">K311</f>
        <v>0.38</v>
      </c>
      <c r="I311" s="0" t="n">
        <f aca="false">O311+Z311</f>
        <v>-0.02</v>
      </c>
      <c r="J311" s="0" t="n">
        <f aca="false">K311+L311</f>
        <v>0.395</v>
      </c>
      <c r="K311" s="43" t="n">
        <f aca="false">K299+Y311+AA311</f>
        <v>0.38</v>
      </c>
      <c r="L311" s="0" t="n">
        <f aca="false">L299</f>
        <v>0.015</v>
      </c>
      <c r="M311" s="0" t="n">
        <f aca="false">N311+O311</f>
        <v>0.36</v>
      </c>
      <c r="N311" s="0" t="n">
        <f aca="false">K311</f>
        <v>0.38</v>
      </c>
      <c r="O311" s="0" t="n">
        <f aca="false">V311</f>
        <v>-0.02</v>
      </c>
      <c r="P311" s="0" t="n">
        <f aca="false">Q311+R311</f>
        <v>0.2675</v>
      </c>
      <c r="Q311" s="41" t="n">
        <f aca="false">+[1]CGT_CNG!N311</f>
        <v>0.26</v>
      </c>
      <c r="R311" s="83" t="n">
        <f aca="false">+[1]CGT_CNG!O311</f>
        <v>0.0075</v>
      </c>
      <c r="S311" s="83"/>
      <c r="T311" s="83"/>
      <c r="U311" s="83"/>
      <c r="V311" s="0" t="n">
        <f aca="false">VLOOKUP(MONTH(A311),tblMthAdj,4,FALSE())</f>
        <v>-0.02</v>
      </c>
      <c r="W311" s="0" t="n">
        <v>0</v>
      </c>
      <c r="Z311" s="0" t="n">
        <f aca="false">VLOOKUP(MONTH(A311),tblMthAdj,3,FALSE())</f>
        <v>0</v>
      </c>
      <c r="AA311" s="0" t="n">
        <v>0</v>
      </c>
      <c r="AB311" s="0" t="n">
        <v>0</v>
      </c>
      <c r="AC311" s="0" t="n"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0.285</v>
      </c>
      <c r="E312" s="0" t="n">
        <f aca="false">E300+X312</f>
        <v>0.29</v>
      </c>
      <c r="F312" s="0" t="n">
        <f aca="false">F300</f>
        <v>-0.005</v>
      </c>
      <c r="G312" s="0" t="n">
        <f aca="false">H312+I312</f>
        <v>0.29</v>
      </c>
      <c r="H312" s="0" t="n">
        <f aca="false">K312</f>
        <v>0.33</v>
      </c>
      <c r="I312" s="0" t="n">
        <f aca="false">O312+Z312</f>
        <v>-0.04</v>
      </c>
      <c r="J312" s="0" t="n">
        <f aca="false">K312+L312</f>
        <v>0.345</v>
      </c>
      <c r="K312" s="43" t="n">
        <f aca="false">K300+Y312+AA312</f>
        <v>0.33</v>
      </c>
      <c r="L312" s="0" t="n">
        <f aca="false">L300</f>
        <v>0.015</v>
      </c>
      <c r="M312" s="0" t="n">
        <f aca="false">N312+O312</f>
        <v>0.31</v>
      </c>
      <c r="N312" s="0" t="n">
        <f aca="false">K312</f>
        <v>0.33</v>
      </c>
      <c r="O312" s="0" t="n">
        <f aca="false">V312</f>
        <v>-0.02</v>
      </c>
      <c r="P312" s="0" t="n">
        <f aca="false">Q312+R312</f>
        <v>0.2275</v>
      </c>
      <c r="Q312" s="41" t="n">
        <f aca="false">+[1]CGT_CNG!N312</f>
        <v>0.22</v>
      </c>
      <c r="R312" s="83" t="n">
        <f aca="false">+[1]CGT_CNG!O312</f>
        <v>0.0075</v>
      </c>
      <c r="S312" s="83"/>
      <c r="T312" s="83"/>
      <c r="U312" s="83"/>
      <c r="V312" s="0" t="n">
        <f aca="false">VLOOKUP(MONTH(A312),tblMthAdj,4,FALSE())</f>
        <v>-0.02</v>
      </c>
      <c r="W312" s="0" t="n">
        <v>0</v>
      </c>
      <c r="Z312" s="0" t="n">
        <f aca="false">VLOOKUP(MONTH(A312),tblMthAdj,3,FALSE())</f>
        <v>-0.02</v>
      </c>
      <c r="AA312" s="0" t="n">
        <v>0</v>
      </c>
      <c r="AB312" s="0" t="n">
        <v>0</v>
      </c>
      <c r="AC312" s="0" t="n"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0.345</v>
      </c>
      <c r="E313" s="0" t="n">
        <f aca="false">E301+X313</f>
        <v>0.35</v>
      </c>
      <c r="F313" s="0" t="n">
        <f aca="false">F301</f>
        <v>-0.005</v>
      </c>
      <c r="G313" s="0" t="n">
        <f aca="false">H313+I313</f>
        <v>0.285</v>
      </c>
      <c r="H313" s="0" t="n">
        <f aca="false">K313</f>
        <v>0.37</v>
      </c>
      <c r="I313" s="0" t="n">
        <f aca="false">O313+Z313</f>
        <v>-0.085</v>
      </c>
      <c r="J313" s="0" t="n">
        <f aca="false">K313+L313</f>
        <v>0.38</v>
      </c>
      <c r="K313" s="43" t="n">
        <f aca="false">K301+Y313+AA313</f>
        <v>0.37</v>
      </c>
      <c r="L313" s="0" t="n">
        <f aca="false">L301</f>
        <v>0.01</v>
      </c>
      <c r="M313" s="0" t="n">
        <f aca="false">N313+O313</f>
        <v>0.315</v>
      </c>
      <c r="N313" s="0" t="n">
        <f aca="false">K313</f>
        <v>0.37</v>
      </c>
      <c r="O313" s="0" t="n">
        <f aca="false">V313</f>
        <v>-0.055</v>
      </c>
      <c r="P313" s="0" t="n">
        <f aca="false">Q313+R313</f>
        <v>0.2575</v>
      </c>
      <c r="Q313" s="41" t="n">
        <f aca="false">+[1]CGT_CNG!N313</f>
        <v>0.25</v>
      </c>
      <c r="R313" s="83" t="n">
        <f aca="false">+[1]CGT_CNG!O313</f>
        <v>0.0075</v>
      </c>
      <c r="S313" s="83"/>
      <c r="T313" s="83"/>
      <c r="U313" s="83"/>
      <c r="V313" s="0" t="n">
        <f aca="false">VLOOKUP(MONTH(A313),tblMthAdj,4,FALSE())</f>
        <v>-0.055</v>
      </c>
      <c r="W313" s="0" t="n">
        <v>0</v>
      </c>
      <c r="Z313" s="0" t="n">
        <f aca="false">VLOOKUP(MONTH(A313),tblMthAdj,3,FALSE())</f>
        <v>-0.03</v>
      </c>
      <c r="AA313" s="0" t="n">
        <v>0</v>
      </c>
      <c r="AB313" s="0" t="n">
        <v>0</v>
      </c>
      <c r="AC313" s="0" t="n"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0.495</v>
      </c>
      <c r="E314" s="0" t="n">
        <f aca="false">E302+X314</f>
        <v>0.445</v>
      </c>
      <c r="F314" s="0" t="n">
        <f aca="false">F302</f>
        <v>0.05</v>
      </c>
      <c r="G314" s="0" t="n">
        <f aca="false">H314+I314</f>
        <v>0.325</v>
      </c>
      <c r="H314" s="0" t="n">
        <f aca="false">K314</f>
        <v>0.495</v>
      </c>
      <c r="I314" s="0" t="n">
        <f aca="false">O314+Z314</f>
        <v>-0.17</v>
      </c>
      <c r="J314" s="0" t="n">
        <f aca="false">K314+L314</f>
        <v>0.555</v>
      </c>
      <c r="K314" s="43" t="n">
        <f aca="false">K302+Y314+AA314</f>
        <v>0.495</v>
      </c>
      <c r="L314" s="0" t="n">
        <f aca="false">L302</f>
        <v>0.06</v>
      </c>
      <c r="M314" s="0" t="n">
        <f aca="false">N314+O314</f>
        <v>0.445</v>
      </c>
      <c r="N314" s="0" t="n">
        <f aca="false">K314</f>
        <v>0.495</v>
      </c>
      <c r="O314" s="0" t="n">
        <f aca="false">V314</f>
        <v>-0.05</v>
      </c>
      <c r="P314" s="0" t="n">
        <f aca="false">Q314+R314</f>
        <v>0.495</v>
      </c>
      <c r="Q314" s="0" t="n">
        <f aca="false">E314</f>
        <v>0.445</v>
      </c>
      <c r="R314" s="84" t="n">
        <f aca="false">F314</f>
        <v>0.05</v>
      </c>
      <c r="S314" s="84"/>
      <c r="T314" s="84"/>
      <c r="U314" s="84"/>
      <c r="V314" s="0" t="n">
        <v>-0.05</v>
      </c>
      <c r="W314" s="0" t="n">
        <v>0</v>
      </c>
      <c r="Z314" s="0" t="n">
        <f aca="false">VLOOKUP(MONTH(A314),tblMthAdj,3,FALSE())</f>
        <v>-0.12</v>
      </c>
      <c r="AA314" s="0" t="n">
        <v>0</v>
      </c>
      <c r="AB314" s="0" t="n">
        <v>0</v>
      </c>
      <c r="AC314" s="0" t="n">
        <v>0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0.78</v>
      </c>
      <c r="E315" s="0" t="n">
        <f aca="false">E303+X315</f>
        <v>0.73</v>
      </c>
      <c r="F315" s="0" t="n">
        <f aca="false">F303</f>
        <v>0.05</v>
      </c>
      <c r="G315" s="0" t="n">
        <f aca="false">H315+I315</f>
        <v>0.85</v>
      </c>
      <c r="H315" s="0" t="n">
        <f aca="false">K315</f>
        <v>0.98</v>
      </c>
      <c r="I315" s="0" t="n">
        <f aca="false">O315+Z315</f>
        <v>-0.13</v>
      </c>
      <c r="J315" s="0" t="n">
        <f aca="false">K315+L315</f>
        <v>1.14</v>
      </c>
      <c r="K315" s="43" t="n">
        <f aca="false">K303+Y315+AA315</f>
        <v>0.98</v>
      </c>
      <c r="L315" s="0" t="n">
        <f aca="false">L303</f>
        <v>0.16</v>
      </c>
      <c r="M315" s="0" t="n">
        <f aca="false">N315+O315</f>
        <v>0.93</v>
      </c>
      <c r="N315" s="0" t="n">
        <f aca="false">K315</f>
        <v>0.98</v>
      </c>
      <c r="O315" s="0" t="n">
        <f aca="false">V315</f>
        <v>-0.05</v>
      </c>
      <c r="P315" s="0" t="n">
        <f aca="false">Q315+R315</f>
        <v>0.78</v>
      </c>
      <c r="Q315" s="0" t="n">
        <f aca="false">E315</f>
        <v>0.73</v>
      </c>
      <c r="R315" s="83" t="n">
        <f aca="false">F315</f>
        <v>0.05</v>
      </c>
      <c r="S315" s="83"/>
      <c r="T315" s="83"/>
      <c r="U315" s="83"/>
      <c r="V315" s="0" t="n">
        <v>-0.05</v>
      </c>
      <c r="W315" s="0" t="n">
        <v>0</v>
      </c>
      <c r="Z315" s="0" t="n">
        <f aca="false">VLOOKUP(MONTH(A315),tblMthAdj,3,FALSE())</f>
        <v>-0.08</v>
      </c>
      <c r="AA315" s="0" t="n">
        <v>0</v>
      </c>
      <c r="AB315" s="0" t="n">
        <v>0</v>
      </c>
      <c r="AC315" s="0" t="n">
        <v>0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1.07</v>
      </c>
      <c r="E316" s="0" t="n">
        <f aca="false">E304+X316</f>
        <v>1.02</v>
      </c>
      <c r="F316" s="0" t="n">
        <f aca="false">F304</f>
        <v>0.05</v>
      </c>
      <c r="G316" s="0" t="n">
        <f aca="false">H316+I316</f>
        <v>1.35</v>
      </c>
      <c r="H316" s="0" t="n">
        <f aca="false">K316</f>
        <v>1.6</v>
      </c>
      <c r="I316" s="0" t="n">
        <f aca="false">O316+Z316</f>
        <v>-0.25</v>
      </c>
      <c r="J316" s="0" t="n">
        <f aca="false">K316+L316</f>
        <v>1.94</v>
      </c>
      <c r="K316" s="43" t="n">
        <f aca="false">K304+Y316+AA316</f>
        <v>1.6</v>
      </c>
      <c r="L316" s="0" t="n">
        <f aca="false">L304</f>
        <v>0.34</v>
      </c>
      <c r="M316" s="0" t="n">
        <f aca="false">N316+O316</f>
        <v>1.4</v>
      </c>
      <c r="N316" s="0" t="n">
        <f aca="false">K316</f>
        <v>1.6</v>
      </c>
      <c r="O316" s="0" t="n">
        <f aca="false">V316</f>
        <v>-0.2</v>
      </c>
      <c r="P316" s="0" t="n">
        <f aca="false">Q316+R316</f>
        <v>1.07</v>
      </c>
      <c r="Q316" s="0" t="n">
        <f aca="false">E316</f>
        <v>1.02</v>
      </c>
      <c r="R316" s="83" t="n">
        <f aca="false">F316</f>
        <v>0.05</v>
      </c>
      <c r="S316" s="83"/>
      <c r="T316" s="83"/>
      <c r="U316" s="83"/>
      <c r="V316" s="0" t="n">
        <v>-0.2</v>
      </c>
      <c r="W316" s="0" t="n">
        <v>0</v>
      </c>
      <c r="Z316" s="0" t="n">
        <f aca="false">VLOOKUP(MONTH(A316),tblMthAdj,3,FALSE())</f>
        <v>-0.05</v>
      </c>
      <c r="AA316" s="0" t="n">
        <v>0</v>
      </c>
      <c r="AB316" s="0" t="n">
        <v>0</v>
      </c>
      <c r="AC316" s="0" t="n">
        <v>0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1.06</v>
      </c>
      <c r="E317" s="0" t="n">
        <f aca="false">E305+X317</f>
        <v>1.01</v>
      </c>
      <c r="F317" s="0" t="n">
        <f aca="false">F305</f>
        <v>0.05</v>
      </c>
      <c r="G317" s="0" t="n">
        <f aca="false">H317+I317</f>
        <v>1.32</v>
      </c>
      <c r="H317" s="0" t="n">
        <f aca="false">K317</f>
        <v>1.6</v>
      </c>
      <c r="I317" s="0" t="n">
        <f aca="false">O317+Z317</f>
        <v>-0.28</v>
      </c>
      <c r="J317" s="0" t="n">
        <f aca="false">K317+L317</f>
        <v>1.94</v>
      </c>
      <c r="K317" s="43" t="n">
        <f aca="false">K305+Y317+AA317</f>
        <v>1.6</v>
      </c>
      <c r="L317" s="0" t="n">
        <f aca="false">L305</f>
        <v>0.34</v>
      </c>
      <c r="M317" s="0" t="n">
        <f aca="false">N317+O317</f>
        <v>1.4</v>
      </c>
      <c r="N317" s="0" t="n">
        <f aca="false">K317</f>
        <v>1.6</v>
      </c>
      <c r="O317" s="0" t="n">
        <f aca="false">V317</f>
        <v>-0.2</v>
      </c>
      <c r="P317" s="0" t="n">
        <f aca="false">Q317+R317</f>
        <v>1.06</v>
      </c>
      <c r="Q317" s="0" t="n">
        <f aca="false">E317</f>
        <v>1.01</v>
      </c>
      <c r="R317" s="83" t="n">
        <f aca="false">F317</f>
        <v>0.05</v>
      </c>
      <c r="S317" s="83"/>
      <c r="T317" s="83"/>
      <c r="U317" s="83"/>
      <c r="V317" s="0" t="n">
        <v>-0.2</v>
      </c>
      <c r="W317" s="0" t="n">
        <v>0</v>
      </c>
      <c r="Z317" s="0" t="n">
        <f aca="false">VLOOKUP(MONTH(A317),tblMthAdj,3,FALSE())</f>
        <v>-0.08</v>
      </c>
      <c r="AA317" s="0" t="n">
        <v>0</v>
      </c>
      <c r="AB317" s="0" t="n">
        <v>0</v>
      </c>
      <c r="AC317" s="0" t="n">
        <v>0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0.595</v>
      </c>
      <c r="E318" s="0" t="n">
        <f aca="false">E306+X318</f>
        <v>0.545</v>
      </c>
      <c r="F318" s="0" t="n">
        <f aca="false">F306</f>
        <v>0.05</v>
      </c>
      <c r="G318" s="0" t="n">
        <f aca="false">H318+I318</f>
        <v>0.395</v>
      </c>
      <c r="H318" s="0" t="n">
        <f aca="false">K318</f>
        <v>0.565</v>
      </c>
      <c r="I318" s="0" t="n">
        <f aca="false">O318+Z318</f>
        <v>-0.17</v>
      </c>
      <c r="J318" s="0" t="n">
        <f aca="false">K318+L318</f>
        <v>0.665</v>
      </c>
      <c r="K318" s="43" t="n">
        <f aca="false">K306+Y318+AA318</f>
        <v>0.565</v>
      </c>
      <c r="L318" s="0" t="n">
        <f aca="false">L306</f>
        <v>0.1</v>
      </c>
      <c r="M318" s="0" t="n">
        <f aca="false">N318+O318</f>
        <v>0.515</v>
      </c>
      <c r="N318" s="0" t="n">
        <f aca="false">K318</f>
        <v>0.565</v>
      </c>
      <c r="O318" s="0" t="n">
        <f aca="false">V318</f>
        <v>-0.05</v>
      </c>
      <c r="P318" s="0" t="n">
        <f aca="false">Q318+R318</f>
        <v>0.595</v>
      </c>
      <c r="Q318" s="0" t="n">
        <f aca="false">E318</f>
        <v>0.545</v>
      </c>
      <c r="R318" s="83" t="n">
        <f aca="false">F318</f>
        <v>0.05</v>
      </c>
      <c r="S318" s="83"/>
      <c r="T318" s="83"/>
      <c r="U318" s="83"/>
      <c r="V318" s="0" t="n">
        <v>-0.05</v>
      </c>
      <c r="W318" s="0" t="n">
        <v>0</v>
      </c>
      <c r="Z318" s="0" t="n">
        <f aca="false">VLOOKUP(MONTH(A318),tblMthAdj,3,FALSE())</f>
        <v>-0.12</v>
      </c>
      <c r="AA318" s="0" t="n">
        <v>0</v>
      </c>
      <c r="AB318" s="0" t="n">
        <v>0</v>
      </c>
      <c r="AC318" s="0" t="n">
        <v>0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0.31</v>
      </c>
      <c r="E319" s="0" t="n">
        <f aca="false">E307+X319</f>
        <v>0.31</v>
      </c>
      <c r="F319" s="0" t="n">
        <f aca="false">F307</f>
        <v>0</v>
      </c>
      <c r="G319" s="0" t="n">
        <f aca="false">H319+I319</f>
        <v>0.265</v>
      </c>
      <c r="H319" s="0" t="n">
        <f aca="false">K319</f>
        <v>0.35</v>
      </c>
      <c r="I319" s="0" t="n">
        <f aca="false">O319+Z319</f>
        <v>-0.085</v>
      </c>
      <c r="J319" s="0" t="n">
        <f aca="false">K319+L319</f>
        <v>0.37</v>
      </c>
      <c r="K319" s="43" t="n">
        <f aca="false">K307+Y319+AA319</f>
        <v>0.35</v>
      </c>
      <c r="L319" s="0" t="n">
        <f aca="false">L307</f>
        <v>0.02</v>
      </c>
      <c r="M319" s="0" t="n">
        <f aca="false">N319+O319</f>
        <v>0.305</v>
      </c>
      <c r="N319" s="0" t="n">
        <f aca="false">K319</f>
        <v>0.35</v>
      </c>
      <c r="O319" s="0" t="n">
        <f aca="false">V319</f>
        <v>-0.045</v>
      </c>
      <c r="P319" s="0" t="n">
        <f aca="false">Q319+R319</f>
        <v>0.3325</v>
      </c>
      <c r="Q319" s="48" t="n">
        <f aca="false">+[1]CGT_CNG!N319</f>
        <v>0.325</v>
      </c>
      <c r="R319" s="84" t="n">
        <f aca="false">+[1]CGT_CNG!O319</f>
        <v>0.0075</v>
      </c>
      <c r="S319" s="84"/>
      <c r="T319" s="84"/>
      <c r="U319" s="84"/>
      <c r="V319" s="0" t="n">
        <f aca="false">VLOOKUP(MONTH(A319),tblMthAdj,4,FALSE())</f>
        <v>-0.045</v>
      </c>
      <c r="W319" s="0" t="n">
        <v>0</v>
      </c>
      <c r="Z319" s="0" t="n">
        <f aca="false">VLOOKUP(MONTH(A319),tblMthAdj,3,FALSE())</f>
        <v>-0.04</v>
      </c>
      <c r="AA319" s="0" t="n">
        <v>0</v>
      </c>
      <c r="AB319" s="0" t="n">
        <v>0</v>
      </c>
      <c r="AC319" s="0" t="n"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0.29</v>
      </c>
      <c r="E320" s="0" t="n">
        <f aca="false">E308+X320</f>
        <v>0.29</v>
      </c>
      <c r="F320" s="0" t="n">
        <f aca="false">F308</f>
        <v>0</v>
      </c>
      <c r="G320" s="0" t="n">
        <f aca="false">H320+I320</f>
        <v>0.235</v>
      </c>
      <c r="H320" s="0" t="n">
        <f aca="false">K320</f>
        <v>0.3</v>
      </c>
      <c r="I320" s="0" t="n">
        <f aca="false">O320+Z320</f>
        <v>-0.065</v>
      </c>
      <c r="J320" s="0" t="n">
        <f aca="false">K320+L320</f>
        <v>0.32</v>
      </c>
      <c r="K320" s="43" t="n">
        <f aca="false">K308+Y320+AA320</f>
        <v>0.3</v>
      </c>
      <c r="L320" s="0" t="n">
        <f aca="false">L308</f>
        <v>0.02</v>
      </c>
      <c r="M320" s="0" t="n">
        <f aca="false">N320+O320</f>
        <v>0.265</v>
      </c>
      <c r="N320" s="0" t="n">
        <f aca="false">K320</f>
        <v>0.3</v>
      </c>
      <c r="O320" s="0" t="n">
        <f aca="false">V320</f>
        <v>-0.035</v>
      </c>
      <c r="P320" s="0" t="n">
        <f aca="false">Q320+R320</f>
        <v>0.2275</v>
      </c>
      <c r="Q320" s="41" t="n">
        <f aca="false">+[1]CGT_CNG!N320</f>
        <v>0.22</v>
      </c>
      <c r="R320" s="83" t="n">
        <f aca="false">+[1]CGT_CNG!O320</f>
        <v>0.0075</v>
      </c>
      <c r="S320" s="83"/>
      <c r="T320" s="83"/>
      <c r="U320" s="83"/>
      <c r="V320" s="0" t="n">
        <f aca="false">VLOOKUP(MONTH(A320),tblMthAdj,4,FALSE())</f>
        <v>-0.035</v>
      </c>
      <c r="W320" s="0" t="n">
        <v>0</v>
      </c>
      <c r="Z320" s="0" t="n">
        <f aca="false">VLOOKUP(MONTH(A320),tblMthAdj,3,FALSE())</f>
        <v>-0.03</v>
      </c>
      <c r="AA320" s="0" t="n">
        <v>0</v>
      </c>
      <c r="AB320" s="0" t="n">
        <v>0</v>
      </c>
      <c r="AC320" s="0" t="n"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0.2975</v>
      </c>
      <c r="E321" s="0" t="n">
        <f aca="false">E309+X321</f>
        <v>0.3</v>
      </c>
      <c r="F321" s="0" t="n">
        <f aca="false">F309</f>
        <v>-0.0025</v>
      </c>
      <c r="G321" s="0" t="n">
        <f aca="false">H321+I321</f>
        <v>0.285</v>
      </c>
      <c r="H321" s="0" t="n">
        <f aca="false">K321</f>
        <v>0.34</v>
      </c>
      <c r="I321" s="0" t="n">
        <f aca="false">O321+Z321</f>
        <v>-0.055</v>
      </c>
      <c r="J321" s="0" t="n">
        <f aca="false">K321+L321</f>
        <v>0.36</v>
      </c>
      <c r="K321" s="43" t="n">
        <f aca="false">K309+Y321+AA321</f>
        <v>0.34</v>
      </c>
      <c r="L321" s="0" t="n">
        <f aca="false">L309</f>
        <v>0.02</v>
      </c>
      <c r="M321" s="0" t="n">
        <f aca="false">N321+O321</f>
        <v>0.305</v>
      </c>
      <c r="N321" s="0" t="n">
        <f aca="false">K321</f>
        <v>0.34</v>
      </c>
      <c r="O321" s="0" t="n">
        <f aca="false">V321</f>
        <v>-0.035</v>
      </c>
      <c r="P321" s="0" t="n">
        <f aca="false">Q321+R321</f>
        <v>0.2575</v>
      </c>
      <c r="Q321" s="41" t="n">
        <f aca="false">+[1]CGT_CNG!N321</f>
        <v>0.25</v>
      </c>
      <c r="R321" s="83" t="n">
        <f aca="false">+[1]CGT_CNG!O321</f>
        <v>0.0075</v>
      </c>
      <c r="S321" s="83"/>
      <c r="T321" s="83"/>
      <c r="U321" s="83"/>
      <c r="V321" s="0" t="n">
        <f aca="false">VLOOKUP(MONTH(A321),tblMthAdj,4,FALSE())</f>
        <v>-0.035</v>
      </c>
      <c r="W321" s="0" t="n">
        <v>0</v>
      </c>
      <c r="Z321" s="0" t="n">
        <f aca="false">VLOOKUP(MONTH(A321),tblMthAdj,3,FALSE())</f>
        <v>-0.02</v>
      </c>
      <c r="AA321" s="0" t="n">
        <v>0</v>
      </c>
      <c r="AB321" s="0" t="n">
        <v>0</v>
      </c>
      <c r="AC321" s="0" t="n"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0.3125</v>
      </c>
      <c r="E322" s="0" t="n">
        <f aca="false">E310+X322</f>
        <v>0.315</v>
      </c>
      <c r="F322" s="0" t="n">
        <f aca="false">F310</f>
        <v>-0.0025</v>
      </c>
      <c r="G322" s="0" t="n">
        <f aca="false">H322+I322</f>
        <v>0.36</v>
      </c>
      <c r="H322" s="0" t="n">
        <f aca="false">K322</f>
        <v>0.38</v>
      </c>
      <c r="I322" s="0" t="n">
        <f aca="false">O322+Z322</f>
        <v>-0.02</v>
      </c>
      <c r="J322" s="0" t="n">
        <f aca="false">K322+L322</f>
        <v>0.4</v>
      </c>
      <c r="K322" s="43" t="n">
        <f aca="false">K310+Y322+AA322</f>
        <v>0.38</v>
      </c>
      <c r="L322" s="0" t="n">
        <f aca="false">L310</f>
        <v>0.02</v>
      </c>
      <c r="M322" s="0" t="n">
        <f aca="false">N322+O322</f>
        <v>0.36</v>
      </c>
      <c r="N322" s="0" t="n">
        <f aca="false">K322</f>
        <v>0.38</v>
      </c>
      <c r="O322" s="0" t="n">
        <f aca="false">V322</f>
        <v>-0.02</v>
      </c>
      <c r="P322" s="0" t="n">
        <f aca="false">Q322+R322</f>
        <v>0.2675</v>
      </c>
      <c r="Q322" s="41" t="n">
        <f aca="false">+[1]CGT_CNG!N322</f>
        <v>0.26</v>
      </c>
      <c r="R322" s="83" t="n">
        <f aca="false">+[1]CGT_CNG!O322</f>
        <v>0.0075</v>
      </c>
      <c r="S322" s="83"/>
      <c r="T322" s="83"/>
      <c r="U322" s="83"/>
      <c r="V322" s="0" t="n">
        <f aca="false">VLOOKUP(MONTH(A322),tblMthAdj,4,FALSE())</f>
        <v>-0.02</v>
      </c>
      <c r="W322" s="0" t="n">
        <v>0</v>
      </c>
      <c r="Z322" s="0" t="n">
        <f aca="false">VLOOKUP(MONTH(A322),tblMthAdj,3,FALSE())</f>
        <v>0</v>
      </c>
      <c r="AA322" s="0" t="n">
        <v>0</v>
      </c>
      <c r="AB322" s="0" t="n">
        <v>0</v>
      </c>
      <c r="AC322" s="0" t="n"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0.31</v>
      </c>
      <c r="E323" s="0" t="n">
        <f aca="false">E311+X323</f>
        <v>0.315</v>
      </c>
      <c r="F323" s="0" t="n">
        <f aca="false">F311</f>
        <v>-0.005</v>
      </c>
      <c r="G323" s="0" t="n">
        <f aca="false">H323+I323</f>
        <v>0.36</v>
      </c>
      <c r="H323" s="0" t="n">
        <f aca="false">K323</f>
        <v>0.38</v>
      </c>
      <c r="I323" s="0" t="n">
        <f aca="false">O323+Z323</f>
        <v>-0.02</v>
      </c>
      <c r="J323" s="0" t="n">
        <f aca="false">K323+L323</f>
        <v>0.395</v>
      </c>
      <c r="K323" s="43" t="n">
        <f aca="false">K311+Y323+AA323</f>
        <v>0.38</v>
      </c>
      <c r="L323" s="0" t="n">
        <f aca="false">L311</f>
        <v>0.015</v>
      </c>
      <c r="M323" s="0" t="n">
        <f aca="false">N323+O323</f>
        <v>0.36</v>
      </c>
      <c r="N323" s="0" t="n">
        <f aca="false">K323</f>
        <v>0.38</v>
      </c>
      <c r="O323" s="0" t="n">
        <f aca="false">V323</f>
        <v>-0.02</v>
      </c>
      <c r="P323" s="0" t="n">
        <f aca="false">Q323+R323</f>
        <v>0.2675</v>
      </c>
      <c r="Q323" s="41" t="n">
        <f aca="false">+[1]CGT_CNG!N323</f>
        <v>0.26</v>
      </c>
      <c r="R323" s="83" t="n">
        <f aca="false">+[1]CGT_CNG!O323</f>
        <v>0.0075</v>
      </c>
      <c r="S323" s="83"/>
      <c r="T323" s="83"/>
      <c r="U323" s="83"/>
      <c r="V323" s="0" t="n">
        <f aca="false">VLOOKUP(MONTH(A323),tblMthAdj,4,FALSE())</f>
        <v>-0.02</v>
      </c>
      <c r="W323" s="0" t="n">
        <v>0</v>
      </c>
      <c r="Z323" s="0" t="n">
        <f aca="false">VLOOKUP(MONTH(A323),tblMthAdj,3,FALSE())</f>
        <v>0</v>
      </c>
      <c r="AA323" s="0" t="n">
        <v>0</v>
      </c>
      <c r="AB323" s="0" t="n">
        <v>0</v>
      </c>
      <c r="AC323" s="0" t="n"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0.285</v>
      </c>
      <c r="E324" s="0" t="n">
        <f aca="false">E312+X324</f>
        <v>0.29</v>
      </c>
      <c r="F324" s="0" t="n">
        <f aca="false">F312</f>
        <v>-0.005</v>
      </c>
      <c r="G324" s="0" t="n">
        <f aca="false">H324+I324</f>
        <v>0.29</v>
      </c>
      <c r="H324" s="0" t="n">
        <f aca="false">K324</f>
        <v>0.33</v>
      </c>
      <c r="I324" s="0" t="n">
        <f aca="false">O324+Z324</f>
        <v>-0.04</v>
      </c>
      <c r="J324" s="0" t="n">
        <f aca="false">K324+L324</f>
        <v>0.345</v>
      </c>
      <c r="K324" s="43" t="n">
        <f aca="false">K312+Y324+AA324</f>
        <v>0.33</v>
      </c>
      <c r="L324" s="0" t="n">
        <f aca="false">L312</f>
        <v>0.015</v>
      </c>
      <c r="M324" s="0" t="n">
        <f aca="false">N324+O324</f>
        <v>0.31</v>
      </c>
      <c r="N324" s="0" t="n">
        <f aca="false">K324</f>
        <v>0.33</v>
      </c>
      <c r="O324" s="0" t="n">
        <f aca="false">V324</f>
        <v>-0.02</v>
      </c>
      <c r="P324" s="0" t="n">
        <f aca="false">Q324+R324</f>
        <v>0.2275</v>
      </c>
      <c r="Q324" s="41" t="n">
        <f aca="false">+[1]CGT_CNG!N324</f>
        <v>0.22</v>
      </c>
      <c r="R324" s="83" t="n">
        <f aca="false">+[1]CGT_CNG!O324</f>
        <v>0.0075</v>
      </c>
      <c r="S324" s="83"/>
      <c r="T324" s="83"/>
      <c r="U324" s="83"/>
      <c r="V324" s="0" t="n">
        <f aca="false">VLOOKUP(MONTH(A324),tblMthAdj,4,FALSE())</f>
        <v>-0.02</v>
      </c>
      <c r="W324" s="0" t="n">
        <v>0</v>
      </c>
      <c r="Z324" s="0" t="n">
        <f aca="false">VLOOKUP(MONTH(A324),tblMthAdj,3,FALSE())</f>
        <v>-0.02</v>
      </c>
      <c r="AA324" s="0" t="n">
        <v>0</v>
      </c>
      <c r="AB324" s="0" t="n">
        <v>0</v>
      </c>
      <c r="AC324" s="0" t="n"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0.345</v>
      </c>
      <c r="E325" s="0" t="n">
        <f aca="false">E313+X325</f>
        <v>0.35</v>
      </c>
      <c r="F325" s="0" t="n">
        <f aca="false">F313</f>
        <v>-0.005</v>
      </c>
      <c r="G325" s="0" t="n">
        <f aca="false">H325+I325</f>
        <v>0.285</v>
      </c>
      <c r="H325" s="0" t="n">
        <f aca="false">K325</f>
        <v>0.37</v>
      </c>
      <c r="I325" s="0" t="n">
        <f aca="false">O325+Z325</f>
        <v>-0.085</v>
      </c>
      <c r="J325" s="0" t="n">
        <f aca="false">K325+L325</f>
        <v>0.38</v>
      </c>
      <c r="K325" s="43" t="n">
        <f aca="false">K313+Y325+AA325</f>
        <v>0.37</v>
      </c>
      <c r="L325" s="0" t="n">
        <f aca="false">L313</f>
        <v>0.01</v>
      </c>
      <c r="M325" s="0" t="n">
        <f aca="false">N325+O325</f>
        <v>0.315</v>
      </c>
      <c r="N325" s="0" t="n">
        <f aca="false">K325</f>
        <v>0.37</v>
      </c>
      <c r="O325" s="0" t="n">
        <f aca="false">V325</f>
        <v>-0.055</v>
      </c>
      <c r="P325" s="0" t="n">
        <f aca="false">Q325+R325</f>
        <v>0.2575</v>
      </c>
      <c r="Q325" s="41" t="n">
        <f aca="false">+[1]CGT_CNG!N325</f>
        <v>0.25</v>
      </c>
      <c r="R325" s="83" t="n">
        <f aca="false">+[1]CGT_CNG!O325</f>
        <v>0.0075</v>
      </c>
      <c r="S325" s="83"/>
      <c r="T325" s="83"/>
      <c r="U325" s="83"/>
      <c r="V325" s="0" t="n">
        <f aca="false">VLOOKUP(MONTH(A325),tblMthAdj,4,FALSE())</f>
        <v>-0.055</v>
      </c>
      <c r="W325" s="0" t="n">
        <v>0</v>
      </c>
      <c r="Z325" s="0" t="n">
        <f aca="false">VLOOKUP(MONTH(A325),tblMthAdj,3,FALSE())</f>
        <v>-0.03</v>
      </c>
      <c r="AA325" s="0" t="n">
        <v>0</v>
      </c>
      <c r="AB325" s="0" t="n">
        <v>0</v>
      </c>
      <c r="AC325" s="0" t="n"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0.495</v>
      </c>
      <c r="E326" s="0" t="n">
        <f aca="false">E314+X326</f>
        <v>0.445</v>
      </c>
      <c r="F326" s="0" t="n">
        <f aca="false">F314</f>
        <v>0.05</v>
      </c>
      <c r="G326" s="0" t="n">
        <f aca="false">H326+I326</f>
        <v>0.325</v>
      </c>
      <c r="H326" s="0" t="n">
        <f aca="false">K326</f>
        <v>0.495</v>
      </c>
      <c r="I326" s="0" t="n">
        <f aca="false">O326+Z326</f>
        <v>-0.17</v>
      </c>
      <c r="J326" s="0" t="n">
        <f aca="false">K326+L326</f>
        <v>0.555</v>
      </c>
      <c r="K326" s="43" t="n">
        <f aca="false">K314+Y326+AA326</f>
        <v>0.495</v>
      </c>
      <c r="L326" s="0" t="n">
        <f aca="false">L314</f>
        <v>0.06</v>
      </c>
      <c r="M326" s="0" t="n">
        <f aca="false">N326+O326</f>
        <v>0.445</v>
      </c>
      <c r="N326" s="0" t="n">
        <f aca="false">K326</f>
        <v>0.495</v>
      </c>
      <c r="O326" s="0" t="n">
        <f aca="false">V326</f>
        <v>-0.05</v>
      </c>
      <c r="P326" s="0" t="n">
        <f aca="false">Q326+R326</f>
        <v>0.495</v>
      </c>
      <c r="Q326" s="0" t="n">
        <f aca="false">E326</f>
        <v>0.445</v>
      </c>
      <c r="R326" s="84" t="n">
        <f aca="false">F326</f>
        <v>0.05</v>
      </c>
      <c r="S326" s="84"/>
      <c r="T326" s="84"/>
      <c r="U326" s="84"/>
      <c r="V326" s="0" t="n">
        <v>-0.05</v>
      </c>
      <c r="W326" s="0" t="n">
        <v>0</v>
      </c>
      <c r="Z326" s="0" t="n">
        <f aca="false">VLOOKUP(MONTH(A326),tblMthAdj,3,FALSE())</f>
        <v>-0.12</v>
      </c>
      <c r="AA326" s="0" t="n">
        <v>0</v>
      </c>
      <c r="AB326" s="0" t="n">
        <v>0</v>
      </c>
      <c r="AC326" s="0" t="n">
        <v>0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0.78</v>
      </c>
      <c r="E327" s="0" t="n">
        <f aca="false">E315+X327</f>
        <v>0.73</v>
      </c>
      <c r="F327" s="0" t="n">
        <f aca="false">F315</f>
        <v>0.05</v>
      </c>
      <c r="G327" s="0" t="n">
        <f aca="false">H327+I327</f>
        <v>0.85</v>
      </c>
      <c r="H327" s="0" t="n">
        <f aca="false">K327</f>
        <v>0.98</v>
      </c>
      <c r="I327" s="0" t="n">
        <f aca="false">O327+Z327</f>
        <v>-0.13</v>
      </c>
      <c r="J327" s="0" t="n">
        <f aca="false">K327+L327</f>
        <v>1.14</v>
      </c>
      <c r="K327" s="43" t="n">
        <f aca="false">K315+Y327+AA327</f>
        <v>0.98</v>
      </c>
      <c r="L327" s="0" t="n">
        <f aca="false">L315</f>
        <v>0.16</v>
      </c>
      <c r="M327" s="0" t="n">
        <f aca="false">N327+O327</f>
        <v>0.93</v>
      </c>
      <c r="N327" s="0" t="n">
        <f aca="false">K327</f>
        <v>0.98</v>
      </c>
      <c r="O327" s="0" t="n">
        <f aca="false">V327</f>
        <v>-0.05</v>
      </c>
      <c r="P327" s="0" t="n">
        <f aca="false">Q327+R327</f>
        <v>0.78</v>
      </c>
      <c r="Q327" s="0" t="n">
        <f aca="false">E327</f>
        <v>0.73</v>
      </c>
      <c r="R327" s="83" t="n">
        <f aca="false">F327</f>
        <v>0.05</v>
      </c>
      <c r="S327" s="83"/>
      <c r="T327" s="83"/>
      <c r="U327" s="83"/>
      <c r="V327" s="0" t="n">
        <v>-0.05</v>
      </c>
      <c r="W327" s="0" t="n">
        <v>0</v>
      </c>
      <c r="Z327" s="0" t="n">
        <f aca="false">VLOOKUP(MONTH(A327),tblMthAdj,3,FALSE())</f>
        <v>-0.08</v>
      </c>
      <c r="AA327" s="0" t="n">
        <v>0</v>
      </c>
      <c r="AB327" s="0" t="n">
        <v>0</v>
      </c>
      <c r="AC327" s="0" t="n">
        <v>0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1.07</v>
      </c>
      <c r="E328" s="0" t="n">
        <f aca="false">E316+X328</f>
        <v>1.02</v>
      </c>
      <c r="F328" s="0" t="n">
        <f aca="false">F316</f>
        <v>0.05</v>
      </c>
      <c r="G328" s="0" t="n">
        <f aca="false">H328+I328</f>
        <v>1.35</v>
      </c>
      <c r="H328" s="0" t="n">
        <f aca="false">K328</f>
        <v>1.6</v>
      </c>
      <c r="I328" s="0" t="n">
        <f aca="false">O328+Z328</f>
        <v>-0.25</v>
      </c>
      <c r="J328" s="0" t="n">
        <f aca="false">K328+L328</f>
        <v>1.94</v>
      </c>
      <c r="K328" s="43" t="n">
        <f aca="false">K316+Y328+AA328</f>
        <v>1.6</v>
      </c>
      <c r="L328" s="0" t="n">
        <f aca="false">L316</f>
        <v>0.34</v>
      </c>
      <c r="M328" s="0" t="n">
        <f aca="false">N328+O328</f>
        <v>1.4</v>
      </c>
      <c r="N328" s="0" t="n">
        <f aca="false">K328</f>
        <v>1.6</v>
      </c>
      <c r="O328" s="0" t="n">
        <f aca="false">V328</f>
        <v>-0.2</v>
      </c>
      <c r="P328" s="0" t="n">
        <f aca="false">Q328+R328</f>
        <v>1.07</v>
      </c>
      <c r="Q328" s="0" t="n">
        <f aca="false">E328</f>
        <v>1.02</v>
      </c>
      <c r="R328" s="83" t="n">
        <f aca="false">F328</f>
        <v>0.05</v>
      </c>
      <c r="S328" s="83"/>
      <c r="T328" s="83"/>
      <c r="U328" s="83"/>
      <c r="V328" s="0" t="n">
        <v>-0.2</v>
      </c>
      <c r="W328" s="0" t="n">
        <v>0</v>
      </c>
      <c r="Z328" s="0" t="n">
        <f aca="false">VLOOKUP(MONTH(A328),tblMthAdj,3,FALSE())</f>
        <v>-0.05</v>
      </c>
      <c r="AA328" s="0" t="n">
        <v>0</v>
      </c>
      <c r="AB328" s="0" t="n">
        <v>0</v>
      </c>
      <c r="AC328" s="0" t="n">
        <v>0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1.06</v>
      </c>
      <c r="E329" s="0" t="n">
        <f aca="false">E317+X329</f>
        <v>1.01</v>
      </c>
      <c r="F329" s="0" t="n">
        <f aca="false">F317</f>
        <v>0.05</v>
      </c>
      <c r="G329" s="0" t="n">
        <f aca="false">H329+I329</f>
        <v>1.32</v>
      </c>
      <c r="H329" s="0" t="n">
        <f aca="false">K329</f>
        <v>1.6</v>
      </c>
      <c r="I329" s="0" t="n">
        <f aca="false">O329+Z329</f>
        <v>-0.28</v>
      </c>
      <c r="J329" s="0" t="n">
        <f aca="false">K329+L329</f>
        <v>1.94</v>
      </c>
      <c r="K329" s="43" t="n">
        <f aca="false">K317+Y329+AA329</f>
        <v>1.6</v>
      </c>
      <c r="L329" s="0" t="n">
        <f aca="false">L317</f>
        <v>0.34</v>
      </c>
      <c r="M329" s="0" t="n">
        <f aca="false">N329+O329</f>
        <v>1.4</v>
      </c>
      <c r="N329" s="0" t="n">
        <f aca="false">K329</f>
        <v>1.6</v>
      </c>
      <c r="O329" s="0" t="n">
        <f aca="false">V329</f>
        <v>-0.2</v>
      </c>
      <c r="P329" s="0" t="n">
        <f aca="false">Q329+R329</f>
        <v>1.06</v>
      </c>
      <c r="Q329" s="0" t="n">
        <f aca="false">E329</f>
        <v>1.01</v>
      </c>
      <c r="R329" s="83" t="n">
        <f aca="false">F329</f>
        <v>0.05</v>
      </c>
      <c r="S329" s="83"/>
      <c r="T329" s="83"/>
      <c r="U329" s="83"/>
      <c r="V329" s="0" t="n">
        <v>-0.2</v>
      </c>
      <c r="W329" s="0" t="n">
        <v>0</v>
      </c>
      <c r="Z329" s="0" t="n">
        <f aca="false">VLOOKUP(MONTH(A329),tblMthAdj,3,FALSE())</f>
        <v>-0.08</v>
      </c>
      <c r="AA329" s="0" t="n">
        <v>0</v>
      </c>
      <c r="AB329" s="0" t="n">
        <v>0</v>
      </c>
      <c r="AC329" s="0" t="n">
        <v>0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0.595</v>
      </c>
      <c r="E330" s="0" t="n">
        <f aca="false">E318+X330</f>
        <v>0.545</v>
      </c>
      <c r="F330" s="0" t="n">
        <f aca="false">F318</f>
        <v>0.05</v>
      </c>
      <c r="G330" s="0" t="n">
        <f aca="false">H330+I330</f>
        <v>0.395</v>
      </c>
      <c r="H330" s="0" t="n">
        <f aca="false">K330</f>
        <v>0.565</v>
      </c>
      <c r="I330" s="0" t="n">
        <f aca="false">O330+Z330</f>
        <v>-0.17</v>
      </c>
      <c r="J330" s="0" t="n">
        <f aca="false">K330+L330</f>
        <v>0.665</v>
      </c>
      <c r="K330" s="43" t="n">
        <f aca="false">K318+Y330+AA330</f>
        <v>0.565</v>
      </c>
      <c r="L330" s="0" t="n">
        <f aca="false">L318</f>
        <v>0.1</v>
      </c>
      <c r="M330" s="0" t="n">
        <f aca="false">N330+O330</f>
        <v>0.515</v>
      </c>
      <c r="N330" s="0" t="n">
        <f aca="false">K330</f>
        <v>0.565</v>
      </c>
      <c r="O330" s="0" t="n">
        <f aca="false">V330</f>
        <v>-0.05</v>
      </c>
      <c r="P330" s="0" t="n">
        <f aca="false">Q330+R330</f>
        <v>0.595</v>
      </c>
      <c r="Q330" s="0" t="n">
        <f aca="false">E330</f>
        <v>0.545</v>
      </c>
      <c r="R330" s="83" t="n">
        <f aca="false">F330</f>
        <v>0.05</v>
      </c>
      <c r="S330" s="83"/>
      <c r="T330" s="83"/>
      <c r="U330" s="83"/>
      <c r="V330" s="0" t="n">
        <v>-0.05</v>
      </c>
      <c r="W330" s="0" t="n">
        <v>0</v>
      </c>
      <c r="Z330" s="0" t="n">
        <f aca="false">VLOOKUP(MONTH(A330),tblMthAdj,3,FALSE())</f>
        <v>-0.12</v>
      </c>
      <c r="AA330" s="0" t="n">
        <v>0</v>
      </c>
      <c r="AB330" s="0" t="n">
        <v>0</v>
      </c>
      <c r="AC330" s="0" t="n">
        <v>0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0.31</v>
      </c>
      <c r="E331" s="0" t="n">
        <f aca="false">E319+X331</f>
        <v>0.31</v>
      </c>
      <c r="F331" s="0" t="n">
        <f aca="false">F319</f>
        <v>0</v>
      </c>
      <c r="G331" s="0" t="n">
        <f aca="false">H331+I331</f>
        <v>0.265</v>
      </c>
      <c r="H331" s="0" t="n">
        <f aca="false">K331</f>
        <v>0.35</v>
      </c>
      <c r="I331" s="0" t="n">
        <f aca="false">O331+Z331</f>
        <v>-0.085</v>
      </c>
      <c r="J331" s="0" t="n">
        <f aca="false">K331+L331</f>
        <v>0.37</v>
      </c>
      <c r="K331" s="43" t="n">
        <f aca="false">K319+Y331+AA331</f>
        <v>0.35</v>
      </c>
      <c r="L331" s="0" t="n">
        <f aca="false">L319</f>
        <v>0.02</v>
      </c>
      <c r="M331" s="0" t="n">
        <f aca="false">N331+O331</f>
        <v>0.305</v>
      </c>
      <c r="N331" s="0" t="n">
        <f aca="false">K331</f>
        <v>0.35</v>
      </c>
      <c r="O331" s="0" t="n">
        <f aca="false">V331</f>
        <v>-0.045</v>
      </c>
      <c r="P331" s="0" t="n">
        <f aca="false">Q331+R331</f>
        <v>0.3325</v>
      </c>
      <c r="Q331" s="48" t="n">
        <f aca="false">+[1]CGT_CNG!N331</f>
        <v>0.325</v>
      </c>
      <c r="R331" s="84" t="n">
        <f aca="false">+[1]CGT_CNG!O331</f>
        <v>0.0075</v>
      </c>
      <c r="S331" s="84"/>
      <c r="T331" s="84"/>
      <c r="U331" s="84"/>
      <c r="V331" s="0" t="n">
        <f aca="false">VLOOKUP(MONTH(A331),tblMthAdj,4,FALSE())</f>
        <v>-0.045</v>
      </c>
      <c r="W331" s="0" t="n">
        <v>0</v>
      </c>
      <c r="Z331" s="0" t="n">
        <f aca="false">VLOOKUP(MONTH(A331),tblMthAdj,3,FALSE())</f>
        <v>-0.04</v>
      </c>
      <c r="AA331" s="0" t="n">
        <v>0</v>
      </c>
      <c r="AB331" s="0" t="n">
        <v>0</v>
      </c>
      <c r="AC331" s="0" t="n"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0.29</v>
      </c>
      <c r="E332" s="0" t="n">
        <f aca="false">E320+X332</f>
        <v>0.29</v>
      </c>
      <c r="F332" s="0" t="n">
        <f aca="false">F320</f>
        <v>0</v>
      </c>
      <c r="G332" s="0" t="n">
        <f aca="false">H332+I332</f>
        <v>0.235</v>
      </c>
      <c r="H332" s="0" t="n">
        <f aca="false">K332</f>
        <v>0.3</v>
      </c>
      <c r="I332" s="0" t="n">
        <f aca="false">O332+Z332</f>
        <v>-0.065</v>
      </c>
      <c r="J332" s="0" t="n">
        <f aca="false">K332+L332</f>
        <v>0.32</v>
      </c>
      <c r="K332" s="43" t="n">
        <f aca="false">K320+Y332+AA332</f>
        <v>0.3</v>
      </c>
      <c r="L332" s="0" t="n">
        <f aca="false">L320</f>
        <v>0.02</v>
      </c>
      <c r="M332" s="0" t="n">
        <f aca="false">N332+O332</f>
        <v>0.265</v>
      </c>
      <c r="N332" s="0" t="n">
        <f aca="false">K332</f>
        <v>0.3</v>
      </c>
      <c r="O332" s="0" t="n">
        <f aca="false">V332</f>
        <v>-0.035</v>
      </c>
      <c r="P332" s="0" t="n">
        <f aca="false">Q332+R332</f>
        <v>0.2275</v>
      </c>
      <c r="Q332" s="41" t="n">
        <f aca="false">+[1]CGT_CNG!N332</f>
        <v>0.22</v>
      </c>
      <c r="R332" s="83" t="n">
        <f aca="false">+[1]CGT_CNG!O332</f>
        <v>0.0075</v>
      </c>
      <c r="S332" s="83"/>
      <c r="T332" s="83"/>
      <c r="U332" s="83"/>
      <c r="V332" s="0" t="n">
        <f aca="false">VLOOKUP(MONTH(A332),tblMthAdj,4,FALSE())</f>
        <v>-0.035</v>
      </c>
      <c r="W332" s="0" t="n">
        <v>0</v>
      </c>
      <c r="Z332" s="0" t="n">
        <f aca="false">VLOOKUP(MONTH(A332),tblMthAdj,3,FALSE())</f>
        <v>-0.03</v>
      </c>
      <c r="AA332" s="0" t="n">
        <v>0</v>
      </c>
      <c r="AB332" s="0" t="n">
        <v>0</v>
      </c>
      <c r="AC332" s="0" t="n"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0.2975</v>
      </c>
      <c r="E333" s="0" t="n">
        <f aca="false">E321+X333</f>
        <v>0.3</v>
      </c>
      <c r="F333" s="0" t="n">
        <f aca="false">F321</f>
        <v>-0.0025</v>
      </c>
      <c r="G333" s="0" t="n">
        <f aca="false">H333+I333</f>
        <v>0.285</v>
      </c>
      <c r="H333" s="0" t="n">
        <f aca="false">K333</f>
        <v>0.34</v>
      </c>
      <c r="I333" s="0" t="n">
        <f aca="false">O333+Z333</f>
        <v>-0.055</v>
      </c>
      <c r="J333" s="0" t="n">
        <f aca="false">K333+L333</f>
        <v>0.36</v>
      </c>
      <c r="K333" s="43" t="n">
        <f aca="false">K321+Y333+AA333</f>
        <v>0.34</v>
      </c>
      <c r="L333" s="0" t="n">
        <f aca="false">L321</f>
        <v>0.02</v>
      </c>
      <c r="M333" s="0" t="n">
        <f aca="false">N333+O333</f>
        <v>0.305</v>
      </c>
      <c r="N333" s="0" t="n">
        <f aca="false">K333</f>
        <v>0.34</v>
      </c>
      <c r="O333" s="0" t="n">
        <f aca="false">V333</f>
        <v>-0.035</v>
      </c>
      <c r="P333" s="0" t="n">
        <f aca="false">Q333+R333</f>
        <v>0.2575</v>
      </c>
      <c r="Q333" s="41" t="n">
        <f aca="false">+[1]CGT_CNG!N333</f>
        <v>0.25</v>
      </c>
      <c r="R333" s="83" t="n">
        <f aca="false">+[1]CGT_CNG!O333</f>
        <v>0.0075</v>
      </c>
      <c r="S333" s="83"/>
      <c r="T333" s="83"/>
      <c r="U333" s="83"/>
      <c r="V333" s="0" t="n">
        <f aca="false">VLOOKUP(MONTH(A333),tblMthAdj,4,FALSE())</f>
        <v>-0.035</v>
      </c>
      <c r="W333" s="0" t="n">
        <v>0</v>
      </c>
      <c r="Z333" s="0" t="n">
        <f aca="false">VLOOKUP(MONTH(A333),tblMthAdj,3,FALSE())</f>
        <v>-0.02</v>
      </c>
      <c r="AA333" s="0" t="n">
        <v>0</v>
      </c>
      <c r="AB333" s="0" t="n">
        <v>0</v>
      </c>
      <c r="AC333" s="0" t="n"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0.3125</v>
      </c>
      <c r="E334" s="0" t="n">
        <f aca="false">E322+X334</f>
        <v>0.315</v>
      </c>
      <c r="F334" s="0" t="n">
        <f aca="false">F322</f>
        <v>-0.0025</v>
      </c>
      <c r="G334" s="0" t="n">
        <f aca="false">H334+I334</f>
        <v>0.36</v>
      </c>
      <c r="H334" s="0" t="n">
        <f aca="false">K334</f>
        <v>0.38</v>
      </c>
      <c r="I334" s="0" t="n">
        <f aca="false">O334+Z334</f>
        <v>-0.02</v>
      </c>
      <c r="J334" s="0" t="n">
        <f aca="false">K334+L334</f>
        <v>0.4</v>
      </c>
      <c r="K334" s="43" t="n">
        <f aca="false">K322+Y334+AA334</f>
        <v>0.38</v>
      </c>
      <c r="L334" s="0" t="n">
        <f aca="false">L322</f>
        <v>0.02</v>
      </c>
      <c r="M334" s="0" t="n">
        <f aca="false">N334+O334</f>
        <v>0.36</v>
      </c>
      <c r="N334" s="0" t="n">
        <f aca="false">K334</f>
        <v>0.38</v>
      </c>
      <c r="O334" s="0" t="n">
        <f aca="false">V334</f>
        <v>-0.02</v>
      </c>
      <c r="P334" s="0" t="n">
        <f aca="false">Q334+R334</f>
        <v>0.2675</v>
      </c>
      <c r="Q334" s="41" t="n">
        <f aca="false">+[1]CGT_CNG!N334</f>
        <v>0.26</v>
      </c>
      <c r="R334" s="83" t="n">
        <f aca="false">+[1]CGT_CNG!O334</f>
        <v>0.0075</v>
      </c>
      <c r="S334" s="83"/>
      <c r="T334" s="83"/>
      <c r="U334" s="83"/>
      <c r="V334" s="0" t="n">
        <f aca="false">VLOOKUP(MONTH(A334),tblMthAdj,4,FALSE())</f>
        <v>-0.02</v>
      </c>
      <c r="W334" s="0" t="n">
        <v>0</v>
      </c>
      <c r="Z334" s="0" t="n">
        <f aca="false">VLOOKUP(MONTH(A334),tblMthAdj,3,FALSE())</f>
        <v>0</v>
      </c>
      <c r="AA334" s="0" t="n">
        <v>0</v>
      </c>
      <c r="AB334" s="0" t="n">
        <v>0</v>
      </c>
      <c r="AC334" s="0" t="n"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0.31</v>
      </c>
      <c r="E335" s="0" t="n">
        <f aca="false">E323+X335</f>
        <v>0.315</v>
      </c>
      <c r="F335" s="0" t="n">
        <f aca="false">F323</f>
        <v>-0.005</v>
      </c>
      <c r="G335" s="0" t="n">
        <f aca="false">H335+I335</f>
        <v>0.36</v>
      </c>
      <c r="H335" s="0" t="n">
        <f aca="false">K335</f>
        <v>0.38</v>
      </c>
      <c r="I335" s="0" t="n">
        <f aca="false">O335+Z335</f>
        <v>-0.02</v>
      </c>
      <c r="J335" s="0" t="n">
        <f aca="false">K335+L335</f>
        <v>0.395</v>
      </c>
      <c r="K335" s="43" t="n">
        <f aca="false">K323+Y335+AA335</f>
        <v>0.38</v>
      </c>
      <c r="L335" s="0" t="n">
        <f aca="false">L323</f>
        <v>0.015</v>
      </c>
      <c r="M335" s="0" t="n">
        <f aca="false">N335+O335</f>
        <v>0.36</v>
      </c>
      <c r="N335" s="0" t="n">
        <f aca="false">K335</f>
        <v>0.38</v>
      </c>
      <c r="O335" s="0" t="n">
        <f aca="false">V335</f>
        <v>-0.02</v>
      </c>
      <c r="P335" s="0" t="n">
        <f aca="false">Q335+R335</f>
        <v>0.2675</v>
      </c>
      <c r="Q335" s="41" t="n">
        <f aca="false">+[1]CGT_CNG!N335</f>
        <v>0.26</v>
      </c>
      <c r="R335" s="83" t="n">
        <f aca="false">+[1]CGT_CNG!O335</f>
        <v>0.0075</v>
      </c>
      <c r="S335" s="83"/>
      <c r="T335" s="83"/>
      <c r="U335" s="83"/>
      <c r="V335" s="0" t="n">
        <f aca="false">VLOOKUP(MONTH(A335),tblMthAdj,4,FALSE())</f>
        <v>-0.02</v>
      </c>
      <c r="W335" s="0" t="n">
        <v>0</v>
      </c>
      <c r="Z335" s="0" t="n">
        <f aca="false">VLOOKUP(MONTH(A335),tblMthAdj,3,FALSE())</f>
        <v>0</v>
      </c>
      <c r="AA335" s="0" t="n">
        <v>0</v>
      </c>
      <c r="AB335" s="0" t="n">
        <v>0</v>
      </c>
      <c r="AC335" s="0" t="n"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0.285</v>
      </c>
      <c r="E336" s="0" t="n">
        <f aca="false">E324+X336</f>
        <v>0.29</v>
      </c>
      <c r="F336" s="0" t="n">
        <f aca="false">F324</f>
        <v>-0.005</v>
      </c>
      <c r="G336" s="0" t="n">
        <f aca="false">H336+I336</f>
        <v>0.29</v>
      </c>
      <c r="H336" s="0" t="n">
        <f aca="false">K336</f>
        <v>0.33</v>
      </c>
      <c r="I336" s="0" t="n">
        <f aca="false">O336+Z336</f>
        <v>-0.04</v>
      </c>
      <c r="J336" s="0" t="n">
        <f aca="false">K336+L336</f>
        <v>0.345</v>
      </c>
      <c r="K336" s="43" t="n">
        <f aca="false">K324+Y336+AA336</f>
        <v>0.33</v>
      </c>
      <c r="L336" s="0" t="n">
        <f aca="false">L324</f>
        <v>0.015</v>
      </c>
      <c r="M336" s="0" t="n">
        <f aca="false">N336+O336</f>
        <v>0.31</v>
      </c>
      <c r="N336" s="0" t="n">
        <f aca="false">K336</f>
        <v>0.33</v>
      </c>
      <c r="O336" s="0" t="n">
        <f aca="false">V336</f>
        <v>-0.02</v>
      </c>
      <c r="P336" s="0" t="n">
        <f aca="false">Q336+R336</f>
        <v>0.2275</v>
      </c>
      <c r="Q336" s="41" t="n">
        <f aca="false">+[1]CGT_CNG!N336</f>
        <v>0.22</v>
      </c>
      <c r="R336" s="83" t="n">
        <f aca="false">+[1]CGT_CNG!O336</f>
        <v>0.0075</v>
      </c>
      <c r="S336" s="83"/>
      <c r="T336" s="83"/>
      <c r="U336" s="83"/>
      <c r="V336" s="0" t="n">
        <f aca="false">VLOOKUP(MONTH(A336),tblMthAdj,4,FALSE())</f>
        <v>-0.02</v>
      </c>
      <c r="W336" s="0" t="n">
        <v>0</v>
      </c>
      <c r="Z336" s="0" t="n">
        <f aca="false">VLOOKUP(MONTH(A336),tblMthAdj,3,FALSE())</f>
        <v>-0.02</v>
      </c>
      <c r="AA336" s="0" t="n">
        <v>0</v>
      </c>
      <c r="AB336" s="0" t="n">
        <v>0</v>
      </c>
      <c r="AC336" s="0" t="n"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0.345</v>
      </c>
      <c r="E337" s="0" t="n">
        <f aca="false">E325+X337</f>
        <v>0.35</v>
      </c>
      <c r="F337" s="0" t="n">
        <f aca="false">F325</f>
        <v>-0.005</v>
      </c>
      <c r="G337" s="0" t="n">
        <f aca="false">H337+I337</f>
        <v>0.285</v>
      </c>
      <c r="H337" s="0" t="n">
        <f aca="false">K337</f>
        <v>0.37</v>
      </c>
      <c r="I337" s="0" t="n">
        <f aca="false">O337+Z337</f>
        <v>-0.085</v>
      </c>
      <c r="J337" s="0" t="n">
        <f aca="false">K337+L337</f>
        <v>0.38</v>
      </c>
      <c r="K337" s="43" t="n">
        <f aca="false">K325+Y337+AA337</f>
        <v>0.37</v>
      </c>
      <c r="L337" s="0" t="n">
        <f aca="false">L325</f>
        <v>0.01</v>
      </c>
      <c r="M337" s="0" t="n">
        <f aca="false">N337+O337</f>
        <v>0.315</v>
      </c>
      <c r="N337" s="0" t="n">
        <f aca="false">K337</f>
        <v>0.37</v>
      </c>
      <c r="O337" s="0" t="n">
        <f aca="false">V337</f>
        <v>-0.055</v>
      </c>
      <c r="P337" s="0" t="n">
        <f aca="false">Q337+R337</f>
        <v>0.2575</v>
      </c>
      <c r="Q337" s="41" t="n">
        <f aca="false">+[1]CGT_CNG!N337</f>
        <v>0.25</v>
      </c>
      <c r="R337" s="83" t="n">
        <f aca="false">+[1]CGT_CNG!O337</f>
        <v>0.0075</v>
      </c>
      <c r="S337" s="83"/>
      <c r="T337" s="83"/>
      <c r="U337" s="83"/>
      <c r="V337" s="0" t="n">
        <f aca="false">VLOOKUP(MONTH(A337),tblMthAdj,4,FALSE())</f>
        <v>-0.055</v>
      </c>
      <c r="W337" s="0" t="n">
        <v>0</v>
      </c>
      <c r="Z337" s="0" t="n">
        <f aca="false">VLOOKUP(MONTH(A337),tblMthAdj,3,FALSE())</f>
        <v>-0.03</v>
      </c>
      <c r="AA337" s="0" t="n">
        <v>0</v>
      </c>
      <c r="AB337" s="0" t="n">
        <v>0</v>
      </c>
      <c r="AC337" s="0" t="n"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0.495</v>
      </c>
      <c r="E338" s="0" t="n">
        <f aca="false">E326+X338</f>
        <v>0.445</v>
      </c>
      <c r="F338" s="0" t="n">
        <f aca="false">F326</f>
        <v>0.05</v>
      </c>
      <c r="G338" s="0" t="n">
        <f aca="false">H338+I338</f>
        <v>0.325</v>
      </c>
      <c r="H338" s="0" t="n">
        <f aca="false">K338</f>
        <v>0.495</v>
      </c>
      <c r="I338" s="0" t="n">
        <f aca="false">O338+Z338</f>
        <v>-0.17</v>
      </c>
      <c r="J338" s="0" t="n">
        <f aca="false">K338+L338</f>
        <v>0.555</v>
      </c>
      <c r="K338" s="43" t="n">
        <f aca="false">K326+Y338+AA338</f>
        <v>0.495</v>
      </c>
      <c r="L338" s="0" t="n">
        <f aca="false">L326</f>
        <v>0.06</v>
      </c>
      <c r="M338" s="0" t="n">
        <f aca="false">N338+O338</f>
        <v>0.445</v>
      </c>
      <c r="N338" s="0" t="n">
        <f aca="false">K338</f>
        <v>0.495</v>
      </c>
      <c r="O338" s="0" t="n">
        <f aca="false">V338</f>
        <v>-0.05</v>
      </c>
      <c r="P338" s="0" t="n">
        <f aca="false">Q338+R338</f>
        <v>0.495</v>
      </c>
      <c r="Q338" s="0" t="n">
        <f aca="false">E338</f>
        <v>0.445</v>
      </c>
      <c r="R338" s="84" t="n">
        <f aca="false">F338</f>
        <v>0.05</v>
      </c>
      <c r="S338" s="84"/>
      <c r="T338" s="84"/>
      <c r="U338" s="84"/>
      <c r="V338" s="0" t="n">
        <v>-0.05</v>
      </c>
      <c r="W338" s="0" t="n">
        <v>0</v>
      </c>
      <c r="Z338" s="0" t="n">
        <f aca="false">VLOOKUP(MONTH(A338),tblMthAdj,3,FALSE())</f>
        <v>-0.12</v>
      </c>
      <c r="AA338" s="0" t="n">
        <v>0</v>
      </c>
      <c r="AB338" s="0" t="n">
        <v>0</v>
      </c>
      <c r="AC338" s="0" t="n">
        <v>0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0.78</v>
      </c>
      <c r="E339" s="0" t="n">
        <f aca="false">E327+X339</f>
        <v>0.73</v>
      </c>
      <c r="F339" s="0" t="n">
        <f aca="false">F327</f>
        <v>0.05</v>
      </c>
      <c r="G339" s="0" t="n">
        <f aca="false">H339+I339</f>
        <v>0.85</v>
      </c>
      <c r="H339" s="0" t="n">
        <f aca="false">K339</f>
        <v>0.98</v>
      </c>
      <c r="I339" s="0" t="n">
        <f aca="false">O339+Z339</f>
        <v>-0.13</v>
      </c>
      <c r="J339" s="0" t="n">
        <f aca="false">K339+L339</f>
        <v>1.14</v>
      </c>
      <c r="K339" s="43" t="n">
        <f aca="false">K327+Y339+AA339</f>
        <v>0.98</v>
      </c>
      <c r="L339" s="0" t="n">
        <f aca="false">L327</f>
        <v>0.16</v>
      </c>
      <c r="M339" s="0" t="n">
        <f aca="false">N339+O339</f>
        <v>0.93</v>
      </c>
      <c r="N339" s="0" t="n">
        <f aca="false">K339</f>
        <v>0.98</v>
      </c>
      <c r="O339" s="0" t="n">
        <f aca="false">V339</f>
        <v>-0.05</v>
      </c>
      <c r="P339" s="0" t="n">
        <f aca="false">Q339+R339</f>
        <v>0.78</v>
      </c>
      <c r="Q339" s="0" t="n">
        <f aca="false">E339</f>
        <v>0.73</v>
      </c>
      <c r="R339" s="83" t="n">
        <f aca="false">F339</f>
        <v>0.05</v>
      </c>
      <c r="S339" s="83"/>
      <c r="T339" s="83"/>
      <c r="U339" s="83"/>
      <c r="V339" s="0" t="n">
        <v>-0.05</v>
      </c>
      <c r="W339" s="0" t="n">
        <v>0</v>
      </c>
      <c r="Z339" s="0" t="n">
        <f aca="false">VLOOKUP(MONTH(A339),tblMthAdj,3,FALSE())</f>
        <v>-0.08</v>
      </c>
      <c r="AA339" s="0" t="n">
        <v>0</v>
      </c>
      <c r="AB339" s="0" t="n">
        <v>0</v>
      </c>
      <c r="AC339" s="0" t="n">
        <v>0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1.07</v>
      </c>
      <c r="E340" s="0" t="n">
        <f aca="false">E328+X340</f>
        <v>1.02</v>
      </c>
      <c r="F340" s="0" t="n">
        <f aca="false">F328</f>
        <v>0.05</v>
      </c>
      <c r="G340" s="0" t="n">
        <f aca="false">H340+I340</f>
        <v>1.35</v>
      </c>
      <c r="H340" s="0" t="n">
        <f aca="false">K340</f>
        <v>1.6</v>
      </c>
      <c r="I340" s="0" t="n">
        <f aca="false">O340+Z340</f>
        <v>-0.25</v>
      </c>
      <c r="J340" s="0" t="n">
        <f aca="false">K340+L340</f>
        <v>1.94</v>
      </c>
      <c r="K340" s="43" t="n">
        <f aca="false">K328+Y340+AA340</f>
        <v>1.6</v>
      </c>
      <c r="L340" s="0" t="n">
        <f aca="false">L328</f>
        <v>0.34</v>
      </c>
      <c r="M340" s="0" t="n">
        <f aca="false">N340+O340</f>
        <v>1.4</v>
      </c>
      <c r="N340" s="0" t="n">
        <f aca="false">K340</f>
        <v>1.6</v>
      </c>
      <c r="O340" s="0" t="n">
        <f aca="false">V340</f>
        <v>-0.2</v>
      </c>
      <c r="P340" s="0" t="n">
        <f aca="false">Q340+R340</f>
        <v>1.07</v>
      </c>
      <c r="Q340" s="0" t="n">
        <f aca="false">E340</f>
        <v>1.02</v>
      </c>
      <c r="R340" s="83" t="n">
        <f aca="false">F340</f>
        <v>0.05</v>
      </c>
      <c r="S340" s="83"/>
      <c r="T340" s="83"/>
      <c r="U340" s="83"/>
      <c r="V340" s="0" t="n">
        <v>-0.2</v>
      </c>
      <c r="W340" s="0" t="n">
        <v>0</v>
      </c>
      <c r="Z340" s="0" t="n">
        <f aca="false">VLOOKUP(MONTH(A340),tblMthAdj,3,FALSE())</f>
        <v>-0.05</v>
      </c>
      <c r="AA340" s="0" t="n">
        <v>0</v>
      </c>
      <c r="AB340" s="0" t="n">
        <v>0</v>
      </c>
      <c r="AC340" s="0" t="n">
        <v>0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1.06</v>
      </c>
      <c r="E341" s="0" t="n">
        <f aca="false">E329+X341</f>
        <v>1.01</v>
      </c>
      <c r="F341" s="0" t="n">
        <f aca="false">F329</f>
        <v>0.05</v>
      </c>
      <c r="G341" s="0" t="n">
        <f aca="false">H341+I341</f>
        <v>1.32</v>
      </c>
      <c r="H341" s="0" t="n">
        <f aca="false">K341</f>
        <v>1.6</v>
      </c>
      <c r="I341" s="0" t="n">
        <f aca="false">O341+Z341</f>
        <v>-0.28</v>
      </c>
      <c r="J341" s="0" t="n">
        <f aca="false">K341+L341</f>
        <v>1.94</v>
      </c>
      <c r="K341" s="43" t="n">
        <f aca="false">K329+Y341+AA341</f>
        <v>1.6</v>
      </c>
      <c r="L341" s="0" t="n">
        <f aca="false">L329</f>
        <v>0.34</v>
      </c>
      <c r="M341" s="0" t="n">
        <f aca="false">N341+O341</f>
        <v>1.4</v>
      </c>
      <c r="N341" s="0" t="n">
        <f aca="false">K341</f>
        <v>1.6</v>
      </c>
      <c r="O341" s="0" t="n">
        <f aca="false">V341</f>
        <v>-0.2</v>
      </c>
      <c r="P341" s="0" t="n">
        <f aca="false">Q341+R341</f>
        <v>1.06</v>
      </c>
      <c r="Q341" s="0" t="n">
        <f aca="false">E341</f>
        <v>1.01</v>
      </c>
      <c r="R341" s="83" t="n">
        <f aca="false">F341</f>
        <v>0.05</v>
      </c>
      <c r="S341" s="83"/>
      <c r="T341" s="83"/>
      <c r="U341" s="83"/>
      <c r="V341" s="0" t="n">
        <v>-0.2</v>
      </c>
      <c r="W341" s="0" t="n">
        <v>0</v>
      </c>
      <c r="Z341" s="0" t="n">
        <f aca="false">VLOOKUP(MONTH(A341),tblMthAdj,3,FALSE())</f>
        <v>-0.08</v>
      </c>
      <c r="AA341" s="0" t="n">
        <v>0</v>
      </c>
      <c r="AB341" s="0" t="n">
        <v>0</v>
      </c>
      <c r="AC341" s="0" t="n">
        <v>0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0.595</v>
      </c>
      <c r="E342" s="0" t="n">
        <f aca="false">E330+X342</f>
        <v>0.545</v>
      </c>
      <c r="F342" s="0" t="n">
        <f aca="false">F330</f>
        <v>0.05</v>
      </c>
      <c r="G342" s="0" t="n">
        <f aca="false">H342+I342</f>
        <v>0.395</v>
      </c>
      <c r="H342" s="0" t="n">
        <f aca="false">K342</f>
        <v>0.565</v>
      </c>
      <c r="I342" s="0" t="n">
        <f aca="false">O342+Z342</f>
        <v>-0.17</v>
      </c>
      <c r="J342" s="0" t="n">
        <f aca="false">K342+L342</f>
        <v>0.665</v>
      </c>
      <c r="K342" s="43" t="n">
        <f aca="false">K330+Y342+AA342</f>
        <v>0.565</v>
      </c>
      <c r="L342" s="0" t="n">
        <f aca="false">L330</f>
        <v>0.1</v>
      </c>
      <c r="M342" s="0" t="n">
        <f aca="false">N342+O342</f>
        <v>0.515</v>
      </c>
      <c r="N342" s="0" t="n">
        <f aca="false">K342</f>
        <v>0.565</v>
      </c>
      <c r="O342" s="0" t="n">
        <f aca="false">V342</f>
        <v>-0.05</v>
      </c>
      <c r="P342" s="0" t="n">
        <f aca="false">Q342+R342</f>
        <v>0.595</v>
      </c>
      <c r="Q342" s="0" t="n">
        <f aca="false">E342</f>
        <v>0.545</v>
      </c>
      <c r="R342" s="83" t="n">
        <f aca="false">F342</f>
        <v>0.05</v>
      </c>
      <c r="S342" s="83"/>
      <c r="T342" s="83"/>
      <c r="U342" s="83"/>
      <c r="V342" s="0" t="n">
        <v>-0.05</v>
      </c>
      <c r="W342" s="0" t="n">
        <v>0</v>
      </c>
      <c r="Z342" s="0" t="n">
        <f aca="false">VLOOKUP(MONTH(A342),tblMthAdj,3,FALSE())</f>
        <v>-0.12</v>
      </c>
      <c r="AA342" s="0" t="n">
        <v>0</v>
      </c>
      <c r="AB342" s="0" t="n">
        <v>0</v>
      </c>
      <c r="AC342" s="0" t="n">
        <v>0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0.31</v>
      </c>
      <c r="E343" s="0" t="n">
        <f aca="false">E331+X343</f>
        <v>0.31</v>
      </c>
      <c r="F343" s="0" t="n">
        <f aca="false">F331</f>
        <v>0</v>
      </c>
      <c r="G343" s="0" t="n">
        <f aca="false">H343+I343</f>
        <v>0.265</v>
      </c>
      <c r="H343" s="0" t="n">
        <f aca="false">K343</f>
        <v>0.35</v>
      </c>
      <c r="I343" s="0" t="n">
        <f aca="false">O343+Z343</f>
        <v>-0.085</v>
      </c>
      <c r="J343" s="0" t="n">
        <f aca="false">K343+L343</f>
        <v>0.37</v>
      </c>
      <c r="K343" s="43" t="n">
        <f aca="false">K331+Y343+AA343</f>
        <v>0.35</v>
      </c>
      <c r="L343" s="0" t="n">
        <f aca="false">L331</f>
        <v>0.02</v>
      </c>
      <c r="M343" s="0" t="n">
        <f aca="false">N343+O343</f>
        <v>0.305</v>
      </c>
      <c r="N343" s="0" t="n">
        <f aca="false">K343</f>
        <v>0.35</v>
      </c>
      <c r="O343" s="0" t="n">
        <f aca="false">V343</f>
        <v>-0.045</v>
      </c>
      <c r="P343" s="0" t="n">
        <f aca="false">Q343+R343</f>
        <v>0.3325</v>
      </c>
      <c r="Q343" s="48" t="n">
        <f aca="false">+[1]CGT_CNG!N343</f>
        <v>0.325</v>
      </c>
      <c r="R343" s="84" t="n">
        <f aca="false">+[1]CGT_CNG!O343</f>
        <v>0.0075</v>
      </c>
      <c r="S343" s="84"/>
      <c r="T343" s="84"/>
      <c r="U343" s="84"/>
      <c r="V343" s="0" t="n">
        <f aca="false">VLOOKUP(MONTH(A343),tblMthAdj,4,FALSE())</f>
        <v>-0.045</v>
      </c>
      <c r="W343" s="0" t="n">
        <v>0</v>
      </c>
      <c r="Z343" s="0" t="n">
        <f aca="false">VLOOKUP(MONTH(A343),tblMthAdj,3,FALSE())</f>
        <v>-0.04</v>
      </c>
      <c r="AA343" s="0" t="n">
        <v>0</v>
      </c>
      <c r="AB343" s="0" t="n">
        <v>0</v>
      </c>
      <c r="AC343" s="0" t="n"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0.29</v>
      </c>
      <c r="E344" s="0" t="n">
        <f aca="false">E332+X344</f>
        <v>0.29</v>
      </c>
      <c r="F344" s="0" t="n">
        <f aca="false">F332</f>
        <v>0</v>
      </c>
      <c r="G344" s="0" t="n">
        <f aca="false">H344+I344</f>
        <v>0.235</v>
      </c>
      <c r="H344" s="0" t="n">
        <f aca="false">K344</f>
        <v>0.3</v>
      </c>
      <c r="I344" s="0" t="n">
        <f aca="false">O344+Z344</f>
        <v>-0.065</v>
      </c>
      <c r="J344" s="0" t="n">
        <f aca="false">K344+L344</f>
        <v>0.32</v>
      </c>
      <c r="K344" s="43" t="n">
        <f aca="false">K332+Y344+AA344</f>
        <v>0.3</v>
      </c>
      <c r="L344" s="0" t="n">
        <f aca="false">L332</f>
        <v>0.02</v>
      </c>
      <c r="M344" s="0" t="n">
        <f aca="false">N344+O344</f>
        <v>0.265</v>
      </c>
      <c r="N344" s="0" t="n">
        <f aca="false">K344</f>
        <v>0.3</v>
      </c>
      <c r="O344" s="0" t="n">
        <f aca="false">V344</f>
        <v>-0.035</v>
      </c>
      <c r="P344" s="0" t="n">
        <f aca="false">Q344+R344</f>
        <v>0.2275</v>
      </c>
      <c r="Q344" s="41" t="n">
        <f aca="false">+[1]CGT_CNG!N344</f>
        <v>0.22</v>
      </c>
      <c r="R344" s="83" t="n">
        <f aca="false">+[1]CGT_CNG!O344</f>
        <v>0.0075</v>
      </c>
      <c r="S344" s="83"/>
      <c r="T344" s="83"/>
      <c r="U344" s="83"/>
      <c r="V344" s="0" t="n">
        <f aca="false">VLOOKUP(MONTH(A344),tblMthAdj,4,FALSE())</f>
        <v>-0.035</v>
      </c>
      <c r="W344" s="0" t="n">
        <v>0</v>
      </c>
      <c r="Z344" s="0" t="n">
        <f aca="false">VLOOKUP(MONTH(A344),tblMthAdj,3,FALSE())</f>
        <v>-0.03</v>
      </c>
      <c r="AA344" s="0" t="n">
        <v>0</v>
      </c>
      <c r="AB344" s="0" t="n">
        <v>0</v>
      </c>
      <c r="AC344" s="0" t="n"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0.2975</v>
      </c>
      <c r="E345" s="0" t="n">
        <f aca="false">E333+X345</f>
        <v>0.3</v>
      </c>
      <c r="F345" s="0" t="n">
        <f aca="false">F333</f>
        <v>-0.0025</v>
      </c>
      <c r="G345" s="0" t="n">
        <f aca="false">H345+I345</f>
        <v>0.285</v>
      </c>
      <c r="H345" s="0" t="n">
        <f aca="false">K345</f>
        <v>0.34</v>
      </c>
      <c r="I345" s="0" t="n">
        <f aca="false">O345+Z345</f>
        <v>-0.055</v>
      </c>
      <c r="J345" s="0" t="n">
        <f aca="false">K345+L345</f>
        <v>0.36</v>
      </c>
      <c r="K345" s="43" t="n">
        <f aca="false">K333+Y345+AA345</f>
        <v>0.34</v>
      </c>
      <c r="L345" s="0" t="n">
        <f aca="false">L333</f>
        <v>0.02</v>
      </c>
      <c r="M345" s="0" t="n">
        <f aca="false">N345+O345</f>
        <v>0.305</v>
      </c>
      <c r="N345" s="0" t="n">
        <f aca="false">K345</f>
        <v>0.34</v>
      </c>
      <c r="O345" s="0" t="n">
        <f aca="false">V345</f>
        <v>-0.035</v>
      </c>
      <c r="P345" s="0" t="n">
        <f aca="false">Q345+R345</f>
        <v>0.2575</v>
      </c>
      <c r="Q345" s="41" t="n">
        <f aca="false">+[1]CGT_CNG!N345</f>
        <v>0.25</v>
      </c>
      <c r="R345" s="83" t="n">
        <f aca="false">+[1]CGT_CNG!O345</f>
        <v>0.0075</v>
      </c>
      <c r="S345" s="83"/>
      <c r="T345" s="83"/>
      <c r="U345" s="83"/>
      <c r="V345" s="0" t="n">
        <f aca="false">VLOOKUP(MONTH(A345),tblMthAdj,4,FALSE())</f>
        <v>-0.035</v>
      </c>
      <c r="W345" s="0" t="n">
        <v>0</v>
      </c>
      <c r="Z345" s="0" t="n">
        <f aca="false">VLOOKUP(MONTH(A345),tblMthAdj,3,FALSE())</f>
        <v>-0.02</v>
      </c>
      <c r="AA345" s="0" t="n">
        <v>0</v>
      </c>
      <c r="AB345" s="0" t="n">
        <v>0</v>
      </c>
      <c r="AC345" s="0" t="n"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0.3125</v>
      </c>
      <c r="E346" s="0" t="n">
        <f aca="false">E334+X346</f>
        <v>0.315</v>
      </c>
      <c r="F346" s="0" t="n">
        <f aca="false">F334</f>
        <v>-0.0025</v>
      </c>
      <c r="G346" s="0" t="n">
        <f aca="false">H346+I346</f>
        <v>0.36</v>
      </c>
      <c r="H346" s="0" t="n">
        <f aca="false">K346</f>
        <v>0.38</v>
      </c>
      <c r="I346" s="0" t="n">
        <f aca="false">O346+Z346</f>
        <v>-0.02</v>
      </c>
      <c r="J346" s="0" t="n">
        <f aca="false">K346+L346</f>
        <v>0.4</v>
      </c>
      <c r="K346" s="43" t="n">
        <f aca="false">K334+Y346+AA346</f>
        <v>0.38</v>
      </c>
      <c r="L346" s="0" t="n">
        <f aca="false">L334</f>
        <v>0.02</v>
      </c>
      <c r="M346" s="0" t="n">
        <f aca="false">N346+O346</f>
        <v>0.36</v>
      </c>
      <c r="N346" s="0" t="n">
        <f aca="false">K346</f>
        <v>0.38</v>
      </c>
      <c r="O346" s="0" t="n">
        <f aca="false">V346</f>
        <v>-0.02</v>
      </c>
      <c r="P346" s="0" t="n">
        <f aca="false">Q346+R346</f>
        <v>0.2675</v>
      </c>
      <c r="Q346" s="41" t="n">
        <f aca="false">+[1]CGT_CNG!N346</f>
        <v>0.26</v>
      </c>
      <c r="R346" s="83" t="n">
        <f aca="false">+[1]CGT_CNG!O346</f>
        <v>0.0075</v>
      </c>
      <c r="S346" s="83"/>
      <c r="T346" s="83"/>
      <c r="U346" s="83"/>
      <c r="V346" s="0" t="n">
        <f aca="false">VLOOKUP(MONTH(A346),tblMthAdj,4,FALSE())</f>
        <v>-0.02</v>
      </c>
      <c r="W346" s="0" t="n">
        <v>0</v>
      </c>
      <c r="Z346" s="0" t="n">
        <f aca="false">VLOOKUP(MONTH(A346),tblMthAdj,3,FALSE())</f>
        <v>0</v>
      </c>
      <c r="AA346" s="0" t="n">
        <v>0</v>
      </c>
      <c r="AB346" s="0" t="n">
        <v>0</v>
      </c>
      <c r="AC346" s="0" t="n"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0.31</v>
      </c>
      <c r="E347" s="0" t="n">
        <f aca="false">E335+X347</f>
        <v>0.315</v>
      </c>
      <c r="F347" s="0" t="n">
        <f aca="false">F335</f>
        <v>-0.005</v>
      </c>
      <c r="G347" s="0" t="n">
        <f aca="false">H347+I347</f>
        <v>0.36</v>
      </c>
      <c r="H347" s="0" t="n">
        <f aca="false">K347</f>
        <v>0.38</v>
      </c>
      <c r="I347" s="0" t="n">
        <f aca="false">O347+Z347</f>
        <v>-0.02</v>
      </c>
      <c r="J347" s="0" t="n">
        <f aca="false">K347+L347</f>
        <v>0.395</v>
      </c>
      <c r="K347" s="43" t="n">
        <f aca="false">K335+Y347+AA347</f>
        <v>0.38</v>
      </c>
      <c r="L347" s="0" t="n">
        <f aca="false">L335</f>
        <v>0.015</v>
      </c>
      <c r="M347" s="0" t="n">
        <f aca="false">N347+O347</f>
        <v>0.36</v>
      </c>
      <c r="N347" s="0" t="n">
        <f aca="false">K347</f>
        <v>0.38</v>
      </c>
      <c r="O347" s="0" t="n">
        <f aca="false">V347</f>
        <v>-0.02</v>
      </c>
      <c r="P347" s="0" t="n">
        <f aca="false">Q347+R347</f>
        <v>0.2675</v>
      </c>
      <c r="Q347" s="41" t="n">
        <f aca="false">+[1]CGT_CNG!N347</f>
        <v>0.26</v>
      </c>
      <c r="R347" s="83" t="n">
        <f aca="false">+[1]CGT_CNG!O347</f>
        <v>0.0075</v>
      </c>
      <c r="S347" s="83"/>
      <c r="T347" s="83"/>
      <c r="U347" s="83"/>
      <c r="V347" s="0" t="n">
        <f aca="false">VLOOKUP(MONTH(A347),tblMthAdj,4,FALSE())</f>
        <v>-0.02</v>
      </c>
      <c r="W347" s="0" t="n">
        <v>0</v>
      </c>
      <c r="Z347" s="0" t="n">
        <f aca="false">VLOOKUP(MONTH(A347),tblMthAdj,3,FALSE())</f>
        <v>0</v>
      </c>
      <c r="AA347" s="0" t="n">
        <v>0</v>
      </c>
      <c r="AB347" s="0" t="n">
        <v>0</v>
      </c>
      <c r="AC347" s="0" t="n"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0.285</v>
      </c>
      <c r="E348" s="0" t="n">
        <f aca="false">E336+X348</f>
        <v>0.29</v>
      </c>
      <c r="F348" s="0" t="n">
        <f aca="false">F336</f>
        <v>-0.005</v>
      </c>
      <c r="G348" s="0" t="n">
        <f aca="false">H348+I348</f>
        <v>0.29</v>
      </c>
      <c r="H348" s="0" t="n">
        <f aca="false">K348</f>
        <v>0.33</v>
      </c>
      <c r="I348" s="0" t="n">
        <f aca="false">O348+Z348</f>
        <v>-0.04</v>
      </c>
      <c r="J348" s="0" t="n">
        <f aca="false">K348+L348</f>
        <v>0.345</v>
      </c>
      <c r="K348" s="43" t="n">
        <f aca="false">K336+Y348+AA348</f>
        <v>0.33</v>
      </c>
      <c r="L348" s="0" t="n">
        <f aca="false">L336</f>
        <v>0.015</v>
      </c>
      <c r="M348" s="0" t="n">
        <f aca="false">N348+O348</f>
        <v>0.31</v>
      </c>
      <c r="N348" s="0" t="n">
        <f aca="false">K348</f>
        <v>0.33</v>
      </c>
      <c r="O348" s="0" t="n">
        <f aca="false">V348</f>
        <v>-0.02</v>
      </c>
      <c r="P348" s="0" t="n">
        <f aca="false">Q348+R348</f>
        <v>0.2275</v>
      </c>
      <c r="Q348" s="41" t="n">
        <f aca="false">+[1]CGT_CNG!N348</f>
        <v>0.22</v>
      </c>
      <c r="R348" s="83" t="n">
        <f aca="false">+[1]CGT_CNG!O348</f>
        <v>0.0075</v>
      </c>
      <c r="S348" s="83"/>
      <c r="T348" s="83"/>
      <c r="U348" s="83"/>
      <c r="V348" s="0" t="n">
        <f aca="false">VLOOKUP(MONTH(A348),tblMthAdj,4,FALSE())</f>
        <v>-0.02</v>
      </c>
      <c r="W348" s="0" t="n">
        <v>0</v>
      </c>
      <c r="Z348" s="0" t="n">
        <f aca="false">VLOOKUP(MONTH(A348),tblMthAdj,3,FALSE())</f>
        <v>-0.02</v>
      </c>
      <c r="AA348" s="0" t="n">
        <v>0</v>
      </c>
      <c r="AB348" s="0" t="n">
        <v>0</v>
      </c>
      <c r="AC348" s="0" t="n"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0.345</v>
      </c>
      <c r="E349" s="0" t="n">
        <f aca="false">E337+X349</f>
        <v>0.35</v>
      </c>
      <c r="F349" s="0" t="n">
        <f aca="false">F337</f>
        <v>-0.005</v>
      </c>
      <c r="G349" s="0" t="n">
        <f aca="false">H349+I349</f>
        <v>0.285</v>
      </c>
      <c r="H349" s="0" t="n">
        <f aca="false">K349</f>
        <v>0.37</v>
      </c>
      <c r="I349" s="0" t="n">
        <f aca="false">O349+Z349</f>
        <v>-0.085</v>
      </c>
      <c r="J349" s="0" t="n">
        <f aca="false">K349+L349</f>
        <v>0.38</v>
      </c>
      <c r="K349" s="43" t="n">
        <f aca="false">K337+Y349+AA349</f>
        <v>0.37</v>
      </c>
      <c r="L349" s="0" t="n">
        <f aca="false">L337</f>
        <v>0.01</v>
      </c>
      <c r="M349" s="0" t="n">
        <f aca="false">N349+O349</f>
        <v>0.315</v>
      </c>
      <c r="N349" s="0" t="n">
        <f aca="false">K349</f>
        <v>0.37</v>
      </c>
      <c r="O349" s="0" t="n">
        <f aca="false">V349</f>
        <v>-0.055</v>
      </c>
      <c r="P349" s="0" t="n">
        <f aca="false">Q349+R349</f>
        <v>0.2575</v>
      </c>
      <c r="Q349" s="41" t="n">
        <f aca="false">+[1]CGT_CNG!N349</f>
        <v>0.25</v>
      </c>
      <c r="R349" s="83" t="n">
        <f aca="false">+[1]CGT_CNG!O349</f>
        <v>0.0075</v>
      </c>
      <c r="S349" s="83"/>
      <c r="T349" s="83"/>
      <c r="U349" s="83"/>
      <c r="V349" s="0" t="n">
        <f aca="false">VLOOKUP(MONTH(A349),tblMthAdj,4,FALSE())</f>
        <v>-0.055</v>
      </c>
      <c r="W349" s="0" t="n">
        <v>0</v>
      </c>
      <c r="Z349" s="0" t="n">
        <f aca="false">VLOOKUP(MONTH(A349),tblMthAdj,3,FALSE())</f>
        <v>-0.03</v>
      </c>
      <c r="AA349" s="0" t="n">
        <v>0</v>
      </c>
      <c r="AB349" s="0" t="n">
        <v>0</v>
      </c>
      <c r="AC349" s="0" t="n"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0.495</v>
      </c>
      <c r="E350" s="0" t="n">
        <f aca="false">E338+X350</f>
        <v>0.445</v>
      </c>
      <c r="F350" s="0" t="n">
        <f aca="false">F338</f>
        <v>0.05</v>
      </c>
      <c r="G350" s="0" t="n">
        <f aca="false">H350+I350</f>
        <v>0.325</v>
      </c>
      <c r="H350" s="0" t="n">
        <f aca="false">K350</f>
        <v>0.495</v>
      </c>
      <c r="I350" s="0" t="n">
        <f aca="false">O350+Z350</f>
        <v>-0.17</v>
      </c>
      <c r="J350" s="0" t="n">
        <f aca="false">K350+L350</f>
        <v>0.555</v>
      </c>
      <c r="K350" s="43" t="n">
        <f aca="false">K338+Y350+AA350</f>
        <v>0.495</v>
      </c>
      <c r="L350" s="0" t="n">
        <f aca="false">L338</f>
        <v>0.06</v>
      </c>
      <c r="M350" s="0" t="n">
        <f aca="false">N350+O350</f>
        <v>0.445</v>
      </c>
      <c r="N350" s="0" t="n">
        <f aca="false">K350</f>
        <v>0.495</v>
      </c>
      <c r="O350" s="0" t="n">
        <f aca="false">V350</f>
        <v>-0.05</v>
      </c>
      <c r="P350" s="0" t="n">
        <f aca="false">Q350+R350</f>
        <v>0.495</v>
      </c>
      <c r="Q350" s="0" t="n">
        <f aca="false">E350</f>
        <v>0.445</v>
      </c>
      <c r="R350" s="84" t="n">
        <f aca="false">F350</f>
        <v>0.05</v>
      </c>
      <c r="S350" s="84"/>
      <c r="T350" s="84"/>
      <c r="U350" s="84"/>
      <c r="V350" s="0" t="n">
        <v>-0.05</v>
      </c>
      <c r="W350" s="0" t="n">
        <v>0</v>
      </c>
      <c r="Z350" s="0" t="n">
        <f aca="false">VLOOKUP(MONTH(A350),tblMthAdj,3,FALSE())</f>
        <v>-0.12</v>
      </c>
      <c r="AA350" s="0" t="n">
        <v>0</v>
      </c>
      <c r="AB350" s="0" t="n">
        <v>0</v>
      </c>
      <c r="AC350" s="0" t="n">
        <v>0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0.78</v>
      </c>
      <c r="E351" s="0" t="n">
        <f aca="false">E339+X351</f>
        <v>0.73</v>
      </c>
      <c r="F351" s="0" t="n">
        <f aca="false">F339</f>
        <v>0.05</v>
      </c>
      <c r="G351" s="0" t="n">
        <f aca="false">H351+I351</f>
        <v>0.85</v>
      </c>
      <c r="H351" s="0" t="n">
        <f aca="false">K351</f>
        <v>0.98</v>
      </c>
      <c r="I351" s="0" t="n">
        <f aca="false">O351+Z351</f>
        <v>-0.13</v>
      </c>
      <c r="J351" s="0" t="n">
        <f aca="false">K351+L351</f>
        <v>1.14</v>
      </c>
      <c r="K351" s="43" t="n">
        <f aca="false">K339+Y351+AA351</f>
        <v>0.98</v>
      </c>
      <c r="L351" s="0" t="n">
        <f aca="false">L339</f>
        <v>0.16</v>
      </c>
      <c r="M351" s="0" t="n">
        <f aca="false">N351+O351</f>
        <v>0.93</v>
      </c>
      <c r="N351" s="0" t="n">
        <f aca="false">K351</f>
        <v>0.98</v>
      </c>
      <c r="O351" s="0" t="n">
        <f aca="false">V351</f>
        <v>-0.05</v>
      </c>
      <c r="P351" s="0" t="n">
        <f aca="false">Q351+R351</f>
        <v>0.78</v>
      </c>
      <c r="Q351" s="0" t="n">
        <f aca="false">E351</f>
        <v>0.73</v>
      </c>
      <c r="R351" s="83" t="n">
        <f aca="false">F351</f>
        <v>0.05</v>
      </c>
      <c r="S351" s="83"/>
      <c r="T351" s="83"/>
      <c r="U351" s="83"/>
      <c r="V351" s="0" t="n">
        <v>-0.05</v>
      </c>
      <c r="W351" s="0" t="n">
        <v>0</v>
      </c>
      <c r="Z351" s="0" t="n">
        <f aca="false">VLOOKUP(MONTH(A351),tblMthAdj,3,FALSE())</f>
        <v>-0.08</v>
      </c>
      <c r="AA351" s="0" t="n">
        <v>0</v>
      </c>
      <c r="AB351" s="0" t="n">
        <v>0</v>
      </c>
      <c r="AC351" s="0" t="n">
        <v>0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1.07</v>
      </c>
      <c r="E352" s="0" t="n">
        <f aca="false">E340+X352</f>
        <v>1.02</v>
      </c>
      <c r="F352" s="0" t="n">
        <f aca="false">F340</f>
        <v>0.05</v>
      </c>
      <c r="G352" s="0" t="n">
        <f aca="false">H352+I352</f>
        <v>1.35</v>
      </c>
      <c r="H352" s="0" t="n">
        <f aca="false">K352</f>
        <v>1.6</v>
      </c>
      <c r="I352" s="0" t="n">
        <f aca="false">O352+Z352</f>
        <v>-0.25</v>
      </c>
      <c r="J352" s="0" t="n">
        <f aca="false">K352+L352</f>
        <v>1.94</v>
      </c>
      <c r="K352" s="43" t="n">
        <f aca="false">K340+Y352+AA352</f>
        <v>1.6</v>
      </c>
      <c r="L352" s="0" t="n">
        <f aca="false">L340</f>
        <v>0.34</v>
      </c>
      <c r="M352" s="0" t="n">
        <f aca="false">N352+O352</f>
        <v>1.4</v>
      </c>
      <c r="N352" s="0" t="n">
        <f aca="false">K352</f>
        <v>1.6</v>
      </c>
      <c r="O352" s="0" t="n">
        <f aca="false">V352</f>
        <v>-0.2</v>
      </c>
      <c r="P352" s="0" t="n">
        <f aca="false">Q352+R352</f>
        <v>1.07</v>
      </c>
      <c r="Q352" s="0" t="n">
        <f aca="false">E352</f>
        <v>1.02</v>
      </c>
      <c r="R352" s="83" t="n">
        <f aca="false">F352</f>
        <v>0.05</v>
      </c>
      <c r="S352" s="83"/>
      <c r="T352" s="83"/>
      <c r="U352" s="83"/>
      <c r="V352" s="0" t="n">
        <v>-0.2</v>
      </c>
      <c r="W352" s="0" t="n">
        <v>0</v>
      </c>
      <c r="Z352" s="0" t="n">
        <f aca="false">VLOOKUP(MONTH(A352),tblMthAdj,3,FALSE())</f>
        <v>-0.05</v>
      </c>
      <c r="AA352" s="0" t="n">
        <v>0</v>
      </c>
      <c r="AB352" s="0" t="n">
        <v>0</v>
      </c>
      <c r="AC352" s="0" t="n">
        <v>0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1.06</v>
      </c>
      <c r="E353" s="0" t="n">
        <f aca="false">E341+X353</f>
        <v>1.01</v>
      </c>
      <c r="F353" s="0" t="n">
        <f aca="false">F341</f>
        <v>0.05</v>
      </c>
      <c r="G353" s="0" t="n">
        <f aca="false">H353+I353</f>
        <v>1.32</v>
      </c>
      <c r="H353" s="0" t="n">
        <f aca="false">K353</f>
        <v>1.6</v>
      </c>
      <c r="I353" s="0" t="n">
        <f aca="false">O353+Z353</f>
        <v>-0.28</v>
      </c>
      <c r="J353" s="0" t="n">
        <f aca="false">K353+L353</f>
        <v>1.94</v>
      </c>
      <c r="K353" s="43" t="n">
        <f aca="false">K341+Y353+AA353</f>
        <v>1.6</v>
      </c>
      <c r="L353" s="0" t="n">
        <f aca="false">L341</f>
        <v>0.34</v>
      </c>
      <c r="M353" s="0" t="n">
        <f aca="false">N353+O353</f>
        <v>1.4</v>
      </c>
      <c r="N353" s="0" t="n">
        <f aca="false">K353</f>
        <v>1.6</v>
      </c>
      <c r="O353" s="0" t="n">
        <f aca="false">V353</f>
        <v>-0.2</v>
      </c>
      <c r="P353" s="0" t="n">
        <f aca="false">Q353+R353</f>
        <v>1.06</v>
      </c>
      <c r="Q353" s="0" t="n">
        <f aca="false">E353</f>
        <v>1.01</v>
      </c>
      <c r="R353" s="83" t="n">
        <f aca="false">F353</f>
        <v>0.05</v>
      </c>
      <c r="S353" s="83"/>
      <c r="T353" s="83"/>
      <c r="U353" s="83"/>
      <c r="V353" s="0" t="n">
        <v>-0.2</v>
      </c>
      <c r="W353" s="0" t="n">
        <v>0</v>
      </c>
      <c r="Z353" s="0" t="n">
        <f aca="false">VLOOKUP(MONTH(A353),tblMthAdj,3,FALSE())</f>
        <v>-0.08</v>
      </c>
      <c r="AA353" s="0" t="n">
        <v>0</v>
      </c>
      <c r="AB353" s="0" t="n">
        <v>0</v>
      </c>
      <c r="AC353" s="0" t="n">
        <v>0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0.595</v>
      </c>
      <c r="E354" s="0" t="n">
        <f aca="false">E342+X354</f>
        <v>0.545</v>
      </c>
      <c r="F354" s="0" t="n">
        <f aca="false">F342</f>
        <v>0.05</v>
      </c>
      <c r="G354" s="0" t="n">
        <f aca="false">H354+I354</f>
        <v>0.395</v>
      </c>
      <c r="H354" s="0" t="n">
        <f aca="false">K354</f>
        <v>0.565</v>
      </c>
      <c r="I354" s="0" t="n">
        <f aca="false">O354+Z354</f>
        <v>-0.17</v>
      </c>
      <c r="J354" s="0" t="n">
        <f aca="false">K354+L354</f>
        <v>0.665</v>
      </c>
      <c r="K354" s="43" t="n">
        <f aca="false">K342+Y354+AA354</f>
        <v>0.565</v>
      </c>
      <c r="L354" s="0" t="n">
        <f aca="false">L342</f>
        <v>0.1</v>
      </c>
      <c r="M354" s="0" t="n">
        <f aca="false">N354+O354</f>
        <v>0.515</v>
      </c>
      <c r="N354" s="0" t="n">
        <f aca="false">K354</f>
        <v>0.565</v>
      </c>
      <c r="O354" s="0" t="n">
        <f aca="false">V354</f>
        <v>-0.05</v>
      </c>
      <c r="P354" s="0" t="n">
        <f aca="false">Q354+R354</f>
        <v>0.595</v>
      </c>
      <c r="Q354" s="0" t="n">
        <f aca="false">E354</f>
        <v>0.545</v>
      </c>
      <c r="R354" s="83" t="n">
        <f aca="false">F354</f>
        <v>0.05</v>
      </c>
      <c r="S354" s="83"/>
      <c r="T354" s="83"/>
      <c r="U354" s="83"/>
      <c r="V354" s="0" t="n">
        <v>-0.05</v>
      </c>
      <c r="W354" s="0" t="n">
        <v>0</v>
      </c>
      <c r="Z354" s="0" t="n">
        <f aca="false">VLOOKUP(MONTH(A354),tblMthAdj,3,FALSE())</f>
        <v>-0.12</v>
      </c>
      <c r="AA354" s="0" t="n">
        <v>0</v>
      </c>
      <c r="AB354" s="0" t="n">
        <v>0</v>
      </c>
      <c r="AC354" s="0" t="n">
        <v>0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0.31</v>
      </c>
      <c r="E355" s="0" t="n">
        <f aca="false">E343+X355</f>
        <v>0.31</v>
      </c>
      <c r="F355" s="0" t="n">
        <f aca="false">F343</f>
        <v>0</v>
      </c>
      <c r="G355" s="0" t="n">
        <f aca="false">H355+I355</f>
        <v>0.265</v>
      </c>
      <c r="H355" s="0" t="n">
        <f aca="false">K355</f>
        <v>0.35</v>
      </c>
      <c r="I355" s="0" t="n">
        <f aca="false">O355+Z355</f>
        <v>-0.085</v>
      </c>
      <c r="J355" s="0" t="n">
        <f aca="false">K355+L355</f>
        <v>0.37</v>
      </c>
      <c r="K355" s="43" t="n">
        <f aca="false">K343+Y355+AA355</f>
        <v>0.35</v>
      </c>
      <c r="L355" s="0" t="n">
        <f aca="false">L343</f>
        <v>0.02</v>
      </c>
      <c r="M355" s="0" t="n">
        <f aca="false">N355+O355</f>
        <v>0.305</v>
      </c>
      <c r="N355" s="0" t="n">
        <f aca="false">K355</f>
        <v>0.35</v>
      </c>
      <c r="O355" s="0" t="n">
        <f aca="false">V355</f>
        <v>-0.045</v>
      </c>
      <c r="P355" s="0" t="n">
        <f aca="false">Q355+R355</f>
        <v>0.3325</v>
      </c>
      <c r="Q355" s="48" t="n">
        <f aca="false">+[1]CGT_CNG!N355</f>
        <v>0.325</v>
      </c>
      <c r="R355" s="84" t="n">
        <f aca="false">+[1]CGT_CNG!O355</f>
        <v>0.0075</v>
      </c>
      <c r="S355" s="84"/>
      <c r="T355" s="84"/>
      <c r="U355" s="84"/>
      <c r="V355" s="0" t="n">
        <f aca="false">VLOOKUP(MONTH(A355),tblMthAdj,4,FALSE())</f>
        <v>-0.045</v>
      </c>
      <c r="W355" s="0" t="n">
        <v>0</v>
      </c>
      <c r="Z355" s="0" t="n">
        <f aca="false">VLOOKUP(MONTH(A355),tblMthAdj,3,FALSE())</f>
        <v>-0.04</v>
      </c>
      <c r="AA355" s="0" t="n">
        <v>0</v>
      </c>
      <c r="AB355" s="0" t="n">
        <v>0</v>
      </c>
      <c r="AC355" s="0" t="n"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0.29</v>
      </c>
      <c r="E356" s="0" t="n">
        <f aca="false">E344+X356</f>
        <v>0.29</v>
      </c>
      <c r="F356" s="0" t="n">
        <f aca="false">F344</f>
        <v>0</v>
      </c>
      <c r="G356" s="0" t="n">
        <f aca="false">H356+I356</f>
        <v>0.235</v>
      </c>
      <c r="H356" s="0" t="n">
        <f aca="false">K356</f>
        <v>0.3</v>
      </c>
      <c r="I356" s="0" t="n">
        <f aca="false">O356+Z356</f>
        <v>-0.065</v>
      </c>
      <c r="J356" s="0" t="n">
        <f aca="false">K356+L356</f>
        <v>0.32</v>
      </c>
      <c r="K356" s="43" t="n">
        <f aca="false">K344+Y356+AA356</f>
        <v>0.3</v>
      </c>
      <c r="L356" s="0" t="n">
        <f aca="false">L344</f>
        <v>0.02</v>
      </c>
      <c r="M356" s="0" t="n">
        <f aca="false">N356+O356</f>
        <v>0.265</v>
      </c>
      <c r="N356" s="0" t="n">
        <f aca="false">K356</f>
        <v>0.3</v>
      </c>
      <c r="O356" s="0" t="n">
        <f aca="false">V356</f>
        <v>-0.035</v>
      </c>
      <c r="P356" s="0" t="n">
        <f aca="false">Q356+R356</f>
        <v>0.2275</v>
      </c>
      <c r="Q356" s="41" t="n">
        <f aca="false">+[1]CGT_CNG!N356</f>
        <v>0.22</v>
      </c>
      <c r="R356" s="83" t="n">
        <f aca="false">+[1]CGT_CNG!O356</f>
        <v>0.0075</v>
      </c>
      <c r="S356" s="83"/>
      <c r="T356" s="83"/>
      <c r="U356" s="83"/>
      <c r="V356" s="0" t="n">
        <f aca="false">VLOOKUP(MONTH(A356),tblMthAdj,4,FALSE())</f>
        <v>-0.035</v>
      </c>
      <c r="W356" s="0" t="n">
        <v>0</v>
      </c>
      <c r="Z356" s="0" t="n">
        <f aca="false">VLOOKUP(MONTH(A356),tblMthAdj,3,FALSE())</f>
        <v>-0.03</v>
      </c>
      <c r="AA356" s="0" t="n">
        <v>0</v>
      </c>
      <c r="AB356" s="0" t="n">
        <v>0</v>
      </c>
      <c r="AC356" s="0" t="n"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0.2975</v>
      </c>
      <c r="E357" s="0" t="n">
        <f aca="false">E345+X357</f>
        <v>0.3</v>
      </c>
      <c r="F357" s="0" t="n">
        <f aca="false">F345</f>
        <v>-0.0025</v>
      </c>
      <c r="G357" s="0" t="n">
        <f aca="false">H357+I357</f>
        <v>0.285</v>
      </c>
      <c r="H357" s="0" t="n">
        <f aca="false">K357</f>
        <v>0.34</v>
      </c>
      <c r="I357" s="0" t="n">
        <f aca="false">O357+Z357</f>
        <v>-0.055</v>
      </c>
      <c r="J357" s="0" t="n">
        <f aca="false">K357+L357</f>
        <v>0.36</v>
      </c>
      <c r="K357" s="43" t="n">
        <f aca="false">K345+Y357+AA357</f>
        <v>0.34</v>
      </c>
      <c r="L357" s="0" t="n">
        <f aca="false">L345</f>
        <v>0.02</v>
      </c>
      <c r="M357" s="0" t="n">
        <f aca="false">N357+O357</f>
        <v>0.305</v>
      </c>
      <c r="N357" s="0" t="n">
        <f aca="false">K357</f>
        <v>0.34</v>
      </c>
      <c r="O357" s="0" t="n">
        <f aca="false">V357</f>
        <v>-0.035</v>
      </c>
      <c r="P357" s="0" t="n">
        <f aca="false">Q357+R357</f>
        <v>0.2575</v>
      </c>
      <c r="Q357" s="41" t="n">
        <f aca="false">+[1]CGT_CNG!N357</f>
        <v>0.25</v>
      </c>
      <c r="R357" s="83" t="n">
        <f aca="false">+[1]CGT_CNG!O357</f>
        <v>0.0075</v>
      </c>
      <c r="S357" s="83"/>
      <c r="T357" s="83"/>
      <c r="U357" s="83"/>
      <c r="V357" s="0" t="n">
        <f aca="false">VLOOKUP(MONTH(A357),tblMthAdj,4,FALSE())</f>
        <v>-0.035</v>
      </c>
      <c r="W357" s="0" t="n">
        <v>0</v>
      </c>
      <c r="Z357" s="0" t="n">
        <f aca="false">VLOOKUP(MONTH(A357),tblMthAdj,3,FALSE())</f>
        <v>-0.02</v>
      </c>
      <c r="AA357" s="0" t="n">
        <v>0</v>
      </c>
      <c r="AB357" s="0" t="n">
        <v>0</v>
      </c>
      <c r="AC357" s="0" t="n"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0.3125</v>
      </c>
      <c r="E358" s="0" t="n">
        <f aca="false">E346+X358</f>
        <v>0.315</v>
      </c>
      <c r="F358" s="0" t="n">
        <f aca="false">F346</f>
        <v>-0.0025</v>
      </c>
      <c r="G358" s="0" t="n">
        <f aca="false">H358+I358</f>
        <v>0.36</v>
      </c>
      <c r="H358" s="0" t="n">
        <f aca="false">K358</f>
        <v>0.38</v>
      </c>
      <c r="I358" s="0" t="n">
        <f aca="false">O358+Z358</f>
        <v>-0.02</v>
      </c>
      <c r="J358" s="0" t="n">
        <f aca="false">K358+L358</f>
        <v>0.4</v>
      </c>
      <c r="K358" s="43" t="n">
        <f aca="false">K346+Y358+AA358</f>
        <v>0.38</v>
      </c>
      <c r="L358" s="0" t="n">
        <f aca="false">L346</f>
        <v>0.02</v>
      </c>
      <c r="M358" s="0" t="n">
        <f aca="false">N358+O358</f>
        <v>0.36</v>
      </c>
      <c r="N358" s="0" t="n">
        <f aca="false">K358</f>
        <v>0.38</v>
      </c>
      <c r="O358" s="0" t="n">
        <f aca="false">V358</f>
        <v>-0.02</v>
      </c>
      <c r="P358" s="0" t="n">
        <f aca="false">Q358+R358</f>
        <v>0.2675</v>
      </c>
      <c r="Q358" s="41" t="n">
        <f aca="false">+[1]CGT_CNG!N358</f>
        <v>0.26</v>
      </c>
      <c r="R358" s="83" t="n">
        <f aca="false">+[1]CGT_CNG!O358</f>
        <v>0.0075</v>
      </c>
      <c r="S358" s="83"/>
      <c r="T358" s="83"/>
      <c r="U358" s="83"/>
      <c r="V358" s="0" t="n">
        <f aca="false">VLOOKUP(MONTH(A358),tblMthAdj,4,FALSE())</f>
        <v>-0.02</v>
      </c>
      <c r="W358" s="0" t="n">
        <v>0</v>
      </c>
      <c r="Z358" s="0" t="n">
        <f aca="false">VLOOKUP(MONTH(A358),tblMthAdj,3,FALSE())</f>
        <v>0</v>
      </c>
      <c r="AA358" s="0" t="n">
        <v>0</v>
      </c>
      <c r="AB358" s="0" t="n">
        <v>0</v>
      </c>
      <c r="AC358" s="0" t="n"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0.31</v>
      </c>
      <c r="E359" s="0" t="n">
        <f aca="false">E347+X359</f>
        <v>0.315</v>
      </c>
      <c r="F359" s="0" t="n">
        <f aca="false">F347</f>
        <v>-0.005</v>
      </c>
      <c r="G359" s="0" t="n">
        <f aca="false">H359+I359</f>
        <v>0.36</v>
      </c>
      <c r="H359" s="0" t="n">
        <f aca="false">K359</f>
        <v>0.38</v>
      </c>
      <c r="I359" s="0" t="n">
        <f aca="false">O359+Z359</f>
        <v>-0.02</v>
      </c>
      <c r="J359" s="0" t="n">
        <f aca="false">K359+L359</f>
        <v>0.395</v>
      </c>
      <c r="K359" s="43" t="n">
        <f aca="false">K347+Y359+AA359</f>
        <v>0.38</v>
      </c>
      <c r="L359" s="0" t="n">
        <f aca="false">L347</f>
        <v>0.015</v>
      </c>
      <c r="M359" s="0" t="n">
        <f aca="false">N359+O359</f>
        <v>0.36</v>
      </c>
      <c r="N359" s="0" t="n">
        <f aca="false">K359</f>
        <v>0.38</v>
      </c>
      <c r="O359" s="0" t="n">
        <f aca="false">V359</f>
        <v>-0.02</v>
      </c>
      <c r="P359" s="0" t="n">
        <f aca="false">Q359+R359</f>
        <v>0.2675</v>
      </c>
      <c r="Q359" s="41" t="n">
        <f aca="false">+[1]CGT_CNG!N359</f>
        <v>0.26</v>
      </c>
      <c r="R359" s="83" t="n">
        <f aca="false">+[1]CGT_CNG!O359</f>
        <v>0.0075</v>
      </c>
      <c r="S359" s="83"/>
      <c r="T359" s="83"/>
      <c r="U359" s="83"/>
      <c r="V359" s="0" t="n">
        <f aca="false">VLOOKUP(MONTH(A359),tblMthAdj,4,FALSE())</f>
        <v>-0.02</v>
      </c>
      <c r="W359" s="0" t="n">
        <v>0</v>
      </c>
      <c r="Z359" s="0" t="n">
        <f aca="false">VLOOKUP(MONTH(A359),tblMthAdj,3,FALSE())</f>
        <v>0</v>
      </c>
      <c r="AA359" s="0" t="n">
        <v>0</v>
      </c>
      <c r="AB359" s="0" t="n">
        <v>0</v>
      </c>
      <c r="AC359" s="0" t="n"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0.285</v>
      </c>
      <c r="E360" s="0" t="n">
        <f aca="false">E348+X360</f>
        <v>0.29</v>
      </c>
      <c r="F360" s="0" t="n">
        <f aca="false">F348</f>
        <v>-0.005</v>
      </c>
      <c r="G360" s="0" t="n">
        <f aca="false">H360+I360</f>
        <v>0.29</v>
      </c>
      <c r="H360" s="0" t="n">
        <f aca="false">K360</f>
        <v>0.33</v>
      </c>
      <c r="I360" s="0" t="n">
        <f aca="false">O360+Z360</f>
        <v>-0.04</v>
      </c>
      <c r="J360" s="0" t="n">
        <f aca="false">K360+L360</f>
        <v>0.345</v>
      </c>
      <c r="K360" s="43" t="n">
        <f aca="false">K348+Y360+AA360</f>
        <v>0.33</v>
      </c>
      <c r="L360" s="0" t="n">
        <f aca="false">L348</f>
        <v>0.015</v>
      </c>
      <c r="M360" s="0" t="n">
        <f aca="false">N360+O360</f>
        <v>0.31</v>
      </c>
      <c r="N360" s="0" t="n">
        <f aca="false">K360</f>
        <v>0.33</v>
      </c>
      <c r="O360" s="0" t="n">
        <f aca="false">V360</f>
        <v>-0.02</v>
      </c>
      <c r="P360" s="0" t="n">
        <f aca="false">Q360+R360</f>
        <v>0.2275</v>
      </c>
      <c r="Q360" s="41" t="n">
        <f aca="false">+[1]CGT_CNG!N360</f>
        <v>0.22</v>
      </c>
      <c r="R360" s="83" t="n">
        <f aca="false">+[1]CGT_CNG!O360</f>
        <v>0.0075</v>
      </c>
      <c r="S360" s="83"/>
      <c r="T360" s="83"/>
      <c r="U360" s="83"/>
      <c r="V360" s="0" t="n">
        <f aca="false">VLOOKUP(MONTH(A360),tblMthAdj,4,FALSE())</f>
        <v>-0.02</v>
      </c>
      <c r="W360" s="0" t="n">
        <v>0</v>
      </c>
      <c r="Z360" s="0" t="n">
        <f aca="false">VLOOKUP(MONTH(A360),tblMthAdj,3,FALSE())</f>
        <v>-0.02</v>
      </c>
      <c r="AA360" s="0" t="n">
        <v>0</v>
      </c>
      <c r="AB360" s="0" t="n">
        <v>0</v>
      </c>
      <c r="AC360" s="0" t="n"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0.345</v>
      </c>
      <c r="E361" s="0" t="n">
        <f aca="false">E349+X361</f>
        <v>0.35</v>
      </c>
      <c r="F361" s="0" t="n">
        <f aca="false">F349</f>
        <v>-0.005</v>
      </c>
      <c r="G361" s="0" t="n">
        <f aca="false">H361+I361</f>
        <v>0.285</v>
      </c>
      <c r="H361" s="0" t="n">
        <f aca="false">K361</f>
        <v>0.37</v>
      </c>
      <c r="I361" s="0" t="n">
        <f aca="false">O361+Z361</f>
        <v>-0.085</v>
      </c>
      <c r="J361" s="0" t="n">
        <f aca="false">K361+L361</f>
        <v>0.38</v>
      </c>
      <c r="K361" s="43" t="n">
        <f aca="false">K349+Y361+AA361</f>
        <v>0.37</v>
      </c>
      <c r="L361" s="0" t="n">
        <f aca="false">L349</f>
        <v>0.01</v>
      </c>
      <c r="M361" s="0" t="n">
        <f aca="false">N361+O361</f>
        <v>0.315</v>
      </c>
      <c r="N361" s="0" t="n">
        <f aca="false">K361</f>
        <v>0.37</v>
      </c>
      <c r="O361" s="0" t="n">
        <f aca="false">V361</f>
        <v>-0.055</v>
      </c>
      <c r="P361" s="0" t="n">
        <f aca="false">Q361+R361</f>
        <v>0.2575</v>
      </c>
      <c r="Q361" s="41" t="n">
        <f aca="false">+[1]CGT_CNG!N361</f>
        <v>0.25</v>
      </c>
      <c r="R361" s="83" t="n">
        <f aca="false">+[1]CGT_CNG!O361</f>
        <v>0.0075</v>
      </c>
      <c r="S361" s="83"/>
      <c r="T361" s="83"/>
      <c r="U361" s="83"/>
      <c r="V361" s="0" t="n">
        <f aca="false">VLOOKUP(MONTH(A361),tblMthAdj,4,FALSE())</f>
        <v>-0.055</v>
      </c>
      <c r="W361" s="0" t="n">
        <v>0</v>
      </c>
      <c r="Z361" s="0" t="n">
        <f aca="false">VLOOKUP(MONTH(A361),tblMthAdj,3,FALSE())</f>
        <v>-0.03</v>
      </c>
      <c r="AA361" s="0" t="n">
        <v>0</v>
      </c>
      <c r="AB361" s="0" t="n">
        <v>0</v>
      </c>
      <c r="AC361" s="0" t="n"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0.495</v>
      </c>
      <c r="E362" s="0" t="n">
        <f aca="false">E350+X362</f>
        <v>0.445</v>
      </c>
      <c r="F362" s="0" t="n">
        <f aca="false">F350</f>
        <v>0.05</v>
      </c>
      <c r="G362" s="0" t="n">
        <f aca="false">H362+I362</f>
        <v>-0.125</v>
      </c>
      <c r="H362" s="0" t="n">
        <f aca="false">K362</f>
        <v>0.495</v>
      </c>
      <c r="I362" s="0" t="n">
        <f aca="false">O362+Z362</f>
        <v>-0.62</v>
      </c>
      <c r="J362" s="0" t="n">
        <f aca="false">K362+L362</f>
        <v>0.555</v>
      </c>
      <c r="K362" s="43" t="n">
        <f aca="false">K350+Y362+AA362</f>
        <v>0.495</v>
      </c>
      <c r="L362" s="0" t="n">
        <f aca="false">L350</f>
        <v>0.06</v>
      </c>
      <c r="M362" s="0" t="n">
        <f aca="false">N362+O362</f>
        <v>-0.00499999999999995</v>
      </c>
      <c r="N362" s="0" t="n">
        <f aca="false">K362</f>
        <v>0.495</v>
      </c>
      <c r="O362" s="0" t="n">
        <f aca="false">V362</f>
        <v>-0.5</v>
      </c>
      <c r="P362" s="0" t="n">
        <f aca="false">Q362+R362</f>
        <v>0.495</v>
      </c>
      <c r="Q362" s="0" t="n">
        <f aca="false">E362</f>
        <v>0.445</v>
      </c>
      <c r="R362" s="84" t="n">
        <f aca="false">F362</f>
        <v>0.05</v>
      </c>
      <c r="S362" s="84"/>
      <c r="T362" s="84"/>
      <c r="U362" s="84"/>
      <c r="V362" s="0" t="n">
        <f aca="false">VLOOKUP(MONTH(A362),tblMthAdj,4,FALSE())</f>
        <v>-0.5</v>
      </c>
      <c r="W362" s="0" t="n">
        <v>0</v>
      </c>
      <c r="Z362" s="0" t="n">
        <f aca="false">VLOOKUP(MONTH(A362),tblMthAdj,3,FALSE())</f>
        <v>-0.12</v>
      </c>
      <c r="AA362" s="0" t="n">
        <v>0</v>
      </c>
      <c r="AB362" s="0" t="n">
        <v>0</v>
      </c>
      <c r="AC362" s="0" t="n">
        <v>0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0.78</v>
      </c>
      <c r="E363" s="0" t="n">
        <f aca="false">E351+X363</f>
        <v>0.73</v>
      </c>
      <c r="F363" s="0" t="n">
        <f aca="false">F351</f>
        <v>0.05</v>
      </c>
      <c r="G363" s="0" t="n">
        <f aca="false">H363+I363</f>
        <v>0.2</v>
      </c>
      <c r="H363" s="0" t="n">
        <f aca="false">K363</f>
        <v>0.98</v>
      </c>
      <c r="I363" s="0" t="n">
        <f aca="false">O363+Z363</f>
        <v>-0.78</v>
      </c>
      <c r="J363" s="0" t="n">
        <f aca="false">K363+L363</f>
        <v>1.14</v>
      </c>
      <c r="K363" s="43" t="n">
        <f aca="false">K351+Y363+AA363</f>
        <v>0.98</v>
      </c>
      <c r="L363" s="0" t="n">
        <f aca="false">L351</f>
        <v>0.16</v>
      </c>
      <c r="M363" s="0" t="n">
        <f aca="false">N363+O363</f>
        <v>0.28</v>
      </c>
      <c r="N363" s="0" t="n">
        <f aca="false">K363</f>
        <v>0.98</v>
      </c>
      <c r="O363" s="0" t="n">
        <f aca="false">V363</f>
        <v>-0.7</v>
      </c>
      <c r="P363" s="0" t="n">
        <f aca="false">Q363+R363</f>
        <v>0.78</v>
      </c>
      <c r="Q363" s="0" t="n">
        <f aca="false">E363</f>
        <v>0.73</v>
      </c>
      <c r="R363" s="83" t="n">
        <f aca="false">F363</f>
        <v>0.05</v>
      </c>
      <c r="S363" s="83"/>
      <c r="T363" s="83"/>
      <c r="U363" s="83"/>
      <c r="V363" s="0" t="n">
        <f aca="false">VLOOKUP(MONTH(A363),tblMthAdj,4,FALSE())</f>
        <v>-0.7</v>
      </c>
      <c r="W363" s="0" t="n">
        <v>0</v>
      </c>
      <c r="Z363" s="0" t="n">
        <f aca="false">VLOOKUP(MONTH(A363),tblMthAdj,3,FALSE())</f>
        <v>-0.08</v>
      </c>
      <c r="AA363" s="0" t="n">
        <v>0</v>
      </c>
      <c r="AB363" s="0" t="n">
        <v>0</v>
      </c>
      <c r="AC363" s="0" t="n">
        <v>0</v>
      </c>
    </row>
    <row r="364" customFormat="false" ht="12.75" hidden="false" customHeight="false" outlineLevel="0" collapsed="false">
      <c r="R364" s="83"/>
      <c r="S364" s="83"/>
      <c r="T364" s="83"/>
      <c r="U364" s="83"/>
    </row>
    <row r="365" customFormat="false" ht="12.75" hidden="false" customHeight="false" outlineLevel="0" collapsed="false">
      <c r="R365" s="83"/>
      <c r="S365" s="83"/>
      <c r="T365" s="83"/>
      <c r="U365" s="83"/>
    </row>
    <row r="366" customFormat="false" ht="12.75" hidden="false" customHeight="false" outlineLevel="0" collapsed="false">
      <c r="R366" s="83"/>
      <c r="S366" s="83"/>
      <c r="T366" s="83"/>
      <c r="U366" s="83"/>
    </row>
  </sheetData>
  <mergeCells count="8">
    <mergeCell ref="V1:V9"/>
    <mergeCell ref="W1:W9"/>
    <mergeCell ref="X1:X9"/>
    <mergeCell ref="Y1:Y9"/>
    <mergeCell ref="Z1:Z9"/>
    <mergeCell ref="AA1:AA9"/>
    <mergeCell ref="AB1:AB9"/>
    <mergeCell ref="AC1:AC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IW593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1" ySplit="5" topLeftCell="C6" activePane="bottomRight" state="frozen"/>
      <selection pane="topLeft" activeCell="B1" activeCellId="0" sqref="B1"/>
      <selection pane="topRight" activeCell="C1" activeCellId="0" sqref="C1"/>
      <selection pane="bottomLeft" activeCell="B6" activeCellId="0" sqref="B6"/>
      <selection pane="bottomRight" activeCell="E25" activeCellId="0" sqref="E25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89" width="10.85"/>
    <col collapsed="false" customWidth="true" hidden="false" outlineLevel="0" max="2" min="2" style="90" width="11.42"/>
    <col collapsed="false" customWidth="true" hidden="false" outlineLevel="0" max="3" min="3" style="91" width="6.56"/>
    <col collapsed="false" customWidth="true" hidden="false" outlineLevel="0" max="4" min="4" style="91" width="10.71"/>
    <col collapsed="false" customWidth="true" hidden="false" outlineLevel="0" max="5" min="5" style="91" width="8.41"/>
    <col collapsed="false" customWidth="true" hidden="false" outlineLevel="0" max="6" min="6" style="92" width="11.99"/>
    <col collapsed="false" customWidth="true" hidden="false" outlineLevel="0" max="7" min="7" style="91" width="13.28"/>
    <col collapsed="false" customWidth="true" hidden="false" outlineLevel="0" max="8" min="8" style="91" width="16.13"/>
    <col collapsed="false" customWidth="true" hidden="false" outlineLevel="0" max="9" min="9" style="91" width="17.42"/>
    <col collapsed="false" customWidth="true" hidden="false" outlineLevel="0" max="10" min="10" style="91" width="14.56"/>
    <col collapsed="false" customWidth="true" hidden="false" outlineLevel="0" max="11" min="11" style="93" width="16.7"/>
    <col collapsed="false" customWidth="true" hidden="false" outlineLevel="0" max="12" min="12" style="93" width="12.85"/>
    <col collapsed="false" customWidth="true" hidden="false" outlineLevel="0" max="13" min="13" style="94" width="17.85"/>
    <col collapsed="false" customWidth="true" hidden="false" outlineLevel="0" max="14" min="14" style="89" width="8.99"/>
    <col collapsed="false" customWidth="true" hidden="false" outlineLevel="0" max="15" min="15" style="89" width="15.28"/>
    <col collapsed="false" customWidth="true" hidden="false" outlineLevel="0" max="16" min="16" style="89" width="13.41"/>
    <col collapsed="false" customWidth="true" hidden="false" outlineLevel="0" max="17" min="17" style="89" width="11.13"/>
    <col collapsed="false" customWidth="true" hidden="false" outlineLevel="0" max="18" min="18" style="89" width="14.28"/>
    <col collapsed="false" customWidth="true" hidden="false" outlineLevel="0" max="19" min="19" style="89" width="11.13"/>
    <col collapsed="false" customWidth="true" hidden="false" outlineLevel="0" max="20" min="20" style="89" width="18.41"/>
    <col collapsed="false" customWidth="true" hidden="false" outlineLevel="0" max="21" min="21" style="89" width="10.41"/>
    <col collapsed="false" customWidth="true" hidden="false" outlineLevel="0" max="22" min="22" style="89" width="13.85"/>
    <col collapsed="false" customWidth="false" hidden="false" outlineLevel="0" max="257" min="23" style="89" width="9.14"/>
  </cols>
  <sheetData>
    <row r="3" customFormat="false" ht="12.75" hidden="false" customHeight="false" outlineLevel="0" collapsed="false">
      <c r="A3" s="95"/>
      <c r="B3" s="96" t="s">
        <v>56</v>
      </c>
      <c r="C3" s="97" t="s">
        <v>16</v>
      </c>
      <c r="D3" s="97"/>
      <c r="E3" s="97"/>
      <c r="F3" s="97"/>
      <c r="G3" s="98"/>
      <c r="H3" s="99"/>
      <c r="I3" s="99"/>
      <c r="J3" s="99"/>
      <c r="K3" s="100"/>
      <c r="L3" s="100"/>
      <c r="M3" s="101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</row>
    <row r="4" customFormat="false" ht="12.75" hidden="false" customHeight="false" outlineLevel="0" collapsed="false">
      <c r="A4" s="95"/>
      <c r="B4" s="96" t="s">
        <v>57</v>
      </c>
      <c r="C4" s="102" t="s">
        <v>24</v>
      </c>
      <c r="D4" s="102"/>
      <c r="E4" s="102"/>
      <c r="F4" s="103"/>
      <c r="G4" s="104"/>
      <c r="H4" s="99"/>
      <c r="I4" s="99"/>
      <c r="J4" s="99"/>
      <c r="K4" s="100"/>
      <c r="L4" s="100"/>
      <c r="M4" s="101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</row>
    <row r="5" customFormat="false" ht="12.75" hidden="false" customHeight="false" outlineLevel="0" collapsed="false">
      <c r="B5" s="90" t="s">
        <v>58</v>
      </c>
    </row>
    <row r="6" customFormat="false" ht="12.75" hidden="false" customHeight="false" outlineLevel="0" collapsed="false">
      <c r="A6" s="93" t="n">
        <v>0.994627150844728</v>
      </c>
      <c r="B6" s="105" t="n">
        <v>36708</v>
      </c>
      <c r="C6" s="39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</row>
    <row r="7" customFormat="false" ht="12.75" hidden="false" customHeight="false" outlineLevel="0" collapsed="false">
      <c r="A7" s="93" t="n">
        <v>0.988770156513815</v>
      </c>
      <c r="B7" s="105" t="n">
        <v>36739</v>
      </c>
      <c r="C7" s="39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</row>
    <row r="8" customFormat="false" ht="12.75" hidden="false" customHeight="false" outlineLevel="0" collapsed="false">
      <c r="A8" s="93" t="n">
        <v>0.982849627762718</v>
      </c>
      <c r="B8" s="105" t="n">
        <v>36770</v>
      </c>
      <c r="C8" s="39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</row>
    <row r="9" customFormat="false" ht="12.75" hidden="false" customHeight="false" outlineLevel="0" collapsed="false">
      <c r="A9" s="93" t="n">
        <v>0.977491901825242</v>
      </c>
      <c r="B9" s="105" t="n">
        <v>36800</v>
      </c>
      <c r="C9" s="39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  <c r="IV9" s="93"/>
      <c r="IW9" s="93"/>
    </row>
    <row r="10" customFormat="false" ht="12.75" hidden="false" customHeight="false" outlineLevel="0" collapsed="false">
      <c r="A10" s="93" t="n">
        <v>0.971644784598984</v>
      </c>
      <c r="B10" s="105" t="n">
        <v>36831</v>
      </c>
      <c r="C10" s="39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  <c r="IV10" s="93"/>
      <c r="IW10" s="93"/>
    </row>
    <row r="11" customFormat="false" ht="14.25" hidden="false" customHeight="true" outlineLevel="0" collapsed="false">
      <c r="A11" s="93" t="n">
        <v>0.965956863406796</v>
      </c>
      <c r="B11" s="105" t="n">
        <v>36861</v>
      </c>
      <c r="C11" s="39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  <c r="IV11" s="93"/>
      <c r="IW11" s="93"/>
    </row>
    <row r="12" customFormat="false" ht="12.75" hidden="false" customHeight="false" outlineLevel="0" collapsed="false">
      <c r="A12" s="93" t="n">
        <v>0.960065364270543</v>
      </c>
      <c r="B12" s="105" t="n">
        <v>36892</v>
      </c>
      <c r="C12" s="39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  <c r="IV12" s="93"/>
      <c r="IW12" s="93"/>
    </row>
    <row r="13" customFormat="false" ht="12.75" hidden="false" customHeight="false" outlineLevel="0" collapsed="false">
      <c r="A13" s="93" t="n">
        <v>0.954177055893136</v>
      </c>
      <c r="B13" s="105" t="n">
        <v>36923</v>
      </c>
      <c r="C13" s="39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  <c r="IV13" s="93"/>
      <c r="IW13" s="93"/>
    </row>
    <row r="14" customFormat="false" ht="12.75" hidden="false" customHeight="false" outlineLevel="0" collapsed="false">
      <c r="A14" s="93" t="n">
        <v>0.948843906140264</v>
      </c>
      <c r="B14" s="105" t="n">
        <v>36951</v>
      </c>
      <c r="C14" s="39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  <c r="IV14" s="93"/>
      <c r="IW14" s="93"/>
    </row>
    <row r="15" customFormat="false" ht="12.75" hidden="false" customHeight="false" outlineLevel="0" collapsed="false">
      <c r="A15" s="93" t="n">
        <v>0.942967563662833</v>
      </c>
      <c r="B15" s="105" t="n">
        <v>36982</v>
      </c>
      <c r="C15" s="39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  <c r="IV15" s="93"/>
      <c r="IW15" s="93"/>
    </row>
    <row r="16" customFormat="false" ht="12.75" hidden="false" customHeight="false" outlineLevel="0" collapsed="false">
      <c r="A16" s="93" t="n">
        <v>0.937355762059383</v>
      </c>
      <c r="B16" s="105" t="n">
        <v>37012</v>
      </c>
      <c r="C16" s="39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  <c r="IV16" s="93"/>
      <c r="IW16" s="93"/>
    </row>
    <row r="17" customFormat="false" ht="12.75" hidden="false" customHeight="false" outlineLevel="0" collapsed="false">
      <c r="A17" s="93" t="n">
        <v>0.931564701272514</v>
      </c>
      <c r="B17" s="105" t="n">
        <v>37043</v>
      </c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  <c r="IV17" s="93"/>
      <c r="IW17" s="93"/>
    </row>
    <row r="18" customFormat="false" ht="12.75" hidden="false" customHeight="false" outlineLevel="0" collapsed="false">
      <c r="A18" s="93" t="n">
        <v>0.925987136743118</v>
      </c>
      <c r="B18" s="105" t="n">
        <v>37073</v>
      </c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  <c r="IV18" s="93"/>
      <c r="IW18" s="93"/>
    </row>
    <row r="19" customFormat="false" ht="12.75" hidden="false" customHeight="false" outlineLevel="0" collapsed="false">
      <c r="A19" s="93" t="n">
        <v>0.920272897834802</v>
      </c>
      <c r="B19" s="105" t="n">
        <v>37104</v>
      </c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  <c r="IV19" s="93"/>
      <c r="IW19" s="93"/>
    </row>
    <row r="20" customFormat="false" ht="12.75" hidden="false" customHeight="false" outlineLevel="0" collapsed="false">
      <c r="A20" s="93" t="n">
        <v>0.914575253195804</v>
      </c>
      <c r="B20" s="105" t="n">
        <v>37135</v>
      </c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  <c r="IV20" s="93"/>
      <c r="IW20" s="93"/>
    </row>
    <row r="21" customFormat="false" ht="12.75" hidden="false" customHeight="false" outlineLevel="0" collapsed="false">
      <c r="A21" s="93" t="n">
        <v>0.909095177022462</v>
      </c>
      <c r="B21" s="105" t="n">
        <v>37165</v>
      </c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  <c r="IV21" s="93"/>
      <c r="IW21" s="93"/>
    </row>
    <row r="22" customFormat="false" ht="12.75" hidden="false" customHeight="false" outlineLevel="0" collapsed="false">
      <c r="A22" s="93" t="n">
        <v>0.903482034896538</v>
      </c>
      <c r="B22" s="105" t="n">
        <v>37196</v>
      </c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  <c r="IV22" s="93"/>
      <c r="IW22" s="93"/>
    </row>
    <row r="23" customFormat="false" ht="12.75" hidden="false" customHeight="false" outlineLevel="0" collapsed="false">
      <c r="A23" s="93" t="n">
        <v>0.898071234946671</v>
      </c>
      <c r="B23" s="105" t="n">
        <v>37226</v>
      </c>
      <c r="C23" s="91" t="n">
        <v>2.316</v>
      </c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  <c r="IV23" s="93"/>
      <c r="IW23" s="93"/>
    </row>
    <row r="24" customFormat="false" ht="12.75" hidden="false" customHeight="false" outlineLevel="0" collapsed="false">
      <c r="A24" s="93" t="n">
        <v>0.892506078781599</v>
      </c>
      <c r="B24" s="105" t="n">
        <v>37257</v>
      </c>
      <c r="C24" s="91" t="n">
        <v>2.634</v>
      </c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  <c r="IV24" s="93"/>
      <c r="IW24" s="93"/>
    </row>
    <row r="25" customFormat="false" ht="12.75" hidden="false" customHeight="false" outlineLevel="0" collapsed="false">
      <c r="A25" s="93" t="n">
        <v>0.886969480282039</v>
      </c>
      <c r="B25" s="105" t="n">
        <v>37288</v>
      </c>
      <c r="C25" s="91" t="n">
        <v>2.746</v>
      </c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  <c r="IV25" s="93"/>
      <c r="IW25" s="93"/>
    </row>
    <row r="26" customFormat="false" ht="12.75" hidden="false" customHeight="false" outlineLevel="0" collapsed="false">
      <c r="A26" s="93" t="n">
        <v>0.88198868249228</v>
      </c>
      <c r="B26" s="105" t="n">
        <v>37316</v>
      </c>
      <c r="C26" s="91" t="n">
        <v>2.763</v>
      </c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  <c r="IV26" s="93"/>
      <c r="IW26" s="93"/>
    </row>
    <row r="27" customFormat="false" ht="12.75" hidden="false" customHeight="false" outlineLevel="0" collapsed="false">
      <c r="A27" s="93" t="n">
        <v>0.876527723402217</v>
      </c>
      <c r="B27" s="105" t="n">
        <v>37347</v>
      </c>
      <c r="C27" s="91" t="n">
        <v>2.73</v>
      </c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  <c r="IV27" s="93"/>
      <c r="IW27" s="93"/>
    </row>
    <row r="28" customFormat="false" ht="12.75" hidden="false" customHeight="false" outlineLevel="0" collapsed="false">
      <c r="A28" s="93" t="n">
        <v>0.871315359263108</v>
      </c>
      <c r="B28" s="105" t="n">
        <v>37377</v>
      </c>
      <c r="C28" s="91" t="n">
        <v>2.768</v>
      </c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  <c r="IV28" s="93"/>
      <c r="IW28" s="93"/>
    </row>
    <row r="29" customFormat="false" ht="12.75" hidden="false" customHeight="false" outlineLevel="0" collapsed="false">
      <c r="A29" s="93" t="n">
        <v>0.865958230774506</v>
      </c>
      <c r="B29" s="105" t="n">
        <v>37408</v>
      </c>
      <c r="C29" s="91" t="n">
        <v>2.818</v>
      </c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  <c r="IV29" s="93"/>
      <c r="IW29" s="93"/>
    </row>
    <row r="30" customFormat="false" ht="12.75" hidden="false" customHeight="false" outlineLevel="0" collapsed="false">
      <c r="A30" s="93" t="n">
        <v>0.860807646733293</v>
      </c>
      <c r="B30" s="105" t="n">
        <v>37438</v>
      </c>
      <c r="C30" s="91" t="n">
        <v>2.86</v>
      </c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  <c r="IV30" s="93"/>
      <c r="IW30" s="93"/>
    </row>
    <row r="31" customFormat="false" ht="12.75" hidden="false" customHeight="false" outlineLevel="0" collapsed="false">
      <c r="A31" s="93" t="n">
        <v>0.855524408870687</v>
      </c>
      <c r="B31" s="105" t="n">
        <v>37469</v>
      </c>
      <c r="C31" s="91" t="n">
        <v>2.903</v>
      </c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  <c r="IV31" s="93"/>
      <c r="IW31" s="93"/>
    </row>
    <row r="32" customFormat="false" ht="12.75" hidden="false" customHeight="false" outlineLevel="0" collapsed="false">
      <c r="A32" s="93" t="n">
        <v>0.850271282096898</v>
      </c>
      <c r="B32" s="105" t="n">
        <v>37500</v>
      </c>
      <c r="C32" s="91" t="n">
        <v>2.899</v>
      </c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  <c r="IV32" s="93"/>
      <c r="IW32" s="93"/>
    </row>
    <row r="33" customFormat="false" ht="12.75" hidden="false" customHeight="false" outlineLevel="0" collapsed="false">
      <c r="A33" s="93" t="n">
        <v>0.845223791234608</v>
      </c>
      <c r="B33" s="105" t="n">
        <v>37530</v>
      </c>
      <c r="C33" s="91" t="n">
        <v>2.922</v>
      </c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  <c r="IV33" s="93"/>
      <c r="IW33" s="93"/>
    </row>
    <row r="34" customFormat="false" ht="12.75" hidden="false" customHeight="false" outlineLevel="0" collapsed="false">
      <c r="A34" s="93" t="n">
        <v>0.840049167701825</v>
      </c>
      <c r="B34" s="105" t="n">
        <v>37561</v>
      </c>
      <c r="C34" s="91" t="n">
        <v>3.119</v>
      </c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  <c r="IV34" s="93"/>
      <c r="IW34" s="93"/>
    </row>
    <row r="35" customFormat="false" ht="12.75" hidden="false" customHeight="false" outlineLevel="0" collapsed="false">
      <c r="A35" s="93" t="n">
        <v>0.835070764182345</v>
      </c>
      <c r="B35" s="105" t="n">
        <v>37591</v>
      </c>
      <c r="C35" s="91" t="n">
        <v>3.306</v>
      </c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  <c r="IV35" s="93"/>
      <c r="IW35" s="93"/>
    </row>
    <row r="36" customFormat="false" ht="12.75" hidden="false" customHeight="false" outlineLevel="0" collapsed="false">
      <c r="A36" s="93" t="n">
        <v>0.829950332374305</v>
      </c>
      <c r="B36" s="105" t="n">
        <v>37622</v>
      </c>
      <c r="C36" s="91" t="n">
        <v>3.401</v>
      </c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  <c r="IV36" s="93"/>
      <c r="IW36" s="93"/>
    </row>
    <row r="37" customFormat="false" ht="12.75" hidden="false" customHeight="false" outlineLevel="0" collapsed="false">
      <c r="A37" s="93" t="n">
        <v>0.824852286159684</v>
      </c>
      <c r="B37" s="105" t="n">
        <v>37653</v>
      </c>
      <c r="C37" s="91" t="n">
        <v>3.336</v>
      </c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  <c r="IV37" s="93"/>
      <c r="IW37" s="93"/>
    </row>
    <row r="38" customFormat="false" ht="12.75" hidden="false" customHeight="false" outlineLevel="0" collapsed="false">
      <c r="A38" s="93" t="n">
        <v>0.820272985731894</v>
      </c>
      <c r="B38" s="105" t="n">
        <v>37681</v>
      </c>
      <c r="C38" s="91" t="n">
        <v>3.236</v>
      </c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  <c r="IV38" s="93"/>
      <c r="IW38" s="93"/>
    </row>
    <row r="39" customFormat="false" ht="12.75" hidden="false" customHeight="false" outlineLevel="0" collapsed="false">
      <c r="A39" s="93" t="n">
        <v>0.815251047335412</v>
      </c>
      <c r="B39" s="105" t="n">
        <v>37712</v>
      </c>
      <c r="C39" s="91" t="n">
        <v>3.091</v>
      </c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  <c r="IV39" s="93"/>
      <c r="IW39" s="93"/>
    </row>
    <row r="40" customFormat="false" ht="12.75" hidden="false" customHeight="false" outlineLevel="0" collapsed="false">
      <c r="A40" s="93" t="n">
        <v>0.810447001379747</v>
      </c>
      <c r="B40" s="105" t="n">
        <v>37742</v>
      </c>
      <c r="C40" s="91" t="n">
        <v>3.091</v>
      </c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  <c r="IV40" s="93"/>
      <c r="IW40" s="93"/>
    </row>
    <row r="41" customFormat="false" ht="12.75" hidden="false" customHeight="false" outlineLevel="0" collapsed="false">
      <c r="A41" s="93" t="n">
        <v>0.805513603293938</v>
      </c>
      <c r="B41" s="105" t="n">
        <v>37773</v>
      </c>
      <c r="C41" s="91" t="n">
        <v>3.121</v>
      </c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  <c r="IV41" s="93"/>
      <c r="IW41" s="93"/>
    </row>
    <row r="42" customFormat="false" ht="12.75" hidden="false" customHeight="false" outlineLevel="0" collapsed="false">
      <c r="A42" s="93" t="n">
        <v>0.800765955224737</v>
      </c>
      <c r="B42" s="105" t="n">
        <v>37803</v>
      </c>
      <c r="C42" s="91" t="n">
        <v>3.161</v>
      </c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  <c r="IV42" s="93"/>
      <c r="IW42" s="93"/>
    </row>
    <row r="43" customFormat="false" ht="12.75" hidden="false" customHeight="false" outlineLevel="0" collapsed="false">
      <c r="A43" s="93" t="n">
        <v>0.795885916930339</v>
      </c>
      <c r="B43" s="105" t="n">
        <v>37834</v>
      </c>
      <c r="C43" s="91" t="n">
        <v>3.196</v>
      </c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  <c r="IV43" s="93"/>
      <c r="IW43" s="93"/>
    </row>
    <row r="44" customFormat="false" ht="12.75" hidden="false" customHeight="false" outlineLevel="0" collapsed="false">
      <c r="A44" s="93" t="n">
        <v>0.791036258261628</v>
      </c>
      <c r="B44" s="105" t="n">
        <v>37865</v>
      </c>
      <c r="C44" s="91" t="n">
        <v>3.196</v>
      </c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  <c r="IV44" s="93"/>
      <c r="IW44" s="93"/>
    </row>
    <row r="45" customFormat="false" ht="12.75" hidden="false" customHeight="false" outlineLevel="0" collapsed="false">
      <c r="A45" s="93" t="n">
        <v>0.786371384883985</v>
      </c>
      <c r="B45" s="105" t="n">
        <v>37895</v>
      </c>
      <c r="C45" s="91" t="n">
        <v>3.221</v>
      </c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  <c r="IV45" s="93"/>
      <c r="IW45" s="93"/>
    </row>
    <row r="46" customFormat="false" ht="12.75" hidden="false" customHeight="false" outlineLevel="0" collapsed="false">
      <c r="A46" s="93" t="n">
        <v>0.781580004304857</v>
      </c>
      <c r="B46" s="105" t="n">
        <v>37926</v>
      </c>
      <c r="C46" s="91" t="n">
        <v>3.361</v>
      </c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  <c r="IV46" s="93"/>
      <c r="IW46" s="93"/>
    </row>
    <row r="47" customFormat="false" ht="12.75" hidden="false" customHeight="false" outlineLevel="0" collapsed="false">
      <c r="A47" s="93" t="n">
        <v>0.776971537152844</v>
      </c>
      <c r="B47" s="105" t="n">
        <v>37956</v>
      </c>
      <c r="C47" s="91" t="n">
        <v>3.5</v>
      </c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  <c r="IV47" s="93"/>
      <c r="IW47" s="93"/>
    </row>
    <row r="48" customFormat="false" ht="12.75" hidden="false" customHeight="false" outlineLevel="0" collapsed="false">
      <c r="A48" s="93" t="n">
        <v>0.772223756522107</v>
      </c>
      <c r="B48" s="105" t="n">
        <v>37987</v>
      </c>
      <c r="C48" s="91" t="n">
        <v>3.565</v>
      </c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  <c r="IV48" s="93"/>
      <c r="IW48" s="93"/>
    </row>
    <row r="49" customFormat="false" ht="12.75" hidden="false" customHeight="false" outlineLevel="0" collapsed="false">
      <c r="A49" s="93" t="n">
        <v>0.767488790100509</v>
      </c>
      <c r="B49" s="105" t="n">
        <v>38018</v>
      </c>
      <c r="C49" s="91" t="n">
        <v>3.48</v>
      </c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  <c r="IV49" s="93"/>
      <c r="IW49" s="93"/>
    </row>
    <row r="50" customFormat="false" ht="12.75" hidden="false" customHeight="false" outlineLevel="0" collapsed="false">
      <c r="A50" s="93" t="n">
        <v>0.763084812203234</v>
      </c>
      <c r="B50" s="105" t="n">
        <v>38047</v>
      </c>
      <c r="C50" s="91" t="n">
        <v>3.35</v>
      </c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  <c r="IV50" s="93"/>
      <c r="IW50" s="93"/>
    </row>
    <row r="51" customFormat="false" ht="12.75" hidden="false" customHeight="false" outlineLevel="0" collapsed="false">
      <c r="A51" s="93" t="n">
        <v>0.758390649818628</v>
      </c>
      <c r="B51" s="105" t="n">
        <v>38078</v>
      </c>
      <c r="C51" s="91" t="n">
        <v>3.165</v>
      </c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  <c r="IV51" s="93"/>
      <c r="IW51" s="93"/>
    </row>
    <row r="52" customFormat="false" ht="12.75" hidden="false" customHeight="false" outlineLevel="0" collapsed="false">
      <c r="A52" s="93" t="n">
        <v>0.753859801064731</v>
      </c>
      <c r="B52" s="105" t="n">
        <v>38108</v>
      </c>
      <c r="C52" s="91" t="n">
        <v>3.165</v>
      </c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  <c r="IV52" s="93"/>
      <c r="IW52" s="93"/>
    </row>
    <row r="53" customFormat="false" ht="12.75" hidden="false" customHeight="false" outlineLevel="0" collapsed="false">
      <c r="A53" s="93" t="n">
        <v>0.749204318549851</v>
      </c>
      <c r="B53" s="105" t="n">
        <v>38139</v>
      </c>
      <c r="C53" s="91" t="n">
        <v>3.2</v>
      </c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  <c r="IV53" s="93"/>
      <c r="IW53" s="93"/>
    </row>
    <row r="54" customFormat="false" ht="12.75" hidden="false" customHeight="false" outlineLevel="0" collapsed="false">
      <c r="A54" s="93" t="n">
        <v>0.744724425590564</v>
      </c>
      <c r="B54" s="105" t="n">
        <v>38169</v>
      </c>
      <c r="C54" s="91" t="n">
        <v>3.24</v>
      </c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  <c r="IV54" s="93"/>
      <c r="IW54" s="93"/>
    </row>
    <row r="55" customFormat="false" ht="12.75" hidden="false" customHeight="false" outlineLevel="0" collapsed="false">
      <c r="A55" s="93" t="n">
        <v>0.740121327050882</v>
      </c>
      <c r="B55" s="105" t="n">
        <v>38200</v>
      </c>
      <c r="C55" s="91" t="n">
        <v>3.28</v>
      </c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  <c r="IV55" s="93"/>
      <c r="IW55" s="93"/>
    </row>
    <row r="56" customFormat="false" ht="12.75" hidden="false" customHeight="false" outlineLevel="0" collapsed="false">
      <c r="A56" s="93" t="n">
        <v>0.735544643761715</v>
      </c>
      <c r="B56" s="105" t="n">
        <v>38231</v>
      </c>
      <c r="C56" s="91" t="n">
        <v>3.263</v>
      </c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  <c r="IV56" s="93"/>
      <c r="IW56" s="93"/>
    </row>
    <row r="57" customFormat="false" ht="12.75" hidden="false" customHeight="false" outlineLevel="0" collapsed="false">
      <c r="A57" s="93" t="n">
        <v>0.731140616213322</v>
      </c>
      <c r="B57" s="105" t="n">
        <v>38261</v>
      </c>
      <c r="C57" s="91" t="n">
        <v>3.288</v>
      </c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  <c r="IV57" s="93"/>
      <c r="IW57" s="93"/>
    </row>
    <row r="58" customFormat="false" ht="12.75" hidden="false" customHeight="false" outlineLevel="0" collapsed="false">
      <c r="A58" s="93" t="n">
        <v>0.726615508807482</v>
      </c>
      <c r="B58" s="105" t="n">
        <v>38292</v>
      </c>
      <c r="C58" s="91" t="n">
        <v>3.44</v>
      </c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  <c r="IV58" s="93"/>
      <c r="IW58" s="93"/>
    </row>
    <row r="59" customFormat="false" ht="12.75" hidden="false" customHeight="false" outlineLevel="0" collapsed="false">
      <c r="A59" s="93" t="n">
        <v>0.722261136498464</v>
      </c>
      <c r="B59" s="105" t="n">
        <v>38322</v>
      </c>
      <c r="C59" s="91" t="n">
        <v>3.73</v>
      </c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93"/>
      <c r="IV59" s="93"/>
      <c r="IW59" s="93"/>
    </row>
    <row r="60" customFormat="false" ht="12.75" hidden="false" customHeight="false" outlineLevel="0" collapsed="false">
      <c r="A60" s="93" t="n">
        <v>0.717787075248397</v>
      </c>
      <c r="B60" s="105" t="n">
        <v>38353</v>
      </c>
      <c r="C60" s="91" t="n">
        <v>3.775</v>
      </c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  <c r="IV60" s="93"/>
      <c r="IW60" s="93"/>
    </row>
    <row r="61" customFormat="false" ht="12.75" hidden="false" customHeight="false" outlineLevel="0" collapsed="false">
      <c r="A61" s="93" t="n">
        <v>0.713338754018994</v>
      </c>
      <c r="B61" s="105" t="n">
        <v>38384</v>
      </c>
      <c r="C61" s="91" t="n">
        <v>3.695</v>
      </c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93"/>
      <c r="IV61" s="93"/>
      <c r="IW61" s="93"/>
    </row>
    <row r="62" customFormat="false" ht="12.75" hidden="false" customHeight="false" outlineLevel="0" collapsed="false">
      <c r="A62" s="93" t="n">
        <v>0.709342927328711</v>
      </c>
      <c r="B62" s="105" t="n">
        <v>38412</v>
      </c>
      <c r="C62" s="91" t="n">
        <v>3.565</v>
      </c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  <c r="IV62" s="93"/>
      <c r="IW62" s="93"/>
    </row>
    <row r="63" customFormat="false" ht="12.75" hidden="false" customHeight="false" outlineLevel="0" collapsed="false">
      <c r="A63" s="93" t="n">
        <v>0.704943222877002</v>
      </c>
      <c r="B63" s="105" t="n">
        <v>38443</v>
      </c>
      <c r="C63" s="91" t="n">
        <v>3.38</v>
      </c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93"/>
      <c r="IV63" s="93"/>
      <c r="IW63" s="93"/>
    </row>
    <row r="64" customFormat="false" ht="12.75" hidden="false" customHeight="false" outlineLevel="0" collapsed="false">
      <c r="A64" s="93" t="n">
        <v>0.700709582290935</v>
      </c>
      <c r="B64" s="105" t="n">
        <v>38473</v>
      </c>
      <c r="C64" s="91" t="n">
        <v>3.378</v>
      </c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  <c r="IV64" s="93"/>
      <c r="IW64" s="93"/>
    </row>
    <row r="65" customFormat="false" ht="12.75" hidden="false" customHeight="false" outlineLevel="0" collapsed="false">
      <c r="A65" s="93" t="n">
        <v>0.696359633273246</v>
      </c>
      <c r="B65" s="105" t="n">
        <v>38504</v>
      </c>
      <c r="C65" s="91" t="n">
        <v>3.418</v>
      </c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93"/>
      <c r="IV65" s="93"/>
      <c r="IW65" s="93"/>
    </row>
    <row r="66" customFormat="false" ht="12.75" hidden="false" customHeight="false" outlineLevel="0" collapsed="false">
      <c r="A66" s="93" t="n">
        <v>0.69215022526748</v>
      </c>
      <c r="B66" s="105" t="n">
        <v>38534</v>
      </c>
      <c r="C66" s="91" t="n">
        <v>3.46</v>
      </c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  <c r="IV66" s="93"/>
      <c r="IW66" s="93"/>
    </row>
    <row r="67" customFormat="false" ht="12.75" hidden="false" customHeight="false" outlineLevel="0" collapsed="false">
      <c r="A67" s="93" t="n">
        <v>0.68781961961269</v>
      </c>
      <c r="B67" s="105" t="n">
        <v>38565</v>
      </c>
      <c r="C67" s="91" t="n">
        <v>3.502</v>
      </c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93"/>
      <c r="IV67" s="93"/>
      <c r="IW67" s="93"/>
    </row>
    <row r="68" customFormat="false" ht="12.75" hidden="false" customHeight="false" outlineLevel="0" collapsed="false">
      <c r="A68" s="93" t="n">
        <v>0.683513249451246</v>
      </c>
      <c r="B68" s="105" t="n">
        <v>38596</v>
      </c>
      <c r="C68" s="91" t="n">
        <v>3.485</v>
      </c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  <c r="IV68" s="93"/>
      <c r="IW68" s="93"/>
    </row>
    <row r="69" customFormat="false" ht="12.75" hidden="false" customHeight="false" outlineLevel="0" collapsed="false">
      <c r="A69" s="93" t="n">
        <v>0.679368760838332</v>
      </c>
      <c r="B69" s="105" t="n">
        <v>38626</v>
      </c>
      <c r="C69" s="91" t="n">
        <v>3.498</v>
      </c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93"/>
      <c r="IV69" s="93"/>
      <c r="IW69" s="93"/>
    </row>
    <row r="70" customFormat="false" ht="12.75" hidden="false" customHeight="false" outlineLevel="0" collapsed="false">
      <c r="A70" s="93" t="n">
        <v>0.675109742270493</v>
      </c>
      <c r="B70" s="105" t="n">
        <v>38657</v>
      </c>
      <c r="C70" s="91" t="n">
        <v>3.65</v>
      </c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  <c r="IV70" s="93"/>
      <c r="IW70" s="93"/>
    </row>
    <row r="71" customFormat="false" ht="12.75" hidden="false" customHeight="false" outlineLevel="0" collapsed="false">
      <c r="A71" s="93" t="n">
        <v>0.671010862065225</v>
      </c>
      <c r="B71" s="105" t="n">
        <v>38687</v>
      </c>
      <c r="C71" s="91" t="n">
        <v>3.81</v>
      </c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  <c r="IV71" s="93"/>
      <c r="IW71" s="93"/>
    </row>
    <row r="72" customFormat="false" ht="12.75" hidden="false" customHeight="false" outlineLevel="0" collapsed="false">
      <c r="A72" s="93" t="n">
        <v>0.66679875008615</v>
      </c>
      <c r="B72" s="105" t="n">
        <v>38718</v>
      </c>
      <c r="C72" s="91" t="n">
        <v>3.8575</v>
      </c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  <c r="IV72" s="93"/>
      <c r="IW72" s="93"/>
    </row>
    <row r="73" customFormat="false" ht="12.75" hidden="false" customHeight="false" outlineLevel="0" collapsed="false">
      <c r="A73" s="93" t="n">
        <v>0.66261030636914</v>
      </c>
      <c r="B73" s="105" t="n">
        <v>38749</v>
      </c>
      <c r="C73" s="91" t="n">
        <v>3.7775</v>
      </c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  <c r="IU73" s="93"/>
      <c r="IV73" s="93"/>
      <c r="IW73" s="93"/>
    </row>
    <row r="74" customFormat="false" ht="12.75" hidden="false" customHeight="false" outlineLevel="0" collapsed="false">
      <c r="A74" s="93" t="n">
        <v>0.658847444722796</v>
      </c>
      <c r="B74" s="105" t="n">
        <v>38777</v>
      </c>
      <c r="C74" s="91" t="n">
        <v>3.6475</v>
      </c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93"/>
      <c r="IV74" s="93"/>
      <c r="IW74" s="93"/>
    </row>
    <row r="75" customFormat="false" ht="12.75" hidden="false" customHeight="false" outlineLevel="0" collapsed="false">
      <c r="A75" s="93" t="n">
        <v>0.654703733327024</v>
      </c>
      <c r="B75" s="105" t="n">
        <v>38808</v>
      </c>
      <c r="C75" s="91" t="n">
        <v>3.4625</v>
      </c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  <c r="IU75" s="93"/>
      <c r="IV75" s="93"/>
      <c r="IW75" s="93"/>
    </row>
    <row r="76" customFormat="false" ht="12.75" hidden="false" customHeight="false" outlineLevel="0" collapsed="false">
      <c r="A76" s="93" t="n">
        <v>0.650715913386067</v>
      </c>
      <c r="B76" s="105" t="n">
        <v>38838</v>
      </c>
      <c r="C76" s="91" t="n">
        <v>3.4605</v>
      </c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  <c r="IV76" s="93"/>
      <c r="IW76" s="93"/>
    </row>
    <row r="77" customFormat="false" ht="12.75" hidden="false" customHeight="false" outlineLevel="0" collapsed="false">
      <c r="A77" s="93" t="n">
        <v>0.646618020766055</v>
      </c>
      <c r="B77" s="105" t="n">
        <v>38869</v>
      </c>
      <c r="C77" s="91" t="n">
        <v>3.5005</v>
      </c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  <c r="IU77" s="93"/>
      <c r="IV77" s="93"/>
      <c r="IW77" s="93"/>
    </row>
    <row r="78" customFormat="false" ht="12.75" hidden="false" customHeight="false" outlineLevel="0" collapsed="false">
      <c r="A78" s="93" t="n">
        <v>0.642674331229507</v>
      </c>
      <c r="B78" s="105" t="n">
        <v>38899</v>
      </c>
      <c r="C78" s="91" t="n">
        <v>3.5425</v>
      </c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  <c r="IT78" s="93"/>
      <c r="IU78" s="93"/>
      <c r="IV78" s="93"/>
      <c r="IW78" s="93"/>
    </row>
    <row r="79" customFormat="false" ht="12.75" hidden="false" customHeight="false" outlineLevel="0" collapsed="false">
      <c r="A79" s="93" t="n">
        <v>0.638621823466518</v>
      </c>
      <c r="B79" s="105" t="n">
        <v>38930</v>
      </c>
      <c r="C79" s="91" t="n">
        <v>3.5845</v>
      </c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  <c r="IT79" s="93"/>
      <c r="IU79" s="93"/>
      <c r="IV79" s="93"/>
      <c r="IW79" s="93"/>
    </row>
    <row r="80" customFormat="false" ht="12.75" hidden="false" customHeight="false" outlineLevel="0" collapsed="false">
      <c r="A80" s="93" t="n">
        <v>0.634592214862844</v>
      </c>
      <c r="B80" s="105" t="n">
        <v>38961</v>
      </c>
      <c r="C80" s="91" t="n">
        <v>3.5675</v>
      </c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  <c r="IV80" s="93"/>
      <c r="IW80" s="93"/>
    </row>
    <row r="81" customFormat="false" ht="12.75" hidden="false" customHeight="false" outlineLevel="0" collapsed="false">
      <c r="A81" s="93" t="n">
        <v>0.630714292286395</v>
      </c>
      <c r="B81" s="105" t="n">
        <v>38991</v>
      </c>
      <c r="C81" s="91" t="n">
        <v>3.5805</v>
      </c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  <c r="IR81" s="93"/>
      <c r="IS81" s="93"/>
      <c r="IT81" s="93"/>
      <c r="IU81" s="93"/>
      <c r="IV81" s="93"/>
      <c r="IW81" s="93"/>
    </row>
    <row r="82" customFormat="false" ht="12.75" hidden="false" customHeight="false" outlineLevel="0" collapsed="false">
      <c r="A82" s="93" t="n">
        <v>0.626729420088011</v>
      </c>
      <c r="B82" s="105" t="n">
        <v>39022</v>
      </c>
      <c r="C82" s="91" t="n">
        <v>3.7325</v>
      </c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  <c r="IT82" s="93"/>
      <c r="IU82" s="93"/>
      <c r="IV82" s="93"/>
      <c r="IW82" s="93"/>
    </row>
    <row r="83" customFormat="false" ht="12.75" hidden="false" customHeight="false" outlineLevel="0" collapsed="false">
      <c r="A83" s="93" t="n">
        <v>0.622894584295191</v>
      </c>
      <c r="B83" s="105" t="n">
        <v>39052</v>
      </c>
      <c r="C83" s="91" t="n">
        <v>3.8925</v>
      </c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  <c r="IV83" s="93"/>
      <c r="IW83" s="93"/>
    </row>
    <row r="84" customFormat="false" ht="12.75" hidden="false" customHeight="false" outlineLevel="0" collapsed="false">
      <c r="A84" s="93" t="n">
        <v>0.618954022500906</v>
      </c>
      <c r="B84" s="105" t="n">
        <v>39083</v>
      </c>
      <c r="C84" s="91" t="n">
        <v>3.9425</v>
      </c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93"/>
      <c r="IV84" s="93"/>
      <c r="IW84" s="93"/>
    </row>
    <row r="85" customFormat="false" ht="12.75" hidden="false" customHeight="false" outlineLevel="0" collapsed="false">
      <c r="A85" s="93" t="n">
        <v>0.615035816857615</v>
      </c>
      <c r="B85" s="105" t="n">
        <v>39114</v>
      </c>
      <c r="C85" s="91" t="n">
        <v>3.8625</v>
      </c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/>
      <c r="IA85" s="93"/>
      <c r="IB85" s="93"/>
      <c r="IC85" s="93"/>
      <c r="ID85" s="93"/>
      <c r="IE85" s="93"/>
      <c r="IF85" s="93"/>
      <c r="IG85" s="93"/>
      <c r="IH85" s="93"/>
      <c r="II85" s="93"/>
      <c r="IJ85" s="93"/>
      <c r="IK85" s="93"/>
      <c r="IL85" s="93"/>
      <c r="IM85" s="93"/>
      <c r="IN85" s="93"/>
      <c r="IO85" s="93"/>
      <c r="IP85" s="93"/>
      <c r="IQ85" s="93"/>
      <c r="IR85" s="93"/>
      <c r="IS85" s="93"/>
      <c r="IT85" s="93"/>
      <c r="IU85" s="93"/>
      <c r="IV85" s="93"/>
      <c r="IW85" s="93"/>
    </row>
    <row r="86" customFormat="false" ht="12.75" hidden="false" customHeight="false" outlineLevel="0" collapsed="false">
      <c r="A86" s="93" t="n">
        <v>0.611515917486834</v>
      </c>
      <c r="B86" s="105" t="n">
        <v>39142</v>
      </c>
      <c r="C86" s="91" t="n">
        <v>3.7325</v>
      </c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/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  <c r="IR86" s="93"/>
      <c r="IS86" s="93"/>
      <c r="IT86" s="93"/>
      <c r="IU86" s="93"/>
      <c r="IV86" s="93"/>
      <c r="IW86" s="93"/>
    </row>
    <row r="87" customFormat="false" ht="12.75" hidden="false" customHeight="false" outlineLevel="0" collapsed="false">
      <c r="A87" s="93" t="n">
        <v>0.607639960401286</v>
      </c>
      <c r="B87" s="105" t="n">
        <v>39173</v>
      </c>
      <c r="C87" s="91" t="n">
        <v>3.5475</v>
      </c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/>
      <c r="IA87" s="93"/>
      <c r="IB87" s="93"/>
      <c r="IC87" s="93"/>
      <c r="ID87" s="93"/>
      <c r="IE87" s="93"/>
      <c r="IF87" s="93"/>
      <c r="IG87" s="93"/>
      <c r="IH87" s="93"/>
      <c r="II87" s="93"/>
      <c r="IJ87" s="93"/>
      <c r="IK87" s="93"/>
      <c r="IL87" s="93"/>
      <c r="IM87" s="93"/>
      <c r="IN87" s="93"/>
      <c r="IO87" s="93"/>
      <c r="IP87" s="93"/>
      <c r="IQ87" s="93"/>
      <c r="IR87" s="93"/>
      <c r="IS87" s="93"/>
      <c r="IT87" s="93"/>
      <c r="IU87" s="93"/>
      <c r="IV87" s="93"/>
      <c r="IW87" s="93"/>
    </row>
    <row r="88" customFormat="false" ht="12.75" hidden="false" customHeight="false" outlineLevel="0" collapsed="false">
      <c r="A88" s="93" t="n">
        <v>0.603910021652075</v>
      </c>
      <c r="B88" s="105" t="n">
        <v>39203</v>
      </c>
      <c r="C88" s="91" t="n">
        <v>3.5455</v>
      </c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  <c r="IT88" s="93"/>
      <c r="IU88" s="93"/>
      <c r="IV88" s="93"/>
      <c r="IW88" s="93"/>
    </row>
    <row r="89" customFormat="false" ht="12.75" hidden="false" customHeight="false" outlineLevel="0" collapsed="false">
      <c r="A89" s="93" t="n">
        <v>0.600077333911296</v>
      </c>
      <c r="B89" s="105" t="n">
        <v>39234</v>
      </c>
      <c r="C89" s="91" t="n">
        <v>3.5855</v>
      </c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  <c r="IR89" s="93"/>
      <c r="IS89" s="93"/>
      <c r="IT89" s="93"/>
      <c r="IU89" s="93"/>
      <c r="IV89" s="93"/>
      <c r="IW89" s="93"/>
    </row>
    <row r="90" customFormat="false" ht="12.75" hidden="false" customHeight="false" outlineLevel="0" collapsed="false">
      <c r="A90" s="93" t="n">
        <v>0.596523816559782</v>
      </c>
      <c r="B90" s="105" t="n">
        <v>39264</v>
      </c>
      <c r="C90" s="91" t="n">
        <v>3.6275</v>
      </c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  <c r="IT90" s="93"/>
      <c r="IU90" s="93"/>
      <c r="IV90" s="93"/>
      <c r="IW90" s="93"/>
    </row>
    <row r="91" customFormat="false" ht="12.75" hidden="false" customHeight="false" outlineLevel="0" collapsed="false">
      <c r="A91" s="93" t="n">
        <v>0.592902793242203</v>
      </c>
      <c r="B91" s="105" t="n">
        <v>39295</v>
      </c>
      <c r="C91" s="91" t="n">
        <v>3.6695</v>
      </c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  <c r="IR91" s="93"/>
      <c r="IS91" s="93"/>
      <c r="IT91" s="93"/>
      <c r="IU91" s="93"/>
      <c r="IV91" s="93"/>
      <c r="IW91" s="93"/>
    </row>
    <row r="92" customFormat="false" ht="12.75" hidden="false" customHeight="false" outlineLevel="0" collapsed="false">
      <c r="A92" s="93" t="n">
        <v>0.58930524422311</v>
      </c>
      <c r="B92" s="105" t="n">
        <v>39326</v>
      </c>
      <c r="C92" s="91" t="n">
        <v>3.6525</v>
      </c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/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  <c r="IR92" s="93"/>
      <c r="IS92" s="93"/>
      <c r="IT92" s="93"/>
      <c r="IU92" s="93"/>
      <c r="IV92" s="93"/>
      <c r="IW92" s="93"/>
    </row>
    <row r="93" customFormat="false" ht="12.75" hidden="false" customHeight="false" outlineLevel="0" collapsed="false">
      <c r="A93" s="93" t="n">
        <v>0.585845944551272</v>
      </c>
      <c r="B93" s="105" t="n">
        <v>39356</v>
      </c>
      <c r="C93" s="91" t="n">
        <v>3.6655</v>
      </c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93"/>
      <c r="HM93" s="93"/>
      <c r="HN93" s="93"/>
      <c r="HO93" s="93"/>
      <c r="HP93" s="93"/>
      <c r="HQ93" s="93"/>
      <c r="HR93" s="93"/>
      <c r="HS93" s="93"/>
      <c r="HT93" s="93"/>
      <c r="HU93" s="93"/>
      <c r="HV93" s="93"/>
      <c r="HW93" s="93"/>
      <c r="HX93" s="93"/>
      <c r="HY93" s="93"/>
      <c r="HZ93" s="93"/>
      <c r="IA93" s="93"/>
      <c r="IB93" s="93"/>
      <c r="IC93" s="93"/>
      <c r="ID93" s="93"/>
      <c r="IE93" s="93"/>
      <c r="IF93" s="93"/>
      <c r="IG93" s="93"/>
      <c r="IH93" s="93"/>
      <c r="II93" s="93"/>
      <c r="IJ93" s="93"/>
      <c r="IK93" s="93"/>
      <c r="IL93" s="93"/>
      <c r="IM93" s="93"/>
      <c r="IN93" s="93"/>
      <c r="IO93" s="93"/>
      <c r="IP93" s="93"/>
      <c r="IQ93" s="93"/>
      <c r="IR93" s="93"/>
      <c r="IS93" s="93"/>
      <c r="IT93" s="93"/>
      <c r="IU93" s="93"/>
      <c r="IV93" s="93"/>
      <c r="IW93" s="93"/>
    </row>
    <row r="94" customFormat="false" ht="12.75" hidden="false" customHeight="false" outlineLevel="0" collapsed="false">
      <c r="A94" s="93" t="n">
        <v>0.5822941190371</v>
      </c>
      <c r="B94" s="105" t="n">
        <v>39387</v>
      </c>
      <c r="C94" s="91" t="n">
        <v>3.8175</v>
      </c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  <c r="FH94" s="93"/>
      <c r="FI94" s="93"/>
      <c r="FJ94" s="93"/>
      <c r="FK94" s="93"/>
      <c r="FL94" s="93"/>
      <c r="FM94" s="93"/>
      <c r="FN94" s="93"/>
      <c r="FO94" s="93"/>
      <c r="FP94" s="93"/>
      <c r="FQ94" s="93"/>
      <c r="FR94" s="93"/>
      <c r="FS94" s="93"/>
      <c r="FT94" s="93"/>
      <c r="FU94" s="93"/>
      <c r="FV94" s="93"/>
      <c r="FW94" s="93"/>
      <c r="FX94" s="93"/>
      <c r="FY94" s="93"/>
      <c r="FZ94" s="93"/>
      <c r="GA94" s="93"/>
      <c r="GB94" s="93"/>
      <c r="GC94" s="93"/>
      <c r="GD94" s="93"/>
      <c r="GE94" s="93"/>
      <c r="GF94" s="93"/>
      <c r="GG94" s="93"/>
      <c r="GH94" s="93"/>
      <c r="GI94" s="93"/>
      <c r="GJ94" s="93"/>
      <c r="GK94" s="93"/>
      <c r="GL94" s="93"/>
      <c r="GM94" s="93"/>
      <c r="GN94" s="93"/>
      <c r="GO94" s="93"/>
      <c r="GP94" s="93"/>
      <c r="GQ94" s="93"/>
      <c r="GR94" s="93"/>
      <c r="GS94" s="93"/>
      <c r="GT94" s="93"/>
      <c r="GU94" s="93"/>
      <c r="GV94" s="93"/>
      <c r="GW94" s="93"/>
      <c r="GX94" s="93"/>
      <c r="GY94" s="93"/>
      <c r="GZ94" s="93"/>
      <c r="HA94" s="93"/>
      <c r="HB94" s="93"/>
      <c r="HC94" s="93"/>
      <c r="HD94" s="93"/>
      <c r="HE94" s="93"/>
      <c r="HF94" s="93"/>
      <c r="HG94" s="93"/>
      <c r="HH94" s="93"/>
      <c r="HI94" s="93"/>
      <c r="HJ94" s="93"/>
      <c r="HK94" s="93"/>
      <c r="HL94" s="93"/>
      <c r="HM94" s="93"/>
      <c r="HN94" s="93"/>
      <c r="HO94" s="93"/>
      <c r="HP94" s="93"/>
      <c r="HQ94" s="93"/>
      <c r="HR94" s="93"/>
      <c r="HS94" s="93"/>
      <c r="HT94" s="93"/>
      <c r="HU94" s="93"/>
      <c r="HV94" s="93"/>
      <c r="HW94" s="93"/>
      <c r="HX94" s="93"/>
      <c r="HY94" s="93"/>
      <c r="HZ94" s="93"/>
      <c r="IA94" s="93"/>
      <c r="IB94" s="93"/>
      <c r="IC94" s="93"/>
      <c r="ID94" s="93"/>
      <c r="IE94" s="93"/>
      <c r="IF94" s="93"/>
      <c r="IG94" s="93"/>
      <c r="IH94" s="93"/>
      <c r="II94" s="93"/>
      <c r="IJ94" s="93"/>
      <c r="IK94" s="93"/>
      <c r="IL94" s="93"/>
      <c r="IM94" s="93"/>
      <c r="IN94" s="93"/>
      <c r="IO94" s="93"/>
      <c r="IP94" s="93"/>
      <c r="IQ94" s="93"/>
      <c r="IR94" s="93"/>
      <c r="IS94" s="93"/>
      <c r="IT94" s="93"/>
      <c r="IU94" s="93"/>
      <c r="IV94" s="93"/>
      <c r="IW94" s="93"/>
    </row>
    <row r="95" customFormat="false" ht="12.75" hidden="false" customHeight="false" outlineLevel="0" collapsed="false">
      <c r="A95" s="93" t="n">
        <v>0.578878770188867</v>
      </c>
      <c r="B95" s="105" t="n">
        <v>39417</v>
      </c>
      <c r="C95" s="91" t="n">
        <v>3.9775</v>
      </c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93"/>
      <c r="GA95" s="93"/>
      <c r="GB95" s="93"/>
      <c r="GC95" s="93"/>
      <c r="GD95" s="93"/>
      <c r="GE95" s="93"/>
      <c r="GF95" s="93"/>
      <c r="GG95" s="93"/>
      <c r="GH95" s="93"/>
      <c r="GI95" s="93"/>
      <c r="GJ95" s="93"/>
      <c r="GK95" s="93"/>
      <c r="GL95" s="93"/>
      <c r="GM95" s="93"/>
      <c r="GN95" s="93"/>
      <c r="GO95" s="93"/>
      <c r="GP95" s="93"/>
      <c r="GQ95" s="93"/>
      <c r="GR95" s="93"/>
      <c r="GS95" s="93"/>
      <c r="GT95" s="93"/>
      <c r="GU95" s="93"/>
      <c r="GV95" s="93"/>
      <c r="GW95" s="93"/>
      <c r="GX95" s="93"/>
      <c r="GY95" s="93"/>
      <c r="GZ95" s="93"/>
      <c r="HA95" s="93"/>
      <c r="HB95" s="93"/>
      <c r="HC95" s="93"/>
      <c r="HD95" s="93"/>
      <c r="HE95" s="93"/>
      <c r="HF95" s="93"/>
      <c r="HG95" s="93"/>
      <c r="HH95" s="93"/>
      <c r="HI95" s="93"/>
      <c r="HJ95" s="93"/>
      <c r="HK95" s="93"/>
      <c r="HL95" s="93"/>
      <c r="HM95" s="93"/>
      <c r="HN95" s="93"/>
      <c r="HO95" s="93"/>
      <c r="HP95" s="93"/>
      <c r="HQ95" s="93"/>
      <c r="HR95" s="93"/>
      <c r="HS95" s="93"/>
      <c r="HT95" s="93"/>
      <c r="HU95" s="93"/>
      <c r="HV95" s="93"/>
      <c r="HW95" s="93"/>
      <c r="HX95" s="93"/>
      <c r="HY95" s="93"/>
      <c r="HZ95" s="93"/>
      <c r="IA95" s="93"/>
      <c r="IB95" s="93"/>
      <c r="IC95" s="93"/>
      <c r="ID95" s="93"/>
      <c r="IE95" s="93"/>
      <c r="IF95" s="93"/>
      <c r="IG95" s="93"/>
      <c r="IH95" s="93"/>
      <c r="II95" s="93"/>
      <c r="IJ95" s="93"/>
      <c r="IK95" s="93"/>
      <c r="IL95" s="93"/>
      <c r="IM95" s="93"/>
      <c r="IN95" s="93"/>
      <c r="IO95" s="93"/>
      <c r="IP95" s="93"/>
      <c r="IQ95" s="93"/>
      <c r="IR95" s="93"/>
      <c r="IS95" s="93"/>
      <c r="IT95" s="93"/>
      <c r="IU95" s="93"/>
      <c r="IV95" s="93"/>
      <c r="IW95" s="93"/>
    </row>
    <row r="96" customFormat="false" ht="12.75" hidden="false" customHeight="false" outlineLevel="0" collapsed="false">
      <c r="A96" s="93" t="n">
        <v>0.575372055051849</v>
      </c>
      <c r="B96" s="105" t="n">
        <v>39448</v>
      </c>
      <c r="C96" s="91" t="n">
        <v>4.03</v>
      </c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  <c r="FW96" s="93"/>
      <c r="FX96" s="93"/>
      <c r="FY96" s="93"/>
      <c r="FZ96" s="93"/>
      <c r="GA96" s="93"/>
      <c r="GB96" s="93"/>
      <c r="GC96" s="93"/>
      <c r="GD96" s="93"/>
      <c r="GE96" s="93"/>
      <c r="GF96" s="93"/>
      <c r="GG96" s="93"/>
      <c r="GH96" s="93"/>
      <c r="GI96" s="93"/>
      <c r="GJ96" s="93"/>
      <c r="GK96" s="93"/>
      <c r="GL96" s="93"/>
      <c r="GM96" s="93"/>
      <c r="GN96" s="93"/>
      <c r="GO96" s="93"/>
      <c r="GP96" s="93"/>
      <c r="GQ96" s="93"/>
      <c r="GR96" s="93"/>
      <c r="GS96" s="93"/>
      <c r="GT96" s="93"/>
      <c r="GU96" s="93"/>
      <c r="GV96" s="93"/>
      <c r="GW96" s="93"/>
      <c r="GX96" s="93"/>
      <c r="GY96" s="93"/>
      <c r="GZ96" s="93"/>
      <c r="HA96" s="93"/>
      <c r="HB96" s="93"/>
      <c r="HC96" s="93"/>
      <c r="HD96" s="93"/>
      <c r="HE96" s="93"/>
      <c r="HF96" s="93"/>
      <c r="HG96" s="93"/>
      <c r="HH96" s="93"/>
      <c r="HI96" s="93"/>
      <c r="HJ96" s="93"/>
      <c r="HK96" s="93"/>
      <c r="HL96" s="93"/>
      <c r="HM96" s="93"/>
      <c r="HN96" s="93"/>
      <c r="HO96" s="93"/>
      <c r="HP96" s="93"/>
      <c r="HQ96" s="93"/>
      <c r="HR96" s="93"/>
      <c r="HS96" s="93"/>
      <c r="HT96" s="93"/>
      <c r="HU96" s="93"/>
      <c r="HV96" s="93"/>
      <c r="HW96" s="93"/>
      <c r="HX96" s="93"/>
      <c r="HY96" s="93"/>
      <c r="HZ96" s="93"/>
      <c r="IA96" s="93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93"/>
      <c r="IT96" s="93"/>
      <c r="IU96" s="93"/>
      <c r="IV96" s="93"/>
      <c r="IW96" s="93"/>
    </row>
    <row r="97" customFormat="false" ht="12.75" hidden="false" customHeight="false" outlineLevel="0" collapsed="false">
      <c r="A97" s="93" t="n">
        <v>0.571888032654532</v>
      </c>
      <c r="B97" s="105" t="n">
        <v>39479</v>
      </c>
      <c r="C97" s="91" t="n">
        <v>3.95</v>
      </c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  <c r="FW97" s="93"/>
      <c r="FX97" s="93"/>
      <c r="FY97" s="93"/>
      <c r="FZ97" s="93"/>
      <c r="GA97" s="93"/>
      <c r="GB97" s="93"/>
      <c r="GC97" s="93"/>
      <c r="GD97" s="93"/>
      <c r="GE97" s="93"/>
      <c r="GF97" s="93"/>
      <c r="GG97" s="93"/>
      <c r="GH97" s="93"/>
      <c r="GI97" s="93"/>
      <c r="GJ97" s="93"/>
      <c r="GK97" s="93"/>
      <c r="GL97" s="93"/>
      <c r="GM97" s="93"/>
      <c r="GN97" s="93"/>
      <c r="GO97" s="93"/>
      <c r="GP97" s="93"/>
      <c r="GQ97" s="93"/>
      <c r="GR97" s="93"/>
      <c r="GS97" s="93"/>
      <c r="GT97" s="93"/>
      <c r="GU97" s="93"/>
      <c r="GV97" s="93"/>
      <c r="GW97" s="93"/>
      <c r="GX97" s="93"/>
      <c r="GY97" s="93"/>
      <c r="GZ97" s="93"/>
      <c r="HA97" s="93"/>
      <c r="HB97" s="93"/>
      <c r="HC97" s="93"/>
      <c r="HD97" s="93"/>
      <c r="HE97" s="93"/>
      <c r="HF97" s="93"/>
      <c r="HG97" s="93"/>
      <c r="HH97" s="93"/>
      <c r="HI97" s="93"/>
      <c r="HJ97" s="93"/>
      <c r="HK97" s="93"/>
      <c r="HL97" s="93"/>
      <c r="HM97" s="93"/>
      <c r="HN97" s="93"/>
      <c r="HO97" s="93"/>
      <c r="HP97" s="93"/>
      <c r="HQ97" s="93"/>
      <c r="HR97" s="93"/>
      <c r="HS97" s="93"/>
      <c r="HT97" s="93"/>
      <c r="HU97" s="93"/>
      <c r="HV97" s="93"/>
      <c r="HW97" s="93"/>
      <c r="HX97" s="93"/>
      <c r="HY97" s="93"/>
      <c r="HZ97" s="93"/>
      <c r="IA97" s="93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93"/>
      <c r="IT97" s="93"/>
      <c r="IU97" s="93"/>
      <c r="IV97" s="93"/>
      <c r="IW97" s="93"/>
    </row>
    <row r="98" customFormat="false" ht="12.75" hidden="false" customHeight="false" outlineLevel="0" collapsed="false">
      <c r="A98" s="93" t="n">
        <v>0.568649192464996</v>
      </c>
      <c r="B98" s="105" t="n">
        <v>39508</v>
      </c>
      <c r="C98" s="91" t="n">
        <v>3.82</v>
      </c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93"/>
      <c r="GA98" s="93"/>
      <c r="GB98" s="93"/>
      <c r="GC98" s="93"/>
      <c r="GD98" s="93"/>
      <c r="GE98" s="93"/>
      <c r="GF98" s="93"/>
      <c r="GG98" s="93"/>
      <c r="GH98" s="93"/>
      <c r="GI98" s="93"/>
      <c r="GJ98" s="93"/>
      <c r="GK98" s="93"/>
      <c r="GL98" s="93"/>
      <c r="GM98" s="93"/>
      <c r="GN98" s="93"/>
      <c r="GO98" s="93"/>
      <c r="GP98" s="93"/>
      <c r="GQ98" s="93"/>
      <c r="GR98" s="93"/>
      <c r="GS98" s="93"/>
      <c r="GT98" s="93"/>
      <c r="GU98" s="93"/>
      <c r="GV98" s="93"/>
      <c r="GW98" s="93"/>
      <c r="GX98" s="93"/>
      <c r="GY98" s="93"/>
      <c r="GZ98" s="93"/>
      <c r="HA98" s="93"/>
      <c r="HB98" s="93"/>
      <c r="HC98" s="93"/>
      <c r="HD98" s="93"/>
      <c r="HE98" s="93"/>
      <c r="HF98" s="93"/>
      <c r="HG98" s="93"/>
      <c r="HH98" s="93"/>
      <c r="HI98" s="93"/>
      <c r="HJ98" s="93"/>
      <c r="HK98" s="93"/>
      <c r="HL98" s="93"/>
      <c r="HM98" s="93"/>
      <c r="HN98" s="93"/>
      <c r="HO98" s="93"/>
      <c r="HP98" s="93"/>
      <c r="HQ98" s="93"/>
      <c r="HR98" s="93"/>
      <c r="HS98" s="93"/>
      <c r="HT98" s="93"/>
      <c r="HU98" s="93"/>
      <c r="HV98" s="93"/>
      <c r="HW98" s="93"/>
      <c r="HX98" s="93"/>
      <c r="HY98" s="93"/>
      <c r="HZ98" s="93"/>
      <c r="IA98" s="93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93"/>
      <c r="IT98" s="93"/>
      <c r="IU98" s="93"/>
      <c r="IV98" s="93"/>
      <c r="IW98" s="93"/>
    </row>
    <row r="99" customFormat="false" ht="12.75" hidden="false" customHeight="false" outlineLevel="0" collapsed="false">
      <c r="A99" s="93" t="n">
        <v>0.565208652141767</v>
      </c>
      <c r="B99" s="105" t="n">
        <v>39539</v>
      </c>
      <c r="C99" s="91" t="n">
        <v>3.635</v>
      </c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93"/>
      <c r="GA99" s="93"/>
      <c r="GB99" s="93"/>
      <c r="GC99" s="93"/>
      <c r="GD99" s="93"/>
      <c r="GE99" s="93"/>
      <c r="GF99" s="93"/>
      <c r="GG99" s="93"/>
      <c r="GH99" s="93"/>
      <c r="GI99" s="93"/>
      <c r="GJ99" s="93"/>
      <c r="GK99" s="93"/>
      <c r="GL99" s="93"/>
      <c r="GM99" s="93"/>
      <c r="GN99" s="93"/>
      <c r="GO99" s="93"/>
      <c r="GP99" s="93"/>
      <c r="GQ99" s="93"/>
      <c r="GR99" s="93"/>
      <c r="GS99" s="93"/>
      <c r="GT99" s="93"/>
      <c r="GU99" s="93"/>
      <c r="GV99" s="93"/>
      <c r="GW99" s="93"/>
      <c r="GX99" s="93"/>
      <c r="GY99" s="93"/>
      <c r="GZ99" s="93"/>
      <c r="HA99" s="93"/>
      <c r="HB99" s="93"/>
      <c r="HC99" s="93"/>
      <c r="HD99" s="93"/>
      <c r="HE99" s="93"/>
      <c r="HF99" s="93"/>
      <c r="HG99" s="93"/>
      <c r="HH99" s="93"/>
      <c r="HI99" s="93"/>
      <c r="HJ99" s="93"/>
      <c r="HK99" s="93"/>
      <c r="HL99" s="93"/>
      <c r="HM99" s="93"/>
      <c r="HN99" s="93"/>
      <c r="HO99" s="93"/>
      <c r="HP99" s="93"/>
      <c r="HQ99" s="93"/>
      <c r="HR99" s="93"/>
      <c r="HS99" s="93"/>
      <c r="HT99" s="93"/>
      <c r="HU99" s="93"/>
      <c r="HV99" s="93"/>
      <c r="HW99" s="93"/>
      <c r="HX99" s="93"/>
      <c r="HY99" s="93"/>
      <c r="HZ99" s="93"/>
      <c r="IA99" s="93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93"/>
      <c r="IT99" s="93"/>
      <c r="IU99" s="93"/>
      <c r="IV99" s="93"/>
      <c r="IW99" s="93"/>
    </row>
    <row r="100" customFormat="false" ht="12.75" hidden="false" customHeight="false" outlineLevel="0" collapsed="false">
      <c r="A100" s="93" t="n">
        <v>0.561900274812536</v>
      </c>
      <c r="B100" s="105" t="n">
        <v>39569</v>
      </c>
      <c r="C100" s="91" t="n">
        <v>3.633</v>
      </c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93"/>
      <c r="HT100" s="93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  <c r="IU100" s="93"/>
      <c r="IV100" s="93"/>
      <c r="IW100" s="93"/>
    </row>
    <row r="101" customFormat="false" ht="12.75" hidden="false" customHeight="false" outlineLevel="0" collapsed="false">
      <c r="A101" s="93" t="n">
        <v>0.558503354251106</v>
      </c>
      <c r="B101" s="105" t="n">
        <v>39600</v>
      </c>
      <c r="C101" s="91" t="n">
        <v>3.673</v>
      </c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93"/>
      <c r="HT101" s="93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  <c r="IT101" s="93"/>
      <c r="IU101" s="93"/>
      <c r="IV101" s="93"/>
      <c r="IW101" s="93"/>
    </row>
    <row r="102" customFormat="false" ht="12.75" hidden="false" customHeight="false" outlineLevel="0" collapsed="false">
      <c r="A102" s="93" t="n">
        <v>0.555236906199587</v>
      </c>
      <c r="B102" s="105" t="n">
        <v>39630</v>
      </c>
      <c r="C102" s="91" t="n">
        <v>3.715</v>
      </c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93"/>
      <c r="HT102" s="93"/>
      <c r="HU102" s="93"/>
      <c r="HV102" s="93"/>
      <c r="HW102" s="93"/>
      <c r="HX102" s="93"/>
      <c r="HY102" s="93"/>
      <c r="HZ102" s="93"/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  <c r="IU102" s="93"/>
      <c r="IV102" s="93"/>
      <c r="IW102" s="93"/>
    </row>
    <row r="103" customFormat="false" ht="12.75" hidden="false" customHeight="false" outlineLevel="0" collapsed="false">
      <c r="A103" s="93" t="n">
        <v>0.551883021787569</v>
      </c>
      <c r="B103" s="105" t="n">
        <v>39661</v>
      </c>
      <c r="C103" s="91" t="n">
        <v>3.757</v>
      </c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93"/>
      <c r="HT103" s="93"/>
      <c r="HU103" s="93"/>
      <c r="HV103" s="93"/>
      <c r="HW103" s="93"/>
      <c r="HX103" s="93"/>
      <c r="HY103" s="93"/>
      <c r="HZ103" s="93"/>
      <c r="IA103" s="93"/>
      <c r="IB103" s="93"/>
      <c r="IC103" s="93"/>
      <c r="ID103" s="93"/>
      <c r="IE103" s="93"/>
      <c r="IF103" s="93"/>
      <c r="IG103" s="93"/>
      <c r="IH103" s="93"/>
      <c r="II103" s="93"/>
      <c r="IJ103" s="93"/>
      <c r="IK103" s="93"/>
      <c r="IL103" s="93"/>
      <c r="IM103" s="93"/>
      <c r="IN103" s="93"/>
      <c r="IO103" s="93"/>
      <c r="IP103" s="93"/>
      <c r="IQ103" s="93"/>
      <c r="IR103" s="93"/>
      <c r="IS103" s="93"/>
      <c r="IT103" s="93"/>
      <c r="IU103" s="93"/>
      <c r="IV103" s="93"/>
      <c r="IW103" s="93"/>
    </row>
    <row r="104" customFormat="false" ht="12.75" hidden="false" customHeight="false" outlineLevel="0" collapsed="false">
      <c r="A104" s="93" t="n">
        <v>0.548550787172356</v>
      </c>
      <c r="B104" s="105" t="n">
        <v>39692</v>
      </c>
      <c r="C104" s="91" t="n">
        <v>3.74</v>
      </c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93"/>
      <c r="HT104" s="93"/>
      <c r="HU104" s="93"/>
      <c r="HV104" s="93"/>
      <c r="HW104" s="93"/>
      <c r="HX104" s="93"/>
      <c r="HY104" s="93"/>
      <c r="HZ104" s="93"/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  <c r="IU104" s="93"/>
      <c r="IV104" s="93"/>
      <c r="IW104" s="93"/>
    </row>
    <row r="105" customFormat="false" ht="12.75" hidden="false" customHeight="false" outlineLevel="0" collapsed="false">
      <c r="A105" s="93" t="n">
        <v>0.545346518501085</v>
      </c>
      <c r="B105" s="105" t="n">
        <v>39722</v>
      </c>
      <c r="C105" s="91" t="n">
        <v>3.753</v>
      </c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93"/>
      <c r="HM105" s="93"/>
      <c r="HN105" s="93"/>
      <c r="HO105" s="93"/>
      <c r="HP105" s="93"/>
      <c r="HQ105" s="93"/>
      <c r="HR105" s="93"/>
      <c r="HS105" s="93"/>
      <c r="HT105" s="93"/>
      <c r="HU105" s="93"/>
      <c r="HV105" s="93"/>
      <c r="HW105" s="93"/>
      <c r="HX105" s="93"/>
      <c r="HY105" s="93"/>
      <c r="HZ105" s="93"/>
      <c r="IA105" s="93"/>
      <c r="IB105" s="93"/>
      <c r="IC105" s="93"/>
      <c r="ID105" s="93"/>
      <c r="IE105" s="93"/>
      <c r="IF105" s="93"/>
      <c r="IG105" s="93"/>
      <c r="IH105" s="93"/>
      <c r="II105" s="93"/>
      <c r="IJ105" s="93"/>
      <c r="IK105" s="93"/>
      <c r="IL105" s="93"/>
      <c r="IM105" s="93"/>
      <c r="IN105" s="93"/>
      <c r="IO105" s="93"/>
      <c r="IP105" s="93"/>
      <c r="IQ105" s="93"/>
      <c r="IR105" s="93"/>
      <c r="IS105" s="93"/>
      <c r="IT105" s="93"/>
      <c r="IU105" s="93"/>
      <c r="IV105" s="93"/>
      <c r="IW105" s="93"/>
    </row>
    <row r="106" customFormat="false" ht="12.75" hidden="false" customHeight="false" outlineLevel="0" collapsed="false">
      <c r="A106" s="93" t="n">
        <v>0.542056455261233</v>
      </c>
      <c r="B106" s="105" t="n">
        <v>39753</v>
      </c>
      <c r="C106" s="91" t="n">
        <v>3.905</v>
      </c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93"/>
      <c r="HT106" s="93"/>
      <c r="HU106" s="93"/>
      <c r="HV106" s="93"/>
      <c r="HW106" s="93"/>
      <c r="HX106" s="93"/>
      <c r="HY106" s="93"/>
      <c r="HZ106" s="93"/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  <c r="IU106" s="93"/>
      <c r="IV106" s="93"/>
      <c r="IW106" s="93"/>
    </row>
    <row r="107" customFormat="false" ht="12.75" hidden="false" customHeight="false" outlineLevel="0" collapsed="false">
      <c r="A107" s="93" t="n">
        <v>0.538892724054897</v>
      </c>
      <c r="B107" s="105" t="n">
        <v>39783</v>
      </c>
      <c r="C107" s="91" t="n">
        <v>4.065</v>
      </c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93"/>
      <c r="HM107" s="93"/>
      <c r="HN107" s="93"/>
      <c r="HO107" s="93"/>
      <c r="HP107" s="93"/>
      <c r="HQ107" s="93"/>
      <c r="HR107" s="93"/>
      <c r="HS107" s="93"/>
      <c r="HT107" s="93"/>
      <c r="HU107" s="93"/>
      <c r="HV107" s="93"/>
      <c r="HW107" s="93"/>
      <c r="HX107" s="93"/>
      <c r="HY107" s="93"/>
      <c r="HZ107" s="93"/>
      <c r="IA107" s="93"/>
      <c r="IB107" s="93"/>
      <c r="IC107" s="93"/>
      <c r="ID107" s="93"/>
      <c r="IE107" s="93"/>
      <c r="IF107" s="93"/>
      <c r="IG107" s="93"/>
      <c r="IH107" s="93"/>
      <c r="II107" s="93"/>
      <c r="IJ107" s="93"/>
      <c r="IK107" s="93"/>
      <c r="IL107" s="93"/>
      <c r="IM107" s="93"/>
      <c r="IN107" s="93"/>
      <c r="IO107" s="93"/>
      <c r="IP107" s="93"/>
      <c r="IQ107" s="93"/>
      <c r="IR107" s="93"/>
      <c r="IS107" s="93"/>
      <c r="IT107" s="93"/>
      <c r="IU107" s="93"/>
      <c r="IV107" s="93"/>
      <c r="IW107" s="93"/>
    </row>
    <row r="108" customFormat="false" ht="12.75" hidden="false" customHeight="false" outlineLevel="0" collapsed="false">
      <c r="A108" s="93" t="n">
        <v>0.535644268862887</v>
      </c>
      <c r="B108" s="105" t="n">
        <v>39814</v>
      </c>
      <c r="C108" s="91" t="n">
        <v>4.12</v>
      </c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93"/>
      <c r="HT108" s="93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  <c r="IU108" s="93"/>
      <c r="IV108" s="93"/>
      <c r="IW108" s="93"/>
    </row>
    <row r="109" customFormat="false" ht="12.75" hidden="false" customHeight="false" outlineLevel="0" collapsed="false">
      <c r="A109" s="93" t="n">
        <v>0.532416745389951</v>
      </c>
      <c r="B109" s="105" t="n">
        <v>39845</v>
      </c>
      <c r="C109" s="91" t="n">
        <v>4.04</v>
      </c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93"/>
      <c r="HT109" s="93"/>
      <c r="HU109" s="93"/>
      <c r="HV109" s="93"/>
      <c r="HW109" s="93"/>
      <c r="HX109" s="93"/>
      <c r="HY109" s="93"/>
      <c r="HZ109" s="93"/>
      <c r="IA109" s="93"/>
      <c r="IB109" s="93"/>
      <c r="IC109" s="93"/>
      <c r="ID109" s="93"/>
      <c r="IE109" s="93"/>
      <c r="IF109" s="93"/>
      <c r="IG109" s="93"/>
      <c r="IH109" s="93"/>
      <c r="II109" s="93"/>
      <c r="IJ109" s="93"/>
      <c r="IK109" s="93"/>
      <c r="IL109" s="93"/>
      <c r="IM109" s="93"/>
      <c r="IN109" s="93"/>
      <c r="IO109" s="93"/>
      <c r="IP109" s="93"/>
      <c r="IQ109" s="93"/>
      <c r="IR109" s="93"/>
      <c r="IS109" s="93"/>
      <c r="IT109" s="93"/>
      <c r="IU109" s="93"/>
      <c r="IV109" s="93"/>
      <c r="IW109" s="93"/>
    </row>
    <row r="110" customFormat="false" ht="12.75" hidden="false" customHeight="false" outlineLevel="0" collapsed="false">
      <c r="A110" s="93" t="n">
        <v>0.529519435666923</v>
      </c>
      <c r="B110" s="105" t="n">
        <v>39873</v>
      </c>
      <c r="C110" s="91" t="n">
        <v>3.91</v>
      </c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93"/>
      <c r="HT110" s="93"/>
      <c r="HU110" s="93"/>
      <c r="HV110" s="93"/>
      <c r="HW110" s="93"/>
      <c r="HX110" s="93"/>
      <c r="HY110" s="93"/>
      <c r="HZ110" s="93"/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  <c r="IU110" s="93"/>
      <c r="IV110" s="93"/>
      <c r="IW110" s="93"/>
    </row>
    <row r="111" customFormat="false" ht="12.75" hidden="false" customHeight="false" outlineLevel="0" collapsed="false">
      <c r="A111" s="93" t="n">
        <v>0.526331357337241</v>
      </c>
      <c r="B111" s="105" t="n">
        <v>39904</v>
      </c>
      <c r="C111" s="91" t="n">
        <v>3.725</v>
      </c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93"/>
      <c r="HM111" s="93"/>
      <c r="HN111" s="93"/>
      <c r="HO111" s="93"/>
      <c r="HP111" s="93"/>
      <c r="HQ111" s="93"/>
      <c r="HR111" s="93"/>
      <c r="HS111" s="93"/>
      <c r="HT111" s="93"/>
      <c r="HU111" s="93"/>
      <c r="HV111" s="93"/>
      <c r="HW111" s="93"/>
      <c r="HX111" s="93"/>
      <c r="HY111" s="93"/>
      <c r="HZ111" s="93"/>
      <c r="IA111" s="93"/>
      <c r="IB111" s="93"/>
      <c r="IC111" s="93"/>
      <c r="ID111" s="93"/>
      <c r="IE111" s="93"/>
      <c r="IF111" s="93"/>
      <c r="IG111" s="93"/>
      <c r="IH111" s="93"/>
      <c r="II111" s="93"/>
      <c r="IJ111" s="93"/>
      <c r="IK111" s="93"/>
      <c r="IL111" s="93"/>
      <c r="IM111" s="93"/>
      <c r="IN111" s="93"/>
      <c r="IO111" s="93"/>
      <c r="IP111" s="93"/>
      <c r="IQ111" s="93"/>
      <c r="IR111" s="93"/>
      <c r="IS111" s="93"/>
      <c r="IT111" s="93"/>
      <c r="IU111" s="93"/>
      <c r="IV111" s="93"/>
      <c r="IW111" s="93"/>
    </row>
    <row r="112" customFormat="false" ht="12.75" hidden="false" customHeight="false" outlineLevel="0" collapsed="false">
      <c r="A112" s="93" t="n">
        <v>0.523265660419863</v>
      </c>
      <c r="B112" s="105" t="n">
        <v>39934</v>
      </c>
      <c r="C112" s="91" t="n">
        <v>3.723</v>
      </c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93"/>
      <c r="HT112" s="93"/>
      <c r="HU112" s="93"/>
      <c r="HV112" s="93"/>
      <c r="HW112" s="93"/>
      <c r="HX112" s="93"/>
      <c r="HY112" s="93"/>
      <c r="HZ112" s="93"/>
      <c r="IA112" s="93"/>
      <c r="IB112" s="93"/>
      <c r="IC112" s="93"/>
      <c r="ID112" s="93"/>
      <c r="IE112" s="93"/>
      <c r="IF112" s="93"/>
      <c r="IG112" s="93"/>
      <c r="IH112" s="93"/>
      <c r="II112" s="93"/>
      <c r="IJ112" s="93"/>
      <c r="IK112" s="93"/>
      <c r="IL112" s="93"/>
      <c r="IM112" s="93"/>
      <c r="IN112" s="93"/>
      <c r="IO112" s="93"/>
      <c r="IP112" s="93"/>
      <c r="IQ112" s="93"/>
      <c r="IR112" s="93"/>
      <c r="IS112" s="93"/>
      <c r="IT112" s="93"/>
      <c r="IU112" s="93"/>
      <c r="IV112" s="93"/>
      <c r="IW112" s="93"/>
    </row>
    <row r="113" customFormat="false" ht="12.75" hidden="false" customHeight="false" outlineLevel="0" collapsed="false">
      <c r="A113" s="93" t="n">
        <v>0.520117829330757</v>
      </c>
      <c r="B113" s="105" t="n">
        <v>39965</v>
      </c>
      <c r="C113" s="91" t="n">
        <v>3.763</v>
      </c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93"/>
      <c r="HM113" s="93"/>
      <c r="HN113" s="93"/>
      <c r="HO113" s="93"/>
      <c r="HP113" s="93"/>
      <c r="HQ113" s="93"/>
      <c r="HR113" s="93"/>
      <c r="HS113" s="93"/>
      <c r="HT113" s="93"/>
      <c r="HU113" s="93"/>
      <c r="HV113" s="93"/>
      <c r="HW113" s="93"/>
      <c r="HX113" s="93"/>
      <c r="HY113" s="93"/>
      <c r="HZ113" s="93"/>
      <c r="IA113" s="93"/>
      <c r="IB113" s="93"/>
      <c r="IC113" s="93"/>
      <c r="ID113" s="93"/>
      <c r="IE113" s="93"/>
      <c r="IF113" s="93"/>
      <c r="IG113" s="93"/>
      <c r="IH113" s="93"/>
      <c r="II113" s="93"/>
      <c r="IJ113" s="93"/>
      <c r="IK113" s="93"/>
      <c r="IL113" s="93"/>
      <c r="IM113" s="93"/>
      <c r="IN113" s="93"/>
      <c r="IO113" s="93"/>
      <c r="IP113" s="93"/>
      <c r="IQ113" s="93"/>
      <c r="IR113" s="93"/>
      <c r="IS113" s="93"/>
      <c r="IT113" s="93"/>
      <c r="IU113" s="93"/>
      <c r="IV113" s="93"/>
      <c r="IW113" s="93"/>
    </row>
    <row r="114" customFormat="false" ht="12.75" hidden="false" customHeight="false" outlineLevel="0" collapsed="false">
      <c r="A114" s="93" t="n">
        <v>0.517090820876756</v>
      </c>
      <c r="B114" s="105" t="n">
        <v>39995</v>
      </c>
      <c r="C114" s="91" t="n">
        <v>3.805</v>
      </c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93"/>
      <c r="HT114" s="93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  <c r="IU114" s="93"/>
      <c r="IV114" s="93"/>
      <c r="IW114" s="93"/>
    </row>
    <row r="115" customFormat="false" ht="12.75" hidden="false" customHeight="false" outlineLevel="0" collapsed="false">
      <c r="A115" s="93" t="n">
        <v>0.513982700601162</v>
      </c>
      <c r="B115" s="105" t="n">
        <v>40026</v>
      </c>
      <c r="C115" s="91" t="n">
        <v>3.847</v>
      </c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93"/>
      <c r="HT115" s="93"/>
      <c r="HU115" s="93"/>
      <c r="HV115" s="93"/>
      <c r="HW115" s="93"/>
      <c r="HX115" s="93"/>
      <c r="HY115" s="93"/>
      <c r="HZ115" s="93"/>
      <c r="IA115" s="93"/>
      <c r="IB115" s="93"/>
      <c r="IC115" s="93"/>
      <c r="ID115" s="93"/>
      <c r="IE115" s="93"/>
      <c r="IF115" s="93"/>
      <c r="IG115" s="93"/>
      <c r="IH115" s="93"/>
      <c r="II115" s="93"/>
      <c r="IJ115" s="93"/>
      <c r="IK115" s="93"/>
      <c r="IL115" s="93"/>
      <c r="IM115" s="93"/>
      <c r="IN115" s="93"/>
      <c r="IO115" s="93"/>
      <c r="IP115" s="93"/>
      <c r="IQ115" s="93"/>
      <c r="IR115" s="93"/>
      <c r="IS115" s="93"/>
      <c r="IT115" s="93"/>
      <c r="IU115" s="93"/>
      <c r="IV115" s="93"/>
      <c r="IW115" s="93"/>
    </row>
    <row r="116" customFormat="false" ht="12.75" hidden="false" customHeight="false" outlineLevel="0" collapsed="false">
      <c r="A116" s="93" t="n">
        <v>0.510894558059711</v>
      </c>
      <c r="B116" s="105" t="n">
        <v>40057</v>
      </c>
      <c r="C116" s="91" t="n">
        <v>3.83</v>
      </c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93"/>
      <c r="HM116" s="93"/>
      <c r="HN116" s="93"/>
      <c r="HO116" s="93"/>
      <c r="HP116" s="93"/>
      <c r="HQ116" s="93"/>
      <c r="HR116" s="93"/>
      <c r="HS116" s="93"/>
      <c r="HT116" s="93"/>
      <c r="HU116" s="93"/>
      <c r="HV116" s="93"/>
      <c r="HW116" s="93"/>
      <c r="HX116" s="93"/>
      <c r="HY116" s="93"/>
      <c r="HZ116" s="93"/>
      <c r="IA116" s="93"/>
      <c r="IB116" s="93"/>
      <c r="IC116" s="93"/>
      <c r="ID116" s="93"/>
      <c r="IE116" s="93"/>
      <c r="IF116" s="93"/>
      <c r="IG116" s="93"/>
      <c r="IH116" s="93"/>
      <c r="II116" s="93"/>
      <c r="IJ116" s="93"/>
      <c r="IK116" s="93"/>
      <c r="IL116" s="93"/>
      <c r="IM116" s="93"/>
      <c r="IN116" s="93"/>
      <c r="IO116" s="93"/>
      <c r="IP116" s="93"/>
      <c r="IQ116" s="93"/>
      <c r="IR116" s="93"/>
      <c r="IS116" s="93"/>
      <c r="IT116" s="93"/>
      <c r="IU116" s="93"/>
      <c r="IV116" s="93"/>
      <c r="IW116" s="93"/>
    </row>
    <row r="117" customFormat="false" ht="12.75" hidden="false" customHeight="false" outlineLevel="0" collapsed="false">
      <c r="A117" s="93" t="n">
        <v>0.507924926725383</v>
      </c>
      <c r="B117" s="105" t="n">
        <v>40087</v>
      </c>
      <c r="C117" s="91" t="n">
        <v>3.843</v>
      </c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3"/>
      <c r="FL117" s="93"/>
      <c r="FM117" s="93"/>
      <c r="FN117" s="93"/>
      <c r="FO117" s="93"/>
      <c r="FP117" s="93"/>
      <c r="FQ117" s="93"/>
      <c r="FR117" s="93"/>
      <c r="FS117" s="93"/>
      <c r="FT117" s="93"/>
      <c r="FU117" s="93"/>
      <c r="FV117" s="93"/>
      <c r="FW117" s="93"/>
      <c r="FX117" s="93"/>
      <c r="FY117" s="93"/>
      <c r="FZ117" s="93"/>
      <c r="GA117" s="93"/>
      <c r="GB117" s="93"/>
      <c r="GC117" s="93"/>
      <c r="GD117" s="93"/>
      <c r="GE117" s="93"/>
      <c r="GF117" s="93"/>
      <c r="GG117" s="93"/>
      <c r="GH117" s="93"/>
      <c r="GI117" s="93"/>
      <c r="GJ117" s="93"/>
      <c r="GK117" s="93"/>
      <c r="GL117" s="93"/>
      <c r="GM117" s="93"/>
      <c r="GN117" s="93"/>
      <c r="GO117" s="93"/>
      <c r="GP117" s="93"/>
      <c r="GQ117" s="93"/>
      <c r="GR117" s="93"/>
      <c r="GS117" s="93"/>
      <c r="GT117" s="93"/>
      <c r="GU117" s="93"/>
      <c r="GV117" s="93"/>
      <c r="GW117" s="93"/>
      <c r="GX117" s="93"/>
      <c r="GY117" s="93"/>
      <c r="GZ117" s="93"/>
      <c r="HA117" s="93"/>
      <c r="HB117" s="93"/>
      <c r="HC117" s="93"/>
      <c r="HD117" s="93"/>
      <c r="HE117" s="93"/>
      <c r="HF117" s="93"/>
      <c r="HG117" s="93"/>
      <c r="HH117" s="93"/>
      <c r="HI117" s="93"/>
      <c r="HJ117" s="93"/>
      <c r="HK117" s="93"/>
      <c r="HL117" s="93"/>
      <c r="HM117" s="93"/>
      <c r="HN117" s="93"/>
      <c r="HO117" s="93"/>
      <c r="HP117" s="93"/>
      <c r="HQ117" s="93"/>
      <c r="HR117" s="93"/>
      <c r="HS117" s="93"/>
      <c r="HT117" s="93"/>
      <c r="HU117" s="93"/>
      <c r="HV117" s="93"/>
      <c r="HW117" s="93"/>
      <c r="HX117" s="93"/>
      <c r="HY117" s="93"/>
      <c r="HZ117" s="93"/>
      <c r="IA117" s="93"/>
      <c r="IB117" s="93"/>
      <c r="IC117" s="93"/>
      <c r="ID117" s="93"/>
      <c r="IE117" s="93"/>
      <c r="IF117" s="93"/>
      <c r="IG117" s="93"/>
      <c r="IH117" s="93"/>
      <c r="II117" s="93"/>
      <c r="IJ117" s="93"/>
      <c r="IK117" s="93"/>
      <c r="IL117" s="93"/>
      <c r="IM117" s="93"/>
      <c r="IN117" s="93"/>
      <c r="IO117" s="93"/>
      <c r="IP117" s="93"/>
      <c r="IQ117" s="93"/>
      <c r="IR117" s="93"/>
      <c r="IS117" s="93"/>
      <c r="IT117" s="93"/>
      <c r="IU117" s="93"/>
      <c r="IV117" s="93"/>
      <c r="IW117" s="93"/>
    </row>
    <row r="118" customFormat="false" ht="12.75" hidden="false" customHeight="false" outlineLevel="0" collapsed="false">
      <c r="A118" s="93" t="n">
        <v>0.504875700090974</v>
      </c>
      <c r="B118" s="105" t="n">
        <v>40118</v>
      </c>
      <c r="C118" s="91" t="n">
        <v>3.995</v>
      </c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3"/>
      <c r="GM118" s="93"/>
      <c r="GN118" s="93"/>
      <c r="GO118" s="93"/>
      <c r="GP118" s="93"/>
      <c r="GQ118" s="93"/>
      <c r="GR118" s="93"/>
      <c r="GS118" s="93"/>
      <c r="GT118" s="93"/>
      <c r="GU118" s="93"/>
      <c r="GV118" s="93"/>
      <c r="GW118" s="93"/>
      <c r="GX118" s="93"/>
      <c r="GY118" s="93"/>
      <c r="GZ118" s="93"/>
      <c r="HA118" s="93"/>
      <c r="HB118" s="93"/>
      <c r="HC118" s="93"/>
      <c r="HD118" s="93"/>
      <c r="HE118" s="93"/>
      <c r="HF118" s="93"/>
      <c r="HG118" s="93"/>
      <c r="HH118" s="93"/>
      <c r="HI118" s="93"/>
      <c r="HJ118" s="93"/>
      <c r="HK118" s="93"/>
      <c r="HL118" s="93"/>
      <c r="HM118" s="93"/>
      <c r="HN118" s="93"/>
      <c r="HO118" s="93"/>
      <c r="HP118" s="93"/>
      <c r="HQ118" s="93"/>
      <c r="HR118" s="93"/>
      <c r="HS118" s="93"/>
      <c r="HT118" s="93"/>
      <c r="HU118" s="93"/>
      <c r="HV118" s="93"/>
      <c r="HW118" s="93"/>
      <c r="HX118" s="93"/>
      <c r="HY118" s="93"/>
      <c r="HZ118" s="93"/>
      <c r="IA118" s="93"/>
      <c r="IB118" s="93"/>
      <c r="IC118" s="93"/>
      <c r="ID118" s="93"/>
      <c r="IE118" s="93"/>
      <c r="IF118" s="93"/>
      <c r="IG118" s="93"/>
      <c r="IH118" s="93"/>
      <c r="II118" s="93"/>
      <c r="IJ118" s="93"/>
      <c r="IK118" s="93"/>
      <c r="IL118" s="93"/>
      <c r="IM118" s="93"/>
      <c r="IN118" s="93"/>
      <c r="IO118" s="93"/>
      <c r="IP118" s="93"/>
      <c r="IQ118" s="93"/>
      <c r="IR118" s="93"/>
      <c r="IS118" s="93"/>
      <c r="IT118" s="93"/>
      <c r="IU118" s="93"/>
      <c r="IV118" s="93"/>
      <c r="IW118" s="93"/>
    </row>
    <row r="119" customFormat="false" ht="12.75" hidden="false" customHeight="false" outlineLevel="0" collapsed="false">
      <c r="A119" s="93" t="n">
        <v>0.501943477856102</v>
      </c>
      <c r="B119" s="105" t="n">
        <v>40148</v>
      </c>
      <c r="C119" s="91" t="n">
        <v>4.155</v>
      </c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  <c r="FI119" s="93"/>
      <c r="FJ119" s="93"/>
      <c r="FK119" s="93"/>
      <c r="FL119" s="93"/>
      <c r="FM119" s="93"/>
      <c r="FN119" s="93"/>
      <c r="FO119" s="93"/>
      <c r="FP119" s="93"/>
      <c r="FQ119" s="93"/>
      <c r="FR119" s="93"/>
      <c r="FS119" s="93"/>
      <c r="FT119" s="93"/>
      <c r="FU119" s="93"/>
      <c r="FV119" s="93"/>
      <c r="FW119" s="93"/>
      <c r="FX119" s="93"/>
      <c r="FY119" s="93"/>
      <c r="FZ119" s="93"/>
      <c r="GA119" s="93"/>
      <c r="GB119" s="93"/>
      <c r="GC119" s="93"/>
      <c r="GD119" s="93"/>
      <c r="GE119" s="93"/>
      <c r="GF119" s="93"/>
      <c r="GG119" s="93"/>
      <c r="GH119" s="93"/>
      <c r="GI119" s="93"/>
      <c r="GJ119" s="93"/>
      <c r="GK119" s="93"/>
      <c r="GL119" s="93"/>
      <c r="GM119" s="93"/>
      <c r="GN119" s="93"/>
      <c r="GO119" s="93"/>
      <c r="GP119" s="93"/>
      <c r="GQ119" s="93"/>
      <c r="GR119" s="93"/>
      <c r="GS119" s="93"/>
      <c r="GT119" s="93"/>
      <c r="GU119" s="93"/>
      <c r="GV119" s="93"/>
      <c r="GW119" s="93"/>
      <c r="GX119" s="93"/>
      <c r="GY119" s="93"/>
      <c r="GZ119" s="93"/>
      <c r="HA119" s="93"/>
      <c r="HB119" s="93"/>
      <c r="HC119" s="93"/>
      <c r="HD119" s="93"/>
      <c r="HE119" s="93"/>
      <c r="HF119" s="93"/>
      <c r="HG119" s="93"/>
      <c r="HH119" s="93"/>
      <c r="HI119" s="93"/>
      <c r="HJ119" s="93"/>
      <c r="HK119" s="93"/>
      <c r="HL119" s="93"/>
      <c r="HM119" s="93"/>
      <c r="HN119" s="93"/>
      <c r="HO119" s="93"/>
      <c r="HP119" s="93"/>
      <c r="HQ119" s="93"/>
      <c r="HR119" s="93"/>
      <c r="HS119" s="93"/>
      <c r="HT119" s="93"/>
      <c r="HU119" s="93"/>
      <c r="HV119" s="93"/>
      <c r="HW119" s="93"/>
      <c r="HX119" s="93"/>
      <c r="HY119" s="93"/>
      <c r="HZ119" s="93"/>
      <c r="IA119" s="93"/>
      <c r="IB119" s="93"/>
      <c r="IC119" s="93"/>
      <c r="ID119" s="93"/>
      <c r="IE119" s="93"/>
      <c r="IF119" s="93"/>
      <c r="IG119" s="93"/>
      <c r="IH119" s="93"/>
      <c r="II119" s="93"/>
      <c r="IJ119" s="93"/>
      <c r="IK119" s="93"/>
      <c r="IL119" s="93"/>
      <c r="IM119" s="93"/>
      <c r="IN119" s="93"/>
      <c r="IO119" s="93"/>
      <c r="IP119" s="93"/>
      <c r="IQ119" s="93"/>
      <c r="IR119" s="93"/>
      <c r="IS119" s="93"/>
      <c r="IT119" s="93"/>
      <c r="IU119" s="93"/>
      <c r="IV119" s="93"/>
      <c r="IW119" s="93"/>
    </row>
    <row r="120" customFormat="false" ht="12.75" hidden="false" customHeight="false" outlineLevel="0" collapsed="false">
      <c r="A120" s="93" t="n">
        <v>0.498932649281552</v>
      </c>
      <c r="B120" s="105" t="n">
        <v>40179</v>
      </c>
      <c r="C120" s="91" t="n">
        <v>4.2125</v>
      </c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/>
      <c r="FT120" s="93"/>
      <c r="FU120" s="93"/>
      <c r="FV120" s="93"/>
      <c r="FW120" s="93"/>
      <c r="FX120" s="93"/>
      <c r="FY120" s="93"/>
      <c r="FZ120" s="93"/>
      <c r="GA120" s="93"/>
      <c r="GB120" s="93"/>
      <c r="GC120" s="93"/>
      <c r="GD120" s="93"/>
      <c r="GE120" s="93"/>
      <c r="GF120" s="93"/>
      <c r="GG120" s="93"/>
      <c r="GH120" s="93"/>
      <c r="GI120" s="93"/>
      <c r="GJ120" s="93"/>
      <c r="GK120" s="93"/>
      <c r="GL120" s="93"/>
      <c r="GM120" s="93"/>
      <c r="GN120" s="93"/>
      <c r="GO120" s="93"/>
      <c r="GP120" s="93"/>
      <c r="GQ120" s="93"/>
      <c r="GR120" s="93"/>
      <c r="GS120" s="93"/>
      <c r="GT120" s="93"/>
      <c r="GU120" s="93"/>
      <c r="GV120" s="93"/>
      <c r="GW120" s="93"/>
      <c r="GX120" s="93"/>
      <c r="GY120" s="93"/>
      <c r="GZ120" s="93"/>
      <c r="HA120" s="93"/>
      <c r="HB120" s="93"/>
      <c r="HC120" s="93"/>
      <c r="HD120" s="93"/>
      <c r="HE120" s="93"/>
      <c r="HF120" s="93"/>
      <c r="HG120" s="93"/>
      <c r="HH120" s="93"/>
      <c r="HI120" s="93"/>
      <c r="HJ120" s="93"/>
      <c r="HK120" s="93"/>
      <c r="HL120" s="93"/>
      <c r="HM120" s="93"/>
      <c r="HN120" s="93"/>
      <c r="HO120" s="93"/>
      <c r="HP120" s="93"/>
      <c r="HQ120" s="93"/>
      <c r="HR120" s="93"/>
      <c r="HS120" s="93"/>
      <c r="HT120" s="93"/>
      <c r="HU120" s="93"/>
      <c r="HV120" s="93"/>
      <c r="HW120" s="93"/>
      <c r="HX120" s="93"/>
      <c r="HY120" s="93"/>
      <c r="HZ120" s="93"/>
      <c r="IA120" s="93"/>
      <c r="IB120" s="93"/>
      <c r="IC120" s="93"/>
      <c r="ID120" s="93"/>
      <c r="IE120" s="93"/>
      <c r="IF120" s="93"/>
      <c r="IG120" s="93"/>
      <c r="IH120" s="93"/>
      <c r="II120" s="93"/>
      <c r="IJ120" s="93"/>
      <c r="IK120" s="93"/>
      <c r="IL120" s="93"/>
      <c r="IM120" s="93"/>
      <c r="IN120" s="93"/>
      <c r="IO120" s="93"/>
      <c r="IP120" s="93"/>
      <c r="IQ120" s="93"/>
      <c r="IR120" s="93"/>
      <c r="IS120" s="93"/>
      <c r="IT120" s="93"/>
      <c r="IU120" s="93"/>
      <c r="IV120" s="93"/>
      <c r="IW120" s="93"/>
    </row>
    <row r="121" customFormat="false" ht="12.75" hidden="false" customHeight="false" outlineLevel="0" collapsed="false">
      <c r="A121" s="93" t="n">
        <v>0.49594113833771</v>
      </c>
      <c r="B121" s="105" t="n">
        <v>40210</v>
      </c>
      <c r="C121" s="91" t="n">
        <v>4.1325</v>
      </c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3"/>
      <c r="FL121" s="93"/>
      <c r="FM121" s="93"/>
      <c r="FN121" s="93"/>
      <c r="FO121" s="93"/>
      <c r="FP121" s="93"/>
      <c r="FQ121" s="93"/>
      <c r="FR121" s="93"/>
      <c r="FS121" s="93"/>
      <c r="FT121" s="93"/>
      <c r="FU121" s="93"/>
      <c r="FV121" s="93"/>
      <c r="FW121" s="93"/>
      <c r="FX121" s="93"/>
      <c r="FY121" s="93"/>
      <c r="FZ121" s="93"/>
      <c r="GA121" s="93"/>
      <c r="GB121" s="93"/>
      <c r="GC121" s="93"/>
      <c r="GD121" s="93"/>
      <c r="GE121" s="93"/>
      <c r="GF121" s="93"/>
      <c r="GG121" s="93"/>
      <c r="GH121" s="93"/>
      <c r="GI121" s="93"/>
      <c r="GJ121" s="93"/>
      <c r="GK121" s="93"/>
      <c r="GL121" s="93"/>
      <c r="GM121" s="93"/>
      <c r="GN121" s="93"/>
      <c r="GO121" s="93"/>
      <c r="GP121" s="93"/>
      <c r="GQ121" s="93"/>
      <c r="GR121" s="93"/>
      <c r="GS121" s="93"/>
      <c r="GT121" s="93"/>
      <c r="GU121" s="93"/>
      <c r="GV121" s="93"/>
      <c r="GW121" s="93"/>
      <c r="GX121" s="93"/>
      <c r="GY121" s="93"/>
      <c r="GZ121" s="93"/>
      <c r="HA121" s="93"/>
      <c r="HB121" s="93"/>
      <c r="HC121" s="93"/>
      <c r="HD121" s="93"/>
      <c r="HE121" s="93"/>
      <c r="HF121" s="93"/>
      <c r="HG121" s="93"/>
      <c r="HH121" s="93"/>
      <c r="HI121" s="93"/>
      <c r="HJ121" s="93"/>
      <c r="HK121" s="93"/>
      <c r="HL121" s="93"/>
      <c r="HM121" s="93"/>
      <c r="HN121" s="93"/>
      <c r="HO121" s="93"/>
      <c r="HP121" s="93"/>
      <c r="HQ121" s="93"/>
      <c r="HR121" s="93"/>
      <c r="HS121" s="93"/>
      <c r="HT121" s="93"/>
      <c r="HU121" s="93"/>
      <c r="HV121" s="93"/>
      <c r="HW121" s="93"/>
      <c r="HX121" s="93"/>
      <c r="HY121" s="93"/>
      <c r="HZ121" s="93"/>
      <c r="IA121" s="93"/>
      <c r="IB121" s="93"/>
      <c r="IC121" s="93"/>
      <c r="ID121" s="93"/>
      <c r="IE121" s="93"/>
      <c r="IF121" s="93"/>
      <c r="IG121" s="93"/>
      <c r="IH121" s="93"/>
      <c r="II121" s="93"/>
      <c r="IJ121" s="93"/>
      <c r="IK121" s="93"/>
      <c r="IL121" s="93"/>
      <c r="IM121" s="93"/>
      <c r="IN121" s="93"/>
      <c r="IO121" s="93"/>
      <c r="IP121" s="93"/>
      <c r="IQ121" s="93"/>
      <c r="IR121" s="93"/>
      <c r="IS121" s="93"/>
      <c r="IT121" s="93"/>
      <c r="IU121" s="93"/>
      <c r="IV121" s="93"/>
      <c r="IW121" s="93"/>
    </row>
    <row r="122" customFormat="false" ht="12.75" hidden="false" customHeight="false" outlineLevel="0" collapsed="false">
      <c r="A122" s="93" t="n">
        <v>0.493255623436396</v>
      </c>
      <c r="B122" s="105" t="n">
        <v>40238</v>
      </c>
      <c r="C122" s="91" t="n">
        <v>4.0025</v>
      </c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3"/>
      <c r="GM122" s="93"/>
      <c r="GN122" s="93"/>
      <c r="GO122" s="93"/>
      <c r="GP122" s="93"/>
      <c r="GQ122" s="93"/>
      <c r="GR122" s="93"/>
      <c r="GS122" s="93"/>
      <c r="GT122" s="93"/>
      <c r="GU122" s="93"/>
      <c r="GV122" s="93"/>
      <c r="GW122" s="93"/>
      <c r="GX122" s="93"/>
      <c r="GY122" s="93"/>
      <c r="GZ122" s="93"/>
      <c r="HA122" s="93"/>
      <c r="HB122" s="93"/>
      <c r="HC122" s="93"/>
      <c r="HD122" s="93"/>
      <c r="HE122" s="93"/>
      <c r="HF122" s="93"/>
      <c r="HG122" s="93"/>
      <c r="HH122" s="93"/>
      <c r="HI122" s="93"/>
      <c r="HJ122" s="93"/>
      <c r="HK122" s="93"/>
      <c r="HL122" s="93"/>
      <c r="HM122" s="93"/>
      <c r="HN122" s="93"/>
      <c r="HO122" s="93"/>
      <c r="HP122" s="93"/>
      <c r="HQ122" s="93"/>
      <c r="HR122" s="93"/>
      <c r="HS122" s="93"/>
      <c r="HT122" s="93"/>
      <c r="HU122" s="93"/>
      <c r="HV122" s="93"/>
      <c r="HW122" s="93"/>
      <c r="HX122" s="93"/>
      <c r="HY122" s="93"/>
      <c r="HZ122" s="93"/>
      <c r="IA122" s="93"/>
      <c r="IB122" s="93"/>
      <c r="IC122" s="93"/>
      <c r="ID122" s="93"/>
      <c r="IE122" s="93"/>
      <c r="IF122" s="93"/>
      <c r="IG122" s="93"/>
      <c r="IH122" s="93"/>
      <c r="II122" s="93"/>
      <c r="IJ122" s="93"/>
      <c r="IK122" s="93"/>
      <c r="IL122" s="93"/>
      <c r="IM122" s="93"/>
      <c r="IN122" s="93"/>
      <c r="IO122" s="93"/>
      <c r="IP122" s="93"/>
      <c r="IQ122" s="93"/>
      <c r="IR122" s="93"/>
      <c r="IS122" s="93"/>
      <c r="IT122" s="93"/>
      <c r="IU122" s="93"/>
      <c r="IV122" s="93"/>
      <c r="IW122" s="93"/>
    </row>
    <row r="123" customFormat="false" ht="12.75" hidden="false" customHeight="false" outlineLevel="0" collapsed="false">
      <c r="A123" s="93" t="n">
        <v>0.490300517331389</v>
      </c>
      <c r="B123" s="105" t="n">
        <v>40269</v>
      </c>
      <c r="C123" s="91" t="n">
        <v>3.8175</v>
      </c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93"/>
      <c r="GA123" s="93"/>
      <c r="GB123" s="93"/>
      <c r="GC123" s="93"/>
      <c r="GD123" s="93"/>
      <c r="GE123" s="93"/>
      <c r="GF123" s="93"/>
      <c r="GG123" s="93"/>
      <c r="GH123" s="93"/>
      <c r="GI123" s="93"/>
      <c r="GJ123" s="93"/>
      <c r="GK123" s="93"/>
      <c r="GL123" s="93"/>
      <c r="GM123" s="93"/>
      <c r="GN123" s="93"/>
      <c r="GO123" s="93"/>
      <c r="GP123" s="93"/>
      <c r="GQ123" s="93"/>
      <c r="GR123" s="93"/>
      <c r="GS123" s="93"/>
      <c r="GT123" s="93"/>
      <c r="GU123" s="93"/>
      <c r="GV123" s="93"/>
      <c r="GW123" s="93"/>
      <c r="GX123" s="93"/>
      <c r="GY123" s="93"/>
      <c r="GZ123" s="93"/>
      <c r="HA123" s="93"/>
      <c r="HB123" s="93"/>
      <c r="HC123" s="93"/>
      <c r="HD123" s="93"/>
      <c r="HE123" s="93"/>
      <c r="HF123" s="93"/>
      <c r="HG123" s="93"/>
      <c r="HH123" s="93"/>
      <c r="HI123" s="93"/>
      <c r="HJ123" s="93"/>
      <c r="HK123" s="93"/>
      <c r="HL123" s="93"/>
      <c r="HM123" s="93"/>
      <c r="HN123" s="93"/>
      <c r="HO123" s="93"/>
      <c r="HP123" s="93"/>
      <c r="HQ123" s="93"/>
      <c r="HR123" s="93"/>
      <c r="HS123" s="93"/>
      <c r="HT123" s="93"/>
      <c r="HU123" s="93"/>
      <c r="HV123" s="93"/>
      <c r="HW123" s="93"/>
      <c r="HX123" s="93"/>
      <c r="HY123" s="93"/>
      <c r="HZ123" s="93"/>
      <c r="IA123" s="93"/>
      <c r="IB123" s="93"/>
      <c r="IC123" s="93"/>
      <c r="ID123" s="93"/>
      <c r="IE123" s="93"/>
      <c r="IF123" s="93"/>
      <c r="IG123" s="93"/>
      <c r="IH123" s="93"/>
      <c r="II123" s="93"/>
      <c r="IJ123" s="93"/>
      <c r="IK123" s="93"/>
      <c r="IL123" s="93"/>
      <c r="IM123" s="93"/>
      <c r="IN123" s="93"/>
      <c r="IO123" s="93"/>
      <c r="IP123" s="93"/>
      <c r="IQ123" s="93"/>
      <c r="IR123" s="93"/>
      <c r="IS123" s="93"/>
      <c r="IT123" s="93"/>
      <c r="IU123" s="93"/>
      <c r="IV123" s="93"/>
      <c r="IW123" s="93"/>
    </row>
    <row r="124" customFormat="false" ht="12.75" hidden="false" customHeight="false" outlineLevel="0" collapsed="false">
      <c r="A124" s="93" t="n">
        <v>0.487458771998025</v>
      </c>
      <c r="B124" s="105" t="n">
        <v>40299</v>
      </c>
      <c r="C124" s="91" t="n">
        <v>3.8155</v>
      </c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  <c r="IA124" s="93"/>
      <c r="IB124" s="93"/>
      <c r="IC124" s="93"/>
      <c r="ID124" s="93"/>
      <c r="IE124" s="93"/>
      <c r="IF124" s="93"/>
      <c r="IG124" s="93"/>
      <c r="IH124" s="93"/>
      <c r="II124" s="93"/>
      <c r="IJ124" s="93"/>
      <c r="IK124" s="93"/>
      <c r="IL124" s="93"/>
      <c r="IM124" s="93"/>
      <c r="IN124" s="93"/>
      <c r="IO124" s="93"/>
      <c r="IP124" s="93"/>
      <c r="IQ124" s="93"/>
      <c r="IR124" s="93"/>
      <c r="IS124" s="93"/>
      <c r="IT124" s="93"/>
      <c r="IU124" s="93"/>
      <c r="IV124" s="93"/>
      <c r="IW124" s="93"/>
    </row>
    <row r="125" customFormat="false" ht="12.75" hidden="false" customHeight="false" outlineLevel="0" collapsed="false">
      <c r="A125" s="93" t="n">
        <v>0.484540812902294</v>
      </c>
      <c r="B125" s="105" t="n">
        <v>40330</v>
      </c>
      <c r="C125" s="91" t="n">
        <v>3.8555</v>
      </c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  <c r="IA125" s="93"/>
      <c r="IB125" s="93"/>
      <c r="IC125" s="93"/>
      <c r="ID125" s="93"/>
      <c r="IE125" s="93"/>
      <c r="IF125" s="93"/>
      <c r="IG125" s="93"/>
      <c r="IH125" s="93"/>
      <c r="II125" s="93"/>
      <c r="IJ125" s="93"/>
      <c r="IK125" s="93"/>
      <c r="IL125" s="93"/>
      <c r="IM125" s="93"/>
      <c r="IN125" s="93"/>
      <c r="IO125" s="93"/>
      <c r="IP125" s="93"/>
      <c r="IQ125" s="93"/>
      <c r="IR125" s="93"/>
      <c r="IS125" s="93"/>
      <c r="IT125" s="93"/>
      <c r="IU125" s="93"/>
      <c r="IV125" s="93"/>
      <c r="IW125" s="93"/>
    </row>
    <row r="126" customFormat="false" ht="12.75" hidden="false" customHeight="false" outlineLevel="0" collapsed="false">
      <c r="A126" s="93" t="n">
        <v>0.481665985189816</v>
      </c>
      <c r="B126" s="105" t="n">
        <v>40360</v>
      </c>
      <c r="C126" s="91" t="n">
        <v>3.8975</v>
      </c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  <c r="IA126" s="93"/>
      <c r="IB126" s="93"/>
      <c r="IC126" s="93"/>
      <c r="ID126" s="93"/>
      <c r="IE126" s="93"/>
      <c r="IF126" s="93"/>
      <c r="IG126" s="93"/>
      <c r="IH126" s="93"/>
      <c r="II126" s="93"/>
      <c r="IJ126" s="93"/>
      <c r="IK126" s="93"/>
      <c r="IL126" s="93"/>
      <c r="IM126" s="93"/>
      <c r="IN126" s="93"/>
      <c r="IO126" s="93"/>
      <c r="IP126" s="93"/>
      <c r="IQ126" s="93"/>
      <c r="IR126" s="93"/>
      <c r="IS126" s="93"/>
      <c r="IT126" s="93"/>
      <c r="IU126" s="93"/>
      <c r="IV126" s="93"/>
      <c r="IW126" s="93"/>
    </row>
    <row r="127" customFormat="false" ht="12.75" hidden="false" customHeight="false" outlineLevel="0" collapsed="false">
      <c r="A127" s="93" t="n">
        <v>0.478695461603436</v>
      </c>
      <c r="B127" s="105" t="n">
        <v>40391</v>
      </c>
      <c r="C127" s="91" t="n">
        <v>3.9395</v>
      </c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  <c r="IA127" s="93"/>
      <c r="IB127" s="93"/>
      <c r="IC127" s="93"/>
      <c r="ID127" s="93"/>
      <c r="IE127" s="93"/>
      <c r="IF127" s="93"/>
      <c r="IG127" s="93"/>
      <c r="IH127" s="93"/>
      <c r="II127" s="93"/>
      <c r="IJ127" s="93"/>
      <c r="IK127" s="93"/>
      <c r="IL127" s="93"/>
      <c r="IM127" s="93"/>
      <c r="IN127" s="93"/>
      <c r="IO127" s="93"/>
      <c r="IP127" s="93"/>
      <c r="IQ127" s="93"/>
      <c r="IR127" s="93"/>
      <c r="IS127" s="93"/>
      <c r="IT127" s="93"/>
      <c r="IU127" s="93"/>
      <c r="IV127" s="93"/>
      <c r="IW127" s="93"/>
    </row>
    <row r="128" customFormat="false" ht="12.75" hidden="false" customHeight="false" outlineLevel="0" collapsed="false">
      <c r="A128" s="93" t="n">
        <v>0.475742985678167</v>
      </c>
      <c r="B128" s="105" t="n">
        <v>40422</v>
      </c>
      <c r="C128" s="91" t="n">
        <v>3.9225</v>
      </c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  <c r="IA128" s="93"/>
      <c r="IB128" s="93"/>
      <c r="IC128" s="93"/>
      <c r="ID128" s="93"/>
      <c r="IE128" s="93"/>
      <c r="IF128" s="93"/>
      <c r="IG128" s="93"/>
      <c r="IH128" s="93"/>
      <c r="II128" s="93"/>
      <c r="IJ128" s="93"/>
      <c r="IK128" s="93"/>
      <c r="IL128" s="93"/>
      <c r="IM128" s="93"/>
      <c r="IN128" s="93"/>
      <c r="IO128" s="93"/>
      <c r="IP128" s="93"/>
      <c r="IQ128" s="93"/>
      <c r="IR128" s="93"/>
      <c r="IS128" s="93"/>
      <c r="IT128" s="93"/>
      <c r="IU128" s="93"/>
      <c r="IV128" s="93"/>
      <c r="IW128" s="93"/>
    </row>
    <row r="129" customFormat="false" ht="12.75" hidden="false" customHeight="false" outlineLevel="0" collapsed="false">
      <c r="A129" s="93" t="n">
        <v>0.472902833010521</v>
      </c>
      <c r="B129" s="105" t="n">
        <v>40452</v>
      </c>
      <c r="C129" s="91" t="n">
        <v>3.9355</v>
      </c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  <c r="IA129" s="93"/>
      <c r="IB129" s="93"/>
      <c r="IC129" s="93"/>
      <c r="ID129" s="93"/>
      <c r="IE129" s="93"/>
      <c r="IF129" s="93"/>
      <c r="IG129" s="93"/>
      <c r="IH129" s="93"/>
      <c r="II129" s="93"/>
      <c r="IJ129" s="93"/>
      <c r="IK129" s="93"/>
      <c r="IL129" s="93"/>
      <c r="IM129" s="93"/>
      <c r="IN129" s="93"/>
      <c r="IO129" s="93"/>
      <c r="IP129" s="93"/>
      <c r="IQ129" s="93"/>
      <c r="IR129" s="93"/>
      <c r="IS129" s="93"/>
      <c r="IT129" s="93"/>
      <c r="IU129" s="93"/>
      <c r="IV129" s="93"/>
      <c r="IW129" s="93"/>
    </row>
    <row r="130" customFormat="false" ht="12.75" hidden="false" customHeight="false" outlineLevel="0" collapsed="false">
      <c r="A130" s="93" t="n">
        <v>0.469985555634762</v>
      </c>
      <c r="B130" s="105" t="n">
        <v>40483</v>
      </c>
      <c r="C130" s="91" t="n">
        <v>4.0875</v>
      </c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/>
      <c r="GG130" s="93"/>
      <c r="GH130" s="93"/>
      <c r="GI130" s="93"/>
      <c r="GJ130" s="93"/>
      <c r="GK130" s="93"/>
      <c r="GL130" s="93"/>
      <c r="GM130" s="93"/>
      <c r="GN130" s="93"/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3"/>
      <c r="HV130" s="93"/>
      <c r="HW130" s="93"/>
      <c r="HX130" s="93"/>
      <c r="HY130" s="93"/>
      <c r="HZ130" s="93"/>
      <c r="IA130" s="93"/>
      <c r="IB130" s="93"/>
      <c r="IC130" s="93"/>
      <c r="ID130" s="93"/>
      <c r="IE130" s="93"/>
      <c r="IF130" s="93"/>
      <c r="IG130" s="93"/>
      <c r="IH130" s="93"/>
      <c r="II130" s="93"/>
      <c r="IJ130" s="93"/>
      <c r="IK130" s="93"/>
      <c r="IL130" s="93"/>
      <c r="IM130" s="93"/>
      <c r="IN130" s="93"/>
      <c r="IO130" s="93"/>
      <c r="IP130" s="93"/>
      <c r="IQ130" s="93"/>
      <c r="IR130" s="93"/>
      <c r="IS130" s="93"/>
      <c r="IT130" s="93"/>
      <c r="IU130" s="93"/>
      <c r="IV130" s="93"/>
      <c r="IW130" s="93"/>
    </row>
    <row r="131" customFormat="false" ht="12.75" hidden="false" customHeight="false" outlineLevel="0" collapsed="false">
      <c r="A131" s="93" t="n">
        <v>0.467179265587068</v>
      </c>
      <c r="B131" s="105" t="n">
        <v>40513</v>
      </c>
      <c r="C131" s="91" t="n">
        <v>4.2475</v>
      </c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/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/>
      <c r="HV131" s="93"/>
      <c r="HW131" s="93"/>
      <c r="HX131" s="93"/>
      <c r="HY131" s="93"/>
      <c r="HZ131" s="93"/>
      <c r="IA131" s="93"/>
      <c r="IB131" s="93"/>
      <c r="IC131" s="93"/>
      <c r="ID131" s="93"/>
      <c r="IE131" s="93"/>
      <c r="IF131" s="93"/>
      <c r="IG131" s="93"/>
      <c r="IH131" s="93"/>
      <c r="II131" s="93"/>
      <c r="IJ131" s="93"/>
      <c r="IK131" s="93"/>
      <c r="IL131" s="93"/>
      <c r="IM131" s="93"/>
      <c r="IN131" s="93"/>
      <c r="IO131" s="93"/>
      <c r="IP131" s="93"/>
      <c r="IQ131" s="93"/>
      <c r="IR131" s="93"/>
      <c r="IS131" s="93"/>
      <c r="IT131" s="93"/>
      <c r="IU131" s="93"/>
      <c r="IV131" s="93"/>
      <c r="IW131" s="93"/>
    </row>
    <row r="132" customFormat="false" ht="12.75" hidden="false" customHeight="false" outlineLevel="0" collapsed="false">
      <c r="A132" s="93" t="n">
        <v>0.464296773615735</v>
      </c>
      <c r="B132" s="105" t="n">
        <v>40544</v>
      </c>
      <c r="C132" s="91" t="n">
        <v>4.3075</v>
      </c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93"/>
      <c r="GA132" s="93"/>
      <c r="GB132" s="93"/>
      <c r="GC132" s="93"/>
      <c r="GD132" s="93"/>
      <c r="GE132" s="93"/>
      <c r="GF132" s="93"/>
      <c r="GG132" s="93"/>
      <c r="GH132" s="93"/>
      <c r="GI132" s="93"/>
      <c r="GJ132" s="93"/>
      <c r="GK132" s="93"/>
      <c r="GL132" s="93"/>
      <c r="GM132" s="93"/>
      <c r="GN132" s="93"/>
      <c r="GO132" s="93"/>
      <c r="GP132" s="93"/>
      <c r="GQ132" s="93"/>
      <c r="GR132" s="93"/>
      <c r="GS132" s="93"/>
      <c r="GT132" s="93"/>
      <c r="GU132" s="93"/>
      <c r="GV132" s="93"/>
      <c r="GW132" s="93"/>
      <c r="GX132" s="93"/>
      <c r="GY132" s="93"/>
      <c r="GZ132" s="93"/>
      <c r="HA132" s="93"/>
      <c r="HB132" s="93"/>
      <c r="HC132" s="93"/>
      <c r="HD132" s="93"/>
      <c r="HE132" s="93"/>
      <c r="HF132" s="93"/>
      <c r="HG132" s="93"/>
      <c r="HH132" s="93"/>
      <c r="HI132" s="93"/>
      <c r="HJ132" s="93"/>
      <c r="HK132" s="93"/>
      <c r="HL132" s="93"/>
      <c r="HM132" s="93"/>
      <c r="HN132" s="93"/>
      <c r="HO132" s="93"/>
      <c r="HP132" s="93"/>
      <c r="HQ132" s="93"/>
      <c r="HR132" s="93"/>
      <c r="HS132" s="93"/>
      <c r="HT132" s="93"/>
      <c r="HU132" s="93"/>
      <c r="HV132" s="93"/>
      <c r="HW132" s="93"/>
      <c r="HX132" s="93"/>
      <c r="HY132" s="93"/>
      <c r="HZ132" s="93"/>
      <c r="IA132" s="93"/>
      <c r="IB132" s="93"/>
      <c r="IC132" s="93"/>
      <c r="ID132" s="93"/>
      <c r="IE132" s="93"/>
      <c r="IF132" s="93"/>
      <c r="IG132" s="93"/>
      <c r="IH132" s="93"/>
      <c r="II132" s="93"/>
      <c r="IJ132" s="93"/>
      <c r="IK132" s="93"/>
      <c r="IL132" s="93"/>
      <c r="IM132" s="93"/>
      <c r="IN132" s="93"/>
      <c r="IO132" s="93"/>
      <c r="IP132" s="93"/>
      <c r="IQ132" s="93"/>
      <c r="IR132" s="93"/>
      <c r="IS132" s="93"/>
      <c r="IT132" s="93"/>
      <c r="IU132" s="93"/>
      <c r="IV132" s="93"/>
      <c r="IW132" s="93"/>
    </row>
    <row r="133" customFormat="false" ht="12.75" hidden="false" customHeight="false" outlineLevel="0" collapsed="false">
      <c r="A133" s="93" t="n">
        <v>0.461431802673887</v>
      </c>
      <c r="B133" s="105" t="n">
        <v>40575</v>
      </c>
      <c r="C133" s="91" t="n">
        <v>4.2275</v>
      </c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3"/>
      <c r="FL133" s="93"/>
      <c r="FM133" s="93"/>
      <c r="FN133" s="93"/>
      <c r="FO133" s="93"/>
      <c r="FP133" s="93"/>
      <c r="FQ133" s="93"/>
      <c r="FR133" s="93"/>
      <c r="FS133" s="93"/>
      <c r="FT133" s="93"/>
      <c r="FU133" s="93"/>
      <c r="FV133" s="93"/>
      <c r="FW133" s="93"/>
      <c r="FX133" s="93"/>
      <c r="FY133" s="93"/>
      <c r="FZ133" s="93"/>
      <c r="GA133" s="93"/>
      <c r="GB133" s="93"/>
      <c r="GC133" s="93"/>
      <c r="GD133" s="93"/>
      <c r="GE133" s="93"/>
      <c r="GF133" s="93"/>
      <c r="GG133" s="93"/>
      <c r="GH133" s="93"/>
      <c r="GI133" s="93"/>
      <c r="GJ133" s="93"/>
      <c r="GK133" s="93"/>
      <c r="GL133" s="93"/>
      <c r="GM133" s="93"/>
      <c r="GN133" s="93"/>
      <c r="GO133" s="93"/>
      <c r="GP133" s="93"/>
      <c r="GQ133" s="93"/>
      <c r="GR133" s="93"/>
      <c r="GS133" s="93"/>
      <c r="GT133" s="93"/>
      <c r="GU133" s="93"/>
      <c r="GV133" s="93"/>
      <c r="GW133" s="93"/>
      <c r="GX133" s="93"/>
      <c r="GY133" s="93"/>
      <c r="GZ133" s="93"/>
      <c r="HA133" s="93"/>
      <c r="HB133" s="93"/>
      <c r="HC133" s="93"/>
      <c r="HD133" s="93"/>
      <c r="HE133" s="93"/>
      <c r="HF133" s="93"/>
      <c r="HG133" s="93"/>
      <c r="HH133" s="93"/>
      <c r="HI133" s="93"/>
      <c r="HJ133" s="93"/>
      <c r="HK133" s="93"/>
      <c r="HL133" s="93"/>
      <c r="HM133" s="93"/>
      <c r="HN133" s="93"/>
      <c r="HO133" s="93"/>
      <c r="HP133" s="93"/>
      <c r="HQ133" s="93"/>
      <c r="HR133" s="93"/>
      <c r="HS133" s="93"/>
      <c r="HT133" s="93"/>
      <c r="HU133" s="93"/>
      <c r="HV133" s="93"/>
      <c r="HW133" s="93"/>
      <c r="HX133" s="93"/>
      <c r="HY133" s="93"/>
      <c r="HZ133" s="93"/>
      <c r="IA133" s="93"/>
      <c r="IB133" s="93"/>
      <c r="IC133" s="93"/>
      <c r="ID133" s="93"/>
      <c r="IE133" s="93"/>
      <c r="IF133" s="93"/>
      <c r="IG133" s="93"/>
      <c r="IH133" s="93"/>
      <c r="II133" s="93"/>
      <c r="IJ133" s="93"/>
      <c r="IK133" s="93"/>
      <c r="IL133" s="93"/>
      <c r="IM133" s="93"/>
      <c r="IN133" s="93"/>
      <c r="IO133" s="93"/>
      <c r="IP133" s="93"/>
      <c r="IQ133" s="93"/>
      <c r="IR133" s="93"/>
      <c r="IS133" s="93"/>
      <c r="IT133" s="93"/>
      <c r="IU133" s="93"/>
      <c r="IV133" s="93"/>
      <c r="IW133" s="93"/>
    </row>
    <row r="134" customFormat="false" ht="12.75" hidden="false" customHeight="false" outlineLevel="0" collapsed="false">
      <c r="A134" s="93" t="n">
        <v>0.458859059459676</v>
      </c>
      <c r="B134" s="105" t="n">
        <v>40603</v>
      </c>
      <c r="C134" s="91" t="n">
        <v>4.0975</v>
      </c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93"/>
      <c r="GA134" s="93"/>
      <c r="GB134" s="93"/>
      <c r="GC134" s="93"/>
      <c r="GD134" s="93"/>
      <c r="GE134" s="93"/>
      <c r="GF134" s="93"/>
      <c r="GG134" s="93"/>
      <c r="GH134" s="93"/>
      <c r="GI134" s="93"/>
      <c r="GJ134" s="93"/>
      <c r="GK134" s="93"/>
      <c r="GL134" s="93"/>
      <c r="GM134" s="93"/>
      <c r="GN134" s="93"/>
      <c r="GO134" s="93"/>
      <c r="GP134" s="93"/>
      <c r="GQ134" s="93"/>
      <c r="GR134" s="93"/>
      <c r="GS134" s="93"/>
      <c r="GT134" s="93"/>
      <c r="GU134" s="93"/>
      <c r="GV134" s="93"/>
      <c r="GW134" s="93"/>
      <c r="GX134" s="93"/>
      <c r="GY134" s="93"/>
      <c r="GZ134" s="93"/>
      <c r="HA134" s="93"/>
      <c r="HB134" s="93"/>
      <c r="HC134" s="93"/>
      <c r="HD134" s="93"/>
      <c r="HE134" s="93"/>
      <c r="HF134" s="93"/>
      <c r="HG134" s="93"/>
      <c r="HH134" s="93"/>
      <c r="HI134" s="93"/>
      <c r="HJ134" s="93"/>
      <c r="HK134" s="93"/>
      <c r="HL134" s="93"/>
      <c r="HM134" s="93"/>
      <c r="HN134" s="93"/>
      <c r="HO134" s="93"/>
      <c r="HP134" s="93"/>
      <c r="HQ134" s="93"/>
      <c r="HR134" s="93"/>
      <c r="HS134" s="93"/>
      <c r="HT134" s="93"/>
      <c r="HU134" s="93"/>
      <c r="HV134" s="93"/>
      <c r="HW134" s="93"/>
      <c r="HX134" s="93"/>
      <c r="HY134" s="93"/>
      <c r="HZ134" s="93"/>
      <c r="IA134" s="93"/>
      <c r="IB134" s="93"/>
      <c r="IC134" s="93"/>
      <c r="ID134" s="93"/>
      <c r="IE134" s="93"/>
      <c r="IF134" s="93"/>
      <c r="IG134" s="93"/>
      <c r="IH134" s="93"/>
      <c r="II134" s="93"/>
      <c r="IJ134" s="93"/>
      <c r="IK134" s="93"/>
      <c r="IL134" s="93"/>
      <c r="IM134" s="93"/>
      <c r="IN134" s="93"/>
      <c r="IO134" s="93"/>
      <c r="IP134" s="93"/>
      <c r="IQ134" s="93"/>
      <c r="IR134" s="93"/>
      <c r="IS134" s="93"/>
      <c r="IT134" s="93"/>
      <c r="IU134" s="93"/>
      <c r="IV134" s="93"/>
      <c r="IW134" s="93"/>
    </row>
    <row r="135" customFormat="false" ht="12.75" hidden="false" customHeight="false" outlineLevel="0" collapsed="false">
      <c r="A135" s="93" t="n">
        <v>0.456027145841778</v>
      </c>
      <c r="B135" s="105" t="n">
        <v>40634</v>
      </c>
      <c r="C135" s="91" t="n">
        <v>3.9125</v>
      </c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  <c r="FI135" s="93"/>
      <c r="FJ135" s="93"/>
      <c r="FK135" s="93"/>
      <c r="FL135" s="93"/>
      <c r="FM135" s="93"/>
      <c r="FN135" s="93"/>
      <c r="FO135" s="93"/>
      <c r="FP135" s="93"/>
      <c r="FQ135" s="93"/>
      <c r="FR135" s="93"/>
      <c r="FS135" s="93"/>
      <c r="FT135" s="93"/>
      <c r="FU135" s="93"/>
      <c r="FV135" s="93"/>
      <c r="FW135" s="93"/>
      <c r="FX135" s="93"/>
      <c r="FY135" s="93"/>
      <c r="FZ135" s="93"/>
      <c r="GA135" s="93"/>
      <c r="GB135" s="93"/>
      <c r="GC135" s="93"/>
      <c r="GD135" s="93"/>
      <c r="GE135" s="93"/>
      <c r="GF135" s="93"/>
      <c r="GG135" s="93"/>
      <c r="GH135" s="93"/>
      <c r="GI135" s="93"/>
      <c r="GJ135" s="93"/>
      <c r="GK135" s="93"/>
      <c r="GL135" s="93"/>
      <c r="GM135" s="93"/>
      <c r="GN135" s="93"/>
      <c r="GO135" s="93"/>
      <c r="GP135" s="93"/>
      <c r="GQ135" s="93"/>
      <c r="GR135" s="93"/>
      <c r="GS135" s="93"/>
      <c r="GT135" s="93"/>
      <c r="GU135" s="93"/>
      <c r="GV135" s="93"/>
      <c r="GW135" s="93"/>
      <c r="GX135" s="93"/>
      <c r="GY135" s="93"/>
      <c r="GZ135" s="93"/>
      <c r="HA135" s="93"/>
      <c r="HB135" s="93"/>
      <c r="HC135" s="93"/>
      <c r="HD135" s="93"/>
      <c r="HE135" s="93"/>
      <c r="HF135" s="93"/>
      <c r="HG135" s="93"/>
      <c r="HH135" s="93"/>
      <c r="HI135" s="93"/>
      <c r="HJ135" s="93"/>
      <c r="HK135" s="93"/>
      <c r="HL135" s="93"/>
      <c r="HM135" s="93"/>
      <c r="HN135" s="93"/>
      <c r="HO135" s="93"/>
      <c r="HP135" s="93"/>
      <c r="HQ135" s="93"/>
      <c r="HR135" s="93"/>
      <c r="HS135" s="93"/>
      <c r="HT135" s="93"/>
      <c r="HU135" s="93"/>
      <c r="HV135" s="93"/>
      <c r="HW135" s="93"/>
      <c r="HX135" s="93"/>
      <c r="HY135" s="93"/>
      <c r="HZ135" s="93"/>
      <c r="IA135" s="93"/>
      <c r="IB135" s="93"/>
      <c r="IC135" s="93"/>
      <c r="ID135" s="93"/>
      <c r="IE135" s="93"/>
      <c r="IF135" s="93"/>
      <c r="IG135" s="93"/>
      <c r="IH135" s="93"/>
      <c r="II135" s="93"/>
      <c r="IJ135" s="93"/>
      <c r="IK135" s="93"/>
      <c r="IL135" s="93"/>
      <c r="IM135" s="93"/>
      <c r="IN135" s="93"/>
      <c r="IO135" s="93"/>
      <c r="IP135" s="93"/>
      <c r="IQ135" s="93"/>
      <c r="IR135" s="93"/>
      <c r="IS135" s="93"/>
      <c r="IT135" s="93"/>
      <c r="IU135" s="93"/>
      <c r="IV135" s="93"/>
      <c r="IW135" s="93"/>
    </row>
    <row r="136" customFormat="false" ht="12.75" hidden="false" customHeight="false" outlineLevel="0" collapsed="false">
      <c r="A136" s="93" t="n">
        <v>0.453302979483987</v>
      </c>
      <c r="B136" s="105" t="n">
        <v>40664</v>
      </c>
      <c r="C136" s="91" t="n">
        <v>3.9105</v>
      </c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  <c r="EX136" s="93"/>
      <c r="EY136" s="93"/>
      <c r="EZ136" s="93"/>
      <c r="FA136" s="93"/>
      <c r="FB136" s="93"/>
      <c r="FC136" s="93"/>
      <c r="FD136" s="93"/>
      <c r="FE136" s="93"/>
      <c r="FF136" s="93"/>
      <c r="FG136" s="93"/>
      <c r="FH136" s="93"/>
      <c r="FI136" s="93"/>
      <c r="FJ136" s="93"/>
      <c r="FK136" s="93"/>
      <c r="FL136" s="93"/>
      <c r="FM136" s="93"/>
      <c r="FN136" s="93"/>
      <c r="FO136" s="93"/>
      <c r="FP136" s="93"/>
      <c r="FQ136" s="93"/>
      <c r="FR136" s="93"/>
      <c r="FS136" s="93"/>
      <c r="FT136" s="93"/>
      <c r="FU136" s="93"/>
      <c r="FV136" s="93"/>
      <c r="FW136" s="93"/>
      <c r="FX136" s="93"/>
      <c r="FY136" s="93"/>
      <c r="FZ136" s="93"/>
      <c r="GA136" s="93"/>
      <c r="GB136" s="93"/>
      <c r="GC136" s="93"/>
      <c r="GD136" s="93"/>
      <c r="GE136" s="93"/>
      <c r="GF136" s="93"/>
      <c r="GG136" s="93"/>
      <c r="GH136" s="93"/>
      <c r="GI136" s="93"/>
      <c r="GJ136" s="93"/>
      <c r="GK136" s="93"/>
      <c r="GL136" s="93"/>
      <c r="GM136" s="93"/>
      <c r="GN136" s="93"/>
      <c r="GO136" s="93"/>
      <c r="GP136" s="93"/>
      <c r="GQ136" s="93"/>
      <c r="GR136" s="93"/>
      <c r="GS136" s="93"/>
      <c r="GT136" s="93"/>
      <c r="GU136" s="93"/>
      <c r="GV136" s="93"/>
      <c r="GW136" s="93"/>
      <c r="GX136" s="93"/>
      <c r="GY136" s="93"/>
      <c r="GZ136" s="93"/>
      <c r="HA136" s="93"/>
      <c r="HB136" s="93"/>
      <c r="HC136" s="93"/>
      <c r="HD136" s="93"/>
      <c r="HE136" s="93"/>
      <c r="HF136" s="93"/>
      <c r="HG136" s="93"/>
      <c r="HH136" s="93"/>
      <c r="HI136" s="93"/>
      <c r="HJ136" s="93"/>
      <c r="HK136" s="93"/>
      <c r="HL136" s="93"/>
      <c r="HM136" s="93"/>
      <c r="HN136" s="93"/>
      <c r="HO136" s="93"/>
      <c r="HP136" s="93"/>
      <c r="HQ136" s="93"/>
      <c r="HR136" s="93"/>
      <c r="HS136" s="93"/>
      <c r="HT136" s="93"/>
      <c r="HU136" s="93"/>
      <c r="HV136" s="93"/>
      <c r="HW136" s="93"/>
      <c r="HX136" s="93"/>
      <c r="HY136" s="93"/>
      <c r="HZ136" s="93"/>
      <c r="IA136" s="93"/>
      <c r="IB136" s="93"/>
      <c r="IC136" s="93"/>
      <c r="ID136" s="93"/>
      <c r="IE136" s="93"/>
      <c r="IF136" s="93"/>
      <c r="IG136" s="93"/>
      <c r="IH136" s="93"/>
      <c r="II136" s="93"/>
      <c r="IJ136" s="93"/>
      <c r="IK136" s="93"/>
      <c r="IL136" s="93"/>
      <c r="IM136" s="93"/>
      <c r="IN136" s="93"/>
      <c r="IO136" s="93"/>
      <c r="IP136" s="93"/>
      <c r="IQ136" s="93"/>
      <c r="IR136" s="93"/>
      <c r="IS136" s="93"/>
      <c r="IT136" s="93"/>
      <c r="IU136" s="93"/>
      <c r="IV136" s="93"/>
      <c r="IW136" s="93"/>
    </row>
    <row r="137" customFormat="false" ht="12.75" hidden="false" customHeight="false" outlineLevel="0" collapsed="false">
      <c r="A137" s="93" t="n">
        <v>0.450504848974204</v>
      </c>
      <c r="B137" s="105" t="n">
        <v>40695</v>
      </c>
      <c r="C137" s="91" t="n">
        <v>3.9505</v>
      </c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  <c r="EX137" s="93"/>
      <c r="EY137" s="93"/>
      <c r="EZ137" s="93"/>
      <c r="FA137" s="93"/>
      <c r="FB137" s="93"/>
      <c r="FC137" s="93"/>
      <c r="FD137" s="93"/>
      <c r="FE137" s="93"/>
      <c r="FF137" s="93"/>
      <c r="FG137" s="93"/>
      <c r="FH137" s="93"/>
      <c r="FI137" s="93"/>
      <c r="FJ137" s="93"/>
      <c r="FK137" s="93"/>
      <c r="FL137" s="93"/>
      <c r="FM137" s="93"/>
      <c r="FN137" s="93"/>
      <c r="FO137" s="93"/>
      <c r="FP137" s="93"/>
      <c r="FQ137" s="93"/>
      <c r="FR137" s="93"/>
      <c r="FS137" s="93"/>
      <c r="FT137" s="93"/>
      <c r="FU137" s="93"/>
      <c r="FV137" s="93"/>
      <c r="FW137" s="93"/>
      <c r="FX137" s="93"/>
      <c r="FY137" s="93"/>
      <c r="FZ137" s="93"/>
      <c r="GA137" s="93"/>
      <c r="GB137" s="93"/>
      <c r="GC137" s="93"/>
      <c r="GD137" s="93"/>
      <c r="GE137" s="93"/>
      <c r="GF137" s="93"/>
      <c r="GG137" s="93"/>
      <c r="GH137" s="93"/>
      <c r="GI137" s="93"/>
      <c r="GJ137" s="93"/>
      <c r="GK137" s="93"/>
      <c r="GL137" s="93"/>
      <c r="GM137" s="93"/>
      <c r="GN137" s="93"/>
      <c r="GO137" s="93"/>
      <c r="GP137" s="93"/>
      <c r="GQ137" s="93"/>
      <c r="GR137" s="93"/>
      <c r="GS137" s="93"/>
      <c r="GT137" s="93"/>
      <c r="GU137" s="93"/>
      <c r="GV137" s="93"/>
      <c r="GW137" s="93"/>
      <c r="GX137" s="93"/>
      <c r="GY137" s="93"/>
      <c r="GZ137" s="93"/>
      <c r="HA137" s="93"/>
      <c r="HB137" s="93"/>
      <c r="HC137" s="93"/>
      <c r="HD137" s="93"/>
      <c r="HE137" s="93"/>
      <c r="HF137" s="93"/>
      <c r="HG137" s="93"/>
      <c r="HH137" s="93"/>
      <c r="HI137" s="93"/>
      <c r="HJ137" s="93"/>
      <c r="HK137" s="93"/>
      <c r="HL137" s="93"/>
      <c r="HM137" s="93"/>
      <c r="HN137" s="93"/>
      <c r="HO137" s="93"/>
      <c r="HP137" s="93"/>
      <c r="HQ137" s="93"/>
      <c r="HR137" s="93"/>
      <c r="HS137" s="93"/>
      <c r="HT137" s="93"/>
      <c r="HU137" s="93"/>
      <c r="HV137" s="93"/>
      <c r="HW137" s="93"/>
      <c r="HX137" s="93"/>
      <c r="HY137" s="93"/>
      <c r="HZ137" s="93"/>
      <c r="IA137" s="93"/>
      <c r="IB137" s="93"/>
      <c r="IC137" s="93"/>
      <c r="ID137" s="93"/>
      <c r="IE137" s="93"/>
      <c r="IF137" s="93"/>
      <c r="IG137" s="93"/>
      <c r="IH137" s="93"/>
      <c r="II137" s="93"/>
      <c r="IJ137" s="93"/>
      <c r="IK137" s="93"/>
      <c r="IL137" s="93"/>
      <c r="IM137" s="93"/>
      <c r="IN137" s="93"/>
      <c r="IO137" s="93"/>
      <c r="IP137" s="93"/>
      <c r="IQ137" s="93"/>
      <c r="IR137" s="93"/>
      <c r="IS137" s="93"/>
      <c r="IT137" s="93"/>
      <c r="IU137" s="93"/>
      <c r="IV137" s="93"/>
      <c r="IW137" s="93"/>
    </row>
    <row r="138" customFormat="false" ht="12.75" hidden="false" customHeight="false" outlineLevel="0" collapsed="false">
      <c r="A138" s="93" t="n">
        <v>0.447813183387692</v>
      </c>
      <c r="B138" s="105" t="n">
        <v>40725</v>
      </c>
      <c r="C138" s="91" t="n">
        <v>3.9925</v>
      </c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  <c r="EK138" s="93"/>
      <c r="EL138" s="93"/>
      <c r="EM138" s="93"/>
      <c r="EN138" s="93"/>
      <c r="EO138" s="93"/>
      <c r="EP138" s="93"/>
      <c r="EQ138" s="93"/>
      <c r="ER138" s="93"/>
      <c r="ES138" s="93"/>
      <c r="ET138" s="93"/>
      <c r="EU138" s="93"/>
      <c r="EV138" s="93"/>
      <c r="EW138" s="93"/>
      <c r="EX138" s="93"/>
      <c r="EY138" s="93"/>
      <c r="EZ138" s="93"/>
      <c r="FA138" s="93"/>
      <c r="FB138" s="93"/>
      <c r="FC138" s="93"/>
      <c r="FD138" s="93"/>
      <c r="FE138" s="93"/>
      <c r="FF138" s="93"/>
      <c r="FG138" s="93"/>
      <c r="FH138" s="93"/>
      <c r="FI138" s="93"/>
      <c r="FJ138" s="93"/>
      <c r="FK138" s="93"/>
      <c r="FL138" s="93"/>
      <c r="FM138" s="93"/>
      <c r="FN138" s="93"/>
      <c r="FO138" s="93"/>
      <c r="FP138" s="93"/>
      <c r="FQ138" s="93"/>
      <c r="FR138" s="93"/>
      <c r="FS138" s="93"/>
      <c r="FT138" s="93"/>
      <c r="FU138" s="93"/>
      <c r="FV138" s="93"/>
      <c r="FW138" s="93"/>
      <c r="FX138" s="93"/>
      <c r="FY138" s="93"/>
      <c r="FZ138" s="93"/>
      <c r="GA138" s="93"/>
      <c r="GB138" s="93"/>
      <c r="GC138" s="93"/>
      <c r="GD138" s="93"/>
      <c r="GE138" s="93"/>
      <c r="GF138" s="93"/>
      <c r="GG138" s="93"/>
      <c r="GH138" s="93"/>
      <c r="GI138" s="93"/>
      <c r="GJ138" s="93"/>
      <c r="GK138" s="93"/>
      <c r="GL138" s="93"/>
      <c r="GM138" s="93"/>
      <c r="GN138" s="93"/>
      <c r="GO138" s="93"/>
      <c r="GP138" s="93"/>
      <c r="GQ138" s="93"/>
      <c r="GR138" s="93"/>
      <c r="GS138" s="93"/>
      <c r="GT138" s="93"/>
      <c r="GU138" s="93"/>
      <c r="GV138" s="93"/>
      <c r="GW138" s="93"/>
      <c r="GX138" s="93"/>
      <c r="GY138" s="93"/>
      <c r="GZ138" s="93"/>
      <c r="HA138" s="93"/>
      <c r="HB138" s="93"/>
      <c r="HC138" s="93"/>
      <c r="HD138" s="93"/>
      <c r="HE138" s="93"/>
      <c r="HF138" s="93"/>
      <c r="HG138" s="93"/>
      <c r="HH138" s="93"/>
      <c r="HI138" s="93"/>
      <c r="HJ138" s="93"/>
      <c r="HK138" s="93"/>
      <c r="HL138" s="93"/>
      <c r="HM138" s="93"/>
      <c r="HN138" s="93"/>
      <c r="HO138" s="93"/>
      <c r="HP138" s="93"/>
      <c r="HQ138" s="93"/>
      <c r="HR138" s="93"/>
      <c r="HS138" s="93"/>
      <c r="HT138" s="93"/>
      <c r="HU138" s="93"/>
      <c r="HV138" s="93"/>
      <c r="HW138" s="93"/>
      <c r="HX138" s="93"/>
      <c r="HY138" s="93"/>
      <c r="HZ138" s="93"/>
      <c r="IA138" s="93"/>
      <c r="IB138" s="93"/>
      <c r="IC138" s="93"/>
      <c r="ID138" s="93"/>
      <c r="IE138" s="93"/>
      <c r="IF138" s="93"/>
      <c r="IG138" s="93"/>
      <c r="IH138" s="93"/>
      <c r="II138" s="93"/>
      <c r="IJ138" s="93"/>
      <c r="IK138" s="93"/>
      <c r="IL138" s="93"/>
      <c r="IM138" s="93"/>
      <c r="IN138" s="93"/>
      <c r="IO138" s="93"/>
      <c r="IP138" s="93"/>
      <c r="IQ138" s="93"/>
      <c r="IR138" s="93"/>
      <c r="IS138" s="93"/>
      <c r="IT138" s="93"/>
      <c r="IU138" s="93"/>
      <c r="IV138" s="93"/>
      <c r="IW138" s="93"/>
    </row>
    <row r="139" customFormat="false" ht="12.75" hidden="false" customHeight="false" outlineLevel="0" collapsed="false">
      <c r="A139" s="93" t="n">
        <v>0.445048439189562</v>
      </c>
      <c r="B139" s="105" t="n">
        <v>40756</v>
      </c>
      <c r="C139" s="91" t="n">
        <v>4.0345</v>
      </c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  <c r="CV139" s="93"/>
      <c r="CW139" s="93"/>
      <c r="CX139" s="93"/>
      <c r="CY139" s="93"/>
      <c r="CZ139" s="93"/>
      <c r="DA139" s="93"/>
      <c r="DB139" s="93"/>
      <c r="DC139" s="93"/>
      <c r="DD139" s="93"/>
      <c r="DE139" s="93"/>
      <c r="DF139" s="93"/>
      <c r="DG139" s="93"/>
      <c r="DH139" s="93"/>
      <c r="DI139" s="93"/>
      <c r="DJ139" s="93"/>
      <c r="DK139" s="93"/>
      <c r="DL139" s="93"/>
      <c r="DM139" s="93"/>
      <c r="DN139" s="93"/>
      <c r="DO139" s="93"/>
      <c r="DP139" s="93"/>
      <c r="DQ139" s="93"/>
      <c r="DR139" s="93"/>
      <c r="DS139" s="93"/>
      <c r="DT139" s="93"/>
      <c r="DU139" s="93"/>
      <c r="DV139" s="93"/>
      <c r="DW139" s="93"/>
      <c r="DX139" s="93"/>
      <c r="DY139" s="93"/>
      <c r="DZ139" s="93"/>
      <c r="EA139" s="93"/>
      <c r="EB139" s="93"/>
      <c r="EC139" s="93"/>
      <c r="ED139" s="93"/>
      <c r="EE139" s="93"/>
      <c r="EF139" s="93"/>
      <c r="EG139" s="93"/>
      <c r="EH139" s="93"/>
      <c r="EI139" s="93"/>
      <c r="EJ139" s="93"/>
      <c r="EK139" s="93"/>
      <c r="EL139" s="93"/>
      <c r="EM139" s="93"/>
      <c r="EN139" s="93"/>
      <c r="EO139" s="93"/>
      <c r="EP139" s="93"/>
      <c r="EQ139" s="93"/>
      <c r="ER139" s="93"/>
      <c r="ES139" s="93"/>
      <c r="ET139" s="93"/>
      <c r="EU139" s="93"/>
      <c r="EV139" s="93"/>
      <c r="EW139" s="93"/>
      <c r="EX139" s="93"/>
      <c r="EY139" s="93"/>
      <c r="EZ139" s="93"/>
      <c r="FA139" s="93"/>
      <c r="FB139" s="93"/>
      <c r="FC139" s="93"/>
      <c r="FD139" s="93"/>
      <c r="FE139" s="93"/>
      <c r="FF139" s="93"/>
      <c r="FG139" s="93"/>
      <c r="FH139" s="93"/>
      <c r="FI139" s="93"/>
      <c r="FJ139" s="93"/>
      <c r="FK139" s="93"/>
      <c r="FL139" s="93"/>
      <c r="FM139" s="93"/>
      <c r="FN139" s="93"/>
      <c r="FO139" s="93"/>
      <c r="FP139" s="93"/>
      <c r="FQ139" s="93"/>
      <c r="FR139" s="93"/>
      <c r="FS139" s="93"/>
      <c r="FT139" s="93"/>
      <c r="FU139" s="93"/>
      <c r="FV139" s="93"/>
      <c r="FW139" s="93"/>
      <c r="FX139" s="93"/>
      <c r="FY139" s="93"/>
      <c r="FZ139" s="93"/>
      <c r="GA139" s="93"/>
      <c r="GB139" s="93"/>
      <c r="GC139" s="93"/>
      <c r="GD139" s="93"/>
      <c r="GE139" s="93"/>
      <c r="GF139" s="93"/>
      <c r="GG139" s="93"/>
      <c r="GH139" s="93"/>
      <c r="GI139" s="93"/>
      <c r="GJ139" s="93"/>
      <c r="GK139" s="93"/>
      <c r="GL139" s="93"/>
      <c r="GM139" s="93"/>
      <c r="GN139" s="93"/>
      <c r="GO139" s="93"/>
      <c r="GP139" s="93"/>
      <c r="GQ139" s="93"/>
      <c r="GR139" s="93"/>
      <c r="GS139" s="93"/>
      <c r="GT139" s="93"/>
      <c r="GU139" s="93"/>
      <c r="GV139" s="93"/>
      <c r="GW139" s="93"/>
      <c r="GX139" s="93"/>
      <c r="GY139" s="93"/>
      <c r="GZ139" s="93"/>
      <c r="HA139" s="93"/>
      <c r="HB139" s="93"/>
      <c r="HC139" s="93"/>
      <c r="HD139" s="93"/>
      <c r="HE139" s="93"/>
      <c r="HF139" s="93"/>
      <c r="HG139" s="93"/>
      <c r="HH139" s="93"/>
      <c r="HI139" s="93"/>
      <c r="HJ139" s="93"/>
      <c r="HK139" s="93"/>
      <c r="HL139" s="93"/>
      <c r="HM139" s="93"/>
      <c r="HN139" s="93"/>
      <c r="HO139" s="93"/>
      <c r="HP139" s="93"/>
      <c r="HQ139" s="93"/>
      <c r="HR139" s="93"/>
      <c r="HS139" s="93"/>
      <c r="HT139" s="93"/>
      <c r="HU139" s="93"/>
      <c r="HV139" s="93"/>
      <c r="HW139" s="93"/>
      <c r="HX139" s="93"/>
      <c r="HY139" s="93"/>
      <c r="HZ139" s="93"/>
      <c r="IA139" s="93"/>
      <c r="IB139" s="93"/>
      <c r="IC139" s="93"/>
      <c r="ID139" s="93"/>
      <c r="IE139" s="93"/>
      <c r="IF139" s="93"/>
      <c r="IG139" s="93"/>
      <c r="IH139" s="93"/>
      <c r="II139" s="93"/>
      <c r="IJ139" s="93"/>
      <c r="IK139" s="93"/>
      <c r="IL139" s="93"/>
      <c r="IM139" s="93"/>
      <c r="IN139" s="93"/>
      <c r="IO139" s="93"/>
      <c r="IP139" s="93"/>
      <c r="IQ139" s="93"/>
      <c r="IR139" s="93"/>
      <c r="IS139" s="93"/>
      <c r="IT139" s="93"/>
      <c r="IU139" s="93"/>
      <c r="IV139" s="93"/>
      <c r="IW139" s="93"/>
    </row>
    <row r="140" customFormat="false" ht="12.75" hidden="false" customHeight="false" outlineLevel="0" collapsed="false">
      <c r="A140" s="93" t="n">
        <v>0.442300511212284</v>
      </c>
      <c r="B140" s="105" t="n">
        <v>40787</v>
      </c>
      <c r="C140" s="91" t="n">
        <v>4.0175</v>
      </c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/>
      <c r="CZ140" s="93"/>
      <c r="DA140" s="93"/>
      <c r="DB140" s="93"/>
      <c r="DC140" s="93"/>
      <c r="DD140" s="93"/>
      <c r="DE140" s="93"/>
      <c r="DF140" s="93"/>
      <c r="DG140" s="93"/>
      <c r="DH140" s="93"/>
      <c r="DI140" s="93"/>
      <c r="DJ140" s="93"/>
      <c r="DK140" s="93"/>
      <c r="DL140" s="93"/>
      <c r="DM140" s="93"/>
      <c r="DN140" s="93"/>
      <c r="DO140" s="93"/>
      <c r="DP140" s="93"/>
      <c r="DQ140" s="93"/>
      <c r="DR140" s="93"/>
      <c r="DS140" s="93"/>
      <c r="DT140" s="93"/>
      <c r="DU140" s="93"/>
      <c r="DV140" s="93"/>
      <c r="DW140" s="93"/>
      <c r="DX140" s="93"/>
      <c r="DY140" s="93"/>
      <c r="DZ140" s="93"/>
      <c r="EA140" s="93"/>
      <c r="EB140" s="93"/>
      <c r="EC140" s="93"/>
      <c r="ED140" s="93"/>
      <c r="EE140" s="93"/>
      <c r="EF140" s="93"/>
      <c r="EG140" s="93"/>
      <c r="EH140" s="93"/>
      <c r="EI140" s="93"/>
      <c r="EJ140" s="93"/>
      <c r="EK140" s="93"/>
      <c r="EL140" s="93"/>
      <c r="EM140" s="93"/>
      <c r="EN140" s="93"/>
      <c r="EO140" s="93"/>
      <c r="EP140" s="93"/>
      <c r="EQ140" s="93"/>
      <c r="ER140" s="93"/>
      <c r="ES140" s="93"/>
      <c r="ET140" s="93"/>
      <c r="EU140" s="93"/>
      <c r="EV140" s="93"/>
      <c r="EW140" s="93"/>
      <c r="EX140" s="93"/>
      <c r="EY140" s="93"/>
      <c r="EZ140" s="93"/>
      <c r="FA140" s="93"/>
      <c r="FB140" s="93"/>
      <c r="FC140" s="93"/>
      <c r="FD140" s="93"/>
      <c r="FE140" s="93"/>
      <c r="FF140" s="93"/>
      <c r="FG140" s="93"/>
      <c r="FH140" s="93"/>
      <c r="FI140" s="93"/>
      <c r="FJ140" s="93"/>
      <c r="FK140" s="93"/>
      <c r="FL140" s="93"/>
      <c r="FM140" s="93"/>
      <c r="FN140" s="93"/>
      <c r="FO140" s="93"/>
      <c r="FP140" s="93"/>
      <c r="FQ140" s="93"/>
      <c r="FR140" s="93"/>
      <c r="FS140" s="93"/>
      <c r="FT140" s="93"/>
      <c r="FU140" s="93"/>
      <c r="FV140" s="93"/>
      <c r="FW140" s="93"/>
      <c r="FX140" s="93"/>
      <c r="FY140" s="93"/>
      <c r="FZ140" s="93"/>
      <c r="GA140" s="93"/>
      <c r="GB140" s="93"/>
      <c r="GC140" s="93"/>
      <c r="GD140" s="93"/>
      <c r="GE140" s="93"/>
      <c r="GF140" s="93"/>
      <c r="GG140" s="93"/>
      <c r="GH140" s="93"/>
      <c r="GI140" s="93"/>
      <c r="GJ140" s="93"/>
      <c r="GK140" s="93"/>
      <c r="GL140" s="93"/>
      <c r="GM140" s="93"/>
      <c r="GN140" s="93"/>
      <c r="GO140" s="93"/>
      <c r="GP140" s="93"/>
      <c r="GQ140" s="93"/>
      <c r="GR140" s="93"/>
      <c r="GS140" s="93"/>
      <c r="GT140" s="93"/>
      <c r="GU140" s="93"/>
      <c r="GV140" s="93"/>
      <c r="GW140" s="93"/>
      <c r="GX140" s="93"/>
      <c r="GY140" s="93"/>
      <c r="GZ140" s="93"/>
      <c r="HA140" s="93"/>
      <c r="HB140" s="93"/>
      <c r="HC140" s="93"/>
      <c r="HD140" s="93"/>
      <c r="HE140" s="93"/>
      <c r="HF140" s="93"/>
      <c r="HG140" s="93"/>
      <c r="HH140" s="93"/>
      <c r="HI140" s="93"/>
      <c r="HJ140" s="93"/>
      <c r="HK140" s="93"/>
      <c r="HL140" s="93"/>
      <c r="HM140" s="93"/>
      <c r="HN140" s="93"/>
      <c r="HO140" s="93"/>
      <c r="HP140" s="93"/>
      <c r="HQ140" s="93"/>
      <c r="HR140" s="93"/>
      <c r="HS140" s="93"/>
      <c r="HT140" s="93"/>
      <c r="HU140" s="93"/>
      <c r="HV140" s="93"/>
      <c r="HW140" s="93"/>
      <c r="HX140" s="93"/>
      <c r="HY140" s="93"/>
      <c r="HZ140" s="93"/>
      <c r="IA140" s="93"/>
      <c r="IB140" s="93"/>
      <c r="IC140" s="93"/>
      <c r="ID140" s="93"/>
      <c r="IE140" s="93"/>
      <c r="IF140" s="93"/>
      <c r="IG140" s="93"/>
      <c r="IH140" s="93"/>
      <c r="II140" s="93"/>
      <c r="IJ140" s="93"/>
      <c r="IK140" s="93"/>
      <c r="IL140" s="93"/>
      <c r="IM140" s="93"/>
      <c r="IN140" s="93"/>
      <c r="IO140" s="93"/>
      <c r="IP140" s="93"/>
      <c r="IQ140" s="93"/>
      <c r="IR140" s="93"/>
      <c r="IS140" s="93"/>
      <c r="IT140" s="93"/>
      <c r="IU140" s="93"/>
      <c r="IV140" s="93"/>
      <c r="IW140" s="93"/>
    </row>
    <row r="141" customFormat="false" ht="12.75" hidden="false" customHeight="false" outlineLevel="0" collapsed="false">
      <c r="A141" s="93" t="n">
        <v>0.439657142504923</v>
      </c>
      <c r="B141" s="105" t="n">
        <v>40817</v>
      </c>
      <c r="C141" s="91" t="n">
        <v>4.0305</v>
      </c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/>
      <c r="CZ141" s="93"/>
      <c r="DA141" s="93"/>
      <c r="DB141" s="93"/>
      <c r="DC141" s="93"/>
      <c r="DD141" s="93"/>
      <c r="DE141" s="93"/>
      <c r="DF141" s="93"/>
      <c r="DG141" s="93"/>
      <c r="DH141" s="93"/>
      <c r="DI141" s="93"/>
      <c r="DJ141" s="93"/>
      <c r="DK141" s="93"/>
      <c r="DL141" s="93"/>
      <c r="DM141" s="93"/>
      <c r="DN141" s="93"/>
      <c r="DO141" s="93"/>
      <c r="DP141" s="93"/>
      <c r="DQ141" s="93"/>
      <c r="DR141" s="93"/>
      <c r="DS141" s="93"/>
      <c r="DT141" s="93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  <c r="EJ141" s="93"/>
      <c r="EK141" s="93"/>
      <c r="EL141" s="93"/>
      <c r="EM141" s="93"/>
      <c r="EN141" s="93"/>
      <c r="EO141" s="93"/>
      <c r="EP141" s="93"/>
      <c r="EQ141" s="93"/>
      <c r="ER141" s="93"/>
      <c r="ES141" s="93"/>
      <c r="ET141" s="93"/>
      <c r="EU141" s="93"/>
      <c r="EV141" s="93"/>
      <c r="EW141" s="93"/>
      <c r="EX141" s="93"/>
      <c r="EY141" s="93"/>
      <c r="EZ141" s="93"/>
      <c r="FA141" s="93"/>
      <c r="FB141" s="93"/>
      <c r="FC141" s="93"/>
      <c r="FD141" s="93"/>
      <c r="FE141" s="93"/>
      <c r="FF141" s="93"/>
      <c r="FG141" s="93"/>
      <c r="FH141" s="93"/>
      <c r="FI141" s="93"/>
      <c r="FJ141" s="93"/>
      <c r="FK141" s="93"/>
      <c r="FL141" s="93"/>
      <c r="FM141" s="93"/>
      <c r="FN141" s="93"/>
      <c r="FO141" s="93"/>
      <c r="FP141" s="93"/>
      <c r="FQ141" s="93"/>
      <c r="FR141" s="93"/>
      <c r="FS141" s="93"/>
      <c r="FT141" s="93"/>
      <c r="FU141" s="93"/>
      <c r="FV141" s="93"/>
      <c r="FW141" s="93"/>
      <c r="FX141" s="93"/>
      <c r="FY141" s="93"/>
      <c r="FZ141" s="93"/>
      <c r="GA141" s="93"/>
      <c r="GB141" s="93"/>
      <c r="GC141" s="93"/>
      <c r="GD141" s="93"/>
      <c r="GE141" s="93"/>
      <c r="GF141" s="93"/>
      <c r="GG141" s="93"/>
      <c r="GH141" s="93"/>
      <c r="GI141" s="93"/>
      <c r="GJ141" s="93"/>
      <c r="GK141" s="93"/>
      <c r="GL141" s="93"/>
      <c r="GM141" s="93"/>
      <c r="GN141" s="93"/>
      <c r="GO141" s="93"/>
      <c r="GP141" s="93"/>
      <c r="GQ141" s="93"/>
      <c r="GR141" s="93"/>
      <c r="GS141" s="93"/>
      <c r="GT141" s="93"/>
      <c r="GU141" s="93"/>
      <c r="GV141" s="93"/>
      <c r="GW141" s="93"/>
      <c r="GX141" s="93"/>
      <c r="GY141" s="93"/>
      <c r="GZ141" s="93"/>
      <c r="HA141" s="93"/>
      <c r="HB141" s="93"/>
      <c r="HC141" s="93"/>
      <c r="HD141" s="93"/>
      <c r="HE141" s="93"/>
      <c r="HF141" s="93"/>
      <c r="HG141" s="93"/>
      <c r="HH141" s="93"/>
      <c r="HI141" s="93"/>
      <c r="HJ141" s="93"/>
      <c r="HK141" s="93"/>
      <c r="HL141" s="93"/>
      <c r="HM141" s="93"/>
      <c r="HN141" s="93"/>
      <c r="HO141" s="93"/>
      <c r="HP141" s="93"/>
      <c r="HQ141" s="93"/>
      <c r="HR141" s="93"/>
      <c r="HS141" s="93"/>
      <c r="HT141" s="93"/>
      <c r="HU141" s="93"/>
      <c r="HV141" s="93"/>
      <c r="HW141" s="93"/>
      <c r="HX141" s="93"/>
      <c r="HY141" s="93"/>
      <c r="HZ141" s="93"/>
      <c r="IA141" s="93"/>
      <c r="IB141" s="93"/>
      <c r="IC141" s="93"/>
      <c r="ID141" s="93"/>
      <c r="IE141" s="93"/>
      <c r="IF141" s="93"/>
      <c r="IG141" s="93"/>
      <c r="IH141" s="93"/>
      <c r="II141" s="93"/>
      <c r="IJ141" s="93"/>
      <c r="IK141" s="93"/>
      <c r="IL141" s="93"/>
      <c r="IM141" s="93"/>
      <c r="IN141" s="93"/>
      <c r="IO141" s="93"/>
      <c r="IP141" s="93"/>
      <c r="IQ141" s="93"/>
      <c r="IR141" s="93"/>
      <c r="IS141" s="93"/>
      <c r="IT141" s="93"/>
      <c r="IU141" s="93"/>
      <c r="IV141" s="93"/>
      <c r="IW141" s="93"/>
    </row>
    <row r="142" customFormat="false" ht="12.75" hidden="false" customHeight="false" outlineLevel="0" collapsed="false">
      <c r="A142" s="93" t="n">
        <v>0.436942011047893</v>
      </c>
      <c r="B142" s="105" t="n">
        <v>40848</v>
      </c>
      <c r="C142" s="91" t="n">
        <v>4.1825</v>
      </c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3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3"/>
      <c r="DU142" s="93"/>
      <c r="DV142" s="93"/>
      <c r="DW142" s="93"/>
      <c r="DX142" s="93"/>
      <c r="DY142" s="93"/>
      <c r="DZ142" s="93"/>
      <c r="EA142" s="93"/>
      <c r="EB142" s="93"/>
      <c r="EC142" s="93"/>
      <c r="ED142" s="93"/>
      <c r="EE142" s="93"/>
      <c r="EF142" s="93"/>
      <c r="EG142" s="93"/>
      <c r="EH142" s="93"/>
      <c r="EI142" s="93"/>
      <c r="EJ142" s="93"/>
      <c r="EK142" s="93"/>
      <c r="EL142" s="93"/>
      <c r="EM142" s="93"/>
      <c r="EN142" s="93"/>
      <c r="EO142" s="93"/>
      <c r="EP142" s="93"/>
      <c r="EQ142" s="93"/>
      <c r="ER142" s="93"/>
      <c r="ES142" s="93"/>
      <c r="ET142" s="93"/>
      <c r="EU142" s="93"/>
      <c r="EV142" s="93"/>
      <c r="EW142" s="93"/>
      <c r="EX142" s="93"/>
      <c r="EY142" s="93"/>
      <c r="EZ142" s="93"/>
      <c r="FA142" s="93"/>
      <c r="FB142" s="93"/>
      <c r="FC142" s="93"/>
      <c r="FD142" s="93"/>
      <c r="FE142" s="93"/>
      <c r="FF142" s="93"/>
      <c r="FG142" s="93"/>
      <c r="FH142" s="93"/>
      <c r="FI142" s="93"/>
      <c r="FJ142" s="93"/>
      <c r="FK142" s="93"/>
      <c r="FL142" s="93"/>
      <c r="FM142" s="93"/>
      <c r="FN142" s="93"/>
      <c r="FO142" s="93"/>
      <c r="FP142" s="93"/>
      <c r="FQ142" s="93"/>
      <c r="FR142" s="93"/>
      <c r="FS142" s="93"/>
      <c r="FT142" s="93"/>
      <c r="FU142" s="93"/>
      <c r="FV142" s="93"/>
      <c r="FW142" s="93"/>
      <c r="FX142" s="93"/>
      <c r="FY142" s="93"/>
      <c r="FZ142" s="93"/>
      <c r="GA142" s="93"/>
      <c r="GB142" s="93"/>
      <c r="GC142" s="93"/>
      <c r="GD142" s="93"/>
      <c r="GE142" s="93"/>
      <c r="GF142" s="93"/>
      <c r="GG142" s="93"/>
      <c r="GH142" s="93"/>
      <c r="GI142" s="93"/>
      <c r="GJ142" s="93"/>
      <c r="GK142" s="93"/>
      <c r="GL142" s="93"/>
      <c r="GM142" s="93"/>
      <c r="GN142" s="93"/>
      <c r="GO142" s="93"/>
      <c r="GP142" s="93"/>
      <c r="GQ142" s="93"/>
      <c r="GR142" s="93"/>
      <c r="GS142" s="93"/>
      <c r="GT142" s="93"/>
      <c r="GU142" s="93"/>
      <c r="GV142" s="93"/>
      <c r="GW142" s="93"/>
      <c r="GX142" s="93"/>
      <c r="GY142" s="93"/>
      <c r="GZ142" s="93"/>
      <c r="HA142" s="93"/>
      <c r="HB142" s="93"/>
      <c r="HC142" s="93"/>
      <c r="HD142" s="93"/>
      <c r="HE142" s="93"/>
      <c r="HF142" s="93"/>
      <c r="HG142" s="93"/>
      <c r="HH142" s="93"/>
      <c r="HI142" s="93"/>
      <c r="HJ142" s="93"/>
      <c r="HK142" s="93"/>
      <c r="HL142" s="93"/>
      <c r="HM142" s="93"/>
      <c r="HN142" s="93"/>
      <c r="HO142" s="93"/>
      <c r="HP142" s="93"/>
      <c r="HQ142" s="93"/>
      <c r="HR142" s="93"/>
      <c r="HS142" s="93"/>
      <c r="HT142" s="93"/>
      <c r="HU142" s="93"/>
      <c r="HV142" s="93"/>
      <c r="HW142" s="93"/>
      <c r="HX142" s="93"/>
      <c r="HY142" s="93"/>
      <c r="HZ142" s="93"/>
      <c r="IA142" s="93"/>
      <c r="IB142" s="93"/>
      <c r="IC142" s="93"/>
      <c r="ID142" s="93"/>
      <c r="IE142" s="93"/>
      <c r="IF142" s="93"/>
      <c r="IG142" s="93"/>
      <c r="IH142" s="93"/>
      <c r="II142" s="93"/>
      <c r="IJ142" s="93"/>
      <c r="IK142" s="93"/>
      <c r="IL142" s="93"/>
      <c r="IM142" s="93"/>
      <c r="IN142" s="93"/>
      <c r="IO142" s="93"/>
      <c r="IP142" s="93"/>
      <c r="IQ142" s="93"/>
      <c r="IR142" s="93"/>
      <c r="IS142" s="93"/>
      <c r="IT142" s="93"/>
      <c r="IU142" s="93"/>
      <c r="IV142" s="93"/>
      <c r="IW142" s="93"/>
    </row>
    <row r="143" customFormat="false" ht="12.75" hidden="false" customHeight="false" outlineLevel="0" collapsed="false">
      <c r="A143" s="93" t="n">
        <v>0.434330193882335</v>
      </c>
      <c r="B143" s="105" t="n">
        <v>40878</v>
      </c>
      <c r="C143" s="91" t="n">
        <v>4.3425</v>
      </c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/>
      <c r="CZ143" s="93"/>
      <c r="DA143" s="93"/>
      <c r="DB143" s="93"/>
      <c r="DC143" s="93"/>
      <c r="DD143" s="93"/>
      <c r="DE143" s="93"/>
      <c r="DF143" s="93"/>
      <c r="DG143" s="93"/>
      <c r="DH143" s="93"/>
      <c r="DI143" s="93"/>
      <c r="DJ143" s="93"/>
      <c r="DK143" s="93"/>
      <c r="DL143" s="93"/>
      <c r="DM143" s="93"/>
      <c r="DN143" s="93"/>
      <c r="DO143" s="93"/>
      <c r="DP143" s="93"/>
      <c r="DQ143" s="93"/>
      <c r="DR143" s="93"/>
      <c r="DS143" s="93"/>
      <c r="DT143" s="93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  <c r="EJ143" s="93"/>
      <c r="EK143" s="93"/>
      <c r="EL143" s="93"/>
      <c r="EM143" s="93"/>
      <c r="EN143" s="93"/>
      <c r="EO143" s="93"/>
      <c r="EP143" s="93"/>
      <c r="EQ143" s="93"/>
      <c r="ER143" s="93"/>
      <c r="ES143" s="93"/>
      <c r="ET143" s="93"/>
      <c r="EU143" s="93"/>
      <c r="EV143" s="93"/>
      <c r="EW143" s="93"/>
      <c r="EX143" s="93"/>
      <c r="EY143" s="93"/>
      <c r="EZ143" s="93"/>
      <c r="FA143" s="93"/>
      <c r="FB143" s="93"/>
      <c r="FC143" s="93"/>
      <c r="FD143" s="93"/>
      <c r="FE143" s="93"/>
      <c r="FF143" s="93"/>
      <c r="FG143" s="93"/>
      <c r="FH143" s="93"/>
      <c r="FI143" s="93"/>
      <c r="FJ143" s="93"/>
      <c r="FK143" s="93"/>
      <c r="FL143" s="93"/>
      <c r="FM143" s="93"/>
      <c r="FN143" s="93"/>
      <c r="FO143" s="93"/>
      <c r="FP143" s="93"/>
      <c r="FQ143" s="93"/>
      <c r="FR143" s="93"/>
      <c r="FS143" s="93"/>
      <c r="FT143" s="93"/>
      <c r="FU143" s="93"/>
      <c r="FV143" s="93"/>
      <c r="FW143" s="93"/>
      <c r="FX143" s="93"/>
      <c r="FY143" s="93"/>
      <c r="FZ143" s="93"/>
      <c r="GA143" s="93"/>
      <c r="GB143" s="93"/>
      <c r="GC143" s="93"/>
      <c r="GD143" s="93"/>
      <c r="GE143" s="93"/>
      <c r="GF143" s="93"/>
      <c r="GG143" s="93"/>
      <c r="GH143" s="93"/>
      <c r="GI143" s="93"/>
      <c r="GJ143" s="93"/>
      <c r="GK143" s="93"/>
      <c r="GL143" s="93"/>
      <c r="GM143" s="93"/>
      <c r="GN143" s="93"/>
      <c r="GO143" s="93"/>
      <c r="GP143" s="93"/>
      <c r="GQ143" s="93"/>
      <c r="GR143" s="93"/>
      <c r="GS143" s="93"/>
      <c r="GT143" s="93"/>
      <c r="GU143" s="93"/>
      <c r="GV143" s="93"/>
      <c r="GW143" s="93"/>
      <c r="GX143" s="93"/>
      <c r="GY143" s="93"/>
      <c r="GZ143" s="93"/>
      <c r="HA143" s="93"/>
      <c r="HB143" s="93"/>
      <c r="HC143" s="93"/>
      <c r="HD143" s="93"/>
      <c r="HE143" s="93"/>
      <c r="HF143" s="93"/>
      <c r="HG143" s="93"/>
      <c r="HH143" s="93"/>
      <c r="HI143" s="93"/>
      <c r="HJ143" s="93"/>
      <c r="HK143" s="93"/>
      <c r="HL143" s="93"/>
      <c r="HM143" s="93"/>
      <c r="HN143" s="93"/>
      <c r="HO143" s="93"/>
      <c r="HP143" s="93"/>
      <c r="HQ143" s="93"/>
      <c r="HR143" s="93"/>
      <c r="HS143" s="93"/>
      <c r="HT143" s="93"/>
      <c r="HU143" s="93"/>
      <c r="HV143" s="93"/>
      <c r="HW143" s="93"/>
      <c r="HX143" s="93"/>
      <c r="HY143" s="93"/>
      <c r="HZ143" s="93"/>
      <c r="IA143" s="93"/>
      <c r="IB143" s="93"/>
      <c r="IC143" s="93"/>
      <c r="ID143" s="93"/>
      <c r="IE143" s="93"/>
      <c r="IF143" s="93"/>
      <c r="IG143" s="93"/>
      <c r="IH143" s="93"/>
      <c r="II143" s="93"/>
      <c r="IJ143" s="93"/>
      <c r="IK143" s="93"/>
      <c r="IL143" s="93"/>
      <c r="IM143" s="93"/>
      <c r="IN143" s="93"/>
      <c r="IO143" s="93"/>
      <c r="IP143" s="93"/>
      <c r="IQ143" s="93"/>
      <c r="IR143" s="93"/>
      <c r="IS143" s="93"/>
      <c r="IT143" s="93"/>
      <c r="IU143" s="93"/>
      <c r="IV143" s="93"/>
      <c r="IW143" s="93"/>
    </row>
    <row r="144" customFormat="false" ht="12.75" hidden="false" customHeight="false" outlineLevel="0" collapsed="false">
      <c r="A144" s="93" t="n">
        <v>0.431647473551181</v>
      </c>
      <c r="B144" s="105" t="n">
        <v>40909</v>
      </c>
      <c r="C144" s="91" t="n">
        <v>4.405</v>
      </c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  <c r="EX144" s="93"/>
      <c r="EY144" s="93"/>
      <c r="EZ144" s="93"/>
      <c r="FA144" s="93"/>
      <c r="FB144" s="93"/>
      <c r="FC144" s="93"/>
      <c r="FD144" s="93"/>
      <c r="FE144" s="93"/>
      <c r="FF144" s="93"/>
      <c r="FG144" s="93"/>
      <c r="FH144" s="93"/>
      <c r="FI144" s="93"/>
      <c r="FJ144" s="93"/>
      <c r="FK144" s="93"/>
      <c r="FL144" s="93"/>
      <c r="FM144" s="93"/>
      <c r="FN144" s="93"/>
      <c r="FO144" s="93"/>
      <c r="FP144" s="93"/>
      <c r="FQ144" s="93"/>
      <c r="FR144" s="93"/>
      <c r="FS144" s="93"/>
      <c r="FT144" s="93"/>
      <c r="FU144" s="93"/>
      <c r="FV144" s="93"/>
      <c r="FW144" s="93"/>
      <c r="FX144" s="93"/>
      <c r="FY144" s="93"/>
      <c r="FZ144" s="93"/>
      <c r="GA144" s="93"/>
      <c r="GB144" s="93"/>
      <c r="GC144" s="93"/>
      <c r="GD144" s="93"/>
      <c r="GE144" s="93"/>
      <c r="GF144" s="93"/>
      <c r="GG144" s="93"/>
      <c r="GH144" s="93"/>
      <c r="GI144" s="93"/>
      <c r="GJ144" s="93"/>
      <c r="GK144" s="93"/>
      <c r="GL144" s="93"/>
      <c r="GM144" s="93"/>
      <c r="GN144" s="93"/>
      <c r="GO144" s="93"/>
      <c r="GP144" s="93"/>
      <c r="GQ144" s="93"/>
      <c r="GR144" s="93"/>
      <c r="GS144" s="93"/>
      <c r="GT144" s="93"/>
      <c r="GU144" s="93"/>
      <c r="GV144" s="93"/>
      <c r="GW144" s="93"/>
      <c r="GX144" s="93"/>
      <c r="GY144" s="93"/>
      <c r="GZ144" s="93"/>
      <c r="HA144" s="93"/>
      <c r="HB144" s="93"/>
      <c r="HC144" s="93"/>
      <c r="HD144" s="93"/>
      <c r="HE144" s="93"/>
      <c r="HF144" s="93"/>
      <c r="HG144" s="93"/>
      <c r="HH144" s="93"/>
      <c r="HI144" s="93"/>
      <c r="HJ144" s="93"/>
      <c r="HK144" s="93"/>
      <c r="HL144" s="93"/>
      <c r="HM144" s="93"/>
      <c r="HN144" s="93"/>
      <c r="HO144" s="93"/>
      <c r="HP144" s="93"/>
      <c r="HQ144" s="93"/>
      <c r="HR144" s="93"/>
      <c r="HS144" s="93"/>
      <c r="HT144" s="93"/>
      <c r="HU144" s="93"/>
      <c r="HV144" s="93"/>
      <c r="HW144" s="93"/>
      <c r="HX144" s="93"/>
      <c r="HY144" s="93"/>
      <c r="HZ144" s="93"/>
      <c r="IA144" s="93"/>
      <c r="IB144" s="93"/>
      <c r="IC144" s="93"/>
      <c r="ID144" s="93"/>
      <c r="IE144" s="93"/>
      <c r="IF144" s="93"/>
      <c r="IG144" s="93"/>
      <c r="IH144" s="93"/>
      <c r="II144" s="93"/>
      <c r="IJ144" s="93"/>
      <c r="IK144" s="93"/>
      <c r="IL144" s="93"/>
      <c r="IM144" s="93"/>
      <c r="IN144" s="93"/>
      <c r="IO144" s="93"/>
      <c r="IP144" s="93"/>
      <c r="IQ144" s="93"/>
      <c r="IR144" s="93"/>
      <c r="IS144" s="93"/>
      <c r="IT144" s="93"/>
      <c r="IU144" s="93"/>
      <c r="IV144" s="93"/>
      <c r="IW144" s="93"/>
    </row>
    <row r="145" customFormat="false" ht="12.75" hidden="false" customHeight="false" outlineLevel="0" collapsed="false">
      <c r="A145" s="93" t="n">
        <v>0.428981078182714</v>
      </c>
      <c r="B145" s="105" t="n">
        <v>40940</v>
      </c>
      <c r="C145" s="91" t="n">
        <v>4.325</v>
      </c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  <c r="EK145" s="93"/>
      <c r="EL145" s="93"/>
      <c r="EM145" s="93"/>
      <c r="EN145" s="93"/>
      <c r="EO145" s="93"/>
      <c r="EP145" s="93"/>
      <c r="EQ145" s="93"/>
      <c r="ER145" s="93"/>
      <c r="ES145" s="93"/>
      <c r="ET145" s="93"/>
      <c r="EU145" s="93"/>
      <c r="EV145" s="93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  <c r="FH145" s="93"/>
      <c r="FI145" s="93"/>
      <c r="FJ145" s="93"/>
      <c r="FK145" s="93"/>
      <c r="FL145" s="93"/>
      <c r="FM145" s="93"/>
      <c r="FN145" s="93"/>
      <c r="FO145" s="93"/>
      <c r="FP145" s="93"/>
      <c r="FQ145" s="93"/>
      <c r="FR145" s="93"/>
      <c r="FS145" s="93"/>
      <c r="FT145" s="93"/>
      <c r="FU145" s="93"/>
      <c r="FV145" s="93"/>
      <c r="FW145" s="93"/>
      <c r="FX145" s="93"/>
      <c r="FY145" s="93"/>
      <c r="FZ145" s="93"/>
      <c r="GA145" s="93"/>
      <c r="GB145" s="93"/>
      <c r="GC145" s="93"/>
      <c r="GD145" s="93"/>
      <c r="GE145" s="93"/>
      <c r="GF145" s="93"/>
      <c r="GG145" s="93"/>
      <c r="GH145" s="93"/>
      <c r="GI145" s="93"/>
      <c r="GJ145" s="93"/>
      <c r="GK145" s="93"/>
      <c r="GL145" s="93"/>
      <c r="GM145" s="93"/>
      <c r="GN145" s="93"/>
      <c r="GO145" s="93"/>
      <c r="GP145" s="93"/>
      <c r="GQ145" s="93"/>
      <c r="GR145" s="93"/>
      <c r="GS145" s="93"/>
      <c r="GT145" s="93"/>
      <c r="GU145" s="93"/>
      <c r="GV145" s="93"/>
      <c r="GW145" s="93"/>
      <c r="GX145" s="93"/>
      <c r="GY145" s="93"/>
      <c r="GZ145" s="93"/>
      <c r="HA145" s="93"/>
      <c r="HB145" s="93"/>
      <c r="HC145" s="93"/>
      <c r="HD145" s="93"/>
      <c r="HE145" s="93"/>
      <c r="HF145" s="93"/>
      <c r="HG145" s="93"/>
      <c r="HH145" s="93"/>
      <c r="HI145" s="93"/>
      <c r="HJ145" s="93"/>
      <c r="HK145" s="93"/>
      <c r="HL145" s="93"/>
      <c r="HM145" s="93"/>
      <c r="HN145" s="93"/>
      <c r="HO145" s="93"/>
      <c r="HP145" s="93"/>
      <c r="HQ145" s="93"/>
      <c r="HR145" s="93"/>
      <c r="HS145" s="93"/>
      <c r="HT145" s="93"/>
      <c r="HU145" s="93"/>
      <c r="HV145" s="93"/>
      <c r="HW145" s="93"/>
      <c r="HX145" s="93"/>
      <c r="HY145" s="93"/>
      <c r="HZ145" s="93"/>
      <c r="IA145" s="93"/>
      <c r="IB145" s="93"/>
      <c r="IC145" s="93"/>
      <c r="ID145" s="93"/>
      <c r="IE145" s="93"/>
      <c r="IF145" s="93"/>
      <c r="IG145" s="93"/>
      <c r="IH145" s="93"/>
      <c r="II145" s="93"/>
      <c r="IJ145" s="93"/>
      <c r="IK145" s="93"/>
      <c r="IL145" s="93"/>
      <c r="IM145" s="93"/>
      <c r="IN145" s="93"/>
      <c r="IO145" s="93"/>
      <c r="IP145" s="93"/>
      <c r="IQ145" s="93"/>
      <c r="IR145" s="93"/>
      <c r="IS145" s="93"/>
      <c r="IT145" s="93"/>
      <c r="IU145" s="93"/>
      <c r="IV145" s="93"/>
      <c r="IW145" s="93"/>
    </row>
    <row r="146" customFormat="false" ht="12.75" hidden="false" customHeight="false" outlineLevel="0" collapsed="false">
      <c r="A146" s="93" t="n">
        <v>0.426501400779305</v>
      </c>
      <c r="B146" s="105" t="n">
        <v>40969</v>
      </c>
      <c r="C146" s="91" t="n">
        <v>4.195</v>
      </c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  <c r="FI146" s="93"/>
      <c r="FJ146" s="93"/>
      <c r="FK146" s="93"/>
      <c r="FL146" s="93"/>
      <c r="FM146" s="93"/>
      <c r="FN146" s="93"/>
      <c r="FO146" s="93"/>
      <c r="FP146" s="93"/>
      <c r="FQ146" s="93"/>
      <c r="FR146" s="93"/>
      <c r="FS146" s="93"/>
      <c r="FT146" s="93"/>
      <c r="FU146" s="93"/>
      <c r="FV146" s="93"/>
      <c r="FW146" s="93"/>
      <c r="FX146" s="93"/>
      <c r="FY146" s="93"/>
      <c r="FZ146" s="93"/>
      <c r="GA146" s="93"/>
      <c r="GB146" s="93"/>
      <c r="GC146" s="93"/>
      <c r="GD146" s="93"/>
      <c r="GE146" s="93"/>
      <c r="GF146" s="93"/>
      <c r="GG146" s="93"/>
      <c r="GH146" s="93"/>
      <c r="GI146" s="93"/>
      <c r="GJ146" s="93"/>
      <c r="GK146" s="93"/>
      <c r="GL146" s="93"/>
      <c r="GM146" s="93"/>
      <c r="GN146" s="93"/>
      <c r="GO146" s="93"/>
      <c r="GP146" s="93"/>
      <c r="GQ146" s="93"/>
      <c r="GR146" s="93"/>
      <c r="GS146" s="93"/>
      <c r="GT146" s="93"/>
      <c r="GU146" s="93"/>
      <c r="GV146" s="93"/>
      <c r="GW146" s="93"/>
      <c r="GX146" s="93"/>
      <c r="GY146" s="93"/>
      <c r="GZ146" s="93"/>
      <c r="HA146" s="93"/>
      <c r="HB146" s="93"/>
      <c r="HC146" s="93"/>
      <c r="HD146" s="93"/>
      <c r="HE146" s="93"/>
      <c r="HF146" s="93"/>
      <c r="HG146" s="93"/>
      <c r="HH146" s="93"/>
      <c r="HI146" s="93"/>
      <c r="HJ146" s="93"/>
      <c r="HK146" s="93"/>
      <c r="HL146" s="93"/>
      <c r="HM146" s="93"/>
      <c r="HN146" s="93"/>
      <c r="HO146" s="93"/>
      <c r="HP146" s="93"/>
      <c r="HQ146" s="93"/>
      <c r="HR146" s="93"/>
      <c r="HS146" s="93"/>
      <c r="HT146" s="93"/>
      <c r="HU146" s="93"/>
      <c r="HV146" s="93"/>
      <c r="HW146" s="93"/>
      <c r="HX146" s="93"/>
      <c r="HY146" s="93"/>
      <c r="HZ146" s="93"/>
      <c r="IA146" s="93"/>
      <c r="IB146" s="93"/>
      <c r="IC146" s="93"/>
      <c r="ID146" s="93"/>
      <c r="IE146" s="93"/>
      <c r="IF146" s="93"/>
      <c r="IG146" s="93"/>
      <c r="IH146" s="93"/>
      <c r="II146" s="93"/>
      <c r="IJ146" s="93"/>
      <c r="IK146" s="93"/>
      <c r="IL146" s="93"/>
      <c r="IM146" s="93"/>
      <c r="IN146" s="93"/>
      <c r="IO146" s="93"/>
      <c r="IP146" s="93"/>
      <c r="IQ146" s="93"/>
      <c r="IR146" s="93"/>
      <c r="IS146" s="93"/>
      <c r="IT146" s="93"/>
      <c r="IU146" s="93"/>
      <c r="IV146" s="93"/>
      <c r="IW146" s="93"/>
    </row>
    <row r="147" customFormat="false" ht="12.75" hidden="false" customHeight="false" outlineLevel="0" collapsed="false">
      <c r="A147" s="93" t="n">
        <v>0.423866324787971</v>
      </c>
      <c r="B147" s="105" t="n">
        <v>41000</v>
      </c>
      <c r="C147" s="91" t="n">
        <v>4.01</v>
      </c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  <c r="CV147" s="93"/>
      <c r="CW147" s="93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  <c r="FI147" s="93"/>
      <c r="FJ147" s="93"/>
      <c r="FK147" s="93"/>
      <c r="FL147" s="93"/>
      <c r="FM147" s="93"/>
      <c r="FN147" s="93"/>
      <c r="FO147" s="93"/>
      <c r="FP147" s="93"/>
      <c r="FQ147" s="93"/>
      <c r="FR147" s="93"/>
      <c r="FS147" s="93"/>
      <c r="FT147" s="93"/>
      <c r="FU147" s="93"/>
      <c r="FV147" s="93"/>
      <c r="FW147" s="93"/>
      <c r="FX147" s="93"/>
      <c r="FY147" s="93"/>
      <c r="FZ147" s="93"/>
      <c r="GA147" s="93"/>
      <c r="GB147" s="93"/>
      <c r="GC147" s="93"/>
      <c r="GD147" s="93"/>
      <c r="GE147" s="93"/>
      <c r="GF147" s="93"/>
      <c r="GG147" s="93"/>
      <c r="GH147" s="93"/>
      <c r="GI147" s="93"/>
      <c r="GJ147" s="93"/>
      <c r="GK147" s="93"/>
      <c r="GL147" s="93"/>
      <c r="GM147" s="93"/>
      <c r="GN147" s="93"/>
      <c r="GO147" s="93"/>
      <c r="GP147" s="93"/>
      <c r="GQ147" s="93"/>
      <c r="GR147" s="93"/>
      <c r="GS147" s="93"/>
      <c r="GT147" s="93"/>
      <c r="GU147" s="93"/>
      <c r="GV147" s="93"/>
      <c r="GW147" s="93"/>
      <c r="GX147" s="93"/>
      <c r="GY147" s="93"/>
      <c r="GZ147" s="93"/>
      <c r="HA147" s="93"/>
      <c r="HB147" s="93"/>
      <c r="HC147" s="93"/>
      <c r="HD147" s="93"/>
      <c r="HE147" s="93"/>
      <c r="HF147" s="93"/>
      <c r="HG147" s="93"/>
      <c r="HH147" s="93"/>
      <c r="HI147" s="93"/>
      <c r="HJ147" s="93"/>
      <c r="HK147" s="93"/>
      <c r="HL147" s="93"/>
      <c r="HM147" s="93"/>
      <c r="HN147" s="93"/>
      <c r="HO147" s="93"/>
      <c r="HP147" s="93"/>
      <c r="HQ147" s="93"/>
      <c r="HR147" s="93"/>
      <c r="HS147" s="93"/>
      <c r="HT147" s="93"/>
      <c r="HU147" s="93"/>
      <c r="HV147" s="93"/>
      <c r="HW147" s="93"/>
      <c r="HX147" s="93"/>
      <c r="HY147" s="93"/>
      <c r="HZ147" s="93"/>
      <c r="IA147" s="93"/>
      <c r="IB147" s="93"/>
      <c r="IC147" s="93"/>
      <c r="ID147" s="93"/>
      <c r="IE147" s="93"/>
      <c r="IF147" s="93"/>
      <c r="IG147" s="93"/>
      <c r="IH147" s="93"/>
      <c r="II147" s="93"/>
      <c r="IJ147" s="93"/>
      <c r="IK147" s="93"/>
      <c r="IL147" s="93"/>
      <c r="IM147" s="93"/>
      <c r="IN147" s="93"/>
      <c r="IO147" s="93"/>
      <c r="IP147" s="93"/>
      <c r="IQ147" s="93"/>
      <c r="IR147" s="93"/>
      <c r="IS147" s="93"/>
      <c r="IT147" s="93"/>
      <c r="IU147" s="93"/>
      <c r="IV147" s="93"/>
      <c r="IW147" s="93"/>
    </row>
    <row r="148" customFormat="false" ht="12.75" hidden="false" customHeight="false" outlineLevel="0" collapsed="false">
      <c r="A148" s="93" t="n">
        <v>0.421331523974395</v>
      </c>
      <c r="B148" s="105" t="n">
        <v>41030</v>
      </c>
      <c r="C148" s="91" t="n">
        <v>4.008</v>
      </c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  <c r="FH148" s="93"/>
      <c r="FI148" s="93"/>
      <c r="FJ148" s="93"/>
      <c r="FK148" s="93"/>
      <c r="FL148" s="93"/>
      <c r="FM148" s="93"/>
      <c r="FN148" s="93"/>
      <c r="FO148" s="93"/>
      <c r="FP148" s="93"/>
      <c r="FQ148" s="93"/>
      <c r="FR148" s="93"/>
      <c r="FS148" s="93"/>
      <c r="FT148" s="93"/>
      <c r="FU148" s="93"/>
      <c r="FV148" s="93"/>
      <c r="FW148" s="93"/>
      <c r="FX148" s="93"/>
      <c r="FY148" s="93"/>
      <c r="FZ148" s="93"/>
      <c r="GA148" s="93"/>
      <c r="GB148" s="93"/>
      <c r="GC148" s="93"/>
      <c r="GD148" s="93"/>
      <c r="GE148" s="93"/>
      <c r="GF148" s="93"/>
      <c r="GG148" s="93"/>
      <c r="GH148" s="93"/>
      <c r="GI148" s="93"/>
      <c r="GJ148" s="93"/>
      <c r="GK148" s="93"/>
      <c r="GL148" s="93"/>
      <c r="GM148" s="93"/>
      <c r="GN148" s="93"/>
      <c r="GO148" s="93"/>
      <c r="GP148" s="93"/>
      <c r="GQ148" s="93"/>
      <c r="GR148" s="93"/>
      <c r="GS148" s="93"/>
      <c r="GT148" s="93"/>
      <c r="GU148" s="93"/>
      <c r="GV148" s="93"/>
      <c r="GW148" s="93"/>
      <c r="GX148" s="93"/>
      <c r="GY148" s="93"/>
      <c r="GZ148" s="93"/>
      <c r="HA148" s="93"/>
      <c r="HB148" s="93"/>
      <c r="HC148" s="93"/>
      <c r="HD148" s="93"/>
      <c r="HE148" s="93"/>
      <c r="HF148" s="93"/>
      <c r="HG148" s="93"/>
      <c r="HH148" s="93"/>
      <c r="HI148" s="93"/>
      <c r="HJ148" s="93"/>
      <c r="HK148" s="93"/>
      <c r="HL148" s="93"/>
      <c r="HM148" s="93"/>
      <c r="HN148" s="93"/>
      <c r="HO148" s="93"/>
      <c r="HP148" s="93"/>
      <c r="HQ148" s="93"/>
      <c r="HR148" s="93"/>
      <c r="HS148" s="93"/>
      <c r="HT148" s="93"/>
      <c r="HU148" s="93"/>
      <c r="HV148" s="93"/>
      <c r="HW148" s="93"/>
      <c r="HX148" s="93"/>
      <c r="HY148" s="93"/>
      <c r="HZ148" s="93"/>
      <c r="IA148" s="93"/>
      <c r="IB148" s="93"/>
      <c r="IC148" s="93"/>
      <c r="ID148" s="93"/>
      <c r="IE148" s="93"/>
      <c r="IF148" s="93"/>
      <c r="IG148" s="93"/>
      <c r="IH148" s="93"/>
      <c r="II148" s="93"/>
      <c r="IJ148" s="93"/>
      <c r="IK148" s="93"/>
      <c r="IL148" s="93"/>
      <c r="IM148" s="93"/>
      <c r="IN148" s="93"/>
      <c r="IO148" s="93"/>
      <c r="IP148" s="93"/>
      <c r="IQ148" s="93"/>
      <c r="IR148" s="93"/>
      <c r="IS148" s="93"/>
      <c r="IT148" s="93"/>
      <c r="IU148" s="93"/>
      <c r="IV148" s="93"/>
      <c r="IW148" s="93"/>
    </row>
    <row r="149" customFormat="false" ht="12.75" hidden="false" customHeight="false" outlineLevel="0" collapsed="false">
      <c r="A149" s="93" t="n">
        <v>0.418727918056356</v>
      </c>
      <c r="B149" s="105" t="n">
        <v>41061</v>
      </c>
      <c r="C149" s="91" t="n">
        <v>4.048</v>
      </c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  <c r="CV149" s="93"/>
      <c r="CW149" s="93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  <c r="FI149" s="93"/>
      <c r="FJ149" s="93"/>
      <c r="FK149" s="93"/>
      <c r="FL149" s="93"/>
      <c r="FM149" s="93"/>
      <c r="FN149" s="93"/>
      <c r="FO149" s="93"/>
      <c r="FP149" s="93"/>
      <c r="FQ149" s="93"/>
      <c r="FR149" s="93"/>
      <c r="FS149" s="93"/>
      <c r="FT149" s="93"/>
      <c r="FU149" s="93"/>
      <c r="FV149" s="93"/>
      <c r="FW149" s="93"/>
      <c r="FX149" s="93"/>
      <c r="FY149" s="93"/>
      <c r="FZ149" s="93"/>
      <c r="GA149" s="93"/>
      <c r="GB149" s="93"/>
      <c r="GC149" s="93"/>
      <c r="GD149" s="93"/>
      <c r="GE149" s="93"/>
      <c r="GF149" s="93"/>
      <c r="GG149" s="93"/>
      <c r="GH149" s="93"/>
      <c r="GI149" s="93"/>
      <c r="GJ149" s="93"/>
      <c r="GK149" s="93"/>
      <c r="GL149" s="93"/>
      <c r="GM149" s="93"/>
      <c r="GN149" s="93"/>
      <c r="GO149" s="93"/>
      <c r="GP149" s="93"/>
      <c r="GQ149" s="93"/>
      <c r="GR149" s="93"/>
      <c r="GS149" s="93"/>
      <c r="GT149" s="93"/>
      <c r="GU149" s="93"/>
      <c r="GV149" s="93"/>
      <c r="GW149" s="93"/>
      <c r="GX149" s="93"/>
      <c r="GY149" s="93"/>
      <c r="GZ149" s="93"/>
      <c r="HA149" s="93"/>
      <c r="HB149" s="93"/>
      <c r="HC149" s="93"/>
      <c r="HD149" s="93"/>
      <c r="HE149" s="93"/>
      <c r="HF149" s="93"/>
      <c r="HG149" s="93"/>
      <c r="HH149" s="93"/>
      <c r="HI149" s="93"/>
      <c r="HJ149" s="93"/>
      <c r="HK149" s="93"/>
      <c r="HL149" s="93"/>
      <c r="HM149" s="93"/>
      <c r="HN149" s="93"/>
      <c r="HO149" s="93"/>
      <c r="HP149" s="93"/>
      <c r="HQ149" s="93"/>
      <c r="HR149" s="93"/>
      <c r="HS149" s="93"/>
      <c r="HT149" s="93"/>
      <c r="HU149" s="93"/>
      <c r="HV149" s="93"/>
      <c r="HW149" s="93"/>
      <c r="HX149" s="93"/>
      <c r="HY149" s="93"/>
      <c r="HZ149" s="93"/>
      <c r="IA149" s="93"/>
      <c r="IB149" s="93"/>
      <c r="IC149" s="93"/>
      <c r="ID149" s="93"/>
      <c r="IE149" s="93"/>
      <c r="IF149" s="93"/>
      <c r="IG149" s="93"/>
      <c r="IH149" s="93"/>
      <c r="II149" s="93"/>
      <c r="IJ149" s="93"/>
      <c r="IK149" s="93"/>
      <c r="IL149" s="93"/>
      <c r="IM149" s="93"/>
      <c r="IN149" s="93"/>
      <c r="IO149" s="93"/>
      <c r="IP149" s="93"/>
      <c r="IQ149" s="93"/>
      <c r="IR149" s="93"/>
      <c r="IS149" s="93"/>
      <c r="IT149" s="93"/>
      <c r="IU149" s="93"/>
      <c r="IV149" s="93"/>
      <c r="IW149" s="93"/>
    </row>
    <row r="150" customFormat="false" ht="12.75" hidden="false" customHeight="false" outlineLevel="0" collapsed="false">
      <c r="A150" s="93" t="n">
        <v>0.416223392569655</v>
      </c>
      <c r="B150" s="105" t="n">
        <v>41091</v>
      </c>
      <c r="C150" s="91" t="n">
        <v>4.09</v>
      </c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  <c r="FH150" s="93"/>
      <c r="FI150" s="93"/>
      <c r="FJ150" s="93"/>
      <c r="FK150" s="93"/>
      <c r="FL150" s="93"/>
      <c r="FM150" s="93"/>
      <c r="FN150" s="93"/>
      <c r="FO150" s="93"/>
      <c r="FP150" s="93"/>
      <c r="FQ150" s="93"/>
      <c r="FR150" s="93"/>
      <c r="FS150" s="93"/>
      <c r="FT150" s="93"/>
      <c r="FU150" s="93"/>
      <c r="FV150" s="93"/>
      <c r="FW150" s="93"/>
      <c r="FX150" s="93"/>
      <c r="FY150" s="93"/>
      <c r="FZ150" s="93"/>
      <c r="GA150" s="93"/>
      <c r="GB150" s="93"/>
      <c r="GC150" s="93"/>
      <c r="GD150" s="93"/>
      <c r="GE150" s="93"/>
      <c r="GF150" s="93"/>
      <c r="GG150" s="93"/>
      <c r="GH150" s="93"/>
      <c r="GI150" s="93"/>
      <c r="GJ150" s="93"/>
      <c r="GK150" s="93"/>
      <c r="GL150" s="93"/>
      <c r="GM150" s="93"/>
      <c r="GN150" s="93"/>
      <c r="GO150" s="93"/>
      <c r="GP150" s="93"/>
      <c r="GQ150" s="93"/>
      <c r="GR150" s="93"/>
      <c r="GS150" s="93"/>
      <c r="GT150" s="93"/>
      <c r="GU150" s="93"/>
      <c r="GV150" s="93"/>
      <c r="GW150" s="93"/>
      <c r="GX150" s="93"/>
      <c r="GY150" s="93"/>
      <c r="GZ150" s="93"/>
      <c r="HA150" s="93"/>
      <c r="HB150" s="93"/>
      <c r="HC150" s="93"/>
      <c r="HD150" s="93"/>
      <c r="HE150" s="93"/>
      <c r="HF150" s="93"/>
      <c r="HG150" s="93"/>
      <c r="HH150" s="93"/>
      <c r="HI150" s="93"/>
      <c r="HJ150" s="93"/>
      <c r="HK150" s="93"/>
      <c r="HL150" s="93"/>
      <c r="HM150" s="93"/>
      <c r="HN150" s="93"/>
      <c r="HO150" s="93"/>
      <c r="HP150" s="93"/>
      <c r="HQ150" s="93"/>
      <c r="HR150" s="93"/>
      <c r="HS150" s="93"/>
      <c r="HT150" s="93"/>
      <c r="HU150" s="93"/>
      <c r="HV150" s="93"/>
      <c r="HW150" s="93"/>
      <c r="HX150" s="93"/>
      <c r="HY150" s="93"/>
      <c r="HZ150" s="93"/>
      <c r="IA150" s="93"/>
      <c r="IB150" s="93"/>
      <c r="IC150" s="93"/>
      <c r="ID150" s="93"/>
      <c r="IE150" s="93"/>
      <c r="IF150" s="93"/>
      <c r="IG150" s="93"/>
      <c r="IH150" s="93"/>
      <c r="II150" s="93"/>
      <c r="IJ150" s="93"/>
      <c r="IK150" s="93"/>
      <c r="IL150" s="93"/>
      <c r="IM150" s="93"/>
      <c r="IN150" s="93"/>
      <c r="IO150" s="93"/>
      <c r="IP150" s="93"/>
      <c r="IQ150" s="93"/>
      <c r="IR150" s="93"/>
      <c r="IS150" s="93"/>
      <c r="IT150" s="93"/>
      <c r="IU150" s="93"/>
      <c r="IV150" s="93"/>
      <c r="IW150" s="93"/>
    </row>
    <row r="151" customFormat="false" ht="12.75" hidden="false" customHeight="false" outlineLevel="0" collapsed="false">
      <c r="A151" s="93" t="n">
        <v>0.41365088666952</v>
      </c>
      <c r="B151" s="105" t="n">
        <v>41122</v>
      </c>
      <c r="C151" s="91" t="n">
        <v>4.132</v>
      </c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  <c r="CV151" s="93"/>
      <c r="CW151" s="93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  <c r="FI151" s="93"/>
      <c r="FJ151" s="93"/>
      <c r="FK151" s="93"/>
      <c r="FL151" s="93"/>
      <c r="FM151" s="93"/>
      <c r="FN151" s="93"/>
      <c r="FO151" s="93"/>
      <c r="FP151" s="93"/>
      <c r="FQ151" s="93"/>
      <c r="FR151" s="93"/>
      <c r="FS151" s="93"/>
      <c r="FT151" s="93"/>
      <c r="FU151" s="93"/>
      <c r="FV151" s="93"/>
      <c r="FW151" s="93"/>
      <c r="FX151" s="93"/>
      <c r="FY151" s="93"/>
      <c r="FZ151" s="93"/>
      <c r="GA151" s="93"/>
      <c r="GB151" s="93"/>
      <c r="GC151" s="93"/>
      <c r="GD151" s="93"/>
      <c r="GE151" s="93"/>
      <c r="GF151" s="93"/>
      <c r="GG151" s="93"/>
      <c r="GH151" s="93"/>
      <c r="GI151" s="93"/>
      <c r="GJ151" s="93"/>
      <c r="GK151" s="93"/>
      <c r="GL151" s="93"/>
      <c r="GM151" s="93"/>
      <c r="GN151" s="93"/>
      <c r="GO151" s="93"/>
      <c r="GP151" s="93"/>
      <c r="GQ151" s="93"/>
      <c r="GR151" s="93"/>
      <c r="GS151" s="93"/>
      <c r="GT151" s="93"/>
      <c r="GU151" s="93"/>
      <c r="GV151" s="93"/>
      <c r="GW151" s="93"/>
      <c r="GX151" s="93"/>
      <c r="GY151" s="93"/>
      <c r="GZ151" s="93"/>
      <c r="HA151" s="93"/>
      <c r="HB151" s="93"/>
      <c r="HC151" s="93"/>
      <c r="HD151" s="93"/>
      <c r="HE151" s="93"/>
      <c r="HF151" s="93"/>
      <c r="HG151" s="93"/>
      <c r="HH151" s="93"/>
      <c r="HI151" s="93"/>
      <c r="HJ151" s="93"/>
      <c r="HK151" s="93"/>
      <c r="HL151" s="93"/>
      <c r="HM151" s="93"/>
      <c r="HN151" s="93"/>
      <c r="HO151" s="93"/>
      <c r="HP151" s="93"/>
      <c r="HQ151" s="93"/>
      <c r="HR151" s="93"/>
      <c r="HS151" s="93"/>
      <c r="HT151" s="93"/>
      <c r="HU151" s="93"/>
      <c r="HV151" s="93"/>
      <c r="HW151" s="93"/>
      <c r="HX151" s="93"/>
      <c r="HY151" s="93"/>
      <c r="HZ151" s="93"/>
      <c r="IA151" s="93"/>
      <c r="IB151" s="93"/>
      <c r="IC151" s="93"/>
      <c r="ID151" s="93"/>
      <c r="IE151" s="93"/>
      <c r="IF151" s="93"/>
      <c r="IG151" s="93"/>
      <c r="IH151" s="93"/>
      <c r="II151" s="93"/>
      <c r="IJ151" s="93"/>
      <c r="IK151" s="93"/>
      <c r="IL151" s="93"/>
      <c r="IM151" s="93"/>
      <c r="IN151" s="93"/>
      <c r="IO151" s="93"/>
      <c r="IP151" s="93"/>
      <c r="IQ151" s="93"/>
      <c r="IR151" s="93"/>
      <c r="IS151" s="93"/>
      <c r="IT151" s="93"/>
      <c r="IU151" s="93"/>
      <c r="IV151" s="93"/>
      <c r="IW151" s="93"/>
    </row>
    <row r="152" customFormat="false" ht="12.75" hidden="false" customHeight="false" outlineLevel="0" collapsed="false">
      <c r="A152" s="93" t="n">
        <v>0.41109404525372</v>
      </c>
      <c r="B152" s="105" t="n">
        <v>41153</v>
      </c>
      <c r="C152" s="91" t="n">
        <v>4.115</v>
      </c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  <c r="CV152" s="93"/>
      <c r="CW152" s="93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  <c r="FH152" s="93"/>
      <c r="FI152" s="93"/>
      <c r="FJ152" s="93"/>
      <c r="FK152" s="93"/>
      <c r="FL152" s="93"/>
      <c r="FM152" s="93"/>
      <c r="FN152" s="93"/>
      <c r="FO152" s="93"/>
      <c r="FP152" s="93"/>
      <c r="FQ152" s="93"/>
      <c r="FR152" s="93"/>
      <c r="FS152" s="93"/>
      <c r="FT152" s="93"/>
      <c r="FU152" s="93"/>
      <c r="FV152" s="93"/>
      <c r="FW152" s="93"/>
      <c r="FX152" s="93"/>
      <c r="FY152" s="93"/>
      <c r="FZ152" s="93"/>
      <c r="GA152" s="93"/>
      <c r="GB152" s="93"/>
      <c r="GC152" s="93"/>
      <c r="GD152" s="93"/>
      <c r="GE152" s="93"/>
      <c r="GF152" s="93"/>
      <c r="GG152" s="93"/>
      <c r="GH152" s="93"/>
      <c r="GI152" s="93"/>
      <c r="GJ152" s="93"/>
      <c r="GK152" s="93"/>
      <c r="GL152" s="93"/>
      <c r="GM152" s="93"/>
      <c r="GN152" s="93"/>
      <c r="GO152" s="93"/>
      <c r="GP152" s="93"/>
      <c r="GQ152" s="93"/>
      <c r="GR152" s="93"/>
      <c r="GS152" s="93"/>
      <c r="GT152" s="93"/>
      <c r="GU152" s="93"/>
      <c r="GV152" s="93"/>
      <c r="GW152" s="93"/>
      <c r="GX152" s="93"/>
      <c r="GY152" s="93"/>
      <c r="GZ152" s="93"/>
      <c r="HA152" s="93"/>
      <c r="HB152" s="93"/>
      <c r="HC152" s="93"/>
      <c r="HD152" s="93"/>
      <c r="HE152" s="93"/>
      <c r="HF152" s="93"/>
      <c r="HG152" s="93"/>
      <c r="HH152" s="93"/>
      <c r="HI152" s="93"/>
      <c r="HJ152" s="93"/>
      <c r="HK152" s="93"/>
      <c r="HL152" s="93"/>
      <c r="HM152" s="93"/>
      <c r="HN152" s="93"/>
      <c r="HO152" s="93"/>
      <c r="HP152" s="93"/>
      <c r="HQ152" s="93"/>
      <c r="HR152" s="93"/>
      <c r="HS152" s="93"/>
      <c r="HT152" s="93"/>
      <c r="HU152" s="93"/>
      <c r="HV152" s="93"/>
      <c r="HW152" s="93"/>
      <c r="HX152" s="93"/>
      <c r="HY152" s="93"/>
      <c r="HZ152" s="93"/>
      <c r="IA152" s="93"/>
      <c r="IB152" s="93"/>
      <c r="IC152" s="93"/>
      <c r="ID152" s="93"/>
      <c r="IE152" s="93"/>
      <c r="IF152" s="93"/>
      <c r="IG152" s="93"/>
      <c r="IH152" s="93"/>
      <c r="II152" s="93"/>
      <c r="IJ152" s="93"/>
      <c r="IK152" s="93"/>
      <c r="IL152" s="93"/>
      <c r="IM152" s="93"/>
      <c r="IN152" s="93"/>
      <c r="IO152" s="93"/>
      <c r="IP152" s="93"/>
      <c r="IQ152" s="93"/>
      <c r="IR152" s="93"/>
      <c r="IS152" s="93"/>
      <c r="IT152" s="93"/>
      <c r="IU152" s="93"/>
      <c r="IV152" s="93"/>
      <c r="IW152" s="93"/>
    </row>
    <row r="153" customFormat="false" ht="12.75" hidden="false" customHeight="false" outlineLevel="0" collapsed="false">
      <c r="A153" s="93" t="n">
        <v>0.40863450881268</v>
      </c>
      <c r="B153" s="105" t="n">
        <v>41183</v>
      </c>
      <c r="C153" s="91" t="n">
        <v>4.128</v>
      </c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  <c r="CV153" s="93"/>
      <c r="CW153" s="93"/>
      <c r="CX153" s="93"/>
      <c r="CY153" s="93"/>
      <c r="CZ153" s="93"/>
      <c r="DA153" s="93"/>
      <c r="DB153" s="93"/>
      <c r="DC153" s="93"/>
      <c r="DD153" s="93"/>
      <c r="DE153" s="93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93"/>
      <c r="EP153" s="93"/>
      <c r="EQ153" s="93"/>
      <c r="ER153" s="93"/>
      <c r="ES153" s="93"/>
      <c r="ET153" s="93"/>
      <c r="EU153" s="93"/>
      <c r="EV153" s="93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  <c r="FH153" s="93"/>
      <c r="FI153" s="93"/>
      <c r="FJ153" s="93"/>
      <c r="FK153" s="93"/>
      <c r="FL153" s="93"/>
      <c r="FM153" s="93"/>
      <c r="FN153" s="93"/>
      <c r="FO153" s="93"/>
      <c r="FP153" s="93"/>
      <c r="FQ153" s="93"/>
      <c r="FR153" s="93"/>
      <c r="FS153" s="93"/>
      <c r="FT153" s="93"/>
      <c r="FU153" s="93"/>
      <c r="FV153" s="93"/>
      <c r="FW153" s="93"/>
      <c r="FX153" s="93"/>
      <c r="FY153" s="93"/>
      <c r="FZ153" s="93"/>
      <c r="GA153" s="93"/>
      <c r="GB153" s="93"/>
      <c r="GC153" s="93"/>
      <c r="GD153" s="93"/>
      <c r="GE153" s="93"/>
      <c r="GF153" s="93"/>
      <c r="GG153" s="93"/>
      <c r="GH153" s="93"/>
      <c r="GI153" s="93"/>
      <c r="GJ153" s="93"/>
      <c r="GK153" s="93"/>
      <c r="GL153" s="93"/>
      <c r="GM153" s="93"/>
      <c r="GN153" s="93"/>
      <c r="GO153" s="93"/>
      <c r="GP153" s="93"/>
      <c r="GQ153" s="93"/>
      <c r="GR153" s="93"/>
      <c r="GS153" s="93"/>
      <c r="GT153" s="93"/>
      <c r="GU153" s="93"/>
      <c r="GV153" s="93"/>
      <c r="GW153" s="93"/>
      <c r="GX153" s="93"/>
      <c r="GY153" s="93"/>
      <c r="GZ153" s="93"/>
      <c r="HA153" s="93"/>
      <c r="HB153" s="93"/>
      <c r="HC153" s="93"/>
      <c r="HD153" s="93"/>
      <c r="HE153" s="93"/>
      <c r="HF153" s="93"/>
      <c r="HG153" s="93"/>
      <c r="HH153" s="93"/>
      <c r="HI153" s="93"/>
      <c r="HJ153" s="93"/>
      <c r="HK153" s="93"/>
      <c r="HL153" s="93"/>
      <c r="HM153" s="93"/>
      <c r="HN153" s="93"/>
      <c r="HO153" s="93"/>
      <c r="HP153" s="93"/>
      <c r="HQ153" s="93"/>
      <c r="HR153" s="93"/>
      <c r="HS153" s="93"/>
      <c r="HT153" s="93"/>
      <c r="HU153" s="93"/>
      <c r="HV153" s="93"/>
      <c r="HW153" s="93"/>
      <c r="HX153" s="93"/>
      <c r="HY153" s="93"/>
      <c r="HZ153" s="93"/>
      <c r="IA153" s="93"/>
      <c r="IB153" s="93"/>
      <c r="IC153" s="93"/>
      <c r="ID153" s="93"/>
      <c r="IE153" s="93"/>
      <c r="IF153" s="93"/>
      <c r="IG153" s="93"/>
      <c r="IH153" s="93"/>
      <c r="II153" s="93"/>
      <c r="IJ153" s="93"/>
      <c r="IK153" s="93"/>
      <c r="IL153" s="93"/>
      <c r="IM153" s="93"/>
      <c r="IN153" s="93"/>
      <c r="IO153" s="93"/>
      <c r="IP153" s="93"/>
      <c r="IQ153" s="93"/>
      <c r="IR153" s="93"/>
      <c r="IS153" s="93"/>
      <c r="IT153" s="93"/>
      <c r="IU153" s="93"/>
      <c r="IV153" s="93"/>
      <c r="IW153" s="93"/>
    </row>
    <row r="154" customFormat="false" ht="12.75" hidden="false" customHeight="false" outlineLevel="0" collapsed="false">
      <c r="A154" s="93" t="n">
        <v>0.406108217380452</v>
      </c>
      <c r="B154" s="105" t="n">
        <v>41214</v>
      </c>
      <c r="C154" s="91" t="n">
        <v>4.28</v>
      </c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  <c r="CV154" s="93"/>
      <c r="CW154" s="93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  <c r="FH154" s="93"/>
      <c r="FI154" s="93"/>
      <c r="FJ154" s="93"/>
      <c r="FK154" s="93"/>
      <c r="FL154" s="93"/>
      <c r="FM154" s="93"/>
      <c r="FN154" s="93"/>
      <c r="FO154" s="93"/>
      <c r="FP154" s="93"/>
      <c r="FQ154" s="93"/>
      <c r="FR154" s="93"/>
      <c r="FS154" s="93"/>
      <c r="FT154" s="93"/>
      <c r="FU154" s="93"/>
      <c r="FV154" s="93"/>
      <c r="FW154" s="93"/>
      <c r="FX154" s="93"/>
      <c r="FY154" s="93"/>
      <c r="FZ154" s="93"/>
      <c r="GA154" s="93"/>
      <c r="GB154" s="93"/>
      <c r="GC154" s="93"/>
      <c r="GD154" s="93"/>
      <c r="GE154" s="93"/>
      <c r="GF154" s="93"/>
      <c r="GG154" s="93"/>
      <c r="GH154" s="93"/>
      <c r="GI154" s="93"/>
      <c r="GJ154" s="93"/>
      <c r="GK154" s="93"/>
      <c r="GL154" s="93"/>
      <c r="GM154" s="93"/>
      <c r="GN154" s="93"/>
      <c r="GO154" s="93"/>
      <c r="GP154" s="93"/>
      <c r="GQ154" s="93"/>
      <c r="GR154" s="93"/>
      <c r="GS154" s="93"/>
      <c r="GT154" s="93"/>
      <c r="GU154" s="93"/>
      <c r="GV154" s="93"/>
      <c r="GW154" s="93"/>
      <c r="GX154" s="93"/>
      <c r="GY154" s="93"/>
      <c r="GZ154" s="93"/>
      <c r="HA154" s="93"/>
      <c r="HB154" s="93"/>
      <c r="HC154" s="93"/>
      <c r="HD154" s="93"/>
      <c r="HE154" s="93"/>
      <c r="HF154" s="93"/>
      <c r="HG154" s="93"/>
      <c r="HH154" s="93"/>
      <c r="HI154" s="93"/>
      <c r="HJ154" s="93"/>
      <c r="HK154" s="93"/>
      <c r="HL154" s="93"/>
      <c r="HM154" s="93"/>
      <c r="HN154" s="93"/>
      <c r="HO154" s="93"/>
      <c r="HP154" s="93"/>
      <c r="HQ154" s="93"/>
      <c r="HR154" s="93"/>
      <c r="HS154" s="93"/>
      <c r="HT154" s="93"/>
      <c r="HU154" s="93"/>
      <c r="HV154" s="93"/>
      <c r="HW154" s="93"/>
      <c r="HX154" s="93"/>
      <c r="HY154" s="93"/>
      <c r="HZ154" s="93"/>
      <c r="IA154" s="93"/>
      <c r="IB154" s="93"/>
      <c r="IC154" s="93"/>
      <c r="ID154" s="93"/>
      <c r="IE154" s="93"/>
      <c r="IF154" s="93"/>
      <c r="IG154" s="93"/>
      <c r="IH154" s="93"/>
      <c r="II154" s="93"/>
      <c r="IJ154" s="93"/>
      <c r="IK154" s="93"/>
      <c r="IL154" s="93"/>
      <c r="IM154" s="93"/>
      <c r="IN154" s="93"/>
      <c r="IO154" s="93"/>
      <c r="IP154" s="93"/>
      <c r="IQ154" s="93"/>
      <c r="IR154" s="93"/>
      <c r="IS154" s="93"/>
      <c r="IT154" s="93"/>
      <c r="IU154" s="93"/>
      <c r="IV154" s="93"/>
      <c r="IW154" s="93"/>
    </row>
    <row r="155" customFormat="false" ht="12.75" hidden="false" customHeight="false" outlineLevel="0" collapsed="false">
      <c r="A155" s="93" t="n">
        <v>0.403678071023108</v>
      </c>
      <c r="B155" s="105" t="n">
        <v>41244</v>
      </c>
      <c r="C155" s="91" t="n">
        <v>4.44</v>
      </c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  <c r="CV155" s="93"/>
      <c r="CW155" s="93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  <c r="EK155" s="93"/>
      <c r="EL155" s="9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  <c r="FH155" s="93"/>
      <c r="FI155" s="93"/>
      <c r="FJ155" s="93"/>
      <c r="FK155" s="93"/>
      <c r="FL155" s="93"/>
      <c r="FM155" s="93"/>
      <c r="FN155" s="93"/>
      <c r="FO155" s="93"/>
      <c r="FP155" s="93"/>
      <c r="FQ155" s="93"/>
      <c r="FR155" s="93"/>
      <c r="FS155" s="93"/>
      <c r="FT155" s="93"/>
      <c r="FU155" s="93"/>
      <c r="FV155" s="93"/>
      <c r="FW155" s="93"/>
      <c r="FX155" s="93"/>
      <c r="FY155" s="93"/>
      <c r="FZ155" s="93"/>
      <c r="GA155" s="93"/>
      <c r="GB155" s="93"/>
      <c r="GC155" s="93"/>
      <c r="GD155" s="93"/>
      <c r="GE155" s="93"/>
      <c r="GF155" s="93"/>
      <c r="GG155" s="93"/>
      <c r="GH155" s="93"/>
      <c r="GI155" s="93"/>
      <c r="GJ155" s="93"/>
      <c r="GK155" s="93"/>
      <c r="GL155" s="93"/>
      <c r="GM155" s="93"/>
      <c r="GN155" s="93"/>
      <c r="GO155" s="93"/>
      <c r="GP155" s="93"/>
      <c r="GQ155" s="93"/>
      <c r="GR155" s="93"/>
      <c r="GS155" s="93"/>
      <c r="GT155" s="93"/>
      <c r="GU155" s="93"/>
      <c r="GV155" s="93"/>
      <c r="GW155" s="93"/>
      <c r="GX155" s="93"/>
      <c r="GY155" s="93"/>
      <c r="GZ155" s="93"/>
      <c r="HA155" s="93"/>
      <c r="HB155" s="93"/>
      <c r="HC155" s="93"/>
      <c r="HD155" s="93"/>
      <c r="HE155" s="93"/>
      <c r="HF155" s="93"/>
      <c r="HG155" s="93"/>
      <c r="HH155" s="93"/>
      <c r="HI155" s="93"/>
      <c r="HJ155" s="93"/>
      <c r="HK155" s="93"/>
      <c r="HL155" s="93"/>
      <c r="HM155" s="93"/>
      <c r="HN155" s="93"/>
      <c r="HO155" s="93"/>
      <c r="HP155" s="93"/>
      <c r="HQ155" s="93"/>
      <c r="HR155" s="93"/>
      <c r="HS155" s="93"/>
      <c r="HT155" s="93"/>
      <c r="HU155" s="93"/>
      <c r="HV155" s="93"/>
      <c r="HW155" s="93"/>
      <c r="HX155" s="93"/>
      <c r="HY155" s="93"/>
      <c r="HZ155" s="93"/>
      <c r="IA155" s="93"/>
      <c r="IB155" s="93"/>
      <c r="IC155" s="93"/>
      <c r="ID155" s="93"/>
      <c r="IE155" s="93"/>
      <c r="IF155" s="93"/>
      <c r="IG155" s="93"/>
      <c r="IH155" s="93"/>
      <c r="II155" s="93"/>
      <c r="IJ155" s="93"/>
      <c r="IK155" s="93"/>
      <c r="IL155" s="93"/>
      <c r="IM155" s="93"/>
      <c r="IN155" s="93"/>
      <c r="IO155" s="93"/>
      <c r="IP155" s="93"/>
      <c r="IQ155" s="93"/>
      <c r="IR155" s="93"/>
      <c r="IS155" s="93"/>
      <c r="IT155" s="93"/>
      <c r="IU155" s="93"/>
      <c r="IV155" s="93"/>
      <c r="IW155" s="93"/>
    </row>
    <row r="156" customFormat="false" ht="12.75" hidden="false" customHeight="false" outlineLevel="0" collapsed="false">
      <c r="A156" s="93" t="n">
        <v>0.401181970165305</v>
      </c>
      <c r="B156" s="105" t="n">
        <v>41275</v>
      </c>
      <c r="C156" s="91" t="n">
        <v>4.5025</v>
      </c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93"/>
      <c r="GA156" s="93"/>
      <c r="GB156" s="93"/>
      <c r="GC156" s="93"/>
      <c r="GD156" s="93"/>
      <c r="GE156" s="93"/>
      <c r="GF156" s="93"/>
      <c r="GG156" s="93"/>
      <c r="GH156" s="93"/>
      <c r="GI156" s="93"/>
      <c r="GJ156" s="93"/>
      <c r="GK156" s="93"/>
      <c r="GL156" s="93"/>
      <c r="GM156" s="93"/>
      <c r="GN156" s="93"/>
      <c r="GO156" s="93"/>
      <c r="GP156" s="93"/>
      <c r="GQ156" s="93"/>
      <c r="GR156" s="93"/>
      <c r="GS156" s="93"/>
      <c r="GT156" s="93"/>
      <c r="GU156" s="93"/>
      <c r="GV156" s="93"/>
      <c r="GW156" s="93"/>
      <c r="GX156" s="93"/>
      <c r="GY156" s="93"/>
      <c r="GZ156" s="93"/>
      <c r="HA156" s="93"/>
      <c r="HB156" s="93"/>
      <c r="HC156" s="93"/>
      <c r="HD156" s="93"/>
      <c r="HE156" s="93"/>
      <c r="HF156" s="93"/>
      <c r="HG156" s="93"/>
      <c r="HH156" s="93"/>
      <c r="HI156" s="93"/>
      <c r="HJ156" s="93"/>
      <c r="HK156" s="93"/>
      <c r="HL156" s="93"/>
      <c r="HM156" s="93"/>
      <c r="HN156" s="93"/>
      <c r="HO156" s="93"/>
      <c r="HP156" s="93"/>
      <c r="HQ156" s="93"/>
      <c r="HR156" s="93"/>
      <c r="HS156" s="93"/>
      <c r="HT156" s="93"/>
      <c r="HU156" s="93"/>
      <c r="HV156" s="93"/>
      <c r="HW156" s="93"/>
      <c r="HX156" s="93"/>
      <c r="HY156" s="93"/>
      <c r="HZ156" s="93"/>
      <c r="IA156" s="93"/>
      <c r="IB156" s="93"/>
      <c r="IC156" s="93"/>
      <c r="ID156" s="93"/>
      <c r="IE156" s="93"/>
      <c r="IF156" s="93"/>
      <c r="IG156" s="93"/>
      <c r="IH156" s="93"/>
      <c r="II156" s="93"/>
      <c r="IJ156" s="93"/>
      <c r="IK156" s="93"/>
      <c r="IL156" s="93"/>
      <c r="IM156" s="93"/>
      <c r="IN156" s="93"/>
      <c r="IO156" s="93"/>
      <c r="IP156" s="93"/>
      <c r="IQ156" s="93"/>
      <c r="IR156" s="93"/>
      <c r="IS156" s="93"/>
      <c r="IT156" s="93"/>
      <c r="IU156" s="93"/>
      <c r="IV156" s="93"/>
      <c r="IW156" s="93"/>
    </row>
    <row r="157" customFormat="false" ht="12.75" hidden="false" customHeight="false" outlineLevel="0" collapsed="false">
      <c r="A157" s="93" t="n">
        <v>0.398701075656766</v>
      </c>
      <c r="B157" s="105" t="n">
        <v>41306</v>
      </c>
      <c r="C157" s="91" t="n">
        <v>4.4225</v>
      </c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  <c r="CV157" s="93"/>
      <c r="CW157" s="93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  <c r="FI157" s="93"/>
      <c r="FJ157" s="93"/>
      <c r="FK157" s="93"/>
      <c r="FL157" s="93"/>
      <c r="FM157" s="93"/>
      <c r="FN157" s="93"/>
      <c r="FO157" s="93"/>
      <c r="FP157" s="93"/>
      <c r="FQ157" s="93"/>
      <c r="FR157" s="93"/>
      <c r="FS157" s="93"/>
      <c r="FT157" s="93"/>
      <c r="FU157" s="93"/>
      <c r="FV157" s="93"/>
      <c r="FW157" s="93"/>
      <c r="FX157" s="93"/>
      <c r="FY157" s="93"/>
      <c r="FZ157" s="93"/>
      <c r="GA157" s="93"/>
      <c r="GB157" s="93"/>
      <c r="GC157" s="93"/>
      <c r="GD157" s="93"/>
      <c r="GE157" s="93"/>
      <c r="GF157" s="93"/>
      <c r="GG157" s="93"/>
      <c r="GH157" s="93"/>
      <c r="GI157" s="93"/>
      <c r="GJ157" s="93"/>
      <c r="GK157" s="93"/>
      <c r="GL157" s="93"/>
      <c r="GM157" s="93"/>
      <c r="GN157" s="93"/>
      <c r="GO157" s="93"/>
      <c r="GP157" s="93"/>
      <c r="GQ157" s="93"/>
      <c r="GR157" s="93"/>
      <c r="GS157" s="93"/>
      <c r="GT157" s="93"/>
      <c r="GU157" s="93"/>
      <c r="GV157" s="93"/>
      <c r="GW157" s="93"/>
      <c r="GX157" s="93"/>
      <c r="GY157" s="93"/>
      <c r="GZ157" s="93"/>
      <c r="HA157" s="93"/>
      <c r="HB157" s="93"/>
      <c r="HC157" s="93"/>
      <c r="HD157" s="93"/>
      <c r="HE157" s="93"/>
      <c r="HF157" s="93"/>
      <c r="HG157" s="93"/>
      <c r="HH157" s="93"/>
      <c r="HI157" s="93"/>
      <c r="HJ157" s="93"/>
      <c r="HK157" s="93"/>
      <c r="HL157" s="93"/>
      <c r="HM157" s="93"/>
      <c r="HN157" s="93"/>
      <c r="HO157" s="93"/>
      <c r="HP157" s="93"/>
      <c r="HQ157" s="93"/>
      <c r="HR157" s="93"/>
      <c r="HS157" s="93"/>
      <c r="HT157" s="93"/>
      <c r="HU157" s="93"/>
      <c r="HV157" s="93"/>
      <c r="HW157" s="93"/>
      <c r="HX157" s="93"/>
      <c r="HY157" s="93"/>
      <c r="HZ157" s="93"/>
      <c r="IA157" s="93"/>
      <c r="IB157" s="93"/>
      <c r="IC157" s="93"/>
      <c r="ID157" s="93"/>
      <c r="IE157" s="93"/>
      <c r="IF157" s="93"/>
      <c r="IG157" s="93"/>
      <c r="IH157" s="93"/>
      <c r="II157" s="93"/>
      <c r="IJ157" s="93"/>
      <c r="IK157" s="93"/>
      <c r="IL157" s="93"/>
      <c r="IM157" s="93"/>
      <c r="IN157" s="93"/>
      <c r="IO157" s="93"/>
      <c r="IP157" s="93"/>
      <c r="IQ157" s="93"/>
      <c r="IR157" s="93"/>
      <c r="IS157" s="93"/>
      <c r="IT157" s="93"/>
      <c r="IU157" s="93"/>
      <c r="IV157" s="93"/>
      <c r="IW157" s="93"/>
    </row>
    <row r="158" customFormat="false" ht="12.75" hidden="false" customHeight="false" outlineLevel="0" collapsed="false">
      <c r="A158" s="93" t="n">
        <v>0.396473262019667</v>
      </c>
      <c r="B158" s="105" t="n">
        <v>41334</v>
      </c>
      <c r="C158" s="91" t="n">
        <v>4.2925</v>
      </c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/>
      <c r="FU158" s="93"/>
      <c r="FV158" s="93"/>
      <c r="FW158" s="93"/>
      <c r="FX158" s="93"/>
      <c r="FY158" s="93"/>
      <c r="FZ158" s="93"/>
      <c r="GA158" s="93"/>
      <c r="GB158" s="93"/>
      <c r="GC158" s="93"/>
      <c r="GD158" s="93"/>
      <c r="GE158" s="93"/>
      <c r="GF158" s="93"/>
      <c r="GG158" s="93"/>
      <c r="GH158" s="93"/>
      <c r="GI158" s="93"/>
      <c r="GJ158" s="93"/>
      <c r="GK158" s="93"/>
      <c r="GL158" s="93"/>
      <c r="GM158" s="93"/>
      <c r="GN158" s="93"/>
      <c r="GO158" s="93"/>
      <c r="GP158" s="93"/>
      <c r="GQ158" s="93"/>
      <c r="GR158" s="93"/>
      <c r="GS158" s="93"/>
      <c r="GT158" s="93"/>
      <c r="GU158" s="93"/>
      <c r="GV158" s="93"/>
      <c r="GW158" s="93"/>
      <c r="GX158" s="93"/>
      <c r="GY158" s="93"/>
      <c r="GZ158" s="93"/>
      <c r="HA158" s="93"/>
      <c r="HB158" s="93"/>
      <c r="HC158" s="93"/>
      <c r="HD158" s="93"/>
      <c r="HE158" s="93"/>
      <c r="HF158" s="93"/>
      <c r="HG158" s="93"/>
      <c r="HH158" s="93"/>
      <c r="HI158" s="93"/>
      <c r="HJ158" s="93"/>
      <c r="HK158" s="93"/>
      <c r="HL158" s="93"/>
      <c r="HM158" s="93"/>
      <c r="HN158" s="93"/>
      <c r="HO158" s="93"/>
      <c r="HP158" s="93"/>
      <c r="HQ158" s="93"/>
      <c r="HR158" s="93"/>
      <c r="HS158" s="93"/>
      <c r="HT158" s="93"/>
      <c r="HU158" s="93"/>
      <c r="HV158" s="93"/>
      <c r="HW158" s="93"/>
      <c r="HX158" s="93"/>
      <c r="HY158" s="93"/>
      <c r="HZ158" s="93"/>
      <c r="IA158" s="93"/>
      <c r="IB158" s="93"/>
      <c r="IC158" s="93"/>
      <c r="ID158" s="93"/>
      <c r="IE158" s="93"/>
      <c r="IF158" s="93"/>
      <c r="IG158" s="93"/>
      <c r="IH158" s="93"/>
      <c r="II158" s="93"/>
      <c r="IJ158" s="93"/>
      <c r="IK158" s="93"/>
      <c r="IL158" s="93"/>
      <c r="IM158" s="93"/>
      <c r="IN158" s="93"/>
      <c r="IO158" s="93"/>
      <c r="IP158" s="93"/>
      <c r="IQ158" s="93"/>
      <c r="IR158" s="93"/>
      <c r="IS158" s="93"/>
      <c r="IT158" s="93"/>
      <c r="IU158" s="93"/>
      <c r="IV158" s="93"/>
      <c r="IW158" s="93"/>
    </row>
    <row r="159" customFormat="false" ht="12.75" hidden="false" customHeight="false" outlineLevel="0" collapsed="false">
      <c r="A159" s="93" t="n">
        <v>0.39402105709625</v>
      </c>
      <c r="B159" s="105" t="n">
        <v>41365</v>
      </c>
      <c r="C159" s="91" t="n">
        <v>4.1075</v>
      </c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  <c r="CV159" s="93"/>
      <c r="CW159" s="93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  <c r="FI159" s="93"/>
      <c r="FJ159" s="93"/>
      <c r="FK159" s="93"/>
      <c r="FL159" s="93"/>
      <c r="FM159" s="93"/>
      <c r="FN159" s="93"/>
      <c r="FO159" s="93"/>
      <c r="FP159" s="93"/>
      <c r="FQ159" s="93"/>
      <c r="FR159" s="93"/>
      <c r="FS159" s="93"/>
      <c r="FT159" s="93"/>
      <c r="FU159" s="93"/>
      <c r="FV159" s="93"/>
      <c r="FW159" s="93"/>
      <c r="FX159" s="93"/>
      <c r="FY159" s="93"/>
      <c r="FZ159" s="93"/>
      <c r="GA159" s="93"/>
      <c r="GB159" s="93"/>
      <c r="GC159" s="93"/>
      <c r="GD159" s="93"/>
      <c r="GE159" s="93"/>
      <c r="GF159" s="93"/>
      <c r="GG159" s="93"/>
      <c r="GH159" s="93"/>
      <c r="GI159" s="93"/>
      <c r="GJ159" s="93"/>
      <c r="GK159" s="93"/>
      <c r="GL159" s="93"/>
      <c r="GM159" s="93"/>
      <c r="GN159" s="93"/>
      <c r="GO159" s="93"/>
      <c r="GP159" s="93"/>
      <c r="GQ159" s="93"/>
      <c r="GR159" s="93"/>
      <c r="GS159" s="93"/>
      <c r="GT159" s="93"/>
      <c r="GU159" s="93"/>
      <c r="GV159" s="93"/>
      <c r="GW159" s="93"/>
      <c r="GX159" s="93"/>
      <c r="GY159" s="93"/>
      <c r="GZ159" s="93"/>
      <c r="HA159" s="93"/>
      <c r="HB159" s="93"/>
      <c r="HC159" s="93"/>
      <c r="HD159" s="93"/>
      <c r="HE159" s="93"/>
      <c r="HF159" s="93"/>
      <c r="HG159" s="93"/>
      <c r="HH159" s="93"/>
      <c r="HI159" s="93"/>
      <c r="HJ159" s="93"/>
      <c r="HK159" s="93"/>
      <c r="HL159" s="93"/>
      <c r="HM159" s="93"/>
      <c r="HN159" s="93"/>
      <c r="HO159" s="93"/>
      <c r="HP159" s="93"/>
      <c r="HQ159" s="93"/>
      <c r="HR159" s="93"/>
      <c r="HS159" s="93"/>
      <c r="HT159" s="93"/>
      <c r="HU159" s="93"/>
      <c r="HV159" s="93"/>
      <c r="HW159" s="93"/>
      <c r="HX159" s="93"/>
      <c r="HY159" s="93"/>
      <c r="HZ159" s="93"/>
      <c r="IA159" s="93"/>
      <c r="IB159" s="93"/>
      <c r="IC159" s="93"/>
      <c r="ID159" s="93"/>
      <c r="IE159" s="93"/>
      <c r="IF159" s="93"/>
      <c r="IG159" s="93"/>
      <c r="IH159" s="93"/>
      <c r="II159" s="93"/>
      <c r="IJ159" s="93"/>
      <c r="IK159" s="93"/>
      <c r="IL159" s="93"/>
      <c r="IM159" s="93"/>
      <c r="IN159" s="93"/>
      <c r="IO159" s="93"/>
      <c r="IP159" s="93"/>
      <c r="IQ159" s="93"/>
      <c r="IR159" s="93"/>
      <c r="IS159" s="93"/>
      <c r="IT159" s="93"/>
      <c r="IU159" s="93"/>
      <c r="IV159" s="93"/>
      <c r="IW159" s="93"/>
    </row>
    <row r="160" customFormat="false" ht="12.75" hidden="false" customHeight="false" outlineLevel="0" collapsed="false">
      <c r="A160" s="93" t="n">
        <v>0.391662184243123</v>
      </c>
      <c r="B160" s="105" t="n">
        <v>41395</v>
      </c>
      <c r="C160" s="91" t="n">
        <v>4.1055</v>
      </c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  <c r="FI160" s="93"/>
      <c r="FJ160" s="93"/>
      <c r="FK160" s="93"/>
      <c r="FL160" s="93"/>
      <c r="FM160" s="93"/>
      <c r="FN160" s="93"/>
      <c r="FO160" s="93"/>
      <c r="FP160" s="93"/>
      <c r="FQ160" s="93"/>
      <c r="FR160" s="93"/>
      <c r="FS160" s="93"/>
      <c r="FT160" s="93"/>
      <c r="FU160" s="93"/>
      <c r="FV160" s="93"/>
      <c r="FW160" s="93"/>
      <c r="FX160" s="93"/>
      <c r="FY160" s="93"/>
      <c r="FZ160" s="93"/>
      <c r="GA160" s="93"/>
      <c r="GB160" s="93"/>
      <c r="GC160" s="93"/>
      <c r="GD160" s="93"/>
      <c r="GE160" s="93"/>
      <c r="GF160" s="93"/>
      <c r="GG160" s="93"/>
      <c r="GH160" s="93"/>
      <c r="GI160" s="93"/>
      <c r="GJ160" s="93"/>
      <c r="GK160" s="93"/>
      <c r="GL160" s="93"/>
      <c r="GM160" s="93"/>
      <c r="GN160" s="93"/>
      <c r="GO160" s="93"/>
      <c r="GP160" s="93"/>
      <c r="GQ160" s="93"/>
      <c r="GR160" s="93"/>
      <c r="GS160" s="93"/>
      <c r="GT160" s="93"/>
      <c r="GU160" s="93"/>
      <c r="GV160" s="93"/>
      <c r="GW160" s="93"/>
      <c r="GX160" s="93"/>
      <c r="GY160" s="93"/>
      <c r="GZ160" s="93"/>
      <c r="HA160" s="93"/>
      <c r="HB160" s="93"/>
      <c r="HC160" s="93"/>
      <c r="HD160" s="93"/>
      <c r="HE160" s="93"/>
      <c r="HF160" s="93"/>
      <c r="HG160" s="93"/>
      <c r="HH160" s="93"/>
      <c r="HI160" s="93"/>
      <c r="HJ160" s="93"/>
      <c r="HK160" s="93"/>
      <c r="HL160" s="93"/>
      <c r="HM160" s="93"/>
      <c r="HN160" s="93"/>
      <c r="HO160" s="93"/>
      <c r="HP160" s="93"/>
      <c r="HQ160" s="93"/>
      <c r="HR160" s="93"/>
      <c r="HS160" s="93"/>
      <c r="HT160" s="93"/>
      <c r="HU160" s="93"/>
      <c r="HV160" s="93"/>
      <c r="HW160" s="93"/>
      <c r="HX160" s="93"/>
      <c r="HY160" s="93"/>
      <c r="HZ160" s="93"/>
      <c r="IA160" s="93"/>
      <c r="IB160" s="93"/>
      <c r="IC160" s="93"/>
      <c r="ID160" s="93"/>
      <c r="IE160" s="93"/>
      <c r="IF160" s="93"/>
      <c r="IG160" s="93"/>
      <c r="IH160" s="93"/>
      <c r="II160" s="93"/>
      <c r="IJ160" s="93"/>
      <c r="IK160" s="93"/>
      <c r="IL160" s="93"/>
      <c r="IM160" s="93"/>
      <c r="IN160" s="93"/>
      <c r="IO160" s="93"/>
      <c r="IP160" s="93"/>
      <c r="IQ160" s="93"/>
      <c r="IR160" s="93"/>
      <c r="IS160" s="93"/>
      <c r="IT160" s="93"/>
      <c r="IU160" s="93"/>
      <c r="IV160" s="93"/>
      <c r="IW160" s="93"/>
    </row>
    <row r="161" customFormat="false" ht="12.75" hidden="false" customHeight="false" outlineLevel="0" collapsed="false">
      <c r="A161" s="93" t="n">
        <v>0.389239298004115</v>
      </c>
      <c r="B161" s="105" t="n">
        <v>41426</v>
      </c>
      <c r="C161" s="91" t="n">
        <v>4.1455</v>
      </c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  <c r="CV161" s="93"/>
      <c r="CW161" s="93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  <c r="EX161" s="93"/>
      <c r="EY161" s="93"/>
      <c r="EZ161" s="93"/>
      <c r="FA161" s="93"/>
      <c r="FB161" s="93"/>
      <c r="FC161" s="93"/>
      <c r="FD161" s="93"/>
      <c r="FE161" s="93"/>
      <c r="FF161" s="93"/>
      <c r="FG161" s="93"/>
      <c r="FH161" s="93"/>
      <c r="FI161" s="93"/>
      <c r="FJ161" s="93"/>
      <c r="FK161" s="93"/>
      <c r="FL161" s="93"/>
      <c r="FM161" s="93"/>
      <c r="FN161" s="93"/>
      <c r="FO161" s="93"/>
      <c r="FP161" s="93"/>
      <c r="FQ161" s="93"/>
      <c r="FR161" s="93"/>
      <c r="FS161" s="93"/>
      <c r="FT161" s="93"/>
      <c r="FU161" s="93"/>
      <c r="FV161" s="93"/>
      <c r="FW161" s="93"/>
      <c r="FX161" s="93"/>
      <c r="FY161" s="93"/>
      <c r="FZ161" s="93"/>
      <c r="GA161" s="93"/>
      <c r="GB161" s="93"/>
      <c r="GC161" s="93"/>
      <c r="GD161" s="93"/>
      <c r="GE161" s="93"/>
      <c r="GF161" s="93"/>
      <c r="GG161" s="93"/>
      <c r="GH161" s="93"/>
      <c r="GI161" s="93"/>
      <c r="GJ161" s="93"/>
      <c r="GK161" s="93"/>
      <c r="GL161" s="93"/>
      <c r="GM161" s="93"/>
      <c r="GN161" s="93"/>
      <c r="GO161" s="93"/>
      <c r="GP161" s="93"/>
      <c r="GQ161" s="93"/>
      <c r="GR161" s="93"/>
      <c r="GS161" s="93"/>
      <c r="GT161" s="93"/>
      <c r="GU161" s="93"/>
      <c r="GV161" s="93"/>
      <c r="GW161" s="93"/>
      <c r="GX161" s="93"/>
      <c r="GY161" s="93"/>
      <c r="GZ161" s="93"/>
      <c r="HA161" s="93"/>
      <c r="HB161" s="93"/>
      <c r="HC161" s="93"/>
      <c r="HD161" s="93"/>
      <c r="HE161" s="93"/>
      <c r="HF161" s="93"/>
      <c r="HG161" s="93"/>
      <c r="HH161" s="93"/>
      <c r="HI161" s="93"/>
      <c r="HJ161" s="93"/>
      <c r="HK161" s="93"/>
      <c r="HL161" s="93"/>
      <c r="HM161" s="93"/>
      <c r="HN161" s="93"/>
      <c r="HO161" s="93"/>
      <c r="HP161" s="93"/>
      <c r="HQ161" s="93"/>
      <c r="HR161" s="93"/>
      <c r="HS161" s="93"/>
      <c r="HT161" s="93"/>
      <c r="HU161" s="93"/>
      <c r="HV161" s="93"/>
      <c r="HW161" s="93"/>
      <c r="HX161" s="93"/>
      <c r="HY161" s="93"/>
      <c r="HZ161" s="93"/>
      <c r="IA161" s="93"/>
      <c r="IB161" s="93"/>
      <c r="IC161" s="93"/>
      <c r="ID161" s="93"/>
      <c r="IE161" s="93"/>
      <c r="IF161" s="93"/>
      <c r="IG161" s="93"/>
      <c r="IH161" s="93"/>
      <c r="II161" s="93"/>
      <c r="IJ161" s="93"/>
      <c r="IK161" s="93"/>
      <c r="IL161" s="93"/>
      <c r="IM161" s="93"/>
      <c r="IN161" s="93"/>
      <c r="IO161" s="93"/>
      <c r="IP161" s="93"/>
      <c r="IQ161" s="93"/>
      <c r="IR161" s="93"/>
      <c r="IS161" s="93"/>
      <c r="IT161" s="93"/>
      <c r="IU161" s="93"/>
      <c r="IV161" s="93"/>
      <c r="IW161" s="93"/>
    </row>
    <row r="162" customFormat="false" ht="12.75" hidden="false" customHeight="false" outlineLevel="0" collapsed="false">
      <c r="A162" s="93" t="n">
        <v>0.386908630572598</v>
      </c>
      <c r="B162" s="105" t="n">
        <v>41456</v>
      </c>
      <c r="C162" s="91" t="n">
        <v>4.1875</v>
      </c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  <c r="FI162" s="93"/>
      <c r="FJ162" s="93"/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/>
      <c r="FV162" s="93"/>
      <c r="FW162" s="93"/>
      <c r="FX162" s="93"/>
      <c r="FY162" s="93"/>
      <c r="FZ162" s="93"/>
      <c r="GA162" s="93"/>
      <c r="GB162" s="93"/>
      <c r="GC162" s="93"/>
      <c r="GD162" s="93"/>
      <c r="GE162" s="93"/>
      <c r="GF162" s="93"/>
      <c r="GG162" s="93"/>
      <c r="GH162" s="93"/>
      <c r="GI162" s="93"/>
      <c r="GJ162" s="93"/>
      <c r="GK162" s="93"/>
      <c r="GL162" s="93"/>
      <c r="GM162" s="93"/>
      <c r="GN162" s="93"/>
      <c r="GO162" s="93"/>
      <c r="GP162" s="93"/>
      <c r="GQ162" s="93"/>
      <c r="GR162" s="93"/>
      <c r="GS162" s="93"/>
      <c r="GT162" s="93"/>
      <c r="GU162" s="93"/>
      <c r="GV162" s="93"/>
      <c r="GW162" s="93"/>
      <c r="GX162" s="93"/>
      <c r="GY162" s="93"/>
      <c r="GZ162" s="93"/>
      <c r="HA162" s="93"/>
      <c r="HB162" s="93"/>
      <c r="HC162" s="93"/>
      <c r="HD162" s="93"/>
      <c r="HE162" s="93"/>
      <c r="HF162" s="93"/>
      <c r="HG162" s="93"/>
      <c r="HH162" s="93"/>
      <c r="HI162" s="93"/>
      <c r="HJ162" s="93"/>
      <c r="HK162" s="93"/>
      <c r="HL162" s="93"/>
      <c r="HM162" s="93"/>
      <c r="HN162" s="93"/>
      <c r="HO162" s="93"/>
      <c r="HP162" s="93"/>
      <c r="HQ162" s="93"/>
      <c r="HR162" s="93"/>
      <c r="HS162" s="93"/>
      <c r="HT162" s="93"/>
      <c r="HU162" s="93"/>
      <c r="HV162" s="93"/>
      <c r="HW162" s="93"/>
      <c r="HX162" s="93"/>
      <c r="HY162" s="93"/>
      <c r="HZ162" s="93"/>
      <c r="IA162" s="93"/>
      <c r="IB162" s="93"/>
      <c r="IC162" s="93"/>
      <c r="ID162" s="93"/>
      <c r="IE162" s="93"/>
      <c r="IF162" s="93"/>
      <c r="IG162" s="93"/>
      <c r="IH162" s="93"/>
      <c r="II162" s="93"/>
      <c r="IJ162" s="93"/>
      <c r="IK162" s="93"/>
      <c r="IL162" s="93"/>
      <c r="IM162" s="93"/>
      <c r="IN162" s="93"/>
      <c r="IO162" s="93"/>
      <c r="IP162" s="93"/>
      <c r="IQ162" s="93"/>
      <c r="IR162" s="93"/>
      <c r="IS162" s="93"/>
      <c r="IT162" s="93"/>
      <c r="IU162" s="93"/>
      <c r="IV162" s="93"/>
      <c r="IW162" s="93"/>
    </row>
    <row r="163" customFormat="false" ht="12.75" hidden="false" customHeight="false" outlineLevel="0" collapsed="false">
      <c r="A163" s="93" t="n">
        <v>0.384514717864523</v>
      </c>
      <c r="B163" s="105" t="n">
        <v>41487</v>
      </c>
      <c r="C163" s="91" t="n">
        <v>4.2295</v>
      </c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  <c r="FI163" s="93"/>
      <c r="FJ163" s="93"/>
      <c r="FK163" s="93"/>
      <c r="FL163" s="93"/>
      <c r="FM163" s="93"/>
      <c r="FN163" s="93"/>
      <c r="FO163" s="93"/>
      <c r="FP163" s="93"/>
      <c r="FQ163" s="93"/>
      <c r="FR163" s="93"/>
      <c r="FS163" s="93"/>
      <c r="FT163" s="93"/>
      <c r="FU163" s="93"/>
      <c r="FV163" s="93"/>
      <c r="FW163" s="93"/>
      <c r="FX163" s="93"/>
      <c r="FY163" s="93"/>
      <c r="FZ163" s="93"/>
      <c r="GA163" s="93"/>
      <c r="GB163" s="93"/>
      <c r="GC163" s="93"/>
      <c r="GD163" s="93"/>
      <c r="GE163" s="93"/>
      <c r="GF163" s="93"/>
      <c r="GG163" s="93"/>
      <c r="GH163" s="93"/>
      <c r="GI163" s="93"/>
      <c r="GJ163" s="93"/>
      <c r="GK163" s="93"/>
      <c r="GL163" s="93"/>
      <c r="GM163" s="93"/>
      <c r="GN163" s="93"/>
      <c r="GO163" s="93"/>
      <c r="GP163" s="93"/>
      <c r="GQ163" s="93"/>
      <c r="GR163" s="93"/>
      <c r="GS163" s="93"/>
      <c r="GT163" s="93"/>
      <c r="GU163" s="93"/>
      <c r="GV163" s="93"/>
      <c r="GW163" s="93"/>
      <c r="GX163" s="93"/>
      <c r="GY163" s="93"/>
      <c r="GZ163" s="93"/>
      <c r="HA163" s="93"/>
      <c r="HB163" s="93"/>
      <c r="HC163" s="93"/>
      <c r="HD163" s="93"/>
      <c r="HE163" s="93"/>
      <c r="HF163" s="93"/>
      <c r="HG163" s="93"/>
      <c r="HH163" s="93"/>
      <c r="HI163" s="93"/>
      <c r="HJ163" s="93"/>
      <c r="HK163" s="93"/>
      <c r="HL163" s="93"/>
      <c r="HM163" s="93"/>
      <c r="HN163" s="93"/>
      <c r="HO163" s="93"/>
      <c r="HP163" s="93"/>
      <c r="HQ163" s="93"/>
      <c r="HR163" s="93"/>
      <c r="HS163" s="93"/>
      <c r="HT163" s="93"/>
      <c r="HU163" s="93"/>
      <c r="HV163" s="93"/>
      <c r="HW163" s="93"/>
      <c r="HX163" s="93"/>
      <c r="HY163" s="93"/>
      <c r="HZ163" s="93"/>
      <c r="IA163" s="93"/>
      <c r="IB163" s="93"/>
      <c r="IC163" s="93"/>
      <c r="ID163" s="93"/>
      <c r="IE163" s="93"/>
      <c r="IF163" s="93"/>
      <c r="IG163" s="93"/>
      <c r="IH163" s="93"/>
      <c r="II163" s="93"/>
      <c r="IJ163" s="93"/>
      <c r="IK163" s="93"/>
      <c r="IL163" s="93"/>
      <c r="IM163" s="93"/>
      <c r="IN163" s="93"/>
      <c r="IO163" s="93"/>
      <c r="IP163" s="93"/>
      <c r="IQ163" s="93"/>
      <c r="IR163" s="93"/>
      <c r="IS163" s="93"/>
      <c r="IT163" s="93"/>
      <c r="IU163" s="93"/>
      <c r="IV163" s="93"/>
      <c r="IW163" s="93"/>
    </row>
    <row r="164" customFormat="false" ht="12.75" hidden="false" customHeight="false" outlineLevel="0" collapsed="false">
      <c r="A164" s="93" t="n">
        <v>0.382135398419335</v>
      </c>
      <c r="B164" s="105" t="n">
        <v>41518</v>
      </c>
      <c r="C164" s="91" t="n">
        <v>4.2125</v>
      </c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93"/>
      <c r="GA164" s="93"/>
      <c r="GB164" s="93"/>
      <c r="GC164" s="93"/>
      <c r="GD164" s="93"/>
      <c r="GE164" s="93"/>
      <c r="GF164" s="93"/>
      <c r="GG164" s="93"/>
      <c r="GH164" s="93"/>
      <c r="GI164" s="93"/>
      <c r="GJ164" s="93"/>
      <c r="GK164" s="93"/>
      <c r="GL164" s="93"/>
      <c r="GM164" s="93"/>
      <c r="GN164" s="93"/>
      <c r="GO164" s="93"/>
      <c r="GP164" s="93"/>
      <c r="GQ164" s="93"/>
      <c r="GR164" s="93"/>
      <c r="GS164" s="93"/>
      <c r="GT164" s="93"/>
      <c r="GU164" s="93"/>
      <c r="GV164" s="93"/>
      <c r="GW164" s="93"/>
      <c r="GX164" s="93"/>
      <c r="GY164" s="93"/>
      <c r="GZ164" s="93"/>
      <c r="HA164" s="93"/>
      <c r="HB164" s="93"/>
      <c r="HC164" s="93"/>
      <c r="HD164" s="93"/>
      <c r="HE164" s="93"/>
      <c r="HF164" s="93"/>
      <c r="HG164" s="93"/>
      <c r="HH164" s="93"/>
      <c r="HI164" s="93"/>
      <c r="HJ164" s="93"/>
      <c r="HK164" s="93"/>
      <c r="HL164" s="93"/>
      <c r="HM164" s="93"/>
      <c r="HN164" s="93"/>
      <c r="HO164" s="93"/>
      <c r="HP164" s="93"/>
      <c r="HQ164" s="93"/>
      <c r="HR164" s="93"/>
      <c r="HS164" s="93"/>
      <c r="HT164" s="93"/>
      <c r="HU164" s="93"/>
      <c r="HV164" s="93"/>
      <c r="HW164" s="93"/>
      <c r="HX164" s="93"/>
      <c r="HY164" s="93"/>
      <c r="HZ164" s="93"/>
      <c r="IA164" s="93"/>
      <c r="IB164" s="93"/>
      <c r="IC164" s="93"/>
      <c r="ID164" s="93"/>
      <c r="IE164" s="93"/>
      <c r="IF164" s="93"/>
      <c r="IG164" s="93"/>
      <c r="IH164" s="93"/>
      <c r="II164" s="93"/>
      <c r="IJ164" s="93"/>
      <c r="IK164" s="93"/>
      <c r="IL164" s="93"/>
      <c r="IM164" s="93"/>
      <c r="IN164" s="93"/>
      <c r="IO164" s="93"/>
      <c r="IP164" s="93"/>
      <c r="IQ164" s="93"/>
      <c r="IR164" s="93"/>
      <c r="IS164" s="93"/>
      <c r="IT164" s="93"/>
      <c r="IU164" s="93"/>
      <c r="IV164" s="93"/>
      <c r="IW164" s="93"/>
    </row>
    <row r="165" customFormat="false" ht="12.75" hidden="false" customHeight="false" outlineLevel="0" collapsed="false">
      <c r="A165" s="93" t="n">
        <v>0.37984664344239</v>
      </c>
      <c r="B165" s="105" t="n">
        <v>41548</v>
      </c>
      <c r="C165" s="91" t="n">
        <v>4.2255</v>
      </c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  <c r="FI165" s="93"/>
      <c r="FJ165" s="93"/>
      <c r="FK165" s="93"/>
      <c r="FL165" s="93"/>
      <c r="FM165" s="93"/>
      <c r="FN165" s="93"/>
      <c r="FO165" s="93"/>
      <c r="FP165" s="93"/>
      <c r="FQ165" s="93"/>
      <c r="FR165" s="93"/>
      <c r="FS165" s="93"/>
      <c r="FT165" s="93"/>
      <c r="FU165" s="93"/>
      <c r="FV165" s="93"/>
      <c r="FW165" s="93"/>
      <c r="FX165" s="93"/>
      <c r="FY165" s="93"/>
      <c r="FZ165" s="93"/>
      <c r="GA165" s="93"/>
      <c r="GB165" s="93"/>
      <c r="GC165" s="93"/>
      <c r="GD165" s="93"/>
      <c r="GE165" s="93"/>
      <c r="GF165" s="93"/>
      <c r="GG165" s="93"/>
      <c r="GH165" s="93"/>
      <c r="GI165" s="93"/>
      <c r="GJ165" s="93"/>
      <c r="GK165" s="93"/>
      <c r="GL165" s="93"/>
      <c r="GM165" s="93"/>
      <c r="GN165" s="93"/>
      <c r="GO165" s="93"/>
      <c r="GP165" s="93"/>
      <c r="GQ165" s="93"/>
      <c r="GR165" s="93"/>
      <c r="GS165" s="93"/>
      <c r="GT165" s="93"/>
      <c r="GU165" s="93"/>
      <c r="GV165" s="93"/>
      <c r="GW165" s="93"/>
      <c r="GX165" s="93"/>
      <c r="GY165" s="93"/>
      <c r="GZ165" s="93"/>
      <c r="HA165" s="93"/>
      <c r="HB165" s="93"/>
      <c r="HC165" s="93"/>
      <c r="HD165" s="93"/>
      <c r="HE165" s="93"/>
      <c r="HF165" s="93"/>
      <c r="HG165" s="93"/>
      <c r="HH165" s="93"/>
      <c r="HI165" s="93"/>
      <c r="HJ165" s="93"/>
      <c r="HK165" s="93"/>
      <c r="HL165" s="93"/>
      <c r="HM165" s="93"/>
      <c r="HN165" s="93"/>
      <c r="HO165" s="93"/>
      <c r="HP165" s="93"/>
      <c r="HQ165" s="93"/>
      <c r="HR165" s="93"/>
      <c r="HS165" s="93"/>
      <c r="HT165" s="93"/>
      <c r="HU165" s="93"/>
      <c r="HV165" s="93"/>
      <c r="HW165" s="93"/>
      <c r="HX165" s="93"/>
      <c r="HY165" s="93"/>
      <c r="HZ165" s="93"/>
      <c r="IA165" s="93"/>
      <c r="IB165" s="93"/>
      <c r="IC165" s="93"/>
      <c r="ID165" s="93"/>
      <c r="IE165" s="93"/>
      <c r="IF165" s="93"/>
      <c r="IG165" s="93"/>
      <c r="IH165" s="93"/>
      <c r="II165" s="93"/>
      <c r="IJ165" s="93"/>
      <c r="IK165" s="93"/>
      <c r="IL165" s="93"/>
      <c r="IM165" s="93"/>
      <c r="IN165" s="93"/>
      <c r="IO165" s="93"/>
      <c r="IP165" s="93"/>
      <c r="IQ165" s="93"/>
      <c r="IR165" s="93"/>
      <c r="IS165" s="93"/>
      <c r="IT165" s="93"/>
      <c r="IU165" s="93"/>
      <c r="IV165" s="93"/>
      <c r="IW165" s="93"/>
    </row>
    <row r="166" customFormat="false" ht="12.75" hidden="false" customHeight="false" outlineLevel="0" collapsed="false">
      <c r="A166" s="93" t="n">
        <v>0.37749578451588</v>
      </c>
      <c r="B166" s="105" t="n">
        <v>41579</v>
      </c>
      <c r="C166" s="91" t="n">
        <v>4.3775</v>
      </c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/>
      <c r="FF166" s="93"/>
      <c r="FG166" s="93"/>
      <c r="FH166" s="93"/>
      <c r="FI166" s="93"/>
      <c r="FJ166" s="93"/>
      <c r="FK166" s="93"/>
      <c r="FL166" s="93"/>
      <c r="FM166" s="93"/>
      <c r="FN166" s="93"/>
      <c r="FO166" s="93"/>
      <c r="FP166" s="93"/>
      <c r="FQ166" s="93"/>
      <c r="FR166" s="93"/>
      <c r="FS166" s="93"/>
      <c r="FT166" s="93"/>
      <c r="FU166" s="93"/>
      <c r="FV166" s="93"/>
      <c r="FW166" s="93"/>
      <c r="FX166" s="93"/>
      <c r="FY166" s="93"/>
      <c r="FZ166" s="93"/>
      <c r="GA166" s="93"/>
      <c r="GB166" s="93"/>
      <c r="GC166" s="93"/>
      <c r="GD166" s="93"/>
      <c r="GE166" s="93"/>
      <c r="GF166" s="93"/>
      <c r="GG166" s="93"/>
      <c r="GH166" s="93"/>
      <c r="GI166" s="93"/>
      <c r="GJ166" s="93"/>
      <c r="GK166" s="93"/>
      <c r="GL166" s="93"/>
      <c r="GM166" s="93"/>
      <c r="GN166" s="93"/>
      <c r="GO166" s="93"/>
      <c r="GP166" s="93"/>
      <c r="GQ166" s="93"/>
      <c r="GR166" s="93"/>
      <c r="GS166" s="93"/>
      <c r="GT166" s="93"/>
      <c r="GU166" s="93"/>
      <c r="GV166" s="93"/>
      <c r="GW166" s="93"/>
      <c r="GX166" s="93"/>
      <c r="GY166" s="93"/>
      <c r="GZ166" s="93"/>
      <c r="HA166" s="93"/>
      <c r="HB166" s="93"/>
      <c r="HC166" s="93"/>
      <c r="HD166" s="93"/>
      <c r="HE166" s="93"/>
      <c r="HF166" s="93"/>
      <c r="HG166" s="93"/>
      <c r="HH166" s="93"/>
      <c r="HI166" s="93"/>
      <c r="HJ166" s="93"/>
      <c r="HK166" s="93"/>
      <c r="HL166" s="93"/>
      <c r="HM166" s="93"/>
      <c r="HN166" s="93"/>
      <c r="HO166" s="93"/>
      <c r="HP166" s="93"/>
      <c r="HQ166" s="93"/>
      <c r="HR166" s="93"/>
      <c r="HS166" s="93"/>
      <c r="HT166" s="93"/>
      <c r="HU166" s="93"/>
      <c r="HV166" s="93"/>
      <c r="HW166" s="93"/>
      <c r="HX166" s="93"/>
      <c r="HY166" s="93"/>
      <c r="HZ166" s="93"/>
      <c r="IA166" s="93"/>
      <c r="IB166" s="93"/>
      <c r="IC166" s="93"/>
      <c r="ID166" s="93"/>
      <c r="IE166" s="93"/>
      <c r="IF166" s="93"/>
      <c r="IG166" s="93"/>
      <c r="IH166" s="93"/>
      <c r="II166" s="93"/>
      <c r="IJ166" s="93"/>
      <c r="IK166" s="93"/>
      <c r="IL166" s="93"/>
      <c r="IM166" s="93"/>
      <c r="IN166" s="93"/>
      <c r="IO166" s="93"/>
      <c r="IP166" s="93"/>
      <c r="IQ166" s="93"/>
      <c r="IR166" s="93"/>
      <c r="IS166" s="93"/>
      <c r="IT166" s="93"/>
      <c r="IU166" s="93"/>
      <c r="IV166" s="93"/>
      <c r="IW166" s="93"/>
    </row>
    <row r="167" customFormat="false" ht="12.75" hidden="false" customHeight="false" outlineLevel="0" collapsed="false">
      <c r="A167" s="93" t="n">
        <v>0.375234409301821</v>
      </c>
      <c r="B167" s="105" t="n">
        <v>41609</v>
      </c>
      <c r="C167" s="91" t="n">
        <v>4.5375</v>
      </c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93"/>
      <c r="GA167" s="93"/>
      <c r="GB167" s="93"/>
      <c r="GC167" s="93"/>
      <c r="GD167" s="93"/>
      <c r="GE167" s="93"/>
      <c r="GF167" s="93"/>
      <c r="GG167" s="93"/>
      <c r="GH167" s="93"/>
      <c r="GI167" s="93"/>
      <c r="GJ167" s="93"/>
      <c r="GK167" s="93"/>
      <c r="GL167" s="93"/>
      <c r="GM167" s="93"/>
      <c r="GN167" s="93"/>
      <c r="GO167" s="93"/>
      <c r="GP167" s="93"/>
      <c r="GQ167" s="93"/>
      <c r="GR167" s="93"/>
      <c r="GS167" s="93"/>
      <c r="GT167" s="93"/>
      <c r="GU167" s="93"/>
      <c r="GV167" s="93"/>
      <c r="GW167" s="93"/>
      <c r="GX167" s="93"/>
      <c r="GY167" s="93"/>
      <c r="GZ167" s="93"/>
      <c r="HA167" s="93"/>
      <c r="HB167" s="93"/>
      <c r="HC167" s="93"/>
      <c r="HD167" s="93"/>
      <c r="HE167" s="93"/>
      <c r="HF167" s="93"/>
      <c r="HG167" s="93"/>
      <c r="HH167" s="93"/>
      <c r="HI167" s="93"/>
      <c r="HJ167" s="93"/>
      <c r="HK167" s="93"/>
      <c r="HL167" s="93"/>
      <c r="HM167" s="93"/>
      <c r="HN167" s="93"/>
      <c r="HO167" s="93"/>
      <c r="HP167" s="93"/>
      <c r="HQ167" s="93"/>
      <c r="HR167" s="93"/>
      <c r="HS167" s="93"/>
      <c r="HT167" s="93"/>
      <c r="HU167" s="93"/>
      <c r="HV167" s="93"/>
      <c r="HW167" s="93"/>
      <c r="HX167" s="93"/>
      <c r="HY167" s="93"/>
      <c r="HZ167" s="93"/>
      <c r="IA167" s="93"/>
      <c r="IB167" s="93"/>
      <c r="IC167" s="93"/>
      <c r="ID167" s="93"/>
      <c r="IE167" s="93"/>
      <c r="IF167" s="93"/>
      <c r="IG167" s="93"/>
      <c r="IH167" s="93"/>
      <c r="II167" s="93"/>
      <c r="IJ167" s="93"/>
      <c r="IK167" s="93"/>
      <c r="IL167" s="93"/>
      <c r="IM167" s="93"/>
      <c r="IN167" s="93"/>
      <c r="IO167" s="93"/>
      <c r="IP167" s="93"/>
      <c r="IQ167" s="93"/>
      <c r="IR167" s="93"/>
      <c r="IS167" s="93"/>
      <c r="IT167" s="93"/>
      <c r="IU167" s="93"/>
      <c r="IV167" s="93"/>
      <c r="IW167" s="93"/>
    </row>
    <row r="168" customFormat="false" ht="12.75" hidden="false" customHeight="false" outlineLevel="0" collapsed="false">
      <c r="A168" s="93"/>
      <c r="B168" s="105" t="n">
        <v>41640</v>
      </c>
      <c r="C168" s="91" t="n">
        <v>4.6</v>
      </c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  <c r="EX168" s="93"/>
      <c r="EY168" s="93"/>
      <c r="EZ168" s="93"/>
      <c r="FA168" s="93"/>
      <c r="FB168" s="93"/>
      <c r="FC168" s="93"/>
      <c r="FD168" s="93"/>
      <c r="FE168" s="93"/>
      <c r="FF168" s="93"/>
      <c r="FG168" s="93"/>
      <c r="FH168" s="93"/>
      <c r="FI168" s="93"/>
      <c r="FJ168" s="93"/>
      <c r="FK168" s="93"/>
      <c r="FL168" s="93"/>
      <c r="FM168" s="93"/>
      <c r="FN168" s="93"/>
      <c r="FO168" s="93"/>
      <c r="FP168" s="93"/>
      <c r="FQ168" s="93"/>
      <c r="FR168" s="93"/>
      <c r="FS168" s="93"/>
      <c r="FT168" s="93"/>
      <c r="FU168" s="93"/>
      <c r="FV168" s="93"/>
      <c r="FW168" s="93"/>
      <c r="FX168" s="93"/>
      <c r="FY168" s="93"/>
      <c r="FZ168" s="93"/>
      <c r="GA168" s="93"/>
      <c r="GB168" s="93"/>
      <c r="GC168" s="93"/>
      <c r="GD168" s="93"/>
      <c r="GE168" s="93"/>
      <c r="GF168" s="93"/>
      <c r="GG168" s="93"/>
      <c r="GH168" s="93"/>
      <c r="GI168" s="93"/>
      <c r="GJ168" s="93"/>
      <c r="GK168" s="93"/>
      <c r="GL168" s="93"/>
      <c r="GM168" s="93"/>
      <c r="GN168" s="93"/>
      <c r="GO168" s="93"/>
      <c r="GP168" s="93"/>
      <c r="GQ168" s="93"/>
      <c r="GR168" s="93"/>
      <c r="GS168" s="93"/>
      <c r="GT168" s="93"/>
      <c r="GU168" s="93"/>
      <c r="GV168" s="93"/>
      <c r="GW168" s="93"/>
      <c r="GX168" s="93"/>
      <c r="GY168" s="93"/>
      <c r="GZ168" s="93"/>
      <c r="HA168" s="93"/>
      <c r="HB168" s="93"/>
      <c r="HC168" s="93"/>
      <c r="HD168" s="93"/>
      <c r="HE168" s="93"/>
      <c r="HF168" s="93"/>
      <c r="HG168" s="93"/>
      <c r="HH168" s="93"/>
      <c r="HI168" s="93"/>
      <c r="HJ168" s="93"/>
      <c r="HK168" s="93"/>
      <c r="HL168" s="93"/>
      <c r="HM168" s="93"/>
      <c r="HN168" s="93"/>
      <c r="HO168" s="93"/>
      <c r="HP168" s="93"/>
      <c r="HQ168" s="93"/>
      <c r="HR168" s="93"/>
      <c r="HS168" s="93"/>
      <c r="HT168" s="93"/>
      <c r="HU168" s="93"/>
      <c r="HV168" s="93"/>
      <c r="HW168" s="93"/>
      <c r="HX168" s="93"/>
      <c r="HY168" s="93"/>
      <c r="HZ168" s="93"/>
      <c r="IA168" s="93"/>
      <c r="IB168" s="93"/>
      <c r="IC168" s="93"/>
      <c r="ID168" s="93"/>
      <c r="IE168" s="93"/>
      <c r="IF168" s="93"/>
      <c r="IG168" s="93"/>
      <c r="IH168" s="93"/>
      <c r="II168" s="93"/>
      <c r="IJ168" s="93"/>
      <c r="IK168" s="93"/>
      <c r="IL168" s="93"/>
      <c r="IM168" s="93"/>
      <c r="IN168" s="93"/>
      <c r="IO168" s="93"/>
      <c r="IP168" s="93"/>
      <c r="IQ168" s="93"/>
      <c r="IR168" s="93"/>
      <c r="IS168" s="93"/>
      <c r="IT168" s="93"/>
      <c r="IU168" s="93"/>
      <c r="IV168" s="93"/>
      <c r="IW168" s="93"/>
    </row>
    <row r="169" customFormat="false" ht="12.75" hidden="false" customHeight="false" outlineLevel="0" collapsed="false">
      <c r="A169" s="93"/>
      <c r="B169" s="105" t="n">
        <v>41671</v>
      </c>
      <c r="C169" s="91" t="n">
        <v>4.52</v>
      </c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  <c r="CV169" s="93"/>
      <c r="CW169" s="93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  <c r="FI169" s="93"/>
      <c r="FJ169" s="93"/>
      <c r="FK169" s="93"/>
      <c r="FL169" s="93"/>
      <c r="FM169" s="93"/>
      <c r="FN169" s="93"/>
      <c r="FO169" s="93"/>
      <c r="FP169" s="93"/>
      <c r="FQ169" s="93"/>
      <c r="FR169" s="93"/>
      <c r="FS169" s="93"/>
      <c r="FT169" s="93"/>
      <c r="FU169" s="93"/>
      <c r="FV169" s="93"/>
      <c r="FW169" s="93"/>
      <c r="FX169" s="93"/>
      <c r="FY169" s="93"/>
      <c r="FZ169" s="93"/>
      <c r="GA169" s="93"/>
      <c r="GB169" s="93"/>
      <c r="GC169" s="93"/>
      <c r="GD169" s="93"/>
      <c r="GE169" s="93"/>
      <c r="GF169" s="93"/>
      <c r="GG169" s="93"/>
      <c r="GH169" s="93"/>
      <c r="GI169" s="93"/>
      <c r="GJ169" s="93"/>
      <c r="GK169" s="93"/>
      <c r="GL169" s="93"/>
      <c r="GM169" s="93"/>
      <c r="GN169" s="93"/>
      <c r="GO169" s="93"/>
      <c r="GP169" s="93"/>
      <c r="GQ169" s="93"/>
      <c r="GR169" s="93"/>
      <c r="GS169" s="93"/>
      <c r="GT169" s="93"/>
      <c r="GU169" s="93"/>
      <c r="GV169" s="93"/>
      <c r="GW169" s="93"/>
      <c r="GX169" s="93"/>
      <c r="GY169" s="93"/>
      <c r="GZ169" s="93"/>
      <c r="HA169" s="93"/>
      <c r="HB169" s="93"/>
      <c r="HC169" s="93"/>
      <c r="HD169" s="93"/>
      <c r="HE169" s="93"/>
      <c r="HF169" s="93"/>
      <c r="HG169" s="93"/>
      <c r="HH169" s="93"/>
      <c r="HI169" s="93"/>
      <c r="HJ169" s="93"/>
      <c r="HK169" s="93"/>
      <c r="HL169" s="93"/>
      <c r="HM169" s="93"/>
      <c r="HN169" s="93"/>
      <c r="HO169" s="93"/>
      <c r="HP169" s="93"/>
      <c r="HQ169" s="93"/>
      <c r="HR169" s="93"/>
      <c r="HS169" s="93"/>
      <c r="HT169" s="93"/>
      <c r="HU169" s="93"/>
      <c r="HV169" s="93"/>
      <c r="HW169" s="93"/>
      <c r="HX169" s="93"/>
      <c r="HY169" s="93"/>
      <c r="HZ169" s="93"/>
      <c r="IA169" s="93"/>
      <c r="IB169" s="93"/>
      <c r="IC169" s="93"/>
      <c r="ID169" s="93"/>
      <c r="IE169" s="93"/>
      <c r="IF169" s="93"/>
      <c r="IG169" s="93"/>
      <c r="IH169" s="93"/>
      <c r="II169" s="93"/>
      <c r="IJ169" s="93"/>
      <c r="IK169" s="93"/>
      <c r="IL169" s="93"/>
      <c r="IM169" s="93"/>
      <c r="IN169" s="93"/>
      <c r="IO169" s="93"/>
      <c r="IP169" s="93"/>
      <c r="IQ169" s="93"/>
      <c r="IR169" s="93"/>
      <c r="IS169" s="93"/>
      <c r="IT169" s="93"/>
      <c r="IU169" s="93"/>
      <c r="IV169" s="93"/>
      <c r="IW169" s="93"/>
    </row>
    <row r="170" customFormat="false" ht="12.75" hidden="false" customHeight="false" outlineLevel="0" collapsed="false">
      <c r="A170" s="93"/>
      <c r="B170" s="105" t="n">
        <v>41699</v>
      </c>
      <c r="C170" s="91" t="n">
        <v>4.39</v>
      </c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/>
      <c r="FW170" s="93"/>
      <c r="FX170" s="93"/>
      <c r="FY170" s="93"/>
      <c r="FZ170" s="93"/>
      <c r="GA170" s="93"/>
      <c r="GB170" s="93"/>
      <c r="GC170" s="93"/>
      <c r="GD170" s="93"/>
      <c r="GE170" s="93"/>
      <c r="GF170" s="93"/>
      <c r="GG170" s="93"/>
      <c r="GH170" s="93"/>
      <c r="GI170" s="93"/>
      <c r="GJ170" s="93"/>
      <c r="GK170" s="93"/>
      <c r="GL170" s="93"/>
      <c r="GM170" s="93"/>
      <c r="GN170" s="93"/>
      <c r="GO170" s="93"/>
      <c r="GP170" s="93"/>
      <c r="GQ170" s="93"/>
      <c r="GR170" s="93"/>
      <c r="GS170" s="93"/>
      <c r="GT170" s="93"/>
      <c r="GU170" s="93"/>
      <c r="GV170" s="93"/>
      <c r="GW170" s="93"/>
      <c r="GX170" s="93"/>
      <c r="GY170" s="93"/>
      <c r="GZ170" s="93"/>
      <c r="HA170" s="93"/>
      <c r="HB170" s="93"/>
      <c r="HC170" s="93"/>
      <c r="HD170" s="93"/>
      <c r="HE170" s="93"/>
      <c r="HF170" s="93"/>
      <c r="HG170" s="93"/>
      <c r="HH170" s="93"/>
      <c r="HI170" s="93"/>
      <c r="HJ170" s="93"/>
      <c r="HK170" s="93"/>
      <c r="HL170" s="93"/>
      <c r="HM170" s="93"/>
      <c r="HN170" s="93"/>
      <c r="HO170" s="93"/>
      <c r="HP170" s="93"/>
      <c r="HQ170" s="93"/>
      <c r="HR170" s="93"/>
      <c r="HS170" s="93"/>
      <c r="HT170" s="93"/>
      <c r="HU170" s="93"/>
      <c r="HV170" s="93"/>
      <c r="HW170" s="93"/>
      <c r="HX170" s="93"/>
      <c r="HY170" s="93"/>
      <c r="HZ170" s="93"/>
      <c r="IA170" s="93"/>
      <c r="IB170" s="93"/>
      <c r="IC170" s="93"/>
      <c r="ID170" s="93"/>
      <c r="IE170" s="93"/>
      <c r="IF170" s="93"/>
      <c r="IG170" s="93"/>
      <c r="IH170" s="93"/>
      <c r="II170" s="93"/>
      <c r="IJ170" s="93"/>
      <c r="IK170" s="93"/>
      <c r="IL170" s="93"/>
      <c r="IM170" s="93"/>
      <c r="IN170" s="93"/>
      <c r="IO170" s="93"/>
      <c r="IP170" s="93"/>
      <c r="IQ170" s="93"/>
      <c r="IR170" s="93"/>
      <c r="IS170" s="93"/>
      <c r="IT170" s="93"/>
      <c r="IU170" s="93"/>
      <c r="IV170" s="93"/>
      <c r="IW170" s="93"/>
    </row>
    <row r="171" customFormat="false" ht="12.75" hidden="false" customHeight="false" outlineLevel="0" collapsed="false">
      <c r="A171" s="93"/>
      <c r="B171" s="105" t="n">
        <v>41730</v>
      </c>
      <c r="C171" s="91" t="n">
        <v>4.205</v>
      </c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  <c r="CV171" s="93"/>
      <c r="CW171" s="93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  <c r="FI171" s="93"/>
      <c r="FJ171" s="93"/>
      <c r="FK171" s="93"/>
      <c r="FL171" s="93"/>
      <c r="FM171" s="93"/>
      <c r="FN171" s="93"/>
      <c r="FO171" s="93"/>
      <c r="FP171" s="93"/>
      <c r="FQ171" s="93"/>
      <c r="FR171" s="93"/>
      <c r="FS171" s="93"/>
      <c r="FT171" s="93"/>
      <c r="FU171" s="93"/>
      <c r="FV171" s="93"/>
      <c r="FW171" s="93"/>
      <c r="FX171" s="93"/>
      <c r="FY171" s="93"/>
      <c r="FZ171" s="93"/>
      <c r="GA171" s="93"/>
      <c r="GB171" s="93"/>
      <c r="GC171" s="93"/>
      <c r="GD171" s="93"/>
      <c r="GE171" s="93"/>
      <c r="GF171" s="93"/>
      <c r="GG171" s="93"/>
      <c r="GH171" s="93"/>
      <c r="GI171" s="93"/>
      <c r="GJ171" s="93"/>
      <c r="GK171" s="93"/>
      <c r="GL171" s="93"/>
      <c r="GM171" s="93"/>
      <c r="GN171" s="93"/>
      <c r="GO171" s="93"/>
      <c r="GP171" s="93"/>
      <c r="GQ171" s="93"/>
      <c r="GR171" s="93"/>
      <c r="GS171" s="93"/>
      <c r="GT171" s="93"/>
      <c r="GU171" s="93"/>
      <c r="GV171" s="93"/>
      <c r="GW171" s="93"/>
      <c r="GX171" s="93"/>
      <c r="GY171" s="93"/>
      <c r="GZ171" s="93"/>
      <c r="HA171" s="93"/>
      <c r="HB171" s="93"/>
      <c r="HC171" s="93"/>
      <c r="HD171" s="93"/>
      <c r="HE171" s="93"/>
      <c r="HF171" s="93"/>
      <c r="HG171" s="93"/>
      <c r="HH171" s="93"/>
      <c r="HI171" s="93"/>
      <c r="HJ171" s="93"/>
      <c r="HK171" s="93"/>
      <c r="HL171" s="93"/>
      <c r="HM171" s="93"/>
      <c r="HN171" s="93"/>
      <c r="HO171" s="93"/>
      <c r="HP171" s="93"/>
      <c r="HQ171" s="93"/>
      <c r="HR171" s="93"/>
      <c r="HS171" s="93"/>
      <c r="HT171" s="93"/>
      <c r="HU171" s="93"/>
      <c r="HV171" s="93"/>
      <c r="HW171" s="93"/>
      <c r="HX171" s="93"/>
      <c r="HY171" s="93"/>
      <c r="HZ171" s="93"/>
      <c r="IA171" s="93"/>
      <c r="IB171" s="93"/>
      <c r="IC171" s="93"/>
      <c r="ID171" s="93"/>
      <c r="IE171" s="93"/>
      <c r="IF171" s="93"/>
      <c r="IG171" s="93"/>
      <c r="IH171" s="93"/>
      <c r="II171" s="93"/>
      <c r="IJ171" s="93"/>
      <c r="IK171" s="93"/>
      <c r="IL171" s="93"/>
      <c r="IM171" s="93"/>
      <c r="IN171" s="93"/>
      <c r="IO171" s="93"/>
      <c r="IP171" s="93"/>
      <c r="IQ171" s="93"/>
      <c r="IR171" s="93"/>
      <c r="IS171" s="93"/>
      <c r="IT171" s="93"/>
      <c r="IU171" s="93"/>
      <c r="IV171" s="93"/>
      <c r="IW171" s="93"/>
    </row>
    <row r="172" customFormat="false" ht="12.75" hidden="false" customHeight="false" outlineLevel="0" collapsed="false">
      <c r="A172" s="93"/>
      <c r="B172" s="105" t="n">
        <v>41760</v>
      </c>
      <c r="C172" s="91" t="n">
        <v>4.203</v>
      </c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93"/>
      <c r="GA172" s="93"/>
      <c r="GB172" s="93"/>
      <c r="GC172" s="93"/>
      <c r="GD172" s="93"/>
      <c r="GE172" s="93"/>
      <c r="GF172" s="93"/>
      <c r="GG172" s="93"/>
      <c r="GH172" s="93"/>
      <c r="GI172" s="93"/>
      <c r="GJ172" s="93"/>
      <c r="GK172" s="93"/>
      <c r="GL172" s="93"/>
      <c r="GM172" s="93"/>
      <c r="GN172" s="93"/>
      <c r="GO172" s="93"/>
      <c r="GP172" s="93"/>
      <c r="GQ172" s="93"/>
      <c r="GR172" s="93"/>
      <c r="GS172" s="93"/>
      <c r="GT172" s="93"/>
      <c r="GU172" s="93"/>
      <c r="GV172" s="93"/>
      <c r="GW172" s="93"/>
      <c r="GX172" s="93"/>
      <c r="GY172" s="93"/>
      <c r="GZ172" s="93"/>
      <c r="HA172" s="93"/>
      <c r="HB172" s="93"/>
      <c r="HC172" s="93"/>
      <c r="HD172" s="93"/>
      <c r="HE172" s="93"/>
      <c r="HF172" s="93"/>
      <c r="HG172" s="93"/>
      <c r="HH172" s="93"/>
      <c r="HI172" s="93"/>
      <c r="HJ172" s="93"/>
      <c r="HK172" s="93"/>
      <c r="HL172" s="93"/>
      <c r="HM172" s="93"/>
      <c r="HN172" s="93"/>
      <c r="HO172" s="93"/>
      <c r="HP172" s="93"/>
      <c r="HQ172" s="93"/>
      <c r="HR172" s="93"/>
      <c r="HS172" s="93"/>
      <c r="HT172" s="93"/>
      <c r="HU172" s="93"/>
      <c r="HV172" s="93"/>
      <c r="HW172" s="93"/>
      <c r="HX172" s="93"/>
      <c r="HY172" s="93"/>
      <c r="HZ172" s="93"/>
      <c r="IA172" s="93"/>
      <c r="IB172" s="93"/>
      <c r="IC172" s="93"/>
      <c r="ID172" s="93"/>
      <c r="IE172" s="93"/>
      <c r="IF172" s="93"/>
      <c r="IG172" s="93"/>
      <c r="IH172" s="93"/>
      <c r="II172" s="93"/>
      <c r="IJ172" s="93"/>
      <c r="IK172" s="93"/>
      <c r="IL172" s="93"/>
      <c r="IM172" s="93"/>
      <c r="IN172" s="93"/>
      <c r="IO172" s="93"/>
      <c r="IP172" s="93"/>
      <c r="IQ172" s="93"/>
      <c r="IR172" s="93"/>
      <c r="IS172" s="93"/>
      <c r="IT172" s="93"/>
      <c r="IU172" s="93"/>
      <c r="IV172" s="93"/>
      <c r="IW172" s="93"/>
    </row>
    <row r="173" customFormat="false" ht="12.75" hidden="false" customHeight="false" outlineLevel="0" collapsed="false">
      <c r="A173" s="93"/>
      <c r="B173" s="105" t="n">
        <v>41791</v>
      </c>
      <c r="C173" s="91" t="n">
        <v>4.243</v>
      </c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93"/>
      <c r="GA173" s="93"/>
      <c r="GB173" s="93"/>
      <c r="GC173" s="93"/>
      <c r="GD173" s="93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  <c r="GO173" s="93"/>
      <c r="GP173" s="93"/>
      <c r="GQ173" s="93"/>
      <c r="GR173" s="93"/>
      <c r="GS173" s="93"/>
      <c r="GT173" s="93"/>
      <c r="GU173" s="93"/>
      <c r="GV173" s="93"/>
      <c r="GW173" s="93"/>
      <c r="GX173" s="93"/>
      <c r="GY173" s="93"/>
      <c r="GZ173" s="93"/>
      <c r="HA173" s="93"/>
      <c r="HB173" s="93"/>
      <c r="HC173" s="93"/>
      <c r="HD173" s="93"/>
      <c r="HE173" s="93"/>
      <c r="HF173" s="93"/>
      <c r="HG173" s="93"/>
      <c r="HH173" s="93"/>
      <c r="HI173" s="93"/>
      <c r="HJ173" s="93"/>
      <c r="HK173" s="93"/>
      <c r="HL173" s="93"/>
      <c r="HM173" s="93"/>
      <c r="HN173" s="93"/>
      <c r="HO173" s="93"/>
      <c r="HP173" s="93"/>
      <c r="HQ173" s="93"/>
      <c r="HR173" s="93"/>
      <c r="HS173" s="93"/>
      <c r="HT173" s="93"/>
      <c r="HU173" s="93"/>
      <c r="HV173" s="93"/>
      <c r="HW173" s="93"/>
      <c r="HX173" s="93"/>
      <c r="HY173" s="93"/>
      <c r="HZ173" s="93"/>
      <c r="IA173" s="93"/>
      <c r="IB173" s="93"/>
      <c r="IC173" s="93"/>
      <c r="ID173" s="93"/>
      <c r="IE173" s="93"/>
      <c r="IF173" s="93"/>
      <c r="IG173" s="93"/>
      <c r="IH173" s="93"/>
      <c r="II173" s="93"/>
      <c r="IJ173" s="93"/>
      <c r="IK173" s="93"/>
      <c r="IL173" s="93"/>
      <c r="IM173" s="93"/>
      <c r="IN173" s="93"/>
      <c r="IO173" s="93"/>
      <c r="IP173" s="93"/>
      <c r="IQ173" s="93"/>
      <c r="IR173" s="93"/>
      <c r="IS173" s="93"/>
      <c r="IT173" s="93"/>
      <c r="IU173" s="93"/>
      <c r="IV173" s="93"/>
      <c r="IW173" s="93"/>
    </row>
    <row r="174" customFormat="false" ht="12.75" hidden="false" customHeight="false" outlineLevel="0" collapsed="false">
      <c r="A174" s="93"/>
      <c r="B174" s="105" t="n">
        <v>41821</v>
      </c>
      <c r="C174" s="91" t="n">
        <v>4.285</v>
      </c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  <c r="FI174" s="93"/>
      <c r="FJ174" s="93"/>
      <c r="FK174" s="93"/>
      <c r="FL174" s="93"/>
      <c r="FM174" s="93"/>
      <c r="FN174" s="93"/>
      <c r="FO174" s="93"/>
      <c r="FP174" s="93"/>
      <c r="FQ174" s="93"/>
      <c r="FR174" s="93"/>
      <c r="FS174" s="93"/>
      <c r="FT174" s="93"/>
      <c r="FU174" s="93"/>
      <c r="FV174" s="93"/>
      <c r="FW174" s="93"/>
      <c r="FX174" s="93"/>
      <c r="FY174" s="93"/>
      <c r="FZ174" s="93"/>
      <c r="GA174" s="93"/>
      <c r="GB174" s="93"/>
      <c r="GC174" s="93"/>
      <c r="GD174" s="93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  <c r="GO174" s="93"/>
      <c r="GP174" s="93"/>
      <c r="GQ174" s="93"/>
      <c r="GR174" s="93"/>
      <c r="GS174" s="93"/>
      <c r="GT174" s="93"/>
      <c r="GU174" s="93"/>
      <c r="GV174" s="93"/>
      <c r="GW174" s="93"/>
      <c r="GX174" s="93"/>
      <c r="GY174" s="93"/>
      <c r="GZ174" s="93"/>
      <c r="HA174" s="93"/>
      <c r="HB174" s="93"/>
      <c r="HC174" s="93"/>
      <c r="HD174" s="93"/>
      <c r="HE174" s="93"/>
      <c r="HF174" s="93"/>
      <c r="HG174" s="93"/>
      <c r="HH174" s="93"/>
      <c r="HI174" s="93"/>
      <c r="HJ174" s="93"/>
      <c r="HK174" s="93"/>
      <c r="HL174" s="93"/>
      <c r="HM174" s="93"/>
      <c r="HN174" s="93"/>
      <c r="HO174" s="93"/>
      <c r="HP174" s="93"/>
      <c r="HQ174" s="93"/>
      <c r="HR174" s="93"/>
      <c r="HS174" s="93"/>
      <c r="HT174" s="93"/>
      <c r="HU174" s="93"/>
      <c r="HV174" s="93"/>
      <c r="HW174" s="93"/>
      <c r="HX174" s="93"/>
      <c r="HY174" s="93"/>
      <c r="HZ174" s="93"/>
      <c r="IA174" s="93"/>
      <c r="IB174" s="93"/>
      <c r="IC174" s="93"/>
      <c r="ID174" s="93"/>
      <c r="IE174" s="93"/>
      <c r="IF174" s="93"/>
      <c r="IG174" s="93"/>
      <c r="IH174" s="93"/>
      <c r="II174" s="93"/>
      <c r="IJ174" s="93"/>
      <c r="IK174" s="93"/>
      <c r="IL174" s="93"/>
      <c r="IM174" s="93"/>
      <c r="IN174" s="93"/>
      <c r="IO174" s="93"/>
      <c r="IP174" s="93"/>
      <c r="IQ174" s="93"/>
      <c r="IR174" s="93"/>
      <c r="IS174" s="93"/>
      <c r="IT174" s="93"/>
      <c r="IU174" s="93"/>
      <c r="IV174" s="93"/>
      <c r="IW174" s="93"/>
    </row>
    <row r="175" customFormat="false" ht="12.75" hidden="false" customHeight="false" outlineLevel="0" collapsed="false">
      <c r="A175" s="93"/>
      <c r="B175" s="105" t="n">
        <v>41852</v>
      </c>
      <c r="C175" s="91" t="n">
        <v>4.327</v>
      </c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  <c r="CV175" s="93"/>
      <c r="CW175" s="93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  <c r="EX175" s="93"/>
      <c r="EY175" s="93"/>
      <c r="EZ175" s="93"/>
      <c r="FA175" s="93"/>
      <c r="FB175" s="93"/>
      <c r="FC175" s="93"/>
      <c r="FD175" s="93"/>
      <c r="FE175" s="93"/>
      <c r="FF175" s="93"/>
      <c r="FG175" s="93"/>
      <c r="FH175" s="93"/>
      <c r="FI175" s="93"/>
      <c r="FJ175" s="93"/>
      <c r="FK175" s="93"/>
      <c r="FL175" s="93"/>
      <c r="FM175" s="93"/>
      <c r="FN175" s="93"/>
      <c r="FO175" s="93"/>
      <c r="FP175" s="93"/>
      <c r="FQ175" s="93"/>
      <c r="FR175" s="93"/>
      <c r="FS175" s="93"/>
      <c r="FT175" s="93"/>
      <c r="FU175" s="93"/>
      <c r="FV175" s="93"/>
      <c r="FW175" s="93"/>
      <c r="FX175" s="93"/>
      <c r="FY175" s="93"/>
      <c r="FZ175" s="93"/>
      <c r="GA175" s="93"/>
      <c r="GB175" s="93"/>
      <c r="GC175" s="93"/>
      <c r="GD175" s="93"/>
      <c r="GE175" s="93"/>
      <c r="GF175" s="93"/>
      <c r="GG175" s="93"/>
      <c r="GH175" s="93"/>
      <c r="GI175" s="93"/>
      <c r="GJ175" s="93"/>
      <c r="GK175" s="93"/>
      <c r="GL175" s="93"/>
      <c r="GM175" s="93"/>
      <c r="GN175" s="93"/>
      <c r="GO175" s="93"/>
      <c r="GP175" s="93"/>
      <c r="GQ175" s="93"/>
      <c r="GR175" s="93"/>
      <c r="GS175" s="93"/>
      <c r="GT175" s="93"/>
      <c r="GU175" s="93"/>
      <c r="GV175" s="93"/>
      <c r="GW175" s="93"/>
      <c r="GX175" s="93"/>
      <c r="GY175" s="93"/>
      <c r="GZ175" s="93"/>
      <c r="HA175" s="93"/>
      <c r="HB175" s="93"/>
      <c r="HC175" s="93"/>
      <c r="HD175" s="93"/>
      <c r="HE175" s="93"/>
      <c r="HF175" s="93"/>
      <c r="HG175" s="93"/>
      <c r="HH175" s="93"/>
      <c r="HI175" s="93"/>
      <c r="HJ175" s="93"/>
      <c r="HK175" s="93"/>
      <c r="HL175" s="93"/>
      <c r="HM175" s="93"/>
      <c r="HN175" s="93"/>
      <c r="HO175" s="93"/>
      <c r="HP175" s="93"/>
      <c r="HQ175" s="93"/>
      <c r="HR175" s="93"/>
      <c r="HS175" s="93"/>
      <c r="HT175" s="93"/>
      <c r="HU175" s="93"/>
      <c r="HV175" s="93"/>
      <c r="HW175" s="93"/>
      <c r="HX175" s="93"/>
      <c r="HY175" s="93"/>
      <c r="HZ175" s="93"/>
      <c r="IA175" s="93"/>
      <c r="IB175" s="93"/>
      <c r="IC175" s="93"/>
      <c r="ID175" s="93"/>
      <c r="IE175" s="93"/>
      <c r="IF175" s="93"/>
      <c r="IG175" s="93"/>
      <c r="IH175" s="93"/>
      <c r="II175" s="93"/>
      <c r="IJ175" s="93"/>
      <c r="IK175" s="93"/>
      <c r="IL175" s="93"/>
      <c r="IM175" s="93"/>
      <c r="IN175" s="93"/>
      <c r="IO175" s="93"/>
      <c r="IP175" s="93"/>
      <c r="IQ175" s="93"/>
      <c r="IR175" s="93"/>
      <c r="IS175" s="93"/>
      <c r="IT175" s="93"/>
      <c r="IU175" s="93"/>
      <c r="IV175" s="93"/>
      <c r="IW175" s="93"/>
    </row>
    <row r="176" customFormat="false" ht="12.75" hidden="false" customHeight="false" outlineLevel="0" collapsed="false">
      <c r="A176" s="93"/>
      <c r="B176" s="105" t="n">
        <v>41883</v>
      </c>
      <c r="C176" s="91" t="n">
        <v>4.31</v>
      </c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/>
      <c r="FG176" s="93"/>
      <c r="FH176" s="93"/>
      <c r="FI176" s="93"/>
      <c r="FJ176" s="93"/>
      <c r="FK176" s="93"/>
      <c r="FL176" s="93"/>
      <c r="FM176" s="93"/>
      <c r="FN176" s="93"/>
      <c r="FO176" s="93"/>
      <c r="FP176" s="93"/>
      <c r="FQ176" s="93"/>
      <c r="FR176" s="93"/>
      <c r="FS176" s="93"/>
      <c r="FT176" s="93"/>
      <c r="FU176" s="93"/>
      <c r="FV176" s="93"/>
      <c r="FW176" s="93"/>
      <c r="FX176" s="93"/>
      <c r="FY176" s="93"/>
      <c r="FZ176" s="93"/>
      <c r="GA176" s="93"/>
      <c r="GB176" s="93"/>
      <c r="GC176" s="93"/>
      <c r="GD176" s="93"/>
      <c r="GE176" s="93"/>
      <c r="GF176" s="93"/>
      <c r="GG176" s="93"/>
      <c r="GH176" s="93"/>
      <c r="GI176" s="93"/>
      <c r="GJ176" s="93"/>
      <c r="GK176" s="93"/>
      <c r="GL176" s="93"/>
      <c r="GM176" s="93"/>
      <c r="GN176" s="93"/>
      <c r="GO176" s="93"/>
      <c r="GP176" s="93"/>
      <c r="GQ176" s="93"/>
      <c r="GR176" s="93"/>
      <c r="GS176" s="93"/>
      <c r="GT176" s="93"/>
      <c r="GU176" s="93"/>
      <c r="GV176" s="93"/>
      <c r="GW176" s="93"/>
      <c r="GX176" s="93"/>
      <c r="GY176" s="93"/>
      <c r="GZ176" s="93"/>
      <c r="HA176" s="93"/>
      <c r="HB176" s="93"/>
      <c r="HC176" s="93"/>
      <c r="HD176" s="93"/>
      <c r="HE176" s="93"/>
      <c r="HF176" s="93"/>
      <c r="HG176" s="93"/>
      <c r="HH176" s="93"/>
      <c r="HI176" s="93"/>
      <c r="HJ176" s="93"/>
      <c r="HK176" s="93"/>
      <c r="HL176" s="93"/>
      <c r="HM176" s="93"/>
      <c r="HN176" s="93"/>
      <c r="HO176" s="93"/>
      <c r="HP176" s="93"/>
      <c r="HQ176" s="93"/>
      <c r="HR176" s="93"/>
      <c r="HS176" s="93"/>
      <c r="HT176" s="93"/>
      <c r="HU176" s="93"/>
      <c r="HV176" s="93"/>
      <c r="HW176" s="93"/>
      <c r="HX176" s="93"/>
      <c r="HY176" s="93"/>
      <c r="HZ176" s="93"/>
      <c r="IA176" s="93"/>
      <c r="IB176" s="93"/>
      <c r="IC176" s="93"/>
      <c r="ID176" s="93"/>
      <c r="IE176" s="93"/>
      <c r="IF176" s="93"/>
      <c r="IG176" s="93"/>
      <c r="IH176" s="93"/>
      <c r="II176" s="93"/>
      <c r="IJ176" s="93"/>
      <c r="IK176" s="93"/>
      <c r="IL176" s="93"/>
      <c r="IM176" s="93"/>
      <c r="IN176" s="93"/>
      <c r="IO176" s="93"/>
      <c r="IP176" s="93"/>
      <c r="IQ176" s="93"/>
      <c r="IR176" s="93"/>
      <c r="IS176" s="93"/>
      <c r="IT176" s="93"/>
      <c r="IU176" s="93"/>
      <c r="IV176" s="93"/>
      <c r="IW176" s="93"/>
    </row>
    <row r="177" customFormat="false" ht="12.75" hidden="false" customHeight="false" outlineLevel="0" collapsed="false">
      <c r="A177" s="93"/>
      <c r="B177" s="105" t="n">
        <v>41913</v>
      </c>
      <c r="C177" s="91" t="n">
        <v>4.323</v>
      </c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  <c r="FI177" s="93"/>
      <c r="FJ177" s="93"/>
      <c r="FK177" s="93"/>
      <c r="FL177" s="93"/>
      <c r="FM177" s="93"/>
      <c r="FN177" s="93"/>
      <c r="FO177" s="93"/>
      <c r="FP177" s="93"/>
      <c r="FQ177" s="93"/>
      <c r="FR177" s="93"/>
      <c r="FS177" s="93"/>
      <c r="FT177" s="93"/>
      <c r="FU177" s="93"/>
      <c r="FV177" s="93"/>
      <c r="FW177" s="93"/>
      <c r="FX177" s="93"/>
      <c r="FY177" s="93"/>
      <c r="FZ177" s="93"/>
      <c r="GA177" s="93"/>
      <c r="GB177" s="93"/>
      <c r="GC177" s="93"/>
      <c r="GD177" s="93"/>
      <c r="GE177" s="93"/>
      <c r="GF177" s="93"/>
      <c r="GG177" s="93"/>
      <c r="GH177" s="93"/>
      <c r="GI177" s="93"/>
      <c r="GJ177" s="93"/>
      <c r="GK177" s="93"/>
      <c r="GL177" s="93"/>
      <c r="GM177" s="93"/>
      <c r="GN177" s="93"/>
      <c r="GO177" s="93"/>
      <c r="GP177" s="93"/>
      <c r="GQ177" s="93"/>
      <c r="GR177" s="93"/>
      <c r="GS177" s="93"/>
      <c r="GT177" s="93"/>
      <c r="GU177" s="93"/>
      <c r="GV177" s="93"/>
      <c r="GW177" s="93"/>
      <c r="GX177" s="93"/>
      <c r="GY177" s="93"/>
      <c r="GZ177" s="93"/>
      <c r="HA177" s="93"/>
      <c r="HB177" s="93"/>
      <c r="HC177" s="93"/>
      <c r="HD177" s="93"/>
      <c r="HE177" s="93"/>
      <c r="HF177" s="93"/>
      <c r="HG177" s="93"/>
      <c r="HH177" s="93"/>
      <c r="HI177" s="93"/>
      <c r="HJ177" s="93"/>
      <c r="HK177" s="93"/>
      <c r="HL177" s="93"/>
      <c r="HM177" s="93"/>
      <c r="HN177" s="93"/>
      <c r="HO177" s="93"/>
      <c r="HP177" s="93"/>
      <c r="HQ177" s="93"/>
      <c r="HR177" s="93"/>
      <c r="HS177" s="93"/>
      <c r="HT177" s="93"/>
      <c r="HU177" s="93"/>
      <c r="HV177" s="93"/>
      <c r="HW177" s="93"/>
      <c r="HX177" s="93"/>
      <c r="HY177" s="93"/>
      <c r="HZ177" s="93"/>
      <c r="IA177" s="93"/>
      <c r="IB177" s="93"/>
      <c r="IC177" s="93"/>
      <c r="ID177" s="93"/>
      <c r="IE177" s="93"/>
      <c r="IF177" s="93"/>
      <c r="IG177" s="93"/>
      <c r="IH177" s="93"/>
      <c r="II177" s="93"/>
      <c r="IJ177" s="93"/>
      <c r="IK177" s="93"/>
      <c r="IL177" s="93"/>
      <c r="IM177" s="93"/>
      <c r="IN177" s="93"/>
      <c r="IO177" s="93"/>
      <c r="IP177" s="93"/>
      <c r="IQ177" s="93"/>
      <c r="IR177" s="93"/>
      <c r="IS177" s="93"/>
      <c r="IT177" s="93"/>
      <c r="IU177" s="93"/>
      <c r="IV177" s="93"/>
      <c r="IW177" s="93"/>
    </row>
    <row r="178" customFormat="false" ht="12.75" hidden="false" customHeight="false" outlineLevel="0" collapsed="false">
      <c r="A178" s="93"/>
      <c r="B178" s="105" t="n">
        <v>41944</v>
      </c>
      <c r="C178" s="91" t="n">
        <v>4.475</v>
      </c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  <c r="EX178" s="93"/>
      <c r="EY178" s="93"/>
      <c r="EZ178" s="93"/>
      <c r="FA178" s="93"/>
      <c r="FB178" s="93"/>
      <c r="FC178" s="93"/>
      <c r="FD178" s="93"/>
      <c r="FE178" s="93"/>
      <c r="FF178" s="93"/>
      <c r="FG178" s="93"/>
      <c r="FH178" s="93"/>
      <c r="FI178" s="93"/>
      <c r="FJ178" s="93"/>
      <c r="FK178" s="93"/>
      <c r="FL178" s="93"/>
      <c r="FM178" s="93"/>
      <c r="FN178" s="93"/>
      <c r="FO178" s="93"/>
      <c r="FP178" s="93"/>
      <c r="FQ178" s="93"/>
      <c r="FR178" s="93"/>
      <c r="FS178" s="93"/>
      <c r="FT178" s="93"/>
      <c r="FU178" s="93"/>
      <c r="FV178" s="93"/>
      <c r="FW178" s="93"/>
      <c r="FX178" s="93"/>
      <c r="FY178" s="93"/>
      <c r="FZ178" s="93"/>
      <c r="GA178" s="93"/>
      <c r="GB178" s="93"/>
      <c r="GC178" s="93"/>
      <c r="GD178" s="93"/>
      <c r="GE178" s="93"/>
      <c r="GF178" s="93"/>
      <c r="GG178" s="93"/>
      <c r="GH178" s="93"/>
      <c r="GI178" s="93"/>
      <c r="GJ178" s="93"/>
      <c r="GK178" s="93"/>
      <c r="GL178" s="93"/>
      <c r="GM178" s="93"/>
      <c r="GN178" s="93"/>
      <c r="GO178" s="93"/>
      <c r="GP178" s="93"/>
      <c r="GQ178" s="93"/>
      <c r="GR178" s="93"/>
      <c r="GS178" s="93"/>
      <c r="GT178" s="93"/>
      <c r="GU178" s="93"/>
      <c r="GV178" s="93"/>
      <c r="GW178" s="93"/>
      <c r="GX178" s="93"/>
      <c r="GY178" s="93"/>
      <c r="GZ178" s="93"/>
      <c r="HA178" s="93"/>
      <c r="HB178" s="93"/>
      <c r="HC178" s="93"/>
      <c r="HD178" s="93"/>
      <c r="HE178" s="93"/>
      <c r="HF178" s="93"/>
      <c r="HG178" s="93"/>
      <c r="HH178" s="93"/>
      <c r="HI178" s="93"/>
      <c r="HJ178" s="93"/>
      <c r="HK178" s="93"/>
      <c r="HL178" s="93"/>
      <c r="HM178" s="93"/>
      <c r="HN178" s="93"/>
      <c r="HO178" s="93"/>
      <c r="HP178" s="93"/>
      <c r="HQ178" s="93"/>
      <c r="HR178" s="93"/>
      <c r="HS178" s="93"/>
      <c r="HT178" s="93"/>
      <c r="HU178" s="93"/>
      <c r="HV178" s="93"/>
      <c r="HW178" s="93"/>
      <c r="HX178" s="93"/>
      <c r="HY178" s="93"/>
      <c r="HZ178" s="93"/>
      <c r="IA178" s="93"/>
      <c r="IB178" s="93"/>
      <c r="IC178" s="93"/>
      <c r="ID178" s="93"/>
      <c r="IE178" s="93"/>
      <c r="IF178" s="93"/>
      <c r="IG178" s="93"/>
      <c r="IH178" s="93"/>
      <c r="II178" s="93"/>
      <c r="IJ178" s="93"/>
      <c r="IK178" s="93"/>
      <c r="IL178" s="93"/>
      <c r="IM178" s="93"/>
      <c r="IN178" s="93"/>
      <c r="IO178" s="93"/>
      <c r="IP178" s="93"/>
      <c r="IQ178" s="93"/>
      <c r="IR178" s="93"/>
      <c r="IS178" s="93"/>
      <c r="IT178" s="93"/>
      <c r="IU178" s="93"/>
      <c r="IV178" s="93"/>
      <c r="IW178" s="93"/>
    </row>
    <row r="179" customFormat="false" ht="12.75" hidden="false" customHeight="false" outlineLevel="0" collapsed="false">
      <c r="A179" s="93"/>
      <c r="B179" s="105" t="n">
        <v>41974</v>
      </c>
      <c r="C179" s="91" t="n">
        <v>4.635</v>
      </c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  <c r="CV179" s="93"/>
      <c r="CW179" s="93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  <c r="FI179" s="93"/>
      <c r="FJ179" s="93"/>
      <c r="FK179" s="93"/>
      <c r="FL179" s="93"/>
      <c r="FM179" s="93"/>
      <c r="FN179" s="93"/>
      <c r="FO179" s="93"/>
      <c r="FP179" s="93"/>
      <c r="FQ179" s="93"/>
      <c r="FR179" s="93"/>
      <c r="FS179" s="93"/>
      <c r="FT179" s="93"/>
      <c r="FU179" s="93"/>
      <c r="FV179" s="93"/>
      <c r="FW179" s="93"/>
      <c r="FX179" s="93"/>
      <c r="FY179" s="93"/>
      <c r="FZ179" s="93"/>
      <c r="GA179" s="93"/>
      <c r="GB179" s="93"/>
      <c r="GC179" s="93"/>
      <c r="GD179" s="93"/>
      <c r="GE179" s="93"/>
      <c r="GF179" s="93"/>
      <c r="GG179" s="93"/>
      <c r="GH179" s="93"/>
      <c r="GI179" s="93"/>
      <c r="GJ179" s="93"/>
      <c r="GK179" s="93"/>
      <c r="GL179" s="93"/>
      <c r="GM179" s="93"/>
      <c r="GN179" s="93"/>
      <c r="GO179" s="93"/>
      <c r="GP179" s="93"/>
      <c r="GQ179" s="93"/>
      <c r="GR179" s="93"/>
      <c r="GS179" s="93"/>
      <c r="GT179" s="93"/>
      <c r="GU179" s="93"/>
      <c r="GV179" s="93"/>
      <c r="GW179" s="93"/>
      <c r="GX179" s="93"/>
      <c r="GY179" s="93"/>
      <c r="GZ179" s="93"/>
      <c r="HA179" s="93"/>
      <c r="HB179" s="93"/>
      <c r="HC179" s="93"/>
      <c r="HD179" s="93"/>
      <c r="HE179" s="93"/>
      <c r="HF179" s="93"/>
      <c r="HG179" s="93"/>
      <c r="HH179" s="93"/>
      <c r="HI179" s="93"/>
      <c r="HJ179" s="93"/>
      <c r="HK179" s="93"/>
      <c r="HL179" s="93"/>
      <c r="HM179" s="93"/>
      <c r="HN179" s="93"/>
      <c r="HO179" s="93"/>
      <c r="HP179" s="93"/>
      <c r="HQ179" s="93"/>
      <c r="HR179" s="93"/>
      <c r="HS179" s="93"/>
      <c r="HT179" s="93"/>
      <c r="HU179" s="93"/>
      <c r="HV179" s="93"/>
      <c r="HW179" s="93"/>
      <c r="HX179" s="93"/>
      <c r="HY179" s="93"/>
      <c r="HZ179" s="93"/>
      <c r="IA179" s="93"/>
      <c r="IB179" s="93"/>
      <c r="IC179" s="93"/>
      <c r="ID179" s="93"/>
      <c r="IE179" s="93"/>
      <c r="IF179" s="93"/>
      <c r="IG179" s="93"/>
      <c r="IH179" s="93"/>
      <c r="II179" s="93"/>
      <c r="IJ179" s="93"/>
      <c r="IK179" s="93"/>
      <c r="IL179" s="93"/>
      <c r="IM179" s="93"/>
      <c r="IN179" s="93"/>
      <c r="IO179" s="93"/>
      <c r="IP179" s="93"/>
      <c r="IQ179" s="93"/>
      <c r="IR179" s="93"/>
      <c r="IS179" s="93"/>
      <c r="IT179" s="93"/>
      <c r="IU179" s="93"/>
      <c r="IV179" s="93"/>
      <c r="IW179" s="93"/>
    </row>
    <row r="180" customFormat="false" ht="12.75" hidden="false" customHeight="false" outlineLevel="0" collapsed="false">
      <c r="A180" s="93"/>
      <c r="B180" s="105" t="n">
        <v>42005</v>
      </c>
      <c r="C180" s="91" t="n">
        <v>4.6975</v>
      </c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  <c r="FI180" s="93"/>
      <c r="FJ180" s="93"/>
      <c r="FK180" s="93"/>
      <c r="FL180" s="93"/>
      <c r="FM180" s="93"/>
      <c r="FN180" s="93"/>
      <c r="FO180" s="93"/>
      <c r="FP180" s="93"/>
      <c r="FQ180" s="93"/>
      <c r="FR180" s="93"/>
      <c r="FS180" s="93"/>
      <c r="FT180" s="93"/>
      <c r="FU180" s="93"/>
      <c r="FV180" s="93"/>
      <c r="FW180" s="93"/>
      <c r="FX180" s="93"/>
      <c r="FY180" s="93"/>
      <c r="FZ180" s="93"/>
      <c r="GA180" s="93"/>
      <c r="GB180" s="93"/>
      <c r="GC180" s="93"/>
      <c r="GD180" s="93"/>
      <c r="GE180" s="93"/>
      <c r="GF180" s="93"/>
      <c r="GG180" s="93"/>
      <c r="GH180" s="93"/>
      <c r="GI180" s="93"/>
      <c r="GJ180" s="93"/>
      <c r="GK180" s="93"/>
      <c r="GL180" s="93"/>
      <c r="GM180" s="93"/>
      <c r="GN180" s="93"/>
      <c r="GO180" s="93"/>
      <c r="GP180" s="93"/>
      <c r="GQ180" s="93"/>
      <c r="GR180" s="93"/>
      <c r="GS180" s="93"/>
      <c r="GT180" s="93"/>
      <c r="GU180" s="93"/>
      <c r="GV180" s="93"/>
      <c r="GW180" s="93"/>
      <c r="GX180" s="93"/>
      <c r="GY180" s="93"/>
      <c r="GZ180" s="93"/>
      <c r="HA180" s="93"/>
      <c r="HB180" s="93"/>
      <c r="HC180" s="93"/>
      <c r="HD180" s="93"/>
      <c r="HE180" s="93"/>
      <c r="HF180" s="93"/>
      <c r="HG180" s="93"/>
      <c r="HH180" s="93"/>
      <c r="HI180" s="93"/>
      <c r="HJ180" s="93"/>
      <c r="HK180" s="93"/>
      <c r="HL180" s="93"/>
      <c r="HM180" s="93"/>
      <c r="HN180" s="93"/>
      <c r="HO180" s="93"/>
      <c r="HP180" s="93"/>
      <c r="HQ180" s="93"/>
      <c r="HR180" s="93"/>
      <c r="HS180" s="93"/>
      <c r="HT180" s="93"/>
      <c r="HU180" s="93"/>
      <c r="HV180" s="93"/>
      <c r="HW180" s="93"/>
      <c r="HX180" s="93"/>
      <c r="HY180" s="93"/>
      <c r="HZ180" s="93"/>
      <c r="IA180" s="93"/>
      <c r="IB180" s="93"/>
      <c r="IC180" s="93"/>
      <c r="ID180" s="93"/>
      <c r="IE180" s="93"/>
      <c r="IF180" s="93"/>
      <c r="IG180" s="93"/>
      <c r="IH180" s="93"/>
      <c r="II180" s="93"/>
      <c r="IJ180" s="93"/>
      <c r="IK180" s="93"/>
      <c r="IL180" s="93"/>
      <c r="IM180" s="93"/>
      <c r="IN180" s="93"/>
      <c r="IO180" s="93"/>
      <c r="IP180" s="93"/>
      <c r="IQ180" s="93"/>
      <c r="IR180" s="93"/>
      <c r="IS180" s="93"/>
      <c r="IT180" s="93"/>
      <c r="IU180" s="93"/>
      <c r="IV180" s="93"/>
      <c r="IW180" s="93"/>
    </row>
    <row r="181" customFormat="false" ht="12.75" hidden="false" customHeight="false" outlineLevel="0" collapsed="false">
      <c r="A181" s="93"/>
      <c r="B181" s="105" t="n">
        <v>42036</v>
      </c>
      <c r="C181" s="91" t="n">
        <v>4.6175</v>
      </c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  <c r="FI181" s="93"/>
      <c r="FJ181" s="93"/>
      <c r="FK181" s="93"/>
      <c r="FL181" s="93"/>
      <c r="FM181" s="93"/>
      <c r="FN181" s="93"/>
      <c r="FO181" s="93"/>
      <c r="FP181" s="93"/>
      <c r="FQ181" s="93"/>
      <c r="FR181" s="93"/>
      <c r="FS181" s="93"/>
      <c r="FT181" s="93"/>
      <c r="FU181" s="93"/>
      <c r="FV181" s="93"/>
      <c r="FW181" s="93"/>
      <c r="FX181" s="93"/>
      <c r="FY181" s="93"/>
      <c r="FZ181" s="93"/>
      <c r="GA181" s="93"/>
      <c r="GB181" s="93"/>
      <c r="GC181" s="93"/>
      <c r="GD181" s="93"/>
      <c r="GE181" s="93"/>
      <c r="GF181" s="93"/>
      <c r="GG181" s="93"/>
      <c r="GH181" s="93"/>
      <c r="GI181" s="93"/>
      <c r="GJ181" s="93"/>
      <c r="GK181" s="93"/>
      <c r="GL181" s="93"/>
      <c r="GM181" s="93"/>
      <c r="GN181" s="93"/>
      <c r="GO181" s="93"/>
      <c r="GP181" s="93"/>
      <c r="GQ181" s="93"/>
      <c r="GR181" s="93"/>
      <c r="GS181" s="93"/>
      <c r="GT181" s="93"/>
      <c r="GU181" s="93"/>
      <c r="GV181" s="93"/>
      <c r="GW181" s="93"/>
      <c r="GX181" s="93"/>
      <c r="GY181" s="93"/>
      <c r="GZ181" s="93"/>
      <c r="HA181" s="93"/>
      <c r="HB181" s="93"/>
      <c r="HC181" s="93"/>
      <c r="HD181" s="93"/>
      <c r="HE181" s="93"/>
      <c r="HF181" s="93"/>
      <c r="HG181" s="93"/>
      <c r="HH181" s="93"/>
      <c r="HI181" s="93"/>
      <c r="HJ181" s="93"/>
      <c r="HK181" s="93"/>
      <c r="HL181" s="93"/>
      <c r="HM181" s="93"/>
      <c r="HN181" s="93"/>
      <c r="HO181" s="93"/>
      <c r="HP181" s="93"/>
      <c r="HQ181" s="93"/>
      <c r="HR181" s="93"/>
      <c r="HS181" s="93"/>
      <c r="HT181" s="93"/>
      <c r="HU181" s="93"/>
      <c r="HV181" s="93"/>
      <c r="HW181" s="93"/>
      <c r="HX181" s="93"/>
      <c r="HY181" s="93"/>
      <c r="HZ181" s="93"/>
      <c r="IA181" s="93"/>
      <c r="IB181" s="93"/>
      <c r="IC181" s="93"/>
      <c r="ID181" s="93"/>
      <c r="IE181" s="93"/>
      <c r="IF181" s="93"/>
      <c r="IG181" s="93"/>
      <c r="IH181" s="93"/>
      <c r="II181" s="93"/>
      <c r="IJ181" s="93"/>
      <c r="IK181" s="93"/>
      <c r="IL181" s="93"/>
      <c r="IM181" s="93"/>
      <c r="IN181" s="93"/>
      <c r="IO181" s="93"/>
      <c r="IP181" s="93"/>
      <c r="IQ181" s="93"/>
      <c r="IR181" s="93"/>
      <c r="IS181" s="93"/>
      <c r="IT181" s="93"/>
      <c r="IU181" s="93"/>
      <c r="IV181" s="93"/>
      <c r="IW181" s="93"/>
    </row>
    <row r="182" customFormat="false" ht="12.75" hidden="false" customHeight="false" outlineLevel="0" collapsed="false">
      <c r="A182" s="93"/>
      <c r="B182" s="105" t="n">
        <v>42064</v>
      </c>
      <c r="C182" s="91" t="n">
        <v>4.4875</v>
      </c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93"/>
      <c r="GA182" s="93"/>
      <c r="GB182" s="93"/>
      <c r="GC182" s="93"/>
      <c r="GD182" s="93"/>
      <c r="GE182" s="93"/>
      <c r="GF182" s="93"/>
      <c r="GG182" s="93"/>
      <c r="GH182" s="93"/>
      <c r="GI182" s="93"/>
      <c r="GJ182" s="93"/>
      <c r="GK182" s="93"/>
      <c r="GL182" s="93"/>
      <c r="GM182" s="93"/>
      <c r="GN182" s="93"/>
      <c r="GO182" s="93"/>
      <c r="GP182" s="93"/>
      <c r="GQ182" s="93"/>
      <c r="GR182" s="93"/>
      <c r="GS182" s="93"/>
      <c r="GT182" s="93"/>
      <c r="GU182" s="93"/>
      <c r="GV182" s="93"/>
      <c r="GW182" s="93"/>
      <c r="GX182" s="93"/>
      <c r="GY182" s="93"/>
      <c r="GZ182" s="93"/>
      <c r="HA182" s="93"/>
      <c r="HB182" s="93"/>
      <c r="HC182" s="93"/>
      <c r="HD182" s="93"/>
      <c r="HE182" s="93"/>
      <c r="HF182" s="93"/>
      <c r="HG182" s="93"/>
      <c r="HH182" s="93"/>
      <c r="HI182" s="93"/>
      <c r="HJ182" s="93"/>
      <c r="HK182" s="93"/>
      <c r="HL182" s="93"/>
      <c r="HM182" s="93"/>
      <c r="HN182" s="93"/>
      <c r="HO182" s="93"/>
      <c r="HP182" s="93"/>
      <c r="HQ182" s="93"/>
      <c r="HR182" s="93"/>
      <c r="HS182" s="93"/>
      <c r="HT182" s="93"/>
      <c r="HU182" s="93"/>
      <c r="HV182" s="93"/>
      <c r="HW182" s="93"/>
      <c r="HX182" s="93"/>
      <c r="HY182" s="93"/>
      <c r="HZ182" s="93"/>
      <c r="IA182" s="93"/>
      <c r="IB182" s="93"/>
      <c r="IC182" s="93"/>
      <c r="ID182" s="93"/>
      <c r="IE182" s="93"/>
      <c r="IF182" s="93"/>
      <c r="IG182" s="93"/>
      <c r="IH182" s="93"/>
      <c r="II182" s="93"/>
      <c r="IJ182" s="93"/>
      <c r="IK182" s="93"/>
      <c r="IL182" s="93"/>
      <c r="IM182" s="93"/>
      <c r="IN182" s="93"/>
      <c r="IO182" s="93"/>
      <c r="IP182" s="93"/>
      <c r="IQ182" s="93"/>
      <c r="IR182" s="93"/>
      <c r="IS182" s="93"/>
      <c r="IT182" s="93"/>
      <c r="IU182" s="93"/>
      <c r="IV182" s="93"/>
      <c r="IW182" s="93"/>
    </row>
    <row r="183" customFormat="false" ht="12.75" hidden="false" customHeight="false" outlineLevel="0" collapsed="false">
      <c r="A183" s="93"/>
      <c r="B183" s="105" t="n">
        <v>42095</v>
      </c>
      <c r="C183" s="91" t="n">
        <v>4.3025</v>
      </c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/>
      <c r="FD183" s="93"/>
      <c r="FE183" s="93"/>
      <c r="FF183" s="93"/>
      <c r="FG183" s="93"/>
      <c r="FH183" s="93"/>
      <c r="FI183" s="93"/>
      <c r="FJ183" s="93"/>
      <c r="FK183" s="93"/>
      <c r="FL183" s="93"/>
      <c r="FM183" s="93"/>
      <c r="FN183" s="93"/>
      <c r="FO183" s="93"/>
      <c r="FP183" s="93"/>
      <c r="FQ183" s="93"/>
      <c r="FR183" s="93"/>
      <c r="FS183" s="93"/>
      <c r="FT183" s="93"/>
      <c r="FU183" s="93"/>
      <c r="FV183" s="93"/>
      <c r="FW183" s="93"/>
      <c r="FX183" s="93"/>
      <c r="FY183" s="93"/>
      <c r="FZ183" s="93"/>
      <c r="GA183" s="93"/>
      <c r="GB183" s="93"/>
      <c r="GC183" s="93"/>
      <c r="GD183" s="93"/>
      <c r="GE183" s="93"/>
      <c r="GF183" s="93"/>
      <c r="GG183" s="93"/>
      <c r="GH183" s="93"/>
      <c r="GI183" s="93"/>
      <c r="GJ183" s="93"/>
      <c r="GK183" s="93"/>
      <c r="GL183" s="93"/>
      <c r="GM183" s="93"/>
      <c r="GN183" s="93"/>
      <c r="GO183" s="93"/>
      <c r="GP183" s="93"/>
      <c r="GQ183" s="93"/>
      <c r="GR183" s="93"/>
      <c r="GS183" s="93"/>
      <c r="GT183" s="93"/>
      <c r="GU183" s="93"/>
      <c r="GV183" s="93"/>
      <c r="GW183" s="93"/>
      <c r="GX183" s="93"/>
      <c r="GY183" s="93"/>
      <c r="GZ183" s="93"/>
      <c r="HA183" s="93"/>
      <c r="HB183" s="93"/>
      <c r="HC183" s="93"/>
      <c r="HD183" s="93"/>
      <c r="HE183" s="93"/>
      <c r="HF183" s="93"/>
      <c r="HG183" s="93"/>
      <c r="HH183" s="93"/>
      <c r="HI183" s="93"/>
      <c r="HJ183" s="93"/>
      <c r="HK183" s="93"/>
      <c r="HL183" s="93"/>
      <c r="HM183" s="93"/>
      <c r="HN183" s="93"/>
      <c r="HO183" s="93"/>
      <c r="HP183" s="93"/>
      <c r="HQ183" s="93"/>
      <c r="HR183" s="93"/>
      <c r="HS183" s="93"/>
      <c r="HT183" s="93"/>
      <c r="HU183" s="93"/>
      <c r="HV183" s="93"/>
      <c r="HW183" s="93"/>
      <c r="HX183" s="93"/>
      <c r="HY183" s="93"/>
      <c r="HZ183" s="93"/>
      <c r="IA183" s="93"/>
      <c r="IB183" s="93"/>
      <c r="IC183" s="93"/>
      <c r="ID183" s="93"/>
      <c r="IE183" s="93"/>
      <c r="IF183" s="93"/>
      <c r="IG183" s="93"/>
      <c r="IH183" s="93"/>
      <c r="II183" s="93"/>
      <c r="IJ183" s="93"/>
      <c r="IK183" s="93"/>
      <c r="IL183" s="93"/>
      <c r="IM183" s="93"/>
      <c r="IN183" s="93"/>
      <c r="IO183" s="93"/>
      <c r="IP183" s="93"/>
      <c r="IQ183" s="93"/>
      <c r="IR183" s="93"/>
      <c r="IS183" s="93"/>
      <c r="IT183" s="93"/>
      <c r="IU183" s="93"/>
      <c r="IV183" s="93"/>
      <c r="IW183" s="93"/>
    </row>
    <row r="184" customFormat="false" ht="12.75" hidden="false" customHeight="false" outlineLevel="0" collapsed="false">
      <c r="A184" s="93"/>
      <c r="B184" s="105" t="n">
        <v>42125</v>
      </c>
      <c r="C184" s="91" t="n">
        <v>4.3005</v>
      </c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/>
      <c r="FB184" s="93"/>
      <c r="FC184" s="93"/>
      <c r="FD184" s="93"/>
      <c r="FE184" s="93"/>
      <c r="FF184" s="93"/>
      <c r="FG184" s="93"/>
      <c r="FH184" s="93"/>
      <c r="FI184" s="93"/>
      <c r="FJ184" s="93"/>
      <c r="FK184" s="93"/>
      <c r="FL184" s="93"/>
      <c r="FM184" s="93"/>
      <c r="FN184" s="93"/>
      <c r="FO184" s="93"/>
      <c r="FP184" s="93"/>
      <c r="FQ184" s="93"/>
      <c r="FR184" s="93"/>
      <c r="FS184" s="93"/>
      <c r="FT184" s="93"/>
      <c r="FU184" s="93"/>
      <c r="FV184" s="93"/>
      <c r="FW184" s="93"/>
      <c r="FX184" s="93"/>
      <c r="FY184" s="93"/>
      <c r="FZ184" s="93"/>
      <c r="GA184" s="93"/>
      <c r="GB184" s="93"/>
      <c r="GC184" s="93"/>
      <c r="GD184" s="93"/>
      <c r="GE184" s="93"/>
      <c r="GF184" s="93"/>
      <c r="GG184" s="93"/>
      <c r="GH184" s="93"/>
      <c r="GI184" s="93"/>
      <c r="GJ184" s="93"/>
      <c r="GK184" s="93"/>
      <c r="GL184" s="93"/>
      <c r="GM184" s="93"/>
      <c r="GN184" s="93"/>
      <c r="GO184" s="93"/>
      <c r="GP184" s="93"/>
      <c r="GQ184" s="93"/>
      <c r="GR184" s="93"/>
      <c r="GS184" s="93"/>
      <c r="GT184" s="93"/>
      <c r="GU184" s="93"/>
      <c r="GV184" s="93"/>
      <c r="GW184" s="93"/>
      <c r="GX184" s="93"/>
      <c r="GY184" s="93"/>
      <c r="GZ184" s="93"/>
      <c r="HA184" s="93"/>
      <c r="HB184" s="93"/>
      <c r="HC184" s="93"/>
      <c r="HD184" s="93"/>
      <c r="HE184" s="93"/>
      <c r="HF184" s="93"/>
      <c r="HG184" s="93"/>
      <c r="HH184" s="93"/>
      <c r="HI184" s="93"/>
      <c r="HJ184" s="93"/>
      <c r="HK184" s="93"/>
      <c r="HL184" s="93"/>
      <c r="HM184" s="93"/>
      <c r="HN184" s="93"/>
      <c r="HO184" s="93"/>
      <c r="HP184" s="93"/>
      <c r="HQ184" s="93"/>
      <c r="HR184" s="93"/>
      <c r="HS184" s="93"/>
      <c r="HT184" s="93"/>
      <c r="HU184" s="93"/>
      <c r="HV184" s="93"/>
      <c r="HW184" s="93"/>
      <c r="HX184" s="93"/>
      <c r="HY184" s="93"/>
      <c r="HZ184" s="93"/>
      <c r="IA184" s="93"/>
      <c r="IB184" s="93"/>
      <c r="IC184" s="93"/>
      <c r="ID184" s="93"/>
      <c r="IE184" s="93"/>
      <c r="IF184" s="93"/>
      <c r="IG184" s="93"/>
      <c r="IH184" s="93"/>
      <c r="II184" s="93"/>
      <c r="IJ184" s="93"/>
      <c r="IK184" s="93"/>
      <c r="IL184" s="93"/>
      <c r="IM184" s="93"/>
      <c r="IN184" s="93"/>
      <c r="IO184" s="93"/>
      <c r="IP184" s="93"/>
      <c r="IQ184" s="93"/>
      <c r="IR184" s="93"/>
      <c r="IS184" s="93"/>
      <c r="IT184" s="93"/>
      <c r="IU184" s="93"/>
      <c r="IV184" s="93"/>
      <c r="IW184" s="93"/>
    </row>
    <row r="185" customFormat="false" ht="12.75" hidden="false" customHeight="false" outlineLevel="0" collapsed="false">
      <c r="A185" s="93"/>
      <c r="B185" s="105" t="n">
        <v>42156</v>
      </c>
      <c r="C185" s="91" t="n">
        <v>4.3405</v>
      </c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  <c r="CV185" s="93"/>
      <c r="CW185" s="93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/>
      <c r="FG185" s="93"/>
      <c r="FH185" s="93"/>
      <c r="FI185" s="93"/>
      <c r="FJ185" s="93"/>
      <c r="FK185" s="93"/>
      <c r="FL185" s="93"/>
      <c r="FM185" s="93"/>
      <c r="FN185" s="93"/>
      <c r="FO185" s="93"/>
      <c r="FP185" s="93"/>
      <c r="FQ185" s="93"/>
      <c r="FR185" s="93"/>
      <c r="FS185" s="93"/>
      <c r="FT185" s="93"/>
      <c r="FU185" s="93"/>
      <c r="FV185" s="93"/>
      <c r="FW185" s="93"/>
      <c r="FX185" s="93"/>
      <c r="FY185" s="93"/>
      <c r="FZ185" s="93"/>
      <c r="GA185" s="93"/>
      <c r="GB185" s="93"/>
      <c r="GC185" s="93"/>
      <c r="GD185" s="93"/>
      <c r="GE185" s="93"/>
      <c r="GF185" s="93"/>
      <c r="GG185" s="93"/>
      <c r="GH185" s="93"/>
      <c r="GI185" s="93"/>
      <c r="GJ185" s="93"/>
      <c r="GK185" s="93"/>
      <c r="GL185" s="93"/>
      <c r="GM185" s="93"/>
      <c r="GN185" s="93"/>
      <c r="GO185" s="93"/>
      <c r="GP185" s="93"/>
      <c r="GQ185" s="93"/>
      <c r="GR185" s="93"/>
      <c r="GS185" s="93"/>
      <c r="GT185" s="93"/>
      <c r="GU185" s="93"/>
      <c r="GV185" s="93"/>
      <c r="GW185" s="93"/>
      <c r="GX185" s="93"/>
      <c r="GY185" s="93"/>
      <c r="GZ185" s="93"/>
      <c r="HA185" s="93"/>
      <c r="HB185" s="93"/>
      <c r="HC185" s="93"/>
      <c r="HD185" s="93"/>
      <c r="HE185" s="93"/>
      <c r="HF185" s="93"/>
      <c r="HG185" s="93"/>
      <c r="HH185" s="93"/>
      <c r="HI185" s="93"/>
      <c r="HJ185" s="93"/>
      <c r="HK185" s="93"/>
      <c r="HL185" s="93"/>
      <c r="HM185" s="93"/>
      <c r="HN185" s="93"/>
      <c r="HO185" s="93"/>
      <c r="HP185" s="93"/>
      <c r="HQ185" s="93"/>
      <c r="HR185" s="93"/>
      <c r="HS185" s="93"/>
      <c r="HT185" s="93"/>
      <c r="HU185" s="93"/>
      <c r="HV185" s="93"/>
      <c r="HW185" s="93"/>
      <c r="HX185" s="93"/>
      <c r="HY185" s="93"/>
      <c r="HZ185" s="93"/>
      <c r="IA185" s="93"/>
      <c r="IB185" s="93"/>
      <c r="IC185" s="93"/>
      <c r="ID185" s="93"/>
      <c r="IE185" s="93"/>
      <c r="IF185" s="93"/>
      <c r="IG185" s="93"/>
      <c r="IH185" s="93"/>
      <c r="II185" s="93"/>
      <c r="IJ185" s="93"/>
      <c r="IK185" s="93"/>
      <c r="IL185" s="93"/>
      <c r="IM185" s="93"/>
      <c r="IN185" s="93"/>
      <c r="IO185" s="93"/>
      <c r="IP185" s="93"/>
      <c r="IQ185" s="93"/>
      <c r="IR185" s="93"/>
      <c r="IS185" s="93"/>
      <c r="IT185" s="93"/>
      <c r="IU185" s="93"/>
      <c r="IV185" s="93"/>
      <c r="IW185" s="93"/>
    </row>
    <row r="186" customFormat="false" ht="12.75" hidden="false" customHeight="false" outlineLevel="0" collapsed="false">
      <c r="A186" s="93"/>
      <c r="B186" s="105" t="n">
        <v>42186</v>
      </c>
      <c r="C186" s="91" t="n">
        <v>4.74</v>
      </c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  <c r="FI186" s="93"/>
      <c r="FJ186" s="93"/>
      <c r="FK186" s="93"/>
      <c r="FL186" s="93"/>
      <c r="FM186" s="93"/>
      <c r="FN186" s="93"/>
      <c r="FO186" s="93"/>
      <c r="FP186" s="93"/>
      <c r="FQ186" s="93"/>
      <c r="FR186" s="93"/>
      <c r="FS186" s="93"/>
      <c r="FT186" s="93"/>
      <c r="FU186" s="93"/>
      <c r="FV186" s="93"/>
      <c r="FW186" s="93"/>
      <c r="FX186" s="93"/>
      <c r="FY186" s="93"/>
      <c r="FZ186" s="93"/>
      <c r="GA186" s="93"/>
      <c r="GB186" s="93"/>
      <c r="GC186" s="93"/>
      <c r="GD186" s="93"/>
      <c r="GE186" s="93"/>
      <c r="GF186" s="93"/>
      <c r="GG186" s="93"/>
      <c r="GH186" s="93"/>
      <c r="GI186" s="93"/>
      <c r="GJ186" s="93"/>
      <c r="GK186" s="93"/>
      <c r="GL186" s="93"/>
      <c r="GM186" s="93"/>
      <c r="GN186" s="93"/>
      <c r="GO186" s="93"/>
      <c r="GP186" s="93"/>
      <c r="GQ186" s="93"/>
      <c r="GR186" s="93"/>
      <c r="GS186" s="93"/>
      <c r="GT186" s="93"/>
      <c r="GU186" s="93"/>
      <c r="GV186" s="93"/>
      <c r="GW186" s="93"/>
      <c r="GX186" s="93"/>
      <c r="GY186" s="93"/>
      <c r="GZ186" s="93"/>
      <c r="HA186" s="93"/>
      <c r="HB186" s="93"/>
      <c r="HC186" s="93"/>
      <c r="HD186" s="93"/>
      <c r="HE186" s="93"/>
      <c r="HF186" s="93"/>
      <c r="HG186" s="93"/>
      <c r="HH186" s="93"/>
      <c r="HI186" s="93"/>
      <c r="HJ186" s="93"/>
      <c r="HK186" s="93"/>
      <c r="HL186" s="93"/>
      <c r="HM186" s="93"/>
      <c r="HN186" s="93"/>
      <c r="HO186" s="93"/>
      <c r="HP186" s="93"/>
      <c r="HQ186" s="93"/>
      <c r="HR186" s="93"/>
      <c r="HS186" s="93"/>
      <c r="HT186" s="93"/>
      <c r="HU186" s="93"/>
      <c r="HV186" s="93"/>
      <c r="HW186" s="93"/>
      <c r="HX186" s="93"/>
      <c r="HY186" s="93"/>
      <c r="HZ186" s="93"/>
      <c r="IA186" s="93"/>
      <c r="IB186" s="93"/>
      <c r="IC186" s="93"/>
      <c r="ID186" s="93"/>
      <c r="IE186" s="93"/>
      <c r="IF186" s="93"/>
      <c r="IG186" s="93"/>
      <c r="IH186" s="93"/>
      <c r="II186" s="93"/>
      <c r="IJ186" s="93"/>
      <c r="IK186" s="93"/>
      <c r="IL186" s="93"/>
      <c r="IM186" s="93"/>
      <c r="IN186" s="93"/>
      <c r="IO186" s="93"/>
      <c r="IP186" s="93"/>
      <c r="IQ186" s="93"/>
      <c r="IR186" s="93"/>
      <c r="IS186" s="93"/>
      <c r="IT186" s="93"/>
      <c r="IU186" s="93"/>
      <c r="IV186" s="93"/>
      <c r="IW186" s="93"/>
    </row>
    <row r="187" customFormat="false" ht="12.75" hidden="false" customHeight="false" outlineLevel="0" collapsed="false">
      <c r="A187" s="93"/>
      <c r="B187" s="105" t="n">
        <v>42217</v>
      </c>
      <c r="C187" s="91" t="n">
        <v>4.778</v>
      </c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  <c r="CV187" s="93"/>
      <c r="CW187" s="93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/>
      <c r="FB187" s="93"/>
      <c r="FC187" s="93"/>
      <c r="FD187" s="93"/>
      <c r="FE187" s="93"/>
      <c r="FF187" s="93"/>
      <c r="FG187" s="93"/>
      <c r="FH187" s="93"/>
      <c r="FI187" s="93"/>
      <c r="FJ187" s="93"/>
      <c r="FK187" s="93"/>
      <c r="FL187" s="93"/>
      <c r="FM187" s="93"/>
      <c r="FN187" s="93"/>
      <c r="FO187" s="93"/>
      <c r="FP187" s="93"/>
      <c r="FQ187" s="93"/>
      <c r="FR187" s="93"/>
      <c r="FS187" s="93"/>
      <c r="FT187" s="93"/>
      <c r="FU187" s="93"/>
      <c r="FV187" s="93"/>
      <c r="FW187" s="93"/>
      <c r="FX187" s="93"/>
      <c r="FY187" s="93"/>
      <c r="FZ187" s="93"/>
      <c r="GA187" s="93"/>
      <c r="GB187" s="93"/>
      <c r="GC187" s="93"/>
      <c r="GD187" s="93"/>
      <c r="GE187" s="93"/>
      <c r="GF187" s="93"/>
      <c r="GG187" s="93"/>
      <c r="GH187" s="93"/>
      <c r="GI187" s="93"/>
      <c r="GJ187" s="93"/>
      <c r="GK187" s="93"/>
      <c r="GL187" s="93"/>
      <c r="GM187" s="93"/>
      <c r="GN187" s="93"/>
      <c r="GO187" s="93"/>
      <c r="GP187" s="93"/>
      <c r="GQ187" s="93"/>
      <c r="GR187" s="93"/>
      <c r="GS187" s="93"/>
      <c r="GT187" s="93"/>
      <c r="GU187" s="93"/>
      <c r="GV187" s="93"/>
      <c r="GW187" s="93"/>
      <c r="GX187" s="93"/>
      <c r="GY187" s="93"/>
      <c r="GZ187" s="93"/>
      <c r="HA187" s="93"/>
      <c r="HB187" s="93"/>
      <c r="HC187" s="93"/>
      <c r="HD187" s="93"/>
      <c r="HE187" s="93"/>
      <c r="HF187" s="93"/>
      <c r="HG187" s="93"/>
      <c r="HH187" s="93"/>
      <c r="HI187" s="93"/>
      <c r="HJ187" s="93"/>
      <c r="HK187" s="93"/>
      <c r="HL187" s="93"/>
      <c r="HM187" s="93"/>
      <c r="HN187" s="93"/>
      <c r="HO187" s="93"/>
      <c r="HP187" s="93"/>
      <c r="HQ187" s="93"/>
      <c r="HR187" s="93"/>
      <c r="HS187" s="93"/>
      <c r="HT187" s="93"/>
      <c r="HU187" s="93"/>
      <c r="HV187" s="93"/>
      <c r="HW187" s="93"/>
      <c r="HX187" s="93"/>
      <c r="HY187" s="93"/>
      <c r="HZ187" s="93"/>
      <c r="IA187" s="93"/>
      <c r="IB187" s="93"/>
      <c r="IC187" s="93"/>
      <c r="ID187" s="93"/>
      <c r="IE187" s="93"/>
      <c r="IF187" s="93"/>
      <c r="IG187" s="93"/>
      <c r="IH187" s="93"/>
      <c r="II187" s="93"/>
      <c r="IJ187" s="93"/>
      <c r="IK187" s="93"/>
      <c r="IL187" s="93"/>
      <c r="IM187" s="93"/>
      <c r="IN187" s="93"/>
      <c r="IO187" s="93"/>
      <c r="IP187" s="93"/>
      <c r="IQ187" s="93"/>
      <c r="IR187" s="93"/>
      <c r="IS187" s="93"/>
      <c r="IT187" s="93"/>
      <c r="IU187" s="93"/>
      <c r="IV187" s="93"/>
      <c r="IW187" s="93"/>
    </row>
    <row r="188" customFormat="false" ht="12.75" hidden="false" customHeight="false" outlineLevel="0" collapsed="false">
      <c r="A188" s="93"/>
      <c r="B188" s="105" t="n">
        <v>42248</v>
      </c>
      <c r="C188" s="91" t="n">
        <v>4.772</v>
      </c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  <c r="FI188" s="93"/>
      <c r="FJ188" s="93"/>
      <c r="FK188" s="93"/>
      <c r="FL188" s="93"/>
      <c r="FM188" s="93"/>
      <c r="FN188" s="93"/>
      <c r="FO188" s="93"/>
      <c r="FP188" s="93"/>
      <c r="FQ188" s="93"/>
      <c r="FR188" s="93"/>
      <c r="FS188" s="93"/>
      <c r="FT188" s="93"/>
      <c r="FU188" s="93"/>
      <c r="FV188" s="93"/>
      <c r="FW188" s="93"/>
      <c r="FX188" s="93"/>
      <c r="FY188" s="93"/>
      <c r="FZ188" s="93"/>
      <c r="GA188" s="93"/>
      <c r="GB188" s="93"/>
      <c r="GC188" s="93"/>
      <c r="GD188" s="93"/>
      <c r="GE188" s="93"/>
      <c r="GF188" s="93"/>
      <c r="GG188" s="93"/>
      <c r="GH188" s="93"/>
      <c r="GI188" s="93"/>
      <c r="GJ188" s="93"/>
      <c r="GK188" s="93"/>
      <c r="GL188" s="93"/>
      <c r="GM188" s="93"/>
      <c r="GN188" s="93"/>
      <c r="GO188" s="93"/>
      <c r="GP188" s="93"/>
      <c r="GQ188" s="93"/>
      <c r="GR188" s="93"/>
      <c r="GS188" s="93"/>
      <c r="GT188" s="93"/>
      <c r="GU188" s="93"/>
      <c r="GV188" s="93"/>
      <c r="GW188" s="93"/>
      <c r="GX188" s="93"/>
      <c r="GY188" s="93"/>
      <c r="GZ188" s="93"/>
      <c r="HA188" s="93"/>
      <c r="HB188" s="93"/>
      <c r="HC188" s="93"/>
      <c r="HD188" s="93"/>
      <c r="HE188" s="93"/>
      <c r="HF188" s="93"/>
      <c r="HG188" s="93"/>
      <c r="HH188" s="93"/>
      <c r="HI188" s="93"/>
      <c r="HJ188" s="93"/>
      <c r="HK188" s="93"/>
      <c r="HL188" s="93"/>
      <c r="HM188" s="93"/>
      <c r="HN188" s="93"/>
      <c r="HO188" s="93"/>
      <c r="HP188" s="93"/>
      <c r="HQ188" s="93"/>
      <c r="HR188" s="93"/>
      <c r="HS188" s="93"/>
      <c r="HT188" s="93"/>
      <c r="HU188" s="93"/>
      <c r="HV188" s="93"/>
      <c r="HW188" s="93"/>
      <c r="HX188" s="93"/>
      <c r="HY188" s="93"/>
      <c r="HZ188" s="93"/>
      <c r="IA188" s="93"/>
      <c r="IB188" s="93"/>
      <c r="IC188" s="93"/>
      <c r="ID188" s="93"/>
      <c r="IE188" s="93"/>
      <c r="IF188" s="93"/>
      <c r="IG188" s="93"/>
      <c r="IH188" s="93"/>
      <c r="II188" s="93"/>
      <c r="IJ188" s="93"/>
      <c r="IK188" s="93"/>
      <c r="IL188" s="93"/>
      <c r="IM188" s="93"/>
      <c r="IN188" s="93"/>
      <c r="IO188" s="93"/>
      <c r="IP188" s="93"/>
      <c r="IQ188" s="93"/>
      <c r="IR188" s="93"/>
      <c r="IS188" s="93"/>
      <c r="IT188" s="93"/>
      <c r="IU188" s="93"/>
      <c r="IV188" s="93"/>
      <c r="IW188" s="93"/>
    </row>
    <row r="189" customFormat="false" ht="12.75" hidden="false" customHeight="false" outlineLevel="0" collapsed="false">
      <c r="A189" s="93"/>
      <c r="B189" s="105" t="n">
        <v>42278</v>
      </c>
      <c r="C189" s="91" t="n">
        <v>4.772</v>
      </c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  <c r="CV189" s="93"/>
      <c r="CW189" s="93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/>
      <c r="FB189" s="93"/>
      <c r="FC189" s="93"/>
      <c r="FD189" s="93"/>
      <c r="FE189" s="93"/>
      <c r="FF189" s="93"/>
      <c r="FG189" s="93"/>
      <c r="FH189" s="93"/>
      <c r="FI189" s="93"/>
      <c r="FJ189" s="93"/>
      <c r="FK189" s="93"/>
      <c r="FL189" s="93"/>
      <c r="FM189" s="93"/>
      <c r="FN189" s="93"/>
      <c r="FO189" s="93"/>
      <c r="FP189" s="93"/>
      <c r="FQ189" s="93"/>
      <c r="FR189" s="93"/>
      <c r="FS189" s="93"/>
      <c r="FT189" s="93"/>
      <c r="FU189" s="93"/>
      <c r="FV189" s="93"/>
      <c r="FW189" s="93"/>
      <c r="FX189" s="93"/>
      <c r="FY189" s="93"/>
      <c r="FZ189" s="93"/>
      <c r="GA189" s="93"/>
      <c r="GB189" s="93"/>
      <c r="GC189" s="93"/>
      <c r="GD189" s="93"/>
      <c r="GE189" s="93"/>
      <c r="GF189" s="93"/>
      <c r="GG189" s="93"/>
      <c r="GH189" s="93"/>
      <c r="GI189" s="93"/>
      <c r="GJ189" s="93"/>
      <c r="GK189" s="93"/>
      <c r="GL189" s="93"/>
      <c r="GM189" s="93"/>
      <c r="GN189" s="93"/>
      <c r="GO189" s="93"/>
      <c r="GP189" s="93"/>
      <c r="GQ189" s="93"/>
      <c r="GR189" s="93"/>
      <c r="GS189" s="93"/>
      <c r="GT189" s="93"/>
      <c r="GU189" s="93"/>
      <c r="GV189" s="93"/>
      <c r="GW189" s="93"/>
      <c r="GX189" s="93"/>
      <c r="GY189" s="93"/>
      <c r="GZ189" s="93"/>
      <c r="HA189" s="93"/>
      <c r="HB189" s="93"/>
      <c r="HC189" s="93"/>
      <c r="HD189" s="93"/>
      <c r="HE189" s="93"/>
      <c r="HF189" s="93"/>
      <c r="HG189" s="93"/>
      <c r="HH189" s="93"/>
      <c r="HI189" s="93"/>
      <c r="HJ189" s="93"/>
      <c r="HK189" s="93"/>
      <c r="HL189" s="93"/>
      <c r="HM189" s="93"/>
      <c r="HN189" s="93"/>
      <c r="HO189" s="93"/>
      <c r="HP189" s="93"/>
      <c r="HQ189" s="93"/>
      <c r="HR189" s="93"/>
      <c r="HS189" s="93"/>
      <c r="HT189" s="93"/>
      <c r="HU189" s="93"/>
      <c r="HV189" s="93"/>
      <c r="HW189" s="93"/>
      <c r="HX189" s="93"/>
      <c r="HY189" s="93"/>
      <c r="HZ189" s="93"/>
      <c r="IA189" s="93"/>
      <c r="IB189" s="93"/>
      <c r="IC189" s="93"/>
      <c r="ID189" s="93"/>
      <c r="IE189" s="93"/>
      <c r="IF189" s="93"/>
      <c r="IG189" s="93"/>
      <c r="IH189" s="93"/>
      <c r="II189" s="93"/>
      <c r="IJ189" s="93"/>
      <c r="IK189" s="93"/>
      <c r="IL189" s="93"/>
      <c r="IM189" s="93"/>
      <c r="IN189" s="93"/>
      <c r="IO189" s="93"/>
      <c r="IP189" s="93"/>
      <c r="IQ189" s="93"/>
      <c r="IR189" s="93"/>
      <c r="IS189" s="93"/>
      <c r="IT189" s="93"/>
      <c r="IU189" s="93"/>
      <c r="IV189" s="93"/>
      <c r="IW189" s="93"/>
    </row>
    <row r="190" customFormat="false" ht="12.75" hidden="false" customHeight="false" outlineLevel="0" collapsed="false">
      <c r="A190" s="93"/>
      <c r="B190" s="105" t="n">
        <v>42309</v>
      </c>
      <c r="C190" s="91" t="n">
        <v>4.955</v>
      </c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  <c r="EX190" s="93"/>
      <c r="EY190" s="93"/>
      <c r="EZ190" s="93"/>
      <c r="FA190" s="93"/>
      <c r="FB190" s="93"/>
      <c r="FC190" s="93"/>
      <c r="FD190" s="93"/>
      <c r="FE190" s="93"/>
      <c r="FF190" s="93"/>
      <c r="FG190" s="93"/>
      <c r="FH190" s="93"/>
      <c r="FI190" s="93"/>
      <c r="FJ190" s="93"/>
      <c r="FK190" s="93"/>
      <c r="FL190" s="93"/>
      <c r="FM190" s="93"/>
      <c r="FN190" s="93"/>
      <c r="FO190" s="93"/>
      <c r="FP190" s="93"/>
      <c r="FQ190" s="93"/>
      <c r="FR190" s="93"/>
      <c r="FS190" s="93"/>
      <c r="FT190" s="93"/>
      <c r="FU190" s="93"/>
      <c r="FV190" s="93"/>
      <c r="FW190" s="93"/>
      <c r="FX190" s="93"/>
      <c r="FY190" s="93"/>
      <c r="FZ190" s="93"/>
      <c r="GA190" s="93"/>
      <c r="GB190" s="93"/>
      <c r="GC190" s="93"/>
      <c r="GD190" s="93"/>
      <c r="GE190" s="93"/>
      <c r="GF190" s="93"/>
      <c r="GG190" s="93"/>
      <c r="GH190" s="93"/>
      <c r="GI190" s="93"/>
      <c r="GJ190" s="93"/>
      <c r="GK190" s="93"/>
      <c r="GL190" s="93"/>
      <c r="GM190" s="93"/>
      <c r="GN190" s="93"/>
      <c r="GO190" s="93"/>
      <c r="GP190" s="93"/>
      <c r="GQ190" s="93"/>
      <c r="GR190" s="93"/>
      <c r="GS190" s="93"/>
      <c r="GT190" s="93"/>
      <c r="GU190" s="93"/>
      <c r="GV190" s="93"/>
      <c r="GW190" s="93"/>
      <c r="GX190" s="93"/>
      <c r="GY190" s="93"/>
      <c r="GZ190" s="93"/>
      <c r="HA190" s="93"/>
      <c r="HB190" s="93"/>
      <c r="HC190" s="93"/>
      <c r="HD190" s="93"/>
      <c r="HE190" s="93"/>
      <c r="HF190" s="93"/>
      <c r="HG190" s="93"/>
      <c r="HH190" s="93"/>
      <c r="HI190" s="93"/>
      <c r="HJ190" s="93"/>
      <c r="HK190" s="93"/>
      <c r="HL190" s="93"/>
      <c r="HM190" s="93"/>
      <c r="HN190" s="93"/>
      <c r="HO190" s="93"/>
      <c r="HP190" s="93"/>
      <c r="HQ190" s="93"/>
      <c r="HR190" s="93"/>
      <c r="HS190" s="93"/>
      <c r="HT190" s="93"/>
      <c r="HU190" s="93"/>
      <c r="HV190" s="93"/>
      <c r="HW190" s="93"/>
      <c r="HX190" s="93"/>
      <c r="HY190" s="93"/>
      <c r="HZ190" s="93"/>
      <c r="IA190" s="93"/>
      <c r="IB190" s="93"/>
      <c r="IC190" s="93"/>
      <c r="ID190" s="93"/>
      <c r="IE190" s="93"/>
      <c r="IF190" s="93"/>
      <c r="IG190" s="93"/>
      <c r="IH190" s="93"/>
      <c r="II190" s="93"/>
      <c r="IJ190" s="93"/>
      <c r="IK190" s="93"/>
      <c r="IL190" s="93"/>
      <c r="IM190" s="93"/>
      <c r="IN190" s="93"/>
      <c r="IO190" s="93"/>
      <c r="IP190" s="93"/>
      <c r="IQ190" s="93"/>
      <c r="IR190" s="93"/>
      <c r="IS190" s="93"/>
      <c r="IT190" s="93"/>
      <c r="IU190" s="93"/>
      <c r="IV190" s="93"/>
      <c r="IW190" s="93"/>
    </row>
    <row r="191" customFormat="false" ht="12.75" hidden="false" customHeight="false" outlineLevel="0" collapsed="false">
      <c r="A191" s="93"/>
      <c r="B191" s="105" t="n">
        <v>42339</v>
      </c>
      <c r="C191" s="91" t="n">
        <v>5.072</v>
      </c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</row>
    <row r="192" customFormat="false" ht="12.75" hidden="false" customHeight="false" outlineLevel="0" collapsed="false">
      <c r="A192" s="93"/>
      <c r="B192" s="105" t="n">
        <v>42370</v>
      </c>
      <c r="C192" s="91" t="n">
        <v>5.132</v>
      </c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3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3"/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  <c r="EJ192" s="93"/>
      <c r="EK192" s="93"/>
      <c r="EL192" s="93"/>
      <c r="EM192" s="93"/>
      <c r="EN192" s="93"/>
      <c r="EO192" s="93"/>
      <c r="EP192" s="93"/>
      <c r="EQ192" s="93"/>
      <c r="ER192" s="93"/>
      <c r="ES192" s="93"/>
      <c r="ET192" s="93"/>
      <c r="EU192" s="93"/>
      <c r="EV192" s="93"/>
      <c r="EW192" s="93"/>
      <c r="EX192" s="93"/>
      <c r="EY192" s="93"/>
      <c r="EZ192" s="93"/>
      <c r="FA192" s="93"/>
      <c r="FB192" s="93"/>
      <c r="FC192" s="93"/>
      <c r="FD192" s="93"/>
      <c r="FE192" s="93"/>
      <c r="FF192" s="93"/>
      <c r="FG192" s="93"/>
      <c r="FH192" s="93"/>
      <c r="FI192" s="93"/>
      <c r="FJ192" s="93"/>
      <c r="FK192" s="93"/>
      <c r="FL192" s="93"/>
      <c r="FM192" s="93"/>
      <c r="FN192" s="93"/>
      <c r="FO192" s="93"/>
      <c r="FP192" s="93"/>
      <c r="FQ192" s="93"/>
      <c r="FR192" s="93"/>
      <c r="FS192" s="93"/>
      <c r="FT192" s="93"/>
      <c r="FU192" s="93"/>
      <c r="FV192" s="93"/>
      <c r="FW192" s="93"/>
      <c r="FX192" s="93"/>
      <c r="FY192" s="93"/>
      <c r="FZ192" s="93"/>
      <c r="GA192" s="93"/>
      <c r="GB192" s="93"/>
      <c r="GC192" s="93"/>
      <c r="GD192" s="93"/>
      <c r="GE192" s="93"/>
      <c r="GF192" s="93"/>
      <c r="GG192" s="93"/>
      <c r="GH192" s="93"/>
      <c r="GI192" s="93"/>
      <c r="GJ192" s="93"/>
      <c r="GK192" s="93"/>
      <c r="GL192" s="93"/>
      <c r="GM192" s="93"/>
      <c r="GN192" s="93"/>
      <c r="GO192" s="93"/>
      <c r="GP192" s="93"/>
      <c r="GQ192" s="93"/>
      <c r="GR192" s="93"/>
      <c r="GS192" s="93"/>
      <c r="GT192" s="93"/>
      <c r="GU192" s="93"/>
      <c r="GV192" s="93"/>
      <c r="GW192" s="93"/>
      <c r="GX192" s="93"/>
      <c r="GY192" s="93"/>
      <c r="GZ192" s="93"/>
      <c r="HA192" s="93"/>
      <c r="HB192" s="93"/>
      <c r="HC192" s="93"/>
      <c r="HD192" s="93"/>
      <c r="HE192" s="93"/>
      <c r="HF192" s="93"/>
      <c r="HG192" s="93"/>
      <c r="HH192" s="93"/>
      <c r="HI192" s="93"/>
      <c r="HJ192" s="93"/>
      <c r="HK192" s="93"/>
      <c r="HL192" s="93"/>
      <c r="HM192" s="93"/>
      <c r="HN192" s="93"/>
      <c r="HO192" s="93"/>
      <c r="HP192" s="93"/>
      <c r="HQ192" s="93"/>
      <c r="HR192" s="93"/>
      <c r="HS192" s="93"/>
      <c r="HT192" s="93"/>
      <c r="HU192" s="93"/>
      <c r="HV192" s="93"/>
      <c r="HW192" s="93"/>
      <c r="HX192" s="93"/>
      <c r="HY192" s="93"/>
      <c r="HZ192" s="93"/>
      <c r="IA192" s="93"/>
      <c r="IB192" s="93"/>
      <c r="IC192" s="93"/>
      <c r="ID192" s="93"/>
      <c r="IE192" s="93"/>
      <c r="IF192" s="93"/>
      <c r="IG192" s="93"/>
      <c r="IH192" s="93"/>
      <c r="II192" s="93"/>
      <c r="IJ192" s="93"/>
      <c r="IK192" s="93"/>
      <c r="IL192" s="93"/>
      <c r="IM192" s="93"/>
      <c r="IN192" s="93"/>
      <c r="IO192" s="93"/>
      <c r="IP192" s="93"/>
      <c r="IQ192" s="93"/>
      <c r="IR192" s="93"/>
      <c r="IS192" s="93"/>
      <c r="IT192" s="93"/>
      <c r="IU192" s="93"/>
      <c r="IV192" s="93"/>
      <c r="IW192" s="93"/>
    </row>
    <row r="193" customFormat="false" ht="12.75" hidden="false" customHeight="false" outlineLevel="0" collapsed="false">
      <c r="A193" s="93"/>
      <c r="B193" s="105" t="n">
        <v>42401</v>
      </c>
      <c r="C193" s="91" t="n">
        <v>5.045</v>
      </c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  <c r="CV193" s="93"/>
      <c r="CW193" s="93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  <c r="EK193" s="93"/>
      <c r="EL193" s="9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  <c r="EX193" s="93"/>
      <c r="EY193" s="93"/>
      <c r="EZ193" s="93"/>
      <c r="FA193" s="93"/>
      <c r="FB193" s="93"/>
      <c r="FC193" s="93"/>
      <c r="FD193" s="93"/>
      <c r="FE193" s="93"/>
      <c r="FF193" s="93"/>
      <c r="FG193" s="93"/>
      <c r="FH193" s="93"/>
      <c r="FI193" s="93"/>
      <c r="FJ193" s="93"/>
      <c r="FK193" s="93"/>
      <c r="FL193" s="93"/>
      <c r="FM193" s="93"/>
      <c r="FN193" s="93"/>
      <c r="FO193" s="93"/>
      <c r="FP193" s="93"/>
      <c r="FQ193" s="93"/>
      <c r="FR193" s="93"/>
      <c r="FS193" s="93"/>
      <c r="FT193" s="93"/>
      <c r="FU193" s="93"/>
      <c r="FV193" s="93"/>
      <c r="FW193" s="93"/>
      <c r="FX193" s="93"/>
      <c r="FY193" s="93"/>
      <c r="FZ193" s="93"/>
      <c r="GA193" s="93"/>
      <c r="GB193" s="93"/>
      <c r="GC193" s="93"/>
      <c r="GD193" s="93"/>
      <c r="GE193" s="93"/>
      <c r="GF193" s="93"/>
      <c r="GG193" s="93"/>
      <c r="GH193" s="93"/>
      <c r="GI193" s="93"/>
      <c r="GJ193" s="93"/>
      <c r="GK193" s="93"/>
      <c r="GL193" s="93"/>
      <c r="GM193" s="93"/>
      <c r="GN193" s="93"/>
      <c r="GO193" s="93"/>
      <c r="GP193" s="93"/>
      <c r="GQ193" s="93"/>
      <c r="GR193" s="93"/>
      <c r="GS193" s="93"/>
      <c r="GT193" s="93"/>
      <c r="GU193" s="93"/>
      <c r="GV193" s="93"/>
      <c r="GW193" s="93"/>
      <c r="GX193" s="93"/>
      <c r="GY193" s="93"/>
      <c r="GZ193" s="93"/>
      <c r="HA193" s="93"/>
      <c r="HB193" s="93"/>
      <c r="HC193" s="93"/>
      <c r="HD193" s="93"/>
      <c r="HE193" s="93"/>
      <c r="HF193" s="93"/>
      <c r="HG193" s="93"/>
      <c r="HH193" s="93"/>
      <c r="HI193" s="93"/>
      <c r="HJ193" s="93"/>
      <c r="HK193" s="93"/>
      <c r="HL193" s="93"/>
      <c r="HM193" s="93"/>
      <c r="HN193" s="93"/>
      <c r="HO193" s="93"/>
      <c r="HP193" s="93"/>
      <c r="HQ193" s="93"/>
      <c r="HR193" s="93"/>
      <c r="HS193" s="93"/>
      <c r="HT193" s="93"/>
      <c r="HU193" s="93"/>
      <c r="HV193" s="93"/>
      <c r="HW193" s="93"/>
      <c r="HX193" s="93"/>
      <c r="HY193" s="93"/>
      <c r="HZ193" s="93"/>
      <c r="IA193" s="93"/>
      <c r="IB193" s="93"/>
      <c r="IC193" s="93"/>
      <c r="ID193" s="93"/>
      <c r="IE193" s="93"/>
      <c r="IF193" s="93"/>
      <c r="IG193" s="93"/>
      <c r="IH193" s="93"/>
      <c r="II193" s="93"/>
      <c r="IJ193" s="93"/>
      <c r="IK193" s="93"/>
      <c r="IL193" s="93"/>
      <c r="IM193" s="93"/>
      <c r="IN193" s="93"/>
      <c r="IO193" s="93"/>
      <c r="IP193" s="93"/>
      <c r="IQ193" s="93"/>
      <c r="IR193" s="93"/>
      <c r="IS193" s="93"/>
      <c r="IT193" s="93"/>
      <c r="IU193" s="93"/>
      <c r="IV193" s="93"/>
      <c r="IW193" s="93"/>
    </row>
    <row r="194" customFormat="false" ht="12.75" hidden="false" customHeight="false" outlineLevel="0" collapsed="false">
      <c r="A194" s="93"/>
      <c r="B194" s="105" t="n">
        <v>42430</v>
      </c>
      <c r="C194" s="91" t="n">
        <v>4.906</v>
      </c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  <c r="CV194" s="93"/>
      <c r="CW194" s="93"/>
      <c r="CX194" s="93"/>
      <c r="CY194" s="93"/>
      <c r="CZ194" s="93"/>
      <c r="DA194" s="93"/>
      <c r="DB194" s="93"/>
      <c r="DC194" s="93"/>
      <c r="DD194" s="93"/>
      <c r="DE194" s="93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3"/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  <c r="EJ194" s="93"/>
      <c r="EK194" s="93"/>
      <c r="EL194" s="93"/>
      <c r="EM194" s="93"/>
      <c r="EN194" s="93"/>
      <c r="EO194" s="93"/>
      <c r="EP194" s="93"/>
      <c r="EQ194" s="93"/>
      <c r="ER194" s="93"/>
      <c r="ES194" s="93"/>
      <c r="ET194" s="93"/>
      <c r="EU194" s="93"/>
      <c r="EV194" s="93"/>
      <c r="EW194" s="93"/>
      <c r="EX194" s="93"/>
      <c r="EY194" s="93"/>
      <c r="EZ194" s="93"/>
      <c r="FA194" s="93"/>
      <c r="FB194" s="93"/>
      <c r="FC194" s="93"/>
      <c r="FD194" s="93"/>
      <c r="FE194" s="93"/>
      <c r="FF194" s="93"/>
      <c r="FG194" s="93"/>
      <c r="FH194" s="93"/>
      <c r="FI194" s="93"/>
      <c r="FJ194" s="93"/>
      <c r="FK194" s="93"/>
      <c r="FL194" s="93"/>
      <c r="FM194" s="93"/>
      <c r="FN194" s="93"/>
      <c r="FO194" s="93"/>
      <c r="FP194" s="93"/>
      <c r="FQ194" s="93"/>
      <c r="FR194" s="93"/>
      <c r="FS194" s="93"/>
      <c r="FT194" s="93"/>
      <c r="FU194" s="93"/>
      <c r="FV194" s="93"/>
      <c r="FW194" s="93"/>
      <c r="FX194" s="93"/>
      <c r="FY194" s="93"/>
      <c r="FZ194" s="93"/>
      <c r="GA194" s="93"/>
      <c r="GB194" s="93"/>
      <c r="GC194" s="93"/>
      <c r="GD194" s="93"/>
      <c r="GE194" s="93"/>
      <c r="GF194" s="93"/>
      <c r="GG194" s="93"/>
      <c r="GH194" s="93"/>
      <c r="GI194" s="93"/>
      <c r="GJ194" s="93"/>
      <c r="GK194" s="93"/>
      <c r="GL194" s="93"/>
      <c r="GM194" s="93"/>
      <c r="GN194" s="93"/>
      <c r="GO194" s="93"/>
      <c r="GP194" s="93"/>
      <c r="GQ194" s="93"/>
      <c r="GR194" s="93"/>
      <c r="GS194" s="93"/>
      <c r="GT194" s="93"/>
      <c r="GU194" s="93"/>
      <c r="GV194" s="93"/>
      <c r="GW194" s="93"/>
      <c r="GX194" s="93"/>
      <c r="GY194" s="93"/>
      <c r="GZ194" s="93"/>
      <c r="HA194" s="93"/>
      <c r="HB194" s="93"/>
      <c r="HC194" s="93"/>
      <c r="HD194" s="93"/>
      <c r="HE194" s="93"/>
      <c r="HF194" s="93"/>
      <c r="HG194" s="93"/>
      <c r="HH194" s="93"/>
      <c r="HI194" s="93"/>
      <c r="HJ194" s="93"/>
      <c r="HK194" s="93"/>
      <c r="HL194" s="93"/>
      <c r="HM194" s="93"/>
      <c r="HN194" s="93"/>
      <c r="HO194" s="93"/>
      <c r="HP194" s="93"/>
      <c r="HQ194" s="93"/>
      <c r="HR194" s="93"/>
      <c r="HS194" s="93"/>
      <c r="HT194" s="93"/>
      <c r="HU194" s="93"/>
      <c r="HV194" s="93"/>
      <c r="HW194" s="93"/>
      <c r="HX194" s="93"/>
      <c r="HY194" s="93"/>
      <c r="HZ194" s="93"/>
      <c r="IA194" s="93"/>
      <c r="IB194" s="93"/>
      <c r="IC194" s="93"/>
      <c r="ID194" s="93"/>
      <c r="IE194" s="93"/>
      <c r="IF194" s="93"/>
      <c r="IG194" s="93"/>
      <c r="IH194" s="93"/>
      <c r="II194" s="93"/>
      <c r="IJ194" s="93"/>
      <c r="IK194" s="93"/>
      <c r="IL194" s="93"/>
      <c r="IM194" s="93"/>
      <c r="IN194" s="93"/>
      <c r="IO194" s="93"/>
      <c r="IP194" s="93"/>
      <c r="IQ194" s="93"/>
      <c r="IR194" s="93"/>
      <c r="IS194" s="93"/>
      <c r="IT194" s="93"/>
      <c r="IU194" s="93"/>
      <c r="IV194" s="93"/>
      <c r="IW194" s="93"/>
    </row>
    <row r="195" customFormat="false" ht="12.75" hidden="false" customHeight="false" outlineLevel="0" collapsed="false">
      <c r="A195" s="93"/>
      <c r="B195" s="105" t="n">
        <v>42461</v>
      </c>
      <c r="C195" s="91" t="n">
        <v>4.752</v>
      </c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  <c r="CV195" s="93"/>
      <c r="CW195" s="93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  <c r="ET195" s="93"/>
      <c r="EU195" s="93"/>
      <c r="EV195" s="93"/>
      <c r="EW195" s="93"/>
      <c r="EX195" s="93"/>
      <c r="EY195" s="93"/>
      <c r="EZ195" s="93"/>
      <c r="FA195" s="93"/>
      <c r="FB195" s="93"/>
      <c r="FC195" s="93"/>
      <c r="FD195" s="93"/>
      <c r="FE195" s="93"/>
      <c r="FF195" s="93"/>
      <c r="FG195" s="93"/>
      <c r="FH195" s="93"/>
      <c r="FI195" s="93"/>
      <c r="FJ195" s="93"/>
      <c r="FK195" s="93"/>
      <c r="FL195" s="93"/>
      <c r="FM195" s="93"/>
      <c r="FN195" s="93"/>
      <c r="FO195" s="93"/>
      <c r="FP195" s="93"/>
      <c r="FQ195" s="93"/>
      <c r="FR195" s="93"/>
      <c r="FS195" s="93"/>
      <c r="FT195" s="93"/>
      <c r="FU195" s="93"/>
      <c r="FV195" s="93"/>
      <c r="FW195" s="93"/>
      <c r="FX195" s="93"/>
      <c r="FY195" s="93"/>
      <c r="FZ195" s="93"/>
      <c r="GA195" s="93"/>
      <c r="GB195" s="93"/>
      <c r="GC195" s="93"/>
      <c r="GD195" s="93"/>
      <c r="GE195" s="93"/>
      <c r="GF195" s="93"/>
      <c r="GG195" s="93"/>
      <c r="GH195" s="93"/>
      <c r="GI195" s="93"/>
      <c r="GJ195" s="93"/>
      <c r="GK195" s="93"/>
      <c r="GL195" s="93"/>
      <c r="GM195" s="93"/>
      <c r="GN195" s="93"/>
      <c r="GO195" s="93"/>
      <c r="GP195" s="93"/>
      <c r="GQ195" s="93"/>
      <c r="GR195" s="93"/>
      <c r="GS195" s="93"/>
      <c r="GT195" s="93"/>
      <c r="GU195" s="93"/>
      <c r="GV195" s="93"/>
      <c r="GW195" s="93"/>
      <c r="GX195" s="93"/>
      <c r="GY195" s="93"/>
      <c r="GZ195" s="93"/>
      <c r="HA195" s="93"/>
      <c r="HB195" s="93"/>
      <c r="HC195" s="93"/>
      <c r="HD195" s="93"/>
      <c r="HE195" s="93"/>
      <c r="HF195" s="93"/>
      <c r="HG195" s="93"/>
      <c r="HH195" s="93"/>
      <c r="HI195" s="93"/>
      <c r="HJ195" s="93"/>
      <c r="HK195" s="93"/>
      <c r="HL195" s="93"/>
      <c r="HM195" s="93"/>
      <c r="HN195" s="93"/>
      <c r="HO195" s="93"/>
      <c r="HP195" s="93"/>
      <c r="HQ195" s="93"/>
      <c r="HR195" s="93"/>
      <c r="HS195" s="93"/>
      <c r="HT195" s="93"/>
      <c r="HU195" s="93"/>
      <c r="HV195" s="93"/>
      <c r="HW195" s="93"/>
      <c r="HX195" s="93"/>
      <c r="HY195" s="93"/>
      <c r="HZ195" s="93"/>
      <c r="IA195" s="93"/>
      <c r="IB195" s="93"/>
      <c r="IC195" s="93"/>
      <c r="ID195" s="93"/>
      <c r="IE195" s="93"/>
      <c r="IF195" s="93"/>
      <c r="IG195" s="93"/>
      <c r="IH195" s="93"/>
      <c r="II195" s="93"/>
      <c r="IJ195" s="93"/>
      <c r="IK195" s="93"/>
      <c r="IL195" s="93"/>
      <c r="IM195" s="93"/>
      <c r="IN195" s="93"/>
      <c r="IO195" s="93"/>
      <c r="IP195" s="93"/>
      <c r="IQ195" s="93"/>
      <c r="IR195" s="93"/>
      <c r="IS195" s="93"/>
      <c r="IT195" s="93"/>
      <c r="IU195" s="93"/>
      <c r="IV195" s="93"/>
      <c r="IW195" s="93"/>
    </row>
    <row r="196" customFormat="false" ht="12.75" hidden="false" customHeight="false" outlineLevel="0" collapsed="false">
      <c r="A196" s="93"/>
      <c r="B196" s="105" t="n">
        <v>42491</v>
      </c>
      <c r="C196" s="91" t="n">
        <v>4.767</v>
      </c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  <c r="EX196" s="93"/>
      <c r="EY196" s="93"/>
      <c r="EZ196" s="93"/>
      <c r="FA196" s="93"/>
      <c r="FB196" s="93"/>
      <c r="FC196" s="93"/>
      <c r="FD196" s="93"/>
      <c r="FE196" s="93"/>
      <c r="FF196" s="93"/>
      <c r="FG196" s="93"/>
      <c r="FH196" s="93"/>
      <c r="FI196" s="93"/>
      <c r="FJ196" s="93"/>
      <c r="FK196" s="93"/>
      <c r="FL196" s="93"/>
      <c r="FM196" s="93"/>
      <c r="FN196" s="93"/>
      <c r="FO196" s="93"/>
      <c r="FP196" s="93"/>
      <c r="FQ196" s="93"/>
      <c r="FR196" s="93"/>
      <c r="FS196" s="93"/>
      <c r="FT196" s="93"/>
      <c r="FU196" s="93"/>
      <c r="FV196" s="93"/>
      <c r="FW196" s="93"/>
      <c r="FX196" s="93"/>
      <c r="FY196" s="93"/>
      <c r="FZ196" s="93"/>
      <c r="GA196" s="93"/>
      <c r="GB196" s="93"/>
      <c r="GC196" s="93"/>
      <c r="GD196" s="93"/>
      <c r="GE196" s="93"/>
      <c r="GF196" s="93"/>
      <c r="GG196" s="93"/>
      <c r="GH196" s="93"/>
      <c r="GI196" s="93"/>
      <c r="GJ196" s="93"/>
      <c r="GK196" s="93"/>
      <c r="GL196" s="93"/>
      <c r="GM196" s="93"/>
      <c r="GN196" s="93"/>
      <c r="GO196" s="93"/>
      <c r="GP196" s="93"/>
      <c r="GQ196" s="93"/>
      <c r="GR196" s="93"/>
      <c r="GS196" s="93"/>
      <c r="GT196" s="93"/>
      <c r="GU196" s="93"/>
      <c r="GV196" s="93"/>
      <c r="GW196" s="93"/>
      <c r="GX196" s="93"/>
      <c r="GY196" s="93"/>
      <c r="GZ196" s="93"/>
      <c r="HA196" s="93"/>
      <c r="HB196" s="93"/>
      <c r="HC196" s="93"/>
      <c r="HD196" s="93"/>
      <c r="HE196" s="93"/>
      <c r="HF196" s="93"/>
      <c r="HG196" s="93"/>
      <c r="HH196" s="93"/>
      <c r="HI196" s="93"/>
      <c r="HJ196" s="93"/>
      <c r="HK196" s="93"/>
      <c r="HL196" s="93"/>
      <c r="HM196" s="93"/>
      <c r="HN196" s="93"/>
      <c r="HO196" s="93"/>
      <c r="HP196" s="93"/>
      <c r="HQ196" s="93"/>
      <c r="HR196" s="93"/>
      <c r="HS196" s="93"/>
      <c r="HT196" s="93"/>
      <c r="HU196" s="93"/>
      <c r="HV196" s="93"/>
      <c r="HW196" s="93"/>
      <c r="HX196" s="93"/>
      <c r="HY196" s="93"/>
      <c r="HZ196" s="93"/>
      <c r="IA196" s="93"/>
      <c r="IB196" s="93"/>
      <c r="IC196" s="93"/>
      <c r="ID196" s="93"/>
      <c r="IE196" s="93"/>
      <c r="IF196" s="93"/>
      <c r="IG196" s="93"/>
      <c r="IH196" s="93"/>
      <c r="II196" s="93"/>
      <c r="IJ196" s="93"/>
      <c r="IK196" s="93"/>
      <c r="IL196" s="93"/>
      <c r="IM196" s="93"/>
      <c r="IN196" s="93"/>
      <c r="IO196" s="93"/>
      <c r="IP196" s="93"/>
      <c r="IQ196" s="93"/>
      <c r="IR196" s="93"/>
      <c r="IS196" s="93"/>
      <c r="IT196" s="93"/>
      <c r="IU196" s="93"/>
      <c r="IV196" s="93"/>
      <c r="IW196" s="93"/>
    </row>
    <row r="197" customFormat="false" ht="12.75" hidden="false" customHeight="false" outlineLevel="0" collapsed="false">
      <c r="A197" s="93"/>
      <c r="B197" s="105" t="n">
        <v>42522</v>
      </c>
      <c r="C197" s="91" t="n">
        <v>4.805</v>
      </c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  <c r="CV197" s="93"/>
      <c r="CW197" s="93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  <c r="EK197" s="93"/>
      <c r="EL197" s="93"/>
      <c r="EM197" s="93"/>
      <c r="EN197" s="93"/>
      <c r="EO197" s="93"/>
      <c r="EP197" s="93"/>
      <c r="EQ197" s="93"/>
      <c r="ER197" s="93"/>
      <c r="ES197" s="93"/>
      <c r="ET197" s="93"/>
      <c r="EU197" s="93"/>
      <c r="EV197" s="93"/>
      <c r="EW197" s="93"/>
      <c r="EX197" s="93"/>
      <c r="EY197" s="93"/>
      <c r="EZ197" s="93"/>
      <c r="FA197" s="93"/>
      <c r="FB197" s="93"/>
      <c r="FC197" s="93"/>
      <c r="FD197" s="93"/>
      <c r="FE197" s="93"/>
      <c r="FF197" s="93"/>
      <c r="FG197" s="93"/>
      <c r="FH197" s="93"/>
      <c r="FI197" s="93"/>
      <c r="FJ197" s="93"/>
      <c r="FK197" s="93"/>
      <c r="FL197" s="93"/>
      <c r="FM197" s="93"/>
      <c r="FN197" s="93"/>
      <c r="FO197" s="93"/>
      <c r="FP197" s="93"/>
      <c r="FQ197" s="93"/>
      <c r="FR197" s="93"/>
      <c r="FS197" s="93"/>
      <c r="FT197" s="93"/>
      <c r="FU197" s="93"/>
      <c r="FV197" s="93"/>
      <c r="FW197" s="93"/>
      <c r="FX197" s="93"/>
      <c r="FY197" s="93"/>
      <c r="FZ197" s="93"/>
      <c r="GA197" s="93"/>
      <c r="GB197" s="93"/>
      <c r="GC197" s="93"/>
      <c r="GD197" s="93"/>
      <c r="GE197" s="93"/>
      <c r="GF197" s="93"/>
      <c r="GG197" s="93"/>
      <c r="GH197" s="93"/>
      <c r="GI197" s="93"/>
      <c r="GJ197" s="93"/>
      <c r="GK197" s="93"/>
      <c r="GL197" s="93"/>
      <c r="GM197" s="93"/>
      <c r="GN197" s="93"/>
      <c r="GO197" s="93"/>
      <c r="GP197" s="93"/>
      <c r="GQ197" s="93"/>
      <c r="GR197" s="93"/>
      <c r="GS197" s="93"/>
      <c r="GT197" s="93"/>
      <c r="GU197" s="93"/>
      <c r="GV197" s="93"/>
      <c r="GW197" s="93"/>
      <c r="GX197" s="93"/>
      <c r="GY197" s="93"/>
      <c r="GZ197" s="93"/>
      <c r="HA197" s="93"/>
      <c r="HB197" s="93"/>
      <c r="HC197" s="93"/>
      <c r="HD197" s="93"/>
      <c r="HE197" s="93"/>
      <c r="HF197" s="93"/>
      <c r="HG197" s="93"/>
      <c r="HH197" s="93"/>
      <c r="HI197" s="93"/>
      <c r="HJ197" s="93"/>
      <c r="HK197" s="93"/>
      <c r="HL197" s="93"/>
      <c r="HM197" s="93"/>
      <c r="HN197" s="93"/>
      <c r="HO197" s="93"/>
      <c r="HP197" s="93"/>
      <c r="HQ197" s="93"/>
      <c r="HR197" s="93"/>
      <c r="HS197" s="93"/>
      <c r="HT197" s="93"/>
      <c r="HU197" s="93"/>
      <c r="HV197" s="93"/>
      <c r="HW197" s="93"/>
      <c r="HX197" s="93"/>
      <c r="HY197" s="93"/>
      <c r="HZ197" s="93"/>
      <c r="IA197" s="93"/>
      <c r="IB197" s="93"/>
      <c r="IC197" s="93"/>
      <c r="ID197" s="93"/>
      <c r="IE197" s="93"/>
      <c r="IF197" s="93"/>
      <c r="IG197" s="93"/>
      <c r="IH197" s="93"/>
      <c r="II197" s="93"/>
      <c r="IJ197" s="93"/>
      <c r="IK197" s="93"/>
      <c r="IL197" s="93"/>
      <c r="IM197" s="93"/>
      <c r="IN197" s="93"/>
      <c r="IO197" s="93"/>
      <c r="IP197" s="93"/>
      <c r="IQ197" s="93"/>
      <c r="IR197" s="93"/>
      <c r="IS197" s="93"/>
      <c r="IT197" s="93"/>
      <c r="IU197" s="93"/>
      <c r="IV197" s="93"/>
      <c r="IW197" s="93"/>
    </row>
    <row r="198" customFormat="false" ht="12.75" hidden="false" customHeight="false" outlineLevel="0" collapsed="false">
      <c r="A198" s="93"/>
      <c r="B198" s="105" t="n">
        <v>42552</v>
      </c>
      <c r="C198" s="91" t="n">
        <v>4.85</v>
      </c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  <c r="FH198" s="93"/>
      <c r="FI198" s="93"/>
      <c r="FJ198" s="93"/>
      <c r="FK198" s="93"/>
      <c r="FL198" s="93"/>
      <c r="FM198" s="93"/>
      <c r="FN198" s="93"/>
      <c r="FO198" s="93"/>
      <c r="FP198" s="93"/>
      <c r="FQ198" s="93"/>
      <c r="FR198" s="93"/>
      <c r="FS198" s="93"/>
      <c r="FT198" s="93"/>
      <c r="FU198" s="93"/>
      <c r="FV198" s="93"/>
      <c r="FW198" s="93"/>
      <c r="FX198" s="93"/>
      <c r="FY198" s="93"/>
      <c r="FZ198" s="93"/>
      <c r="GA198" s="93"/>
      <c r="GB198" s="93"/>
      <c r="GC198" s="93"/>
      <c r="GD198" s="93"/>
      <c r="GE198" s="93"/>
      <c r="GF198" s="93"/>
      <c r="GG198" s="93"/>
      <c r="GH198" s="93"/>
      <c r="GI198" s="93"/>
      <c r="GJ198" s="93"/>
      <c r="GK198" s="93"/>
      <c r="GL198" s="93"/>
      <c r="GM198" s="93"/>
      <c r="GN198" s="93"/>
      <c r="GO198" s="93"/>
      <c r="GP198" s="93"/>
      <c r="GQ198" s="93"/>
      <c r="GR198" s="93"/>
      <c r="GS198" s="93"/>
      <c r="GT198" s="93"/>
      <c r="GU198" s="93"/>
      <c r="GV198" s="93"/>
      <c r="GW198" s="93"/>
      <c r="GX198" s="93"/>
      <c r="GY198" s="93"/>
      <c r="GZ198" s="93"/>
      <c r="HA198" s="93"/>
      <c r="HB198" s="93"/>
      <c r="HC198" s="93"/>
      <c r="HD198" s="93"/>
      <c r="HE198" s="93"/>
      <c r="HF198" s="93"/>
      <c r="HG198" s="93"/>
      <c r="HH198" s="93"/>
      <c r="HI198" s="93"/>
      <c r="HJ198" s="93"/>
      <c r="HK198" s="93"/>
      <c r="HL198" s="93"/>
      <c r="HM198" s="93"/>
      <c r="HN198" s="93"/>
      <c r="HO198" s="93"/>
      <c r="HP198" s="93"/>
      <c r="HQ198" s="93"/>
      <c r="HR198" s="93"/>
      <c r="HS198" s="93"/>
      <c r="HT198" s="93"/>
      <c r="HU198" s="93"/>
      <c r="HV198" s="93"/>
      <c r="HW198" s="93"/>
      <c r="HX198" s="93"/>
      <c r="HY198" s="93"/>
      <c r="HZ198" s="93"/>
      <c r="IA198" s="93"/>
      <c r="IB198" s="93"/>
      <c r="IC198" s="93"/>
      <c r="ID198" s="93"/>
      <c r="IE198" s="93"/>
      <c r="IF198" s="93"/>
      <c r="IG198" s="93"/>
      <c r="IH198" s="93"/>
      <c r="II198" s="93"/>
      <c r="IJ198" s="93"/>
      <c r="IK198" s="93"/>
      <c r="IL198" s="93"/>
      <c r="IM198" s="93"/>
      <c r="IN198" s="93"/>
      <c r="IO198" s="93"/>
      <c r="IP198" s="93"/>
      <c r="IQ198" s="93"/>
      <c r="IR198" s="93"/>
      <c r="IS198" s="93"/>
      <c r="IT198" s="93"/>
      <c r="IU198" s="93"/>
      <c r="IV198" s="93"/>
      <c r="IW198" s="93"/>
    </row>
    <row r="199" customFormat="false" ht="12.75" hidden="false" customHeight="false" outlineLevel="0" collapsed="false">
      <c r="A199" s="93"/>
      <c r="B199" s="105" t="n">
        <v>42583</v>
      </c>
      <c r="C199" s="91" t="n">
        <v>4.888</v>
      </c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  <c r="CV199" s="93"/>
      <c r="CW199" s="93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  <c r="EX199" s="93"/>
      <c r="EY199" s="93"/>
      <c r="EZ199" s="93"/>
      <c r="FA199" s="93"/>
      <c r="FB199" s="93"/>
      <c r="FC199" s="93"/>
      <c r="FD199" s="93"/>
      <c r="FE199" s="93"/>
      <c r="FF199" s="93"/>
      <c r="FG199" s="93"/>
      <c r="FH199" s="93"/>
      <c r="FI199" s="93"/>
      <c r="FJ199" s="93"/>
      <c r="FK199" s="93"/>
      <c r="FL199" s="93"/>
      <c r="FM199" s="93"/>
      <c r="FN199" s="93"/>
      <c r="FO199" s="93"/>
      <c r="FP199" s="93"/>
      <c r="FQ199" s="93"/>
      <c r="FR199" s="93"/>
      <c r="FS199" s="93"/>
      <c r="FT199" s="93"/>
      <c r="FU199" s="93"/>
      <c r="FV199" s="93"/>
      <c r="FW199" s="93"/>
      <c r="FX199" s="93"/>
      <c r="FY199" s="93"/>
      <c r="FZ199" s="93"/>
      <c r="GA199" s="93"/>
      <c r="GB199" s="93"/>
      <c r="GC199" s="93"/>
      <c r="GD199" s="93"/>
      <c r="GE199" s="93"/>
      <c r="GF199" s="93"/>
      <c r="GG199" s="93"/>
      <c r="GH199" s="93"/>
      <c r="GI199" s="93"/>
      <c r="GJ199" s="93"/>
      <c r="GK199" s="93"/>
      <c r="GL199" s="93"/>
      <c r="GM199" s="93"/>
      <c r="GN199" s="93"/>
      <c r="GO199" s="93"/>
      <c r="GP199" s="93"/>
      <c r="GQ199" s="93"/>
      <c r="GR199" s="93"/>
      <c r="GS199" s="93"/>
      <c r="GT199" s="93"/>
      <c r="GU199" s="93"/>
      <c r="GV199" s="93"/>
      <c r="GW199" s="93"/>
      <c r="GX199" s="93"/>
      <c r="GY199" s="93"/>
      <c r="GZ199" s="93"/>
      <c r="HA199" s="93"/>
      <c r="HB199" s="93"/>
      <c r="HC199" s="93"/>
      <c r="HD199" s="93"/>
      <c r="HE199" s="93"/>
      <c r="HF199" s="93"/>
      <c r="HG199" s="93"/>
      <c r="HH199" s="93"/>
      <c r="HI199" s="93"/>
      <c r="HJ199" s="93"/>
      <c r="HK199" s="93"/>
      <c r="HL199" s="93"/>
      <c r="HM199" s="93"/>
      <c r="HN199" s="93"/>
      <c r="HO199" s="93"/>
      <c r="HP199" s="93"/>
      <c r="HQ199" s="93"/>
      <c r="HR199" s="93"/>
      <c r="HS199" s="93"/>
      <c r="HT199" s="93"/>
      <c r="HU199" s="93"/>
      <c r="HV199" s="93"/>
      <c r="HW199" s="93"/>
      <c r="HX199" s="93"/>
      <c r="HY199" s="93"/>
      <c r="HZ199" s="93"/>
      <c r="IA199" s="93"/>
      <c r="IB199" s="93"/>
      <c r="IC199" s="93"/>
      <c r="ID199" s="93"/>
      <c r="IE199" s="93"/>
      <c r="IF199" s="93"/>
      <c r="IG199" s="93"/>
      <c r="IH199" s="93"/>
      <c r="II199" s="93"/>
      <c r="IJ199" s="93"/>
      <c r="IK199" s="93"/>
      <c r="IL199" s="93"/>
      <c r="IM199" s="93"/>
      <c r="IN199" s="93"/>
      <c r="IO199" s="93"/>
      <c r="IP199" s="93"/>
      <c r="IQ199" s="93"/>
      <c r="IR199" s="93"/>
      <c r="IS199" s="93"/>
      <c r="IT199" s="93"/>
      <c r="IU199" s="93"/>
      <c r="IV199" s="93"/>
      <c r="IW199" s="93"/>
    </row>
    <row r="200" customFormat="false" ht="12.75" hidden="false" customHeight="false" outlineLevel="0" collapsed="false">
      <c r="A200" s="93"/>
      <c r="B200" s="105" t="n">
        <v>42614</v>
      </c>
      <c r="C200" s="91" t="n">
        <v>4.882</v>
      </c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  <c r="EX200" s="93"/>
      <c r="EY200" s="93"/>
      <c r="EZ200" s="93"/>
      <c r="FA200" s="93"/>
      <c r="FB200" s="93"/>
      <c r="FC200" s="93"/>
      <c r="FD200" s="93"/>
      <c r="FE200" s="93"/>
      <c r="FF200" s="93"/>
      <c r="FG200" s="93"/>
      <c r="FH200" s="93"/>
      <c r="FI200" s="93"/>
      <c r="FJ200" s="93"/>
      <c r="FK200" s="93"/>
      <c r="FL200" s="93"/>
      <c r="FM200" s="93"/>
      <c r="FN200" s="93"/>
      <c r="FO200" s="93"/>
      <c r="FP200" s="93"/>
      <c r="FQ200" s="93"/>
      <c r="FR200" s="93"/>
      <c r="FS200" s="93"/>
      <c r="FT200" s="93"/>
      <c r="FU200" s="93"/>
      <c r="FV200" s="93"/>
      <c r="FW200" s="93"/>
      <c r="FX200" s="93"/>
      <c r="FY200" s="93"/>
      <c r="FZ200" s="93"/>
      <c r="GA200" s="93"/>
      <c r="GB200" s="93"/>
      <c r="GC200" s="93"/>
      <c r="GD200" s="93"/>
      <c r="GE200" s="93"/>
      <c r="GF200" s="93"/>
      <c r="GG200" s="93"/>
      <c r="GH200" s="93"/>
      <c r="GI200" s="93"/>
      <c r="GJ200" s="93"/>
      <c r="GK200" s="93"/>
      <c r="GL200" s="93"/>
      <c r="GM200" s="93"/>
      <c r="GN200" s="93"/>
      <c r="GO200" s="93"/>
      <c r="GP200" s="93"/>
      <c r="GQ200" s="93"/>
      <c r="GR200" s="93"/>
      <c r="GS200" s="93"/>
      <c r="GT200" s="93"/>
      <c r="GU200" s="93"/>
      <c r="GV200" s="93"/>
      <c r="GW200" s="93"/>
      <c r="GX200" s="93"/>
      <c r="GY200" s="93"/>
      <c r="GZ200" s="93"/>
      <c r="HA200" s="93"/>
      <c r="HB200" s="93"/>
      <c r="HC200" s="93"/>
      <c r="HD200" s="93"/>
      <c r="HE200" s="93"/>
      <c r="HF200" s="93"/>
      <c r="HG200" s="93"/>
      <c r="HH200" s="93"/>
      <c r="HI200" s="93"/>
      <c r="HJ200" s="93"/>
      <c r="HK200" s="93"/>
      <c r="HL200" s="93"/>
      <c r="HM200" s="93"/>
      <c r="HN200" s="93"/>
      <c r="HO200" s="93"/>
      <c r="HP200" s="93"/>
      <c r="HQ200" s="93"/>
      <c r="HR200" s="93"/>
      <c r="HS200" s="93"/>
      <c r="HT200" s="93"/>
      <c r="HU200" s="93"/>
      <c r="HV200" s="93"/>
      <c r="HW200" s="93"/>
      <c r="HX200" s="93"/>
      <c r="HY200" s="93"/>
      <c r="HZ200" s="93"/>
      <c r="IA200" s="93"/>
      <c r="IB200" s="93"/>
      <c r="IC200" s="93"/>
      <c r="ID200" s="93"/>
      <c r="IE200" s="93"/>
      <c r="IF200" s="93"/>
      <c r="IG200" s="93"/>
      <c r="IH200" s="93"/>
      <c r="II200" s="93"/>
      <c r="IJ200" s="93"/>
      <c r="IK200" s="93"/>
      <c r="IL200" s="93"/>
      <c r="IM200" s="93"/>
      <c r="IN200" s="93"/>
      <c r="IO200" s="93"/>
      <c r="IP200" s="93"/>
      <c r="IQ200" s="93"/>
      <c r="IR200" s="93"/>
      <c r="IS200" s="93"/>
      <c r="IT200" s="93"/>
      <c r="IU200" s="93"/>
      <c r="IV200" s="93"/>
      <c r="IW200" s="93"/>
    </row>
    <row r="201" customFormat="false" ht="12.75" hidden="false" customHeight="false" outlineLevel="0" collapsed="false">
      <c r="A201" s="93"/>
      <c r="B201" s="105" t="n">
        <v>42644</v>
      </c>
      <c r="C201" s="91" t="n">
        <v>4.882</v>
      </c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  <c r="CV201" s="93"/>
      <c r="CW201" s="93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  <c r="ET201" s="93"/>
      <c r="EU201" s="93"/>
      <c r="EV201" s="93"/>
      <c r="EW201" s="93"/>
      <c r="EX201" s="93"/>
      <c r="EY201" s="93"/>
      <c r="EZ201" s="93"/>
      <c r="FA201" s="93"/>
      <c r="FB201" s="93"/>
      <c r="FC201" s="93"/>
      <c r="FD201" s="93"/>
      <c r="FE201" s="93"/>
      <c r="FF201" s="93"/>
      <c r="FG201" s="93"/>
      <c r="FH201" s="93"/>
      <c r="FI201" s="93"/>
      <c r="FJ201" s="93"/>
      <c r="FK201" s="93"/>
      <c r="FL201" s="93"/>
      <c r="FM201" s="93"/>
      <c r="FN201" s="93"/>
      <c r="FO201" s="93"/>
      <c r="FP201" s="93"/>
      <c r="FQ201" s="93"/>
      <c r="FR201" s="93"/>
      <c r="FS201" s="93"/>
      <c r="FT201" s="93"/>
      <c r="FU201" s="93"/>
      <c r="FV201" s="93"/>
      <c r="FW201" s="93"/>
      <c r="FX201" s="93"/>
      <c r="FY201" s="93"/>
      <c r="FZ201" s="93"/>
      <c r="GA201" s="93"/>
      <c r="GB201" s="93"/>
      <c r="GC201" s="93"/>
      <c r="GD201" s="93"/>
      <c r="GE201" s="93"/>
      <c r="GF201" s="93"/>
      <c r="GG201" s="93"/>
      <c r="GH201" s="93"/>
      <c r="GI201" s="93"/>
      <c r="GJ201" s="93"/>
      <c r="GK201" s="93"/>
      <c r="GL201" s="93"/>
      <c r="GM201" s="93"/>
      <c r="GN201" s="93"/>
      <c r="GO201" s="93"/>
      <c r="GP201" s="93"/>
      <c r="GQ201" s="93"/>
      <c r="GR201" s="93"/>
      <c r="GS201" s="93"/>
      <c r="GT201" s="93"/>
      <c r="GU201" s="93"/>
      <c r="GV201" s="93"/>
      <c r="GW201" s="93"/>
      <c r="GX201" s="93"/>
      <c r="GY201" s="93"/>
      <c r="GZ201" s="93"/>
      <c r="HA201" s="93"/>
      <c r="HB201" s="93"/>
      <c r="HC201" s="93"/>
      <c r="HD201" s="93"/>
      <c r="HE201" s="93"/>
      <c r="HF201" s="93"/>
      <c r="HG201" s="93"/>
      <c r="HH201" s="93"/>
      <c r="HI201" s="93"/>
      <c r="HJ201" s="93"/>
      <c r="HK201" s="93"/>
      <c r="HL201" s="93"/>
      <c r="HM201" s="93"/>
      <c r="HN201" s="93"/>
      <c r="HO201" s="93"/>
      <c r="HP201" s="93"/>
      <c r="HQ201" s="93"/>
      <c r="HR201" s="93"/>
      <c r="HS201" s="93"/>
      <c r="HT201" s="93"/>
      <c r="HU201" s="93"/>
      <c r="HV201" s="93"/>
      <c r="HW201" s="93"/>
      <c r="HX201" s="93"/>
      <c r="HY201" s="93"/>
      <c r="HZ201" s="93"/>
      <c r="IA201" s="93"/>
      <c r="IB201" s="93"/>
      <c r="IC201" s="93"/>
      <c r="ID201" s="93"/>
      <c r="IE201" s="93"/>
      <c r="IF201" s="93"/>
      <c r="IG201" s="93"/>
      <c r="IH201" s="93"/>
      <c r="II201" s="93"/>
      <c r="IJ201" s="93"/>
      <c r="IK201" s="93"/>
      <c r="IL201" s="93"/>
      <c r="IM201" s="93"/>
      <c r="IN201" s="93"/>
      <c r="IO201" s="93"/>
      <c r="IP201" s="93"/>
      <c r="IQ201" s="93"/>
      <c r="IR201" s="93"/>
      <c r="IS201" s="93"/>
      <c r="IT201" s="93"/>
      <c r="IU201" s="93"/>
      <c r="IV201" s="93"/>
      <c r="IW201" s="93"/>
    </row>
    <row r="202" customFormat="false" ht="12.75" hidden="false" customHeight="false" outlineLevel="0" collapsed="false">
      <c r="A202" s="93"/>
      <c r="B202" s="105" t="n">
        <v>42675</v>
      </c>
      <c r="C202" s="91" t="n">
        <v>5.065</v>
      </c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  <c r="CV202" s="93"/>
      <c r="CW202" s="93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  <c r="ET202" s="93"/>
      <c r="EU202" s="93"/>
      <c r="EV202" s="93"/>
      <c r="EW202" s="93"/>
      <c r="EX202" s="93"/>
      <c r="EY202" s="93"/>
      <c r="EZ202" s="93"/>
      <c r="FA202" s="93"/>
      <c r="FB202" s="93"/>
      <c r="FC202" s="93"/>
      <c r="FD202" s="93"/>
      <c r="FE202" s="93"/>
      <c r="FF202" s="93"/>
      <c r="FG202" s="93"/>
      <c r="FH202" s="93"/>
      <c r="FI202" s="93"/>
      <c r="FJ202" s="93"/>
      <c r="FK202" s="93"/>
      <c r="FL202" s="93"/>
      <c r="FM202" s="93"/>
      <c r="FN202" s="93"/>
      <c r="FO202" s="93"/>
      <c r="FP202" s="93"/>
      <c r="FQ202" s="93"/>
      <c r="FR202" s="93"/>
      <c r="FS202" s="93"/>
      <c r="FT202" s="93"/>
      <c r="FU202" s="93"/>
      <c r="FV202" s="93"/>
      <c r="FW202" s="93"/>
      <c r="FX202" s="93"/>
      <c r="FY202" s="93"/>
      <c r="FZ202" s="93"/>
      <c r="GA202" s="93"/>
      <c r="GB202" s="93"/>
      <c r="GC202" s="93"/>
      <c r="GD202" s="93"/>
      <c r="GE202" s="93"/>
      <c r="GF202" s="93"/>
      <c r="GG202" s="93"/>
      <c r="GH202" s="93"/>
      <c r="GI202" s="93"/>
      <c r="GJ202" s="93"/>
      <c r="GK202" s="93"/>
      <c r="GL202" s="93"/>
      <c r="GM202" s="93"/>
      <c r="GN202" s="93"/>
      <c r="GO202" s="93"/>
      <c r="GP202" s="93"/>
      <c r="GQ202" s="93"/>
      <c r="GR202" s="93"/>
      <c r="GS202" s="93"/>
      <c r="GT202" s="93"/>
      <c r="GU202" s="93"/>
      <c r="GV202" s="93"/>
      <c r="GW202" s="93"/>
      <c r="GX202" s="93"/>
      <c r="GY202" s="93"/>
      <c r="GZ202" s="93"/>
      <c r="HA202" s="93"/>
      <c r="HB202" s="93"/>
      <c r="HC202" s="93"/>
      <c r="HD202" s="93"/>
      <c r="HE202" s="93"/>
      <c r="HF202" s="93"/>
      <c r="HG202" s="93"/>
      <c r="HH202" s="93"/>
      <c r="HI202" s="93"/>
      <c r="HJ202" s="93"/>
      <c r="HK202" s="93"/>
      <c r="HL202" s="93"/>
      <c r="HM202" s="93"/>
      <c r="HN202" s="93"/>
      <c r="HO202" s="93"/>
      <c r="HP202" s="93"/>
      <c r="HQ202" s="93"/>
      <c r="HR202" s="93"/>
      <c r="HS202" s="93"/>
      <c r="HT202" s="93"/>
      <c r="HU202" s="93"/>
      <c r="HV202" s="93"/>
      <c r="HW202" s="93"/>
      <c r="HX202" s="93"/>
      <c r="HY202" s="93"/>
      <c r="HZ202" s="93"/>
      <c r="IA202" s="93"/>
      <c r="IB202" s="93"/>
      <c r="IC202" s="93"/>
      <c r="ID202" s="93"/>
      <c r="IE202" s="93"/>
      <c r="IF202" s="93"/>
      <c r="IG202" s="93"/>
      <c r="IH202" s="93"/>
      <c r="II202" s="93"/>
      <c r="IJ202" s="93"/>
      <c r="IK202" s="93"/>
      <c r="IL202" s="93"/>
      <c r="IM202" s="93"/>
      <c r="IN202" s="93"/>
      <c r="IO202" s="93"/>
      <c r="IP202" s="93"/>
      <c r="IQ202" s="93"/>
      <c r="IR202" s="93"/>
      <c r="IS202" s="93"/>
      <c r="IT202" s="93"/>
      <c r="IU202" s="93"/>
      <c r="IV202" s="93"/>
      <c r="IW202" s="93"/>
    </row>
    <row r="203" customFormat="false" ht="12.75" hidden="false" customHeight="false" outlineLevel="0" collapsed="false">
      <c r="A203" s="93"/>
      <c r="B203" s="105" t="n">
        <v>42705</v>
      </c>
      <c r="C203" s="91" t="n">
        <v>5.182</v>
      </c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  <c r="CV203" s="93"/>
      <c r="CW203" s="93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  <c r="ET203" s="93"/>
      <c r="EU203" s="93"/>
      <c r="EV203" s="93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  <c r="FH203" s="93"/>
      <c r="FI203" s="93"/>
      <c r="FJ203" s="93"/>
      <c r="FK203" s="93"/>
      <c r="FL203" s="93"/>
      <c r="FM203" s="93"/>
      <c r="FN203" s="93"/>
      <c r="FO203" s="93"/>
      <c r="FP203" s="93"/>
      <c r="FQ203" s="93"/>
      <c r="FR203" s="93"/>
      <c r="FS203" s="93"/>
      <c r="FT203" s="93"/>
      <c r="FU203" s="93"/>
      <c r="FV203" s="93"/>
      <c r="FW203" s="93"/>
      <c r="FX203" s="93"/>
      <c r="FY203" s="93"/>
      <c r="FZ203" s="93"/>
      <c r="GA203" s="93"/>
      <c r="GB203" s="93"/>
      <c r="GC203" s="93"/>
      <c r="GD203" s="93"/>
      <c r="GE203" s="93"/>
      <c r="GF203" s="93"/>
      <c r="GG203" s="93"/>
      <c r="GH203" s="93"/>
      <c r="GI203" s="93"/>
      <c r="GJ203" s="93"/>
      <c r="GK203" s="93"/>
      <c r="GL203" s="93"/>
      <c r="GM203" s="93"/>
      <c r="GN203" s="93"/>
      <c r="GO203" s="93"/>
      <c r="GP203" s="93"/>
      <c r="GQ203" s="93"/>
      <c r="GR203" s="93"/>
      <c r="GS203" s="93"/>
      <c r="GT203" s="93"/>
      <c r="GU203" s="93"/>
      <c r="GV203" s="93"/>
      <c r="GW203" s="93"/>
      <c r="GX203" s="93"/>
      <c r="GY203" s="93"/>
      <c r="GZ203" s="93"/>
      <c r="HA203" s="93"/>
      <c r="HB203" s="93"/>
      <c r="HC203" s="93"/>
      <c r="HD203" s="93"/>
      <c r="HE203" s="93"/>
      <c r="HF203" s="93"/>
      <c r="HG203" s="93"/>
      <c r="HH203" s="93"/>
      <c r="HI203" s="93"/>
      <c r="HJ203" s="93"/>
      <c r="HK203" s="93"/>
      <c r="HL203" s="93"/>
      <c r="HM203" s="93"/>
      <c r="HN203" s="93"/>
      <c r="HO203" s="93"/>
      <c r="HP203" s="93"/>
      <c r="HQ203" s="93"/>
      <c r="HR203" s="93"/>
      <c r="HS203" s="93"/>
      <c r="HT203" s="93"/>
      <c r="HU203" s="93"/>
      <c r="HV203" s="93"/>
      <c r="HW203" s="93"/>
      <c r="HX203" s="93"/>
      <c r="HY203" s="93"/>
      <c r="HZ203" s="93"/>
      <c r="IA203" s="93"/>
      <c r="IB203" s="93"/>
      <c r="IC203" s="93"/>
      <c r="ID203" s="93"/>
      <c r="IE203" s="93"/>
      <c r="IF203" s="93"/>
      <c r="IG203" s="93"/>
      <c r="IH203" s="93"/>
      <c r="II203" s="93"/>
      <c r="IJ203" s="93"/>
      <c r="IK203" s="93"/>
      <c r="IL203" s="93"/>
      <c r="IM203" s="93"/>
      <c r="IN203" s="93"/>
      <c r="IO203" s="93"/>
      <c r="IP203" s="93"/>
      <c r="IQ203" s="93"/>
      <c r="IR203" s="93"/>
      <c r="IS203" s="93"/>
      <c r="IT203" s="93"/>
      <c r="IU203" s="93"/>
      <c r="IV203" s="93"/>
      <c r="IW203" s="93"/>
    </row>
    <row r="204" customFormat="false" ht="12.75" hidden="false" customHeight="false" outlineLevel="0" collapsed="false">
      <c r="A204" s="93"/>
      <c r="B204" s="105" t="n">
        <v>42736</v>
      </c>
      <c r="C204" s="91" t="n">
        <v>5.242</v>
      </c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  <c r="CV204" s="93"/>
      <c r="CW204" s="93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  <c r="EK204" s="93"/>
      <c r="EL204" s="93"/>
      <c r="EM204" s="93"/>
      <c r="EN204" s="93"/>
      <c r="EO204" s="93"/>
      <c r="EP204" s="93"/>
      <c r="EQ204" s="93"/>
      <c r="ER204" s="93"/>
      <c r="ES204" s="93"/>
      <c r="ET204" s="93"/>
      <c r="EU204" s="93"/>
      <c r="EV204" s="93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  <c r="FH204" s="93"/>
      <c r="FI204" s="93"/>
      <c r="FJ204" s="93"/>
      <c r="FK204" s="93"/>
      <c r="FL204" s="93"/>
      <c r="FM204" s="93"/>
      <c r="FN204" s="93"/>
      <c r="FO204" s="93"/>
      <c r="FP204" s="93"/>
      <c r="FQ204" s="93"/>
      <c r="FR204" s="93"/>
      <c r="FS204" s="93"/>
      <c r="FT204" s="93"/>
      <c r="FU204" s="93"/>
      <c r="FV204" s="93"/>
      <c r="FW204" s="93"/>
      <c r="FX204" s="93"/>
      <c r="FY204" s="93"/>
      <c r="FZ204" s="93"/>
      <c r="GA204" s="93"/>
      <c r="GB204" s="93"/>
      <c r="GC204" s="93"/>
      <c r="GD204" s="93"/>
      <c r="GE204" s="93"/>
      <c r="GF204" s="93"/>
      <c r="GG204" s="93"/>
      <c r="GH204" s="93"/>
      <c r="GI204" s="93"/>
      <c r="GJ204" s="93"/>
      <c r="GK204" s="93"/>
      <c r="GL204" s="93"/>
      <c r="GM204" s="93"/>
      <c r="GN204" s="93"/>
      <c r="GO204" s="93"/>
      <c r="GP204" s="93"/>
      <c r="GQ204" s="93"/>
      <c r="GR204" s="93"/>
      <c r="GS204" s="93"/>
      <c r="GT204" s="93"/>
      <c r="GU204" s="93"/>
      <c r="GV204" s="93"/>
      <c r="GW204" s="93"/>
      <c r="GX204" s="93"/>
      <c r="GY204" s="93"/>
      <c r="GZ204" s="93"/>
      <c r="HA204" s="93"/>
      <c r="HB204" s="93"/>
      <c r="HC204" s="93"/>
      <c r="HD204" s="93"/>
      <c r="HE204" s="93"/>
      <c r="HF204" s="93"/>
      <c r="HG204" s="93"/>
      <c r="HH204" s="93"/>
      <c r="HI204" s="93"/>
      <c r="HJ204" s="93"/>
      <c r="HK204" s="93"/>
      <c r="HL204" s="93"/>
      <c r="HM204" s="93"/>
      <c r="HN204" s="93"/>
      <c r="HO204" s="93"/>
      <c r="HP204" s="93"/>
      <c r="HQ204" s="93"/>
      <c r="HR204" s="93"/>
      <c r="HS204" s="93"/>
      <c r="HT204" s="93"/>
      <c r="HU204" s="93"/>
      <c r="HV204" s="93"/>
      <c r="HW204" s="93"/>
      <c r="HX204" s="93"/>
      <c r="HY204" s="93"/>
      <c r="HZ204" s="93"/>
      <c r="IA204" s="93"/>
      <c r="IB204" s="93"/>
      <c r="IC204" s="93"/>
      <c r="ID204" s="93"/>
      <c r="IE204" s="93"/>
      <c r="IF204" s="93"/>
      <c r="IG204" s="93"/>
      <c r="IH204" s="93"/>
      <c r="II204" s="93"/>
      <c r="IJ204" s="93"/>
      <c r="IK204" s="93"/>
      <c r="IL204" s="93"/>
      <c r="IM204" s="93"/>
      <c r="IN204" s="93"/>
      <c r="IO204" s="93"/>
      <c r="IP204" s="93"/>
      <c r="IQ204" s="93"/>
      <c r="IR204" s="93"/>
      <c r="IS204" s="93"/>
      <c r="IT204" s="93"/>
      <c r="IU204" s="93"/>
      <c r="IV204" s="93"/>
      <c r="IW204" s="93"/>
    </row>
    <row r="205" customFormat="false" ht="12.75" hidden="false" customHeight="false" outlineLevel="0" collapsed="false">
      <c r="A205" s="93"/>
      <c r="B205" s="105" t="n">
        <v>42767</v>
      </c>
      <c r="C205" s="91" t="n">
        <v>5.155</v>
      </c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  <c r="CV205" s="93"/>
      <c r="CW205" s="93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  <c r="EK205" s="93"/>
      <c r="EL205" s="93"/>
      <c r="EM205" s="93"/>
      <c r="EN205" s="93"/>
      <c r="EO205" s="93"/>
      <c r="EP205" s="93"/>
      <c r="EQ205" s="93"/>
      <c r="ER205" s="93"/>
      <c r="ES205" s="93"/>
      <c r="ET205" s="93"/>
      <c r="EU205" s="93"/>
      <c r="EV205" s="93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  <c r="FH205" s="93"/>
      <c r="FI205" s="93"/>
      <c r="FJ205" s="93"/>
      <c r="FK205" s="93"/>
      <c r="FL205" s="93"/>
      <c r="FM205" s="93"/>
      <c r="FN205" s="93"/>
      <c r="FO205" s="93"/>
      <c r="FP205" s="93"/>
      <c r="FQ205" s="93"/>
      <c r="FR205" s="93"/>
      <c r="FS205" s="93"/>
      <c r="FT205" s="93"/>
      <c r="FU205" s="93"/>
      <c r="FV205" s="93"/>
      <c r="FW205" s="93"/>
      <c r="FX205" s="93"/>
      <c r="FY205" s="93"/>
      <c r="FZ205" s="93"/>
      <c r="GA205" s="93"/>
      <c r="GB205" s="93"/>
      <c r="GC205" s="93"/>
      <c r="GD205" s="93"/>
      <c r="GE205" s="93"/>
      <c r="GF205" s="93"/>
      <c r="GG205" s="93"/>
      <c r="GH205" s="93"/>
      <c r="GI205" s="93"/>
      <c r="GJ205" s="93"/>
      <c r="GK205" s="93"/>
      <c r="GL205" s="93"/>
      <c r="GM205" s="93"/>
      <c r="GN205" s="93"/>
      <c r="GO205" s="93"/>
      <c r="GP205" s="93"/>
      <c r="GQ205" s="93"/>
      <c r="GR205" s="93"/>
      <c r="GS205" s="93"/>
      <c r="GT205" s="93"/>
      <c r="GU205" s="93"/>
      <c r="GV205" s="93"/>
      <c r="GW205" s="93"/>
      <c r="GX205" s="93"/>
      <c r="GY205" s="93"/>
      <c r="GZ205" s="93"/>
      <c r="HA205" s="93"/>
      <c r="HB205" s="93"/>
      <c r="HC205" s="93"/>
      <c r="HD205" s="93"/>
      <c r="HE205" s="93"/>
      <c r="HF205" s="93"/>
      <c r="HG205" s="93"/>
      <c r="HH205" s="93"/>
      <c r="HI205" s="93"/>
      <c r="HJ205" s="93"/>
      <c r="HK205" s="93"/>
      <c r="HL205" s="93"/>
      <c r="HM205" s="93"/>
      <c r="HN205" s="93"/>
      <c r="HO205" s="93"/>
      <c r="HP205" s="93"/>
      <c r="HQ205" s="93"/>
      <c r="HR205" s="93"/>
      <c r="HS205" s="93"/>
      <c r="HT205" s="93"/>
      <c r="HU205" s="93"/>
      <c r="HV205" s="93"/>
      <c r="HW205" s="93"/>
      <c r="HX205" s="93"/>
      <c r="HY205" s="93"/>
      <c r="HZ205" s="93"/>
      <c r="IA205" s="93"/>
      <c r="IB205" s="93"/>
      <c r="IC205" s="93"/>
      <c r="ID205" s="93"/>
      <c r="IE205" s="93"/>
      <c r="IF205" s="93"/>
      <c r="IG205" s="93"/>
      <c r="IH205" s="93"/>
      <c r="II205" s="93"/>
      <c r="IJ205" s="93"/>
      <c r="IK205" s="93"/>
      <c r="IL205" s="93"/>
      <c r="IM205" s="93"/>
      <c r="IN205" s="93"/>
      <c r="IO205" s="93"/>
      <c r="IP205" s="93"/>
      <c r="IQ205" s="93"/>
      <c r="IR205" s="93"/>
      <c r="IS205" s="93"/>
      <c r="IT205" s="93"/>
      <c r="IU205" s="93"/>
      <c r="IV205" s="93"/>
      <c r="IW205" s="93"/>
    </row>
    <row r="206" customFormat="false" ht="12.75" hidden="false" customHeight="false" outlineLevel="0" collapsed="false">
      <c r="A206" s="93"/>
      <c r="B206" s="105" t="n">
        <v>42795</v>
      </c>
      <c r="C206" s="91" t="n">
        <v>5.016</v>
      </c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  <c r="CV206" s="93"/>
      <c r="CW206" s="93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  <c r="EK206" s="93"/>
      <c r="EL206" s="93"/>
      <c r="EM206" s="93"/>
      <c r="EN206" s="93"/>
      <c r="EO206" s="93"/>
      <c r="EP206" s="93"/>
      <c r="EQ206" s="93"/>
      <c r="ER206" s="93"/>
      <c r="ES206" s="93"/>
      <c r="ET206" s="93"/>
      <c r="EU206" s="93"/>
      <c r="EV206" s="93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  <c r="FH206" s="93"/>
      <c r="FI206" s="93"/>
      <c r="FJ206" s="93"/>
      <c r="FK206" s="93"/>
      <c r="FL206" s="93"/>
      <c r="FM206" s="93"/>
      <c r="FN206" s="93"/>
      <c r="FO206" s="93"/>
      <c r="FP206" s="93"/>
      <c r="FQ206" s="93"/>
      <c r="FR206" s="93"/>
      <c r="FS206" s="93"/>
      <c r="FT206" s="93"/>
      <c r="FU206" s="93"/>
      <c r="FV206" s="93"/>
      <c r="FW206" s="93"/>
      <c r="FX206" s="93"/>
      <c r="FY206" s="93"/>
      <c r="FZ206" s="93"/>
      <c r="GA206" s="93"/>
      <c r="GB206" s="93"/>
      <c r="GC206" s="93"/>
      <c r="GD206" s="93"/>
      <c r="GE206" s="93"/>
      <c r="GF206" s="93"/>
      <c r="GG206" s="93"/>
      <c r="GH206" s="93"/>
      <c r="GI206" s="93"/>
      <c r="GJ206" s="93"/>
      <c r="GK206" s="93"/>
      <c r="GL206" s="93"/>
      <c r="GM206" s="93"/>
      <c r="GN206" s="93"/>
      <c r="GO206" s="93"/>
      <c r="GP206" s="93"/>
      <c r="GQ206" s="93"/>
      <c r="GR206" s="93"/>
      <c r="GS206" s="93"/>
      <c r="GT206" s="93"/>
      <c r="GU206" s="93"/>
      <c r="GV206" s="93"/>
      <c r="GW206" s="93"/>
      <c r="GX206" s="93"/>
      <c r="GY206" s="93"/>
      <c r="GZ206" s="93"/>
      <c r="HA206" s="93"/>
      <c r="HB206" s="93"/>
      <c r="HC206" s="93"/>
      <c r="HD206" s="93"/>
      <c r="HE206" s="93"/>
      <c r="HF206" s="93"/>
      <c r="HG206" s="93"/>
      <c r="HH206" s="93"/>
      <c r="HI206" s="93"/>
      <c r="HJ206" s="93"/>
      <c r="HK206" s="93"/>
      <c r="HL206" s="93"/>
      <c r="HM206" s="93"/>
      <c r="HN206" s="93"/>
      <c r="HO206" s="93"/>
      <c r="HP206" s="93"/>
      <c r="HQ206" s="93"/>
      <c r="HR206" s="93"/>
      <c r="HS206" s="93"/>
      <c r="HT206" s="93"/>
      <c r="HU206" s="93"/>
      <c r="HV206" s="93"/>
      <c r="HW206" s="93"/>
      <c r="HX206" s="93"/>
      <c r="HY206" s="93"/>
      <c r="HZ206" s="93"/>
      <c r="IA206" s="93"/>
      <c r="IB206" s="93"/>
      <c r="IC206" s="93"/>
      <c r="ID206" s="93"/>
      <c r="IE206" s="93"/>
      <c r="IF206" s="93"/>
      <c r="IG206" s="93"/>
      <c r="IH206" s="93"/>
      <c r="II206" s="93"/>
      <c r="IJ206" s="93"/>
      <c r="IK206" s="93"/>
      <c r="IL206" s="93"/>
      <c r="IM206" s="93"/>
      <c r="IN206" s="93"/>
      <c r="IO206" s="93"/>
      <c r="IP206" s="93"/>
      <c r="IQ206" s="93"/>
      <c r="IR206" s="93"/>
      <c r="IS206" s="93"/>
      <c r="IT206" s="93"/>
      <c r="IU206" s="93"/>
      <c r="IV206" s="93"/>
      <c r="IW206" s="93"/>
    </row>
    <row r="207" customFormat="false" ht="12.75" hidden="false" customHeight="false" outlineLevel="0" collapsed="false">
      <c r="A207" s="93"/>
      <c r="B207" s="105" t="n">
        <v>42826</v>
      </c>
      <c r="C207" s="91" t="n">
        <v>4.862</v>
      </c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  <c r="CV207" s="93"/>
      <c r="CW207" s="93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  <c r="EK207" s="93"/>
      <c r="EL207" s="93"/>
      <c r="EM207" s="93"/>
      <c r="EN207" s="93"/>
      <c r="EO207" s="93"/>
      <c r="EP207" s="93"/>
      <c r="EQ207" s="93"/>
      <c r="ER207" s="93"/>
      <c r="ES207" s="93"/>
      <c r="ET207" s="93"/>
      <c r="EU207" s="93"/>
      <c r="EV207" s="93"/>
      <c r="EW207" s="93"/>
      <c r="EX207" s="93"/>
      <c r="EY207" s="93"/>
      <c r="EZ207" s="93"/>
      <c r="FA207" s="93"/>
      <c r="FB207" s="93"/>
      <c r="FC207" s="93"/>
      <c r="FD207" s="93"/>
      <c r="FE207" s="93"/>
      <c r="FF207" s="93"/>
      <c r="FG207" s="93"/>
      <c r="FH207" s="93"/>
      <c r="FI207" s="93"/>
      <c r="FJ207" s="93"/>
      <c r="FK207" s="93"/>
      <c r="FL207" s="93"/>
      <c r="FM207" s="93"/>
      <c r="FN207" s="93"/>
      <c r="FO207" s="93"/>
      <c r="FP207" s="93"/>
      <c r="FQ207" s="93"/>
      <c r="FR207" s="93"/>
      <c r="FS207" s="93"/>
      <c r="FT207" s="93"/>
      <c r="FU207" s="93"/>
      <c r="FV207" s="93"/>
      <c r="FW207" s="93"/>
      <c r="FX207" s="93"/>
      <c r="FY207" s="93"/>
      <c r="FZ207" s="93"/>
      <c r="GA207" s="93"/>
      <c r="GB207" s="93"/>
      <c r="GC207" s="93"/>
      <c r="GD207" s="93"/>
      <c r="GE207" s="93"/>
      <c r="GF207" s="93"/>
      <c r="GG207" s="93"/>
      <c r="GH207" s="93"/>
      <c r="GI207" s="93"/>
      <c r="GJ207" s="93"/>
      <c r="GK207" s="93"/>
      <c r="GL207" s="93"/>
      <c r="GM207" s="93"/>
      <c r="GN207" s="93"/>
      <c r="GO207" s="93"/>
      <c r="GP207" s="93"/>
      <c r="GQ207" s="93"/>
      <c r="GR207" s="93"/>
      <c r="GS207" s="93"/>
      <c r="GT207" s="93"/>
      <c r="GU207" s="93"/>
      <c r="GV207" s="93"/>
      <c r="GW207" s="93"/>
      <c r="GX207" s="93"/>
      <c r="GY207" s="93"/>
      <c r="GZ207" s="93"/>
      <c r="HA207" s="93"/>
      <c r="HB207" s="93"/>
      <c r="HC207" s="93"/>
      <c r="HD207" s="93"/>
      <c r="HE207" s="93"/>
      <c r="HF207" s="93"/>
      <c r="HG207" s="93"/>
      <c r="HH207" s="93"/>
      <c r="HI207" s="93"/>
      <c r="HJ207" s="93"/>
      <c r="HK207" s="93"/>
      <c r="HL207" s="93"/>
      <c r="HM207" s="93"/>
      <c r="HN207" s="93"/>
      <c r="HO207" s="93"/>
      <c r="HP207" s="93"/>
      <c r="HQ207" s="93"/>
      <c r="HR207" s="93"/>
      <c r="HS207" s="93"/>
      <c r="HT207" s="93"/>
      <c r="HU207" s="93"/>
      <c r="HV207" s="93"/>
      <c r="HW207" s="93"/>
      <c r="HX207" s="93"/>
      <c r="HY207" s="93"/>
      <c r="HZ207" s="93"/>
      <c r="IA207" s="93"/>
      <c r="IB207" s="93"/>
      <c r="IC207" s="93"/>
      <c r="ID207" s="93"/>
      <c r="IE207" s="93"/>
      <c r="IF207" s="93"/>
      <c r="IG207" s="93"/>
      <c r="IH207" s="93"/>
      <c r="II207" s="93"/>
      <c r="IJ207" s="93"/>
      <c r="IK207" s="93"/>
      <c r="IL207" s="93"/>
      <c r="IM207" s="93"/>
      <c r="IN207" s="93"/>
      <c r="IO207" s="93"/>
      <c r="IP207" s="93"/>
      <c r="IQ207" s="93"/>
      <c r="IR207" s="93"/>
      <c r="IS207" s="93"/>
      <c r="IT207" s="93"/>
      <c r="IU207" s="93"/>
      <c r="IV207" s="93"/>
      <c r="IW207" s="93"/>
    </row>
    <row r="208" customFormat="false" ht="12.75" hidden="false" customHeight="false" outlineLevel="0" collapsed="false">
      <c r="A208" s="93"/>
      <c r="B208" s="105" t="n">
        <v>42856</v>
      </c>
      <c r="C208" s="91" t="n">
        <v>4.877</v>
      </c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  <c r="CV208" s="93"/>
      <c r="CW208" s="93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  <c r="EK208" s="93"/>
      <c r="EL208" s="93"/>
      <c r="EM208" s="93"/>
      <c r="EN208" s="93"/>
      <c r="EO208" s="93"/>
      <c r="EP208" s="93"/>
      <c r="EQ208" s="93"/>
      <c r="ER208" s="93"/>
      <c r="ES208" s="93"/>
      <c r="ET208" s="93"/>
      <c r="EU208" s="93"/>
      <c r="EV208" s="93"/>
      <c r="EW208" s="93"/>
      <c r="EX208" s="93"/>
      <c r="EY208" s="93"/>
      <c r="EZ208" s="93"/>
      <c r="FA208" s="93"/>
      <c r="FB208" s="93"/>
      <c r="FC208" s="93"/>
      <c r="FD208" s="93"/>
      <c r="FE208" s="93"/>
      <c r="FF208" s="93"/>
      <c r="FG208" s="93"/>
      <c r="FH208" s="93"/>
      <c r="FI208" s="93"/>
      <c r="FJ208" s="93"/>
      <c r="FK208" s="93"/>
      <c r="FL208" s="93"/>
      <c r="FM208" s="93"/>
      <c r="FN208" s="93"/>
      <c r="FO208" s="93"/>
      <c r="FP208" s="93"/>
      <c r="FQ208" s="93"/>
      <c r="FR208" s="93"/>
      <c r="FS208" s="93"/>
      <c r="FT208" s="93"/>
      <c r="FU208" s="93"/>
      <c r="FV208" s="93"/>
      <c r="FW208" s="93"/>
      <c r="FX208" s="93"/>
      <c r="FY208" s="93"/>
      <c r="FZ208" s="93"/>
      <c r="GA208" s="93"/>
      <c r="GB208" s="93"/>
      <c r="GC208" s="93"/>
      <c r="GD208" s="93"/>
      <c r="GE208" s="93"/>
      <c r="GF208" s="93"/>
      <c r="GG208" s="93"/>
      <c r="GH208" s="93"/>
      <c r="GI208" s="93"/>
      <c r="GJ208" s="93"/>
      <c r="GK208" s="93"/>
      <c r="GL208" s="93"/>
      <c r="GM208" s="93"/>
      <c r="GN208" s="93"/>
      <c r="GO208" s="93"/>
      <c r="GP208" s="93"/>
      <c r="GQ208" s="93"/>
      <c r="GR208" s="93"/>
      <c r="GS208" s="93"/>
      <c r="GT208" s="93"/>
      <c r="GU208" s="93"/>
      <c r="GV208" s="93"/>
      <c r="GW208" s="93"/>
      <c r="GX208" s="93"/>
      <c r="GY208" s="93"/>
      <c r="GZ208" s="93"/>
      <c r="HA208" s="93"/>
      <c r="HB208" s="93"/>
      <c r="HC208" s="93"/>
      <c r="HD208" s="93"/>
      <c r="HE208" s="93"/>
      <c r="HF208" s="93"/>
      <c r="HG208" s="93"/>
      <c r="HH208" s="93"/>
      <c r="HI208" s="93"/>
      <c r="HJ208" s="93"/>
      <c r="HK208" s="93"/>
      <c r="HL208" s="93"/>
      <c r="HM208" s="93"/>
      <c r="HN208" s="93"/>
      <c r="HO208" s="93"/>
      <c r="HP208" s="93"/>
      <c r="HQ208" s="93"/>
      <c r="HR208" s="93"/>
      <c r="HS208" s="93"/>
      <c r="HT208" s="93"/>
      <c r="HU208" s="93"/>
      <c r="HV208" s="93"/>
      <c r="HW208" s="93"/>
      <c r="HX208" s="93"/>
      <c r="HY208" s="93"/>
      <c r="HZ208" s="93"/>
      <c r="IA208" s="93"/>
      <c r="IB208" s="93"/>
      <c r="IC208" s="93"/>
      <c r="ID208" s="93"/>
      <c r="IE208" s="93"/>
      <c r="IF208" s="93"/>
      <c r="IG208" s="93"/>
      <c r="IH208" s="93"/>
      <c r="II208" s="93"/>
      <c r="IJ208" s="93"/>
      <c r="IK208" s="93"/>
      <c r="IL208" s="93"/>
      <c r="IM208" s="93"/>
      <c r="IN208" s="93"/>
      <c r="IO208" s="93"/>
      <c r="IP208" s="93"/>
      <c r="IQ208" s="93"/>
      <c r="IR208" s="93"/>
      <c r="IS208" s="93"/>
      <c r="IT208" s="93"/>
      <c r="IU208" s="93"/>
      <c r="IV208" s="93"/>
      <c r="IW208" s="93"/>
    </row>
    <row r="209" customFormat="false" ht="12.75" hidden="false" customHeight="false" outlineLevel="0" collapsed="false">
      <c r="A209" s="93"/>
      <c r="B209" s="105" t="n">
        <v>42887</v>
      </c>
      <c r="C209" s="91" t="n">
        <v>4.915</v>
      </c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  <c r="CV209" s="93"/>
      <c r="CW209" s="93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  <c r="EK209" s="93"/>
      <c r="EL209" s="93"/>
      <c r="EM209" s="93"/>
      <c r="EN209" s="93"/>
      <c r="EO209" s="93"/>
      <c r="EP209" s="93"/>
      <c r="EQ209" s="93"/>
      <c r="ER209" s="93"/>
      <c r="ES209" s="93"/>
      <c r="ET209" s="93"/>
      <c r="EU209" s="93"/>
      <c r="EV209" s="93"/>
      <c r="EW209" s="93"/>
      <c r="EX209" s="93"/>
      <c r="EY209" s="93"/>
      <c r="EZ209" s="93"/>
      <c r="FA209" s="93"/>
      <c r="FB209" s="93"/>
      <c r="FC209" s="93"/>
      <c r="FD209" s="93"/>
      <c r="FE209" s="93"/>
      <c r="FF209" s="93"/>
      <c r="FG209" s="93"/>
      <c r="FH209" s="93"/>
      <c r="FI209" s="93"/>
      <c r="FJ209" s="93"/>
      <c r="FK209" s="93"/>
      <c r="FL209" s="93"/>
      <c r="FM209" s="93"/>
      <c r="FN209" s="93"/>
      <c r="FO209" s="93"/>
      <c r="FP209" s="93"/>
      <c r="FQ209" s="93"/>
      <c r="FR209" s="93"/>
      <c r="FS209" s="93"/>
      <c r="FT209" s="93"/>
      <c r="FU209" s="93"/>
      <c r="FV209" s="93"/>
      <c r="FW209" s="93"/>
      <c r="FX209" s="93"/>
      <c r="FY209" s="93"/>
      <c r="FZ209" s="93"/>
      <c r="GA209" s="93"/>
      <c r="GB209" s="93"/>
      <c r="GC209" s="93"/>
      <c r="GD209" s="93"/>
      <c r="GE209" s="93"/>
      <c r="GF209" s="93"/>
      <c r="GG209" s="93"/>
      <c r="GH209" s="93"/>
      <c r="GI209" s="93"/>
      <c r="GJ209" s="93"/>
      <c r="GK209" s="93"/>
      <c r="GL209" s="93"/>
      <c r="GM209" s="93"/>
      <c r="GN209" s="93"/>
      <c r="GO209" s="93"/>
      <c r="GP209" s="93"/>
      <c r="GQ209" s="93"/>
      <c r="GR209" s="93"/>
      <c r="GS209" s="93"/>
      <c r="GT209" s="93"/>
      <c r="GU209" s="93"/>
      <c r="GV209" s="93"/>
      <c r="GW209" s="93"/>
      <c r="GX209" s="93"/>
      <c r="GY209" s="93"/>
      <c r="GZ209" s="93"/>
      <c r="HA209" s="93"/>
      <c r="HB209" s="93"/>
      <c r="HC209" s="93"/>
      <c r="HD209" s="93"/>
      <c r="HE209" s="93"/>
      <c r="HF209" s="93"/>
      <c r="HG209" s="93"/>
      <c r="HH209" s="93"/>
      <c r="HI209" s="93"/>
      <c r="HJ209" s="93"/>
      <c r="HK209" s="93"/>
      <c r="HL209" s="93"/>
      <c r="HM209" s="93"/>
      <c r="HN209" s="93"/>
      <c r="HO209" s="93"/>
      <c r="HP209" s="93"/>
      <c r="HQ209" s="93"/>
      <c r="HR209" s="93"/>
      <c r="HS209" s="93"/>
      <c r="HT209" s="93"/>
      <c r="HU209" s="93"/>
      <c r="HV209" s="93"/>
      <c r="HW209" s="93"/>
      <c r="HX209" s="93"/>
      <c r="HY209" s="93"/>
      <c r="HZ209" s="93"/>
      <c r="IA209" s="93"/>
      <c r="IB209" s="93"/>
      <c r="IC209" s="93"/>
      <c r="ID209" s="93"/>
      <c r="IE209" s="93"/>
      <c r="IF209" s="93"/>
      <c r="IG209" s="93"/>
      <c r="IH209" s="93"/>
      <c r="II209" s="93"/>
      <c r="IJ209" s="93"/>
      <c r="IK209" s="93"/>
      <c r="IL209" s="93"/>
      <c r="IM209" s="93"/>
      <c r="IN209" s="93"/>
      <c r="IO209" s="93"/>
      <c r="IP209" s="93"/>
      <c r="IQ209" s="93"/>
      <c r="IR209" s="93"/>
      <c r="IS209" s="93"/>
      <c r="IT209" s="93"/>
      <c r="IU209" s="93"/>
      <c r="IV209" s="93"/>
      <c r="IW209" s="93"/>
    </row>
    <row r="210" customFormat="false" ht="12.75" hidden="false" customHeight="false" outlineLevel="0" collapsed="false">
      <c r="A210" s="93"/>
      <c r="B210" s="105" t="n">
        <v>42917</v>
      </c>
      <c r="C210" s="91" t="n">
        <v>4.96</v>
      </c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  <c r="ET210" s="93"/>
      <c r="EU210" s="93"/>
      <c r="EV210" s="93"/>
      <c r="EW210" s="93"/>
      <c r="EX210" s="93"/>
      <c r="EY210" s="93"/>
      <c r="EZ210" s="93"/>
      <c r="FA210" s="93"/>
      <c r="FB210" s="93"/>
      <c r="FC210" s="93"/>
      <c r="FD210" s="93"/>
      <c r="FE210" s="93"/>
      <c r="FF210" s="93"/>
      <c r="FG210" s="93"/>
      <c r="FH210" s="93"/>
      <c r="FI210" s="93"/>
      <c r="FJ210" s="93"/>
      <c r="FK210" s="93"/>
      <c r="FL210" s="93"/>
      <c r="FM210" s="93"/>
      <c r="FN210" s="93"/>
      <c r="FO210" s="93"/>
      <c r="FP210" s="93"/>
      <c r="FQ210" s="93"/>
      <c r="FR210" s="93"/>
      <c r="FS210" s="93"/>
      <c r="FT210" s="93"/>
      <c r="FU210" s="93"/>
      <c r="FV210" s="93"/>
      <c r="FW210" s="93"/>
      <c r="FX210" s="93"/>
      <c r="FY210" s="93"/>
      <c r="FZ210" s="93"/>
      <c r="GA210" s="93"/>
      <c r="GB210" s="93"/>
      <c r="GC210" s="93"/>
      <c r="GD210" s="93"/>
      <c r="GE210" s="93"/>
      <c r="GF210" s="93"/>
      <c r="GG210" s="93"/>
      <c r="GH210" s="93"/>
      <c r="GI210" s="93"/>
      <c r="GJ210" s="93"/>
      <c r="GK210" s="93"/>
      <c r="GL210" s="93"/>
      <c r="GM210" s="93"/>
      <c r="GN210" s="93"/>
      <c r="GO210" s="93"/>
      <c r="GP210" s="93"/>
      <c r="GQ210" s="93"/>
      <c r="GR210" s="93"/>
      <c r="GS210" s="93"/>
      <c r="GT210" s="93"/>
      <c r="GU210" s="93"/>
      <c r="GV210" s="93"/>
      <c r="GW210" s="93"/>
      <c r="GX210" s="93"/>
      <c r="GY210" s="93"/>
      <c r="GZ210" s="93"/>
      <c r="HA210" s="93"/>
      <c r="HB210" s="93"/>
      <c r="HC210" s="93"/>
      <c r="HD210" s="93"/>
      <c r="HE210" s="93"/>
      <c r="HF210" s="93"/>
      <c r="HG210" s="93"/>
      <c r="HH210" s="93"/>
      <c r="HI210" s="93"/>
      <c r="HJ210" s="93"/>
      <c r="HK210" s="93"/>
      <c r="HL210" s="93"/>
      <c r="HM210" s="93"/>
      <c r="HN210" s="93"/>
      <c r="HO210" s="93"/>
      <c r="HP210" s="93"/>
      <c r="HQ210" s="93"/>
      <c r="HR210" s="93"/>
      <c r="HS210" s="93"/>
      <c r="HT210" s="93"/>
      <c r="HU210" s="93"/>
      <c r="HV210" s="93"/>
      <c r="HW210" s="93"/>
      <c r="HX210" s="93"/>
      <c r="HY210" s="93"/>
      <c r="HZ210" s="93"/>
      <c r="IA210" s="93"/>
      <c r="IB210" s="93"/>
      <c r="IC210" s="93"/>
      <c r="ID210" s="93"/>
      <c r="IE210" s="93"/>
      <c r="IF210" s="93"/>
      <c r="IG210" s="93"/>
      <c r="IH210" s="93"/>
      <c r="II210" s="93"/>
      <c r="IJ210" s="93"/>
      <c r="IK210" s="93"/>
      <c r="IL210" s="93"/>
      <c r="IM210" s="93"/>
      <c r="IN210" s="93"/>
      <c r="IO210" s="93"/>
      <c r="IP210" s="93"/>
      <c r="IQ210" s="93"/>
      <c r="IR210" s="93"/>
      <c r="IS210" s="93"/>
      <c r="IT210" s="93"/>
      <c r="IU210" s="93"/>
      <c r="IV210" s="93"/>
      <c r="IW210" s="93"/>
    </row>
    <row r="211" customFormat="false" ht="12.75" hidden="false" customHeight="false" outlineLevel="0" collapsed="false">
      <c r="A211" s="93"/>
      <c r="B211" s="105" t="n">
        <v>42948</v>
      </c>
      <c r="C211" s="91" t="n">
        <v>4.998</v>
      </c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  <c r="CV211" s="93"/>
      <c r="CW211" s="93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  <c r="EK211" s="93"/>
      <c r="EL211" s="93"/>
      <c r="EM211" s="93"/>
      <c r="EN211" s="93"/>
      <c r="EO211" s="93"/>
      <c r="EP211" s="93"/>
      <c r="EQ211" s="93"/>
      <c r="ER211" s="93"/>
      <c r="ES211" s="93"/>
      <c r="ET211" s="93"/>
      <c r="EU211" s="93"/>
      <c r="EV211" s="93"/>
      <c r="EW211" s="93"/>
      <c r="EX211" s="93"/>
      <c r="EY211" s="93"/>
      <c r="EZ211" s="93"/>
      <c r="FA211" s="93"/>
      <c r="FB211" s="93"/>
      <c r="FC211" s="93"/>
      <c r="FD211" s="93"/>
      <c r="FE211" s="93"/>
      <c r="FF211" s="93"/>
      <c r="FG211" s="93"/>
      <c r="FH211" s="93"/>
      <c r="FI211" s="93"/>
      <c r="FJ211" s="93"/>
      <c r="FK211" s="93"/>
      <c r="FL211" s="93"/>
      <c r="FM211" s="93"/>
      <c r="FN211" s="93"/>
      <c r="FO211" s="93"/>
      <c r="FP211" s="93"/>
      <c r="FQ211" s="93"/>
      <c r="FR211" s="93"/>
      <c r="FS211" s="93"/>
      <c r="FT211" s="93"/>
      <c r="FU211" s="93"/>
      <c r="FV211" s="93"/>
      <c r="FW211" s="93"/>
      <c r="FX211" s="93"/>
      <c r="FY211" s="93"/>
      <c r="FZ211" s="93"/>
      <c r="GA211" s="93"/>
      <c r="GB211" s="93"/>
      <c r="GC211" s="93"/>
      <c r="GD211" s="93"/>
      <c r="GE211" s="93"/>
      <c r="GF211" s="93"/>
      <c r="GG211" s="93"/>
      <c r="GH211" s="93"/>
      <c r="GI211" s="93"/>
      <c r="GJ211" s="93"/>
      <c r="GK211" s="93"/>
      <c r="GL211" s="93"/>
      <c r="GM211" s="93"/>
      <c r="GN211" s="93"/>
      <c r="GO211" s="93"/>
      <c r="GP211" s="93"/>
      <c r="GQ211" s="93"/>
      <c r="GR211" s="93"/>
      <c r="GS211" s="93"/>
      <c r="GT211" s="93"/>
      <c r="GU211" s="93"/>
      <c r="GV211" s="93"/>
      <c r="GW211" s="93"/>
      <c r="GX211" s="93"/>
      <c r="GY211" s="93"/>
      <c r="GZ211" s="93"/>
      <c r="HA211" s="93"/>
      <c r="HB211" s="93"/>
      <c r="HC211" s="93"/>
      <c r="HD211" s="93"/>
      <c r="HE211" s="93"/>
      <c r="HF211" s="93"/>
      <c r="HG211" s="93"/>
      <c r="HH211" s="93"/>
      <c r="HI211" s="93"/>
      <c r="HJ211" s="93"/>
      <c r="HK211" s="93"/>
      <c r="HL211" s="93"/>
      <c r="HM211" s="93"/>
      <c r="HN211" s="93"/>
      <c r="HO211" s="93"/>
      <c r="HP211" s="93"/>
      <c r="HQ211" s="93"/>
      <c r="HR211" s="93"/>
      <c r="HS211" s="93"/>
      <c r="HT211" s="93"/>
      <c r="HU211" s="93"/>
      <c r="HV211" s="93"/>
      <c r="HW211" s="93"/>
      <c r="HX211" s="93"/>
      <c r="HY211" s="93"/>
      <c r="HZ211" s="93"/>
      <c r="IA211" s="93"/>
      <c r="IB211" s="93"/>
      <c r="IC211" s="93"/>
      <c r="ID211" s="93"/>
      <c r="IE211" s="93"/>
      <c r="IF211" s="93"/>
      <c r="IG211" s="93"/>
      <c r="IH211" s="93"/>
      <c r="II211" s="93"/>
      <c r="IJ211" s="93"/>
      <c r="IK211" s="93"/>
      <c r="IL211" s="93"/>
      <c r="IM211" s="93"/>
      <c r="IN211" s="93"/>
      <c r="IO211" s="93"/>
      <c r="IP211" s="93"/>
      <c r="IQ211" s="93"/>
      <c r="IR211" s="93"/>
      <c r="IS211" s="93"/>
      <c r="IT211" s="93"/>
      <c r="IU211" s="93"/>
      <c r="IV211" s="93"/>
      <c r="IW211" s="93"/>
    </row>
    <row r="212" customFormat="false" ht="12.75" hidden="false" customHeight="false" outlineLevel="0" collapsed="false">
      <c r="A212" s="93"/>
      <c r="B212" s="105" t="n">
        <v>42979</v>
      </c>
      <c r="C212" s="91" t="n">
        <v>4.992</v>
      </c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  <c r="CV212" s="93"/>
      <c r="CW212" s="93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  <c r="EK212" s="93"/>
      <c r="EL212" s="93"/>
      <c r="EM212" s="93"/>
      <c r="EN212" s="93"/>
      <c r="EO212" s="93"/>
      <c r="EP212" s="93"/>
      <c r="EQ212" s="93"/>
      <c r="ER212" s="93"/>
      <c r="ES212" s="93"/>
      <c r="ET212" s="93"/>
      <c r="EU212" s="93"/>
      <c r="EV212" s="93"/>
      <c r="EW212" s="93"/>
      <c r="EX212" s="93"/>
      <c r="EY212" s="93"/>
      <c r="EZ212" s="93"/>
      <c r="FA212" s="93"/>
      <c r="FB212" s="93"/>
      <c r="FC212" s="93"/>
      <c r="FD212" s="93"/>
      <c r="FE212" s="93"/>
      <c r="FF212" s="93"/>
      <c r="FG212" s="93"/>
      <c r="FH212" s="93"/>
      <c r="FI212" s="93"/>
      <c r="FJ212" s="93"/>
      <c r="FK212" s="93"/>
      <c r="FL212" s="93"/>
      <c r="FM212" s="93"/>
      <c r="FN212" s="93"/>
      <c r="FO212" s="93"/>
      <c r="FP212" s="93"/>
      <c r="FQ212" s="93"/>
      <c r="FR212" s="93"/>
      <c r="FS212" s="93"/>
      <c r="FT212" s="93"/>
      <c r="FU212" s="93"/>
      <c r="FV212" s="93"/>
      <c r="FW212" s="93"/>
      <c r="FX212" s="93"/>
      <c r="FY212" s="93"/>
      <c r="FZ212" s="93"/>
      <c r="GA212" s="93"/>
      <c r="GB212" s="93"/>
      <c r="GC212" s="93"/>
      <c r="GD212" s="93"/>
      <c r="GE212" s="93"/>
      <c r="GF212" s="93"/>
      <c r="GG212" s="93"/>
      <c r="GH212" s="93"/>
      <c r="GI212" s="93"/>
      <c r="GJ212" s="93"/>
      <c r="GK212" s="93"/>
      <c r="GL212" s="93"/>
      <c r="GM212" s="93"/>
      <c r="GN212" s="93"/>
      <c r="GO212" s="93"/>
      <c r="GP212" s="93"/>
      <c r="GQ212" s="93"/>
      <c r="GR212" s="93"/>
      <c r="GS212" s="93"/>
      <c r="GT212" s="93"/>
      <c r="GU212" s="93"/>
      <c r="GV212" s="93"/>
      <c r="GW212" s="93"/>
      <c r="GX212" s="93"/>
      <c r="GY212" s="93"/>
      <c r="GZ212" s="93"/>
      <c r="HA212" s="93"/>
      <c r="HB212" s="93"/>
      <c r="HC212" s="93"/>
      <c r="HD212" s="93"/>
      <c r="HE212" s="93"/>
      <c r="HF212" s="93"/>
      <c r="HG212" s="93"/>
      <c r="HH212" s="93"/>
      <c r="HI212" s="93"/>
      <c r="HJ212" s="93"/>
      <c r="HK212" s="93"/>
      <c r="HL212" s="93"/>
      <c r="HM212" s="93"/>
      <c r="HN212" s="93"/>
      <c r="HO212" s="93"/>
      <c r="HP212" s="93"/>
      <c r="HQ212" s="93"/>
      <c r="HR212" s="93"/>
      <c r="HS212" s="93"/>
      <c r="HT212" s="93"/>
      <c r="HU212" s="93"/>
      <c r="HV212" s="93"/>
      <c r="HW212" s="93"/>
      <c r="HX212" s="93"/>
      <c r="HY212" s="93"/>
      <c r="HZ212" s="93"/>
      <c r="IA212" s="93"/>
      <c r="IB212" s="93"/>
      <c r="IC212" s="93"/>
      <c r="ID212" s="93"/>
      <c r="IE212" s="93"/>
      <c r="IF212" s="93"/>
      <c r="IG212" s="93"/>
      <c r="IH212" s="93"/>
      <c r="II212" s="93"/>
      <c r="IJ212" s="93"/>
      <c r="IK212" s="93"/>
      <c r="IL212" s="93"/>
      <c r="IM212" s="93"/>
      <c r="IN212" s="93"/>
      <c r="IO212" s="93"/>
      <c r="IP212" s="93"/>
      <c r="IQ212" s="93"/>
      <c r="IR212" s="93"/>
      <c r="IS212" s="93"/>
      <c r="IT212" s="93"/>
      <c r="IU212" s="93"/>
      <c r="IV212" s="93"/>
      <c r="IW212" s="93"/>
    </row>
    <row r="213" customFormat="false" ht="12.75" hidden="false" customHeight="false" outlineLevel="0" collapsed="false">
      <c r="A213" s="93"/>
      <c r="B213" s="105" t="n">
        <v>43009</v>
      </c>
      <c r="C213" s="91" t="n">
        <v>4.992</v>
      </c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  <c r="CV213" s="93"/>
      <c r="CW213" s="93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  <c r="ET213" s="93"/>
      <c r="EU213" s="93"/>
      <c r="EV213" s="93"/>
      <c r="EW213" s="93"/>
      <c r="EX213" s="93"/>
      <c r="EY213" s="93"/>
      <c r="EZ213" s="93"/>
      <c r="FA213" s="93"/>
      <c r="FB213" s="93"/>
      <c r="FC213" s="93"/>
      <c r="FD213" s="93"/>
      <c r="FE213" s="93"/>
      <c r="FF213" s="93"/>
      <c r="FG213" s="93"/>
      <c r="FH213" s="93"/>
      <c r="FI213" s="93"/>
      <c r="FJ213" s="93"/>
      <c r="FK213" s="93"/>
      <c r="FL213" s="93"/>
      <c r="FM213" s="93"/>
      <c r="FN213" s="93"/>
      <c r="FO213" s="93"/>
      <c r="FP213" s="93"/>
      <c r="FQ213" s="93"/>
      <c r="FR213" s="93"/>
      <c r="FS213" s="93"/>
      <c r="FT213" s="93"/>
      <c r="FU213" s="93"/>
      <c r="FV213" s="93"/>
      <c r="FW213" s="93"/>
      <c r="FX213" s="93"/>
      <c r="FY213" s="93"/>
      <c r="FZ213" s="93"/>
      <c r="GA213" s="93"/>
      <c r="GB213" s="93"/>
      <c r="GC213" s="93"/>
      <c r="GD213" s="93"/>
      <c r="GE213" s="93"/>
      <c r="GF213" s="93"/>
      <c r="GG213" s="93"/>
      <c r="GH213" s="93"/>
      <c r="GI213" s="93"/>
      <c r="GJ213" s="93"/>
      <c r="GK213" s="93"/>
      <c r="GL213" s="93"/>
      <c r="GM213" s="93"/>
      <c r="GN213" s="93"/>
      <c r="GO213" s="93"/>
      <c r="GP213" s="93"/>
      <c r="GQ213" s="93"/>
      <c r="GR213" s="93"/>
      <c r="GS213" s="93"/>
      <c r="GT213" s="93"/>
      <c r="GU213" s="93"/>
      <c r="GV213" s="93"/>
      <c r="GW213" s="93"/>
      <c r="GX213" s="93"/>
      <c r="GY213" s="93"/>
      <c r="GZ213" s="93"/>
      <c r="HA213" s="93"/>
      <c r="HB213" s="93"/>
      <c r="HC213" s="93"/>
      <c r="HD213" s="93"/>
      <c r="HE213" s="93"/>
      <c r="HF213" s="93"/>
      <c r="HG213" s="93"/>
      <c r="HH213" s="93"/>
      <c r="HI213" s="93"/>
      <c r="HJ213" s="93"/>
      <c r="HK213" s="93"/>
      <c r="HL213" s="93"/>
      <c r="HM213" s="93"/>
      <c r="HN213" s="93"/>
      <c r="HO213" s="93"/>
      <c r="HP213" s="93"/>
      <c r="HQ213" s="93"/>
      <c r="HR213" s="93"/>
      <c r="HS213" s="93"/>
      <c r="HT213" s="93"/>
      <c r="HU213" s="93"/>
      <c r="HV213" s="93"/>
      <c r="HW213" s="93"/>
      <c r="HX213" s="93"/>
      <c r="HY213" s="93"/>
      <c r="HZ213" s="93"/>
      <c r="IA213" s="93"/>
      <c r="IB213" s="93"/>
      <c r="IC213" s="93"/>
      <c r="ID213" s="93"/>
      <c r="IE213" s="93"/>
      <c r="IF213" s="93"/>
      <c r="IG213" s="93"/>
      <c r="IH213" s="93"/>
      <c r="II213" s="93"/>
      <c r="IJ213" s="93"/>
      <c r="IK213" s="93"/>
      <c r="IL213" s="93"/>
      <c r="IM213" s="93"/>
      <c r="IN213" s="93"/>
      <c r="IO213" s="93"/>
      <c r="IP213" s="93"/>
      <c r="IQ213" s="93"/>
      <c r="IR213" s="93"/>
      <c r="IS213" s="93"/>
      <c r="IT213" s="93"/>
      <c r="IU213" s="93"/>
      <c r="IV213" s="93"/>
      <c r="IW213" s="93"/>
    </row>
    <row r="214" customFormat="false" ht="12.75" hidden="false" customHeight="false" outlineLevel="0" collapsed="false">
      <c r="A214" s="93"/>
      <c r="B214" s="105" t="n">
        <v>43040</v>
      </c>
      <c r="C214" s="91" t="n">
        <v>5.175</v>
      </c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  <c r="ET214" s="93"/>
      <c r="EU214" s="93"/>
      <c r="EV214" s="93"/>
      <c r="EW214" s="93"/>
      <c r="EX214" s="93"/>
      <c r="EY214" s="93"/>
      <c r="EZ214" s="93"/>
      <c r="FA214" s="93"/>
      <c r="FB214" s="93"/>
      <c r="FC214" s="93"/>
      <c r="FD214" s="93"/>
      <c r="FE214" s="93"/>
      <c r="FF214" s="93"/>
      <c r="FG214" s="93"/>
      <c r="FH214" s="93"/>
      <c r="FI214" s="93"/>
      <c r="FJ214" s="93"/>
      <c r="FK214" s="93"/>
      <c r="FL214" s="93"/>
      <c r="FM214" s="93"/>
      <c r="FN214" s="93"/>
      <c r="FO214" s="93"/>
      <c r="FP214" s="93"/>
      <c r="FQ214" s="93"/>
      <c r="FR214" s="93"/>
      <c r="FS214" s="93"/>
      <c r="FT214" s="93"/>
      <c r="FU214" s="93"/>
      <c r="FV214" s="93"/>
      <c r="FW214" s="93"/>
      <c r="FX214" s="93"/>
      <c r="FY214" s="93"/>
      <c r="FZ214" s="93"/>
      <c r="GA214" s="93"/>
      <c r="GB214" s="93"/>
      <c r="GC214" s="93"/>
      <c r="GD214" s="93"/>
      <c r="GE214" s="93"/>
      <c r="GF214" s="93"/>
      <c r="GG214" s="93"/>
      <c r="GH214" s="93"/>
      <c r="GI214" s="93"/>
      <c r="GJ214" s="93"/>
      <c r="GK214" s="93"/>
      <c r="GL214" s="93"/>
      <c r="GM214" s="93"/>
      <c r="GN214" s="93"/>
      <c r="GO214" s="93"/>
      <c r="GP214" s="93"/>
      <c r="GQ214" s="93"/>
      <c r="GR214" s="93"/>
      <c r="GS214" s="93"/>
      <c r="GT214" s="93"/>
      <c r="GU214" s="93"/>
      <c r="GV214" s="93"/>
      <c r="GW214" s="93"/>
      <c r="GX214" s="93"/>
      <c r="GY214" s="93"/>
      <c r="GZ214" s="93"/>
      <c r="HA214" s="93"/>
      <c r="HB214" s="93"/>
      <c r="HC214" s="93"/>
      <c r="HD214" s="93"/>
      <c r="HE214" s="93"/>
      <c r="HF214" s="93"/>
      <c r="HG214" s="93"/>
      <c r="HH214" s="93"/>
      <c r="HI214" s="93"/>
      <c r="HJ214" s="93"/>
      <c r="HK214" s="93"/>
      <c r="HL214" s="93"/>
      <c r="HM214" s="93"/>
      <c r="HN214" s="93"/>
      <c r="HO214" s="93"/>
      <c r="HP214" s="93"/>
      <c r="HQ214" s="93"/>
      <c r="HR214" s="93"/>
      <c r="HS214" s="93"/>
      <c r="HT214" s="93"/>
      <c r="HU214" s="93"/>
      <c r="HV214" s="93"/>
      <c r="HW214" s="93"/>
      <c r="HX214" s="93"/>
      <c r="HY214" s="93"/>
      <c r="HZ214" s="93"/>
      <c r="IA214" s="93"/>
      <c r="IB214" s="93"/>
      <c r="IC214" s="93"/>
      <c r="ID214" s="93"/>
      <c r="IE214" s="93"/>
      <c r="IF214" s="93"/>
      <c r="IG214" s="93"/>
      <c r="IH214" s="93"/>
      <c r="II214" s="93"/>
      <c r="IJ214" s="93"/>
      <c r="IK214" s="93"/>
      <c r="IL214" s="93"/>
      <c r="IM214" s="93"/>
      <c r="IN214" s="93"/>
      <c r="IO214" s="93"/>
      <c r="IP214" s="93"/>
      <c r="IQ214" s="93"/>
      <c r="IR214" s="93"/>
      <c r="IS214" s="93"/>
      <c r="IT214" s="93"/>
      <c r="IU214" s="93"/>
      <c r="IV214" s="93"/>
      <c r="IW214" s="93"/>
    </row>
    <row r="215" customFormat="false" ht="12.75" hidden="false" customHeight="false" outlineLevel="0" collapsed="false">
      <c r="A215" s="93"/>
      <c r="B215" s="105" t="n">
        <v>43070</v>
      </c>
      <c r="C215" s="91" t="n">
        <v>5.292</v>
      </c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  <c r="CV215" s="93"/>
      <c r="CW215" s="93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  <c r="EK215" s="93"/>
      <c r="EL215" s="93"/>
      <c r="EM215" s="93"/>
      <c r="EN215" s="93"/>
      <c r="EO215" s="93"/>
      <c r="EP215" s="93"/>
      <c r="EQ215" s="93"/>
      <c r="ER215" s="93"/>
      <c r="ES215" s="93"/>
      <c r="ET215" s="93"/>
      <c r="EU215" s="93"/>
      <c r="EV215" s="93"/>
      <c r="EW215" s="93"/>
      <c r="EX215" s="93"/>
      <c r="EY215" s="93"/>
      <c r="EZ215" s="93"/>
      <c r="FA215" s="93"/>
      <c r="FB215" s="93"/>
      <c r="FC215" s="93"/>
      <c r="FD215" s="93"/>
      <c r="FE215" s="93"/>
      <c r="FF215" s="93"/>
      <c r="FG215" s="93"/>
      <c r="FH215" s="93"/>
      <c r="FI215" s="93"/>
      <c r="FJ215" s="93"/>
      <c r="FK215" s="93"/>
      <c r="FL215" s="93"/>
      <c r="FM215" s="93"/>
      <c r="FN215" s="93"/>
      <c r="FO215" s="93"/>
      <c r="FP215" s="93"/>
      <c r="FQ215" s="93"/>
      <c r="FR215" s="93"/>
      <c r="FS215" s="93"/>
      <c r="FT215" s="93"/>
      <c r="FU215" s="93"/>
      <c r="FV215" s="93"/>
      <c r="FW215" s="93"/>
      <c r="FX215" s="93"/>
      <c r="FY215" s="93"/>
      <c r="FZ215" s="93"/>
      <c r="GA215" s="93"/>
      <c r="GB215" s="93"/>
      <c r="GC215" s="93"/>
      <c r="GD215" s="93"/>
      <c r="GE215" s="93"/>
      <c r="GF215" s="93"/>
      <c r="GG215" s="93"/>
      <c r="GH215" s="93"/>
      <c r="GI215" s="93"/>
      <c r="GJ215" s="93"/>
      <c r="GK215" s="93"/>
      <c r="GL215" s="93"/>
      <c r="GM215" s="93"/>
      <c r="GN215" s="93"/>
      <c r="GO215" s="93"/>
      <c r="GP215" s="93"/>
      <c r="GQ215" s="93"/>
      <c r="GR215" s="93"/>
      <c r="GS215" s="93"/>
      <c r="GT215" s="93"/>
      <c r="GU215" s="93"/>
      <c r="GV215" s="93"/>
      <c r="GW215" s="93"/>
      <c r="GX215" s="93"/>
      <c r="GY215" s="93"/>
      <c r="GZ215" s="93"/>
      <c r="HA215" s="93"/>
      <c r="HB215" s="93"/>
      <c r="HC215" s="93"/>
      <c r="HD215" s="93"/>
      <c r="HE215" s="93"/>
      <c r="HF215" s="93"/>
      <c r="HG215" s="93"/>
      <c r="HH215" s="93"/>
      <c r="HI215" s="93"/>
      <c r="HJ215" s="93"/>
      <c r="HK215" s="93"/>
      <c r="HL215" s="93"/>
      <c r="HM215" s="93"/>
      <c r="HN215" s="93"/>
      <c r="HO215" s="93"/>
      <c r="HP215" s="93"/>
      <c r="HQ215" s="93"/>
      <c r="HR215" s="93"/>
      <c r="HS215" s="93"/>
      <c r="HT215" s="93"/>
      <c r="HU215" s="93"/>
      <c r="HV215" s="93"/>
      <c r="HW215" s="93"/>
      <c r="HX215" s="93"/>
      <c r="HY215" s="93"/>
      <c r="HZ215" s="93"/>
      <c r="IA215" s="93"/>
      <c r="IB215" s="93"/>
      <c r="IC215" s="93"/>
      <c r="ID215" s="93"/>
      <c r="IE215" s="93"/>
      <c r="IF215" s="93"/>
      <c r="IG215" s="93"/>
      <c r="IH215" s="93"/>
      <c r="II215" s="93"/>
      <c r="IJ215" s="93"/>
      <c r="IK215" s="93"/>
      <c r="IL215" s="93"/>
      <c r="IM215" s="93"/>
      <c r="IN215" s="93"/>
      <c r="IO215" s="93"/>
      <c r="IP215" s="93"/>
      <c r="IQ215" s="93"/>
      <c r="IR215" s="93"/>
      <c r="IS215" s="93"/>
      <c r="IT215" s="93"/>
      <c r="IU215" s="93"/>
      <c r="IV215" s="93"/>
      <c r="IW215" s="93"/>
    </row>
    <row r="216" customFormat="false" ht="12.75" hidden="false" customHeight="false" outlineLevel="0" collapsed="false">
      <c r="A216" s="93"/>
      <c r="B216" s="105" t="n">
        <v>43101</v>
      </c>
      <c r="C216" s="91" t="n">
        <v>5.352</v>
      </c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  <c r="CV216" s="93"/>
      <c r="CW216" s="93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  <c r="EK216" s="93"/>
      <c r="EL216" s="93"/>
      <c r="EM216" s="93"/>
      <c r="EN216" s="93"/>
      <c r="EO216" s="93"/>
      <c r="EP216" s="93"/>
      <c r="EQ216" s="93"/>
      <c r="ER216" s="93"/>
      <c r="ES216" s="93"/>
      <c r="ET216" s="93"/>
      <c r="EU216" s="93"/>
      <c r="EV216" s="93"/>
      <c r="EW216" s="93"/>
      <c r="EX216" s="93"/>
      <c r="EY216" s="93"/>
      <c r="EZ216" s="93"/>
      <c r="FA216" s="93"/>
      <c r="FB216" s="93"/>
      <c r="FC216" s="93"/>
      <c r="FD216" s="93"/>
      <c r="FE216" s="93"/>
      <c r="FF216" s="93"/>
      <c r="FG216" s="93"/>
      <c r="FH216" s="93"/>
      <c r="FI216" s="93"/>
      <c r="FJ216" s="93"/>
      <c r="FK216" s="93"/>
      <c r="FL216" s="93"/>
      <c r="FM216" s="93"/>
      <c r="FN216" s="93"/>
      <c r="FO216" s="93"/>
      <c r="FP216" s="93"/>
      <c r="FQ216" s="93"/>
      <c r="FR216" s="93"/>
      <c r="FS216" s="93"/>
      <c r="FT216" s="93"/>
      <c r="FU216" s="93"/>
      <c r="FV216" s="93"/>
      <c r="FW216" s="93"/>
      <c r="FX216" s="93"/>
      <c r="FY216" s="93"/>
      <c r="FZ216" s="93"/>
      <c r="GA216" s="93"/>
      <c r="GB216" s="93"/>
      <c r="GC216" s="93"/>
      <c r="GD216" s="93"/>
      <c r="GE216" s="93"/>
      <c r="GF216" s="93"/>
      <c r="GG216" s="93"/>
      <c r="GH216" s="93"/>
      <c r="GI216" s="93"/>
      <c r="GJ216" s="93"/>
      <c r="GK216" s="93"/>
      <c r="GL216" s="93"/>
      <c r="GM216" s="93"/>
      <c r="GN216" s="93"/>
      <c r="GO216" s="93"/>
      <c r="GP216" s="93"/>
      <c r="GQ216" s="93"/>
      <c r="GR216" s="93"/>
      <c r="GS216" s="93"/>
      <c r="GT216" s="93"/>
      <c r="GU216" s="93"/>
      <c r="GV216" s="93"/>
      <c r="GW216" s="93"/>
      <c r="GX216" s="93"/>
      <c r="GY216" s="93"/>
      <c r="GZ216" s="93"/>
      <c r="HA216" s="93"/>
      <c r="HB216" s="93"/>
      <c r="HC216" s="93"/>
      <c r="HD216" s="93"/>
      <c r="HE216" s="93"/>
      <c r="HF216" s="93"/>
      <c r="HG216" s="93"/>
      <c r="HH216" s="93"/>
      <c r="HI216" s="93"/>
      <c r="HJ216" s="93"/>
      <c r="HK216" s="93"/>
      <c r="HL216" s="93"/>
      <c r="HM216" s="93"/>
      <c r="HN216" s="93"/>
      <c r="HO216" s="93"/>
      <c r="HP216" s="93"/>
      <c r="HQ216" s="93"/>
      <c r="HR216" s="93"/>
      <c r="HS216" s="93"/>
      <c r="HT216" s="93"/>
      <c r="HU216" s="93"/>
      <c r="HV216" s="93"/>
      <c r="HW216" s="93"/>
      <c r="HX216" s="93"/>
      <c r="HY216" s="93"/>
      <c r="HZ216" s="93"/>
      <c r="IA216" s="93"/>
      <c r="IB216" s="93"/>
      <c r="IC216" s="93"/>
      <c r="ID216" s="93"/>
      <c r="IE216" s="93"/>
      <c r="IF216" s="93"/>
      <c r="IG216" s="93"/>
      <c r="IH216" s="93"/>
      <c r="II216" s="93"/>
      <c r="IJ216" s="93"/>
      <c r="IK216" s="93"/>
      <c r="IL216" s="93"/>
      <c r="IM216" s="93"/>
      <c r="IN216" s="93"/>
      <c r="IO216" s="93"/>
      <c r="IP216" s="93"/>
      <c r="IQ216" s="93"/>
      <c r="IR216" s="93"/>
      <c r="IS216" s="93"/>
      <c r="IT216" s="93"/>
      <c r="IU216" s="93"/>
      <c r="IV216" s="93"/>
      <c r="IW216" s="93"/>
    </row>
    <row r="217" customFormat="false" ht="12.75" hidden="false" customHeight="false" outlineLevel="0" collapsed="false">
      <c r="A217" s="93"/>
      <c r="B217" s="105" t="n">
        <v>43132</v>
      </c>
      <c r="C217" s="91" t="n">
        <v>5.265</v>
      </c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  <c r="CV217" s="93"/>
      <c r="CW217" s="93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  <c r="EK217" s="93"/>
      <c r="EL217" s="93"/>
      <c r="EM217" s="93"/>
      <c r="EN217" s="93"/>
      <c r="EO217" s="93"/>
      <c r="EP217" s="93"/>
      <c r="EQ217" s="93"/>
      <c r="ER217" s="93"/>
      <c r="ES217" s="93"/>
      <c r="ET217" s="93"/>
      <c r="EU217" s="93"/>
      <c r="EV217" s="93"/>
      <c r="EW217" s="93"/>
      <c r="EX217" s="93"/>
      <c r="EY217" s="93"/>
      <c r="EZ217" s="93"/>
      <c r="FA217" s="93"/>
      <c r="FB217" s="93"/>
      <c r="FC217" s="93"/>
      <c r="FD217" s="93"/>
      <c r="FE217" s="93"/>
      <c r="FF217" s="93"/>
      <c r="FG217" s="93"/>
      <c r="FH217" s="93"/>
      <c r="FI217" s="93"/>
      <c r="FJ217" s="93"/>
      <c r="FK217" s="93"/>
      <c r="FL217" s="93"/>
      <c r="FM217" s="93"/>
      <c r="FN217" s="93"/>
      <c r="FO217" s="93"/>
      <c r="FP217" s="93"/>
      <c r="FQ217" s="93"/>
      <c r="FR217" s="93"/>
      <c r="FS217" s="93"/>
      <c r="FT217" s="93"/>
      <c r="FU217" s="93"/>
      <c r="FV217" s="93"/>
      <c r="FW217" s="93"/>
      <c r="FX217" s="93"/>
      <c r="FY217" s="93"/>
      <c r="FZ217" s="93"/>
      <c r="GA217" s="93"/>
      <c r="GB217" s="93"/>
      <c r="GC217" s="93"/>
      <c r="GD217" s="93"/>
      <c r="GE217" s="93"/>
      <c r="GF217" s="93"/>
      <c r="GG217" s="93"/>
      <c r="GH217" s="93"/>
      <c r="GI217" s="93"/>
      <c r="GJ217" s="93"/>
      <c r="GK217" s="93"/>
      <c r="GL217" s="93"/>
      <c r="GM217" s="93"/>
      <c r="GN217" s="93"/>
      <c r="GO217" s="93"/>
      <c r="GP217" s="93"/>
      <c r="GQ217" s="93"/>
      <c r="GR217" s="93"/>
      <c r="GS217" s="93"/>
      <c r="GT217" s="93"/>
      <c r="GU217" s="93"/>
      <c r="GV217" s="93"/>
      <c r="GW217" s="93"/>
      <c r="GX217" s="93"/>
      <c r="GY217" s="93"/>
      <c r="GZ217" s="93"/>
      <c r="HA217" s="93"/>
      <c r="HB217" s="93"/>
      <c r="HC217" s="93"/>
      <c r="HD217" s="93"/>
      <c r="HE217" s="93"/>
      <c r="HF217" s="93"/>
      <c r="HG217" s="93"/>
      <c r="HH217" s="93"/>
      <c r="HI217" s="93"/>
      <c r="HJ217" s="93"/>
      <c r="HK217" s="93"/>
      <c r="HL217" s="93"/>
      <c r="HM217" s="93"/>
      <c r="HN217" s="93"/>
      <c r="HO217" s="93"/>
      <c r="HP217" s="93"/>
      <c r="HQ217" s="93"/>
      <c r="HR217" s="93"/>
      <c r="HS217" s="93"/>
      <c r="HT217" s="93"/>
      <c r="HU217" s="93"/>
      <c r="HV217" s="93"/>
      <c r="HW217" s="93"/>
      <c r="HX217" s="93"/>
      <c r="HY217" s="93"/>
      <c r="HZ217" s="93"/>
      <c r="IA217" s="93"/>
      <c r="IB217" s="93"/>
      <c r="IC217" s="93"/>
      <c r="ID217" s="93"/>
      <c r="IE217" s="93"/>
      <c r="IF217" s="93"/>
      <c r="IG217" s="93"/>
      <c r="IH217" s="93"/>
      <c r="II217" s="93"/>
      <c r="IJ217" s="93"/>
      <c r="IK217" s="93"/>
      <c r="IL217" s="93"/>
      <c r="IM217" s="93"/>
      <c r="IN217" s="93"/>
      <c r="IO217" s="93"/>
      <c r="IP217" s="93"/>
      <c r="IQ217" s="93"/>
      <c r="IR217" s="93"/>
      <c r="IS217" s="93"/>
      <c r="IT217" s="93"/>
      <c r="IU217" s="93"/>
      <c r="IV217" s="93"/>
      <c r="IW217" s="93"/>
    </row>
    <row r="218" customFormat="false" ht="12.75" hidden="false" customHeight="false" outlineLevel="0" collapsed="false">
      <c r="A218" s="93"/>
      <c r="B218" s="105" t="n">
        <v>43160</v>
      </c>
      <c r="C218" s="91" t="n">
        <v>5.126</v>
      </c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  <c r="EX218" s="93"/>
      <c r="EY218" s="93"/>
      <c r="EZ218" s="93"/>
      <c r="FA218" s="93"/>
      <c r="FB218" s="93"/>
      <c r="FC218" s="93"/>
      <c r="FD218" s="93"/>
      <c r="FE218" s="93"/>
      <c r="FF218" s="93"/>
      <c r="FG218" s="93"/>
      <c r="FH218" s="93"/>
      <c r="FI218" s="93"/>
      <c r="FJ218" s="93"/>
      <c r="FK218" s="93"/>
      <c r="FL218" s="93"/>
      <c r="FM218" s="93"/>
      <c r="FN218" s="93"/>
      <c r="FO218" s="93"/>
      <c r="FP218" s="93"/>
      <c r="FQ218" s="93"/>
      <c r="FR218" s="93"/>
      <c r="FS218" s="93"/>
      <c r="FT218" s="93"/>
      <c r="FU218" s="93"/>
      <c r="FV218" s="93"/>
      <c r="FW218" s="93"/>
      <c r="FX218" s="93"/>
      <c r="FY218" s="93"/>
      <c r="FZ218" s="93"/>
      <c r="GA218" s="93"/>
      <c r="GB218" s="93"/>
      <c r="GC218" s="93"/>
      <c r="GD218" s="93"/>
      <c r="GE218" s="93"/>
      <c r="GF218" s="93"/>
      <c r="GG218" s="93"/>
      <c r="GH218" s="93"/>
      <c r="GI218" s="93"/>
      <c r="GJ218" s="93"/>
      <c r="GK218" s="93"/>
      <c r="GL218" s="93"/>
      <c r="GM218" s="93"/>
      <c r="GN218" s="93"/>
      <c r="GO218" s="93"/>
      <c r="GP218" s="93"/>
      <c r="GQ218" s="93"/>
      <c r="GR218" s="93"/>
      <c r="GS218" s="93"/>
      <c r="GT218" s="93"/>
      <c r="GU218" s="93"/>
      <c r="GV218" s="93"/>
      <c r="GW218" s="93"/>
      <c r="GX218" s="93"/>
      <c r="GY218" s="93"/>
      <c r="GZ218" s="93"/>
      <c r="HA218" s="93"/>
      <c r="HB218" s="93"/>
      <c r="HC218" s="93"/>
      <c r="HD218" s="93"/>
      <c r="HE218" s="93"/>
      <c r="HF218" s="93"/>
      <c r="HG218" s="93"/>
      <c r="HH218" s="93"/>
      <c r="HI218" s="93"/>
      <c r="HJ218" s="93"/>
      <c r="HK218" s="93"/>
      <c r="HL218" s="93"/>
      <c r="HM218" s="93"/>
      <c r="HN218" s="93"/>
      <c r="HO218" s="93"/>
      <c r="HP218" s="93"/>
      <c r="HQ218" s="93"/>
      <c r="HR218" s="93"/>
      <c r="HS218" s="93"/>
      <c r="HT218" s="93"/>
      <c r="HU218" s="93"/>
      <c r="HV218" s="93"/>
      <c r="HW218" s="93"/>
      <c r="HX218" s="93"/>
      <c r="HY218" s="93"/>
      <c r="HZ218" s="93"/>
      <c r="IA218" s="93"/>
      <c r="IB218" s="93"/>
      <c r="IC218" s="93"/>
      <c r="ID218" s="93"/>
      <c r="IE218" s="93"/>
      <c r="IF218" s="93"/>
      <c r="IG218" s="93"/>
      <c r="IH218" s="93"/>
      <c r="II218" s="93"/>
      <c r="IJ218" s="93"/>
      <c r="IK218" s="93"/>
      <c r="IL218" s="93"/>
      <c r="IM218" s="93"/>
      <c r="IN218" s="93"/>
      <c r="IO218" s="93"/>
      <c r="IP218" s="93"/>
      <c r="IQ218" s="93"/>
      <c r="IR218" s="93"/>
      <c r="IS218" s="93"/>
      <c r="IT218" s="93"/>
      <c r="IU218" s="93"/>
      <c r="IV218" s="93"/>
      <c r="IW218" s="93"/>
    </row>
    <row r="219" customFormat="false" ht="12.75" hidden="false" customHeight="false" outlineLevel="0" collapsed="false">
      <c r="A219" s="93"/>
      <c r="B219" s="105" t="n">
        <v>43191</v>
      </c>
      <c r="C219" s="91" t="n">
        <v>4.972</v>
      </c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  <c r="CV219" s="93"/>
      <c r="CW219" s="93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  <c r="EX219" s="93"/>
      <c r="EY219" s="93"/>
      <c r="EZ219" s="93"/>
      <c r="FA219" s="93"/>
      <c r="FB219" s="93"/>
      <c r="FC219" s="93"/>
      <c r="FD219" s="93"/>
      <c r="FE219" s="93"/>
      <c r="FF219" s="93"/>
      <c r="FG219" s="93"/>
      <c r="FH219" s="93"/>
      <c r="FI219" s="93"/>
      <c r="FJ219" s="93"/>
      <c r="FK219" s="93"/>
      <c r="FL219" s="93"/>
      <c r="FM219" s="93"/>
      <c r="FN219" s="93"/>
      <c r="FO219" s="93"/>
      <c r="FP219" s="93"/>
      <c r="FQ219" s="93"/>
      <c r="FR219" s="93"/>
      <c r="FS219" s="93"/>
      <c r="FT219" s="93"/>
      <c r="FU219" s="93"/>
      <c r="FV219" s="93"/>
      <c r="FW219" s="93"/>
      <c r="FX219" s="93"/>
      <c r="FY219" s="93"/>
      <c r="FZ219" s="93"/>
      <c r="GA219" s="93"/>
      <c r="GB219" s="93"/>
      <c r="GC219" s="93"/>
      <c r="GD219" s="93"/>
      <c r="GE219" s="93"/>
      <c r="GF219" s="93"/>
      <c r="GG219" s="93"/>
      <c r="GH219" s="93"/>
      <c r="GI219" s="93"/>
      <c r="GJ219" s="93"/>
      <c r="GK219" s="93"/>
      <c r="GL219" s="93"/>
      <c r="GM219" s="93"/>
      <c r="GN219" s="93"/>
      <c r="GO219" s="93"/>
      <c r="GP219" s="93"/>
      <c r="GQ219" s="93"/>
      <c r="GR219" s="93"/>
      <c r="GS219" s="93"/>
      <c r="GT219" s="93"/>
      <c r="GU219" s="93"/>
      <c r="GV219" s="93"/>
      <c r="GW219" s="93"/>
      <c r="GX219" s="93"/>
      <c r="GY219" s="93"/>
      <c r="GZ219" s="93"/>
      <c r="HA219" s="93"/>
      <c r="HB219" s="93"/>
      <c r="HC219" s="93"/>
      <c r="HD219" s="93"/>
      <c r="HE219" s="93"/>
      <c r="HF219" s="93"/>
      <c r="HG219" s="93"/>
      <c r="HH219" s="93"/>
      <c r="HI219" s="93"/>
      <c r="HJ219" s="93"/>
      <c r="HK219" s="93"/>
      <c r="HL219" s="93"/>
      <c r="HM219" s="93"/>
      <c r="HN219" s="93"/>
      <c r="HO219" s="93"/>
      <c r="HP219" s="93"/>
      <c r="HQ219" s="93"/>
      <c r="HR219" s="93"/>
      <c r="HS219" s="93"/>
      <c r="HT219" s="93"/>
      <c r="HU219" s="93"/>
      <c r="HV219" s="93"/>
      <c r="HW219" s="93"/>
      <c r="HX219" s="93"/>
      <c r="HY219" s="93"/>
      <c r="HZ219" s="93"/>
      <c r="IA219" s="93"/>
      <c r="IB219" s="93"/>
      <c r="IC219" s="93"/>
      <c r="ID219" s="93"/>
      <c r="IE219" s="93"/>
      <c r="IF219" s="93"/>
      <c r="IG219" s="93"/>
      <c r="IH219" s="93"/>
      <c r="II219" s="93"/>
      <c r="IJ219" s="93"/>
      <c r="IK219" s="93"/>
      <c r="IL219" s="93"/>
      <c r="IM219" s="93"/>
      <c r="IN219" s="93"/>
      <c r="IO219" s="93"/>
      <c r="IP219" s="93"/>
      <c r="IQ219" s="93"/>
      <c r="IR219" s="93"/>
      <c r="IS219" s="93"/>
      <c r="IT219" s="93"/>
      <c r="IU219" s="93"/>
      <c r="IV219" s="93"/>
      <c r="IW219" s="93"/>
    </row>
    <row r="220" customFormat="false" ht="12.75" hidden="false" customHeight="false" outlineLevel="0" collapsed="false">
      <c r="A220" s="93"/>
      <c r="B220" s="105" t="n">
        <v>43221</v>
      </c>
      <c r="C220" s="91" t="n">
        <v>4.987</v>
      </c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  <c r="EX220" s="93"/>
      <c r="EY220" s="93"/>
      <c r="EZ220" s="93"/>
      <c r="FA220" s="93"/>
      <c r="FB220" s="93"/>
      <c r="FC220" s="93"/>
      <c r="FD220" s="93"/>
      <c r="FE220" s="93"/>
      <c r="FF220" s="93"/>
      <c r="FG220" s="93"/>
      <c r="FH220" s="93"/>
      <c r="FI220" s="93"/>
      <c r="FJ220" s="93"/>
      <c r="FK220" s="93"/>
      <c r="FL220" s="93"/>
      <c r="FM220" s="93"/>
      <c r="FN220" s="93"/>
      <c r="FO220" s="93"/>
      <c r="FP220" s="93"/>
      <c r="FQ220" s="93"/>
      <c r="FR220" s="93"/>
      <c r="FS220" s="93"/>
      <c r="FT220" s="93"/>
      <c r="FU220" s="93"/>
      <c r="FV220" s="93"/>
      <c r="FW220" s="93"/>
      <c r="FX220" s="93"/>
      <c r="FY220" s="93"/>
      <c r="FZ220" s="93"/>
      <c r="GA220" s="93"/>
      <c r="GB220" s="93"/>
      <c r="GC220" s="93"/>
      <c r="GD220" s="93"/>
      <c r="GE220" s="93"/>
      <c r="GF220" s="93"/>
      <c r="GG220" s="93"/>
      <c r="GH220" s="93"/>
      <c r="GI220" s="93"/>
      <c r="GJ220" s="93"/>
      <c r="GK220" s="93"/>
      <c r="GL220" s="93"/>
      <c r="GM220" s="93"/>
      <c r="GN220" s="93"/>
      <c r="GO220" s="93"/>
      <c r="GP220" s="93"/>
      <c r="GQ220" s="93"/>
      <c r="GR220" s="93"/>
      <c r="GS220" s="93"/>
      <c r="GT220" s="93"/>
      <c r="GU220" s="93"/>
      <c r="GV220" s="93"/>
      <c r="GW220" s="93"/>
      <c r="GX220" s="93"/>
      <c r="GY220" s="93"/>
      <c r="GZ220" s="93"/>
      <c r="HA220" s="93"/>
      <c r="HB220" s="93"/>
      <c r="HC220" s="93"/>
      <c r="HD220" s="93"/>
      <c r="HE220" s="93"/>
      <c r="HF220" s="93"/>
      <c r="HG220" s="93"/>
      <c r="HH220" s="93"/>
      <c r="HI220" s="93"/>
      <c r="HJ220" s="93"/>
      <c r="HK220" s="93"/>
      <c r="HL220" s="93"/>
      <c r="HM220" s="93"/>
      <c r="HN220" s="93"/>
      <c r="HO220" s="93"/>
      <c r="HP220" s="93"/>
      <c r="HQ220" s="93"/>
      <c r="HR220" s="93"/>
      <c r="HS220" s="93"/>
      <c r="HT220" s="93"/>
      <c r="HU220" s="93"/>
      <c r="HV220" s="93"/>
      <c r="HW220" s="93"/>
      <c r="HX220" s="93"/>
      <c r="HY220" s="93"/>
      <c r="HZ220" s="93"/>
      <c r="IA220" s="93"/>
      <c r="IB220" s="93"/>
      <c r="IC220" s="93"/>
      <c r="ID220" s="93"/>
      <c r="IE220" s="93"/>
      <c r="IF220" s="93"/>
      <c r="IG220" s="93"/>
      <c r="IH220" s="93"/>
      <c r="II220" s="93"/>
      <c r="IJ220" s="93"/>
      <c r="IK220" s="93"/>
      <c r="IL220" s="93"/>
      <c r="IM220" s="93"/>
      <c r="IN220" s="93"/>
      <c r="IO220" s="93"/>
      <c r="IP220" s="93"/>
      <c r="IQ220" s="93"/>
      <c r="IR220" s="93"/>
      <c r="IS220" s="93"/>
      <c r="IT220" s="93"/>
      <c r="IU220" s="93"/>
      <c r="IV220" s="93"/>
      <c r="IW220" s="93"/>
    </row>
    <row r="221" customFormat="false" ht="12.75" hidden="false" customHeight="false" outlineLevel="0" collapsed="false">
      <c r="A221" s="93"/>
      <c r="B221" s="105" t="n">
        <v>43252</v>
      </c>
      <c r="C221" s="91" t="n">
        <v>5.025</v>
      </c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  <c r="CV221" s="93"/>
      <c r="CW221" s="93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  <c r="EK221" s="93"/>
      <c r="EL221" s="93"/>
      <c r="EM221" s="93"/>
      <c r="EN221" s="93"/>
      <c r="EO221" s="93"/>
      <c r="EP221" s="93"/>
      <c r="EQ221" s="93"/>
      <c r="ER221" s="93"/>
      <c r="ES221" s="93"/>
      <c r="ET221" s="93"/>
      <c r="EU221" s="93"/>
      <c r="EV221" s="93"/>
      <c r="EW221" s="93"/>
      <c r="EX221" s="93"/>
      <c r="EY221" s="93"/>
      <c r="EZ221" s="93"/>
      <c r="FA221" s="93"/>
      <c r="FB221" s="93"/>
      <c r="FC221" s="93"/>
      <c r="FD221" s="93"/>
      <c r="FE221" s="93"/>
      <c r="FF221" s="93"/>
      <c r="FG221" s="93"/>
      <c r="FH221" s="93"/>
      <c r="FI221" s="93"/>
      <c r="FJ221" s="93"/>
      <c r="FK221" s="93"/>
      <c r="FL221" s="93"/>
      <c r="FM221" s="93"/>
      <c r="FN221" s="93"/>
      <c r="FO221" s="93"/>
      <c r="FP221" s="93"/>
      <c r="FQ221" s="93"/>
      <c r="FR221" s="93"/>
      <c r="FS221" s="93"/>
      <c r="FT221" s="93"/>
      <c r="FU221" s="93"/>
      <c r="FV221" s="93"/>
      <c r="FW221" s="93"/>
      <c r="FX221" s="93"/>
      <c r="FY221" s="93"/>
      <c r="FZ221" s="93"/>
      <c r="GA221" s="93"/>
      <c r="GB221" s="93"/>
      <c r="GC221" s="93"/>
      <c r="GD221" s="93"/>
      <c r="GE221" s="93"/>
      <c r="GF221" s="93"/>
      <c r="GG221" s="93"/>
      <c r="GH221" s="93"/>
      <c r="GI221" s="93"/>
      <c r="GJ221" s="93"/>
      <c r="GK221" s="93"/>
      <c r="GL221" s="93"/>
      <c r="GM221" s="93"/>
      <c r="GN221" s="93"/>
      <c r="GO221" s="93"/>
      <c r="GP221" s="93"/>
      <c r="GQ221" s="93"/>
      <c r="GR221" s="93"/>
      <c r="GS221" s="93"/>
      <c r="GT221" s="93"/>
      <c r="GU221" s="93"/>
      <c r="GV221" s="93"/>
      <c r="GW221" s="93"/>
      <c r="GX221" s="93"/>
      <c r="GY221" s="93"/>
      <c r="GZ221" s="93"/>
      <c r="HA221" s="93"/>
      <c r="HB221" s="93"/>
      <c r="HC221" s="93"/>
      <c r="HD221" s="93"/>
      <c r="HE221" s="93"/>
      <c r="HF221" s="93"/>
      <c r="HG221" s="93"/>
      <c r="HH221" s="93"/>
      <c r="HI221" s="93"/>
      <c r="HJ221" s="93"/>
      <c r="HK221" s="93"/>
      <c r="HL221" s="93"/>
      <c r="HM221" s="93"/>
      <c r="HN221" s="93"/>
      <c r="HO221" s="93"/>
      <c r="HP221" s="93"/>
      <c r="HQ221" s="93"/>
      <c r="HR221" s="93"/>
      <c r="HS221" s="93"/>
      <c r="HT221" s="93"/>
      <c r="HU221" s="93"/>
      <c r="HV221" s="93"/>
      <c r="HW221" s="93"/>
      <c r="HX221" s="93"/>
      <c r="HY221" s="93"/>
      <c r="HZ221" s="93"/>
      <c r="IA221" s="93"/>
      <c r="IB221" s="93"/>
      <c r="IC221" s="93"/>
      <c r="ID221" s="93"/>
      <c r="IE221" s="93"/>
      <c r="IF221" s="93"/>
      <c r="IG221" s="93"/>
      <c r="IH221" s="93"/>
      <c r="II221" s="93"/>
      <c r="IJ221" s="93"/>
      <c r="IK221" s="93"/>
      <c r="IL221" s="93"/>
      <c r="IM221" s="93"/>
      <c r="IN221" s="93"/>
      <c r="IO221" s="93"/>
      <c r="IP221" s="93"/>
      <c r="IQ221" s="93"/>
      <c r="IR221" s="93"/>
      <c r="IS221" s="93"/>
      <c r="IT221" s="93"/>
      <c r="IU221" s="93"/>
      <c r="IV221" s="93"/>
      <c r="IW221" s="93"/>
    </row>
    <row r="222" customFormat="false" ht="12.75" hidden="false" customHeight="false" outlineLevel="0" collapsed="false">
      <c r="A222" s="93"/>
      <c r="B222" s="105" t="n">
        <v>43282</v>
      </c>
      <c r="C222" s="91" t="n">
        <v>5.07</v>
      </c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  <c r="CV222" s="93"/>
      <c r="CW222" s="93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  <c r="EK222" s="93"/>
      <c r="EL222" s="93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  <c r="EX222" s="93"/>
      <c r="EY222" s="93"/>
      <c r="EZ222" s="93"/>
      <c r="FA222" s="93"/>
      <c r="FB222" s="93"/>
      <c r="FC222" s="93"/>
      <c r="FD222" s="93"/>
      <c r="FE222" s="93"/>
      <c r="FF222" s="93"/>
      <c r="FG222" s="93"/>
      <c r="FH222" s="93"/>
      <c r="FI222" s="93"/>
      <c r="FJ222" s="93"/>
      <c r="FK222" s="93"/>
      <c r="FL222" s="93"/>
      <c r="FM222" s="93"/>
      <c r="FN222" s="93"/>
      <c r="FO222" s="93"/>
      <c r="FP222" s="93"/>
      <c r="FQ222" s="93"/>
      <c r="FR222" s="93"/>
      <c r="FS222" s="93"/>
      <c r="FT222" s="93"/>
      <c r="FU222" s="93"/>
      <c r="FV222" s="93"/>
      <c r="FW222" s="93"/>
      <c r="FX222" s="93"/>
      <c r="FY222" s="93"/>
      <c r="FZ222" s="93"/>
      <c r="GA222" s="93"/>
      <c r="GB222" s="93"/>
      <c r="GC222" s="93"/>
      <c r="GD222" s="93"/>
      <c r="GE222" s="93"/>
      <c r="GF222" s="93"/>
      <c r="GG222" s="93"/>
      <c r="GH222" s="93"/>
      <c r="GI222" s="93"/>
      <c r="GJ222" s="93"/>
      <c r="GK222" s="93"/>
      <c r="GL222" s="93"/>
      <c r="GM222" s="93"/>
      <c r="GN222" s="93"/>
      <c r="GO222" s="93"/>
      <c r="GP222" s="93"/>
      <c r="GQ222" s="93"/>
      <c r="GR222" s="93"/>
      <c r="GS222" s="93"/>
      <c r="GT222" s="93"/>
      <c r="GU222" s="93"/>
      <c r="GV222" s="93"/>
      <c r="GW222" s="93"/>
      <c r="GX222" s="93"/>
      <c r="GY222" s="93"/>
      <c r="GZ222" s="93"/>
      <c r="HA222" s="93"/>
      <c r="HB222" s="93"/>
      <c r="HC222" s="93"/>
      <c r="HD222" s="93"/>
      <c r="HE222" s="93"/>
      <c r="HF222" s="93"/>
      <c r="HG222" s="93"/>
      <c r="HH222" s="93"/>
      <c r="HI222" s="93"/>
      <c r="HJ222" s="93"/>
      <c r="HK222" s="93"/>
      <c r="HL222" s="93"/>
      <c r="HM222" s="93"/>
      <c r="HN222" s="93"/>
      <c r="HO222" s="93"/>
      <c r="HP222" s="93"/>
      <c r="HQ222" s="93"/>
      <c r="HR222" s="93"/>
      <c r="HS222" s="93"/>
      <c r="HT222" s="93"/>
      <c r="HU222" s="93"/>
      <c r="HV222" s="93"/>
      <c r="HW222" s="93"/>
      <c r="HX222" s="93"/>
      <c r="HY222" s="93"/>
      <c r="HZ222" s="93"/>
      <c r="IA222" s="93"/>
      <c r="IB222" s="93"/>
      <c r="IC222" s="93"/>
      <c r="ID222" s="93"/>
      <c r="IE222" s="93"/>
      <c r="IF222" s="93"/>
      <c r="IG222" s="93"/>
      <c r="IH222" s="93"/>
      <c r="II222" s="93"/>
      <c r="IJ222" s="93"/>
      <c r="IK222" s="93"/>
      <c r="IL222" s="93"/>
      <c r="IM222" s="93"/>
      <c r="IN222" s="93"/>
      <c r="IO222" s="93"/>
      <c r="IP222" s="93"/>
      <c r="IQ222" s="93"/>
      <c r="IR222" s="93"/>
      <c r="IS222" s="93"/>
      <c r="IT222" s="93"/>
      <c r="IU222" s="93"/>
      <c r="IV222" s="93"/>
      <c r="IW222" s="93"/>
    </row>
    <row r="223" customFormat="false" ht="12.75" hidden="false" customHeight="false" outlineLevel="0" collapsed="false">
      <c r="A223" s="93"/>
      <c r="B223" s="105" t="n">
        <v>43313</v>
      </c>
      <c r="C223" s="91" t="n">
        <v>5.108</v>
      </c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  <c r="EK223" s="93"/>
      <c r="EL223" s="93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  <c r="EX223" s="93"/>
      <c r="EY223" s="93"/>
      <c r="EZ223" s="93"/>
      <c r="FA223" s="93"/>
      <c r="FB223" s="93"/>
      <c r="FC223" s="93"/>
      <c r="FD223" s="93"/>
      <c r="FE223" s="93"/>
      <c r="FF223" s="93"/>
      <c r="FG223" s="93"/>
      <c r="FH223" s="93"/>
      <c r="FI223" s="93"/>
      <c r="FJ223" s="93"/>
      <c r="FK223" s="93"/>
      <c r="FL223" s="93"/>
      <c r="FM223" s="93"/>
      <c r="FN223" s="93"/>
      <c r="FO223" s="93"/>
      <c r="FP223" s="93"/>
      <c r="FQ223" s="93"/>
      <c r="FR223" s="93"/>
      <c r="FS223" s="93"/>
      <c r="FT223" s="93"/>
      <c r="FU223" s="93"/>
      <c r="FV223" s="93"/>
      <c r="FW223" s="93"/>
      <c r="FX223" s="93"/>
      <c r="FY223" s="93"/>
      <c r="FZ223" s="93"/>
      <c r="GA223" s="93"/>
      <c r="GB223" s="93"/>
      <c r="GC223" s="93"/>
      <c r="GD223" s="93"/>
      <c r="GE223" s="93"/>
      <c r="GF223" s="93"/>
      <c r="GG223" s="93"/>
      <c r="GH223" s="93"/>
      <c r="GI223" s="93"/>
      <c r="GJ223" s="93"/>
      <c r="GK223" s="93"/>
      <c r="GL223" s="93"/>
      <c r="GM223" s="93"/>
      <c r="GN223" s="93"/>
      <c r="GO223" s="93"/>
      <c r="GP223" s="93"/>
      <c r="GQ223" s="93"/>
      <c r="GR223" s="93"/>
      <c r="GS223" s="93"/>
      <c r="GT223" s="93"/>
      <c r="GU223" s="93"/>
      <c r="GV223" s="93"/>
      <c r="GW223" s="93"/>
      <c r="GX223" s="93"/>
      <c r="GY223" s="93"/>
      <c r="GZ223" s="93"/>
      <c r="HA223" s="93"/>
      <c r="HB223" s="93"/>
      <c r="HC223" s="93"/>
      <c r="HD223" s="93"/>
      <c r="HE223" s="93"/>
      <c r="HF223" s="93"/>
      <c r="HG223" s="93"/>
      <c r="HH223" s="93"/>
      <c r="HI223" s="93"/>
      <c r="HJ223" s="93"/>
      <c r="HK223" s="93"/>
      <c r="HL223" s="93"/>
      <c r="HM223" s="93"/>
      <c r="HN223" s="93"/>
      <c r="HO223" s="93"/>
      <c r="HP223" s="93"/>
      <c r="HQ223" s="93"/>
      <c r="HR223" s="93"/>
      <c r="HS223" s="93"/>
      <c r="HT223" s="93"/>
      <c r="HU223" s="93"/>
      <c r="HV223" s="93"/>
      <c r="HW223" s="93"/>
      <c r="HX223" s="93"/>
      <c r="HY223" s="93"/>
      <c r="HZ223" s="93"/>
      <c r="IA223" s="93"/>
      <c r="IB223" s="93"/>
      <c r="IC223" s="93"/>
      <c r="ID223" s="93"/>
      <c r="IE223" s="93"/>
      <c r="IF223" s="93"/>
      <c r="IG223" s="93"/>
      <c r="IH223" s="93"/>
      <c r="II223" s="93"/>
      <c r="IJ223" s="93"/>
      <c r="IK223" s="93"/>
      <c r="IL223" s="93"/>
      <c r="IM223" s="93"/>
      <c r="IN223" s="93"/>
      <c r="IO223" s="93"/>
      <c r="IP223" s="93"/>
      <c r="IQ223" s="93"/>
      <c r="IR223" s="93"/>
      <c r="IS223" s="93"/>
      <c r="IT223" s="93"/>
      <c r="IU223" s="93"/>
      <c r="IV223" s="93"/>
      <c r="IW223" s="93"/>
    </row>
    <row r="224" customFormat="false" ht="12.75" hidden="false" customHeight="false" outlineLevel="0" collapsed="false">
      <c r="A224" s="93"/>
      <c r="B224" s="105" t="n">
        <v>43344</v>
      </c>
      <c r="C224" s="91" t="n">
        <v>5.102</v>
      </c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  <c r="CV224" s="93"/>
      <c r="CW224" s="93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  <c r="EK224" s="93"/>
      <c r="EL224" s="93"/>
      <c r="EM224" s="93"/>
      <c r="EN224" s="93"/>
      <c r="EO224" s="93"/>
      <c r="EP224" s="93"/>
      <c r="EQ224" s="93"/>
      <c r="ER224" s="93"/>
      <c r="ES224" s="93"/>
      <c r="ET224" s="93"/>
      <c r="EU224" s="93"/>
      <c r="EV224" s="93"/>
      <c r="EW224" s="93"/>
      <c r="EX224" s="93"/>
      <c r="EY224" s="93"/>
      <c r="EZ224" s="93"/>
      <c r="FA224" s="93"/>
      <c r="FB224" s="93"/>
      <c r="FC224" s="93"/>
      <c r="FD224" s="93"/>
      <c r="FE224" s="93"/>
      <c r="FF224" s="93"/>
      <c r="FG224" s="93"/>
      <c r="FH224" s="93"/>
      <c r="FI224" s="93"/>
      <c r="FJ224" s="93"/>
      <c r="FK224" s="93"/>
      <c r="FL224" s="93"/>
      <c r="FM224" s="93"/>
      <c r="FN224" s="93"/>
      <c r="FO224" s="93"/>
      <c r="FP224" s="93"/>
      <c r="FQ224" s="93"/>
      <c r="FR224" s="93"/>
      <c r="FS224" s="93"/>
      <c r="FT224" s="93"/>
      <c r="FU224" s="93"/>
      <c r="FV224" s="93"/>
      <c r="FW224" s="93"/>
      <c r="FX224" s="93"/>
      <c r="FY224" s="93"/>
      <c r="FZ224" s="93"/>
      <c r="GA224" s="93"/>
      <c r="GB224" s="93"/>
      <c r="GC224" s="93"/>
      <c r="GD224" s="93"/>
      <c r="GE224" s="93"/>
      <c r="GF224" s="93"/>
      <c r="GG224" s="93"/>
      <c r="GH224" s="93"/>
      <c r="GI224" s="93"/>
      <c r="GJ224" s="93"/>
      <c r="GK224" s="93"/>
      <c r="GL224" s="93"/>
      <c r="GM224" s="93"/>
      <c r="GN224" s="93"/>
      <c r="GO224" s="93"/>
      <c r="GP224" s="93"/>
      <c r="GQ224" s="93"/>
      <c r="GR224" s="93"/>
      <c r="GS224" s="93"/>
      <c r="GT224" s="93"/>
      <c r="GU224" s="93"/>
      <c r="GV224" s="93"/>
      <c r="GW224" s="93"/>
      <c r="GX224" s="93"/>
      <c r="GY224" s="93"/>
      <c r="GZ224" s="93"/>
      <c r="HA224" s="93"/>
      <c r="HB224" s="93"/>
      <c r="HC224" s="93"/>
      <c r="HD224" s="93"/>
      <c r="HE224" s="93"/>
      <c r="HF224" s="93"/>
      <c r="HG224" s="93"/>
      <c r="HH224" s="93"/>
      <c r="HI224" s="93"/>
      <c r="HJ224" s="93"/>
      <c r="HK224" s="93"/>
      <c r="HL224" s="93"/>
      <c r="HM224" s="93"/>
      <c r="HN224" s="93"/>
      <c r="HO224" s="93"/>
      <c r="HP224" s="93"/>
      <c r="HQ224" s="93"/>
      <c r="HR224" s="93"/>
      <c r="HS224" s="93"/>
      <c r="HT224" s="93"/>
      <c r="HU224" s="93"/>
      <c r="HV224" s="93"/>
      <c r="HW224" s="93"/>
      <c r="HX224" s="93"/>
      <c r="HY224" s="93"/>
      <c r="HZ224" s="93"/>
      <c r="IA224" s="93"/>
      <c r="IB224" s="93"/>
      <c r="IC224" s="93"/>
      <c r="ID224" s="93"/>
      <c r="IE224" s="93"/>
      <c r="IF224" s="93"/>
      <c r="IG224" s="93"/>
      <c r="IH224" s="93"/>
      <c r="II224" s="93"/>
      <c r="IJ224" s="93"/>
      <c r="IK224" s="93"/>
      <c r="IL224" s="93"/>
      <c r="IM224" s="93"/>
      <c r="IN224" s="93"/>
      <c r="IO224" s="93"/>
      <c r="IP224" s="93"/>
      <c r="IQ224" s="93"/>
      <c r="IR224" s="93"/>
      <c r="IS224" s="93"/>
      <c r="IT224" s="93"/>
      <c r="IU224" s="93"/>
      <c r="IV224" s="93"/>
      <c r="IW224" s="93"/>
    </row>
    <row r="225" customFormat="false" ht="12.75" hidden="false" customHeight="false" outlineLevel="0" collapsed="false">
      <c r="A225" s="93"/>
      <c r="B225" s="105" t="n">
        <v>43374</v>
      </c>
      <c r="C225" s="91" t="n">
        <v>5.102</v>
      </c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  <c r="CV225" s="93"/>
      <c r="CW225" s="93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  <c r="EK225" s="93"/>
      <c r="EL225" s="93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  <c r="EX225" s="93"/>
      <c r="EY225" s="93"/>
      <c r="EZ225" s="93"/>
      <c r="FA225" s="93"/>
      <c r="FB225" s="93"/>
      <c r="FC225" s="93"/>
      <c r="FD225" s="93"/>
      <c r="FE225" s="93"/>
      <c r="FF225" s="93"/>
      <c r="FG225" s="93"/>
      <c r="FH225" s="93"/>
      <c r="FI225" s="93"/>
      <c r="FJ225" s="93"/>
      <c r="FK225" s="93"/>
      <c r="FL225" s="93"/>
      <c r="FM225" s="93"/>
      <c r="FN225" s="93"/>
      <c r="FO225" s="93"/>
      <c r="FP225" s="93"/>
      <c r="FQ225" s="93"/>
      <c r="FR225" s="93"/>
      <c r="FS225" s="93"/>
      <c r="FT225" s="93"/>
      <c r="FU225" s="93"/>
      <c r="FV225" s="93"/>
      <c r="FW225" s="93"/>
      <c r="FX225" s="93"/>
      <c r="FY225" s="93"/>
      <c r="FZ225" s="93"/>
      <c r="GA225" s="93"/>
      <c r="GB225" s="93"/>
      <c r="GC225" s="93"/>
      <c r="GD225" s="93"/>
      <c r="GE225" s="93"/>
      <c r="GF225" s="93"/>
      <c r="GG225" s="93"/>
      <c r="GH225" s="93"/>
      <c r="GI225" s="93"/>
      <c r="GJ225" s="93"/>
      <c r="GK225" s="93"/>
      <c r="GL225" s="93"/>
      <c r="GM225" s="93"/>
      <c r="GN225" s="93"/>
      <c r="GO225" s="93"/>
      <c r="GP225" s="93"/>
      <c r="GQ225" s="93"/>
      <c r="GR225" s="93"/>
      <c r="GS225" s="93"/>
      <c r="GT225" s="93"/>
      <c r="GU225" s="93"/>
      <c r="GV225" s="93"/>
      <c r="GW225" s="93"/>
      <c r="GX225" s="93"/>
      <c r="GY225" s="93"/>
      <c r="GZ225" s="93"/>
      <c r="HA225" s="93"/>
      <c r="HB225" s="93"/>
      <c r="HC225" s="93"/>
      <c r="HD225" s="93"/>
      <c r="HE225" s="93"/>
      <c r="HF225" s="93"/>
      <c r="HG225" s="93"/>
      <c r="HH225" s="93"/>
      <c r="HI225" s="93"/>
      <c r="HJ225" s="93"/>
      <c r="HK225" s="93"/>
      <c r="HL225" s="93"/>
      <c r="HM225" s="93"/>
      <c r="HN225" s="93"/>
      <c r="HO225" s="93"/>
      <c r="HP225" s="93"/>
      <c r="HQ225" s="93"/>
      <c r="HR225" s="93"/>
      <c r="HS225" s="93"/>
      <c r="HT225" s="93"/>
      <c r="HU225" s="93"/>
      <c r="HV225" s="93"/>
      <c r="HW225" s="93"/>
      <c r="HX225" s="93"/>
      <c r="HY225" s="93"/>
      <c r="HZ225" s="93"/>
      <c r="IA225" s="93"/>
      <c r="IB225" s="93"/>
      <c r="IC225" s="93"/>
      <c r="ID225" s="93"/>
      <c r="IE225" s="93"/>
      <c r="IF225" s="93"/>
      <c r="IG225" s="93"/>
      <c r="IH225" s="93"/>
      <c r="II225" s="93"/>
      <c r="IJ225" s="93"/>
      <c r="IK225" s="93"/>
      <c r="IL225" s="93"/>
      <c r="IM225" s="93"/>
      <c r="IN225" s="93"/>
      <c r="IO225" s="93"/>
      <c r="IP225" s="93"/>
      <c r="IQ225" s="93"/>
      <c r="IR225" s="93"/>
      <c r="IS225" s="93"/>
      <c r="IT225" s="93"/>
      <c r="IU225" s="93"/>
      <c r="IV225" s="93"/>
      <c r="IW225" s="93"/>
    </row>
    <row r="226" customFormat="false" ht="12.75" hidden="false" customHeight="false" outlineLevel="0" collapsed="false">
      <c r="A226" s="93"/>
      <c r="B226" s="105" t="n">
        <v>43405</v>
      </c>
      <c r="C226" s="91" t="n">
        <v>5.285</v>
      </c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  <c r="CV226" s="93"/>
      <c r="CW226" s="93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  <c r="EK226" s="93"/>
      <c r="EL226" s="93"/>
      <c r="EM226" s="93"/>
      <c r="EN226" s="93"/>
      <c r="EO226" s="93"/>
      <c r="EP226" s="93"/>
      <c r="EQ226" s="93"/>
      <c r="ER226" s="93"/>
      <c r="ES226" s="93"/>
      <c r="ET226" s="93"/>
      <c r="EU226" s="93"/>
      <c r="EV226" s="93"/>
      <c r="EW226" s="93"/>
      <c r="EX226" s="93"/>
      <c r="EY226" s="93"/>
      <c r="EZ226" s="93"/>
      <c r="FA226" s="93"/>
      <c r="FB226" s="93"/>
      <c r="FC226" s="93"/>
      <c r="FD226" s="93"/>
      <c r="FE226" s="93"/>
      <c r="FF226" s="93"/>
      <c r="FG226" s="93"/>
      <c r="FH226" s="93"/>
      <c r="FI226" s="93"/>
      <c r="FJ226" s="93"/>
      <c r="FK226" s="93"/>
      <c r="FL226" s="93"/>
      <c r="FM226" s="93"/>
      <c r="FN226" s="93"/>
      <c r="FO226" s="93"/>
      <c r="FP226" s="93"/>
      <c r="FQ226" s="93"/>
      <c r="FR226" s="93"/>
      <c r="FS226" s="93"/>
      <c r="FT226" s="93"/>
      <c r="FU226" s="93"/>
      <c r="FV226" s="93"/>
      <c r="FW226" s="93"/>
      <c r="FX226" s="93"/>
      <c r="FY226" s="93"/>
      <c r="FZ226" s="93"/>
      <c r="GA226" s="93"/>
      <c r="GB226" s="93"/>
      <c r="GC226" s="93"/>
      <c r="GD226" s="93"/>
      <c r="GE226" s="93"/>
      <c r="GF226" s="93"/>
      <c r="GG226" s="93"/>
      <c r="GH226" s="93"/>
      <c r="GI226" s="93"/>
      <c r="GJ226" s="93"/>
      <c r="GK226" s="93"/>
      <c r="GL226" s="93"/>
      <c r="GM226" s="93"/>
      <c r="GN226" s="93"/>
      <c r="GO226" s="93"/>
      <c r="GP226" s="93"/>
      <c r="GQ226" s="93"/>
      <c r="GR226" s="93"/>
      <c r="GS226" s="93"/>
      <c r="GT226" s="93"/>
      <c r="GU226" s="93"/>
      <c r="GV226" s="93"/>
      <c r="GW226" s="93"/>
      <c r="GX226" s="93"/>
      <c r="GY226" s="93"/>
      <c r="GZ226" s="93"/>
      <c r="HA226" s="93"/>
      <c r="HB226" s="93"/>
      <c r="HC226" s="93"/>
      <c r="HD226" s="93"/>
      <c r="HE226" s="93"/>
      <c r="HF226" s="93"/>
      <c r="HG226" s="93"/>
      <c r="HH226" s="93"/>
      <c r="HI226" s="93"/>
      <c r="HJ226" s="93"/>
      <c r="HK226" s="93"/>
      <c r="HL226" s="93"/>
      <c r="HM226" s="93"/>
      <c r="HN226" s="93"/>
      <c r="HO226" s="93"/>
      <c r="HP226" s="93"/>
      <c r="HQ226" s="93"/>
      <c r="HR226" s="93"/>
      <c r="HS226" s="93"/>
      <c r="HT226" s="93"/>
      <c r="HU226" s="93"/>
      <c r="HV226" s="93"/>
      <c r="HW226" s="93"/>
      <c r="HX226" s="93"/>
      <c r="HY226" s="93"/>
      <c r="HZ226" s="93"/>
      <c r="IA226" s="93"/>
      <c r="IB226" s="93"/>
      <c r="IC226" s="93"/>
      <c r="ID226" s="93"/>
      <c r="IE226" s="93"/>
      <c r="IF226" s="93"/>
      <c r="IG226" s="93"/>
      <c r="IH226" s="93"/>
      <c r="II226" s="93"/>
      <c r="IJ226" s="93"/>
      <c r="IK226" s="93"/>
      <c r="IL226" s="93"/>
      <c r="IM226" s="93"/>
      <c r="IN226" s="93"/>
      <c r="IO226" s="93"/>
      <c r="IP226" s="93"/>
      <c r="IQ226" s="93"/>
      <c r="IR226" s="93"/>
      <c r="IS226" s="93"/>
      <c r="IT226" s="93"/>
      <c r="IU226" s="93"/>
      <c r="IV226" s="93"/>
      <c r="IW226" s="93"/>
    </row>
    <row r="227" customFormat="false" ht="12.75" hidden="false" customHeight="false" outlineLevel="0" collapsed="false">
      <c r="A227" s="93"/>
      <c r="B227" s="105" t="n">
        <v>43435</v>
      </c>
      <c r="C227" s="91" t="n">
        <v>5.402</v>
      </c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  <c r="CV227" s="93"/>
      <c r="CW227" s="93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  <c r="EK227" s="93"/>
      <c r="EL227" s="93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  <c r="EX227" s="93"/>
      <c r="EY227" s="93"/>
      <c r="EZ227" s="93"/>
      <c r="FA227" s="93"/>
      <c r="FB227" s="93"/>
      <c r="FC227" s="93"/>
      <c r="FD227" s="93"/>
      <c r="FE227" s="93"/>
      <c r="FF227" s="93"/>
      <c r="FG227" s="93"/>
      <c r="FH227" s="93"/>
      <c r="FI227" s="93"/>
      <c r="FJ227" s="93"/>
      <c r="FK227" s="93"/>
      <c r="FL227" s="93"/>
      <c r="FM227" s="93"/>
      <c r="FN227" s="93"/>
      <c r="FO227" s="93"/>
      <c r="FP227" s="93"/>
      <c r="FQ227" s="93"/>
      <c r="FR227" s="93"/>
      <c r="FS227" s="93"/>
      <c r="FT227" s="93"/>
      <c r="FU227" s="93"/>
      <c r="FV227" s="93"/>
      <c r="FW227" s="93"/>
      <c r="FX227" s="93"/>
      <c r="FY227" s="93"/>
      <c r="FZ227" s="93"/>
      <c r="GA227" s="93"/>
      <c r="GB227" s="93"/>
      <c r="GC227" s="93"/>
      <c r="GD227" s="93"/>
      <c r="GE227" s="93"/>
      <c r="GF227" s="93"/>
      <c r="GG227" s="93"/>
      <c r="GH227" s="93"/>
      <c r="GI227" s="93"/>
      <c r="GJ227" s="93"/>
      <c r="GK227" s="93"/>
      <c r="GL227" s="93"/>
      <c r="GM227" s="93"/>
      <c r="GN227" s="93"/>
      <c r="GO227" s="93"/>
      <c r="GP227" s="93"/>
      <c r="GQ227" s="93"/>
      <c r="GR227" s="93"/>
      <c r="GS227" s="93"/>
      <c r="GT227" s="93"/>
      <c r="GU227" s="93"/>
      <c r="GV227" s="93"/>
      <c r="GW227" s="93"/>
      <c r="GX227" s="93"/>
      <c r="GY227" s="93"/>
      <c r="GZ227" s="93"/>
      <c r="HA227" s="93"/>
      <c r="HB227" s="93"/>
      <c r="HC227" s="93"/>
      <c r="HD227" s="93"/>
      <c r="HE227" s="93"/>
      <c r="HF227" s="93"/>
      <c r="HG227" s="93"/>
      <c r="HH227" s="93"/>
      <c r="HI227" s="93"/>
      <c r="HJ227" s="93"/>
      <c r="HK227" s="93"/>
      <c r="HL227" s="93"/>
      <c r="HM227" s="93"/>
      <c r="HN227" s="93"/>
      <c r="HO227" s="93"/>
      <c r="HP227" s="93"/>
      <c r="HQ227" s="93"/>
      <c r="HR227" s="93"/>
      <c r="HS227" s="93"/>
      <c r="HT227" s="93"/>
      <c r="HU227" s="93"/>
      <c r="HV227" s="93"/>
      <c r="HW227" s="93"/>
      <c r="HX227" s="93"/>
      <c r="HY227" s="93"/>
      <c r="HZ227" s="93"/>
      <c r="IA227" s="93"/>
      <c r="IB227" s="93"/>
      <c r="IC227" s="93"/>
      <c r="ID227" s="93"/>
      <c r="IE227" s="93"/>
      <c r="IF227" s="93"/>
      <c r="IG227" s="93"/>
      <c r="IH227" s="93"/>
      <c r="II227" s="93"/>
      <c r="IJ227" s="93"/>
      <c r="IK227" s="93"/>
      <c r="IL227" s="93"/>
      <c r="IM227" s="93"/>
      <c r="IN227" s="93"/>
      <c r="IO227" s="93"/>
      <c r="IP227" s="93"/>
      <c r="IQ227" s="93"/>
      <c r="IR227" s="93"/>
      <c r="IS227" s="93"/>
      <c r="IT227" s="93"/>
      <c r="IU227" s="93"/>
      <c r="IV227" s="93"/>
      <c r="IW227" s="93"/>
    </row>
    <row r="228" customFormat="false" ht="12.75" hidden="false" customHeight="false" outlineLevel="0" collapsed="false">
      <c r="A228" s="93"/>
      <c r="B228" s="105" t="n">
        <v>43466</v>
      </c>
      <c r="C228" s="91" t="n">
        <v>5.462</v>
      </c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  <c r="EK228" s="93"/>
      <c r="EL228" s="93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  <c r="EX228" s="93"/>
      <c r="EY228" s="93"/>
      <c r="EZ228" s="93"/>
      <c r="FA228" s="93"/>
      <c r="FB228" s="93"/>
      <c r="FC228" s="93"/>
      <c r="FD228" s="93"/>
      <c r="FE228" s="93"/>
      <c r="FF228" s="93"/>
      <c r="FG228" s="93"/>
      <c r="FH228" s="93"/>
      <c r="FI228" s="93"/>
      <c r="FJ228" s="93"/>
      <c r="FK228" s="93"/>
      <c r="FL228" s="93"/>
      <c r="FM228" s="93"/>
      <c r="FN228" s="93"/>
      <c r="FO228" s="93"/>
      <c r="FP228" s="93"/>
      <c r="FQ228" s="93"/>
      <c r="FR228" s="93"/>
      <c r="FS228" s="93"/>
      <c r="FT228" s="93"/>
      <c r="FU228" s="93"/>
      <c r="FV228" s="93"/>
      <c r="FW228" s="93"/>
      <c r="FX228" s="93"/>
      <c r="FY228" s="93"/>
      <c r="FZ228" s="93"/>
      <c r="GA228" s="93"/>
      <c r="GB228" s="93"/>
      <c r="GC228" s="93"/>
      <c r="GD228" s="93"/>
      <c r="GE228" s="93"/>
      <c r="GF228" s="93"/>
      <c r="GG228" s="93"/>
      <c r="GH228" s="93"/>
      <c r="GI228" s="93"/>
      <c r="GJ228" s="93"/>
      <c r="GK228" s="93"/>
      <c r="GL228" s="93"/>
      <c r="GM228" s="93"/>
      <c r="GN228" s="93"/>
      <c r="GO228" s="93"/>
      <c r="GP228" s="93"/>
      <c r="GQ228" s="93"/>
      <c r="GR228" s="93"/>
      <c r="GS228" s="93"/>
      <c r="GT228" s="93"/>
      <c r="GU228" s="93"/>
      <c r="GV228" s="93"/>
      <c r="GW228" s="93"/>
      <c r="GX228" s="93"/>
      <c r="GY228" s="93"/>
      <c r="GZ228" s="93"/>
      <c r="HA228" s="93"/>
      <c r="HB228" s="93"/>
      <c r="HC228" s="93"/>
      <c r="HD228" s="93"/>
      <c r="HE228" s="93"/>
      <c r="HF228" s="93"/>
      <c r="HG228" s="93"/>
      <c r="HH228" s="93"/>
      <c r="HI228" s="93"/>
      <c r="HJ228" s="93"/>
      <c r="HK228" s="93"/>
      <c r="HL228" s="93"/>
      <c r="HM228" s="93"/>
      <c r="HN228" s="93"/>
      <c r="HO228" s="93"/>
      <c r="HP228" s="93"/>
      <c r="HQ228" s="93"/>
      <c r="HR228" s="93"/>
      <c r="HS228" s="93"/>
      <c r="HT228" s="93"/>
      <c r="HU228" s="93"/>
      <c r="HV228" s="93"/>
      <c r="HW228" s="93"/>
      <c r="HX228" s="93"/>
      <c r="HY228" s="93"/>
      <c r="HZ228" s="93"/>
      <c r="IA228" s="93"/>
      <c r="IB228" s="93"/>
      <c r="IC228" s="93"/>
      <c r="ID228" s="93"/>
      <c r="IE228" s="93"/>
      <c r="IF228" s="93"/>
      <c r="IG228" s="93"/>
      <c r="IH228" s="93"/>
      <c r="II228" s="93"/>
      <c r="IJ228" s="93"/>
      <c r="IK228" s="93"/>
      <c r="IL228" s="93"/>
      <c r="IM228" s="93"/>
      <c r="IN228" s="93"/>
      <c r="IO228" s="93"/>
      <c r="IP228" s="93"/>
      <c r="IQ228" s="93"/>
      <c r="IR228" s="93"/>
      <c r="IS228" s="93"/>
      <c r="IT228" s="93"/>
      <c r="IU228" s="93"/>
      <c r="IV228" s="93"/>
      <c r="IW228" s="93"/>
    </row>
    <row r="229" customFormat="false" ht="12.75" hidden="false" customHeight="false" outlineLevel="0" collapsed="false">
      <c r="A229" s="93"/>
      <c r="B229" s="105" t="n">
        <v>43497</v>
      </c>
      <c r="C229" s="91" t="n">
        <v>5.375</v>
      </c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  <c r="CV229" s="93"/>
      <c r="CW229" s="93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  <c r="EK229" s="93"/>
      <c r="EL229" s="93"/>
      <c r="EM229" s="93"/>
      <c r="EN229" s="93"/>
      <c r="EO229" s="93"/>
      <c r="EP229" s="93"/>
      <c r="EQ229" s="93"/>
      <c r="ER229" s="93"/>
      <c r="ES229" s="93"/>
      <c r="ET229" s="93"/>
      <c r="EU229" s="93"/>
      <c r="EV229" s="93"/>
      <c r="EW229" s="93"/>
      <c r="EX229" s="93"/>
      <c r="EY229" s="93"/>
      <c r="EZ229" s="93"/>
      <c r="FA229" s="93"/>
      <c r="FB229" s="93"/>
      <c r="FC229" s="93"/>
      <c r="FD229" s="93"/>
      <c r="FE229" s="93"/>
      <c r="FF229" s="93"/>
      <c r="FG229" s="93"/>
      <c r="FH229" s="93"/>
      <c r="FI229" s="93"/>
      <c r="FJ229" s="93"/>
      <c r="FK229" s="93"/>
      <c r="FL229" s="93"/>
      <c r="FM229" s="93"/>
      <c r="FN229" s="93"/>
      <c r="FO229" s="93"/>
      <c r="FP229" s="93"/>
      <c r="FQ229" s="93"/>
      <c r="FR229" s="93"/>
      <c r="FS229" s="93"/>
      <c r="FT229" s="93"/>
      <c r="FU229" s="93"/>
      <c r="FV229" s="93"/>
      <c r="FW229" s="93"/>
      <c r="FX229" s="93"/>
      <c r="FY229" s="93"/>
      <c r="FZ229" s="93"/>
      <c r="GA229" s="93"/>
      <c r="GB229" s="93"/>
      <c r="GC229" s="93"/>
      <c r="GD229" s="93"/>
      <c r="GE229" s="93"/>
      <c r="GF229" s="93"/>
      <c r="GG229" s="93"/>
      <c r="GH229" s="93"/>
      <c r="GI229" s="93"/>
      <c r="GJ229" s="93"/>
      <c r="GK229" s="93"/>
      <c r="GL229" s="93"/>
      <c r="GM229" s="93"/>
      <c r="GN229" s="93"/>
      <c r="GO229" s="93"/>
      <c r="GP229" s="93"/>
      <c r="GQ229" s="93"/>
      <c r="GR229" s="93"/>
      <c r="GS229" s="93"/>
      <c r="GT229" s="93"/>
      <c r="GU229" s="93"/>
      <c r="GV229" s="93"/>
      <c r="GW229" s="93"/>
      <c r="GX229" s="93"/>
      <c r="GY229" s="93"/>
      <c r="GZ229" s="93"/>
      <c r="HA229" s="93"/>
      <c r="HB229" s="93"/>
      <c r="HC229" s="93"/>
      <c r="HD229" s="93"/>
      <c r="HE229" s="93"/>
      <c r="HF229" s="93"/>
      <c r="HG229" s="93"/>
      <c r="HH229" s="93"/>
      <c r="HI229" s="93"/>
      <c r="HJ229" s="93"/>
      <c r="HK229" s="93"/>
      <c r="HL229" s="93"/>
      <c r="HM229" s="93"/>
      <c r="HN229" s="93"/>
      <c r="HO229" s="93"/>
      <c r="HP229" s="93"/>
      <c r="HQ229" s="93"/>
      <c r="HR229" s="93"/>
      <c r="HS229" s="93"/>
      <c r="HT229" s="93"/>
      <c r="HU229" s="93"/>
      <c r="HV229" s="93"/>
      <c r="HW229" s="93"/>
      <c r="HX229" s="93"/>
      <c r="HY229" s="93"/>
      <c r="HZ229" s="93"/>
      <c r="IA229" s="93"/>
      <c r="IB229" s="93"/>
      <c r="IC229" s="93"/>
      <c r="ID229" s="93"/>
      <c r="IE229" s="93"/>
      <c r="IF229" s="93"/>
      <c r="IG229" s="93"/>
      <c r="IH229" s="93"/>
      <c r="II229" s="93"/>
      <c r="IJ229" s="93"/>
      <c r="IK229" s="93"/>
      <c r="IL229" s="93"/>
      <c r="IM229" s="93"/>
      <c r="IN229" s="93"/>
      <c r="IO229" s="93"/>
      <c r="IP229" s="93"/>
      <c r="IQ229" s="93"/>
      <c r="IR229" s="93"/>
      <c r="IS229" s="93"/>
      <c r="IT229" s="93"/>
      <c r="IU229" s="93"/>
      <c r="IV229" s="93"/>
      <c r="IW229" s="93"/>
    </row>
    <row r="230" customFormat="false" ht="12.75" hidden="false" customHeight="false" outlineLevel="0" collapsed="false">
      <c r="A230" s="93"/>
      <c r="B230" s="105" t="n">
        <v>43525</v>
      </c>
      <c r="C230" s="91" t="n">
        <v>5.236</v>
      </c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  <c r="FI230" s="93"/>
      <c r="FJ230" s="93"/>
      <c r="FK230" s="93"/>
      <c r="FL230" s="93"/>
      <c r="FM230" s="93"/>
      <c r="FN230" s="93"/>
      <c r="FO230" s="93"/>
      <c r="FP230" s="93"/>
      <c r="FQ230" s="93"/>
      <c r="FR230" s="93"/>
      <c r="FS230" s="93"/>
      <c r="FT230" s="93"/>
      <c r="FU230" s="93"/>
      <c r="FV230" s="93"/>
      <c r="FW230" s="93"/>
      <c r="FX230" s="93"/>
      <c r="FY230" s="93"/>
      <c r="FZ230" s="93"/>
      <c r="GA230" s="93"/>
      <c r="GB230" s="93"/>
      <c r="GC230" s="93"/>
      <c r="GD230" s="93"/>
      <c r="GE230" s="93"/>
      <c r="GF230" s="93"/>
      <c r="GG230" s="93"/>
      <c r="GH230" s="93"/>
      <c r="GI230" s="93"/>
      <c r="GJ230" s="93"/>
      <c r="GK230" s="93"/>
      <c r="GL230" s="93"/>
      <c r="GM230" s="93"/>
      <c r="GN230" s="93"/>
      <c r="GO230" s="93"/>
      <c r="GP230" s="93"/>
      <c r="GQ230" s="93"/>
      <c r="GR230" s="93"/>
      <c r="GS230" s="93"/>
      <c r="GT230" s="93"/>
      <c r="GU230" s="93"/>
      <c r="GV230" s="93"/>
      <c r="GW230" s="93"/>
      <c r="GX230" s="93"/>
      <c r="GY230" s="93"/>
      <c r="GZ230" s="93"/>
      <c r="HA230" s="93"/>
      <c r="HB230" s="93"/>
      <c r="HC230" s="93"/>
      <c r="HD230" s="93"/>
      <c r="HE230" s="93"/>
      <c r="HF230" s="93"/>
      <c r="HG230" s="93"/>
      <c r="HH230" s="93"/>
      <c r="HI230" s="93"/>
      <c r="HJ230" s="93"/>
      <c r="HK230" s="93"/>
      <c r="HL230" s="93"/>
      <c r="HM230" s="93"/>
      <c r="HN230" s="93"/>
      <c r="HO230" s="93"/>
      <c r="HP230" s="93"/>
      <c r="HQ230" s="93"/>
      <c r="HR230" s="93"/>
      <c r="HS230" s="93"/>
      <c r="HT230" s="93"/>
      <c r="HU230" s="93"/>
      <c r="HV230" s="93"/>
      <c r="HW230" s="93"/>
      <c r="HX230" s="93"/>
      <c r="HY230" s="93"/>
      <c r="HZ230" s="93"/>
      <c r="IA230" s="93"/>
      <c r="IB230" s="93"/>
      <c r="IC230" s="93"/>
      <c r="ID230" s="93"/>
      <c r="IE230" s="93"/>
      <c r="IF230" s="93"/>
      <c r="IG230" s="93"/>
      <c r="IH230" s="93"/>
      <c r="II230" s="93"/>
      <c r="IJ230" s="93"/>
      <c r="IK230" s="93"/>
      <c r="IL230" s="93"/>
      <c r="IM230" s="93"/>
      <c r="IN230" s="93"/>
      <c r="IO230" s="93"/>
      <c r="IP230" s="93"/>
      <c r="IQ230" s="93"/>
      <c r="IR230" s="93"/>
      <c r="IS230" s="93"/>
      <c r="IT230" s="93"/>
      <c r="IU230" s="93"/>
      <c r="IV230" s="93"/>
      <c r="IW230" s="93"/>
    </row>
    <row r="231" customFormat="false" ht="12.75" hidden="false" customHeight="false" outlineLevel="0" collapsed="false">
      <c r="A231" s="93"/>
      <c r="B231" s="105" t="n">
        <v>43556</v>
      </c>
      <c r="C231" s="91" t="n">
        <v>5.082</v>
      </c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  <c r="CV231" s="93"/>
      <c r="CW231" s="93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  <c r="EK231" s="93"/>
      <c r="EL231" s="93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  <c r="EX231" s="93"/>
      <c r="EY231" s="93"/>
      <c r="EZ231" s="93"/>
      <c r="FA231" s="93"/>
      <c r="FB231" s="93"/>
      <c r="FC231" s="93"/>
      <c r="FD231" s="93"/>
      <c r="FE231" s="93"/>
      <c r="FF231" s="93"/>
      <c r="FG231" s="93"/>
      <c r="FH231" s="93"/>
      <c r="FI231" s="93"/>
      <c r="FJ231" s="93"/>
      <c r="FK231" s="93"/>
      <c r="FL231" s="93"/>
      <c r="FM231" s="93"/>
      <c r="FN231" s="93"/>
      <c r="FO231" s="93"/>
      <c r="FP231" s="93"/>
      <c r="FQ231" s="93"/>
      <c r="FR231" s="93"/>
      <c r="FS231" s="93"/>
      <c r="FT231" s="93"/>
      <c r="FU231" s="93"/>
      <c r="FV231" s="93"/>
      <c r="FW231" s="93"/>
      <c r="FX231" s="93"/>
      <c r="FY231" s="93"/>
      <c r="FZ231" s="93"/>
      <c r="GA231" s="93"/>
      <c r="GB231" s="93"/>
      <c r="GC231" s="93"/>
      <c r="GD231" s="93"/>
      <c r="GE231" s="93"/>
      <c r="GF231" s="93"/>
      <c r="GG231" s="93"/>
      <c r="GH231" s="93"/>
      <c r="GI231" s="93"/>
      <c r="GJ231" s="93"/>
      <c r="GK231" s="93"/>
      <c r="GL231" s="93"/>
      <c r="GM231" s="93"/>
      <c r="GN231" s="93"/>
      <c r="GO231" s="93"/>
      <c r="GP231" s="93"/>
      <c r="GQ231" s="93"/>
      <c r="GR231" s="93"/>
      <c r="GS231" s="93"/>
      <c r="GT231" s="93"/>
      <c r="GU231" s="93"/>
      <c r="GV231" s="93"/>
      <c r="GW231" s="93"/>
      <c r="GX231" s="93"/>
      <c r="GY231" s="93"/>
      <c r="GZ231" s="93"/>
      <c r="HA231" s="93"/>
      <c r="HB231" s="93"/>
      <c r="HC231" s="93"/>
      <c r="HD231" s="93"/>
      <c r="HE231" s="93"/>
      <c r="HF231" s="93"/>
      <c r="HG231" s="93"/>
      <c r="HH231" s="93"/>
      <c r="HI231" s="93"/>
      <c r="HJ231" s="93"/>
      <c r="HK231" s="93"/>
      <c r="HL231" s="93"/>
      <c r="HM231" s="93"/>
      <c r="HN231" s="93"/>
      <c r="HO231" s="93"/>
      <c r="HP231" s="93"/>
      <c r="HQ231" s="93"/>
      <c r="HR231" s="93"/>
      <c r="HS231" s="93"/>
      <c r="HT231" s="93"/>
      <c r="HU231" s="93"/>
      <c r="HV231" s="93"/>
      <c r="HW231" s="93"/>
      <c r="HX231" s="93"/>
      <c r="HY231" s="93"/>
      <c r="HZ231" s="93"/>
      <c r="IA231" s="93"/>
      <c r="IB231" s="93"/>
      <c r="IC231" s="93"/>
      <c r="ID231" s="93"/>
      <c r="IE231" s="93"/>
      <c r="IF231" s="93"/>
      <c r="IG231" s="93"/>
      <c r="IH231" s="93"/>
      <c r="II231" s="93"/>
      <c r="IJ231" s="93"/>
      <c r="IK231" s="93"/>
      <c r="IL231" s="93"/>
      <c r="IM231" s="93"/>
      <c r="IN231" s="93"/>
      <c r="IO231" s="93"/>
      <c r="IP231" s="93"/>
      <c r="IQ231" s="93"/>
      <c r="IR231" s="93"/>
      <c r="IS231" s="93"/>
      <c r="IT231" s="93"/>
      <c r="IU231" s="93"/>
      <c r="IV231" s="93"/>
      <c r="IW231" s="93"/>
    </row>
    <row r="232" customFormat="false" ht="12.75" hidden="false" customHeight="false" outlineLevel="0" collapsed="false">
      <c r="A232" s="93"/>
      <c r="B232" s="105" t="n">
        <v>43586</v>
      </c>
      <c r="C232" s="91" t="n">
        <v>5.097</v>
      </c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  <c r="CV232" s="93"/>
      <c r="CW232" s="93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  <c r="EK232" s="93"/>
      <c r="EL232" s="93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  <c r="EX232" s="93"/>
      <c r="EY232" s="93"/>
      <c r="EZ232" s="93"/>
      <c r="FA232" s="93"/>
      <c r="FB232" s="93"/>
      <c r="FC232" s="93"/>
      <c r="FD232" s="93"/>
      <c r="FE232" s="93"/>
      <c r="FF232" s="93"/>
      <c r="FG232" s="93"/>
      <c r="FH232" s="93"/>
      <c r="FI232" s="93"/>
      <c r="FJ232" s="93"/>
      <c r="FK232" s="93"/>
      <c r="FL232" s="93"/>
      <c r="FM232" s="93"/>
      <c r="FN232" s="93"/>
      <c r="FO232" s="93"/>
      <c r="FP232" s="93"/>
      <c r="FQ232" s="93"/>
      <c r="FR232" s="93"/>
      <c r="FS232" s="93"/>
      <c r="FT232" s="93"/>
      <c r="FU232" s="93"/>
      <c r="FV232" s="93"/>
      <c r="FW232" s="93"/>
      <c r="FX232" s="93"/>
      <c r="FY232" s="93"/>
      <c r="FZ232" s="93"/>
      <c r="GA232" s="93"/>
      <c r="GB232" s="93"/>
      <c r="GC232" s="93"/>
      <c r="GD232" s="93"/>
      <c r="GE232" s="93"/>
      <c r="GF232" s="93"/>
      <c r="GG232" s="93"/>
      <c r="GH232" s="93"/>
      <c r="GI232" s="93"/>
      <c r="GJ232" s="93"/>
      <c r="GK232" s="93"/>
      <c r="GL232" s="93"/>
      <c r="GM232" s="93"/>
      <c r="GN232" s="93"/>
      <c r="GO232" s="93"/>
      <c r="GP232" s="93"/>
      <c r="GQ232" s="93"/>
      <c r="GR232" s="93"/>
      <c r="GS232" s="93"/>
      <c r="GT232" s="93"/>
      <c r="GU232" s="93"/>
      <c r="GV232" s="93"/>
      <c r="GW232" s="93"/>
      <c r="GX232" s="93"/>
      <c r="GY232" s="93"/>
      <c r="GZ232" s="93"/>
      <c r="HA232" s="93"/>
      <c r="HB232" s="93"/>
      <c r="HC232" s="93"/>
      <c r="HD232" s="93"/>
      <c r="HE232" s="93"/>
      <c r="HF232" s="93"/>
      <c r="HG232" s="93"/>
      <c r="HH232" s="93"/>
      <c r="HI232" s="93"/>
      <c r="HJ232" s="93"/>
      <c r="HK232" s="93"/>
      <c r="HL232" s="93"/>
      <c r="HM232" s="93"/>
      <c r="HN232" s="93"/>
      <c r="HO232" s="93"/>
      <c r="HP232" s="93"/>
      <c r="HQ232" s="93"/>
      <c r="HR232" s="93"/>
      <c r="HS232" s="93"/>
      <c r="HT232" s="93"/>
      <c r="HU232" s="93"/>
      <c r="HV232" s="93"/>
      <c r="HW232" s="93"/>
      <c r="HX232" s="93"/>
      <c r="HY232" s="93"/>
      <c r="HZ232" s="93"/>
      <c r="IA232" s="93"/>
      <c r="IB232" s="93"/>
      <c r="IC232" s="93"/>
      <c r="ID232" s="93"/>
      <c r="IE232" s="93"/>
      <c r="IF232" s="93"/>
      <c r="IG232" s="93"/>
      <c r="IH232" s="93"/>
      <c r="II232" s="93"/>
      <c r="IJ232" s="93"/>
      <c r="IK232" s="93"/>
      <c r="IL232" s="93"/>
      <c r="IM232" s="93"/>
      <c r="IN232" s="93"/>
      <c r="IO232" s="93"/>
      <c r="IP232" s="93"/>
      <c r="IQ232" s="93"/>
      <c r="IR232" s="93"/>
      <c r="IS232" s="93"/>
      <c r="IT232" s="93"/>
      <c r="IU232" s="93"/>
      <c r="IV232" s="93"/>
      <c r="IW232" s="93"/>
    </row>
    <row r="233" customFormat="false" ht="12.75" hidden="false" customHeight="false" outlineLevel="0" collapsed="false">
      <c r="A233" s="93"/>
      <c r="B233" s="105" t="n">
        <v>43617</v>
      </c>
      <c r="C233" s="91" t="n">
        <v>5.135</v>
      </c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  <c r="CV233" s="93"/>
      <c r="CW233" s="93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  <c r="EX233" s="93"/>
      <c r="EY233" s="93"/>
      <c r="EZ233" s="93"/>
      <c r="FA233" s="93"/>
      <c r="FB233" s="93"/>
      <c r="FC233" s="93"/>
      <c r="FD233" s="93"/>
      <c r="FE233" s="93"/>
      <c r="FF233" s="93"/>
      <c r="FG233" s="93"/>
      <c r="FH233" s="93"/>
      <c r="FI233" s="93"/>
      <c r="FJ233" s="93"/>
      <c r="FK233" s="93"/>
      <c r="FL233" s="93"/>
      <c r="FM233" s="93"/>
      <c r="FN233" s="93"/>
      <c r="FO233" s="93"/>
      <c r="FP233" s="93"/>
      <c r="FQ233" s="93"/>
      <c r="FR233" s="93"/>
      <c r="FS233" s="93"/>
      <c r="FT233" s="93"/>
      <c r="FU233" s="93"/>
      <c r="FV233" s="93"/>
      <c r="FW233" s="93"/>
      <c r="FX233" s="93"/>
      <c r="FY233" s="93"/>
      <c r="FZ233" s="93"/>
      <c r="GA233" s="93"/>
      <c r="GB233" s="93"/>
      <c r="GC233" s="93"/>
      <c r="GD233" s="93"/>
      <c r="GE233" s="93"/>
      <c r="GF233" s="93"/>
      <c r="GG233" s="93"/>
      <c r="GH233" s="93"/>
      <c r="GI233" s="93"/>
      <c r="GJ233" s="93"/>
      <c r="GK233" s="93"/>
      <c r="GL233" s="93"/>
      <c r="GM233" s="93"/>
      <c r="GN233" s="93"/>
      <c r="GO233" s="93"/>
      <c r="GP233" s="93"/>
      <c r="GQ233" s="93"/>
      <c r="GR233" s="93"/>
      <c r="GS233" s="93"/>
      <c r="GT233" s="93"/>
      <c r="GU233" s="93"/>
      <c r="GV233" s="93"/>
      <c r="GW233" s="93"/>
      <c r="GX233" s="93"/>
      <c r="GY233" s="93"/>
      <c r="GZ233" s="93"/>
      <c r="HA233" s="93"/>
      <c r="HB233" s="93"/>
      <c r="HC233" s="93"/>
      <c r="HD233" s="93"/>
      <c r="HE233" s="93"/>
      <c r="HF233" s="93"/>
      <c r="HG233" s="93"/>
      <c r="HH233" s="93"/>
      <c r="HI233" s="93"/>
      <c r="HJ233" s="93"/>
      <c r="HK233" s="93"/>
      <c r="HL233" s="93"/>
      <c r="HM233" s="93"/>
      <c r="HN233" s="93"/>
      <c r="HO233" s="93"/>
      <c r="HP233" s="93"/>
      <c r="HQ233" s="93"/>
      <c r="HR233" s="93"/>
      <c r="HS233" s="93"/>
      <c r="HT233" s="93"/>
      <c r="HU233" s="93"/>
      <c r="HV233" s="93"/>
      <c r="HW233" s="93"/>
      <c r="HX233" s="93"/>
      <c r="HY233" s="93"/>
      <c r="HZ233" s="93"/>
      <c r="IA233" s="93"/>
      <c r="IB233" s="93"/>
      <c r="IC233" s="93"/>
      <c r="ID233" s="93"/>
      <c r="IE233" s="93"/>
      <c r="IF233" s="93"/>
      <c r="IG233" s="93"/>
      <c r="IH233" s="93"/>
      <c r="II233" s="93"/>
      <c r="IJ233" s="93"/>
      <c r="IK233" s="93"/>
      <c r="IL233" s="93"/>
      <c r="IM233" s="93"/>
      <c r="IN233" s="93"/>
      <c r="IO233" s="93"/>
      <c r="IP233" s="93"/>
      <c r="IQ233" s="93"/>
      <c r="IR233" s="93"/>
      <c r="IS233" s="93"/>
      <c r="IT233" s="93"/>
      <c r="IU233" s="93"/>
      <c r="IV233" s="93"/>
      <c r="IW233" s="93"/>
    </row>
    <row r="234" customFormat="false" ht="12.75" hidden="false" customHeight="false" outlineLevel="0" collapsed="false">
      <c r="A234" s="93"/>
      <c r="B234" s="105" t="n">
        <v>43647</v>
      </c>
      <c r="C234" s="91" t="n">
        <v>5.18</v>
      </c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  <c r="CV234" s="93"/>
      <c r="CW234" s="93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  <c r="EK234" s="93"/>
      <c r="EL234" s="93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  <c r="EX234" s="93"/>
      <c r="EY234" s="93"/>
      <c r="EZ234" s="93"/>
      <c r="FA234" s="93"/>
      <c r="FB234" s="93"/>
      <c r="FC234" s="93"/>
      <c r="FD234" s="93"/>
      <c r="FE234" s="93"/>
      <c r="FF234" s="93"/>
      <c r="FG234" s="93"/>
      <c r="FH234" s="93"/>
      <c r="FI234" s="93"/>
      <c r="FJ234" s="93"/>
      <c r="FK234" s="93"/>
      <c r="FL234" s="93"/>
      <c r="FM234" s="93"/>
      <c r="FN234" s="93"/>
      <c r="FO234" s="93"/>
      <c r="FP234" s="93"/>
      <c r="FQ234" s="93"/>
      <c r="FR234" s="93"/>
      <c r="FS234" s="93"/>
      <c r="FT234" s="93"/>
      <c r="FU234" s="93"/>
      <c r="FV234" s="93"/>
      <c r="FW234" s="93"/>
      <c r="FX234" s="93"/>
      <c r="FY234" s="93"/>
      <c r="FZ234" s="93"/>
      <c r="GA234" s="93"/>
      <c r="GB234" s="93"/>
      <c r="GC234" s="93"/>
      <c r="GD234" s="93"/>
      <c r="GE234" s="93"/>
      <c r="GF234" s="93"/>
      <c r="GG234" s="93"/>
      <c r="GH234" s="93"/>
      <c r="GI234" s="93"/>
      <c r="GJ234" s="93"/>
      <c r="GK234" s="93"/>
      <c r="GL234" s="93"/>
      <c r="GM234" s="93"/>
      <c r="GN234" s="93"/>
      <c r="GO234" s="93"/>
      <c r="GP234" s="93"/>
      <c r="GQ234" s="93"/>
      <c r="GR234" s="93"/>
      <c r="GS234" s="93"/>
      <c r="GT234" s="93"/>
      <c r="GU234" s="93"/>
      <c r="GV234" s="93"/>
      <c r="GW234" s="93"/>
      <c r="GX234" s="93"/>
      <c r="GY234" s="93"/>
      <c r="GZ234" s="93"/>
      <c r="HA234" s="93"/>
      <c r="HB234" s="93"/>
      <c r="HC234" s="93"/>
      <c r="HD234" s="93"/>
      <c r="HE234" s="93"/>
      <c r="HF234" s="93"/>
      <c r="HG234" s="93"/>
      <c r="HH234" s="93"/>
      <c r="HI234" s="93"/>
      <c r="HJ234" s="93"/>
      <c r="HK234" s="93"/>
      <c r="HL234" s="93"/>
      <c r="HM234" s="93"/>
      <c r="HN234" s="93"/>
      <c r="HO234" s="93"/>
      <c r="HP234" s="93"/>
      <c r="HQ234" s="93"/>
      <c r="HR234" s="93"/>
      <c r="HS234" s="93"/>
      <c r="HT234" s="93"/>
      <c r="HU234" s="93"/>
      <c r="HV234" s="93"/>
      <c r="HW234" s="93"/>
      <c r="HX234" s="93"/>
      <c r="HY234" s="93"/>
      <c r="HZ234" s="93"/>
      <c r="IA234" s="93"/>
      <c r="IB234" s="93"/>
      <c r="IC234" s="93"/>
      <c r="ID234" s="93"/>
      <c r="IE234" s="93"/>
      <c r="IF234" s="93"/>
      <c r="IG234" s="93"/>
      <c r="IH234" s="93"/>
      <c r="II234" s="93"/>
      <c r="IJ234" s="93"/>
      <c r="IK234" s="93"/>
      <c r="IL234" s="93"/>
      <c r="IM234" s="93"/>
      <c r="IN234" s="93"/>
      <c r="IO234" s="93"/>
      <c r="IP234" s="93"/>
      <c r="IQ234" s="93"/>
      <c r="IR234" s="93"/>
      <c r="IS234" s="93"/>
      <c r="IT234" s="93"/>
      <c r="IU234" s="93"/>
      <c r="IV234" s="93"/>
      <c r="IW234" s="93"/>
    </row>
    <row r="235" customFormat="false" ht="12.75" hidden="false" customHeight="false" outlineLevel="0" collapsed="false">
      <c r="A235" s="93"/>
      <c r="B235" s="105" t="n">
        <v>43678</v>
      </c>
      <c r="C235" s="91" t="n">
        <v>5.218</v>
      </c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  <c r="CV235" s="93"/>
      <c r="CW235" s="93"/>
      <c r="CX235" s="93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  <c r="EK235" s="93"/>
      <c r="EL235" s="93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  <c r="EX235" s="93"/>
      <c r="EY235" s="93"/>
      <c r="EZ235" s="93"/>
      <c r="FA235" s="93"/>
      <c r="FB235" s="93"/>
      <c r="FC235" s="93"/>
      <c r="FD235" s="93"/>
      <c r="FE235" s="93"/>
      <c r="FF235" s="93"/>
      <c r="FG235" s="93"/>
      <c r="FH235" s="93"/>
      <c r="FI235" s="93"/>
      <c r="FJ235" s="93"/>
      <c r="FK235" s="93"/>
      <c r="FL235" s="93"/>
      <c r="FM235" s="93"/>
      <c r="FN235" s="93"/>
      <c r="FO235" s="93"/>
      <c r="FP235" s="93"/>
      <c r="FQ235" s="93"/>
      <c r="FR235" s="93"/>
      <c r="FS235" s="93"/>
      <c r="FT235" s="93"/>
      <c r="FU235" s="93"/>
      <c r="FV235" s="93"/>
      <c r="FW235" s="93"/>
      <c r="FX235" s="93"/>
      <c r="FY235" s="93"/>
      <c r="FZ235" s="93"/>
      <c r="GA235" s="93"/>
      <c r="GB235" s="93"/>
      <c r="GC235" s="93"/>
      <c r="GD235" s="93"/>
      <c r="GE235" s="93"/>
      <c r="GF235" s="93"/>
      <c r="GG235" s="93"/>
      <c r="GH235" s="93"/>
      <c r="GI235" s="93"/>
      <c r="GJ235" s="93"/>
      <c r="GK235" s="93"/>
      <c r="GL235" s="93"/>
      <c r="GM235" s="93"/>
      <c r="GN235" s="93"/>
      <c r="GO235" s="93"/>
      <c r="GP235" s="93"/>
      <c r="GQ235" s="93"/>
      <c r="GR235" s="93"/>
      <c r="GS235" s="93"/>
      <c r="GT235" s="93"/>
      <c r="GU235" s="93"/>
      <c r="GV235" s="93"/>
      <c r="GW235" s="93"/>
      <c r="GX235" s="93"/>
      <c r="GY235" s="93"/>
      <c r="GZ235" s="93"/>
      <c r="HA235" s="93"/>
      <c r="HB235" s="93"/>
      <c r="HC235" s="93"/>
      <c r="HD235" s="93"/>
      <c r="HE235" s="93"/>
      <c r="HF235" s="93"/>
      <c r="HG235" s="93"/>
      <c r="HH235" s="93"/>
      <c r="HI235" s="93"/>
      <c r="HJ235" s="93"/>
      <c r="HK235" s="93"/>
      <c r="HL235" s="93"/>
      <c r="HM235" s="93"/>
      <c r="HN235" s="93"/>
      <c r="HO235" s="93"/>
      <c r="HP235" s="93"/>
      <c r="HQ235" s="93"/>
      <c r="HR235" s="93"/>
      <c r="HS235" s="93"/>
      <c r="HT235" s="93"/>
      <c r="HU235" s="93"/>
      <c r="HV235" s="93"/>
      <c r="HW235" s="93"/>
      <c r="HX235" s="93"/>
      <c r="HY235" s="93"/>
      <c r="HZ235" s="93"/>
      <c r="IA235" s="93"/>
      <c r="IB235" s="93"/>
      <c r="IC235" s="93"/>
      <c r="ID235" s="93"/>
      <c r="IE235" s="93"/>
      <c r="IF235" s="93"/>
      <c r="IG235" s="93"/>
      <c r="IH235" s="93"/>
      <c r="II235" s="93"/>
      <c r="IJ235" s="93"/>
      <c r="IK235" s="93"/>
      <c r="IL235" s="93"/>
      <c r="IM235" s="93"/>
      <c r="IN235" s="93"/>
      <c r="IO235" s="93"/>
      <c r="IP235" s="93"/>
      <c r="IQ235" s="93"/>
      <c r="IR235" s="93"/>
      <c r="IS235" s="93"/>
      <c r="IT235" s="93"/>
      <c r="IU235" s="93"/>
      <c r="IV235" s="93"/>
      <c r="IW235" s="93"/>
    </row>
    <row r="236" customFormat="false" ht="12.75" hidden="false" customHeight="false" outlineLevel="0" collapsed="false">
      <c r="A236" s="93"/>
      <c r="B236" s="105" t="n">
        <v>43709</v>
      </c>
      <c r="C236" s="91" t="n">
        <v>5.212</v>
      </c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  <c r="EX236" s="93"/>
      <c r="EY236" s="93"/>
      <c r="EZ236" s="93"/>
      <c r="FA236" s="93"/>
      <c r="FB236" s="93"/>
      <c r="FC236" s="93"/>
      <c r="FD236" s="93"/>
      <c r="FE236" s="93"/>
      <c r="FF236" s="93"/>
      <c r="FG236" s="93"/>
      <c r="FH236" s="93"/>
      <c r="FI236" s="93"/>
      <c r="FJ236" s="93"/>
      <c r="FK236" s="93"/>
      <c r="FL236" s="93"/>
      <c r="FM236" s="93"/>
      <c r="FN236" s="93"/>
      <c r="FO236" s="93"/>
      <c r="FP236" s="93"/>
      <c r="FQ236" s="93"/>
      <c r="FR236" s="93"/>
      <c r="FS236" s="93"/>
      <c r="FT236" s="93"/>
      <c r="FU236" s="93"/>
      <c r="FV236" s="93"/>
      <c r="FW236" s="93"/>
      <c r="FX236" s="93"/>
      <c r="FY236" s="93"/>
      <c r="FZ236" s="93"/>
      <c r="GA236" s="93"/>
      <c r="GB236" s="93"/>
      <c r="GC236" s="93"/>
      <c r="GD236" s="93"/>
      <c r="GE236" s="93"/>
      <c r="GF236" s="93"/>
      <c r="GG236" s="93"/>
      <c r="GH236" s="93"/>
      <c r="GI236" s="93"/>
      <c r="GJ236" s="93"/>
      <c r="GK236" s="93"/>
      <c r="GL236" s="93"/>
      <c r="GM236" s="93"/>
      <c r="GN236" s="93"/>
      <c r="GO236" s="93"/>
      <c r="GP236" s="93"/>
      <c r="GQ236" s="93"/>
      <c r="GR236" s="93"/>
      <c r="GS236" s="93"/>
      <c r="GT236" s="93"/>
      <c r="GU236" s="93"/>
      <c r="GV236" s="93"/>
      <c r="GW236" s="93"/>
      <c r="GX236" s="93"/>
      <c r="GY236" s="93"/>
      <c r="GZ236" s="93"/>
      <c r="HA236" s="93"/>
      <c r="HB236" s="93"/>
      <c r="HC236" s="93"/>
      <c r="HD236" s="93"/>
      <c r="HE236" s="93"/>
      <c r="HF236" s="93"/>
      <c r="HG236" s="93"/>
      <c r="HH236" s="93"/>
      <c r="HI236" s="93"/>
      <c r="HJ236" s="93"/>
      <c r="HK236" s="93"/>
      <c r="HL236" s="93"/>
      <c r="HM236" s="93"/>
      <c r="HN236" s="93"/>
      <c r="HO236" s="93"/>
      <c r="HP236" s="93"/>
      <c r="HQ236" s="93"/>
      <c r="HR236" s="93"/>
      <c r="HS236" s="93"/>
      <c r="HT236" s="93"/>
      <c r="HU236" s="93"/>
      <c r="HV236" s="93"/>
      <c r="HW236" s="93"/>
      <c r="HX236" s="93"/>
      <c r="HY236" s="93"/>
      <c r="HZ236" s="93"/>
      <c r="IA236" s="93"/>
      <c r="IB236" s="93"/>
      <c r="IC236" s="93"/>
      <c r="ID236" s="93"/>
      <c r="IE236" s="93"/>
      <c r="IF236" s="93"/>
      <c r="IG236" s="93"/>
      <c r="IH236" s="93"/>
      <c r="II236" s="93"/>
      <c r="IJ236" s="93"/>
      <c r="IK236" s="93"/>
      <c r="IL236" s="93"/>
      <c r="IM236" s="93"/>
      <c r="IN236" s="93"/>
      <c r="IO236" s="93"/>
      <c r="IP236" s="93"/>
      <c r="IQ236" s="93"/>
      <c r="IR236" s="93"/>
      <c r="IS236" s="93"/>
      <c r="IT236" s="93"/>
      <c r="IU236" s="93"/>
      <c r="IV236" s="93"/>
      <c r="IW236" s="93"/>
    </row>
    <row r="237" customFormat="false" ht="12.75" hidden="false" customHeight="false" outlineLevel="0" collapsed="false">
      <c r="A237" s="93"/>
      <c r="B237" s="105" t="n">
        <v>43739</v>
      </c>
      <c r="C237" s="91" t="n">
        <v>5.212</v>
      </c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  <c r="CV237" s="93"/>
      <c r="CW237" s="93"/>
      <c r="CX237" s="93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  <c r="EK237" s="93"/>
      <c r="EL237" s="93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  <c r="EX237" s="93"/>
      <c r="EY237" s="93"/>
      <c r="EZ237" s="93"/>
      <c r="FA237" s="93"/>
      <c r="FB237" s="93"/>
      <c r="FC237" s="93"/>
      <c r="FD237" s="93"/>
      <c r="FE237" s="93"/>
      <c r="FF237" s="93"/>
      <c r="FG237" s="93"/>
      <c r="FH237" s="93"/>
      <c r="FI237" s="93"/>
      <c r="FJ237" s="93"/>
      <c r="FK237" s="93"/>
      <c r="FL237" s="93"/>
      <c r="FM237" s="93"/>
      <c r="FN237" s="93"/>
      <c r="FO237" s="93"/>
      <c r="FP237" s="93"/>
      <c r="FQ237" s="93"/>
      <c r="FR237" s="93"/>
      <c r="FS237" s="93"/>
      <c r="FT237" s="93"/>
      <c r="FU237" s="93"/>
      <c r="FV237" s="93"/>
      <c r="FW237" s="93"/>
      <c r="FX237" s="93"/>
      <c r="FY237" s="93"/>
      <c r="FZ237" s="93"/>
      <c r="GA237" s="93"/>
      <c r="GB237" s="93"/>
      <c r="GC237" s="93"/>
      <c r="GD237" s="93"/>
      <c r="GE237" s="93"/>
      <c r="GF237" s="93"/>
      <c r="GG237" s="93"/>
      <c r="GH237" s="93"/>
      <c r="GI237" s="93"/>
      <c r="GJ237" s="93"/>
      <c r="GK237" s="93"/>
      <c r="GL237" s="93"/>
      <c r="GM237" s="93"/>
      <c r="GN237" s="93"/>
      <c r="GO237" s="93"/>
      <c r="GP237" s="93"/>
      <c r="GQ237" s="93"/>
      <c r="GR237" s="93"/>
      <c r="GS237" s="93"/>
      <c r="GT237" s="93"/>
      <c r="GU237" s="93"/>
      <c r="GV237" s="93"/>
      <c r="GW237" s="93"/>
      <c r="GX237" s="93"/>
      <c r="GY237" s="93"/>
      <c r="GZ237" s="93"/>
      <c r="HA237" s="93"/>
      <c r="HB237" s="93"/>
      <c r="HC237" s="93"/>
      <c r="HD237" s="93"/>
      <c r="HE237" s="93"/>
      <c r="HF237" s="93"/>
      <c r="HG237" s="93"/>
      <c r="HH237" s="93"/>
      <c r="HI237" s="93"/>
      <c r="HJ237" s="93"/>
      <c r="HK237" s="93"/>
      <c r="HL237" s="93"/>
      <c r="HM237" s="93"/>
      <c r="HN237" s="93"/>
      <c r="HO237" s="93"/>
      <c r="HP237" s="93"/>
      <c r="HQ237" s="93"/>
      <c r="HR237" s="93"/>
      <c r="HS237" s="93"/>
      <c r="HT237" s="93"/>
      <c r="HU237" s="93"/>
      <c r="HV237" s="93"/>
      <c r="HW237" s="93"/>
      <c r="HX237" s="93"/>
      <c r="HY237" s="93"/>
      <c r="HZ237" s="93"/>
      <c r="IA237" s="93"/>
      <c r="IB237" s="93"/>
      <c r="IC237" s="93"/>
      <c r="ID237" s="93"/>
      <c r="IE237" s="93"/>
      <c r="IF237" s="93"/>
      <c r="IG237" s="93"/>
      <c r="IH237" s="93"/>
      <c r="II237" s="93"/>
      <c r="IJ237" s="93"/>
      <c r="IK237" s="93"/>
      <c r="IL237" s="93"/>
      <c r="IM237" s="93"/>
      <c r="IN237" s="93"/>
      <c r="IO237" s="93"/>
      <c r="IP237" s="93"/>
      <c r="IQ237" s="93"/>
      <c r="IR237" s="93"/>
      <c r="IS237" s="93"/>
      <c r="IT237" s="93"/>
      <c r="IU237" s="93"/>
      <c r="IV237" s="93"/>
      <c r="IW237" s="93"/>
    </row>
    <row r="238" customFormat="false" ht="12.75" hidden="false" customHeight="false" outlineLevel="0" collapsed="false">
      <c r="A238" s="93"/>
      <c r="B238" s="105" t="n">
        <v>43770</v>
      </c>
      <c r="C238" s="91" t="n">
        <v>5.395</v>
      </c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  <c r="CV238" s="93"/>
      <c r="CW238" s="93"/>
      <c r="CX238" s="93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  <c r="EK238" s="93"/>
      <c r="EL238" s="93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  <c r="EX238" s="93"/>
      <c r="EY238" s="93"/>
      <c r="EZ238" s="93"/>
      <c r="FA238" s="93"/>
      <c r="FB238" s="93"/>
      <c r="FC238" s="93"/>
      <c r="FD238" s="93"/>
      <c r="FE238" s="93"/>
      <c r="FF238" s="93"/>
      <c r="FG238" s="93"/>
      <c r="FH238" s="93"/>
      <c r="FI238" s="93"/>
      <c r="FJ238" s="93"/>
      <c r="FK238" s="93"/>
      <c r="FL238" s="93"/>
      <c r="FM238" s="93"/>
      <c r="FN238" s="93"/>
      <c r="FO238" s="93"/>
      <c r="FP238" s="93"/>
      <c r="FQ238" s="93"/>
      <c r="FR238" s="93"/>
      <c r="FS238" s="93"/>
      <c r="FT238" s="93"/>
      <c r="FU238" s="93"/>
      <c r="FV238" s="93"/>
      <c r="FW238" s="93"/>
      <c r="FX238" s="93"/>
      <c r="FY238" s="93"/>
      <c r="FZ238" s="93"/>
      <c r="GA238" s="93"/>
      <c r="GB238" s="93"/>
      <c r="GC238" s="93"/>
      <c r="GD238" s="93"/>
      <c r="GE238" s="93"/>
      <c r="GF238" s="93"/>
      <c r="GG238" s="93"/>
      <c r="GH238" s="93"/>
      <c r="GI238" s="93"/>
      <c r="GJ238" s="93"/>
      <c r="GK238" s="93"/>
      <c r="GL238" s="93"/>
      <c r="GM238" s="93"/>
      <c r="GN238" s="93"/>
      <c r="GO238" s="93"/>
      <c r="GP238" s="93"/>
      <c r="GQ238" s="93"/>
      <c r="GR238" s="93"/>
      <c r="GS238" s="93"/>
      <c r="GT238" s="93"/>
      <c r="GU238" s="93"/>
      <c r="GV238" s="93"/>
      <c r="GW238" s="93"/>
      <c r="GX238" s="93"/>
      <c r="GY238" s="93"/>
      <c r="GZ238" s="93"/>
      <c r="HA238" s="93"/>
      <c r="HB238" s="93"/>
      <c r="HC238" s="93"/>
      <c r="HD238" s="93"/>
      <c r="HE238" s="93"/>
      <c r="HF238" s="93"/>
      <c r="HG238" s="93"/>
      <c r="HH238" s="93"/>
      <c r="HI238" s="93"/>
      <c r="HJ238" s="93"/>
      <c r="HK238" s="93"/>
      <c r="HL238" s="93"/>
      <c r="HM238" s="93"/>
      <c r="HN238" s="93"/>
      <c r="HO238" s="93"/>
      <c r="HP238" s="93"/>
      <c r="HQ238" s="93"/>
      <c r="HR238" s="93"/>
      <c r="HS238" s="93"/>
      <c r="HT238" s="93"/>
      <c r="HU238" s="93"/>
      <c r="HV238" s="93"/>
      <c r="HW238" s="93"/>
      <c r="HX238" s="93"/>
      <c r="HY238" s="93"/>
      <c r="HZ238" s="93"/>
      <c r="IA238" s="93"/>
      <c r="IB238" s="93"/>
      <c r="IC238" s="93"/>
      <c r="ID238" s="93"/>
      <c r="IE238" s="93"/>
      <c r="IF238" s="93"/>
      <c r="IG238" s="93"/>
      <c r="IH238" s="93"/>
      <c r="II238" s="93"/>
      <c r="IJ238" s="93"/>
      <c r="IK238" s="93"/>
      <c r="IL238" s="93"/>
      <c r="IM238" s="93"/>
      <c r="IN238" s="93"/>
      <c r="IO238" s="93"/>
      <c r="IP238" s="93"/>
      <c r="IQ238" s="93"/>
      <c r="IR238" s="93"/>
      <c r="IS238" s="93"/>
      <c r="IT238" s="93"/>
      <c r="IU238" s="93"/>
      <c r="IV238" s="93"/>
      <c r="IW238" s="93"/>
    </row>
    <row r="239" customFormat="false" ht="12.75" hidden="false" customHeight="false" outlineLevel="0" collapsed="false">
      <c r="A239" s="93"/>
      <c r="B239" s="105" t="n">
        <v>43800</v>
      </c>
      <c r="C239" s="91" t="n">
        <v>5.512</v>
      </c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  <c r="CV239" s="93"/>
      <c r="CW239" s="93"/>
      <c r="CX239" s="93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  <c r="EK239" s="93"/>
      <c r="EL239" s="93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  <c r="EX239" s="93"/>
      <c r="EY239" s="93"/>
      <c r="EZ239" s="93"/>
      <c r="FA239" s="93"/>
      <c r="FB239" s="93"/>
      <c r="FC239" s="93"/>
      <c r="FD239" s="93"/>
      <c r="FE239" s="93"/>
      <c r="FF239" s="93"/>
      <c r="FG239" s="93"/>
      <c r="FH239" s="93"/>
      <c r="FI239" s="93"/>
      <c r="FJ239" s="93"/>
      <c r="FK239" s="93"/>
      <c r="FL239" s="93"/>
      <c r="FM239" s="93"/>
      <c r="FN239" s="93"/>
      <c r="FO239" s="93"/>
      <c r="FP239" s="93"/>
      <c r="FQ239" s="93"/>
      <c r="FR239" s="93"/>
      <c r="FS239" s="93"/>
      <c r="FT239" s="93"/>
      <c r="FU239" s="93"/>
      <c r="FV239" s="93"/>
      <c r="FW239" s="93"/>
      <c r="FX239" s="93"/>
      <c r="FY239" s="93"/>
      <c r="FZ239" s="93"/>
      <c r="GA239" s="93"/>
      <c r="GB239" s="93"/>
      <c r="GC239" s="93"/>
      <c r="GD239" s="93"/>
      <c r="GE239" s="93"/>
      <c r="GF239" s="93"/>
      <c r="GG239" s="93"/>
      <c r="GH239" s="93"/>
      <c r="GI239" s="93"/>
      <c r="GJ239" s="93"/>
      <c r="GK239" s="93"/>
      <c r="GL239" s="93"/>
      <c r="GM239" s="93"/>
      <c r="GN239" s="93"/>
      <c r="GO239" s="93"/>
      <c r="GP239" s="93"/>
      <c r="GQ239" s="93"/>
      <c r="GR239" s="93"/>
      <c r="GS239" s="93"/>
      <c r="GT239" s="93"/>
      <c r="GU239" s="93"/>
      <c r="GV239" s="93"/>
      <c r="GW239" s="93"/>
      <c r="GX239" s="93"/>
      <c r="GY239" s="93"/>
      <c r="GZ239" s="93"/>
      <c r="HA239" s="93"/>
      <c r="HB239" s="93"/>
      <c r="HC239" s="93"/>
      <c r="HD239" s="93"/>
      <c r="HE239" s="93"/>
      <c r="HF239" s="93"/>
      <c r="HG239" s="93"/>
      <c r="HH239" s="93"/>
      <c r="HI239" s="93"/>
      <c r="HJ239" s="93"/>
      <c r="HK239" s="93"/>
      <c r="HL239" s="93"/>
      <c r="HM239" s="93"/>
      <c r="HN239" s="93"/>
      <c r="HO239" s="93"/>
      <c r="HP239" s="93"/>
      <c r="HQ239" s="93"/>
      <c r="HR239" s="93"/>
      <c r="HS239" s="93"/>
      <c r="HT239" s="93"/>
      <c r="HU239" s="93"/>
      <c r="HV239" s="93"/>
      <c r="HW239" s="93"/>
      <c r="HX239" s="93"/>
      <c r="HY239" s="93"/>
      <c r="HZ239" s="93"/>
      <c r="IA239" s="93"/>
      <c r="IB239" s="93"/>
      <c r="IC239" s="93"/>
      <c r="ID239" s="93"/>
      <c r="IE239" s="93"/>
      <c r="IF239" s="93"/>
      <c r="IG239" s="93"/>
      <c r="IH239" s="93"/>
      <c r="II239" s="93"/>
      <c r="IJ239" s="93"/>
      <c r="IK239" s="93"/>
      <c r="IL239" s="93"/>
      <c r="IM239" s="93"/>
      <c r="IN239" s="93"/>
      <c r="IO239" s="93"/>
      <c r="IP239" s="93"/>
      <c r="IQ239" s="93"/>
      <c r="IR239" s="93"/>
      <c r="IS239" s="93"/>
      <c r="IT239" s="93"/>
      <c r="IU239" s="93"/>
      <c r="IV239" s="93"/>
      <c r="IW239" s="93"/>
    </row>
    <row r="240" customFormat="false" ht="12.75" hidden="false" customHeight="false" outlineLevel="0" collapsed="false">
      <c r="A240" s="93"/>
      <c r="B240" s="105" t="n">
        <v>43831</v>
      </c>
      <c r="C240" s="91" t="n">
        <v>5.572</v>
      </c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  <c r="CV240" s="93"/>
      <c r="CW240" s="93"/>
      <c r="CX240" s="93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  <c r="EK240" s="93"/>
      <c r="EL240" s="93"/>
      <c r="EM240" s="93"/>
      <c r="EN240" s="93"/>
      <c r="EO240" s="93"/>
      <c r="EP240" s="93"/>
      <c r="EQ240" s="93"/>
      <c r="ER240" s="93"/>
      <c r="ES240" s="93"/>
      <c r="ET240" s="93"/>
      <c r="EU240" s="93"/>
      <c r="EV240" s="93"/>
      <c r="EW240" s="93"/>
      <c r="EX240" s="93"/>
      <c r="EY240" s="93"/>
      <c r="EZ240" s="93"/>
      <c r="FA240" s="93"/>
      <c r="FB240" s="93"/>
      <c r="FC240" s="93"/>
      <c r="FD240" s="93"/>
      <c r="FE240" s="93"/>
      <c r="FF240" s="93"/>
      <c r="FG240" s="93"/>
      <c r="FH240" s="93"/>
      <c r="FI240" s="93"/>
      <c r="FJ240" s="93"/>
      <c r="FK240" s="93"/>
      <c r="FL240" s="93"/>
      <c r="FM240" s="93"/>
      <c r="FN240" s="93"/>
      <c r="FO240" s="93"/>
      <c r="FP240" s="93"/>
      <c r="FQ240" s="93"/>
      <c r="FR240" s="93"/>
      <c r="FS240" s="93"/>
      <c r="FT240" s="93"/>
      <c r="FU240" s="93"/>
      <c r="FV240" s="93"/>
      <c r="FW240" s="93"/>
      <c r="FX240" s="93"/>
      <c r="FY240" s="93"/>
      <c r="FZ240" s="93"/>
      <c r="GA240" s="93"/>
      <c r="GB240" s="93"/>
      <c r="GC240" s="93"/>
      <c r="GD240" s="93"/>
      <c r="GE240" s="93"/>
      <c r="GF240" s="93"/>
      <c r="GG240" s="93"/>
      <c r="GH240" s="93"/>
      <c r="GI240" s="93"/>
      <c r="GJ240" s="93"/>
      <c r="GK240" s="93"/>
      <c r="GL240" s="93"/>
      <c r="GM240" s="93"/>
      <c r="GN240" s="93"/>
      <c r="GO240" s="93"/>
      <c r="GP240" s="93"/>
      <c r="GQ240" s="93"/>
      <c r="GR240" s="93"/>
      <c r="GS240" s="93"/>
      <c r="GT240" s="93"/>
      <c r="GU240" s="93"/>
      <c r="GV240" s="93"/>
      <c r="GW240" s="93"/>
      <c r="GX240" s="93"/>
      <c r="GY240" s="93"/>
      <c r="GZ240" s="93"/>
      <c r="HA240" s="93"/>
      <c r="HB240" s="93"/>
      <c r="HC240" s="93"/>
      <c r="HD240" s="93"/>
      <c r="HE240" s="93"/>
      <c r="HF240" s="93"/>
      <c r="HG240" s="93"/>
      <c r="HH240" s="93"/>
      <c r="HI240" s="93"/>
      <c r="HJ240" s="93"/>
      <c r="HK240" s="93"/>
      <c r="HL240" s="93"/>
      <c r="HM240" s="93"/>
      <c r="HN240" s="93"/>
      <c r="HO240" s="93"/>
      <c r="HP240" s="93"/>
      <c r="HQ240" s="93"/>
      <c r="HR240" s="93"/>
      <c r="HS240" s="93"/>
      <c r="HT240" s="93"/>
      <c r="HU240" s="93"/>
      <c r="HV240" s="93"/>
      <c r="HW240" s="93"/>
      <c r="HX240" s="93"/>
      <c r="HY240" s="93"/>
      <c r="HZ240" s="93"/>
      <c r="IA240" s="93"/>
      <c r="IB240" s="93"/>
      <c r="IC240" s="93"/>
      <c r="ID240" s="93"/>
      <c r="IE240" s="93"/>
      <c r="IF240" s="93"/>
      <c r="IG240" s="93"/>
      <c r="IH240" s="93"/>
      <c r="II240" s="93"/>
      <c r="IJ240" s="93"/>
      <c r="IK240" s="93"/>
      <c r="IL240" s="93"/>
      <c r="IM240" s="93"/>
      <c r="IN240" s="93"/>
      <c r="IO240" s="93"/>
      <c r="IP240" s="93"/>
      <c r="IQ240" s="93"/>
      <c r="IR240" s="93"/>
      <c r="IS240" s="93"/>
      <c r="IT240" s="93"/>
      <c r="IU240" s="93"/>
      <c r="IV240" s="93"/>
      <c r="IW240" s="93"/>
    </row>
    <row r="241" customFormat="false" ht="12.75" hidden="false" customHeight="false" outlineLevel="0" collapsed="false">
      <c r="A241" s="93"/>
      <c r="B241" s="105" t="n">
        <v>43862</v>
      </c>
      <c r="C241" s="91" t="n">
        <v>5.485</v>
      </c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  <c r="CV241" s="93"/>
      <c r="CW241" s="93"/>
      <c r="CX241" s="93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  <c r="EK241" s="93"/>
      <c r="EL241" s="93"/>
      <c r="EM241" s="93"/>
      <c r="EN241" s="93"/>
      <c r="EO241" s="93"/>
      <c r="EP241" s="93"/>
      <c r="EQ241" s="93"/>
      <c r="ER241" s="93"/>
      <c r="ES241" s="93"/>
      <c r="ET241" s="93"/>
      <c r="EU241" s="93"/>
      <c r="EV241" s="93"/>
      <c r="EW241" s="93"/>
      <c r="EX241" s="93"/>
      <c r="EY241" s="93"/>
      <c r="EZ241" s="93"/>
      <c r="FA241" s="93"/>
      <c r="FB241" s="93"/>
      <c r="FC241" s="93"/>
      <c r="FD241" s="93"/>
      <c r="FE241" s="93"/>
      <c r="FF241" s="93"/>
      <c r="FG241" s="93"/>
      <c r="FH241" s="93"/>
      <c r="FI241" s="93"/>
      <c r="FJ241" s="93"/>
      <c r="FK241" s="93"/>
      <c r="FL241" s="93"/>
      <c r="FM241" s="93"/>
      <c r="FN241" s="93"/>
      <c r="FO241" s="93"/>
      <c r="FP241" s="93"/>
      <c r="FQ241" s="93"/>
      <c r="FR241" s="93"/>
      <c r="FS241" s="93"/>
      <c r="FT241" s="93"/>
      <c r="FU241" s="93"/>
      <c r="FV241" s="93"/>
      <c r="FW241" s="93"/>
      <c r="FX241" s="93"/>
      <c r="FY241" s="93"/>
      <c r="FZ241" s="93"/>
      <c r="GA241" s="93"/>
      <c r="GB241" s="93"/>
      <c r="GC241" s="93"/>
      <c r="GD241" s="93"/>
      <c r="GE241" s="93"/>
      <c r="GF241" s="93"/>
      <c r="GG241" s="93"/>
      <c r="GH241" s="93"/>
      <c r="GI241" s="93"/>
      <c r="GJ241" s="93"/>
      <c r="GK241" s="93"/>
      <c r="GL241" s="93"/>
      <c r="GM241" s="93"/>
      <c r="GN241" s="93"/>
      <c r="GO241" s="93"/>
      <c r="GP241" s="93"/>
      <c r="GQ241" s="93"/>
      <c r="GR241" s="93"/>
      <c r="GS241" s="93"/>
      <c r="GT241" s="93"/>
      <c r="GU241" s="93"/>
      <c r="GV241" s="93"/>
      <c r="GW241" s="93"/>
      <c r="GX241" s="93"/>
      <c r="GY241" s="93"/>
      <c r="GZ241" s="93"/>
      <c r="HA241" s="93"/>
      <c r="HB241" s="93"/>
      <c r="HC241" s="93"/>
      <c r="HD241" s="93"/>
      <c r="HE241" s="93"/>
      <c r="HF241" s="93"/>
      <c r="HG241" s="93"/>
      <c r="HH241" s="93"/>
      <c r="HI241" s="93"/>
      <c r="HJ241" s="93"/>
      <c r="HK241" s="93"/>
      <c r="HL241" s="93"/>
      <c r="HM241" s="93"/>
      <c r="HN241" s="93"/>
      <c r="HO241" s="93"/>
      <c r="HP241" s="93"/>
      <c r="HQ241" s="93"/>
      <c r="HR241" s="93"/>
      <c r="HS241" s="93"/>
      <c r="HT241" s="93"/>
      <c r="HU241" s="93"/>
      <c r="HV241" s="93"/>
      <c r="HW241" s="93"/>
      <c r="HX241" s="93"/>
      <c r="HY241" s="93"/>
      <c r="HZ241" s="93"/>
      <c r="IA241" s="93"/>
      <c r="IB241" s="93"/>
      <c r="IC241" s="93"/>
      <c r="ID241" s="93"/>
      <c r="IE241" s="93"/>
      <c r="IF241" s="93"/>
      <c r="IG241" s="93"/>
      <c r="IH241" s="93"/>
      <c r="II241" s="93"/>
      <c r="IJ241" s="93"/>
      <c r="IK241" s="93"/>
      <c r="IL241" s="93"/>
      <c r="IM241" s="93"/>
      <c r="IN241" s="93"/>
      <c r="IO241" s="93"/>
      <c r="IP241" s="93"/>
      <c r="IQ241" s="93"/>
      <c r="IR241" s="93"/>
      <c r="IS241" s="93"/>
      <c r="IT241" s="93"/>
      <c r="IU241" s="93"/>
      <c r="IV241" s="93"/>
      <c r="IW241" s="93"/>
    </row>
    <row r="242" customFormat="false" ht="12.75" hidden="false" customHeight="false" outlineLevel="0" collapsed="false">
      <c r="A242" s="93"/>
      <c r="B242" s="105" t="n">
        <v>43891</v>
      </c>
      <c r="C242" s="91" t="n">
        <v>5.346</v>
      </c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  <c r="CV242" s="93"/>
      <c r="CW242" s="93"/>
      <c r="CX242" s="93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  <c r="EK242" s="93"/>
      <c r="EL242" s="93"/>
      <c r="EM242" s="93"/>
      <c r="EN242" s="93"/>
      <c r="EO242" s="93"/>
      <c r="EP242" s="93"/>
      <c r="EQ242" s="93"/>
      <c r="ER242" s="93"/>
      <c r="ES242" s="93"/>
      <c r="ET242" s="93"/>
      <c r="EU242" s="93"/>
      <c r="EV242" s="93"/>
      <c r="EW242" s="93"/>
      <c r="EX242" s="93"/>
      <c r="EY242" s="93"/>
      <c r="EZ242" s="93"/>
      <c r="FA242" s="93"/>
      <c r="FB242" s="93"/>
      <c r="FC242" s="93"/>
      <c r="FD242" s="93"/>
      <c r="FE242" s="93"/>
      <c r="FF242" s="93"/>
      <c r="FG242" s="93"/>
      <c r="FH242" s="93"/>
      <c r="FI242" s="93"/>
      <c r="FJ242" s="93"/>
      <c r="FK242" s="93"/>
      <c r="FL242" s="93"/>
      <c r="FM242" s="93"/>
      <c r="FN242" s="93"/>
      <c r="FO242" s="93"/>
      <c r="FP242" s="93"/>
      <c r="FQ242" s="93"/>
      <c r="FR242" s="93"/>
      <c r="FS242" s="93"/>
      <c r="FT242" s="93"/>
      <c r="FU242" s="93"/>
      <c r="FV242" s="93"/>
      <c r="FW242" s="93"/>
      <c r="FX242" s="93"/>
      <c r="FY242" s="93"/>
      <c r="FZ242" s="93"/>
      <c r="GA242" s="93"/>
      <c r="GB242" s="93"/>
      <c r="GC242" s="93"/>
      <c r="GD242" s="93"/>
      <c r="GE242" s="93"/>
      <c r="GF242" s="93"/>
      <c r="GG242" s="93"/>
      <c r="GH242" s="93"/>
      <c r="GI242" s="93"/>
      <c r="GJ242" s="93"/>
      <c r="GK242" s="93"/>
      <c r="GL242" s="93"/>
      <c r="GM242" s="93"/>
      <c r="GN242" s="93"/>
      <c r="GO242" s="93"/>
      <c r="GP242" s="93"/>
      <c r="GQ242" s="93"/>
      <c r="GR242" s="93"/>
      <c r="GS242" s="93"/>
      <c r="GT242" s="93"/>
      <c r="GU242" s="93"/>
      <c r="GV242" s="93"/>
      <c r="GW242" s="93"/>
      <c r="GX242" s="93"/>
      <c r="GY242" s="93"/>
      <c r="GZ242" s="93"/>
      <c r="HA242" s="93"/>
      <c r="HB242" s="93"/>
      <c r="HC242" s="93"/>
      <c r="HD242" s="93"/>
      <c r="HE242" s="93"/>
      <c r="HF242" s="93"/>
      <c r="HG242" s="93"/>
      <c r="HH242" s="93"/>
      <c r="HI242" s="93"/>
      <c r="HJ242" s="93"/>
      <c r="HK242" s="93"/>
      <c r="HL242" s="93"/>
      <c r="HM242" s="93"/>
      <c r="HN242" s="93"/>
      <c r="HO242" s="93"/>
      <c r="HP242" s="93"/>
      <c r="HQ242" s="93"/>
      <c r="HR242" s="93"/>
      <c r="HS242" s="93"/>
      <c r="HT242" s="93"/>
      <c r="HU242" s="93"/>
      <c r="HV242" s="93"/>
      <c r="HW242" s="93"/>
      <c r="HX242" s="93"/>
      <c r="HY242" s="93"/>
      <c r="HZ242" s="93"/>
      <c r="IA242" s="93"/>
      <c r="IB242" s="93"/>
      <c r="IC242" s="93"/>
      <c r="ID242" s="93"/>
      <c r="IE242" s="93"/>
      <c r="IF242" s="93"/>
      <c r="IG242" s="93"/>
      <c r="IH242" s="93"/>
      <c r="II242" s="93"/>
      <c r="IJ242" s="93"/>
      <c r="IK242" s="93"/>
      <c r="IL242" s="93"/>
      <c r="IM242" s="93"/>
      <c r="IN242" s="93"/>
      <c r="IO242" s="93"/>
      <c r="IP242" s="93"/>
      <c r="IQ242" s="93"/>
      <c r="IR242" s="93"/>
      <c r="IS242" s="93"/>
      <c r="IT242" s="93"/>
      <c r="IU242" s="93"/>
      <c r="IV242" s="93"/>
      <c r="IW242" s="93"/>
    </row>
    <row r="243" customFormat="false" ht="12.75" hidden="false" customHeight="false" outlineLevel="0" collapsed="false">
      <c r="A243" s="93"/>
      <c r="B243" s="105" t="n">
        <v>43922</v>
      </c>
      <c r="C243" s="91" t="n">
        <v>5.192</v>
      </c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  <c r="CV243" s="93"/>
      <c r="CW243" s="93"/>
      <c r="CX243" s="93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  <c r="EK243" s="93"/>
      <c r="EL243" s="9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  <c r="EX243" s="93"/>
      <c r="EY243" s="93"/>
      <c r="EZ243" s="93"/>
      <c r="FA243" s="93"/>
      <c r="FB243" s="93"/>
      <c r="FC243" s="93"/>
      <c r="FD243" s="93"/>
      <c r="FE243" s="93"/>
      <c r="FF243" s="93"/>
      <c r="FG243" s="93"/>
      <c r="FH243" s="93"/>
      <c r="FI243" s="93"/>
      <c r="FJ243" s="93"/>
      <c r="FK243" s="93"/>
      <c r="FL243" s="93"/>
      <c r="FM243" s="93"/>
      <c r="FN243" s="93"/>
      <c r="FO243" s="93"/>
      <c r="FP243" s="93"/>
      <c r="FQ243" s="93"/>
      <c r="FR243" s="93"/>
      <c r="FS243" s="93"/>
      <c r="FT243" s="93"/>
      <c r="FU243" s="93"/>
      <c r="FV243" s="93"/>
      <c r="FW243" s="93"/>
      <c r="FX243" s="93"/>
      <c r="FY243" s="93"/>
      <c r="FZ243" s="93"/>
      <c r="GA243" s="93"/>
      <c r="GB243" s="93"/>
      <c r="GC243" s="93"/>
      <c r="GD243" s="93"/>
      <c r="GE243" s="93"/>
      <c r="GF243" s="93"/>
      <c r="GG243" s="93"/>
      <c r="GH243" s="93"/>
      <c r="GI243" s="93"/>
      <c r="GJ243" s="93"/>
      <c r="GK243" s="93"/>
      <c r="GL243" s="93"/>
      <c r="GM243" s="93"/>
      <c r="GN243" s="93"/>
      <c r="GO243" s="93"/>
      <c r="GP243" s="93"/>
      <c r="GQ243" s="93"/>
      <c r="GR243" s="93"/>
      <c r="GS243" s="93"/>
      <c r="GT243" s="93"/>
      <c r="GU243" s="93"/>
      <c r="GV243" s="93"/>
      <c r="GW243" s="93"/>
      <c r="GX243" s="93"/>
      <c r="GY243" s="93"/>
      <c r="GZ243" s="93"/>
      <c r="HA243" s="93"/>
      <c r="HB243" s="93"/>
      <c r="HC243" s="93"/>
      <c r="HD243" s="93"/>
      <c r="HE243" s="93"/>
      <c r="HF243" s="93"/>
      <c r="HG243" s="93"/>
      <c r="HH243" s="93"/>
      <c r="HI243" s="93"/>
      <c r="HJ243" s="93"/>
      <c r="HK243" s="93"/>
      <c r="HL243" s="93"/>
      <c r="HM243" s="93"/>
      <c r="HN243" s="93"/>
      <c r="HO243" s="93"/>
      <c r="HP243" s="93"/>
      <c r="HQ243" s="93"/>
      <c r="HR243" s="93"/>
      <c r="HS243" s="93"/>
      <c r="HT243" s="93"/>
      <c r="HU243" s="93"/>
      <c r="HV243" s="93"/>
      <c r="HW243" s="93"/>
      <c r="HX243" s="93"/>
      <c r="HY243" s="93"/>
      <c r="HZ243" s="93"/>
      <c r="IA243" s="93"/>
      <c r="IB243" s="93"/>
      <c r="IC243" s="93"/>
      <c r="ID243" s="93"/>
      <c r="IE243" s="93"/>
      <c r="IF243" s="93"/>
      <c r="IG243" s="93"/>
      <c r="IH243" s="93"/>
      <c r="II243" s="93"/>
      <c r="IJ243" s="93"/>
      <c r="IK243" s="93"/>
      <c r="IL243" s="93"/>
      <c r="IM243" s="93"/>
      <c r="IN243" s="93"/>
      <c r="IO243" s="93"/>
      <c r="IP243" s="93"/>
      <c r="IQ243" s="93"/>
      <c r="IR243" s="93"/>
      <c r="IS243" s="93"/>
      <c r="IT243" s="93"/>
      <c r="IU243" s="93"/>
      <c r="IV243" s="93"/>
      <c r="IW243" s="93"/>
    </row>
    <row r="244" customFormat="false" ht="12.75" hidden="false" customHeight="false" outlineLevel="0" collapsed="false">
      <c r="A244" s="93"/>
      <c r="B244" s="105" t="n">
        <v>43952</v>
      </c>
      <c r="C244" s="91" t="n">
        <v>5.207</v>
      </c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  <c r="EK244" s="93"/>
      <c r="EL244" s="9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  <c r="EX244" s="93"/>
      <c r="EY244" s="93"/>
      <c r="EZ244" s="93"/>
      <c r="FA244" s="93"/>
      <c r="FB244" s="93"/>
      <c r="FC244" s="93"/>
      <c r="FD244" s="93"/>
      <c r="FE244" s="93"/>
      <c r="FF244" s="93"/>
      <c r="FG244" s="93"/>
      <c r="FH244" s="93"/>
      <c r="FI244" s="93"/>
      <c r="FJ244" s="93"/>
      <c r="FK244" s="93"/>
      <c r="FL244" s="93"/>
      <c r="FM244" s="93"/>
      <c r="FN244" s="93"/>
      <c r="FO244" s="93"/>
      <c r="FP244" s="93"/>
      <c r="FQ244" s="93"/>
      <c r="FR244" s="93"/>
      <c r="FS244" s="93"/>
      <c r="FT244" s="93"/>
      <c r="FU244" s="93"/>
      <c r="FV244" s="93"/>
      <c r="FW244" s="93"/>
      <c r="FX244" s="93"/>
      <c r="FY244" s="93"/>
      <c r="FZ244" s="93"/>
      <c r="GA244" s="93"/>
      <c r="GB244" s="93"/>
      <c r="GC244" s="93"/>
      <c r="GD244" s="93"/>
      <c r="GE244" s="93"/>
      <c r="GF244" s="93"/>
      <c r="GG244" s="93"/>
      <c r="GH244" s="93"/>
      <c r="GI244" s="93"/>
      <c r="GJ244" s="93"/>
      <c r="GK244" s="93"/>
      <c r="GL244" s="93"/>
      <c r="GM244" s="93"/>
      <c r="GN244" s="93"/>
      <c r="GO244" s="93"/>
      <c r="GP244" s="93"/>
      <c r="GQ244" s="93"/>
      <c r="GR244" s="93"/>
      <c r="GS244" s="93"/>
      <c r="GT244" s="93"/>
      <c r="GU244" s="93"/>
      <c r="GV244" s="93"/>
      <c r="GW244" s="93"/>
      <c r="GX244" s="93"/>
      <c r="GY244" s="93"/>
      <c r="GZ244" s="93"/>
      <c r="HA244" s="93"/>
      <c r="HB244" s="93"/>
      <c r="HC244" s="93"/>
      <c r="HD244" s="93"/>
      <c r="HE244" s="93"/>
      <c r="HF244" s="93"/>
      <c r="HG244" s="93"/>
      <c r="HH244" s="93"/>
      <c r="HI244" s="93"/>
      <c r="HJ244" s="93"/>
      <c r="HK244" s="93"/>
      <c r="HL244" s="93"/>
      <c r="HM244" s="93"/>
      <c r="HN244" s="93"/>
      <c r="HO244" s="93"/>
      <c r="HP244" s="93"/>
      <c r="HQ244" s="93"/>
      <c r="HR244" s="93"/>
      <c r="HS244" s="93"/>
      <c r="HT244" s="93"/>
      <c r="HU244" s="93"/>
      <c r="HV244" s="93"/>
      <c r="HW244" s="93"/>
      <c r="HX244" s="93"/>
      <c r="HY244" s="93"/>
      <c r="HZ244" s="93"/>
      <c r="IA244" s="93"/>
      <c r="IB244" s="93"/>
      <c r="IC244" s="93"/>
      <c r="ID244" s="93"/>
      <c r="IE244" s="93"/>
      <c r="IF244" s="93"/>
      <c r="IG244" s="93"/>
      <c r="IH244" s="93"/>
      <c r="II244" s="93"/>
      <c r="IJ244" s="93"/>
      <c r="IK244" s="93"/>
      <c r="IL244" s="93"/>
      <c r="IM244" s="93"/>
      <c r="IN244" s="93"/>
      <c r="IO244" s="93"/>
      <c r="IP244" s="93"/>
      <c r="IQ244" s="93"/>
      <c r="IR244" s="93"/>
      <c r="IS244" s="93"/>
      <c r="IT244" s="93"/>
      <c r="IU244" s="93"/>
      <c r="IV244" s="93"/>
      <c r="IW244" s="93"/>
    </row>
    <row r="245" customFormat="false" ht="12.75" hidden="false" customHeight="false" outlineLevel="0" collapsed="false">
      <c r="A245" s="93"/>
      <c r="B245" s="105" t="n">
        <v>43983</v>
      </c>
      <c r="C245" s="91" t="n">
        <v>5.245</v>
      </c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  <c r="CV245" s="93"/>
      <c r="CW245" s="93"/>
      <c r="CX245" s="93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  <c r="EK245" s="93"/>
      <c r="EL245" s="93"/>
      <c r="EM245" s="93"/>
      <c r="EN245" s="93"/>
      <c r="EO245" s="93"/>
      <c r="EP245" s="93"/>
      <c r="EQ245" s="93"/>
      <c r="ER245" s="93"/>
      <c r="ES245" s="93"/>
      <c r="ET245" s="93"/>
      <c r="EU245" s="93"/>
      <c r="EV245" s="93"/>
      <c r="EW245" s="93"/>
      <c r="EX245" s="93"/>
      <c r="EY245" s="93"/>
      <c r="EZ245" s="93"/>
      <c r="FA245" s="93"/>
      <c r="FB245" s="93"/>
      <c r="FC245" s="93"/>
      <c r="FD245" s="93"/>
      <c r="FE245" s="93"/>
      <c r="FF245" s="93"/>
      <c r="FG245" s="93"/>
      <c r="FH245" s="93"/>
      <c r="FI245" s="93"/>
      <c r="FJ245" s="93"/>
      <c r="FK245" s="93"/>
      <c r="FL245" s="93"/>
      <c r="FM245" s="93"/>
      <c r="FN245" s="93"/>
      <c r="FO245" s="93"/>
      <c r="FP245" s="93"/>
      <c r="FQ245" s="93"/>
      <c r="FR245" s="93"/>
      <c r="FS245" s="93"/>
      <c r="FT245" s="93"/>
      <c r="FU245" s="93"/>
      <c r="FV245" s="93"/>
      <c r="FW245" s="93"/>
      <c r="FX245" s="93"/>
      <c r="FY245" s="93"/>
      <c r="FZ245" s="93"/>
      <c r="GA245" s="93"/>
      <c r="GB245" s="93"/>
      <c r="GC245" s="93"/>
      <c r="GD245" s="93"/>
      <c r="GE245" s="93"/>
      <c r="GF245" s="93"/>
      <c r="GG245" s="93"/>
      <c r="GH245" s="93"/>
      <c r="GI245" s="93"/>
      <c r="GJ245" s="93"/>
      <c r="GK245" s="93"/>
      <c r="GL245" s="93"/>
      <c r="GM245" s="93"/>
      <c r="GN245" s="93"/>
      <c r="GO245" s="93"/>
      <c r="GP245" s="93"/>
      <c r="GQ245" s="93"/>
      <c r="GR245" s="93"/>
      <c r="GS245" s="93"/>
      <c r="GT245" s="93"/>
      <c r="GU245" s="93"/>
      <c r="GV245" s="93"/>
      <c r="GW245" s="93"/>
      <c r="GX245" s="93"/>
      <c r="GY245" s="93"/>
      <c r="GZ245" s="93"/>
      <c r="HA245" s="93"/>
      <c r="HB245" s="93"/>
      <c r="HC245" s="93"/>
      <c r="HD245" s="93"/>
      <c r="HE245" s="93"/>
      <c r="HF245" s="93"/>
      <c r="HG245" s="93"/>
      <c r="HH245" s="93"/>
      <c r="HI245" s="93"/>
      <c r="HJ245" s="93"/>
      <c r="HK245" s="93"/>
      <c r="HL245" s="93"/>
      <c r="HM245" s="93"/>
      <c r="HN245" s="93"/>
      <c r="HO245" s="93"/>
      <c r="HP245" s="93"/>
      <c r="HQ245" s="93"/>
      <c r="HR245" s="93"/>
      <c r="HS245" s="93"/>
      <c r="HT245" s="93"/>
      <c r="HU245" s="93"/>
      <c r="HV245" s="93"/>
      <c r="HW245" s="93"/>
      <c r="HX245" s="93"/>
      <c r="HY245" s="93"/>
      <c r="HZ245" s="93"/>
      <c r="IA245" s="93"/>
      <c r="IB245" s="93"/>
      <c r="IC245" s="93"/>
      <c r="ID245" s="93"/>
      <c r="IE245" s="93"/>
      <c r="IF245" s="93"/>
      <c r="IG245" s="93"/>
      <c r="IH245" s="93"/>
      <c r="II245" s="93"/>
      <c r="IJ245" s="93"/>
      <c r="IK245" s="93"/>
      <c r="IL245" s="93"/>
      <c r="IM245" s="93"/>
      <c r="IN245" s="93"/>
      <c r="IO245" s="93"/>
      <c r="IP245" s="93"/>
      <c r="IQ245" s="93"/>
      <c r="IR245" s="93"/>
      <c r="IS245" s="93"/>
      <c r="IT245" s="93"/>
      <c r="IU245" s="93"/>
      <c r="IV245" s="93"/>
      <c r="IW245" s="93"/>
    </row>
    <row r="246" customFormat="false" ht="12.75" hidden="false" customHeight="false" outlineLevel="0" collapsed="false">
      <c r="A246" s="93"/>
      <c r="B246" s="105" t="n">
        <v>44013</v>
      </c>
      <c r="C246" s="91" t="n">
        <v>5.29</v>
      </c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  <c r="CV246" s="93"/>
      <c r="CW246" s="93"/>
      <c r="CX246" s="93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  <c r="EK246" s="93"/>
      <c r="EL246" s="93"/>
      <c r="EM246" s="93"/>
      <c r="EN246" s="93"/>
      <c r="EO246" s="93"/>
      <c r="EP246" s="93"/>
      <c r="EQ246" s="93"/>
      <c r="ER246" s="93"/>
      <c r="ES246" s="93"/>
      <c r="ET246" s="93"/>
      <c r="EU246" s="93"/>
      <c r="EV246" s="93"/>
      <c r="EW246" s="93"/>
      <c r="EX246" s="93"/>
      <c r="EY246" s="93"/>
      <c r="EZ246" s="93"/>
      <c r="FA246" s="93"/>
      <c r="FB246" s="93"/>
      <c r="FC246" s="93"/>
      <c r="FD246" s="93"/>
      <c r="FE246" s="93"/>
      <c r="FF246" s="93"/>
      <c r="FG246" s="93"/>
      <c r="FH246" s="93"/>
      <c r="FI246" s="93"/>
      <c r="FJ246" s="93"/>
      <c r="FK246" s="93"/>
      <c r="FL246" s="93"/>
      <c r="FM246" s="93"/>
      <c r="FN246" s="93"/>
      <c r="FO246" s="93"/>
      <c r="FP246" s="93"/>
      <c r="FQ246" s="93"/>
      <c r="FR246" s="93"/>
      <c r="FS246" s="93"/>
      <c r="FT246" s="93"/>
      <c r="FU246" s="93"/>
      <c r="FV246" s="93"/>
      <c r="FW246" s="93"/>
      <c r="FX246" s="93"/>
      <c r="FY246" s="93"/>
      <c r="FZ246" s="93"/>
      <c r="GA246" s="93"/>
      <c r="GB246" s="93"/>
      <c r="GC246" s="93"/>
      <c r="GD246" s="93"/>
      <c r="GE246" s="93"/>
      <c r="GF246" s="93"/>
      <c r="GG246" s="93"/>
      <c r="GH246" s="93"/>
      <c r="GI246" s="93"/>
      <c r="GJ246" s="93"/>
      <c r="GK246" s="93"/>
      <c r="GL246" s="93"/>
      <c r="GM246" s="93"/>
      <c r="GN246" s="93"/>
      <c r="GO246" s="93"/>
      <c r="GP246" s="93"/>
      <c r="GQ246" s="93"/>
      <c r="GR246" s="93"/>
      <c r="GS246" s="93"/>
      <c r="GT246" s="93"/>
      <c r="GU246" s="93"/>
      <c r="GV246" s="93"/>
      <c r="GW246" s="93"/>
      <c r="GX246" s="93"/>
      <c r="GY246" s="93"/>
      <c r="GZ246" s="93"/>
      <c r="HA246" s="93"/>
      <c r="HB246" s="93"/>
      <c r="HC246" s="93"/>
      <c r="HD246" s="93"/>
      <c r="HE246" s="93"/>
      <c r="HF246" s="93"/>
      <c r="HG246" s="93"/>
      <c r="HH246" s="93"/>
      <c r="HI246" s="93"/>
      <c r="HJ246" s="93"/>
      <c r="HK246" s="93"/>
      <c r="HL246" s="93"/>
      <c r="HM246" s="93"/>
      <c r="HN246" s="93"/>
      <c r="HO246" s="93"/>
      <c r="HP246" s="93"/>
      <c r="HQ246" s="93"/>
      <c r="HR246" s="93"/>
      <c r="HS246" s="93"/>
      <c r="HT246" s="93"/>
      <c r="HU246" s="93"/>
      <c r="HV246" s="93"/>
      <c r="HW246" s="93"/>
      <c r="HX246" s="93"/>
      <c r="HY246" s="93"/>
      <c r="HZ246" s="93"/>
      <c r="IA246" s="93"/>
      <c r="IB246" s="93"/>
      <c r="IC246" s="93"/>
      <c r="ID246" s="93"/>
      <c r="IE246" s="93"/>
      <c r="IF246" s="93"/>
      <c r="IG246" s="93"/>
      <c r="IH246" s="93"/>
      <c r="II246" s="93"/>
      <c r="IJ246" s="93"/>
      <c r="IK246" s="93"/>
      <c r="IL246" s="93"/>
      <c r="IM246" s="93"/>
      <c r="IN246" s="93"/>
      <c r="IO246" s="93"/>
      <c r="IP246" s="93"/>
      <c r="IQ246" s="93"/>
      <c r="IR246" s="93"/>
      <c r="IS246" s="93"/>
      <c r="IT246" s="93"/>
      <c r="IU246" s="93"/>
      <c r="IV246" s="93"/>
      <c r="IW246" s="93"/>
    </row>
    <row r="247" customFormat="false" ht="12.75" hidden="false" customHeight="false" outlineLevel="0" collapsed="false">
      <c r="A247" s="93"/>
      <c r="B247" s="105" t="n">
        <v>44044</v>
      </c>
      <c r="C247" s="91" t="n">
        <v>5.328</v>
      </c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  <c r="CV247" s="93"/>
      <c r="CW247" s="93"/>
      <c r="CX247" s="93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  <c r="EK247" s="93"/>
      <c r="EL247" s="93"/>
      <c r="EM247" s="93"/>
      <c r="EN247" s="93"/>
      <c r="EO247" s="93"/>
      <c r="EP247" s="93"/>
      <c r="EQ247" s="93"/>
      <c r="ER247" s="93"/>
      <c r="ES247" s="93"/>
      <c r="ET247" s="93"/>
      <c r="EU247" s="93"/>
      <c r="EV247" s="93"/>
      <c r="EW247" s="93"/>
      <c r="EX247" s="93"/>
      <c r="EY247" s="93"/>
      <c r="EZ247" s="93"/>
      <c r="FA247" s="93"/>
      <c r="FB247" s="93"/>
      <c r="FC247" s="93"/>
      <c r="FD247" s="93"/>
      <c r="FE247" s="93"/>
      <c r="FF247" s="93"/>
      <c r="FG247" s="93"/>
      <c r="FH247" s="93"/>
      <c r="FI247" s="93"/>
      <c r="FJ247" s="93"/>
      <c r="FK247" s="93"/>
      <c r="FL247" s="93"/>
      <c r="FM247" s="93"/>
      <c r="FN247" s="93"/>
      <c r="FO247" s="93"/>
      <c r="FP247" s="93"/>
      <c r="FQ247" s="93"/>
      <c r="FR247" s="93"/>
      <c r="FS247" s="93"/>
      <c r="FT247" s="93"/>
      <c r="FU247" s="93"/>
      <c r="FV247" s="93"/>
      <c r="FW247" s="93"/>
      <c r="FX247" s="93"/>
      <c r="FY247" s="93"/>
      <c r="FZ247" s="93"/>
      <c r="GA247" s="93"/>
      <c r="GB247" s="93"/>
      <c r="GC247" s="93"/>
      <c r="GD247" s="93"/>
      <c r="GE247" s="93"/>
      <c r="GF247" s="93"/>
      <c r="GG247" s="93"/>
      <c r="GH247" s="93"/>
      <c r="GI247" s="93"/>
      <c r="GJ247" s="93"/>
      <c r="GK247" s="93"/>
      <c r="GL247" s="93"/>
      <c r="GM247" s="93"/>
      <c r="GN247" s="93"/>
      <c r="GO247" s="93"/>
      <c r="GP247" s="93"/>
      <c r="GQ247" s="93"/>
      <c r="GR247" s="93"/>
      <c r="GS247" s="93"/>
      <c r="GT247" s="93"/>
      <c r="GU247" s="93"/>
      <c r="GV247" s="93"/>
      <c r="GW247" s="93"/>
      <c r="GX247" s="93"/>
      <c r="GY247" s="93"/>
      <c r="GZ247" s="93"/>
      <c r="HA247" s="93"/>
      <c r="HB247" s="93"/>
      <c r="HC247" s="93"/>
      <c r="HD247" s="93"/>
      <c r="HE247" s="93"/>
      <c r="HF247" s="93"/>
      <c r="HG247" s="93"/>
      <c r="HH247" s="93"/>
      <c r="HI247" s="93"/>
      <c r="HJ247" s="93"/>
      <c r="HK247" s="93"/>
      <c r="HL247" s="93"/>
      <c r="HM247" s="93"/>
      <c r="HN247" s="93"/>
      <c r="HO247" s="93"/>
      <c r="HP247" s="93"/>
      <c r="HQ247" s="93"/>
      <c r="HR247" s="93"/>
      <c r="HS247" s="93"/>
      <c r="HT247" s="93"/>
      <c r="HU247" s="93"/>
      <c r="HV247" s="93"/>
      <c r="HW247" s="93"/>
      <c r="HX247" s="93"/>
      <c r="HY247" s="93"/>
      <c r="HZ247" s="93"/>
      <c r="IA247" s="93"/>
      <c r="IB247" s="93"/>
      <c r="IC247" s="93"/>
      <c r="ID247" s="93"/>
      <c r="IE247" s="93"/>
      <c r="IF247" s="93"/>
      <c r="IG247" s="93"/>
      <c r="IH247" s="93"/>
      <c r="II247" s="93"/>
      <c r="IJ247" s="93"/>
      <c r="IK247" s="93"/>
      <c r="IL247" s="93"/>
      <c r="IM247" s="93"/>
      <c r="IN247" s="93"/>
      <c r="IO247" s="93"/>
      <c r="IP247" s="93"/>
      <c r="IQ247" s="93"/>
      <c r="IR247" s="93"/>
      <c r="IS247" s="93"/>
      <c r="IT247" s="93"/>
      <c r="IU247" s="93"/>
      <c r="IV247" s="93"/>
      <c r="IW247" s="93"/>
    </row>
    <row r="248" customFormat="false" ht="12.75" hidden="false" customHeight="false" outlineLevel="0" collapsed="false">
      <c r="A248" s="93"/>
      <c r="B248" s="105" t="n">
        <v>44075</v>
      </c>
      <c r="C248" s="91" t="n">
        <v>5.322</v>
      </c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  <c r="EK248" s="93"/>
      <c r="EL248" s="93"/>
      <c r="EM248" s="93"/>
      <c r="EN248" s="93"/>
      <c r="EO248" s="93"/>
      <c r="EP248" s="93"/>
      <c r="EQ248" s="93"/>
      <c r="ER248" s="93"/>
      <c r="ES248" s="93"/>
      <c r="ET248" s="93"/>
      <c r="EU248" s="93"/>
      <c r="EV248" s="93"/>
      <c r="EW248" s="93"/>
      <c r="EX248" s="93"/>
      <c r="EY248" s="93"/>
      <c r="EZ248" s="93"/>
      <c r="FA248" s="93"/>
      <c r="FB248" s="93"/>
      <c r="FC248" s="93"/>
      <c r="FD248" s="93"/>
      <c r="FE248" s="93"/>
      <c r="FF248" s="93"/>
      <c r="FG248" s="93"/>
      <c r="FH248" s="93"/>
      <c r="FI248" s="93"/>
      <c r="FJ248" s="93"/>
      <c r="FK248" s="93"/>
      <c r="FL248" s="93"/>
      <c r="FM248" s="93"/>
      <c r="FN248" s="93"/>
      <c r="FO248" s="93"/>
      <c r="FP248" s="93"/>
      <c r="FQ248" s="93"/>
      <c r="FR248" s="93"/>
      <c r="FS248" s="93"/>
      <c r="FT248" s="93"/>
      <c r="FU248" s="93"/>
      <c r="FV248" s="93"/>
      <c r="FW248" s="93"/>
      <c r="FX248" s="93"/>
      <c r="FY248" s="93"/>
      <c r="FZ248" s="93"/>
      <c r="GA248" s="93"/>
      <c r="GB248" s="93"/>
      <c r="GC248" s="93"/>
      <c r="GD248" s="93"/>
      <c r="GE248" s="93"/>
      <c r="GF248" s="93"/>
      <c r="GG248" s="93"/>
      <c r="GH248" s="93"/>
      <c r="GI248" s="93"/>
      <c r="GJ248" s="93"/>
      <c r="GK248" s="93"/>
      <c r="GL248" s="93"/>
      <c r="GM248" s="93"/>
      <c r="GN248" s="93"/>
      <c r="GO248" s="93"/>
      <c r="GP248" s="93"/>
      <c r="GQ248" s="93"/>
      <c r="GR248" s="93"/>
      <c r="GS248" s="93"/>
      <c r="GT248" s="93"/>
      <c r="GU248" s="93"/>
      <c r="GV248" s="93"/>
      <c r="GW248" s="93"/>
      <c r="GX248" s="93"/>
      <c r="GY248" s="93"/>
      <c r="GZ248" s="93"/>
      <c r="HA248" s="93"/>
      <c r="HB248" s="93"/>
      <c r="HC248" s="93"/>
      <c r="HD248" s="93"/>
      <c r="HE248" s="93"/>
      <c r="HF248" s="93"/>
      <c r="HG248" s="93"/>
      <c r="HH248" s="93"/>
      <c r="HI248" s="93"/>
      <c r="HJ248" s="93"/>
      <c r="HK248" s="93"/>
      <c r="HL248" s="93"/>
      <c r="HM248" s="93"/>
      <c r="HN248" s="93"/>
      <c r="HO248" s="93"/>
      <c r="HP248" s="93"/>
      <c r="HQ248" s="93"/>
      <c r="HR248" s="93"/>
      <c r="HS248" s="93"/>
      <c r="HT248" s="93"/>
      <c r="HU248" s="93"/>
      <c r="HV248" s="93"/>
      <c r="HW248" s="93"/>
      <c r="HX248" s="93"/>
      <c r="HY248" s="93"/>
      <c r="HZ248" s="93"/>
      <c r="IA248" s="93"/>
      <c r="IB248" s="93"/>
      <c r="IC248" s="93"/>
      <c r="ID248" s="93"/>
      <c r="IE248" s="93"/>
      <c r="IF248" s="93"/>
      <c r="IG248" s="93"/>
      <c r="IH248" s="93"/>
      <c r="II248" s="93"/>
      <c r="IJ248" s="93"/>
      <c r="IK248" s="93"/>
      <c r="IL248" s="93"/>
      <c r="IM248" s="93"/>
      <c r="IN248" s="93"/>
      <c r="IO248" s="93"/>
      <c r="IP248" s="93"/>
      <c r="IQ248" s="93"/>
      <c r="IR248" s="93"/>
      <c r="IS248" s="93"/>
      <c r="IT248" s="93"/>
      <c r="IU248" s="93"/>
      <c r="IV248" s="93"/>
      <c r="IW248" s="93"/>
    </row>
    <row r="249" customFormat="false" ht="12.75" hidden="false" customHeight="false" outlineLevel="0" collapsed="false">
      <c r="A249" s="93"/>
      <c r="B249" s="105" t="n">
        <v>44105</v>
      </c>
      <c r="C249" s="91" t="n">
        <v>5.322</v>
      </c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  <c r="FH249" s="93"/>
      <c r="FI249" s="93"/>
      <c r="FJ249" s="93"/>
      <c r="FK249" s="93"/>
      <c r="FL249" s="93"/>
      <c r="FM249" s="93"/>
      <c r="FN249" s="93"/>
      <c r="FO249" s="93"/>
      <c r="FP249" s="93"/>
      <c r="FQ249" s="93"/>
      <c r="FR249" s="93"/>
      <c r="FS249" s="93"/>
      <c r="FT249" s="93"/>
      <c r="FU249" s="93"/>
      <c r="FV249" s="93"/>
      <c r="FW249" s="93"/>
      <c r="FX249" s="93"/>
      <c r="FY249" s="93"/>
      <c r="FZ249" s="93"/>
      <c r="GA249" s="93"/>
      <c r="GB249" s="93"/>
      <c r="GC249" s="93"/>
      <c r="GD249" s="93"/>
      <c r="GE249" s="93"/>
      <c r="GF249" s="93"/>
      <c r="GG249" s="93"/>
      <c r="GH249" s="93"/>
      <c r="GI249" s="93"/>
      <c r="GJ249" s="93"/>
      <c r="GK249" s="93"/>
      <c r="GL249" s="93"/>
      <c r="GM249" s="93"/>
      <c r="GN249" s="93"/>
      <c r="GO249" s="93"/>
      <c r="GP249" s="93"/>
      <c r="GQ249" s="93"/>
      <c r="GR249" s="93"/>
      <c r="GS249" s="93"/>
      <c r="GT249" s="93"/>
      <c r="GU249" s="93"/>
      <c r="GV249" s="93"/>
      <c r="GW249" s="93"/>
      <c r="GX249" s="93"/>
      <c r="GY249" s="93"/>
      <c r="GZ249" s="93"/>
      <c r="HA249" s="93"/>
      <c r="HB249" s="93"/>
      <c r="HC249" s="93"/>
      <c r="HD249" s="93"/>
      <c r="HE249" s="93"/>
      <c r="HF249" s="93"/>
      <c r="HG249" s="93"/>
      <c r="HH249" s="93"/>
      <c r="HI249" s="93"/>
      <c r="HJ249" s="93"/>
      <c r="HK249" s="93"/>
      <c r="HL249" s="93"/>
      <c r="HM249" s="93"/>
      <c r="HN249" s="93"/>
      <c r="HO249" s="93"/>
      <c r="HP249" s="93"/>
      <c r="HQ249" s="93"/>
      <c r="HR249" s="93"/>
      <c r="HS249" s="93"/>
      <c r="HT249" s="93"/>
      <c r="HU249" s="93"/>
      <c r="HV249" s="93"/>
      <c r="HW249" s="93"/>
      <c r="HX249" s="93"/>
      <c r="HY249" s="93"/>
      <c r="HZ249" s="93"/>
      <c r="IA249" s="93"/>
      <c r="IB249" s="93"/>
      <c r="IC249" s="93"/>
      <c r="ID249" s="93"/>
      <c r="IE249" s="93"/>
      <c r="IF249" s="93"/>
      <c r="IG249" s="93"/>
      <c r="IH249" s="93"/>
      <c r="II249" s="93"/>
      <c r="IJ249" s="93"/>
      <c r="IK249" s="93"/>
      <c r="IL249" s="93"/>
      <c r="IM249" s="93"/>
      <c r="IN249" s="93"/>
      <c r="IO249" s="93"/>
      <c r="IP249" s="93"/>
      <c r="IQ249" s="93"/>
      <c r="IR249" s="93"/>
      <c r="IS249" s="93"/>
      <c r="IT249" s="93"/>
      <c r="IU249" s="93"/>
      <c r="IV249" s="93"/>
      <c r="IW249" s="93"/>
    </row>
    <row r="250" customFormat="false" ht="12.75" hidden="false" customHeight="false" outlineLevel="0" collapsed="false">
      <c r="A250" s="93"/>
      <c r="B250" s="105" t="n">
        <v>44136</v>
      </c>
      <c r="C250" s="91" t="n">
        <v>5.505</v>
      </c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  <c r="EK250" s="93"/>
      <c r="EL250" s="9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  <c r="EX250" s="93"/>
      <c r="EY250" s="93"/>
      <c r="EZ250" s="93"/>
      <c r="FA250" s="93"/>
      <c r="FB250" s="93"/>
      <c r="FC250" s="93"/>
      <c r="FD250" s="93"/>
      <c r="FE250" s="93"/>
      <c r="FF250" s="93"/>
      <c r="FG250" s="93"/>
      <c r="FH250" s="93"/>
      <c r="FI250" s="93"/>
      <c r="FJ250" s="93"/>
      <c r="FK250" s="93"/>
      <c r="FL250" s="93"/>
      <c r="FM250" s="93"/>
      <c r="FN250" s="93"/>
      <c r="FO250" s="93"/>
      <c r="FP250" s="93"/>
      <c r="FQ250" s="93"/>
      <c r="FR250" s="93"/>
      <c r="FS250" s="93"/>
      <c r="FT250" s="93"/>
      <c r="FU250" s="93"/>
      <c r="FV250" s="93"/>
      <c r="FW250" s="93"/>
      <c r="FX250" s="93"/>
      <c r="FY250" s="93"/>
      <c r="FZ250" s="93"/>
      <c r="GA250" s="93"/>
      <c r="GB250" s="93"/>
      <c r="GC250" s="93"/>
      <c r="GD250" s="93"/>
      <c r="GE250" s="93"/>
      <c r="GF250" s="93"/>
      <c r="GG250" s="93"/>
      <c r="GH250" s="93"/>
      <c r="GI250" s="93"/>
      <c r="GJ250" s="93"/>
      <c r="GK250" s="93"/>
      <c r="GL250" s="93"/>
      <c r="GM250" s="93"/>
      <c r="GN250" s="93"/>
      <c r="GO250" s="93"/>
      <c r="GP250" s="93"/>
      <c r="GQ250" s="93"/>
      <c r="GR250" s="93"/>
      <c r="GS250" s="93"/>
      <c r="GT250" s="93"/>
      <c r="GU250" s="93"/>
      <c r="GV250" s="93"/>
      <c r="GW250" s="93"/>
      <c r="GX250" s="93"/>
      <c r="GY250" s="93"/>
      <c r="GZ250" s="93"/>
      <c r="HA250" s="93"/>
      <c r="HB250" s="93"/>
      <c r="HC250" s="93"/>
      <c r="HD250" s="93"/>
      <c r="HE250" s="93"/>
      <c r="HF250" s="93"/>
      <c r="HG250" s="93"/>
      <c r="HH250" s="93"/>
      <c r="HI250" s="93"/>
      <c r="HJ250" s="93"/>
      <c r="HK250" s="93"/>
      <c r="HL250" s="93"/>
      <c r="HM250" s="93"/>
      <c r="HN250" s="93"/>
      <c r="HO250" s="93"/>
      <c r="HP250" s="93"/>
      <c r="HQ250" s="93"/>
      <c r="HR250" s="93"/>
      <c r="HS250" s="93"/>
      <c r="HT250" s="93"/>
      <c r="HU250" s="93"/>
      <c r="HV250" s="93"/>
      <c r="HW250" s="93"/>
      <c r="HX250" s="93"/>
      <c r="HY250" s="93"/>
      <c r="HZ250" s="93"/>
      <c r="IA250" s="93"/>
      <c r="IB250" s="93"/>
      <c r="IC250" s="93"/>
      <c r="ID250" s="93"/>
      <c r="IE250" s="93"/>
      <c r="IF250" s="93"/>
      <c r="IG250" s="93"/>
      <c r="IH250" s="93"/>
      <c r="II250" s="93"/>
      <c r="IJ250" s="93"/>
      <c r="IK250" s="93"/>
      <c r="IL250" s="93"/>
      <c r="IM250" s="93"/>
      <c r="IN250" s="93"/>
      <c r="IO250" s="93"/>
      <c r="IP250" s="93"/>
      <c r="IQ250" s="93"/>
      <c r="IR250" s="93"/>
      <c r="IS250" s="93"/>
      <c r="IT250" s="93"/>
      <c r="IU250" s="93"/>
      <c r="IV250" s="93"/>
      <c r="IW250" s="93"/>
    </row>
    <row r="251" customFormat="false" ht="12.75" hidden="false" customHeight="false" outlineLevel="0" collapsed="false">
      <c r="A251" s="93"/>
      <c r="B251" s="105" t="n">
        <v>44166</v>
      </c>
      <c r="C251" s="91" t="n">
        <v>5.622</v>
      </c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  <c r="EK251" s="93"/>
      <c r="EL251" s="9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  <c r="EX251" s="93"/>
      <c r="EY251" s="93"/>
      <c r="EZ251" s="93"/>
      <c r="FA251" s="93"/>
      <c r="FB251" s="93"/>
      <c r="FC251" s="93"/>
      <c r="FD251" s="93"/>
      <c r="FE251" s="93"/>
      <c r="FF251" s="93"/>
      <c r="FG251" s="93"/>
      <c r="FH251" s="93"/>
      <c r="FI251" s="93"/>
      <c r="FJ251" s="93"/>
      <c r="FK251" s="93"/>
      <c r="FL251" s="93"/>
      <c r="FM251" s="93"/>
      <c r="FN251" s="93"/>
      <c r="FO251" s="93"/>
      <c r="FP251" s="93"/>
      <c r="FQ251" s="93"/>
      <c r="FR251" s="93"/>
      <c r="FS251" s="93"/>
      <c r="FT251" s="93"/>
      <c r="FU251" s="93"/>
      <c r="FV251" s="93"/>
      <c r="FW251" s="93"/>
      <c r="FX251" s="93"/>
      <c r="FY251" s="93"/>
      <c r="FZ251" s="93"/>
      <c r="GA251" s="93"/>
      <c r="GB251" s="93"/>
      <c r="GC251" s="93"/>
      <c r="GD251" s="93"/>
      <c r="GE251" s="93"/>
      <c r="GF251" s="93"/>
      <c r="GG251" s="93"/>
      <c r="GH251" s="93"/>
      <c r="GI251" s="93"/>
      <c r="GJ251" s="93"/>
      <c r="GK251" s="93"/>
      <c r="GL251" s="93"/>
      <c r="GM251" s="93"/>
      <c r="GN251" s="93"/>
      <c r="GO251" s="93"/>
      <c r="GP251" s="93"/>
      <c r="GQ251" s="93"/>
      <c r="GR251" s="93"/>
      <c r="GS251" s="93"/>
      <c r="GT251" s="93"/>
      <c r="GU251" s="93"/>
      <c r="GV251" s="93"/>
      <c r="GW251" s="93"/>
      <c r="GX251" s="93"/>
      <c r="GY251" s="93"/>
      <c r="GZ251" s="93"/>
      <c r="HA251" s="93"/>
      <c r="HB251" s="93"/>
      <c r="HC251" s="93"/>
      <c r="HD251" s="93"/>
      <c r="HE251" s="93"/>
      <c r="HF251" s="93"/>
      <c r="HG251" s="93"/>
      <c r="HH251" s="93"/>
      <c r="HI251" s="93"/>
      <c r="HJ251" s="93"/>
      <c r="HK251" s="93"/>
      <c r="HL251" s="93"/>
      <c r="HM251" s="93"/>
      <c r="HN251" s="93"/>
      <c r="HO251" s="93"/>
      <c r="HP251" s="93"/>
      <c r="HQ251" s="93"/>
      <c r="HR251" s="93"/>
      <c r="HS251" s="93"/>
      <c r="HT251" s="93"/>
      <c r="HU251" s="93"/>
      <c r="HV251" s="93"/>
      <c r="HW251" s="93"/>
      <c r="HX251" s="93"/>
      <c r="HY251" s="93"/>
      <c r="HZ251" s="93"/>
      <c r="IA251" s="93"/>
      <c r="IB251" s="93"/>
      <c r="IC251" s="93"/>
      <c r="ID251" s="93"/>
      <c r="IE251" s="93"/>
      <c r="IF251" s="93"/>
      <c r="IG251" s="93"/>
      <c r="IH251" s="93"/>
      <c r="II251" s="93"/>
      <c r="IJ251" s="93"/>
      <c r="IK251" s="93"/>
      <c r="IL251" s="93"/>
      <c r="IM251" s="93"/>
      <c r="IN251" s="93"/>
      <c r="IO251" s="93"/>
      <c r="IP251" s="93"/>
      <c r="IQ251" s="93"/>
      <c r="IR251" s="93"/>
      <c r="IS251" s="93"/>
      <c r="IT251" s="93"/>
      <c r="IU251" s="93"/>
      <c r="IV251" s="93"/>
      <c r="IW251" s="93"/>
    </row>
    <row r="252" customFormat="false" ht="12.75" hidden="false" customHeight="false" outlineLevel="0" collapsed="false">
      <c r="A252" s="93"/>
      <c r="B252" s="105" t="n">
        <v>44197</v>
      </c>
      <c r="C252" s="91" t="n">
        <v>5.682</v>
      </c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  <c r="EK252" s="93"/>
      <c r="EL252" s="93"/>
      <c r="EM252" s="93"/>
      <c r="EN252" s="93"/>
      <c r="EO252" s="93"/>
      <c r="EP252" s="93"/>
      <c r="EQ252" s="93"/>
      <c r="ER252" s="93"/>
      <c r="ES252" s="93"/>
      <c r="ET252" s="93"/>
      <c r="EU252" s="93"/>
      <c r="EV252" s="93"/>
      <c r="EW252" s="93"/>
      <c r="EX252" s="93"/>
      <c r="EY252" s="93"/>
      <c r="EZ252" s="93"/>
      <c r="FA252" s="93"/>
      <c r="FB252" s="93"/>
      <c r="FC252" s="93"/>
      <c r="FD252" s="93"/>
      <c r="FE252" s="93"/>
      <c r="FF252" s="93"/>
      <c r="FG252" s="93"/>
      <c r="FH252" s="93"/>
      <c r="FI252" s="93"/>
      <c r="FJ252" s="93"/>
      <c r="FK252" s="93"/>
      <c r="FL252" s="93"/>
      <c r="FM252" s="93"/>
      <c r="FN252" s="93"/>
      <c r="FO252" s="93"/>
      <c r="FP252" s="93"/>
      <c r="FQ252" s="93"/>
      <c r="FR252" s="93"/>
      <c r="FS252" s="93"/>
      <c r="FT252" s="93"/>
      <c r="FU252" s="93"/>
      <c r="FV252" s="93"/>
      <c r="FW252" s="93"/>
      <c r="FX252" s="93"/>
      <c r="FY252" s="93"/>
      <c r="FZ252" s="93"/>
      <c r="GA252" s="93"/>
      <c r="GB252" s="93"/>
      <c r="GC252" s="93"/>
      <c r="GD252" s="93"/>
      <c r="GE252" s="93"/>
      <c r="GF252" s="93"/>
      <c r="GG252" s="93"/>
      <c r="GH252" s="93"/>
      <c r="GI252" s="93"/>
      <c r="GJ252" s="93"/>
      <c r="GK252" s="93"/>
      <c r="GL252" s="93"/>
      <c r="GM252" s="93"/>
      <c r="GN252" s="93"/>
      <c r="GO252" s="93"/>
      <c r="GP252" s="93"/>
      <c r="GQ252" s="93"/>
      <c r="GR252" s="93"/>
      <c r="GS252" s="93"/>
      <c r="GT252" s="93"/>
      <c r="GU252" s="93"/>
      <c r="GV252" s="93"/>
      <c r="GW252" s="93"/>
      <c r="GX252" s="93"/>
      <c r="GY252" s="93"/>
      <c r="GZ252" s="93"/>
      <c r="HA252" s="93"/>
      <c r="HB252" s="93"/>
      <c r="HC252" s="93"/>
      <c r="HD252" s="93"/>
      <c r="HE252" s="93"/>
      <c r="HF252" s="93"/>
      <c r="HG252" s="93"/>
      <c r="HH252" s="93"/>
      <c r="HI252" s="93"/>
      <c r="HJ252" s="93"/>
      <c r="HK252" s="93"/>
      <c r="HL252" s="93"/>
      <c r="HM252" s="93"/>
      <c r="HN252" s="93"/>
      <c r="HO252" s="93"/>
      <c r="HP252" s="93"/>
      <c r="HQ252" s="93"/>
      <c r="HR252" s="93"/>
      <c r="HS252" s="93"/>
      <c r="HT252" s="93"/>
      <c r="HU252" s="93"/>
      <c r="HV252" s="93"/>
      <c r="HW252" s="93"/>
      <c r="HX252" s="93"/>
      <c r="HY252" s="93"/>
      <c r="HZ252" s="93"/>
      <c r="IA252" s="93"/>
      <c r="IB252" s="93"/>
      <c r="IC252" s="93"/>
      <c r="ID252" s="93"/>
      <c r="IE252" s="93"/>
      <c r="IF252" s="93"/>
      <c r="IG252" s="93"/>
      <c r="IH252" s="93"/>
      <c r="II252" s="93"/>
      <c r="IJ252" s="93"/>
      <c r="IK252" s="93"/>
      <c r="IL252" s="93"/>
      <c r="IM252" s="93"/>
      <c r="IN252" s="93"/>
      <c r="IO252" s="93"/>
      <c r="IP252" s="93"/>
      <c r="IQ252" s="93"/>
      <c r="IR252" s="93"/>
      <c r="IS252" s="93"/>
      <c r="IT252" s="93"/>
      <c r="IU252" s="93"/>
      <c r="IV252" s="93"/>
      <c r="IW252" s="93"/>
    </row>
    <row r="253" customFormat="false" ht="12.75" hidden="false" customHeight="false" outlineLevel="0" collapsed="false">
      <c r="A253" s="93"/>
      <c r="B253" s="105" t="n">
        <v>44228</v>
      </c>
      <c r="C253" s="91" t="n">
        <v>5.595</v>
      </c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  <c r="EX253" s="93"/>
      <c r="EY253" s="93"/>
      <c r="EZ253" s="93"/>
      <c r="FA253" s="93"/>
      <c r="FB253" s="93"/>
      <c r="FC253" s="93"/>
      <c r="FD253" s="93"/>
      <c r="FE253" s="93"/>
      <c r="FF253" s="93"/>
      <c r="FG253" s="93"/>
      <c r="FH253" s="93"/>
      <c r="FI253" s="93"/>
      <c r="FJ253" s="93"/>
      <c r="FK253" s="93"/>
      <c r="FL253" s="93"/>
      <c r="FM253" s="93"/>
      <c r="FN253" s="93"/>
      <c r="FO253" s="93"/>
      <c r="FP253" s="93"/>
      <c r="FQ253" s="93"/>
      <c r="FR253" s="93"/>
      <c r="FS253" s="93"/>
      <c r="FT253" s="93"/>
      <c r="FU253" s="93"/>
      <c r="FV253" s="93"/>
      <c r="FW253" s="93"/>
      <c r="FX253" s="93"/>
      <c r="FY253" s="93"/>
      <c r="FZ253" s="93"/>
      <c r="GA253" s="93"/>
      <c r="GB253" s="93"/>
      <c r="GC253" s="93"/>
      <c r="GD253" s="93"/>
      <c r="GE253" s="93"/>
      <c r="GF253" s="93"/>
      <c r="GG253" s="93"/>
      <c r="GH253" s="93"/>
      <c r="GI253" s="93"/>
      <c r="GJ253" s="93"/>
      <c r="GK253" s="93"/>
      <c r="GL253" s="93"/>
      <c r="GM253" s="93"/>
      <c r="GN253" s="93"/>
      <c r="GO253" s="93"/>
      <c r="GP253" s="93"/>
      <c r="GQ253" s="93"/>
      <c r="GR253" s="93"/>
      <c r="GS253" s="93"/>
      <c r="GT253" s="93"/>
      <c r="GU253" s="93"/>
      <c r="GV253" s="93"/>
      <c r="GW253" s="93"/>
      <c r="GX253" s="93"/>
      <c r="GY253" s="93"/>
      <c r="GZ253" s="93"/>
      <c r="HA253" s="93"/>
      <c r="HB253" s="93"/>
      <c r="HC253" s="93"/>
      <c r="HD253" s="93"/>
      <c r="HE253" s="93"/>
      <c r="HF253" s="93"/>
      <c r="HG253" s="93"/>
      <c r="HH253" s="93"/>
      <c r="HI253" s="93"/>
      <c r="HJ253" s="93"/>
      <c r="HK253" s="93"/>
      <c r="HL253" s="93"/>
      <c r="HM253" s="93"/>
      <c r="HN253" s="93"/>
      <c r="HO253" s="93"/>
      <c r="HP253" s="93"/>
      <c r="HQ253" s="93"/>
      <c r="HR253" s="93"/>
      <c r="HS253" s="93"/>
      <c r="HT253" s="93"/>
      <c r="HU253" s="93"/>
      <c r="HV253" s="93"/>
      <c r="HW253" s="93"/>
      <c r="HX253" s="93"/>
      <c r="HY253" s="93"/>
      <c r="HZ253" s="93"/>
      <c r="IA253" s="93"/>
      <c r="IB253" s="93"/>
      <c r="IC253" s="93"/>
      <c r="ID253" s="93"/>
      <c r="IE253" s="93"/>
      <c r="IF253" s="93"/>
      <c r="IG253" s="93"/>
      <c r="IH253" s="93"/>
      <c r="II253" s="93"/>
      <c r="IJ253" s="93"/>
      <c r="IK253" s="93"/>
      <c r="IL253" s="93"/>
      <c r="IM253" s="93"/>
      <c r="IN253" s="93"/>
      <c r="IO253" s="93"/>
      <c r="IP253" s="93"/>
      <c r="IQ253" s="93"/>
      <c r="IR253" s="93"/>
      <c r="IS253" s="93"/>
      <c r="IT253" s="93"/>
      <c r="IU253" s="93"/>
      <c r="IV253" s="93"/>
      <c r="IW253" s="93"/>
    </row>
    <row r="254" customFormat="false" ht="12.75" hidden="false" customHeight="false" outlineLevel="0" collapsed="false">
      <c r="A254" s="93"/>
      <c r="B254" s="105" t="n">
        <v>44256</v>
      </c>
      <c r="C254" s="91" t="n">
        <v>5.456</v>
      </c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  <c r="EK254" s="93"/>
      <c r="EL254" s="9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  <c r="EX254" s="93"/>
      <c r="EY254" s="93"/>
      <c r="EZ254" s="93"/>
      <c r="FA254" s="93"/>
      <c r="FB254" s="93"/>
      <c r="FC254" s="93"/>
      <c r="FD254" s="93"/>
      <c r="FE254" s="93"/>
      <c r="FF254" s="93"/>
      <c r="FG254" s="93"/>
      <c r="FH254" s="93"/>
      <c r="FI254" s="93"/>
      <c r="FJ254" s="93"/>
      <c r="FK254" s="93"/>
      <c r="FL254" s="93"/>
      <c r="FM254" s="93"/>
      <c r="FN254" s="93"/>
      <c r="FO254" s="93"/>
      <c r="FP254" s="93"/>
      <c r="FQ254" s="93"/>
      <c r="FR254" s="93"/>
      <c r="FS254" s="93"/>
      <c r="FT254" s="93"/>
      <c r="FU254" s="93"/>
      <c r="FV254" s="93"/>
      <c r="FW254" s="93"/>
      <c r="FX254" s="93"/>
      <c r="FY254" s="93"/>
      <c r="FZ254" s="93"/>
      <c r="GA254" s="93"/>
      <c r="GB254" s="93"/>
      <c r="GC254" s="93"/>
      <c r="GD254" s="93"/>
      <c r="GE254" s="93"/>
      <c r="GF254" s="93"/>
      <c r="GG254" s="93"/>
      <c r="GH254" s="93"/>
      <c r="GI254" s="93"/>
      <c r="GJ254" s="93"/>
      <c r="GK254" s="93"/>
      <c r="GL254" s="93"/>
      <c r="GM254" s="93"/>
      <c r="GN254" s="93"/>
      <c r="GO254" s="93"/>
      <c r="GP254" s="93"/>
      <c r="GQ254" s="93"/>
      <c r="GR254" s="93"/>
      <c r="GS254" s="93"/>
      <c r="GT254" s="93"/>
      <c r="GU254" s="93"/>
      <c r="GV254" s="93"/>
      <c r="GW254" s="93"/>
      <c r="GX254" s="93"/>
      <c r="GY254" s="93"/>
      <c r="GZ254" s="93"/>
      <c r="HA254" s="93"/>
      <c r="HB254" s="93"/>
      <c r="HC254" s="93"/>
      <c r="HD254" s="93"/>
      <c r="HE254" s="93"/>
      <c r="HF254" s="93"/>
      <c r="HG254" s="93"/>
      <c r="HH254" s="93"/>
      <c r="HI254" s="93"/>
      <c r="HJ254" s="93"/>
      <c r="HK254" s="93"/>
      <c r="HL254" s="93"/>
      <c r="HM254" s="93"/>
      <c r="HN254" s="93"/>
      <c r="HO254" s="93"/>
      <c r="HP254" s="93"/>
      <c r="HQ254" s="93"/>
      <c r="HR254" s="93"/>
      <c r="HS254" s="93"/>
      <c r="HT254" s="93"/>
      <c r="HU254" s="93"/>
      <c r="HV254" s="93"/>
      <c r="HW254" s="93"/>
      <c r="HX254" s="93"/>
      <c r="HY254" s="93"/>
      <c r="HZ254" s="93"/>
      <c r="IA254" s="93"/>
      <c r="IB254" s="93"/>
      <c r="IC254" s="93"/>
      <c r="ID254" s="93"/>
      <c r="IE254" s="93"/>
      <c r="IF254" s="93"/>
      <c r="IG254" s="93"/>
      <c r="IH254" s="93"/>
      <c r="II254" s="93"/>
      <c r="IJ254" s="93"/>
      <c r="IK254" s="93"/>
      <c r="IL254" s="93"/>
      <c r="IM254" s="93"/>
      <c r="IN254" s="93"/>
      <c r="IO254" s="93"/>
      <c r="IP254" s="93"/>
      <c r="IQ254" s="93"/>
      <c r="IR254" s="93"/>
      <c r="IS254" s="93"/>
      <c r="IT254" s="93"/>
      <c r="IU254" s="93"/>
      <c r="IV254" s="93"/>
      <c r="IW254" s="93"/>
    </row>
    <row r="255" customFormat="false" ht="12.75" hidden="false" customHeight="false" outlineLevel="0" collapsed="false">
      <c r="A255" s="93"/>
      <c r="B255" s="105" t="n">
        <v>44287</v>
      </c>
      <c r="C255" s="91" t="n">
        <v>5.302</v>
      </c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3"/>
      <c r="CW255" s="93"/>
      <c r="CX255" s="93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  <c r="EK255" s="93"/>
      <c r="EL255" s="93"/>
      <c r="EM255" s="93"/>
      <c r="EN255" s="93"/>
      <c r="EO255" s="93"/>
      <c r="EP255" s="93"/>
      <c r="EQ255" s="93"/>
      <c r="ER255" s="93"/>
      <c r="ES255" s="93"/>
      <c r="ET255" s="93"/>
      <c r="EU255" s="93"/>
      <c r="EV255" s="93"/>
      <c r="EW255" s="93"/>
      <c r="EX255" s="93"/>
      <c r="EY255" s="93"/>
      <c r="EZ255" s="93"/>
      <c r="FA255" s="93"/>
      <c r="FB255" s="93"/>
      <c r="FC255" s="93"/>
      <c r="FD255" s="93"/>
      <c r="FE255" s="93"/>
      <c r="FF255" s="93"/>
      <c r="FG255" s="93"/>
      <c r="FH255" s="93"/>
      <c r="FI255" s="93"/>
      <c r="FJ255" s="93"/>
      <c r="FK255" s="93"/>
      <c r="FL255" s="93"/>
      <c r="FM255" s="93"/>
      <c r="FN255" s="93"/>
      <c r="FO255" s="93"/>
      <c r="FP255" s="93"/>
      <c r="FQ255" s="93"/>
      <c r="FR255" s="93"/>
      <c r="FS255" s="93"/>
      <c r="FT255" s="93"/>
      <c r="FU255" s="93"/>
      <c r="FV255" s="93"/>
      <c r="FW255" s="93"/>
      <c r="FX255" s="93"/>
      <c r="FY255" s="93"/>
      <c r="FZ255" s="93"/>
      <c r="GA255" s="93"/>
      <c r="GB255" s="93"/>
      <c r="GC255" s="93"/>
      <c r="GD255" s="93"/>
      <c r="GE255" s="93"/>
      <c r="GF255" s="93"/>
      <c r="GG255" s="93"/>
      <c r="GH255" s="93"/>
      <c r="GI255" s="93"/>
      <c r="GJ255" s="93"/>
      <c r="GK255" s="93"/>
      <c r="GL255" s="93"/>
      <c r="GM255" s="93"/>
      <c r="GN255" s="93"/>
      <c r="GO255" s="93"/>
      <c r="GP255" s="93"/>
      <c r="GQ255" s="93"/>
      <c r="GR255" s="93"/>
      <c r="GS255" s="93"/>
      <c r="GT255" s="93"/>
      <c r="GU255" s="93"/>
      <c r="GV255" s="93"/>
      <c r="GW255" s="93"/>
      <c r="GX255" s="93"/>
      <c r="GY255" s="93"/>
      <c r="GZ255" s="93"/>
      <c r="HA255" s="93"/>
      <c r="HB255" s="93"/>
      <c r="HC255" s="93"/>
      <c r="HD255" s="93"/>
      <c r="HE255" s="93"/>
      <c r="HF255" s="93"/>
      <c r="HG255" s="93"/>
      <c r="HH255" s="93"/>
      <c r="HI255" s="93"/>
      <c r="HJ255" s="93"/>
      <c r="HK255" s="93"/>
      <c r="HL255" s="93"/>
      <c r="HM255" s="93"/>
      <c r="HN255" s="93"/>
      <c r="HO255" s="93"/>
      <c r="HP255" s="93"/>
      <c r="HQ255" s="93"/>
      <c r="HR255" s="93"/>
      <c r="HS255" s="93"/>
      <c r="HT255" s="93"/>
      <c r="HU255" s="93"/>
      <c r="HV255" s="93"/>
      <c r="HW255" s="93"/>
      <c r="HX255" s="93"/>
      <c r="HY255" s="93"/>
      <c r="HZ255" s="93"/>
      <c r="IA255" s="93"/>
      <c r="IB255" s="93"/>
      <c r="IC255" s="93"/>
      <c r="ID255" s="93"/>
      <c r="IE255" s="93"/>
      <c r="IF255" s="93"/>
      <c r="IG255" s="93"/>
      <c r="IH255" s="93"/>
      <c r="II255" s="93"/>
      <c r="IJ255" s="93"/>
      <c r="IK255" s="93"/>
      <c r="IL255" s="93"/>
      <c r="IM255" s="93"/>
      <c r="IN255" s="93"/>
      <c r="IO255" s="93"/>
      <c r="IP255" s="93"/>
      <c r="IQ255" s="93"/>
      <c r="IR255" s="93"/>
      <c r="IS255" s="93"/>
      <c r="IT255" s="93"/>
      <c r="IU255" s="93"/>
      <c r="IV255" s="93"/>
      <c r="IW255" s="93"/>
    </row>
    <row r="256" customFormat="false" ht="12.75" hidden="false" customHeight="false" outlineLevel="0" collapsed="false">
      <c r="A256" s="93"/>
      <c r="B256" s="105" t="n">
        <v>44317</v>
      </c>
      <c r="C256" s="91" t="n">
        <v>5.317</v>
      </c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  <c r="CV256" s="93"/>
      <c r="CW256" s="93"/>
      <c r="CX256" s="93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  <c r="EK256" s="93"/>
      <c r="EL256" s="93"/>
      <c r="EM256" s="93"/>
      <c r="EN256" s="93"/>
      <c r="EO256" s="93"/>
      <c r="EP256" s="93"/>
      <c r="EQ256" s="93"/>
      <c r="ER256" s="93"/>
      <c r="ES256" s="93"/>
      <c r="ET256" s="93"/>
      <c r="EU256" s="93"/>
      <c r="EV256" s="93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  <c r="FH256" s="93"/>
      <c r="FI256" s="93"/>
      <c r="FJ256" s="93"/>
      <c r="FK256" s="93"/>
      <c r="FL256" s="93"/>
      <c r="FM256" s="93"/>
      <c r="FN256" s="93"/>
      <c r="FO256" s="93"/>
      <c r="FP256" s="93"/>
      <c r="FQ256" s="93"/>
      <c r="FR256" s="93"/>
      <c r="FS256" s="93"/>
      <c r="FT256" s="93"/>
      <c r="FU256" s="93"/>
      <c r="FV256" s="93"/>
      <c r="FW256" s="93"/>
      <c r="FX256" s="93"/>
      <c r="FY256" s="93"/>
      <c r="FZ256" s="93"/>
      <c r="GA256" s="93"/>
      <c r="GB256" s="93"/>
      <c r="GC256" s="93"/>
      <c r="GD256" s="93"/>
      <c r="GE256" s="93"/>
      <c r="GF256" s="93"/>
      <c r="GG256" s="93"/>
      <c r="GH256" s="93"/>
      <c r="GI256" s="93"/>
      <c r="GJ256" s="93"/>
      <c r="GK256" s="93"/>
      <c r="GL256" s="93"/>
      <c r="GM256" s="93"/>
      <c r="GN256" s="93"/>
      <c r="GO256" s="93"/>
      <c r="GP256" s="93"/>
      <c r="GQ256" s="93"/>
      <c r="GR256" s="93"/>
      <c r="GS256" s="93"/>
      <c r="GT256" s="93"/>
      <c r="GU256" s="93"/>
      <c r="GV256" s="93"/>
      <c r="GW256" s="93"/>
      <c r="GX256" s="93"/>
      <c r="GY256" s="93"/>
      <c r="GZ256" s="93"/>
      <c r="HA256" s="93"/>
      <c r="HB256" s="93"/>
      <c r="HC256" s="93"/>
      <c r="HD256" s="93"/>
      <c r="HE256" s="93"/>
      <c r="HF256" s="93"/>
      <c r="HG256" s="93"/>
      <c r="HH256" s="93"/>
      <c r="HI256" s="93"/>
      <c r="HJ256" s="93"/>
      <c r="HK256" s="93"/>
      <c r="HL256" s="93"/>
      <c r="HM256" s="93"/>
      <c r="HN256" s="93"/>
      <c r="HO256" s="93"/>
      <c r="HP256" s="93"/>
      <c r="HQ256" s="93"/>
      <c r="HR256" s="93"/>
      <c r="HS256" s="93"/>
      <c r="HT256" s="93"/>
      <c r="HU256" s="93"/>
      <c r="HV256" s="93"/>
      <c r="HW256" s="93"/>
      <c r="HX256" s="93"/>
      <c r="HY256" s="93"/>
      <c r="HZ256" s="93"/>
      <c r="IA256" s="93"/>
      <c r="IB256" s="93"/>
      <c r="IC256" s="93"/>
      <c r="ID256" s="93"/>
      <c r="IE256" s="93"/>
      <c r="IF256" s="93"/>
      <c r="IG256" s="93"/>
      <c r="IH256" s="93"/>
      <c r="II256" s="93"/>
      <c r="IJ256" s="93"/>
      <c r="IK256" s="93"/>
      <c r="IL256" s="93"/>
      <c r="IM256" s="93"/>
      <c r="IN256" s="93"/>
      <c r="IO256" s="93"/>
      <c r="IP256" s="93"/>
      <c r="IQ256" s="93"/>
      <c r="IR256" s="93"/>
      <c r="IS256" s="93"/>
      <c r="IT256" s="93"/>
      <c r="IU256" s="93"/>
      <c r="IV256" s="93"/>
      <c r="IW256" s="93"/>
    </row>
    <row r="257" customFormat="false" ht="12.75" hidden="false" customHeight="false" outlineLevel="0" collapsed="false">
      <c r="A257" s="93"/>
      <c r="B257" s="105" t="n">
        <v>44348</v>
      </c>
      <c r="C257" s="91" t="n">
        <v>5.355</v>
      </c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  <c r="CV257" s="93"/>
      <c r="CW257" s="93"/>
      <c r="CX257" s="93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  <c r="FH257" s="93"/>
      <c r="FI257" s="93"/>
      <c r="FJ257" s="93"/>
      <c r="FK257" s="93"/>
      <c r="FL257" s="93"/>
      <c r="FM257" s="93"/>
      <c r="FN257" s="93"/>
      <c r="FO257" s="93"/>
      <c r="FP257" s="93"/>
      <c r="FQ257" s="93"/>
      <c r="FR257" s="93"/>
      <c r="FS257" s="93"/>
      <c r="FT257" s="93"/>
      <c r="FU257" s="93"/>
      <c r="FV257" s="93"/>
      <c r="FW257" s="93"/>
      <c r="FX257" s="93"/>
      <c r="FY257" s="93"/>
      <c r="FZ257" s="93"/>
      <c r="GA257" s="93"/>
      <c r="GB257" s="93"/>
      <c r="GC257" s="93"/>
      <c r="GD257" s="93"/>
      <c r="GE257" s="93"/>
      <c r="GF257" s="93"/>
      <c r="GG257" s="93"/>
      <c r="GH257" s="93"/>
      <c r="GI257" s="93"/>
      <c r="GJ257" s="93"/>
      <c r="GK257" s="93"/>
      <c r="GL257" s="93"/>
      <c r="GM257" s="93"/>
      <c r="GN257" s="93"/>
      <c r="GO257" s="93"/>
      <c r="GP257" s="93"/>
      <c r="GQ257" s="93"/>
      <c r="GR257" s="93"/>
      <c r="GS257" s="93"/>
      <c r="GT257" s="93"/>
      <c r="GU257" s="93"/>
      <c r="GV257" s="93"/>
      <c r="GW257" s="93"/>
      <c r="GX257" s="93"/>
      <c r="GY257" s="93"/>
      <c r="GZ257" s="93"/>
      <c r="HA257" s="93"/>
      <c r="HB257" s="93"/>
      <c r="HC257" s="93"/>
      <c r="HD257" s="93"/>
      <c r="HE257" s="93"/>
      <c r="HF257" s="93"/>
      <c r="HG257" s="93"/>
      <c r="HH257" s="93"/>
      <c r="HI257" s="93"/>
      <c r="HJ257" s="93"/>
      <c r="HK257" s="93"/>
      <c r="HL257" s="93"/>
      <c r="HM257" s="93"/>
      <c r="HN257" s="93"/>
      <c r="HO257" s="93"/>
      <c r="HP257" s="93"/>
      <c r="HQ257" s="93"/>
      <c r="HR257" s="93"/>
      <c r="HS257" s="93"/>
      <c r="HT257" s="93"/>
      <c r="HU257" s="93"/>
      <c r="HV257" s="93"/>
      <c r="HW257" s="93"/>
      <c r="HX257" s="93"/>
      <c r="HY257" s="93"/>
      <c r="HZ257" s="93"/>
      <c r="IA257" s="93"/>
      <c r="IB257" s="93"/>
      <c r="IC257" s="93"/>
      <c r="ID257" s="93"/>
      <c r="IE257" s="93"/>
      <c r="IF257" s="93"/>
      <c r="IG257" s="93"/>
      <c r="IH257" s="93"/>
      <c r="II257" s="93"/>
      <c r="IJ257" s="93"/>
      <c r="IK257" s="93"/>
      <c r="IL257" s="93"/>
      <c r="IM257" s="93"/>
      <c r="IN257" s="93"/>
      <c r="IO257" s="93"/>
      <c r="IP257" s="93"/>
      <c r="IQ257" s="93"/>
      <c r="IR257" s="93"/>
      <c r="IS257" s="93"/>
      <c r="IT257" s="93"/>
      <c r="IU257" s="93"/>
      <c r="IV257" s="93"/>
      <c r="IW257" s="93"/>
    </row>
    <row r="258" customFormat="false" ht="12.75" hidden="false" customHeight="false" outlineLevel="0" collapsed="false">
      <c r="A258" s="93"/>
      <c r="B258" s="105" t="n">
        <v>44378</v>
      </c>
      <c r="C258" s="91" t="n">
        <v>5.4</v>
      </c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  <c r="FI258" s="93"/>
      <c r="FJ258" s="93"/>
      <c r="FK258" s="93"/>
      <c r="FL258" s="93"/>
      <c r="FM258" s="93"/>
      <c r="FN258" s="93"/>
      <c r="FO258" s="93"/>
      <c r="FP258" s="93"/>
      <c r="FQ258" s="93"/>
      <c r="FR258" s="93"/>
      <c r="FS258" s="93"/>
      <c r="FT258" s="93"/>
      <c r="FU258" s="93"/>
      <c r="FV258" s="93"/>
      <c r="FW258" s="93"/>
      <c r="FX258" s="93"/>
      <c r="FY258" s="93"/>
      <c r="FZ258" s="93"/>
      <c r="GA258" s="93"/>
      <c r="GB258" s="93"/>
      <c r="GC258" s="93"/>
      <c r="GD258" s="93"/>
      <c r="GE258" s="93"/>
      <c r="GF258" s="93"/>
      <c r="GG258" s="93"/>
      <c r="GH258" s="93"/>
      <c r="GI258" s="93"/>
      <c r="GJ258" s="93"/>
      <c r="GK258" s="93"/>
      <c r="GL258" s="93"/>
      <c r="GM258" s="93"/>
      <c r="GN258" s="93"/>
      <c r="GO258" s="93"/>
      <c r="GP258" s="93"/>
      <c r="GQ258" s="93"/>
      <c r="GR258" s="93"/>
      <c r="GS258" s="93"/>
      <c r="GT258" s="93"/>
      <c r="GU258" s="93"/>
      <c r="GV258" s="93"/>
      <c r="GW258" s="93"/>
      <c r="GX258" s="93"/>
      <c r="GY258" s="93"/>
      <c r="GZ258" s="93"/>
      <c r="HA258" s="93"/>
      <c r="HB258" s="93"/>
      <c r="HC258" s="93"/>
      <c r="HD258" s="93"/>
      <c r="HE258" s="93"/>
      <c r="HF258" s="93"/>
      <c r="HG258" s="93"/>
      <c r="HH258" s="93"/>
      <c r="HI258" s="93"/>
      <c r="HJ258" s="93"/>
      <c r="HK258" s="93"/>
      <c r="HL258" s="93"/>
      <c r="HM258" s="93"/>
      <c r="HN258" s="93"/>
      <c r="HO258" s="93"/>
      <c r="HP258" s="93"/>
      <c r="HQ258" s="93"/>
      <c r="HR258" s="93"/>
      <c r="HS258" s="93"/>
      <c r="HT258" s="93"/>
      <c r="HU258" s="93"/>
      <c r="HV258" s="93"/>
      <c r="HW258" s="93"/>
      <c r="HX258" s="93"/>
      <c r="HY258" s="93"/>
      <c r="HZ258" s="93"/>
      <c r="IA258" s="93"/>
      <c r="IB258" s="93"/>
      <c r="IC258" s="93"/>
      <c r="ID258" s="93"/>
      <c r="IE258" s="93"/>
      <c r="IF258" s="93"/>
      <c r="IG258" s="93"/>
      <c r="IH258" s="93"/>
      <c r="II258" s="93"/>
      <c r="IJ258" s="93"/>
      <c r="IK258" s="93"/>
      <c r="IL258" s="93"/>
      <c r="IM258" s="93"/>
      <c r="IN258" s="93"/>
      <c r="IO258" s="93"/>
      <c r="IP258" s="93"/>
      <c r="IQ258" s="93"/>
      <c r="IR258" s="93"/>
      <c r="IS258" s="93"/>
      <c r="IT258" s="93"/>
      <c r="IU258" s="93"/>
      <c r="IV258" s="93"/>
      <c r="IW258" s="93"/>
    </row>
    <row r="259" customFormat="false" ht="12.75" hidden="false" customHeight="false" outlineLevel="0" collapsed="false">
      <c r="A259" s="93"/>
      <c r="B259" s="105" t="n">
        <v>44409</v>
      </c>
      <c r="C259" s="91" t="n">
        <v>5.438</v>
      </c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  <c r="FI259" s="93"/>
      <c r="FJ259" s="93"/>
      <c r="FK259" s="93"/>
      <c r="FL259" s="93"/>
      <c r="FM259" s="93"/>
      <c r="FN259" s="93"/>
      <c r="FO259" s="93"/>
      <c r="FP259" s="93"/>
      <c r="FQ259" s="93"/>
      <c r="FR259" s="93"/>
      <c r="FS259" s="93"/>
      <c r="FT259" s="93"/>
      <c r="FU259" s="93"/>
      <c r="FV259" s="93"/>
      <c r="FW259" s="93"/>
      <c r="FX259" s="93"/>
      <c r="FY259" s="93"/>
      <c r="FZ259" s="93"/>
      <c r="GA259" s="93"/>
      <c r="GB259" s="93"/>
      <c r="GC259" s="93"/>
      <c r="GD259" s="93"/>
      <c r="GE259" s="93"/>
      <c r="GF259" s="93"/>
      <c r="GG259" s="93"/>
      <c r="GH259" s="93"/>
      <c r="GI259" s="93"/>
      <c r="GJ259" s="93"/>
      <c r="GK259" s="93"/>
      <c r="GL259" s="93"/>
      <c r="GM259" s="93"/>
      <c r="GN259" s="93"/>
      <c r="GO259" s="93"/>
      <c r="GP259" s="93"/>
      <c r="GQ259" s="93"/>
      <c r="GR259" s="93"/>
      <c r="GS259" s="93"/>
      <c r="GT259" s="93"/>
      <c r="GU259" s="93"/>
      <c r="GV259" s="93"/>
      <c r="GW259" s="93"/>
      <c r="GX259" s="93"/>
      <c r="GY259" s="93"/>
      <c r="GZ259" s="93"/>
      <c r="HA259" s="93"/>
      <c r="HB259" s="93"/>
      <c r="HC259" s="93"/>
      <c r="HD259" s="93"/>
      <c r="HE259" s="93"/>
      <c r="HF259" s="93"/>
      <c r="HG259" s="93"/>
      <c r="HH259" s="93"/>
      <c r="HI259" s="93"/>
      <c r="HJ259" s="93"/>
      <c r="HK259" s="93"/>
      <c r="HL259" s="93"/>
      <c r="HM259" s="93"/>
      <c r="HN259" s="93"/>
      <c r="HO259" s="93"/>
      <c r="HP259" s="93"/>
      <c r="HQ259" s="93"/>
      <c r="HR259" s="93"/>
      <c r="HS259" s="93"/>
      <c r="HT259" s="93"/>
      <c r="HU259" s="93"/>
      <c r="HV259" s="93"/>
      <c r="HW259" s="93"/>
      <c r="HX259" s="93"/>
      <c r="HY259" s="93"/>
      <c r="HZ259" s="93"/>
      <c r="IA259" s="93"/>
      <c r="IB259" s="93"/>
      <c r="IC259" s="93"/>
      <c r="ID259" s="93"/>
      <c r="IE259" s="93"/>
      <c r="IF259" s="93"/>
      <c r="IG259" s="93"/>
      <c r="IH259" s="93"/>
      <c r="II259" s="93"/>
      <c r="IJ259" s="93"/>
      <c r="IK259" s="93"/>
      <c r="IL259" s="93"/>
      <c r="IM259" s="93"/>
      <c r="IN259" s="93"/>
      <c r="IO259" s="93"/>
      <c r="IP259" s="93"/>
      <c r="IQ259" s="93"/>
      <c r="IR259" s="93"/>
      <c r="IS259" s="93"/>
      <c r="IT259" s="93"/>
      <c r="IU259" s="93"/>
      <c r="IV259" s="93"/>
      <c r="IW259" s="93"/>
    </row>
    <row r="260" customFormat="false" ht="12.75" hidden="false" customHeight="false" outlineLevel="0" collapsed="false">
      <c r="A260" s="93"/>
      <c r="B260" s="105" t="n">
        <v>44440</v>
      </c>
      <c r="C260" s="91" t="n">
        <v>5.432</v>
      </c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  <c r="EK260" s="93"/>
      <c r="EL260" s="93"/>
      <c r="EM260" s="93"/>
      <c r="EN260" s="93"/>
      <c r="EO260" s="93"/>
      <c r="EP260" s="93"/>
      <c r="EQ260" s="93"/>
      <c r="ER260" s="93"/>
      <c r="ES260" s="93"/>
      <c r="ET260" s="93"/>
      <c r="EU260" s="93"/>
      <c r="EV260" s="93"/>
      <c r="EW260" s="93"/>
      <c r="EX260" s="93"/>
      <c r="EY260" s="93"/>
      <c r="EZ260" s="93"/>
      <c r="FA260" s="93"/>
      <c r="FB260" s="93"/>
      <c r="FC260" s="93"/>
      <c r="FD260" s="93"/>
      <c r="FE260" s="93"/>
      <c r="FF260" s="93"/>
      <c r="FG260" s="93"/>
      <c r="FH260" s="93"/>
      <c r="FI260" s="93"/>
      <c r="FJ260" s="93"/>
      <c r="FK260" s="93"/>
      <c r="FL260" s="93"/>
      <c r="FM260" s="93"/>
      <c r="FN260" s="93"/>
      <c r="FO260" s="93"/>
      <c r="FP260" s="93"/>
      <c r="FQ260" s="93"/>
      <c r="FR260" s="93"/>
      <c r="FS260" s="93"/>
      <c r="FT260" s="93"/>
      <c r="FU260" s="93"/>
      <c r="FV260" s="93"/>
      <c r="FW260" s="93"/>
      <c r="FX260" s="93"/>
      <c r="FY260" s="93"/>
      <c r="FZ260" s="93"/>
      <c r="GA260" s="93"/>
      <c r="GB260" s="93"/>
      <c r="GC260" s="93"/>
      <c r="GD260" s="93"/>
      <c r="GE260" s="93"/>
      <c r="GF260" s="93"/>
      <c r="GG260" s="93"/>
      <c r="GH260" s="93"/>
      <c r="GI260" s="93"/>
      <c r="GJ260" s="93"/>
      <c r="GK260" s="93"/>
      <c r="GL260" s="93"/>
      <c r="GM260" s="93"/>
      <c r="GN260" s="93"/>
      <c r="GO260" s="93"/>
      <c r="GP260" s="93"/>
      <c r="GQ260" s="93"/>
      <c r="GR260" s="93"/>
      <c r="GS260" s="93"/>
      <c r="GT260" s="93"/>
      <c r="GU260" s="93"/>
      <c r="GV260" s="93"/>
      <c r="GW260" s="93"/>
      <c r="GX260" s="93"/>
      <c r="GY260" s="93"/>
      <c r="GZ260" s="93"/>
      <c r="HA260" s="93"/>
      <c r="HB260" s="93"/>
      <c r="HC260" s="93"/>
      <c r="HD260" s="93"/>
      <c r="HE260" s="93"/>
      <c r="HF260" s="93"/>
      <c r="HG260" s="93"/>
      <c r="HH260" s="93"/>
      <c r="HI260" s="93"/>
      <c r="HJ260" s="93"/>
      <c r="HK260" s="93"/>
      <c r="HL260" s="93"/>
      <c r="HM260" s="93"/>
      <c r="HN260" s="93"/>
      <c r="HO260" s="93"/>
      <c r="HP260" s="93"/>
      <c r="HQ260" s="93"/>
      <c r="HR260" s="93"/>
      <c r="HS260" s="93"/>
      <c r="HT260" s="93"/>
      <c r="HU260" s="93"/>
      <c r="HV260" s="93"/>
      <c r="HW260" s="93"/>
      <c r="HX260" s="93"/>
      <c r="HY260" s="93"/>
      <c r="HZ260" s="93"/>
      <c r="IA260" s="93"/>
      <c r="IB260" s="93"/>
      <c r="IC260" s="93"/>
      <c r="ID260" s="93"/>
      <c r="IE260" s="93"/>
      <c r="IF260" s="93"/>
      <c r="IG260" s="93"/>
      <c r="IH260" s="93"/>
      <c r="II260" s="93"/>
      <c r="IJ260" s="93"/>
      <c r="IK260" s="93"/>
      <c r="IL260" s="93"/>
      <c r="IM260" s="93"/>
      <c r="IN260" s="93"/>
      <c r="IO260" s="93"/>
      <c r="IP260" s="93"/>
      <c r="IQ260" s="93"/>
      <c r="IR260" s="93"/>
      <c r="IS260" s="93"/>
      <c r="IT260" s="93"/>
      <c r="IU260" s="93"/>
      <c r="IV260" s="93"/>
      <c r="IW260" s="93"/>
    </row>
    <row r="261" customFormat="false" ht="12.75" hidden="false" customHeight="false" outlineLevel="0" collapsed="false">
      <c r="A261" s="93"/>
      <c r="B261" s="105" t="n">
        <v>44470</v>
      </c>
      <c r="C261" s="91" t="n">
        <v>5.432</v>
      </c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  <c r="CV261" s="93"/>
      <c r="CW261" s="93"/>
      <c r="CX261" s="93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  <c r="EK261" s="93"/>
      <c r="EL261" s="9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  <c r="EX261" s="93"/>
      <c r="EY261" s="93"/>
      <c r="EZ261" s="93"/>
      <c r="FA261" s="93"/>
      <c r="FB261" s="93"/>
      <c r="FC261" s="93"/>
      <c r="FD261" s="93"/>
      <c r="FE261" s="93"/>
      <c r="FF261" s="93"/>
      <c r="FG261" s="93"/>
      <c r="FH261" s="93"/>
      <c r="FI261" s="93"/>
      <c r="FJ261" s="93"/>
      <c r="FK261" s="93"/>
      <c r="FL261" s="93"/>
      <c r="FM261" s="93"/>
      <c r="FN261" s="93"/>
      <c r="FO261" s="93"/>
      <c r="FP261" s="93"/>
      <c r="FQ261" s="93"/>
      <c r="FR261" s="93"/>
      <c r="FS261" s="93"/>
      <c r="FT261" s="93"/>
      <c r="FU261" s="93"/>
      <c r="FV261" s="93"/>
      <c r="FW261" s="93"/>
      <c r="FX261" s="93"/>
      <c r="FY261" s="93"/>
      <c r="FZ261" s="93"/>
      <c r="GA261" s="93"/>
      <c r="GB261" s="93"/>
      <c r="GC261" s="93"/>
      <c r="GD261" s="93"/>
      <c r="GE261" s="93"/>
      <c r="GF261" s="93"/>
      <c r="GG261" s="93"/>
      <c r="GH261" s="93"/>
      <c r="GI261" s="93"/>
      <c r="GJ261" s="93"/>
      <c r="GK261" s="93"/>
      <c r="GL261" s="93"/>
      <c r="GM261" s="93"/>
      <c r="GN261" s="93"/>
      <c r="GO261" s="93"/>
      <c r="GP261" s="93"/>
      <c r="GQ261" s="93"/>
      <c r="GR261" s="93"/>
      <c r="GS261" s="93"/>
      <c r="GT261" s="93"/>
      <c r="GU261" s="93"/>
      <c r="GV261" s="93"/>
      <c r="GW261" s="93"/>
      <c r="GX261" s="93"/>
      <c r="GY261" s="93"/>
      <c r="GZ261" s="93"/>
      <c r="HA261" s="93"/>
      <c r="HB261" s="93"/>
      <c r="HC261" s="93"/>
      <c r="HD261" s="93"/>
      <c r="HE261" s="93"/>
      <c r="HF261" s="93"/>
      <c r="HG261" s="93"/>
      <c r="HH261" s="93"/>
      <c r="HI261" s="93"/>
      <c r="HJ261" s="93"/>
      <c r="HK261" s="93"/>
      <c r="HL261" s="93"/>
      <c r="HM261" s="93"/>
      <c r="HN261" s="93"/>
      <c r="HO261" s="93"/>
      <c r="HP261" s="93"/>
      <c r="HQ261" s="93"/>
      <c r="HR261" s="93"/>
      <c r="HS261" s="93"/>
      <c r="HT261" s="93"/>
      <c r="HU261" s="93"/>
      <c r="HV261" s="93"/>
      <c r="HW261" s="93"/>
      <c r="HX261" s="93"/>
      <c r="HY261" s="93"/>
      <c r="HZ261" s="93"/>
      <c r="IA261" s="93"/>
      <c r="IB261" s="93"/>
      <c r="IC261" s="93"/>
      <c r="ID261" s="93"/>
      <c r="IE261" s="93"/>
      <c r="IF261" s="93"/>
      <c r="IG261" s="93"/>
      <c r="IH261" s="93"/>
      <c r="II261" s="93"/>
      <c r="IJ261" s="93"/>
      <c r="IK261" s="93"/>
      <c r="IL261" s="93"/>
      <c r="IM261" s="93"/>
      <c r="IN261" s="93"/>
      <c r="IO261" s="93"/>
      <c r="IP261" s="93"/>
      <c r="IQ261" s="93"/>
      <c r="IR261" s="93"/>
      <c r="IS261" s="93"/>
      <c r="IT261" s="93"/>
      <c r="IU261" s="93"/>
      <c r="IV261" s="93"/>
      <c r="IW261" s="93"/>
    </row>
    <row r="262" customFormat="false" ht="12.75" hidden="false" customHeight="false" outlineLevel="0" collapsed="false">
      <c r="A262" s="93"/>
      <c r="B262" s="105" t="n">
        <v>44501</v>
      </c>
      <c r="C262" s="91" t="n">
        <v>5.615</v>
      </c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  <c r="CV262" s="93"/>
      <c r="CW262" s="93"/>
      <c r="CX262" s="93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  <c r="EK262" s="93"/>
      <c r="EL262" s="9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  <c r="EX262" s="93"/>
      <c r="EY262" s="93"/>
      <c r="EZ262" s="93"/>
      <c r="FA262" s="93"/>
      <c r="FB262" s="93"/>
      <c r="FC262" s="93"/>
      <c r="FD262" s="93"/>
      <c r="FE262" s="93"/>
      <c r="FF262" s="93"/>
      <c r="FG262" s="93"/>
      <c r="FH262" s="93"/>
      <c r="FI262" s="93"/>
      <c r="FJ262" s="93"/>
      <c r="FK262" s="93"/>
      <c r="FL262" s="93"/>
      <c r="FM262" s="93"/>
      <c r="FN262" s="93"/>
      <c r="FO262" s="93"/>
      <c r="FP262" s="93"/>
      <c r="FQ262" s="93"/>
      <c r="FR262" s="93"/>
      <c r="FS262" s="93"/>
      <c r="FT262" s="93"/>
      <c r="FU262" s="93"/>
      <c r="FV262" s="93"/>
      <c r="FW262" s="93"/>
      <c r="FX262" s="93"/>
      <c r="FY262" s="93"/>
      <c r="FZ262" s="93"/>
      <c r="GA262" s="93"/>
      <c r="GB262" s="93"/>
      <c r="GC262" s="93"/>
      <c r="GD262" s="93"/>
      <c r="GE262" s="93"/>
      <c r="GF262" s="93"/>
      <c r="GG262" s="93"/>
      <c r="GH262" s="93"/>
      <c r="GI262" s="93"/>
      <c r="GJ262" s="93"/>
      <c r="GK262" s="93"/>
      <c r="GL262" s="93"/>
      <c r="GM262" s="93"/>
      <c r="GN262" s="93"/>
      <c r="GO262" s="93"/>
      <c r="GP262" s="93"/>
      <c r="GQ262" s="93"/>
      <c r="GR262" s="93"/>
      <c r="GS262" s="93"/>
      <c r="GT262" s="93"/>
      <c r="GU262" s="93"/>
      <c r="GV262" s="93"/>
      <c r="GW262" s="93"/>
      <c r="GX262" s="93"/>
      <c r="GY262" s="93"/>
      <c r="GZ262" s="93"/>
      <c r="HA262" s="93"/>
      <c r="HB262" s="93"/>
      <c r="HC262" s="93"/>
      <c r="HD262" s="93"/>
      <c r="HE262" s="93"/>
      <c r="HF262" s="93"/>
      <c r="HG262" s="93"/>
      <c r="HH262" s="93"/>
      <c r="HI262" s="93"/>
      <c r="HJ262" s="93"/>
      <c r="HK262" s="93"/>
      <c r="HL262" s="93"/>
      <c r="HM262" s="93"/>
      <c r="HN262" s="93"/>
      <c r="HO262" s="93"/>
      <c r="HP262" s="93"/>
      <c r="HQ262" s="93"/>
      <c r="HR262" s="93"/>
      <c r="HS262" s="93"/>
      <c r="HT262" s="93"/>
      <c r="HU262" s="93"/>
      <c r="HV262" s="93"/>
      <c r="HW262" s="93"/>
      <c r="HX262" s="93"/>
      <c r="HY262" s="93"/>
      <c r="HZ262" s="93"/>
      <c r="IA262" s="93"/>
      <c r="IB262" s="93"/>
      <c r="IC262" s="93"/>
      <c r="ID262" s="93"/>
      <c r="IE262" s="93"/>
      <c r="IF262" s="93"/>
      <c r="IG262" s="93"/>
      <c r="IH262" s="93"/>
      <c r="II262" s="93"/>
      <c r="IJ262" s="93"/>
      <c r="IK262" s="93"/>
      <c r="IL262" s="93"/>
      <c r="IM262" s="93"/>
      <c r="IN262" s="93"/>
      <c r="IO262" s="93"/>
      <c r="IP262" s="93"/>
      <c r="IQ262" s="93"/>
      <c r="IR262" s="93"/>
      <c r="IS262" s="93"/>
      <c r="IT262" s="93"/>
      <c r="IU262" s="93"/>
      <c r="IV262" s="93"/>
      <c r="IW262" s="93"/>
    </row>
    <row r="263" customFormat="false" ht="12.75" hidden="false" customHeight="false" outlineLevel="0" collapsed="false">
      <c r="A263" s="93"/>
      <c r="B263" s="105" t="n">
        <v>44531</v>
      </c>
      <c r="C263" s="91" t="n">
        <v>5.732</v>
      </c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  <c r="CV263" s="93"/>
      <c r="CW263" s="93"/>
      <c r="CX263" s="93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  <c r="EK263" s="93"/>
      <c r="EL263" s="9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  <c r="EX263" s="93"/>
      <c r="EY263" s="93"/>
      <c r="EZ263" s="93"/>
      <c r="FA263" s="93"/>
      <c r="FB263" s="93"/>
      <c r="FC263" s="93"/>
      <c r="FD263" s="93"/>
      <c r="FE263" s="93"/>
      <c r="FF263" s="93"/>
      <c r="FG263" s="93"/>
      <c r="FH263" s="93"/>
      <c r="FI263" s="93"/>
      <c r="FJ263" s="93"/>
      <c r="FK263" s="93"/>
      <c r="FL263" s="93"/>
      <c r="FM263" s="93"/>
      <c r="FN263" s="93"/>
      <c r="FO263" s="93"/>
      <c r="FP263" s="93"/>
      <c r="FQ263" s="93"/>
      <c r="FR263" s="93"/>
      <c r="FS263" s="93"/>
      <c r="FT263" s="93"/>
      <c r="FU263" s="93"/>
      <c r="FV263" s="93"/>
      <c r="FW263" s="93"/>
      <c r="FX263" s="93"/>
      <c r="FY263" s="93"/>
      <c r="FZ263" s="93"/>
      <c r="GA263" s="93"/>
      <c r="GB263" s="93"/>
      <c r="GC263" s="93"/>
      <c r="GD263" s="93"/>
      <c r="GE263" s="93"/>
      <c r="GF263" s="93"/>
      <c r="GG263" s="93"/>
      <c r="GH263" s="93"/>
      <c r="GI263" s="93"/>
      <c r="GJ263" s="93"/>
      <c r="GK263" s="93"/>
      <c r="GL263" s="93"/>
      <c r="GM263" s="93"/>
      <c r="GN263" s="93"/>
      <c r="GO263" s="93"/>
      <c r="GP263" s="93"/>
      <c r="GQ263" s="93"/>
      <c r="GR263" s="93"/>
      <c r="GS263" s="93"/>
      <c r="GT263" s="93"/>
      <c r="GU263" s="93"/>
      <c r="GV263" s="93"/>
      <c r="GW263" s="93"/>
      <c r="GX263" s="93"/>
      <c r="GY263" s="93"/>
      <c r="GZ263" s="93"/>
      <c r="HA263" s="93"/>
      <c r="HB263" s="93"/>
      <c r="HC263" s="93"/>
      <c r="HD263" s="93"/>
      <c r="HE263" s="93"/>
      <c r="HF263" s="93"/>
      <c r="HG263" s="93"/>
      <c r="HH263" s="93"/>
      <c r="HI263" s="93"/>
      <c r="HJ263" s="93"/>
      <c r="HK263" s="93"/>
      <c r="HL263" s="93"/>
      <c r="HM263" s="93"/>
      <c r="HN263" s="93"/>
      <c r="HO263" s="93"/>
      <c r="HP263" s="93"/>
      <c r="HQ263" s="93"/>
      <c r="HR263" s="93"/>
      <c r="HS263" s="93"/>
      <c r="HT263" s="93"/>
      <c r="HU263" s="93"/>
      <c r="HV263" s="93"/>
      <c r="HW263" s="93"/>
      <c r="HX263" s="93"/>
      <c r="HY263" s="93"/>
      <c r="HZ263" s="93"/>
      <c r="IA263" s="93"/>
      <c r="IB263" s="93"/>
      <c r="IC263" s="93"/>
      <c r="ID263" s="93"/>
      <c r="IE263" s="93"/>
      <c r="IF263" s="93"/>
      <c r="IG263" s="93"/>
      <c r="IH263" s="93"/>
      <c r="II263" s="93"/>
      <c r="IJ263" s="93"/>
      <c r="IK263" s="93"/>
      <c r="IL263" s="93"/>
      <c r="IM263" s="93"/>
      <c r="IN263" s="93"/>
      <c r="IO263" s="93"/>
      <c r="IP263" s="93"/>
      <c r="IQ263" s="93"/>
      <c r="IR263" s="93"/>
      <c r="IS263" s="93"/>
      <c r="IT263" s="93"/>
      <c r="IU263" s="93"/>
      <c r="IV263" s="93"/>
      <c r="IW263" s="93"/>
    </row>
    <row r="264" customFormat="false" ht="12.75" hidden="false" customHeight="false" outlineLevel="0" collapsed="false">
      <c r="A264" s="93"/>
      <c r="B264" s="105" t="n">
        <v>44562</v>
      </c>
      <c r="C264" s="91" t="n">
        <v>5.792</v>
      </c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  <c r="CV264" s="93"/>
      <c r="CW264" s="93"/>
      <c r="CX264" s="93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  <c r="EK264" s="93"/>
      <c r="EL264" s="9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  <c r="EX264" s="93"/>
      <c r="EY264" s="93"/>
      <c r="EZ264" s="93"/>
      <c r="FA264" s="93"/>
      <c r="FB264" s="93"/>
      <c r="FC264" s="93"/>
      <c r="FD264" s="93"/>
      <c r="FE264" s="93"/>
      <c r="FF264" s="93"/>
      <c r="FG264" s="93"/>
      <c r="FH264" s="93"/>
      <c r="FI264" s="93"/>
      <c r="FJ264" s="93"/>
      <c r="FK264" s="93"/>
      <c r="FL264" s="93"/>
      <c r="FM264" s="93"/>
      <c r="FN264" s="93"/>
      <c r="FO264" s="93"/>
      <c r="FP264" s="93"/>
      <c r="FQ264" s="93"/>
      <c r="FR264" s="93"/>
      <c r="FS264" s="93"/>
      <c r="FT264" s="93"/>
      <c r="FU264" s="93"/>
      <c r="FV264" s="93"/>
      <c r="FW264" s="93"/>
      <c r="FX264" s="93"/>
      <c r="FY264" s="93"/>
      <c r="FZ264" s="93"/>
      <c r="GA264" s="93"/>
      <c r="GB264" s="93"/>
      <c r="GC264" s="93"/>
      <c r="GD264" s="93"/>
      <c r="GE264" s="93"/>
      <c r="GF264" s="93"/>
      <c r="GG264" s="93"/>
      <c r="GH264" s="93"/>
      <c r="GI264" s="93"/>
      <c r="GJ264" s="93"/>
      <c r="GK264" s="93"/>
      <c r="GL264" s="93"/>
      <c r="GM264" s="93"/>
      <c r="GN264" s="93"/>
      <c r="GO264" s="93"/>
      <c r="GP264" s="93"/>
      <c r="GQ264" s="93"/>
      <c r="GR264" s="93"/>
      <c r="GS264" s="93"/>
      <c r="GT264" s="93"/>
      <c r="GU264" s="93"/>
      <c r="GV264" s="93"/>
      <c r="GW264" s="93"/>
      <c r="GX264" s="93"/>
      <c r="GY264" s="93"/>
      <c r="GZ264" s="93"/>
      <c r="HA264" s="93"/>
      <c r="HB264" s="93"/>
      <c r="HC264" s="93"/>
      <c r="HD264" s="93"/>
      <c r="HE264" s="93"/>
      <c r="HF264" s="93"/>
      <c r="HG264" s="93"/>
      <c r="HH264" s="93"/>
      <c r="HI264" s="93"/>
      <c r="HJ264" s="93"/>
      <c r="HK264" s="93"/>
      <c r="HL264" s="93"/>
      <c r="HM264" s="93"/>
      <c r="HN264" s="93"/>
      <c r="HO264" s="93"/>
      <c r="HP264" s="93"/>
      <c r="HQ264" s="93"/>
      <c r="HR264" s="93"/>
      <c r="HS264" s="93"/>
      <c r="HT264" s="93"/>
      <c r="HU264" s="93"/>
      <c r="HV264" s="93"/>
      <c r="HW264" s="93"/>
      <c r="HX264" s="93"/>
      <c r="HY264" s="93"/>
      <c r="HZ264" s="93"/>
      <c r="IA264" s="93"/>
      <c r="IB264" s="93"/>
      <c r="IC264" s="93"/>
      <c r="ID264" s="93"/>
      <c r="IE264" s="93"/>
      <c r="IF264" s="93"/>
      <c r="IG264" s="93"/>
      <c r="IH264" s="93"/>
      <c r="II264" s="93"/>
      <c r="IJ264" s="93"/>
      <c r="IK264" s="93"/>
      <c r="IL264" s="93"/>
      <c r="IM264" s="93"/>
      <c r="IN264" s="93"/>
      <c r="IO264" s="93"/>
      <c r="IP264" s="93"/>
      <c r="IQ264" s="93"/>
      <c r="IR264" s="93"/>
      <c r="IS264" s="93"/>
      <c r="IT264" s="93"/>
      <c r="IU264" s="93"/>
      <c r="IV264" s="93"/>
      <c r="IW264" s="93"/>
    </row>
    <row r="265" customFormat="false" ht="12.75" hidden="false" customHeight="false" outlineLevel="0" collapsed="false">
      <c r="A265" s="93"/>
      <c r="B265" s="105" t="n">
        <v>44593</v>
      </c>
      <c r="C265" s="91" t="n">
        <v>5.705</v>
      </c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  <c r="CV265" s="93"/>
      <c r="CW265" s="93"/>
      <c r="CX265" s="93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  <c r="EK265" s="93"/>
      <c r="EL265" s="9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  <c r="EX265" s="93"/>
      <c r="EY265" s="93"/>
      <c r="EZ265" s="93"/>
      <c r="FA265" s="93"/>
      <c r="FB265" s="93"/>
      <c r="FC265" s="93"/>
      <c r="FD265" s="93"/>
      <c r="FE265" s="93"/>
      <c r="FF265" s="93"/>
      <c r="FG265" s="93"/>
      <c r="FH265" s="93"/>
      <c r="FI265" s="93"/>
      <c r="FJ265" s="93"/>
      <c r="FK265" s="93"/>
      <c r="FL265" s="93"/>
      <c r="FM265" s="93"/>
      <c r="FN265" s="93"/>
      <c r="FO265" s="93"/>
      <c r="FP265" s="93"/>
      <c r="FQ265" s="93"/>
      <c r="FR265" s="93"/>
      <c r="FS265" s="93"/>
      <c r="FT265" s="93"/>
      <c r="FU265" s="93"/>
      <c r="FV265" s="93"/>
      <c r="FW265" s="93"/>
      <c r="FX265" s="93"/>
      <c r="FY265" s="93"/>
      <c r="FZ265" s="93"/>
      <c r="GA265" s="93"/>
      <c r="GB265" s="93"/>
      <c r="GC265" s="93"/>
      <c r="GD265" s="93"/>
      <c r="GE265" s="93"/>
      <c r="GF265" s="93"/>
      <c r="GG265" s="93"/>
      <c r="GH265" s="93"/>
      <c r="GI265" s="93"/>
      <c r="GJ265" s="93"/>
      <c r="GK265" s="93"/>
      <c r="GL265" s="93"/>
      <c r="GM265" s="93"/>
      <c r="GN265" s="93"/>
      <c r="GO265" s="93"/>
      <c r="GP265" s="93"/>
      <c r="GQ265" s="93"/>
      <c r="GR265" s="93"/>
      <c r="GS265" s="93"/>
      <c r="GT265" s="93"/>
      <c r="GU265" s="93"/>
      <c r="GV265" s="93"/>
      <c r="GW265" s="93"/>
      <c r="GX265" s="93"/>
      <c r="GY265" s="93"/>
      <c r="GZ265" s="93"/>
      <c r="HA265" s="93"/>
      <c r="HB265" s="93"/>
      <c r="HC265" s="93"/>
      <c r="HD265" s="93"/>
      <c r="HE265" s="93"/>
      <c r="HF265" s="93"/>
      <c r="HG265" s="93"/>
      <c r="HH265" s="93"/>
      <c r="HI265" s="93"/>
      <c r="HJ265" s="93"/>
      <c r="HK265" s="93"/>
      <c r="HL265" s="93"/>
      <c r="HM265" s="93"/>
      <c r="HN265" s="93"/>
      <c r="HO265" s="93"/>
      <c r="HP265" s="93"/>
      <c r="HQ265" s="93"/>
      <c r="HR265" s="93"/>
      <c r="HS265" s="93"/>
      <c r="HT265" s="93"/>
      <c r="HU265" s="93"/>
      <c r="HV265" s="93"/>
      <c r="HW265" s="93"/>
      <c r="HX265" s="93"/>
      <c r="HY265" s="93"/>
      <c r="HZ265" s="93"/>
      <c r="IA265" s="93"/>
      <c r="IB265" s="93"/>
      <c r="IC265" s="93"/>
      <c r="ID265" s="93"/>
      <c r="IE265" s="93"/>
      <c r="IF265" s="93"/>
      <c r="IG265" s="93"/>
      <c r="IH265" s="93"/>
      <c r="II265" s="93"/>
      <c r="IJ265" s="93"/>
      <c r="IK265" s="93"/>
      <c r="IL265" s="93"/>
      <c r="IM265" s="93"/>
      <c r="IN265" s="93"/>
      <c r="IO265" s="93"/>
      <c r="IP265" s="93"/>
      <c r="IQ265" s="93"/>
      <c r="IR265" s="93"/>
      <c r="IS265" s="93"/>
      <c r="IT265" s="93"/>
      <c r="IU265" s="93"/>
      <c r="IV265" s="93"/>
      <c r="IW265" s="93"/>
    </row>
    <row r="266" customFormat="false" ht="12.75" hidden="false" customHeight="false" outlineLevel="0" collapsed="false">
      <c r="A266" s="93"/>
      <c r="B266" s="105" t="n">
        <v>44621</v>
      </c>
      <c r="C266" s="91" t="n">
        <v>5.566</v>
      </c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  <c r="CV266" s="93"/>
      <c r="CW266" s="93"/>
      <c r="CX266" s="93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  <c r="EK266" s="93"/>
      <c r="EL266" s="93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  <c r="EX266" s="93"/>
      <c r="EY266" s="93"/>
      <c r="EZ266" s="93"/>
      <c r="FA266" s="93"/>
      <c r="FB266" s="93"/>
      <c r="FC266" s="93"/>
      <c r="FD266" s="93"/>
      <c r="FE266" s="93"/>
      <c r="FF266" s="93"/>
      <c r="FG266" s="93"/>
      <c r="FH266" s="93"/>
      <c r="FI266" s="93"/>
      <c r="FJ266" s="93"/>
      <c r="FK266" s="93"/>
      <c r="FL266" s="93"/>
      <c r="FM266" s="93"/>
      <c r="FN266" s="93"/>
      <c r="FO266" s="93"/>
      <c r="FP266" s="93"/>
      <c r="FQ266" s="93"/>
      <c r="FR266" s="93"/>
      <c r="FS266" s="93"/>
      <c r="FT266" s="93"/>
      <c r="FU266" s="93"/>
      <c r="FV266" s="93"/>
      <c r="FW266" s="93"/>
      <c r="FX266" s="93"/>
      <c r="FY266" s="93"/>
      <c r="FZ266" s="93"/>
      <c r="GA266" s="93"/>
      <c r="GB266" s="93"/>
      <c r="GC266" s="93"/>
      <c r="GD266" s="93"/>
      <c r="GE266" s="93"/>
      <c r="GF266" s="93"/>
      <c r="GG266" s="93"/>
      <c r="GH266" s="93"/>
      <c r="GI266" s="93"/>
      <c r="GJ266" s="93"/>
      <c r="GK266" s="93"/>
      <c r="GL266" s="93"/>
      <c r="GM266" s="93"/>
      <c r="GN266" s="93"/>
      <c r="GO266" s="93"/>
      <c r="GP266" s="93"/>
      <c r="GQ266" s="93"/>
      <c r="GR266" s="93"/>
      <c r="GS266" s="93"/>
      <c r="GT266" s="93"/>
      <c r="GU266" s="93"/>
      <c r="GV266" s="93"/>
      <c r="GW266" s="93"/>
      <c r="GX266" s="93"/>
      <c r="GY266" s="93"/>
      <c r="GZ266" s="93"/>
      <c r="HA266" s="93"/>
      <c r="HB266" s="93"/>
      <c r="HC266" s="93"/>
      <c r="HD266" s="93"/>
      <c r="HE266" s="93"/>
      <c r="HF266" s="93"/>
      <c r="HG266" s="93"/>
      <c r="HH266" s="93"/>
      <c r="HI266" s="93"/>
      <c r="HJ266" s="93"/>
      <c r="HK266" s="93"/>
      <c r="HL266" s="93"/>
      <c r="HM266" s="93"/>
      <c r="HN266" s="93"/>
      <c r="HO266" s="93"/>
      <c r="HP266" s="93"/>
      <c r="HQ266" s="93"/>
      <c r="HR266" s="93"/>
      <c r="HS266" s="93"/>
      <c r="HT266" s="93"/>
      <c r="HU266" s="93"/>
      <c r="HV266" s="93"/>
      <c r="HW266" s="93"/>
      <c r="HX266" s="93"/>
      <c r="HY266" s="93"/>
      <c r="HZ266" s="93"/>
      <c r="IA266" s="93"/>
      <c r="IB266" s="93"/>
      <c r="IC266" s="93"/>
      <c r="ID266" s="93"/>
      <c r="IE266" s="93"/>
      <c r="IF266" s="93"/>
      <c r="IG266" s="93"/>
      <c r="IH266" s="93"/>
      <c r="II266" s="93"/>
      <c r="IJ266" s="93"/>
      <c r="IK266" s="93"/>
      <c r="IL266" s="93"/>
      <c r="IM266" s="93"/>
      <c r="IN266" s="93"/>
      <c r="IO266" s="93"/>
      <c r="IP266" s="93"/>
      <c r="IQ266" s="93"/>
      <c r="IR266" s="93"/>
      <c r="IS266" s="93"/>
      <c r="IT266" s="93"/>
      <c r="IU266" s="93"/>
      <c r="IV266" s="93"/>
      <c r="IW266" s="93"/>
    </row>
    <row r="267" customFormat="false" ht="12.75" hidden="false" customHeight="false" outlineLevel="0" collapsed="false">
      <c r="A267" s="93"/>
      <c r="B267" s="105" t="n">
        <v>44652</v>
      </c>
      <c r="C267" s="91" t="n">
        <v>5.412</v>
      </c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  <c r="CV267" s="93"/>
      <c r="CW267" s="93"/>
      <c r="CX267" s="93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  <c r="EK267" s="93"/>
      <c r="EL267" s="93"/>
      <c r="EM267" s="93"/>
      <c r="EN267" s="93"/>
      <c r="EO267" s="93"/>
      <c r="EP267" s="93"/>
      <c r="EQ267" s="93"/>
      <c r="ER267" s="93"/>
      <c r="ES267" s="93"/>
      <c r="ET267" s="93"/>
      <c r="EU267" s="93"/>
      <c r="EV267" s="93"/>
      <c r="EW267" s="93"/>
      <c r="EX267" s="93"/>
      <c r="EY267" s="93"/>
      <c r="EZ267" s="93"/>
      <c r="FA267" s="93"/>
      <c r="FB267" s="93"/>
      <c r="FC267" s="93"/>
      <c r="FD267" s="93"/>
      <c r="FE267" s="93"/>
      <c r="FF267" s="93"/>
      <c r="FG267" s="93"/>
      <c r="FH267" s="93"/>
      <c r="FI267" s="93"/>
      <c r="FJ267" s="93"/>
      <c r="FK267" s="93"/>
      <c r="FL267" s="93"/>
      <c r="FM267" s="93"/>
      <c r="FN267" s="93"/>
      <c r="FO267" s="93"/>
      <c r="FP267" s="93"/>
      <c r="FQ267" s="93"/>
      <c r="FR267" s="93"/>
      <c r="FS267" s="93"/>
      <c r="FT267" s="93"/>
      <c r="FU267" s="93"/>
      <c r="FV267" s="93"/>
      <c r="FW267" s="93"/>
      <c r="FX267" s="93"/>
      <c r="FY267" s="93"/>
      <c r="FZ267" s="93"/>
      <c r="GA267" s="93"/>
      <c r="GB267" s="93"/>
      <c r="GC267" s="93"/>
      <c r="GD267" s="93"/>
      <c r="GE267" s="93"/>
      <c r="GF267" s="93"/>
      <c r="GG267" s="93"/>
      <c r="GH267" s="93"/>
      <c r="GI267" s="93"/>
      <c r="GJ267" s="93"/>
      <c r="GK267" s="93"/>
      <c r="GL267" s="93"/>
      <c r="GM267" s="93"/>
      <c r="GN267" s="93"/>
      <c r="GO267" s="93"/>
      <c r="GP267" s="93"/>
      <c r="GQ267" s="93"/>
      <c r="GR267" s="93"/>
      <c r="GS267" s="93"/>
      <c r="GT267" s="93"/>
      <c r="GU267" s="93"/>
      <c r="GV267" s="93"/>
      <c r="GW267" s="93"/>
      <c r="GX267" s="93"/>
      <c r="GY267" s="93"/>
      <c r="GZ267" s="93"/>
      <c r="HA267" s="93"/>
      <c r="HB267" s="93"/>
      <c r="HC267" s="93"/>
      <c r="HD267" s="93"/>
      <c r="HE267" s="93"/>
      <c r="HF267" s="93"/>
      <c r="HG267" s="93"/>
      <c r="HH267" s="93"/>
      <c r="HI267" s="93"/>
      <c r="HJ267" s="93"/>
      <c r="HK267" s="93"/>
      <c r="HL267" s="93"/>
      <c r="HM267" s="93"/>
      <c r="HN267" s="93"/>
      <c r="HO267" s="93"/>
      <c r="HP267" s="93"/>
      <c r="HQ267" s="93"/>
      <c r="HR267" s="93"/>
      <c r="HS267" s="93"/>
      <c r="HT267" s="93"/>
      <c r="HU267" s="93"/>
      <c r="HV267" s="93"/>
      <c r="HW267" s="93"/>
      <c r="HX267" s="93"/>
      <c r="HY267" s="93"/>
      <c r="HZ267" s="93"/>
      <c r="IA267" s="93"/>
      <c r="IB267" s="93"/>
      <c r="IC267" s="93"/>
      <c r="ID267" s="93"/>
      <c r="IE267" s="93"/>
      <c r="IF267" s="93"/>
      <c r="IG267" s="93"/>
      <c r="IH267" s="93"/>
      <c r="II267" s="93"/>
      <c r="IJ267" s="93"/>
      <c r="IK267" s="93"/>
      <c r="IL267" s="93"/>
      <c r="IM267" s="93"/>
      <c r="IN267" s="93"/>
      <c r="IO267" s="93"/>
      <c r="IP267" s="93"/>
      <c r="IQ267" s="93"/>
      <c r="IR267" s="93"/>
      <c r="IS267" s="93"/>
      <c r="IT267" s="93"/>
      <c r="IU267" s="93"/>
      <c r="IV267" s="93"/>
      <c r="IW267" s="93"/>
    </row>
    <row r="268" customFormat="false" ht="12.75" hidden="false" customHeight="false" outlineLevel="0" collapsed="false">
      <c r="A268" s="93"/>
      <c r="B268" s="105" t="n">
        <v>44682</v>
      </c>
      <c r="C268" s="91" t="n">
        <v>5.427</v>
      </c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  <c r="CV268" s="93"/>
      <c r="CW268" s="93"/>
      <c r="CX268" s="93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  <c r="EK268" s="93"/>
      <c r="EL268" s="93"/>
      <c r="EM268" s="93"/>
      <c r="EN268" s="93"/>
      <c r="EO268" s="93"/>
      <c r="EP268" s="93"/>
      <c r="EQ268" s="93"/>
      <c r="ER268" s="93"/>
      <c r="ES268" s="93"/>
      <c r="ET268" s="93"/>
      <c r="EU268" s="93"/>
      <c r="EV268" s="93"/>
      <c r="EW268" s="93"/>
      <c r="EX268" s="93"/>
      <c r="EY268" s="93"/>
      <c r="EZ268" s="93"/>
      <c r="FA268" s="93"/>
      <c r="FB268" s="93"/>
      <c r="FC268" s="93"/>
      <c r="FD268" s="93"/>
      <c r="FE268" s="93"/>
      <c r="FF268" s="93"/>
      <c r="FG268" s="93"/>
      <c r="FH268" s="93"/>
      <c r="FI268" s="93"/>
      <c r="FJ268" s="93"/>
      <c r="FK268" s="93"/>
      <c r="FL268" s="93"/>
      <c r="FM268" s="93"/>
      <c r="FN268" s="93"/>
      <c r="FO268" s="93"/>
      <c r="FP268" s="93"/>
      <c r="FQ268" s="93"/>
      <c r="FR268" s="93"/>
      <c r="FS268" s="93"/>
      <c r="FT268" s="93"/>
      <c r="FU268" s="93"/>
      <c r="FV268" s="93"/>
      <c r="FW268" s="93"/>
      <c r="FX268" s="93"/>
      <c r="FY268" s="93"/>
      <c r="FZ268" s="93"/>
      <c r="GA268" s="93"/>
      <c r="GB268" s="93"/>
      <c r="GC268" s="93"/>
      <c r="GD268" s="93"/>
      <c r="GE268" s="93"/>
      <c r="GF268" s="93"/>
      <c r="GG268" s="93"/>
      <c r="GH268" s="93"/>
      <c r="GI268" s="93"/>
      <c r="GJ268" s="93"/>
      <c r="GK268" s="93"/>
      <c r="GL268" s="93"/>
      <c r="GM268" s="93"/>
      <c r="GN268" s="93"/>
      <c r="GO268" s="93"/>
      <c r="GP268" s="93"/>
      <c r="GQ268" s="93"/>
      <c r="GR268" s="93"/>
      <c r="GS268" s="93"/>
      <c r="GT268" s="93"/>
      <c r="GU268" s="93"/>
      <c r="GV268" s="93"/>
      <c r="GW268" s="93"/>
      <c r="GX268" s="93"/>
      <c r="GY268" s="93"/>
      <c r="GZ268" s="93"/>
      <c r="HA268" s="93"/>
      <c r="HB268" s="93"/>
      <c r="HC268" s="93"/>
      <c r="HD268" s="93"/>
      <c r="HE268" s="93"/>
      <c r="HF268" s="93"/>
      <c r="HG268" s="93"/>
      <c r="HH268" s="93"/>
      <c r="HI268" s="93"/>
      <c r="HJ268" s="93"/>
      <c r="HK268" s="93"/>
      <c r="HL268" s="93"/>
      <c r="HM268" s="93"/>
      <c r="HN268" s="93"/>
      <c r="HO268" s="93"/>
      <c r="HP268" s="93"/>
      <c r="HQ268" s="93"/>
      <c r="HR268" s="93"/>
      <c r="HS268" s="93"/>
      <c r="HT268" s="93"/>
      <c r="HU268" s="93"/>
      <c r="HV268" s="93"/>
      <c r="HW268" s="93"/>
      <c r="HX268" s="93"/>
      <c r="HY268" s="93"/>
      <c r="HZ268" s="93"/>
      <c r="IA268" s="93"/>
      <c r="IB268" s="93"/>
      <c r="IC268" s="93"/>
      <c r="ID268" s="93"/>
      <c r="IE268" s="93"/>
      <c r="IF268" s="93"/>
      <c r="IG268" s="93"/>
      <c r="IH268" s="93"/>
      <c r="II268" s="93"/>
      <c r="IJ268" s="93"/>
      <c r="IK268" s="93"/>
      <c r="IL268" s="93"/>
      <c r="IM268" s="93"/>
      <c r="IN268" s="93"/>
      <c r="IO268" s="93"/>
      <c r="IP268" s="93"/>
      <c r="IQ268" s="93"/>
      <c r="IR268" s="93"/>
      <c r="IS268" s="93"/>
      <c r="IT268" s="93"/>
      <c r="IU268" s="93"/>
      <c r="IV268" s="93"/>
      <c r="IW268" s="93"/>
    </row>
    <row r="269" customFormat="false" ht="12.75" hidden="false" customHeight="false" outlineLevel="0" collapsed="false">
      <c r="A269" s="93"/>
      <c r="B269" s="105" t="n">
        <v>44713</v>
      </c>
      <c r="C269" s="91" t="n">
        <v>5.465</v>
      </c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  <c r="CV269" s="93"/>
      <c r="CW269" s="93"/>
      <c r="CX269" s="93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  <c r="EK269" s="93"/>
      <c r="EL269" s="93"/>
      <c r="EM269" s="93"/>
      <c r="EN269" s="93"/>
      <c r="EO269" s="93"/>
      <c r="EP269" s="93"/>
      <c r="EQ269" s="93"/>
      <c r="ER269" s="93"/>
      <c r="ES269" s="93"/>
      <c r="ET269" s="93"/>
      <c r="EU269" s="93"/>
      <c r="EV269" s="93"/>
      <c r="EW269" s="93"/>
      <c r="EX269" s="93"/>
      <c r="EY269" s="93"/>
      <c r="EZ269" s="93"/>
      <c r="FA269" s="93"/>
      <c r="FB269" s="93"/>
      <c r="FC269" s="93"/>
      <c r="FD269" s="93"/>
      <c r="FE269" s="93"/>
      <c r="FF269" s="93"/>
      <c r="FG269" s="93"/>
      <c r="FH269" s="93"/>
      <c r="FI269" s="93"/>
      <c r="FJ269" s="93"/>
      <c r="FK269" s="93"/>
      <c r="FL269" s="93"/>
      <c r="FM269" s="93"/>
      <c r="FN269" s="93"/>
      <c r="FO269" s="93"/>
      <c r="FP269" s="93"/>
      <c r="FQ269" s="93"/>
      <c r="FR269" s="93"/>
      <c r="FS269" s="93"/>
      <c r="FT269" s="93"/>
      <c r="FU269" s="93"/>
      <c r="FV269" s="93"/>
      <c r="FW269" s="93"/>
      <c r="FX269" s="93"/>
      <c r="FY269" s="93"/>
      <c r="FZ269" s="93"/>
      <c r="GA269" s="93"/>
      <c r="GB269" s="93"/>
      <c r="GC269" s="93"/>
      <c r="GD269" s="93"/>
      <c r="GE269" s="93"/>
      <c r="GF269" s="93"/>
      <c r="GG269" s="93"/>
      <c r="GH269" s="93"/>
      <c r="GI269" s="93"/>
      <c r="GJ269" s="93"/>
      <c r="GK269" s="93"/>
      <c r="GL269" s="93"/>
      <c r="GM269" s="93"/>
      <c r="GN269" s="93"/>
      <c r="GO269" s="93"/>
      <c r="GP269" s="93"/>
      <c r="GQ269" s="93"/>
      <c r="GR269" s="93"/>
      <c r="GS269" s="93"/>
      <c r="GT269" s="93"/>
      <c r="GU269" s="93"/>
      <c r="GV269" s="93"/>
      <c r="GW269" s="93"/>
      <c r="GX269" s="93"/>
      <c r="GY269" s="93"/>
      <c r="GZ269" s="93"/>
      <c r="HA269" s="93"/>
      <c r="HB269" s="93"/>
      <c r="HC269" s="93"/>
      <c r="HD269" s="93"/>
      <c r="HE269" s="93"/>
      <c r="HF269" s="93"/>
      <c r="HG269" s="93"/>
      <c r="HH269" s="93"/>
      <c r="HI269" s="93"/>
      <c r="HJ269" s="93"/>
      <c r="HK269" s="93"/>
      <c r="HL269" s="93"/>
      <c r="HM269" s="93"/>
      <c r="HN269" s="93"/>
      <c r="HO269" s="93"/>
      <c r="HP269" s="93"/>
      <c r="HQ269" s="93"/>
      <c r="HR269" s="93"/>
      <c r="HS269" s="93"/>
      <c r="HT269" s="93"/>
      <c r="HU269" s="93"/>
      <c r="HV269" s="93"/>
      <c r="HW269" s="93"/>
      <c r="HX269" s="93"/>
      <c r="HY269" s="93"/>
      <c r="HZ269" s="93"/>
      <c r="IA269" s="93"/>
      <c r="IB269" s="93"/>
      <c r="IC269" s="93"/>
      <c r="ID269" s="93"/>
      <c r="IE269" s="93"/>
      <c r="IF269" s="93"/>
      <c r="IG269" s="93"/>
      <c r="IH269" s="93"/>
      <c r="II269" s="93"/>
      <c r="IJ269" s="93"/>
      <c r="IK269" s="93"/>
      <c r="IL269" s="93"/>
      <c r="IM269" s="93"/>
      <c r="IN269" s="93"/>
      <c r="IO269" s="93"/>
      <c r="IP269" s="93"/>
      <c r="IQ269" s="93"/>
      <c r="IR269" s="93"/>
      <c r="IS269" s="93"/>
      <c r="IT269" s="93"/>
      <c r="IU269" s="93"/>
      <c r="IV269" s="93"/>
      <c r="IW269" s="93"/>
    </row>
    <row r="270" customFormat="false" ht="12.75" hidden="false" customHeight="false" outlineLevel="0" collapsed="false">
      <c r="A270" s="93"/>
      <c r="B270" s="105" t="n">
        <v>44743</v>
      </c>
      <c r="C270" s="91" t="n">
        <v>5.51</v>
      </c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  <c r="CV270" s="93"/>
      <c r="CW270" s="93"/>
      <c r="CX270" s="93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  <c r="EK270" s="93"/>
      <c r="EL270" s="93"/>
      <c r="EM270" s="93"/>
      <c r="EN270" s="93"/>
      <c r="EO270" s="93"/>
      <c r="EP270" s="93"/>
      <c r="EQ270" s="93"/>
      <c r="ER270" s="93"/>
      <c r="ES270" s="93"/>
      <c r="ET270" s="93"/>
      <c r="EU270" s="93"/>
      <c r="EV270" s="93"/>
      <c r="EW270" s="93"/>
      <c r="EX270" s="93"/>
      <c r="EY270" s="93"/>
      <c r="EZ270" s="93"/>
      <c r="FA270" s="93"/>
      <c r="FB270" s="93"/>
      <c r="FC270" s="93"/>
      <c r="FD270" s="93"/>
      <c r="FE270" s="93"/>
      <c r="FF270" s="93"/>
      <c r="FG270" s="93"/>
      <c r="FH270" s="93"/>
      <c r="FI270" s="93"/>
      <c r="FJ270" s="93"/>
      <c r="FK270" s="93"/>
      <c r="FL270" s="93"/>
      <c r="FM270" s="93"/>
      <c r="FN270" s="93"/>
      <c r="FO270" s="93"/>
      <c r="FP270" s="93"/>
      <c r="FQ270" s="93"/>
      <c r="FR270" s="93"/>
      <c r="FS270" s="93"/>
      <c r="FT270" s="93"/>
      <c r="FU270" s="93"/>
      <c r="FV270" s="93"/>
      <c r="FW270" s="93"/>
      <c r="FX270" s="93"/>
      <c r="FY270" s="93"/>
      <c r="FZ270" s="93"/>
      <c r="GA270" s="93"/>
      <c r="GB270" s="93"/>
      <c r="GC270" s="93"/>
      <c r="GD270" s="93"/>
      <c r="GE270" s="93"/>
      <c r="GF270" s="93"/>
      <c r="GG270" s="93"/>
      <c r="GH270" s="93"/>
      <c r="GI270" s="93"/>
      <c r="GJ270" s="93"/>
      <c r="GK270" s="93"/>
      <c r="GL270" s="93"/>
      <c r="GM270" s="93"/>
      <c r="GN270" s="93"/>
      <c r="GO270" s="93"/>
      <c r="GP270" s="93"/>
      <c r="GQ270" s="93"/>
      <c r="GR270" s="93"/>
      <c r="GS270" s="93"/>
      <c r="GT270" s="93"/>
      <c r="GU270" s="93"/>
      <c r="GV270" s="93"/>
      <c r="GW270" s="93"/>
      <c r="GX270" s="93"/>
      <c r="GY270" s="93"/>
      <c r="GZ270" s="93"/>
      <c r="HA270" s="93"/>
      <c r="HB270" s="93"/>
      <c r="HC270" s="93"/>
      <c r="HD270" s="93"/>
      <c r="HE270" s="93"/>
      <c r="HF270" s="93"/>
      <c r="HG270" s="93"/>
      <c r="HH270" s="93"/>
      <c r="HI270" s="93"/>
      <c r="HJ270" s="93"/>
      <c r="HK270" s="93"/>
      <c r="HL270" s="93"/>
      <c r="HM270" s="93"/>
      <c r="HN270" s="93"/>
      <c r="HO270" s="93"/>
      <c r="HP270" s="93"/>
      <c r="HQ270" s="93"/>
      <c r="HR270" s="93"/>
      <c r="HS270" s="93"/>
      <c r="HT270" s="93"/>
      <c r="HU270" s="93"/>
      <c r="HV270" s="93"/>
      <c r="HW270" s="93"/>
      <c r="HX270" s="93"/>
      <c r="HY270" s="93"/>
      <c r="HZ270" s="93"/>
      <c r="IA270" s="93"/>
      <c r="IB270" s="93"/>
      <c r="IC270" s="93"/>
      <c r="ID270" s="93"/>
      <c r="IE270" s="93"/>
      <c r="IF270" s="93"/>
      <c r="IG270" s="93"/>
      <c r="IH270" s="93"/>
      <c r="II270" s="93"/>
      <c r="IJ270" s="93"/>
      <c r="IK270" s="93"/>
      <c r="IL270" s="93"/>
      <c r="IM270" s="93"/>
      <c r="IN270" s="93"/>
      <c r="IO270" s="93"/>
      <c r="IP270" s="93"/>
      <c r="IQ270" s="93"/>
      <c r="IR270" s="93"/>
      <c r="IS270" s="93"/>
      <c r="IT270" s="93"/>
      <c r="IU270" s="93"/>
      <c r="IV270" s="93"/>
      <c r="IW270" s="93"/>
    </row>
    <row r="271" customFormat="false" ht="12.75" hidden="false" customHeight="false" outlineLevel="0" collapsed="false">
      <c r="A271" s="93"/>
      <c r="B271" s="105" t="n">
        <v>44774</v>
      </c>
      <c r="C271" s="91" t="n">
        <v>5.548</v>
      </c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  <c r="CV271" s="93"/>
      <c r="CW271" s="93"/>
      <c r="CX271" s="93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  <c r="EK271" s="93"/>
      <c r="EL271" s="93"/>
      <c r="EM271" s="93"/>
      <c r="EN271" s="93"/>
      <c r="EO271" s="93"/>
      <c r="EP271" s="93"/>
      <c r="EQ271" s="93"/>
      <c r="ER271" s="93"/>
      <c r="ES271" s="93"/>
      <c r="ET271" s="93"/>
      <c r="EU271" s="93"/>
      <c r="EV271" s="93"/>
      <c r="EW271" s="93"/>
      <c r="EX271" s="93"/>
      <c r="EY271" s="93"/>
      <c r="EZ271" s="93"/>
      <c r="FA271" s="93"/>
      <c r="FB271" s="93"/>
      <c r="FC271" s="93"/>
      <c r="FD271" s="93"/>
      <c r="FE271" s="93"/>
      <c r="FF271" s="93"/>
      <c r="FG271" s="93"/>
      <c r="FH271" s="93"/>
      <c r="FI271" s="93"/>
      <c r="FJ271" s="93"/>
      <c r="FK271" s="93"/>
      <c r="FL271" s="93"/>
      <c r="FM271" s="93"/>
      <c r="FN271" s="93"/>
      <c r="FO271" s="93"/>
      <c r="FP271" s="93"/>
      <c r="FQ271" s="93"/>
      <c r="FR271" s="93"/>
      <c r="FS271" s="93"/>
      <c r="FT271" s="93"/>
      <c r="FU271" s="93"/>
      <c r="FV271" s="93"/>
      <c r="FW271" s="93"/>
      <c r="FX271" s="93"/>
      <c r="FY271" s="93"/>
      <c r="FZ271" s="93"/>
      <c r="GA271" s="93"/>
      <c r="GB271" s="93"/>
      <c r="GC271" s="93"/>
      <c r="GD271" s="93"/>
      <c r="GE271" s="93"/>
      <c r="GF271" s="93"/>
      <c r="GG271" s="93"/>
      <c r="GH271" s="93"/>
      <c r="GI271" s="93"/>
      <c r="GJ271" s="93"/>
      <c r="GK271" s="93"/>
      <c r="GL271" s="93"/>
      <c r="GM271" s="93"/>
      <c r="GN271" s="93"/>
      <c r="GO271" s="93"/>
      <c r="GP271" s="93"/>
      <c r="GQ271" s="93"/>
      <c r="GR271" s="93"/>
      <c r="GS271" s="93"/>
      <c r="GT271" s="93"/>
      <c r="GU271" s="93"/>
      <c r="GV271" s="93"/>
      <c r="GW271" s="93"/>
      <c r="GX271" s="93"/>
      <c r="GY271" s="93"/>
      <c r="GZ271" s="93"/>
      <c r="HA271" s="93"/>
      <c r="HB271" s="93"/>
      <c r="HC271" s="93"/>
      <c r="HD271" s="93"/>
      <c r="HE271" s="93"/>
      <c r="HF271" s="93"/>
      <c r="HG271" s="93"/>
      <c r="HH271" s="93"/>
      <c r="HI271" s="93"/>
      <c r="HJ271" s="93"/>
      <c r="HK271" s="93"/>
      <c r="HL271" s="93"/>
      <c r="HM271" s="93"/>
      <c r="HN271" s="93"/>
      <c r="HO271" s="93"/>
      <c r="HP271" s="93"/>
      <c r="HQ271" s="93"/>
      <c r="HR271" s="93"/>
      <c r="HS271" s="93"/>
      <c r="HT271" s="93"/>
      <c r="HU271" s="93"/>
      <c r="HV271" s="93"/>
      <c r="HW271" s="93"/>
      <c r="HX271" s="93"/>
      <c r="HY271" s="93"/>
      <c r="HZ271" s="93"/>
      <c r="IA271" s="93"/>
      <c r="IB271" s="93"/>
      <c r="IC271" s="93"/>
      <c r="ID271" s="93"/>
      <c r="IE271" s="93"/>
      <c r="IF271" s="93"/>
      <c r="IG271" s="93"/>
      <c r="IH271" s="93"/>
      <c r="II271" s="93"/>
      <c r="IJ271" s="93"/>
      <c r="IK271" s="93"/>
      <c r="IL271" s="93"/>
      <c r="IM271" s="93"/>
      <c r="IN271" s="93"/>
      <c r="IO271" s="93"/>
      <c r="IP271" s="93"/>
      <c r="IQ271" s="93"/>
      <c r="IR271" s="93"/>
      <c r="IS271" s="93"/>
      <c r="IT271" s="93"/>
      <c r="IU271" s="93"/>
      <c r="IV271" s="93"/>
      <c r="IW271" s="93"/>
    </row>
    <row r="272" customFormat="false" ht="12.75" hidden="false" customHeight="false" outlineLevel="0" collapsed="false">
      <c r="A272" s="93"/>
      <c r="B272" s="105" t="n">
        <v>44805</v>
      </c>
      <c r="C272" s="91" t="n">
        <v>5.542</v>
      </c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3"/>
      <c r="CW272" s="93"/>
      <c r="CX272" s="93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  <c r="EK272" s="93"/>
      <c r="EL272" s="93"/>
      <c r="EM272" s="93"/>
      <c r="EN272" s="93"/>
      <c r="EO272" s="93"/>
      <c r="EP272" s="93"/>
      <c r="EQ272" s="93"/>
      <c r="ER272" s="93"/>
      <c r="ES272" s="93"/>
      <c r="ET272" s="93"/>
      <c r="EU272" s="93"/>
      <c r="EV272" s="93"/>
      <c r="EW272" s="93"/>
      <c r="EX272" s="93"/>
      <c r="EY272" s="93"/>
      <c r="EZ272" s="93"/>
      <c r="FA272" s="93"/>
      <c r="FB272" s="93"/>
      <c r="FC272" s="93"/>
      <c r="FD272" s="93"/>
      <c r="FE272" s="93"/>
      <c r="FF272" s="93"/>
      <c r="FG272" s="93"/>
      <c r="FH272" s="93"/>
      <c r="FI272" s="93"/>
      <c r="FJ272" s="93"/>
      <c r="FK272" s="93"/>
      <c r="FL272" s="93"/>
      <c r="FM272" s="93"/>
      <c r="FN272" s="93"/>
      <c r="FO272" s="93"/>
      <c r="FP272" s="93"/>
      <c r="FQ272" s="93"/>
      <c r="FR272" s="93"/>
      <c r="FS272" s="93"/>
      <c r="FT272" s="93"/>
      <c r="FU272" s="93"/>
      <c r="FV272" s="93"/>
      <c r="FW272" s="93"/>
      <c r="FX272" s="93"/>
      <c r="FY272" s="93"/>
      <c r="FZ272" s="93"/>
      <c r="GA272" s="93"/>
      <c r="GB272" s="93"/>
      <c r="GC272" s="93"/>
      <c r="GD272" s="93"/>
      <c r="GE272" s="93"/>
      <c r="GF272" s="93"/>
      <c r="GG272" s="93"/>
      <c r="GH272" s="93"/>
      <c r="GI272" s="93"/>
      <c r="GJ272" s="93"/>
      <c r="GK272" s="93"/>
      <c r="GL272" s="93"/>
      <c r="GM272" s="93"/>
      <c r="GN272" s="93"/>
      <c r="GO272" s="93"/>
      <c r="GP272" s="93"/>
      <c r="GQ272" s="93"/>
      <c r="GR272" s="93"/>
      <c r="GS272" s="93"/>
      <c r="GT272" s="93"/>
      <c r="GU272" s="93"/>
      <c r="GV272" s="93"/>
      <c r="GW272" s="93"/>
      <c r="GX272" s="93"/>
      <c r="GY272" s="93"/>
      <c r="GZ272" s="93"/>
      <c r="HA272" s="93"/>
      <c r="HB272" s="93"/>
      <c r="HC272" s="93"/>
      <c r="HD272" s="93"/>
      <c r="HE272" s="93"/>
      <c r="HF272" s="93"/>
      <c r="HG272" s="93"/>
      <c r="HH272" s="93"/>
      <c r="HI272" s="93"/>
      <c r="HJ272" s="93"/>
      <c r="HK272" s="93"/>
      <c r="HL272" s="93"/>
      <c r="HM272" s="93"/>
      <c r="HN272" s="93"/>
      <c r="HO272" s="93"/>
      <c r="HP272" s="93"/>
      <c r="HQ272" s="93"/>
      <c r="HR272" s="93"/>
      <c r="HS272" s="93"/>
      <c r="HT272" s="93"/>
      <c r="HU272" s="93"/>
      <c r="HV272" s="93"/>
      <c r="HW272" s="93"/>
      <c r="HX272" s="93"/>
      <c r="HY272" s="93"/>
      <c r="HZ272" s="93"/>
      <c r="IA272" s="93"/>
      <c r="IB272" s="93"/>
      <c r="IC272" s="93"/>
      <c r="ID272" s="93"/>
      <c r="IE272" s="93"/>
      <c r="IF272" s="93"/>
      <c r="IG272" s="93"/>
      <c r="IH272" s="93"/>
      <c r="II272" s="93"/>
      <c r="IJ272" s="93"/>
      <c r="IK272" s="93"/>
      <c r="IL272" s="93"/>
      <c r="IM272" s="93"/>
      <c r="IN272" s="93"/>
      <c r="IO272" s="93"/>
      <c r="IP272" s="93"/>
      <c r="IQ272" s="93"/>
      <c r="IR272" s="93"/>
      <c r="IS272" s="93"/>
      <c r="IT272" s="93"/>
      <c r="IU272" s="93"/>
      <c r="IV272" s="93"/>
      <c r="IW272" s="93"/>
    </row>
    <row r="273" customFormat="false" ht="12.75" hidden="false" customHeight="false" outlineLevel="0" collapsed="false">
      <c r="A273" s="93"/>
      <c r="B273" s="105" t="n">
        <v>44835</v>
      </c>
      <c r="C273" s="91" t="n">
        <v>5.542</v>
      </c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  <c r="CV273" s="93"/>
      <c r="CW273" s="93"/>
      <c r="CX273" s="93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  <c r="EK273" s="93"/>
      <c r="EL273" s="93"/>
      <c r="EM273" s="93"/>
      <c r="EN273" s="93"/>
      <c r="EO273" s="93"/>
      <c r="EP273" s="93"/>
      <c r="EQ273" s="93"/>
      <c r="ER273" s="93"/>
      <c r="ES273" s="93"/>
      <c r="ET273" s="93"/>
      <c r="EU273" s="93"/>
      <c r="EV273" s="93"/>
      <c r="EW273" s="93"/>
      <c r="EX273" s="93"/>
      <c r="EY273" s="93"/>
      <c r="EZ273" s="93"/>
      <c r="FA273" s="93"/>
      <c r="FB273" s="93"/>
      <c r="FC273" s="93"/>
      <c r="FD273" s="93"/>
      <c r="FE273" s="93"/>
      <c r="FF273" s="93"/>
      <c r="FG273" s="93"/>
      <c r="FH273" s="93"/>
      <c r="FI273" s="93"/>
      <c r="FJ273" s="93"/>
      <c r="FK273" s="93"/>
      <c r="FL273" s="93"/>
      <c r="FM273" s="93"/>
      <c r="FN273" s="93"/>
      <c r="FO273" s="93"/>
      <c r="FP273" s="93"/>
      <c r="FQ273" s="93"/>
      <c r="FR273" s="93"/>
      <c r="FS273" s="93"/>
      <c r="FT273" s="93"/>
      <c r="FU273" s="93"/>
      <c r="FV273" s="93"/>
      <c r="FW273" s="93"/>
      <c r="FX273" s="93"/>
      <c r="FY273" s="93"/>
      <c r="FZ273" s="93"/>
      <c r="GA273" s="93"/>
      <c r="GB273" s="93"/>
      <c r="GC273" s="93"/>
      <c r="GD273" s="93"/>
      <c r="GE273" s="93"/>
      <c r="GF273" s="93"/>
      <c r="GG273" s="93"/>
      <c r="GH273" s="93"/>
      <c r="GI273" s="93"/>
      <c r="GJ273" s="93"/>
      <c r="GK273" s="93"/>
      <c r="GL273" s="93"/>
      <c r="GM273" s="93"/>
      <c r="GN273" s="93"/>
      <c r="GO273" s="93"/>
      <c r="GP273" s="93"/>
      <c r="GQ273" s="93"/>
      <c r="GR273" s="93"/>
      <c r="GS273" s="93"/>
      <c r="GT273" s="93"/>
      <c r="GU273" s="93"/>
      <c r="GV273" s="93"/>
      <c r="GW273" s="93"/>
      <c r="GX273" s="93"/>
      <c r="GY273" s="93"/>
      <c r="GZ273" s="93"/>
      <c r="HA273" s="93"/>
      <c r="HB273" s="93"/>
      <c r="HC273" s="93"/>
      <c r="HD273" s="93"/>
      <c r="HE273" s="93"/>
      <c r="HF273" s="93"/>
      <c r="HG273" s="93"/>
      <c r="HH273" s="93"/>
      <c r="HI273" s="93"/>
      <c r="HJ273" s="93"/>
      <c r="HK273" s="93"/>
      <c r="HL273" s="93"/>
      <c r="HM273" s="93"/>
      <c r="HN273" s="93"/>
      <c r="HO273" s="93"/>
      <c r="HP273" s="93"/>
      <c r="HQ273" s="93"/>
      <c r="HR273" s="93"/>
      <c r="HS273" s="93"/>
      <c r="HT273" s="93"/>
      <c r="HU273" s="93"/>
      <c r="HV273" s="93"/>
      <c r="HW273" s="93"/>
      <c r="HX273" s="93"/>
      <c r="HY273" s="93"/>
      <c r="HZ273" s="93"/>
      <c r="IA273" s="93"/>
      <c r="IB273" s="93"/>
      <c r="IC273" s="93"/>
      <c r="ID273" s="93"/>
      <c r="IE273" s="93"/>
      <c r="IF273" s="93"/>
      <c r="IG273" s="93"/>
      <c r="IH273" s="93"/>
      <c r="II273" s="93"/>
      <c r="IJ273" s="93"/>
      <c r="IK273" s="93"/>
      <c r="IL273" s="93"/>
      <c r="IM273" s="93"/>
      <c r="IN273" s="93"/>
      <c r="IO273" s="93"/>
      <c r="IP273" s="93"/>
      <c r="IQ273" s="93"/>
      <c r="IR273" s="93"/>
      <c r="IS273" s="93"/>
      <c r="IT273" s="93"/>
      <c r="IU273" s="93"/>
      <c r="IV273" s="93"/>
      <c r="IW273" s="93"/>
    </row>
    <row r="274" customFormat="false" ht="12.75" hidden="false" customHeight="false" outlineLevel="0" collapsed="false">
      <c r="A274" s="93"/>
      <c r="B274" s="105" t="n">
        <v>44866</v>
      </c>
      <c r="C274" s="91" t="n">
        <v>5.725</v>
      </c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  <c r="CV274" s="93"/>
      <c r="CW274" s="93"/>
      <c r="CX274" s="93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  <c r="EK274" s="93"/>
      <c r="EL274" s="93"/>
      <c r="EM274" s="93"/>
      <c r="EN274" s="93"/>
      <c r="EO274" s="93"/>
      <c r="EP274" s="93"/>
      <c r="EQ274" s="93"/>
      <c r="ER274" s="93"/>
      <c r="ES274" s="93"/>
      <c r="ET274" s="93"/>
      <c r="EU274" s="93"/>
      <c r="EV274" s="93"/>
      <c r="EW274" s="93"/>
      <c r="EX274" s="93"/>
      <c r="EY274" s="93"/>
      <c r="EZ274" s="93"/>
      <c r="FA274" s="93"/>
      <c r="FB274" s="93"/>
      <c r="FC274" s="93"/>
      <c r="FD274" s="93"/>
      <c r="FE274" s="93"/>
      <c r="FF274" s="93"/>
      <c r="FG274" s="93"/>
      <c r="FH274" s="93"/>
      <c r="FI274" s="93"/>
      <c r="FJ274" s="93"/>
      <c r="FK274" s="93"/>
      <c r="FL274" s="93"/>
      <c r="FM274" s="93"/>
      <c r="FN274" s="93"/>
      <c r="FO274" s="93"/>
      <c r="FP274" s="93"/>
      <c r="FQ274" s="93"/>
      <c r="FR274" s="93"/>
      <c r="FS274" s="93"/>
      <c r="FT274" s="93"/>
      <c r="FU274" s="93"/>
      <c r="FV274" s="93"/>
      <c r="FW274" s="93"/>
      <c r="FX274" s="93"/>
      <c r="FY274" s="93"/>
      <c r="FZ274" s="93"/>
      <c r="GA274" s="93"/>
      <c r="GB274" s="93"/>
      <c r="GC274" s="93"/>
      <c r="GD274" s="93"/>
      <c r="GE274" s="93"/>
      <c r="GF274" s="93"/>
      <c r="GG274" s="93"/>
      <c r="GH274" s="93"/>
      <c r="GI274" s="93"/>
      <c r="GJ274" s="93"/>
      <c r="GK274" s="93"/>
      <c r="GL274" s="93"/>
      <c r="GM274" s="93"/>
      <c r="GN274" s="93"/>
      <c r="GO274" s="93"/>
      <c r="GP274" s="93"/>
      <c r="GQ274" s="93"/>
      <c r="GR274" s="93"/>
      <c r="GS274" s="93"/>
      <c r="GT274" s="93"/>
      <c r="GU274" s="93"/>
      <c r="GV274" s="93"/>
      <c r="GW274" s="93"/>
      <c r="GX274" s="93"/>
      <c r="GY274" s="93"/>
      <c r="GZ274" s="93"/>
      <c r="HA274" s="93"/>
      <c r="HB274" s="93"/>
      <c r="HC274" s="93"/>
      <c r="HD274" s="93"/>
      <c r="HE274" s="93"/>
      <c r="HF274" s="93"/>
      <c r="HG274" s="93"/>
      <c r="HH274" s="93"/>
      <c r="HI274" s="93"/>
      <c r="HJ274" s="93"/>
      <c r="HK274" s="93"/>
      <c r="HL274" s="93"/>
      <c r="HM274" s="93"/>
      <c r="HN274" s="93"/>
      <c r="HO274" s="93"/>
      <c r="HP274" s="93"/>
      <c r="HQ274" s="93"/>
      <c r="HR274" s="93"/>
      <c r="HS274" s="93"/>
      <c r="HT274" s="93"/>
      <c r="HU274" s="93"/>
      <c r="HV274" s="93"/>
      <c r="HW274" s="93"/>
      <c r="HX274" s="93"/>
      <c r="HY274" s="93"/>
      <c r="HZ274" s="93"/>
      <c r="IA274" s="93"/>
      <c r="IB274" s="93"/>
      <c r="IC274" s="93"/>
      <c r="ID274" s="93"/>
      <c r="IE274" s="93"/>
      <c r="IF274" s="93"/>
      <c r="IG274" s="93"/>
      <c r="IH274" s="93"/>
      <c r="II274" s="93"/>
      <c r="IJ274" s="93"/>
      <c r="IK274" s="93"/>
      <c r="IL274" s="93"/>
      <c r="IM274" s="93"/>
      <c r="IN274" s="93"/>
      <c r="IO274" s="93"/>
      <c r="IP274" s="93"/>
      <c r="IQ274" s="93"/>
      <c r="IR274" s="93"/>
      <c r="IS274" s="93"/>
      <c r="IT274" s="93"/>
      <c r="IU274" s="93"/>
      <c r="IV274" s="93"/>
      <c r="IW274" s="93"/>
    </row>
    <row r="275" customFormat="false" ht="12.75" hidden="false" customHeight="false" outlineLevel="0" collapsed="false">
      <c r="A275" s="93"/>
      <c r="B275" s="105" t="n">
        <v>44896</v>
      </c>
      <c r="C275" s="91" t="n">
        <v>5.842</v>
      </c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  <c r="CV275" s="93"/>
      <c r="CW275" s="93"/>
      <c r="CX275" s="93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  <c r="EK275" s="93"/>
      <c r="EL275" s="93"/>
      <c r="EM275" s="93"/>
      <c r="EN275" s="93"/>
      <c r="EO275" s="93"/>
      <c r="EP275" s="93"/>
      <c r="EQ275" s="93"/>
      <c r="ER275" s="93"/>
      <c r="ES275" s="93"/>
      <c r="ET275" s="93"/>
      <c r="EU275" s="93"/>
      <c r="EV275" s="93"/>
      <c r="EW275" s="93"/>
      <c r="EX275" s="93"/>
      <c r="EY275" s="93"/>
      <c r="EZ275" s="93"/>
      <c r="FA275" s="93"/>
      <c r="FB275" s="93"/>
      <c r="FC275" s="93"/>
      <c r="FD275" s="93"/>
      <c r="FE275" s="93"/>
      <c r="FF275" s="93"/>
      <c r="FG275" s="93"/>
      <c r="FH275" s="93"/>
      <c r="FI275" s="93"/>
      <c r="FJ275" s="93"/>
      <c r="FK275" s="93"/>
      <c r="FL275" s="93"/>
      <c r="FM275" s="93"/>
      <c r="FN275" s="93"/>
      <c r="FO275" s="93"/>
      <c r="FP275" s="93"/>
      <c r="FQ275" s="93"/>
      <c r="FR275" s="93"/>
      <c r="FS275" s="93"/>
      <c r="FT275" s="93"/>
      <c r="FU275" s="93"/>
      <c r="FV275" s="93"/>
      <c r="FW275" s="93"/>
      <c r="FX275" s="93"/>
      <c r="FY275" s="93"/>
      <c r="FZ275" s="93"/>
      <c r="GA275" s="93"/>
      <c r="GB275" s="93"/>
      <c r="GC275" s="93"/>
      <c r="GD275" s="93"/>
      <c r="GE275" s="93"/>
      <c r="GF275" s="93"/>
      <c r="GG275" s="93"/>
      <c r="GH275" s="93"/>
      <c r="GI275" s="93"/>
      <c r="GJ275" s="93"/>
      <c r="GK275" s="93"/>
      <c r="GL275" s="93"/>
      <c r="GM275" s="93"/>
      <c r="GN275" s="93"/>
      <c r="GO275" s="93"/>
      <c r="GP275" s="93"/>
      <c r="GQ275" s="93"/>
      <c r="GR275" s="93"/>
      <c r="GS275" s="93"/>
      <c r="GT275" s="93"/>
      <c r="GU275" s="93"/>
      <c r="GV275" s="93"/>
      <c r="GW275" s="93"/>
      <c r="GX275" s="93"/>
      <c r="GY275" s="93"/>
      <c r="GZ275" s="93"/>
      <c r="HA275" s="93"/>
      <c r="HB275" s="93"/>
      <c r="HC275" s="93"/>
      <c r="HD275" s="93"/>
      <c r="HE275" s="93"/>
      <c r="HF275" s="93"/>
      <c r="HG275" s="93"/>
      <c r="HH275" s="93"/>
      <c r="HI275" s="93"/>
      <c r="HJ275" s="93"/>
      <c r="HK275" s="93"/>
      <c r="HL275" s="93"/>
      <c r="HM275" s="93"/>
      <c r="HN275" s="93"/>
      <c r="HO275" s="93"/>
      <c r="HP275" s="93"/>
      <c r="HQ275" s="93"/>
      <c r="HR275" s="93"/>
      <c r="HS275" s="93"/>
      <c r="HT275" s="93"/>
      <c r="HU275" s="93"/>
      <c r="HV275" s="93"/>
      <c r="HW275" s="93"/>
      <c r="HX275" s="93"/>
      <c r="HY275" s="93"/>
      <c r="HZ275" s="93"/>
      <c r="IA275" s="93"/>
      <c r="IB275" s="93"/>
      <c r="IC275" s="93"/>
      <c r="ID275" s="93"/>
      <c r="IE275" s="93"/>
      <c r="IF275" s="93"/>
      <c r="IG275" s="93"/>
      <c r="IH275" s="93"/>
      <c r="II275" s="93"/>
      <c r="IJ275" s="93"/>
      <c r="IK275" s="93"/>
      <c r="IL275" s="93"/>
      <c r="IM275" s="93"/>
      <c r="IN275" s="93"/>
      <c r="IO275" s="93"/>
      <c r="IP275" s="93"/>
      <c r="IQ275" s="93"/>
      <c r="IR275" s="93"/>
      <c r="IS275" s="93"/>
      <c r="IT275" s="93"/>
      <c r="IU275" s="93"/>
      <c r="IV275" s="93"/>
      <c r="IW275" s="93"/>
    </row>
    <row r="276" customFormat="false" ht="12.75" hidden="false" customHeight="false" outlineLevel="0" collapsed="false">
      <c r="A276" s="93"/>
      <c r="B276" s="105" t="n">
        <v>44927</v>
      </c>
      <c r="C276" s="91" t="n">
        <v>5.902</v>
      </c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  <c r="CV276" s="93"/>
      <c r="CW276" s="93"/>
      <c r="CX276" s="93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  <c r="EK276" s="93"/>
      <c r="EL276" s="93"/>
      <c r="EM276" s="93"/>
      <c r="EN276" s="93"/>
      <c r="EO276" s="93"/>
      <c r="EP276" s="93"/>
      <c r="EQ276" s="93"/>
      <c r="ER276" s="93"/>
      <c r="ES276" s="93"/>
      <c r="ET276" s="93"/>
      <c r="EU276" s="93"/>
      <c r="EV276" s="93"/>
      <c r="EW276" s="93"/>
      <c r="EX276" s="93"/>
      <c r="EY276" s="93"/>
      <c r="EZ276" s="93"/>
      <c r="FA276" s="93"/>
      <c r="FB276" s="93"/>
      <c r="FC276" s="93"/>
      <c r="FD276" s="93"/>
      <c r="FE276" s="93"/>
      <c r="FF276" s="93"/>
      <c r="FG276" s="93"/>
      <c r="FH276" s="93"/>
      <c r="FI276" s="93"/>
      <c r="FJ276" s="93"/>
      <c r="FK276" s="93"/>
      <c r="FL276" s="93"/>
      <c r="FM276" s="93"/>
      <c r="FN276" s="93"/>
      <c r="FO276" s="93"/>
      <c r="FP276" s="93"/>
      <c r="FQ276" s="93"/>
      <c r="FR276" s="93"/>
      <c r="FS276" s="93"/>
      <c r="FT276" s="93"/>
      <c r="FU276" s="93"/>
      <c r="FV276" s="93"/>
      <c r="FW276" s="93"/>
      <c r="FX276" s="93"/>
      <c r="FY276" s="93"/>
      <c r="FZ276" s="93"/>
      <c r="GA276" s="93"/>
      <c r="GB276" s="93"/>
      <c r="GC276" s="93"/>
      <c r="GD276" s="93"/>
      <c r="GE276" s="93"/>
      <c r="GF276" s="93"/>
      <c r="GG276" s="93"/>
      <c r="GH276" s="93"/>
      <c r="GI276" s="93"/>
      <c r="GJ276" s="93"/>
      <c r="GK276" s="93"/>
      <c r="GL276" s="93"/>
      <c r="GM276" s="93"/>
      <c r="GN276" s="93"/>
      <c r="GO276" s="93"/>
      <c r="GP276" s="93"/>
      <c r="GQ276" s="93"/>
      <c r="GR276" s="93"/>
      <c r="GS276" s="93"/>
      <c r="GT276" s="93"/>
      <c r="GU276" s="93"/>
      <c r="GV276" s="93"/>
      <c r="GW276" s="93"/>
      <c r="GX276" s="93"/>
      <c r="GY276" s="93"/>
      <c r="GZ276" s="93"/>
      <c r="HA276" s="93"/>
      <c r="HB276" s="93"/>
      <c r="HC276" s="93"/>
      <c r="HD276" s="93"/>
      <c r="HE276" s="93"/>
      <c r="HF276" s="93"/>
      <c r="HG276" s="93"/>
      <c r="HH276" s="93"/>
      <c r="HI276" s="93"/>
      <c r="HJ276" s="93"/>
      <c r="HK276" s="93"/>
      <c r="HL276" s="93"/>
      <c r="HM276" s="93"/>
      <c r="HN276" s="93"/>
      <c r="HO276" s="93"/>
      <c r="HP276" s="93"/>
      <c r="HQ276" s="93"/>
      <c r="HR276" s="93"/>
      <c r="HS276" s="93"/>
      <c r="HT276" s="93"/>
      <c r="HU276" s="93"/>
      <c r="HV276" s="93"/>
      <c r="HW276" s="93"/>
      <c r="HX276" s="93"/>
      <c r="HY276" s="93"/>
      <c r="HZ276" s="93"/>
      <c r="IA276" s="93"/>
      <c r="IB276" s="93"/>
      <c r="IC276" s="93"/>
      <c r="ID276" s="93"/>
      <c r="IE276" s="93"/>
      <c r="IF276" s="93"/>
      <c r="IG276" s="93"/>
      <c r="IH276" s="93"/>
      <c r="II276" s="93"/>
      <c r="IJ276" s="93"/>
      <c r="IK276" s="93"/>
      <c r="IL276" s="93"/>
      <c r="IM276" s="93"/>
      <c r="IN276" s="93"/>
      <c r="IO276" s="93"/>
      <c r="IP276" s="93"/>
      <c r="IQ276" s="93"/>
      <c r="IR276" s="93"/>
      <c r="IS276" s="93"/>
      <c r="IT276" s="93"/>
      <c r="IU276" s="93"/>
      <c r="IV276" s="93"/>
      <c r="IW276" s="93"/>
    </row>
    <row r="277" customFormat="false" ht="12.75" hidden="false" customHeight="false" outlineLevel="0" collapsed="false">
      <c r="A277" s="93"/>
      <c r="B277" s="105" t="n">
        <v>44958</v>
      </c>
      <c r="C277" s="91" t="n">
        <v>5.815</v>
      </c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  <c r="CV277" s="93"/>
      <c r="CW277" s="93"/>
      <c r="CX277" s="93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  <c r="EK277" s="93"/>
      <c r="EL277" s="93"/>
      <c r="EM277" s="93"/>
      <c r="EN277" s="93"/>
      <c r="EO277" s="93"/>
      <c r="EP277" s="93"/>
      <c r="EQ277" s="93"/>
      <c r="ER277" s="93"/>
      <c r="ES277" s="93"/>
      <c r="ET277" s="93"/>
      <c r="EU277" s="93"/>
      <c r="EV277" s="93"/>
      <c r="EW277" s="93"/>
      <c r="EX277" s="93"/>
      <c r="EY277" s="93"/>
      <c r="EZ277" s="93"/>
      <c r="FA277" s="93"/>
      <c r="FB277" s="93"/>
      <c r="FC277" s="93"/>
      <c r="FD277" s="93"/>
      <c r="FE277" s="93"/>
      <c r="FF277" s="93"/>
      <c r="FG277" s="93"/>
      <c r="FH277" s="93"/>
      <c r="FI277" s="93"/>
      <c r="FJ277" s="93"/>
      <c r="FK277" s="93"/>
      <c r="FL277" s="93"/>
      <c r="FM277" s="93"/>
      <c r="FN277" s="93"/>
      <c r="FO277" s="93"/>
      <c r="FP277" s="93"/>
      <c r="FQ277" s="93"/>
      <c r="FR277" s="93"/>
      <c r="FS277" s="93"/>
      <c r="FT277" s="93"/>
      <c r="FU277" s="93"/>
      <c r="FV277" s="93"/>
      <c r="FW277" s="93"/>
      <c r="FX277" s="93"/>
      <c r="FY277" s="93"/>
      <c r="FZ277" s="93"/>
      <c r="GA277" s="93"/>
      <c r="GB277" s="93"/>
      <c r="GC277" s="93"/>
      <c r="GD277" s="93"/>
      <c r="GE277" s="93"/>
      <c r="GF277" s="93"/>
      <c r="GG277" s="93"/>
      <c r="GH277" s="93"/>
      <c r="GI277" s="93"/>
      <c r="GJ277" s="93"/>
      <c r="GK277" s="93"/>
      <c r="GL277" s="93"/>
      <c r="GM277" s="93"/>
      <c r="GN277" s="93"/>
      <c r="GO277" s="93"/>
      <c r="GP277" s="93"/>
      <c r="GQ277" s="93"/>
      <c r="GR277" s="93"/>
      <c r="GS277" s="93"/>
      <c r="GT277" s="93"/>
      <c r="GU277" s="93"/>
      <c r="GV277" s="93"/>
      <c r="GW277" s="93"/>
      <c r="GX277" s="93"/>
      <c r="GY277" s="93"/>
      <c r="GZ277" s="93"/>
      <c r="HA277" s="93"/>
      <c r="HB277" s="93"/>
      <c r="HC277" s="93"/>
      <c r="HD277" s="93"/>
      <c r="HE277" s="93"/>
      <c r="HF277" s="93"/>
      <c r="HG277" s="93"/>
      <c r="HH277" s="93"/>
      <c r="HI277" s="93"/>
      <c r="HJ277" s="93"/>
      <c r="HK277" s="93"/>
      <c r="HL277" s="93"/>
      <c r="HM277" s="93"/>
      <c r="HN277" s="93"/>
      <c r="HO277" s="93"/>
      <c r="HP277" s="93"/>
      <c r="HQ277" s="93"/>
      <c r="HR277" s="93"/>
      <c r="HS277" s="93"/>
      <c r="HT277" s="93"/>
      <c r="HU277" s="93"/>
      <c r="HV277" s="93"/>
      <c r="HW277" s="93"/>
      <c r="HX277" s="93"/>
      <c r="HY277" s="93"/>
      <c r="HZ277" s="93"/>
      <c r="IA277" s="93"/>
      <c r="IB277" s="93"/>
      <c r="IC277" s="93"/>
      <c r="ID277" s="93"/>
      <c r="IE277" s="93"/>
      <c r="IF277" s="93"/>
      <c r="IG277" s="93"/>
      <c r="IH277" s="93"/>
      <c r="II277" s="93"/>
      <c r="IJ277" s="93"/>
      <c r="IK277" s="93"/>
      <c r="IL277" s="93"/>
      <c r="IM277" s="93"/>
      <c r="IN277" s="93"/>
      <c r="IO277" s="93"/>
      <c r="IP277" s="93"/>
      <c r="IQ277" s="93"/>
      <c r="IR277" s="93"/>
      <c r="IS277" s="93"/>
      <c r="IT277" s="93"/>
      <c r="IU277" s="93"/>
      <c r="IV277" s="93"/>
      <c r="IW277" s="93"/>
    </row>
    <row r="278" customFormat="false" ht="12.75" hidden="false" customHeight="false" outlineLevel="0" collapsed="false">
      <c r="A278" s="93"/>
      <c r="B278" s="105" t="n">
        <v>44986</v>
      </c>
      <c r="C278" s="91" t="n">
        <v>5.676</v>
      </c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  <c r="CV278" s="93"/>
      <c r="CW278" s="93"/>
      <c r="CX278" s="93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  <c r="EK278" s="93"/>
      <c r="EL278" s="93"/>
      <c r="EM278" s="93"/>
      <c r="EN278" s="93"/>
      <c r="EO278" s="93"/>
      <c r="EP278" s="93"/>
      <c r="EQ278" s="93"/>
      <c r="ER278" s="93"/>
      <c r="ES278" s="93"/>
      <c r="ET278" s="93"/>
      <c r="EU278" s="93"/>
      <c r="EV278" s="93"/>
      <c r="EW278" s="93"/>
      <c r="EX278" s="93"/>
      <c r="EY278" s="93"/>
      <c r="EZ278" s="93"/>
      <c r="FA278" s="93"/>
      <c r="FB278" s="93"/>
      <c r="FC278" s="93"/>
      <c r="FD278" s="93"/>
      <c r="FE278" s="93"/>
      <c r="FF278" s="93"/>
      <c r="FG278" s="93"/>
      <c r="FH278" s="93"/>
      <c r="FI278" s="93"/>
      <c r="FJ278" s="93"/>
      <c r="FK278" s="93"/>
      <c r="FL278" s="93"/>
      <c r="FM278" s="93"/>
      <c r="FN278" s="93"/>
      <c r="FO278" s="93"/>
      <c r="FP278" s="93"/>
      <c r="FQ278" s="93"/>
      <c r="FR278" s="93"/>
      <c r="FS278" s="93"/>
      <c r="FT278" s="93"/>
      <c r="FU278" s="93"/>
      <c r="FV278" s="93"/>
      <c r="FW278" s="93"/>
      <c r="FX278" s="93"/>
      <c r="FY278" s="93"/>
      <c r="FZ278" s="93"/>
      <c r="GA278" s="93"/>
      <c r="GB278" s="93"/>
      <c r="GC278" s="93"/>
      <c r="GD278" s="93"/>
      <c r="GE278" s="93"/>
      <c r="GF278" s="93"/>
      <c r="GG278" s="93"/>
      <c r="GH278" s="93"/>
      <c r="GI278" s="93"/>
      <c r="GJ278" s="93"/>
      <c r="GK278" s="93"/>
      <c r="GL278" s="93"/>
      <c r="GM278" s="93"/>
      <c r="GN278" s="93"/>
      <c r="GO278" s="93"/>
      <c r="GP278" s="93"/>
      <c r="GQ278" s="93"/>
      <c r="GR278" s="93"/>
      <c r="GS278" s="93"/>
      <c r="GT278" s="93"/>
      <c r="GU278" s="93"/>
      <c r="GV278" s="93"/>
      <c r="GW278" s="93"/>
      <c r="GX278" s="93"/>
      <c r="GY278" s="93"/>
      <c r="GZ278" s="93"/>
      <c r="HA278" s="93"/>
      <c r="HB278" s="93"/>
      <c r="HC278" s="93"/>
      <c r="HD278" s="93"/>
      <c r="HE278" s="93"/>
      <c r="HF278" s="93"/>
      <c r="HG278" s="93"/>
      <c r="HH278" s="93"/>
      <c r="HI278" s="93"/>
      <c r="HJ278" s="93"/>
      <c r="HK278" s="93"/>
      <c r="HL278" s="93"/>
      <c r="HM278" s="93"/>
      <c r="HN278" s="93"/>
      <c r="HO278" s="93"/>
      <c r="HP278" s="93"/>
      <c r="HQ278" s="93"/>
      <c r="HR278" s="93"/>
      <c r="HS278" s="93"/>
      <c r="HT278" s="93"/>
      <c r="HU278" s="93"/>
      <c r="HV278" s="93"/>
      <c r="HW278" s="93"/>
      <c r="HX278" s="93"/>
      <c r="HY278" s="93"/>
      <c r="HZ278" s="93"/>
      <c r="IA278" s="93"/>
      <c r="IB278" s="93"/>
      <c r="IC278" s="93"/>
      <c r="ID278" s="93"/>
      <c r="IE278" s="93"/>
      <c r="IF278" s="93"/>
      <c r="IG278" s="93"/>
      <c r="IH278" s="93"/>
      <c r="II278" s="93"/>
      <c r="IJ278" s="93"/>
      <c r="IK278" s="93"/>
      <c r="IL278" s="93"/>
      <c r="IM278" s="93"/>
      <c r="IN278" s="93"/>
      <c r="IO278" s="93"/>
      <c r="IP278" s="93"/>
      <c r="IQ278" s="93"/>
      <c r="IR278" s="93"/>
      <c r="IS278" s="93"/>
      <c r="IT278" s="93"/>
      <c r="IU278" s="93"/>
      <c r="IV278" s="93"/>
      <c r="IW278" s="93"/>
    </row>
    <row r="279" customFormat="false" ht="12.75" hidden="false" customHeight="false" outlineLevel="0" collapsed="false">
      <c r="A279" s="93"/>
      <c r="B279" s="105" t="n">
        <v>45017</v>
      </c>
      <c r="C279" s="91" t="n">
        <v>5.522</v>
      </c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  <c r="CV279" s="93"/>
      <c r="CW279" s="93"/>
      <c r="CX279" s="93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  <c r="EK279" s="93"/>
      <c r="EL279" s="93"/>
      <c r="EM279" s="93"/>
      <c r="EN279" s="93"/>
      <c r="EO279" s="93"/>
      <c r="EP279" s="93"/>
      <c r="EQ279" s="93"/>
      <c r="ER279" s="93"/>
      <c r="ES279" s="93"/>
      <c r="ET279" s="93"/>
      <c r="EU279" s="93"/>
      <c r="EV279" s="93"/>
      <c r="EW279" s="93"/>
      <c r="EX279" s="93"/>
      <c r="EY279" s="93"/>
      <c r="EZ279" s="93"/>
      <c r="FA279" s="93"/>
      <c r="FB279" s="93"/>
      <c r="FC279" s="93"/>
      <c r="FD279" s="93"/>
      <c r="FE279" s="93"/>
      <c r="FF279" s="93"/>
      <c r="FG279" s="93"/>
      <c r="FH279" s="93"/>
      <c r="FI279" s="93"/>
      <c r="FJ279" s="93"/>
      <c r="FK279" s="93"/>
      <c r="FL279" s="93"/>
      <c r="FM279" s="93"/>
      <c r="FN279" s="93"/>
      <c r="FO279" s="93"/>
      <c r="FP279" s="93"/>
      <c r="FQ279" s="93"/>
      <c r="FR279" s="93"/>
      <c r="FS279" s="93"/>
      <c r="FT279" s="93"/>
      <c r="FU279" s="93"/>
      <c r="FV279" s="93"/>
      <c r="FW279" s="93"/>
      <c r="FX279" s="93"/>
      <c r="FY279" s="93"/>
      <c r="FZ279" s="93"/>
      <c r="GA279" s="93"/>
      <c r="GB279" s="93"/>
      <c r="GC279" s="93"/>
      <c r="GD279" s="93"/>
      <c r="GE279" s="93"/>
      <c r="GF279" s="93"/>
      <c r="GG279" s="93"/>
      <c r="GH279" s="93"/>
      <c r="GI279" s="93"/>
      <c r="GJ279" s="93"/>
      <c r="GK279" s="93"/>
      <c r="GL279" s="93"/>
      <c r="GM279" s="93"/>
      <c r="GN279" s="93"/>
      <c r="GO279" s="93"/>
      <c r="GP279" s="93"/>
      <c r="GQ279" s="93"/>
      <c r="GR279" s="93"/>
      <c r="GS279" s="93"/>
      <c r="GT279" s="93"/>
      <c r="GU279" s="93"/>
      <c r="GV279" s="93"/>
      <c r="GW279" s="93"/>
      <c r="GX279" s="93"/>
      <c r="GY279" s="93"/>
      <c r="GZ279" s="93"/>
      <c r="HA279" s="93"/>
      <c r="HB279" s="93"/>
      <c r="HC279" s="93"/>
      <c r="HD279" s="93"/>
      <c r="HE279" s="93"/>
      <c r="HF279" s="93"/>
      <c r="HG279" s="93"/>
      <c r="HH279" s="93"/>
      <c r="HI279" s="93"/>
      <c r="HJ279" s="93"/>
      <c r="HK279" s="93"/>
      <c r="HL279" s="93"/>
      <c r="HM279" s="93"/>
      <c r="HN279" s="93"/>
      <c r="HO279" s="93"/>
      <c r="HP279" s="93"/>
      <c r="HQ279" s="93"/>
      <c r="HR279" s="93"/>
      <c r="HS279" s="93"/>
      <c r="HT279" s="93"/>
      <c r="HU279" s="93"/>
      <c r="HV279" s="93"/>
      <c r="HW279" s="93"/>
      <c r="HX279" s="93"/>
      <c r="HY279" s="93"/>
      <c r="HZ279" s="93"/>
      <c r="IA279" s="93"/>
      <c r="IB279" s="93"/>
      <c r="IC279" s="93"/>
      <c r="ID279" s="93"/>
      <c r="IE279" s="93"/>
      <c r="IF279" s="93"/>
      <c r="IG279" s="93"/>
      <c r="IH279" s="93"/>
      <c r="II279" s="93"/>
      <c r="IJ279" s="93"/>
      <c r="IK279" s="93"/>
      <c r="IL279" s="93"/>
      <c r="IM279" s="93"/>
      <c r="IN279" s="93"/>
      <c r="IO279" s="93"/>
      <c r="IP279" s="93"/>
      <c r="IQ279" s="93"/>
      <c r="IR279" s="93"/>
      <c r="IS279" s="93"/>
      <c r="IT279" s="93"/>
      <c r="IU279" s="93"/>
      <c r="IV279" s="93"/>
      <c r="IW279" s="93"/>
    </row>
    <row r="280" customFormat="false" ht="12.75" hidden="false" customHeight="false" outlineLevel="0" collapsed="false">
      <c r="A280" s="93"/>
      <c r="B280" s="105" t="n">
        <v>45047</v>
      </c>
      <c r="C280" s="91" t="n">
        <v>5.537</v>
      </c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  <c r="CV280" s="93"/>
      <c r="CW280" s="93"/>
      <c r="CX280" s="93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  <c r="EK280" s="93"/>
      <c r="EL280" s="93"/>
      <c r="EM280" s="93"/>
      <c r="EN280" s="93"/>
      <c r="EO280" s="93"/>
      <c r="EP280" s="93"/>
      <c r="EQ280" s="93"/>
      <c r="ER280" s="93"/>
      <c r="ES280" s="93"/>
      <c r="ET280" s="93"/>
      <c r="EU280" s="93"/>
      <c r="EV280" s="93"/>
      <c r="EW280" s="93"/>
      <c r="EX280" s="93"/>
      <c r="EY280" s="93"/>
      <c r="EZ280" s="93"/>
      <c r="FA280" s="93"/>
      <c r="FB280" s="93"/>
      <c r="FC280" s="93"/>
      <c r="FD280" s="93"/>
      <c r="FE280" s="93"/>
      <c r="FF280" s="93"/>
      <c r="FG280" s="93"/>
      <c r="FH280" s="93"/>
      <c r="FI280" s="93"/>
      <c r="FJ280" s="93"/>
      <c r="FK280" s="93"/>
      <c r="FL280" s="93"/>
      <c r="FM280" s="93"/>
      <c r="FN280" s="93"/>
      <c r="FO280" s="93"/>
      <c r="FP280" s="93"/>
      <c r="FQ280" s="93"/>
      <c r="FR280" s="93"/>
      <c r="FS280" s="93"/>
      <c r="FT280" s="93"/>
      <c r="FU280" s="93"/>
      <c r="FV280" s="93"/>
      <c r="FW280" s="93"/>
      <c r="FX280" s="93"/>
      <c r="FY280" s="93"/>
      <c r="FZ280" s="93"/>
      <c r="GA280" s="93"/>
      <c r="GB280" s="93"/>
      <c r="GC280" s="93"/>
      <c r="GD280" s="93"/>
      <c r="GE280" s="93"/>
      <c r="GF280" s="93"/>
      <c r="GG280" s="93"/>
      <c r="GH280" s="93"/>
      <c r="GI280" s="93"/>
      <c r="GJ280" s="93"/>
      <c r="GK280" s="93"/>
      <c r="GL280" s="93"/>
      <c r="GM280" s="93"/>
      <c r="GN280" s="93"/>
      <c r="GO280" s="93"/>
      <c r="GP280" s="93"/>
      <c r="GQ280" s="93"/>
      <c r="GR280" s="93"/>
      <c r="GS280" s="93"/>
      <c r="GT280" s="93"/>
      <c r="GU280" s="93"/>
      <c r="GV280" s="93"/>
      <c r="GW280" s="93"/>
      <c r="GX280" s="93"/>
      <c r="GY280" s="93"/>
      <c r="GZ280" s="93"/>
      <c r="HA280" s="93"/>
      <c r="HB280" s="93"/>
      <c r="HC280" s="93"/>
      <c r="HD280" s="93"/>
      <c r="HE280" s="93"/>
      <c r="HF280" s="93"/>
      <c r="HG280" s="93"/>
      <c r="HH280" s="93"/>
      <c r="HI280" s="93"/>
      <c r="HJ280" s="93"/>
      <c r="HK280" s="93"/>
      <c r="HL280" s="93"/>
      <c r="HM280" s="93"/>
      <c r="HN280" s="93"/>
      <c r="HO280" s="93"/>
      <c r="HP280" s="93"/>
      <c r="HQ280" s="93"/>
      <c r="HR280" s="93"/>
      <c r="HS280" s="93"/>
      <c r="HT280" s="93"/>
      <c r="HU280" s="93"/>
      <c r="HV280" s="93"/>
      <c r="HW280" s="93"/>
      <c r="HX280" s="93"/>
      <c r="HY280" s="93"/>
      <c r="HZ280" s="93"/>
      <c r="IA280" s="93"/>
      <c r="IB280" s="93"/>
      <c r="IC280" s="93"/>
      <c r="ID280" s="93"/>
      <c r="IE280" s="93"/>
      <c r="IF280" s="93"/>
      <c r="IG280" s="93"/>
      <c r="IH280" s="93"/>
      <c r="II280" s="93"/>
      <c r="IJ280" s="93"/>
      <c r="IK280" s="93"/>
      <c r="IL280" s="93"/>
      <c r="IM280" s="93"/>
      <c r="IN280" s="93"/>
      <c r="IO280" s="93"/>
      <c r="IP280" s="93"/>
      <c r="IQ280" s="93"/>
      <c r="IR280" s="93"/>
      <c r="IS280" s="93"/>
      <c r="IT280" s="93"/>
      <c r="IU280" s="93"/>
      <c r="IV280" s="93"/>
      <c r="IW280" s="93"/>
    </row>
    <row r="281" customFormat="false" ht="12.75" hidden="false" customHeight="false" outlineLevel="0" collapsed="false">
      <c r="A281" s="93"/>
      <c r="B281" s="105" t="n">
        <v>45078</v>
      </c>
      <c r="C281" s="91" t="n">
        <v>5.575</v>
      </c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  <c r="CV281" s="93"/>
      <c r="CW281" s="93"/>
      <c r="CX281" s="93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  <c r="EK281" s="93"/>
      <c r="EL281" s="93"/>
      <c r="EM281" s="93"/>
      <c r="EN281" s="93"/>
      <c r="EO281" s="93"/>
      <c r="EP281" s="93"/>
      <c r="EQ281" s="93"/>
      <c r="ER281" s="93"/>
      <c r="ES281" s="93"/>
      <c r="ET281" s="93"/>
      <c r="EU281" s="93"/>
      <c r="EV281" s="93"/>
      <c r="EW281" s="93"/>
      <c r="EX281" s="93"/>
      <c r="EY281" s="93"/>
      <c r="EZ281" s="93"/>
      <c r="FA281" s="93"/>
      <c r="FB281" s="93"/>
      <c r="FC281" s="93"/>
      <c r="FD281" s="93"/>
      <c r="FE281" s="93"/>
      <c r="FF281" s="93"/>
      <c r="FG281" s="93"/>
      <c r="FH281" s="93"/>
      <c r="FI281" s="93"/>
      <c r="FJ281" s="93"/>
      <c r="FK281" s="93"/>
      <c r="FL281" s="93"/>
      <c r="FM281" s="93"/>
      <c r="FN281" s="93"/>
      <c r="FO281" s="93"/>
      <c r="FP281" s="93"/>
      <c r="FQ281" s="93"/>
      <c r="FR281" s="93"/>
      <c r="FS281" s="93"/>
      <c r="FT281" s="93"/>
      <c r="FU281" s="93"/>
      <c r="FV281" s="93"/>
      <c r="FW281" s="93"/>
      <c r="FX281" s="93"/>
      <c r="FY281" s="93"/>
      <c r="FZ281" s="93"/>
      <c r="GA281" s="93"/>
      <c r="GB281" s="93"/>
      <c r="GC281" s="93"/>
      <c r="GD281" s="93"/>
      <c r="GE281" s="93"/>
      <c r="GF281" s="93"/>
      <c r="GG281" s="93"/>
      <c r="GH281" s="93"/>
      <c r="GI281" s="93"/>
      <c r="GJ281" s="93"/>
      <c r="GK281" s="93"/>
      <c r="GL281" s="93"/>
      <c r="GM281" s="93"/>
      <c r="GN281" s="93"/>
      <c r="GO281" s="93"/>
      <c r="GP281" s="93"/>
      <c r="GQ281" s="93"/>
      <c r="GR281" s="93"/>
      <c r="GS281" s="93"/>
      <c r="GT281" s="93"/>
      <c r="GU281" s="93"/>
      <c r="GV281" s="93"/>
      <c r="GW281" s="93"/>
      <c r="GX281" s="93"/>
      <c r="GY281" s="93"/>
      <c r="GZ281" s="93"/>
      <c r="HA281" s="93"/>
      <c r="HB281" s="93"/>
      <c r="HC281" s="93"/>
      <c r="HD281" s="93"/>
      <c r="HE281" s="93"/>
      <c r="HF281" s="93"/>
      <c r="HG281" s="93"/>
      <c r="HH281" s="93"/>
      <c r="HI281" s="93"/>
      <c r="HJ281" s="93"/>
      <c r="HK281" s="93"/>
      <c r="HL281" s="93"/>
      <c r="HM281" s="93"/>
      <c r="HN281" s="93"/>
      <c r="HO281" s="93"/>
      <c r="HP281" s="93"/>
      <c r="HQ281" s="93"/>
      <c r="HR281" s="93"/>
      <c r="HS281" s="93"/>
      <c r="HT281" s="93"/>
      <c r="HU281" s="93"/>
      <c r="HV281" s="93"/>
      <c r="HW281" s="93"/>
      <c r="HX281" s="93"/>
      <c r="HY281" s="93"/>
      <c r="HZ281" s="93"/>
      <c r="IA281" s="93"/>
      <c r="IB281" s="93"/>
      <c r="IC281" s="93"/>
      <c r="ID281" s="93"/>
      <c r="IE281" s="93"/>
      <c r="IF281" s="93"/>
      <c r="IG281" s="93"/>
      <c r="IH281" s="93"/>
      <c r="II281" s="93"/>
      <c r="IJ281" s="93"/>
      <c r="IK281" s="93"/>
      <c r="IL281" s="93"/>
      <c r="IM281" s="93"/>
      <c r="IN281" s="93"/>
      <c r="IO281" s="93"/>
      <c r="IP281" s="93"/>
      <c r="IQ281" s="93"/>
      <c r="IR281" s="93"/>
      <c r="IS281" s="93"/>
      <c r="IT281" s="93"/>
      <c r="IU281" s="93"/>
      <c r="IV281" s="93"/>
      <c r="IW281" s="93"/>
    </row>
    <row r="282" customFormat="false" ht="12.75" hidden="false" customHeight="false" outlineLevel="0" collapsed="false">
      <c r="A282" s="93"/>
      <c r="B282" s="105" t="n">
        <v>45108</v>
      </c>
      <c r="C282" s="91" t="n">
        <v>5.62</v>
      </c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  <c r="CV282" s="93"/>
      <c r="CW282" s="93"/>
      <c r="CX282" s="93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  <c r="EK282" s="93"/>
      <c r="EL282" s="93"/>
      <c r="EM282" s="93"/>
      <c r="EN282" s="93"/>
      <c r="EO282" s="93"/>
      <c r="EP282" s="93"/>
      <c r="EQ282" s="93"/>
      <c r="ER282" s="93"/>
      <c r="ES282" s="93"/>
      <c r="ET282" s="93"/>
      <c r="EU282" s="93"/>
      <c r="EV282" s="93"/>
      <c r="EW282" s="93"/>
      <c r="EX282" s="93"/>
      <c r="EY282" s="93"/>
      <c r="EZ282" s="93"/>
      <c r="FA282" s="93"/>
      <c r="FB282" s="93"/>
      <c r="FC282" s="93"/>
      <c r="FD282" s="93"/>
      <c r="FE282" s="93"/>
      <c r="FF282" s="93"/>
      <c r="FG282" s="93"/>
      <c r="FH282" s="93"/>
      <c r="FI282" s="93"/>
      <c r="FJ282" s="93"/>
      <c r="FK282" s="93"/>
      <c r="FL282" s="93"/>
      <c r="FM282" s="93"/>
      <c r="FN282" s="93"/>
      <c r="FO282" s="93"/>
      <c r="FP282" s="93"/>
      <c r="FQ282" s="93"/>
      <c r="FR282" s="93"/>
      <c r="FS282" s="93"/>
      <c r="FT282" s="93"/>
      <c r="FU282" s="93"/>
      <c r="FV282" s="93"/>
      <c r="FW282" s="93"/>
      <c r="FX282" s="93"/>
      <c r="FY282" s="93"/>
      <c r="FZ282" s="93"/>
      <c r="GA282" s="93"/>
      <c r="GB282" s="93"/>
      <c r="GC282" s="93"/>
      <c r="GD282" s="93"/>
      <c r="GE282" s="93"/>
      <c r="GF282" s="93"/>
      <c r="GG282" s="93"/>
      <c r="GH282" s="93"/>
      <c r="GI282" s="93"/>
      <c r="GJ282" s="93"/>
      <c r="GK282" s="93"/>
      <c r="GL282" s="93"/>
      <c r="GM282" s="93"/>
      <c r="GN282" s="93"/>
      <c r="GO282" s="93"/>
      <c r="GP282" s="93"/>
      <c r="GQ282" s="93"/>
      <c r="GR282" s="93"/>
      <c r="GS282" s="93"/>
      <c r="GT282" s="93"/>
      <c r="GU282" s="93"/>
      <c r="GV282" s="93"/>
      <c r="GW282" s="93"/>
      <c r="GX282" s="93"/>
      <c r="GY282" s="93"/>
      <c r="GZ282" s="93"/>
      <c r="HA282" s="93"/>
      <c r="HB282" s="93"/>
      <c r="HC282" s="93"/>
      <c r="HD282" s="93"/>
      <c r="HE282" s="93"/>
      <c r="HF282" s="93"/>
      <c r="HG282" s="93"/>
      <c r="HH282" s="93"/>
      <c r="HI282" s="93"/>
      <c r="HJ282" s="93"/>
      <c r="HK282" s="93"/>
      <c r="HL282" s="93"/>
      <c r="HM282" s="93"/>
      <c r="HN282" s="93"/>
      <c r="HO282" s="93"/>
      <c r="HP282" s="93"/>
      <c r="HQ282" s="93"/>
      <c r="HR282" s="93"/>
      <c r="HS282" s="93"/>
      <c r="HT282" s="93"/>
      <c r="HU282" s="93"/>
      <c r="HV282" s="93"/>
      <c r="HW282" s="93"/>
      <c r="HX282" s="93"/>
      <c r="HY282" s="93"/>
      <c r="HZ282" s="93"/>
      <c r="IA282" s="93"/>
      <c r="IB282" s="93"/>
      <c r="IC282" s="93"/>
      <c r="ID282" s="93"/>
      <c r="IE282" s="93"/>
      <c r="IF282" s="93"/>
      <c r="IG282" s="93"/>
      <c r="IH282" s="93"/>
      <c r="II282" s="93"/>
      <c r="IJ282" s="93"/>
      <c r="IK282" s="93"/>
      <c r="IL282" s="93"/>
      <c r="IM282" s="93"/>
      <c r="IN282" s="93"/>
      <c r="IO282" s="93"/>
      <c r="IP282" s="93"/>
      <c r="IQ282" s="93"/>
      <c r="IR282" s="93"/>
      <c r="IS282" s="93"/>
      <c r="IT282" s="93"/>
      <c r="IU282" s="93"/>
      <c r="IV282" s="93"/>
      <c r="IW282" s="93"/>
    </row>
    <row r="283" customFormat="false" ht="12.75" hidden="false" customHeight="false" outlineLevel="0" collapsed="false">
      <c r="A283" s="93"/>
      <c r="B283" s="105" t="n">
        <v>45139</v>
      </c>
      <c r="C283" s="91" t="n">
        <v>5.658</v>
      </c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  <c r="CV283" s="93"/>
      <c r="CW283" s="93"/>
      <c r="CX283" s="93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  <c r="EK283" s="93"/>
      <c r="EL283" s="93"/>
      <c r="EM283" s="93"/>
      <c r="EN283" s="93"/>
      <c r="EO283" s="93"/>
      <c r="EP283" s="93"/>
      <c r="EQ283" s="93"/>
      <c r="ER283" s="93"/>
      <c r="ES283" s="93"/>
      <c r="ET283" s="93"/>
      <c r="EU283" s="93"/>
      <c r="EV283" s="93"/>
      <c r="EW283" s="93"/>
      <c r="EX283" s="93"/>
      <c r="EY283" s="93"/>
      <c r="EZ283" s="93"/>
      <c r="FA283" s="93"/>
      <c r="FB283" s="93"/>
      <c r="FC283" s="93"/>
      <c r="FD283" s="93"/>
      <c r="FE283" s="93"/>
      <c r="FF283" s="93"/>
      <c r="FG283" s="93"/>
      <c r="FH283" s="93"/>
      <c r="FI283" s="93"/>
      <c r="FJ283" s="93"/>
      <c r="FK283" s="93"/>
      <c r="FL283" s="93"/>
      <c r="FM283" s="93"/>
      <c r="FN283" s="93"/>
      <c r="FO283" s="93"/>
      <c r="FP283" s="93"/>
      <c r="FQ283" s="93"/>
      <c r="FR283" s="93"/>
      <c r="FS283" s="93"/>
      <c r="FT283" s="93"/>
      <c r="FU283" s="93"/>
      <c r="FV283" s="93"/>
      <c r="FW283" s="93"/>
      <c r="FX283" s="93"/>
      <c r="FY283" s="93"/>
      <c r="FZ283" s="93"/>
      <c r="GA283" s="93"/>
      <c r="GB283" s="93"/>
      <c r="GC283" s="93"/>
      <c r="GD283" s="93"/>
      <c r="GE283" s="93"/>
      <c r="GF283" s="93"/>
      <c r="GG283" s="93"/>
      <c r="GH283" s="93"/>
      <c r="GI283" s="93"/>
      <c r="GJ283" s="93"/>
      <c r="GK283" s="93"/>
      <c r="GL283" s="93"/>
      <c r="GM283" s="93"/>
      <c r="GN283" s="93"/>
      <c r="GO283" s="93"/>
      <c r="GP283" s="93"/>
      <c r="GQ283" s="93"/>
      <c r="GR283" s="93"/>
      <c r="GS283" s="93"/>
      <c r="GT283" s="93"/>
      <c r="GU283" s="93"/>
      <c r="GV283" s="93"/>
      <c r="GW283" s="93"/>
      <c r="GX283" s="93"/>
      <c r="GY283" s="93"/>
      <c r="GZ283" s="93"/>
      <c r="HA283" s="93"/>
      <c r="HB283" s="93"/>
      <c r="HC283" s="93"/>
      <c r="HD283" s="93"/>
      <c r="HE283" s="93"/>
      <c r="HF283" s="93"/>
      <c r="HG283" s="93"/>
      <c r="HH283" s="93"/>
      <c r="HI283" s="93"/>
      <c r="HJ283" s="93"/>
      <c r="HK283" s="93"/>
      <c r="HL283" s="93"/>
      <c r="HM283" s="93"/>
      <c r="HN283" s="93"/>
      <c r="HO283" s="93"/>
      <c r="HP283" s="93"/>
      <c r="HQ283" s="93"/>
      <c r="HR283" s="93"/>
      <c r="HS283" s="93"/>
      <c r="HT283" s="93"/>
      <c r="HU283" s="93"/>
      <c r="HV283" s="93"/>
      <c r="HW283" s="93"/>
      <c r="HX283" s="93"/>
      <c r="HY283" s="93"/>
      <c r="HZ283" s="93"/>
      <c r="IA283" s="93"/>
      <c r="IB283" s="93"/>
      <c r="IC283" s="93"/>
      <c r="ID283" s="93"/>
      <c r="IE283" s="93"/>
      <c r="IF283" s="93"/>
      <c r="IG283" s="93"/>
      <c r="IH283" s="93"/>
      <c r="II283" s="93"/>
      <c r="IJ283" s="93"/>
      <c r="IK283" s="93"/>
      <c r="IL283" s="93"/>
      <c r="IM283" s="93"/>
      <c r="IN283" s="93"/>
      <c r="IO283" s="93"/>
      <c r="IP283" s="93"/>
      <c r="IQ283" s="93"/>
      <c r="IR283" s="93"/>
      <c r="IS283" s="93"/>
      <c r="IT283" s="93"/>
      <c r="IU283" s="93"/>
      <c r="IV283" s="93"/>
      <c r="IW283" s="93"/>
    </row>
    <row r="284" customFormat="false" ht="12.75" hidden="false" customHeight="false" outlineLevel="0" collapsed="false">
      <c r="A284" s="93"/>
      <c r="B284" s="105" t="n">
        <v>45170</v>
      </c>
      <c r="C284" s="91" t="n">
        <v>5.652</v>
      </c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  <c r="CV284" s="93"/>
      <c r="CW284" s="93"/>
      <c r="CX284" s="93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  <c r="EK284" s="93"/>
      <c r="EL284" s="93"/>
      <c r="EM284" s="93"/>
      <c r="EN284" s="93"/>
      <c r="EO284" s="93"/>
      <c r="EP284" s="93"/>
      <c r="EQ284" s="93"/>
      <c r="ER284" s="93"/>
      <c r="ES284" s="93"/>
      <c r="ET284" s="93"/>
      <c r="EU284" s="93"/>
      <c r="EV284" s="93"/>
      <c r="EW284" s="93"/>
      <c r="EX284" s="93"/>
      <c r="EY284" s="93"/>
      <c r="EZ284" s="93"/>
      <c r="FA284" s="93"/>
      <c r="FB284" s="93"/>
      <c r="FC284" s="93"/>
      <c r="FD284" s="93"/>
      <c r="FE284" s="93"/>
      <c r="FF284" s="93"/>
      <c r="FG284" s="93"/>
      <c r="FH284" s="93"/>
      <c r="FI284" s="93"/>
      <c r="FJ284" s="93"/>
      <c r="FK284" s="93"/>
      <c r="FL284" s="93"/>
      <c r="FM284" s="93"/>
      <c r="FN284" s="93"/>
      <c r="FO284" s="93"/>
      <c r="FP284" s="93"/>
      <c r="FQ284" s="93"/>
      <c r="FR284" s="93"/>
      <c r="FS284" s="93"/>
      <c r="FT284" s="93"/>
      <c r="FU284" s="93"/>
      <c r="FV284" s="93"/>
      <c r="FW284" s="93"/>
      <c r="FX284" s="93"/>
      <c r="FY284" s="93"/>
      <c r="FZ284" s="93"/>
      <c r="GA284" s="93"/>
      <c r="GB284" s="93"/>
      <c r="GC284" s="93"/>
      <c r="GD284" s="93"/>
      <c r="GE284" s="93"/>
      <c r="GF284" s="93"/>
      <c r="GG284" s="93"/>
      <c r="GH284" s="93"/>
      <c r="GI284" s="93"/>
      <c r="GJ284" s="93"/>
      <c r="GK284" s="93"/>
      <c r="GL284" s="93"/>
      <c r="GM284" s="93"/>
      <c r="GN284" s="93"/>
      <c r="GO284" s="93"/>
      <c r="GP284" s="93"/>
      <c r="GQ284" s="93"/>
      <c r="GR284" s="93"/>
      <c r="GS284" s="93"/>
      <c r="GT284" s="93"/>
      <c r="GU284" s="93"/>
      <c r="GV284" s="93"/>
      <c r="GW284" s="93"/>
      <c r="GX284" s="93"/>
      <c r="GY284" s="93"/>
      <c r="GZ284" s="93"/>
      <c r="HA284" s="93"/>
      <c r="HB284" s="93"/>
      <c r="HC284" s="93"/>
      <c r="HD284" s="93"/>
      <c r="HE284" s="93"/>
      <c r="HF284" s="93"/>
      <c r="HG284" s="93"/>
      <c r="HH284" s="93"/>
      <c r="HI284" s="93"/>
      <c r="HJ284" s="93"/>
      <c r="HK284" s="93"/>
      <c r="HL284" s="93"/>
      <c r="HM284" s="93"/>
      <c r="HN284" s="93"/>
      <c r="HO284" s="93"/>
      <c r="HP284" s="93"/>
      <c r="HQ284" s="93"/>
      <c r="HR284" s="93"/>
      <c r="HS284" s="93"/>
      <c r="HT284" s="93"/>
      <c r="HU284" s="93"/>
      <c r="HV284" s="93"/>
      <c r="HW284" s="93"/>
      <c r="HX284" s="93"/>
      <c r="HY284" s="93"/>
      <c r="HZ284" s="93"/>
      <c r="IA284" s="93"/>
      <c r="IB284" s="93"/>
      <c r="IC284" s="93"/>
      <c r="ID284" s="93"/>
      <c r="IE284" s="93"/>
      <c r="IF284" s="93"/>
      <c r="IG284" s="93"/>
      <c r="IH284" s="93"/>
      <c r="II284" s="93"/>
      <c r="IJ284" s="93"/>
      <c r="IK284" s="93"/>
      <c r="IL284" s="93"/>
      <c r="IM284" s="93"/>
      <c r="IN284" s="93"/>
      <c r="IO284" s="93"/>
      <c r="IP284" s="93"/>
      <c r="IQ284" s="93"/>
      <c r="IR284" s="93"/>
      <c r="IS284" s="93"/>
      <c r="IT284" s="93"/>
      <c r="IU284" s="93"/>
      <c r="IV284" s="93"/>
      <c r="IW284" s="93"/>
    </row>
    <row r="285" customFormat="false" ht="12.75" hidden="false" customHeight="false" outlineLevel="0" collapsed="false">
      <c r="A285" s="93"/>
      <c r="B285" s="105" t="n">
        <v>45200</v>
      </c>
      <c r="C285" s="91" t="n">
        <v>5.652</v>
      </c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93"/>
      <c r="EL285" s="93"/>
      <c r="EM285" s="93"/>
      <c r="EN285" s="93"/>
      <c r="EO285" s="93"/>
      <c r="EP285" s="93"/>
      <c r="EQ285" s="93"/>
      <c r="ER285" s="93"/>
      <c r="ES285" s="93"/>
      <c r="ET285" s="93"/>
      <c r="EU285" s="93"/>
      <c r="EV285" s="93"/>
      <c r="EW285" s="93"/>
      <c r="EX285" s="93"/>
      <c r="EY285" s="93"/>
      <c r="EZ285" s="93"/>
      <c r="FA285" s="93"/>
      <c r="FB285" s="93"/>
      <c r="FC285" s="93"/>
      <c r="FD285" s="93"/>
      <c r="FE285" s="93"/>
      <c r="FF285" s="93"/>
      <c r="FG285" s="93"/>
      <c r="FH285" s="93"/>
      <c r="FI285" s="93"/>
      <c r="FJ285" s="93"/>
      <c r="FK285" s="93"/>
      <c r="FL285" s="93"/>
      <c r="FM285" s="93"/>
      <c r="FN285" s="93"/>
      <c r="FO285" s="93"/>
      <c r="FP285" s="93"/>
      <c r="FQ285" s="93"/>
      <c r="FR285" s="93"/>
      <c r="FS285" s="93"/>
      <c r="FT285" s="93"/>
      <c r="FU285" s="93"/>
      <c r="FV285" s="93"/>
      <c r="FW285" s="93"/>
      <c r="FX285" s="93"/>
      <c r="FY285" s="93"/>
      <c r="FZ285" s="93"/>
      <c r="GA285" s="93"/>
      <c r="GB285" s="93"/>
      <c r="GC285" s="93"/>
      <c r="GD285" s="93"/>
      <c r="GE285" s="93"/>
      <c r="GF285" s="93"/>
      <c r="GG285" s="93"/>
      <c r="GH285" s="93"/>
      <c r="GI285" s="93"/>
      <c r="GJ285" s="93"/>
      <c r="GK285" s="93"/>
      <c r="GL285" s="93"/>
      <c r="GM285" s="93"/>
      <c r="GN285" s="93"/>
      <c r="GO285" s="93"/>
      <c r="GP285" s="93"/>
      <c r="GQ285" s="93"/>
      <c r="GR285" s="93"/>
      <c r="GS285" s="93"/>
      <c r="GT285" s="93"/>
      <c r="GU285" s="93"/>
      <c r="GV285" s="93"/>
      <c r="GW285" s="93"/>
      <c r="GX285" s="93"/>
      <c r="GY285" s="93"/>
      <c r="GZ285" s="93"/>
      <c r="HA285" s="93"/>
      <c r="HB285" s="93"/>
      <c r="HC285" s="93"/>
      <c r="HD285" s="93"/>
      <c r="HE285" s="93"/>
      <c r="HF285" s="93"/>
      <c r="HG285" s="93"/>
      <c r="HH285" s="93"/>
      <c r="HI285" s="93"/>
      <c r="HJ285" s="93"/>
      <c r="HK285" s="93"/>
      <c r="HL285" s="93"/>
      <c r="HM285" s="93"/>
      <c r="HN285" s="93"/>
      <c r="HO285" s="93"/>
      <c r="HP285" s="93"/>
      <c r="HQ285" s="93"/>
      <c r="HR285" s="93"/>
      <c r="HS285" s="93"/>
      <c r="HT285" s="93"/>
      <c r="HU285" s="93"/>
      <c r="HV285" s="93"/>
      <c r="HW285" s="93"/>
      <c r="HX285" s="93"/>
      <c r="HY285" s="93"/>
      <c r="HZ285" s="93"/>
      <c r="IA285" s="93"/>
      <c r="IB285" s="93"/>
      <c r="IC285" s="93"/>
      <c r="ID285" s="93"/>
      <c r="IE285" s="93"/>
      <c r="IF285" s="93"/>
      <c r="IG285" s="93"/>
      <c r="IH285" s="93"/>
      <c r="II285" s="93"/>
      <c r="IJ285" s="93"/>
      <c r="IK285" s="93"/>
      <c r="IL285" s="93"/>
      <c r="IM285" s="93"/>
      <c r="IN285" s="93"/>
      <c r="IO285" s="93"/>
      <c r="IP285" s="93"/>
      <c r="IQ285" s="93"/>
      <c r="IR285" s="93"/>
      <c r="IS285" s="93"/>
      <c r="IT285" s="93"/>
      <c r="IU285" s="93"/>
      <c r="IV285" s="93"/>
      <c r="IW285" s="93"/>
    </row>
    <row r="286" customFormat="false" ht="12.75" hidden="false" customHeight="false" outlineLevel="0" collapsed="false">
      <c r="A286" s="93"/>
      <c r="B286" s="105" t="n">
        <v>45231</v>
      </c>
      <c r="C286" s="91" t="n">
        <v>5.835</v>
      </c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  <c r="CV286" s="93"/>
      <c r="CW286" s="93"/>
      <c r="CX286" s="93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  <c r="EK286" s="93"/>
      <c r="EL286" s="93"/>
      <c r="EM286" s="93"/>
      <c r="EN286" s="93"/>
      <c r="EO286" s="93"/>
      <c r="EP286" s="93"/>
      <c r="EQ286" s="93"/>
      <c r="ER286" s="93"/>
      <c r="ES286" s="93"/>
      <c r="ET286" s="93"/>
      <c r="EU286" s="93"/>
      <c r="EV286" s="93"/>
      <c r="EW286" s="93"/>
      <c r="EX286" s="93"/>
      <c r="EY286" s="93"/>
      <c r="EZ286" s="93"/>
      <c r="FA286" s="93"/>
      <c r="FB286" s="93"/>
      <c r="FC286" s="93"/>
      <c r="FD286" s="93"/>
      <c r="FE286" s="93"/>
      <c r="FF286" s="93"/>
      <c r="FG286" s="93"/>
      <c r="FH286" s="93"/>
      <c r="FI286" s="93"/>
      <c r="FJ286" s="93"/>
      <c r="FK286" s="93"/>
      <c r="FL286" s="93"/>
      <c r="FM286" s="93"/>
      <c r="FN286" s="93"/>
      <c r="FO286" s="93"/>
      <c r="FP286" s="93"/>
      <c r="FQ286" s="93"/>
      <c r="FR286" s="93"/>
      <c r="FS286" s="93"/>
      <c r="FT286" s="93"/>
      <c r="FU286" s="93"/>
      <c r="FV286" s="93"/>
      <c r="FW286" s="93"/>
      <c r="FX286" s="93"/>
      <c r="FY286" s="93"/>
      <c r="FZ286" s="93"/>
      <c r="GA286" s="93"/>
      <c r="GB286" s="93"/>
      <c r="GC286" s="93"/>
      <c r="GD286" s="93"/>
      <c r="GE286" s="93"/>
      <c r="GF286" s="93"/>
      <c r="GG286" s="93"/>
      <c r="GH286" s="93"/>
      <c r="GI286" s="93"/>
      <c r="GJ286" s="93"/>
      <c r="GK286" s="93"/>
      <c r="GL286" s="93"/>
      <c r="GM286" s="93"/>
      <c r="GN286" s="93"/>
      <c r="GO286" s="93"/>
      <c r="GP286" s="93"/>
      <c r="GQ286" s="93"/>
      <c r="GR286" s="93"/>
      <c r="GS286" s="93"/>
      <c r="GT286" s="93"/>
      <c r="GU286" s="93"/>
      <c r="GV286" s="93"/>
      <c r="GW286" s="93"/>
      <c r="GX286" s="93"/>
      <c r="GY286" s="93"/>
      <c r="GZ286" s="93"/>
      <c r="HA286" s="93"/>
      <c r="HB286" s="93"/>
      <c r="HC286" s="93"/>
      <c r="HD286" s="93"/>
      <c r="HE286" s="93"/>
      <c r="HF286" s="93"/>
      <c r="HG286" s="93"/>
      <c r="HH286" s="93"/>
      <c r="HI286" s="93"/>
      <c r="HJ286" s="93"/>
      <c r="HK286" s="93"/>
      <c r="HL286" s="93"/>
      <c r="HM286" s="93"/>
      <c r="HN286" s="93"/>
      <c r="HO286" s="93"/>
      <c r="HP286" s="93"/>
      <c r="HQ286" s="93"/>
      <c r="HR286" s="93"/>
      <c r="HS286" s="93"/>
      <c r="HT286" s="93"/>
      <c r="HU286" s="93"/>
      <c r="HV286" s="93"/>
      <c r="HW286" s="93"/>
      <c r="HX286" s="93"/>
      <c r="HY286" s="93"/>
      <c r="HZ286" s="93"/>
      <c r="IA286" s="93"/>
      <c r="IB286" s="93"/>
      <c r="IC286" s="93"/>
      <c r="ID286" s="93"/>
      <c r="IE286" s="93"/>
      <c r="IF286" s="93"/>
      <c r="IG286" s="93"/>
      <c r="IH286" s="93"/>
      <c r="II286" s="93"/>
      <c r="IJ286" s="93"/>
      <c r="IK286" s="93"/>
      <c r="IL286" s="93"/>
      <c r="IM286" s="93"/>
      <c r="IN286" s="93"/>
      <c r="IO286" s="93"/>
      <c r="IP286" s="93"/>
      <c r="IQ286" s="93"/>
      <c r="IR286" s="93"/>
      <c r="IS286" s="93"/>
      <c r="IT286" s="93"/>
      <c r="IU286" s="93"/>
      <c r="IV286" s="93"/>
      <c r="IW286" s="93"/>
    </row>
    <row r="287" customFormat="false" ht="12.75" hidden="false" customHeight="false" outlineLevel="0" collapsed="false">
      <c r="A287" s="93"/>
      <c r="B287" s="105" t="n">
        <v>45261</v>
      </c>
      <c r="C287" s="91" t="n">
        <v>5.952</v>
      </c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  <c r="CV287" s="93"/>
      <c r="CW287" s="93"/>
      <c r="CX287" s="93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  <c r="EK287" s="93"/>
      <c r="EL287" s="93"/>
      <c r="EM287" s="93"/>
      <c r="EN287" s="93"/>
      <c r="EO287" s="93"/>
      <c r="EP287" s="93"/>
      <c r="EQ287" s="93"/>
      <c r="ER287" s="93"/>
      <c r="ES287" s="93"/>
      <c r="ET287" s="93"/>
      <c r="EU287" s="93"/>
      <c r="EV287" s="93"/>
      <c r="EW287" s="93"/>
      <c r="EX287" s="93"/>
      <c r="EY287" s="93"/>
      <c r="EZ287" s="93"/>
      <c r="FA287" s="93"/>
      <c r="FB287" s="93"/>
      <c r="FC287" s="93"/>
      <c r="FD287" s="93"/>
      <c r="FE287" s="93"/>
      <c r="FF287" s="93"/>
      <c r="FG287" s="93"/>
      <c r="FH287" s="93"/>
      <c r="FI287" s="93"/>
      <c r="FJ287" s="93"/>
      <c r="FK287" s="93"/>
      <c r="FL287" s="93"/>
      <c r="FM287" s="93"/>
      <c r="FN287" s="93"/>
      <c r="FO287" s="93"/>
      <c r="FP287" s="93"/>
      <c r="FQ287" s="93"/>
      <c r="FR287" s="93"/>
      <c r="FS287" s="93"/>
      <c r="FT287" s="93"/>
      <c r="FU287" s="93"/>
      <c r="FV287" s="93"/>
      <c r="FW287" s="93"/>
      <c r="FX287" s="93"/>
      <c r="FY287" s="93"/>
      <c r="FZ287" s="93"/>
      <c r="GA287" s="93"/>
      <c r="GB287" s="93"/>
      <c r="GC287" s="93"/>
      <c r="GD287" s="93"/>
      <c r="GE287" s="93"/>
      <c r="GF287" s="93"/>
      <c r="GG287" s="93"/>
      <c r="GH287" s="93"/>
      <c r="GI287" s="93"/>
      <c r="GJ287" s="93"/>
      <c r="GK287" s="93"/>
      <c r="GL287" s="93"/>
      <c r="GM287" s="93"/>
      <c r="GN287" s="93"/>
      <c r="GO287" s="93"/>
      <c r="GP287" s="93"/>
      <c r="GQ287" s="93"/>
      <c r="GR287" s="93"/>
      <c r="GS287" s="93"/>
      <c r="GT287" s="93"/>
      <c r="GU287" s="93"/>
      <c r="GV287" s="93"/>
      <c r="GW287" s="93"/>
      <c r="GX287" s="93"/>
      <c r="GY287" s="93"/>
      <c r="GZ287" s="93"/>
      <c r="HA287" s="93"/>
      <c r="HB287" s="93"/>
      <c r="HC287" s="93"/>
      <c r="HD287" s="93"/>
      <c r="HE287" s="93"/>
      <c r="HF287" s="93"/>
      <c r="HG287" s="93"/>
      <c r="HH287" s="93"/>
      <c r="HI287" s="93"/>
      <c r="HJ287" s="93"/>
      <c r="HK287" s="93"/>
      <c r="HL287" s="93"/>
      <c r="HM287" s="93"/>
      <c r="HN287" s="93"/>
      <c r="HO287" s="93"/>
      <c r="HP287" s="93"/>
      <c r="HQ287" s="93"/>
      <c r="HR287" s="93"/>
      <c r="HS287" s="93"/>
      <c r="HT287" s="93"/>
      <c r="HU287" s="93"/>
      <c r="HV287" s="93"/>
      <c r="HW287" s="93"/>
      <c r="HX287" s="93"/>
      <c r="HY287" s="93"/>
      <c r="HZ287" s="93"/>
      <c r="IA287" s="93"/>
      <c r="IB287" s="93"/>
      <c r="IC287" s="93"/>
      <c r="ID287" s="93"/>
      <c r="IE287" s="93"/>
      <c r="IF287" s="93"/>
      <c r="IG287" s="93"/>
      <c r="IH287" s="93"/>
      <c r="II287" s="93"/>
      <c r="IJ287" s="93"/>
      <c r="IK287" s="93"/>
      <c r="IL287" s="93"/>
      <c r="IM287" s="93"/>
      <c r="IN287" s="93"/>
      <c r="IO287" s="93"/>
      <c r="IP287" s="93"/>
      <c r="IQ287" s="93"/>
      <c r="IR287" s="93"/>
      <c r="IS287" s="93"/>
      <c r="IT287" s="93"/>
      <c r="IU287" s="93"/>
      <c r="IV287" s="93"/>
      <c r="IW287" s="93"/>
    </row>
    <row r="288" customFormat="false" ht="12.75" hidden="false" customHeight="false" outlineLevel="0" collapsed="false">
      <c r="A288" s="93"/>
      <c r="B288" s="105" t="n">
        <v>45292</v>
      </c>
      <c r="C288" s="91" t="n">
        <v>6.012</v>
      </c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  <c r="EX288" s="93"/>
      <c r="EY288" s="93"/>
      <c r="EZ288" s="93"/>
      <c r="FA288" s="93"/>
      <c r="FB288" s="93"/>
      <c r="FC288" s="93"/>
      <c r="FD288" s="93"/>
      <c r="FE288" s="93"/>
      <c r="FF288" s="93"/>
      <c r="FG288" s="93"/>
      <c r="FH288" s="93"/>
      <c r="FI288" s="93"/>
      <c r="FJ288" s="93"/>
      <c r="FK288" s="93"/>
      <c r="FL288" s="93"/>
      <c r="FM288" s="93"/>
      <c r="FN288" s="93"/>
      <c r="FO288" s="93"/>
      <c r="FP288" s="93"/>
      <c r="FQ288" s="93"/>
      <c r="FR288" s="93"/>
      <c r="FS288" s="93"/>
      <c r="FT288" s="93"/>
      <c r="FU288" s="93"/>
      <c r="FV288" s="93"/>
      <c r="FW288" s="93"/>
      <c r="FX288" s="93"/>
      <c r="FY288" s="93"/>
      <c r="FZ288" s="93"/>
      <c r="GA288" s="93"/>
      <c r="GB288" s="93"/>
      <c r="GC288" s="93"/>
      <c r="GD288" s="93"/>
      <c r="GE288" s="93"/>
      <c r="GF288" s="93"/>
      <c r="GG288" s="93"/>
      <c r="GH288" s="93"/>
      <c r="GI288" s="93"/>
      <c r="GJ288" s="93"/>
      <c r="GK288" s="93"/>
      <c r="GL288" s="93"/>
      <c r="GM288" s="93"/>
      <c r="GN288" s="93"/>
      <c r="GO288" s="93"/>
      <c r="GP288" s="93"/>
      <c r="GQ288" s="93"/>
      <c r="GR288" s="93"/>
      <c r="GS288" s="93"/>
      <c r="GT288" s="93"/>
      <c r="GU288" s="93"/>
      <c r="GV288" s="93"/>
      <c r="GW288" s="93"/>
      <c r="GX288" s="93"/>
      <c r="GY288" s="93"/>
      <c r="GZ288" s="93"/>
      <c r="HA288" s="93"/>
      <c r="HB288" s="93"/>
      <c r="HC288" s="93"/>
      <c r="HD288" s="93"/>
      <c r="HE288" s="93"/>
      <c r="HF288" s="93"/>
      <c r="HG288" s="93"/>
      <c r="HH288" s="93"/>
      <c r="HI288" s="93"/>
      <c r="HJ288" s="93"/>
      <c r="HK288" s="93"/>
      <c r="HL288" s="93"/>
      <c r="HM288" s="93"/>
      <c r="HN288" s="93"/>
      <c r="HO288" s="93"/>
      <c r="HP288" s="93"/>
      <c r="HQ288" s="93"/>
      <c r="HR288" s="93"/>
      <c r="HS288" s="93"/>
      <c r="HT288" s="93"/>
      <c r="HU288" s="93"/>
      <c r="HV288" s="93"/>
      <c r="HW288" s="93"/>
      <c r="HX288" s="93"/>
      <c r="HY288" s="93"/>
      <c r="HZ288" s="93"/>
      <c r="IA288" s="93"/>
      <c r="IB288" s="93"/>
      <c r="IC288" s="93"/>
      <c r="ID288" s="93"/>
      <c r="IE288" s="93"/>
      <c r="IF288" s="93"/>
      <c r="IG288" s="93"/>
      <c r="IH288" s="93"/>
      <c r="II288" s="93"/>
      <c r="IJ288" s="93"/>
      <c r="IK288" s="93"/>
      <c r="IL288" s="93"/>
      <c r="IM288" s="93"/>
      <c r="IN288" s="93"/>
      <c r="IO288" s="93"/>
      <c r="IP288" s="93"/>
      <c r="IQ288" s="93"/>
      <c r="IR288" s="93"/>
      <c r="IS288" s="93"/>
      <c r="IT288" s="93"/>
      <c r="IU288" s="93"/>
      <c r="IV288" s="93"/>
      <c r="IW288" s="93"/>
    </row>
    <row r="289" customFormat="false" ht="12.75" hidden="false" customHeight="false" outlineLevel="0" collapsed="false">
      <c r="A289" s="93"/>
      <c r="B289" s="105" t="n">
        <v>45323</v>
      </c>
      <c r="C289" s="91" t="n">
        <v>5.925</v>
      </c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  <c r="CV289" s="93"/>
      <c r="CW289" s="93"/>
      <c r="CX289" s="93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  <c r="EK289" s="93"/>
      <c r="EL289" s="93"/>
      <c r="EM289" s="93"/>
      <c r="EN289" s="93"/>
      <c r="EO289" s="93"/>
      <c r="EP289" s="93"/>
      <c r="EQ289" s="93"/>
      <c r="ER289" s="93"/>
      <c r="ES289" s="93"/>
      <c r="ET289" s="93"/>
      <c r="EU289" s="93"/>
      <c r="EV289" s="93"/>
      <c r="EW289" s="93"/>
      <c r="EX289" s="93"/>
      <c r="EY289" s="93"/>
      <c r="EZ289" s="93"/>
      <c r="FA289" s="93"/>
      <c r="FB289" s="93"/>
      <c r="FC289" s="93"/>
      <c r="FD289" s="93"/>
      <c r="FE289" s="93"/>
      <c r="FF289" s="93"/>
      <c r="FG289" s="93"/>
      <c r="FH289" s="93"/>
      <c r="FI289" s="93"/>
      <c r="FJ289" s="93"/>
      <c r="FK289" s="93"/>
      <c r="FL289" s="93"/>
      <c r="FM289" s="93"/>
      <c r="FN289" s="93"/>
      <c r="FO289" s="93"/>
      <c r="FP289" s="93"/>
      <c r="FQ289" s="93"/>
      <c r="FR289" s="93"/>
      <c r="FS289" s="93"/>
      <c r="FT289" s="93"/>
      <c r="FU289" s="93"/>
      <c r="FV289" s="93"/>
      <c r="FW289" s="93"/>
      <c r="FX289" s="93"/>
      <c r="FY289" s="93"/>
      <c r="FZ289" s="93"/>
      <c r="GA289" s="93"/>
      <c r="GB289" s="93"/>
      <c r="GC289" s="93"/>
      <c r="GD289" s="93"/>
      <c r="GE289" s="93"/>
      <c r="GF289" s="93"/>
      <c r="GG289" s="93"/>
      <c r="GH289" s="93"/>
      <c r="GI289" s="93"/>
      <c r="GJ289" s="93"/>
      <c r="GK289" s="93"/>
      <c r="GL289" s="93"/>
      <c r="GM289" s="93"/>
      <c r="GN289" s="93"/>
      <c r="GO289" s="93"/>
      <c r="GP289" s="93"/>
      <c r="GQ289" s="93"/>
      <c r="GR289" s="93"/>
      <c r="GS289" s="93"/>
      <c r="GT289" s="93"/>
      <c r="GU289" s="93"/>
      <c r="GV289" s="93"/>
      <c r="GW289" s="93"/>
      <c r="GX289" s="93"/>
      <c r="GY289" s="93"/>
      <c r="GZ289" s="93"/>
      <c r="HA289" s="93"/>
      <c r="HB289" s="93"/>
      <c r="HC289" s="93"/>
      <c r="HD289" s="93"/>
      <c r="HE289" s="93"/>
      <c r="HF289" s="93"/>
      <c r="HG289" s="93"/>
      <c r="HH289" s="93"/>
      <c r="HI289" s="93"/>
      <c r="HJ289" s="93"/>
      <c r="HK289" s="93"/>
      <c r="HL289" s="93"/>
      <c r="HM289" s="93"/>
      <c r="HN289" s="93"/>
      <c r="HO289" s="93"/>
      <c r="HP289" s="93"/>
      <c r="HQ289" s="93"/>
      <c r="HR289" s="93"/>
      <c r="HS289" s="93"/>
      <c r="HT289" s="93"/>
      <c r="HU289" s="93"/>
      <c r="HV289" s="93"/>
      <c r="HW289" s="93"/>
      <c r="HX289" s="93"/>
      <c r="HY289" s="93"/>
      <c r="HZ289" s="93"/>
      <c r="IA289" s="93"/>
      <c r="IB289" s="93"/>
      <c r="IC289" s="93"/>
      <c r="ID289" s="93"/>
      <c r="IE289" s="93"/>
      <c r="IF289" s="93"/>
      <c r="IG289" s="93"/>
      <c r="IH289" s="93"/>
      <c r="II289" s="93"/>
      <c r="IJ289" s="93"/>
      <c r="IK289" s="93"/>
      <c r="IL289" s="93"/>
      <c r="IM289" s="93"/>
      <c r="IN289" s="93"/>
      <c r="IO289" s="93"/>
      <c r="IP289" s="93"/>
      <c r="IQ289" s="93"/>
      <c r="IR289" s="93"/>
      <c r="IS289" s="93"/>
      <c r="IT289" s="93"/>
      <c r="IU289" s="93"/>
      <c r="IV289" s="93"/>
      <c r="IW289" s="93"/>
    </row>
    <row r="290" customFormat="false" ht="12.75" hidden="false" customHeight="false" outlineLevel="0" collapsed="false">
      <c r="A290" s="93"/>
      <c r="B290" s="105" t="n">
        <v>45352</v>
      </c>
      <c r="C290" s="91" t="n">
        <v>5.786</v>
      </c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  <c r="EX290" s="93"/>
      <c r="EY290" s="93"/>
      <c r="EZ290" s="93"/>
      <c r="FA290" s="93"/>
      <c r="FB290" s="93"/>
      <c r="FC290" s="93"/>
      <c r="FD290" s="93"/>
      <c r="FE290" s="93"/>
      <c r="FF290" s="93"/>
      <c r="FG290" s="93"/>
      <c r="FH290" s="93"/>
      <c r="FI290" s="93"/>
      <c r="FJ290" s="93"/>
      <c r="FK290" s="93"/>
      <c r="FL290" s="93"/>
      <c r="FM290" s="93"/>
      <c r="FN290" s="93"/>
      <c r="FO290" s="93"/>
      <c r="FP290" s="93"/>
      <c r="FQ290" s="93"/>
      <c r="FR290" s="93"/>
      <c r="FS290" s="93"/>
      <c r="FT290" s="93"/>
      <c r="FU290" s="93"/>
      <c r="FV290" s="93"/>
      <c r="FW290" s="93"/>
      <c r="FX290" s="93"/>
      <c r="FY290" s="93"/>
      <c r="FZ290" s="93"/>
      <c r="GA290" s="93"/>
      <c r="GB290" s="93"/>
      <c r="GC290" s="93"/>
      <c r="GD290" s="93"/>
      <c r="GE290" s="93"/>
      <c r="GF290" s="93"/>
      <c r="GG290" s="93"/>
      <c r="GH290" s="93"/>
      <c r="GI290" s="93"/>
      <c r="GJ290" s="93"/>
      <c r="GK290" s="93"/>
      <c r="GL290" s="93"/>
      <c r="GM290" s="93"/>
      <c r="GN290" s="93"/>
      <c r="GO290" s="93"/>
      <c r="GP290" s="93"/>
      <c r="GQ290" s="93"/>
      <c r="GR290" s="93"/>
      <c r="GS290" s="93"/>
      <c r="GT290" s="93"/>
      <c r="GU290" s="93"/>
      <c r="GV290" s="93"/>
      <c r="GW290" s="93"/>
      <c r="GX290" s="93"/>
      <c r="GY290" s="93"/>
      <c r="GZ290" s="93"/>
      <c r="HA290" s="93"/>
      <c r="HB290" s="93"/>
      <c r="HC290" s="93"/>
      <c r="HD290" s="93"/>
      <c r="HE290" s="93"/>
      <c r="HF290" s="93"/>
      <c r="HG290" s="93"/>
      <c r="HH290" s="93"/>
      <c r="HI290" s="93"/>
      <c r="HJ290" s="93"/>
      <c r="HK290" s="93"/>
      <c r="HL290" s="93"/>
      <c r="HM290" s="93"/>
      <c r="HN290" s="93"/>
      <c r="HO290" s="93"/>
      <c r="HP290" s="93"/>
      <c r="HQ290" s="93"/>
      <c r="HR290" s="93"/>
      <c r="HS290" s="93"/>
      <c r="HT290" s="93"/>
      <c r="HU290" s="93"/>
      <c r="HV290" s="93"/>
      <c r="HW290" s="93"/>
      <c r="HX290" s="93"/>
      <c r="HY290" s="93"/>
      <c r="HZ290" s="93"/>
      <c r="IA290" s="93"/>
      <c r="IB290" s="93"/>
      <c r="IC290" s="93"/>
      <c r="ID290" s="93"/>
      <c r="IE290" s="93"/>
      <c r="IF290" s="93"/>
      <c r="IG290" s="93"/>
      <c r="IH290" s="93"/>
      <c r="II290" s="93"/>
      <c r="IJ290" s="93"/>
      <c r="IK290" s="93"/>
      <c r="IL290" s="93"/>
      <c r="IM290" s="93"/>
      <c r="IN290" s="93"/>
      <c r="IO290" s="93"/>
      <c r="IP290" s="93"/>
      <c r="IQ290" s="93"/>
      <c r="IR290" s="93"/>
      <c r="IS290" s="93"/>
      <c r="IT290" s="93"/>
      <c r="IU290" s="93"/>
      <c r="IV290" s="93"/>
      <c r="IW290" s="93"/>
    </row>
    <row r="291" customFormat="false" ht="12.75" hidden="false" customHeight="false" outlineLevel="0" collapsed="false">
      <c r="A291" s="93"/>
      <c r="B291" s="105" t="n">
        <v>45383</v>
      </c>
      <c r="C291" s="91" t="n">
        <v>5.632</v>
      </c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  <c r="CV291" s="93"/>
      <c r="CW291" s="93"/>
      <c r="CX291" s="93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  <c r="EK291" s="93"/>
      <c r="EL291" s="93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  <c r="EX291" s="93"/>
      <c r="EY291" s="93"/>
      <c r="EZ291" s="93"/>
      <c r="FA291" s="93"/>
      <c r="FB291" s="93"/>
      <c r="FC291" s="93"/>
      <c r="FD291" s="93"/>
      <c r="FE291" s="93"/>
      <c r="FF291" s="93"/>
      <c r="FG291" s="93"/>
      <c r="FH291" s="93"/>
      <c r="FI291" s="93"/>
      <c r="FJ291" s="93"/>
      <c r="FK291" s="93"/>
      <c r="FL291" s="93"/>
      <c r="FM291" s="93"/>
      <c r="FN291" s="93"/>
      <c r="FO291" s="93"/>
      <c r="FP291" s="93"/>
      <c r="FQ291" s="93"/>
      <c r="FR291" s="93"/>
      <c r="FS291" s="93"/>
      <c r="FT291" s="93"/>
      <c r="FU291" s="93"/>
      <c r="FV291" s="93"/>
      <c r="FW291" s="93"/>
      <c r="FX291" s="93"/>
      <c r="FY291" s="93"/>
      <c r="FZ291" s="93"/>
      <c r="GA291" s="93"/>
      <c r="GB291" s="93"/>
      <c r="GC291" s="93"/>
      <c r="GD291" s="93"/>
      <c r="GE291" s="93"/>
      <c r="GF291" s="93"/>
      <c r="GG291" s="93"/>
      <c r="GH291" s="93"/>
      <c r="GI291" s="93"/>
      <c r="GJ291" s="93"/>
      <c r="GK291" s="93"/>
      <c r="GL291" s="93"/>
      <c r="GM291" s="93"/>
      <c r="GN291" s="93"/>
      <c r="GO291" s="93"/>
      <c r="GP291" s="93"/>
      <c r="GQ291" s="93"/>
      <c r="GR291" s="93"/>
      <c r="GS291" s="93"/>
      <c r="GT291" s="93"/>
      <c r="GU291" s="93"/>
      <c r="GV291" s="93"/>
      <c r="GW291" s="93"/>
      <c r="GX291" s="93"/>
      <c r="GY291" s="93"/>
      <c r="GZ291" s="93"/>
      <c r="HA291" s="93"/>
      <c r="HB291" s="93"/>
      <c r="HC291" s="93"/>
      <c r="HD291" s="93"/>
      <c r="HE291" s="93"/>
      <c r="HF291" s="93"/>
      <c r="HG291" s="93"/>
      <c r="HH291" s="93"/>
      <c r="HI291" s="93"/>
      <c r="HJ291" s="93"/>
      <c r="HK291" s="93"/>
      <c r="HL291" s="93"/>
      <c r="HM291" s="93"/>
      <c r="HN291" s="93"/>
      <c r="HO291" s="93"/>
      <c r="HP291" s="93"/>
      <c r="HQ291" s="93"/>
      <c r="HR291" s="93"/>
      <c r="HS291" s="93"/>
      <c r="HT291" s="93"/>
      <c r="HU291" s="93"/>
      <c r="HV291" s="93"/>
      <c r="HW291" s="93"/>
      <c r="HX291" s="93"/>
      <c r="HY291" s="93"/>
      <c r="HZ291" s="93"/>
      <c r="IA291" s="93"/>
      <c r="IB291" s="93"/>
      <c r="IC291" s="93"/>
      <c r="ID291" s="93"/>
      <c r="IE291" s="93"/>
      <c r="IF291" s="93"/>
      <c r="IG291" s="93"/>
      <c r="IH291" s="93"/>
      <c r="II291" s="93"/>
      <c r="IJ291" s="93"/>
      <c r="IK291" s="93"/>
      <c r="IL291" s="93"/>
      <c r="IM291" s="93"/>
      <c r="IN291" s="93"/>
      <c r="IO291" s="93"/>
      <c r="IP291" s="93"/>
      <c r="IQ291" s="93"/>
      <c r="IR291" s="93"/>
      <c r="IS291" s="93"/>
      <c r="IT291" s="93"/>
      <c r="IU291" s="93"/>
      <c r="IV291" s="93"/>
      <c r="IW291" s="93"/>
    </row>
    <row r="292" customFormat="false" ht="12.75" hidden="false" customHeight="false" outlineLevel="0" collapsed="false">
      <c r="A292" s="93"/>
      <c r="B292" s="105" t="n">
        <v>45413</v>
      </c>
      <c r="C292" s="91" t="n">
        <v>5.647</v>
      </c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  <c r="CV292" s="93"/>
      <c r="CW292" s="93"/>
      <c r="CX292" s="93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  <c r="EK292" s="93"/>
      <c r="EL292" s="93"/>
      <c r="EM292" s="93"/>
      <c r="EN292" s="93"/>
      <c r="EO292" s="93"/>
      <c r="EP292" s="93"/>
      <c r="EQ292" s="93"/>
      <c r="ER292" s="93"/>
      <c r="ES292" s="93"/>
      <c r="ET292" s="93"/>
      <c r="EU292" s="93"/>
      <c r="EV292" s="93"/>
      <c r="EW292" s="93"/>
      <c r="EX292" s="93"/>
      <c r="EY292" s="93"/>
      <c r="EZ292" s="93"/>
      <c r="FA292" s="93"/>
      <c r="FB292" s="93"/>
      <c r="FC292" s="93"/>
      <c r="FD292" s="93"/>
      <c r="FE292" s="93"/>
      <c r="FF292" s="93"/>
      <c r="FG292" s="93"/>
      <c r="FH292" s="93"/>
      <c r="FI292" s="93"/>
      <c r="FJ292" s="93"/>
      <c r="FK292" s="93"/>
      <c r="FL292" s="93"/>
      <c r="FM292" s="93"/>
      <c r="FN292" s="93"/>
      <c r="FO292" s="93"/>
      <c r="FP292" s="93"/>
      <c r="FQ292" s="93"/>
      <c r="FR292" s="93"/>
      <c r="FS292" s="93"/>
      <c r="FT292" s="93"/>
      <c r="FU292" s="93"/>
      <c r="FV292" s="93"/>
      <c r="FW292" s="93"/>
      <c r="FX292" s="93"/>
      <c r="FY292" s="93"/>
      <c r="FZ292" s="93"/>
      <c r="GA292" s="93"/>
      <c r="GB292" s="93"/>
      <c r="GC292" s="93"/>
      <c r="GD292" s="93"/>
      <c r="GE292" s="93"/>
      <c r="GF292" s="93"/>
      <c r="GG292" s="93"/>
      <c r="GH292" s="93"/>
      <c r="GI292" s="93"/>
      <c r="GJ292" s="93"/>
      <c r="GK292" s="93"/>
      <c r="GL292" s="93"/>
      <c r="GM292" s="93"/>
      <c r="GN292" s="93"/>
      <c r="GO292" s="93"/>
      <c r="GP292" s="93"/>
      <c r="GQ292" s="93"/>
      <c r="GR292" s="93"/>
      <c r="GS292" s="93"/>
      <c r="GT292" s="93"/>
      <c r="GU292" s="93"/>
      <c r="GV292" s="93"/>
      <c r="GW292" s="93"/>
      <c r="GX292" s="93"/>
      <c r="GY292" s="93"/>
      <c r="GZ292" s="93"/>
      <c r="HA292" s="93"/>
      <c r="HB292" s="93"/>
      <c r="HC292" s="93"/>
      <c r="HD292" s="93"/>
      <c r="HE292" s="93"/>
      <c r="HF292" s="93"/>
      <c r="HG292" s="93"/>
      <c r="HH292" s="93"/>
      <c r="HI292" s="93"/>
      <c r="HJ292" s="93"/>
      <c r="HK292" s="93"/>
      <c r="HL292" s="93"/>
      <c r="HM292" s="93"/>
      <c r="HN292" s="93"/>
      <c r="HO292" s="93"/>
      <c r="HP292" s="93"/>
      <c r="HQ292" s="93"/>
      <c r="HR292" s="93"/>
      <c r="HS292" s="93"/>
      <c r="HT292" s="93"/>
      <c r="HU292" s="93"/>
      <c r="HV292" s="93"/>
      <c r="HW292" s="93"/>
      <c r="HX292" s="93"/>
      <c r="HY292" s="93"/>
      <c r="HZ292" s="93"/>
      <c r="IA292" s="93"/>
      <c r="IB292" s="93"/>
      <c r="IC292" s="93"/>
      <c r="ID292" s="93"/>
      <c r="IE292" s="93"/>
      <c r="IF292" s="93"/>
      <c r="IG292" s="93"/>
      <c r="IH292" s="93"/>
      <c r="II292" s="93"/>
      <c r="IJ292" s="93"/>
      <c r="IK292" s="93"/>
      <c r="IL292" s="93"/>
      <c r="IM292" s="93"/>
      <c r="IN292" s="93"/>
      <c r="IO292" s="93"/>
      <c r="IP292" s="93"/>
      <c r="IQ292" s="93"/>
      <c r="IR292" s="93"/>
      <c r="IS292" s="93"/>
      <c r="IT292" s="93"/>
      <c r="IU292" s="93"/>
      <c r="IV292" s="93"/>
      <c r="IW292" s="93"/>
    </row>
    <row r="293" customFormat="false" ht="12.75" hidden="false" customHeight="false" outlineLevel="0" collapsed="false">
      <c r="A293" s="93"/>
      <c r="B293" s="105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  <c r="CV293" s="93"/>
      <c r="CW293" s="93"/>
      <c r="CX293" s="93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  <c r="EK293" s="93"/>
      <c r="EL293" s="93"/>
      <c r="EM293" s="93"/>
      <c r="EN293" s="93"/>
      <c r="EO293" s="93"/>
      <c r="EP293" s="93"/>
      <c r="EQ293" s="93"/>
      <c r="ER293" s="93"/>
      <c r="ES293" s="93"/>
      <c r="ET293" s="93"/>
      <c r="EU293" s="93"/>
      <c r="EV293" s="93"/>
      <c r="EW293" s="93"/>
      <c r="EX293" s="93"/>
      <c r="EY293" s="93"/>
      <c r="EZ293" s="93"/>
      <c r="FA293" s="93"/>
      <c r="FB293" s="93"/>
      <c r="FC293" s="93"/>
      <c r="FD293" s="93"/>
      <c r="FE293" s="93"/>
      <c r="FF293" s="93"/>
      <c r="FG293" s="93"/>
      <c r="FH293" s="93"/>
      <c r="FI293" s="93"/>
      <c r="FJ293" s="93"/>
      <c r="FK293" s="93"/>
      <c r="FL293" s="93"/>
      <c r="FM293" s="93"/>
      <c r="FN293" s="93"/>
      <c r="FO293" s="93"/>
      <c r="FP293" s="93"/>
      <c r="FQ293" s="93"/>
      <c r="FR293" s="93"/>
      <c r="FS293" s="93"/>
      <c r="FT293" s="93"/>
      <c r="FU293" s="93"/>
      <c r="FV293" s="93"/>
      <c r="FW293" s="93"/>
      <c r="FX293" s="93"/>
      <c r="FY293" s="93"/>
      <c r="FZ293" s="93"/>
      <c r="GA293" s="93"/>
      <c r="GB293" s="93"/>
      <c r="GC293" s="93"/>
      <c r="GD293" s="93"/>
      <c r="GE293" s="93"/>
      <c r="GF293" s="93"/>
      <c r="GG293" s="93"/>
      <c r="GH293" s="93"/>
      <c r="GI293" s="93"/>
      <c r="GJ293" s="93"/>
      <c r="GK293" s="93"/>
      <c r="GL293" s="93"/>
      <c r="GM293" s="93"/>
      <c r="GN293" s="93"/>
      <c r="GO293" s="93"/>
      <c r="GP293" s="93"/>
      <c r="GQ293" s="93"/>
      <c r="GR293" s="93"/>
      <c r="GS293" s="93"/>
      <c r="GT293" s="93"/>
      <c r="GU293" s="93"/>
      <c r="GV293" s="93"/>
      <c r="GW293" s="93"/>
      <c r="GX293" s="93"/>
      <c r="GY293" s="93"/>
      <c r="GZ293" s="93"/>
      <c r="HA293" s="93"/>
      <c r="HB293" s="93"/>
      <c r="HC293" s="93"/>
      <c r="HD293" s="93"/>
      <c r="HE293" s="93"/>
      <c r="HF293" s="93"/>
      <c r="HG293" s="93"/>
      <c r="HH293" s="93"/>
      <c r="HI293" s="93"/>
      <c r="HJ293" s="93"/>
      <c r="HK293" s="93"/>
      <c r="HL293" s="93"/>
      <c r="HM293" s="93"/>
      <c r="HN293" s="93"/>
      <c r="HO293" s="93"/>
      <c r="HP293" s="93"/>
      <c r="HQ293" s="93"/>
      <c r="HR293" s="93"/>
      <c r="HS293" s="93"/>
      <c r="HT293" s="93"/>
      <c r="HU293" s="93"/>
      <c r="HV293" s="93"/>
      <c r="HW293" s="93"/>
      <c r="HX293" s="93"/>
      <c r="HY293" s="93"/>
      <c r="HZ293" s="93"/>
      <c r="IA293" s="93"/>
      <c r="IB293" s="93"/>
      <c r="IC293" s="93"/>
      <c r="ID293" s="93"/>
      <c r="IE293" s="93"/>
      <c r="IF293" s="93"/>
      <c r="IG293" s="93"/>
      <c r="IH293" s="93"/>
      <c r="II293" s="93"/>
      <c r="IJ293" s="93"/>
      <c r="IK293" s="93"/>
      <c r="IL293" s="93"/>
      <c r="IM293" s="93"/>
      <c r="IN293" s="93"/>
      <c r="IO293" s="93"/>
      <c r="IP293" s="93"/>
      <c r="IQ293" s="93"/>
      <c r="IR293" s="93"/>
      <c r="IS293" s="93"/>
      <c r="IT293" s="93"/>
      <c r="IU293" s="93"/>
      <c r="IV293" s="93"/>
      <c r="IW293" s="93"/>
    </row>
    <row r="294" customFormat="false" ht="12.75" hidden="false" customHeight="false" outlineLevel="0" collapsed="false">
      <c r="A294" s="93"/>
      <c r="B294" s="105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  <c r="CV294" s="93"/>
      <c r="CW294" s="93"/>
      <c r="CX294" s="93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  <c r="EK294" s="93"/>
      <c r="EL294" s="93"/>
      <c r="EM294" s="93"/>
      <c r="EN294" s="93"/>
      <c r="EO294" s="93"/>
      <c r="EP294" s="93"/>
      <c r="EQ294" s="93"/>
      <c r="ER294" s="93"/>
      <c r="ES294" s="93"/>
      <c r="ET294" s="93"/>
      <c r="EU294" s="93"/>
      <c r="EV294" s="93"/>
      <c r="EW294" s="93"/>
      <c r="EX294" s="93"/>
      <c r="EY294" s="93"/>
      <c r="EZ294" s="93"/>
      <c r="FA294" s="93"/>
      <c r="FB294" s="93"/>
      <c r="FC294" s="93"/>
      <c r="FD294" s="93"/>
      <c r="FE294" s="93"/>
      <c r="FF294" s="93"/>
      <c r="FG294" s="93"/>
      <c r="FH294" s="93"/>
      <c r="FI294" s="93"/>
      <c r="FJ294" s="93"/>
      <c r="FK294" s="93"/>
      <c r="FL294" s="93"/>
      <c r="FM294" s="93"/>
      <c r="FN294" s="93"/>
      <c r="FO294" s="93"/>
      <c r="FP294" s="93"/>
      <c r="FQ294" s="93"/>
      <c r="FR294" s="93"/>
      <c r="FS294" s="93"/>
      <c r="FT294" s="93"/>
      <c r="FU294" s="93"/>
      <c r="FV294" s="93"/>
      <c r="FW294" s="93"/>
      <c r="FX294" s="93"/>
      <c r="FY294" s="93"/>
      <c r="FZ294" s="93"/>
      <c r="GA294" s="93"/>
      <c r="GB294" s="93"/>
      <c r="GC294" s="93"/>
      <c r="GD294" s="93"/>
      <c r="GE294" s="93"/>
      <c r="GF294" s="93"/>
      <c r="GG294" s="93"/>
      <c r="GH294" s="93"/>
      <c r="GI294" s="93"/>
      <c r="GJ294" s="93"/>
      <c r="GK294" s="93"/>
      <c r="GL294" s="93"/>
      <c r="GM294" s="93"/>
      <c r="GN294" s="93"/>
      <c r="GO294" s="93"/>
      <c r="GP294" s="93"/>
      <c r="GQ294" s="93"/>
      <c r="GR294" s="93"/>
      <c r="GS294" s="93"/>
      <c r="GT294" s="93"/>
      <c r="GU294" s="93"/>
      <c r="GV294" s="93"/>
      <c r="GW294" s="93"/>
      <c r="GX294" s="93"/>
      <c r="GY294" s="93"/>
      <c r="GZ294" s="93"/>
      <c r="HA294" s="93"/>
      <c r="HB294" s="93"/>
      <c r="HC294" s="93"/>
      <c r="HD294" s="93"/>
      <c r="HE294" s="93"/>
      <c r="HF294" s="93"/>
      <c r="HG294" s="93"/>
      <c r="HH294" s="93"/>
      <c r="HI294" s="93"/>
      <c r="HJ294" s="93"/>
      <c r="HK294" s="93"/>
      <c r="HL294" s="93"/>
      <c r="HM294" s="93"/>
      <c r="HN294" s="93"/>
      <c r="HO294" s="93"/>
      <c r="HP294" s="93"/>
      <c r="HQ294" s="93"/>
      <c r="HR294" s="93"/>
      <c r="HS294" s="93"/>
      <c r="HT294" s="93"/>
      <c r="HU294" s="93"/>
      <c r="HV294" s="93"/>
      <c r="HW294" s="93"/>
      <c r="HX294" s="93"/>
      <c r="HY294" s="93"/>
      <c r="HZ294" s="93"/>
      <c r="IA294" s="93"/>
      <c r="IB294" s="93"/>
      <c r="IC294" s="93"/>
      <c r="ID294" s="93"/>
      <c r="IE294" s="93"/>
      <c r="IF294" s="93"/>
      <c r="IG294" s="93"/>
      <c r="IH294" s="93"/>
      <c r="II294" s="93"/>
      <c r="IJ294" s="93"/>
      <c r="IK294" s="93"/>
      <c r="IL294" s="93"/>
      <c r="IM294" s="93"/>
      <c r="IN294" s="93"/>
      <c r="IO294" s="93"/>
      <c r="IP294" s="93"/>
      <c r="IQ294" s="93"/>
      <c r="IR294" s="93"/>
      <c r="IS294" s="93"/>
      <c r="IT294" s="93"/>
      <c r="IU294" s="93"/>
      <c r="IV294" s="93"/>
      <c r="IW294" s="93"/>
    </row>
    <row r="295" customFormat="false" ht="12.75" hidden="false" customHeight="false" outlineLevel="0" collapsed="false">
      <c r="A295" s="93"/>
      <c r="B295" s="105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  <c r="CV295" s="93"/>
      <c r="CW295" s="93"/>
      <c r="CX295" s="93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  <c r="EK295" s="93"/>
      <c r="EL295" s="93"/>
      <c r="EM295" s="93"/>
      <c r="EN295" s="93"/>
      <c r="EO295" s="93"/>
      <c r="EP295" s="93"/>
      <c r="EQ295" s="93"/>
      <c r="ER295" s="93"/>
      <c r="ES295" s="93"/>
      <c r="ET295" s="93"/>
      <c r="EU295" s="93"/>
      <c r="EV295" s="93"/>
      <c r="EW295" s="93"/>
      <c r="EX295" s="93"/>
      <c r="EY295" s="93"/>
      <c r="EZ295" s="93"/>
      <c r="FA295" s="93"/>
      <c r="FB295" s="93"/>
      <c r="FC295" s="93"/>
      <c r="FD295" s="93"/>
      <c r="FE295" s="93"/>
      <c r="FF295" s="93"/>
      <c r="FG295" s="93"/>
      <c r="FH295" s="93"/>
      <c r="FI295" s="93"/>
      <c r="FJ295" s="93"/>
      <c r="FK295" s="93"/>
      <c r="FL295" s="93"/>
      <c r="FM295" s="93"/>
      <c r="FN295" s="93"/>
      <c r="FO295" s="93"/>
      <c r="FP295" s="93"/>
      <c r="FQ295" s="93"/>
      <c r="FR295" s="93"/>
      <c r="FS295" s="93"/>
      <c r="FT295" s="93"/>
      <c r="FU295" s="93"/>
      <c r="FV295" s="93"/>
      <c r="FW295" s="93"/>
      <c r="FX295" s="93"/>
      <c r="FY295" s="93"/>
      <c r="FZ295" s="93"/>
      <c r="GA295" s="93"/>
      <c r="GB295" s="93"/>
      <c r="GC295" s="93"/>
      <c r="GD295" s="93"/>
      <c r="GE295" s="93"/>
      <c r="GF295" s="93"/>
      <c r="GG295" s="93"/>
      <c r="GH295" s="93"/>
      <c r="GI295" s="93"/>
      <c r="GJ295" s="93"/>
      <c r="GK295" s="93"/>
      <c r="GL295" s="93"/>
      <c r="GM295" s="93"/>
      <c r="GN295" s="93"/>
      <c r="GO295" s="93"/>
      <c r="GP295" s="93"/>
      <c r="GQ295" s="93"/>
      <c r="GR295" s="93"/>
      <c r="GS295" s="93"/>
      <c r="GT295" s="93"/>
      <c r="GU295" s="93"/>
      <c r="GV295" s="93"/>
      <c r="GW295" s="93"/>
      <c r="GX295" s="93"/>
      <c r="GY295" s="93"/>
      <c r="GZ295" s="93"/>
      <c r="HA295" s="93"/>
      <c r="HB295" s="93"/>
      <c r="HC295" s="93"/>
      <c r="HD295" s="93"/>
      <c r="HE295" s="93"/>
      <c r="HF295" s="93"/>
      <c r="HG295" s="93"/>
      <c r="HH295" s="93"/>
      <c r="HI295" s="93"/>
      <c r="HJ295" s="93"/>
      <c r="HK295" s="93"/>
      <c r="HL295" s="93"/>
      <c r="HM295" s="93"/>
      <c r="HN295" s="93"/>
      <c r="HO295" s="93"/>
      <c r="HP295" s="93"/>
      <c r="HQ295" s="93"/>
      <c r="HR295" s="93"/>
      <c r="HS295" s="93"/>
      <c r="HT295" s="93"/>
      <c r="HU295" s="93"/>
      <c r="HV295" s="93"/>
      <c r="HW295" s="93"/>
      <c r="HX295" s="93"/>
      <c r="HY295" s="93"/>
      <c r="HZ295" s="93"/>
      <c r="IA295" s="93"/>
      <c r="IB295" s="93"/>
      <c r="IC295" s="93"/>
      <c r="ID295" s="93"/>
      <c r="IE295" s="93"/>
      <c r="IF295" s="93"/>
      <c r="IG295" s="93"/>
      <c r="IH295" s="93"/>
      <c r="II295" s="93"/>
      <c r="IJ295" s="93"/>
      <c r="IK295" s="93"/>
      <c r="IL295" s="93"/>
      <c r="IM295" s="93"/>
      <c r="IN295" s="93"/>
      <c r="IO295" s="93"/>
      <c r="IP295" s="93"/>
      <c r="IQ295" s="93"/>
      <c r="IR295" s="93"/>
      <c r="IS295" s="93"/>
      <c r="IT295" s="93"/>
      <c r="IU295" s="93"/>
      <c r="IV295" s="93"/>
      <c r="IW295" s="93"/>
    </row>
    <row r="296" customFormat="false" ht="12.75" hidden="false" customHeight="false" outlineLevel="0" collapsed="false">
      <c r="A296" s="93"/>
      <c r="B296" s="105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  <c r="EX296" s="93"/>
      <c r="EY296" s="93"/>
      <c r="EZ296" s="93"/>
      <c r="FA296" s="93"/>
      <c r="FB296" s="93"/>
      <c r="FC296" s="93"/>
      <c r="FD296" s="93"/>
      <c r="FE296" s="93"/>
      <c r="FF296" s="93"/>
      <c r="FG296" s="93"/>
      <c r="FH296" s="93"/>
      <c r="FI296" s="93"/>
      <c r="FJ296" s="93"/>
      <c r="FK296" s="93"/>
      <c r="FL296" s="93"/>
      <c r="FM296" s="93"/>
      <c r="FN296" s="93"/>
      <c r="FO296" s="93"/>
      <c r="FP296" s="93"/>
      <c r="FQ296" s="93"/>
      <c r="FR296" s="93"/>
      <c r="FS296" s="93"/>
      <c r="FT296" s="93"/>
      <c r="FU296" s="93"/>
      <c r="FV296" s="93"/>
      <c r="FW296" s="93"/>
      <c r="FX296" s="93"/>
      <c r="FY296" s="93"/>
      <c r="FZ296" s="93"/>
      <c r="GA296" s="93"/>
      <c r="GB296" s="93"/>
      <c r="GC296" s="93"/>
      <c r="GD296" s="93"/>
      <c r="GE296" s="93"/>
      <c r="GF296" s="93"/>
      <c r="GG296" s="93"/>
      <c r="GH296" s="93"/>
      <c r="GI296" s="93"/>
      <c r="GJ296" s="93"/>
      <c r="GK296" s="93"/>
      <c r="GL296" s="93"/>
      <c r="GM296" s="93"/>
      <c r="GN296" s="93"/>
      <c r="GO296" s="93"/>
      <c r="GP296" s="93"/>
      <c r="GQ296" s="93"/>
      <c r="GR296" s="93"/>
      <c r="GS296" s="93"/>
      <c r="GT296" s="93"/>
      <c r="GU296" s="93"/>
      <c r="GV296" s="93"/>
      <c r="GW296" s="93"/>
      <c r="GX296" s="93"/>
      <c r="GY296" s="93"/>
      <c r="GZ296" s="93"/>
      <c r="HA296" s="93"/>
      <c r="HB296" s="93"/>
      <c r="HC296" s="93"/>
      <c r="HD296" s="93"/>
      <c r="HE296" s="93"/>
      <c r="HF296" s="93"/>
      <c r="HG296" s="93"/>
      <c r="HH296" s="93"/>
      <c r="HI296" s="93"/>
      <c r="HJ296" s="93"/>
      <c r="HK296" s="93"/>
      <c r="HL296" s="93"/>
      <c r="HM296" s="93"/>
      <c r="HN296" s="93"/>
      <c r="HO296" s="93"/>
      <c r="HP296" s="93"/>
      <c r="HQ296" s="93"/>
      <c r="HR296" s="93"/>
      <c r="HS296" s="93"/>
      <c r="HT296" s="93"/>
      <c r="HU296" s="93"/>
      <c r="HV296" s="93"/>
      <c r="HW296" s="93"/>
      <c r="HX296" s="93"/>
      <c r="HY296" s="93"/>
      <c r="HZ296" s="93"/>
      <c r="IA296" s="93"/>
      <c r="IB296" s="93"/>
      <c r="IC296" s="93"/>
      <c r="ID296" s="93"/>
      <c r="IE296" s="93"/>
      <c r="IF296" s="93"/>
      <c r="IG296" s="93"/>
      <c r="IH296" s="93"/>
      <c r="II296" s="93"/>
      <c r="IJ296" s="93"/>
      <c r="IK296" s="93"/>
      <c r="IL296" s="93"/>
      <c r="IM296" s="93"/>
      <c r="IN296" s="93"/>
      <c r="IO296" s="93"/>
      <c r="IP296" s="93"/>
      <c r="IQ296" s="93"/>
      <c r="IR296" s="93"/>
      <c r="IS296" s="93"/>
      <c r="IT296" s="93"/>
      <c r="IU296" s="93"/>
      <c r="IV296" s="93"/>
      <c r="IW296" s="93"/>
    </row>
    <row r="297" customFormat="false" ht="12.75" hidden="false" customHeight="false" outlineLevel="0" collapsed="false">
      <c r="A297" s="93"/>
      <c r="B297" s="105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  <c r="CV297" s="93"/>
      <c r="CW297" s="93"/>
      <c r="CX297" s="93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  <c r="EK297" s="93"/>
      <c r="EL297" s="93"/>
      <c r="EM297" s="93"/>
      <c r="EN297" s="93"/>
      <c r="EO297" s="93"/>
      <c r="EP297" s="93"/>
      <c r="EQ297" s="93"/>
      <c r="ER297" s="93"/>
      <c r="ES297" s="93"/>
      <c r="ET297" s="93"/>
      <c r="EU297" s="93"/>
      <c r="EV297" s="93"/>
      <c r="EW297" s="93"/>
      <c r="EX297" s="93"/>
      <c r="EY297" s="93"/>
      <c r="EZ297" s="93"/>
      <c r="FA297" s="93"/>
      <c r="FB297" s="93"/>
      <c r="FC297" s="93"/>
      <c r="FD297" s="93"/>
      <c r="FE297" s="93"/>
      <c r="FF297" s="93"/>
      <c r="FG297" s="93"/>
      <c r="FH297" s="93"/>
      <c r="FI297" s="93"/>
      <c r="FJ297" s="93"/>
      <c r="FK297" s="93"/>
      <c r="FL297" s="93"/>
      <c r="FM297" s="93"/>
      <c r="FN297" s="93"/>
      <c r="FO297" s="93"/>
      <c r="FP297" s="93"/>
      <c r="FQ297" s="93"/>
      <c r="FR297" s="93"/>
      <c r="FS297" s="93"/>
      <c r="FT297" s="93"/>
      <c r="FU297" s="93"/>
      <c r="FV297" s="93"/>
      <c r="FW297" s="93"/>
      <c r="FX297" s="93"/>
      <c r="FY297" s="93"/>
      <c r="FZ297" s="93"/>
      <c r="GA297" s="93"/>
      <c r="GB297" s="93"/>
      <c r="GC297" s="93"/>
      <c r="GD297" s="93"/>
      <c r="GE297" s="93"/>
      <c r="GF297" s="93"/>
      <c r="GG297" s="93"/>
      <c r="GH297" s="93"/>
      <c r="GI297" s="93"/>
      <c r="GJ297" s="93"/>
      <c r="GK297" s="93"/>
      <c r="GL297" s="93"/>
      <c r="GM297" s="93"/>
      <c r="GN297" s="93"/>
      <c r="GO297" s="93"/>
      <c r="GP297" s="93"/>
      <c r="GQ297" s="93"/>
      <c r="GR297" s="93"/>
      <c r="GS297" s="93"/>
      <c r="GT297" s="93"/>
      <c r="GU297" s="93"/>
      <c r="GV297" s="93"/>
      <c r="GW297" s="93"/>
      <c r="GX297" s="93"/>
      <c r="GY297" s="93"/>
      <c r="GZ297" s="93"/>
      <c r="HA297" s="93"/>
      <c r="HB297" s="93"/>
      <c r="HC297" s="93"/>
      <c r="HD297" s="93"/>
      <c r="HE297" s="93"/>
      <c r="HF297" s="93"/>
      <c r="HG297" s="93"/>
      <c r="HH297" s="93"/>
      <c r="HI297" s="93"/>
      <c r="HJ297" s="93"/>
      <c r="HK297" s="93"/>
      <c r="HL297" s="93"/>
      <c r="HM297" s="93"/>
      <c r="HN297" s="93"/>
      <c r="HO297" s="93"/>
      <c r="HP297" s="93"/>
      <c r="HQ297" s="93"/>
      <c r="HR297" s="93"/>
      <c r="HS297" s="93"/>
      <c r="HT297" s="93"/>
      <c r="HU297" s="93"/>
      <c r="HV297" s="93"/>
      <c r="HW297" s="93"/>
      <c r="HX297" s="93"/>
      <c r="HY297" s="93"/>
      <c r="HZ297" s="93"/>
      <c r="IA297" s="93"/>
      <c r="IB297" s="93"/>
      <c r="IC297" s="93"/>
      <c r="ID297" s="93"/>
      <c r="IE297" s="93"/>
      <c r="IF297" s="93"/>
      <c r="IG297" s="93"/>
      <c r="IH297" s="93"/>
      <c r="II297" s="93"/>
      <c r="IJ297" s="93"/>
      <c r="IK297" s="93"/>
      <c r="IL297" s="93"/>
      <c r="IM297" s="93"/>
      <c r="IN297" s="93"/>
      <c r="IO297" s="93"/>
      <c r="IP297" s="93"/>
      <c r="IQ297" s="93"/>
      <c r="IR297" s="93"/>
      <c r="IS297" s="93"/>
      <c r="IT297" s="93"/>
      <c r="IU297" s="93"/>
      <c r="IV297" s="93"/>
      <c r="IW297" s="93"/>
    </row>
    <row r="298" customFormat="false" ht="12.75" hidden="false" customHeight="false" outlineLevel="0" collapsed="false">
      <c r="A298" s="93"/>
      <c r="B298" s="105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  <c r="CV298" s="93"/>
      <c r="CW298" s="93"/>
      <c r="CX298" s="93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  <c r="EK298" s="93"/>
      <c r="EL298" s="93"/>
      <c r="EM298" s="93"/>
      <c r="EN298" s="93"/>
      <c r="EO298" s="93"/>
      <c r="EP298" s="93"/>
      <c r="EQ298" s="93"/>
      <c r="ER298" s="93"/>
      <c r="ES298" s="93"/>
      <c r="ET298" s="93"/>
      <c r="EU298" s="93"/>
      <c r="EV298" s="93"/>
      <c r="EW298" s="93"/>
      <c r="EX298" s="93"/>
      <c r="EY298" s="93"/>
      <c r="EZ298" s="93"/>
      <c r="FA298" s="93"/>
      <c r="FB298" s="93"/>
      <c r="FC298" s="93"/>
      <c r="FD298" s="93"/>
      <c r="FE298" s="93"/>
      <c r="FF298" s="93"/>
      <c r="FG298" s="93"/>
      <c r="FH298" s="93"/>
      <c r="FI298" s="93"/>
      <c r="FJ298" s="93"/>
      <c r="FK298" s="93"/>
      <c r="FL298" s="93"/>
      <c r="FM298" s="93"/>
      <c r="FN298" s="93"/>
      <c r="FO298" s="93"/>
      <c r="FP298" s="93"/>
      <c r="FQ298" s="93"/>
      <c r="FR298" s="93"/>
      <c r="FS298" s="93"/>
      <c r="FT298" s="93"/>
      <c r="FU298" s="93"/>
      <c r="FV298" s="93"/>
      <c r="FW298" s="93"/>
      <c r="FX298" s="93"/>
      <c r="FY298" s="93"/>
      <c r="FZ298" s="93"/>
      <c r="GA298" s="93"/>
      <c r="GB298" s="93"/>
      <c r="GC298" s="93"/>
      <c r="GD298" s="93"/>
      <c r="GE298" s="93"/>
      <c r="GF298" s="93"/>
      <c r="GG298" s="93"/>
      <c r="GH298" s="93"/>
      <c r="GI298" s="93"/>
      <c r="GJ298" s="93"/>
      <c r="GK298" s="93"/>
      <c r="GL298" s="93"/>
      <c r="GM298" s="93"/>
      <c r="GN298" s="93"/>
      <c r="GO298" s="93"/>
      <c r="GP298" s="93"/>
      <c r="GQ298" s="93"/>
      <c r="GR298" s="93"/>
      <c r="GS298" s="93"/>
      <c r="GT298" s="93"/>
      <c r="GU298" s="93"/>
      <c r="GV298" s="93"/>
      <c r="GW298" s="93"/>
      <c r="GX298" s="93"/>
      <c r="GY298" s="93"/>
      <c r="GZ298" s="93"/>
      <c r="HA298" s="93"/>
      <c r="HB298" s="93"/>
      <c r="HC298" s="93"/>
      <c r="HD298" s="93"/>
      <c r="HE298" s="93"/>
      <c r="HF298" s="93"/>
      <c r="HG298" s="93"/>
      <c r="HH298" s="93"/>
      <c r="HI298" s="93"/>
      <c r="HJ298" s="93"/>
      <c r="HK298" s="93"/>
      <c r="HL298" s="93"/>
      <c r="HM298" s="93"/>
      <c r="HN298" s="93"/>
      <c r="HO298" s="93"/>
      <c r="HP298" s="93"/>
      <c r="HQ298" s="93"/>
      <c r="HR298" s="93"/>
      <c r="HS298" s="93"/>
      <c r="HT298" s="93"/>
      <c r="HU298" s="93"/>
      <c r="HV298" s="93"/>
      <c r="HW298" s="93"/>
      <c r="HX298" s="93"/>
      <c r="HY298" s="93"/>
      <c r="HZ298" s="93"/>
      <c r="IA298" s="93"/>
      <c r="IB298" s="93"/>
      <c r="IC298" s="93"/>
      <c r="ID298" s="93"/>
      <c r="IE298" s="93"/>
      <c r="IF298" s="93"/>
      <c r="IG298" s="93"/>
      <c r="IH298" s="93"/>
      <c r="II298" s="93"/>
      <c r="IJ298" s="93"/>
      <c r="IK298" s="93"/>
      <c r="IL298" s="93"/>
      <c r="IM298" s="93"/>
      <c r="IN298" s="93"/>
      <c r="IO298" s="93"/>
      <c r="IP298" s="93"/>
      <c r="IQ298" s="93"/>
      <c r="IR298" s="93"/>
      <c r="IS298" s="93"/>
      <c r="IT298" s="93"/>
      <c r="IU298" s="93"/>
      <c r="IV298" s="93"/>
      <c r="IW298" s="93"/>
    </row>
    <row r="299" customFormat="false" ht="12.75" hidden="false" customHeight="false" outlineLevel="0" collapsed="false">
      <c r="A299" s="93"/>
      <c r="B299" s="105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  <c r="FH299" s="93"/>
      <c r="FI299" s="93"/>
      <c r="FJ299" s="93"/>
      <c r="FK299" s="93"/>
      <c r="FL299" s="93"/>
      <c r="FM299" s="93"/>
      <c r="FN299" s="93"/>
      <c r="FO299" s="93"/>
      <c r="FP299" s="93"/>
      <c r="FQ299" s="93"/>
      <c r="FR299" s="93"/>
      <c r="FS299" s="93"/>
      <c r="FT299" s="93"/>
      <c r="FU299" s="93"/>
      <c r="FV299" s="93"/>
      <c r="FW299" s="93"/>
      <c r="FX299" s="93"/>
      <c r="FY299" s="93"/>
      <c r="FZ299" s="93"/>
      <c r="GA299" s="93"/>
      <c r="GB299" s="93"/>
      <c r="GC299" s="93"/>
      <c r="GD299" s="93"/>
      <c r="GE299" s="93"/>
      <c r="GF299" s="93"/>
      <c r="GG299" s="93"/>
      <c r="GH299" s="93"/>
      <c r="GI299" s="93"/>
      <c r="GJ299" s="93"/>
      <c r="GK299" s="93"/>
      <c r="GL299" s="93"/>
      <c r="GM299" s="93"/>
      <c r="GN299" s="93"/>
      <c r="GO299" s="93"/>
      <c r="GP299" s="93"/>
      <c r="GQ299" s="93"/>
      <c r="GR299" s="93"/>
      <c r="GS299" s="93"/>
      <c r="GT299" s="93"/>
      <c r="GU299" s="93"/>
      <c r="GV299" s="93"/>
      <c r="GW299" s="93"/>
      <c r="GX299" s="93"/>
      <c r="GY299" s="93"/>
      <c r="GZ299" s="93"/>
      <c r="HA299" s="93"/>
      <c r="HB299" s="93"/>
      <c r="HC299" s="93"/>
      <c r="HD299" s="93"/>
      <c r="HE299" s="93"/>
      <c r="HF299" s="93"/>
      <c r="HG299" s="93"/>
      <c r="HH299" s="93"/>
      <c r="HI299" s="93"/>
      <c r="HJ299" s="93"/>
      <c r="HK299" s="93"/>
      <c r="HL299" s="93"/>
      <c r="HM299" s="93"/>
      <c r="HN299" s="93"/>
      <c r="HO299" s="93"/>
      <c r="HP299" s="93"/>
      <c r="HQ299" s="93"/>
      <c r="HR299" s="93"/>
      <c r="HS299" s="93"/>
      <c r="HT299" s="93"/>
      <c r="HU299" s="93"/>
      <c r="HV299" s="93"/>
      <c r="HW299" s="93"/>
      <c r="HX299" s="93"/>
      <c r="HY299" s="93"/>
      <c r="HZ299" s="93"/>
      <c r="IA299" s="93"/>
      <c r="IB299" s="93"/>
      <c r="IC299" s="93"/>
      <c r="ID299" s="93"/>
      <c r="IE299" s="93"/>
      <c r="IF299" s="93"/>
      <c r="IG299" s="93"/>
      <c r="IH299" s="93"/>
      <c r="II299" s="93"/>
      <c r="IJ299" s="93"/>
      <c r="IK299" s="93"/>
      <c r="IL299" s="93"/>
      <c r="IM299" s="93"/>
      <c r="IN299" s="93"/>
      <c r="IO299" s="93"/>
      <c r="IP299" s="93"/>
      <c r="IQ299" s="93"/>
      <c r="IR299" s="93"/>
      <c r="IS299" s="93"/>
      <c r="IT299" s="93"/>
      <c r="IU299" s="93"/>
      <c r="IV299" s="93"/>
      <c r="IW299" s="93"/>
    </row>
    <row r="300" customFormat="false" ht="12.75" hidden="false" customHeight="false" outlineLevel="0" collapsed="false">
      <c r="A300" s="93"/>
      <c r="B300" s="105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  <c r="CV300" s="93"/>
      <c r="CW300" s="93"/>
      <c r="CX300" s="93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  <c r="EK300" s="93"/>
      <c r="EL300" s="93"/>
      <c r="EM300" s="93"/>
      <c r="EN300" s="93"/>
      <c r="EO300" s="93"/>
      <c r="EP300" s="93"/>
      <c r="EQ300" s="93"/>
      <c r="ER300" s="93"/>
      <c r="ES300" s="93"/>
      <c r="ET300" s="93"/>
      <c r="EU300" s="93"/>
      <c r="EV300" s="93"/>
      <c r="EW300" s="93"/>
      <c r="EX300" s="93"/>
      <c r="EY300" s="93"/>
      <c r="EZ300" s="93"/>
      <c r="FA300" s="93"/>
      <c r="FB300" s="93"/>
      <c r="FC300" s="93"/>
      <c r="FD300" s="93"/>
      <c r="FE300" s="93"/>
      <c r="FF300" s="93"/>
      <c r="FG300" s="93"/>
      <c r="FH300" s="93"/>
      <c r="FI300" s="93"/>
      <c r="FJ300" s="93"/>
      <c r="FK300" s="93"/>
      <c r="FL300" s="93"/>
      <c r="FM300" s="93"/>
      <c r="FN300" s="93"/>
      <c r="FO300" s="93"/>
      <c r="FP300" s="93"/>
      <c r="FQ300" s="93"/>
      <c r="FR300" s="93"/>
      <c r="FS300" s="93"/>
      <c r="FT300" s="93"/>
      <c r="FU300" s="93"/>
      <c r="FV300" s="93"/>
      <c r="FW300" s="93"/>
      <c r="FX300" s="93"/>
      <c r="FY300" s="93"/>
      <c r="FZ300" s="93"/>
      <c r="GA300" s="93"/>
      <c r="GB300" s="93"/>
      <c r="GC300" s="93"/>
      <c r="GD300" s="93"/>
      <c r="GE300" s="93"/>
      <c r="GF300" s="93"/>
      <c r="GG300" s="93"/>
      <c r="GH300" s="93"/>
      <c r="GI300" s="93"/>
      <c r="GJ300" s="93"/>
      <c r="GK300" s="93"/>
      <c r="GL300" s="93"/>
      <c r="GM300" s="93"/>
      <c r="GN300" s="93"/>
      <c r="GO300" s="93"/>
      <c r="GP300" s="93"/>
      <c r="GQ300" s="93"/>
      <c r="GR300" s="93"/>
      <c r="GS300" s="93"/>
      <c r="GT300" s="93"/>
      <c r="GU300" s="93"/>
      <c r="GV300" s="93"/>
      <c r="GW300" s="93"/>
      <c r="GX300" s="93"/>
      <c r="GY300" s="93"/>
      <c r="GZ300" s="93"/>
      <c r="HA300" s="93"/>
      <c r="HB300" s="93"/>
      <c r="HC300" s="93"/>
      <c r="HD300" s="93"/>
      <c r="HE300" s="93"/>
      <c r="HF300" s="93"/>
      <c r="HG300" s="93"/>
      <c r="HH300" s="93"/>
      <c r="HI300" s="93"/>
      <c r="HJ300" s="93"/>
      <c r="HK300" s="93"/>
      <c r="HL300" s="93"/>
      <c r="HM300" s="93"/>
      <c r="HN300" s="93"/>
      <c r="HO300" s="93"/>
      <c r="HP300" s="93"/>
      <c r="HQ300" s="93"/>
      <c r="HR300" s="93"/>
      <c r="HS300" s="93"/>
      <c r="HT300" s="93"/>
      <c r="HU300" s="93"/>
      <c r="HV300" s="93"/>
      <c r="HW300" s="93"/>
      <c r="HX300" s="93"/>
      <c r="HY300" s="93"/>
      <c r="HZ300" s="93"/>
      <c r="IA300" s="93"/>
      <c r="IB300" s="93"/>
      <c r="IC300" s="93"/>
      <c r="ID300" s="93"/>
      <c r="IE300" s="93"/>
      <c r="IF300" s="93"/>
      <c r="IG300" s="93"/>
      <c r="IH300" s="93"/>
      <c r="II300" s="93"/>
      <c r="IJ300" s="93"/>
      <c r="IK300" s="93"/>
      <c r="IL300" s="93"/>
      <c r="IM300" s="93"/>
      <c r="IN300" s="93"/>
      <c r="IO300" s="93"/>
      <c r="IP300" s="93"/>
      <c r="IQ300" s="93"/>
      <c r="IR300" s="93"/>
      <c r="IS300" s="93"/>
      <c r="IT300" s="93"/>
      <c r="IU300" s="93"/>
      <c r="IV300" s="93"/>
      <c r="IW300" s="93"/>
    </row>
    <row r="301" customFormat="false" ht="12.75" hidden="false" customHeight="false" outlineLevel="0" collapsed="false">
      <c r="A301" s="93"/>
      <c r="B301" s="105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  <c r="CV301" s="93"/>
      <c r="CW301" s="93"/>
      <c r="CX301" s="93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  <c r="EK301" s="93"/>
      <c r="EL301" s="93"/>
      <c r="EM301" s="93"/>
      <c r="EN301" s="93"/>
      <c r="EO301" s="93"/>
      <c r="EP301" s="93"/>
      <c r="EQ301" s="93"/>
      <c r="ER301" s="93"/>
      <c r="ES301" s="93"/>
      <c r="ET301" s="93"/>
      <c r="EU301" s="93"/>
      <c r="EV301" s="93"/>
      <c r="EW301" s="93"/>
      <c r="EX301" s="93"/>
      <c r="EY301" s="93"/>
      <c r="EZ301" s="93"/>
      <c r="FA301" s="93"/>
      <c r="FB301" s="93"/>
      <c r="FC301" s="93"/>
      <c r="FD301" s="93"/>
      <c r="FE301" s="93"/>
      <c r="FF301" s="93"/>
      <c r="FG301" s="93"/>
      <c r="FH301" s="93"/>
      <c r="FI301" s="93"/>
      <c r="FJ301" s="93"/>
      <c r="FK301" s="93"/>
      <c r="FL301" s="93"/>
      <c r="FM301" s="93"/>
      <c r="FN301" s="93"/>
      <c r="FO301" s="93"/>
      <c r="FP301" s="93"/>
      <c r="FQ301" s="93"/>
      <c r="FR301" s="93"/>
      <c r="FS301" s="93"/>
      <c r="FT301" s="93"/>
      <c r="FU301" s="93"/>
      <c r="FV301" s="93"/>
      <c r="FW301" s="93"/>
      <c r="FX301" s="93"/>
      <c r="FY301" s="93"/>
      <c r="FZ301" s="93"/>
      <c r="GA301" s="93"/>
      <c r="GB301" s="93"/>
      <c r="GC301" s="93"/>
      <c r="GD301" s="93"/>
      <c r="GE301" s="93"/>
      <c r="GF301" s="93"/>
      <c r="GG301" s="93"/>
      <c r="GH301" s="93"/>
      <c r="GI301" s="93"/>
      <c r="GJ301" s="93"/>
      <c r="GK301" s="93"/>
      <c r="GL301" s="93"/>
      <c r="GM301" s="93"/>
      <c r="GN301" s="93"/>
      <c r="GO301" s="93"/>
      <c r="GP301" s="93"/>
      <c r="GQ301" s="93"/>
      <c r="GR301" s="93"/>
      <c r="GS301" s="93"/>
      <c r="GT301" s="93"/>
      <c r="GU301" s="93"/>
      <c r="GV301" s="93"/>
      <c r="GW301" s="93"/>
      <c r="GX301" s="93"/>
      <c r="GY301" s="93"/>
      <c r="GZ301" s="93"/>
      <c r="HA301" s="93"/>
      <c r="HB301" s="93"/>
      <c r="HC301" s="93"/>
      <c r="HD301" s="93"/>
      <c r="HE301" s="93"/>
      <c r="HF301" s="93"/>
      <c r="HG301" s="93"/>
      <c r="HH301" s="93"/>
      <c r="HI301" s="93"/>
      <c r="HJ301" s="93"/>
      <c r="HK301" s="93"/>
      <c r="HL301" s="93"/>
      <c r="HM301" s="93"/>
      <c r="HN301" s="93"/>
      <c r="HO301" s="93"/>
      <c r="HP301" s="93"/>
      <c r="HQ301" s="93"/>
      <c r="HR301" s="93"/>
      <c r="HS301" s="93"/>
      <c r="HT301" s="93"/>
      <c r="HU301" s="93"/>
      <c r="HV301" s="93"/>
      <c r="HW301" s="93"/>
      <c r="HX301" s="93"/>
      <c r="HY301" s="93"/>
      <c r="HZ301" s="93"/>
      <c r="IA301" s="93"/>
      <c r="IB301" s="93"/>
      <c r="IC301" s="93"/>
      <c r="ID301" s="93"/>
      <c r="IE301" s="93"/>
      <c r="IF301" s="93"/>
      <c r="IG301" s="93"/>
      <c r="IH301" s="93"/>
      <c r="II301" s="93"/>
      <c r="IJ301" s="93"/>
      <c r="IK301" s="93"/>
      <c r="IL301" s="93"/>
      <c r="IM301" s="93"/>
      <c r="IN301" s="93"/>
      <c r="IO301" s="93"/>
      <c r="IP301" s="93"/>
      <c r="IQ301" s="93"/>
      <c r="IR301" s="93"/>
      <c r="IS301" s="93"/>
      <c r="IT301" s="93"/>
      <c r="IU301" s="93"/>
      <c r="IV301" s="93"/>
      <c r="IW301" s="93"/>
    </row>
    <row r="302" customFormat="false" ht="12.75" hidden="false" customHeight="false" outlineLevel="0" collapsed="false">
      <c r="A302" s="93"/>
      <c r="B302" s="105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  <c r="CV302" s="93"/>
      <c r="CW302" s="93"/>
      <c r="CX302" s="93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  <c r="EK302" s="93"/>
      <c r="EL302" s="93"/>
      <c r="EM302" s="93"/>
      <c r="EN302" s="93"/>
      <c r="EO302" s="93"/>
      <c r="EP302" s="93"/>
      <c r="EQ302" s="93"/>
      <c r="ER302" s="93"/>
      <c r="ES302" s="93"/>
      <c r="ET302" s="93"/>
      <c r="EU302" s="93"/>
      <c r="EV302" s="93"/>
      <c r="EW302" s="93"/>
      <c r="EX302" s="93"/>
      <c r="EY302" s="93"/>
      <c r="EZ302" s="93"/>
      <c r="FA302" s="93"/>
      <c r="FB302" s="93"/>
      <c r="FC302" s="93"/>
      <c r="FD302" s="93"/>
      <c r="FE302" s="93"/>
      <c r="FF302" s="93"/>
      <c r="FG302" s="93"/>
      <c r="FH302" s="93"/>
      <c r="FI302" s="93"/>
      <c r="FJ302" s="93"/>
      <c r="FK302" s="93"/>
      <c r="FL302" s="93"/>
      <c r="FM302" s="93"/>
      <c r="FN302" s="93"/>
      <c r="FO302" s="93"/>
      <c r="FP302" s="93"/>
      <c r="FQ302" s="93"/>
      <c r="FR302" s="93"/>
      <c r="FS302" s="93"/>
      <c r="FT302" s="93"/>
      <c r="FU302" s="93"/>
      <c r="FV302" s="93"/>
      <c r="FW302" s="93"/>
      <c r="FX302" s="93"/>
      <c r="FY302" s="93"/>
      <c r="FZ302" s="93"/>
      <c r="GA302" s="93"/>
      <c r="GB302" s="93"/>
      <c r="GC302" s="93"/>
      <c r="GD302" s="93"/>
      <c r="GE302" s="93"/>
      <c r="GF302" s="93"/>
      <c r="GG302" s="93"/>
      <c r="GH302" s="93"/>
      <c r="GI302" s="93"/>
      <c r="GJ302" s="93"/>
      <c r="GK302" s="93"/>
      <c r="GL302" s="93"/>
      <c r="GM302" s="93"/>
      <c r="GN302" s="93"/>
      <c r="GO302" s="93"/>
      <c r="GP302" s="93"/>
      <c r="GQ302" s="93"/>
      <c r="GR302" s="93"/>
      <c r="GS302" s="93"/>
      <c r="GT302" s="93"/>
      <c r="GU302" s="93"/>
      <c r="GV302" s="93"/>
      <c r="GW302" s="93"/>
      <c r="GX302" s="93"/>
      <c r="GY302" s="93"/>
      <c r="GZ302" s="93"/>
      <c r="HA302" s="93"/>
      <c r="HB302" s="93"/>
      <c r="HC302" s="93"/>
      <c r="HD302" s="93"/>
      <c r="HE302" s="93"/>
      <c r="HF302" s="93"/>
      <c r="HG302" s="93"/>
      <c r="HH302" s="93"/>
      <c r="HI302" s="93"/>
      <c r="HJ302" s="93"/>
      <c r="HK302" s="93"/>
      <c r="HL302" s="93"/>
      <c r="HM302" s="93"/>
      <c r="HN302" s="93"/>
      <c r="HO302" s="93"/>
      <c r="HP302" s="93"/>
      <c r="HQ302" s="93"/>
      <c r="HR302" s="93"/>
      <c r="HS302" s="93"/>
      <c r="HT302" s="93"/>
      <c r="HU302" s="93"/>
      <c r="HV302" s="93"/>
      <c r="HW302" s="93"/>
      <c r="HX302" s="93"/>
      <c r="HY302" s="93"/>
      <c r="HZ302" s="93"/>
      <c r="IA302" s="93"/>
      <c r="IB302" s="93"/>
      <c r="IC302" s="93"/>
      <c r="ID302" s="93"/>
      <c r="IE302" s="93"/>
      <c r="IF302" s="93"/>
      <c r="IG302" s="93"/>
      <c r="IH302" s="93"/>
      <c r="II302" s="93"/>
      <c r="IJ302" s="93"/>
      <c r="IK302" s="93"/>
      <c r="IL302" s="93"/>
      <c r="IM302" s="93"/>
      <c r="IN302" s="93"/>
      <c r="IO302" s="93"/>
      <c r="IP302" s="93"/>
      <c r="IQ302" s="93"/>
      <c r="IR302" s="93"/>
      <c r="IS302" s="93"/>
      <c r="IT302" s="93"/>
      <c r="IU302" s="93"/>
      <c r="IV302" s="93"/>
      <c r="IW302" s="93"/>
    </row>
    <row r="303" customFormat="false" ht="12.75" hidden="false" customHeight="false" outlineLevel="0" collapsed="false">
      <c r="A303" s="93"/>
      <c r="B303" s="105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  <c r="CV303" s="93"/>
      <c r="CW303" s="93"/>
      <c r="CX303" s="93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  <c r="EK303" s="93"/>
      <c r="EL303" s="93"/>
      <c r="EM303" s="93"/>
      <c r="EN303" s="93"/>
      <c r="EO303" s="93"/>
      <c r="EP303" s="93"/>
      <c r="EQ303" s="93"/>
      <c r="ER303" s="93"/>
      <c r="ES303" s="93"/>
      <c r="ET303" s="93"/>
      <c r="EU303" s="93"/>
      <c r="EV303" s="93"/>
      <c r="EW303" s="93"/>
      <c r="EX303" s="93"/>
      <c r="EY303" s="93"/>
      <c r="EZ303" s="93"/>
      <c r="FA303" s="93"/>
      <c r="FB303" s="93"/>
      <c r="FC303" s="93"/>
      <c r="FD303" s="93"/>
      <c r="FE303" s="93"/>
      <c r="FF303" s="93"/>
      <c r="FG303" s="93"/>
      <c r="FH303" s="93"/>
      <c r="FI303" s="93"/>
      <c r="FJ303" s="93"/>
      <c r="FK303" s="93"/>
      <c r="FL303" s="93"/>
      <c r="FM303" s="93"/>
      <c r="FN303" s="93"/>
      <c r="FO303" s="93"/>
      <c r="FP303" s="93"/>
      <c r="FQ303" s="93"/>
      <c r="FR303" s="93"/>
      <c r="FS303" s="93"/>
      <c r="FT303" s="93"/>
      <c r="FU303" s="93"/>
      <c r="FV303" s="93"/>
      <c r="FW303" s="93"/>
      <c r="FX303" s="93"/>
      <c r="FY303" s="93"/>
      <c r="FZ303" s="93"/>
      <c r="GA303" s="93"/>
      <c r="GB303" s="93"/>
      <c r="GC303" s="93"/>
      <c r="GD303" s="93"/>
      <c r="GE303" s="93"/>
      <c r="GF303" s="93"/>
      <c r="GG303" s="93"/>
      <c r="GH303" s="93"/>
      <c r="GI303" s="93"/>
      <c r="GJ303" s="93"/>
      <c r="GK303" s="93"/>
      <c r="GL303" s="93"/>
      <c r="GM303" s="93"/>
      <c r="GN303" s="93"/>
      <c r="GO303" s="93"/>
      <c r="GP303" s="93"/>
      <c r="GQ303" s="93"/>
      <c r="GR303" s="93"/>
      <c r="GS303" s="93"/>
      <c r="GT303" s="93"/>
      <c r="GU303" s="93"/>
      <c r="GV303" s="93"/>
      <c r="GW303" s="93"/>
      <c r="GX303" s="93"/>
      <c r="GY303" s="93"/>
      <c r="GZ303" s="93"/>
      <c r="HA303" s="93"/>
      <c r="HB303" s="93"/>
      <c r="HC303" s="93"/>
      <c r="HD303" s="93"/>
      <c r="HE303" s="93"/>
      <c r="HF303" s="93"/>
      <c r="HG303" s="93"/>
      <c r="HH303" s="93"/>
      <c r="HI303" s="93"/>
      <c r="HJ303" s="93"/>
      <c r="HK303" s="93"/>
      <c r="HL303" s="93"/>
      <c r="HM303" s="93"/>
      <c r="HN303" s="93"/>
      <c r="HO303" s="93"/>
      <c r="HP303" s="93"/>
      <c r="HQ303" s="93"/>
      <c r="HR303" s="93"/>
      <c r="HS303" s="93"/>
      <c r="HT303" s="93"/>
      <c r="HU303" s="93"/>
      <c r="HV303" s="93"/>
      <c r="HW303" s="93"/>
      <c r="HX303" s="93"/>
      <c r="HY303" s="93"/>
      <c r="HZ303" s="93"/>
      <c r="IA303" s="93"/>
      <c r="IB303" s="93"/>
      <c r="IC303" s="93"/>
      <c r="ID303" s="93"/>
      <c r="IE303" s="93"/>
      <c r="IF303" s="93"/>
      <c r="IG303" s="93"/>
      <c r="IH303" s="93"/>
      <c r="II303" s="93"/>
      <c r="IJ303" s="93"/>
      <c r="IK303" s="93"/>
      <c r="IL303" s="93"/>
      <c r="IM303" s="93"/>
      <c r="IN303" s="93"/>
      <c r="IO303" s="93"/>
      <c r="IP303" s="93"/>
      <c r="IQ303" s="93"/>
      <c r="IR303" s="93"/>
      <c r="IS303" s="93"/>
      <c r="IT303" s="93"/>
      <c r="IU303" s="93"/>
      <c r="IV303" s="93"/>
      <c r="IW303" s="93"/>
    </row>
    <row r="304" customFormat="false" ht="12.75" hidden="false" customHeight="false" outlineLevel="0" collapsed="false">
      <c r="A304" s="93"/>
      <c r="B304" s="105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  <c r="CV304" s="93"/>
      <c r="CW304" s="93"/>
      <c r="CX304" s="93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  <c r="EK304" s="93"/>
      <c r="EL304" s="93"/>
      <c r="EM304" s="93"/>
      <c r="EN304" s="93"/>
      <c r="EO304" s="93"/>
      <c r="EP304" s="93"/>
      <c r="EQ304" s="93"/>
      <c r="ER304" s="93"/>
      <c r="ES304" s="93"/>
      <c r="ET304" s="93"/>
      <c r="EU304" s="93"/>
      <c r="EV304" s="93"/>
      <c r="EW304" s="93"/>
      <c r="EX304" s="93"/>
      <c r="EY304" s="93"/>
      <c r="EZ304" s="93"/>
      <c r="FA304" s="93"/>
      <c r="FB304" s="93"/>
      <c r="FC304" s="93"/>
      <c r="FD304" s="93"/>
      <c r="FE304" s="93"/>
      <c r="FF304" s="93"/>
      <c r="FG304" s="93"/>
      <c r="FH304" s="93"/>
      <c r="FI304" s="93"/>
      <c r="FJ304" s="93"/>
      <c r="FK304" s="93"/>
      <c r="FL304" s="93"/>
      <c r="FM304" s="93"/>
      <c r="FN304" s="93"/>
      <c r="FO304" s="93"/>
      <c r="FP304" s="93"/>
      <c r="FQ304" s="93"/>
      <c r="FR304" s="93"/>
      <c r="FS304" s="93"/>
      <c r="FT304" s="93"/>
      <c r="FU304" s="93"/>
      <c r="FV304" s="93"/>
      <c r="FW304" s="93"/>
      <c r="FX304" s="93"/>
      <c r="FY304" s="93"/>
      <c r="FZ304" s="93"/>
      <c r="GA304" s="93"/>
      <c r="GB304" s="93"/>
      <c r="GC304" s="93"/>
      <c r="GD304" s="93"/>
      <c r="GE304" s="93"/>
      <c r="GF304" s="93"/>
      <c r="GG304" s="93"/>
      <c r="GH304" s="93"/>
      <c r="GI304" s="93"/>
      <c r="GJ304" s="93"/>
      <c r="GK304" s="93"/>
      <c r="GL304" s="93"/>
      <c r="GM304" s="93"/>
      <c r="GN304" s="93"/>
      <c r="GO304" s="93"/>
      <c r="GP304" s="93"/>
      <c r="GQ304" s="93"/>
      <c r="GR304" s="93"/>
      <c r="GS304" s="93"/>
      <c r="GT304" s="93"/>
      <c r="GU304" s="93"/>
      <c r="GV304" s="93"/>
      <c r="GW304" s="93"/>
      <c r="GX304" s="93"/>
      <c r="GY304" s="93"/>
      <c r="GZ304" s="93"/>
      <c r="HA304" s="93"/>
      <c r="HB304" s="93"/>
      <c r="HC304" s="93"/>
      <c r="HD304" s="93"/>
      <c r="HE304" s="93"/>
      <c r="HF304" s="93"/>
      <c r="HG304" s="93"/>
      <c r="HH304" s="93"/>
      <c r="HI304" s="93"/>
      <c r="HJ304" s="93"/>
      <c r="HK304" s="93"/>
      <c r="HL304" s="93"/>
      <c r="HM304" s="93"/>
      <c r="HN304" s="93"/>
      <c r="HO304" s="93"/>
      <c r="HP304" s="93"/>
      <c r="HQ304" s="93"/>
      <c r="HR304" s="93"/>
      <c r="HS304" s="93"/>
      <c r="HT304" s="93"/>
      <c r="HU304" s="93"/>
      <c r="HV304" s="93"/>
      <c r="HW304" s="93"/>
      <c r="HX304" s="93"/>
      <c r="HY304" s="93"/>
      <c r="HZ304" s="93"/>
      <c r="IA304" s="93"/>
      <c r="IB304" s="93"/>
      <c r="IC304" s="93"/>
      <c r="ID304" s="93"/>
      <c r="IE304" s="93"/>
      <c r="IF304" s="93"/>
      <c r="IG304" s="93"/>
      <c r="IH304" s="93"/>
      <c r="II304" s="93"/>
      <c r="IJ304" s="93"/>
      <c r="IK304" s="93"/>
      <c r="IL304" s="93"/>
      <c r="IM304" s="93"/>
      <c r="IN304" s="93"/>
      <c r="IO304" s="93"/>
      <c r="IP304" s="93"/>
      <c r="IQ304" s="93"/>
      <c r="IR304" s="93"/>
      <c r="IS304" s="93"/>
      <c r="IT304" s="93"/>
      <c r="IU304" s="93"/>
      <c r="IV304" s="93"/>
      <c r="IW304" s="93"/>
    </row>
    <row r="305" customFormat="false" ht="12.75" hidden="false" customHeight="false" outlineLevel="0" collapsed="false">
      <c r="A305" s="93"/>
      <c r="B305" s="105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  <c r="CV305" s="93"/>
      <c r="CW305" s="93"/>
      <c r="CX305" s="93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  <c r="EK305" s="93"/>
      <c r="EL305" s="93"/>
      <c r="EM305" s="93"/>
      <c r="EN305" s="93"/>
      <c r="EO305" s="93"/>
      <c r="EP305" s="93"/>
      <c r="EQ305" s="93"/>
      <c r="ER305" s="93"/>
      <c r="ES305" s="93"/>
      <c r="ET305" s="93"/>
      <c r="EU305" s="93"/>
      <c r="EV305" s="93"/>
      <c r="EW305" s="93"/>
      <c r="EX305" s="93"/>
      <c r="EY305" s="93"/>
      <c r="EZ305" s="93"/>
      <c r="FA305" s="93"/>
      <c r="FB305" s="93"/>
      <c r="FC305" s="93"/>
      <c r="FD305" s="93"/>
      <c r="FE305" s="93"/>
      <c r="FF305" s="93"/>
      <c r="FG305" s="93"/>
      <c r="FH305" s="93"/>
      <c r="FI305" s="93"/>
      <c r="FJ305" s="93"/>
      <c r="FK305" s="93"/>
      <c r="FL305" s="93"/>
      <c r="FM305" s="93"/>
      <c r="FN305" s="93"/>
      <c r="FO305" s="93"/>
      <c r="FP305" s="93"/>
      <c r="FQ305" s="93"/>
      <c r="FR305" s="93"/>
      <c r="FS305" s="93"/>
      <c r="FT305" s="93"/>
      <c r="FU305" s="93"/>
      <c r="FV305" s="93"/>
      <c r="FW305" s="93"/>
      <c r="FX305" s="93"/>
      <c r="FY305" s="93"/>
      <c r="FZ305" s="93"/>
      <c r="GA305" s="93"/>
      <c r="GB305" s="93"/>
      <c r="GC305" s="93"/>
      <c r="GD305" s="93"/>
      <c r="GE305" s="93"/>
      <c r="GF305" s="93"/>
      <c r="GG305" s="93"/>
      <c r="GH305" s="93"/>
      <c r="GI305" s="93"/>
      <c r="GJ305" s="93"/>
      <c r="GK305" s="93"/>
      <c r="GL305" s="93"/>
      <c r="GM305" s="93"/>
      <c r="GN305" s="93"/>
      <c r="GO305" s="93"/>
      <c r="GP305" s="93"/>
      <c r="GQ305" s="93"/>
      <c r="GR305" s="93"/>
      <c r="GS305" s="93"/>
      <c r="GT305" s="93"/>
      <c r="GU305" s="93"/>
      <c r="GV305" s="93"/>
      <c r="GW305" s="93"/>
      <c r="GX305" s="93"/>
      <c r="GY305" s="93"/>
      <c r="GZ305" s="93"/>
      <c r="HA305" s="93"/>
      <c r="HB305" s="93"/>
      <c r="HC305" s="93"/>
      <c r="HD305" s="93"/>
      <c r="HE305" s="93"/>
      <c r="HF305" s="93"/>
      <c r="HG305" s="93"/>
      <c r="HH305" s="93"/>
      <c r="HI305" s="93"/>
      <c r="HJ305" s="93"/>
      <c r="HK305" s="93"/>
      <c r="HL305" s="93"/>
      <c r="HM305" s="93"/>
      <c r="HN305" s="93"/>
      <c r="HO305" s="93"/>
      <c r="HP305" s="93"/>
      <c r="HQ305" s="93"/>
      <c r="HR305" s="93"/>
      <c r="HS305" s="93"/>
      <c r="HT305" s="93"/>
      <c r="HU305" s="93"/>
      <c r="HV305" s="93"/>
      <c r="HW305" s="93"/>
      <c r="HX305" s="93"/>
      <c r="HY305" s="93"/>
      <c r="HZ305" s="93"/>
      <c r="IA305" s="93"/>
      <c r="IB305" s="93"/>
      <c r="IC305" s="93"/>
      <c r="ID305" s="93"/>
      <c r="IE305" s="93"/>
      <c r="IF305" s="93"/>
      <c r="IG305" s="93"/>
      <c r="IH305" s="93"/>
      <c r="II305" s="93"/>
      <c r="IJ305" s="93"/>
      <c r="IK305" s="93"/>
      <c r="IL305" s="93"/>
      <c r="IM305" s="93"/>
      <c r="IN305" s="93"/>
      <c r="IO305" s="93"/>
      <c r="IP305" s="93"/>
      <c r="IQ305" s="93"/>
      <c r="IR305" s="93"/>
      <c r="IS305" s="93"/>
      <c r="IT305" s="93"/>
      <c r="IU305" s="93"/>
      <c r="IV305" s="93"/>
      <c r="IW305" s="93"/>
    </row>
    <row r="306" customFormat="false" ht="12.75" hidden="false" customHeight="false" outlineLevel="0" collapsed="false">
      <c r="A306" s="93"/>
      <c r="B306" s="105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  <c r="CV306" s="93"/>
      <c r="CW306" s="93"/>
      <c r="CX306" s="93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  <c r="EK306" s="93"/>
      <c r="EL306" s="93"/>
      <c r="EM306" s="93"/>
      <c r="EN306" s="93"/>
      <c r="EO306" s="93"/>
      <c r="EP306" s="93"/>
      <c r="EQ306" s="93"/>
      <c r="ER306" s="93"/>
      <c r="ES306" s="93"/>
      <c r="ET306" s="93"/>
      <c r="EU306" s="93"/>
      <c r="EV306" s="93"/>
      <c r="EW306" s="93"/>
      <c r="EX306" s="93"/>
      <c r="EY306" s="93"/>
      <c r="EZ306" s="93"/>
      <c r="FA306" s="93"/>
      <c r="FB306" s="93"/>
      <c r="FC306" s="93"/>
      <c r="FD306" s="93"/>
      <c r="FE306" s="93"/>
      <c r="FF306" s="93"/>
      <c r="FG306" s="93"/>
      <c r="FH306" s="93"/>
      <c r="FI306" s="93"/>
      <c r="FJ306" s="93"/>
      <c r="FK306" s="93"/>
      <c r="FL306" s="93"/>
      <c r="FM306" s="93"/>
      <c r="FN306" s="93"/>
      <c r="FO306" s="93"/>
      <c r="FP306" s="93"/>
      <c r="FQ306" s="93"/>
      <c r="FR306" s="93"/>
      <c r="FS306" s="93"/>
      <c r="FT306" s="93"/>
      <c r="FU306" s="93"/>
      <c r="FV306" s="93"/>
      <c r="FW306" s="93"/>
      <c r="FX306" s="93"/>
      <c r="FY306" s="93"/>
      <c r="FZ306" s="93"/>
      <c r="GA306" s="93"/>
      <c r="GB306" s="93"/>
      <c r="GC306" s="93"/>
      <c r="GD306" s="93"/>
      <c r="GE306" s="93"/>
      <c r="GF306" s="93"/>
      <c r="GG306" s="93"/>
      <c r="GH306" s="93"/>
      <c r="GI306" s="93"/>
      <c r="GJ306" s="93"/>
      <c r="GK306" s="93"/>
      <c r="GL306" s="93"/>
      <c r="GM306" s="93"/>
      <c r="GN306" s="93"/>
      <c r="GO306" s="93"/>
      <c r="GP306" s="93"/>
      <c r="GQ306" s="93"/>
      <c r="GR306" s="93"/>
      <c r="GS306" s="93"/>
      <c r="GT306" s="93"/>
      <c r="GU306" s="93"/>
      <c r="GV306" s="93"/>
      <c r="GW306" s="93"/>
      <c r="GX306" s="93"/>
      <c r="GY306" s="93"/>
      <c r="GZ306" s="93"/>
      <c r="HA306" s="93"/>
      <c r="HB306" s="93"/>
      <c r="HC306" s="93"/>
      <c r="HD306" s="93"/>
      <c r="HE306" s="93"/>
      <c r="HF306" s="93"/>
      <c r="HG306" s="93"/>
      <c r="HH306" s="93"/>
      <c r="HI306" s="93"/>
      <c r="HJ306" s="93"/>
      <c r="HK306" s="93"/>
      <c r="HL306" s="93"/>
      <c r="HM306" s="93"/>
      <c r="HN306" s="93"/>
      <c r="HO306" s="93"/>
      <c r="HP306" s="93"/>
      <c r="HQ306" s="93"/>
      <c r="HR306" s="93"/>
      <c r="HS306" s="93"/>
      <c r="HT306" s="93"/>
      <c r="HU306" s="93"/>
      <c r="HV306" s="93"/>
      <c r="HW306" s="93"/>
      <c r="HX306" s="93"/>
      <c r="HY306" s="93"/>
      <c r="HZ306" s="93"/>
      <c r="IA306" s="93"/>
      <c r="IB306" s="93"/>
      <c r="IC306" s="93"/>
      <c r="ID306" s="93"/>
      <c r="IE306" s="93"/>
      <c r="IF306" s="93"/>
      <c r="IG306" s="93"/>
      <c r="IH306" s="93"/>
      <c r="II306" s="93"/>
      <c r="IJ306" s="93"/>
      <c r="IK306" s="93"/>
      <c r="IL306" s="93"/>
      <c r="IM306" s="93"/>
      <c r="IN306" s="93"/>
      <c r="IO306" s="93"/>
      <c r="IP306" s="93"/>
      <c r="IQ306" s="93"/>
      <c r="IR306" s="93"/>
      <c r="IS306" s="93"/>
      <c r="IT306" s="93"/>
      <c r="IU306" s="93"/>
      <c r="IV306" s="93"/>
      <c r="IW306" s="93"/>
    </row>
    <row r="307" customFormat="false" ht="12.75" hidden="false" customHeight="false" outlineLevel="0" collapsed="false">
      <c r="A307" s="93"/>
      <c r="B307" s="105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  <c r="CV307" s="93"/>
      <c r="CW307" s="93"/>
      <c r="CX307" s="93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  <c r="EK307" s="93"/>
      <c r="EL307" s="93"/>
      <c r="EM307" s="93"/>
      <c r="EN307" s="93"/>
      <c r="EO307" s="93"/>
      <c r="EP307" s="93"/>
      <c r="EQ307" s="93"/>
      <c r="ER307" s="93"/>
      <c r="ES307" s="93"/>
      <c r="ET307" s="93"/>
      <c r="EU307" s="93"/>
      <c r="EV307" s="93"/>
      <c r="EW307" s="93"/>
      <c r="EX307" s="93"/>
      <c r="EY307" s="93"/>
      <c r="EZ307" s="93"/>
      <c r="FA307" s="93"/>
      <c r="FB307" s="93"/>
      <c r="FC307" s="93"/>
      <c r="FD307" s="93"/>
      <c r="FE307" s="93"/>
      <c r="FF307" s="93"/>
      <c r="FG307" s="93"/>
      <c r="FH307" s="93"/>
      <c r="FI307" s="93"/>
      <c r="FJ307" s="93"/>
      <c r="FK307" s="93"/>
      <c r="FL307" s="93"/>
      <c r="FM307" s="93"/>
      <c r="FN307" s="93"/>
      <c r="FO307" s="93"/>
      <c r="FP307" s="93"/>
      <c r="FQ307" s="93"/>
      <c r="FR307" s="93"/>
      <c r="FS307" s="93"/>
      <c r="FT307" s="93"/>
      <c r="FU307" s="93"/>
      <c r="FV307" s="93"/>
      <c r="FW307" s="93"/>
      <c r="FX307" s="93"/>
      <c r="FY307" s="93"/>
      <c r="FZ307" s="93"/>
      <c r="GA307" s="93"/>
      <c r="GB307" s="93"/>
      <c r="GC307" s="93"/>
      <c r="GD307" s="93"/>
      <c r="GE307" s="93"/>
      <c r="GF307" s="93"/>
      <c r="GG307" s="93"/>
      <c r="GH307" s="93"/>
      <c r="GI307" s="93"/>
      <c r="GJ307" s="93"/>
      <c r="GK307" s="93"/>
      <c r="GL307" s="93"/>
      <c r="GM307" s="93"/>
      <c r="GN307" s="93"/>
      <c r="GO307" s="93"/>
      <c r="GP307" s="93"/>
      <c r="GQ307" s="93"/>
      <c r="GR307" s="93"/>
      <c r="GS307" s="93"/>
      <c r="GT307" s="93"/>
      <c r="GU307" s="93"/>
      <c r="GV307" s="93"/>
      <c r="GW307" s="93"/>
      <c r="GX307" s="93"/>
      <c r="GY307" s="93"/>
      <c r="GZ307" s="93"/>
      <c r="HA307" s="93"/>
      <c r="HB307" s="93"/>
      <c r="HC307" s="93"/>
      <c r="HD307" s="93"/>
      <c r="HE307" s="93"/>
      <c r="HF307" s="93"/>
      <c r="HG307" s="93"/>
      <c r="HH307" s="93"/>
      <c r="HI307" s="93"/>
      <c r="HJ307" s="93"/>
      <c r="HK307" s="93"/>
      <c r="HL307" s="93"/>
      <c r="HM307" s="93"/>
      <c r="HN307" s="93"/>
      <c r="HO307" s="93"/>
      <c r="HP307" s="93"/>
      <c r="HQ307" s="93"/>
      <c r="HR307" s="93"/>
      <c r="HS307" s="93"/>
      <c r="HT307" s="93"/>
      <c r="HU307" s="93"/>
      <c r="HV307" s="93"/>
      <c r="HW307" s="93"/>
      <c r="HX307" s="93"/>
      <c r="HY307" s="93"/>
      <c r="HZ307" s="93"/>
      <c r="IA307" s="93"/>
      <c r="IB307" s="93"/>
      <c r="IC307" s="93"/>
      <c r="ID307" s="93"/>
      <c r="IE307" s="93"/>
      <c r="IF307" s="93"/>
      <c r="IG307" s="93"/>
      <c r="IH307" s="93"/>
      <c r="II307" s="93"/>
      <c r="IJ307" s="93"/>
      <c r="IK307" s="93"/>
      <c r="IL307" s="93"/>
      <c r="IM307" s="93"/>
      <c r="IN307" s="93"/>
      <c r="IO307" s="93"/>
      <c r="IP307" s="93"/>
      <c r="IQ307" s="93"/>
      <c r="IR307" s="93"/>
      <c r="IS307" s="93"/>
      <c r="IT307" s="93"/>
      <c r="IU307" s="93"/>
      <c r="IV307" s="93"/>
      <c r="IW307" s="93"/>
    </row>
    <row r="308" customFormat="false" ht="12.75" hidden="false" customHeight="false" outlineLevel="0" collapsed="false">
      <c r="A308" s="93"/>
      <c r="B308" s="105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  <c r="CV308" s="93"/>
      <c r="CW308" s="93"/>
      <c r="CX308" s="93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  <c r="EK308" s="93"/>
      <c r="EL308" s="93"/>
      <c r="EM308" s="93"/>
      <c r="EN308" s="93"/>
      <c r="EO308" s="93"/>
      <c r="EP308" s="93"/>
      <c r="EQ308" s="93"/>
      <c r="ER308" s="93"/>
      <c r="ES308" s="93"/>
      <c r="ET308" s="93"/>
      <c r="EU308" s="93"/>
      <c r="EV308" s="93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  <c r="FH308" s="93"/>
      <c r="FI308" s="93"/>
      <c r="FJ308" s="93"/>
      <c r="FK308" s="93"/>
      <c r="FL308" s="93"/>
      <c r="FM308" s="93"/>
      <c r="FN308" s="93"/>
      <c r="FO308" s="93"/>
      <c r="FP308" s="93"/>
      <c r="FQ308" s="93"/>
      <c r="FR308" s="93"/>
      <c r="FS308" s="93"/>
      <c r="FT308" s="93"/>
      <c r="FU308" s="93"/>
      <c r="FV308" s="93"/>
      <c r="FW308" s="93"/>
      <c r="FX308" s="93"/>
      <c r="FY308" s="93"/>
      <c r="FZ308" s="93"/>
      <c r="GA308" s="93"/>
      <c r="GB308" s="93"/>
      <c r="GC308" s="93"/>
      <c r="GD308" s="93"/>
      <c r="GE308" s="93"/>
      <c r="GF308" s="93"/>
      <c r="GG308" s="93"/>
      <c r="GH308" s="93"/>
      <c r="GI308" s="93"/>
      <c r="GJ308" s="93"/>
      <c r="GK308" s="93"/>
      <c r="GL308" s="93"/>
      <c r="GM308" s="93"/>
      <c r="GN308" s="93"/>
      <c r="GO308" s="93"/>
      <c r="GP308" s="93"/>
      <c r="GQ308" s="93"/>
      <c r="GR308" s="93"/>
      <c r="GS308" s="93"/>
      <c r="GT308" s="93"/>
      <c r="GU308" s="93"/>
      <c r="GV308" s="93"/>
      <c r="GW308" s="93"/>
      <c r="GX308" s="93"/>
      <c r="GY308" s="93"/>
      <c r="GZ308" s="93"/>
      <c r="HA308" s="93"/>
      <c r="HB308" s="93"/>
      <c r="HC308" s="93"/>
      <c r="HD308" s="93"/>
      <c r="HE308" s="93"/>
      <c r="HF308" s="93"/>
      <c r="HG308" s="93"/>
      <c r="HH308" s="93"/>
      <c r="HI308" s="93"/>
      <c r="HJ308" s="93"/>
      <c r="HK308" s="93"/>
      <c r="HL308" s="93"/>
      <c r="HM308" s="93"/>
      <c r="HN308" s="93"/>
      <c r="HO308" s="93"/>
      <c r="HP308" s="93"/>
      <c r="HQ308" s="93"/>
      <c r="HR308" s="93"/>
      <c r="HS308" s="93"/>
      <c r="HT308" s="93"/>
      <c r="HU308" s="93"/>
      <c r="HV308" s="93"/>
      <c r="HW308" s="93"/>
      <c r="HX308" s="93"/>
      <c r="HY308" s="93"/>
      <c r="HZ308" s="93"/>
      <c r="IA308" s="93"/>
      <c r="IB308" s="93"/>
      <c r="IC308" s="93"/>
      <c r="ID308" s="93"/>
      <c r="IE308" s="93"/>
      <c r="IF308" s="93"/>
      <c r="IG308" s="93"/>
      <c r="IH308" s="93"/>
      <c r="II308" s="93"/>
      <c r="IJ308" s="93"/>
      <c r="IK308" s="93"/>
      <c r="IL308" s="93"/>
      <c r="IM308" s="93"/>
      <c r="IN308" s="93"/>
      <c r="IO308" s="93"/>
      <c r="IP308" s="93"/>
      <c r="IQ308" s="93"/>
      <c r="IR308" s="93"/>
      <c r="IS308" s="93"/>
      <c r="IT308" s="93"/>
      <c r="IU308" s="93"/>
      <c r="IV308" s="93"/>
      <c r="IW308" s="93"/>
    </row>
    <row r="309" customFormat="false" ht="12.75" hidden="false" customHeight="false" outlineLevel="0" collapsed="false">
      <c r="A309" s="93"/>
      <c r="B309" s="105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  <c r="CV309" s="93"/>
      <c r="CW309" s="93"/>
      <c r="CX309" s="93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  <c r="EK309" s="93"/>
      <c r="EL309" s="93"/>
      <c r="EM309" s="93"/>
      <c r="EN309" s="93"/>
      <c r="EO309" s="93"/>
      <c r="EP309" s="93"/>
      <c r="EQ309" s="93"/>
      <c r="ER309" s="93"/>
      <c r="ES309" s="93"/>
      <c r="ET309" s="93"/>
      <c r="EU309" s="93"/>
      <c r="EV309" s="93"/>
      <c r="EW309" s="93"/>
      <c r="EX309" s="93"/>
      <c r="EY309" s="93"/>
      <c r="EZ309" s="93"/>
      <c r="FA309" s="93"/>
      <c r="FB309" s="93"/>
      <c r="FC309" s="93"/>
      <c r="FD309" s="93"/>
      <c r="FE309" s="93"/>
      <c r="FF309" s="93"/>
      <c r="FG309" s="93"/>
      <c r="FH309" s="93"/>
      <c r="FI309" s="93"/>
      <c r="FJ309" s="93"/>
      <c r="FK309" s="93"/>
      <c r="FL309" s="93"/>
      <c r="FM309" s="93"/>
      <c r="FN309" s="93"/>
      <c r="FO309" s="93"/>
      <c r="FP309" s="93"/>
      <c r="FQ309" s="93"/>
      <c r="FR309" s="93"/>
      <c r="FS309" s="93"/>
      <c r="FT309" s="93"/>
      <c r="FU309" s="93"/>
      <c r="FV309" s="93"/>
      <c r="FW309" s="93"/>
      <c r="FX309" s="93"/>
      <c r="FY309" s="93"/>
      <c r="FZ309" s="93"/>
      <c r="GA309" s="93"/>
      <c r="GB309" s="93"/>
      <c r="GC309" s="93"/>
      <c r="GD309" s="93"/>
      <c r="GE309" s="93"/>
      <c r="GF309" s="93"/>
      <c r="GG309" s="93"/>
      <c r="GH309" s="93"/>
      <c r="GI309" s="93"/>
      <c r="GJ309" s="93"/>
      <c r="GK309" s="93"/>
      <c r="GL309" s="93"/>
      <c r="GM309" s="93"/>
      <c r="GN309" s="93"/>
      <c r="GO309" s="93"/>
      <c r="GP309" s="93"/>
      <c r="GQ309" s="93"/>
      <c r="GR309" s="93"/>
      <c r="GS309" s="93"/>
      <c r="GT309" s="93"/>
      <c r="GU309" s="93"/>
      <c r="GV309" s="93"/>
      <c r="GW309" s="93"/>
      <c r="GX309" s="93"/>
      <c r="GY309" s="93"/>
      <c r="GZ309" s="93"/>
      <c r="HA309" s="93"/>
      <c r="HB309" s="93"/>
      <c r="HC309" s="93"/>
      <c r="HD309" s="93"/>
      <c r="HE309" s="93"/>
      <c r="HF309" s="93"/>
      <c r="HG309" s="93"/>
      <c r="HH309" s="93"/>
      <c r="HI309" s="93"/>
      <c r="HJ309" s="93"/>
      <c r="HK309" s="93"/>
      <c r="HL309" s="93"/>
      <c r="HM309" s="93"/>
      <c r="HN309" s="93"/>
      <c r="HO309" s="93"/>
      <c r="HP309" s="93"/>
      <c r="HQ309" s="93"/>
      <c r="HR309" s="93"/>
      <c r="HS309" s="93"/>
      <c r="HT309" s="93"/>
      <c r="HU309" s="93"/>
      <c r="HV309" s="93"/>
      <c r="HW309" s="93"/>
      <c r="HX309" s="93"/>
      <c r="HY309" s="93"/>
      <c r="HZ309" s="93"/>
      <c r="IA309" s="93"/>
      <c r="IB309" s="93"/>
      <c r="IC309" s="93"/>
      <c r="ID309" s="93"/>
      <c r="IE309" s="93"/>
      <c r="IF309" s="93"/>
      <c r="IG309" s="93"/>
      <c r="IH309" s="93"/>
      <c r="II309" s="93"/>
      <c r="IJ309" s="93"/>
      <c r="IK309" s="93"/>
      <c r="IL309" s="93"/>
      <c r="IM309" s="93"/>
      <c r="IN309" s="93"/>
      <c r="IO309" s="93"/>
      <c r="IP309" s="93"/>
      <c r="IQ309" s="93"/>
      <c r="IR309" s="93"/>
      <c r="IS309" s="93"/>
      <c r="IT309" s="93"/>
      <c r="IU309" s="93"/>
      <c r="IV309" s="93"/>
      <c r="IW309" s="93"/>
    </row>
    <row r="310" customFormat="false" ht="12.75" hidden="false" customHeight="false" outlineLevel="0" collapsed="false">
      <c r="A310" s="93"/>
      <c r="B310" s="105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  <c r="EK310" s="93"/>
      <c r="EL310" s="93"/>
      <c r="EM310" s="93"/>
      <c r="EN310" s="93"/>
      <c r="EO310" s="93"/>
      <c r="EP310" s="93"/>
      <c r="EQ310" s="93"/>
      <c r="ER310" s="93"/>
      <c r="ES310" s="93"/>
      <c r="ET310" s="93"/>
      <c r="EU310" s="93"/>
      <c r="EV310" s="93"/>
      <c r="EW310" s="93"/>
      <c r="EX310" s="93"/>
      <c r="EY310" s="93"/>
      <c r="EZ310" s="93"/>
      <c r="FA310" s="93"/>
      <c r="FB310" s="93"/>
      <c r="FC310" s="93"/>
      <c r="FD310" s="93"/>
      <c r="FE310" s="93"/>
      <c r="FF310" s="93"/>
      <c r="FG310" s="93"/>
      <c r="FH310" s="93"/>
      <c r="FI310" s="93"/>
      <c r="FJ310" s="93"/>
      <c r="FK310" s="93"/>
      <c r="FL310" s="93"/>
      <c r="FM310" s="93"/>
      <c r="FN310" s="93"/>
      <c r="FO310" s="93"/>
      <c r="FP310" s="93"/>
      <c r="FQ310" s="93"/>
      <c r="FR310" s="93"/>
      <c r="FS310" s="93"/>
      <c r="FT310" s="93"/>
      <c r="FU310" s="93"/>
      <c r="FV310" s="93"/>
      <c r="FW310" s="93"/>
      <c r="FX310" s="93"/>
      <c r="FY310" s="93"/>
      <c r="FZ310" s="93"/>
      <c r="GA310" s="93"/>
      <c r="GB310" s="93"/>
      <c r="GC310" s="93"/>
      <c r="GD310" s="93"/>
      <c r="GE310" s="93"/>
      <c r="GF310" s="93"/>
      <c r="GG310" s="93"/>
      <c r="GH310" s="93"/>
      <c r="GI310" s="93"/>
      <c r="GJ310" s="93"/>
      <c r="GK310" s="93"/>
      <c r="GL310" s="93"/>
      <c r="GM310" s="93"/>
      <c r="GN310" s="93"/>
      <c r="GO310" s="93"/>
      <c r="GP310" s="93"/>
      <c r="GQ310" s="93"/>
      <c r="GR310" s="93"/>
      <c r="GS310" s="93"/>
      <c r="GT310" s="93"/>
      <c r="GU310" s="93"/>
      <c r="GV310" s="93"/>
      <c r="GW310" s="93"/>
      <c r="GX310" s="93"/>
      <c r="GY310" s="93"/>
      <c r="GZ310" s="93"/>
      <c r="HA310" s="93"/>
      <c r="HB310" s="93"/>
      <c r="HC310" s="93"/>
      <c r="HD310" s="93"/>
      <c r="HE310" s="93"/>
      <c r="HF310" s="93"/>
      <c r="HG310" s="93"/>
      <c r="HH310" s="93"/>
      <c r="HI310" s="93"/>
      <c r="HJ310" s="93"/>
      <c r="HK310" s="93"/>
      <c r="HL310" s="93"/>
      <c r="HM310" s="93"/>
      <c r="HN310" s="93"/>
      <c r="HO310" s="93"/>
      <c r="HP310" s="93"/>
      <c r="HQ310" s="93"/>
      <c r="HR310" s="93"/>
      <c r="HS310" s="93"/>
      <c r="HT310" s="93"/>
      <c r="HU310" s="93"/>
      <c r="HV310" s="93"/>
      <c r="HW310" s="93"/>
      <c r="HX310" s="93"/>
      <c r="HY310" s="93"/>
      <c r="HZ310" s="93"/>
      <c r="IA310" s="93"/>
      <c r="IB310" s="93"/>
      <c r="IC310" s="93"/>
      <c r="ID310" s="93"/>
      <c r="IE310" s="93"/>
      <c r="IF310" s="93"/>
      <c r="IG310" s="93"/>
      <c r="IH310" s="93"/>
      <c r="II310" s="93"/>
      <c r="IJ310" s="93"/>
      <c r="IK310" s="93"/>
      <c r="IL310" s="93"/>
      <c r="IM310" s="93"/>
      <c r="IN310" s="93"/>
      <c r="IO310" s="93"/>
      <c r="IP310" s="93"/>
      <c r="IQ310" s="93"/>
      <c r="IR310" s="93"/>
      <c r="IS310" s="93"/>
      <c r="IT310" s="93"/>
      <c r="IU310" s="93"/>
      <c r="IV310" s="93"/>
      <c r="IW310" s="93"/>
    </row>
    <row r="311" customFormat="false" ht="12.75" hidden="false" customHeight="false" outlineLevel="0" collapsed="false">
      <c r="A311" s="93"/>
      <c r="B311" s="105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  <c r="CV311" s="93"/>
      <c r="CW311" s="93"/>
      <c r="CX311" s="93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  <c r="EK311" s="93"/>
      <c r="EL311" s="93"/>
      <c r="EM311" s="93"/>
      <c r="EN311" s="93"/>
      <c r="EO311" s="93"/>
      <c r="EP311" s="93"/>
      <c r="EQ311" s="93"/>
      <c r="ER311" s="93"/>
      <c r="ES311" s="93"/>
      <c r="ET311" s="93"/>
      <c r="EU311" s="93"/>
      <c r="EV311" s="93"/>
      <c r="EW311" s="93"/>
      <c r="EX311" s="93"/>
      <c r="EY311" s="93"/>
      <c r="EZ311" s="93"/>
      <c r="FA311" s="93"/>
      <c r="FB311" s="93"/>
      <c r="FC311" s="93"/>
      <c r="FD311" s="93"/>
      <c r="FE311" s="93"/>
      <c r="FF311" s="93"/>
      <c r="FG311" s="93"/>
      <c r="FH311" s="93"/>
      <c r="FI311" s="93"/>
      <c r="FJ311" s="93"/>
      <c r="FK311" s="93"/>
      <c r="FL311" s="93"/>
      <c r="FM311" s="93"/>
      <c r="FN311" s="93"/>
      <c r="FO311" s="93"/>
      <c r="FP311" s="93"/>
      <c r="FQ311" s="93"/>
      <c r="FR311" s="93"/>
      <c r="FS311" s="93"/>
      <c r="FT311" s="93"/>
      <c r="FU311" s="93"/>
      <c r="FV311" s="93"/>
      <c r="FW311" s="93"/>
      <c r="FX311" s="93"/>
      <c r="FY311" s="93"/>
      <c r="FZ311" s="93"/>
      <c r="GA311" s="93"/>
      <c r="GB311" s="93"/>
      <c r="GC311" s="93"/>
      <c r="GD311" s="93"/>
      <c r="GE311" s="93"/>
      <c r="GF311" s="93"/>
      <c r="GG311" s="93"/>
      <c r="GH311" s="93"/>
      <c r="GI311" s="93"/>
      <c r="GJ311" s="93"/>
      <c r="GK311" s="93"/>
      <c r="GL311" s="93"/>
      <c r="GM311" s="93"/>
      <c r="GN311" s="93"/>
      <c r="GO311" s="93"/>
      <c r="GP311" s="93"/>
      <c r="GQ311" s="93"/>
      <c r="GR311" s="93"/>
      <c r="GS311" s="93"/>
      <c r="GT311" s="93"/>
      <c r="GU311" s="93"/>
      <c r="GV311" s="93"/>
      <c r="GW311" s="93"/>
      <c r="GX311" s="93"/>
      <c r="GY311" s="93"/>
      <c r="GZ311" s="93"/>
      <c r="HA311" s="93"/>
      <c r="HB311" s="93"/>
      <c r="HC311" s="93"/>
      <c r="HD311" s="93"/>
      <c r="HE311" s="93"/>
      <c r="HF311" s="93"/>
      <c r="HG311" s="93"/>
      <c r="HH311" s="93"/>
      <c r="HI311" s="93"/>
      <c r="HJ311" s="93"/>
      <c r="HK311" s="93"/>
      <c r="HL311" s="93"/>
      <c r="HM311" s="93"/>
      <c r="HN311" s="93"/>
      <c r="HO311" s="93"/>
      <c r="HP311" s="93"/>
      <c r="HQ311" s="93"/>
      <c r="HR311" s="93"/>
      <c r="HS311" s="93"/>
      <c r="HT311" s="93"/>
      <c r="HU311" s="93"/>
      <c r="HV311" s="93"/>
      <c r="HW311" s="93"/>
      <c r="HX311" s="93"/>
      <c r="HY311" s="93"/>
      <c r="HZ311" s="93"/>
      <c r="IA311" s="93"/>
      <c r="IB311" s="93"/>
      <c r="IC311" s="93"/>
      <c r="ID311" s="93"/>
      <c r="IE311" s="93"/>
      <c r="IF311" s="93"/>
      <c r="IG311" s="93"/>
      <c r="IH311" s="93"/>
      <c r="II311" s="93"/>
      <c r="IJ311" s="93"/>
      <c r="IK311" s="93"/>
      <c r="IL311" s="93"/>
      <c r="IM311" s="93"/>
      <c r="IN311" s="93"/>
      <c r="IO311" s="93"/>
      <c r="IP311" s="93"/>
      <c r="IQ311" s="93"/>
      <c r="IR311" s="93"/>
      <c r="IS311" s="93"/>
      <c r="IT311" s="93"/>
      <c r="IU311" s="93"/>
      <c r="IV311" s="93"/>
      <c r="IW311" s="93"/>
    </row>
    <row r="312" customFormat="false" ht="12.75" hidden="false" customHeight="false" outlineLevel="0" collapsed="false">
      <c r="A312" s="93"/>
      <c r="B312" s="105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  <c r="CV312" s="93"/>
      <c r="CW312" s="93"/>
      <c r="CX312" s="93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  <c r="EK312" s="93"/>
      <c r="EL312" s="93"/>
      <c r="EM312" s="93"/>
      <c r="EN312" s="93"/>
      <c r="EO312" s="93"/>
      <c r="EP312" s="93"/>
      <c r="EQ312" s="93"/>
      <c r="ER312" s="93"/>
      <c r="ES312" s="93"/>
      <c r="ET312" s="93"/>
      <c r="EU312" s="93"/>
      <c r="EV312" s="93"/>
      <c r="EW312" s="93"/>
      <c r="EX312" s="93"/>
      <c r="EY312" s="93"/>
      <c r="EZ312" s="93"/>
      <c r="FA312" s="93"/>
      <c r="FB312" s="93"/>
      <c r="FC312" s="93"/>
      <c r="FD312" s="93"/>
      <c r="FE312" s="93"/>
      <c r="FF312" s="93"/>
      <c r="FG312" s="93"/>
      <c r="FH312" s="93"/>
      <c r="FI312" s="93"/>
      <c r="FJ312" s="93"/>
      <c r="FK312" s="93"/>
      <c r="FL312" s="93"/>
      <c r="FM312" s="93"/>
      <c r="FN312" s="93"/>
      <c r="FO312" s="93"/>
      <c r="FP312" s="93"/>
      <c r="FQ312" s="93"/>
      <c r="FR312" s="93"/>
      <c r="FS312" s="93"/>
      <c r="FT312" s="93"/>
      <c r="FU312" s="93"/>
      <c r="FV312" s="93"/>
      <c r="FW312" s="93"/>
      <c r="FX312" s="93"/>
      <c r="FY312" s="93"/>
      <c r="FZ312" s="93"/>
      <c r="GA312" s="93"/>
      <c r="GB312" s="93"/>
      <c r="GC312" s="93"/>
      <c r="GD312" s="93"/>
      <c r="GE312" s="93"/>
      <c r="GF312" s="93"/>
      <c r="GG312" s="93"/>
      <c r="GH312" s="93"/>
      <c r="GI312" s="93"/>
      <c r="GJ312" s="93"/>
      <c r="GK312" s="93"/>
      <c r="GL312" s="93"/>
      <c r="GM312" s="93"/>
      <c r="GN312" s="93"/>
      <c r="GO312" s="93"/>
      <c r="GP312" s="93"/>
      <c r="GQ312" s="93"/>
      <c r="GR312" s="93"/>
      <c r="GS312" s="93"/>
      <c r="GT312" s="93"/>
      <c r="GU312" s="93"/>
      <c r="GV312" s="93"/>
      <c r="GW312" s="93"/>
      <c r="GX312" s="93"/>
      <c r="GY312" s="93"/>
      <c r="GZ312" s="93"/>
      <c r="HA312" s="93"/>
      <c r="HB312" s="93"/>
      <c r="HC312" s="93"/>
      <c r="HD312" s="93"/>
      <c r="HE312" s="93"/>
      <c r="HF312" s="93"/>
      <c r="HG312" s="93"/>
      <c r="HH312" s="93"/>
      <c r="HI312" s="93"/>
      <c r="HJ312" s="93"/>
      <c r="HK312" s="93"/>
      <c r="HL312" s="93"/>
      <c r="HM312" s="93"/>
      <c r="HN312" s="93"/>
      <c r="HO312" s="93"/>
      <c r="HP312" s="93"/>
      <c r="HQ312" s="93"/>
      <c r="HR312" s="93"/>
      <c r="HS312" s="93"/>
      <c r="HT312" s="93"/>
      <c r="HU312" s="93"/>
      <c r="HV312" s="93"/>
      <c r="HW312" s="93"/>
      <c r="HX312" s="93"/>
      <c r="HY312" s="93"/>
      <c r="HZ312" s="93"/>
      <c r="IA312" s="93"/>
      <c r="IB312" s="93"/>
      <c r="IC312" s="93"/>
      <c r="ID312" s="93"/>
      <c r="IE312" s="93"/>
      <c r="IF312" s="93"/>
      <c r="IG312" s="93"/>
      <c r="IH312" s="93"/>
      <c r="II312" s="93"/>
      <c r="IJ312" s="93"/>
      <c r="IK312" s="93"/>
      <c r="IL312" s="93"/>
      <c r="IM312" s="93"/>
      <c r="IN312" s="93"/>
      <c r="IO312" s="93"/>
      <c r="IP312" s="93"/>
      <c r="IQ312" s="93"/>
      <c r="IR312" s="93"/>
      <c r="IS312" s="93"/>
      <c r="IT312" s="93"/>
      <c r="IU312" s="93"/>
      <c r="IV312" s="93"/>
      <c r="IW312" s="93"/>
    </row>
    <row r="313" customFormat="false" ht="12.75" hidden="false" customHeight="false" outlineLevel="0" collapsed="false">
      <c r="A313" s="93"/>
      <c r="B313" s="105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  <c r="CV313" s="93"/>
      <c r="CW313" s="93"/>
      <c r="CX313" s="93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  <c r="EK313" s="93"/>
      <c r="EL313" s="93"/>
      <c r="EM313" s="93"/>
      <c r="EN313" s="93"/>
      <c r="EO313" s="93"/>
      <c r="EP313" s="93"/>
      <c r="EQ313" s="93"/>
      <c r="ER313" s="93"/>
      <c r="ES313" s="93"/>
      <c r="ET313" s="93"/>
      <c r="EU313" s="93"/>
      <c r="EV313" s="93"/>
      <c r="EW313" s="93"/>
      <c r="EX313" s="93"/>
      <c r="EY313" s="93"/>
      <c r="EZ313" s="93"/>
      <c r="FA313" s="93"/>
      <c r="FB313" s="93"/>
      <c r="FC313" s="93"/>
      <c r="FD313" s="93"/>
      <c r="FE313" s="93"/>
      <c r="FF313" s="93"/>
      <c r="FG313" s="93"/>
      <c r="FH313" s="93"/>
      <c r="FI313" s="93"/>
      <c r="FJ313" s="93"/>
      <c r="FK313" s="93"/>
      <c r="FL313" s="93"/>
      <c r="FM313" s="93"/>
      <c r="FN313" s="93"/>
      <c r="FO313" s="93"/>
      <c r="FP313" s="93"/>
      <c r="FQ313" s="93"/>
      <c r="FR313" s="93"/>
      <c r="FS313" s="93"/>
      <c r="FT313" s="93"/>
      <c r="FU313" s="93"/>
      <c r="FV313" s="93"/>
      <c r="FW313" s="93"/>
      <c r="FX313" s="93"/>
      <c r="FY313" s="93"/>
      <c r="FZ313" s="93"/>
      <c r="GA313" s="93"/>
      <c r="GB313" s="93"/>
      <c r="GC313" s="93"/>
      <c r="GD313" s="93"/>
      <c r="GE313" s="93"/>
      <c r="GF313" s="93"/>
      <c r="GG313" s="93"/>
      <c r="GH313" s="93"/>
      <c r="GI313" s="93"/>
      <c r="GJ313" s="93"/>
      <c r="GK313" s="93"/>
      <c r="GL313" s="93"/>
      <c r="GM313" s="93"/>
      <c r="GN313" s="93"/>
      <c r="GO313" s="93"/>
      <c r="GP313" s="93"/>
      <c r="GQ313" s="93"/>
      <c r="GR313" s="93"/>
      <c r="GS313" s="93"/>
      <c r="GT313" s="93"/>
      <c r="GU313" s="93"/>
      <c r="GV313" s="93"/>
      <c r="GW313" s="93"/>
      <c r="GX313" s="93"/>
      <c r="GY313" s="93"/>
      <c r="GZ313" s="93"/>
      <c r="HA313" s="93"/>
      <c r="HB313" s="93"/>
      <c r="HC313" s="93"/>
      <c r="HD313" s="93"/>
      <c r="HE313" s="93"/>
      <c r="HF313" s="93"/>
      <c r="HG313" s="93"/>
      <c r="HH313" s="93"/>
      <c r="HI313" s="93"/>
      <c r="HJ313" s="93"/>
      <c r="HK313" s="93"/>
      <c r="HL313" s="93"/>
      <c r="HM313" s="93"/>
      <c r="HN313" s="93"/>
      <c r="HO313" s="93"/>
      <c r="HP313" s="93"/>
      <c r="HQ313" s="93"/>
      <c r="HR313" s="93"/>
      <c r="HS313" s="93"/>
      <c r="HT313" s="93"/>
      <c r="HU313" s="93"/>
      <c r="HV313" s="93"/>
      <c r="HW313" s="93"/>
      <c r="HX313" s="93"/>
      <c r="HY313" s="93"/>
      <c r="HZ313" s="93"/>
      <c r="IA313" s="93"/>
      <c r="IB313" s="93"/>
      <c r="IC313" s="93"/>
      <c r="ID313" s="93"/>
      <c r="IE313" s="93"/>
      <c r="IF313" s="93"/>
      <c r="IG313" s="93"/>
      <c r="IH313" s="93"/>
      <c r="II313" s="93"/>
      <c r="IJ313" s="93"/>
      <c r="IK313" s="93"/>
      <c r="IL313" s="93"/>
      <c r="IM313" s="93"/>
      <c r="IN313" s="93"/>
      <c r="IO313" s="93"/>
      <c r="IP313" s="93"/>
      <c r="IQ313" s="93"/>
      <c r="IR313" s="93"/>
      <c r="IS313" s="93"/>
      <c r="IT313" s="93"/>
      <c r="IU313" s="93"/>
      <c r="IV313" s="93"/>
      <c r="IW313" s="93"/>
    </row>
    <row r="314" customFormat="false" ht="12.75" hidden="false" customHeight="false" outlineLevel="0" collapsed="false">
      <c r="A314" s="93"/>
      <c r="B314" s="105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  <c r="CV314" s="93"/>
      <c r="CW314" s="93"/>
      <c r="CX314" s="93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  <c r="EK314" s="93"/>
      <c r="EL314" s="93"/>
      <c r="EM314" s="93"/>
      <c r="EN314" s="93"/>
      <c r="EO314" s="93"/>
      <c r="EP314" s="93"/>
      <c r="EQ314" s="93"/>
      <c r="ER314" s="93"/>
      <c r="ES314" s="93"/>
      <c r="ET314" s="93"/>
      <c r="EU314" s="93"/>
      <c r="EV314" s="93"/>
      <c r="EW314" s="93"/>
      <c r="EX314" s="93"/>
      <c r="EY314" s="93"/>
      <c r="EZ314" s="93"/>
      <c r="FA314" s="93"/>
      <c r="FB314" s="93"/>
      <c r="FC314" s="93"/>
      <c r="FD314" s="93"/>
      <c r="FE314" s="93"/>
      <c r="FF314" s="93"/>
      <c r="FG314" s="93"/>
      <c r="FH314" s="93"/>
      <c r="FI314" s="93"/>
      <c r="FJ314" s="93"/>
      <c r="FK314" s="93"/>
      <c r="FL314" s="93"/>
      <c r="FM314" s="93"/>
      <c r="FN314" s="93"/>
      <c r="FO314" s="93"/>
      <c r="FP314" s="93"/>
      <c r="FQ314" s="93"/>
      <c r="FR314" s="93"/>
      <c r="FS314" s="93"/>
      <c r="FT314" s="93"/>
      <c r="FU314" s="93"/>
      <c r="FV314" s="93"/>
      <c r="FW314" s="93"/>
      <c r="FX314" s="93"/>
      <c r="FY314" s="93"/>
      <c r="FZ314" s="93"/>
      <c r="GA314" s="93"/>
      <c r="GB314" s="93"/>
      <c r="GC314" s="93"/>
      <c r="GD314" s="93"/>
      <c r="GE314" s="93"/>
      <c r="GF314" s="93"/>
      <c r="GG314" s="93"/>
      <c r="GH314" s="93"/>
      <c r="GI314" s="93"/>
      <c r="GJ314" s="93"/>
      <c r="GK314" s="93"/>
      <c r="GL314" s="93"/>
      <c r="GM314" s="93"/>
      <c r="GN314" s="93"/>
      <c r="GO314" s="93"/>
      <c r="GP314" s="93"/>
      <c r="GQ314" s="93"/>
      <c r="GR314" s="93"/>
      <c r="GS314" s="93"/>
      <c r="GT314" s="93"/>
      <c r="GU314" s="93"/>
      <c r="GV314" s="93"/>
      <c r="GW314" s="93"/>
      <c r="GX314" s="93"/>
      <c r="GY314" s="93"/>
      <c r="GZ314" s="93"/>
      <c r="HA314" s="93"/>
      <c r="HB314" s="93"/>
      <c r="HC314" s="93"/>
      <c r="HD314" s="93"/>
      <c r="HE314" s="93"/>
      <c r="HF314" s="93"/>
      <c r="HG314" s="93"/>
      <c r="HH314" s="93"/>
      <c r="HI314" s="93"/>
      <c r="HJ314" s="93"/>
      <c r="HK314" s="93"/>
      <c r="HL314" s="93"/>
      <c r="HM314" s="93"/>
      <c r="HN314" s="93"/>
      <c r="HO314" s="93"/>
      <c r="HP314" s="93"/>
      <c r="HQ314" s="93"/>
      <c r="HR314" s="93"/>
      <c r="HS314" s="93"/>
      <c r="HT314" s="93"/>
      <c r="HU314" s="93"/>
      <c r="HV314" s="93"/>
      <c r="HW314" s="93"/>
      <c r="HX314" s="93"/>
      <c r="HY314" s="93"/>
      <c r="HZ314" s="93"/>
      <c r="IA314" s="93"/>
      <c r="IB314" s="93"/>
      <c r="IC314" s="93"/>
      <c r="ID314" s="93"/>
      <c r="IE314" s="93"/>
      <c r="IF314" s="93"/>
      <c r="IG314" s="93"/>
      <c r="IH314" s="93"/>
      <c r="II314" s="93"/>
      <c r="IJ314" s="93"/>
      <c r="IK314" s="93"/>
      <c r="IL314" s="93"/>
      <c r="IM314" s="93"/>
      <c r="IN314" s="93"/>
      <c r="IO314" s="93"/>
      <c r="IP314" s="93"/>
      <c r="IQ314" s="93"/>
      <c r="IR314" s="93"/>
      <c r="IS314" s="93"/>
      <c r="IT314" s="93"/>
      <c r="IU314" s="93"/>
      <c r="IV314" s="93"/>
      <c r="IW314" s="93"/>
    </row>
    <row r="315" customFormat="false" ht="12.75" hidden="false" customHeight="false" outlineLevel="0" collapsed="false">
      <c r="A315" s="93"/>
      <c r="B315" s="105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  <c r="CV315" s="93"/>
      <c r="CW315" s="93"/>
      <c r="CX315" s="93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  <c r="EK315" s="93"/>
      <c r="EL315" s="93"/>
      <c r="EM315" s="93"/>
      <c r="EN315" s="93"/>
      <c r="EO315" s="93"/>
      <c r="EP315" s="93"/>
      <c r="EQ315" s="93"/>
      <c r="ER315" s="93"/>
      <c r="ES315" s="93"/>
      <c r="ET315" s="93"/>
      <c r="EU315" s="93"/>
      <c r="EV315" s="93"/>
      <c r="EW315" s="93"/>
      <c r="EX315" s="93"/>
      <c r="EY315" s="93"/>
      <c r="EZ315" s="93"/>
      <c r="FA315" s="93"/>
      <c r="FB315" s="93"/>
      <c r="FC315" s="93"/>
      <c r="FD315" s="93"/>
      <c r="FE315" s="93"/>
      <c r="FF315" s="93"/>
      <c r="FG315" s="93"/>
      <c r="FH315" s="93"/>
      <c r="FI315" s="93"/>
      <c r="FJ315" s="93"/>
      <c r="FK315" s="93"/>
      <c r="FL315" s="93"/>
      <c r="FM315" s="93"/>
      <c r="FN315" s="93"/>
      <c r="FO315" s="93"/>
      <c r="FP315" s="93"/>
      <c r="FQ315" s="93"/>
      <c r="FR315" s="93"/>
      <c r="FS315" s="93"/>
      <c r="FT315" s="93"/>
      <c r="FU315" s="93"/>
      <c r="FV315" s="93"/>
      <c r="FW315" s="93"/>
      <c r="FX315" s="93"/>
      <c r="FY315" s="93"/>
      <c r="FZ315" s="93"/>
      <c r="GA315" s="93"/>
      <c r="GB315" s="93"/>
      <c r="GC315" s="93"/>
      <c r="GD315" s="93"/>
      <c r="GE315" s="93"/>
      <c r="GF315" s="93"/>
      <c r="GG315" s="93"/>
      <c r="GH315" s="93"/>
      <c r="GI315" s="93"/>
      <c r="GJ315" s="93"/>
      <c r="GK315" s="93"/>
      <c r="GL315" s="93"/>
      <c r="GM315" s="93"/>
      <c r="GN315" s="93"/>
      <c r="GO315" s="93"/>
      <c r="GP315" s="93"/>
      <c r="GQ315" s="93"/>
      <c r="GR315" s="93"/>
      <c r="GS315" s="93"/>
      <c r="GT315" s="93"/>
      <c r="GU315" s="93"/>
      <c r="GV315" s="93"/>
      <c r="GW315" s="93"/>
      <c r="GX315" s="93"/>
      <c r="GY315" s="93"/>
      <c r="GZ315" s="93"/>
      <c r="HA315" s="93"/>
      <c r="HB315" s="93"/>
      <c r="HC315" s="93"/>
      <c r="HD315" s="93"/>
      <c r="HE315" s="93"/>
      <c r="HF315" s="93"/>
      <c r="HG315" s="93"/>
      <c r="HH315" s="93"/>
      <c r="HI315" s="93"/>
      <c r="HJ315" s="93"/>
      <c r="HK315" s="93"/>
      <c r="HL315" s="93"/>
      <c r="HM315" s="93"/>
      <c r="HN315" s="93"/>
      <c r="HO315" s="93"/>
      <c r="HP315" s="93"/>
      <c r="HQ315" s="93"/>
      <c r="HR315" s="93"/>
      <c r="HS315" s="93"/>
      <c r="HT315" s="93"/>
      <c r="HU315" s="93"/>
      <c r="HV315" s="93"/>
      <c r="HW315" s="93"/>
      <c r="HX315" s="93"/>
      <c r="HY315" s="93"/>
      <c r="HZ315" s="93"/>
      <c r="IA315" s="93"/>
      <c r="IB315" s="93"/>
      <c r="IC315" s="93"/>
      <c r="ID315" s="93"/>
      <c r="IE315" s="93"/>
      <c r="IF315" s="93"/>
      <c r="IG315" s="93"/>
      <c r="IH315" s="93"/>
      <c r="II315" s="93"/>
      <c r="IJ315" s="93"/>
      <c r="IK315" s="93"/>
      <c r="IL315" s="93"/>
      <c r="IM315" s="93"/>
      <c r="IN315" s="93"/>
      <c r="IO315" s="93"/>
      <c r="IP315" s="93"/>
      <c r="IQ315" s="93"/>
      <c r="IR315" s="93"/>
      <c r="IS315" s="93"/>
      <c r="IT315" s="93"/>
      <c r="IU315" s="93"/>
      <c r="IV315" s="93"/>
      <c r="IW315" s="93"/>
    </row>
    <row r="316" customFormat="false" ht="12.75" hidden="false" customHeight="false" outlineLevel="0" collapsed="false">
      <c r="A316" s="93"/>
      <c r="B316" s="105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  <c r="CV316" s="93"/>
      <c r="CW316" s="93"/>
      <c r="CX316" s="93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  <c r="EK316" s="93"/>
      <c r="EL316" s="93"/>
      <c r="EM316" s="93"/>
      <c r="EN316" s="93"/>
      <c r="EO316" s="93"/>
      <c r="EP316" s="93"/>
      <c r="EQ316" s="93"/>
      <c r="ER316" s="93"/>
      <c r="ES316" s="93"/>
      <c r="ET316" s="93"/>
      <c r="EU316" s="93"/>
      <c r="EV316" s="93"/>
      <c r="EW316" s="93"/>
      <c r="EX316" s="93"/>
      <c r="EY316" s="93"/>
      <c r="EZ316" s="93"/>
      <c r="FA316" s="93"/>
      <c r="FB316" s="93"/>
      <c r="FC316" s="93"/>
      <c r="FD316" s="93"/>
      <c r="FE316" s="93"/>
      <c r="FF316" s="93"/>
      <c r="FG316" s="93"/>
      <c r="FH316" s="93"/>
      <c r="FI316" s="93"/>
      <c r="FJ316" s="93"/>
      <c r="FK316" s="93"/>
      <c r="FL316" s="93"/>
      <c r="FM316" s="93"/>
      <c r="FN316" s="93"/>
      <c r="FO316" s="93"/>
      <c r="FP316" s="93"/>
      <c r="FQ316" s="93"/>
      <c r="FR316" s="93"/>
      <c r="FS316" s="93"/>
      <c r="FT316" s="93"/>
      <c r="FU316" s="93"/>
      <c r="FV316" s="93"/>
      <c r="FW316" s="93"/>
      <c r="FX316" s="93"/>
      <c r="FY316" s="93"/>
      <c r="FZ316" s="93"/>
      <c r="GA316" s="93"/>
      <c r="GB316" s="93"/>
      <c r="GC316" s="93"/>
      <c r="GD316" s="93"/>
      <c r="GE316" s="93"/>
      <c r="GF316" s="93"/>
      <c r="GG316" s="93"/>
      <c r="GH316" s="93"/>
      <c r="GI316" s="93"/>
      <c r="GJ316" s="93"/>
      <c r="GK316" s="93"/>
      <c r="GL316" s="93"/>
      <c r="GM316" s="93"/>
      <c r="GN316" s="93"/>
      <c r="GO316" s="93"/>
      <c r="GP316" s="93"/>
      <c r="GQ316" s="93"/>
      <c r="GR316" s="93"/>
      <c r="GS316" s="93"/>
      <c r="GT316" s="93"/>
      <c r="GU316" s="93"/>
      <c r="GV316" s="93"/>
      <c r="GW316" s="93"/>
      <c r="GX316" s="93"/>
      <c r="GY316" s="93"/>
      <c r="GZ316" s="93"/>
      <c r="HA316" s="93"/>
      <c r="HB316" s="93"/>
      <c r="HC316" s="93"/>
      <c r="HD316" s="93"/>
      <c r="HE316" s="93"/>
      <c r="HF316" s="93"/>
      <c r="HG316" s="93"/>
      <c r="HH316" s="93"/>
      <c r="HI316" s="93"/>
      <c r="HJ316" s="93"/>
      <c r="HK316" s="93"/>
      <c r="HL316" s="93"/>
      <c r="HM316" s="93"/>
      <c r="HN316" s="93"/>
      <c r="HO316" s="93"/>
      <c r="HP316" s="93"/>
      <c r="HQ316" s="93"/>
      <c r="HR316" s="93"/>
      <c r="HS316" s="93"/>
      <c r="HT316" s="93"/>
      <c r="HU316" s="93"/>
      <c r="HV316" s="93"/>
      <c r="HW316" s="93"/>
      <c r="HX316" s="93"/>
      <c r="HY316" s="93"/>
      <c r="HZ316" s="93"/>
      <c r="IA316" s="93"/>
      <c r="IB316" s="93"/>
      <c r="IC316" s="93"/>
      <c r="ID316" s="93"/>
      <c r="IE316" s="93"/>
      <c r="IF316" s="93"/>
      <c r="IG316" s="93"/>
      <c r="IH316" s="93"/>
      <c r="II316" s="93"/>
      <c r="IJ316" s="93"/>
      <c r="IK316" s="93"/>
      <c r="IL316" s="93"/>
      <c r="IM316" s="93"/>
      <c r="IN316" s="93"/>
      <c r="IO316" s="93"/>
      <c r="IP316" s="93"/>
      <c r="IQ316" s="93"/>
      <c r="IR316" s="93"/>
      <c r="IS316" s="93"/>
      <c r="IT316" s="93"/>
      <c r="IU316" s="93"/>
      <c r="IV316" s="93"/>
      <c r="IW316" s="93"/>
    </row>
    <row r="317" customFormat="false" ht="12.75" hidden="false" customHeight="false" outlineLevel="0" collapsed="false">
      <c r="A317" s="93"/>
      <c r="B317" s="105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  <c r="CV317" s="93"/>
      <c r="CW317" s="93"/>
      <c r="CX317" s="93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  <c r="EK317" s="93"/>
      <c r="EL317" s="93"/>
      <c r="EM317" s="93"/>
      <c r="EN317" s="93"/>
      <c r="EO317" s="93"/>
      <c r="EP317" s="93"/>
      <c r="EQ317" s="93"/>
      <c r="ER317" s="93"/>
      <c r="ES317" s="93"/>
      <c r="ET317" s="93"/>
      <c r="EU317" s="93"/>
      <c r="EV317" s="93"/>
      <c r="EW317" s="93"/>
      <c r="EX317" s="93"/>
      <c r="EY317" s="93"/>
      <c r="EZ317" s="93"/>
      <c r="FA317" s="93"/>
      <c r="FB317" s="93"/>
      <c r="FC317" s="93"/>
      <c r="FD317" s="93"/>
      <c r="FE317" s="93"/>
      <c r="FF317" s="93"/>
      <c r="FG317" s="93"/>
      <c r="FH317" s="93"/>
      <c r="FI317" s="93"/>
      <c r="FJ317" s="93"/>
      <c r="FK317" s="93"/>
      <c r="FL317" s="93"/>
      <c r="FM317" s="93"/>
      <c r="FN317" s="93"/>
      <c r="FO317" s="93"/>
      <c r="FP317" s="93"/>
      <c r="FQ317" s="93"/>
      <c r="FR317" s="93"/>
      <c r="FS317" s="93"/>
      <c r="FT317" s="93"/>
      <c r="FU317" s="93"/>
      <c r="FV317" s="93"/>
      <c r="FW317" s="93"/>
      <c r="FX317" s="93"/>
      <c r="FY317" s="93"/>
      <c r="FZ317" s="93"/>
      <c r="GA317" s="93"/>
      <c r="GB317" s="93"/>
      <c r="GC317" s="93"/>
      <c r="GD317" s="93"/>
      <c r="GE317" s="93"/>
      <c r="GF317" s="93"/>
      <c r="GG317" s="93"/>
      <c r="GH317" s="93"/>
      <c r="GI317" s="93"/>
      <c r="GJ317" s="93"/>
      <c r="GK317" s="93"/>
      <c r="GL317" s="93"/>
      <c r="GM317" s="93"/>
      <c r="GN317" s="93"/>
      <c r="GO317" s="93"/>
      <c r="GP317" s="93"/>
      <c r="GQ317" s="93"/>
      <c r="GR317" s="93"/>
      <c r="GS317" s="93"/>
      <c r="GT317" s="93"/>
      <c r="GU317" s="93"/>
      <c r="GV317" s="93"/>
      <c r="GW317" s="93"/>
      <c r="GX317" s="93"/>
      <c r="GY317" s="93"/>
      <c r="GZ317" s="93"/>
      <c r="HA317" s="93"/>
      <c r="HB317" s="93"/>
      <c r="HC317" s="93"/>
      <c r="HD317" s="93"/>
      <c r="HE317" s="93"/>
      <c r="HF317" s="93"/>
      <c r="HG317" s="93"/>
      <c r="HH317" s="93"/>
      <c r="HI317" s="93"/>
      <c r="HJ317" s="93"/>
      <c r="HK317" s="93"/>
      <c r="HL317" s="93"/>
      <c r="HM317" s="93"/>
      <c r="HN317" s="93"/>
      <c r="HO317" s="93"/>
      <c r="HP317" s="93"/>
      <c r="HQ317" s="93"/>
      <c r="HR317" s="93"/>
      <c r="HS317" s="93"/>
      <c r="HT317" s="93"/>
      <c r="HU317" s="93"/>
      <c r="HV317" s="93"/>
      <c r="HW317" s="93"/>
      <c r="HX317" s="93"/>
      <c r="HY317" s="93"/>
      <c r="HZ317" s="93"/>
      <c r="IA317" s="93"/>
      <c r="IB317" s="93"/>
      <c r="IC317" s="93"/>
      <c r="ID317" s="93"/>
      <c r="IE317" s="93"/>
      <c r="IF317" s="93"/>
      <c r="IG317" s="93"/>
      <c r="IH317" s="93"/>
      <c r="II317" s="93"/>
      <c r="IJ317" s="93"/>
      <c r="IK317" s="93"/>
      <c r="IL317" s="93"/>
      <c r="IM317" s="93"/>
      <c r="IN317" s="93"/>
      <c r="IO317" s="93"/>
      <c r="IP317" s="93"/>
      <c r="IQ317" s="93"/>
      <c r="IR317" s="93"/>
      <c r="IS317" s="93"/>
      <c r="IT317" s="93"/>
      <c r="IU317" s="93"/>
      <c r="IV317" s="93"/>
      <c r="IW317" s="93"/>
    </row>
    <row r="318" customFormat="false" ht="12.75" hidden="false" customHeight="false" outlineLevel="0" collapsed="false">
      <c r="A318" s="93"/>
      <c r="B318" s="105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  <c r="CV318" s="93"/>
      <c r="CW318" s="93"/>
      <c r="CX318" s="93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  <c r="EK318" s="93"/>
      <c r="EL318" s="93"/>
      <c r="EM318" s="93"/>
      <c r="EN318" s="93"/>
      <c r="EO318" s="93"/>
      <c r="EP318" s="93"/>
      <c r="EQ318" s="93"/>
      <c r="ER318" s="93"/>
      <c r="ES318" s="93"/>
      <c r="ET318" s="93"/>
      <c r="EU318" s="93"/>
      <c r="EV318" s="93"/>
      <c r="EW318" s="93"/>
      <c r="EX318" s="93"/>
      <c r="EY318" s="93"/>
      <c r="EZ318" s="93"/>
      <c r="FA318" s="93"/>
      <c r="FB318" s="93"/>
      <c r="FC318" s="93"/>
      <c r="FD318" s="93"/>
      <c r="FE318" s="93"/>
      <c r="FF318" s="93"/>
      <c r="FG318" s="93"/>
      <c r="FH318" s="93"/>
      <c r="FI318" s="93"/>
      <c r="FJ318" s="93"/>
      <c r="FK318" s="93"/>
      <c r="FL318" s="93"/>
      <c r="FM318" s="93"/>
      <c r="FN318" s="93"/>
      <c r="FO318" s="93"/>
      <c r="FP318" s="93"/>
      <c r="FQ318" s="93"/>
      <c r="FR318" s="93"/>
      <c r="FS318" s="93"/>
      <c r="FT318" s="93"/>
      <c r="FU318" s="93"/>
      <c r="FV318" s="93"/>
      <c r="FW318" s="93"/>
      <c r="FX318" s="93"/>
      <c r="FY318" s="93"/>
      <c r="FZ318" s="93"/>
      <c r="GA318" s="93"/>
      <c r="GB318" s="93"/>
      <c r="GC318" s="93"/>
      <c r="GD318" s="93"/>
      <c r="GE318" s="93"/>
      <c r="GF318" s="93"/>
      <c r="GG318" s="93"/>
      <c r="GH318" s="93"/>
      <c r="GI318" s="93"/>
      <c r="GJ318" s="93"/>
      <c r="GK318" s="93"/>
      <c r="GL318" s="93"/>
      <c r="GM318" s="93"/>
      <c r="GN318" s="93"/>
      <c r="GO318" s="93"/>
      <c r="GP318" s="93"/>
      <c r="GQ318" s="93"/>
      <c r="GR318" s="93"/>
      <c r="GS318" s="93"/>
      <c r="GT318" s="93"/>
      <c r="GU318" s="93"/>
      <c r="GV318" s="93"/>
      <c r="GW318" s="93"/>
      <c r="GX318" s="93"/>
      <c r="GY318" s="93"/>
      <c r="GZ318" s="93"/>
      <c r="HA318" s="93"/>
      <c r="HB318" s="93"/>
      <c r="HC318" s="93"/>
      <c r="HD318" s="93"/>
      <c r="HE318" s="93"/>
      <c r="HF318" s="93"/>
      <c r="HG318" s="93"/>
      <c r="HH318" s="93"/>
      <c r="HI318" s="93"/>
      <c r="HJ318" s="93"/>
      <c r="HK318" s="93"/>
      <c r="HL318" s="93"/>
      <c r="HM318" s="93"/>
      <c r="HN318" s="93"/>
      <c r="HO318" s="93"/>
      <c r="HP318" s="93"/>
      <c r="HQ318" s="93"/>
      <c r="HR318" s="93"/>
      <c r="HS318" s="93"/>
      <c r="HT318" s="93"/>
      <c r="HU318" s="93"/>
      <c r="HV318" s="93"/>
      <c r="HW318" s="93"/>
      <c r="HX318" s="93"/>
      <c r="HY318" s="93"/>
      <c r="HZ318" s="93"/>
      <c r="IA318" s="93"/>
      <c r="IB318" s="93"/>
      <c r="IC318" s="93"/>
      <c r="ID318" s="93"/>
      <c r="IE318" s="93"/>
      <c r="IF318" s="93"/>
      <c r="IG318" s="93"/>
      <c r="IH318" s="93"/>
      <c r="II318" s="93"/>
      <c r="IJ318" s="93"/>
      <c r="IK318" s="93"/>
      <c r="IL318" s="93"/>
      <c r="IM318" s="93"/>
      <c r="IN318" s="93"/>
      <c r="IO318" s="93"/>
      <c r="IP318" s="93"/>
      <c r="IQ318" s="93"/>
      <c r="IR318" s="93"/>
      <c r="IS318" s="93"/>
      <c r="IT318" s="93"/>
      <c r="IU318" s="93"/>
      <c r="IV318" s="93"/>
      <c r="IW318" s="93"/>
    </row>
    <row r="319" customFormat="false" ht="12.75" hidden="false" customHeight="false" outlineLevel="0" collapsed="false">
      <c r="A319" s="93"/>
      <c r="B319" s="105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  <c r="CV319" s="93"/>
      <c r="CW319" s="93"/>
      <c r="CX319" s="93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  <c r="EK319" s="93"/>
      <c r="EL319" s="93"/>
      <c r="EM319" s="93"/>
      <c r="EN319" s="93"/>
      <c r="EO319" s="93"/>
      <c r="EP319" s="93"/>
      <c r="EQ319" s="93"/>
      <c r="ER319" s="93"/>
      <c r="ES319" s="93"/>
      <c r="ET319" s="93"/>
      <c r="EU319" s="93"/>
      <c r="EV319" s="93"/>
      <c r="EW319" s="93"/>
      <c r="EX319" s="93"/>
      <c r="EY319" s="93"/>
      <c r="EZ319" s="93"/>
      <c r="FA319" s="93"/>
      <c r="FB319" s="93"/>
      <c r="FC319" s="93"/>
      <c r="FD319" s="93"/>
      <c r="FE319" s="93"/>
      <c r="FF319" s="93"/>
      <c r="FG319" s="93"/>
      <c r="FH319" s="93"/>
      <c r="FI319" s="93"/>
      <c r="FJ319" s="93"/>
      <c r="FK319" s="93"/>
      <c r="FL319" s="93"/>
      <c r="FM319" s="93"/>
      <c r="FN319" s="93"/>
      <c r="FO319" s="93"/>
      <c r="FP319" s="93"/>
      <c r="FQ319" s="93"/>
      <c r="FR319" s="93"/>
      <c r="FS319" s="93"/>
      <c r="FT319" s="93"/>
      <c r="FU319" s="93"/>
      <c r="FV319" s="93"/>
      <c r="FW319" s="93"/>
      <c r="FX319" s="93"/>
      <c r="FY319" s="93"/>
      <c r="FZ319" s="93"/>
      <c r="GA319" s="93"/>
      <c r="GB319" s="93"/>
      <c r="GC319" s="93"/>
      <c r="GD319" s="93"/>
      <c r="GE319" s="93"/>
      <c r="GF319" s="93"/>
      <c r="GG319" s="93"/>
      <c r="GH319" s="93"/>
      <c r="GI319" s="93"/>
      <c r="GJ319" s="93"/>
      <c r="GK319" s="93"/>
      <c r="GL319" s="93"/>
      <c r="GM319" s="93"/>
      <c r="GN319" s="93"/>
      <c r="GO319" s="93"/>
      <c r="GP319" s="93"/>
      <c r="GQ319" s="93"/>
      <c r="GR319" s="93"/>
      <c r="GS319" s="93"/>
      <c r="GT319" s="93"/>
      <c r="GU319" s="93"/>
      <c r="GV319" s="93"/>
      <c r="GW319" s="93"/>
      <c r="GX319" s="93"/>
      <c r="GY319" s="93"/>
      <c r="GZ319" s="93"/>
      <c r="HA319" s="93"/>
      <c r="HB319" s="93"/>
      <c r="HC319" s="93"/>
      <c r="HD319" s="93"/>
      <c r="HE319" s="93"/>
      <c r="HF319" s="93"/>
      <c r="HG319" s="93"/>
      <c r="HH319" s="93"/>
      <c r="HI319" s="93"/>
      <c r="HJ319" s="93"/>
      <c r="HK319" s="93"/>
      <c r="HL319" s="93"/>
      <c r="HM319" s="93"/>
      <c r="HN319" s="93"/>
      <c r="HO319" s="93"/>
      <c r="HP319" s="93"/>
      <c r="HQ319" s="93"/>
      <c r="HR319" s="93"/>
      <c r="HS319" s="93"/>
      <c r="HT319" s="93"/>
      <c r="HU319" s="93"/>
      <c r="HV319" s="93"/>
      <c r="HW319" s="93"/>
      <c r="HX319" s="93"/>
      <c r="HY319" s="93"/>
      <c r="HZ319" s="93"/>
      <c r="IA319" s="93"/>
      <c r="IB319" s="93"/>
      <c r="IC319" s="93"/>
      <c r="ID319" s="93"/>
      <c r="IE319" s="93"/>
      <c r="IF319" s="93"/>
      <c r="IG319" s="93"/>
      <c r="IH319" s="93"/>
      <c r="II319" s="93"/>
      <c r="IJ319" s="93"/>
      <c r="IK319" s="93"/>
      <c r="IL319" s="93"/>
      <c r="IM319" s="93"/>
      <c r="IN319" s="93"/>
      <c r="IO319" s="93"/>
      <c r="IP319" s="93"/>
      <c r="IQ319" s="93"/>
      <c r="IR319" s="93"/>
      <c r="IS319" s="93"/>
      <c r="IT319" s="93"/>
      <c r="IU319" s="93"/>
      <c r="IV319" s="93"/>
      <c r="IW319" s="93"/>
    </row>
    <row r="320" customFormat="false" ht="12.75" hidden="false" customHeight="false" outlineLevel="0" collapsed="false">
      <c r="A320" s="93"/>
      <c r="B320" s="105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  <c r="CV320" s="93"/>
      <c r="CW320" s="93"/>
      <c r="CX320" s="93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  <c r="EK320" s="93"/>
      <c r="EL320" s="93"/>
      <c r="EM320" s="93"/>
      <c r="EN320" s="93"/>
      <c r="EO320" s="93"/>
      <c r="EP320" s="93"/>
      <c r="EQ320" s="93"/>
      <c r="ER320" s="93"/>
      <c r="ES320" s="93"/>
      <c r="ET320" s="93"/>
      <c r="EU320" s="93"/>
      <c r="EV320" s="93"/>
      <c r="EW320" s="93"/>
      <c r="EX320" s="93"/>
      <c r="EY320" s="93"/>
      <c r="EZ320" s="93"/>
      <c r="FA320" s="93"/>
      <c r="FB320" s="93"/>
      <c r="FC320" s="93"/>
      <c r="FD320" s="93"/>
      <c r="FE320" s="93"/>
      <c r="FF320" s="93"/>
      <c r="FG320" s="93"/>
      <c r="FH320" s="93"/>
      <c r="FI320" s="93"/>
      <c r="FJ320" s="93"/>
      <c r="FK320" s="93"/>
      <c r="FL320" s="93"/>
      <c r="FM320" s="93"/>
      <c r="FN320" s="93"/>
      <c r="FO320" s="93"/>
      <c r="FP320" s="93"/>
      <c r="FQ320" s="93"/>
      <c r="FR320" s="93"/>
      <c r="FS320" s="93"/>
      <c r="FT320" s="93"/>
      <c r="FU320" s="93"/>
      <c r="FV320" s="93"/>
      <c r="FW320" s="93"/>
      <c r="FX320" s="93"/>
      <c r="FY320" s="93"/>
      <c r="FZ320" s="93"/>
      <c r="GA320" s="93"/>
      <c r="GB320" s="93"/>
      <c r="GC320" s="93"/>
      <c r="GD320" s="93"/>
      <c r="GE320" s="93"/>
      <c r="GF320" s="93"/>
      <c r="GG320" s="93"/>
      <c r="GH320" s="93"/>
      <c r="GI320" s="93"/>
      <c r="GJ320" s="93"/>
      <c r="GK320" s="93"/>
      <c r="GL320" s="93"/>
      <c r="GM320" s="93"/>
      <c r="GN320" s="93"/>
      <c r="GO320" s="93"/>
      <c r="GP320" s="93"/>
      <c r="GQ320" s="93"/>
      <c r="GR320" s="93"/>
      <c r="GS320" s="93"/>
      <c r="GT320" s="93"/>
      <c r="GU320" s="93"/>
      <c r="GV320" s="93"/>
      <c r="GW320" s="93"/>
      <c r="GX320" s="93"/>
      <c r="GY320" s="93"/>
      <c r="GZ320" s="93"/>
      <c r="HA320" s="93"/>
      <c r="HB320" s="93"/>
      <c r="HC320" s="93"/>
      <c r="HD320" s="93"/>
      <c r="HE320" s="93"/>
      <c r="HF320" s="93"/>
      <c r="HG320" s="93"/>
      <c r="HH320" s="93"/>
      <c r="HI320" s="93"/>
      <c r="HJ320" s="93"/>
      <c r="HK320" s="93"/>
      <c r="HL320" s="93"/>
      <c r="HM320" s="93"/>
      <c r="HN320" s="93"/>
      <c r="HO320" s="93"/>
      <c r="HP320" s="93"/>
      <c r="HQ320" s="93"/>
      <c r="HR320" s="93"/>
      <c r="HS320" s="93"/>
      <c r="HT320" s="93"/>
      <c r="HU320" s="93"/>
      <c r="HV320" s="93"/>
      <c r="HW320" s="93"/>
      <c r="HX320" s="93"/>
      <c r="HY320" s="93"/>
      <c r="HZ320" s="93"/>
      <c r="IA320" s="93"/>
      <c r="IB320" s="93"/>
      <c r="IC320" s="93"/>
      <c r="ID320" s="93"/>
      <c r="IE320" s="93"/>
      <c r="IF320" s="93"/>
      <c r="IG320" s="93"/>
      <c r="IH320" s="93"/>
      <c r="II320" s="93"/>
      <c r="IJ320" s="93"/>
      <c r="IK320" s="93"/>
      <c r="IL320" s="93"/>
      <c r="IM320" s="93"/>
      <c r="IN320" s="93"/>
      <c r="IO320" s="93"/>
      <c r="IP320" s="93"/>
      <c r="IQ320" s="93"/>
      <c r="IR320" s="93"/>
      <c r="IS320" s="93"/>
      <c r="IT320" s="93"/>
      <c r="IU320" s="93"/>
      <c r="IV320" s="93"/>
      <c r="IW320" s="93"/>
    </row>
    <row r="321" customFormat="false" ht="12.75" hidden="false" customHeight="false" outlineLevel="0" collapsed="false">
      <c r="A321" s="93"/>
      <c r="B321" s="105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  <c r="CV321" s="93"/>
      <c r="CW321" s="93"/>
      <c r="CX321" s="93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  <c r="EK321" s="93"/>
      <c r="EL321" s="93"/>
      <c r="EM321" s="93"/>
      <c r="EN321" s="93"/>
      <c r="EO321" s="93"/>
      <c r="EP321" s="93"/>
      <c r="EQ321" s="93"/>
      <c r="ER321" s="93"/>
      <c r="ES321" s="93"/>
      <c r="ET321" s="93"/>
      <c r="EU321" s="93"/>
      <c r="EV321" s="93"/>
      <c r="EW321" s="93"/>
      <c r="EX321" s="93"/>
      <c r="EY321" s="93"/>
      <c r="EZ321" s="93"/>
      <c r="FA321" s="93"/>
      <c r="FB321" s="93"/>
      <c r="FC321" s="93"/>
      <c r="FD321" s="93"/>
      <c r="FE321" s="93"/>
      <c r="FF321" s="93"/>
      <c r="FG321" s="93"/>
      <c r="FH321" s="93"/>
      <c r="FI321" s="93"/>
      <c r="FJ321" s="93"/>
      <c r="FK321" s="93"/>
      <c r="FL321" s="93"/>
      <c r="FM321" s="93"/>
      <c r="FN321" s="93"/>
      <c r="FO321" s="93"/>
      <c r="FP321" s="93"/>
      <c r="FQ321" s="93"/>
      <c r="FR321" s="93"/>
      <c r="FS321" s="93"/>
      <c r="FT321" s="93"/>
      <c r="FU321" s="93"/>
      <c r="FV321" s="93"/>
      <c r="FW321" s="93"/>
      <c r="FX321" s="93"/>
      <c r="FY321" s="93"/>
      <c r="FZ321" s="93"/>
      <c r="GA321" s="93"/>
      <c r="GB321" s="93"/>
      <c r="GC321" s="93"/>
      <c r="GD321" s="93"/>
      <c r="GE321" s="93"/>
      <c r="GF321" s="93"/>
      <c r="GG321" s="93"/>
      <c r="GH321" s="93"/>
      <c r="GI321" s="93"/>
      <c r="GJ321" s="93"/>
      <c r="GK321" s="93"/>
      <c r="GL321" s="93"/>
      <c r="GM321" s="93"/>
      <c r="GN321" s="93"/>
      <c r="GO321" s="93"/>
      <c r="GP321" s="93"/>
      <c r="GQ321" s="93"/>
      <c r="GR321" s="93"/>
      <c r="GS321" s="93"/>
      <c r="GT321" s="93"/>
      <c r="GU321" s="93"/>
      <c r="GV321" s="93"/>
      <c r="GW321" s="93"/>
      <c r="GX321" s="93"/>
      <c r="GY321" s="93"/>
      <c r="GZ321" s="93"/>
      <c r="HA321" s="93"/>
      <c r="HB321" s="93"/>
      <c r="HC321" s="93"/>
      <c r="HD321" s="93"/>
      <c r="HE321" s="93"/>
      <c r="HF321" s="93"/>
      <c r="HG321" s="93"/>
      <c r="HH321" s="93"/>
      <c r="HI321" s="93"/>
      <c r="HJ321" s="93"/>
      <c r="HK321" s="93"/>
      <c r="HL321" s="93"/>
      <c r="HM321" s="93"/>
      <c r="HN321" s="93"/>
      <c r="HO321" s="93"/>
      <c r="HP321" s="93"/>
      <c r="HQ321" s="93"/>
      <c r="HR321" s="93"/>
      <c r="HS321" s="93"/>
      <c r="HT321" s="93"/>
      <c r="HU321" s="93"/>
      <c r="HV321" s="93"/>
      <c r="HW321" s="93"/>
      <c r="HX321" s="93"/>
      <c r="HY321" s="93"/>
      <c r="HZ321" s="93"/>
      <c r="IA321" s="93"/>
      <c r="IB321" s="93"/>
      <c r="IC321" s="93"/>
      <c r="ID321" s="93"/>
      <c r="IE321" s="93"/>
      <c r="IF321" s="93"/>
      <c r="IG321" s="93"/>
      <c r="IH321" s="93"/>
      <c r="II321" s="93"/>
      <c r="IJ321" s="93"/>
      <c r="IK321" s="93"/>
      <c r="IL321" s="93"/>
      <c r="IM321" s="93"/>
      <c r="IN321" s="93"/>
      <c r="IO321" s="93"/>
      <c r="IP321" s="93"/>
      <c r="IQ321" s="93"/>
      <c r="IR321" s="93"/>
      <c r="IS321" s="93"/>
      <c r="IT321" s="93"/>
      <c r="IU321" s="93"/>
      <c r="IV321" s="93"/>
      <c r="IW321" s="93"/>
    </row>
    <row r="322" customFormat="false" ht="12.75" hidden="false" customHeight="false" outlineLevel="0" collapsed="false">
      <c r="A322" s="93"/>
      <c r="B322" s="105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  <c r="CV322" s="93"/>
      <c r="CW322" s="93"/>
      <c r="CX322" s="93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  <c r="EK322" s="93"/>
      <c r="EL322" s="93"/>
      <c r="EM322" s="93"/>
      <c r="EN322" s="93"/>
      <c r="EO322" s="93"/>
      <c r="EP322" s="93"/>
      <c r="EQ322" s="93"/>
      <c r="ER322" s="93"/>
      <c r="ES322" s="93"/>
      <c r="ET322" s="93"/>
      <c r="EU322" s="93"/>
      <c r="EV322" s="93"/>
      <c r="EW322" s="93"/>
      <c r="EX322" s="93"/>
      <c r="EY322" s="93"/>
      <c r="EZ322" s="93"/>
      <c r="FA322" s="93"/>
      <c r="FB322" s="93"/>
      <c r="FC322" s="93"/>
      <c r="FD322" s="93"/>
      <c r="FE322" s="93"/>
      <c r="FF322" s="93"/>
      <c r="FG322" s="93"/>
      <c r="FH322" s="93"/>
      <c r="FI322" s="93"/>
      <c r="FJ322" s="93"/>
      <c r="FK322" s="93"/>
      <c r="FL322" s="93"/>
      <c r="FM322" s="93"/>
      <c r="FN322" s="93"/>
      <c r="FO322" s="93"/>
      <c r="FP322" s="93"/>
      <c r="FQ322" s="93"/>
      <c r="FR322" s="93"/>
      <c r="FS322" s="93"/>
      <c r="FT322" s="93"/>
      <c r="FU322" s="93"/>
      <c r="FV322" s="93"/>
      <c r="FW322" s="93"/>
      <c r="FX322" s="93"/>
      <c r="FY322" s="93"/>
      <c r="FZ322" s="93"/>
      <c r="GA322" s="93"/>
      <c r="GB322" s="93"/>
      <c r="GC322" s="93"/>
      <c r="GD322" s="93"/>
      <c r="GE322" s="93"/>
      <c r="GF322" s="93"/>
      <c r="GG322" s="93"/>
      <c r="GH322" s="93"/>
      <c r="GI322" s="93"/>
      <c r="GJ322" s="93"/>
      <c r="GK322" s="93"/>
      <c r="GL322" s="93"/>
      <c r="GM322" s="93"/>
      <c r="GN322" s="93"/>
      <c r="GO322" s="93"/>
      <c r="GP322" s="93"/>
      <c r="GQ322" s="93"/>
      <c r="GR322" s="93"/>
      <c r="GS322" s="93"/>
      <c r="GT322" s="93"/>
      <c r="GU322" s="93"/>
      <c r="GV322" s="93"/>
      <c r="GW322" s="93"/>
      <c r="GX322" s="93"/>
      <c r="GY322" s="93"/>
      <c r="GZ322" s="93"/>
      <c r="HA322" s="93"/>
      <c r="HB322" s="93"/>
      <c r="HC322" s="93"/>
      <c r="HD322" s="93"/>
      <c r="HE322" s="93"/>
      <c r="HF322" s="93"/>
      <c r="HG322" s="93"/>
      <c r="HH322" s="93"/>
      <c r="HI322" s="93"/>
      <c r="HJ322" s="93"/>
      <c r="HK322" s="93"/>
      <c r="HL322" s="93"/>
      <c r="HM322" s="93"/>
      <c r="HN322" s="93"/>
      <c r="HO322" s="93"/>
      <c r="HP322" s="93"/>
      <c r="HQ322" s="93"/>
      <c r="HR322" s="93"/>
      <c r="HS322" s="93"/>
      <c r="HT322" s="93"/>
      <c r="HU322" s="93"/>
      <c r="HV322" s="93"/>
      <c r="HW322" s="93"/>
      <c r="HX322" s="93"/>
      <c r="HY322" s="93"/>
      <c r="HZ322" s="93"/>
      <c r="IA322" s="93"/>
      <c r="IB322" s="93"/>
      <c r="IC322" s="93"/>
      <c r="ID322" s="93"/>
      <c r="IE322" s="93"/>
      <c r="IF322" s="93"/>
      <c r="IG322" s="93"/>
      <c r="IH322" s="93"/>
      <c r="II322" s="93"/>
      <c r="IJ322" s="93"/>
      <c r="IK322" s="93"/>
      <c r="IL322" s="93"/>
      <c r="IM322" s="93"/>
      <c r="IN322" s="93"/>
      <c r="IO322" s="93"/>
      <c r="IP322" s="93"/>
      <c r="IQ322" s="93"/>
      <c r="IR322" s="93"/>
      <c r="IS322" s="93"/>
      <c r="IT322" s="93"/>
      <c r="IU322" s="93"/>
      <c r="IV322" s="93"/>
      <c r="IW322" s="93"/>
    </row>
    <row r="323" customFormat="false" ht="12.75" hidden="false" customHeight="false" outlineLevel="0" collapsed="false">
      <c r="A323" s="93"/>
      <c r="B323" s="105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  <c r="CV323" s="93"/>
      <c r="CW323" s="93"/>
      <c r="CX323" s="93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  <c r="EK323" s="93"/>
      <c r="EL323" s="93"/>
      <c r="EM323" s="93"/>
      <c r="EN323" s="93"/>
      <c r="EO323" s="93"/>
      <c r="EP323" s="93"/>
      <c r="EQ323" s="93"/>
      <c r="ER323" s="93"/>
      <c r="ES323" s="93"/>
      <c r="ET323" s="93"/>
      <c r="EU323" s="93"/>
      <c r="EV323" s="93"/>
      <c r="EW323" s="93"/>
      <c r="EX323" s="93"/>
      <c r="EY323" s="93"/>
      <c r="EZ323" s="93"/>
      <c r="FA323" s="93"/>
      <c r="FB323" s="93"/>
      <c r="FC323" s="93"/>
      <c r="FD323" s="93"/>
      <c r="FE323" s="93"/>
      <c r="FF323" s="93"/>
      <c r="FG323" s="93"/>
      <c r="FH323" s="93"/>
      <c r="FI323" s="93"/>
      <c r="FJ323" s="93"/>
      <c r="FK323" s="93"/>
      <c r="FL323" s="93"/>
      <c r="FM323" s="93"/>
      <c r="FN323" s="93"/>
      <c r="FO323" s="93"/>
      <c r="FP323" s="93"/>
      <c r="FQ323" s="93"/>
      <c r="FR323" s="93"/>
      <c r="FS323" s="93"/>
      <c r="FT323" s="93"/>
      <c r="FU323" s="93"/>
      <c r="FV323" s="93"/>
      <c r="FW323" s="93"/>
      <c r="FX323" s="93"/>
      <c r="FY323" s="93"/>
      <c r="FZ323" s="93"/>
      <c r="GA323" s="93"/>
      <c r="GB323" s="93"/>
      <c r="GC323" s="93"/>
      <c r="GD323" s="93"/>
      <c r="GE323" s="93"/>
      <c r="GF323" s="93"/>
      <c r="GG323" s="93"/>
      <c r="GH323" s="93"/>
      <c r="GI323" s="93"/>
      <c r="GJ323" s="93"/>
      <c r="GK323" s="93"/>
      <c r="GL323" s="93"/>
      <c r="GM323" s="93"/>
      <c r="GN323" s="93"/>
      <c r="GO323" s="93"/>
      <c r="GP323" s="93"/>
      <c r="GQ323" s="93"/>
      <c r="GR323" s="93"/>
      <c r="GS323" s="93"/>
      <c r="GT323" s="93"/>
      <c r="GU323" s="93"/>
      <c r="GV323" s="93"/>
      <c r="GW323" s="93"/>
      <c r="GX323" s="93"/>
      <c r="GY323" s="93"/>
      <c r="GZ323" s="93"/>
      <c r="HA323" s="93"/>
      <c r="HB323" s="93"/>
      <c r="HC323" s="93"/>
      <c r="HD323" s="93"/>
      <c r="HE323" s="93"/>
      <c r="HF323" s="93"/>
      <c r="HG323" s="93"/>
      <c r="HH323" s="93"/>
      <c r="HI323" s="93"/>
      <c r="HJ323" s="93"/>
      <c r="HK323" s="93"/>
      <c r="HL323" s="93"/>
      <c r="HM323" s="93"/>
      <c r="HN323" s="93"/>
      <c r="HO323" s="93"/>
      <c r="HP323" s="93"/>
      <c r="HQ323" s="93"/>
      <c r="HR323" s="93"/>
      <c r="HS323" s="93"/>
      <c r="HT323" s="93"/>
      <c r="HU323" s="93"/>
      <c r="HV323" s="93"/>
      <c r="HW323" s="93"/>
      <c r="HX323" s="93"/>
      <c r="HY323" s="93"/>
      <c r="HZ323" s="93"/>
      <c r="IA323" s="93"/>
      <c r="IB323" s="93"/>
      <c r="IC323" s="93"/>
      <c r="ID323" s="93"/>
      <c r="IE323" s="93"/>
      <c r="IF323" s="93"/>
      <c r="IG323" s="93"/>
      <c r="IH323" s="93"/>
      <c r="II323" s="93"/>
      <c r="IJ323" s="93"/>
      <c r="IK323" s="93"/>
      <c r="IL323" s="93"/>
      <c r="IM323" s="93"/>
      <c r="IN323" s="93"/>
      <c r="IO323" s="93"/>
      <c r="IP323" s="93"/>
      <c r="IQ323" s="93"/>
      <c r="IR323" s="93"/>
      <c r="IS323" s="93"/>
      <c r="IT323" s="93"/>
      <c r="IU323" s="93"/>
      <c r="IV323" s="93"/>
      <c r="IW323" s="93"/>
    </row>
    <row r="324" customFormat="false" ht="12.75" hidden="false" customHeight="false" outlineLevel="0" collapsed="false">
      <c r="A324" s="93"/>
      <c r="B324" s="105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  <c r="CV324" s="93"/>
      <c r="CW324" s="93"/>
      <c r="CX324" s="93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  <c r="EK324" s="93"/>
      <c r="EL324" s="93"/>
      <c r="EM324" s="93"/>
      <c r="EN324" s="93"/>
      <c r="EO324" s="93"/>
      <c r="EP324" s="93"/>
      <c r="EQ324" s="93"/>
      <c r="ER324" s="93"/>
      <c r="ES324" s="93"/>
      <c r="ET324" s="93"/>
      <c r="EU324" s="93"/>
      <c r="EV324" s="93"/>
      <c r="EW324" s="93"/>
      <c r="EX324" s="93"/>
      <c r="EY324" s="93"/>
      <c r="EZ324" s="93"/>
      <c r="FA324" s="93"/>
      <c r="FB324" s="93"/>
      <c r="FC324" s="93"/>
      <c r="FD324" s="93"/>
      <c r="FE324" s="93"/>
      <c r="FF324" s="93"/>
      <c r="FG324" s="93"/>
      <c r="FH324" s="93"/>
      <c r="FI324" s="93"/>
      <c r="FJ324" s="93"/>
      <c r="FK324" s="93"/>
      <c r="FL324" s="93"/>
      <c r="FM324" s="93"/>
      <c r="FN324" s="93"/>
      <c r="FO324" s="93"/>
      <c r="FP324" s="93"/>
      <c r="FQ324" s="93"/>
      <c r="FR324" s="93"/>
      <c r="FS324" s="93"/>
      <c r="FT324" s="93"/>
      <c r="FU324" s="93"/>
      <c r="FV324" s="93"/>
      <c r="FW324" s="93"/>
      <c r="FX324" s="93"/>
      <c r="FY324" s="93"/>
      <c r="FZ324" s="93"/>
      <c r="GA324" s="93"/>
      <c r="GB324" s="93"/>
      <c r="GC324" s="93"/>
      <c r="GD324" s="93"/>
      <c r="GE324" s="93"/>
      <c r="GF324" s="93"/>
      <c r="GG324" s="93"/>
      <c r="GH324" s="93"/>
      <c r="GI324" s="93"/>
      <c r="GJ324" s="93"/>
      <c r="GK324" s="93"/>
      <c r="GL324" s="93"/>
      <c r="GM324" s="93"/>
      <c r="GN324" s="93"/>
      <c r="GO324" s="93"/>
      <c r="GP324" s="93"/>
      <c r="GQ324" s="93"/>
      <c r="GR324" s="93"/>
      <c r="GS324" s="93"/>
      <c r="GT324" s="93"/>
      <c r="GU324" s="93"/>
      <c r="GV324" s="93"/>
      <c r="GW324" s="93"/>
      <c r="GX324" s="93"/>
      <c r="GY324" s="93"/>
      <c r="GZ324" s="93"/>
      <c r="HA324" s="93"/>
      <c r="HB324" s="93"/>
      <c r="HC324" s="93"/>
      <c r="HD324" s="93"/>
      <c r="HE324" s="93"/>
      <c r="HF324" s="93"/>
      <c r="HG324" s="93"/>
      <c r="HH324" s="93"/>
      <c r="HI324" s="93"/>
      <c r="HJ324" s="93"/>
      <c r="HK324" s="93"/>
      <c r="HL324" s="93"/>
      <c r="HM324" s="93"/>
      <c r="HN324" s="93"/>
      <c r="HO324" s="93"/>
      <c r="HP324" s="93"/>
      <c r="HQ324" s="93"/>
      <c r="HR324" s="93"/>
      <c r="HS324" s="93"/>
      <c r="HT324" s="93"/>
      <c r="HU324" s="93"/>
      <c r="HV324" s="93"/>
      <c r="HW324" s="93"/>
      <c r="HX324" s="93"/>
      <c r="HY324" s="93"/>
      <c r="HZ324" s="93"/>
      <c r="IA324" s="93"/>
      <c r="IB324" s="93"/>
      <c r="IC324" s="93"/>
      <c r="ID324" s="93"/>
      <c r="IE324" s="93"/>
      <c r="IF324" s="93"/>
      <c r="IG324" s="93"/>
      <c r="IH324" s="93"/>
      <c r="II324" s="93"/>
      <c r="IJ324" s="93"/>
      <c r="IK324" s="93"/>
      <c r="IL324" s="93"/>
      <c r="IM324" s="93"/>
      <c r="IN324" s="93"/>
      <c r="IO324" s="93"/>
      <c r="IP324" s="93"/>
      <c r="IQ324" s="93"/>
      <c r="IR324" s="93"/>
      <c r="IS324" s="93"/>
      <c r="IT324" s="93"/>
      <c r="IU324" s="93"/>
      <c r="IV324" s="93"/>
      <c r="IW324" s="93"/>
    </row>
    <row r="325" customFormat="false" ht="12.75" hidden="false" customHeight="false" outlineLevel="0" collapsed="false">
      <c r="A325" s="93"/>
      <c r="B325" s="105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  <c r="CV325" s="93"/>
      <c r="CW325" s="93"/>
      <c r="CX325" s="93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  <c r="EK325" s="93"/>
      <c r="EL325" s="93"/>
      <c r="EM325" s="93"/>
      <c r="EN325" s="93"/>
      <c r="EO325" s="93"/>
      <c r="EP325" s="93"/>
      <c r="EQ325" s="93"/>
      <c r="ER325" s="93"/>
      <c r="ES325" s="93"/>
      <c r="ET325" s="93"/>
      <c r="EU325" s="93"/>
      <c r="EV325" s="93"/>
      <c r="EW325" s="93"/>
      <c r="EX325" s="93"/>
      <c r="EY325" s="93"/>
      <c r="EZ325" s="93"/>
      <c r="FA325" s="93"/>
      <c r="FB325" s="93"/>
      <c r="FC325" s="93"/>
      <c r="FD325" s="93"/>
      <c r="FE325" s="93"/>
      <c r="FF325" s="93"/>
      <c r="FG325" s="93"/>
      <c r="FH325" s="93"/>
      <c r="FI325" s="93"/>
      <c r="FJ325" s="93"/>
      <c r="FK325" s="93"/>
      <c r="FL325" s="93"/>
      <c r="FM325" s="93"/>
      <c r="FN325" s="93"/>
      <c r="FO325" s="93"/>
      <c r="FP325" s="93"/>
      <c r="FQ325" s="93"/>
      <c r="FR325" s="93"/>
      <c r="FS325" s="93"/>
      <c r="FT325" s="93"/>
      <c r="FU325" s="93"/>
      <c r="FV325" s="93"/>
      <c r="FW325" s="93"/>
      <c r="FX325" s="93"/>
      <c r="FY325" s="93"/>
      <c r="FZ325" s="93"/>
      <c r="GA325" s="93"/>
      <c r="GB325" s="93"/>
      <c r="GC325" s="93"/>
      <c r="GD325" s="93"/>
      <c r="GE325" s="93"/>
      <c r="GF325" s="93"/>
      <c r="GG325" s="93"/>
      <c r="GH325" s="93"/>
      <c r="GI325" s="93"/>
      <c r="GJ325" s="93"/>
      <c r="GK325" s="93"/>
      <c r="GL325" s="93"/>
      <c r="GM325" s="93"/>
      <c r="GN325" s="93"/>
      <c r="GO325" s="93"/>
      <c r="GP325" s="93"/>
      <c r="GQ325" s="93"/>
      <c r="GR325" s="93"/>
      <c r="GS325" s="93"/>
      <c r="GT325" s="93"/>
      <c r="GU325" s="93"/>
      <c r="GV325" s="93"/>
      <c r="GW325" s="93"/>
      <c r="GX325" s="93"/>
      <c r="GY325" s="93"/>
      <c r="GZ325" s="93"/>
      <c r="HA325" s="93"/>
      <c r="HB325" s="93"/>
      <c r="HC325" s="93"/>
      <c r="HD325" s="93"/>
      <c r="HE325" s="93"/>
      <c r="HF325" s="93"/>
      <c r="HG325" s="93"/>
      <c r="HH325" s="93"/>
      <c r="HI325" s="93"/>
      <c r="HJ325" s="93"/>
      <c r="HK325" s="93"/>
      <c r="HL325" s="93"/>
      <c r="HM325" s="93"/>
      <c r="HN325" s="93"/>
      <c r="HO325" s="93"/>
      <c r="HP325" s="93"/>
      <c r="HQ325" s="93"/>
      <c r="HR325" s="93"/>
      <c r="HS325" s="93"/>
      <c r="HT325" s="93"/>
      <c r="HU325" s="93"/>
      <c r="HV325" s="93"/>
      <c r="HW325" s="93"/>
      <c r="HX325" s="93"/>
      <c r="HY325" s="93"/>
      <c r="HZ325" s="93"/>
      <c r="IA325" s="93"/>
      <c r="IB325" s="93"/>
      <c r="IC325" s="93"/>
      <c r="ID325" s="93"/>
      <c r="IE325" s="93"/>
      <c r="IF325" s="93"/>
      <c r="IG325" s="93"/>
      <c r="IH325" s="93"/>
      <c r="II325" s="93"/>
      <c r="IJ325" s="93"/>
      <c r="IK325" s="93"/>
      <c r="IL325" s="93"/>
      <c r="IM325" s="93"/>
      <c r="IN325" s="93"/>
      <c r="IO325" s="93"/>
      <c r="IP325" s="93"/>
      <c r="IQ325" s="93"/>
      <c r="IR325" s="93"/>
      <c r="IS325" s="93"/>
      <c r="IT325" s="93"/>
      <c r="IU325" s="93"/>
      <c r="IV325" s="93"/>
      <c r="IW325" s="93"/>
    </row>
    <row r="326" customFormat="false" ht="12.75" hidden="false" customHeight="false" outlineLevel="0" collapsed="false">
      <c r="A326" s="93"/>
      <c r="B326" s="105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  <c r="CV326" s="93"/>
      <c r="CW326" s="93"/>
      <c r="CX326" s="93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  <c r="EK326" s="93"/>
      <c r="EL326" s="93"/>
      <c r="EM326" s="93"/>
      <c r="EN326" s="93"/>
      <c r="EO326" s="93"/>
      <c r="EP326" s="93"/>
      <c r="EQ326" s="93"/>
      <c r="ER326" s="93"/>
      <c r="ES326" s="93"/>
      <c r="ET326" s="93"/>
      <c r="EU326" s="93"/>
      <c r="EV326" s="93"/>
      <c r="EW326" s="93"/>
      <c r="EX326" s="93"/>
      <c r="EY326" s="93"/>
      <c r="EZ326" s="93"/>
      <c r="FA326" s="93"/>
      <c r="FB326" s="93"/>
      <c r="FC326" s="93"/>
      <c r="FD326" s="93"/>
      <c r="FE326" s="93"/>
      <c r="FF326" s="93"/>
      <c r="FG326" s="93"/>
      <c r="FH326" s="93"/>
      <c r="FI326" s="93"/>
      <c r="FJ326" s="93"/>
      <c r="FK326" s="93"/>
      <c r="FL326" s="93"/>
      <c r="FM326" s="93"/>
      <c r="FN326" s="93"/>
      <c r="FO326" s="93"/>
      <c r="FP326" s="93"/>
      <c r="FQ326" s="93"/>
      <c r="FR326" s="93"/>
      <c r="FS326" s="93"/>
      <c r="FT326" s="93"/>
      <c r="FU326" s="93"/>
      <c r="FV326" s="93"/>
      <c r="FW326" s="93"/>
      <c r="FX326" s="93"/>
      <c r="FY326" s="93"/>
      <c r="FZ326" s="93"/>
      <c r="GA326" s="93"/>
      <c r="GB326" s="93"/>
      <c r="GC326" s="93"/>
      <c r="GD326" s="93"/>
      <c r="GE326" s="93"/>
      <c r="GF326" s="93"/>
      <c r="GG326" s="93"/>
      <c r="GH326" s="93"/>
      <c r="GI326" s="93"/>
      <c r="GJ326" s="93"/>
      <c r="GK326" s="93"/>
      <c r="GL326" s="93"/>
      <c r="GM326" s="93"/>
      <c r="GN326" s="93"/>
      <c r="GO326" s="93"/>
      <c r="GP326" s="93"/>
      <c r="GQ326" s="93"/>
      <c r="GR326" s="93"/>
      <c r="GS326" s="93"/>
      <c r="GT326" s="93"/>
      <c r="GU326" s="93"/>
      <c r="GV326" s="93"/>
      <c r="GW326" s="93"/>
      <c r="GX326" s="93"/>
      <c r="GY326" s="93"/>
      <c r="GZ326" s="93"/>
      <c r="HA326" s="93"/>
      <c r="HB326" s="93"/>
      <c r="HC326" s="93"/>
      <c r="HD326" s="93"/>
      <c r="HE326" s="93"/>
      <c r="HF326" s="93"/>
      <c r="HG326" s="93"/>
      <c r="HH326" s="93"/>
      <c r="HI326" s="93"/>
      <c r="HJ326" s="93"/>
      <c r="HK326" s="93"/>
      <c r="HL326" s="93"/>
      <c r="HM326" s="93"/>
      <c r="HN326" s="93"/>
      <c r="HO326" s="93"/>
      <c r="HP326" s="93"/>
      <c r="HQ326" s="93"/>
      <c r="HR326" s="93"/>
      <c r="HS326" s="93"/>
      <c r="HT326" s="93"/>
      <c r="HU326" s="93"/>
      <c r="HV326" s="93"/>
      <c r="HW326" s="93"/>
      <c r="HX326" s="93"/>
      <c r="HY326" s="93"/>
      <c r="HZ326" s="93"/>
      <c r="IA326" s="93"/>
      <c r="IB326" s="93"/>
      <c r="IC326" s="93"/>
      <c r="ID326" s="93"/>
      <c r="IE326" s="93"/>
      <c r="IF326" s="93"/>
      <c r="IG326" s="93"/>
      <c r="IH326" s="93"/>
      <c r="II326" s="93"/>
      <c r="IJ326" s="93"/>
      <c r="IK326" s="93"/>
      <c r="IL326" s="93"/>
      <c r="IM326" s="93"/>
      <c r="IN326" s="93"/>
      <c r="IO326" s="93"/>
      <c r="IP326" s="93"/>
      <c r="IQ326" s="93"/>
      <c r="IR326" s="93"/>
      <c r="IS326" s="93"/>
      <c r="IT326" s="93"/>
      <c r="IU326" s="93"/>
      <c r="IV326" s="93"/>
      <c r="IW326" s="93"/>
    </row>
    <row r="327" customFormat="false" ht="12.75" hidden="false" customHeight="false" outlineLevel="0" collapsed="false">
      <c r="A327" s="93"/>
      <c r="B327" s="105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  <c r="CV327" s="93"/>
      <c r="CW327" s="93"/>
      <c r="CX327" s="93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  <c r="EK327" s="93"/>
      <c r="EL327" s="93"/>
      <c r="EM327" s="93"/>
      <c r="EN327" s="93"/>
      <c r="EO327" s="93"/>
      <c r="EP327" s="93"/>
      <c r="EQ327" s="93"/>
      <c r="ER327" s="93"/>
      <c r="ES327" s="93"/>
      <c r="ET327" s="93"/>
      <c r="EU327" s="93"/>
      <c r="EV327" s="93"/>
      <c r="EW327" s="93"/>
      <c r="EX327" s="93"/>
      <c r="EY327" s="93"/>
      <c r="EZ327" s="93"/>
      <c r="FA327" s="93"/>
      <c r="FB327" s="93"/>
      <c r="FC327" s="93"/>
      <c r="FD327" s="93"/>
      <c r="FE327" s="93"/>
      <c r="FF327" s="93"/>
      <c r="FG327" s="93"/>
      <c r="FH327" s="93"/>
      <c r="FI327" s="93"/>
      <c r="FJ327" s="93"/>
      <c r="FK327" s="93"/>
      <c r="FL327" s="93"/>
      <c r="FM327" s="93"/>
      <c r="FN327" s="93"/>
      <c r="FO327" s="93"/>
      <c r="FP327" s="93"/>
      <c r="FQ327" s="93"/>
      <c r="FR327" s="93"/>
      <c r="FS327" s="93"/>
      <c r="FT327" s="93"/>
      <c r="FU327" s="93"/>
      <c r="FV327" s="93"/>
      <c r="FW327" s="93"/>
      <c r="FX327" s="93"/>
      <c r="FY327" s="93"/>
      <c r="FZ327" s="93"/>
      <c r="GA327" s="93"/>
      <c r="GB327" s="93"/>
      <c r="GC327" s="93"/>
      <c r="GD327" s="93"/>
      <c r="GE327" s="93"/>
      <c r="GF327" s="93"/>
      <c r="GG327" s="93"/>
      <c r="GH327" s="93"/>
      <c r="GI327" s="93"/>
      <c r="GJ327" s="93"/>
      <c r="GK327" s="93"/>
      <c r="GL327" s="93"/>
      <c r="GM327" s="93"/>
      <c r="GN327" s="93"/>
      <c r="GO327" s="93"/>
      <c r="GP327" s="93"/>
      <c r="GQ327" s="93"/>
      <c r="GR327" s="93"/>
      <c r="GS327" s="93"/>
      <c r="GT327" s="93"/>
      <c r="GU327" s="93"/>
      <c r="GV327" s="93"/>
      <c r="GW327" s="93"/>
      <c r="GX327" s="93"/>
      <c r="GY327" s="93"/>
      <c r="GZ327" s="93"/>
      <c r="HA327" s="93"/>
      <c r="HB327" s="93"/>
      <c r="HC327" s="93"/>
      <c r="HD327" s="93"/>
      <c r="HE327" s="93"/>
      <c r="HF327" s="93"/>
      <c r="HG327" s="93"/>
      <c r="HH327" s="93"/>
      <c r="HI327" s="93"/>
      <c r="HJ327" s="93"/>
      <c r="HK327" s="93"/>
      <c r="HL327" s="93"/>
      <c r="HM327" s="93"/>
      <c r="HN327" s="93"/>
      <c r="HO327" s="93"/>
      <c r="HP327" s="93"/>
      <c r="HQ327" s="93"/>
      <c r="HR327" s="93"/>
      <c r="HS327" s="93"/>
      <c r="HT327" s="93"/>
      <c r="HU327" s="93"/>
      <c r="HV327" s="93"/>
      <c r="HW327" s="93"/>
      <c r="HX327" s="93"/>
      <c r="HY327" s="93"/>
      <c r="HZ327" s="93"/>
      <c r="IA327" s="93"/>
      <c r="IB327" s="93"/>
      <c r="IC327" s="93"/>
      <c r="ID327" s="93"/>
      <c r="IE327" s="93"/>
      <c r="IF327" s="93"/>
      <c r="IG327" s="93"/>
      <c r="IH327" s="93"/>
      <c r="II327" s="93"/>
      <c r="IJ327" s="93"/>
      <c r="IK327" s="93"/>
      <c r="IL327" s="93"/>
      <c r="IM327" s="93"/>
      <c r="IN327" s="93"/>
      <c r="IO327" s="93"/>
      <c r="IP327" s="93"/>
      <c r="IQ327" s="93"/>
      <c r="IR327" s="93"/>
      <c r="IS327" s="93"/>
      <c r="IT327" s="93"/>
      <c r="IU327" s="93"/>
      <c r="IV327" s="93"/>
      <c r="IW327" s="93"/>
    </row>
    <row r="328" customFormat="false" ht="12.75" hidden="false" customHeight="false" outlineLevel="0" collapsed="false">
      <c r="A328" s="93"/>
      <c r="B328" s="105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  <c r="EX328" s="93"/>
      <c r="EY328" s="93"/>
      <c r="EZ328" s="93"/>
      <c r="FA328" s="93"/>
      <c r="FB328" s="93"/>
      <c r="FC328" s="93"/>
      <c r="FD328" s="93"/>
      <c r="FE328" s="93"/>
      <c r="FF328" s="93"/>
      <c r="FG328" s="93"/>
      <c r="FH328" s="93"/>
      <c r="FI328" s="93"/>
      <c r="FJ328" s="93"/>
      <c r="FK328" s="93"/>
      <c r="FL328" s="93"/>
      <c r="FM328" s="93"/>
      <c r="FN328" s="93"/>
      <c r="FO328" s="93"/>
      <c r="FP328" s="93"/>
      <c r="FQ328" s="93"/>
      <c r="FR328" s="93"/>
      <c r="FS328" s="93"/>
      <c r="FT328" s="93"/>
      <c r="FU328" s="93"/>
      <c r="FV328" s="93"/>
      <c r="FW328" s="93"/>
      <c r="FX328" s="93"/>
      <c r="FY328" s="93"/>
      <c r="FZ328" s="93"/>
      <c r="GA328" s="93"/>
      <c r="GB328" s="93"/>
      <c r="GC328" s="93"/>
      <c r="GD328" s="93"/>
      <c r="GE328" s="93"/>
      <c r="GF328" s="93"/>
      <c r="GG328" s="93"/>
      <c r="GH328" s="93"/>
      <c r="GI328" s="93"/>
      <c r="GJ328" s="93"/>
      <c r="GK328" s="93"/>
      <c r="GL328" s="93"/>
      <c r="GM328" s="93"/>
      <c r="GN328" s="93"/>
      <c r="GO328" s="93"/>
      <c r="GP328" s="93"/>
      <c r="GQ328" s="93"/>
      <c r="GR328" s="93"/>
      <c r="GS328" s="93"/>
      <c r="GT328" s="93"/>
      <c r="GU328" s="93"/>
      <c r="GV328" s="93"/>
      <c r="GW328" s="93"/>
      <c r="GX328" s="93"/>
      <c r="GY328" s="93"/>
      <c r="GZ328" s="93"/>
      <c r="HA328" s="93"/>
      <c r="HB328" s="93"/>
      <c r="HC328" s="93"/>
      <c r="HD328" s="93"/>
      <c r="HE328" s="93"/>
      <c r="HF328" s="93"/>
      <c r="HG328" s="93"/>
      <c r="HH328" s="93"/>
      <c r="HI328" s="93"/>
      <c r="HJ328" s="93"/>
      <c r="HK328" s="93"/>
      <c r="HL328" s="93"/>
      <c r="HM328" s="93"/>
      <c r="HN328" s="93"/>
      <c r="HO328" s="93"/>
      <c r="HP328" s="93"/>
      <c r="HQ328" s="93"/>
      <c r="HR328" s="93"/>
      <c r="HS328" s="93"/>
      <c r="HT328" s="93"/>
      <c r="HU328" s="93"/>
      <c r="HV328" s="93"/>
      <c r="HW328" s="93"/>
      <c r="HX328" s="93"/>
      <c r="HY328" s="93"/>
      <c r="HZ328" s="93"/>
      <c r="IA328" s="93"/>
      <c r="IB328" s="93"/>
      <c r="IC328" s="93"/>
      <c r="ID328" s="93"/>
      <c r="IE328" s="93"/>
      <c r="IF328" s="93"/>
      <c r="IG328" s="93"/>
      <c r="IH328" s="93"/>
      <c r="II328" s="93"/>
      <c r="IJ328" s="93"/>
      <c r="IK328" s="93"/>
      <c r="IL328" s="93"/>
      <c r="IM328" s="93"/>
      <c r="IN328" s="93"/>
      <c r="IO328" s="93"/>
      <c r="IP328" s="93"/>
      <c r="IQ328" s="93"/>
      <c r="IR328" s="93"/>
      <c r="IS328" s="93"/>
      <c r="IT328" s="93"/>
      <c r="IU328" s="93"/>
      <c r="IV328" s="93"/>
      <c r="IW328" s="93"/>
    </row>
    <row r="329" customFormat="false" ht="12.75" hidden="false" customHeight="false" outlineLevel="0" collapsed="false">
      <c r="A329" s="93"/>
      <c r="B329" s="105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  <c r="CV329" s="93"/>
      <c r="CW329" s="93"/>
      <c r="CX329" s="93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  <c r="EK329" s="93"/>
      <c r="EL329" s="93"/>
      <c r="EM329" s="93"/>
      <c r="EN329" s="93"/>
      <c r="EO329" s="93"/>
      <c r="EP329" s="93"/>
      <c r="EQ329" s="93"/>
      <c r="ER329" s="93"/>
      <c r="ES329" s="93"/>
      <c r="ET329" s="93"/>
      <c r="EU329" s="93"/>
      <c r="EV329" s="93"/>
      <c r="EW329" s="93"/>
      <c r="EX329" s="93"/>
      <c r="EY329" s="93"/>
      <c r="EZ329" s="93"/>
      <c r="FA329" s="93"/>
      <c r="FB329" s="93"/>
      <c r="FC329" s="93"/>
      <c r="FD329" s="93"/>
      <c r="FE329" s="93"/>
      <c r="FF329" s="93"/>
      <c r="FG329" s="93"/>
      <c r="FH329" s="93"/>
      <c r="FI329" s="93"/>
      <c r="FJ329" s="93"/>
      <c r="FK329" s="93"/>
      <c r="FL329" s="93"/>
      <c r="FM329" s="93"/>
      <c r="FN329" s="93"/>
      <c r="FO329" s="93"/>
      <c r="FP329" s="93"/>
      <c r="FQ329" s="93"/>
      <c r="FR329" s="93"/>
      <c r="FS329" s="93"/>
      <c r="FT329" s="93"/>
      <c r="FU329" s="93"/>
      <c r="FV329" s="93"/>
      <c r="FW329" s="93"/>
      <c r="FX329" s="93"/>
      <c r="FY329" s="93"/>
      <c r="FZ329" s="93"/>
      <c r="GA329" s="93"/>
      <c r="GB329" s="93"/>
      <c r="GC329" s="93"/>
      <c r="GD329" s="93"/>
      <c r="GE329" s="93"/>
      <c r="GF329" s="93"/>
      <c r="GG329" s="93"/>
      <c r="GH329" s="93"/>
      <c r="GI329" s="93"/>
      <c r="GJ329" s="93"/>
      <c r="GK329" s="93"/>
      <c r="GL329" s="93"/>
      <c r="GM329" s="93"/>
      <c r="GN329" s="93"/>
      <c r="GO329" s="93"/>
      <c r="GP329" s="93"/>
      <c r="GQ329" s="93"/>
      <c r="GR329" s="93"/>
      <c r="GS329" s="93"/>
      <c r="GT329" s="93"/>
      <c r="GU329" s="93"/>
      <c r="GV329" s="93"/>
      <c r="GW329" s="93"/>
      <c r="GX329" s="93"/>
      <c r="GY329" s="93"/>
      <c r="GZ329" s="93"/>
      <c r="HA329" s="93"/>
      <c r="HB329" s="93"/>
      <c r="HC329" s="93"/>
      <c r="HD329" s="93"/>
      <c r="HE329" s="93"/>
      <c r="HF329" s="93"/>
      <c r="HG329" s="93"/>
      <c r="HH329" s="93"/>
      <c r="HI329" s="93"/>
      <c r="HJ329" s="93"/>
      <c r="HK329" s="93"/>
      <c r="HL329" s="93"/>
      <c r="HM329" s="93"/>
      <c r="HN329" s="93"/>
      <c r="HO329" s="93"/>
      <c r="HP329" s="93"/>
      <c r="HQ329" s="93"/>
      <c r="HR329" s="93"/>
      <c r="HS329" s="93"/>
      <c r="HT329" s="93"/>
      <c r="HU329" s="93"/>
      <c r="HV329" s="93"/>
      <c r="HW329" s="93"/>
      <c r="HX329" s="93"/>
      <c r="HY329" s="93"/>
      <c r="HZ329" s="93"/>
      <c r="IA329" s="93"/>
      <c r="IB329" s="93"/>
      <c r="IC329" s="93"/>
      <c r="ID329" s="93"/>
      <c r="IE329" s="93"/>
      <c r="IF329" s="93"/>
      <c r="IG329" s="93"/>
      <c r="IH329" s="93"/>
      <c r="II329" s="93"/>
      <c r="IJ329" s="93"/>
      <c r="IK329" s="93"/>
      <c r="IL329" s="93"/>
      <c r="IM329" s="93"/>
      <c r="IN329" s="93"/>
      <c r="IO329" s="93"/>
      <c r="IP329" s="93"/>
      <c r="IQ329" s="93"/>
      <c r="IR329" s="93"/>
      <c r="IS329" s="93"/>
      <c r="IT329" s="93"/>
      <c r="IU329" s="93"/>
      <c r="IV329" s="93"/>
      <c r="IW329" s="93"/>
    </row>
    <row r="330" customFormat="false" ht="12.75" hidden="false" customHeight="false" outlineLevel="0" collapsed="false">
      <c r="A330" s="93"/>
      <c r="B330" s="105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  <c r="CV330" s="93"/>
      <c r="CW330" s="93"/>
      <c r="CX330" s="93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  <c r="EK330" s="93"/>
      <c r="EL330" s="93"/>
      <c r="EM330" s="93"/>
      <c r="EN330" s="93"/>
      <c r="EO330" s="93"/>
      <c r="EP330" s="93"/>
      <c r="EQ330" s="93"/>
      <c r="ER330" s="93"/>
      <c r="ES330" s="93"/>
      <c r="ET330" s="93"/>
      <c r="EU330" s="93"/>
      <c r="EV330" s="93"/>
      <c r="EW330" s="93"/>
      <c r="EX330" s="93"/>
      <c r="EY330" s="93"/>
      <c r="EZ330" s="93"/>
      <c r="FA330" s="93"/>
      <c r="FB330" s="93"/>
      <c r="FC330" s="93"/>
      <c r="FD330" s="93"/>
      <c r="FE330" s="93"/>
      <c r="FF330" s="93"/>
      <c r="FG330" s="93"/>
      <c r="FH330" s="93"/>
      <c r="FI330" s="93"/>
      <c r="FJ330" s="93"/>
      <c r="FK330" s="93"/>
      <c r="FL330" s="93"/>
      <c r="FM330" s="93"/>
      <c r="FN330" s="93"/>
      <c r="FO330" s="93"/>
      <c r="FP330" s="93"/>
      <c r="FQ330" s="93"/>
      <c r="FR330" s="93"/>
      <c r="FS330" s="93"/>
      <c r="FT330" s="93"/>
      <c r="FU330" s="93"/>
      <c r="FV330" s="93"/>
      <c r="FW330" s="93"/>
      <c r="FX330" s="93"/>
      <c r="FY330" s="93"/>
      <c r="FZ330" s="93"/>
      <c r="GA330" s="93"/>
      <c r="GB330" s="93"/>
      <c r="GC330" s="93"/>
      <c r="GD330" s="93"/>
      <c r="GE330" s="93"/>
      <c r="GF330" s="93"/>
      <c r="GG330" s="93"/>
      <c r="GH330" s="93"/>
      <c r="GI330" s="93"/>
      <c r="GJ330" s="93"/>
      <c r="GK330" s="93"/>
      <c r="GL330" s="93"/>
      <c r="GM330" s="93"/>
      <c r="GN330" s="93"/>
      <c r="GO330" s="93"/>
      <c r="GP330" s="93"/>
      <c r="GQ330" s="93"/>
      <c r="GR330" s="93"/>
      <c r="GS330" s="93"/>
      <c r="GT330" s="93"/>
      <c r="GU330" s="93"/>
      <c r="GV330" s="93"/>
      <c r="GW330" s="93"/>
      <c r="GX330" s="93"/>
      <c r="GY330" s="93"/>
      <c r="GZ330" s="93"/>
      <c r="HA330" s="93"/>
      <c r="HB330" s="93"/>
      <c r="HC330" s="93"/>
      <c r="HD330" s="93"/>
      <c r="HE330" s="93"/>
      <c r="HF330" s="93"/>
      <c r="HG330" s="93"/>
      <c r="HH330" s="93"/>
      <c r="HI330" s="93"/>
      <c r="HJ330" s="93"/>
      <c r="HK330" s="93"/>
      <c r="HL330" s="93"/>
      <c r="HM330" s="93"/>
      <c r="HN330" s="93"/>
      <c r="HO330" s="93"/>
      <c r="HP330" s="93"/>
      <c r="HQ330" s="93"/>
      <c r="HR330" s="93"/>
      <c r="HS330" s="93"/>
      <c r="HT330" s="93"/>
      <c r="HU330" s="93"/>
      <c r="HV330" s="93"/>
      <c r="HW330" s="93"/>
      <c r="HX330" s="93"/>
      <c r="HY330" s="93"/>
      <c r="HZ330" s="93"/>
      <c r="IA330" s="93"/>
      <c r="IB330" s="93"/>
      <c r="IC330" s="93"/>
      <c r="ID330" s="93"/>
      <c r="IE330" s="93"/>
      <c r="IF330" s="93"/>
      <c r="IG330" s="93"/>
      <c r="IH330" s="93"/>
      <c r="II330" s="93"/>
      <c r="IJ330" s="93"/>
      <c r="IK330" s="93"/>
      <c r="IL330" s="93"/>
      <c r="IM330" s="93"/>
      <c r="IN330" s="93"/>
      <c r="IO330" s="93"/>
      <c r="IP330" s="93"/>
      <c r="IQ330" s="93"/>
      <c r="IR330" s="93"/>
      <c r="IS330" s="93"/>
      <c r="IT330" s="93"/>
      <c r="IU330" s="93"/>
      <c r="IV330" s="93"/>
      <c r="IW330" s="93"/>
    </row>
    <row r="331" customFormat="false" ht="12.75" hidden="false" customHeight="false" outlineLevel="0" collapsed="false">
      <c r="A331" s="93"/>
      <c r="B331" s="105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  <c r="CV331" s="93"/>
      <c r="CW331" s="93"/>
      <c r="CX331" s="93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  <c r="EK331" s="93"/>
      <c r="EL331" s="93"/>
      <c r="EM331" s="93"/>
      <c r="EN331" s="93"/>
      <c r="EO331" s="93"/>
      <c r="EP331" s="93"/>
      <c r="EQ331" s="93"/>
      <c r="ER331" s="93"/>
      <c r="ES331" s="93"/>
      <c r="ET331" s="93"/>
      <c r="EU331" s="93"/>
      <c r="EV331" s="93"/>
      <c r="EW331" s="93"/>
      <c r="EX331" s="93"/>
      <c r="EY331" s="93"/>
      <c r="EZ331" s="93"/>
      <c r="FA331" s="93"/>
      <c r="FB331" s="93"/>
      <c r="FC331" s="93"/>
      <c r="FD331" s="93"/>
      <c r="FE331" s="93"/>
      <c r="FF331" s="93"/>
      <c r="FG331" s="93"/>
      <c r="FH331" s="93"/>
      <c r="FI331" s="93"/>
      <c r="FJ331" s="93"/>
      <c r="FK331" s="93"/>
      <c r="FL331" s="93"/>
      <c r="FM331" s="93"/>
      <c r="FN331" s="93"/>
      <c r="FO331" s="93"/>
      <c r="FP331" s="93"/>
      <c r="FQ331" s="93"/>
      <c r="FR331" s="93"/>
      <c r="FS331" s="93"/>
      <c r="FT331" s="93"/>
      <c r="FU331" s="93"/>
      <c r="FV331" s="93"/>
      <c r="FW331" s="93"/>
      <c r="FX331" s="93"/>
      <c r="FY331" s="93"/>
      <c r="FZ331" s="93"/>
      <c r="GA331" s="93"/>
      <c r="GB331" s="93"/>
      <c r="GC331" s="93"/>
      <c r="GD331" s="93"/>
      <c r="GE331" s="93"/>
      <c r="GF331" s="93"/>
      <c r="GG331" s="93"/>
      <c r="GH331" s="93"/>
      <c r="GI331" s="93"/>
      <c r="GJ331" s="93"/>
      <c r="GK331" s="93"/>
      <c r="GL331" s="93"/>
      <c r="GM331" s="93"/>
      <c r="GN331" s="93"/>
      <c r="GO331" s="93"/>
      <c r="GP331" s="93"/>
      <c r="GQ331" s="93"/>
      <c r="GR331" s="93"/>
      <c r="GS331" s="93"/>
      <c r="GT331" s="93"/>
      <c r="GU331" s="93"/>
      <c r="GV331" s="93"/>
      <c r="GW331" s="93"/>
      <c r="GX331" s="93"/>
      <c r="GY331" s="93"/>
      <c r="GZ331" s="93"/>
      <c r="HA331" s="93"/>
      <c r="HB331" s="93"/>
      <c r="HC331" s="93"/>
      <c r="HD331" s="93"/>
      <c r="HE331" s="93"/>
      <c r="HF331" s="93"/>
      <c r="HG331" s="93"/>
      <c r="HH331" s="93"/>
      <c r="HI331" s="93"/>
      <c r="HJ331" s="93"/>
      <c r="HK331" s="93"/>
      <c r="HL331" s="93"/>
      <c r="HM331" s="93"/>
      <c r="HN331" s="93"/>
      <c r="HO331" s="93"/>
      <c r="HP331" s="93"/>
      <c r="HQ331" s="93"/>
      <c r="HR331" s="93"/>
      <c r="HS331" s="93"/>
      <c r="HT331" s="93"/>
      <c r="HU331" s="93"/>
      <c r="HV331" s="93"/>
      <c r="HW331" s="93"/>
      <c r="HX331" s="93"/>
      <c r="HY331" s="93"/>
      <c r="HZ331" s="93"/>
      <c r="IA331" s="93"/>
      <c r="IB331" s="93"/>
      <c r="IC331" s="93"/>
      <c r="ID331" s="93"/>
      <c r="IE331" s="93"/>
      <c r="IF331" s="93"/>
      <c r="IG331" s="93"/>
      <c r="IH331" s="93"/>
      <c r="II331" s="93"/>
      <c r="IJ331" s="93"/>
      <c r="IK331" s="93"/>
      <c r="IL331" s="93"/>
      <c r="IM331" s="93"/>
      <c r="IN331" s="93"/>
      <c r="IO331" s="93"/>
      <c r="IP331" s="93"/>
      <c r="IQ331" s="93"/>
      <c r="IR331" s="93"/>
      <c r="IS331" s="93"/>
      <c r="IT331" s="93"/>
      <c r="IU331" s="93"/>
      <c r="IV331" s="93"/>
      <c r="IW331" s="93"/>
    </row>
    <row r="332" customFormat="false" ht="12.75" hidden="false" customHeight="false" outlineLevel="0" collapsed="false">
      <c r="A332" s="93"/>
      <c r="B332" s="105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  <c r="CV332" s="93"/>
      <c r="CW332" s="93"/>
      <c r="CX332" s="93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  <c r="EK332" s="93"/>
      <c r="EL332" s="93"/>
      <c r="EM332" s="93"/>
      <c r="EN332" s="93"/>
      <c r="EO332" s="93"/>
      <c r="EP332" s="93"/>
      <c r="EQ332" s="93"/>
      <c r="ER332" s="93"/>
      <c r="ES332" s="93"/>
      <c r="ET332" s="93"/>
      <c r="EU332" s="93"/>
      <c r="EV332" s="93"/>
      <c r="EW332" s="93"/>
      <c r="EX332" s="93"/>
      <c r="EY332" s="93"/>
      <c r="EZ332" s="93"/>
      <c r="FA332" s="93"/>
      <c r="FB332" s="93"/>
      <c r="FC332" s="93"/>
      <c r="FD332" s="93"/>
      <c r="FE332" s="93"/>
      <c r="FF332" s="93"/>
      <c r="FG332" s="93"/>
      <c r="FH332" s="93"/>
      <c r="FI332" s="93"/>
      <c r="FJ332" s="93"/>
      <c r="FK332" s="93"/>
      <c r="FL332" s="93"/>
      <c r="FM332" s="93"/>
      <c r="FN332" s="93"/>
      <c r="FO332" s="93"/>
      <c r="FP332" s="93"/>
      <c r="FQ332" s="93"/>
      <c r="FR332" s="93"/>
      <c r="FS332" s="93"/>
      <c r="FT332" s="93"/>
      <c r="FU332" s="93"/>
      <c r="FV332" s="93"/>
      <c r="FW332" s="93"/>
      <c r="FX332" s="93"/>
      <c r="FY332" s="93"/>
      <c r="FZ332" s="93"/>
      <c r="GA332" s="93"/>
      <c r="GB332" s="93"/>
      <c r="GC332" s="93"/>
      <c r="GD332" s="93"/>
      <c r="GE332" s="93"/>
      <c r="GF332" s="93"/>
      <c r="GG332" s="93"/>
      <c r="GH332" s="93"/>
      <c r="GI332" s="93"/>
      <c r="GJ332" s="93"/>
      <c r="GK332" s="93"/>
      <c r="GL332" s="93"/>
      <c r="GM332" s="93"/>
      <c r="GN332" s="93"/>
      <c r="GO332" s="93"/>
      <c r="GP332" s="93"/>
      <c r="GQ332" s="93"/>
      <c r="GR332" s="93"/>
      <c r="GS332" s="93"/>
      <c r="GT332" s="93"/>
      <c r="GU332" s="93"/>
      <c r="GV332" s="93"/>
      <c r="GW332" s="93"/>
      <c r="GX332" s="93"/>
      <c r="GY332" s="93"/>
      <c r="GZ332" s="93"/>
      <c r="HA332" s="93"/>
      <c r="HB332" s="93"/>
      <c r="HC332" s="93"/>
      <c r="HD332" s="93"/>
      <c r="HE332" s="93"/>
      <c r="HF332" s="93"/>
      <c r="HG332" s="93"/>
      <c r="HH332" s="93"/>
      <c r="HI332" s="93"/>
      <c r="HJ332" s="93"/>
      <c r="HK332" s="93"/>
      <c r="HL332" s="93"/>
      <c r="HM332" s="93"/>
      <c r="HN332" s="93"/>
      <c r="HO332" s="93"/>
      <c r="HP332" s="93"/>
      <c r="HQ332" s="93"/>
      <c r="HR332" s="93"/>
      <c r="HS332" s="93"/>
      <c r="HT332" s="93"/>
      <c r="HU332" s="93"/>
      <c r="HV332" s="93"/>
      <c r="HW332" s="93"/>
      <c r="HX332" s="93"/>
      <c r="HY332" s="93"/>
      <c r="HZ332" s="93"/>
      <c r="IA332" s="93"/>
      <c r="IB332" s="93"/>
      <c r="IC332" s="93"/>
      <c r="ID332" s="93"/>
      <c r="IE332" s="93"/>
      <c r="IF332" s="93"/>
      <c r="IG332" s="93"/>
      <c r="IH332" s="93"/>
      <c r="II332" s="93"/>
      <c r="IJ332" s="93"/>
      <c r="IK332" s="93"/>
      <c r="IL332" s="93"/>
      <c r="IM332" s="93"/>
      <c r="IN332" s="93"/>
      <c r="IO332" s="93"/>
      <c r="IP332" s="93"/>
      <c r="IQ332" s="93"/>
      <c r="IR332" s="93"/>
      <c r="IS332" s="93"/>
      <c r="IT332" s="93"/>
      <c r="IU332" s="93"/>
      <c r="IV332" s="93"/>
      <c r="IW332" s="93"/>
    </row>
    <row r="333" customFormat="false" ht="12.75" hidden="false" customHeight="false" outlineLevel="0" collapsed="false">
      <c r="A333" s="93"/>
      <c r="B333" s="105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  <c r="CV333" s="93"/>
      <c r="CW333" s="93"/>
      <c r="CX333" s="93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  <c r="EX333" s="93"/>
      <c r="EY333" s="93"/>
      <c r="EZ333" s="93"/>
      <c r="FA333" s="93"/>
      <c r="FB333" s="93"/>
      <c r="FC333" s="93"/>
      <c r="FD333" s="93"/>
      <c r="FE333" s="93"/>
      <c r="FF333" s="93"/>
      <c r="FG333" s="93"/>
      <c r="FH333" s="93"/>
      <c r="FI333" s="93"/>
      <c r="FJ333" s="93"/>
      <c r="FK333" s="93"/>
      <c r="FL333" s="93"/>
      <c r="FM333" s="93"/>
      <c r="FN333" s="93"/>
      <c r="FO333" s="93"/>
      <c r="FP333" s="93"/>
      <c r="FQ333" s="93"/>
      <c r="FR333" s="93"/>
      <c r="FS333" s="93"/>
      <c r="FT333" s="93"/>
      <c r="FU333" s="93"/>
      <c r="FV333" s="93"/>
      <c r="FW333" s="93"/>
      <c r="FX333" s="93"/>
      <c r="FY333" s="93"/>
      <c r="FZ333" s="93"/>
      <c r="GA333" s="93"/>
      <c r="GB333" s="93"/>
      <c r="GC333" s="93"/>
      <c r="GD333" s="93"/>
      <c r="GE333" s="93"/>
      <c r="GF333" s="93"/>
      <c r="GG333" s="93"/>
      <c r="GH333" s="93"/>
      <c r="GI333" s="93"/>
      <c r="GJ333" s="93"/>
      <c r="GK333" s="93"/>
      <c r="GL333" s="93"/>
      <c r="GM333" s="93"/>
      <c r="GN333" s="93"/>
      <c r="GO333" s="93"/>
      <c r="GP333" s="93"/>
      <c r="GQ333" s="93"/>
      <c r="GR333" s="93"/>
      <c r="GS333" s="93"/>
      <c r="GT333" s="93"/>
      <c r="GU333" s="93"/>
      <c r="GV333" s="93"/>
      <c r="GW333" s="93"/>
      <c r="GX333" s="93"/>
      <c r="GY333" s="93"/>
      <c r="GZ333" s="93"/>
      <c r="HA333" s="93"/>
      <c r="HB333" s="93"/>
      <c r="HC333" s="93"/>
      <c r="HD333" s="93"/>
      <c r="HE333" s="93"/>
      <c r="HF333" s="93"/>
      <c r="HG333" s="93"/>
      <c r="HH333" s="93"/>
      <c r="HI333" s="93"/>
      <c r="HJ333" s="93"/>
      <c r="HK333" s="93"/>
      <c r="HL333" s="93"/>
      <c r="HM333" s="93"/>
      <c r="HN333" s="93"/>
      <c r="HO333" s="93"/>
      <c r="HP333" s="93"/>
      <c r="HQ333" s="93"/>
      <c r="HR333" s="93"/>
      <c r="HS333" s="93"/>
      <c r="HT333" s="93"/>
      <c r="HU333" s="93"/>
      <c r="HV333" s="93"/>
      <c r="HW333" s="93"/>
      <c r="HX333" s="93"/>
      <c r="HY333" s="93"/>
      <c r="HZ333" s="93"/>
      <c r="IA333" s="93"/>
      <c r="IB333" s="93"/>
      <c r="IC333" s="93"/>
      <c r="ID333" s="93"/>
      <c r="IE333" s="93"/>
      <c r="IF333" s="93"/>
      <c r="IG333" s="93"/>
      <c r="IH333" s="93"/>
      <c r="II333" s="93"/>
      <c r="IJ333" s="93"/>
      <c r="IK333" s="93"/>
      <c r="IL333" s="93"/>
      <c r="IM333" s="93"/>
      <c r="IN333" s="93"/>
      <c r="IO333" s="93"/>
      <c r="IP333" s="93"/>
      <c r="IQ333" s="93"/>
      <c r="IR333" s="93"/>
      <c r="IS333" s="93"/>
      <c r="IT333" s="93"/>
      <c r="IU333" s="93"/>
      <c r="IV333" s="93"/>
      <c r="IW333" s="93"/>
    </row>
    <row r="334" customFormat="false" ht="12.75" hidden="false" customHeight="false" outlineLevel="0" collapsed="false">
      <c r="A334" s="93"/>
      <c r="B334" s="105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  <c r="CV334" s="93"/>
      <c r="CW334" s="93"/>
      <c r="CX334" s="93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  <c r="EK334" s="93"/>
      <c r="EL334" s="93"/>
      <c r="EM334" s="93"/>
      <c r="EN334" s="93"/>
      <c r="EO334" s="93"/>
      <c r="EP334" s="93"/>
      <c r="EQ334" s="93"/>
      <c r="ER334" s="93"/>
      <c r="ES334" s="93"/>
      <c r="ET334" s="93"/>
      <c r="EU334" s="93"/>
      <c r="EV334" s="93"/>
      <c r="EW334" s="93"/>
      <c r="EX334" s="93"/>
      <c r="EY334" s="93"/>
      <c r="EZ334" s="93"/>
      <c r="FA334" s="93"/>
      <c r="FB334" s="93"/>
      <c r="FC334" s="93"/>
      <c r="FD334" s="93"/>
      <c r="FE334" s="93"/>
      <c r="FF334" s="93"/>
      <c r="FG334" s="93"/>
      <c r="FH334" s="93"/>
      <c r="FI334" s="93"/>
      <c r="FJ334" s="93"/>
      <c r="FK334" s="93"/>
      <c r="FL334" s="93"/>
      <c r="FM334" s="93"/>
      <c r="FN334" s="93"/>
      <c r="FO334" s="93"/>
      <c r="FP334" s="93"/>
      <c r="FQ334" s="93"/>
      <c r="FR334" s="93"/>
      <c r="FS334" s="93"/>
      <c r="FT334" s="93"/>
      <c r="FU334" s="93"/>
      <c r="FV334" s="93"/>
      <c r="FW334" s="93"/>
      <c r="FX334" s="93"/>
      <c r="FY334" s="93"/>
      <c r="FZ334" s="93"/>
      <c r="GA334" s="93"/>
      <c r="GB334" s="93"/>
      <c r="GC334" s="93"/>
      <c r="GD334" s="93"/>
      <c r="GE334" s="93"/>
      <c r="GF334" s="93"/>
      <c r="GG334" s="93"/>
      <c r="GH334" s="93"/>
      <c r="GI334" s="93"/>
      <c r="GJ334" s="93"/>
      <c r="GK334" s="93"/>
      <c r="GL334" s="93"/>
      <c r="GM334" s="93"/>
      <c r="GN334" s="93"/>
      <c r="GO334" s="93"/>
      <c r="GP334" s="93"/>
      <c r="GQ334" s="93"/>
      <c r="GR334" s="93"/>
      <c r="GS334" s="93"/>
      <c r="GT334" s="93"/>
      <c r="GU334" s="93"/>
      <c r="GV334" s="93"/>
      <c r="GW334" s="93"/>
      <c r="GX334" s="93"/>
      <c r="GY334" s="93"/>
      <c r="GZ334" s="93"/>
      <c r="HA334" s="93"/>
      <c r="HB334" s="93"/>
      <c r="HC334" s="93"/>
      <c r="HD334" s="93"/>
      <c r="HE334" s="93"/>
      <c r="HF334" s="93"/>
      <c r="HG334" s="93"/>
      <c r="HH334" s="93"/>
      <c r="HI334" s="93"/>
      <c r="HJ334" s="93"/>
      <c r="HK334" s="93"/>
      <c r="HL334" s="93"/>
      <c r="HM334" s="93"/>
      <c r="HN334" s="93"/>
      <c r="HO334" s="93"/>
      <c r="HP334" s="93"/>
      <c r="HQ334" s="93"/>
      <c r="HR334" s="93"/>
      <c r="HS334" s="93"/>
      <c r="HT334" s="93"/>
      <c r="HU334" s="93"/>
      <c r="HV334" s="93"/>
      <c r="HW334" s="93"/>
      <c r="HX334" s="93"/>
      <c r="HY334" s="93"/>
      <c r="HZ334" s="93"/>
      <c r="IA334" s="93"/>
      <c r="IB334" s="93"/>
      <c r="IC334" s="93"/>
      <c r="ID334" s="93"/>
      <c r="IE334" s="93"/>
      <c r="IF334" s="93"/>
      <c r="IG334" s="93"/>
      <c r="IH334" s="93"/>
      <c r="II334" s="93"/>
      <c r="IJ334" s="93"/>
      <c r="IK334" s="93"/>
      <c r="IL334" s="93"/>
      <c r="IM334" s="93"/>
      <c r="IN334" s="93"/>
      <c r="IO334" s="93"/>
      <c r="IP334" s="93"/>
      <c r="IQ334" s="93"/>
      <c r="IR334" s="93"/>
      <c r="IS334" s="93"/>
      <c r="IT334" s="93"/>
      <c r="IU334" s="93"/>
      <c r="IV334" s="93"/>
      <c r="IW334" s="93"/>
    </row>
    <row r="335" customFormat="false" ht="12.75" hidden="false" customHeight="false" outlineLevel="0" collapsed="false">
      <c r="A335" s="93"/>
      <c r="B335" s="105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  <c r="CV335" s="93"/>
      <c r="CW335" s="93"/>
      <c r="CX335" s="93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  <c r="EK335" s="93"/>
      <c r="EL335" s="93"/>
      <c r="EM335" s="93"/>
      <c r="EN335" s="93"/>
      <c r="EO335" s="93"/>
      <c r="EP335" s="93"/>
      <c r="EQ335" s="93"/>
      <c r="ER335" s="93"/>
      <c r="ES335" s="93"/>
      <c r="ET335" s="93"/>
      <c r="EU335" s="93"/>
      <c r="EV335" s="93"/>
      <c r="EW335" s="93"/>
      <c r="EX335" s="93"/>
      <c r="EY335" s="93"/>
      <c r="EZ335" s="93"/>
      <c r="FA335" s="93"/>
      <c r="FB335" s="93"/>
      <c r="FC335" s="93"/>
      <c r="FD335" s="93"/>
      <c r="FE335" s="93"/>
      <c r="FF335" s="93"/>
      <c r="FG335" s="93"/>
      <c r="FH335" s="93"/>
      <c r="FI335" s="93"/>
      <c r="FJ335" s="93"/>
      <c r="FK335" s="93"/>
      <c r="FL335" s="93"/>
      <c r="FM335" s="93"/>
      <c r="FN335" s="93"/>
      <c r="FO335" s="93"/>
      <c r="FP335" s="93"/>
      <c r="FQ335" s="93"/>
      <c r="FR335" s="93"/>
      <c r="FS335" s="93"/>
      <c r="FT335" s="93"/>
      <c r="FU335" s="93"/>
      <c r="FV335" s="93"/>
      <c r="FW335" s="93"/>
      <c r="FX335" s="93"/>
      <c r="FY335" s="93"/>
      <c r="FZ335" s="93"/>
      <c r="GA335" s="93"/>
      <c r="GB335" s="93"/>
      <c r="GC335" s="93"/>
      <c r="GD335" s="93"/>
      <c r="GE335" s="93"/>
      <c r="GF335" s="93"/>
      <c r="GG335" s="93"/>
      <c r="GH335" s="93"/>
      <c r="GI335" s="93"/>
      <c r="GJ335" s="93"/>
      <c r="GK335" s="93"/>
      <c r="GL335" s="93"/>
      <c r="GM335" s="93"/>
      <c r="GN335" s="93"/>
      <c r="GO335" s="93"/>
      <c r="GP335" s="93"/>
      <c r="GQ335" s="93"/>
      <c r="GR335" s="93"/>
      <c r="GS335" s="93"/>
      <c r="GT335" s="93"/>
      <c r="GU335" s="93"/>
      <c r="GV335" s="93"/>
      <c r="GW335" s="93"/>
      <c r="GX335" s="93"/>
      <c r="GY335" s="93"/>
      <c r="GZ335" s="93"/>
      <c r="HA335" s="93"/>
      <c r="HB335" s="93"/>
      <c r="HC335" s="93"/>
      <c r="HD335" s="93"/>
      <c r="HE335" s="93"/>
      <c r="HF335" s="93"/>
      <c r="HG335" s="93"/>
      <c r="HH335" s="93"/>
      <c r="HI335" s="93"/>
      <c r="HJ335" s="93"/>
      <c r="HK335" s="93"/>
      <c r="HL335" s="93"/>
      <c r="HM335" s="93"/>
      <c r="HN335" s="93"/>
      <c r="HO335" s="93"/>
      <c r="HP335" s="93"/>
      <c r="HQ335" s="93"/>
      <c r="HR335" s="93"/>
      <c r="HS335" s="93"/>
      <c r="HT335" s="93"/>
      <c r="HU335" s="93"/>
      <c r="HV335" s="93"/>
      <c r="HW335" s="93"/>
      <c r="HX335" s="93"/>
      <c r="HY335" s="93"/>
      <c r="HZ335" s="93"/>
      <c r="IA335" s="93"/>
      <c r="IB335" s="93"/>
      <c r="IC335" s="93"/>
      <c r="ID335" s="93"/>
      <c r="IE335" s="93"/>
      <c r="IF335" s="93"/>
      <c r="IG335" s="93"/>
      <c r="IH335" s="93"/>
      <c r="II335" s="93"/>
      <c r="IJ335" s="93"/>
      <c r="IK335" s="93"/>
      <c r="IL335" s="93"/>
      <c r="IM335" s="93"/>
      <c r="IN335" s="93"/>
      <c r="IO335" s="93"/>
      <c r="IP335" s="93"/>
      <c r="IQ335" s="93"/>
      <c r="IR335" s="93"/>
      <c r="IS335" s="93"/>
      <c r="IT335" s="93"/>
      <c r="IU335" s="93"/>
      <c r="IV335" s="93"/>
      <c r="IW335" s="93"/>
    </row>
    <row r="336" customFormat="false" ht="12.75" hidden="false" customHeight="false" outlineLevel="0" collapsed="false">
      <c r="A336" s="93"/>
      <c r="B336" s="105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  <c r="CV336" s="93"/>
      <c r="CW336" s="93"/>
      <c r="CX336" s="93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  <c r="EX336" s="93"/>
      <c r="EY336" s="93"/>
      <c r="EZ336" s="93"/>
      <c r="FA336" s="93"/>
      <c r="FB336" s="93"/>
      <c r="FC336" s="93"/>
      <c r="FD336" s="93"/>
      <c r="FE336" s="93"/>
      <c r="FF336" s="93"/>
      <c r="FG336" s="93"/>
      <c r="FH336" s="93"/>
      <c r="FI336" s="93"/>
      <c r="FJ336" s="93"/>
      <c r="FK336" s="93"/>
      <c r="FL336" s="93"/>
      <c r="FM336" s="93"/>
      <c r="FN336" s="93"/>
      <c r="FO336" s="93"/>
      <c r="FP336" s="93"/>
      <c r="FQ336" s="93"/>
      <c r="FR336" s="93"/>
      <c r="FS336" s="93"/>
      <c r="FT336" s="93"/>
      <c r="FU336" s="93"/>
      <c r="FV336" s="93"/>
      <c r="FW336" s="93"/>
      <c r="FX336" s="93"/>
      <c r="FY336" s="93"/>
      <c r="FZ336" s="93"/>
      <c r="GA336" s="93"/>
      <c r="GB336" s="93"/>
      <c r="GC336" s="93"/>
      <c r="GD336" s="93"/>
      <c r="GE336" s="93"/>
      <c r="GF336" s="93"/>
      <c r="GG336" s="93"/>
      <c r="GH336" s="93"/>
      <c r="GI336" s="93"/>
      <c r="GJ336" s="93"/>
      <c r="GK336" s="93"/>
      <c r="GL336" s="93"/>
      <c r="GM336" s="93"/>
      <c r="GN336" s="93"/>
      <c r="GO336" s="93"/>
      <c r="GP336" s="93"/>
      <c r="GQ336" s="93"/>
      <c r="GR336" s="93"/>
      <c r="GS336" s="93"/>
      <c r="GT336" s="93"/>
      <c r="GU336" s="93"/>
      <c r="GV336" s="93"/>
      <c r="GW336" s="93"/>
      <c r="GX336" s="93"/>
      <c r="GY336" s="93"/>
      <c r="GZ336" s="93"/>
      <c r="HA336" s="93"/>
      <c r="HB336" s="93"/>
      <c r="HC336" s="93"/>
      <c r="HD336" s="93"/>
      <c r="HE336" s="93"/>
      <c r="HF336" s="93"/>
      <c r="HG336" s="93"/>
      <c r="HH336" s="93"/>
      <c r="HI336" s="93"/>
      <c r="HJ336" s="93"/>
      <c r="HK336" s="93"/>
      <c r="HL336" s="93"/>
      <c r="HM336" s="93"/>
      <c r="HN336" s="93"/>
      <c r="HO336" s="93"/>
      <c r="HP336" s="93"/>
      <c r="HQ336" s="93"/>
      <c r="HR336" s="93"/>
      <c r="HS336" s="93"/>
      <c r="HT336" s="93"/>
      <c r="HU336" s="93"/>
      <c r="HV336" s="93"/>
      <c r="HW336" s="93"/>
      <c r="HX336" s="93"/>
      <c r="HY336" s="93"/>
      <c r="HZ336" s="93"/>
      <c r="IA336" s="93"/>
      <c r="IB336" s="93"/>
      <c r="IC336" s="93"/>
      <c r="ID336" s="93"/>
      <c r="IE336" s="93"/>
      <c r="IF336" s="93"/>
      <c r="IG336" s="93"/>
      <c r="IH336" s="93"/>
      <c r="II336" s="93"/>
      <c r="IJ336" s="93"/>
      <c r="IK336" s="93"/>
      <c r="IL336" s="93"/>
      <c r="IM336" s="93"/>
      <c r="IN336" s="93"/>
      <c r="IO336" s="93"/>
      <c r="IP336" s="93"/>
      <c r="IQ336" s="93"/>
      <c r="IR336" s="93"/>
      <c r="IS336" s="93"/>
      <c r="IT336" s="93"/>
      <c r="IU336" s="93"/>
      <c r="IV336" s="93"/>
      <c r="IW336" s="93"/>
    </row>
    <row r="337" customFormat="false" ht="12.75" hidden="false" customHeight="false" outlineLevel="0" collapsed="false">
      <c r="A337" s="93"/>
      <c r="B337" s="105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  <c r="CV337" s="93"/>
      <c r="CW337" s="93"/>
      <c r="CX337" s="93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  <c r="EK337" s="93"/>
      <c r="EL337" s="93"/>
      <c r="EM337" s="93"/>
      <c r="EN337" s="93"/>
      <c r="EO337" s="93"/>
      <c r="EP337" s="93"/>
      <c r="EQ337" s="93"/>
      <c r="ER337" s="93"/>
      <c r="ES337" s="93"/>
      <c r="ET337" s="93"/>
      <c r="EU337" s="93"/>
      <c r="EV337" s="93"/>
      <c r="EW337" s="93"/>
      <c r="EX337" s="93"/>
      <c r="EY337" s="93"/>
      <c r="EZ337" s="93"/>
      <c r="FA337" s="93"/>
      <c r="FB337" s="93"/>
      <c r="FC337" s="93"/>
      <c r="FD337" s="93"/>
      <c r="FE337" s="93"/>
      <c r="FF337" s="93"/>
      <c r="FG337" s="93"/>
      <c r="FH337" s="93"/>
      <c r="FI337" s="93"/>
      <c r="FJ337" s="93"/>
      <c r="FK337" s="93"/>
      <c r="FL337" s="93"/>
      <c r="FM337" s="93"/>
      <c r="FN337" s="93"/>
      <c r="FO337" s="93"/>
      <c r="FP337" s="93"/>
      <c r="FQ337" s="93"/>
      <c r="FR337" s="93"/>
      <c r="FS337" s="93"/>
      <c r="FT337" s="93"/>
      <c r="FU337" s="93"/>
      <c r="FV337" s="93"/>
      <c r="FW337" s="93"/>
      <c r="FX337" s="93"/>
      <c r="FY337" s="93"/>
      <c r="FZ337" s="93"/>
      <c r="GA337" s="93"/>
      <c r="GB337" s="93"/>
      <c r="GC337" s="93"/>
      <c r="GD337" s="93"/>
      <c r="GE337" s="93"/>
      <c r="GF337" s="93"/>
      <c r="GG337" s="93"/>
      <c r="GH337" s="93"/>
      <c r="GI337" s="93"/>
      <c r="GJ337" s="93"/>
      <c r="GK337" s="93"/>
      <c r="GL337" s="93"/>
      <c r="GM337" s="93"/>
      <c r="GN337" s="93"/>
      <c r="GO337" s="93"/>
      <c r="GP337" s="93"/>
      <c r="GQ337" s="93"/>
      <c r="GR337" s="93"/>
      <c r="GS337" s="93"/>
      <c r="GT337" s="93"/>
      <c r="GU337" s="93"/>
      <c r="GV337" s="93"/>
      <c r="GW337" s="93"/>
      <c r="GX337" s="93"/>
      <c r="GY337" s="93"/>
      <c r="GZ337" s="93"/>
      <c r="HA337" s="93"/>
      <c r="HB337" s="93"/>
      <c r="HC337" s="93"/>
      <c r="HD337" s="93"/>
      <c r="HE337" s="93"/>
      <c r="HF337" s="93"/>
      <c r="HG337" s="93"/>
      <c r="HH337" s="93"/>
      <c r="HI337" s="93"/>
      <c r="HJ337" s="93"/>
      <c r="HK337" s="93"/>
      <c r="HL337" s="93"/>
      <c r="HM337" s="93"/>
      <c r="HN337" s="93"/>
      <c r="HO337" s="93"/>
      <c r="HP337" s="93"/>
      <c r="HQ337" s="93"/>
      <c r="HR337" s="93"/>
      <c r="HS337" s="93"/>
      <c r="HT337" s="93"/>
      <c r="HU337" s="93"/>
      <c r="HV337" s="93"/>
      <c r="HW337" s="93"/>
      <c r="HX337" s="93"/>
      <c r="HY337" s="93"/>
      <c r="HZ337" s="93"/>
      <c r="IA337" s="93"/>
      <c r="IB337" s="93"/>
      <c r="IC337" s="93"/>
      <c r="ID337" s="93"/>
      <c r="IE337" s="93"/>
      <c r="IF337" s="93"/>
      <c r="IG337" s="93"/>
      <c r="IH337" s="93"/>
      <c r="II337" s="93"/>
      <c r="IJ337" s="93"/>
      <c r="IK337" s="93"/>
      <c r="IL337" s="93"/>
      <c r="IM337" s="93"/>
      <c r="IN337" s="93"/>
      <c r="IO337" s="93"/>
      <c r="IP337" s="93"/>
      <c r="IQ337" s="93"/>
      <c r="IR337" s="93"/>
      <c r="IS337" s="93"/>
      <c r="IT337" s="93"/>
      <c r="IU337" s="93"/>
      <c r="IV337" s="93"/>
      <c r="IW337" s="93"/>
    </row>
    <row r="338" customFormat="false" ht="12.75" hidden="false" customHeight="false" outlineLevel="0" collapsed="false">
      <c r="A338" s="93"/>
      <c r="B338" s="105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  <c r="CV338" s="93"/>
      <c r="CW338" s="93"/>
      <c r="CX338" s="93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  <c r="EK338" s="93"/>
      <c r="EL338" s="93"/>
      <c r="EM338" s="93"/>
      <c r="EN338" s="93"/>
      <c r="EO338" s="93"/>
      <c r="EP338" s="93"/>
      <c r="EQ338" s="93"/>
      <c r="ER338" s="93"/>
      <c r="ES338" s="93"/>
      <c r="ET338" s="93"/>
      <c r="EU338" s="93"/>
      <c r="EV338" s="93"/>
      <c r="EW338" s="93"/>
      <c r="EX338" s="93"/>
      <c r="EY338" s="93"/>
      <c r="EZ338" s="93"/>
      <c r="FA338" s="93"/>
      <c r="FB338" s="93"/>
      <c r="FC338" s="93"/>
      <c r="FD338" s="93"/>
      <c r="FE338" s="93"/>
      <c r="FF338" s="93"/>
      <c r="FG338" s="93"/>
      <c r="FH338" s="93"/>
      <c r="FI338" s="93"/>
      <c r="FJ338" s="93"/>
      <c r="FK338" s="93"/>
      <c r="FL338" s="93"/>
      <c r="FM338" s="93"/>
      <c r="FN338" s="93"/>
      <c r="FO338" s="93"/>
      <c r="FP338" s="93"/>
      <c r="FQ338" s="93"/>
      <c r="FR338" s="93"/>
      <c r="FS338" s="93"/>
      <c r="FT338" s="93"/>
      <c r="FU338" s="93"/>
      <c r="FV338" s="93"/>
      <c r="FW338" s="93"/>
      <c r="FX338" s="93"/>
      <c r="FY338" s="93"/>
      <c r="FZ338" s="93"/>
      <c r="GA338" s="93"/>
      <c r="GB338" s="93"/>
      <c r="GC338" s="93"/>
      <c r="GD338" s="93"/>
      <c r="GE338" s="93"/>
      <c r="GF338" s="93"/>
      <c r="GG338" s="93"/>
      <c r="GH338" s="93"/>
      <c r="GI338" s="93"/>
      <c r="GJ338" s="93"/>
      <c r="GK338" s="93"/>
      <c r="GL338" s="93"/>
      <c r="GM338" s="93"/>
      <c r="GN338" s="93"/>
      <c r="GO338" s="93"/>
      <c r="GP338" s="93"/>
      <c r="GQ338" s="93"/>
      <c r="GR338" s="93"/>
      <c r="GS338" s="93"/>
      <c r="GT338" s="93"/>
      <c r="GU338" s="93"/>
      <c r="GV338" s="93"/>
      <c r="GW338" s="93"/>
      <c r="GX338" s="93"/>
      <c r="GY338" s="93"/>
      <c r="GZ338" s="93"/>
      <c r="HA338" s="93"/>
      <c r="HB338" s="93"/>
      <c r="HC338" s="93"/>
      <c r="HD338" s="93"/>
      <c r="HE338" s="93"/>
      <c r="HF338" s="93"/>
      <c r="HG338" s="93"/>
      <c r="HH338" s="93"/>
      <c r="HI338" s="93"/>
      <c r="HJ338" s="93"/>
      <c r="HK338" s="93"/>
      <c r="HL338" s="93"/>
      <c r="HM338" s="93"/>
      <c r="HN338" s="93"/>
      <c r="HO338" s="93"/>
      <c r="HP338" s="93"/>
      <c r="HQ338" s="93"/>
      <c r="HR338" s="93"/>
      <c r="HS338" s="93"/>
      <c r="HT338" s="93"/>
      <c r="HU338" s="93"/>
      <c r="HV338" s="93"/>
      <c r="HW338" s="93"/>
      <c r="HX338" s="93"/>
      <c r="HY338" s="93"/>
      <c r="HZ338" s="93"/>
      <c r="IA338" s="93"/>
      <c r="IB338" s="93"/>
      <c r="IC338" s="93"/>
      <c r="ID338" s="93"/>
      <c r="IE338" s="93"/>
      <c r="IF338" s="93"/>
      <c r="IG338" s="93"/>
      <c r="IH338" s="93"/>
      <c r="II338" s="93"/>
      <c r="IJ338" s="93"/>
      <c r="IK338" s="93"/>
      <c r="IL338" s="93"/>
      <c r="IM338" s="93"/>
      <c r="IN338" s="93"/>
      <c r="IO338" s="93"/>
      <c r="IP338" s="93"/>
      <c r="IQ338" s="93"/>
      <c r="IR338" s="93"/>
      <c r="IS338" s="93"/>
      <c r="IT338" s="93"/>
      <c r="IU338" s="93"/>
      <c r="IV338" s="93"/>
      <c r="IW338" s="93"/>
    </row>
    <row r="339" customFormat="false" ht="12.75" hidden="false" customHeight="false" outlineLevel="0" collapsed="false">
      <c r="A339" s="93"/>
      <c r="B339" s="105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  <c r="CV339" s="93"/>
      <c r="CW339" s="93"/>
      <c r="CX339" s="93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  <c r="EX339" s="93"/>
      <c r="EY339" s="93"/>
      <c r="EZ339" s="93"/>
      <c r="FA339" s="93"/>
      <c r="FB339" s="93"/>
      <c r="FC339" s="93"/>
      <c r="FD339" s="93"/>
      <c r="FE339" s="93"/>
      <c r="FF339" s="93"/>
      <c r="FG339" s="93"/>
      <c r="FH339" s="93"/>
      <c r="FI339" s="93"/>
      <c r="FJ339" s="93"/>
      <c r="FK339" s="93"/>
      <c r="FL339" s="93"/>
      <c r="FM339" s="93"/>
      <c r="FN339" s="93"/>
      <c r="FO339" s="93"/>
      <c r="FP339" s="93"/>
      <c r="FQ339" s="93"/>
      <c r="FR339" s="93"/>
      <c r="FS339" s="93"/>
      <c r="FT339" s="93"/>
      <c r="FU339" s="93"/>
      <c r="FV339" s="93"/>
      <c r="FW339" s="93"/>
      <c r="FX339" s="93"/>
      <c r="FY339" s="93"/>
      <c r="FZ339" s="93"/>
      <c r="GA339" s="93"/>
      <c r="GB339" s="93"/>
      <c r="GC339" s="93"/>
      <c r="GD339" s="93"/>
      <c r="GE339" s="93"/>
      <c r="GF339" s="93"/>
      <c r="GG339" s="93"/>
      <c r="GH339" s="93"/>
      <c r="GI339" s="93"/>
      <c r="GJ339" s="93"/>
      <c r="GK339" s="93"/>
      <c r="GL339" s="93"/>
      <c r="GM339" s="93"/>
      <c r="GN339" s="93"/>
      <c r="GO339" s="93"/>
      <c r="GP339" s="93"/>
      <c r="GQ339" s="93"/>
      <c r="GR339" s="93"/>
      <c r="GS339" s="93"/>
      <c r="GT339" s="93"/>
      <c r="GU339" s="93"/>
      <c r="GV339" s="93"/>
      <c r="GW339" s="93"/>
      <c r="GX339" s="93"/>
      <c r="GY339" s="93"/>
      <c r="GZ339" s="93"/>
      <c r="HA339" s="93"/>
      <c r="HB339" s="93"/>
      <c r="HC339" s="93"/>
      <c r="HD339" s="93"/>
      <c r="HE339" s="93"/>
      <c r="HF339" s="93"/>
      <c r="HG339" s="93"/>
      <c r="HH339" s="93"/>
      <c r="HI339" s="93"/>
      <c r="HJ339" s="93"/>
      <c r="HK339" s="93"/>
      <c r="HL339" s="93"/>
      <c r="HM339" s="93"/>
      <c r="HN339" s="93"/>
      <c r="HO339" s="93"/>
      <c r="HP339" s="93"/>
      <c r="HQ339" s="93"/>
      <c r="HR339" s="93"/>
      <c r="HS339" s="93"/>
      <c r="HT339" s="93"/>
      <c r="HU339" s="93"/>
      <c r="HV339" s="93"/>
      <c r="HW339" s="93"/>
      <c r="HX339" s="93"/>
      <c r="HY339" s="93"/>
      <c r="HZ339" s="93"/>
      <c r="IA339" s="93"/>
      <c r="IB339" s="93"/>
      <c r="IC339" s="93"/>
      <c r="ID339" s="93"/>
      <c r="IE339" s="93"/>
      <c r="IF339" s="93"/>
      <c r="IG339" s="93"/>
      <c r="IH339" s="93"/>
      <c r="II339" s="93"/>
      <c r="IJ339" s="93"/>
      <c r="IK339" s="93"/>
      <c r="IL339" s="93"/>
      <c r="IM339" s="93"/>
      <c r="IN339" s="93"/>
      <c r="IO339" s="93"/>
      <c r="IP339" s="93"/>
      <c r="IQ339" s="93"/>
      <c r="IR339" s="93"/>
      <c r="IS339" s="93"/>
      <c r="IT339" s="93"/>
      <c r="IU339" s="93"/>
      <c r="IV339" s="93"/>
      <c r="IW339" s="93"/>
    </row>
    <row r="340" customFormat="false" ht="12.75" hidden="false" customHeight="false" outlineLevel="0" collapsed="false">
      <c r="A340" s="93"/>
      <c r="B340" s="105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  <c r="CV340" s="93"/>
      <c r="CW340" s="93"/>
      <c r="CX340" s="93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  <c r="EK340" s="93"/>
      <c r="EL340" s="93"/>
      <c r="EM340" s="93"/>
      <c r="EN340" s="93"/>
      <c r="EO340" s="93"/>
      <c r="EP340" s="93"/>
      <c r="EQ340" s="93"/>
      <c r="ER340" s="93"/>
      <c r="ES340" s="93"/>
      <c r="ET340" s="93"/>
      <c r="EU340" s="93"/>
      <c r="EV340" s="93"/>
      <c r="EW340" s="93"/>
      <c r="EX340" s="93"/>
      <c r="EY340" s="93"/>
      <c r="EZ340" s="93"/>
      <c r="FA340" s="93"/>
      <c r="FB340" s="93"/>
      <c r="FC340" s="93"/>
      <c r="FD340" s="93"/>
      <c r="FE340" s="93"/>
      <c r="FF340" s="93"/>
      <c r="FG340" s="93"/>
      <c r="FH340" s="93"/>
      <c r="FI340" s="93"/>
      <c r="FJ340" s="93"/>
      <c r="FK340" s="93"/>
      <c r="FL340" s="93"/>
      <c r="FM340" s="93"/>
      <c r="FN340" s="93"/>
      <c r="FO340" s="93"/>
      <c r="FP340" s="93"/>
      <c r="FQ340" s="93"/>
      <c r="FR340" s="93"/>
      <c r="FS340" s="93"/>
      <c r="FT340" s="93"/>
      <c r="FU340" s="93"/>
      <c r="FV340" s="93"/>
      <c r="FW340" s="93"/>
      <c r="FX340" s="93"/>
      <c r="FY340" s="93"/>
      <c r="FZ340" s="93"/>
      <c r="GA340" s="93"/>
      <c r="GB340" s="93"/>
      <c r="GC340" s="93"/>
      <c r="GD340" s="93"/>
      <c r="GE340" s="93"/>
      <c r="GF340" s="93"/>
      <c r="GG340" s="93"/>
      <c r="GH340" s="93"/>
      <c r="GI340" s="93"/>
      <c r="GJ340" s="93"/>
      <c r="GK340" s="93"/>
      <c r="GL340" s="93"/>
      <c r="GM340" s="93"/>
      <c r="GN340" s="93"/>
      <c r="GO340" s="93"/>
      <c r="GP340" s="93"/>
      <c r="GQ340" s="93"/>
      <c r="GR340" s="93"/>
      <c r="GS340" s="93"/>
      <c r="GT340" s="93"/>
      <c r="GU340" s="93"/>
      <c r="GV340" s="93"/>
      <c r="GW340" s="93"/>
      <c r="GX340" s="93"/>
      <c r="GY340" s="93"/>
      <c r="GZ340" s="93"/>
      <c r="HA340" s="93"/>
      <c r="HB340" s="93"/>
      <c r="HC340" s="93"/>
      <c r="HD340" s="93"/>
      <c r="HE340" s="93"/>
      <c r="HF340" s="93"/>
      <c r="HG340" s="93"/>
      <c r="HH340" s="93"/>
      <c r="HI340" s="93"/>
      <c r="HJ340" s="93"/>
      <c r="HK340" s="93"/>
      <c r="HL340" s="93"/>
      <c r="HM340" s="93"/>
      <c r="HN340" s="93"/>
      <c r="HO340" s="93"/>
      <c r="HP340" s="93"/>
      <c r="HQ340" s="93"/>
      <c r="HR340" s="93"/>
      <c r="HS340" s="93"/>
      <c r="HT340" s="93"/>
      <c r="HU340" s="93"/>
      <c r="HV340" s="93"/>
      <c r="HW340" s="93"/>
      <c r="HX340" s="93"/>
      <c r="HY340" s="93"/>
      <c r="HZ340" s="93"/>
      <c r="IA340" s="93"/>
      <c r="IB340" s="93"/>
      <c r="IC340" s="93"/>
      <c r="ID340" s="93"/>
      <c r="IE340" s="93"/>
      <c r="IF340" s="93"/>
      <c r="IG340" s="93"/>
      <c r="IH340" s="93"/>
      <c r="II340" s="93"/>
      <c r="IJ340" s="93"/>
      <c r="IK340" s="93"/>
      <c r="IL340" s="93"/>
      <c r="IM340" s="93"/>
      <c r="IN340" s="93"/>
      <c r="IO340" s="93"/>
      <c r="IP340" s="93"/>
      <c r="IQ340" s="93"/>
      <c r="IR340" s="93"/>
      <c r="IS340" s="93"/>
      <c r="IT340" s="93"/>
      <c r="IU340" s="93"/>
      <c r="IV340" s="93"/>
      <c r="IW340" s="93"/>
    </row>
    <row r="341" customFormat="false" ht="12.75" hidden="false" customHeight="false" outlineLevel="0" collapsed="false">
      <c r="A341" s="93"/>
      <c r="B341" s="105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  <c r="CV341" s="93"/>
      <c r="CW341" s="93"/>
      <c r="CX341" s="93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  <c r="EK341" s="93"/>
      <c r="EL341" s="93"/>
      <c r="EM341" s="93"/>
      <c r="EN341" s="93"/>
      <c r="EO341" s="93"/>
      <c r="EP341" s="93"/>
      <c r="EQ341" s="93"/>
      <c r="ER341" s="93"/>
      <c r="ES341" s="93"/>
      <c r="ET341" s="93"/>
      <c r="EU341" s="93"/>
      <c r="EV341" s="93"/>
      <c r="EW341" s="93"/>
      <c r="EX341" s="93"/>
      <c r="EY341" s="93"/>
      <c r="EZ341" s="93"/>
      <c r="FA341" s="93"/>
      <c r="FB341" s="93"/>
      <c r="FC341" s="93"/>
      <c r="FD341" s="93"/>
      <c r="FE341" s="93"/>
      <c r="FF341" s="93"/>
      <c r="FG341" s="93"/>
      <c r="FH341" s="93"/>
      <c r="FI341" s="93"/>
      <c r="FJ341" s="93"/>
      <c r="FK341" s="93"/>
      <c r="FL341" s="93"/>
      <c r="FM341" s="93"/>
      <c r="FN341" s="93"/>
      <c r="FO341" s="93"/>
      <c r="FP341" s="93"/>
      <c r="FQ341" s="93"/>
      <c r="FR341" s="93"/>
      <c r="FS341" s="93"/>
      <c r="FT341" s="93"/>
      <c r="FU341" s="93"/>
      <c r="FV341" s="93"/>
      <c r="FW341" s="93"/>
      <c r="FX341" s="93"/>
      <c r="FY341" s="93"/>
      <c r="FZ341" s="93"/>
      <c r="GA341" s="93"/>
      <c r="GB341" s="93"/>
      <c r="GC341" s="93"/>
      <c r="GD341" s="93"/>
      <c r="GE341" s="93"/>
      <c r="GF341" s="93"/>
      <c r="GG341" s="93"/>
      <c r="GH341" s="93"/>
      <c r="GI341" s="93"/>
      <c r="GJ341" s="93"/>
      <c r="GK341" s="93"/>
      <c r="GL341" s="93"/>
      <c r="GM341" s="93"/>
      <c r="GN341" s="93"/>
      <c r="GO341" s="93"/>
      <c r="GP341" s="93"/>
      <c r="GQ341" s="93"/>
      <c r="GR341" s="93"/>
      <c r="GS341" s="93"/>
      <c r="GT341" s="93"/>
      <c r="GU341" s="93"/>
      <c r="GV341" s="93"/>
      <c r="GW341" s="93"/>
      <c r="GX341" s="93"/>
      <c r="GY341" s="93"/>
      <c r="GZ341" s="93"/>
      <c r="HA341" s="93"/>
      <c r="HB341" s="93"/>
      <c r="HC341" s="93"/>
      <c r="HD341" s="93"/>
      <c r="HE341" s="93"/>
      <c r="HF341" s="93"/>
      <c r="HG341" s="93"/>
      <c r="HH341" s="93"/>
      <c r="HI341" s="93"/>
      <c r="HJ341" s="93"/>
      <c r="HK341" s="93"/>
      <c r="HL341" s="93"/>
      <c r="HM341" s="93"/>
      <c r="HN341" s="93"/>
      <c r="HO341" s="93"/>
      <c r="HP341" s="93"/>
      <c r="HQ341" s="93"/>
      <c r="HR341" s="93"/>
      <c r="HS341" s="93"/>
      <c r="HT341" s="93"/>
      <c r="HU341" s="93"/>
      <c r="HV341" s="93"/>
      <c r="HW341" s="93"/>
      <c r="HX341" s="93"/>
      <c r="HY341" s="93"/>
      <c r="HZ341" s="93"/>
      <c r="IA341" s="93"/>
      <c r="IB341" s="93"/>
      <c r="IC341" s="93"/>
      <c r="ID341" s="93"/>
      <c r="IE341" s="93"/>
      <c r="IF341" s="93"/>
      <c r="IG341" s="93"/>
      <c r="IH341" s="93"/>
      <c r="II341" s="93"/>
      <c r="IJ341" s="93"/>
      <c r="IK341" s="93"/>
      <c r="IL341" s="93"/>
      <c r="IM341" s="93"/>
      <c r="IN341" s="93"/>
      <c r="IO341" s="93"/>
      <c r="IP341" s="93"/>
      <c r="IQ341" s="93"/>
      <c r="IR341" s="93"/>
      <c r="IS341" s="93"/>
      <c r="IT341" s="93"/>
      <c r="IU341" s="93"/>
      <c r="IV341" s="93"/>
      <c r="IW341" s="93"/>
    </row>
    <row r="342" customFormat="false" ht="12.75" hidden="false" customHeight="false" outlineLevel="0" collapsed="false">
      <c r="A342" s="93"/>
      <c r="B342" s="105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  <c r="CV342" s="93"/>
      <c r="CW342" s="93"/>
      <c r="CX342" s="93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  <c r="EK342" s="93"/>
      <c r="EL342" s="93"/>
      <c r="EM342" s="93"/>
      <c r="EN342" s="93"/>
      <c r="EO342" s="93"/>
      <c r="EP342" s="93"/>
      <c r="EQ342" s="93"/>
      <c r="ER342" s="93"/>
      <c r="ES342" s="93"/>
      <c r="ET342" s="93"/>
      <c r="EU342" s="93"/>
      <c r="EV342" s="93"/>
      <c r="EW342" s="93"/>
      <c r="EX342" s="93"/>
      <c r="EY342" s="93"/>
      <c r="EZ342" s="93"/>
      <c r="FA342" s="93"/>
      <c r="FB342" s="93"/>
      <c r="FC342" s="93"/>
      <c r="FD342" s="93"/>
      <c r="FE342" s="93"/>
      <c r="FF342" s="93"/>
      <c r="FG342" s="93"/>
      <c r="FH342" s="93"/>
      <c r="FI342" s="93"/>
      <c r="FJ342" s="93"/>
      <c r="FK342" s="93"/>
      <c r="FL342" s="93"/>
      <c r="FM342" s="93"/>
      <c r="FN342" s="93"/>
      <c r="FO342" s="93"/>
      <c r="FP342" s="93"/>
      <c r="FQ342" s="93"/>
      <c r="FR342" s="93"/>
      <c r="FS342" s="93"/>
      <c r="FT342" s="93"/>
      <c r="FU342" s="93"/>
      <c r="FV342" s="93"/>
      <c r="FW342" s="93"/>
      <c r="FX342" s="93"/>
      <c r="FY342" s="93"/>
      <c r="FZ342" s="93"/>
      <c r="GA342" s="93"/>
      <c r="GB342" s="93"/>
      <c r="GC342" s="93"/>
      <c r="GD342" s="93"/>
      <c r="GE342" s="93"/>
      <c r="GF342" s="93"/>
      <c r="GG342" s="93"/>
      <c r="GH342" s="93"/>
      <c r="GI342" s="93"/>
      <c r="GJ342" s="93"/>
      <c r="GK342" s="93"/>
      <c r="GL342" s="93"/>
      <c r="GM342" s="93"/>
      <c r="GN342" s="93"/>
      <c r="GO342" s="93"/>
      <c r="GP342" s="93"/>
      <c r="GQ342" s="93"/>
      <c r="GR342" s="93"/>
      <c r="GS342" s="93"/>
      <c r="GT342" s="93"/>
      <c r="GU342" s="93"/>
      <c r="GV342" s="93"/>
      <c r="GW342" s="93"/>
      <c r="GX342" s="93"/>
      <c r="GY342" s="93"/>
      <c r="GZ342" s="93"/>
      <c r="HA342" s="93"/>
      <c r="HB342" s="93"/>
      <c r="HC342" s="93"/>
      <c r="HD342" s="93"/>
      <c r="HE342" s="93"/>
      <c r="HF342" s="93"/>
      <c r="HG342" s="93"/>
      <c r="HH342" s="93"/>
      <c r="HI342" s="93"/>
      <c r="HJ342" s="93"/>
      <c r="HK342" s="93"/>
      <c r="HL342" s="93"/>
      <c r="HM342" s="93"/>
      <c r="HN342" s="93"/>
      <c r="HO342" s="93"/>
      <c r="HP342" s="93"/>
      <c r="HQ342" s="93"/>
      <c r="HR342" s="93"/>
      <c r="HS342" s="93"/>
      <c r="HT342" s="93"/>
      <c r="HU342" s="93"/>
      <c r="HV342" s="93"/>
      <c r="HW342" s="93"/>
      <c r="HX342" s="93"/>
      <c r="HY342" s="93"/>
      <c r="HZ342" s="93"/>
      <c r="IA342" s="93"/>
      <c r="IB342" s="93"/>
      <c r="IC342" s="93"/>
      <c r="ID342" s="93"/>
      <c r="IE342" s="93"/>
      <c r="IF342" s="93"/>
      <c r="IG342" s="93"/>
      <c r="IH342" s="93"/>
      <c r="II342" s="93"/>
      <c r="IJ342" s="93"/>
      <c r="IK342" s="93"/>
      <c r="IL342" s="93"/>
      <c r="IM342" s="93"/>
      <c r="IN342" s="93"/>
      <c r="IO342" s="93"/>
      <c r="IP342" s="93"/>
      <c r="IQ342" s="93"/>
      <c r="IR342" s="93"/>
      <c r="IS342" s="93"/>
      <c r="IT342" s="93"/>
      <c r="IU342" s="93"/>
      <c r="IV342" s="93"/>
      <c r="IW342" s="93"/>
    </row>
    <row r="343" customFormat="false" ht="12.75" hidden="false" customHeight="false" outlineLevel="0" collapsed="false">
      <c r="A343" s="93"/>
      <c r="B343" s="105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  <c r="CV343" s="93"/>
      <c r="CW343" s="93"/>
      <c r="CX343" s="93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  <c r="EK343" s="93"/>
      <c r="EL343" s="93"/>
      <c r="EM343" s="93"/>
      <c r="EN343" s="93"/>
      <c r="EO343" s="93"/>
      <c r="EP343" s="93"/>
      <c r="EQ343" s="93"/>
      <c r="ER343" s="93"/>
      <c r="ES343" s="93"/>
      <c r="ET343" s="93"/>
      <c r="EU343" s="93"/>
      <c r="EV343" s="93"/>
      <c r="EW343" s="93"/>
      <c r="EX343" s="93"/>
      <c r="EY343" s="93"/>
      <c r="EZ343" s="93"/>
      <c r="FA343" s="93"/>
      <c r="FB343" s="93"/>
      <c r="FC343" s="93"/>
      <c r="FD343" s="93"/>
      <c r="FE343" s="93"/>
      <c r="FF343" s="93"/>
      <c r="FG343" s="93"/>
      <c r="FH343" s="93"/>
      <c r="FI343" s="93"/>
      <c r="FJ343" s="93"/>
      <c r="FK343" s="93"/>
      <c r="FL343" s="93"/>
      <c r="FM343" s="93"/>
      <c r="FN343" s="93"/>
      <c r="FO343" s="93"/>
      <c r="FP343" s="93"/>
      <c r="FQ343" s="93"/>
      <c r="FR343" s="93"/>
      <c r="FS343" s="93"/>
      <c r="FT343" s="93"/>
      <c r="FU343" s="93"/>
      <c r="FV343" s="93"/>
      <c r="FW343" s="93"/>
      <c r="FX343" s="93"/>
      <c r="FY343" s="93"/>
      <c r="FZ343" s="93"/>
      <c r="GA343" s="93"/>
      <c r="GB343" s="93"/>
      <c r="GC343" s="93"/>
      <c r="GD343" s="93"/>
      <c r="GE343" s="93"/>
      <c r="GF343" s="93"/>
      <c r="GG343" s="93"/>
      <c r="GH343" s="93"/>
      <c r="GI343" s="93"/>
      <c r="GJ343" s="93"/>
      <c r="GK343" s="93"/>
      <c r="GL343" s="93"/>
      <c r="GM343" s="93"/>
      <c r="GN343" s="93"/>
      <c r="GO343" s="93"/>
      <c r="GP343" s="93"/>
      <c r="GQ343" s="93"/>
      <c r="GR343" s="93"/>
      <c r="GS343" s="93"/>
      <c r="GT343" s="93"/>
      <c r="GU343" s="93"/>
      <c r="GV343" s="93"/>
      <c r="GW343" s="93"/>
      <c r="GX343" s="93"/>
      <c r="GY343" s="93"/>
      <c r="GZ343" s="93"/>
      <c r="HA343" s="93"/>
      <c r="HB343" s="93"/>
      <c r="HC343" s="93"/>
      <c r="HD343" s="93"/>
      <c r="HE343" s="93"/>
      <c r="HF343" s="93"/>
      <c r="HG343" s="93"/>
      <c r="HH343" s="93"/>
      <c r="HI343" s="93"/>
      <c r="HJ343" s="93"/>
      <c r="HK343" s="93"/>
      <c r="HL343" s="93"/>
      <c r="HM343" s="93"/>
      <c r="HN343" s="93"/>
      <c r="HO343" s="93"/>
      <c r="HP343" s="93"/>
      <c r="HQ343" s="93"/>
      <c r="HR343" s="93"/>
      <c r="HS343" s="93"/>
      <c r="HT343" s="93"/>
      <c r="HU343" s="93"/>
      <c r="HV343" s="93"/>
      <c r="HW343" s="93"/>
      <c r="HX343" s="93"/>
      <c r="HY343" s="93"/>
      <c r="HZ343" s="93"/>
      <c r="IA343" s="93"/>
      <c r="IB343" s="93"/>
      <c r="IC343" s="93"/>
      <c r="ID343" s="93"/>
      <c r="IE343" s="93"/>
      <c r="IF343" s="93"/>
      <c r="IG343" s="93"/>
      <c r="IH343" s="93"/>
      <c r="II343" s="93"/>
      <c r="IJ343" s="93"/>
      <c r="IK343" s="93"/>
      <c r="IL343" s="93"/>
      <c r="IM343" s="93"/>
      <c r="IN343" s="93"/>
      <c r="IO343" s="93"/>
      <c r="IP343" s="93"/>
      <c r="IQ343" s="93"/>
      <c r="IR343" s="93"/>
      <c r="IS343" s="93"/>
      <c r="IT343" s="93"/>
      <c r="IU343" s="93"/>
      <c r="IV343" s="93"/>
      <c r="IW343" s="93"/>
    </row>
    <row r="344" customFormat="false" ht="12.75" hidden="false" customHeight="false" outlineLevel="0" collapsed="false">
      <c r="A344" s="93"/>
      <c r="B344" s="105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  <c r="CV344" s="93"/>
      <c r="CW344" s="93"/>
      <c r="CX344" s="93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  <c r="EK344" s="93"/>
      <c r="EL344" s="93"/>
      <c r="EM344" s="93"/>
      <c r="EN344" s="93"/>
      <c r="EO344" s="93"/>
      <c r="EP344" s="93"/>
      <c r="EQ344" s="93"/>
      <c r="ER344" s="93"/>
      <c r="ES344" s="93"/>
      <c r="ET344" s="93"/>
      <c r="EU344" s="93"/>
      <c r="EV344" s="93"/>
      <c r="EW344" s="93"/>
      <c r="EX344" s="93"/>
      <c r="EY344" s="93"/>
      <c r="EZ344" s="93"/>
      <c r="FA344" s="93"/>
      <c r="FB344" s="93"/>
      <c r="FC344" s="93"/>
      <c r="FD344" s="93"/>
      <c r="FE344" s="93"/>
      <c r="FF344" s="93"/>
      <c r="FG344" s="93"/>
      <c r="FH344" s="93"/>
      <c r="FI344" s="93"/>
      <c r="FJ344" s="93"/>
      <c r="FK344" s="93"/>
      <c r="FL344" s="93"/>
      <c r="FM344" s="93"/>
      <c r="FN344" s="93"/>
      <c r="FO344" s="93"/>
      <c r="FP344" s="93"/>
      <c r="FQ344" s="93"/>
      <c r="FR344" s="93"/>
      <c r="FS344" s="93"/>
      <c r="FT344" s="93"/>
      <c r="FU344" s="93"/>
      <c r="FV344" s="93"/>
      <c r="FW344" s="93"/>
      <c r="FX344" s="93"/>
      <c r="FY344" s="93"/>
      <c r="FZ344" s="93"/>
      <c r="GA344" s="93"/>
      <c r="GB344" s="93"/>
      <c r="GC344" s="93"/>
      <c r="GD344" s="93"/>
      <c r="GE344" s="93"/>
      <c r="GF344" s="93"/>
      <c r="GG344" s="93"/>
      <c r="GH344" s="93"/>
      <c r="GI344" s="93"/>
      <c r="GJ344" s="93"/>
      <c r="GK344" s="93"/>
      <c r="GL344" s="93"/>
      <c r="GM344" s="93"/>
      <c r="GN344" s="93"/>
      <c r="GO344" s="93"/>
      <c r="GP344" s="93"/>
      <c r="GQ344" s="93"/>
      <c r="GR344" s="93"/>
      <c r="GS344" s="93"/>
      <c r="GT344" s="93"/>
      <c r="GU344" s="93"/>
      <c r="GV344" s="93"/>
      <c r="GW344" s="93"/>
      <c r="GX344" s="93"/>
      <c r="GY344" s="93"/>
      <c r="GZ344" s="93"/>
      <c r="HA344" s="93"/>
      <c r="HB344" s="93"/>
      <c r="HC344" s="93"/>
      <c r="HD344" s="93"/>
      <c r="HE344" s="93"/>
      <c r="HF344" s="93"/>
      <c r="HG344" s="93"/>
      <c r="HH344" s="93"/>
      <c r="HI344" s="93"/>
      <c r="HJ344" s="93"/>
      <c r="HK344" s="93"/>
      <c r="HL344" s="93"/>
      <c r="HM344" s="93"/>
      <c r="HN344" s="93"/>
      <c r="HO344" s="93"/>
      <c r="HP344" s="93"/>
      <c r="HQ344" s="93"/>
      <c r="HR344" s="93"/>
      <c r="HS344" s="93"/>
      <c r="HT344" s="93"/>
      <c r="HU344" s="93"/>
      <c r="HV344" s="93"/>
      <c r="HW344" s="93"/>
      <c r="HX344" s="93"/>
      <c r="HY344" s="93"/>
      <c r="HZ344" s="93"/>
      <c r="IA344" s="93"/>
      <c r="IB344" s="93"/>
      <c r="IC344" s="93"/>
      <c r="ID344" s="93"/>
      <c r="IE344" s="93"/>
      <c r="IF344" s="93"/>
      <c r="IG344" s="93"/>
      <c r="IH344" s="93"/>
      <c r="II344" s="93"/>
      <c r="IJ344" s="93"/>
      <c r="IK344" s="93"/>
      <c r="IL344" s="93"/>
      <c r="IM344" s="93"/>
      <c r="IN344" s="93"/>
      <c r="IO344" s="93"/>
      <c r="IP344" s="93"/>
      <c r="IQ344" s="93"/>
      <c r="IR344" s="93"/>
      <c r="IS344" s="93"/>
      <c r="IT344" s="93"/>
      <c r="IU344" s="93"/>
      <c r="IV344" s="93"/>
      <c r="IW344" s="93"/>
    </row>
    <row r="345" customFormat="false" ht="12.75" hidden="false" customHeight="false" outlineLevel="0" collapsed="false">
      <c r="A345" s="93"/>
      <c r="B345" s="105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  <c r="CV345" s="93"/>
      <c r="CW345" s="93"/>
      <c r="CX345" s="93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  <c r="EK345" s="93"/>
      <c r="EL345" s="93"/>
      <c r="EM345" s="93"/>
      <c r="EN345" s="93"/>
      <c r="EO345" s="93"/>
      <c r="EP345" s="93"/>
      <c r="EQ345" s="93"/>
      <c r="ER345" s="93"/>
      <c r="ES345" s="93"/>
      <c r="ET345" s="93"/>
      <c r="EU345" s="93"/>
      <c r="EV345" s="93"/>
      <c r="EW345" s="93"/>
      <c r="EX345" s="93"/>
      <c r="EY345" s="93"/>
      <c r="EZ345" s="93"/>
      <c r="FA345" s="93"/>
      <c r="FB345" s="93"/>
      <c r="FC345" s="93"/>
      <c r="FD345" s="93"/>
      <c r="FE345" s="93"/>
      <c r="FF345" s="93"/>
      <c r="FG345" s="93"/>
      <c r="FH345" s="93"/>
      <c r="FI345" s="93"/>
      <c r="FJ345" s="93"/>
      <c r="FK345" s="93"/>
      <c r="FL345" s="93"/>
      <c r="FM345" s="93"/>
      <c r="FN345" s="93"/>
      <c r="FO345" s="93"/>
      <c r="FP345" s="93"/>
      <c r="FQ345" s="93"/>
      <c r="FR345" s="93"/>
      <c r="FS345" s="93"/>
      <c r="FT345" s="93"/>
      <c r="FU345" s="93"/>
      <c r="FV345" s="93"/>
      <c r="FW345" s="93"/>
      <c r="FX345" s="93"/>
      <c r="FY345" s="93"/>
      <c r="FZ345" s="93"/>
      <c r="GA345" s="93"/>
      <c r="GB345" s="93"/>
      <c r="GC345" s="93"/>
      <c r="GD345" s="93"/>
      <c r="GE345" s="93"/>
      <c r="GF345" s="93"/>
      <c r="GG345" s="93"/>
      <c r="GH345" s="93"/>
      <c r="GI345" s="93"/>
      <c r="GJ345" s="93"/>
      <c r="GK345" s="93"/>
      <c r="GL345" s="93"/>
      <c r="GM345" s="93"/>
      <c r="GN345" s="93"/>
      <c r="GO345" s="93"/>
      <c r="GP345" s="93"/>
      <c r="GQ345" s="93"/>
      <c r="GR345" s="93"/>
      <c r="GS345" s="93"/>
      <c r="GT345" s="93"/>
      <c r="GU345" s="93"/>
      <c r="GV345" s="93"/>
      <c r="GW345" s="93"/>
      <c r="GX345" s="93"/>
      <c r="GY345" s="93"/>
      <c r="GZ345" s="93"/>
      <c r="HA345" s="93"/>
      <c r="HB345" s="93"/>
      <c r="HC345" s="93"/>
      <c r="HD345" s="93"/>
      <c r="HE345" s="93"/>
      <c r="HF345" s="93"/>
      <c r="HG345" s="93"/>
      <c r="HH345" s="93"/>
      <c r="HI345" s="93"/>
      <c r="HJ345" s="93"/>
      <c r="HK345" s="93"/>
      <c r="HL345" s="93"/>
      <c r="HM345" s="93"/>
      <c r="HN345" s="93"/>
      <c r="HO345" s="93"/>
      <c r="HP345" s="93"/>
      <c r="HQ345" s="93"/>
      <c r="HR345" s="93"/>
      <c r="HS345" s="93"/>
      <c r="HT345" s="93"/>
      <c r="HU345" s="93"/>
      <c r="HV345" s="93"/>
      <c r="HW345" s="93"/>
      <c r="HX345" s="93"/>
      <c r="HY345" s="93"/>
      <c r="HZ345" s="93"/>
      <c r="IA345" s="93"/>
      <c r="IB345" s="93"/>
      <c r="IC345" s="93"/>
      <c r="ID345" s="93"/>
      <c r="IE345" s="93"/>
      <c r="IF345" s="93"/>
      <c r="IG345" s="93"/>
      <c r="IH345" s="93"/>
      <c r="II345" s="93"/>
      <c r="IJ345" s="93"/>
      <c r="IK345" s="93"/>
      <c r="IL345" s="93"/>
      <c r="IM345" s="93"/>
      <c r="IN345" s="93"/>
      <c r="IO345" s="93"/>
      <c r="IP345" s="93"/>
      <c r="IQ345" s="93"/>
      <c r="IR345" s="93"/>
      <c r="IS345" s="93"/>
      <c r="IT345" s="93"/>
      <c r="IU345" s="93"/>
      <c r="IV345" s="93"/>
      <c r="IW345" s="93"/>
    </row>
    <row r="346" customFormat="false" ht="12.75" hidden="false" customHeight="false" outlineLevel="0" collapsed="false">
      <c r="A346" s="93"/>
      <c r="B346" s="105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  <c r="CV346" s="93"/>
      <c r="CW346" s="93"/>
      <c r="CX346" s="93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  <c r="EK346" s="93"/>
      <c r="EL346" s="93"/>
      <c r="EM346" s="93"/>
      <c r="EN346" s="93"/>
      <c r="EO346" s="93"/>
      <c r="EP346" s="93"/>
      <c r="EQ346" s="93"/>
      <c r="ER346" s="93"/>
      <c r="ES346" s="93"/>
      <c r="ET346" s="93"/>
      <c r="EU346" s="93"/>
      <c r="EV346" s="93"/>
      <c r="EW346" s="93"/>
      <c r="EX346" s="93"/>
      <c r="EY346" s="93"/>
      <c r="EZ346" s="93"/>
      <c r="FA346" s="93"/>
      <c r="FB346" s="93"/>
      <c r="FC346" s="93"/>
      <c r="FD346" s="93"/>
      <c r="FE346" s="93"/>
      <c r="FF346" s="93"/>
      <c r="FG346" s="93"/>
      <c r="FH346" s="93"/>
      <c r="FI346" s="93"/>
      <c r="FJ346" s="93"/>
      <c r="FK346" s="93"/>
      <c r="FL346" s="93"/>
      <c r="FM346" s="93"/>
      <c r="FN346" s="93"/>
      <c r="FO346" s="93"/>
      <c r="FP346" s="93"/>
      <c r="FQ346" s="93"/>
      <c r="FR346" s="93"/>
      <c r="FS346" s="93"/>
      <c r="FT346" s="93"/>
      <c r="FU346" s="93"/>
      <c r="FV346" s="93"/>
      <c r="FW346" s="93"/>
      <c r="FX346" s="93"/>
      <c r="FY346" s="93"/>
      <c r="FZ346" s="93"/>
      <c r="GA346" s="93"/>
      <c r="GB346" s="93"/>
      <c r="GC346" s="93"/>
      <c r="GD346" s="93"/>
      <c r="GE346" s="93"/>
      <c r="GF346" s="93"/>
      <c r="GG346" s="93"/>
      <c r="GH346" s="93"/>
      <c r="GI346" s="93"/>
      <c r="GJ346" s="93"/>
      <c r="GK346" s="93"/>
      <c r="GL346" s="93"/>
      <c r="GM346" s="93"/>
      <c r="GN346" s="93"/>
      <c r="GO346" s="93"/>
      <c r="GP346" s="93"/>
      <c r="GQ346" s="93"/>
      <c r="GR346" s="93"/>
      <c r="GS346" s="93"/>
      <c r="GT346" s="93"/>
      <c r="GU346" s="93"/>
      <c r="GV346" s="93"/>
      <c r="GW346" s="93"/>
      <c r="GX346" s="93"/>
      <c r="GY346" s="93"/>
      <c r="GZ346" s="93"/>
      <c r="HA346" s="93"/>
      <c r="HB346" s="93"/>
      <c r="HC346" s="93"/>
      <c r="HD346" s="93"/>
      <c r="HE346" s="93"/>
      <c r="HF346" s="93"/>
      <c r="HG346" s="93"/>
      <c r="HH346" s="93"/>
      <c r="HI346" s="93"/>
      <c r="HJ346" s="93"/>
      <c r="HK346" s="93"/>
      <c r="HL346" s="93"/>
      <c r="HM346" s="93"/>
      <c r="HN346" s="93"/>
      <c r="HO346" s="93"/>
      <c r="HP346" s="93"/>
      <c r="HQ346" s="93"/>
      <c r="HR346" s="93"/>
      <c r="HS346" s="93"/>
      <c r="HT346" s="93"/>
      <c r="HU346" s="93"/>
      <c r="HV346" s="93"/>
      <c r="HW346" s="93"/>
      <c r="HX346" s="93"/>
      <c r="HY346" s="93"/>
      <c r="HZ346" s="93"/>
      <c r="IA346" s="93"/>
      <c r="IB346" s="93"/>
      <c r="IC346" s="93"/>
      <c r="ID346" s="93"/>
      <c r="IE346" s="93"/>
      <c r="IF346" s="93"/>
      <c r="IG346" s="93"/>
      <c r="IH346" s="93"/>
      <c r="II346" s="93"/>
      <c r="IJ346" s="93"/>
      <c r="IK346" s="93"/>
      <c r="IL346" s="93"/>
      <c r="IM346" s="93"/>
      <c r="IN346" s="93"/>
      <c r="IO346" s="93"/>
      <c r="IP346" s="93"/>
      <c r="IQ346" s="93"/>
      <c r="IR346" s="93"/>
      <c r="IS346" s="93"/>
      <c r="IT346" s="93"/>
      <c r="IU346" s="93"/>
      <c r="IV346" s="93"/>
      <c r="IW346" s="93"/>
    </row>
    <row r="347" customFormat="false" ht="12.75" hidden="false" customHeight="false" outlineLevel="0" collapsed="false">
      <c r="A347" s="93"/>
      <c r="B347" s="105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  <c r="CV347" s="93"/>
      <c r="CW347" s="93"/>
      <c r="CX347" s="93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  <c r="EK347" s="93"/>
      <c r="EL347" s="93"/>
      <c r="EM347" s="93"/>
      <c r="EN347" s="93"/>
      <c r="EO347" s="93"/>
      <c r="EP347" s="93"/>
      <c r="EQ347" s="93"/>
      <c r="ER347" s="93"/>
      <c r="ES347" s="93"/>
      <c r="ET347" s="93"/>
      <c r="EU347" s="93"/>
      <c r="EV347" s="93"/>
      <c r="EW347" s="93"/>
      <c r="EX347" s="93"/>
      <c r="EY347" s="93"/>
      <c r="EZ347" s="93"/>
      <c r="FA347" s="93"/>
      <c r="FB347" s="93"/>
      <c r="FC347" s="93"/>
      <c r="FD347" s="93"/>
      <c r="FE347" s="93"/>
      <c r="FF347" s="93"/>
      <c r="FG347" s="93"/>
      <c r="FH347" s="93"/>
      <c r="FI347" s="93"/>
      <c r="FJ347" s="93"/>
      <c r="FK347" s="93"/>
      <c r="FL347" s="93"/>
      <c r="FM347" s="93"/>
      <c r="FN347" s="93"/>
      <c r="FO347" s="93"/>
      <c r="FP347" s="93"/>
      <c r="FQ347" s="93"/>
      <c r="FR347" s="93"/>
      <c r="FS347" s="93"/>
      <c r="FT347" s="93"/>
      <c r="FU347" s="93"/>
      <c r="FV347" s="93"/>
      <c r="FW347" s="93"/>
      <c r="FX347" s="93"/>
      <c r="FY347" s="93"/>
      <c r="FZ347" s="93"/>
      <c r="GA347" s="93"/>
      <c r="GB347" s="93"/>
      <c r="GC347" s="93"/>
      <c r="GD347" s="93"/>
      <c r="GE347" s="93"/>
      <c r="GF347" s="93"/>
      <c r="GG347" s="93"/>
      <c r="GH347" s="93"/>
      <c r="GI347" s="93"/>
      <c r="GJ347" s="93"/>
      <c r="GK347" s="93"/>
      <c r="GL347" s="93"/>
      <c r="GM347" s="93"/>
      <c r="GN347" s="93"/>
      <c r="GO347" s="93"/>
      <c r="GP347" s="93"/>
      <c r="GQ347" s="93"/>
      <c r="GR347" s="93"/>
      <c r="GS347" s="93"/>
      <c r="GT347" s="93"/>
      <c r="GU347" s="93"/>
      <c r="GV347" s="93"/>
      <c r="GW347" s="93"/>
      <c r="GX347" s="93"/>
      <c r="GY347" s="93"/>
      <c r="GZ347" s="93"/>
      <c r="HA347" s="93"/>
      <c r="HB347" s="93"/>
      <c r="HC347" s="93"/>
      <c r="HD347" s="93"/>
      <c r="HE347" s="93"/>
      <c r="HF347" s="93"/>
      <c r="HG347" s="93"/>
      <c r="HH347" s="93"/>
      <c r="HI347" s="93"/>
      <c r="HJ347" s="93"/>
      <c r="HK347" s="93"/>
      <c r="HL347" s="93"/>
      <c r="HM347" s="93"/>
      <c r="HN347" s="93"/>
      <c r="HO347" s="93"/>
      <c r="HP347" s="93"/>
      <c r="HQ347" s="93"/>
      <c r="HR347" s="93"/>
      <c r="HS347" s="93"/>
      <c r="HT347" s="93"/>
      <c r="HU347" s="93"/>
      <c r="HV347" s="93"/>
      <c r="HW347" s="93"/>
      <c r="HX347" s="93"/>
      <c r="HY347" s="93"/>
      <c r="HZ347" s="93"/>
      <c r="IA347" s="93"/>
      <c r="IB347" s="93"/>
      <c r="IC347" s="93"/>
      <c r="ID347" s="93"/>
      <c r="IE347" s="93"/>
      <c r="IF347" s="93"/>
      <c r="IG347" s="93"/>
      <c r="IH347" s="93"/>
      <c r="II347" s="93"/>
      <c r="IJ347" s="93"/>
      <c r="IK347" s="93"/>
      <c r="IL347" s="93"/>
      <c r="IM347" s="93"/>
      <c r="IN347" s="93"/>
      <c r="IO347" s="93"/>
      <c r="IP347" s="93"/>
      <c r="IQ347" s="93"/>
      <c r="IR347" s="93"/>
      <c r="IS347" s="93"/>
      <c r="IT347" s="93"/>
      <c r="IU347" s="93"/>
      <c r="IV347" s="93"/>
      <c r="IW347" s="93"/>
    </row>
    <row r="348" customFormat="false" ht="12.75" hidden="false" customHeight="false" outlineLevel="0" collapsed="false">
      <c r="A348" s="93"/>
      <c r="B348" s="105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  <c r="CV348" s="93"/>
      <c r="CW348" s="93"/>
      <c r="CX348" s="93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  <c r="EK348" s="93"/>
      <c r="EL348" s="93"/>
      <c r="EM348" s="93"/>
      <c r="EN348" s="93"/>
      <c r="EO348" s="93"/>
      <c r="EP348" s="93"/>
      <c r="EQ348" s="93"/>
      <c r="ER348" s="93"/>
      <c r="ES348" s="93"/>
      <c r="ET348" s="93"/>
      <c r="EU348" s="93"/>
      <c r="EV348" s="93"/>
      <c r="EW348" s="93"/>
      <c r="EX348" s="93"/>
      <c r="EY348" s="93"/>
      <c r="EZ348" s="93"/>
      <c r="FA348" s="93"/>
      <c r="FB348" s="93"/>
      <c r="FC348" s="93"/>
      <c r="FD348" s="93"/>
      <c r="FE348" s="93"/>
      <c r="FF348" s="93"/>
      <c r="FG348" s="93"/>
      <c r="FH348" s="93"/>
      <c r="FI348" s="93"/>
      <c r="FJ348" s="93"/>
      <c r="FK348" s="93"/>
      <c r="FL348" s="93"/>
      <c r="FM348" s="93"/>
      <c r="FN348" s="93"/>
      <c r="FO348" s="93"/>
      <c r="FP348" s="93"/>
      <c r="FQ348" s="93"/>
      <c r="FR348" s="93"/>
      <c r="FS348" s="93"/>
      <c r="FT348" s="93"/>
      <c r="FU348" s="93"/>
      <c r="FV348" s="93"/>
      <c r="FW348" s="93"/>
      <c r="FX348" s="93"/>
      <c r="FY348" s="93"/>
      <c r="FZ348" s="93"/>
      <c r="GA348" s="93"/>
      <c r="GB348" s="93"/>
      <c r="GC348" s="93"/>
      <c r="GD348" s="93"/>
      <c r="GE348" s="93"/>
      <c r="GF348" s="93"/>
      <c r="GG348" s="93"/>
      <c r="GH348" s="93"/>
      <c r="GI348" s="93"/>
      <c r="GJ348" s="93"/>
      <c r="GK348" s="93"/>
      <c r="GL348" s="93"/>
      <c r="GM348" s="93"/>
      <c r="GN348" s="93"/>
      <c r="GO348" s="93"/>
      <c r="GP348" s="93"/>
      <c r="GQ348" s="93"/>
      <c r="GR348" s="93"/>
      <c r="GS348" s="93"/>
      <c r="GT348" s="93"/>
      <c r="GU348" s="93"/>
      <c r="GV348" s="93"/>
      <c r="GW348" s="93"/>
      <c r="GX348" s="93"/>
      <c r="GY348" s="93"/>
      <c r="GZ348" s="93"/>
      <c r="HA348" s="93"/>
      <c r="HB348" s="93"/>
      <c r="HC348" s="93"/>
      <c r="HD348" s="93"/>
      <c r="HE348" s="93"/>
      <c r="HF348" s="93"/>
      <c r="HG348" s="93"/>
      <c r="HH348" s="93"/>
      <c r="HI348" s="93"/>
      <c r="HJ348" s="93"/>
      <c r="HK348" s="93"/>
      <c r="HL348" s="93"/>
      <c r="HM348" s="93"/>
      <c r="HN348" s="93"/>
      <c r="HO348" s="93"/>
      <c r="HP348" s="93"/>
      <c r="HQ348" s="93"/>
      <c r="HR348" s="93"/>
      <c r="HS348" s="93"/>
      <c r="HT348" s="93"/>
      <c r="HU348" s="93"/>
      <c r="HV348" s="93"/>
      <c r="HW348" s="93"/>
      <c r="HX348" s="93"/>
      <c r="HY348" s="93"/>
      <c r="HZ348" s="93"/>
      <c r="IA348" s="93"/>
      <c r="IB348" s="93"/>
      <c r="IC348" s="93"/>
      <c r="ID348" s="93"/>
      <c r="IE348" s="93"/>
      <c r="IF348" s="93"/>
      <c r="IG348" s="93"/>
      <c r="IH348" s="93"/>
      <c r="II348" s="93"/>
      <c r="IJ348" s="93"/>
      <c r="IK348" s="93"/>
      <c r="IL348" s="93"/>
      <c r="IM348" s="93"/>
      <c r="IN348" s="93"/>
      <c r="IO348" s="93"/>
      <c r="IP348" s="93"/>
      <c r="IQ348" s="93"/>
      <c r="IR348" s="93"/>
      <c r="IS348" s="93"/>
      <c r="IT348" s="93"/>
      <c r="IU348" s="93"/>
      <c r="IV348" s="93"/>
      <c r="IW348" s="93"/>
    </row>
    <row r="349" customFormat="false" ht="12.75" hidden="false" customHeight="false" outlineLevel="0" collapsed="false">
      <c r="A349" s="93"/>
      <c r="B349" s="105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  <c r="CV349" s="93"/>
      <c r="CW349" s="93"/>
      <c r="CX349" s="93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  <c r="EK349" s="93"/>
      <c r="EL349" s="93"/>
      <c r="EM349" s="93"/>
      <c r="EN349" s="93"/>
      <c r="EO349" s="93"/>
      <c r="EP349" s="93"/>
      <c r="EQ349" s="93"/>
      <c r="ER349" s="93"/>
      <c r="ES349" s="93"/>
      <c r="ET349" s="93"/>
      <c r="EU349" s="93"/>
      <c r="EV349" s="93"/>
      <c r="EW349" s="93"/>
      <c r="EX349" s="93"/>
      <c r="EY349" s="93"/>
      <c r="EZ349" s="93"/>
      <c r="FA349" s="93"/>
      <c r="FB349" s="93"/>
      <c r="FC349" s="93"/>
      <c r="FD349" s="93"/>
      <c r="FE349" s="93"/>
      <c r="FF349" s="93"/>
      <c r="FG349" s="93"/>
      <c r="FH349" s="93"/>
      <c r="FI349" s="93"/>
      <c r="FJ349" s="93"/>
      <c r="FK349" s="93"/>
      <c r="FL349" s="93"/>
      <c r="FM349" s="93"/>
      <c r="FN349" s="93"/>
      <c r="FO349" s="93"/>
      <c r="FP349" s="93"/>
      <c r="FQ349" s="93"/>
      <c r="FR349" s="93"/>
      <c r="FS349" s="93"/>
      <c r="FT349" s="93"/>
      <c r="FU349" s="93"/>
      <c r="FV349" s="93"/>
      <c r="FW349" s="93"/>
      <c r="FX349" s="93"/>
      <c r="FY349" s="93"/>
      <c r="FZ349" s="93"/>
      <c r="GA349" s="93"/>
      <c r="GB349" s="93"/>
      <c r="GC349" s="93"/>
      <c r="GD349" s="93"/>
      <c r="GE349" s="93"/>
      <c r="GF349" s="93"/>
      <c r="GG349" s="93"/>
      <c r="GH349" s="93"/>
      <c r="GI349" s="93"/>
      <c r="GJ349" s="93"/>
      <c r="GK349" s="93"/>
      <c r="GL349" s="93"/>
      <c r="GM349" s="93"/>
      <c r="GN349" s="93"/>
      <c r="GO349" s="93"/>
      <c r="GP349" s="93"/>
      <c r="GQ349" s="93"/>
      <c r="GR349" s="93"/>
      <c r="GS349" s="93"/>
      <c r="GT349" s="93"/>
      <c r="GU349" s="93"/>
      <c r="GV349" s="93"/>
      <c r="GW349" s="93"/>
      <c r="GX349" s="93"/>
      <c r="GY349" s="93"/>
      <c r="GZ349" s="93"/>
      <c r="HA349" s="93"/>
      <c r="HB349" s="93"/>
      <c r="HC349" s="93"/>
      <c r="HD349" s="93"/>
      <c r="HE349" s="93"/>
      <c r="HF349" s="93"/>
      <c r="HG349" s="93"/>
      <c r="HH349" s="93"/>
      <c r="HI349" s="93"/>
      <c r="HJ349" s="93"/>
      <c r="HK349" s="93"/>
      <c r="HL349" s="93"/>
      <c r="HM349" s="93"/>
      <c r="HN349" s="93"/>
      <c r="HO349" s="93"/>
      <c r="HP349" s="93"/>
      <c r="HQ349" s="93"/>
      <c r="HR349" s="93"/>
      <c r="HS349" s="93"/>
      <c r="HT349" s="93"/>
      <c r="HU349" s="93"/>
      <c r="HV349" s="93"/>
      <c r="HW349" s="93"/>
      <c r="HX349" s="93"/>
      <c r="HY349" s="93"/>
      <c r="HZ349" s="93"/>
      <c r="IA349" s="93"/>
      <c r="IB349" s="93"/>
      <c r="IC349" s="93"/>
      <c r="ID349" s="93"/>
      <c r="IE349" s="93"/>
      <c r="IF349" s="93"/>
      <c r="IG349" s="93"/>
      <c r="IH349" s="93"/>
      <c r="II349" s="93"/>
      <c r="IJ349" s="93"/>
      <c r="IK349" s="93"/>
      <c r="IL349" s="93"/>
      <c r="IM349" s="93"/>
      <c r="IN349" s="93"/>
      <c r="IO349" s="93"/>
      <c r="IP349" s="93"/>
      <c r="IQ349" s="93"/>
      <c r="IR349" s="93"/>
      <c r="IS349" s="93"/>
      <c r="IT349" s="93"/>
      <c r="IU349" s="93"/>
      <c r="IV349" s="93"/>
      <c r="IW349" s="93"/>
    </row>
    <row r="350" customFormat="false" ht="12.75" hidden="false" customHeight="false" outlineLevel="0" collapsed="false">
      <c r="A350" s="93"/>
      <c r="B350" s="105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  <c r="CV350" s="93"/>
      <c r="CW350" s="93"/>
      <c r="CX350" s="93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  <c r="EX350" s="93"/>
      <c r="EY350" s="93"/>
      <c r="EZ350" s="93"/>
      <c r="FA350" s="93"/>
      <c r="FB350" s="93"/>
      <c r="FC350" s="93"/>
      <c r="FD350" s="93"/>
      <c r="FE350" s="93"/>
      <c r="FF350" s="93"/>
      <c r="FG350" s="93"/>
      <c r="FH350" s="93"/>
      <c r="FI350" s="93"/>
      <c r="FJ350" s="93"/>
      <c r="FK350" s="93"/>
      <c r="FL350" s="93"/>
      <c r="FM350" s="93"/>
      <c r="FN350" s="93"/>
      <c r="FO350" s="93"/>
      <c r="FP350" s="93"/>
      <c r="FQ350" s="93"/>
      <c r="FR350" s="93"/>
      <c r="FS350" s="93"/>
      <c r="FT350" s="93"/>
      <c r="FU350" s="93"/>
      <c r="FV350" s="93"/>
      <c r="FW350" s="93"/>
      <c r="FX350" s="93"/>
      <c r="FY350" s="93"/>
      <c r="FZ350" s="93"/>
      <c r="GA350" s="93"/>
      <c r="GB350" s="93"/>
      <c r="GC350" s="93"/>
      <c r="GD350" s="93"/>
      <c r="GE350" s="93"/>
      <c r="GF350" s="93"/>
      <c r="GG350" s="93"/>
      <c r="GH350" s="93"/>
      <c r="GI350" s="93"/>
      <c r="GJ350" s="93"/>
      <c r="GK350" s="93"/>
      <c r="GL350" s="93"/>
      <c r="GM350" s="93"/>
      <c r="GN350" s="93"/>
      <c r="GO350" s="93"/>
      <c r="GP350" s="93"/>
      <c r="GQ350" s="93"/>
      <c r="GR350" s="93"/>
      <c r="GS350" s="93"/>
      <c r="GT350" s="93"/>
      <c r="GU350" s="93"/>
      <c r="GV350" s="93"/>
      <c r="GW350" s="93"/>
      <c r="GX350" s="93"/>
      <c r="GY350" s="93"/>
      <c r="GZ350" s="93"/>
      <c r="HA350" s="93"/>
      <c r="HB350" s="93"/>
      <c r="HC350" s="93"/>
      <c r="HD350" s="93"/>
      <c r="HE350" s="93"/>
      <c r="HF350" s="93"/>
      <c r="HG350" s="93"/>
      <c r="HH350" s="93"/>
      <c r="HI350" s="93"/>
      <c r="HJ350" s="93"/>
      <c r="HK350" s="93"/>
      <c r="HL350" s="93"/>
      <c r="HM350" s="93"/>
      <c r="HN350" s="93"/>
      <c r="HO350" s="93"/>
      <c r="HP350" s="93"/>
      <c r="HQ350" s="93"/>
      <c r="HR350" s="93"/>
      <c r="HS350" s="93"/>
      <c r="HT350" s="93"/>
      <c r="HU350" s="93"/>
      <c r="HV350" s="93"/>
      <c r="HW350" s="93"/>
      <c r="HX350" s="93"/>
      <c r="HY350" s="93"/>
      <c r="HZ350" s="93"/>
      <c r="IA350" s="93"/>
      <c r="IB350" s="93"/>
      <c r="IC350" s="93"/>
      <c r="ID350" s="93"/>
      <c r="IE350" s="93"/>
      <c r="IF350" s="93"/>
      <c r="IG350" s="93"/>
      <c r="IH350" s="93"/>
      <c r="II350" s="93"/>
      <c r="IJ350" s="93"/>
      <c r="IK350" s="93"/>
      <c r="IL350" s="93"/>
      <c r="IM350" s="93"/>
      <c r="IN350" s="93"/>
      <c r="IO350" s="93"/>
      <c r="IP350" s="93"/>
      <c r="IQ350" s="93"/>
      <c r="IR350" s="93"/>
      <c r="IS350" s="93"/>
      <c r="IT350" s="93"/>
      <c r="IU350" s="93"/>
      <c r="IV350" s="93"/>
      <c r="IW350" s="93"/>
    </row>
    <row r="351" customFormat="false" ht="12.75" hidden="false" customHeight="false" outlineLevel="0" collapsed="false">
      <c r="A351" s="93"/>
      <c r="B351" s="105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  <c r="EK351" s="93"/>
      <c r="EL351" s="93"/>
      <c r="EM351" s="93"/>
      <c r="EN351" s="93"/>
      <c r="EO351" s="93"/>
      <c r="EP351" s="93"/>
      <c r="EQ351" s="93"/>
      <c r="ER351" s="93"/>
      <c r="ES351" s="93"/>
      <c r="ET351" s="93"/>
      <c r="EU351" s="93"/>
      <c r="EV351" s="93"/>
      <c r="EW351" s="93"/>
      <c r="EX351" s="93"/>
      <c r="EY351" s="93"/>
      <c r="EZ351" s="93"/>
      <c r="FA351" s="93"/>
      <c r="FB351" s="93"/>
      <c r="FC351" s="93"/>
      <c r="FD351" s="93"/>
      <c r="FE351" s="93"/>
      <c r="FF351" s="93"/>
      <c r="FG351" s="93"/>
      <c r="FH351" s="93"/>
      <c r="FI351" s="93"/>
      <c r="FJ351" s="93"/>
      <c r="FK351" s="93"/>
      <c r="FL351" s="93"/>
      <c r="FM351" s="93"/>
      <c r="FN351" s="93"/>
      <c r="FO351" s="93"/>
      <c r="FP351" s="93"/>
      <c r="FQ351" s="93"/>
      <c r="FR351" s="93"/>
      <c r="FS351" s="93"/>
      <c r="FT351" s="93"/>
      <c r="FU351" s="93"/>
      <c r="FV351" s="93"/>
      <c r="FW351" s="93"/>
      <c r="FX351" s="93"/>
      <c r="FY351" s="93"/>
      <c r="FZ351" s="93"/>
      <c r="GA351" s="93"/>
      <c r="GB351" s="93"/>
      <c r="GC351" s="93"/>
      <c r="GD351" s="93"/>
      <c r="GE351" s="93"/>
      <c r="GF351" s="93"/>
      <c r="GG351" s="93"/>
      <c r="GH351" s="93"/>
      <c r="GI351" s="93"/>
      <c r="GJ351" s="93"/>
      <c r="GK351" s="93"/>
      <c r="GL351" s="93"/>
      <c r="GM351" s="93"/>
      <c r="GN351" s="93"/>
      <c r="GO351" s="93"/>
      <c r="GP351" s="93"/>
      <c r="GQ351" s="93"/>
      <c r="GR351" s="93"/>
      <c r="GS351" s="93"/>
      <c r="GT351" s="93"/>
      <c r="GU351" s="93"/>
      <c r="GV351" s="93"/>
      <c r="GW351" s="93"/>
      <c r="GX351" s="93"/>
      <c r="GY351" s="93"/>
      <c r="GZ351" s="93"/>
      <c r="HA351" s="93"/>
      <c r="HB351" s="93"/>
      <c r="HC351" s="93"/>
      <c r="HD351" s="93"/>
      <c r="HE351" s="93"/>
      <c r="HF351" s="93"/>
      <c r="HG351" s="93"/>
      <c r="HH351" s="93"/>
      <c r="HI351" s="93"/>
      <c r="HJ351" s="93"/>
      <c r="HK351" s="93"/>
      <c r="HL351" s="93"/>
      <c r="HM351" s="93"/>
      <c r="HN351" s="93"/>
      <c r="HO351" s="93"/>
      <c r="HP351" s="93"/>
      <c r="HQ351" s="93"/>
      <c r="HR351" s="93"/>
      <c r="HS351" s="93"/>
      <c r="HT351" s="93"/>
      <c r="HU351" s="93"/>
      <c r="HV351" s="93"/>
      <c r="HW351" s="93"/>
      <c r="HX351" s="93"/>
      <c r="HY351" s="93"/>
      <c r="HZ351" s="93"/>
      <c r="IA351" s="93"/>
      <c r="IB351" s="93"/>
      <c r="IC351" s="93"/>
      <c r="ID351" s="93"/>
      <c r="IE351" s="93"/>
      <c r="IF351" s="93"/>
      <c r="IG351" s="93"/>
      <c r="IH351" s="93"/>
      <c r="II351" s="93"/>
      <c r="IJ351" s="93"/>
      <c r="IK351" s="93"/>
      <c r="IL351" s="93"/>
      <c r="IM351" s="93"/>
      <c r="IN351" s="93"/>
      <c r="IO351" s="93"/>
      <c r="IP351" s="93"/>
      <c r="IQ351" s="93"/>
      <c r="IR351" s="93"/>
      <c r="IS351" s="93"/>
      <c r="IT351" s="93"/>
      <c r="IU351" s="93"/>
      <c r="IV351" s="93"/>
      <c r="IW351" s="93"/>
    </row>
    <row r="352" customFormat="false" ht="12.75" hidden="false" customHeight="false" outlineLevel="0" collapsed="false">
      <c r="A352" s="93"/>
      <c r="B352" s="105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  <c r="CV352" s="93"/>
      <c r="CW352" s="93"/>
      <c r="CX352" s="93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  <c r="EK352" s="93"/>
      <c r="EL352" s="93"/>
      <c r="EM352" s="93"/>
      <c r="EN352" s="93"/>
      <c r="EO352" s="93"/>
      <c r="EP352" s="93"/>
      <c r="EQ352" s="93"/>
      <c r="ER352" s="93"/>
      <c r="ES352" s="93"/>
      <c r="ET352" s="93"/>
      <c r="EU352" s="93"/>
      <c r="EV352" s="93"/>
      <c r="EW352" s="93"/>
      <c r="EX352" s="93"/>
      <c r="EY352" s="93"/>
      <c r="EZ352" s="93"/>
      <c r="FA352" s="93"/>
      <c r="FB352" s="93"/>
      <c r="FC352" s="93"/>
      <c r="FD352" s="93"/>
      <c r="FE352" s="93"/>
      <c r="FF352" s="93"/>
      <c r="FG352" s="93"/>
      <c r="FH352" s="93"/>
      <c r="FI352" s="93"/>
      <c r="FJ352" s="93"/>
      <c r="FK352" s="93"/>
      <c r="FL352" s="93"/>
      <c r="FM352" s="93"/>
      <c r="FN352" s="93"/>
      <c r="FO352" s="93"/>
      <c r="FP352" s="93"/>
      <c r="FQ352" s="93"/>
      <c r="FR352" s="93"/>
      <c r="FS352" s="93"/>
      <c r="FT352" s="93"/>
      <c r="FU352" s="93"/>
      <c r="FV352" s="93"/>
      <c r="FW352" s="93"/>
      <c r="FX352" s="93"/>
      <c r="FY352" s="93"/>
      <c r="FZ352" s="93"/>
      <c r="GA352" s="93"/>
      <c r="GB352" s="93"/>
      <c r="GC352" s="93"/>
      <c r="GD352" s="93"/>
      <c r="GE352" s="93"/>
      <c r="GF352" s="93"/>
      <c r="GG352" s="93"/>
      <c r="GH352" s="93"/>
      <c r="GI352" s="93"/>
      <c r="GJ352" s="93"/>
      <c r="GK352" s="93"/>
      <c r="GL352" s="93"/>
      <c r="GM352" s="93"/>
      <c r="GN352" s="93"/>
      <c r="GO352" s="93"/>
      <c r="GP352" s="93"/>
      <c r="GQ352" s="93"/>
      <c r="GR352" s="93"/>
      <c r="GS352" s="93"/>
      <c r="GT352" s="93"/>
      <c r="GU352" s="93"/>
      <c r="GV352" s="93"/>
      <c r="GW352" s="93"/>
      <c r="GX352" s="93"/>
      <c r="GY352" s="93"/>
      <c r="GZ352" s="93"/>
      <c r="HA352" s="93"/>
      <c r="HB352" s="93"/>
      <c r="HC352" s="93"/>
      <c r="HD352" s="93"/>
      <c r="HE352" s="93"/>
      <c r="HF352" s="93"/>
      <c r="HG352" s="93"/>
      <c r="HH352" s="93"/>
      <c r="HI352" s="93"/>
      <c r="HJ352" s="93"/>
      <c r="HK352" s="93"/>
      <c r="HL352" s="93"/>
      <c r="HM352" s="93"/>
      <c r="HN352" s="93"/>
      <c r="HO352" s="93"/>
      <c r="HP352" s="93"/>
      <c r="HQ352" s="93"/>
      <c r="HR352" s="93"/>
      <c r="HS352" s="93"/>
      <c r="HT352" s="93"/>
      <c r="HU352" s="93"/>
      <c r="HV352" s="93"/>
      <c r="HW352" s="93"/>
      <c r="HX352" s="93"/>
      <c r="HY352" s="93"/>
      <c r="HZ352" s="93"/>
      <c r="IA352" s="93"/>
      <c r="IB352" s="93"/>
      <c r="IC352" s="93"/>
      <c r="ID352" s="93"/>
      <c r="IE352" s="93"/>
      <c r="IF352" s="93"/>
      <c r="IG352" s="93"/>
      <c r="IH352" s="93"/>
      <c r="II352" s="93"/>
      <c r="IJ352" s="93"/>
      <c r="IK352" s="93"/>
      <c r="IL352" s="93"/>
      <c r="IM352" s="93"/>
      <c r="IN352" s="93"/>
      <c r="IO352" s="93"/>
      <c r="IP352" s="93"/>
      <c r="IQ352" s="93"/>
      <c r="IR352" s="93"/>
      <c r="IS352" s="93"/>
      <c r="IT352" s="93"/>
      <c r="IU352" s="93"/>
      <c r="IV352" s="93"/>
      <c r="IW352" s="93"/>
    </row>
    <row r="353" customFormat="false" ht="12.75" hidden="false" customHeight="false" outlineLevel="0" collapsed="false">
      <c r="A353" s="93"/>
      <c r="B353" s="105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  <c r="CV353" s="93"/>
      <c r="CW353" s="93"/>
      <c r="CX353" s="93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  <c r="EV353" s="93"/>
      <c r="EW353" s="93"/>
      <c r="EX353" s="93"/>
      <c r="EY353" s="93"/>
      <c r="EZ353" s="93"/>
      <c r="FA353" s="93"/>
      <c r="FB353" s="93"/>
      <c r="FC353" s="93"/>
      <c r="FD353" s="93"/>
      <c r="FE353" s="93"/>
      <c r="FF353" s="93"/>
      <c r="FG353" s="93"/>
      <c r="FH353" s="93"/>
      <c r="FI353" s="93"/>
      <c r="FJ353" s="93"/>
      <c r="FK353" s="93"/>
      <c r="FL353" s="93"/>
      <c r="FM353" s="93"/>
      <c r="FN353" s="93"/>
      <c r="FO353" s="93"/>
      <c r="FP353" s="93"/>
      <c r="FQ353" s="93"/>
      <c r="FR353" s="93"/>
      <c r="FS353" s="93"/>
      <c r="FT353" s="93"/>
      <c r="FU353" s="93"/>
      <c r="FV353" s="93"/>
      <c r="FW353" s="93"/>
      <c r="FX353" s="93"/>
      <c r="FY353" s="93"/>
      <c r="FZ353" s="93"/>
      <c r="GA353" s="93"/>
      <c r="GB353" s="93"/>
      <c r="GC353" s="93"/>
      <c r="GD353" s="93"/>
      <c r="GE353" s="93"/>
      <c r="GF353" s="93"/>
      <c r="GG353" s="93"/>
      <c r="GH353" s="93"/>
      <c r="GI353" s="93"/>
      <c r="GJ353" s="93"/>
      <c r="GK353" s="93"/>
      <c r="GL353" s="93"/>
      <c r="GM353" s="93"/>
      <c r="GN353" s="93"/>
      <c r="GO353" s="93"/>
      <c r="GP353" s="93"/>
      <c r="GQ353" s="93"/>
      <c r="GR353" s="93"/>
      <c r="GS353" s="93"/>
      <c r="GT353" s="93"/>
      <c r="GU353" s="93"/>
      <c r="GV353" s="93"/>
      <c r="GW353" s="93"/>
      <c r="GX353" s="93"/>
      <c r="GY353" s="93"/>
      <c r="GZ353" s="93"/>
      <c r="HA353" s="93"/>
      <c r="HB353" s="93"/>
      <c r="HC353" s="93"/>
      <c r="HD353" s="93"/>
      <c r="HE353" s="93"/>
      <c r="HF353" s="93"/>
      <c r="HG353" s="93"/>
      <c r="HH353" s="93"/>
      <c r="HI353" s="93"/>
      <c r="HJ353" s="93"/>
      <c r="HK353" s="93"/>
      <c r="HL353" s="93"/>
      <c r="HM353" s="93"/>
      <c r="HN353" s="93"/>
      <c r="HO353" s="93"/>
      <c r="HP353" s="93"/>
      <c r="HQ353" s="93"/>
      <c r="HR353" s="93"/>
      <c r="HS353" s="93"/>
      <c r="HT353" s="93"/>
      <c r="HU353" s="93"/>
      <c r="HV353" s="93"/>
      <c r="HW353" s="93"/>
      <c r="HX353" s="93"/>
      <c r="HY353" s="93"/>
      <c r="HZ353" s="93"/>
      <c r="IA353" s="93"/>
      <c r="IB353" s="93"/>
      <c r="IC353" s="93"/>
      <c r="ID353" s="93"/>
      <c r="IE353" s="93"/>
      <c r="IF353" s="93"/>
      <c r="IG353" s="93"/>
      <c r="IH353" s="93"/>
      <c r="II353" s="93"/>
      <c r="IJ353" s="93"/>
      <c r="IK353" s="93"/>
      <c r="IL353" s="93"/>
      <c r="IM353" s="93"/>
      <c r="IN353" s="93"/>
      <c r="IO353" s="93"/>
      <c r="IP353" s="93"/>
      <c r="IQ353" s="93"/>
      <c r="IR353" s="93"/>
      <c r="IS353" s="93"/>
      <c r="IT353" s="93"/>
      <c r="IU353" s="93"/>
      <c r="IV353" s="93"/>
      <c r="IW353" s="93"/>
    </row>
    <row r="354" customFormat="false" ht="12.75" hidden="false" customHeight="false" outlineLevel="0" collapsed="false">
      <c r="A354" s="93"/>
      <c r="B354" s="105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  <c r="CV354" s="93"/>
      <c r="CW354" s="93"/>
      <c r="CX354" s="93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  <c r="EV354" s="93"/>
      <c r="EW354" s="93"/>
      <c r="EX354" s="93"/>
      <c r="EY354" s="93"/>
      <c r="EZ354" s="93"/>
      <c r="FA354" s="93"/>
      <c r="FB354" s="93"/>
      <c r="FC354" s="93"/>
      <c r="FD354" s="93"/>
      <c r="FE354" s="93"/>
      <c r="FF354" s="93"/>
      <c r="FG354" s="93"/>
      <c r="FH354" s="93"/>
      <c r="FI354" s="93"/>
      <c r="FJ354" s="93"/>
      <c r="FK354" s="93"/>
      <c r="FL354" s="93"/>
      <c r="FM354" s="93"/>
      <c r="FN354" s="93"/>
      <c r="FO354" s="93"/>
      <c r="FP354" s="93"/>
      <c r="FQ354" s="93"/>
      <c r="FR354" s="93"/>
      <c r="FS354" s="93"/>
      <c r="FT354" s="93"/>
      <c r="FU354" s="93"/>
      <c r="FV354" s="93"/>
      <c r="FW354" s="93"/>
      <c r="FX354" s="93"/>
      <c r="FY354" s="93"/>
      <c r="FZ354" s="93"/>
      <c r="GA354" s="93"/>
      <c r="GB354" s="93"/>
      <c r="GC354" s="93"/>
      <c r="GD354" s="93"/>
      <c r="GE354" s="93"/>
      <c r="GF354" s="93"/>
      <c r="GG354" s="93"/>
      <c r="GH354" s="93"/>
      <c r="GI354" s="93"/>
      <c r="GJ354" s="93"/>
      <c r="GK354" s="93"/>
      <c r="GL354" s="93"/>
      <c r="GM354" s="93"/>
      <c r="GN354" s="93"/>
      <c r="GO354" s="93"/>
      <c r="GP354" s="93"/>
      <c r="GQ354" s="93"/>
      <c r="GR354" s="93"/>
      <c r="GS354" s="93"/>
      <c r="GT354" s="93"/>
      <c r="GU354" s="93"/>
      <c r="GV354" s="93"/>
      <c r="GW354" s="93"/>
      <c r="GX354" s="93"/>
      <c r="GY354" s="93"/>
      <c r="GZ354" s="93"/>
      <c r="HA354" s="93"/>
      <c r="HB354" s="93"/>
      <c r="HC354" s="93"/>
      <c r="HD354" s="93"/>
      <c r="HE354" s="93"/>
      <c r="HF354" s="93"/>
      <c r="HG354" s="93"/>
      <c r="HH354" s="93"/>
      <c r="HI354" s="93"/>
      <c r="HJ354" s="93"/>
      <c r="HK354" s="93"/>
      <c r="HL354" s="93"/>
      <c r="HM354" s="93"/>
      <c r="HN354" s="93"/>
      <c r="HO354" s="93"/>
      <c r="HP354" s="93"/>
      <c r="HQ354" s="93"/>
      <c r="HR354" s="93"/>
      <c r="HS354" s="93"/>
      <c r="HT354" s="93"/>
      <c r="HU354" s="93"/>
      <c r="HV354" s="93"/>
      <c r="HW354" s="93"/>
      <c r="HX354" s="93"/>
      <c r="HY354" s="93"/>
      <c r="HZ354" s="93"/>
      <c r="IA354" s="93"/>
      <c r="IB354" s="93"/>
      <c r="IC354" s="93"/>
      <c r="ID354" s="93"/>
      <c r="IE354" s="93"/>
      <c r="IF354" s="93"/>
      <c r="IG354" s="93"/>
      <c r="IH354" s="93"/>
      <c r="II354" s="93"/>
      <c r="IJ354" s="93"/>
      <c r="IK354" s="93"/>
      <c r="IL354" s="93"/>
      <c r="IM354" s="93"/>
      <c r="IN354" s="93"/>
      <c r="IO354" s="93"/>
      <c r="IP354" s="93"/>
      <c r="IQ354" s="93"/>
      <c r="IR354" s="93"/>
      <c r="IS354" s="93"/>
      <c r="IT354" s="93"/>
      <c r="IU354" s="93"/>
      <c r="IV354" s="93"/>
      <c r="IW354" s="93"/>
    </row>
    <row r="355" customFormat="false" ht="12.75" hidden="false" customHeight="false" outlineLevel="0" collapsed="false">
      <c r="A355" s="93"/>
      <c r="B355" s="105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  <c r="CV355" s="93"/>
      <c r="CW355" s="93"/>
      <c r="CX355" s="93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  <c r="EV355" s="93"/>
      <c r="EW355" s="93"/>
      <c r="EX355" s="93"/>
      <c r="EY355" s="93"/>
      <c r="EZ355" s="93"/>
      <c r="FA355" s="93"/>
      <c r="FB355" s="93"/>
      <c r="FC355" s="93"/>
      <c r="FD355" s="93"/>
      <c r="FE355" s="93"/>
      <c r="FF355" s="93"/>
      <c r="FG355" s="93"/>
      <c r="FH355" s="93"/>
      <c r="FI355" s="93"/>
      <c r="FJ355" s="93"/>
      <c r="FK355" s="93"/>
      <c r="FL355" s="93"/>
      <c r="FM355" s="93"/>
      <c r="FN355" s="93"/>
      <c r="FO355" s="93"/>
      <c r="FP355" s="93"/>
      <c r="FQ355" s="93"/>
      <c r="FR355" s="93"/>
      <c r="FS355" s="93"/>
      <c r="FT355" s="93"/>
      <c r="FU355" s="93"/>
      <c r="FV355" s="93"/>
      <c r="FW355" s="93"/>
      <c r="FX355" s="93"/>
      <c r="FY355" s="93"/>
      <c r="FZ355" s="93"/>
      <c r="GA355" s="93"/>
      <c r="GB355" s="93"/>
      <c r="GC355" s="93"/>
      <c r="GD355" s="93"/>
      <c r="GE355" s="93"/>
      <c r="GF355" s="93"/>
      <c r="GG355" s="93"/>
      <c r="GH355" s="93"/>
      <c r="GI355" s="93"/>
      <c r="GJ355" s="93"/>
      <c r="GK355" s="93"/>
      <c r="GL355" s="93"/>
      <c r="GM355" s="93"/>
      <c r="GN355" s="93"/>
      <c r="GO355" s="93"/>
      <c r="GP355" s="93"/>
      <c r="GQ355" s="93"/>
      <c r="GR355" s="93"/>
      <c r="GS355" s="93"/>
      <c r="GT355" s="93"/>
      <c r="GU355" s="93"/>
      <c r="GV355" s="93"/>
      <c r="GW355" s="93"/>
      <c r="GX355" s="93"/>
      <c r="GY355" s="93"/>
      <c r="GZ355" s="93"/>
      <c r="HA355" s="93"/>
      <c r="HB355" s="93"/>
      <c r="HC355" s="93"/>
      <c r="HD355" s="93"/>
      <c r="HE355" s="93"/>
      <c r="HF355" s="93"/>
      <c r="HG355" s="93"/>
      <c r="HH355" s="93"/>
      <c r="HI355" s="93"/>
      <c r="HJ355" s="93"/>
      <c r="HK355" s="93"/>
      <c r="HL355" s="93"/>
      <c r="HM355" s="93"/>
      <c r="HN355" s="93"/>
      <c r="HO355" s="93"/>
      <c r="HP355" s="93"/>
      <c r="HQ355" s="93"/>
      <c r="HR355" s="93"/>
      <c r="HS355" s="93"/>
      <c r="HT355" s="93"/>
      <c r="HU355" s="93"/>
      <c r="HV355" s="93"/>
      <c r="HW355" s="93"/>
      <c r="HX355" s="93"/>
      <c r="HY355" s="93"/>
      <c r="HZ355" s="93"/>
      <c r="IA355" s="93"/>
      <c r="IB355" s="93"/>
      <c r="IC355" s="93"/>
      <c r="ID355" s="93"/>
      <c r="IE355" s="93"/>
      <c r="IF355" s="93"/>
      <c r="IG355" s="93"/>
      <c r="IH355" s="93"/>
      <c r="II355" s="93"/>
      <c r="IJ355" s="93"/>
      <c r="IK355" s="93"/>
      <c r="IL355" s="93"/>
      <c r="IM355" s="93"/>
      <c r="IN355" s="93"/>
      <c r="IO355" s="93"/>
      <c r="IP355" s="93"/>
      <c r="IQ355" s="93"/>
      <c r="IR355" s="93"/>
      <c r="IS355" s="93"/>
      <c r="IT355" s="93"/>
      <c r="IU355" s="93"/>
      <c r="IV355" s="93"/>
      <c r="IW355" s="93"/>
    </row>
    <row r="356" customFormat="false" ht="12.75" hidden="false" customHeight="false" outlineLevel="0" collapsed="false">
      <c r="A356" s="93"/>
      <c r="B356" s="105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  <c r="CV356" s="93"/>
      <c r="CW356" s="93"/>
      <c r="CX356" s="93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  <c r="EV356" s="93"/>
      <c r="EW356" s="93"/>
      <c r="EX356" s="93"/>
      <c r="EY356" s="93"/>
      <c r="EZ356" s="93"/>
      <c r="FA356" s="93"/>
      <c r="FB356" s="93"/>
      <c r="FC356" s="93"/>
      <c r="FD356" s="93"/>
      <c r="FE356" s="93"/>
      <c r="FF356" s="93"/>
      <c r="FG356" s="93"/>
      <c r="FH356" s="93"/>
      <c r="FI356" s="93"/>
      <c r="FJ356" s="93"/>
      <c r="FK356" s="93"/>
      <c r="FL356" s="93"/>
      <c r="FM356" s="93"/>
      <c r="FN356" s="93"/>
      <c r="FO356" s="93"/>
      <c r="FP356" s="93"/>
      <c r="FQ356" s="93"/>
      <c r="FR356" s="93"/>
      <c r="FS356" s="93"/>
      <c r="FT356" s="93"/>
      <c r="FU356" s="93"/>
      <c r="FV356" s="93"/>
      <c r="FW356" s="93"/>
      <c r="FX356" s="93"/>
      <c r="FY356" s="93"/>
      <c r="FZ356" s="93"/>
      <c r="GA356" s="93"/>
      <c r="GB356" s="93"/>
      <c r="GC356" s="93"/>
      <c r="GD356" s="93"/>
      <c r="GE356" s="93"/>
      <c r="GF356" s="93"/>
      <c r="GG356" s="93"/>
      <c r="GH356" s="93"/>
      <c r="GI356" s="93"/>
      <c r="GJ356" s="93"/>
      <c r="GK356" s="93"/>
      <c r="GL356" s="93"/>
      <c r="GM356" s="93"/>
      <c r="GN356" s="93"/>
      <c r="GO356" s="93"/>
      <c r="GP356" s="93"/>
      <c r="GQ356" s="93"/>
      <c r="GR356" s="93"/>
      <c r="GS356" s="93"/>
      <c r="GT356" s="93"/>
      <c r="GU356" s="93"/>
      <c r="GV356" s="93"/>
      <c r="GW356" s="93"/>
      <c r="GX356" s="93"/>
      <c r="GY356" s="93"/>
      <c r="GZ356" s="93"/>
      <c r="HA356" s="93"/>
      <c r="HB356" s="93"/>
      <c r="HC356" s="93"/>
      <c r="HD356" s="93"/>
      <c r="HE356" s="93"/>
      <c r="HF356" s="93"/>
      <c r="HG356" s="93"/>
      <c r="HH356" s="93"/>
      <c r="HI356" s="93"/>
      <c r="HJ356" s="93"/>
      <c r="HK356" s="93"/>
      <c r="HL356" s="93"/>
      <c r="HM356" s="93"/>
      <c r="HN356" s="93"/>
      <c r="HO356" s="93"/>
      <c r="HP356" s="93"/>
      <c r="HQ356" s="93"/>
      <c r="HR356" s="93"/>
      <c r="HS356" s="93"/>
      <c r="HT356" s="93"/>
      <c r="HU356" s="93"/>
      <c r="HV356" s="93"/>
      <c r="HW356" s="93"/>
      <c r="HX356" s="93"/>
      <c r="HY356" s="93"/>
      <c r="HZ356" s="93"/>
      <c r="IA356" s="93"/>
      <c r="IB356" s="93"/>
      <c r="IC356" s="93"/>
      <c r="ID356" s="93"/>
      <c r="IE356" s="93"/>
      <c r="IF356" s="93"/>
      <c r="IG356" s="93"/>
      <c r="IH356" s="93"/>
      <c r="II356" s="93"/>
      <c r="IJ356" s="93"/>
      <c r="IK356" s="93"/>
      <c r="IL356" s="93"/>
      <c r="IM356" s="93"/>
      <c r="IN356" s="93"/>
      <c r="IO356" s="93"/>
      <c r="IP356" s="93"/>
      <c r="IQ356" s="93"/>
      <c r="IR356" s="93"/>
      <c r="IS356" s="93"/>
      <c r="IT356" s="93"/>
      <c r="IU356" s="93"/>
      <c r="IV356" s="93"/>
      <c r="IW356" s="93"/>
    </row>
    <row r="357" customFormat="false" ht="12.75" hidden="false" customHeight="false" outlineLevel="0" collapsed="false">
      <c r="A357" s="93"/>
      <c r="B357" s="105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  <c r="CV357" s="93"/>
      <c r="CW357" s="93"/>
      <c r="CX357" s="93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  <c r="EV357" s="93"/>
      <c r="EW357" s="93"/>
      <c r="EX357" s="93"/>
      <c r="EY357" s="93"/>
      <c r="EZ357" s="93"/>
      <c r="FA357" s="93"/>
      <c r="FB357" s="93"/>
      <c r="FC357" s="93"/>
      <c r="FD357" s="93"/>
      <c r="FE357" s="93"/>
      <c r="FF357" s="93"/>
      <c r="FG357" s="93"/>
      <c r="FH357" s="93"/>
      <c r="FI357" s="93"/>
      <c r="FJ357" s="93"/>
      <c r="FK357" s="93"/>
      <c r="FL357" s="93"/>
      <c r="FM357" s="93"/>
      <c r="FN357" s="93"/>
      <c r="FO357" s="93"/>
      <c r="FP357" s="93"/>
      <c r="FQ357" s="93"/>
      <c r="FR357" s="93"/>
      <c r="FS357" s="93"/>
      <c r="FT357" s="93"/>
      <c r="FU357" s="93"/>
      <c r="FV357" s="93"/>
      <c r="FW357" s="93"/>
      <c r="FX357" s="93"/>
      <c r="FY357" s="93"/>
      <c r="FZ357" s="93"/>
      <c r="GA357" s="93"/>
      <c r="GB357" s="93"/>
      <c r="GC357" s="93"/>
      <c r="GD357" s="93"/>
      <c r="GE357" s="93"/>
      <c r="GF357" s="93"/>
      <c r="GG357" s="93"/>
      <c r="GH357" s="93"/>
      <c r="GI357" s="93"/>
      <c r="GJ357" s="93"/>
      <c r="GK357" s="93"/>
      <c r="GL357" s="93"/>
      <c r="GM357" s="93"/>
      <c r="GN357" s="93"/>
      <c r="GO357" s="93"/>
      <c r="GP357" s="93"/>
      <c r="GQ357" s="93"/>
      <c r="GR357" s="93"/>
      <c r="GS357" s="93"/>
      <c r="GT357" s="93"/>
      <c r="GU357" s="93"/>
      <c r="GV357" s="93"/>
      <c r="GW357" s="93"/>
      <c r="GX357" s="93"/>
      <c r="GY357" s="93"/>
      <c r="GZ357" s="93"/>
      <c r="HA357" s="93"/>
      <c r="HB357" s="93"/>
      <c r="HC357" s="93"/>
      <c r="HD357" s="93"/>
      <c r="HE357" s="93"/>
      <c r="HF357" s="93"/>
      <c r="HG357" s="93"/>
      <c r="HH357" s="93"/>
      <c r="HI357" s="93"/>
      <c r="HJ357" s="93"/>
      <c r="HK357" s="93"/>
      <c r="HL357" s="93"/>
      <c r="HM357" s="93"/>
      <c r="HN357" s="93"/>
      <c r="HO357" s="93"/>
      <c r="HP357" s="93"/>
      <c r="HQ357" s="93"/>
      <c r="HR357" s="93"/>
      <c r="HS357" s="93"/>
      <c r="HT357" s="93"/>
      <c r="HU357" s="93"/>
      <c r="HV357" s="93"/>
      <c r="HW357" s="93"/>
      <c r="HX357" s="93"/>
      <c r="HY357" s="93"/>
      <c r="HZ357" s="93"/>
      <c r="IA357" s="93"/>
      <c r="IB357" s="93"/>
      <c r="IC357" s="93"/>
      <c r="ID357" s="93"/>
      <c r="IE357" s="93"/>
      <c r="IF357" s="93"/>
      <c r="IG357" s="93"/>
      <c r="IH357" s="93"/>
      <c r="II357" s="93"/>
      <c r="IJ357" s="93"/>
      <c r="IK357" s="93"/>
      <c r="IL357" s="93"/>
      <c r="IM357" s="93"/>
      <c r="IN357" s="93"/>
      <c r="IO357" s="93"/>
      <c r="IP357" s="93"/>
      <c r="IQ357" s="93"/>
      <c r="IR357" s="93"/>
      <c r="IS357" s="93"/>
      <c r="IT357" s="93"/>
      <c r="IU357" s="93"/>
      <c r="IV357" s="93"/>
      <c r="IW357" s="93"/>
    </row>
    <row r="358" customFormat="false" ht="12.75" hidden="false" customHeight="false" outlineLevel="0" collapsed="false">
      <c r="A358" s="93"/>
      <c r="B358" s="105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  <c r="CV358" s="93"/>
      <c r="CW358" s="93"/>
      <c r="CX358" s="93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  <c r="EK358" s="93"/>
      <c r="EL358" s="93"/>
      <c r="EM358" s="93"/>
      <c r="EN358" s="93"/>
      <c r="EO358" s="93"/>
      <c r="EP358" s="93"/>
      <c r="EQ358" s="93"/>
      <c r="ER358" s="93"/>
      <c r="ES358" s="93"/>
      <c r="ET358" s="93"/>
      <c r="EU358" s="93"/>
      <c r="EV358" s="93"/>
      <c r="EW358" s="93"/>
      <c r="EX358" s="93"/>
      <c r="EY358" s="93"/>
      <c r="EZ358" s="93"/>
      <c r="FA358" s="93"/>
      <c r="FB358" s="93"/>
      <c r="FC358" s="93"/>
      <c r="FD358" s="93"/>
      <c r="FE358" s="93"/>
      <c r="FF358" s="93"/>
      <c r="FG358" s="93"/>
      <c r="FH358" s="93"/>
      <c r="FI358" s="93"/>
      <c r="FJ358" s="93"/>
      <c r="FK358" s="93"/>
      <c r="FL358" s="93"/>
      <c r="FM358" s="93"/>
      <c r="FN358" s="93"/>
      <c r="FO358" s="93"/>
      <c r="FP358" s="93"/>
      <c r="FQ358" s="93"/>
      <c r="FR358" s="93"/>
      <c r="FS358" s="93"/>
      <c r="FT358" s="93"/>
      <c r="FU358" s="93"/>
      <c r="FV358" s="93"/>
      <c r="FW358" s="93"/>
      <c r="FX358" s="93"/>
      <c r="FY358" s="93"/>
      <c r="FZ358" s="93"/>
      <c r="GA358" s="93"/>
      <c r="GB358" s="93"/>
      <c r="GC358" s="93"/>
      <c r="GD358" s="93"/>
      <c r="GE358" s="93"/>
      <c r="GF358" s="93"/>
      <c r="GG358" s="93"/>
      <c r="GH358" s="93"/>
      <c r="GI358" s="93"/>
      <c r="GJ358" s="93"/>
      <c r="GK358" s="93"/>
      <c r="GL358" s="93"/>
      <c r="GM358" s="93"/>
      <c r="GN358" s="93"/>
      <c r="GO358" s="93"/>
      <c r="GP358" s="93"/>
      <c r="GQ358" s="93"/>
      <c r="GR358" s="93"/>
      <c r="GS358" s="93"/>
      <c r="GT358" s="93"/>
      <c r="GU358" s="93"/>
      <c r="GV358" s="93"/>
      <c r="GW358" s="93"/>
      <c r="GX358" s="93"/>
      <c r="GY358" s="93"/>
      <c r="GZ358" s="93"/>
      <c r="HA358" s="93"/>
      <c r="HB358" s="93"/>
      <c r="HC358" s="93"/>
      <c r="HD358" s="93"/>
      <c r="HE358" s="93"/>
      <c r="HF358" s="93"/>
      <c r="HG358" s="93"/>
      <c r="HH358" s="93"/>
      <c r="HI358" s="93"/>
      <c r="HJ358" s="93"/>
      <c r="HK358" s="93"/>
      <c r="HL358" s="93"/>
      <c r="HM358" s="93"/>
      <c r="HN358" s="93"/>
      <c r="HO358" s="93"/>
      <c r="HP358" s="93"/>
      <c r="HQ358" s="93"/>
      <c r="HR358" s="93"/>
      <c r="HS358" s="93"/>
      <c r="HT358" s="93"/>
      <c r="HU358" s="93"/>
      <c r="HV358" s="93"/>
      <c r="HW358" s="93"/>
      <c r="HX358" s="93"/>
      <c r="HY358" s="93"/>
      <c r="HZ358" s="93"/>
      <c r="IA358" s="93"/>
      <c r="IB358" s="93"/>
      <c r="IC358" s="93"/>
      <c r="ID358" s="93"/>
      <c r="IE358" s="93"/>
      <c r="IF358" s="93"/>
      <c r="IG358" s="93"/>
      <c r="IH358" s="93"/>
      <c r="II358" s="93"/>
      <c r="IJ358" s="93"/>
      <c r="IK358" s="93"/>
      <c r="IL358" s="93"/>
      <c r="IM358" s="93"/>
      <c r="IN358" s="93"/>
      <c r="IO358" s="93"/>
      <c r="IP358" s="93"/>
      <c r="IQ358" s="93"/>
      <c r="IR358" s="93"/>
      <c r="IS358" s="93"/>
      <c r="IT358" s="93"/>
      <c r="IU358" s="93"/>
      <c r="IV358" s="93"/>
      <c r="IW358" s="93"/>
    </row>
    <row r="359" customFormat="false" ht="12.75" hidden="false" customHeight="false" outlineLevel="0" collapsed="false">
      <c r="A359" s="93"/>
      <c r="B359" s="105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  <c r="CV359" s="93"/>
      <c r="CW359" s="93"/>
      <c r="CX359" s="93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  <c r="EK359" s="93"/>
      <c r="EL359" s="93"/>
      <c r="EM359" s="93"/>
      <c r="EN359" s="93"/>
      <c r="EO359" s="93"/>
      <c r="EP359" s="93"/>
      <c r="EQ359" s="93"/>
      <c r="ER359" s="93"/>
      <c r="ES359" s="93"/>
      <c r="ET359" s="93"/>
      <c r="EU359" s="93"/>
      <c r="EV359" s="93"/>
      <c r="EW359" s="93"/>
      <c r="EX359" s="93"/>
      <c r="EY359" s="93"/>
      <c r="EZ359" s="93"/>
      <c r="FA359" s="93"/>
      <c r="FB359" s="93"/>
      <c r="FC359" s="93"/>
      <c r="FD359" s="93"/>
      <c r="FE359" s="93"/>
      <c r="FF359" s="93"/>
      <c r="FG359" s="93"/>
      <c r="FH359" s="93"/>
      <c r="FI359" s="93"/>
      <c r="FJ359" s="93"/>
      <c r="FK359" s="93"/>
      <c r="FL359" s="93"/>
      <c r="FM359" s="93"/>
      <c r="FN359" s="93"/>
      <c r="FO359" s="93"/>
      <c r="FP359" s="93"/>
      <c r="FQ359" s="93"/>
      <c r="FR359" s="93"/>
      <c r="FS359" s="93"/>
      <c r="FT359" s="93"/>
      <c r="FU359" s="93"/>
      <c r="FV359" s="93"/>
      <c r="FW359" s="93"/>
      <c r="FX359" s="93"/>
      <c r="FY359" s="93"/>
      <c r="FZ359" s="93"/>
      <c r="GA359" s="93"/>
      <c r="GB359" s="93"/>
      <c r="GC359" s="93"/>
      <c r="GD359" s="93"/>
      <c r="GE359" s="93"/>
      <c r="GF359" s="93"/>
      <c r="GG359" s="93"/>
      <c r="GH359" s="93"/>
      <c r="GI359" s="93"/>
      <c r="GJ359" s="93"/>
      <c r="GK359" s="93"/>
      <c r="GL359" s="93"/>
      <c r="GM359" s="93"/>
      <c r="GN359" s="93"/>
      <c r="GO359" s="93"/>
      <c r="GP359" s="93"/>
      <c r="GQ359" s="93"/>
      <c r="GR359" s="93"/>
      <c r="GS359" s="93"/>
      <c r="GT359" s="93"/>
      <c r="GU359" s="93"/>
      <c r="GV359" s="93"/>
      <c r="GW359" s="93"/>
      <c r="GX359" s="93"/>
      <c r="GY359" s="93"/>
      <c r="GZ359" s="93"/>
      <c r="HA359" s="93"/>
      <c r="HB359" s="93"/>
      <c r="HC359" s="93"/>
      <c r="HD359" s="93"/>
      <c r="HE359" s="93"/>
      <c r="HF359" s="93"/>
      <c r="HG359" s="93"/>
      <c r="HH359" s="93"/>
      <c r="HI359" s="93"/>
      <c r="HJ359" s="93"/>
      <c r="HK359" s="93"/>
      <c r="HL359" s="93"/>
      <c r="HM359" s="93"/>
      <c r="HN359" s="93"/>
      <c r="HO359" s="93"/>
      <c r="HP359" s="93"/>
      <c r="HQ359" s="93"/>
      <c r="HR359" s="93"/>
      <c r="HS359" s="93"/>
      <c r="HT359" s="93"/>
      <c r="HU359" s="93"/>
      <c r="HV359" s="93"/>
      <c r="HW359" s="93"/>
      <c r="HX359" s="93"/>
      <c r="HY359" s="93"/>
      <c r="HZ359" s="93"/>
      <c r="IA359" s="93"/>
      <c r="IB359" s="93"/>
      <c r="IC359" s="93"/>
      <c r="ID359" s="93"/>
      <c r="IE359" s="93"/>
      <c r="IF359" s="93"/>
      <c r="IG359" s="93"/>
      <c r="IH359" s="93"/>
      <c r="II359" s="93"/>
      <c r="IJ359" s="93"/>
      <c r="IK359" s="93"/>
      <c r="IL359" s="93"/>
      <c r="IM359" s="93"/>
      <c r="IN359" s="93"/>
      <c r="IO359" s="93"/>
      <c r="IP359" s="93"/>
      <c r="IQ359" s="93"/>
      <c r="IR359" s="93"/>
      <c r="IS359" s="93"/>
      <c r="IT359" s="93"/>
      <c r="IU359" s="93"/>
      <c r="IV359" s="93"/>
      <c r="IW359" s="93"/>
    </row>
    <row r="360" customFormat="false" ht="12.75" hidden="false" customHeight="false" outlineLevel="0" collapsed="false">
      <c r="A360" s="93"/>
      <c r="B360" s="105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  <c r="CV360" s="93"/>
      <c r="CW360" s="93"/>
      <c r="CX360" s="93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  <c r="EK360" s="93"/>
      <c r="EL360" s="93"/>
      <c r="EM360" s="93"/>
      <c r="EN360" s="93"/>
      <c r="EO360" s="93"/>
      <c r="EP360" s="93"/>
      <c r="EQ360" s="93"/>
      <c r="ER360" s="93"/>
      <c r="ES360" s="93"/>
      <c r="ET360" s="93"/>
      <c r="EU360" s="93"/>
      <c r="EV360" s="93"/>
      <c r="EW360" s="93"/>
      <c r="EX360" s="93"/>
      <c r="EY360" s="93"/>
      <c r="EZ360" s="93"/>
      <c r="FA360" s="93"/>
      <c r="FB360" s="93"/>
      <c r="FC360" s="93"/>
      <c r="FD360" s="93"/>
      <c r="FE360" s="93"/>
      <c r="FF360" s="93"/>
      <c r="FG360" s="93"/>
      <c r="FH360" s="93"/>
      <c r="FI360" s="93"/>
      <c r="FJ360" s="93"/>
      <c r="FK360" s="93"/>
      <c r="FL360" s="93"/>
      <c r="FM360" s="93"/>
      <c r="FN360" s="93"/>
      <c r="FO360" s="93"/>
      <c r="FP360" s="93"/>
      <c r="FQ360" s="93"/>
      <c r="FR360" s="93"/>
      <c r="FS360" s="93"/>
      <c r="FT360" s="93"/>
      <c r="FU360" s="93"/>
      <c r="FV360" s="93"/>
      <c r="FW360" s="93"/>
      <c r="FX360" s="93"/>
      <c r="FY360" s="93"/>
      <c r="FZ360" s="93"/>
      <c r="GA360" s="93"/>
      <c r="GB360" s="93"/>
      <c r="GC360" s="93"/>
      <c r="GD360" s="93"/>
      <c r="GE360" s="93"/>
      <c r="GF360" s="93"/>
      <c r="GG360" s="93"/>
      <c r="GH360" s="93"/>
      <c r="GI360" s="93"/>
      <c r="GJ360" s="93"/>
      <c r="GK360" s="93"/>
      <c r="GL360" s="93"/>
      <c r="GM360" s="93"/>
      <c r="GN360" s="93"/>
      <c r="GO360" s="93"/>
      <c r="GP360" s="93"/>
      <c r="GQ360" s="93"/>
      <c r="GR360" s="93"/>
      <c r="GS360" s="93"/>
      <c r="GT360" s="93"/>
      <c r="GU360" s="93"/>
      <c r="GV360" s="93"/>
      <c r="GW360" s="93"/>
      <c r="GX360" s="93"/>
      <c r="GY360" s="93"/>
      <c r="GZ360" s="93"/>
      <c r="HA360" s="93"/>
      <c r="HB360" s="93"/>
      <c r="HC360" s="93"/>
      <c r="HD360" s="93"/>
      <c r="HE360" s="93"/>
      <c r="HF360" s="93"/>
      <c r="HG360" s="93"/>
      <c r="HH360" s="93"/>
      <c r="HI360" s="93"/>
      <c r="HJ360" s="93"/>
      <c r="HK360" s="93"/>
      <c r="HL360" s="93"/>
      <c r="HM360" s="93"/>
      <c r="HN360" s="93"/>
      <c r="HO360" s="93"/>
      <c r="HP360" s="93"/>
      <c r="HQ360" s="93"/>
      <c r="HR360" s="93"/>
      <c r="HS360" s="93"/>
      <c r="HT360" s="93"/>
      <c r="HU360" s="93"/>
      <c r="HV360" s="93"/>
      <c r="HW360" s="93"/>
      <c r="HX360" s="93"/>
      <c r="HY360" s="93"/>
      <c r="HZ360" s="93"/>
      <c r="IA360" s="93"/>
      <c r="IB360" s="93"/>
      <c r="IC360" s="93"/>
      <c r="ID360" s="93"/>
      <c r="IE360" s="93"/>
      <c r="IF360" s="93"/>
      <c r="IG360" s="93"/>
      <c r="IH360" s="93"/>
      <c r="II360" s="93"/>
      <c r="IJ360" s="93"/>
      <c r="IK360" s="93"/>
      <c r="IL360" s="93"/>
      <c r="IM360" s="93"/>
      <c r="IN360" s="93"/>
      <c r="IO360" s="93"/>
      <c r="IP360" s="93"/>
      <c r="IQ360" s="93"/>
      <c r="IR360" s="93"/>
      <c r="IS360" s="93"/>
      <c r="IT360" s="93"/>
      <c r="IU360" s="93"/>
      <c r="IV360" s="93"/>
      <c r="IW360" s="93"/>
    </row>
    <row r="361" customFormat="false" ht="12.75" hidden="false" customHeight="false" outlineLevel="0" collapsed="false">
      <c r="A361" s="93"/>
      <c r="B361" s="105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  <c r="CV361" s="93"/>
      <c r="CW361" s="93"/>
      <c r="CX361" s="93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  <c r="EK361" s="93"/>
      <c r="EL361" s="93"/>
      <c r="EM361" s="93"/>
      <c r="EN361" s="93"/>
      <c r="EO361" s="93"/>
      <c r="EP361" s="93"/>
      <c r="EQ361" s="93"/>
      <c r="ER361" s="93"/>
      <c r="ES361" s="93"/>
      <c r="ET361" s="93"/>
      <c r="EU361" s="93"/>
      <c r="EV361" s="93"/>
      <c r="EW361" s="93"/>
      <c r="EX361" s="93"/>
      <c r="EY361" s="93"/>
      <c r="EZ361" s="93"/>
      <c r="FA361" s="93"/>
      <c r="FB361" s="93"/>
      <c r="FC361" s="93"/>
      <c r="FD361" s="93"/>
      <c r="FE361" s="93"/>
      <c r="FF361" s="93"/>
      <c r="FG361" s="93"/>
      <c r="FH361" s="93"/>
      <c r="FI361" s="93"/>
      <c r="FJ361" s="93"/>
      <c r="FK361" s="93"/>
      <c r="FL361" s="93"/>
      <c r="FM361" s="93"/>
      <c r="FN361" s="93"/>
      <c r="FO361" s="93"/>
      <c r="FP361" s="93"/>
      <c r="FQ361" s="93"/>
      <c r="FR361" s="93"/>
      <c r="FS361" s="93"/>
      <c r="FT361" s="93"/>
      <c r="FU361" s="93"/>
      <c r="FV361" s="93"/>
      <c r="FW361" s="93"/>
      <c r="FX361" s="93"/>
      <c r="FY361" s="93"/>
      <c r="FZ361" s="93"/>
      <c r="GA361" s="93"/>
      <c r="GB361" s="93"/>
      <c r="GC361" s="93"/>
      <c r="GD361" s="93"/>
      <c r="GE361" s="93"/>
      <c r="GF361" s="93"/>
      <c r="GG361" s="93"/>
      <c r="GH361" s="93"/>
      <c r="GI361" s="93"/>
      <c r="GJ361" s="93"/>
      <c r="GK361" s="93"/>
      <c r="GL361" s="93"/>
      <c r="GM361" s="93"/>
      <c r="GN361" s="93"/>
      <c r="GO361" s="93"/>
      <c r="GP361" s="93"/>
      <c r="GQ361" s="93"/>
      <c r="GR361" s="93"/>
      <c r="GS361" s="93"/>
      <c r="GT361" s="93"/>
      <c r="GU361" s="93"/>
      <c r="GV361" s="93"/>
      <c r="GW361" s="93"/>
      <c r="GX361" s="93"/>
      <c r="GY361" s="93"/>
      <c r="GZ361" s="93"/>
      <c r="HA361" s="93"/>
      <c r="HB361" s="93"/>
      <c r="HC361" s="93"/>
      <c r="HD361" s="93"/>
      <c r="HE361" s="93"/>
      <c r="HF361" s="93"/>
      <c r="HG361" s="93"/>
      <c r="HH361" s="93"/>
      <c r="HI361" s="93"/>
      <c r="HJ361" s="93"/>
      <c r="HK361" s="93"/>
      <c r="HL361" s="93"/>
      <c r="HM361" s="93"/>
      <c r="HN361" s="93"/>
      <c r="HO361" s="93"/>
      <c r="HP361" s="93"/>
      <c r="HQ361" s="93"/>
      <c r="HR361" s="93"/>
      <c r="HS361" s="93"/>
      <c r="HT361" s="93"/>
      <c r="HU361" s="93"/>
      <c r="HV361" s="93"/>
      <c r="HW361" s="93"/>
      <c r="HX361" s="93"/>
      <c r="HY361" s="93"/>
      <c r="HZ361" s="93"/>
      <c r="IA361" s="93"/>
      <c r="IB361" s="93"/>
      <c r="IC361" s="93"/>
      <c r="ID361" s="93"/>
      <c r="IE361" s="93"/>
      <c r="IF361" s="93"/>
      <c r="IG361" s="93"/>
      <c r="IH361" s="93"/>
      <c r="II361" s="93"/>
      <c r="IJ361" s="93"/>
      <c r="IK361" s="93"/>
      <c r="IL361" s="93"/>
      <c r="IM361" s="93"/>
      <c r="IN361" s="93"/>
      <c r="IO361" s="93"/>
      <c r="IP361" s="93"/>
      <c r="IQ361" s="93"/>
      <c r="IR361" s="93"/>
      <c r="IS361" s="93"/>
      <c r="IT361" s="93"/>
      <c r="IU361" s="93"/>
      <c r="IV361" s="93"/>
      <c r="IW361" s="93"/>
    </row>
    <row r="362" customFormat="false" ht="12.75" hidden="false" customHeight="false" outlineLevel="0" collapsed="false">
      <c r="A362" s="93"/>
      <c r="B362" s="105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  <c r="CV362" s="93"/>
      <c r="CW362" s="93"/>
      <c r="CX362" s="93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  <c r="EK362" s="93"/>
      <c r="EL362" s="93"/>
      <c r="EM362" s="93"/>
      <c r="EN362" s="93"/>
      <c r="EO362" s="93"/>
      <c r="EP362" s="93"/>
      <c r="EQ362" s="93"/>
      <c r="ER362" s="93"/>
      <c r="ES362" s="93"/>
      <c r="ET362" s="93"/>
      <c r="EU362" s="93"/>
      <c r="EV362" s="93"/>
      <c r="EW362" s="93"/>
      <c r="EX362" s="93"/>
      <c r="EY362" s="93"/>
      <c r="EZ362" s="93"/>
      <c r="FA362" s="93"/>
      <c r="FB362" s="93"/>
      <c r="FC362" s="93"/>
      <c r="FD362" s="93"/>
      <c r="FE362" s="93"/>
      <c r="FF362" s="93"/>
      <c r="FG362" s="93"/>
      <c r="FH362" s="93"/>
      <c r="FI362" s="93"/>
      <c r="FJ362" s="93"/>
      <c r="FK362" s="93"/>
      <c r="FL362" s="93"/>
      <c r="FM362" s="93"/>
      <c r="FN362" s="93"/>
      <c r="FO362" s="93"/>
      <c r="FP362" s="93"/>
      <c r="FQ362" s="93"/>
      <c r="FR362" s="93"/>
      <c r="FS362" s="93"/>
      <c r="FT362" s="93"/>
      <c r="FU362" s="93"/>
      <c r="FV362" s="93"/>
      <c r="FW362" s="93"/>
      <c r="FX362" s="93"/>
      <c r="FY362" s="93"/>
      <c r="FZ362" s="93"/>
      <c r="GA362" s="93"/>
      <c r="GB362" s="93"/>
      <c r="GC362" s="93"/>
      <c r="GD362" s="93"/>
      <c r="GE362" s="93"/>
      <c r="GF362" s="93"/>
      <c r="GG362" s="93"/>
      <c r="GH362" s="93"/>
      <c r="GI362" s="93"/>
      <c r="GJ362" s="93"/>
      <c r="GK362" s="93"/>
      <c r="GL362" s="93"/>
      <c r="GM362" s="93"/>
      <c r="GN362" s="93"/>
      <c r="GO362" s="93"/>
      <c r="GP362" s="93"/>
      <c r="GQ362" s="93"/>
      <c r="GR362" s="93"/>
      <c r="GS362" s="93"/>
      <c r="GT362" s="93"/>
      <c r="GU362" s="93"/>
      <c r="GV362" s="93"/>
      <c r="GW362" s="93"/>
      <c r="GX362" s="93"/>
      <c r="GY362" s="93"/>
      <c r="GZ362" s="93"/>
      <c r="HA362" s="93"/>
      <c r="HB362" s="93"/>
      <c r="HC362" s="93"/>
      <c r="HD362" s="93"/>
      <c r="HE362" s="93"/>
      <c r="HF362" s="93"/>
      <c r="HG362" s="93"/>
      <c r="HH362" s="93"/>
      <c r="HI362" s="93"/>
      <c r="HJ362" s="93"/>
      <c r="HK362" s="93"/>
      <c r="HL362" s="93"/>
      <c r="HM362" s="93"/>
      <c r="HN362" s="93"/>
      <c r="HO362" s="93"/>
      <c r="HP362" s="93"/>
      <c r="HQ362" s="93"/>
      <c r="HR362" s="93"/>
      <c r="HS362" s="93"/>
      <c r="HT362" s="93"/>
      <c r="HU362" s="93"/>
      <c r="HV362" s="93"/>
      <c r="HW362" s="93"/>
      <c r="HX362" s="93"/>
      <c r="HY362" s="93"/>
      <c r="HZ362" s="93"/>
      <c r="IA362" s="93"/>
      <c r="IB362" s="93"/>
      <c r="IC362" s="93"/>
      <c r="ID362" s="93"/>
      <c r="IE362" s="93"/>
      <c r="IF362" s="93"/>
      <c r="IG362" s="93"/>
      <c r="IH362" s="93"/>
      <c r="II362" s="93"/>
      <c r="IJ362" s="93"/>
      <c r="IK362" s="93"/>
      <c r="IL362" s="93"/>
      <c r="IM362" s="93"/>
      <c r="IN362" s="93"/>
      <c r="IO362" s="93"/>
      <c r="IP362" s="93"/>
      <c r="IQ362" s="93"/>
      <c r="IR362" s="93"/>
      <c r="IS362" s="93"/>
      <c r="IT362" s="93"/>
      <c r="IU362" s="93"/>
      <c r="IV362" s="93"/>
      <c r="IW362" s="93"/>
    </row>
    <row r="363" customFormat="false" ht="12.75" hidden="false" customHeight="false" outlineLevel="0" collapsed="false">
      <c r="A363" s="93"/>
      <c r="B363" s="105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  <c r="CV363" s="93"/>
      <c r="CW363" s="93"/>
      <c r="CX363" s="93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  <c r="EK363" s="93"/>
      <c r="EL363" s="93"/>
      <c r="EM363" s="93"/>
      <c r="EN363" s="93"/>
      <c r="EO363" s="93"/>
      <c r="EP363" s="93"/>
      <c r="EQ363" s="93"/>
      <c r="ER363" s="93"/>
      <c r="ES363" s="93"/>
      <c r="ET363" s="93"/>
      <c r="EU363" s="93"/>
      <c r="EV363" s="93"/>
      <c r="EW363" s="93"/>
      <c r="EX363" s="93"/>
      <c r="EY363" s="93"/>
      <c r="EZ363" s="93"/>
      <c r="FA363" s="93"/>
      <c r="FB363" s="93"/>
      <c r="FC363" s="93"/>
      <c r="FD363" s="93"/>
      <c r="FE363" s="93"/>
      <c r="FF363" s="93"/>
      <c r="FG363" s="93"/>
      <c r="FH363" s="93"/>
      <c r="FI363" s="93"/>
      <c r="FJ363" s="93"/>
      <c r="FK363" s="93"/>
      <c r="FL363" s="93"/>
      <c r="FM363" s="93"/>
      <c r="FN363" s="93"/>
      <c r="FO363" s="93"/>
      <c r="FP363" s="93"/>
      <c r="FQ363" s="93"/>
      <c r="FR363" s="93"/>
      <c r="FS363" s="93"/>
      <c r="FT363" s="93"/>
      <c r="FU363" s="93"/>
      <c r="FV363" s="93"/>
      <c r="FW363" s="93"/>
      <c r="FX363" s="93"/>
      <c r="FY363" s="93"/>
      <c r="FZ363" s="93"/>
      <c r="GA363" s="93"/>
      <c r="GB363" s="93"/>
      <c r="GC363" s="93"/>
      <c r="GD363" s="93"/>
      <c r="GE363" s="93"/>
      <c r="GF363" s="93"/>
      <c r="GG363" s="93"/>
      <c r="GH363" s="93"/>
      <c r="GI363" s="93"/>
      <c r="GJ363" s="93"/>
      <c r="GK363" s="93"/>
      <c r="GL363" s="93"/>
      <c r="GM363" s="93"/>
      <c r="GN363" s="93"/>
      <c r="GO363" s="93"/>
      <c r="GP363" s="93"/>
      <c r="GQ363" s="93"/>
      <c r="GR363" s="93"/>
      <c r="GS363" s="93"/>
      <c r="GT363" s="93"/>
      <c r="GU363" s="93"/>
      <c r="GV363" s="93"/>
      <c r="GW363" s="93"/>
      <c r="GX363" s="93"/>
      <c r="GY363" s="93"/>
      <c r="GZ363" s="93"/>
      <c r="HA363" s="93"/>
      <c r="HB363" s="93"/>
      <c r="HC363" s="93"/>
      <c r="HD363" s="93"/>
      <c r="HE363" s="93"/>
      <c r="HF363" s="93"/>
      <c r="HG363" s="93"/>
      <c r="HH363" s="93"/>
      <c r="HI363" s="93"/>
      <c r="HJ363" s="93"/>
      <c r="HK363" s="93"/>
      <c r="HL363" s="93"/>
      <c r="HM363" s="93"/>
      <c r="HN363" s="93"/>
      <c r="HO363" s="93"/>
      <c r="HP363" s="93"/>
      <c r="HQ363" s="93"/>
      <c r="HR363" s="93"/>
      <c r="HS363" s="93"/>
      <c r="HT363" s="93"/>
      <c r="HU363" s="93"/>
      <c r="HV363" s="93"/>
      <c r="HW363" s="93"/>
      <c r="HX363" s="93"/>
      <c r="HY363" s="93"/>
      <c r="HZ363" s="93"/>
      <c r="IA363" s="93"/>
      <c r="IB363" s="93"/>
      <c r="IC363" s="93"/>
      <c r="ID363" s="93"/>
      <c r="IE363" s="93"/>
      <c r="IF363" s="93"/>
      <c r="IG363" s="93"/>
      <c r="IH363" s="93"/>
      <c r="II363" s="93"/>
      <c r="IJ363" s="93"/>
      <c r="IK363" s="93"/>
      <c r="IL363" s="93"/>
      <c r="IM363" s="93"/>
      <c r="IN363" s="93"/>
      <c r="IO363" s="93"/>
      <c r="IP363" s="93"/>
      <c r="IQ363" s="93"/>
      <c r="IR363" s="93"/>
      <c r="IS363" s="93"/>
      <c r="IT363" s="93"/>
      <c r="IU363" s="93"/>
      <c r="IV363" s="93"/>
      <c r="IW363" s="93"/>
    </row>
    <row r="364" customFormat="false" ht="12.75" hidden="false" customHeight="false" outlineLevel="0" collapsed="false">
      <c r="A364" s="93"/>
      <c r="B364" s="105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  <c r="CV364" s="93"/>
      <c r="CW364" s="93"/>
      <c r="CX364" s="93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  <c r="EK364" s="93"/>
      <c r="EL364" s="93"/>
      <c r="EM364" s="93"/>
      <c r="EN364" s="93"/>
      <c r="EO364" s="93"/>
      <c r="EP364" s="93"/>
      <c r="EQ364" s="93"/>
      <c r="ER364" s="93"/>
      <c r="ES364" s="93"/>
      <c r="ET364" s="93"/>
      <c r="EU364" s="93"/>
      <c r="EV364" s="93"/>
      <c r="EW364" s="93"/>
      <c r="EX364" s="93"/>
      <c r="EY364" s="93"/>
      <c r="EZ364" s="93"/>
      <c r="FA364" s="93"/>
      <c r="FB364" s="93"/>
      <c r="FC364" s="93"/>
      <c r="FD364" s="93"/>
      <c r="FE364" s="93"/>
      <c r="FF364" s="93"/>
      <c r="FG364" s="93"/>
      <c r="FH364" s="93"/>
      <c r="FI364" s="93"/>
      <c r="FJ364" s="93"/>
      <c r="FK364" s="93"/>
      <c r="FL364" s="93"/>
      <c r="FM364" s="93"/>
      <c r="FN364" s="93"/>
      <c r="FO364" s="93"/>
      <c r="FP364" s="93"/>
      <c r="FQ364" s="93"/>
      <c r="FR364" s="93"/>
      <c r="FS364" s="93"/>
      <c r="FT364" s="93"/>
      <c r="FU364" s="93"/>
      <c r="FV364" s="93"/>
      <c r="FW364" s="93"/>
      <c r="FX364" s="93"/>
      <c r="FY364" s="93"/>
      <c r="FZ364" s="93"/>
      <c r="GA364" s="93"/>
      <c r="GB364" s="93"/>
      <c r="GC364" s="93"/>
      <c r="GD364" s="93"/>
      <c r="GE364" s="93"/>
      <c r="GF364" s="93"/>
      <c r="GG364" s="93"/>
      <c r="GH364" s="93"/>
      <c r="GI364" s="93"/>
      <c r="GJ364" s="93"/>
      <c r="GK364" s="93"/>
      <c r="GL364" s="93"/>
      <c r="GM364" s="93"/>
      <c r="GN364" s="93"/>
      <c r="GO364" s="93"/>
      <c r="GP364" s="93"/>
      <c r="GQ364" s="93"/>
      <c r="GR364" s="93"/>
      <c r="GS364" s="93"/>
      <c r="GT364" s="93"/>
      <c r="GU364" s="93"/>
      <c r="GV364" s="93"/>
      <c r="GW364" s="93"/>
      <c r="GX364" s="93"/>
      <c r="GY364" s="93"/>
      <c r="GZ364" s="93"/>
      <c r="HA364" s="93"/>
      <c r="HB364" s="93"/>
      <c r="HC364" s="93"/>
      <c r="HD364" s="93"/>
      <c r="HE364" s="93"/>
      <c r="HF364" s="93"/>
      <c r="HG364" s="93"/>
      <c r="HH364" s="93"/>
      <c r="HI364" s="93"/>
      <c r="HJ364" s="93"/>
      <c r="HK364" s="93"/>
      <c r="HL364" s="93"/>
      <c r="HM364" s="93"/>
      <c r="HN364" s="93"/>
      <c r="HO364" s="93"/>
      <c r="HP364" s="93"/>
      <c r="HQ364" s="93"/>
      <c r="HR364" s="93"/>
      <c r="HS364" s="93"/>
      <c r="HT364" s="93"/>
      <c r="HU364" s="93"/>
      <c r="HV364" s="93"/>
      <c r="HW364" s="93"/>
      <c r="HX364" s="93"/>
      <c r="HY364" s="93"/>
      <c r="HZ364" s="93"/>
      <c r="IA364" s="93"/>
      <c r="IB364" s="93"/>
      <c r="IC364" s="93"/>
      <c r="ID364" s="93"/>
      <c r="IE364" s="93"/>
      <c r="IF364" s="93"/>
      <c r="IG364" s="93"/>
      <c r="IH364" s="93"/>
      <c r="II364" s="93"/>
      <c r="IJ364" s="93"/>
      <c r="IK364" s="93"/>
      <c r="IL364" s="93"/>
      <c r="IM364" s="93"/>
      <c r="IN364" s="93"/>
      <c r="IO364" s="93"/>
      <c r="IP364" s="93"/>
      <c r="IQ364" s="93"/>
      <c r="IR364" s="93"/>
      <c r="IS364" s="93"/>
      <c r="IT364" s="93"/>
      <c r="IU364" s="93"/>
      <c r="IV364" s="93"/>
      <c r="IW364" s="93"/>
    </row>
    <row r="365" customFormat="false" ht="12.75" hidden="false" customHeight="false" outlineLevel="0" collapsed="false">
      <c r="A365" s="93"/>
      <c r="B365" s="105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  <c r="CV365" s="93"/>
      <c r="CW365" s="93"/>
      <c r="CX365" s="93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  <c r="EK365" s="93"/>
      <c r="EL365" s="93"/>
      <c r="EM365" s="93"/>
      <c r="EN365" s="93"/>
      <c r="EO365" s="93"/>
      <c r="EP365" s="93"/>
      <c r="EQ365" s="93"/>
      <c r="ER365" s="93"/>
      <c r="ES365" s="93"/>
      <c r="ET365" s="93"/>
      <c r="EU365" s="93"/>
      <c r="EV365" s="93"/>
      <c r="EW365" s="93"/>
      <c r="EX365" s="93"/>
      <c r="EY365" s="93"/>
      <c r="EZ365" s="93"/>
      <c r="FA365" s="93"/>
      <c r="FB365" s="93"/>
      <c r="FC365" s="93"/>
      <c r="FD365" s="93"/>
      <c r="FE365" s="93"/>
      <c r="FF365" s="93"/>
      <c r="FG365" s="93"/>
      <c r="FH365" s="93"/>
      <c r="FI365" s="93"/>
      <c r="FJ365" s="93"/>
      <c r="FK365" s="93"/>
      <c r="FL365" s="93"/>
      <c r="FM365" s="93"/>
      <c r="FN365" s="93"/>
      <c r="FO365" s="93"/>
      <c r="FP365" s="93"/>
      <c r="FQ365" s="93"/>
      <c r="FR365" s="93"/>
      <c r="FS365" s="93"/>
      <c r="FT365" s="93"/>
      <c r="FU365" s="93"/>
      <c r="FV365" s="93"/>
      <c r="FW365" s="93"/>
      <c r="FX365" s="93"/>
      <c r="FY365" s="93"/>
      <c r="FZ365" s="93"/>
      <c r="GA365" s="93"/>
      <c r="GB365" s="93"/>
      <c r="GC365" s="93"/>
      <c r="GD365" s="93"/>
      <c r="GE365" s="93"/>
      <c r="GF365" s="93"/>
      <c r="GG365" s="93"/>
      <c r="GH365" s="93"/>
      <c r="GI365" s="93"/>
      <c r="GJ365" s="93"/>
      <c r="GK365" s="93"/>
      <c r="GL365" s="93"/>
      <c r="GM365" s="93"/>
      <c r="GN365" s="93"/>
      <c r="GO365" s="93"/>
      <c r="GP365" s="93"/>
      <c r="GQ365" s="93"/>
      <c r="GR365" s="93"/>
      <c r="GS365" s="93"/>
      <c r="GT365" s="93"/>
      <c r="GU365" s="93"/>
      <c r="GV365" s="93"/>
      <c r="GW365" s="93"/>
      <c r="GX365" s="93"/>
      <c r="GY365" s="93"/>
      <c r="GZ365" s="93"/>
      <c r="HA365" s="93"/>
      <c r="HB365" s="93"/>
      <c r="HC365" s="93"/>
      <c r="HD365" s="93"/>
      <c r="HE365" s="93"/>
      <c r="HF365" s="93"/>
      <c r="HG365" s="93"/>
      <c r="HH365" s="93"/>
      <c r="HI365" s="93"/>
      <c r="HJ365" s="93"/>
      <c r="HK365" s="93"/>
      <c r="HL365" s="93"/>
      <c r="HM365" s="93"/>
      <c r="HN365" s="93"/>
      <c r="HO365" s="93"/>
      <c r="HP365" s="93"/>
      <c r="HQ365" s="93"/>
      <c r="HR365" s="93"/>
      <c r="HS365" s="93"/>
      <c r="HT365" s="93"/>
      <c r="HU365" s="93"/>
      <c r="HV365" s="93"/>
      <c r="HW365" s="93"/>
      <c r="HX365" s="93"/>
      <c r="HY365" s="93"/>
      <c r="HZ365" s="93"/>
      <c r="IA365" s="93"/>
      <c r="IB365" s="93"/>
      <c r="IC365" s="93"/>
      <c r="ID365" s="93"/>
      <c r="IE365" s="93"/>
      <c r="IF365" s="93"/>
      <c r="IG365" s="93"/>
      <c r="IH365" s="93"/>
      <c r="II365" s="93"/>
      <c r="IJ365" s="93"/>
      <c r="IK365" s="93"/>
      <c r="IL365" s="93"/>
      <c r="IM365" s="93"/>
      <c r="IN365" s="93"/>
      <c r="IO365" s="93"/>
      <c r="IP365" s="93"/>
      <c r="IQ365" s="93"/>
      <c r="IR365" s="93"/>
      <c r="IS365" s="93"/>
      <c r="IT365" s="93"/>
      <c r="IU365" s="93"/>
      <c r="IV365" s="93"/>
      <c r="IW365" s="93"/>
    </row>
    <row r="366" customFormat="false" ht="12.75" hidden="false" customHeight="false" outlineLevel="0" collapsed="false">
      <c r="A366" s="93"/>
      <c r="B366" s="105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  <c r="EK366" s="93"/>
      <c r="EL366" s="93"/>
      <c r="EM366" s="93"/>
      <c r="EN366" s="93"/>
      <c r="EO366" s="93"/>
      <c r="EP366" s="93"/>
      <c r="EQ366" s="93"/>
      <c r="ER366" s="93"/>
      <c r="ES366" s="93"/>
      <c r="ET366" s="93"/>
      <c r="EU366" s="93"/>
      <c r="EV366" s="93"/>
      <c r="EW366" s="93"/>
      <c r="EX366" s="93"/>
      <c r="EY366" s="93"/>
      <c r="EZ366" s="93"/>
      <c r="FA366" s="93"/>
      <c r="FB366" s="93"/>
      <c r="FC366" s="93"/>
      <c r="FD366" s="93"/>
      <c r="FE366" s="93"/>
      <c r="FF366" s="93"/>
      <c r="FG366" s="93"/>
      <c r="FH366" s="93"/>
      <c r="FI366" s="93"/>
      <c r="FJ366" s="93"/>
      <c r="FK366" s="93"/>
      <c r="FL366" s="93"/>
      <c r="FM366" s="93"/>
      <c r="FN366" s="93"/>
      <c r="FO366" s="93"/>
      <c r="FP366" s="93"/>
      <c r="FQ366" s="93"/>
      <c r="FR366" s="93"/>
      <c r="FS366" s="93"/>
      <c r="FT366" s="93"/>
      <c r="FU366" s="93"/>
      <c r="FV366" s="93"/>
      <c r="FW366" s="93"/>
      <c r="FX366" s="93"/>
      <c r="FY366" s="93"/>
      <c r="FZ366" s="93"/>
      <c r="GA366" s="93"/>
      <c r="GB366" s="93"/>
      <c r="GC366" s="93"/>
      <c r="GD366" s="93"/>
      <c r="GE366" s="93"/>
      <c r="GF366" s="93"/>
      <c r="GG366" s="93"/>
      <c r="GH366" s="93"/>
      <c r="GI366" s="93"/>
      <c r="GJ366" s="93"/>
      <c r="GK366" s="93"/>
      <c r="GL366" s="93"/>
      <c r="GM366" s="93"/>
      <c r="GN366" s="93"/>
      <c r="GO366" s="93"/>
      <c r="GP366" s="93"/>
      <c r="GQ366" s="93"/>
      <c r="GR366" s="93"/>
      <c r="GS366" s="93"/>
      <c r="GT366" s="93"/>
      <c r="GU366" s="93"/>
      <c r="GV366" s="93"/>
      <c r="GW366" s="93"/>
      <c r="GX366" s="93"/>
      <c r="GY366" s="93"/>
      <c r="GZ366" s="93"/>
      <c r="HA366" s="93"/>
      <c r="HB366" s="93"/>
      <c r="HC366" s="93"/>
      <c r="HD366" s="93"/>
      <c r="HE366" s="93"/>
      <c r="HF366" s="93"/>
      <c r="HG366" s="93"/>
      <c r="HH366" s="93"/>
      <c r="HI366" s="93"/>
      <c r="HJ366" s="93"/>
      <c r="HK366" s="93"/>
      <c r="HL366" s="93"/>
      <c r="HM366" s="93"/>
      <c r="HN366" s="93"/>
      <c r="HO366" s="93"/>
      <c r="HP366" s="93"/>
      <c r="HQ366" s="93"/>
      <c r="HR366" s="93"/>
      <c r="HS366" s="93"/>
      <c r="HT366" s="93"/>
      <c r="HU366" s="93"/>
      <c r="HV366" s="93"/>
      <c r="HW366" s="93"/>
      <c r="HX366" s="93"/>
      <c r="HY366" s="93"/>
      <c r="HZ366" s="93"/>
      <c r="IA366" s="93"/>
      <c r="IB366" s="93"/>
      <c r="IC366" s="93"/>
      <c r="ID366" s="93"/>
      <c r="IE366" s="93"/>
      <c r="IF366" s="93"/>
      <c r="IG366" s="93"/>
      <c r="IH366" s="93"/>
      <c r="II366" s="93"/>
      <c r="IJ366" s="93"/>
      <c r="IK366" s="93"/>
      <c r="IL366" s="93"/>
      <c r="IM366" s="93"/>
      <c r="IN366" s="93"/>
      <c r="IO366" s="93"/>
      <c r="IP366" s="93"/>
      <c r="IQ366" s="93"/>
      <c r="IR366" s="93"/>
      <c r="IS366" s="93"/>
      <c r="IT366" s="93"/>
      <c r="IU366" s="93"/>
      <c r="IV366" s="93"/>
      <c r="IW366" s="93"/>
    </row>
    <row r="367" customFormat="false" ht="12.75" hidden="false" customHeight="false" outlineLevel="0" collapsed="false">
      <c r="A367" s="93"/>
      <c r="B367" s="105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  <c r="CV367" s="93"/>
      <c r="CW367" s="93"/>
      <c r="CX367" s="93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  <c r="EK367" s="93"/>
      <c r="EL367" s="93"/>
      <c r="EM367" s="93"/>
      <c r="EN367" s="93"/>
      <c r="EO367" s="93"/>
      <c r="EP367" s="93"/>
      <c r="EQ367" s="93"/>
      <c r="ER367" s="93"/>
      <c r="ES367" s="93"/>
      <c r="ET367" s="93"/>
      <c r="EU367" s="93"/>
      <c r="EV367" s="93"/>
      <c r="EW367" s="93"/>
      <c r="EX367" s="93"/>
      <c r="EY367" s="93"/>
      <c r="EZ367" s="93"/>
      <c r="FA367" s="93"/>
      <c r="FB367" s="93"/>
      <c r="FC367" s="93"/>
      <c r="FD367" s="93"/>
      <c r="FE367" s="93"/>
      <c r="FF367" s="93"/>
      <c r="FG367" s="93"/>
      <c r="FH367" s="93"/>
      <c r="FI367" s="93"/>
      <c r="FJ367" s="93"/>
      <c r="FK367" s="93"/>
      <c r="FL367" s="93"/>
      <c r="FM367" s="93"/>
      <c r="FN367" s="93"/>
      <c r="FO367" s="93"/>
      <c r="FP367" s="93"/>
      <c r="FQ367" s="93"/>
      <c r="FR367" s="93"/>
      <c r="FS367" s="93"/>
      <c r="FT367" s="93"/>
      <c r="FU367" s="93"/>
      <c r="FV367" s="93"/>
      <c r="FW367" s="93"/>
      <c r="FX367" s="93"/>
      <c r="FY367" s="93"/>
      <c r="FZ367" s="93"/>
      <c r="GA367" s="93"/>
      <c r="GB367" s="93"/>
      <c r="GC367" s="93"/>
      <c r="GD367" s="93"/>
      <c r="GE367" s="93"/>
      <c r="GF367" s="93"/>
      <c r="GG367" s="93"/>
      <c r="GH367" s="93"/>
      <c r="GI367" s="93"/>
      <c r="GJ367" s="93"/>
      <c r="GK367" s="93"/>
      <c r="GL367" s="93"/>
      <c r="GM367" s="93"/>
      <c r="GN367" s="93"/>
      <c r="GO367" s="93"/>
      <c r="GP367" s="93"/>
      <c r="GQ367" s="93"/>
      <c r="GR367" s="93"/>
      <c r="GS367" s="93"/>
      <c r="GT367" s="93"/>
      <c r="GU367" s="93"/>
      <c r="GV367" s="93"/>
      <c r="GW367" s="93"/>
      <c r="GX367" s="93"/>
      <c r="GY367" s="93"/>
      <c r="GZ367" s="93"/>
      <c r="HA367" s="93"/>
      <c r="HB367" s="93"/>
      <c r="HC367" s="93"/>
      <c r="HD367" s="93"/>
      <c r="HE367" s="93"/>
      <c r="HF367" s="93"/>
      <c r="HG367" s="93"/>
      <c r="HH367" s="93"/>
      <c r="HI367" s="93"/>
      <c r="HJ367" s="93"/>
      <c r="HK367" s="93"/>
      <c r="HL367" s="93"/>
      <c r="HM367" s="93"/>
      <c r="HN367" s="93"/>
      <c r="HO367" s="93"/>
      <c r="HP367" s="93"/>
      <c r="HQ367" s="93"/>
      <c r="HR367" s="93"/>
      <c r="HS367" s="93"/>
      <c r="HT367" s="93"/>
      <c r="HU367" s="93"/>
      <c r="HV367" s="93"/>
      <c r="HW367" s="93"/>
      <c r="HX367" s="93"/>
      <c r="HY367" s="93"/>
      <c r="HZ367" s="93"/>
      <c r="IA367" s="93"/>
      <c r="IB367" s="93"/>
      <c r="IC367" s="93"/>
      <c r="ID367" s="93"/>
      <c r="IE367" s="93"/>
      <c r="IF367" s="93"/>
      <c r="IG367" s="93"/>
      <c r="IH367" s="93"/>
      <c r="II367" s="93"/>
      <c r="IJ367" s="93"/>
      <c r="IK367" s="93"/>
      <c r="IL367" s="93"/>
      <c r="IM367" s="93"/>
      <c r="IN367" s="93"/>
      <c r="IO367" s="93"/>
      <c r="IP367" s="93"/>
      <c r="IQ367" s="93"/>
      <c r="IR367" s="93"/>
      <c r="IS367" s="93"/>
      <c r="IT367" s="93"/>
      <c r="IU367" s="93"/>
      <c r="IV367" s="93"/>
      <c r="IW367" s="93"/>
    </row>
    <row r="368" customFormat="false" ht="12.75" hidden="false" customHeight="false" outlineLevel="0" collapsed="false">
      <c r="A368" s="93"/>
      <c r="B368" s="105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  <c r="CV368" s="93"/>
      <c r="CW368" s="93"/>
      <c r="CX368" s="93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  <c r="EK368" s="93"/>
      <c r="EL368" s="93"/>
      <c r="EM368" s="93"/>
      <c r="EN368" s="93"/>
      <c r="EO368" s="93"/>
      <c r="EP368" s="93"/>
      <c r="EQ368" s="93"/>
      <c r="ER368" s="93"/>
      <c r="ES368" s="93"/>
      <c r="ET368" s="93"/>
      <c r="EU368" s="93"/>
      <c r="EV368" s="93"/>
      <c r="EW368" s="93"/>
      <c r="EX368" s="93"/>
      <c r="EY368" s="93"/>
      <c r="EZ368" s="93"/>
      <c r="FA368" s="93"/>
      <c r="FB368" s="93"/>
      <c r="FC368" s="93"/>
      <c r="FD368" s="93"/>
      <c r="FE368" s="93"/>
      <c r="FF368" s="93"/>
      <c r="FG368" s="93"/>
      <c r="FH368" s="93"/>
      <c r="FI368" s="93"/>
      <c r="FJ368" s="93"/>
      <c r="FK368" s="93"/>
      <c r="FL368" s="93"/>
      <c r="FM368" s="93"/>
      <c r="FN368" s="93"/>
      <c r="FO368" s="93"/>
      <c r="FP368" s="93"/>
      <c r="FQ368" s="93"/>
      <c r="FR368" s="93"/>
      <c r="FS368" s="93"/>
      <c r="FT368" s="93"/>
      <c r="FU368" s="93"/>
      <c r="FV368" s="93"/>
      <c r="FW368" s="93"/>
      <c r="FX368" s="93"/>
      <c r="FY368" s="93"/>
      <c r="FZ368" s="93"/>
      <c r="GA368" s="93"/>
      <c r="GB368" s="93"/>
      <c r="GC368" s="93"/>
      <c r="GD368" s="93"/>
      <c r="GE368" s="93"/>
      <c r="GF368" s="93"/>
      <c r="GG368" s="93"/>
      <c r="GH368" s="93"/>
      <c r="GI368" s="93"/>
      <c r="GJ368" s="93"/>
      <c r="GK368" s="93"/>
      <c r="GL368" s="93"/>
      <c r="GM368" s="93"/>
      <c r="GN368" s="93"/>
      <c r="GO368" s="93"/>
      <c r="GP368" s="93"/>
      <c r="GQ368" s="93"/>
      <c r="GR368" s="93"/>
      <c r="GS368" s="93"/>
      <c r="GT368" s="93"/>
      <c r="GU368" s="93"/>
      <c r="GV368" s="93"/>
      <c r="GW368" s="93"/>
      <c r="GX368" s="93"/>
      <c r="GY368" s="93"/>
      <c r="GZ368" s="93"/>
      <c r="HA368" s="93"/>
      <c r="HB368" s="93"/>
      <c r="HC368" s="93"/>
      <c r="HD368" s="93"/>
      <c r="HE368" s="93"/>
      <c r="HF368" s="93"/>
      <c r="HG368" s="93"/>
      <c r="HH368" s="93"/>
      <c r="HI368" s="93"/>
      <c r="HJ368" s="93"/>
      <c r="HK368" s="93"/>
      <c r="HL368" s="93"/>
      <c r="HM368" s="93"/>
      <c r="HN368" s="93"/>
      <c r="HO368" s="93"/>
      <c r="HP368" s="93"/>
      <c r="HQ368" s="93"/>
      <c r="HR368" s="93"/>
      <c r="HS368" s="93"/>
      <c r="HT368" s="93"/>
      <c r="HU368" s="93"/>
      <c r="HV368" s="93"/>
      <c r="HW368" s="93"/>
      <c r="HX368" s="93"/>
      <c r="HY368" s="93"/>
      <c r="HZ368" s="93"/>
      <c r="IA368" s="93"/>
      <c r="IB368" s="93"/>
      <c r="IC368" s="93"/>
      <c r="ID368" s="93"/>
      <c r="IE368" s="93"/>
      <c r="IF368" s="93"/>
      <c r="IG368" s="93"/>
      <c r="IH368" s="93"/>
      <c r="II368" s="93"/>
      <c r="IJ368" s="93"/>
      <c r="IK368" s="93"/>
      <c r="IL368" s="93"/>
      <c r="IM368" s="93"/>
      <c r="IN368" s="93"/>
      <c r="IO368" s="93"/>
      <c r="IP368" s="93"/>
      <c r="IQ368" s="93"/>
      <c r="IR368" s="93"/>
      <c r="IS368" s="93"/>
      <c r="IT368" s="93"/>
      <c r="IU368" s="93"/>
      <c r="IV368" s="93"/>
      <c r="IW368" s="93"/>
    </row>
    <row r="369" customFormat="false" ht="12.75" hidden="false" customHeight="false" outlineLevel="0" collapsed="false">
      <c r="A369" s="93"/>
      <c r="B369" s="105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  <c r="CV369" s="93"/>
      <c r="CW369" s="93"/>
      <c r="CX369" s="93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  <c r="EX369" s="93"/>
      <c r="EY369" s="93"/>
      <c r="EZ369" s="93"/>
      <c r="FA369" s="93"/>
      <c r="FB369" s="93"/>
      <c r="FC369" s="93"/>
      <c r="FD369" s="93"/>
      <c r="FE369" s="93"/>
      <c r="FF369" s="93"/>
      <c r="FG369" s="93"/>
      <c r="FH369" s="93"/>
      <c r="FI369" s="93"/>
      <c r="FJ369" s="93"/>
      <c r="FK369" s="93"/>
      <c r="FL369" s="93"/>
      <c r="FM369" s="93"/>
      <c r="FN369" s="93"/>
      <c r="FO369" s="93"/>
      <c r="FP369" s="93"/>
      <c r="FQ369" s="93"/>
      <c r="FR369" s="93"/>
      <c r="FS369" s="93"/>
      <c r="FT369" s="93"/>
      <c r="FU369" s="93"/>
      <c r="FV369" s="93"/>
      <c r="FW369" s="93"/>
      <c r="FX369" s="93"/>
      <c r="FY369" s="93"/>
      <c r="FZ369" s="93"/>
      <c r="GA369" s="93"/>
      <c r="GB369" s="93"/>
      <c r="GC369" s="93"/>
      <c r="GD369" s="93"/>
      <c r="GE369" s="93"/>
      <c r="GF369" s="93"/>
      <c r="GG369" s="93"/>
      <c r="GH369" s="93"/>
      <c r="GI369" s="93"/>
      <c r="GJ369" s="93"/>
      <c r="GK369" s="93"/>
      <c r="GL369" s="93"/>
      <c r="GM369" s="93"/>
      <c r="GN369" s="93"/>
      <c r="GO369" s="93"/>
      <c r="GP369" s="93"/>
      <c r="GQ369" s="93"/>
      <c r="GR369" s="93"/>
      <c r="GS369" s="93"/>
      <c r="GT369" s="93"/>
      <c r="GU369" s="93"/>
      <c r="GV369" s="93"/>
      <c r="GW369" s="93"/>
      <c r="GX369" s="93"/>
      <c r="GY369" s="93"/>
      <c r="GZ369" s="93"/>
      <c r="HA369" s="93"/>
      <c r="HB369" s="93"/>
      <c r="HC369" s="93"/>
      <c r="HD369" s="93"/>
      <c r="HE369" s="93"/>
      <c r="HF369" s="93"/>
      <c r="HG369" s="93"/>
      <c r="HH369" s="93"/>
      <c r="HI369" s="93"/>
      <c r="HJ369" s="93"/>
      <c r="HK369" s="93"/>
      <c r="HL369" s="93"/>
      <c r="HM369" s="93"/>
      <c r="HN369" s="93"/>
      <c r="HO369" s="93"/>
      <c r="HP369" s="93"/>
      <c r="HQ369" s="93"/>
      <c r="HR369" s="93"/>
      <c r="HS369" s="93"/>
      <c r="HT369" s="93"/>
      <c r="HU369" s="93"/>
      <c r="HV369" s="93"/>
      <c r="HW369" s="93"/>
      <c r="HX369" s="93"/>
      <c r="HY369" s="93"/>
      <c r="HZ369" s="93"/>
      <c r="IA369" s="93"/>
      <c r="IB369" s="93"/>
      <c r="IC369" s="93"/>
      <c r="ID369" s="93"/>
      <c r="IE369" s="93"/>
      <c r="IF369" s="93"/>
      <c r="IG369" s="93"/>
      <c r="IH369" s="93"/>
      <c r="II369" s="93"/>
      <c r="IJ369" s="93"/>
      <c r="IK369" s="93"/>
      <c r="IL369" s="93"/>
      <c r="IM369" s="93"/>
      <c r="IN369" s="93"/>
      <c r="IO369" s="93"/>
      <c r="IP369" s="93"/>
      <c r="IQ369" s="93"/>
      <c r="IR369" s="93"/>
      <c r="IS369" s="93"/>
      <c r="IT369" s="93"/>
      <c r="IU369" s="93"/>
      <c r="IV369" s="93"/>
      <c r="IW369" s="93"/>
    </row>
    <row r="370" customFormat="false" ht="12.75" hidden="false" customHeight="false" outlineLevel="0" collapsed="false">
      <c r="A370" s="93"/>
      <c r="B370" s="105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  <c r="CV370" s="93"/>
      <c r="CW370" s="93"/>
      <c r="CX370" s="93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  <c r="EX370" s="93"/>
      <c r="EY370" s="93"/>
      <c r="EZ370" s="93"/>
      <c r="FA370" s="93"/>
      <c r="FB370" s="93"/>
      <c r="FC370" s="93"/>
      <c r="FD370" s="93"/>
      <c r="FE370" s="93"/>
      <c r="FF370" s="93"/>
      <c r="FG370" s="93"/>
      <c r="FH370" s="93"/>
      <c r="FI370" s="93"/>
      <c r="FJ370" s="93"/>
      <c r="FK370" s="93"/>
      <c r="FL370" s="93"/>
      <c r="FM370" s="93"/>
      <c r="FN370" s="93"/>
      <c r="FO370" s="93"/>
      <c r="FP370" s="93"/>
      <c r="FQ370" s="93"/>
      <c r="FR370" s="93"/>
      <c r="FS370" s="93"/>
      <c r="FT370" s="93"/>
      <c r="FU370" s="93"/>
      <c r="FV370" s="93"/>
      <c r="FW370" s="93"/>
      <c r="FX370" s="93"/>
      <c r="FY370" s="93"/>
      <c r="FZ370" s="93"/>
      <c r="GA370" s="93"/>
      <c r="GB370" s="93"/>
      <c r="GC370" s="93"/>
      <c r="GD370" s="93"/>
      <c r="GE370" s="93"/>
      <c r="GF370" s="93"/>
      <c r="GG370" s="93"/>
      <c r="GH370" s="93"/>
      <c r="GI370" s="93"/>
      <c r="GJ370" s="93"/>
      <c r="GK370" s="93"/>
      <c r="GL370" s="93"/>
      <c r="GM370" s="93"/>
      <c r="GN370" s="93"/>
      <c r="GO370" s="93"/>
      <c r="GP370" s="93"/>
      <c r="GQ370" s="93"/>
      <c r="GR370" s="93"/>
      <c r="GS370" s="93"/>
      <c r="GT370" s="93"/>
      <c r="GU370" s="93"/>
      <c r="GV370" s="93"/>
      <c r="GW370" s="93"/>
      <c r="GX370" s="93"/>
      <c r="GY370" s="93"/>
      <c r="GZ370" s="93"/>
      <c r="HA370" s="93"/>
      <c r="HB370" s="93"/>
      <c r="HC370" s="93"/>
      <c r="HD370" s="93"/>
      <c r="HE370" s="93"/>
      <c r="HF370" s="93"/>
      <c r="HG370" s="93"/>
      <c r="HH370" s="93"/>
      <c r="HI370" s="93"/>
      <c r="HJ370" s="93"/>
      <c r="HK370" s="93"/>
      <c r="HL370" s="93"/>
      <c r="HM370" s="93"/>
      <c r="HN370" s="93"/>
      <c r="HO370" s="93"/>
      <c r="HP370" s="93"/>
      <c r="HQ370" s="93"/>
      <c r="HR370" s="93"/>
      <c r="HS370" s="93"/>
      <c r="HT370" s="93"/>
      <c r="HU370" s="93"/>
      <c r="HV370" s="93"/>
      <c r="HW370" s="93"/>
      <c r="HX370" s="93"/>
      <c r="HY370" s="93"/>
      <c r="HZ370" s="93"/>
      <c r="IA370" s="93"/>
      <c r="IB370" s="93"/>
      <c r="IC370" s="93"/>
      <c r="ID370" s="93"/>
      <c r="IE370" s="93"/>
      <c r="IF370" s="93"/>
      <c r="IG370" s="93"/>
      <c r="IH370" s="93"/>
      <c r="II370" s="93"/>
      <c r="IJ370" s="93"/>
      <c r="IK370" s="93"/>
      <c r="IL370" s="93"/>
      <c r="IM370" s="93"/>
      <c r="IN370" s="93"/>
      <c r="IO370" s="93"/>
      <c r="IP370" s="93"/>
      <c r="IQ370" s="93"/>
      <c r="IR370" s="93"/>
      <c r="IS370" s="93"/>
      <c r="IT370" s="93"/>
      <c r="IU370" s="93"/>
      <c r="IV370" s="93"/>
      <c r="IW370" s="93"/>
    </row>
    <row r="371" customFormat="false" ht="12.75" hidden="false" customHeight="false" outlineLevel="0" collapsed="false">
      <c r="A371" s="93"/>
      <c r="B371" s="105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  <c r="CV371" s="93"/>
      <c r="CW371" s="93"/>
      <c r="CX371" s="93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  <c r="EK371" s="93"/>
      <c r="EL371" s="93"/>
      <c r="EM371" s="93"/>
      <c r="EN371" s="93"/>
      <c r="EO371" s="93"/>
      <c r="EP371" s="93"/>
      <c r="EQ371" s="93"/>
      <c r="ER371" s="93"/>
      <c r="ES371" s="93"/>
      <c r="ET371" s="93"/>
      <c r="EU371" s="93"/>
      <c r="EV371" s="93"/>
      <c r="EW371" s="93"/>
      <c r="EX371" s="93"/>
      <c r="EY371" s="93"/>
      <c r="EZ371" s="93"/>
      <c r="FA371" s="93"/>
      <c r="FB371" s="93"/>
      <c r="FC371" s="93"/>
      <c r="FD371" s="93"/>
      <c r="FE371" s="93"/>
      <c r="FF371" s="93"/>
      <c r="FG371" s="93"/>
      <c r="FH371" s="93"/>
      <c r="FI371" s="93"/>
      <c r="FJ371" s="93"/>
      <c r="FK371" s="93"/>
      <c r="FL371" s="93"/>
      <c r="FM371" s="93"/>
      <c r="FN371" s="93"/>
      <c r="FO371" s="93"/>
      <c r="FP371" s="93"/>
      <c r="FQ371" s="93"/>
      <c r="FR371" s="93"/>
      <c r="FS371" s="93"/>
      <c r="FT371" s="93"/>
      <c r="FU371" s="93"/>
      <c r="FV371" s="93"/>
      <c r="FW371" s="93"/>
      <c r="FX371" s="93"/>
      <c r="FY371" s="93"/>
      <c r="FZ371" s="93"/>
      <c r="GA371" s="93"/>
      <c r="GB371" s="93"/>
      <c r="GC371" s="93"/>
      <c r="GD371" s="93"/>
      <c r="GE371" s="93"/>
      <c r="GF371" s="93"/>
      <c r="GG371" s="93"/>
      <c r="GH371" s="93"/>
      <c r="GI371" s="93"/>
      <c r="GJ371" s="93"/>
      <c r="GK371" s="93"/>
      <c r="GL371" s="93"/>
      <c r="GM371" s="93"/>
      <c r="GN371" s="93"/>
      <c r="GO371" s="93"/>
      <c r="GP371" s="93"/>
      <c r="GQ371" s="93"/>
      <c r="GR371" s="93"/>
      <c r="GS371" s="93"/>
      <c r="GT371" s="93"/>
      <c r="GU371" s="93"/>
      <c r="GV371" s="93"/>
      <c r="GW371" s="93"/>
      <c r="GX371" s="93"/>
      <c r="GY371" s="93"/>
      <c r="GZ371" s="93"/>
      <c r="HA371" s="93"/>
      <c r="HB371" s="93"/>
      <c r="HC371" s="93"/>
      <c r="HD371" s="93"/>
      <c r="HE371" s="93"/>
      <c r="HF371" s="93"/>
      <c r="HG371" s="93"/>
      <c r="HH371" s="93"/>
      <c r="HI371" s="93"/>
      <c r="HJ371" s="93"/>
      <c r="HK371" s="93"/>
      <c r="HL371" s="93"/>
      <c r="HM371" s="93"/>
      <c r="HN371" s="93"/>
      <c r="HO371" s="93"/>
      <c r="HP371" s="93"/>
      <c r="HQ371" s="93"/>
      <c r="HR371" s="93"/>
      <c r="HS371" s="93"/>
      <c r="HT371" s="93"/>
      <c r="HU371" s="93"/>
      <c r="HV371" s="93"/>
      <c r="HW371" s="93"/>
      <c r="HX371" s="93"/>
      <c r="HY371" s="93"/>
      <c r="HZ371" s="93"/>
      <c r="IA371" s="93"/>
      <c r="IB371" s="93"/>
      <c r="IC371" s="93"/>
      <c r="ID371" s="93"/>
      <c r="IE371" s="93"/>
      <c r="IF371" s="93"/>
      <c r="IG371" s="93"/>
      <c r="IH371" s="93"/>
      <c r="II371" s="93"/>
      <c r="IJ371" s="93"/>
      <c r="IK371" s="93"/>
      <c r="IL371" s="93"/>
      <c r="IM371" s="93"/>
      <c r="IN371" s="93"/>
      <c r="IO371" s="93"/>
      <c r="IP371" s="93"/>
      <c r="IQ371" s="93"/>
      <c r="IR371" s="93"/>
      <c r="IS371" s="93"/>
      <c r="IT371" s="93"/>
      <c r="IU371" s="93"/>
      <c r="IV371" s="93"/>
      <c r="IW371" s="93"/>
    </row>
    <row r="372" customFormat="false" ht="12.75" hidden="false" customHeight="false" outlineLevel="0" collapsed="false">
      <c r="A372" s="93"/>
      <c r="B372" s="105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  <c r="CV372" s="93"/>
      <c r="CW372" s="93"/>
      <c r="CX372" s="93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  <c r="EK372" s="93"/>
      <c r="EL372" s="93"/>
      <c r="EM372" s="93"/>
      <c r="EN372" s="93"/>
      <c r="EO372" s="93"/>
      <c r="EP372" s="93"/>
      <c r="EQ372" s="93"/>
      <c r="ER372" s="93"/>
      <c r="ES372" s="93"/>
      <c r="ET372" s="93"/>
      <c r="EU372" s="93"/>
      <c r="EV372" s="93"/>
      <c r="EW372" s="93"/>
      <c r="EX372" s="93"/>
      <c r="EY372" s="93"/>
      <c r="EZ372" s="93"/>
      <c r="FA372" s="93"/>
      <c r="FB372" s="93"/>
      <c r="FC372" s="93"/>
      <c r="FD372" s="93"/>
      <c r="FE372" s="93"/>
      <c r="FF372" s="93"/>
      <c r="FG372" s="93"/>
      <c r="FH372" s="93"/>
      <c r="FI372" s="93"/>
      <c r="FJ372" s="93"/>
      <c r="FK372" s="93"/>
      <c r="FL372" s="93"/>
      <c r="FM372" s="93"/>
      <c r="FN372" s="93"/>
      <c r="FO372" s="93"/>
      <c r="FP372" s="93"/>
      <c r="FQ372" s="93"/>
      <c r="FR372" s="93"/>
      <c r="FS372" s="93"/>
      <c r="FT372" s="93"/>
      <c r="FU372" s="93"/>
      <c r="FV372" s="93"/>
      <c r="FW372" s="93"/>
      <c r="FX372" s="93"/>
      <c r="FY372" s="93"/>
      <c r="FZ372" s="93"/>
      <c r="GA372" s="93"/>
      <c r="GB372" s="93"/>
      <c r="GC372" s="93"/>
      <c r="GD372" s="93"/>
      <c r="GE372" s="93"/>
      <c r="GF372" s="93"/>
      <c r="GG372" s="93"/>
      <c r="GH372" s="93"/>
      <c r="GI372" s="93"/>
      <c r="GJ372" s="93"/>
      <c r="GK372" s="93"/>
      <c r="GL372" s="93"/>
      <c r="GM372" s="93"/>
      <c r="GN372" s="93"/>
      <c r="GO372" s="93"/>
      <c r="GP372" s="93"/>
      <c r="GQ372" s="93"/>
      <c r="GR372" s="93"/>
      <c r="GS372" s="93"/>
      <c r="GT372" s="93"/>
      <c r="GU372" s="93"/>
      <c r="GV372" s="93"/>
      <c r="GW372" s="93"/>
      <c r="GX372" s="93"/>
      <c r="GY372" s="93"/>
      <c r="GZ372" s="93"/>
      <c r="HA372" s="93"/>
      <c r="HB372" s="93"/>
      <c r="HC372" s="93"/>
      <c r="HD372" s="93"/>
      <c r="HE372" s="93"/>
      <c r="HF372" s="93"/>
      <c r="HG372" s="93"/>
      <c r="HH372" s="93"/>
      <c r="HI372" s="93"/>
      <c r="HJ372" s="93"/>
      <c r="HK372" s="93"/>
      <c r="HL372" s="93"/>
      <c r="HM372" s="93"/>
      <c r="HN372" s="93"/>
      <c r="HO372" s="93"/>
      <c r="HP372" s="93"/>
      <c r="HQ372" s="93"/>
      <c r="HR372" s="93"/>
      <c r="HS372" s="93"/>
      <c r="HT372" s="93"/>
      <c r="HU372" s="93"/>
      <c r="HV372" s="93"/>
      <c r="HW372" s="93"/>
      <c r="HX372" s="93"/>
      <c r="HY372" s="93"/>
      <c r="HZ372" s="93"/>
      <c r="IA372" s="93"/>
      <c r="IB372" s="93"/>
      <c r="IC372" s="93"/>
      <c r="ID372" s="93"/>
      <c r="IE372" s="93"/>
      <c r="IF372" s="93"/>
      <c r="IG372" s="93"/>
      <c r="IH372" s="93"/>
      <c r="II372" s="93"/>
      <c r="IJ372" s="93"/>
      <c r="IK372" s="93"/>
      <c r="IL372" s="93"/>
      <c r="IM372" s="93"/>
      <c r="IN372" s="93"/>
      <c r="IO372" s="93"/>
      <c r="IP372" s="93"/>
      <c r="IQ372" s="93"/>
      <c r="IR372" s="93"/>
      <c r="IS372" s="93"/>
      <c r="IT372" s="93"/>
      <c r="IU372" s="93"/>
      <c r="IV372" s="93"/>
      <c r="IW372" s="93"/>
    </row>
    <row r="373" customFormat="false" ht="12.75" hidden="false" customHeight="false" outlineLevel="0" collapsed="false">
      <c r="A373" s="93"/>
      <c r="B373" s="105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  <c r="CV373" s="93"/>
      <c r="CW373" s="93"/>
      <c r="CX373" s="93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  <c r="EK373" s="93"/>
      <c r="EL373" s="93"/>
      <c r="EM373" s="93"/>
      <c r="EN373" s="93"/>
      <c r="EO373" s="93"/>
      <c r="EP373" s="93"/>
      <c r="EQ373" s="93"/>
      <c r="ER373" s="93"/>
      <c r="ES373" s="93"/>
      <c r="ET373" s="93"/>
      <c r="EU373" s="93"/>
      <c r="EV373" s="93"/>
      <c r="EW373" s="93"/>
      <c r="EX373" s="93"/>
      <c r="EY373" s="93"/>
      <c r="EZ373" s="93"/>
      <c r="FA373" s="93"/>
      <c r="FB373" s="93"/>
      <c r="FC373" s="93"/>
      <c r="FD373" s="93"/>
      <c r="FE373" s="93"/>
      <c r="FF373" s="93"/>
      <c r="FG373" s="93"/>
      <c r="FH373" s="93"/>
      <c r="FI373" s="93"/>
      <c r="FJ373" s="93"/>
      <c r="FK373" s="93"/>
      <c r="FL373" s="93"/>
      <c r="FM373" s="93"/>
      <c r="FN373" s="93"/>
      <c r="FO373" s="93"/>
      <c r="FP373" s="93"/>
      <c r="FQ373" s="93"/>
      <c r="FR373" s="93"/>
      <c r="FS373" s="93"/>
      <c r="FT373" s="93"/>
      <c r="FU373" s="93"/>
      <c r="FV373" s="93"/>
      <c r="FW373" s="93"/>
      <c r="FX373" s="93"/>
      <c r="FY373" s="93"/>
      <c r="FZ373" s="93"/>
      <c r="GA373" s="93"/>
      <c r="GB373" s="93"/>
      <c r="GC373" s="93"/>
      <c r="GD373" s="93"/>
      <c r="GE373" s="93"/>
      <c r="GF373" s="93"/>
      <c r="GG373" s="93"/>
      <c r="GH373" s="93"/>
      <c r="GI373" s="93"/>
      <c r="GJ373" s="93"/>
      <c r="GK373" s="93"/>
      <c r="GL373" s="93"/>
      <c r="GM373" s="93"/>
      <c r="GN373" s="93"/>
      <c r="GO373" s="93"/>
      <c r="GP373" s="93"/>
      <c r="GQ373" s="93"/>
      <c r="GR373" s="93"/>
      <c r="GS373" s="93"/>
      <c r="GT373" s="93"/>
      <c r="GU373" s="93"/>
      <c r="GV373" s="93"/>
      <c r="GW373" s="93"/>
      <c r="GX373" s="93"/>
      <c r="GY373" s="93"/>
      <c r="GZ373" s="93"/>
      <c r="HA373" s="93"/>
      <c r="HB373" s="93"/>
      <c r="HC373" s="93"/>
      <c r="HD373" s="93"/>
      <c r="HE373" s="93"/>
      <c r="HF373" s="93"/>
      <c r="HG373" s="93"/>
      <c r="HH373" s="93"/>
      <c r="HI373" s="93"/>
      <c r="HJ373" s="93"/>
      <c r="HK373" s="93"/>
      <c r="HL373" s="93"/>
      <c r="HM373" s="93"/>
      <c r="HN373" s="93"/>
      <c r="HO373" s="93"/>
      <c r="HP373" s="93"/>
      <c r="HQ373" s="93"/>
      <c r="HR373" s="93"/>
      <c r="HS373" s="93"/>
      <c r="HT373" s="93"/>
      <c r="HU373" s="93"/>
      <c r="HV373" s="93"/>
      <c r="HW373" s="93"/>
      <c r="HX373" s="93"/>
      <c r="HY373" s="93"/>
      <c r="HZ373" s="93"/>
      <c r="IA373" s="93"/>
      <c r="IB373" s="93"/>
      <c r="IC373" s="93"/>
      <c r="ID373" s="93"/>
      <c r="IE373" s="93"/>
      <c r="IF373" s="93"/>
      <c r="IG373" s="93"/>
      <c r="IH373" s="93"/>
      <c r="II373" s="93"/>
      <c r="IJ373" s="93"/>
      <c r="IK373" s="93"/>
      <c r="IL373" s="93"/>
      <c r="IM373" s="93"/>
      <c r="IN373" s="93"/>
      <c r="IO373" s="93"/>
      <c r="IP373" s="93"/>
      <c r="IQ373" s="93"/>
      <c r="IR373" s="93"/>
      <c r="IS373" s="93"/>
      <c r="IT373" s="93"/>
      <c r="IU373" s="93"/>
      <c r="IV373" s="93"/>
      <c r="IW373" s="93"/>
    </row>
    <row r="374" customFormat="false" ht="12.75" hidden="false" customHeight="false" outlineLevel="0" collapsed="false">
      <c r="A374" s="93"/>
      <c r="B374" s="105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  <c r="CV374" s="93"/>
      <c r="CW374" s="93"/>
      <c r="CX374" s="93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  <c r="EK374" s="93"/>
      <c r="EL374" s="93"/>
      <c r="EM374" s="93"/>
      <c r="EN374" s="93"/>
      <c r="EO374" s="93"/>
      <c r="EP374" s="93"/>
      <c r="EQ374" s="93"/>
      <c r="ER374" s="93"/>
      <c r="ES374" s="93"/>
      <c r="ET374" s="93"/>
      <c r="EU374" s="93"/>
      <c r="EV374" s="93"/>
      <c r="EW374" s="93"/>
      <c r="EX374" s="93"/>
      <c r="EY374" s="93"/>
      <c r="EZ374" s="93"/>
      <c r="FA374" s="93"/>
      <c r="FB374" s="93"/>
      <c r="FC374" s="93"/>
      <c r="FD374" s="93"/>
      <c r="FE374" s="93"/>
      <c r="FF374" s="93"/>
      <c r="FG374" s="93"/>
      <c r="FH374" s="93"/>
      <c r="FI374" s="93"/>
      <c r="FJ374" s="93"/>
      <c r="FK374" s="93"/>
      <c r="FL374" s="93"/>
      <c r="FM374" s="93"/>
      <c r="FN374" s="93"/>
      <c r="FO374" s="93"/>
      <c r="FP374" s="93"/>
      <c r="FQ374" s="93"/>
      <c r="FR374" s="93"/>
      <c r="FS374" s="93"/>
      <c r="FT374" s="93"/>
      <c r="FU374" s="93"/>
      <c r="FV374" s="93"/>
      <c r="FW374" s="93"/>
      <c r="FX374" s="93"/>
      <c r="FY374" s="93"/>
      <c r="FZ374" s="93"/>
      <c r="GA374" s="93"/>
      <c r="GB374" s="93"/>
      <c r="GC374" s="93"/>
      <c r="GD374" s="93"/>
      <c r="GE374" s="93"/>
      <c r="GF374" s="93"/>
      <c r="GG374" s="93"/>
      <c r="GH374" s="93"/>
      <c r="GI374" s="93"/>
      <c r="GJ374" s="93"/>
      <c r="GK374" s="93"/>
      <c r="GL374" s="93"/>
      <c r="GM374" s="93"/>
      <c r="GN374" s="93"/>
      <c r="GO374" s="93"/>
      <c r="GP374" s="93"/>
      <c r="GQ374" s="93"/>
      <c r="GR374" s="93"/>
      <c r="GS374" s="93"/>
      <c r="GT374" s="93"/>
      <c r="GU374" s="93"/>
      <c r="GV374" s="93"/>
      <c r="GW374" s="93"/>
      <c r="GX374" s="93"/>
      <c r="GY374" s="93"/>
      <c r="GZ374" s="93"/>
      <c r="HA374" s="93"/>
      <c r="HB374" s="93"/>
      <c r="HC374" s="93"/>
      <c r="HD374" s="93"/>
      <c r="HE374" s="93"/>
      <c r="HF374" s="93"/>
      <c r="HG374" s="93"/>
      <c r="HH374" s="93"/>
      <c r="HI374" s="93"/>
      <c r="HJ374" s="93"/>
      <c r="HK374" s="93"/>
      <c r="HL374" s="93"/>
      <c r="HM374" s="93"/>
      <c r="HN374" s="93"/>
      <c r="HO374" s="93"/>
      <c r="HP374" s="93"/>
      <c r="HQ374" s="93"/>
      <c r="HR374" s="93"/>
      <c r="HS374" s="93"/>
      <c r="HT374" s="93"/>
      <c r="HU374" s="93"/>
      <c r="HV374" s="93"/>
      <c r="HW374" s="93"/>
      <c r="HX374" s="93"/>
      <c r="HY374" s="93"/>
      <c r="HZ374" s="93"/>
      <c r="IA374" s="93"/>
      <c r="IB374" s="93"/>
      <c r="IC374" s="93"/>
      <c r="ID374" s="93"/>
      <c r="IE374" s="93"/>
      <c r="IF374" s="93"/>
      <c r="IG374" s="93"/>
      <c r="IH374" s="93"/>
      <c r="II374" s="93"/>
      <c r="IJ374" s="93"/>
      <c r="IK374" s="93"/>
      <c r="IL374" s="93"/>
      <c r="IM374" s="93"/>
      <c r="IN374" s="93"/>
      <c r="IO374" s="93"/>
      <c r="IP374" s="93"/>
      <c r="IQ374" s="93"/>
      <c r="IR374" s="93"/>
      <c r="IS374" s="93"/>
      <c r="IT374" s="93"/>
      <c r="IU374" s="93"/>
      <c r="IV374" s="93"/>
      <c r="IW374" s="93"/>
    </row>
    <row r="375" customFormat="false" ht="12.75" hidden="false" customHeight="false" outlineLevel="0" collapsed="false">
      <c r="A375" s="93"/>
      <c r="B375" s="105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  <c r="CV375" s="93"/>
      <c r="CW375" s="93"/>
      <c r="CX375" s="93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  <c r="EJ375" s="93"/>
      <c r="EK375" s="93"/>
      <c r="EL375" s="93"/>
      <c r="EM375" s="93"/>
      <c r="EN375" s="93"/>
      <c r="EO375" s="93"/>
      <c r="EP375" s="93"/>
      <c r="EQ375" s="93"/>
      <c r="ER375" s="93"/>
      <c r="ES375" s="93"/>
      <c r="ET375" s="93"/>
      <c r="EU375" s="93"/>
      <c r="EV375" s="93"/>
      <c r="EW375" s="93"/>
      <c r="EX375" s="93"/>
      <c r="EY375" s="93"/>
      <c r="EZ375" s="93"/>
      <c r="FA375" s="93"/>
      <c r="FB375" s="93"/>
      <c r="FC375" s="93"/>
      <c r="FD375" s="93"/>
      <c r="FE375" s="93"/>
      <c r="FF375" s="93"/>
      <c r="FG375" s="93"/>
      <c r="FH375" s="93"/>
      <c r="FI375" s="93"/>
      <c r="FJ375" s="93"/>
      <c r="FK375" s="93"/>
      <c r="FL375" s="93"/>
      <c r="FM375" s="93"/>
      <c r="FN375" s="93"/>
      <c r="FO375" s="93"/>
      <c r="FP375" s="93"/>
      <c r="FQ375" s="93"/>
      <c r="FR375" s="93"/>
      <c r="FS375" s="93"/>
      <c r="FT375" s="93"/>
      <c r="FU375" s="93"/>
      <c r="FV375" s="93"/>
      <c r="FW375" s="93"/>
      <c r="FX375" s="93"/>
      <c r="FY375" s="93"/>
      <c r="FZ375" s="93"/>
      <c r="GA375" s="93"/>
      <c r="GB375" s="93"/>
      <c r="GC375" s="93"/>
      <c r="GD375" s="93"/>
      <c r="GE375" s="93"/>
      <c r="GF375" s="93"/>
      <c r="GG375" s="93"/>
      <c r="GH375" s="93"/>
      <c r="GI375" s="93"/>
      <c r="GJ375" s="93"/>
      <c r="GK375" s="93"/>
      <c r="GL375" s="93"/>
      <c r="GM375" s="93"/>
      <c r="GN375" s="93"/>
      <c r="GO375" s="93"/>
      <c r="GP375" s="93"/>
      <c r="GQ375" s="93"/>
      <c r="GR375" s="93"/>
      <c r="GS375" s="93"/>
      <c r="GT375" s="93"/>
      <c r="GU375" s="93"/>
      <c r="GV375" s="93"/>
      <c r="GW375" s="93"/>
      <c r="GX375" s="93"/>
      <c r="GY375" s="93"/>
      <c r="GZ375" s="93"/>
      <c r="HA375" s="93"/>
      <c r="HB375" s="93"/>
      <c r="HC375" s="93"/>
      <c r="HD375" s="93"/>
      <c r="HE375" s="93"/>
      <c r="HF375" s="93"/>
      <c r="HG375" s="93"/>
      <c r="HH375" s="93"/>
      <c r="HI375" s="93"/>
      <c r="HJ375" s="93"/>
      <c r="HK375" s="93"/>
      <c r="HL375" s="93"/>
      <c r="HM375" s="93"/>
      <c r="HN375" s="93"/>
      <c r="HO375" s="93"/>
      <c r="HP375" s="93"/>
      <c r="HQ375" s="93"/>
      <c r="HR375" s="93"/>
      <c r="HS375" s="93"/>
      <c r="HT375" s="93"/>
      <c r="HU375" s="93"/>
      <c r="HV375" s="93"/>
      <c r="HW375" s="93"/>
      <c r="HX375" s="93"/>
      <c r="HY375" s="93"/>
      <c r="HZ375" s="93"/>
      <c r="IA375" s="93"/>
      <c r="IB375" s="93"/>
      <c r="IC375" s="93"/>
      <c r="ID375" s="93"/>
      <c r="IE375" s="93"/>
      <c r="IF375" s="93"/>
      <c r="IG375" s="93"/>
      <c r="IH375" s="93"/>
      <c r="II375" s="93"/>
      <c r="IJ375" s="93"/>
      <c r="IK375" s="93"/>
      <c r="IL375" s="93"/>
      <c r="IM375" s="93"/>
      <c r="IN375" s="93"/>
      <c r="IO375" s="93"/>
      <c r="IP375" s="93"/>
      <c r="IQ375" s="93"/>
      <c r="IR375" s="93"/>
      <c r="IS375" s="93"/>
      <c r="IT375" s="93"/>
      <c r="IU375" s="93"/>
      <c r="IV375" s="93"/>
      <c r="IW375" s="93"/>
    </row>
    <row r="376" customFormat="false" ht="12.75" hidden="false" customHeight="false" outlineLevel="0" collapsed="false">
      <c r="A376" s="93"/>
      <c r="B376" s="105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  <c r="CV376" s="93"/>
      <c r="CW376" s="93"/>
      <c r="CX376" s="93"/>
      <c r="CY376" s="93"/>
      <c r="CZ376" s="93"/>
      <c r="DA376" s="93"/>
      <c r="DB376" s="93"/>
      <c r="DC376" s="93"/>
      <c r="DD376" s="93"/>
      <c r="DE376" s="93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  <c r="EJ376" s="93"/>
      <c r="EK376" s="93"/>
      <c r="EL376" s="93"/>
      <c r="EM376" s="93"/>
      <c r="EN376" s="93"/>
      <c r="EO376" s="93"/>
      <c r="EP376" s="93"/>
      <c r="EQ376" s="93"/>
      <c r="ER376" s="93"/>
      <c r="ES376" s="93"/>
      <c r="ET376" s="93"/>
      <c r="EU376" s="93"/>
      <c r="EV376" s="93"/>
      <c r="EW376" s="93"/>
      <c r="EX376" s="93"/>
      <c r="EY376" s="93"/>
      <c r="EZ376" s="93"/>
      <c r="FA376" s="93"/>
      <c r="FB376" s="93"/>
      <c r="FC376" s="93"/>
      <c r="FD376" s="93"/>
      <c r="FE376" s="93"/>
      <c r="FF376" s="93"/>
      <c r="FG376" s="93"/>
      <c r="FH376" s="93"/>
      <c r="FI376" s="93"/>
      <c r="FJ376" s="93"/>
      <c r="FK376" s="93"/>
      <c r="FL376" s="93"/>
      <c r="FM376" s="93"/>
      <c r="FN376" s="93"/>
      <c r="FO376" s="93"/>
      <c r="FP376" s="93"/>
      <c r="FQ376" s="93"/>
      <c r="FR376" s="93"/>
      <c r="FS376" s="93"/>
      <c r="FT376" s="93"/>
      <c r="FU376" s="93"/>
      <c r="FV376" s="93"/>
      <c r="FW376" s="93"/>
      <c r="FX376" s="93"/>
      <c r="FY376" s="93"/>
      <c r="FZ376" s="93"/>
      <c r="GA376" s="93"/>
      <c r="GB376" s="93"/>
      <c r="GC376" s="93"/>
      <c r="GD376" s="93"/>
      <c r="GE376" s="93"/>
      <c r="GF376" s="93"/>
      <c r="GG376" s="93"/>
      <c r="GH376" s="93"/>
      <c r="GI376" s="93"/>
      <c r="GJ376" s="93"/>
      <c r="GK376" s="93"/>
      <c r="GL376" s="93"/>
      <c r="GM376" s="93"/>
      <c r="GN376" s="93"/>
      <c r="GO376" s="93"/>
      <c r="GP376" s="93"/>
      <c r="GQ376" s="93"/>
      <c r="GR376" s="93"/>
      <c r="GS376" s="93"/>
      <c r="GT376" s="93"/>
      <c r="GU376" s="93"/>
      <c r="GV376" s="93"/>
      <c r="GW376" s="93"/>
      <c r="GX376" s="93"/>
      <c r="GY376" s="93"/>
      <c r="GZ376" s="93"/>
      <c r="HA376" s="93"/>
      <c r="HB376" s="93"/>
      <c r="HC376" s="93"/>
      <c r="HD376" s="93"/>
      <c r="HE376" s="93"/>
      <c r="HF376" s="93"/>
      <c r="HG376" s="93"/>
      <c r="HH376" s="93"/>
      <c r="HI376" s="93"/>
      <c r="HJ376" s="93"/>
      <c r="HK376" s="93"/>
      <c r="HL376" s="93"/>
      <c r="HM376" s="93"/>
      <c r="HN376" s="93"/>
      <c r="HO376" s="93"/>
      <c r="HP376" s="93"/>
      <c r="HQ376" s="93"/>
      <c r="HR376" s="93"/>
      <c r="HS376" s="93"/>
      <c r="HT376" s="93"/>
      <c r="HU376" s="93"/>
      <c r="HV376" s="93"/>
      <c r="HW376" s="93"/>
      <c r="HX376" s="93"/>
      <c r="HY376" s="93"/>
      <c r="HZ376" s="93"/>
      <c r="IA376" s="93"/>
      <c r="IB376" s="93"/>
      <c r="IC376" s="93"/>
      <c r="ID376" s="93"/>
      <c r="IE376" s="93"/>
      <c r="IF376" s="93"/>
      <c r="IG376" s="93"/>
      <c r="IH376" s="93"/>
      <c r="II376" s="93"/>
      <c r="IJ376" s="93"/>
      <c r="IK376" s="93"/>
      <c r="IL376" s="93"/>
      <c r="IM376" s="93"/>
      <c r="IN376" s="93"/>
      <c r="IO376" s="93"/>
      <c r="IP376" s="93"/>
      <c r="IQ376" s="93"/>
      <c r="IR376" s="93"/>
      <c r="IS376" s="93"/>
      <c r="IT376" s="93"/>
      <c r="IU376" s="93"/>
      <c r="IV376" s="93"/>
      <c r="IW376" s="93"/>
    </row>
    <row r="377" customFormat="false" ht="12.75" hidden="false" customHeight="false" outlineLevel="0" collapsed="false">
      <c r="A377" s="93"/>
      <c r="B377" s="105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  <c r="CM377" s="93"/>
      <c r="CN377" s="93"/>
      <c r="CO377" s="93"/>
      <c r="CP377" s="93"/>
      <c r="CQ377" s="93"/>
      <c r="CR377" s="93"/>
      <c r="CS377" s="93"/>
      <c r="CT377" s="93"/>
      <c r="CU377" s="93"/>
      <c r="CV377" s="93"/>
      <c r="CW377" s="93"/>
      <c r="CX377" s="93"/>
      <c r="CY377" s="93"/>
      <c r="CZ377" s="93"/>
      <c r="DA377" s="93"/>
      <c r="DB377" s="93"/>
      <c r="DC377" s="93"/>
      <c r="DD377" s="93"/>
      <c r="DE377" s="93"/>
      <c r="DF377" s="93"/>
      <c r="DG377" s="93"/>
      <c r="DH377" s="93"/>
      <c r="DI377" s="93"/>
      <c r="DJ377" s="93"/>
      <c r="DK377" s="93"/>
      <c r="DL377" s="93"/>
      <c r="DM377" s="93"/>
      <c r="DN377" s="93"/>
      <c r="DO377" s="93"/>
      <c r="DP377" s="93"/>
      <c r="DQ377" s="93"/>
      <c r="DR377" s="93"/>
      <c r="DS377" s="93"/>
      <c r="DT377" s="93"/>
      <c r="DU377" s="93"/>
      <c r="DV377" s="93"/>
      <c r="DW377" s="93"/>
      <c r="DX377" s="93"/>
      <c r="DY377" s="93"/>
      <c r="DZ377" s="93"/>
      <c r="EA377" s="93"/>
      <c r="EB377" s="93"/>
      <c r="EC377" s="93"/>
      <c r="ED377" s="93"/>
      <c r="EE377" s="93"/>
      <c r="EF377" s="93"/>
      <c r="EG377" s="93"/>
      <c r="EH377" s="93"/>
      <c r="EI377" s="93"/>
      <c r="EJ377" s="93"/>
      <c r="EK377" s="93"/>
      <c r="EL377" s="93"/>
      <c r="EM377" s="93"/>
      <c r="EN377" s="93"/>
      <c r="EO377" s="93"/>
      <c r="EP377" s="93"/>
      <c r="EQ377" s="93"/>
      <c r="ER377" s="93"/>
      <c r="ES377" s="93"/>
      <c r="ET377" s="93"/>
      <c r="EU377" s="93"/>
      <c r="EV377" s="93"/>
      <c r="EW377" s="93"/>
      <c r="EX377" s="93"/>
      <c r="EY377" s="93"/>
      <c r="EZ377" s="93"/>
      <c r="FA377" s="93"/>
      <c r="FB377" s="93"/>
      <c r="FC377" s="93"/>
      <c r="FD377" s="93"/>
      <c r="FE377" s="93"/>
      <c r="FF377" s="93"/>
      <c r="FG377" s="93"/>
      <c r="FH377" s="93"/>
      <c r="FI377" s="93"/>
      <c r="FJ377" s="93"/>
      <c r="FK377" s="93"/>
      <c r="FL377" s="93"/>
      <c r="FM377" s="93"/>
      <c r="FN377" s="93"/>
      <c r="FO377" s="93"/>
      <c r="FP377" s="93"/>
      <c r="FQ377" s="93"/>
      <c r="FR377" s="93"/>
      <c r="FS377" s="93"/>
      <c r="FT377" s="93"/>
      <c r="FU377" s="93"/>
      <c r="FV377" s="93"/>
      <c r="FW377" s="93"/>
      <c r="FX377" s="93"/>
      <c r="FY377" s="93"/>
      <c r="FZ377" s="93"/>
      <c r="GA377" s="93"/>
      <c r="GB377" s="93"/>
      <c r="GC377" s="93"/>
      <c r="GD377" s="93"/>
      <c r="GE377" s="93"/>
      <c r="GF377" s="93"/>
      <c r="GG377" s="93"/>
      <c r="GH377" s="93"/>
      <c r="GI377" s="93"/>
      <c r="GJ377" s="93"/>
      <c r="GK377" s="93"/>
      <c r="GL377" s="93"/>
      <c r="GM377" s="93"/>
      <c r="GN377" s="93"/>
      <c r="GO377" s="93"/>
      <c r="GP377" s="93"/>
      <c r="GQ377" s="93"/>
      <c r="GR377" s="93"/>
      <c r="GS377" s="93"/>
      <c r="GT377" s="93"/>
      <c r="GU377" s="93"/>
      <c r="GV377" s="93"/>
      <c r="GW377" s="93"/>
      <c r="GX377" s="93"/>
      <c r="GY377" s="93"/>
      <c r="GZ377" s="93"/>
      <c r="HA377" s="93"/>
      <c r="HB377" s="93"/>
      <c r="HC377" s="93"/>
      <c r="HD377" s="93"/>
      <c r="HE377" s="93"/>
      <c r="HF377" s="93"/>
      <c r="HG377" s="93"/>
      <c r="HH377" s="93"/>
      <c r="HI377" s="93"/>
      <c r="HJ377" s="93"/>
      <c r="HK377" s="93"/>
      <c r="HL377" s="93"/>
      <c r="HM377" s="93"/>
      <c r="HN377" s="93"/>
      <c r="HO377" s="93"/>
      <c r="HP377" s="93"/>
      <c r="HQ377" s="93"/>
      <c r="HR377" s="93"/>
      <c r="HS377" s="93"/>
      <c r="HT377" s="93"/>
      <c r="HU377" s="93"/>
      <c r="HV377" s="93"/>
      <c r="HW377" s="93"/>
      <c r="HX377" s="93"/>
      <c r="HY377" s="93"/>
      <c r="HZ377" s="93"/>
      <c r="IA377" s="93"/>
      <c r="IB377" s="93"/>
      <c r="IC377" s="93"/>
      <c r="ID377" s="93"/>
      <c r="IE377" s="93"/>
      <c r="IF377" s="93"/>
      <c r="IG377" s="93"/>
      <c r="IH377" s="93"/>
      <c r="II377" s="93"/>
      <c r="IJ377" s="93"/>
      <c r="IK377" s="93"/>
      <c r="IL377" s="93"/>
      <c r="IM377" s="93"/>
      <c r="IN377" s="93"/>
      <c r="IO377" s="93"/>
      <c r="IP377" s="93"/>
      <c r="IQ377" s="93"/>
      <c r="IR377" s="93"/>
      <c r="IS377" s="93"/>
      <c r="IT377" s="93"/>
      <c r="IU377" s="93"/>
      <c r="IV377" s="93"/>
      <c r="IW377" s="93"/>
    </row>
    <row r="378" customFormat="false" ht="12.75" hidden="false" customHeight="false" outlineLevel="0" collapsed="false">
      <c r="A378" s="93"/>
      <c r="B378" s="105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  <c r="CM378" s="93"/>
      <c r="CN378" s="93"/>
      <c r="CO378" s="93"/>
      <c r="CP378" s="93"/>
      <c r="CQ378" s="93"/>
      <c r="CR378" s="93"/>
      <c r="CS378" s="93"/>
      <c r="CT378" s="93"/>
      <c r="CU378" s="93"/>
      <c r="CV378" s="93"/>
      <c r="CW378" s="93"/>
      <c r="CX378" s="93"/>
      <c r="CY378" s="93"/>
      <c r="CZ378" s="93"/>
      <c r="DA378" s="93"/>
      <c r="DB378" s="93"/>
      <c r="DC378" s="93"/>
      <c r="DD378" s="93"/>
      <c r="DE378" s="93"/>
      <c r="DF378" s="93"/>
      <c r="DG378" s="93"/>
      <c r="DH378" s="93"/>
      <c r="DI378" s="93"/>
      <c r="DJ378" s="93"/>
      <c r="DK378" s="93"/>
      <c r="DL378" s="93"/>
      <c r="DM378" s="93"/>
      <c r="DN378" s="93"/>
      <c r="DO378" s="93"/>
      <c r="DP378" s="93"/>
      <c r="DQ378" s="93"/>
      <c r="DR378" s="93"/>
      <c r="DS378" s="93"/>
      <c r="DT378" s="93"/>
      <c r="DU378" s="93"/>
      <c r="DV378" s="93"/>
      <c r="DW378" s="93"/>
      <c r="DX378" s="93"/>
      <c r="DY378" s="93"/>
      <c r="DZ378" s="93"/>
      <c r="EA378" s="93"/>
      <c r="EB378" s="93"/>
      <c r="EC378" s="93"/>
      <c r="ED378" s="93"/>
      <c r="EE378" s="93"/>
      <c r="EF378" s="93"/>
      <c r="EG378" s="93"/>
      <c r="EH378" s="93"/>
      <c r="EI378" s="93"/>
      <c r="EJ378" s="93"/>
      <c r="EK378" s="93"/>
      <c r="EL378" s="93"/>
      <c r="EM378" s="93"/>
      <c r="EN378" s="93"/>
      <c r="EO378" s="93"/>
      <c r="EP378" s="93"/>
      <c r="EQ378" s="93"/>
      <c r="ER378" s="93"/>
      <c r="ES378" s="93"/>
      <c r="ET378" s="93"/>
      <c r="EU378" s="93"/>
      <c r="EV378" s="93"/>
      <c r="EW378" s="93"/>
      <c r="EX378" s="93"/>
      <c r="EY378" s="93"/>
      <c r="EZ378" s="93"/>
      <c r="FA378" s="93"/>
      <c r="FB378" s="93"/>
      <c r="FC378" s="93"/>
      <c r="FD378" s="93"/>
      <c r="FE378" s="93"/>
      <c r="FF378" s="93"/>
      <c r="FG378" s="93"/>
      <c r="FH378" s="93"/>
      <c r="FI378" s="93"/>
      <c r="FJ378" s="93"/>
      <c r="FK378" s="93"/>
      <c r="FL378" s="93"/>
      <c r="FM378" s="93"/>
      <c r="FN378" s="93"/>
      <c r="FO378" s="93"/>
      <c r="FP378" s="93"/>
      <c r="FQ378" s="93"/>
      <c r="FR378" s="93"/>
      <c r="FS378" s="93"/>
      <c r="FT378" s="93"/>
      <c r="FU378" s="93"/>
      <c r="FV378" s="93"/>
      <c r="FW378" s="93"/>
      <c r="FX378" s="93"/>
      <c r="FY378" s="93"/>
      <c r="FZ378" s="93"/>
      <c r="GA378" s="93"/>
      <c r="GB378" s="93"/>
      <c r="GC378" s="93"/>
      <c r="GD378" s="93"/>
      <c r="GE378" s="93"/>
      <c r="GF378" s="93"/>
      <c r="GG378" s="93"/>
      <c r="GH378" s="93"/>
      <c r="GI378" s="93"/>
      <c r="GJ378" s="93"/>
      <c r="GK378" s="93"/>
      <c r="GL378" s="93"/>
      <c r="GM378" s="93"/>
      <c r="GN378" s="93"/>
      <c r="GO378" s="93"/>
      <c r="GP378" s="93"/>
      <c r="GQ378" s="93"/>
      <c r="GR378" s="93"/>
      <c r="GS378" s="93"/>
      <c r="GT378" s="93"/>
      <c r="GU378" s="93"/>
      <c r="GV378" s="93"/>
      <c r="GW378" s="93"/>
      <c r="GX378" s="93"/>
      <c r="GY378" s="93"/>
      <c r="GZ378" s="93"/>
      <c r="HA378" s="93"/>
      <c r="HB378" s="93"/>
      <c r="HC378" s="93"/>
      <c r="HD378" s="93"/>
      <c r="HE378" s="93"/>
      <c r="HF378" s="93"/>
      <c r="HG378" s="93"/>
      <c r="HH378" s="93"/>
      <c r="HI378" s="93"/>
      <c r="HJ378" s="93"/>
      <c r="HK378" s="93"/>
      <c r="HL378" s="93"/>
      <c r="HM378" s="93"/>
      <c r="HN378" s="93"/>
      <c r="HO378" s="93"/>
      <c r="HP378" s="93"/>
      <c r="HQ378" s="93"/>
      <c r="HR378" s="93"/>
      <c r="HS378" s="93"/>
      <c r="HT378" s="93"/>
      <c r="HU378" s="93"/>
      <c r="HV378" s="93"/>
      <c r="HW378" s="93"/>
      <c r="HX378" s="93"/>
      <c r="HY378" s="93"/>
      <c r="HZ378" s="93"/>
      <c r="IA378" s="93"/>
      <c r="IB378" s="93"/>
      <c r="IC378" s="93"/>
      <c r="ID378" s="93"/>
      <c r="IE378" s="93"/>
      <c r="IF378" s="93"/>
      <c r="IG378" s="93"/>
      <c r="IH378" s="93"/>
      <c r="II378" s="93"/>
      <c r="IJ378" s="93"/>
      <c r="IK378" s="93"/>
      <c r="IL378" s="93"/>
      <c r="IM378" s="93"/>
      <c r="IN378" s="93"/>
      <c r="IO378" s="93"/>
      <c r="IP378" s="93"/>
      <c r="IQ378" s="93"/>
      <c r="IR378" s="93"/>
      <c r="IS378" s="93"/>
      <c r="IT378" s="93"/>
      <c r="IU378" s="93"/>
      <c r="IV378" s="93"/>
      <c r="IW378" s="93"/>
    </row>
    <row r="379" customFormat="false" ht="12.75" hidden="false" customHeight="false" outlineLevel="0" collapsed="false">
      <c r="A379" s="93"/>
      <c r="B379" s="105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A379" s="93"/>
      <c r="DB379" s="93"/>
      <c r="DC379" s="93"/>
      <c r="DD379" s="93"/>
      <c r="DE379" s="93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93"/>
      <c r="EL379" s="93"/>
      <c r="EM379" s="93"/>
      <c r="EN379" s="93"/>
      <c r="EO379" s="93"/>
      <c r="EP379" s="93"/>
      <c r="EQ379" s="93"/>
      <c r="ER379" s="93"/>
      <c r="ES379" s="93"/>
      <c r="ET379" s="93"/>
      <c r="EU379" s="93"/>
      <c r="EV379" s="93"/>
      <c r="EW379" s="93"/>
      <c r="EX379" s="93"/>
      <c r="EY379" s="93"/>
      <c r="EZ379" s="93"/>
      <c r="FA379" s="93"/>
      <c r="FB379" s="93"/>
      <c r="FC379" s="93"/>
      <c r="FD379" s="93"/>
      <c r="FE379" s="93"/>
      <c r="FF379" s="93"/>
      <c r="FG379" s="93"/>
      <c r="FH379" s="93"/>
      <c r="FI379" s="93"/>
      <c r="FJ379" s="93"/>
      <c r="FK379" s="93"/>
      <c r="FL379" s="93"/>
      <c r="FM379" s="93"/>
      <c r="FN379" s="93"/>
      <c r="FO379" s="93"/>
      <c r="FP379" s="93"/>
      <c r="FQ379" s="93"/>
      <c r="FR379" s="93"/>
      <c r="FS379" s="93"/>
      <c r="FT379" s="93"/>
      <c r="FU379" s="93"/>
      <c r="FV379" s="93"/>
      <c r="FW379" s="93"/>
      <c r="FX379" s="93"/>
      <c r="FY379" s="93"/>
      <c r="FZ379" s="93"/>
      <c r="GA379" s="93"/>
      <c r="GB379" s="93"/>
      <c r="GC379" s="93"/>
      <c r="GD379" s="93"/>
      <c r="GE379" s="93"/>
      <c r="GF379" s="93"/>
      <c r="GG379" s="93"/>
      <c r="GH379" s="93"/>
      <c r="GI379" s="93"/>
      <c r="GJ379" s="93"/>
      <c r="GK379" s="93"/>
      <c r="GL379" s="93"/>
      <c r="GM379" s="93"/>
      <c r="GN379" s="93"/>
      <c r="GO379" s="93"/>
      <c r="GP379" s="93"/>
      <c r="GQ379" s="93"/>
      <c r="GR379" s="93"/>
      <c r="GS379" s="93"/>
      <c r="GT379" s="93"/>
      <c r="GU379" s="93"/>
      <c r="GV379" s="93"/>
      <c r="GW379" s="93"/>
      <c r="GX379" s="93"/>
      <c r="GY379" s="93"/>
      <c r="GZ379" s="93"/>
      <c r="HA379" s="93"/>
      <c r="HB379" s="93"/>
      <c r="HC379" s="93"/>
      <c r="HD379" s="93"/>
      <c r="HE379" s="93"/>
      <c r="HF379" s="93"/>
      <c r="HG379" s="93"/>
      <c r="HH379" s="93"/>
      <c r="HI379" s="93"/>
      <c r="HJ379" s="93"/>
      <c r="HK379" s="93"/>
      <c r="HL379" s="93"/>
      <c r="HM379" s="93"/>
      <c r="HN379" s="93"/>
      <c r="HO379" s="93"/>
      <c r="HP379" s="93"/>
      <c r="HQ379" s="93"/>
      <c r="HR379" s="93"/>
      <c r="HS379" s="93"/>
      <c r="HT379" s="93"/>
      <c r="HU379" s="93"/>
      <c r="HV379" s="93"/>
      <c r="HW379" s="93"/>
      <c r="HX379" s="93"/>
      <c r="HY379" s="93"/>
      <c r="HZ379" s="93"/>
      <c r="IA379" s="93"/>
      <c r="IB379" s="93"/>
      <c r="IC379" s="93"/>
      <c r="ID379" s="93"/>
      <c r="IE379" s="93"/>
      <c r="IF379" s="93"/>
      <c r="IG379" s="93"/>
      <c r="IH379" s="93"/>
      <c r="II379" s="93"/>
      <c r="IJ379" s="93"/>
      <c r="IK379" s="93"/>
      <c r="IL379" s="93"/>
      <c r="IM379" s="93"/>
      <c r="IN379" s="93"/>
      <c r="IO379" s="93"/>
      <c r="IP379" s="93"/>
      <c r="IQ379" s="93"/>
      <c r="IR379" s="93"/>
      <c r="IS379" s="93"/>
      <c r="IT379" s="93"/>
      <c r="IU379" s="93"/>
      <c r="IV379" s="93"/>
      <c r="IW379" s="93"/>
    </row>
    <row r="380" customFormat="false" ht="12.75" hidden="false" customHeight="false" outlineLevel="0" collapsed="false">
      <c r="A380" s="93"/>
      <c r="B380" s="105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  <c r="CV380" s="93"/>
      <c r="CW380" s="93"/>
      <c r="CX380" s="93"/>
      <c r="CY380" s="93"/>
      <c r="CZ380" s="93"/>
      <c r="DA380" s="93"/>
      <c r="DB380" s="93"/>
      <c r="DC380" s="93"/>
      <c r="DD380" s="93"/>
      <c r="DE380" s="93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  <c r="EJ380" s="93"/>
      <c r="EK380" s="93"/>
      <c r="EL380" s="93"/>
      <c r="EM380" s="93"/>
      <c r="EN380" s="93"/>
      <c r="EO380" s="93"/>
      <c r="EP380" s="93"/>
      <c r="EQ380" s="93"/>
      <c r="ER380" s="93"/>
      <c r="ES380" s="93"/>
      <c r="ET380" s="93"/>
      <c r="EU380" s="93"/>
      <c r="EV380" s="93"/>
      <c r="EW380" s="93"/>
      <c r="EX380" s="93"/>
      <c r="EY380" s="93"/>
      <c r="EZ380" s="93"/>
      <c r="FA380" s="93"/>
      <c r="FB380" s="93"/>
      <c r="FC380" s="93"/>
      <c r="FD380" s="93"/>
      <c r="FE380" s="93"/>
      <c r="FF380" s="93"/>
      <c r="FG380" s="93"/>
      <c r="FH380" s="93"/>
      <c r="FI380" s="93"/>
      <c r="FJ380" s="93"/>
      <c r="FK380" s="93"/>
      <c r="FL380" s="93"/>
      <c r="FM380" s="93"/>
      <c r="FN380" s="93"/>
      <c r="FO380" s="93"/>
      <c r="FP380" s="93"/>
      <c r="FQ380" s="93"/>
      <c r="FR380" s="93"/>
      <c r="FS380" s="93"/>
      <c r="FT380" s="93"/>
      <c r="FU380" s="93"/>
      <c r="FV380" s="93"/>
      <c r="FW380" s="93"/>
      <c r="FX380" s="93"/>
      <c r="FY380" s="93"/>
      <c r="FZ380" s="93"/>
      <c r="GA380" s="93"/>
      <c r="GB380" s="93"/>
      <c r="GC380" s="93"/>
      <c r="GD380" s="93"/>
      <c r="GE380" s="93"/>
      <c r="GF380" s="93"/>
      <c r="GG380" s="93"/>
      <c r="GH380" s="93"/>
      <c r="GI380" s="93"/>
      <c r="GJ380" s="93"/>
      <c r="GK380" s="93"/>
      <c r="GL380" s="93"/>
      <c r="GM380" s="93"/>
      <c r="GN380" s="93"/>
      <c r="GO380" s="93"/>
      <c r="GP380" s="93"/>
      <c r="GQ380" s="93"/>
      <c r="GR380" s="93"/>
      <c r="GS380" s="93"/>
      <c r="GT380" s="93"/>
      <c r="GU380" s="93"/>
      <c r="GV380" s="93"/>
      <c r="GW380" s="93"/>
      <c r="GX380" s="93"/>
      <c r="GY380" s="93"/>
      <c r="GZ380" s="93"/>
      <c r="HA380" s="93"/>
      <c r="HB380" s="93"/>
      <c r="HC380" s="93"/>
      <c r="HD380" s="93"/>
      <c r="HE380" s="93"/>
      <c r="HF380" s="93"/>
      <c r="HG380" s="93"/>
      <c r="HH380" s="93"/>
      <c r="HI380" s="93"/>
      <c r="HJ380" s="93"/>
      <c r="HK380" s="93"/>
      <c r="HL380" s="93"/>
      <c r="HM380" s="93"/>
      <c r="HN380" s="93"/>
      <c r="HO380" s="93"/>
      <c r="HP380" s="93"/>
      <c r="HQ380" s="93"/>
      <c r="HR380" s="93"/>
      <c r="HS380" s="93"/>
      <c r="HT380" s="93"/>
      <c r="HU380" s="93"/>
      <c r="HV380" s="93"/>
      <c r="HW380" s="93"/>
      <c r="HX380" s="93"/>
      <c r="HY380" s="93"/>
      <c r="HZ380" s="93"/>
      <c r="IA380" s="93"/>
      <c r="IB380" s="93"/>
      <c r="IC380" s="93"/>
      <c r="ID380" s="93"/>
      <c r="IE380" s="93"/>
      <c r="IF380" s="93"/>
      <c r="IG380" s="93"/>
      <c r="IH380" s="93"/>
      <c r="II380" s="93"/>
      <c r="IJ380" s="93"/>
      <c r="IK380" s="93"/>
      <c r="IL380" s="93"/>
      <c r="IM380" s="93"/>
      <c r="IN380" s="93"/>
      <c r="IO380" s="93"/>
      <c r="IP380" s="93"/>
      <c r="IQ380" s="93"/>
      <c r="IR380" s="93"/>
      <c r="IS380" s="93"/>
      <c r="IT380" s="93"/>
      <c r="IU380" s="93"/>
      <c r="IV380" s="93"/>
      <c r="IW380" s="93"/>
    </row>
    <row r="381" customFormat="false" ht="12.75" hidden="false" customHeight="false" outlineLevel="0" collapsed="false">
      <c r="A381" s="93"/>
      <c r="B381" s="105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  <c r="CV381" s="93"/>
      <c r="CW381" s="93"/>
      <c r="CX381" s="93"/>
      <c r="CY381" s="93"/>
      <c r="CZ381" s="93"/>
      <c r="DA381" s="93"/>
      <c r="DB381" s="93"/>
      <c r="DC381" s="93"/>
      <c r="DD381" s="93"/>
      <c r="DE381" s="93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  <c r="EJ381" s="93"/>
      <c r="EK381" s="93"/>
      <c r="EL381" s="93"/>
      <c r="EM381" s="93"/>
      <c r="EN381" s="93"/>
      <c r="EO381" s="93"/>
      <c r="EP381" s="93"/>
      <c r="EQ381" s="93"/>
      <c r="ER381" s="93"/>
      <c r="ES381" s="93"/>
      <c r="ET381" s="93"/>
      <c r="EU381" s="93"/>
      <c r="EV381" s="93"/>
      <c r="EW381" s="93"/>
      <c r="EX381" s="93"/>
      <c r="EY381" s="93"/>
      <c r="EZ381" s="93"/>
      <c r="FA381" s="93"/>
      <c r="FB381" s="93"/>
      <c r="FC381" s="93"/>
      <c r="FD381" s="93"/>
      <c r="FE381" s="93"/>
      <c r="FF381" s="93"/>
      <c r="FG381" s="93"/>
      <c r="FH381" s="93"/>
      <c r="FI381" s="93"/>
      <c r="FJ381" s="93"/>
      <c r="FK381" s="93"/>
      <c r="FL381" s="93"/>
      <c r="FM381" s="93"/>
      <c r="FN381" s="93"/>
      <c r="FO381" s="93"/>
      <c r="FP381" s="93"/>
      <c r="FQ381" s="93"/>
      <c r="FR381" s="93"/>
      <c r="FS381" s="93"/>
      <c r="FT381" s="93"/>
      <c r="FU381" s="93"/>
      <c r="FV381" s="93"/>
      <c r="FW381" s="93"/>
      <c r="FX381" s="93"/>
      <c r="FY381" s="93"/>
      <c r="FZ381" s="93"/>
      <c r="GA381" s="93"/>
      <c r="GB381" s="93"/>
      <c r="GC381" s="93"/>
      <c r="GD381" s="93"/>
      <c r="GE381" s="93"/>
      <c r="GF381" s="93"/>
      <c r="GG381" s="93"/>
      <c r="GH381" s="93"/>
      <c r="GI381" s="93"/>
      <c r="GJ381" s="93"/>
      <c r="GK381" s="93"/>
      <c r="GL381" s="93"/>
      <c r="GM381" s="93"/>
      <c r="GN381" s="93"/>
      <c r="GO381" s="93"/>
      <c r="GP381" s="93"/>
      <c r="GQ381" s="93"/>
      <c r="GR381" s="93"/>
      <c r="GS381" s="93"/>
      <c r="GT381" s="93"/>
      <c r="GU381" s="93"/>
      <c r="GV381" s="93"/>
      <c r="GW381" s="93"/>
      <c r="GX381" s="93"/>
      <c r="GY381" s="93"/>
      <c r="GZ381" s="93"/>
      <c r="HA381" s="93"/>
      <c r="HB381" s="93"/>
      <c r="HC381" s="93"/>
      <c r="HD381" s="93"/>
      <c r="HE381" s="93"/>
      <c r="HF381" s="93"/>
      <c r="HG381" s="93"/>
      <c r="HH381" s="93"/>
      <c r="HI381" s="93"/>
      <c r="HJ381" s="93"/>
      <c r="HK381" s="93"/>
      <c r="HL381" s="93"/>
      <c r="HM381" s="93"/>
      <c r="HN381" s="93"/>
      <c r="HO381" s="93"/>
      <c r="HP381" s="93"/>
      <c r="HQ381" s="93"/>
      <c r="HR381" s="93"/>
      <c r="HS381" s="93"/>
      <c r="HT381" s="93"/>
      <c r="HU381" s="93"/>
      <c r="HV381" s="93"/>
      <c r="HW381" s="93"/>
      <c r="HX381" s="93"/>
      <c r="HY381" s="93"/>
      <c r="HZ381" s="93"/>
      <c r="IA381" s="93"/>
      <c r="IB381" s="93"/>
      <c r="IC381" s="93"/>
      <c r="ID381" s="93"/>
      <c r="IE381" s="93"/>
      <c r="IF381" s="93"/>
      <c r="IG381" s="93"/>
      <c r="IH381" s="93"/>
      <c r="II381" s="93"/>
      <c r="IJ381" s="93"/>
      <c r="IK381" s="93"/>
      <c r="IL381" s="93"/>
      <c r="IM381" s="93"/>
      <c r="IN381" s="93"/>
      <c r="IO381" s="93"/>
      <c r="IP381" s="93"/>
      <c r="IQ381" s="93"/>
      <c r="IR381" s="93"/>
      <c r="IS381" s="93"/>
      <c r="IT381" s="93"/>
      <c r="IU381" s="93"/>
      <c r="IV381" s="93"/>
      <c r="IW381" s="93"/>
    </row>
    <row r="382" customFormat="false" ht="12.75" hidden="false" customHeight="false" outlineLevel="0" collapsed="false">
      <c r="A382" s="93"/>
      <c r="B382" s="105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  <c r="CV382" s="93"/>
      <c r="CW382" s="93"/>
      <c r="CX382" s="93"/>
      <c r="CY382" s="93"/>
      <c r="CZ382" s="93"/>
      <c r="DA382" s="93"/>
      <c r="DB382" s="93"/>
      <c r="DC382" s="93"/>
      <c r="DD382" s="93"/>
      <c r="DE382" s="93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  <c r="EJ382" s="93"/>
      <c r="EK382" s="93"/>
      <c r="EL382" s="93"/>
      <c r="EM382" s="93"/>
      <c r="EN382" s="93"/>
      <c r="EO382" s="93"/>
      <c r="EP382" s="93"/>
      <c r="EQ382" s="93"/>
      <c r="ER382" s="93"/>
      <c r="ES382" s="93"/>
      <c r="ET382" s="93"/>
      <c r="EU382" s="93"/>
      <c r="EV382" s="93"/>
      <c r="EW382" s="93"/>
      <c r="EX382" s="93"/>
      <c r="EY382" s="93"/>
      <c r="EZ382" s="93"/>
      <c r="FA382" s="93"/>
      <c r="FB382" s="93"/>
      <c r="FC382" s="93"/>
      <c r="FD382" s="93"/>
      <c r="FE382" s="93"/>
      <c r="FF382" s="93"/>
      <c r="FG382" s="93"/>
      <c r="FH382" s="93"/>
      <c r="FI382" s="93"/>
      <c r="FJ382" s="93"/>
      <c r="FK382" s="93"/>
      <c r="FL382" s="93"/>
      <c r="FM382" s="93"/>
      <c r="FN382" s="93"/>
      <c r="FO382" s="93"/>
      <c r="FP382" s="93"/>
      <c r="FQ382" s="93"/>
      <c r="FR382" s="93"/>
      <c r="FS382" s="93"/>
      <c r="FT382" s="93"/>
      <c r="FU382" s="93"/>
      <c r="FV382" s="93"/>
      <c r="FW382" s="93"/>
      <c r="FX382" s="93"/>
      <c r="FY382" s="93"/>
      <c r="FZ382" s="93"/>
      <c r="GA382" s="93"/>
      <c r="GB382" s="93"/>
      <c r="GC382" s="93"/>
      <c r="GD382" s="93"/>
      <c r="GE382" s="93"/>
      <c r="GF382" s="93"/>
      <c r="GG382" s="93"/>
      <c r="GH382" s="93"/>
      <c r="GI382" s="93"/>
      <c r="GJ382" s="93"/>
      <c r="GK382" s="93"/>
      <c r="GL382" s="93"/>
      <c r="GM382" s="93"/>
      <c r="GN382" s="93"/>
      <c r="GO382" s="93"/>
      <c r="GP382" s="93"/>
      <c r="GQ382" s="93"/>
      <c r="GR382" s="93"/>
      <c r="GS382" s="93"/>
      <c r="GT382" s="93"/>
      <c r="GU382" s="93"/>
      <c r="GV382" s="93"/>
      <c r="GW382" s="93"/>
      <c r="GX382" s="93"/>
      <c r="GY382" s="93"/>
      <c r="GZ382" s="93"/>
      <c r="HA382" s="93"/>
      <c r="HB382" s="93"/>
      <c r="HC382" s="93"/>
      <c r="HD382" s="93"/>
      <c r="HE382" s="93"/>
      <c r="HF382" s="93"/>
      <c r="HG382" s="93"/>
      <c r="HH382" s="93"/>
      <c r="HI382" s="93"/>
      <c r="HJ382" s="93"/>
      <c r="HK382" s="93"/>
      <c r="HL382" s="93"/>
      <c r="HM382" s="93"/>
      <c r="HN382" s="93"/>
      <c r="HO382" s="93"/>
      <c r="HP382" s="93"/>
      <c r="HQ382" s="93"/>
      <c r="HR382" s="93"/>
      <c r="HS382" s="93"/>
      <c r="HT382" s="93"/>
      <c r="HU382" s="93"/>
      <c r="HV382" s="93"/>
      <c r="HW382" s="93"/>
      <c r="HX382" s="93"/>
      <c r="HY382" s="93"/>
      <c r="HZ382" s="93"/>
      <c r="IA382" s="93"/>
      <c r="IB382" s="93"/>
      <c r="IC382" s="93"/>
      <c r="ID382" s="93"/>
      <c r="IE382" s="93"/>
      <c r="IF382" s="93"/>
      <c r="IG382" s="93"/>
      <c r="IH382" s="93"/>
      <c r="II382" s="93"/>
      <c r="IJ382" s="93"/>
      <c r="IK382" s="93"/>
      <c r="IL382" s="93"/>
      <c r="IM382" s="93"/>
      <c r="IN382" s="93"/>
      <c r="IO382" s="93"/>
      <c r="IP382" s="93"/>
      <c r="IQ382" s="93"/>
      <c r="IR382" s="93"/>
      <c r="IS382" s="93"/>
      <c r="IT382" s="93"/>
      <c r="IU382" s="93"/>
      <c r="IV382" s="93"/>
      <c r="IW382" s="93"/>
    </row>
    <row r="383" customFormat="false" ht="12.75" hidden="false" customHeight="false" outlineLevel="0" collapsed="false">
      <c r="A383" s="93"/>
      <c r="B383" s="105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  <c r="CV383" s="93"/>
      <c r="CW383" s="93"/>
      <c r="CX383" s="93"/>
      <c r="CY383" s="93"/>
      <c r="CZ383" s="93"/>
      <c r="DA383" s="93"/>
      <c r="DB383" s="93"/>
      <c r="DC383" s="93"/>
      <c r="DD383" s="93"/>
      <c r="DE383" s="93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  <c r="EJ383" s="93"/>
      <c r="EK383" s="93"/>
      <c r="EL383" s="93"/>
      <c r="EM383" s="93"/>
      <c r="EN383" s="93"/>
      <c r="EO383" s="93"/>
      <c r="EP383" s="93"/>
      <c r="EQ383" s="93"/>
      <c r="ER383" s="93"/>
      <c r="ES383" s="93"/>
      <c r="ET383" s="93"/>
      <c r="EU383" s="93"/>
      <c r="EV383" s="93"/>
      <c r="EW383" s="93"/>
      <c r="EX383" s="93"/>
      <c r="EY383" s="93"/>
      <c r="EZ383" s="93"/>
      <c r="FA383" s="93"/>
      <c r="FB383" s="93"/>
      <c r="FC383" s="93"/>
      <c r="FD383" s="93"/>
      <c r="FE383" s="93"/>
      <c r="FF383" s="93"/>
      <c r="FG383" s="93"/>
      <c r="FH383" s="93"/>
      <c r="FI383" s="93"/>
      <c r="FJ383" s="93"/>
      <c r="FK383" s="93"/>
      <c r="FL383" s="93"/>
      <c r="FM383" s="93"/>
      <c r="FN383" s="93"/>
      <c r="FO383" s="93"/>
      <c r="FP383" s="93"/>
      <c r="FQ383" s="93"/>
      <c r="FR383" s="93"/>
      <c r="FS383" s="93"/>
      <c r="FT383" s="93"/>
      <c r="FU383" s="93"/>
      <c r="FV383" s="93"/>
      <c r="FW383" s="93"/>
      <c r="FX383" s="93"/>
      <c r="FY383" s="93"/>
      <c r="FZ383" s="93"/>
      <c r="GA383" s="93"/>
      <c r="GB383" s="93"/>
      <c r="GC383" s="93"/>
      <c r="GD383" s="93"/>
      <c r="GE383" s="93"/>
      <c r="GF383" s="93"/>
      <c r="GG383" s="93"/>
      <c r="GH383" s="93"/>
      <c r="GI383" s="93"/>
      <c r="GJ383" s="93"/>
      <c r="GK383" s="93"/>
      <c r="GL383" s="93"/>
      <c r="GM383" s="93"/>
      <c r="GN383" s="93"/>
      <c r="GO383" s="93"/>
      <c r="GP383" s="93"/>
      <c r="GQ383" s="93"/>
      <c r="GR383" s="93"/>
      <c r="GS383" s="93"/>
      <c r="GT383" s="93"/>
      <c r="GU383" s="93"/>
      <c r="GV383" s="93"/>
      <c r="GW383" s="93"/>
      <c r="GX383" s="93"/>
      <c r="GY383" s="93"/>
      <c r="GZ383" s="93"/>
      <c r="HA383" s="93"/>
      <c r="HB383" s="93"/>
      <c r="HC383" s="93"/>
      <c r="HD383" s="93"/>
      <c r="HE383" s="93"/>
      <c r="HF383" s="93"/>
      <c r="HG383" s="93"/>
      <c r="HH383" s="93"/>
      <c r="HI383" s="93"/>
      <c r="HJ383" s="93"/>
      <c r="HK383" s="93"/>
      <c r="HL383" s="93"/>
      <c r="HM383" s="93"/>
      <c r="HN383" s="93"/>
      <c r="HO383" s="93"/>
      <c r="HP383" s="93"/>
      <c r="HQ383" s="93"/>
      <c r="HR383" s="93"/>
      <c r="HS383" s="93"/>
      <c r="HT383" s="93"/>
      <c r="HU383" s="93"/>
      <c r="HV383" s="93"/>
      <c r="HW383" s="93"/>
      <c r="HX383" s="93"/>
      <c r="HY383" s="93"/>
      <c r="HZ383" s="93"/>
      <c r="IA383" s="93"/>
      <c r="IB383" s="93"/>
      <c r="IC383" s="93"/>
      <c r="ID383" s="93"/>
      <c r="IE383" s="93"/>
      <c r="IF383" s="93"/>
      <c r="IG383" s="93"/>
      <c r="IH383" s="93"/>
      <c r="II383" s="93"/>
      <c r="IJ383" s="93"/>
      <c r="IK383" s="93"/>
      <c r="IL383" s="93"/>
      <c r="IM383" s="93"/>
      <c r="IN383" s="93"/>
      <c r="IO383" s="93"/>
      <c r="IP383" s="93"/>
      <c r="IQ383" s="93"/>
      <c r="IR383" s="93"/>
      <c r="IS383" s="93"/>
      <c r="IT383" s="93"/>
      <c r="IU383" s="93"/>
      <c r="IV383" s="93"/>
      <c r="IW383" s="93"/>
    </row>
    <row r="384" customFormat="false" ht="12.75" hidden="false" customHeight="false" outlineLevel="0" collapsed="false">
      <c r="A384" s="93"/>
      <c r="B384" s="105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  <c r="CV384" s="93"/>
      <c r="CW384" s="93"/>
      <c r="CX384" s="93"/>
      <c r="CY384" s="93"/>
      <c r="CZ384" s="93"/>
      <c r="DA384" s="93"/>
      <c r="DB384" s="93"/>
      <c r="DC384" s="93"/>
      <c r="DD384" s="93"/>
      <c r="DE384" s="93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  <c r="EJ384" s="93"/>
      <c r="EK384" s="93"/>
      <c r="EL384" s="93"/>
      <c r="EM384" s="93"/>
      <c r="EN384" s="93"/>
      <c r="EO384" s="93"/>
      <c r="EP384" s="93"/>
      <c r="EQ384" s="93"/>
      <c r="ER384" s="93"/>
      <c r="ES384" s="93"/>
      <c r="ET384" s="93"/>
      <c r="EU384" s="93"/>
      <c r="EV384" s="93"/>
      <c r="EW384" s="93"/>
      <c r="EX384" s="93"/>
      <c r="EY384" s="93"/>
      <c r="EZ384" s="93"/>
      <c r="FA384" s="93"/>
      <c r="FB384" s="93"/>
      <c r="FC384" s="93"/>
      <c r="FD384" s="93"/>
      <c r="FE384" s="93"/>
      <c r="FF384" s="93"/>
      <c r="FG384" s="93"/>
      <c r="FH384" s="93"/>
      <c r="FI384" s="93"/>
      <c r="FJ384" s="93"/>
      <c r="FK384" s="93"/>
      <c r="FL384" s="93"/>
      <c r="FM384" s="93"/>
      <c r="FN384" s="93"/>
      <c r="FO384" s="93"/>
      <c r="FP384" s="93"/>
      <c r="FQ384" s="93"/>
      <c r="FR384" s="93"/>
      <c r="FS384" s="93"/>
      <c r="FT384" s="93"/>
      <c r="FU384" s="93"/>
      <c r="FV384" s="93"/>
      <c r="FW384" s="93"/>
      <c r="FX384" s="93"/>
      <c r="FY384" s="93"/>
      <c r="FZ384" s="93"/>
      <c r="GA384" s="93"/>
      <c r="GB384" s="93"/>
      <c r="GC384" s="93"/>
      <c r="GD384" s="93"/>
      <c r="GE384" s="93"/>
      <c r="GF384" s="93"/>
      <c r="GG384" s="93"/>
      <c r="GH384" s="93"/>
      <c r="GI384" s="93"/>
      <c r="GJ384" s="93"/>
      <c r="GK384" s="93"/>
      <c r="GL384" s="93"/>
      <c r="GM384" s="93"/>
      <c r="GN384" s="93"/>
      <c r="GO384" s="93"/>
      <c r="GP384" s="93"/>
      <c r="GQ384" s="93"/>
      <c r="GR384" s="93"/>
      <c r="GS384" s="93"/>
      <c r="GT384" s="93"/>
      <c r="GU384" s="93"/>
      <c r="GV384" s="93"/>
      <c r="GW384" s="93"/>
      <c r="GX384" s="93"/>
      <c r="GY384" s="93"/>
      <c r="GZ384" s="93"/>
      <c r="HA384" s="93"/>
      <c r="HB384" s="93"/>
      <c r="HC384" s="93"/>
      <c r="HD384" s="93"/>
      <c r="HE384" s="93"/>
      <c r="HF384" s="93"/>
      <c r="HG384" s="93"/>
      <c r="HH384" s="93"/>
      <c r="HI384" s="93"/>
      <c r="HJ384" s="93"/>
      <c r="HK384" s="93"/>
      <c r="HL384" s="93"/>
      <c r="HM384" s="93"/>
      <c r="HN384" s="93"/>
      <c r="HO384" s="93"/>
      <c r="HP384" s="93"/>
      <c r="HQ384" s="93"/>
      <c r="HR384" s="93"/>
      <c r="HS384" s="93"/>
      <c r="HT384" s="93"/>
      <c r="HU384" s="93"/>
      <c r="HV384" s="93"/>
      <c r="HW384" s="93"/>
      <c r="HX384" s="93"/>
      <c r="HY384" s="93"/>
      <c r="HZ384" s="93"/>
      <c r="IA384" s="93"/>
      <c r="IB384" s="93"/>
      <c r="IC384" s="93"/>
      <c r="ID384" s="93"/>
      <c r="IE384" s="93"/>
      <c r="IF384" s="93"/>
      <c r="IG384" s="93"/>
      <c r="IH384" s="93"/>
      <c r="II384" s="93"/>
      <c r="IJ384" s="93"/>
      <c r="IK384" s="93"/>
      <c r="IL384" s="93"/>
      <c r="IM384" s="93"/>
      <c r="IN384" s="93"/>
      <c r="IO384" s="93"/>
      <c r="IP384" s="93"/>
      <c r="IQ384" s="93"/>
      <c r="IR384" s="93"/>
      <c r="IS384" s="93"/>
      <c r="IT384" s="93"/>
      <c r="IU384" s="93"/>
      <c r="IV384" s="93"/>
      <c r="IW384" s="93"/>
    </row>
    <row r="385" customFormat="false" ht="12.75" hidden="false" customHeight="false" outlineLevel="0" collapsed="false">
      <c r="A385" s="93"/>
      <c r="B385" s="105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  <c r="CV385" s="93"/>
      <c r="CW385" s="93"/>
      <c r="CX385" s="93"/>
      <c r="CY385" s="93"/>
      <c r="CZ385" s="93"/>
      <c r="DA385" s="93"/>
      <c r="DB385" s="93"/>
      <c r="DC385" s="93"/>
      <c r="DD385" s="93"/>
      <c r="DE385" s="93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  <c r="EJ385" s="93"/>
      <c r="EK385" s="93"/>
      <c r="EL385" s="93"/>
      <c r="EM385" s="93"/>
      <c r="EN385" s="93"/>
      <c r="EO385" s="93"/>
      <c r="EP385" s="93"/>
      <c r="EQ385" s="93"/>
      <c r="ER385" s="93"/>
      <c r="ES385" s="93"/>
      <c r="ET385" s="93"/>
      <c r="EU385" s="93"/>
      <c r="EV385" s="93"/>
      <c r="EW385" s="93"/>
      <c r="EX385" s="93"/>
      <c r="EY385" s="93"/>
      <c r="EZ385" s="93"/>
      <c r="FA385" s="93"/>
      <c r="FB385" s="93"/>
      <c r="FC385" s="93"/>
      <c r="FD385" s="93"/>
      <c r="FE385" s="93"/>
      <c r="FF385" s="93"/>
      <c r="FG385" s="93"/>
      <c r="FH385" s="93"/>
      <c r="FI385" s="93"/>
      <c r="FJ385" s="93"/>
      <c r="FK385" s="93"/>
      <c r="FL385" s="93"/>
      <c r="FM385" s="93"/>
      <c r="FN385" s="93"/>
      <c r="FO385" s="93"/>
      <c r="FP385" s="93"/>
      <c r="FQ385" s="93"/>
      <c r="FR385" s="93"/>
      <c r="FS385" s="93"/>
      <c r="FT385" s="93"/>
      <c r="FU385" s="93"/>
      <c r="FV385" s="93"/>
      <c r="FW385" s="93"/>
      <c r="FX385" s="93"/>
      <c r="FY385" s="93"/>
      <c r="FZ385" s="93"/>
      <c r="GA385" s="93"/>
      <c r="GB385" s="93"/>
      <c r="GC385" s="93"/>
      <c r="GD385" s="93"/>
      <c r="GE385" s="93"/>
      <c r="GF385" s="93"/>
      <c r="GG385" s="93"/>
      <c r="GH385" s="93"/>
      <c r="GI385" s="93"/>
      <c r="GJ385" s="93"/>
      <c r="GK385" s="93"/>
      <c r="GL385" s="93"/>
      <c r="GM385" s="93"/>
      <c r="GN385" s="93"/>
      <c r="GO385" s="93"/>
      <c r="GP385" s="93"/>
      <c r="GQ385" s="93"/>
      <c r="GR385" s="93"/>
      <c r="GS385" s="93"/>
      <c r="GT385" s="93"/>
      <c r="GU385" s="93"/>
      <c r="GV385" s="93"/>
      <c r="GW385" s="93"/>
      <c r="GX385" s="93"/>
      <c r="GY385" s="93"/>
      <c r="GZ385" s="93"/>
      <c r="HA385" s="93"/>
      <c r="HB385" s="93"/>
      <c r="HC385" s="93"/>
      <c r="HD385" s="93"/>
      <c r="HE385" s="93"/>
      <c r="HF385" s="93"/>
      <c r="HG385" s="93"/>
      <c r="HH385" s="93"/>
      <c r="HI385" s="93"/>
      <c r="HJ385" s="93"/>
      <c r="HK385" s="93"/>
      <c r="HL385" s="93"/>
      <c r="HM385" s="93"/>
      <c r="HN385" s="93"/>
      <c r="HO385" s="93"/>
      <c r="HP385" s="93"/>
      <c r="HQ385" s="93"/>
      <c r="HR385" s="93"/>
      <c r="HS385" s="93"/>
      <c r="HT385" s="93"/>
      <c r="HU385" s="93"/>
      <c r="HV385" s="93"/>
      <c r="HW385" s="93"/>
      <c r="HX385" s="93"/>
      <c r="HY385" s="93"/>
      <c r="HZ385" s="93"/>
      <c r="IA385" s="93"/>
      <c r="IB385" s="93"/>
      <c r="IC385" s="93"/>
      <c r="ID385" s="93"/>
      <c r="IE385" s="93"/>
      <c r="IF385" s="93"/>
      <c r="IG385" s="93"/>
      <c r="IH385" s="93"/>
      <c r="II385" s="93"/>
      <c r="IJ385" s="93"/>
      <c r="IK385" s="93"/>
      <c r="IL385" s="93"/>
      <c r="IM385" s="93"/>
      <c r="IN385" s="93"/>
      <c r="IO385" s="93"/>
      <c r="IP385" s="93"/>
      <c r="IQ385" s="93"/>
      <c r="IR385" s="93"/>
      <c r="IS385" s="93"/>
      <c r="IT385" s="93"/>
      <c r="IU385" s="93"/>
      <c r="IV385" s="93"/>
      <c r="IW385" s="93"/>
    </row>
    <row r="386" customFormat="false" ht="12.75" hidden="false" customHeight="false" outlineLevel="0" collapsed="false">
      <c r="A386" s="93"/>
      <c r="B386" s="105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  <c r="CV386" s="93"/>
      <c r="CW386" s="93"/>
      <c r="CX386" s="93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  <c r="EJ386" s="93"/>
      <c r="EK386" s="93"/>
      <c r="EL386" s="93"/>
      <c r="EM386" s="93"/>
      <c r="EN386" s="93"/>
      <c r="EO386" s="93"/>
      <c r="EP386" s="93"/>
      <c r="EQ386" s="93"/>
      <c r="ER386" s="93"/>
      <c r="ES386" s="93"/>
      <c r="ET386" s="93"/>
      <c r="EU386" s="93"/>
      <c r="EV386" s="93"/>
      <c r="EW386" s="93"/>
      <c r="EX386" s="93"/>
      <c r="EY386" s="93"/>
      <c r="EZ386" s="93"/>
      <c r="FA386" s="93"/>
      <c r="FB386" s="93"/>
      <c r="FC386" s="93"/>
      <c r="FD386" s="93"/>
      <c r="FE386" s="93"/>
      <c r="FF386" s="93"/>
      <c r="FG386" s="93"/>
      <c r="FH386" s="93"/>
      <c r="FI386" s="93"/>
      <c r="FJ386" s="93"/>
      <c r="FK386" s="93"/>
      <c r="FL386" s="93"/>
      <c r="FM386" s="93"/>
      <c r="FN386" s="93"/>
      <c r="FO386" s="93"/>
      <c r="FP386" s="93"/>
      <c r="FQ386" s="93"/>
      <c r="FR386" s="93"/>
      <c r="FS386" s="93"/>
      <c r="FT386" s="93"/>
      <c r="FU386" s="93"/>
      <c r="FV386" s="93"/>
      <c r="FW386" s="93"/>
      <c r="FX386" s="93"/>
      <c r="FY386" s="93"/>
      <c r="FZ386" s="93"/>
      <c r="GA386" s="93"/>
      <c r="GB386" s="93"/>
      <c r="GC386" s="93"/>
      <c r="GD386" s="93"/>
      <c r="GE386" s="93"/>
      <c r="GF386" s="93"/>
      <c r="GG386" s="93"/>
      <c r="GH386" s="93"/>
      <c r="GI386" s="93"/>
      <c r="GJ386" s="93"/>
      <c r="GK386" s="93"/>
      <c r="GL386" s="93"/>
      <c r="GM386" s="93"/>
      <c r="GN386" s="93"/>
      <c r="GO386" s="93"/>
      <c r="GP386" s="93"/>
      <c r="GQ386" s="93"/>
      <c r="GR386" s="93"/>
      <c r="GS386" s="93"/>
      <c r="GT386" s="93"/>
      <c r="GU386" s="93"/>
      <c r="GV386" s="93"/>
      <c r="GW386" s="93"/>
      <c r="GX386" s="93"/>
      <c r="GY386" s="93"/>
      <c r="GZ386" s="93"/>
      <c r="HA386" s="93"/>
      <c r="HB386" s="93"/>
      <c r="HC386" s="93"/>
      <c r="HD386" s="93"/>
      <c r="HE386" s="93"/>
      <c r="HF386" s="93"/>
      <c r="HG386" s="93"/>
      <c r="HH386" s="93"/>
      <c r="HI386" s="93"/>
      <c r="HJ386" s="93"/>
      <c r="HK386" s="93"/>
      <c r="HL386" s="93"/>
      <c r="HM386" s="93"/>
      <c r="HN386" s="93"/>
      <c r="HO386" s="93"/>
      <c r="HP386" s="93"/>
      <c r="HQ386" s="93"/>
      <c r="HR386" s="93"/>
      <c r="HS386" s="93"/>
      <c r="HT386" s="93"/>
      <c r="HU386" s="93"/>
      <c r="HV386" s="93"/>
      <c r="HW386" s="93"/>
      <c r="HX386" s="93"/>
      <c r="HY386" s="93"/>
      <c r="HZ386" s="93"/>
      <c r="IA386" s="93"/>
      <c r="IB386" s="93"/>
      <c r="IC386" s="93"/>
      <c r="ID386" s="93"/>
      <c r="IE386" s="93"/>
      <c r="IF386" s="93"/>
      <c r="IG386" s="93"/>
      <c r="IH386" s="93"/>
      <c r="II386" s="93"/>
      <c r="IJ386" s="93"/>
      <c r="IK386" s="93"/>
      <c r="IL386" s="93"/>
      <c r="IM386" s="93"/>
      <c r="IN386" s="93"/>
      <c r="IO386" s="93"/>
      <c r="IP386" s="93"/>
      <c r="IQ386" s="93"/>
      <c r="IR386" s="93"/>
      <c r="IS386" s="93"/>
      <c r="IT386" s="93"/>
      <c r="IU386" s="93"/>
      <c r="IV386" s="93"/>
      <c r="IW386" s="93"/>
    </row>
    <row r="387" customFormat="false" ht="12.75" hidden="false" customHeight="false" outlineLevel="0" collapsed="false">
      <c r="A387" s="93"/>
      <c r="B387" s="105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  <c r="CV387" s="93"/>
      <c r="CW387" s="93"/>
      <c r="CX387" s="93"/>
      <c r="CY387" s="93"/>
      <c r="CZ387" s="93"/>
      <c r="DA387" s="93"/>
      <c r="DB387" s="93"/>
      <c r="DC387" s="93"/>
      <c r="DD387" s="93"/>
      <c r="DE387" s="93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  <c r="EJ387" s="93"/>
      <c r="EK387" s="93"/>
      <c r="EL387" s="93"/>
      <c r="EM387" s="93"/>
      <c r="EN387" s="93"/>
      <c r="EO387" s="93"/>
      <c r="EP387" s="93"/>
      <c r="EQ387" s="93"/>
      <c r="ER387" s="93"/>
      <c r="ES387" s="93"/>
      <c r="ET387" s="93"/>
      <c r="EU387" s="93"/>
      <c r="EV387" s="93"/>
      <c r="EW387" s="93"/>
      <c r="EX387" s="93"/>
      <c r="EY387" s="93"/>
      <c r="EZ387" s="93"/>
      <c r="FA387" s="93"/>
      <c r="FB387" s="93"/>
      <c r="FC387" s="93"/>
      <c r="FD387" s="93"/>
      <c r="FE387" s="93"/>
      <c r="FF387" s="93"/>
      <c r="FG387" s="93"/>
      <c r="FH387" s="93"/>
      <c r="FI387" s="93"/>
      <c r="FJ387" s="93"/>
      <c r="FK387" s="93"/>
      <c r="FL387" s="93"/>
      <c r="FM387" s="93"/>
      <c r="FN387" s="93"/>
      <c r="FO387" s="93"/>
      <c r="FP387" s="93"/>
      <c r="FQ387" s="93"/>
      <c r="FR387" s="93"/>
      <c r="FS387" s="93"/>
      <c r="FT387" s="93"/>
      <c r="FU387" s="93"/>
      <c r="FV387" s="93"/>
      <c r="FW387" s="93"/>
      <c r="FX387" s="93"/>
      <c r="FY387" s="93"/>
      <c r="FZ387" s="93"/>
      <c r="GA387" s="93"/>
      <c r="GB387" s="93"/>
      <c r="GC387" s="93"/>
      <c r="GD387" s="93"/>
      <c r="GE387" s="93"/>
      <c r="GF387" s="93"/>
      <c r="GG387" s="93"/>
      <c r="GH387" s="93"/>
      <c r="GI387" s="93"/>
      <c r="GJ387" s="93"/>
      <c r="GK387" s="93"/>
      <c r="GL387" s="93"/>
      <c r="GM387" s="93"/>
      <c r="GN387" s="93"/>
      <c r="GO387" s="93"/>
      <c r="GP387" s="93"/>
      <c r="GQ387" s="93"/>
      <c r="GR387" s="93"/>
      <c r="GS387" s="93"/>
      <c r="GT387" s="93"/>
      <c r="GU387" s="93"/>
      <c r="GV387" s="93"/>
      <c r="GW387" s="93"/>
      <c r="GX387" s="93"/>
      <c r="GY387" s="93"/>
      <c r="GZ387" s="93"/>
      <c r="HA387" s="93"/>
      <c r="HB387" s="93"/>
      <c r="HC387" s="93"/>
      <c r="HD387" s="93"/>
      <c r="HE387" s="93"/>
      <c r="HF387" s="93"/>
      <c r="HG387" s="93"/>
      <c r="HH387" s="93"/>
      <c r="HI387" s="93"/>
      <c r="HJ387" s="93"/>
      <c r="HK387" s="93"/>
      <c r="HL387" s="93"/>
      <c r="HM387" s="93"/>
      <c r="HN387" s="93"/>
      <c r="HO387" s="93"/>
      <c r="HP387" s="93"/>
      <c r="HQ387" s="93"/>
      <c r="HR387" s="93"/>
      <c r="HS387" s="93"/>
      <c r="HT387" s="93"/>
      <c r="HU387" s="93"/>
      <c r="HV387" s="93"/>
      <c r="HW387" s="93"/>
      <c r="HX387" s="93"/>
      <c r="HY387" s="93"/>
      <c r="HZ387" s="93"/>
      <c r="IA387" s="93"/>
      <c r="IB387" s="93"/>
      <c r="IC387" s="93"/>
      <c r="ID387" s="93"/>
      <c r="IE387" s="93"/>
      <c r="IF387" s="93"/>
      <c r="IG387" s="93"/>
      <c r="IH387" s="93"/>
      <c r="II387" s="93"/>
      <c r="IJ387" s="93"/>
      <c r="IK387" s="93"/>
      <c r="IL387" s="93"/>
      <c r="IM387" s="93"/>
      <c r="IN387" s="93"/>
      <c r="IO387" s="93"/>
      <c r="IP387" s="93"/>
      <c r="IQ387" s="93"/>
      <c r="IR387" s="93"/>
      <c r="IS387" s="93"/>
      <c r="IT387" s="93"/>
      <c r="IU387" s="93"/>
      <c r="IV387" s="93"/>
      <c r="IW387" s="93"/>
    </row>
    <row r="388" customFormat="false" ht="12.75" hidden="false" customHeight="false" outlineLevel="0" collapsed="false">
      <c r="A388" s="93"/>
      <c r="B388" s="105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  <c r="CV388" s="93"/>
      <c r="CW388" s="93"/>
      <c r="CX388" s="93"/>
      <c r="CY388" s="93"/>
      <c r="CZ388" s="93"/>
      <c r="DA388" s="93"/>
      <c r="DB388" s="93"/>
      <c r="DC388" s="93"/>
      <c r="DD388" s="93"/>
      <c r="DE388" s="93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  <c r="EJ388" s="93"/>
      <c r="EK388" s="93"/>
      <c r="EL388" s="93"/>
      <c r="EM388" s="93"/>
      <c r="EN388" s="93"/>
      <c r="EO388" s="93"/>
      <c r="EP388" s="93"/>
      <c r="EQ388" s="93"/>
      <c r="ER388" s="93"/>
      <c r="ES388" s="93"/>
      <c r="ET388" s="93"/>
      <c r="EU388" s="93"/>
      <c r="EV388" s="93"/>
      <c r="EW388" s="93"/>
      <c r="EX388" s="93"/>
      <c r="EY388" s="93"/>
      <c r="EZ388" s="93"/>
      <c r="FA388" s="93"/>
      <c r="FB388" s="93"/>
      <c r="FC388" s="93"/>
      <c r="FD388" s="93"/>
      <c r="FE388" s="93"/>
      <c r="FF388" s="93"/>
      <c r="FG388" s="93"/>
      <c r="FH388" s="93"/>
      <c r="FI388" s="93"/>
      <c r="FJ388" s="93"/>
      <c r="FK388" s="93"/>
      <c r="FL388" s="93"/>
      <c r="FM388" s="93"/>
      <c r="FN388" s="93"/>
      <c r="FO388" s="93"/>
      <c r="FP388" s="93"/>
      <c r="FQ388" s="93"/>
      <c r="FR388" s="93"/>
      <c r="FS388" s="93"/>
      <c r="FT388" s="93"/>
      <c r="FU388" s="93"/>
      <c r="FV388" s="93"/>
      <c r="FW388" s="93"/>
      <c r="FX388" s="93"/>
      <c r="FY388" s="93"/>
      <c r="FZ388" s="93"/>
      <c r="GA388" s="93"/>
      <c r="GB388" s="93"/>
      <c r="GC388" s="93"/>
      <c r="GD388" s="93"/>
      <c r="GE388" s="93"/>
      <c r="GF388" s="93"/>
      <c r="GG388" s="93"/>
      <c r="GH388" s="93"/>
      <c r="GI388" s="93"/>
      <c r="GJ388" s="93"/>
      <c r="GK388" s="93"/>
      <c r="GL388" s="93"/>
      <c r="GM388" s="93"/>
      <c r="GN388" s="93"/>
      <c r="GO388" s="93"/>
      <c r="GP388" s="93"/>
      <c r="GQ388" s="93"/>
      <c r="GR388" s="93"/>
      <c r="GS388" s="93"/>
      <c r="GT388" s="93"/>
      <c r="GU388" s="93"/>
      <c r="GV388" s="93"/>
      <c r="GW388" s="93"/>
      <c r="GX388" s="93"/>
      <c r="GY388" s="93"/>
      <c r="GZ388" s="93"/>
      <c r="HA388" s="93"/>
      <c r="HB388" s="93"/>
      <c r="HC388" s="93"/>
      <c r="HD388" s="93"/>
      <c r="HE388" s="93"/>
      <c r="HF388" s="93"/>
      <c r="HG388" s="93"/>
      <c r="HH388" s="93"/>
      <c r="HI388" s="93"/>
      <c r="HJ388" s="93"/>
      <c r="HK388" s="93"/>
      <c r="HL388" s="93"/>
      <c r="HM388" s="93"/>
      <c r="HN388" s="93"/>
      <c r="HO388" s="93"/>
      <c r="HP388" s="93"/>
      <c r="HQ388" s="93"/>
      <c r="HR388" s="93"/>
      <c r="HS388" s="93"/>
      <c r="HT388" s="93"/>
      <c r="HU388" s="93"/>
      <c r="HV388" s="93"/>
      <c r="HW388" s="93"/>
      <c r="HX388" s="93"/>
      <c r="HY388" s="93"/>
      <c r="HZ388" s="93"/>
      <c r="IA388" s="93"/>
      <c r="IB388" s="93"/>
      <c r="IC388" s="93"/>
      <c r="ID388" s="93"/>
      <c r="IE388" s="93"/>
      <c r="IF388" s="93"/>
      <c r="IG388" s="93"/>
      <c r="IH388" s="93"/>
      <c r="II388" s="93"/>
      <c r="IJ388" s="93"/>
      <c r="IK388" s="93"/>
      <c r="IL388" s="93"/>
      <c r="IM388" s="93"/>
      <c r="IN388" s="93"/>
      <c r="IO388" s="93"/>
      <c r="IP388" s="93"/>
      <c r="IQ388" s="93"/>
      <c r="IR388" s="93"/>
      <c r="IS388" s="93"/>
      <c r="IT388" s="93"/>
      <c r="IU388" s="93"/>
      <c r="IV388" s="93"/>
      <c r="IW388" s="93"/>
    </row>
    <row r="389" customFormat="false" ht="12.75" hidden="false" customHeight="false" outlineLevel="0" collapsed="false">
      <c r="A389" s="93"/>
      <c r="B389" s="105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  <c r="CV389" s="93"/>
      <c r="CW389" s="93"/>
      <c r="CX389" s="93"/>
      <c r="CY389" s="93"/>
      <c r="CZ389" s="93"/>
      <c r="DA389" s="93"/>
      <c r="DB389" s="93"/>
      <c r="DC389" s="93"/>
      <c r="DD389" s="93"/>
      <c r="DE389" s="93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  <c r="EJ389" s="93"/>
      <c r="EK389" s="93"/>
      <c r="EL389" s="93"/>
      <c r="EM389" s="93"/>
      <c r="EN389" s="93"/>
      <c r="EO389" s="93"/>
      <c r="EP389" s="93"/>
      <c r="EQ389" s="93"/>
      <c r="ER389" s="93"/>
      <c r="ES389" s="93"/>
      <c r="ET389" s="93"/>
      <c r="EU389" s="93"/>
      <c r="EV389" s="93"/>
      <c r="EW389" s="93"/>
      <c r="EX389" s="93"/>
      <c r="EY389" s="93"/>
      <c r="EZ389" s="93"/>
      <c r="FA389" s="93"/>
      <c r="FB389" s="93"/>
      <c r="FC389" s="93"/>
      <c r="FD389" s="93"/>
      <c r="FE389" s="93"/>
      <c r="FF389" s="93"/>
      <c r="FG389" s="93"/>
      <c r="FH389" s="93"/>
      <c r="FI389" s="93"/>
      <c r="FJ389" s="93"/>
      <c r="FK389" s="93"/>
      <c r="FL389" s="93"/>
      <c r="FM389" s="93"/>
      <c r="FN389" s="93"/>
      <c r="FO389" s="93"/>
      <c r="FP389" s="93"/>
      <c r="FQ389" s="93"/>
      <c r="FR389" s="93"/>
      <c r="FS389" s="93"/>
      <c r="FT389" s="93"/>
      <c r="FU389" s="93"/>
      <c r="FV389" s="93"/>
      <c r="FW389" s="93"/>
      <c r="FX389" s="93"/>
      <c r="FY389" s="93"/>
      <c r="FZ389" s="93"/>
      <c r="GA389" s="93"/>
      <c r="GB389" s="93"/>
      <c r="GC389" s="93"/>
      <c r="GD389" s="93"/>
      <c r="GE389" s="93"/>
      <c r="GF389" s="93"/>
      <c r="GG389" s="93"/>
      <c r="GH389" s="93"/>
      <c r="GI389" s="93"/>
      <c r="GJ389" s="93"/>
      <c r="GK389" s="93"/>
      <c r="GL389" s="93"/>
      <c r="GM389" s="93"/>
      <c r="GN389" s="93"/>
      <c r="GO389" s="93"/>
      <c r="GP389" s="93"/>
      <c r="GQ389" s="93"/>
      <c r="GR389" s="93"/>
      <c r="GS389" s="93"/>
      <c r="GT389" s="93"/>
      <c r="GU389" s="93"/>
      <c r="GV389" s="93"/>
      <c r="GW389" s="93"/>
      <c r="GX389" s="93"/>
      <c r="GY389" s="93"/>
      <c r="GZ389" s="93"/>
      <c r="HA389" s="93"/>
      <c r="HB389" s="93"/>
      <c r="HC389" s="93"/>
      <c r="HD389" s="93"/>
      <c r="HE389" s="93"/>
      <c r="HF389" s="93"/>
      <c r="HG389" s="93"/>
      <c r="HH389" s="93"/>
      <c r="HI389" s="93"/>
      <c r="HJ389" s="93"/>
      <c r="HK389" s="93"/>
      <c r="HL389" s="93"/>
      <c r="HM389" s="93"/>
      <c r="HN389" s="93"/>
      <c r="HO389" s="93"/>
      <c r="HP389" s="93"/>
      <c r="HQ389" s="93"/>
      <c r="HR389" s="93"/>
      <c r="HS389" s="93"/>
      <c r="HT389" s="93"/>
      <c r="HU389" s="93"/>
      <c r="HV389" s="93"/>
      <c r="HW389" s="93"/>
      <c r="HX389" s="93"/>
      <c r="HY389" s="93"/>
      <c r="HZ389" s="93"/>
      <c r="IA389" s="93"/>
      <c r="IB389" s="93"/>
      <c r="IC389" s="93"/>
      <c r="ID389" s="93"/>
      <c r="IE389" s="93"/>
      <c r="IF389" s="93"/>
      <c r="IG389" s="93"/>
      <c r="IH389" s="93"/>
      <c r="II389" s="93"/>
      <c r="IJ389" s="93"/>
      <c r="IK389" s="93"/>
      <c r="IL389" s="93"/>
      <c r="IM389" s="93"/>
      <c r="IN389" s="93"/>
      <c r="IO389" s="93"/>
      <c r="IP389" s="93"/>
      <c r="IQ389" s="93"/>
      <c r="IR389" s="93"/>
      <c r="IS389" s="93"/>
      <c r="IT389" s="93"/>
      <c r="IU389" s="93"/>
      <c r="IV389" s="93"/>
      <c r="IW389" s="93"/>
    </row>
    <row r="390" customFormat="false" ht="12.75" hidden="false" customHeight="false" outlineLevel="0" collapsed="false">
      <c r="A390" s="93"/>
      <c r="B390" s="105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  <c r="EX390" s="93"/>
      <c r="EY390" s="93"/>
      <c r="EZ390" s="93"/>
      <c r="FA390" s="93"/>
      <c r="FB390" s="93"/>
      <c r="FC390" s="93"/>
      <c r="FD390" s="93"/>
      <c r="FE390" s="93"/>
      <c r="FF390" s="93"/>
      <c r="FG390" s="93"/>
      <c r="FH390" s="93"/>
      <c r="FI390" s="93"/>
      <c r="FJ390" s="93"/>
      <c r="FK390" s="93"/>
      <c r="FL390" s="93"/>
      <c r="FM390" s="93"/>
      <c r="FN390" s="93"/>
      <c r="FO390" s="93"/>
      <c r="FP390" s="93"/>
      <c r="FQ390" s="93"/>
      <c r="FR390" s="93"/>
      <c r="FS390" s="93"/>
      <c r="FT390" s="93"/>
      <c r="FU390" s="93"/>
      <c r="FV390" s="93"/>
      <c r="FW390" s="93"/>
      <c r="FX390" s="93"/>
      <c r="FY390" s="93"/>
      <c r="FZ390" s="93"/>
      <c r="GA390" s="93"/>
      <c r="GB390" s="93"/>
      <c r="GC390" s="93"/>
      <c r="GD390" s="93"/>
      <c r="GE390" s="93"/>
      <c r="GF390" s="93"/>
      <c r="GG390" s="93"/>
      <c r="GH390" s="93"/>
      <c r="GI390" s="93"/>
      <c r="GJ390" s="93"/>
      <c r="GK390" s="93"/>
      <c r="GL390" s="93"/>
      <c r="GM390" s="93"/>
      <c r="GN390" s="93"/>
      <c r="GO390" s="93"/>
      <c r="GP390" s="93"/>
      <c r="GQ390" s="93"/>
      <c r="GR390" s="93"/>
      <c r="GS390" s="93"/>
      <c r="GT390" s="93"/>
      <c r="GU390" s="93"/>
      <c r="GV390" s="93"/>
      <c r="GW390" s="93"/>
      <c r="GX390" s="93"/>
      <c r="GY390" s="93"/>
      <c r="GZ390" s="93"/>
      <c r="HA390" s="93"/>
      <c r="HB390" s="93"/>
      <c r="HC390" s="93"/>
      <c r="HD390" s="93"/>
      <c r="HE390" s="93"/>
      <c r="HF390" s="93"/>
      <c r="HG390" s="93"/>
      <c r="HH390" s="93"/>
      <c r="HI390" s="93"/>
      <c r="HJ390" s="93"/>
      <c r="HK390" s="93"/>
      <c r="HL390" s="93"/>
      <c r="HM390" s="93"/>
      <c r="HN390" s="93"/>
      <c r="HO390" s="93"/>
      <c r="HP390" s="93"/>
      <c r="HQ390" s="93"/>
      <c r="HR390" s="93"/>
      <c r="HS390" s="93"/>
      <c r="HT390" s="93"/>
      <c r="HU390" s="93"/>
      <c r="HV390" s="93"/>
      <c r="HW390" s="93"/>
      <c r="HX390" s="93"/>
      <c r="HY390" s="93"/>
      <c r="HZ390" s="93"/>
      <c r="IA390" s="93"/>
      <c r="IB390" s="93"/>
      <c r="IC390" s="93"/>
      <c r="ID390" s="93"/>
      <c r="IE390" s="93"/>
      <c r="IF390" s="93"/>
      <c r="IG390" s="93"/>
      <c r="IH390" s="93"/>
      <c r="II390" s="93"/>
      <c r="IJ390" s="93"/>
      <c r="IK390" s="93"/>
      <c r="IL390" s="93"/>
      <c r="IM390" s="93"/>
      <c r="IN390" s="93"/>
      <c r="IO390" s="93"/>
      <c r="IP390" s="93"/>
      <c r="IQ390" s="93"/>
      <c r="IR390" s="93"/>
      <c r="IS390" s="93"/>
      <c r="IT390" s="93"/>
      <c r="IU390" s="93"/>
      <c r="IV390" s="93"/>
      <c r="IW390" s="93"/>
    </row>
    <row r="391" customFormat="false" ht="12.75" hidden="false" customHeight="false" outlineLevel="0" collapsed="false">
      <c r="A391" s="93"/>
      <c r="B391" s="105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  <c r="CV391" s="93"/>
      <c r="CW391" s="93"/>
      <c r="CX391" s="93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  <c r="EX391" s="93"/>
      <c r="EY391" s="93"/>
      <c r="EZ391" s="93"/>
      <c r="FA391" s="93"/>
      <c r="FB391" s="93"/>
      <c r="FC391" s="93"/>
      <c r="FD391" s="93"/>
      <c r="FE391" s="93"/>
      <c r="FF391" s="93"/>
      <c r="FG391" s="93"/>
      <c r="FH391" s="93"/>
      <c r="FI391" s="93"/>
      <c r="FJ391" s="93"/>
      <c r="FK391" s="93"/>
      <c r="FL391" s="93"/>
      <c r="FM391" s="93"/>
      <c r="FN391" s="93"/>
      <c r="FO391" s="93"/>
      <c r="FP391" s="93"/>
      <c r="FQ391" s="93"/>
      <c r="FR391" s="93"/>
      <c r="FS391" s="93"/>
      <c r="FT391" s="93"/>
      <c r="FU391" s="93"/>
      <c r="FV391" s="93"/>
      <c r="FW391" s="93"/>
      <c r="FX391" s="93"/>
      <c r="FY391" s="93"/>
      <c r="FZ391" s="93"/>
      <c r="GA391" s="93"/>
      <c r="GB391" s="93"/>
      <c r="GC391" s="93"/>
      <c r="GD391" s="93"/>
      <c r="GE391" s="93"/>
      <c r="GF391" s="93"/>
      <c r="GG391" s="93"/>
      <c r="GH391" s="93"/>
      <c r="GI391" s="93"/>
      <c r="GJ391" s="93"/>
      <c r="GK391" s="93"/>
      <c r="GL391" s="93"/>
      <c r="GM391" s="93"/>
      <c r="GN391" s="93"/>
      <c r="GO391" s="93"/>
      <c r="GP391" s="93"/>
      <c r="GQ391" s="93"/>
      <c r="GR391" s="93"/>
      <c r="GS391" s="93"/>
      <c r="GT391" s="93"/>
      <c r="GU391" s="93"/>
      <c r="GV391" s="93"/>
      <c r="GW391" s="93"/>
      <c r="GX391" s="93"/>
      <c r="GY391" s="93"/>
      <c r="GZ391" s="93"/>
      <c r="HA391" s="93"/>
      <c r="HB391" s="93"/>
      <c r="HC391" s="93"/>
      <c r="HD391" s="93"/>
      <c r="HE391" s="93"/>
      <c r="HF391" s="93"/>
      <c r="HG391" s="93"/>
      <c r="HH391" s="93"/>
      <c r="HI391" s="93"/>
      <c r="HJ391" s="93"/>
      <c r="HK391" s="93"/>
      <c r="HL391" s="93"/>
      <c r="HM391" s="93"/>
      <c r="HN391" s="93"/>
      <c r="HO391" s="93"/>
      <c r="HP391" s="93"/>
      <c r="HQ391" s="93"/>
      <c r="HR391" s="93"/>
      <c r="HS391" s="93"/>
      <c r="HT391" s="93"/>
      <c r="HU391" s="93"/>
      <c r="HV391" s="93"/>
      <c r="HW391" s="93"/>
      <c r="HX391" s="93"/>
      <c r="HY391" s="93"/>
      <c r="HZ391" s="93"/>
      <c r="IA391" s="93"/>
      <c r="IB391" s="93"/>
      <c r="IC391" s="93"/>
      <c r="ID391" s="93"/>
      <c r="IE391" s="93"/>
      <c r="IF391" s="93"/>
      <c r="IG391" s="93"/>
      <c r="IH391" s="93"/>
      <c r="II391" s="93"/>
      <c r="IJ391" s="93"/>
      <c r="IK391" s="93"/>
      <c r="IL391" s="93"/>
      <c r="IM391" s="93"/>
      <c r="IN391" s="93"/>
      <c r="IO391" s="93"/>
      <c r="IP391" s="93"/>
      <c r="IQ391" s="93"/>
      <c r="IR391" s="93"/>
      <c r="IS391" s="93"/>
      <c r="IT391" s="93"/>
      <c r="IU391" s="93"/>
      <c r="IV391" s="93"/>
      <c r="IW391" s="93"/>
    </row>
    <row r="392" customFormat="false" ht="12.75" hidden="false" customHeight="false" outlineLevel="0" collapsed="false">
      <c r="A392" s="93"/>
      <c r="B392" s="105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  <c r="CV392" s="93"/>
      <c r="CW392" s="93"/>
      <c r="CX392" s="93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  <c r="EJ392" s="93"/>
      <c r="EK392" s="93"/>
      <c r="EL392" s="93"/>
      <c r="EM392" s="93"/>
      <c r="EN392" s="93"/>
      <c r="EO392" s="93"/>
      <c r="EP392" s="93"/>
      <c r="EQ392" s="93"/>
      <c r="ER392" s="93"/>
      <c r="ES392" s="93"/>
      <c r="ET392" s="93"/>
      <c r="EU392" s="93"/>
      <c r="EV392" s="93"/>
      <c r="EW392" s="93"/>
      <c r="EX392" s="93"/>
      <c r="EY392" s="93"/>
      <c r="EZ392" s="93"/>
      <c r="FA392" s="93"/>
      <c r="FB392" s="93"/>
      <c r="FC392" s="93"/>
      <c r="FD392" s="93"/>
      <c r="FE392" s="93"/>
      <c r="FF392" s="93"/>
      <c r="FG392" s="93"/>
      <c r="FH392" s="93"/>
      <c r="FI392" s="93"/>
      <c r="FJ392" s="93"/>
      <c r="FK392" s="93"/>
      <c r="FL392" s="93"/>
      <c r="FM392" s="93"/>
      <c r="FN392" s="93"/>
      <c r="FO392" s="93"/>
      <c r="FP392" s="93"/>
      <c r="FQ392" s="93"/>
      <c r="FR392" s="93"/>
      <c r="FS392" s="93"/>
      <c r="FT392" s="93"/>
      <c r="FU392" s="93"/>
      <c r="FV392" s="93"/>
      <c r="FW392" s="93"/>
      <c r="FX392" s="93"/>
      <c r="FY392" s="93"/>
      <c r="FZ392" s="93"/>
      <c r="GA392" s="93"/>
      <c r="GB392" s="93"/>
      <c r="GC392" s="93"/>
      <c r="GD392" s="93"/>
      <c r="GE392" s="93"/>
      <c r="GF392" s="93"/>
      <c r="GG392" s="93"/>
      <c r="GH392" s="93"/>
      <c r="GI392" s="93"/>
      <c r="GJ392" s="93"/>
      <c r="GK392" s="93"/>
      <c r="GL392" s="93"/>
      <c r="GM392" s="93"/>
      <c r="GN392" s="93"/>
      <c r="GO392" s="93"/>
      <c r="GP392" s="93"/>
      <c r="GQ392" s="93"/>
      <c r="GR392" s="93"/>
      <c r="GS392" s="93"/>
      <c r="GT392" s="93"/>
      <c r="GU392" s="93"/>
      <c r="GV392" s="93"/>
      <c r="GW392" s="93"/>
      <c r="GX392" s="93"/>
      <c r="GY392" s="93"/>
      <c r="GZ392" s="93"/>
      <c r="HA392" s="93"/>
      <c r="HB392" s="93"/>
      <c r="HC392" s="93"/>
      <c r="HD392" s="93"/>
      <c r="HE392" s="93"/>
      <c r="HF392" s="93"/>
      <c r="HG392" s="93"/>
      <c r="HH392" s="93"/>
      <c r="HI392" s="93"/>
      <c r="HJ392" s="93"/>
      <c r="HK392" s="93"/>
      <c r="HL392" s="93"/>
      <c r="HM392" s="93"/>
      <c r="HN392" s="93"/>
      <c r="HO392" s="93"/>
      <c r="HP392" s="93"/>
      <c r="HQ392" s="93"/>
      <c r="HR392" s="93"/>
      <c r="HS392" s="93"/>
      <c r="HT392" s="93"/>
      <c r="HU392" s="93"/>
      <c r="HV392" s="93"/>
      <c r="HW392" s="93"/>
      <c r="HX392" s="93"/>
      <c r="HY392" s="93"/>
      <c r="HZ392" s="93"/>
      <c r="IA392" s="93"/>
      <c r="IB392" s="93"/>
      <c r="IC392" s="93"/>
      <c r="ID392" s="93"/>
      <c r="IE392" s="93"/>
      <c r="IF392" s="93"/>
      <c r="IG392" s="93"/>
      <c r="IH392" s="93"/>
      <c r="II392" s="93"/>
      <c r="IJ392" s="93"/>
      <c r="IK392" s="93"/>
      <c r="IL392" s="93"/>
      <c r="IM392" s="93"/>
      <c r="IN392" s="93"/>
      <c r="IO392" s="93"/>
      <c r="IP392" s="93"/>
      <c r="IQ392" s="93"/>
      <c r="IR392" s="93"/>
      <c r="IS392" s="93"/>
      <c r="IT392" s="93"/>
      <c r="IU392" s="93"/>
      <c r="IV392" s="93"/>
      <c r="IW392" s="93"/>
    </row>
    <row r="393" customFormat="false" ht="12.75" hidden="false" customHeight="false" outlineLevel="0" collapsed="false">
      <c r="A393" s="93"/>
      <c r="B393" s="105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  <c r="CV393" s="93"/>
      <c r="CW393" s="93"/>
      <c r="CX393" s="93"/>
      <c r="CY393" s="93"/>
      <c r="CZ393" s="93"/>
      <c r="DA393" s="93"/>
      <c r="DB393" s="93"/>
      <c r="DC393" s="93"/>
      <c r="DD393" s="93"/>
      <c r="DE393" s="93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  <c r="EJ393" s="93"/>
      <c r="EK393" s="93"/>
      <c r="EL393" s="93"/>
      <c r="EM393" s="93"/>
      <c r="EN393" s="93"/>
      <c r="EO393" s="93"/>
      <c r="EP393" s="93"/>
      <c r="EQ393" s="93"/>
      <c r="ER393" s="93"/>
      <c r="ES393" s="93"/>
      <c r="ET393" s="93"/>
      <c r="EU393" s="93"/>
      <c r="EV393" s="93"/>
      <c r="EW393" s="93"/>
      <c r="EX393" s="93"/>
      <c r="EY393" s="93"/>
      <c r="EZ393" s="93"/>
      <c r="FA393" s="93"/>
      <c r="FB393" s="93"/>
      <c r="FC393" s="93"/>
      <c r="FD393" s="93"/>
      <c r="FE393" s="93"/>
      <c r="FF393" s="93"/>
      <c r="FG393" s="93"/>
      <c r="FH393" s="93"/>
      <c r="FI393" s="93"/>
      <c r="FJ393" s="93"/>
      <c r="FK393" s="93"/>
      <c r="FL393" s="93"/>
      <c r="FM393" s="93"/>
      <c r="FN393" s="93"/>
      <c r="FO393" s="93"/>
      <c r="FP393" s="93"/>
      <c r="FQ393" s="93"/>
      <c r="FR393" s="93"/>
      <c r="FS393" s="93"/>
      <c r="FT393" s="93"/>
      <c r="FU393" s="93"/>
      <c r="FV393" s="93"/>
      <c r="FW393" s="93"/>
      <c r="FX393" s="93"/>
      <c r="FY393" s="93"/>
      <c r="FZ393" s="93"/>
      <c r="GA393" s="93"/>
      <c r="GB393" s="93"/>
      <c r="GC393" s="93"/>
      <c r="GD393" s="93"/>
      <c r="GE393" s="93"/>
      <c r="GF393" s="93"/>
      <c r="GG393" s="93"/>
      <c r="GH393" s="93"/>
      <c r="GI393" s="93"/>
      <c r="GJ393" s="93"/>
      <c r="GK393" s="93"/>
      <c r="GL393" s="93"/>
      <c r="GM393" s="93"/>
      <c r="GN393" s="93"/>
      <c r="GO393" s="93"/>
      <c r="GP393" s="93"/>
      <c r="GQ393" s="93"/>
      <c r="GR393" s="93"/>
      <c r="GS393" s="93"/>
      <c r="GT393" s="93"/>
      <c r="GU393" s="93"/>
      <c r="GV393" s="93"/>
      <c r="GW393" s="93"/>
      <c r="GX393" s="93"/>
      <c r="GY393" s="93"/>
      <c r="GZ393" s="93"/>
      <c r="HA393" s="93"/>
      <c r="HB393" s="93"/>
      <c r="HC393" s="93"/>
      <c r="HD393" s="93"/>
      <c r="HE393" s="93"/>
      <c r="HF393" s="93"/>
      <c r="HG393" s="93"/>
      <c r="HH393" s="93"/>
      <c r="HI393" s="93"/>
      <c r="HJ393" s="93"/>
      <c r="HK393" s="93"/>
      <c r="HL393" s="93"/>
      <c r="HM393" s="93"/>
      <c r="HN393" s="93"/>
      <c r="HO393" s="93"/>
      <c r="HP393" s="93"/>
      <c r="HQ393" s="93"/>
      <c r="HR393" s="93"/>
      <c r="HS393" s="93"/>
      <c r="HT393" s="93"/>
      <c r="HU393" s="93"/>
      <c r="HV393" s="93"/>
      <c r="HW393" s="93"/>
      <c r="HX393" s="93"/>
      <c r="HY393" s="93"/>
      <c r="HZ393" s="93"/>
      <c r="IA393" s="93"/>
      <c r="IB393" s="93"/>
      <c r="IC393" s="93"/>
      <c r="ID393" s="93"/>
      <c r="IE393" s="93"/>
      <c r="IF393" s="93"/>
      <c r="IG393" s="93"/>
      <c r="IH393" s="93"/>
      <c r="II393" s="93"/>
      <c r="IJ393" s="93"/>
      <c r="IK393" s="93"/>
      <c r="IL393" s="93"/>
      <c r="IM393" s="93"/>
      <c r="IN393" s="93"/>
      <c r="IO393" s="93"/>
      <c r="IP393" s="93"/>
      <c r="IQ393" s="93"/>
      <c r="IR393" s="93"/>
      <c r="IS393" s="93"/>
      <c r="IT393" s="93"/>
      <c r="IU393" s="93"/>
      <c r="IV393" s="93"/>
      <c r="IW393" s="93"/>
    </row>
    <row r="394" customFormat="false" ht="12.75" hidden="false" customHeight="false" outlineLevel="0" collapsed="false">
      <c r="A394" s="93"/>
      <c r="B394" s="105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  <c r="CV394" s="93"/>
      <c r="CW394" s="93"/>
      <c r="CX394" s="93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  <c r="EX394" s="93"/>
      <c r="EY394" s="93"/>
      <c r="EZ394" s="93"/>
      <c r="FA394" s="93"/>
      <c r="FB394" s="93"/>
      <c r="FC394" s="93"/>
      <c r="FD394" s="93"/>
      <c r="FE394" s="93"/>
      <c r="FF394" s="93"/>
      <c r="FG394" s="93"/>
      <c r="FH394" s="93"/>
      <c r="FI394" s="93"/>
      <c r="FJ394" s="93"/>
      <c r="FK394" s="93"/>
      <c r="FL394" s="93"/>
      <c r="FM394" s="93"/>
      <c r="FN394" s="93"/>
      <c r="FO394" s="93"/>
      <c r="FP394" s="93"/>
      <c r="FQ394" s="93"/>
      <c r="FR394" s="93"/>
      <c r="FS394" s="93"/>
      <c r="FT394" s="93"/>
      <c r="FU394" s="93"/>
      <c r="FV394" s="93"/>
      <c r="FW394" s="93"/>
      <c r="FX394" s="93"/>
      <c r="FY394" s="93"/>
      <c r="FZ394" s="93"/>
      <c r="GA394" s="93"/>
      <c r="GB394" s="93"/>
      <c r="GC394" s="93"/>
      <c r="GD394" s="93"/>
      <c r="GE394" s="93"/>
      <c r="GF394" s="93"/>
      <c r="GG394" s="93"/>
      <c r="GH394" s="93"/>
      <c r="GI394" s="93"/>
      <c r="GJ394" s="93"/>
      <c r="GK394" s="93"/>
      <c r="GL394" s="93"/>
      <c r="GM394" s="93"/>
      <c r="GN394" s="93"/>
      <c r="GO394" s="93"/>
      <c r="GP394" s="93"/>
      <c r="GQ394" s="93"/>
      <c r="GR394" s="93"/>
      <c r="GS394" s="93"/>
      <c r="GT394" s="93"/>
      <c r="GU394" s="93"/>
      <c r="GV394" s="93"/>
      <c r="GW394" s="93"/>
      <c r="GX394" s="93"/>
      <c r="GY394" s="93"/>
      <c r="GZ394" s="93"/>
      <c r="HA394" s="93"/>
      <c r="HB394" s="93"/>
      <c r="HC394" s="93"/>
      <c r="HD394" s="93"/>
      <c r="HE394" s="93"/>
      <c r="HF394" s="93"/>
      <c r="HG394" s="93"/>
      <c r="HH394" s="93"/>
      <c r="HI394" s="93"/>
      <c r="HJ394" s="93"/>
      <c r="HK394" s="93"/>
      <c r="HL394" s="93"/>
      <c r="HM394" s="93"/>
      <c r="HN394" s="93"/>
      <c r="HO394" s="93"/>
      <c r="HP394" s="93"/>
      <c r="HQ394" s="93"/>
      <c r="HR394" s="93"/>
      <c r="HS394" s="93"/>
      <c r="HT394" s="93"/>
      <c r="HU394" s="93"/>
      <c r="HV394" s="93"/>
      <c r="HW394" s="93"/>
      <c r="HX394" s="93"/>
      <c r="HY394" s="93"/>
      <c r="HZ394" s="93"/>
      <c r="IA394" s="93"/>
      <c r="IB394" s="93"/>
      <c r="IC394" s="93"/>
      <c r="ID394" s="93"/>
      <c r="IE394" s="93"/>
      <c r="IF394" s="93"/>
      <c r="IG394" s="93"/>
      <c r="IH394" s="93"/>
      <c r="II394" s="93"/>
      <c r="IJ394" s="93"/>
      <c r="IK394" s="93"/>
      <c r="IL394" s="93"/>
      <c r="IM394" s="93"/>
      <c r="IN394" s="93"/>
      <c r="IO394" s="93"/>
      <c r="IP394" s="93"/>
      <c r="IQ394" s="93"/>
      <c r="IR394" s="93"/>
      <c r="IS394" s="93"/>
      <c r="IT394" s="93"/>
      <c r="IU394" s="93"/>
      <c r="IV394" s="93"/>
      <c r="IW394" s="93"/>
    </row>
    <row r="395" customFormat="false" ht="12.75" hidden="false" customHeight="false" outlineLevel="0" collapsed="false">
      <c r="A395" s="93"/>
      <c r="B395" s="105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  <c r="CV395" s="93"/>
      <c r="CW395" s="93"/>
      <c r="CX395" s="93"/>
      <c r="CY395" s="93"/>
      <c r="CZ395" s="93"/>
      <c r="DA395" s="93"/>
      <c r="DB395" s="93"/>
      <c r="DC395" s="93"/>
      <c r="DD395" s="93"/>
      <c r="DE395" s="93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  <c r="EJ395" s="93"/>
      <c r="EK395" s="93"/>
      <c r="EL395" s="93"/>
      <c r="EM395" s="93"/>
      <c r="EN395" s="93"/>
      <c r="EO395" s="93"/>
      <c r="EP395" s="93"/>
      <c r="EQ395" s="93"/>
      <c r="ER395" s="93"/>
      <c r="ES395" s="93"/>
      <c r="ET395" s="93"/>
      <c r="EU395" s="93"/>
      <c r="EV395" s="93"/>
      <c r="EW395" s="93"/>
      <c r="EX395" s="93"/>
      <c r="EY395" s="93"/>
      <c r="EZ395" s="93"/>
      <c r="FA395" s="93"/>
      <c r="FB395" s="93"/>
      <c r="FC395" s="93"/>
      <c r="FD395" s="93"/>
      <c r="FE395" s="93"/>
      <c r="FF395" s="93"/>
      <c r="FG395" s="93"/>
      <c r="FH395" s="93"/>
      <c r="FI395" s="93"/>
      <c r="FJ395" s="93"/>
      <c r="FK395" s="93"/>
      <c r="FL395" s="93"/>
      <c r="FM395" s="93"/>
      <c r="FN395" s="93"/>
      <c r="FO395" s="93"/>
      <c r="FP395" s="93"/>
      <c r="FQ395" s="93"/>
      <c r="FR395" s="93"/>
      <c r="FS395" s="93"/>
      <c r="FT395" s="93"/>
      <c r="FU395" s="93"/>
      <c r="FV395" s="93"/>
      <c r="FW395" s="93"/>
      <c r="FX395" s="93"/>
      <c r="FY395" s="93"/>
      <c r="FZ395" s="93"/>
      <c r="GA395" s="93"/>
      <c r="GB395" s="93"/>
      <c r="GC395" s="93"/>
      <c r="GD395" s="93"/>
      <c r="GE395" s="93"/>
      <c r="GF395" s="93"/>
      <c r="GG395" s="93"/>
      <c r="GH395" s="93"/>
      <c r="GI395" s="93"/>
      <c r="GJ395" s="93"/>
      <c r="GK395" s="93"/>
      <c r="GL395" s="93"/>
      <c r="GM395" s="93"/>
      <c r="GN395" s="93"/>
      <c r="GO395" s="93"/>
      <c r="GP395" s="93"/>
      <c r="GQ395" s="93"/>
      <c r="GR395" s="93"/>
      <c r="GS395" s="93"/>
      <c r="GT395" s="93"/>
      <c r="GU395" s="93"/>
      <c r="GV395" s="93"/>
      <c r="GW395" s="93"/>
      <c r="GX395" s="93"/>
      <c r="GY395" s="93"/>
      <c r="GZ395" s="93"/>
      <c r="HA395" s="93"/>
      <c r="HB395" s="93"/>
      <c r="HC395" s="93"/>
      <c r="HD395" s="93"/>
      <c r="HE395" s="93"/>
      <c r="HF395" s="93"/>
      <c r="HG395" s="93"/>
      <c r="HH395" s="93"/>
      <c r="HI395" s="93"/>
      <c r="HJ395" s="93"/>
      <c r="HK395" s="93"/>
      <c r="HL395" s="93"/>
      <c r="HM395" s="93"/>
      <c r="HN395" s="93"/>
      <c r="HO395" s="93"/>
      <c r="HP395" s="93"/>
      <c r="HQ395" s="93"/>
      <c r="HR395" s="93"/>
      <c r="HS395" s="93"/>
      <c r="HT395" s="93"/>
      <c r="HU395" s="93"/>
      <c r="HV395" s="93"/>
      <c r="HW395" s="93"/>
      <c r="HX395" s="93"/>
      <c r="HY395" s="93"/>
      <c r="HZ395" s="93"/>
      <c r="IA395" s="93"/>
      <c r="IB395" s="93"/>
      <c r="IC395" s="93"/>
      <c r="ID395" s="93"/>
      <c r="IE395" s="93"/>
      <c r="IF395" s="93"/>
      <c r="IG395" s="93"/>
      <c r="IH395" s="93"/>
      <c r="II395" s="93"/>
      <c r="IJ395" s="93"/>
      <c r="IK395" s="93"/>
      <c r="IL395" s="93"/>
      <c r="IM395" s="93"/>
      <c r="IN395" s="93"/>
      <c r="IO395" s="93"/>
      <c r="IP395" s="93"/>
      <c r="IQ395" s="93"/>
      <c r="IR395" s="93"/>
      <c r="IS395" s="93"/>
      <c r="IT395" s="93"/>
      <c r="IU395" s="93"/>
      <c r="IV395" s="93"/>
      <c r="IW395" s="93"/>
    </row>
    <row r="396" customFormat="false" ht="12.75" hidden="false" customHeight="false" outlineLevel="0" collapsed="false">
      <c r="A396" s="93"/>
      <c r="B396" s="105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  <c r="CV396" s="93"/>
      <c r="CW396" s="93"/>
      <c r="CX396" s="93"/>
      <c r="CY396" s="93"/>
      <c r="CZ396" s="93"/>
      <c r="DA396" s="93"/>
      <c r="DB396" s="93"/>
      <c r="DC396" s="93"/>
      <c r="DD396" s="93"/>
      <c r="DE396" s="93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  <c r="EJ396" s="93"/>
      <c r="EK396" s="93"/>
      <c r="EL396" s="93"/>
      <c r="EM396" s="93"/>
      <c r="EN396" s="93"/>
      <c r="EO396" s="93"/>
      <c r="EP396" s="93"/>
      <c r="EQ396" s="93"/>
      <c r="ER396" s="93"/>
      <c r="ES396" s="93"/>
      <c r="ET396" s="93"/>
      <c r="EU396" s="93"/>
      <c r="EV396" s="93"/>
      <c r="EW396" s="93"/>
      <c r="EX396" s="93"/>
      <c r="EY396" s="93"/>
      <c r="EZ396" s="93"/>
      <c r="FA396" s="93"/>
      <c r="FB396" s="93"/>
      <c r="FC396" s="93"/>
      <c r="FD396" s="93"/>
      <c r="FE396" s="93"/>
      <c r="FF396" s="93"/>
      <c r="FG396" s="93"/>
      <c r="FH396" s="93"/>
      <c r="FI396" s="93"/>
      <c r="FJ396" s="93"/>
      <c r="FK396" s="93"/>
      <c r="FL396" s="93"/>
      <c r="FM396" s="93"/>
      <c r="FN396" s="93"/>
      <c r="FO396" s="93"/>
      <c r="FP396" s="93"/>
      <c r="FQ396" s="93"/>
      <c r="FR396" s="93"/>
      <c r="FS396" s="93"/>
      <c r="FT396" s="93"/>
      <c r="FU396" s="93"/>
      <c r="FV396" s="93"/>
      <c r="FW396" s="93"/>
      <c r="FX396" s="93"/>
      <c r="FY396" s="93"/>
      <c r="FZ396" s="93"/>
      <c r="GA396" s="93"/>
      <c r="GB396" s="93"/>
      <c r="GC396" s="93"/>
      <c r="GD396" s="93"/>
      <c r="GE396" s="93"/>
      <c r="GF396" s="93"/>
      <c r="GG396" s="93"/>
      <c r="GH396" s="93"/>
      <c r="GI396" s="93"/>
      <c r="GJ396" s="93"/>
      <c r="GK396" s="93"/>
      <c r="GL396" s="93"/>
      <c r="GM396" s="93"/>
      <c r="GN396" s="93"/>
      <c r="GO396" s="93"/>
      <c r="GP396" s="93"/>
      <c r="GQ396" s="93"/>
      <c r="GR396" s="93"/>
      <c r="GS396" s="93"/>
      <c r="GT396" s="93"/>
      <c r="GU396" s="93"/>
      <c r="GV396" s="93"/>
      <c r="GW396" s="93"/>
      <c r="GX396" s="93"/>
      <c r="GY396" s="93"/>
      <c r="GZ396" s="93"/>
      <c r="HA396" s="93"/>
      <c r="HB396" s="93"/>
      <c r="HC396" s="93"/>
      <c r="HD396" s="93"/>
      <c r="HE396" s="93"/>
      <c r="HF396" s="93"/>
      <c r="HG396" s="93"/>
      <c r="HH396" s="93"/>
      <c r="HI396" s="93"/>
      <c r="HJ396" s="93"/>
      <c r="HK396" s="93"/>
      <c r="HL396" s="93"/>
      <c r="HM396" s="93"/>
      <c r="HN396" s="93"/>
      <c r="HO396" s="93"/>
      <c r="HP396" s="93"/>
      <c r="HQ396" s="93"/>
      <c r="HR396" s="93"/>
      <c r="HS396" s="93"/>
      <c r="HT396" s="93"/>
      <c r="HU396" s="93"/>
      <c r="HV396" s="93"/>
      <c r="HW396" s="93"/>
      <c r="HX396" s="93"/>
      <c r="HY396" s="93"/>
      <c r="HZ396" s="93"/>
      <c r="IA396" s="93"/>
      <c r="IB396" s="93"/>
      <c r="IC396" s="93"/>
      <c r="ID396" s="93"/>
      <c r="IE396" s="93"/>
      <c r="IF396" s="93"/>
      <c r="IG396" s="93"/>
      <c r="IH396" s="93"/>
      <c r="II396" s="93"/>
      <c r="IJ396" s="93"/>
      <c r="IK396" s="93"/>
      <c r="IL396" s="93"/>
      <c r="IM396" s="93"/>
      <c r="IN396" s="93"/>
      <c r="IO396" s="93"/>
      <c r="IP396" s="93"/>
      <c r="IQ396" s="93"/>
      <c r="IR396" s="93"/>
      <c r="IS396" s="93"/>
      <c r="IT396" s="93"/>
      <c r="IU396" s="93"/>
      <c r="IV396" s="93"/>
      <c r="IW396" s="93"/>
    </row>
    <row r="397" customFormat="false" ht="12.75" hidden="false" customHeight="false" outlineLevel="0" collapsed="false">
      <c r="A397" s="93"/>
      <c r="B397" s="105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  <c r="CV397" s="93"/>
      <c r="CW397" s="93"/>
      <c r="CX397" s="93"/>
      <c r="CY397" s="93"/>
      <c r="CZ397" s="93"/>
      <c r="DA397" s="93"/>
      <c r="DB397" s="93"/>
      <c r="DC397" s="93"/>
      <c r="DD397" s="93"/>
      <c r="DE397" s="93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  <c r="EX397" s="93"/>
      <c r="EY397" s="93"/>
      <c r="EZ397" s="93"/>
      <c r="FA397" s="93"/>
      <c r="FB397" s="93"/>
      <c r="FC397" s="93"/>
      <c r="FD397" s="93"/>
      <c r="FE397" s="93"/>
      <c r="FF397" s="93"/>
      <c r="FG397" s="93"/>
      <c r="FH397" s="93"/>
      <c r="FI397" s="93"/>
      <c r="FJ397" s="93"/>
      <c r="FK397" s="93"/>
      <c r="FL397" s="93"/>
      <c r="FM397" s="93"/>
      <c r="FN397" s="93"/>
      <c r="FO397" s="93"/>
      <c r="FP397" s="93"/>
      <c r="FQ397" s="93"/>
      <c r="FR397" s="93"/>
      <c r="FS397" s="93"/>
      <c r="FT397" s="93"/>
      <c r="FU397" s="93"/>
      <c r="FV397" s="93"/>
      <c r="FW397" s="93"/>
      <c r="FX397" s="93"/>
      <c r="FY397" s="93"/>
      <c r="FZ397" s="93"/>
      <c r="GA397" s="93"/>
      <c r="GB397" s="93"/>
      <c r="GC397" s="93"/>
      <c r="GD397" s="93"/>
      <c r="GE397" s="93"/>
      <c r="GF397" s="93"/>
      <c r="GG397" s="93"/>
      <c r="GH397" s="93"/>
      <c r="GI397" s="93"/>
      <c r="GJ397" s="93"/>
      <c r="GK397" s="93"/>
      <c r="GL397" s="93"/>
      <c r="GM397" s="93"/>
      <c r="GN397" s="93"/>
      <c r="GO397" s="93"/>
      <c r="GP397" s="93"/>
      <c r="GQ397" s="93"/>
      <c r="GR397" s="93"/>
      <c r="GS397" s="93"/>
      <c r="GT397" s="93"/>
      <c r="GU397" s="93"/>
      <c r="GV397" s="93"/>
      <c r="GW397" s="93"/>
      <c r="GX397" s="93"/>
      <c r="GY397" s="93"/>
      <c r="GZ397" s="93"/>
      <c r="HA397" s="93"/>
      <c r="HB397" s="93"/>
      <c r="HC397" s="93"/>
      <c r="HD397" s="93"/>
      <c r="HE397" s="93"/>
      <c r="HF397" s="93"/>
      <c r="HG397" s="93"/>
      <c r="HH397" s="93"/>
      <c r="HI397" s="93"/>
      <c r="HJ397" s="93"/>
      <c r="HK397" s="93"/>
      <c r="HL397" s="93"/>
      <c r="HM397" s="93"/>
      <c r="HN397" s="93"/>
      <c r="HO397" s="93"/>
      <c r="HP397" s="93"/>
      <c r="HQ397" s="93"/>
      <c r="HR397" s="93"/>
      <c r="HS397" s="93"/>
      <c r="HT397" s="93"/>
      <c r="HU397" s="93"/>
      <c r="HV397" s="93"/>
      <c r="HW397" s="93"/>
      <c r="HX397" s="93"/>
      <c r="HY397" s="93"/>
      <c r="HZ397" s="93"/>
      <c r="IA397" s="93"/>
      <c r="IB397" s="93"/>
      <c r="IC397" s="93"/>
      <c r="ID397" s="93"/>
      <c r="IE397" s="93"/>
      <c r="IF397" s="93"/>
      <c r="IG397" s="93"/>
      <c r="IH397" s="93"/>
      <c r="II397" s="93"/>
      <c r="IJ397" s="93"/>
      <c r="IK397" s="93"/>
      <c r="IL397" s="93"/>
      <c r="IM397" s="93"/>
      <c r="IN397" s="93"/>
      <c r="IO397" s="93"/>
      <c r="IP397" s="93"/>
      <c r="IQ397" s="93"/>
      <c r="IR397" s="93"/>
      <c r="IS397" s="93"/>
      <c r="IT397" s="93"/>
      <c r="IU397" s="93"/>
      <c r="IV397" s="93"/>
      <c r="IW397" s="93"/>
    </row>
    <row r="398" customFormat="false" ht="12.75" hidden="false" customHeight="false" outlineLevel="0" collapsed="false">
      <c r="A398" s="93"/>
      <c r="B398" s="105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  <c r="CV398" s="93"/>
      <c r="CW398" s="93"/>
      <c r="CX398" s="93"/>
      <c r="CY398" s="93"/>
      <c r="CZ398" s="93"/>
      <c r="DA398" s="93"/>
      <c r="DB398" s="93"/>
      <c r="DC398" s="93"/>
      <c r="DD398" s="93"/>
      <c r="DE398" s="93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  <c r="EJ398" s="93"/>
      <c r="EK398" s="93"/>
      <c r="EL398" s="93"/>
      <c r="EM398" s="93"/>
      <c r="EN398" s="93"/>
      <c r="EO398" s="93"/>
      <c r="EP398" s="93"/>
      <c r="EQ398" s="93"/>
      <c r="ER398" s="93"/>
      <c r="ES398" s="93"/>
      <c r="ET398" s="93"/>
      <c r="EU398" s="93"/>
      <c r="EV398" s="93"/>
      <c r="EW398" s="93"/>
      <c r="EX398" s="93"/>
      <c r="EY398" s="93"/>
      <c r="EZ398" s="93"/>
      <c r="FA398" s="93"/>
      <c r="FB398" s="93"/>
      <c r="FC398" s="93"/>
      <c r="FD398" s="93"/>
      <c r="FE398" s="93"/>
      <c r="FF398" s="93"/>
      <c r="FG398" s="93"/>
      <c r="FH398" s="93"/>
      <c r="FI398" s="93"/>
      <c r="FJ398" s="93"/>
      <c r="FK398" s="93"/>
      <c r="FL398" s="93"/>
      <c r="FM398" s="93"/>
      <c r="FN398" s="93"/>
      <c r="FO398" s="93"/>
      <c r="FP398" s="93"/>
      <c r="FQ398" s="93"/>
      <c r="FR398" s="93"/>
      <c r="FS398" s="93"/>
      <c r="FT398" s="93"/>
      <c r="FU398" s="93"/>
      <c r="FV398" s="93"/>
      <c r="FW398" s="93"/>
      <c r="FX398" s="93"/>
      <c r="FY398" s="93"/>
      <c r="FZ398" s="93"/>
      <c r="GA398" s="93"/>
      <c r="GB398" s="93"/>
      <c r="GC398" s="93"/>
      <c r="GD398" s="93"/>
      <c r="GE398" s="93"/>
      <c r="GF398" s="93"/>
      <c r="GG398" s="93"/>
      <c r="GH398" s="93"/>
      <c r="GI398" s="93"/>
      <c r="GJ398" s="93"/>
      <c r="GK398" s="93"/>
      <c r="GL398" s="93"/>
      <c r="GM398" s="93"/>
      <c r="GN398" s="93"/>
      <c r="GO398" s="93"/>
      <c r="GP398" s="93"/>
      <c r="GQ398" s="93"/>
      <c r="GR398" s="93"/>
      <c r="GS398" s="93"/>
      <c r="GT398" s="93"/>
      <c r="GU398" s="93"/>
      <c r="GV398" s="93"/>
      <c r="GW398" s="93"/>
      <c r="GX398" s="93"/>
      <c r="GY398" s="93"/>
      <c r="GZ398" s="93"/>
      <c r="HA398" s="93"/>
      <c r="HB398" s="93"/>
      <c r="HC398" s="93"/>
      <c r="HD398" s="93"/>
      <c r="HE398" s="93"/>
      <c r="HF398" s="93"/>
      <c r="HG398" s="93"/>
      <c r="HH398" s="93"/>
      <c r="HI398" s="93"/>
      <c r="HJ398" s="93"/>
      <c r="HK398" s="93"/>
      <c r="HL398" s="93"/>
      <c r="HM398" s="93"/>
      <c r="HN398" s="93"/>
      <c r="HO398" s="93"/>
      <c r="HP398" s="93"/>
      <c r="HQ398" s="93"/>
      <c r="HR398" s="93"/>
      <c r="HS398" s="93"/>
      <c r="HT398" s="93"/>
      <c r="HU398" s="93"/>
      <c r="HV398" s="93"/>
      <c r="HW398" s="93"/>
      <c r="HX398" s="93"/>
      <c r="HY398" s="93"/>
      <c r="HZ398" s="93"/>
      <c r="IA398" s="93"/>
      <c r="IB398" s="93"/>
      <c r="IC398" s="93"/>
      <c r="ID398" s="93"/>
      <c r="IE398" s="93"/>
      <c r="IF398" s="93"/>
      <c r="IG398" s="93"/>
      <c r="IH398" s="93"/>
      <c r="II398" s="93"/>
      <c r="IJ398" s="93"/>
      <c r="IK398" s="93"/>
      <c r="IL398" s="93"/>
      <c r="IM398" s="93"/>
      <c r="IN398" s="93"/>
      <c r="IO398" s="93"/>
      <c r="IP398" s="93"/>
      <c r="IQ398" s="93"/>
      <c r="IR398" s="93"/>
      <c r="IS398" s="93"/>
      <c r="IT398" s="93"/>
      <c r="IU398" s="93"/>
      <c r="IV398" s="93"/>
      <c r="IW398" s="93"/>
    </row>
    <row r="399" customFormat="false" ht="12.75" hidden="false" customHeight="false" outlineLevel="0" collapsed="false">
      <c r="A399" s="93"/>
      <c r="B399" s="105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  <c r="CV399" s="93"/>
      <c r="CW399" s="93"/>
      <c r="CX399" s="93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  <c r="EJ399" s="93"/>
      <c r="EK399" s="93"/>
      <c r="EL399" s="93"/>
      <c r="EM399" s="93"/>
      <c r="EN399" s="93"/>
      <c r="EO399" s="93"/>
      <c r="EP399" s="93"/>
      <c r="EQ399" s="93"/>
      <c r="ER399" s="93"/>
      <c r="ES399" s="93"/>
      <c r="ET399" s="93"/>
      <c r="EU399" s="93"/>
      <c r="EV399" s="93"/>
      <c r="EW399" s="93"/>
      <c r="EX399" s="93"/>
      <c r="EY399" s="93"/>
      <c r="EZ399" s="93"/>
      <c r="FA399" s="93"/>
      <c r="FB399" s="93"/>
      <c r="FC399" s="93"/>
      <c r="FD399" s="93"/>
      <c r="FE399" s="93"/>
      <c r="FF399" s="93"/>
      <c r="FG399" s="93"/>
      <c r="FH399" s="93"/>
      <c r="FI399" s="93"/>
      <c r="FJ399" s="93"/>
      <c r="FK399" s="93"/>
      <c r="FL399" s="93"/>
      <c r="FM399" s="93"/>
      <c r="FN399" s="93"/>
      <c r="FO399" s="93"/>
      <c r="FP399" s="93"/>
      <c r="FQ399" s="93"/>
      <c r="FR399" s="93"/>
      <c r="FS399" s="93"/>
      <c r="FT399" s="93"/>
      <c r="FU399" s="93"/>
      <c r="FV399" s="93"/>
      <c r="FW399" s="93"/>
      <c r="FX399" s="93"/>
      <c r="FY399" s="93"/>
      <c r="FZ399" s="93"/>
      <c r="GA399" s="93"/>
      <c r="GB399" s="93"/>
      <c r="GC399" s="93"/>
      <c r="GD399" s="93"/>
      <c r="GE399" s="93"/>
      <c r="GF399" s="93"/>
      <c r="GG399" s="93"/>
      <c r="GH399" s="93"/>
      <c r="GI399" s="93"/>
      <c r="GJ399" s="93"/>
      <c r="GK399" s="93"/>
      <c r="GL399" s="93"/>
      <c r="GM399" s="93"/>
      <c r="GN399" s="93"/>
      <c r="GO399" s="93"/>
      <c r="GP399" s="93"/>
      <c r="GQ399" s="93"/>
      <c r="GR399" s="93"/>
      <c r="GS399" s="93"/>
      <c r="GT399" s="93"/>
      <c r="GU399" s="93"/>
      <c r="GV399" s="93"/>
      <c r="GW399" s="93"/>
      <c r="GX399" s="93"/>
      <c r="GY399" s="93"/>
      <c r="GZ399" s="93"/>
      <c r="HA399" s="93"/>
      <c r="HB399" s="93"/>
      <c r="HC399" s="93"/>
      <c r="HD399" s="93"/>
      <c r="HE399" s="93"/>
      <c r="HF399" s="93"/>
      <c r="HG399" s="93"/>
      <c r="HH399" s="93"/>
      <c r="HI399" s="93"/>
      <c r="HJ399" s="93"/>
      <c r="HK399" s="93"/>
      <c r="HL399" s="93"/>
      <c r="HM399" s="93"/>
      <c r="HN399" s="93"/>
      <c r="HO399" s="93"/>
      <c r="HP399" s="93"/>
      <c r="HQ399" s="93"/>
      <c r="HR399" s="93"/>
      <c r="HS399" s="93"/>
      <c r="HT399" s="93"/>
      <c r="HU399" s="93"/>
      <c r="HV399" s="93"/>
      <c r="HW399" s="93"/>
      <c r="HX399" s="93"/>
      <c r="HY399" s="93"/>
      <c r="HZ399" s="93"/>
      <c r="IA399" s="93"/>
      <c r="IB399" s="93"/>
      <c r="IC399" s="93"/>
      <c r="ID399" s="93"/>
      <c r="IE399" s="93"/>
      <c r="IF399" s="93"/>
      <c r="IG399" s="93"/>
      <c r="IH399" s="93"/>
      <c r="II399" s="93"/>
      <c r="IJ399" s="93"/>
      <c r="IK399" s="93"/>
      <c r="IL399" s="93"/>
      <c r="IM399" s="93"/>
      <c r="IN399" s="93"/>
      <c r="IO399" s="93"/>
      <c r="IP399" s="93"/>
      <c r="IQ399" s="93"/>
      <c r="IR399" s="93"/>
      <c r="IS399" s="93"/>
      <c r="IT399" s="93"/>
      <c r="IU399" s="93"/>
      <c r="IV399" s="93"/>
      <c r="IW399" s="93"/>
    </row>
    <row r="400" customFormat="false" ht="12.75" hidden="false" customHeight="false" outlineLevel="0" collapsed="false">
      <c r="A400" s="93"/>
      <c r="B400" s="105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  <c r="CV400" s="93"/>
      <c r="CW400" s="93"/>
      <c r="CX400" s="93"/>
      <c r="CY400" s="93"/>
      <c r="CZ400" s="93"/>
      <c r="DA400" s="93"/>
      <c r="DB400" s="93"/>
      <c r="DC400" s="93"/>
      <c r="DD400" s="93"/>
      <c r="DE400" s="93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  <c r="EJ400" s="93"/>
      <c r="EK400" s="93"/>
      <c r="EL400" s="93"/>
      <c r="EM400" s="93"/>
      <c r="EN400" s="93"/>
      <c r="EO400" s="93"/>
      <c r="EP400" s="93"/>
      <c r="EQ400" s="93"/>
      <c r="ER400" s="93"/>
      <c r="ES400" s="93"/>
      <c r="ET400" s="93"/>
      <c r="EU400" s="93"/>
      <c r="EV400" s="93"/>
      <c r="EW400" s="93"/>
      <c r="EX400" s="93"/>
      <c r="EY400" s="93"/>
      <c r="EZ400" s="93"/>
      <c r="FA400" s="93"/>
      <c r="FB400" s="93"/>
      <c r="FC400" s="93"/>
      <c r="FD400" s="93"/>
      <c r="FE400" s="93"/>
      <c r="FF400" s="93"/>
      <c r="FG400" s="93"/>
      <c r="FH400" s="93"/>
      <c r="FI400" s="93"/>
      <c r="FJ400" s="93"/>
      <c r="FK400" s="93"/>
      <c r="FL400" s="93"/>
      <c r="FM400" s="93"/>
      <c r="FN400" s="93"/>
      <c r="FO400" s="93"/>
      <c r="FP400" s="93"/>
      <c r="FQ400" s="93"/>
      <c r="FR400" s="93"/>
      <c r="FS400" s="93"/>
      <c r="FT400" s="93"/>
      <c r="FU400" s="93"/>
      <c r="FV400" s="93"/>
      <c r="FW400" s="93"/>
      <c r="FX400" s="93"/>
      <c r="FY400" s="93"/>
      <c r="FZ400" s="93"/>
      <c r="GA400" s="93"/>
      <c r="GB400" s="93"/>
      <c r="GC400" s="93"/>
      <c r="GD400" s="93"/>
      <c r="GE400" s="93"/>
      <c r="GF400" s="93"/>
      <c r="GG400" s="93"/>
      <c r="GH400" s="93"/>
      <c r="GI400" s="93"/>
      <c r="GJ400" s="93"/>
      <c r="GK400" s="93"/>
      <c r="GL400" s="93"/>
      <c r="GM400" s="93"/>
      <c r="GN400" s="93"/>
      <c r="GO400" s="93"/>
      <c r="GP400" s="93"/>
      <c r="GQ400" s="93"/>
      <c r="GR400" s="93"/>
      <c r="GS400" s="93"/>
      <c r="GT400" s="93"/>
      <c r="GU400" s="93"/>
      <c r="GV400" s="93"/>
      <c r="GW400" s="93"/>
      <c r="GX400" s="93"/>
      <c r="GY400" s="93"/>
      <c r="GZ400" s="93"/>
      <c r="HA400" s="93"/>
      <c r="HB400" s="93"/>
      <c r="HC400" s="93"/>
      <c r="HD400" s="93"/>
      <c r="HE400" s="93"/>
      <c r="HF400" s="93"/>
      <c r="HG400" s="93"/>
      <c r="HH400" s="93"/>
      <c r="HI400" s="93"/>
      <c r="HJ400" s="93"/>
      <c r="HK400" s="93"/>
      <c r="HL400" s="93"/>
      <c r="HM400" s="93"/>
      <c r="HN400" s="93"/>
      <c r="HO400" s="93"/>
      <c r="HP400" s="93"/>
      <c r="HQ400" s="93"/>
      <c r="HR400" s="93"/>
      <c r="HS400" s="93"/>
      <c r="HT400" s="93"/>
      <c r="HU400" s="93"/>
      <c r="HV400" s="93"/>
      <c r="HW400" s="93"/>
      <c r="HX400" s="93"/>
      <c r="HY400" s="93"/>
      <c r="HZ400" s="93"/>
      <c r="IA400" s="93"/>
      <c r="IB400" s="93"/>
      <c r="IC400" s="93"/>
      <c r="ID400" s="93"/>
      <c r="IE400" s="93"/>
      <c r="IF400" s="93"/>
      <c r="IG400" s="93"/>
      <c r="IH400" s="93"/>
      <c r="II400" s="93"/>
      <c r="IJ400" s="93"/>
      <c r="IK400" s="93"/>
      <c r="IL400" s="93"/>
      <c r="IM400" s="93"/>
      <c r="IN400" s="93"/>
      <c r="IO400" s="93"/>
      <c r="IP400" s="93"/>
      <c r="IQ400" s="93"/>
      <c r="IR400" s="93"/>
      <c r="IS400" s="93"/>
      <c r="IT400" s="93"/>
      <c r="IU400" s="93"/>
      <c r="IV400" s="93"/>
      <c r="IW400" s="93"/>
    </row>
    <row r="401" customFormat="false" ht="12.75" hidden="false" customHeight="false" outlineLevel="0" collapsed="false">
      <c r="A401" s="93"/>
      <c r="B401" s="105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  <c r="CV401" s="93"/>
      <c r="CW401" s="93"/>
      <c r="CX401" s="93"/>
      <c r="CY401" s="93"/>
      <c r="CZ401" s="93"/>
      <c r="DA401" s="93"/>
      <c r="DB401" s="93"/>
      <c r="DC401" s="93"/>
      <c r="DD401" s="93"/>
      <c r="DE401" s="93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  <c r="EJ401" s="93"/>
      <c r="EK401" s="93"/>
      <c r="EL401" s="93"/>
      <c r="EM401" s="93"/>
      <c r="EN401" s="93"/>
      <c r="EO401" s="93"/>
      <c r="EP401" s="93"/>
      <c r="EQ401" s="93"/>
      <c r="ER401" s="93"/>
      <c r="ES401" s="93"/>
      <c r="ET401" s="93"/>
      <c r="EU401" s="93"/>
      <c r="EV401" s="93"/>
      <c r="EW401" s="93"/>
      <c r="EX401" s="93"/>
      <c r="EY401" s="93"/>
      <c r="EZ401" s="93"/>
      <c r="FA401" s="93"/>
      <c r="FB401" s="93"/>
      <c r="FC401" s="93"/>
      <c r="FD401" s="93"/>
      <c r="FE401" s="93"/>
      <c r="FF401" s="93"/>
      <c r="FG401" s="93"/>
      <c r="FH401" s="93"/>
      <c r="FI401" s="93"/>
      <c r="FJ401" s="93"/>
      <c r="FK401" s="93"/>
      <c r="FL401" s="93"/>
      <c r="FM401" s="93"/>
      <c r="FN401" s="93"/>
      <c r="FO401" s="93"/>
      <c r="FP401" s="93"/>
      <c r="FQ401" s="93"/>
      <c r="FR401" s="93"/>
      <c r="FS401" s="93"/>
      <c r="FT401" s="93"/>
      <c r="FU401" s="93"/>
      <c r="FV401" s="93"/>
      <c r="FW401" s="93"/>
      <c r="FX401" s="93"/>
      <c r="FY401" s="93"/>
      <c r="FZ401" s="93"/>
      <c r="GA401" s="93"/>
      <c r="GB401" s="93"/>
      <c r="GC401" s="93"/>
      <c r="GD401" s="93"/>
      <c r="GE401" s="93"/>
      <c r="GF401" s="93"/>
      <c r="GG401" s="93"/>
      <c r="GH401" s="93"/>
      <c r="GI401" s="93"/>
      <c r="GJ401" s="93"/>
      <c r="GK401" s="93"/>
      <c r="GL401" s="93"/>
      <c r="GM401" s="93"/>
      <c r="GN401" s="93"/>
      <c r="GO401" s="93"/>
      <c r="GP401" s="93"/>
      <c r="GQ401" s="93"/>
      <c r="GR401" s="93"/>
      <c r="GS401" s="93"/>
      <c r="GT401" s="93"/>
      <c r="GU401" s="93"/>
      <c r="GV401" s="93"/>
      <c r="GW401" s="93"/>
      <c r="GX401" s="93"/>
      <c r="GY401" s="93"/>
      <c r="GZ401" s="93"/>
      <c r="HA401" s="93"/>
      <c r="HB401" s="93"/>
      <c r="HC401" s="93"/>
      <c r="HD401" s="93"/>
      <c r="HE401" s="93"/>
      <c r="HF401" s="93"/>
      <c r="HG401" s="93"/>
      <c r="HH401" s="93"/>
      <c r="HI401" s="93"/>
      <c r="HJ401" s="93"/>
      <c r="HK401" s="93"/>
      <c r="HL401" s="93"/>
      <c r="HM401" s="93"/>
      <c r="HN401" s="93"/>
      <c r="HO401" s="93"/>
      <c r="HP401" s="93"/>
      <c r="HQ401" s="93"/>
      <c r="HR401" s="93"/>
      <c r="HS401" s="93"/>
      <c r="HT401" s="93"/>
      <c r="HU401" s="93"/>
      <c r="HV401" s="93"/>
      <c r="HW401" s="93"/>
      <c r="HX401" s="93"/>
      <c r="HY401" s="93"/>
      <c r="HZ401" s="93"/>
      <c r="IA401" s="93"/>
      <c r="IB401" s="93"/>
      <c r="IC401" s="93"/>
      <c r="ID401" s="93"/>
      <c r="IE401" s="93"/>
      <c r="IF401" s="93"/>
      <c r="IG401" s="93"/>
      <c r="IH401" s="93"/>
      <c r="II401" s="93"/>
      <c r="IJ401" s="93"/>
      <c r="IK401" s="93"/>
      <c r="IL401" s="93"/>
      <c r="IM401" s="93"/>
      <c r="IN401" s="93"/>
      <c r="IO401" s="93"/>
      <c r="IP401" s="93"/>
      <c r="IQ401" s="93"/>
      <c r="IR401" s="93"/>
      <c r="IS401" s="93"/>
      <c r="IT401" s="93"/>
      <c r="IU401" s="93"/>
      <c r="IV401" s="93"/>
      <c r="IW401" s="93"/>
    </row>
    <row r="402" customFormat="false" ht="12.75" hidden="false" customHeight="false" outlineLevel="0" collapsed="false">
      <c r="A402" s="93"/>
      <c r="B402" s="105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  <c r="CV402" s="93"/>
      <c r="CW402" s="93"/>
      <c r="CX402" s="93"/>
      <c r="CY402" s="93"/>
      <c r="CZ402" s="93"/>
      <c r="DA402" s="93"/>
      <c r="DB402" s="93"/>
      <c r="DC402" s="93"/>
      <c r="DD402" s="93"/>
      <c r="DE402" s="93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  <c r="EJ402" s="93"/>
      <c r="EK402" s="93"/>
      <c r="EL402" s="93"/>
      <c r="EM402" s="93"/>
      <c r="EN402" s="93"/>
      <c r="EO402" s="93"/>
      <c r="EP402" s="93"/>
      <c r="EQ402" s="93"/>
      <c r="ER402" s="93"/>
      <c r="ES402" s="93"/>
      <c r="ET402" s="93"/>
      <c r="EU402" s="93"/>
      <c r="EV402" s="93"/>
      <c r="EW402" s="93"/>
      <c r="EX402" s="93"/>
      <c r="EY402" s="93"/>
      <c r="EZ402" s="93"/>
      <c r="FA402" s="93"/>
      <c r="FB402" s="93"/>
      <c r="FC402" s="93"/>
      <c r="FD402" s="93"/>
      <c r="FE402" s="93"/>
      <c r="FF402" s="93"/>
      <c r="FG402" s="93"/>
      <c r="FH402" s="93"/>
      <c r="FI402" s="93"/>
      <c r="FJ402" s="93"/>
      <c r="FK402" s="93"/>
      <c r="FL402" s="93"/>
      <c r="FM402" s="93"/>
      <c r="FN402" s="93"/>
      <c r="FO402" s="93"/>
      <c r="FP402" s="93"/>
      <c r="FQ402" s="93"/>
      <c r="FR402" s="93"/>
      <c r="FS402" s="93"/>
      <c r="FT402" s="93"/>
      <c r="FU402" s="93"/>
      <c r="FV402" s="93"/>
      <c r="FW402" s="93"/>
      <c r="FX402" s="93"/>
      <c r="FY402" s="93"/>
      <c r="FZ402" s="93"/>
      <c r="GA402" s="93"/>
      <c r="GB402" s="93"/>
      <c r="GC402" s="93"/>
      <c r="GD402" s="93"/>
      <c r="GE402" s="93"/>
      <c r="GF402" s="93"/>
      <c r="GG402" s="93"/>
      <c r="GH402" s="93"/>
      <c r="GI402" s="93"/>
      <c r="GJ402" s="93"/>
      <c r="GK402" s="93"/>
      <c r="GL402" s="93"/>
      <c r="GM402" s="93"/>
      <c r="GN402" s="93"/>
      <c r="GO402" s="93"/>
      <c r="GP402" s="93"/>
      <c r="GQ402" s="93"/>
      <c r="GR402" s="93"/>
      <c r="GS402" s="93"/>
      <c r="GT402" s="93"/>
      <c r="GU402" s="93"/>
      <c r="GV402" s="93"/>
      <c r="GW402" s="93"/>
      <c r="GX402" s="93"/>
      <c r="GY402" s="93"/>
      <c r="GZ402" s="93"/>
      <c r="HA402" s="93"/>
      <c r="HB402" s="93"/>
      <c r="HC402" s="93"/>
      <c r="HD402" s="93"/>
      <c r="HE402" s="93"/>
      <c r="HF402" s="93"/>
      <c r="HG402" s="93"/>
      <c r="HH402" s="93"/>
      <c r="HI402" s="93"/>
      <c r="HJ402" s="93"/>
      <c r="HK402" s="93"/>
      <c r="HL402" s="93"/>
      <c r="HM402" s="93"/>
      <c r="HN402" s="93"/>
      <c r="HO402" s="93"/>
      <c r="HP402" s="93"/>
      <c r="HQ402" s="93"/>
      <c r="HR402" s="93"/>
      <c r="HS402" s="93"/>
      <c r="HT402" s="93"/>
      <c r="HU402" s="93"/>
      <c r="HV402" s="93"/>
      <c r="HW402" s="93"/>
      <c r="HX402" s="93"/>
      <c r="HY402" s="93"/>
      <c r="HZ402" s="93"/>
      <c r="IA402" s="93"/>
      <c r="IB402" s="93"/>
      <c r="IC402" s="93"/>
      <c r="ID402" s="93"/>
      <c r="IE402" s="93"/>
      <c r="IF402" s="93"/>
      <c r="IG402" s="93"/>
      <c r="IH402" s="93"/>
      <c r="II402" s="93"/>
      <c r="IJ402" s="93"/>
      <c r="IK402" s="93"/>
      <c r="IL402" s="93"/>
      <c r="IM402" s="93"/>
      <c r="IN402" s="93"/>
      <c r="IO402" s="93"/>
      <c r="IP402" s="93"/>
      <c r="IQ402" s="93"/>
      <c r="IR402" s="93"/>
      <c r="IS402" s="93"/>
      <c r="IT402" s="93"/>
      <c r="IU402" s="93"/>
      <c r="IV402" s="93"/>
      <c r="IW402" s="93"/>
    </row>
    <row r="403" customFormat="false" ht="12.75" hidden="false" customHeight="false" outlineLevel="0" collapsed="false">
      <c r="A403" s="93"/>
      <c r="B403" s="105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  <c r="CV403" s="93"/>
      <c r="CW403" s="93"/>
      <c r="CX403" s="93"/>
      <c r="CY403" s="93"/>
      <c r="CZ403" s="93"/>
      <c r="DA403" s="93"/>
      <c r="DB403" s="93"/>
      <c r="DC403" s="93"/>
      <c r="DD403" s="93"/>
      <c r="DE403" s="93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  <c r="EJ403" s="93"/>
      <c r="EK403" s="93"/>
      <c r="EL403" s="93"/>
      <c r="EM403" s="93"/>
      <c r="EN403" s="93"/>
      <c r="EO403" s="93"/>
      <c r="EP403" s="93"/>
      <c r="EQ403" s="93"/>
      <c r="ER403" s="93"/>
      <c r="ES403" s="93"/>
      <c r="ET403" s="93"/>
      <c r="EU403" s="93"/>
      <c r="EV403" s="93"/>
      <c r="EW403" s="93"/>
      <c r="EX403" s="93"/>
      <c r="EY403" s="93"/>
      <c r="EZ403" s="93"/>
      <c r="FA403" s="93"/>
      <c r="FB403" s="93"/>
      <c r="FC403" s="93"/>
      <c r="FD403" s="93"/>
      <c r="FE403" s="93"/>
      <c r="FF403" s="93"/>
      <c r="FG403" s="93"/>
      <c r="FH403" s="93"/>
      <c r="FI403" s="93"/>
      <c r="FJ403" s="93"/>
      <c r="FK403" s="93"/>
      <c r="FL403" s="93"/>
      <c r="FM403" s="93"/>
      <c r="FN403" s="93"/>
      <c r="FO403" s="93"/>
      <c r="FP403" s="93"/>
      <c r="FQ403" s="93"/>
      <c r="FR403" s="93"/>
      <c r="FS403" s="93"/>
      <c r="FT403" s="93"/>
      <c r="FU403" s="93"/>
      <c r="FV403" s="93"/>
      <c r="FW403" s="93"/>
      <c r="FX403" s="93"/>
      <c r="FY403" s="93"/>
      <c r="FZ403" s="93"/>
      <c r="GA403" s="93"/>
      <c r="GB403" s="93"/>
      <c r="GC403" s="93"/>
      <c r="GD403" s="93"/>
      <c r="GE403" s="93"/>
      <c r="GF403" s="93"/>
      <c r="GG403" s="93"/>
      <c r="GH403" s="93"/>
      <c r="GI403" s="93"/>
      <c r="GJ403" s="93"/>
      <c r="GK403" s="93"/>
      <c r="GL403" s="93"/>
      <c r="GM403" s="93"/>
      <c r="GN403" s="93"/>
      <c r="GO403" s="93"/>
      <c r="GP403" s="93"/>
      <c r="GQ403" s="93"/>
      <c r="GR403" s="93"/>
      <c r="GS403" s="93"/>
      <c r="GT403" s="93"/>
      <c r="GU403" s="93"/>
      <c r="GV403" s="93"/>
      <c r="GW403" s="93"/>
      <c r="GX403" s="93"/>
      <c r="GY403" s="93"/>
      <c r="GZ403" s="93"/>
      <c r="HA403" s="93"/>
      <c r="HB403" s="93"/>
      <c r="HC403" s="93"/>
      <c r="HD403" s="93"/>
      <c r="HE403" s="93"/>
      <c r="HF403" s="93"/>
      <c r="HG403" s="93"/>
      <c r="HH403" s="93"/>
      <c r="HI403" s="93"/>
      <c r="HJ403" s="93"/>
      <c r="HK403" s="93"/>
      <c r="HL403" s="93"/>
      <c r="HM403" s="93"/>
      <c r="HN403" s="93"/>
      <c r="HO403" s="93"/>
      <c r="HP403" s="93"/>
      <c r="HQ403" s="93"/>
      <c r="HR403" s="93"/>
      <c r="HS403" s="93"/>
      <c r="HT403" s="93"/>
      <c r="HU403" s="93"/>
      <c r="HV403" s="93"/>
      <c r="HW403" s="93"/>
      <c r="HX403" s="93"/>
      <c r="HY403" s="93"/>
      <c r="HZ403" s="93"/>
      <c r="IA403" s="93"/>
      <c r="IB403" s="93"/>
      <c r="IC403" s="93"/>
      <c r="ID403" s="93"/>
      <c r="IE403" s="93"/>
      <c r="IF403" s="93"/>
      <c r="IG403" s="93"/>
      <c r="IH403" s="93"/>
      <c r="II403" s="93"/>
      <c r="IJ403" s="93"/>
      <c r="IK403" s="93"/>
      <c r="IL403" s="93"/>
      <c r="IM403" s="93"/>
      <c r="IN403" s="93"/>
      <c r="IO403" s="93"/>
      <c r="IP403" s="93"/>
      <c r="IQ403" s="93"/>
      <c r="IR403" s="93"/>
      <c r="IS403" s="93"/>
      <c r="IT403" s="93"/>
      <c r="IU403" s="93"/>
      <c r="IV403" s="93"/>
      <c r="IW403" s="93"/>
    </row>
    <row r="404" customFormat="false" ht="12.75" hidden="false" customHeight="false" outlineLevel="0" collapsed="false">
      <c r="A404" s="93"/>
      <c r="B404" s="105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  <c r="CV404" s="93"/>
      <c r="CW404" s="93"/>
      <c r="CX404" s="93"/>
      <c r="CY404" s="93"/>
      <c r="CZ404" s="93"/>
      <c r="DA404" s="93"/>
      <c r="DB404" s="93"/>
      <c r="DC404" s="93"/>
      <c r="DD404" s="93"/>
      <c r="DE404" s="93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  <c r="EJ404" s="93"/>
      <c r="EK404" s="93"/>
      <c r="EL404" s="93"/>
      <c r="EM404" s="93"/>
      <c r="EN404" s="93"/>
      <c r="EO404" s="93"/>
      <c r="EP404" s="93"/>
      <c r="EQ404" s="93"/>
      <c r="ER404" s="93"/>
      <c r="ES404" s="93"/>
      <c r="ET404" s="93"/>
      <c r="EU404" s="93"/>
      <c r="EV404" s="93"/>
      <c r="EW404" s="93"/>
      <c r="EX404" s="93"/>
      <c r="EY404" s="93"/>
      <c r="EZ404" s="93"/>
      <c r="FA404" s="93"/>
      <c r="FB404" s="93"/>
      <c r="FC404" s="93"/>
      <c r="FD404" s="93"/>
      <c r="FE404" s="93"/>
      <c r="FF404" s="93"/>
      <c r="FG404" s="93"/>
      <c r="FH404" s="93"/>
      <c r="FI404" s="93"/>
      <c r="FJ404" s="93"/>
      <c r="FK404" s="93"/>
      <c r="FL404" s="93"/>
      <c r="FM404" s="93"/>
      <c r="FN404" s="93"/>
      <c r="FO404" s="93"/>
      <c r="FP404" s="93"/>
      <c r="FQ404" s="93"/>
      <c r="FR404" s="93"/>
      <c r="FS404" s="93"/>
      <c r="FT404" s="93"/>
      <c r="FU404" s="93"/>
      <c r="FV404" s="93"/>
      <c r="FW404" s="93"/>
      <c r="FX404" s="93"/>
      <c r="FY404" s="93"/>
      <c r="FZ404" s="93"/>
      <c r="GA404" s="93"/>
      <c r="GB404" s="93"/>
      <c r="GC404" s="93"/>
      <c r="GD404" s="93"/>
      <c r="GE404" s="93"/>
      <c r="GF404" s="93"/>
      <c r="GG404" s="93"/>
      <c r="GH404" s="93"/>
      <c r="GI404" s="93"/>
      <c r="GJ404" s="93"/>
      <c r="GK404" s="93"/>
      <c r="GL404" s="93"/>
      <c r="GM404" s="93"/>
      <c r="GN404" s="93"/>
      <c r="GO404" s="93"/>
      <c r="GP404" s="93"/>
      <c r="GQ404" s="93"/>
      <c r="GR404" s="93"/>
      <c r="GS404" s="93"/>
      <c r="GT404" s="93"/>
      <c r="GU404" s="93"/>
      <c r="GV404" s="93"/>
      <c r="GW404" s="93"/>
      <c r="GX404" s="93"/>
      <c r="GY404" s="93"/>
      <c r="GZ404" s="93"/>
      <c r="HA404" s="93"/>
      <c r="HB404" s="93"/>
      <c r="HC404" s="93"/>
      <c r="HD404" s="93"/>
      <c r="HE404" s="93"/>
      <c r="HF404" s="93"/>
      <c r="HG404" s="93"/>
      <c r="HH404" s="93"/>
      <c r="HI404" s="93"/>
      <c r="HJ404" s="93"/>
      <c r="HK404" s="93"/>
      <c r="HL404" s="93"/>
      <c r="HM404" s="93"/>
      <c r="HN404" s="93"/>
      <c r="HO404" s="93"/>
      <c r="HP404" s="93"/>
      <c r="HQ404" s="93"/>
      <c r="HR404" s="93"/>
      <c r="HS404" s="93"/>
      <c r="HT404" s="93"/>
      <c r="HU404" s="93"/>
      <c r="HV404" s="93"/>
      <c r="HW404" s="93"/>
      <c r="HX404" s="93"/>
      <c r="HY404" s="93"/>
      <c r="HZ404" s="93"/>
      <c r="IA404" s="93"/>
      <c r="IB404" s="93"/>
      <c r="IC404" s="93"/>
      <c r="ID404" s="93"/>
      <c r="IE404" s="93"/>
      <c r="IF404" s="93"/>
      <c r="IG404" s="93"/>
      <c r="IH404" s="93"/>
      <c r="II404" s="93"/>
      <c r="IJ404" s="93"/>
      <c r="IK404" s="93"/>
      <c r="IL404" s="93"/>
      <c r="IM404" s="93"/>
      <c r="IN404" s="93"/>
      <c r="IO404" s="93"/>
      <c r="IP404" s="93"/>
      <c r="IQ404" s="93"/>
      <c r="IR404" s="93"/>
      <c r="IS404" s="93"/>
      <c r="IT404" s="93"/>
      <c r="IU404" s="93"/>
      <c r="IV404" s="93"/>
      <c r="IW404" s="93"/>
    </row>
    <row r="405" customFormat="false" ht="12.75" hidden="false" customHeight="false" outlineLevel="0" collapsed="false">
      <c r="A405" s="93"/>
      <c r="B405" s="105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  <c r="CV405" s="93"/>
      <c r="CW405" s="93"/>
      <c r="CX405" s="93"/>
      <c r="CY405" s="93"/>
      <c r="CZ405" s="93"/>
      <c r="DA405" s="93"/>
      <c r="DB405" s="93"/>
      <c r="DC405" s="93"/>
      <c r="DD405" s="93"/>
      <c r="DE405" s="93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  <c r="EJ405" s="93"/>
      <c r="EK405" s="93"/>
      <c r="EL405" s="93"/>
      <c r="EM405" s="93"/>
      <c r="EN405" s="93"/>
      <c r="EO405" s="93"/>
      <c r="EP405" s="93"/>
      <c r="EQ405" s="93"/>
      <c r="ER405" s="93"/>
      <c r="ES405" s="93"/>
      <c r="ET405" s="93"/>
      <c r="EU405" s="93"/>
      <c r="EV405" s="93"/>
      <c r="EW405" s="93"/>
      <c r="EX405" s="93"/>
      <c r="EY405" s="93"/>
      <c r="EZ405" s="93"/>
      <c r="FA405" s="93"/>
      <c r="FB405" s="93"/>
      <c r="FC405" s="93"/>
      <c r="FD405" s="93"/>
      <c r="FE405" s="93"/>
      <c r="FF405" s="93"/>
      <c r="FG405" s="93"/>
      <c r="FH405" s="93"/>
      <c r="FI405" s="93"/>
      <c r="FJ405" s="93"/>
      <c r="FK405" s="93"/>
      <c r="FL405" s="93"/>
      <c r="FM405" s="93"/>
      <c r="FN405" s="93"/>
      <c r="FO405" s="93"/>
      <c r="FP405" s="93"/>
      <c r="FQ405" s="93"/>
      <c r="FR405" s="93"/>
      <c r="FS405" s="93"/>
      <c r="FT405" s="93"/>
      <c r="FU405" s="93"/>
      <c r="FV405" s="93"/>
      <c r="FW405" s="93"/>
      <c r="FX405" s="93"/>
      <c r="FY405" s="93"/>
      <c r="FZ405" s="93"/>
      <c r="GA405" s="93"/>
      <c r="GB405" s="93"/>
      <c r="GC405" s="93"/>
      <c r="GD405" s="93"/>
      <c r="GE405" s="93"/>
      <c r="GF405" s="93"/>
      <c r="GG405" s="93"/>
      <c r="GH405" s="93"/>
      <c r="GI405" s="93"/>
      <c r="GJ405" s="93"/>
      <c r="GK405" s="93"/>
      <c r="GL405" s="93"/>
      <c r="GM405" s="93"/>
      <c r="GN405" s="93"/>
      <c r="GO405" s="93"/>
      <c r="GP405" s="93"/>
      <c r="GQ405" s="93"/>
      <c r="GR405" s="93"/>
      <c r="GS405" s="93"/>
      <c r="GT405" s="93"/>
      <c r="GU405" s="93"/>
      <c r="GV405" s="93"/>
      <c r="GW405" s="93"/>
      <c r="GX405" s="93"/>
      <c r="GY405" s="93"/>
      <c r="GZ405" s="93"/>
      <c r="HA405" s="93"/>
      <c r="HB405" s="93"/>
      <c r="HC405" s="93"/>
      <c r="HD405" s="93"/>
      <c r="HE405" s="93"/>
      <c r="HF405" s="93"/>
      <c r="HG405" s="93"/>
      <c r="HH405" s="93"/>
      <c r="HI405" s="93"/>
      <c r="HJ405" s="93"/>
      <c r="HK405" s="93"/>
      <c r="HL405" s="93"/>
      <c r="HM405" s="93"/>
      <c r="HN405" s="93"/>
      <c r="HO405" s="93"/>
      <c r="HP405" s="93"/>
      <c r="HQ405" s="93"/>
      <c r="HR405" s="93"/>
      <c r="HS405" s="93"/>
      <c r="HT405" s="93"/>
      <c r="HU405" s="93"/>
      <c r="HV405" s="93"/>
      <c r="HW405" s="93"/>
      <c r="HX405" s="93"/>
      <c r="HY405" s="93"/>
      <c r="HZ405" s="93"/>
      <c r="IA405" s="93"/>
      <c r="IB405" s="93"/>
      <c r="IC405" s="93"/>
      <c r="ID405" s="93"/>
      <c r="IE405" s="93"/>
      <c r="IF405" s="93"/>
      <c r="IG405" s="93"/>
      <c r="IH405" s="93"/>
      <c r="II405" s="93"/>
      <c r="IJ405" s="93"/>
      <c r="IK405" s="93"/>
      <c r="IL405" s="93"/>
      <c r="IM405" s="93"/>
      <c r="IN405" s="93"/>
      <c r="IO405" s="93"/>
      <c r="IP405" s="93"/>
      <c r="IQ405" s="93"/>
      <c r="IR405" s="93"/>
      <c r="IS405" s="93"/>
      <c r="IT405" s="93"/>
      <c r="IU405" s="93"/>
      <c r="IV405" s="93"/>
      <c r="IW405" s="93"/>
    </row>
    <row r="406" customFormat="false" ht="12.75" hidden="false" customHeight="false" outlineLevel="0" collapsed="false">
      <c r="A406" s="93"/>
      <c r="B406" s="105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  <c r="CV406" s="93"/>
      <c r="CW406" s="93"/>
      <c r="CX406" s="93"/>
      <c r="CY406" s="93"/>
      <c r="CZ406" s="93"/>
      <c r="DA406" s="93"/>
      <c r="DB406" s="93"/>
      <c r="DC406" s="93"/>
      <c r="DD406" s="93"/>
      <c r="DE406" s="93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  <c r="EJ406" s="93"/>
      <c r="EK406" s="93"/>
      <c r="EL406" s="93"/>
      <c r="EM406" s="93"/>
      <c r="EN406" s="93"/>
      <c r="EO406" s="93"/>
      <c r="EP406" s="93"/>
      <c r="EQ406" s="93"/>
      <c r="ER406" s="93"/>
      <c r="ES406" s="93"/>
      <c r="ET406" s="93"/>
      <c r="EU406" s="93"/>
      <c r="EV406" s="93"/>
      <c r="EW406" s="93"/>
      <c r="EX406" s="93"/>
      <c r="EY406" s="93"/>
      <c r="EZ406" s="93"/>
      <c r="FA406" s="93"/>
      <c r="FB406" s="93"/>
      <c r="FC406" s="93"/>
      <c r="FD406" s="93"/>
      <c r="FE406" s="93"/>
      <c r="FF406" s="93"/>
      <c r="FG406" s="93"/>
      <c r="FH406" s="93"/>
      <c r="FI406" s="93"/>
      <c r="FJ406" s="93"/>
      <c r="FK406" s="93"/>
      <c r="FL406" s="93"/>
      <c r="FM406" s="93"/>
      <c r="FN406" s="93"/>
      <c r="FO406" s="93"/>
      <c r="FP406" s="93"/>
      <c r="FQ406" s="93"/>
      <c r="FR406" s="93"/>
      <c r="FS406" s="93"/>
      <c r="FT406" s="93"/>
      <c r="FU406" s="93"/>
      <c r="FV406" s="93"/>
      <c r="FW406" s="93"/>
      <c r="FX406" s="93"/>
      <c r="FY406" s="93"/>
      <c r="FZ406" s="93"/>
      <c r="GA406" s="93"/>
      <c r="GB406" s="93"/>
      <c r="GC406" s="93"/>
      <c r="GD406" s="93"/>
      <c r="GE406" s="93"/>
      <c r="GF406" s="93"/>
      <c r="GG406" s="93"/>
      <c r="GH406" s="93"/>
      <c r="GI406" s="93"/>
      <c r="GJ406" s="93"/>
      <c r="GK406" s="93"/>
      <c r="GL406" s="93"/>
      <c r="GM406" s="93"/>
      <c r="GN406" s="93"/>
      <c r="GO406" s="93"/>
      <c r="GP406" s="93"/>
      <c r="GQ406" s="93"/>
      <c r="GR406" s="93"/>
      <c r="GS406" s="93"/>
      <c r="GT406" s="93"/>
      <c r="GU406" s="93"/>
      <c r="GV406" s="93"/>
      <c r="GW406" s="93"/>
      <c r="GX406" s="93"/>
      <c r="GY406" s="93"/>
      <c r="GZ406" s="93"/>
      <c r="HA406" s="93"/>
      <c r="HB406" s="93"/>
      <c r="HC406" s="93"/>
      <c r="HD406" s="93"/>
      <c r="HE406" s="93"/>
      <c r="HF406" s="93"/>
      <c r="HG406" s="93"/>
      <c r="HH406" s="93"/>
      <c r="HI406" s="93"/>
      <c r="HJ406" s="93"/>
      <c r="HK406" s="93"/>
      <c r="HL406" s="93"/>
      <c r="HM406" s="93"/>
      <c r="HN406" s="93"/>
      <c r="HO406" s="93"/>
      <c r="HP406" s="93"/>
      <c r="HQ406" s="93"/>
      <c r="HR406" s="93"/>
      <c r="HS406" s="93"/>
      <c r="HT406" s="93"/>
      <c r="HU406" s="93"/>
      <c r="HV406" s="93"/>
      <c r="HW406" s="93"/>
      <c r="HX406" s="93"/>
      <c r="HY406" s="93"/>
      <c r="HZ406" s="93"/>
      <c r="IA406" s="93"/>
      <c r="IB406" s="93"/>
      <c r="IC406" s="93"/>
      <c r="ID406" s="93"/>
      <c r="IE406" s="93"/>
      <c r="IF406" s="93"/>
      <c r="IG406" s="93"/>
      <c r="IH406" s="93"/>
      <c r="II406" s="93"/>
      <c r="IJ406" s="93"/>
      <c r="IK406" s="93"/>
      <c r="IL406" s="93"/>
      <c r="IM406" s="93"/>
      <c r="IN406" s="93"/>
      <c r="IO406" s="93"/>
      <c r="IP406" s="93"/>
      <c r="IQ406" s="93"/>
      <c r="IR406" s="93"/>
      <c r="IS406" s="93"/>
      <c r="IT406" s="93"/>
      <c r="IU406" s="93"/>
      <c r="IV406" s="93"/>
      <c r="IW406" s="93"/>
    </row>
    <row r="407" customFormat="false" ht="12.75" hidden="false" customHeight="false" outlineLevel="0" collapsed="false">
      <c r="A407" s="93"/>
      <c r="B407" s="105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  <c r="CV407" s="93"/>
      <c r="CW407" s="93"/>
      <c r="CX407" s="93"/>
      <c r="CY407" s="93"/>
      <c r="CZ407" s="93"/>
      <c r="DA407" s="93"/>
      <c r="DB407" s="93"/>
      <c r="DC407" s="93"/>
      <c r="DD407" s="93"/>
      <c r="DE407" s="93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  <c r="EJ407" s="93"/>
      <c r="EK407" s="93"/>
      <c r="EL407" s="93"/>
      <c r="EM407" s="93"/>
      <c r="EN407" s="93"/>
      <c r="EO407" s="93"/>
      <c r="EP407" s="93"/>
      <c r="EQ407" s="93"/>
      <c r="ER407" s="93"/>
      <c r="ES407" s="93"/>
      <c r="ET407" s="93"/>
      <c r="EU407" s="93"/>
      <c r="EV407" s="93"/>
      <c r="EW407" s="93"/>
      <c r="EX407" s="93"/>
      <c r="EY407" s="93"/>
      <c r="EZ407" s="93"/>
      <c r="FA407" s="93"/>
      <c r="FB407" s="93"/>
      <c r="FC407" s="93"/>
      <c r="FD407" s="93"/>
      <c r="FE407" s="93"/>
      <c r="FF407" s="93"/>
      <c r="FG407" s="93"/>
      <c r="FH407" s="93"/>
      <c r="FI407" s="93"/>
      <c r="FJ407" s="93"/>
      <c r="FK407" s="93"/>
      <c r="FL407" s="93"/>
      <c r="FM407" s="93"/>
      <c r="FN407" s="93"/>
      <c r="FO407" s="93"/>
      <c r="FP407" s="93"/>
      <c r="FQ407" s="93"/>
      <c r="FR407" s="93"/>
      <c r="FS407" s="93"/>
      <c r="FT407" s="93"/>
      <c r="FU407" s="93"/>
      <c r="FV407" s="93"/>
      <c r="FW407" s="93"/>
      <c r="FX407" s="93"/>
      <c r="FY407" s="93"/>
      <c r="FZ407" s="93"/>
      <c r="GA407" s="93"/>
      <c r="GB407" s="93"/>
      <c r="GC407" s="93"/>
      <c r="GD407" s="93"/>
      <c r="GE407" s="93"/>
      <c r="GF407" s="93"/>
      <c r="GG407" s="93"/>
      <c r="GH407" s="93"/>
      <c r="GI407" s="93"/>
      <c r="GJ407" s="93"/>
      <c r="GK407" s="93"/>
      <c r="GL407" s="93"/>
      <c r="GM407" s="93"/>
      <c r="GN407" s="93"/>
      <c r="GO407" s="93"/>
      <c r="GP407" s="93"/>
      <c r="GQ407" s="93"/>
      <c r="GR407" s="93"/>
      <c r="GS407" s="93"/>
      <c r="GT407" s="93"/>
      <c r="GU407" s="93"/>
      <c r="GV407" s="93"/>
      <c r="GW407" s="93"/>
      <c r="GX407" s="93"/>
      <c r="GY407" s="93"/>
      <c r="GZ407" s="93"/>
      <c r="HA407" s="93"/>
      <c r="HB407" s="93"/>
      <c r="HC407" s="93"/>
      <c r="HD407" s="93"/>
      <c r="HE407" s="93"/>
      <c r="HF407" s="93"/>
      <c r="HG407" s="93"/>
      <c r="HH407" s="93"/>
      <c r="HI407" s="93"/>
      <c r="HJ407" s="93"/>
      <c r="HK407" s="93"/>
      <c r="HL407" s="93"/>
      <c r="HM407" s="93"/>
      <c r="HN407" s="93"/>
      <c r="HO407" s="93"/>
      <c r="HP407" s="93"/>
      <c r="HQ407" s="93"/>
      <c r="HR407" s="93"/>
      <c r="HS407" s="93"/>
      <c r="HT407" s="93"/>
      <c r="HU407" s="93"/>
      <c r="HV407" s="93"/>
      <c r="HW407" s="93"/>
      <c r="HX407" s="93"/>
      <c r="HY407" s="93"/>
      <c r="HZ407" s="93"/>
      <c r="IA407" s="93"/>
      <c r="IB407" s="93"/>
      <c r="IC407" s="93"/>
      <c r="ID407" s="93"/>
      <c r="IE407" s="93"/>
      <c r="IF407" s="93"/>
      <c r="IG407" s="93"/>
      <c r="IH407" s="93"/>
      <c r="II407" s="93"/>
      <c r="IJ407" s="93"/>
      <c r="IK407" s="93"/>
      <c r="IL407" s="93"/>
      <c r="IM407" s="93"/>
      <c r="IN407" s="93"/>
      <c r="IO407" s="93"/>
      <c r="IP407" s="93"/>
      <c r="IQ407" s="93"/>
      <c r="IR407" s="93"/>
      <c r="IS407" s="93"/>
      <c r="IT407" s="93"/>
      <c r="IU407" s="93"/>
      <c r="IV407" s="93"/>
      <c r="IW407" s="93"/>
    </row>
    <row r="408" customFormat="false" ht="12.75" hidden="false" customHeight="false" outlineLevel="0" collapsed="false">
      <c r="A408" s="93"/>
      <c r="B408" s="105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  <c r="CV408" s="93"/>
      <c r="CW408" s="93"/>
      <c r="CX408" s="93"/>
      <c r="CY408" s="93"/>
      <c r="CZ408" s="93"/>
      <c r="DA408" s="93"/>
      <c r="DB408" s="93"/>
      <c r="DC408" s="93"/>
      <c r="DD408" s="93"/>
      <c r="DE408" s="93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  <c r="EJ408" s="93"/>
      <c r="EK408" s="93"/>
      <c r="EL408" s="93"/>
      <c r="EM408" s="93"/>
      <c r="EN408" s="93"/>
      <c r="EO408" s="93"/>
      <c r="EP408" s="93"/>
      <c r="EQ408" s="93"/>
      <c r="ER408" s="93"/>
      <c r="ES408" s="93"/>
      <c r="ET408" s="93"/>
      <c r="EU408" s="93"/>
      <c r="EV408" s="93"/>
      <c r="EW408" s="93"/>
      <c r="EX408" s="93"/>
      <c r="EY408" s="93"/>
      <c r="EZ408" s="93"/>
      <c r="FA408" s="93"/>
      <c r="FB408" s="93"/>
      <c r="FC408" s="93"/>
      <c r="FD408" s="93"/>
      <c r="FE408" s="93"/>
      <c r="FF408" s="93"/>
      <c r="FG408" s="93"/>
      <c r="FH408" s="93"/>
      <c r="FI408" s="93"/>
      <c r="FJ408" s="93"/>
      <c r="FK408" s="93"/>
      <c r="FL408" s="93"/>
      <c r="FM408" s="93"/>
      <c r="FN408" s="93"/>
      <c r="FO408" s="93"/>
      <c r="FP408" s="93"/>
      <c r="FQ408" s="93"/>
      <c r="FR408" s="93"/>
      <c r="FS408" s="93"/>
      <c r="FT408" s="93"/>
      <c r="FU408" s="93"/>
      <c r="FV408" s="93"/>
      <c r="FW408" s="93"/>
      <c r="FX408" s="93"/>
      <c r="FY408" s="93"/>
      <c r="FZ408" s="93"/>
      <c r="GA408" s="93"/>
      <c r="GB408" s="93"/>
      <c r="GC408" s="93"/>
      <c r="GD408" s="93"/>
      <c r="GE408" s="93"/>
      <c r="GF408" s="93"/>
      <c r="GG408" s="93"/>
      <c r="GH408" s="93"/>
      <c r="GI408" s="93"/>
      <c r="GJ408" s="93"/>
      <c r="GK408" s="93"/>
      <c r="GL408" s="93"/>
      <c r="GM408" s="93"/>
      <c r="GN408" s="93"/>
      <c r="GO408" s="93"/>
      <c r="GP408" s="93"/>
      <c r="GQ408" s="93"/>
      <c r="GR408" s="93"/>
      <c r="GS408" s="93"/>
      <c r="GT408" s="93"/>
      <c r="GU408" s="93"/>
      <c r="GV408" s="93"/>
      <c r="GW408" s="93"/>
      <c r="GX408" s="93"/>
      <c r="GY408" s="93"/>
      <c r="GZ408" s="93"/>
      <c r="HA408" s="93"/>
      <c r="HB408" s="93"/>
      <c r="HC408" s="93"/>
      <c r="HD408" s="93"/>
      <c r="HE408" s="93"/>
      <c r="HF408" s="93"/>
      <c r="HG408" s="93"/>
      <c r="HH408" s="93"/>
      <c r="HI408" s="93"/>
      <c r="HJ408" s="93"/>
      <c r="HK408" s="93"/>
      <c r="HL408" s="93"/>
      <c r="HM408" s="93"/>
      <c r="HN408" s="93"/>
      <c r="HO408" s="93"/>
      <c r="HP408" s="93"/>
      <c r="HQ408" s="93"/>
      <c r="HR408" s="93"/>
      <c r="HS408" s="93"/>
      <c r="HT408" s="93"/>
      <c r="HU408" s="93"/>
      <c r="HV408" s="93"/>
      <c r="HW408" s="93"/>
      <c r="HX408" s="93"/>
      <c r="HY408" s="93"/>
      <c r="HZ408" s="93"/>
      <c r="IA408" s="93"/>
      <c r="IB408" s="93"/>
      <c r="IC408" s="93"/>
      <c r="ID408" s="93"/>
      <c r="IE408" s="93"/>
      <c r="IF408" s="93"/>
      <c r="IG408" s="93"/>
      <c r="IH408" s="93"/>
      <c r="II408" s="93"/>
      <c r="IJ408" s="93"/>
      <c r="IK408" s="93"/>
      <c r="IL408" s="93"/>
      <c r="IM408" s="93"/>
      <c r="IN408" s="93"/>
      <c r="IO408" s="93"/>
      <c r="IP408" s="93"/>
      <c r="IQ408" s="93"/>
      <c r="IR408" s="93"/>
      <c r="IS408" s="93"/>
      <c r="IT408" s="93"/>
      <c r="IU408" s="93"/>
      <c r="IV408" s="93"/>
      <c r="IW408" s="93"/>
    </row>
    <row r="409" customFormat="false" ht="12.75" hidden="false" customHeight="false" outlineLevel="0" collapsed="false">
      <c r="A409" s="93"/>
      <c r="B409" s="105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  <c r="CV409" s="93"/>
      <c r="CW409" s="93"/>
      <c r="CX409" s="93"/>
      <c r="CY409" s="93"/>
      <c r="CZ409" s="93"/>
      <c r="DA409" s="93"/>
      <c r="DB409" s="93"/>
      <c r="DC409" s="93"/>
      <c r="DD409" s="93"/>
      <c r="DE409" s="93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  <c r="EJ409" s="93"/>
      <c r="EK409" s="93"/>
      <c r="EL409" s="93"/>
      <c r="EM409" s="93"/>
      <c r="EN409" s="93"/>
      <c r="EO409" s="93"/>
      <c r="EP409" s="93"/>
      <c r="EQ409" s="93"/>
      <c r="ER409" s="93"/>
      <c r="ES409" s="93"/>
      <c r="ET409" s="93"/>
      <c r="EU409" s="93"/>
      <c r="EV409" s="93"/>
      <c r="EW409" s="93"/>
      <c r="EX409" s="93"/>
      <c r="EY409" s="93"/>
      <c r="EZ409" s="93"/>
      <c r="FA409" s="93"/>
      <c r="FB409" s="93"/>
      <c r="FC409" s="93"/>
      <c r="FD409" s="93"/>
      <c r="FE409" s="93"/>
      <c r="FF409" s="93"/>
      <c r="FG409" s="93"/>
      <c r="FH409" s="93"/>
      <c r="FI409" s="93"/>
      <c r="FJ409" s="93"/>
      <c r="FK409" s="93"/>
      <c r="FL409" s="93"/>
      <c r="FM409" s="93"/>
      <c r="FN409" s="93"/>
      <c r="FO409" s="93"/>
      <c r="FP409" s="93"/>
      <c r="FQ409" s="93"/>
      <c r="FR409" s="93"/>
      <c r="FS409" s="93"/>
      <c r="FT409" s="93"/>
      <c r="FU409" s="93"/>
      <c r="FV409" s="93"/>
      <c r="FW409" s="93"/>
      <c r="FX409" s="93"/>
      <c r="FY409" s="93"/>
      <c r="FZ409" s="93"/>
      <c r="GA409" s="93"/>
      <c r="GB409" s="93"/>
      <c r="GC409" s="93"/>
      <c r="GD409" s="93"/>
      <c r="GE409" s="93"/>
      <c r="GF409" s="93"/>
      <c r="GG409" s="93"/>
      <c r="GH409" s="93"/>
      <c r="GI409" s="93"/>
      <c r="GJ409" s="93"/>
      <c r="GK409" s="93"/>
      <c r="GL409" s="93"/>
      <c r="GM409" s="93"/>
      <c r="GN409" s="93"/>
      <c r="GO409" s="93"/>
      <c r="GP409" s="93"/>
      <c r="GQ409" s="93"/>
      <c r="GR409" s="93"/>
      <c r="GS409" s="93"/>
      <c r="GT409" s="93"/>
      <c r="GU409" s="93"/>
      <c r="GV409" s="93"/>
      <c r="GW409" s="93"/>
      <c r="GX409" s="93"/>
      <c r="GY409" s="93"/>
      <c r="GZ409" s="93"/>
      <c r="HA409" s="93"/>
      <c r="HB409" s="93"/>
      <c r="HC409" s="93"/>
      <c r="HD409" s="93"/>
      <c r="HE409" s="93"/>
      <c r="HF409" s="93"/>
      <c r="HG409" s="93"/>
      <c r="HH409" s="93"/>
      <c r="HI409" s="93"/>
      <c r="HJ409" s="93"/>
      <c r="HK409" s="93"/>
      <c r="HL409" s="93"/>
      <c r="HM409" s="93"/>
      <c r="HN409" s="93"/>
      <c r="HO409" s="93"/>
      <c r="HP409" s="93"/>
      <c r="HQ409" s="93"/>
      <c r="HR409" s="93"/>
      <c r="HS409" s="93"/>
      <c r="HT409" s="93"/>
      <c r="HU409" s="93"/>
      <c r="HV409" s="93"/>
      <c r="HW409" s="93"/>
      <c r="HX409" s="93"/>
      <c r="HY409" s="93"/>
      <c r="HZ409" s="93"/>
      <c r="IA409" s="93"/>
      <c r="IB409" s="93"/>
      <c r="IC409" s="93"/>
      <c r="ID409" s="93"/>
      <c r="IE409" s="93"/>
      <c r="IF409" s="93"/>
      <c r="IG409" s="93"/>
      <c r="IH409" s="93"/>
      <c r="II409" s="93"/>
      <c r="IJ409" s="93"/>
      <c r="IK409" s="93"/>
      <c r="IL409" s="93"/>
      <c r="IM409" s="93"/>
      <c r="IN409" s="93"/>
      <c r="IO409" s="93"/>
      <c r="IP409" s="93"/>
      <c r="IQ409" s="93"/>
      <c r="IR409" s="93"/>
      <c r="IS409" s="93"/>
      <c r="IT409" s="93"/>
      <c r="IU409" s="93"/>
      <c r="IV409" s="93"/>
      <c r="IW409" s="93"/>
    </row>
    <row r="410" customFormat="false" ht="12.75" hidden="false" customHeight="false" outlineLevel="0" collapsed="false">
      <c r="A410" s="93"/>
      <c r="B410" s="105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  <c r="CV410" s="93"/>
      <c r="CW410" s="93"/>
      <c r="CX410" s="93"/>
      <c r="CY410" s="93"/>
      <c r="CZ410" s="93"/>
      <c r="DA410" s="93"/>
      <c r="DB410" s="93"/>
      <c r="DC410" s="93"/>
      <c r="DD410" s="93"/>
      <c r="DE410" s="93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  <c r="EJ410" s="93"/>
      <c r="EK410" s="93"/>
      <c r="EL410" s="93"/>
      <c r="EM410" s="93"/>
      <c r="EN410" s="93"/>
      <c r="EO410" s="93"/>
      <c r="EP410" s="93"/>
      <c r="EQ410" s="93"/>
      <c r="ER410" s="93"/>
      <c r="ES410" s="93"/>
      <c r="ET410" s="93"/>
      <c r="EU410" s="93"/>
      <c r="EV410" s="93"/>
      <c r="EW410" s="93"/>
      <c r="EX410" s="93"/>
      <c r="EY410" s="93"/>
      <c r="EZ410" s="93"/>
      <c r="FA410" s="93"/>
      <c r="FB410" s="93"/>
      <c r="FC410" s="93"/>
      <c r="FD410" s="93"/>
      <c r="FE410" s="93"/>
      <c r="FF410" s="93"/>
      <c r="FG410" s="93"/>
      <c r="FH410" s="93"/>
      <c r="FI410" s="93"/>
      <c r="FJ410" s="93"/>
      <c r="FK410" s="93"/>
      <c r="FL410" s="93"/>
      <c r="FM410" s="93"/>
      <c r="FN410" s="93"/>
      <c r="FO410" s="93"/>
      <c r="FP410" s="93"/>
      <c r="FQ410" s="93"/>
      <c r="FR410" s="93"/>
      <c r="FS410" s="93"/>
      <c r="FT410" s="93"/>
      <c r="FU410" s="93"/>
      <c r="FV410" s="93"/>
      <c r="FW410" s="93"/>
      <c r="FX410" s="93"/>
      <c r="FY410" s="93"/>
      <c r="FZ410" s="93"/>
      <c r="GA410" s="93"/>
      <c r="GB410" s="93"/>
      <c r="GC410" s="93"/>
      <c r="GD410" s="93"/>
      <c r="GE410" s="93"/>
      <c r="GF410" s="93"/>
      <c r="GG410" s="93"/>
      <c r="GH410" s="93"/>
      <c r="GI410" s="93"/>
      <c r="GJ410" s="93"/>
      <c r="GK410" s="93"/>
      <c r="GL410" s="93"/>
      <c r="GM410" s="93"/>
      <c r="GN410" s="93"/>
      <c r="GO410" s="93"/>
      <c r="GP410" s="93"/>
      <c r="GQ410" s="93"/>
      <c r="GR410" s="93"/>
      <c r="GS410" s="93"/>
      <c r="GT410" s="93"/>
      <c r="GU410" s="93"/>
      <c r="GV410" s="93"/>
      <c r="GW410" s="93"/>
      <c r="GX410" s="93"/>
      <c r="GY410" s="93"/>
      <c r="GZ410" s="93"/>
      <c r="HA410" s="93"/>
      <c r="HB410" s="93"/>
      <c r="HC410" s="93"/>
      <c r="HD410" s="93"/>
      <c r="HE410" s="93"/>
      <c r="HF410" s="93"/>
      <c r="HG410" s="93"/>
      <c r="HH410" s="93"/>
      <c r="HI410" s="93"/>
      <c r="HJ410" s="93"/>
      <c r="HK410" s="93"/>
      <c r="HL410" s="93"/>
      <c r="HM410" s="93"/>
      <c r="HN410" s="93"/>
      <c r="HO410" s="93"/>
      <c r="HP410" s="93"/>
      <c r="HQ410" s="93"/>
      <c r="HR410" s="93"/>
      <c r="HS410" s="93"/>
      <c r="HT410" s="93"/>
      <c r="HU410" s="93"/>
      <c r="HV410" s="93"/>
      <c r="HW410" s="93"/>
      <c r="HX410" s="93"/>
      <c r="HY410" s="93"/>
      <c r="HZ410" s="93"/>
      <c r="IA410" s="93"/>
      <c r="IB410" s="93"/>
      <c r="IC410" s="93"/>
      <c r="ID410" s="93"/>
      <c r="IE410" s="93"/>
      <c r="IF410" s="93"/>
      <c r="IG410" s="93"/>
      <c r="IH410" s="93"/>
      <c r="II410" s="93"/>
      <c r="IJ410" s="93"/>
      <c r="IK410" s="93"/>
      <c r="IL410" s="93"/>
      <c r="IM410" s="93"/>
      <c r="IN410" s="93"/>
      <c r="IO410" s="93"/>
      <c r="IP410" s="93"/>
      <c r="IQ410" s="93"/>
      <c r="IR410" s="93"/>
      <c r="IS410" s="93"/>
      <c r="IT410" s="93"/>
      <c r="IU410" s="93"/>
      <c r="IV410" s="93"/>
      <c r="IW410" s="93"/>
    </row>
    <row r="411" customFormat="false" ht="12.75" hidden="false" customHeight="false" outlineLevel="0" collapsed="false">
      <c r="A411" s="93"/>
      <c r="B411" s="105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  <c r="EX411" s="93"/>
      <c r="EY411" s="93"/>
      <c r="EZ411" s="93"/>
      <c r="FA411" s="93"/>
      <c r="FB411" s="93"/>
      <c r="FC411" s="93"/>
      <c r="FD411" s="93"/>
      <c r="FE411" s="93"/>
      <c r="FF411" s="93"/>
      <c r="FG411" s="93"/>
      <c r="FH411" s="93"/>
      <c r="FI411" s="93"/>
      <c r="FJ411" s="93"/>
      <c r="FK411" s="93"/>
      <c r="FL411" s="93"/>
      <c r="FM411" s="93"/>
      <c r="FN411" s="93"/>
      <c r="FO411" s="93"/>
      <c r="FP411" s="93"/>
      <c r="FQ411" s="93"/>
      <c r="FR411" s="93"/>
      <c r="FS411" s="93"/>
      <c r="FT411" s="93"/>
      <c r="FU411" s="93"/>
      <c r="FV411" s="93"/>
      <c r="FW411" s="93"/>
      <c r="FX411" s="93"/>
      <c r="FY411" s="93"/>
      <c r="FZ411" s="93"/>
      <c r="GA411" s="93"/>
      <c r="GB411" s="93"/>
      <c r="GC411" s="93"/>
      <c r="GD411" s="93"/>
      <c r="GE411" s="93"/>
      <c r="GF411" s="93"/>
      <c r="GG411" s="93"/>
      <c r="GH411" s="93"/>
      <c r="GI411" s="93"/>
      <c r="GJ411" s="93"/>
      <c r="GK411" s="93"/>
      <c r="GL411" s="93"/>
      <c r="GM411" s="93"/>
      <c r="GN411" s="93"/>
      <c r="GO411" s="93"/>
      <c r="GP411" s="93"/>
      <c r="GQ411" s="93"/>
      <c r="GR411" s="93"/>
      <c r="GS411" s="93"/>
      <c r="GT411" s="93"/>
      <c r="GU411" s="93"/>
      <c r="GV411" s="93"/>
      <c r="GW411" s="93"/>
      <c r="GX411" s="93"/>
      <c r="GY411" s="93"/>
      <c r="GZ411" s="93"/>
      <c r="HA411" s="93"/>
      <c r="HB411" s="93"/>
      <c r="HC411" s="93"/>
      <c r="HD411" s="93"/>
      <c r="HE411" s="93"/>
      <c r="HF411" s="93"/>
      <c r="HG411" s="93"/>
      <c r="HH411" s="93"/>
      <c r="HI411" s="93"/>
      <c r="HJ411" s="93"/>
      <c r="HK411" s="93"/>
      <c r="HL411" s="93"/>
      <c r="HM411" s="93"/>
      <c r="HN411" s="93"/>
      <c r="HO411" s="93"/>
      <c r="HP411" s="93"/>
      <c r="HQ411" s="93"/>
      <c r="HR411" s="93"/>
      <c r="HS411" s="93"/>
      <c r="HT411" s="93"/>
      <c r="HU411" s="93"/>
      <c r="HV411" s="93"/>
      <c r="HW411" s="93"/>
      <c r="HX411" s="93"/>
      <c r="HY411" s="93"/>
      <c r="HZ411" s="93"/>
      <c r="IA411" s="93"/>
      <c r="IB411" s="93"/>
      <c r="IC411" s="93"/>
      <c r="ID411" s="93"/>
      <c r="IE411" s="93"/>
      <c r="IF411" s="93"/>
      <c r="IG411" s="93"/>
      <c r="IH411" s="93"/>
      <c r="II411" s="93"/>
      <c r="IJ411" s="93"/>
      <c r="IK411" s="93"/>
      <c r="IL411" s="93"/>
      <c r="IM411" s="93"/>
      <c r="IN411" s="93"/>
      <c r="IO411" s="93"/>
      <c r="IP411" s="93"/>
      <c r="IQ411" s="93"/>
      <c r="IR411" s="93"/>
      <c r="IS411" s="93"/>
      <c r="IT411" s="93"/>
      <c r="IU411" s="93"/>
      <c r="IV411" s="93"/>
      <c r="IW411" s="93"/>
    </row>
    <row r="412" customFormat="false" ht="12.75" hidden="false" customHeight="false" outlineLevel="0" collapsed="false">
      <c r="A412" s="93"/>
      <c r="B412" s="105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  <c r="CV412" s="93"/>
      <c r="CW412" s="93"/>
      <c r="CX412" s="93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  <c r="EX412" s="93"/>
      <c r="EY412" s="93"/>
      <c r="EZ412" s="93"/>
      <c r="FA412" s="93"/>
      <c r="FB412" s="93"/>
      <c r="FC412" s="93"/>
      <c r="FD412" s="93"/>
      <c r="FE412" s="93"/>
      <c r="FF412" s="93"/>
      <c r="FG412" s="93"/>
      <c r="FH412" s="93"/>
      <c r="FI412" s="93"/>
      <c r="FJ412" s="93"/>
      <c r="FK412" s="93"/>
      <c r="FL412" s="93"/>
      <c r="FM412" s="93"/>
      <c r="FN412" s="93"/>
      <c r="FO412" s="93"/>
      <c r="FP412" s="93"/>
      <c r="FQ412" s="93"/>
      <c r="FR412" s="93"/>
      <c r="FS412" s="93"/>
      <c r="FT412" s="93"/>
      <c r="FU412" s="93"/>
      <c r="FV412" s="93"/>
      <c r="FW412" s="93"/>
      <c r="FX412" s="93"/>
      <c r="FY412" s="93"/>
      <c r="FZ412" s="93"/>
      <c r="GA412" s="93"/>
      <c r="GB412" s="93"/>
      <c r="GC412" s="93"/>
      <c r="GD412" s="93"/>
      <c r="GE412" s="93"/>
      <c r="GF412" s="93"/>
      <c r="GG412" s="93"/>
      <c r="GH412" s="93"/>
      <c r="GI412" s="93"/>
      <c r="GJ412" s="93"/>
      <c r="GK412" s="93"/>
      <c r="GL412" s="93"/>
      <c r="GM412" s="93"/>
      <c r="GN412" s="93"/>
      <c r="GO412" s="93"/>
      <c r="GP412" s="93"/>
      <c r="GQ412" s="93"/>
      <c r="GR412" s="93"/>
      <c r="GS412" s="93"/>
      <c r="GT412" s="93"/>
      <c r="GU412" s="93"/>
      <c r="GV412" s="93"/>
      <c r="GW412" s="93"/>
      <c r="GX412" s="93"/>
      <c r="GY412" s="93"/>
      <c r="GZ412" s="93"/>
      <c r="HA412" s="93"/>
      <c r="HB412" s="93"/>
      <c r="HC412" s="93"/>
      <c r="HD412" s="93"/>
      <c r="HE412" s="93"/>
      <c r="HF412" s="93"/>
      <c r="HG412" s="93"/>
      <c r="HH412" s="93"/>
      <c r="HI412" s="93"/>
      <c r="HJ412" s="93"/>
      <c r="HK412" s="93"/>
      <c r="HL412" s="93"/>
      <c r="HM412" s="93"/>
      <c r="HN412" s="93"/>
      <c r="HO412" s="93"/>
      <c r="HP412" s="93"/>
      <c r="HQ412" s="93"/>
      <c r="HR412" s="93"/>
      <c r="HS412" s="93"/>
      <c r="HT412" s="93"/>
      <c r="HU412" s="93"/>
      <c r="HV412" s="93"/>
      <c r="HW412" s="93"/>
      <c r="HX412" s="93"/>
      <c r="HY412" s="93"/>
      <c r="HZ412" s="93"/>
      <c r="IA412" s="93"/>
      <c r="IB412" s="93"/>
      <c r="IC412" s="93"/>
      <c r="ID412" s="93"/>
      <c r="IE412" s="93"/>
      <c r="IF412" s="93"/>
      <c r="IG412" s="93"/>
      <c r="IH412" s="93"/>
      <c r="II412" s="93"/>
      <c r="IJ412" s="93"/>
      <c r="IK412" s="93"/>
      <c r="IL412" s="93"/>
      <c r="IM412" s="93"/>
      <c r="IN412" s="93"/>
      <c r="IO412" s="93"/>
      <c r="IP412" s="93"/>
      <c r="IQ412" s="93"/>
      <c r="IR412" s="93"/>
      <c r="IS412" s="93"/>
      <c r="IT412" s="93"/>
      <c r="IU412" s="93"/>
      <c r="IV412" s="93"/>
      <c r="IW412" s="93"/>
    </row>
    <row r="413" customFormat="false" ht="12.75" hidden="false" customHeight="false" outlineLevel="0" collapsed="false">
      <c r="A413" s="93"/>
      <c r="B413" s="105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  <c r="CV413" s="93"/>
      <c r="CW413" s="93"/>
      <c r="CX413" s="93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  <c r="EX413" s="93"/>
      <c r="EY413" s="93"/>
      <c r="EZ413" s="93"/>
      <c r="FA413" s="93"/>
      <c r="FB413" s="93"/>
      <c r="FC413" s="93"/>
      <c r="FD413" s="93"/>
      <c r="FE413" s="93"/>
      <c r="FF413" s="93"/>
      <c r="FG413" s="93"/>
      <c r="FH413" s="93"/>
      <c r="FI413" s="93"/>
      <c r="FJ413" s="93"/>
      <c r="FK413" s="93"/>
      <c r="FL413" s="93"/>
      <c r="FM413" s="93"/>
      <c r="FN413" s="93"/>
      <c r="FO413" s="93"/>
      <c r="FP413" s="93"/>
      <c r="FQ413" s="93"/>
      <c r="FR413" s="93"/>
      <c r="FS413" s="93"/>
      <c r="FT413" s="93"/>
      <c r="FU413" s="93"/>
      <c r="FV413" s="93"/>
      <c r="FW413" s="93"/>
      <c r="FX413" s="93"/>
      <c r="FY413" s="93"/>
      <c r="FZ413" s="93"/>
      <c r="GA413" s="93"/>
      <c r="GB413" s="93"/>
      <c r="GC413" s="93"/>
      <c r="GD413" s="93"/>
      <c r="GE413" s="93"/>
      <c r="GF413" s="93"/>
      <c r="GG413" s="93"/>
      <c r="GH413" s="93"/>
      <c r="GI413" s="93"/>
      <c r="GJ413" s="93"/>
      <c r="GK413" s="93"/>
      <c r="GL413" s="93"/>
      <c r="GM413" s="93"/>
      <c r="GN413" s="93"/>
      <c r="GO413" s="93"/>
      <c r="GP413" s="93"/>
      <c r="GQ413" s="93"/>
      <c r="GR413" s="93"/>
      <c r="GS413" s="93"/>
      <c r="GT413" s="93"/>
      <c r="GU413" s="93"/>
      <c r="GV413" s="93"/>
      <c r="GW413" s="93"/>
      <c r="GX413" s="93"/>
      <c r="GY413" s="93"/>
      <c r="GZ413" s="93"/>
      <c r="HA413" s="93"/>
      <c r="HB413" s="93"/>
      <c r="HC413" s="93"/>
      <c r="HD413" s="93"/>
      <c r="HE413" s="93"/>
      <c r="HF413" s="93"/>
      <c r="HG413" s="93"/>
      <c r="HH413" s="93"/>
      <c r="HI413" s="93"/>
      <c r="HJ413" s="93"/>
      <c r="HK413" s="93"/>
      <c r="HL413" s="93"/>
      <c r="HM413" s="93"/>
      <c r="HN413" s="93"/>
      <c r="HO413" s="93"/>
      <c r="HP413" s="93"/>
      <c r="HQ413" s="93"/>
      <c r="HR413" s="93"/>
      <c r="HS413" s="93"/>
      <c r="HT413" s="93"/>
      <c r="HU413" s="93"/>
      <c r="HV413" s="93"/>
      <c r="HW413" s="93"/>
      <c r="HX413" s="93"/>
      <c r="HY413" s="93"/>
      <c r="HZ413" s="93"/>
      <c r="IA413" s="93"/>
      <c r="IB413" s="93"/>
      <c r="IC413" s="93"/>
      <c r="ID413" s="93"/>
      <c r="IE413" s="93"/>
      <c r="IF413" s="93"/>
      <c r="IG413" s="93"/>
      <c r="IH413" s="93"/>
      <c r="II413" s="93"/>
      <c r="IJ413" s="93"/>
      <c r="IK413" s="93"/>
      <c r="IL413" s="93"/>
      <c r="IM413" s="93"/>
      <c r="IN413" s="93"/>
      <c r="IO413" s="93"/>
      <c r="IP413" s="93"/>
      <c r="IQ413" s="93"/>
      <c r="IR413" s="93"/>
      <c r="IS413" s="93"/>
      <c r="IT413" s="93"/>
      <c r="IU413" s="93"/>
      <c r="IV413" s="93"/>
      <c r="IW413" s="93"/>
    </row>
    <row r="414" customFormat="false" ht="12.75" hidden="false" customHeight="false" outlineLevel="0" collapsed="false">
      <c r="A414" s="93"/>
      <c r="B414" s="105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  <c r="CV414" s="93"/>
      <c r="CW414" s="93"/>
      <c r="CX414" s="93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  <c r="EX414" s="93"/>
      <c r="EY414" s="93"/>
      <c r="EZ414" s="93"/>
      <c r="FA414" s="93"/>
      <c r="FB414" s="93"/>
      <c r="FC414" s="93"/>
      <c r="FD414" s="93"/>
      <c r="FE414" s="93"/>
      <c r="FF414" s="93"/>
      <c r="FG414" s="93"/>
      <c r="FH414" s="93"/>
      <c r="FI414" s="93"/>
      <c r="FJ414" s="93"/>
      <c r="FK414" s="93"/>
      <c r="FL414" s="93"/>
      <c r="FM414" s="93"/>
      <c r="FN414" s="93"/>
      <c r="FO414" s="93"/>
      <c r="FP414" s="93"/>
      <c r="FQ414" s="93"/>
      <c r="FR414" s="93"/>
      <c r="FS414" s="93"/>
      <c r="FT414" s="93"/>
      <c r="FU414" s="93"/>
      <c r="FV414" s="93"/>
      <c r="FW414" s="93"/>
      <c r="FX414" s="93"/>
      <c r="FY414" s="93"/>
      <c r="FZ414" s="93"/>
      <c r="GA414" s="93"/>
      <c r="GB414" s="93"/>
      <c r="GC414" s="93"/>
      <c r="GD414" s="93"/>
      <c r="GE414" s="93"/>
      <c r="GF414" s="93"/>
      <c r="GG414" s="93"/>
      <c r="GH414" s="93"/>
      <c r="GI414" s="93"/>
      <c r="GJ414" s="93"/>
      <c r="GK414" s="93"/>
      <c r="GL414" s="93"/>
      <c r="GM414" s="93"/>
      <c r="GN414" s="93"/>
      <c r="GO414" s="93"/>
      <c r="GP414" s="93"/>
      <c r="GQ414" s="93"/>
      <c r="GR414" s="93"/>
      <c r="GS414" s="93"/>
      <c r="GT414" s="93"/>
      <c r="GU414" s="93"/>
      <c r="GV414" s="93"/>
      <c r="GW414" s="93"/>
      <c r="GX414" s="93"/>
      <c r="GY414" s="93"/>
      <c r="GZ414" s="93"/>
      <c r="HA414" s="93"/>
      <c r="HB414" s="93"/>
      <c r="HC414" s="93"/>
      <c r="HD414" s="93"/>
      <c r="HE414" s="93"/>
      <c r="HF414" s="93"/>
      <c r="HG414" s="93"/>
      <c r="HH414" s="93"/>
      <c r="HI414" s="93"/>
      <c r="HJ414" s="93"/>
      <c r="HK414" s="93"/>
      <c r="HL414" s="93"/>
      <c r="HM414" s="93"/>
      <c r="HN414" s="93"/>
      <c r="HO414" s="93"/>
      <c r="HP414" s="93"/>
      <c r="HQ414" s="93"/>
      <c r="HR414" s="93"/>
      <c r="HS414" s="93"/>
      <c r="HT414" s="93"/>
      <c r="HU414" s="93"/>
      <c r="HV414" s="93"/>
      <c r="HW414" s="93"/>
      <c r="HX414" s="93"/>
      <c r="HY414" s="93"/>
      <c r="HZ414" s="93"/>
      <c r="IA414" s="93"/>
      <c r="IB414" s="93"/>
      <c r="IC414" s="93"/>
      <c r="ID414" s="93"/>
      <c r="IE414" s="93"/>
      <c r="IF414" s="93"/>
      <c r="IG414" s="93"/>
      <c r="IH414" s="93"/>
      <c r="II414" s="93"/>
      <c r="IJ414" s="93"/>
      <c r="IK414" s="93"/>
      <c r="IL414" s="93"/>
      <c r="IM414" s="93"/>
      <c r="IN414" s="93"/>
      <c r="IO414" s="93"/>
      <c r="IP414" s="93"/>
      <c r="IQ414" s="93"/>
      <c r="IR414" s="93"/>
      <c r="IS414" s="93"/>
      <c r="IT414" s="93"/>
      <c r="IU414" s="93"/>
      <c r="IV414" s="93"/>
      <c r="IW414" s="93"/>
    </row>
    <row r="415" customFormat="false" ht="12.75" hidden="false" customHeight="false" outlineLevel="0" collapsed="false">
      <c r="A415" s="93"/>
      <c r="B415" s="105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  <c r="CV415" s="93"/>
      <c r="CW415" s="93"/>
      <c r="CX415" s="93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  <c r="EX415" s="93"/>
      <c r="EY415" s="93"/>
      <c r="EZ415" s="93"/>
      <c r="FA415" s="93"/>
      <c r="FB415" s="93"/>
      <c r="FC415" s="93"/>
      <c r="FD415" s="93"/>
      <c r="FE415" s="93"/>
      <c r="FF415" s="93"/>
      <c r="FG415" s="93"/>
      <c r="FH415" s="93"/>
      <c r="FI415" s="93"/>
      <c r="FJ415" s="93"/>
      <c r="FK415" s="93"/>
      <c r="FL415" s="93"/>
      <c r="FM415" s="93"/>
      <c r="FN415" s="93"/>
      <c r="FO415" s="93"/>
      <c r="FP415" s="93"/>
      <c r="FQ415" s="93"/>
      <c r="FR415" s="93"/>
      <c r="FS415" s="93"/>
      <c r="FT415" s="93"/>
      <c r="FU415" s="93"/>
      <c r="FV415" s="93"/>
      <c r="FW415" s="93"/>
      <c r="FX415" s="93"/>
      <c r="FY415" s="93"/>
      <c r="FZ415" s="93"/>
      <c r="GA415" s="93"/>
      <c r="GB415" s="93"/>
      <c r="GC415" s="93"/>
      <c r="GD415" s="93"/>
      <c r="GE415" s="93"/>
      <c r="GF415" s="93"/>
      <c r="GG415" s="93"/>
      <c r="GH415" s="93"/>
      <c r="GI415" s="93"/>
      <c r="GJ415" s="93"/>
      <c r="GK415" s="93"/>
      <c r="GL415" s="93"/>
      <c r="GM415" s="93"/>
      <c r="GN415" s="93"/>
      <c r="GO415" s="93"/>
      <c r="GP415" s="93"/>
      <c r="GQ415" s="93"/>
      <c r="GR415" s="93"/>
      <c r="GS415" s="93"/>
      <c r="GT415" s="93"/>
      <c r="GU415" s="93"/>
      <c r="GV415" s="93"/>
      <c r="GW415" s="93"/>
      <c r="GX415" s="93"/>
      <c r="GY415" s="93"/>
      <c r="GZ415" s="93"/>
      <c r="HA415" s="93"/>
      <c r="HB415" s="93"/>
      <c r="HC415" s="93"/>
      <c r="HD415" s="93"/>
      <c r="HE415" s="93"/>
      <c r="HF415" s="93"/>
      <c r="HG415" s="93"/>
      <c r="HH415" s="93"/>
      <c r="HI415" s="93"/>
      <c r="HJ415" s="93"/>
      <c r="HK415" s="93"/>
      <c r="HL415" s="93"/>
      <c r="HM415" s="93"/>
      <c r="HN415" s="93"/>
      <c r="HO415" s="93"/>
      <c r="HP415" s="93"/>
      <c r="HQ415" s="93"/>
      <c r="HR415" s="93"/>
      <c r="HS415" s="93"/>
      <c r="HT415" s="93"/>
      <c r="HU415" s="93"/>
      <c r="HV415" s="93"/>
      <c r="HW415" s="93"/>
      <c r="HX415" s="93"/>
      <c r="HY415" s="93"/>
      <c r="HZ415" s="93"/>
      <c r="IA415" s="93"/>
      <c r="IB415" s="93"/>
      <c r="IC415" s="93"/>
      <c r="ID415" s="93"/>
      <c r="IE415" s="93"/>
      <c r="IF415" s="93"/>
      <c r="IG415" s="93"/>
      <c r="IH415" s="93"/>
      <c r="II415" s="93"/>
      <c r="IJ415" s="93"/>
      <c r="IK415" s="93"/>
      <c r="IL415" s="93"/>
      <c r="IM415" s="93"/>
      <c r="IN415" s="93"/>
      <c r="IO415" s="93"/>
      <c r="IP415" s="93"/>
      <c r="IQ415" s="93"/>
      <c r="IR415" s="93"/>
      <c r="IS415" s="93"/>
      <c r="IT415" s="93"/>
      <c r="IU415" s="93"/>
      <c r="IV415" s="93"/>
      <c r="IW415" s="93"/>
    </row>
    <row r="416" customFormat="false" ht="12.75" hidden="false" customHeight="false" outlineLevel="0" collapsed="false">
      <c r="A416" s="93"/>
      <c r="B416" s="105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  <c r="CV416" s="93"/>
      <c r="CW416" s="93"/>
      <c r="CX416" s="93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  <c r="EX416" s="93"/>
      <c r="EY416" s="93"/>
      <c r="EZ416" s="93"/>
      <c r="FA416" s="93"/>
      <c r="FB416" s="93"/>
      <c r="FC416" s="93"/>
      <c r="FD416" s="93"/>
      <c r="FE416" s="93"/>
      <c r="FF416" s="93"/>
      <c r="FG416" s="93"/>
      <c r="FH416" s="93"/>
      <c r="FI416" s="93"/>
      <c r="FJ416" s="93"/>
      <c r="FK416" s="93"/>
      <c r="FL416" s="93"/>
      <c r="FM416" s="93"/>
      <c r="FN416" s="93"/>
      <c r="FO416" s="93"/>
      <c r="FP416" s="93"/>
      <c r="FQ416" s="93"/>
      <c r="FR416" s="93"/>
      <c r="FS416" s="93"/>
      <c r="FT416" s="93"/>
      <c r="FU416" s="93"/>
      <c r="FV416" s="93"/>
      <c r="FW416" s="93"/>
      <c r="FX416" s="93"/>
      <c r="FY416" s="93"/>
      <c r="FZ416" s="93"/>
      <c r="GA416" s="93"/>
      <c r="GB416" s="93"/>
      <c r="GC416" s="93"/>
      <c r="GD416" s="93"/>
      <c r="GE416" s="93"/>
      <c r="GF416" s="93"/>
      <c r="GG416" s="93"/>
      <c r="GH416" s="93"/>
      <c r="GI416" s="93"/>
      <c r="GJ416" s="93"/>
      <c r="GK416" s="93"/>
      <c r="GL416" s="93"/>
      <c r="GM416" s="93"/>
      <c r="GN416" s="93"/>
      <c r="GO416" s="93"/>
      <c r="GP416" s="93"/>
      <c r="GQ416" s="93"/>
      <c r="GR416" s="93"/>
      <c r="GS416" s="93"/>
      <c r="GT416" s="93"/>
      <c r="GU416" s="93"/>
      <c r="GV416" s="93"/>
      <c r="GW416" s="93"/>
      <c r="GX416" s="93"/>
      <c r="GY416" s="93"/>
      <c r="GZ416" s="93"/>
      <c r="HA416" s="93"/>
      <c r="HB416" s="93"/>
      <c r="HC416" s="93"/>
      <c r="HD416" s="93"/>
      <c r="HE416" s="93"/>
      <c r="HF416" s="93"/>
      <c r="HG416" s="93"/>
      <c r="HH416" s="93"/>
      <c r="HI416" s="93"/>
      <c r="HJ416" s="93"/>
      <c r="HK416" s="93"/>
      <c r="HL416" s="93"/>
      <c r="HM416" s="93"/>
      <c r="HN416" s="93"/>
      <c r="HO416" s="93"/>
      <c r="HP416" s="93"/>
      <c r="HQ416" s="93"/>
      <c r="HR416" s="93"/>
      <c r="HS416" s="93"/>
      <c r="HT416" s="93"/>
      <c r="HU416" s="93"/>
      <c r="HV416" s="93"/>
      <c r="HW416" s="93"/>
      <c r="HX416" s="93"/>
      <c r="HY416" s="93"/>
      <c r="HZ416" s="93"/>
      <c r="IA416" s="93"/>
      <c r="IB416" s="93"/>
      <c r="IC416" s="93"/>
      <c r="ID416" s="93"/>
      <c r="IE416" s="93"/>
      <c r="IF416" s="93"/>
      <c r="IG416" s="93"/>
      <c r="IH416" s="93"/>
      <c r="II416" s="93"/>
      <c r="IJ416" s="93"/>
      <c r="IK416" s="93"/>
      <c r="IL416" s="93"/>
      <c r="IM416" s="93"/>
      <c r="IN416" s="93"/>
      <c r="IO416" s="93"/>
      <c r="IP416" s="93"/>
      <c r="IQ416" s="93"/>
      <c r="IR416" s="93"/>
      <c r="IS416" s="93"/>
      <c r="IT416" s="93"/>
      <c r="IU416" s="93"/>
      <c r="IV416" s="93"/>
      <c r="IW416" s="93"/>
    </row>
    <row r="417" customFormat="false" ht="12.75" hidden="false" customHeight="false" outlineLevel="0" collapsed="false">
      <c r="A417" s="93"/>
      <c r="B417" s="105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  <c r="CV417" s="93"/>
      <c r="CW417" s="93"/>
      <c r="CX417" s="93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  <c r="EX417" s="93"/>
      <c r="EY417" s="93"/>
      <c r="EZ417" s="93"/>
      <c r="FA417" s="93"/>
      <c r="FB417" s="93"/>
      <c r="FC417" s="93"/>
      <c r="FD417" s="93"/>
      <c r="FE417" s="93"/>
      <c r="FF417" s="93"/>
      <c r="FG417" s="93"/>
      <c r="FH417" s="93"/>
      <c r="FI417" s="93"/>
      <c r="FJ417" s="93"/>
      <c r="FK417" s="93"/>
      <c r="FL417" s="93"/>
      <c r="FM417" s="93"/>
      <c r="FN417" s="93"/>
      <c r="FO417" s="93"/>
      <c r="FP417" s="93"/>
      <c r="FQ417" s="93"/>
      <c r="FR417" s="93"/>
      <c r="FS417" s="93"/>
      <c r="FT417" s="93"/>
      <c r="FU417" s="93"/>
      <c r="FV417" s="93"/>
      <c r="FW417" s="93"/>
      <c r="FX417" s="93"/>
      <c r="FY417" s="93"/>
      <c r="FZ417" s="93"/>
      <c r="GA417" s="93"/>
      <c r="GB417" s="93"/>
      <c r="GC417" s="93"/>
      <c r="GD417" s="93"/>
      <c r="GE417" s="93"/>
      <c r="GF417" s="93"/>
      <c r="GG417" s="93"/>
      <c r="GH417" s="93"/>
      <c r="GI417" s="93"/>
      <c r="GJ417" s="93"/>
      <c r="GK417" s="93"/>
      <c r="GL417" s="93"/>
      <c r="GM417" s="93"/>
      <c r="GN417" s="93"/>
      <c r="GO417" s="93"/>
      <c r="GP417" s="93"/>
      <c r="GQ417" s="93"/>
      <c r="GR417" s="93"/>
      <c r="GS417" s="93"/>
      <c r="GT417" s="93"/>
      <c r="GU417" s="93"/>
      <c r="GV417" s="93"/>
      <c r="GW417" s="93"/>
      <c r="GX417" s="93"/>
      <c r="GY417" s="93"/>
      <c r="GZ417" s="93"/>
      <c r="HA417" s="93"/>
      <c r="HB417" s="93"/>
      <c r="HC417" s="93"/>
      <c r="HD417" s="93"/>
      <c r="HE417" s="93"/>
      <c r="HF417" s="93"/>
      <c r="HG417" s="93"/>
      <c r="HH417" s="93"/>
      <c r="HI417" s="93"/>
      <c r="HJ417" s="93"/>
      <c r="HK417" s="93"/>
      <c r="HL417" s="93"/>
      <c r="HM417" s="93"/>
      <c r="HN417" s="93"/>
      <c r="HO417" s="93"/>
      <c r="HP417" s="93"/>
      <c r="HQ417" s="93"/>
      <c r="HR417" s="93"/>
      <c r="HS417" s="93"/>
      <c r="HT417" s="93"/>
      <c r="HU417" s="93"/>
      <c r="HV417" s="93"/>
      <c r="HW417" s="93"/>
      <c r="HX417" s="93"/>
      <c r="HY417" s="93"/>
      <c r="HZ417" s="93"/>
      <c r="IA417" s="93"/>
      <c r="IB417" s="93"/>
      <c r="IC417" s="93"/>
      <c r="ID417" s="93"/>
      <c r="IE417" s="93"/>
      <c r="IF417" s="93"/>
      <c r="IG417" s="93"/>
      <c r="IH417" s="93"/>
      <c r="II417" s="93"/>
      <c r="IJ417" s="93"/>
      <c r="IK417" s="93"/>
      <c r="IL417" s="93"/>
      <c r="IM417" s="93"/>
      <c r="IN417" s="93"/>
      <c r="IO417" s="93"/>
      <c r="IP417" s="93"/>
      <c r="IQ417" s="93"/>
      <c r="IR417" s="93"/>
      <c r="IS417" s="93"/>
      <c r="IT417" s="93"/>
      <c r="IU417" s="93"/>
      <c r="IV417" s="93"/>
      <c r="IW417" s="93"/>
    </row>
    <row r="418" customFormat="false" ht="12.75" hidden="false" customHeight="false" outlineLevel="0" collapsed="false">
      <c r="A418" s="93"/>
      <c r="B418" s="105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  <c r="CV418" s="93"/>
      <c r="CW418" s="93"/>
      <c r="CX418" s="93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  <c r="EX418" s="93"/>
      <c r="EY418" s="93"/>
      <c r="EZ418" s="93"/>
      <c r="FA418" s="93"/>
      <c r="FB418" s="93"/>
      <c r="FC418" s="93"/>
      <c r="FD418" s="93"/>
      <c r="FE418" s="93"/>
      <c r="FF418" s="93"/>
      <c r="FG418" s="93"/>
      <c r="FH418" s="93"/>
      <c r="FI418" s="93"/>
      <c r="FJ418" s="93"/>
      <c r="FK418" s="93"/>
      <c r="FL418" s="93"/>
      <c r="FM418" s="93"/>
      <c r="FN418" s="93"/>
      <c r="FO418" s="93"/>
      <c r="FP418" s="93"/>
      <c r="FQ418" s="93"/>
      <c r="FR418" s="93"/>
      <c r="FS418" s="93"/>
      <c r="FT418" s="93"/>
      <c r="FU418" s="93"/>
      <c r="FV418" s="93"/>
      <c r="FW418" s="93"/>
      <c r="FX418" s="93"/>
      <c r="FY418" s="93"/>
      <c r="FZ418" s="93"/>
      <c r="GA418" s="93"/>
      <c r="GB418" s="93"/>
      <c r="GC418" s="93"/>
      <c r="GD418" s="93"/>
      <c r="GE418" s="93"/>
      <c r="GF418" s="93"/>
      <c r="GG418" s="93"/>
      <c r="GH418" s="93"/>
      <c r="GI418" s="93"/>
      <c r="GJ418" s="93"/>
      <c r="GK418" s="93"/>
      <c r="GL418" s="93"/>
      <c r="GM418" s="93"/>
      <c r="GN418" s="93"/>
      <c r="GO418" s="93"/>
      <c r="GP418" s="93"/>
      <c r="GQ418" s="93"/>
      <c r="GR418" s="93"/>
      <c r="GS418" s="93"/>
      <c r="GT418" s="93"/>
      <c r="GU418" s="93"/>
      <c r="GV418" s="93"/>
      <c r="GW418" s="93"/>
      <c r="GX418" s="93"/>
      <c r="GY418" s="93"/>
      <c r="GZ418" s="93"/>
      <c r="HA418" s="93"/>
      <c r="HB418" s="93"/>
      <c r="HC418" s="93"/>
      <c r="HD418" s="93"/>
      <c r="HE418" s="93"/>
      <c r="HF418" s="93"/>
      <c r="HG418" s="93"/>
      <c r="HH418" s="93"/>
      <c r="HI418" s="93"/>
      <c r="HJ418" s="93"/>
      <c r="HK418" s="93"/>
      <c r="HL418" s="93"/>
      <c r="HM418" s="93"/>
      <c r="HN418" s="93"/>
      <c r="HO418" s="93"/>
      <c r="HP418" s="93"/>
      <c r="HQ418" s="93"/>
      <c r="HR418" s="93"/>
      <c r="HS418" s="93"/>
      <c r="HT418" s="93"/>
      <c r="HU418" s="93"/>
      <c r="HV418" s="93"/>
      <c r="HW418" s="93"/>
      <c r="HX418" s="93"/>
      <c r="HY418" s="93"/>
      <c r="HZ418" s="93"/>
      <c r="IA418" s="93"/>
      <c r="IB418" s="93"/>
      <c r="IC418" s="93"/>
      <c r="ID418" s="93"/>
      <c r="IE418" s="93"/>
      <c r="IF418" s="93"/>
      <c r="IG418" s="93"/>
      <c r="IH418" s="93"/>
      <c r="II418" s="93"/>
      <c r="IJ418" s="93"/>
      <c r="IK418" s="93"/>
      <c r="IL418" s="93"/>
      <c r="IM418" s="93"/>
      <c r="IN418" s="93"/>
      <c r="IO418" s="93"/>
      <c r="IP418" s="93"/>
      <c r="IQ418" s="93"/>
      <c r="IR418" s="93"/>
      <c r="IS418" s="93"/>
      <c r="IT418" s="93"/>
      <c r="IU418" s="93"/>
      <c r="IV418" s="93"/>
      <c r="IW418" s="93"/>
    </row>
    <row r="419" customFormat="false" ht="12.75" hidden="false" customHeight="false" outlineLevel="0" collapsed="false">
      <c r="A419" s="93"/>
      <c r="B419" s="105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  <c r="CV419" s="93"/>
      <c r="CW419" s="93"/>
      <c r="CX419" s="93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  <c r="EX419" s="93"/>
      <c r="EY419" s="93"/>
      <c r="EZ419" s="93"/>
      <c r="FA419" s="93"/>
      <c r="FB419" s="93"/>
      <c r="FC419" s="93"/>
      <c r="FD419" s="93"/>
      <c r="FE419" s="93"/>
      <c r="FF419" s="93"/>
      <c r="FG419" s="93"/>
      <c r="FH419" s="93"/>
      <c r="FI419" s="93"/>
      <c r="FJ419" s="93"/>
      <c r="FK419" s="93"/>
      <c r="FL419" s="93"/>
      <c r="FM419" s="93"/>
      <c r="FN419" s="93"/>
      <c r="FO419" s="93"/>
      <c r="FP419" s="93"/>
      <c r="FQ419" s="93"/>
      <c r="FR419" s="93"/>
      <c r="FS419" s="93"/>
      <c r="FT419" s="93"/>
      <c r="FU419" s="93"/>
      <c r="FV419" s="93"/>
      <c r="FW419" s="93"/>
      <c r="FX419" s="93"/>
      <c r="FY419" s="93"/>
      <c r="FZ419" s="93"/>
      <c r="GA419" s="93"/>
      <c r="GB419" s="93"/>
      <c r="GC419" s="93"/>
      <c r="GD419" s="93"/>
      <c r="GE419" s="93"/>
      <c r="GF419" s="93"/>
      <c r="GG419" s="93"/>
      <c r="GH419" s="93"/>
      <c r="GI419" s="93"/>
      <c r="GJ419" s="93"/>
      <c r="GK419" s="93"/>
      <c r="GL419" s="93"/>
      <c r="GM419" s="93"/>
      <c r="GN419" s="93"/>
      <c r="GO419" s="93"/>
      <c r="GP419" s="93"/>
      <c r="GQ419" s="93"/>
      <c r="GR419" s="93"/>
      <c r="GS419" s="93"/>
      <c r="GT419" s="93"/>
      <c r="GU419" s="93"/>
      <c r="GV419" s="93"/>
      <c r="GW419" s="93"/>
      <c r="GX419" s="93"/>
      <c r="GY419" s="93"/>
      <c r="GZ419" s="93"/>
      <c r="HA419" s="93"/>
      <c r="HB419" s="93"/>
      <c r="HC419" s="93"/>
      <c r="HD419" s="93"/>
      <c r="HE419" s="93"/>
      <c r="HF419" s="93"/>
      <c r="HG419" s="93"/>
      <c r="HH419" s="93"/>
      <c r="HI419" s="93"/>
      <c r="HJ419" s="93"/>
      <c r="HK419" s="93"/>
      <c r="HL419" s="93"/>
      <c r="HM419" s="93"/>
      <c r="HN419" s="93"/>
      <c r="HO419" s="93"/>
      <c r="HP419" s="93"/>
      <c r="HQ419" s="93"/>
      <c r="HR419" s="93"/>
      <c r="HS419" s="93"/>
      <c r="HT419" s="93"/>
      <c r="HU419" s="93"/>
      <c r="HV419" s="93"/>
      <c r="HW419" s="93"/>
      <c r="HX419" s="93"/>
      <c r="HY419" s="93"/>
      <c r="HZ419" s="93"/>
      <c r="IA419" s="93"/>
      <c r="IB419" s="93"/>
      <c r="IC419" s="93"/>
      <c r="ID419" s="93"/>
      <c r="IE419" s="93"/>
      <c r="IF419" s="93"/>
      <c r="IG419" s="93"/>
      <c r="IH419" s="93"/>
      <c r="II419" s="93"/>
      <c r="IJ419" s="93"/>
      <c r="IK419" s="93"/>
      <c r="IL419" s="93"/>
      <c r="IM419" s="93"/>
      <c r="IN419" s="93"/>
      <c r="IO419" s="93"/>
      <c r="IP419" s="93"/>
      <c r="IQ419" s="93"/>
      <c r="IR419" s="93"/>
      <c r="IS419" s="93"/>
      <c r="IT419" s="93"/>
      <c r="IU419" s="93"/>
      <c r="IV419" s="93"/>
      <c r="IW419" s="93"/>
    </row>
    <row r="420" customFormat="false" ht="12.75" hidden="false" customHeight="false" outlineLevel="0" collapsed="false">
      <c r="A420" s="93"/>
      <c r="B420" s="105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  <c r="CV420" s="93"/>
      <c r="CW420" s="93"/>
      <c r="CX420" s="93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  <c r="EX420" s="93"/>
      <c r="EY420" s="93"/>
      <c r="EZ420" s="93"/>
      <c r="FA420" s="93"/>
      <c r="FB420" s="93"/>
      <c r="FC420" s="93"/>
      <c r="FD420" s="93"/>
      <c r="FE420" s="93"/>
      <c r="FF420" s="93"/>
      <c r="FG420" s="93"/>
      <c r="FH420" s="93"/>
      <c r="FI420" s="93"/>
      <c r="FJ420" s="93"/>
      <c r="FK420" s="93"/>
      <c r="FL420" s="93"/>
      <c r="FM420" s="93"/>
      <c r="FN420" s="93"/>
      <c r="FO420" s="93"/>
      <c r="FP420" s="93"/>
      <c r="FQ420" s="93"/>
      <c r="FR420" s="93"/>
      <c r="FS420" s="93"/>
      <c r="FT420" s="93"/>
      <c r="FU420" s="93"/>
      <c r="FV420" s="93"/>
      <c r="FW420" s="93"/>
      <c r="FX420" s="93"/>
      <c r="FY420" s="93"/>
      <c r="FZ420" s="93"/>
      <c r="GA420" s="93"/>
      <c r="GB420" s="93"/>
      <c r="GC420" s="93"/>
      <c r="GD420" s="93"/>
      <c r="GE420" s="93"/>
      <c r="GF420" s="93"/>
      <c r="GG420" s="93"/>
      <c r="GH420" s="93"/>
      <c r="GI420" s="93"/>
      <c r="GJ420" s="93"/>
      <c r="GK420" s="93"/>
      <c r="GL420" s="93"/>
      <c r="GM420" s="93"/>
      <c r="GN420" s="93"/>
      <c r="GO420" s="93"/>
      <c r="GP420" s="93"/>
      <c r="GQ420" s="93"/>
      <c r="GR420" s="93"/>
      <c r="GS420" s="93"/>
      <c r="GT420" s="93"/>
      <c r="GU420" s="93"/>
      <c r="GV420" s="93"/>
      <c r="GW420" s="93"/>
      <c r="GX420" s="93"/>
      <c r="GY420" s="93"/>
      <c r="GZ420" s="93"/>
      <c r="HA420" s="93"/>
      <c r="HB420" s="93"/>
      <c r="HC420" s="93"/>
      <c r="HD420" s="93"/>
      <c r="HE420" s="93"/>
      <c r="HF420" s="93"/>
      <c r="HG420" s="93"/>
      <c r="HH420" s="93"/>
      <c r="HI420" s="93"/>
      <c r="HJ420" s="93"/>
      <c r="HK420" s="93"/>
      <c r="HL420" s="93"/>
      <c r="HM420" s="93"/>
      <c r="HN420" s="93"/>
      <c r="HO420" s="93"/>
      <c r="HP420" s="93"/>
      <c r="HQ420" s="93"/>
      <c r="HR420" s="93"/>
      <c r="HS420" s="93"/>
      <c r="HT420" s="93"/>
      <c r="HU420" s="93"/>
      <c r="HV420" s="93"/>
      <c r="HW420" s="93"/>
      <c r="HX420" s="93"/>
      <c r="HY420" s="93"/>
      <c r="HZ420" s="93"/>
      <c r="IA420" s="93"/>
      <c r="IB420" s="93"/>
      <c r="IC420" s="93"/>
      <c r="ID420" s="93"/>
      <c r="IE420" s="93"/>
      <c r="IF420" s="93"/>
      <c r="IG420" s="93"/>
      <c r="IH420" s="93"/>
      <c r="II420" s="93"/>
      <c r="IJ420" s="93"/>
      <c r="IK420" s="93"/>
      <c r="IL420" s="93"/>
      <c r="IM420" s="93"/>
      <c r="IN420" s="93"/>
      <c r="IO420" s="93"/>
      <c r="IP420" s="93"/>
      <c r="IQ420" s="93"/>
      <c r="IR420" s="93"/>
      <c r="IS420" s="93"/>
      <c r="IT420" s="93"/>
      <c r="IU420" s="93"/>
      <c r="IV420" s="93"/>
      <c r="IW420" s="93"/>
    </row>
    <row r="421" customFormat="false" ht="12.75" hidden="false" customHeight="false" outlineLevel="0" collapsed="false">
      <c r="A421" s="93"/>
      <c r="B421" s="105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  <c r="CV421" s="93"/>
      <c r="CW421" s="93"/>
      <c r="CX421" s="93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  <c r="EX421" s="93"/>
      <c r="EY421" s="93"/>
      <c r="EZ421" s="93"/>
      <c r="FA421" s="93"/>
      <c r="FB421" s="93"/>
      <c r="FC421" s="93"/>
      <c r="FD421" s="93"/>
      <c r="FE421" s="93"/>
      <c r="FF421" s="93"/>
      <c r="FG421" s="93"/>
      <c r="FH421" s="93"/>
      <c r="FI421" s="93"/>
      <c r="FJ421" s="93"/>
      <c r="FK421" s="93"/>
      <c r="FL421" s="93"/>
      <c r="FM421" s="93"/>
      <c r="FN421" s="93"/>
      <c r="FO421" s="93"/>
      <c r="FP421" s="93"/>
      <c r="FQ421" s="93"/>
      <c r="FR421" s="93"/>
      <c r="FS421" s="93"/>
      <c r="FT421" s="93"/>
      <c r="FU421" s="93"/>
      <c r="FV421" s="93"/>
      <c r="FW421" s="93"/>
      <c r="FX421" s="93"/>
      <c r="FY421" s="93"/>
      <c r="FZ421" s="93"/>
      <c r="GA421" s="93"/>
      <c r="GB421" s="93"/>
      <c r="GC421" s="93"/>
      <c r="GD421" s="93"/>
      <c r="GE421" s="93"/>
      <c r="GF421" s="93"/>
      <c r="GG421" s="93"/>
      <c r="GH421" s="93"/>
      <c r="GI421" s="93"/>
      <c r="GJ421" s="93"/>
      <c r="GK421" s="93"/>
      <c r="GL421" s="93"/>
      <c r="GM421" s="93"/>
      <c r="GN421" s="93"/>
      <c r="GO421" s="93"/>
      <c r="GP421" s="93"/>
      <c r="GQ421" s="93"/>
      <c r="GR421" s="93"/>
      <c r="GS421" s="93"/>
      <c r="GT421" s="93"/>
      <c r="GU421" s="93"/>
      <c r="GV421" s="93"/>
      <c r="GW421" s="93"/>
      <c r="GX421" s="93"/>
      <c r="GY421" s="93"/>
      <c r="GZ421" s="93"/>
      <c r="HA421" s="93"/>
      <c r="HB421" s="93"/>
      <c r="HC421" s="93"/>
      <c r="HD421" s="93"/>
      <c r="HE421" s="93"/>
      <c r="HF421" s="93"/>
      <c r="HG421" s="93"/>
      <c r="HH421" s="93"/>
      <c r="HI421" s="93"/>
      <c r="HJ421" s="93"/>
      <c r="HK421" s="93"/>
      <c r="HL421" s="93"/>
      <c r="HM421" s="93"/>
      <c r="HN421" s="93"/>
      <c r="HO421" s="93"/>
      <c r="HP421" s="93"/>
      <c r="HQ421" s="93"/>
      <c r="HR421" s="93"/>
      <c r="HS421" s="93"/>
      <c r="HT421" s="93"/>
      <c r="HU421" s="93"/>
      <c r="HV421" s="93"/>
      <c r="HW421" s="93"/>
      <c r="HX421" s="93"/>
      <c r="HY421" s="93"/>
      <c r="HZ421" s="93"/>
      <c r="IA421" s="93"/>
      <c r="IB421" s="93"/>
      <c r="IC421" s="93"/>
      <c r="ID421" s="93"/>
      <c r="IE421" s="93"/>
      <c r="IF421" s="93"/>
      <c r="IG421" s="93"/>
      <c r="IH421" s="93"/>
      <c r="II421" s="93"/>
      <c r="IJ421" s="93"/>
      <c r="IK421" s="93"/>
      <c r="IL421" s="93"/>
      <c r="IM421" s="93"/>
      <c r="IN421" s="93"/>
      <c r="IO421" s="93"/>
      <c r="IP421" s="93"/>
      <c r="IQ421" s="93"/>
      <c r="IR421" s="93"/>
      <c r="IS421" s="93"/>
      <c r="IT421" s="93"/>
      <c r="IU421" s="93"/>
      <c r="IV421" s="93"/>
      <c r="IW421" s="93"/>
    </row>
    <row r="422" customFormat="false" ht="12.75" hidden="false" customHeight="false" outlineLevel="0" collapsed="false">
      <c r="A422" s="93"/>
      <c r="B422" s="105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  <c r="CV422" s="93"/>
      <c r="CW422" s="93"/>
      <c r="CX422" s="93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  <c r="EX422" s="93"/>
      <c r="EY422" s="93"/>
      <c r="EZ422" s="93"/>
      <c r="FA422" s="93"/>
      <c r="FB422" s="93"/>
      <c r="FC422" s="93"/>
      <c r="FD422" s="93"/>
      <c r="FE422" s="93"/>
      <c r="FF422" s="93"/>
      <c r="FG422" s="93"/>
      <c r="FH422" s="93"/>
      <c r="FI422" s="93"/>
      <c r="FJ422" s="93"/>
      <c r="FK422" s="93"/>
      <c r="FL422" s="93"/>
      <c r="FM422" s="93"/>
      <c r="FN422" s="93"/>
      <c r="FO422" s="93"/>
      <c r="FP422" s="93"/>
      <c r="FQ422" s="93"/>
      <c r="FR422" s="93"/>
      <c r="FS422" s="93"/>
      <c r="FT422" s="93"/>
      <c r="FU422" s="93"/>
      <c r="FV422" s="93"/>
      <c r="FW422" s="93"/>
      <c r="FX422" s="93"/>
      <c r="FY422" s="93"/>
      <c r="FZ422" s="93"/>
      <c r="GA422" s="93"/>
      <c r="GB422" s="93"/>
      <c r="GC422" s="93"/>
      <c r="GD422" s="93"/>
      <c r="GE422" s="93"/>
      <c r="GF422" s="93"/>
      <c r="GG422" s="93"/>
      <c r="GH422" s="93"/>
      <c r="GI422" s="93"/>
      <c r="GJ422" s="93"/>
      <c r="GK422" s="93"/>
      <c r="GL422" s="93"/>
      <c r="GM422" s="93"/>
      <c r="GN422" s="93"/>
      <c r="GO422" s="93"/>
      <c r="GP422" s="93"/>
      <c r="GQ422" s="93"/>
      <c r="GR422" s="93"/>
      <c r="GS422" s="93"/>
      <c r="GT422" s="93"/>
      <c r="GU422" s="93"/>
      <c r="GV422" s="93"/>
      <c r="GW422" s="93"/>
      <c r="GX422" s="93"/>
      <c r="GY422" s="93"/>
      <c r="GZ422" s="93"/>
      <c r="HA422" s="93"/>
      <c r="HB422" s="93"/>
      <c r="HC422" s="93"/>
      <c r="HD422" s="93"/>
      <c r="HE422" s="93"/>
      <c r="HF422" s="93"/>
      <c r="HG422" s="93"/>
      <c r="HH422" s="93"/>
      <c r="HI422" s="93"/>
      <c r="HJ422" s="93"/>
      <c r="HK422" s="93"/>
      <c r="HL422" s="93"/>
      <c r="HM422" s="93"/>
      <c r="HN422" s="93"/>
      <c r="HO422" s="93"/>
      <c r="HP422" s="93"/>
      <c r="HQ422" s="93"/>
      <c r="HR422" s="93"/>
      <c r="HS422" s="93"/>
      <c r="HT422" s="93"/>
      <c r="HU422" s="93"/>
      <c r="HV422" s="93"/>
      <c r="HW422" s="93"/>
      <c r="HX422" s="93"/>
      <c r="HY422" s="93"/>
      <c r="HZ422" s="93"/>
      <c r="IA422" s="93"/>
      <c r="IB422" s="93"/>
      <c r="IC422" s="93"/>
      <c r="ID422" s="93"/>
      <c r="IE422" s="93"/>
      <c r="IF422" s="93"/>
      <c r="IG422" s="93"/>
      <c r="IH422" s="93"/>
      <c r="II422" s="93"/>
      <c r="IJ422" s="93"/>
      <c r="IK422" s="93"/>
      <c r="IL422" s="93"/>
      <c r="IM422" s="93"/>
      <c r="IN422" s="93"/>
      <c r="IO422" s="93"/>
      <c r="IP422" s="93"/>
      <c r="IQ422" s="93"/>
      <c r="IR422" s="93"/>
      <c r="IS422" s="93"/>
      <c r="IT422" s="93"/>
      <c r="IU422" s="93"/>
      <c r="IV422" s="93"/>
      <c r="IW422" s="93"/>
    </row>
    <row r="423" customFormat="false" ht="12.75" hidden="false" customHeight="false" outlineLevel="0" collapsed="false">
      <c r="A423" s="93"/>
      <c r="B423" s="105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  <c r="CV423" s="93"/>
      <c r="CW423" s="93"/>
      <c r="CX423" s="93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  <c r="EX423" s="93"/>
      <c r="EY423" s="93"/>
      <c r="EZ423" s="93"/>
      <c r="FA423" s="93"/>
      <c r="FB423" s="93"/>
      <c r="FC423" s="93"/>
      <c r="FD423" s="93"/>
      <c r="FE423" s="93"/>
      <c r="FF423" s="93"/>
      <c r="FG423" s="93"/>
      <c r="FH423" s="93"/>
      <c r="FI423" s="93"/>
      <c r="FJ423" s="93"/>
      <c r="FK423" s="93"/>
      <c r="FL423" s="93"/>
      <c r="FM423" s="93"/>
      <c r="FN423" s="93"/>
      <c r="FO423" s="93"/>
      <c r="FP423" s="93"/>
      <c r="FQ423" s="93"/>
      <c r="FR423" s="93"/>
      <c r="FS423" s="93"/>
      <c r="FT423" s="93"/>
      <c r="FU423" s="93"/>
      <c r="FV423" s="93"/>
      <c r="FW423" s="93"/>
      <c r="FX423" s="93"/>
      <c r="FY423" s="93"/>
      <c r="FZ423" s="93"/>
      <c r="GA423" s="93"/>
      <c r="GB423" s="93"/>
      <c r="GC423" s="93"/>
      <c r="GD423" s="93"/>
      <c r="GE423" s="93"/>
      <c r="GF423" s="93"/>
      <c r="GG423" s="93"/>
      <c r="GH423" s="93"/>
      <c r="GI423" s="93"/>
      <c r="GJ423" s="93"/>
      <c r="GK423" s="93"/>
      <c r="GL423" s="93"/>
      <c r="GM423" s="93"/>
      <c r="GN423" s="93"/>
      <c r="GO423" s="93"/>
      <c r="GP423" s="93"/>
      <c r="GQ423" s="93"/>
      <c r="GR423" s="93"/>
      <c r="GS423" s="93"/>
      <c r="GT423" s="93"/>
      <c r="GU423" s="93"/>
      <c r="GV423" s="93"/>
      <c r="GW423" s="93"/>
      <c r="GX423" s="93"/>
      <c r="GY423" s="93"/>
      <c r="GZ423" s="93"/>
      <c r="HA423" s="93"/>
      <c r="HB423" s="93"/>
      <c r="HC423" s="93"/>
      <c r="HD423" s="93"/>
      <c r="HE423" s="93"/>
      <c r="HF423" s="93"/>
      <c r="HG423" s="93"/>
      <c r="HH423" s="93"/>
      <c r="HI423" s="93"/>
      <c r="HJ423" s="93"/>
      <c r="HK423" s="93"/>
      <c r="HL423" s="93"/>
      <c r="HM423" s="93"/>
      <c r="HN423" s="93"/>
      <c r="HO423" s="93"/>
      <c r="HP423" s="93"/>
      <c r="HQ423" s="93"/>
      <c r="HR423" s="93"/>
      <c r="HS423" s="93"/>
      <c r="HT423" s="93"/>
      <c r="HU423" s="93"/>
      <c r="HV423" s="93"/>
      <c r="HW423" s="93"/>
      <c r="HX423" s="93"/>
      <c r="HY423" s="93"/>
      <c r="HZ423" s="93"/>
      <c r="IA423" s="93"/>
      <c r="IB423" s="93"/>
      <c r="IC423" s="93"/>
      <c r="ID423" s="93"/>
      <c r="IE423" s="93"/>
      <c r="IF423" s="93"/>
      <c r="IG423" s="93"/>
      <c r="IH423" s="93"/>
      <c r="II423" s="93"/>
      <c r="IJ423" s="93"/>
      <c r="IK423" s="93"/>
      <c r="IL423" s="93"/>
      <c r="IM423" s="93"/>
      <c r="IN423" s="93"/>
      <c r="IO423" s="93"/>
      <c r="IP423" s="93"/>
      <c r="IQ423" s="93"/>
      <c r="IR423" s="93"/>
      <c r="IS423" s="93"/>
      <c r="IT423" s="93"/>
      <c r="IU423" s="93"/>
      <c r="IV423" s="93"/>
      <c r="IW423" s="93"/>
    </row>
    <row r="424" customFormat="false" ht="12.75" hidden="false" customHeight="false" outlineLevel="0" collapsed="false">
      <c r="A424" s="93"/>
      <c r="B424" s="105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  <c r="CV424" s="93"/>
      <c r="CW424" s="93"/>
      <c r="CX424" s="93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  <c r="EX424" s="93"/>
      <c r="EY424" s="93"/>
      <c r="EZ424" s="93"/>
      <c r="FA424" s="93"/>
      <c r="FB424" s="93"/>
      <c r="FC424" s="93"/>
      <c r="FD424" s="93"/>
      <c r="FE424" s="93"/>
      <c r="FF424" s="93"/>
      <c r="FG424" s="93"/>
      <c r="FH424" s="93"/>
      <c r="FI424" s="93"/>
      <c r="FJ424" s="93"/>
      <c r="FK424" s="93"/>
      <c r="FL424" s="93"/>
      <c r="FM424" s="93"/>
      <c r="FN424" s="93"/>
      <c r="FO424" s="93"/>
      <c r="FP424" s="93"/>
      <c r="FQ424" s="93"/>
      <c r="FR424" s="93"/>
      <c r="FS424" s="93"/>
      <c r="FT424" s="93"/>
      <c r="FU424" s="93"/>
      <c r="FV424" s="93"/>
      <c r="FW424" s="93"/>
      <c r="FX424" s="93"/>
      <c r="FY424" s="93"/>
      <c r="FZ424" s="93"/>
      <c r="GA424" s="93"/>
      <c r="GB424" s="93"/>
      <c r="GC424" s="93"/>
      <c r="GD424" s="93"/>
      <c r="GE424" s="93"/>
      <c r="GF424" s="93"/>
      <c r="GG424" s="93"/>
      <c r="GH424" s="93"/>
      <c r="GI424" s="93"/>
      <c r="GJ424" s="93"/>
      <c r="GK424" s="93"/>
      <c r="GL424" s="93"/>
      <c r="GM424" s="93"/>
      <c r="GN424" s="93"/>
      <c r="GO424" s="93"/>
      <c r="GP424" s="93"/>
      <c r="GQ424" s="93"/>
      <c r="GR424" s="93"/>
      <c r="GS424" s="93"/>
      <c r="GT424" s="93"/>
      <c r="GU424" s="93"/>
      <c r="GV424" s="93"/>
      <c r="GW424" s="93"/>
      <c r="GX424" s="93"/>
      <c r="GY424" s="93"/>
      <c r="GZ424" s="93"/>
      <c r="HA424" s="93"/>
      <c r="HB424" s="93"/>
      <c r="HC424" s="93"/>
      <c r="HD424" s="93"/>
      <c r="HE424" s="93"/>
      <c r="HF424" s="93"/>
      <c r="HG424" s="93"/>
      <c r="HH424" s="93"/>
      <c r="HI424" s="93"/>
      <c r="HJ424" s="93"/>
      <c r="HK424" s="93"/>
      <c r="HL424" s="93"/>
      <c r="HM424" s="93"/>
      <c r="HN424" s="93"/>
      <c r="HO424" s="93"/>
      <c r="HP424" s="93"/>
      <c r="HQ424" s="93"/>
      <c r="HR424" s="93"/>
      <c r="HS424" s="93"/>
      <c r="HT424" s="93"/>
      <c r="HU424" s="93"/>
      <c r="HV424" s="93"/>
      <c r="HW424" s="93"/>
      <c r="HX424" s="93"/>
      <c r="HY424" s="93"/>
      <c r="HZ424" s="93"/>
      <c r="IA424" s="93"/>
      <c r="IB424" s="93"/>
      <c r="IC424" s="93"/>
      <c r="ID424" s="93"/>
      <c r="IE424" s="93"/>
      <c r="IF424" s="93"/>
      <c r="IG424" s="93"/>
      <c r="IH424" s="93"/>
      <c r="II424" s="93"/>
      <c r="IJ424" s="93"/>
      <c r="IK424" s="93"/>
      <c r="IL424" s="93"/>
      <c r="IM424" s="93"/>
      <c r="IN424" s="93"/>
      <c r="IO424" s="93"/>
      <c r="IP424" s="93"/>
      <c r="IQ424" s="93"/>
      <c r="IR424" s="93"/>
      <c r="IS424" s="93"/>
      <c r="IT424" s="93"/>
      <c r="IU424" s="93"/>
      <c r="IV424" s="93"/>
      <c r="IW424" s="93"/>
    </row>
    <row r="425" customFormat="false" ht="12.75" hidden="false" customHeight="false" outlineLevel="0" collapsed="false">
      <c r="A425" s="93"/>
      <c r="B425" s="105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  <c r="CV425" s="93"/>
      <c r="CW425" s="93"/>
      <c r="CX425" s="93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  <c r="EX425" s="93"/>
      <c r="EY425" s="93"/>
      <c r="EZ425" s="93"/>
      <c r="FA425" s="93"/>
      <c r="FB425" s="93"/>
      <c r="FC425" s="93"/>
      <c r="FD425" s="93"/>
      <c r="FE425" s="93"/>
      <c r="FF425" s="93"/>
      <c r="FG425" s="93"/>
      <c r="FH425" s="93"/>
      <c r="FI425" s="93"/>
      <c r="FJ425" s="93"/>
      <c r="FK425" s="93"/>
      <c r="FL425" s="93"/>
      <c r="FM425" s="93"/>
      <c r="FN425" s="93"/>
      <c r="FO425" s="93"/>
      <c r="FP425" s="93"/>
      <c r="FQ425" s="93"/>
      <c r="FR425" s="93"/>
      <c r="FS425" s="93"/>
      <c r="FT425" s="93"/>
      <c r="FU425" s="93"/>
      <c r="FV425" s="93"/>
      <c r="FW425" s="93"/>
      <c r="FX425" s="93"/>
      <c r="FY425" s="93"/>
      <c r="FZ425" s="93"/>
      <c r="GA425" s="93"/>
      <c r="GB425" s="93"/>
      <c r="GC425" s="93"/>
      <c r="GD425" s="93"/>
      <c r="GE425" s="93"/>
      <c r="GF425" s="93"/>
      <c r="GG425" s="93"/>
      <c r="GH425" s="93"/>
      <c r="GI425" s="93"/>
      <c r="GJ425" s="93"/>
      <c r="GK425" s="93"/>
      <c r="GL425" s="93"/>
      <c r="GM425" s="93"/>
      <c r="GN425" s="93"/>
      <c r="GO425" s="93"/>
      <c r="GP425" s="93"/>
      <c r="GQ425" s="93"/>
      <c r="GR425" s="93"/>
      <c r="GS425" s="93"/>
      <c r="GT425" s="93"/>
      <c r="GU425" s="93"/>
      <c r="GV425" s="93"/>
      <c r="GW425" s="93"/>
      <c r="GX425" s="93"/>
      <c r="GY425" s="93"/>
      <c r="GZ425" s="93"/>
      <c r="HA425" s="93"/>
      <c r="HB425" s="93"/>
      <c r="HC425" s="93"/>
      <c r="HD425" s="93"/>
      <c r="HE425" s="93"/>
      <c r="HF425" s="93"/>
      <c r="HG425" s="93"/>
      <c r="HH425" s="93"/>
      <c r="HI425" s="93"/>
      <c r="HJ425" s="93"/>
      <c r="HK425" s="93"/>
      <c r="HL425" s="93"/>
      <c r="HM425" s="93"/>
      <c r="HN425" s="93"/>
      <c r="HO425" s="93"/>
      <c r="HP425" s="93"/>
      <c r="HQ425" s="93"/>
      <c r="HR425" s="93"/>
      <c r="HS425" s="93"/>
      <c r="HT425" s="93"/>
      <c r="HU425" s="93"/>
      <c r="HV425" s="93"/>
      <c r="HW425" s="93"/>
      <c r="HX425" s="93"/>
      <c r="HY425" s="93"/>
      <c r="HZ425" s="93"/>
      <c r="IA425" s="93"/>
      <c r="IB425" s="93"/>
      <c r="IC425" s="93"/>
      <c r="ID425" s="93"/>
      <c r="IE425" s="93"/>
      <c r="IF425" s="93"/>
      <c r="IG425" s="93"/>
      <c r="IH425" s="93"/>
      <c r="II425" s="93"/>
      <c r="IJ425" s="93"/>
      <c r="IK425" s="93"/>
      <c r="IL425" s="93"/>
      <c r="IM425" s="93"/>
      <c r="IN425" s="93"/>
      <c r="IO425" s="93"/>
      <c r="IP425" s="93"/>
      <c r="IQ425" s="93"/>
      <c r="IR425" s="93"/>
      <c r="IS425" s="93"/>
      <c r="IT425" s="93"/>
      <c r="IU425" s="93"/>
      <c r="IV425" s="93"/>
      <c r="IW425" s="93"/>
    </row>
    <row r="426" customFormat="false" ht="12.75" hidden="false" customHeight="false" outlineLevel="0" collapsed="false">
      <c r="A426" s="93"/>
      <c r="B426" s="105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  <c r="CV426" s="93"/>
      <c r="CW426" s="93"/>
      <c r="CX426" s="93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  <c r="EX426" s="93"/>
      <c r="EY426" s="93"/>
      <c r="EZ426" s="93"/>
      <c r="FA426" s="93"/>
      <c r="FB426" s="93"/>
      <c r="FC426" s="93"/>
      <c r="FD426" s="93"/>
      <c r="FE426" s="93"/>
      <c r="FF426" s="93"/>
      <c r="FG426" s="93"/>
      <c r="FH426" s="93"/>
      <c r="FI426" s="93"/>
      <c r="FJ426" s="93"/>
      <c r="FK426" s="93"/>
      <c r="FL426" s="93"/>
      <c r="FM426" s="93"/>
      <c r="FN426" s="93"/>
      <c r="FO426" s="93"/>
      <c r="FP426" s="93"/>
      <c r="FQ426" s="93"/>
      <c r="FR426" s="93"/>
      <c r="FS426" s="93"/>
      <c r="FT426" s="93"/>
      <c r="FU426" s="93"/>
      <c r="FV426" s="93"/>
      <c r="FW426" s="93"/>
      <c r="FX426" s="93"/>
      <c r="FY426" s="93"/>
      <c r="FZ426" s="93"/>
      <c r="GA426" s="93"/>
      <c r="GB426" s="93"/>
      <c r="GC426" s="93"/>
      <c r="GD426" s="93"/>
      <c r="GE426" s="93"/>
      <c r="GF426" s="93"/>
      <c r="GG426" s="93"/>
      <c r="GH426" s="93"/>
      <c r="GI426" s="93"/>
      <c r="GJ426" s="93"/>
      <c r="GK426" s="93"/>
      <c r="GL426" s="93"/>
      <c r="GM426" s="93"/>
      <c r="GN426" s="93"/>
      <c r="GO426" s="93"/>
      <c r="GP426" s="93"/>
      <c r="GQ426" s="93"/>
      <c r="GR426" s="93"/>
      <c r="GS426" s="93"/>
      <c r="GT426" s="93"/>
      <c r="GU426" s="93"/>
      <c r="GV426" s="93"/>
      <c r="GW426" s="93"/>
      <c r="GX426" s="93"/>
      <c r="GY426" s="93"/>
      <c r="GZ426" s="93"/>
      <c r="HA426" s="93"/>
      <c r="HB426" s="93"/>
      <c r="HC426" s="93"/>
      <c r="HD426" s="93"/>
      <c r="HE426" s="93"/>
      <c r="HF426" s="93"/>
      <c r="HG426" s="93"/>
      <c r="HH426" s="93"/>
      <c r="HI426" s="93"/>
      <c r="HJ426" s="93"/>
      <c r="HK426" s="93"/>
      <c r="HL426" s="93"/>
      <c r="HM426" s="93"/>
      <c r="HN426" s="93"/>
      <c r="HO426" s="93"/>
      <c r="HP426" s="93"/>
      <c r="HQ426" s="93"/>
      <c r="HR426" s="93"/>
      <c r="HS426" s="93"/>
      <c r="HT426" s="93"/>
      <c r="HU426" s="93"/>
      <c r="HV426" s="93"/>
      <c r="HW426" s="93"/>
      <c r="HX426" s="93"/>
      <c r="HY426" s="93"/>
      <c r="HZ426" s="93"/>
      <c r="IA426" s="93"/>
      <c r="IB426" s="93"/>
      <c r="IC426" s="93"/>
      <c r="ID426" s="93"/>
      <c r="IE426" s="93"/>
      <c r="IF426" s="93"/>
      <c r="IG426" s="93"/>
      <c r="IH426" s="93"/>
      <c r="II426" s="93"/>
      <c r="IJ426" s="93"/>
      <c r="IK426" s="93"/>
      <c r="IL426" s="93"/>
      <c r="IM426" s="93"/>
      <c r="IN426" s="93"/>
      <c r="IO426" s="93"/>
      <c r="IP426" s="93"/>
      <c r="IQ426" s="93"/>
      <c r="IR426" s="93"/>
      <c r="IS426" s="93"/>
      <c r="IT426" s="93"/>
      <c r="IU426" s="93"/>
      <c r="IV426" s="93"/>
      <c r="IW426" s="93"/>
    </row>
    <row r="427" customFormat="false" ht="12.75" hidden="false" customHeight="false" outlineLevel="0" collapsed="false">
      <c r="A427" s="93"/>
      <c r="B427" s="105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  <c r="CV427" s="93"/>
      <c r="CW427" s="93"/>
      <c r="CX427" s="93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  <c r="EX427" s="93"/>
      <c r="EY427" s="93"/>
      <c r="EZ427" s="93"/>
      <c r="FA427" s="93"/>
      <c r="FB427" s="93"/>
      <c r="FC427" s="93"/>
      <c r="FD427" s="93"/>
      <c r="FE427" s="93"/>
      <c r="FF427" s="93"/>
      <c r="FG427" s="93"/>
      <c r="FH427" s="93"/>
      <c r="FI427" s="93"/>
      <c r="FJ427" s="93"/>
      <c r="FK427" s="93"/>
      <c r="FL427" s="93"/>
      <c r="FM427" s="93"/>
      <c r="FN427" s="93"/>
      <c r="FO427" s="93"/>
      <c r="FP427" s="93"/>
      <c r="FQ427" s="93"/>
      <c r="FR427" s="93"/>
      <c r="FS427" s="93"/>
      <c r="FT427" s="93"/>
      <c r="FU427" s="93"/>
      <c r="FV427" s="93"/>
      <c r="FW427" s="93"/>
      <c r="FX427" s="93"/>
      <c r="FY427" s="93"/>
      <c r="FZ427" s="93"/>
      <c r="GA427" s="93"/>
      <c r="GB427" s="93"/>
      <c r="GC427" s="93"/>
      <c r="GD427" s="93"/>
      <c r="GE427" s="93"/>
      <c r="GF427" s="93"/>
      <c r="GG427" s="93"/>
      <c r="GH427" s="93"/>
      <c r="GI427" s="93"/>
      <c r="GJ427" s="93"/>
      <c r="GK427" s="93"/>
      <c r="GL427" s="93"/>
      <c r="GM427" s="93"/>
      <c r="GN427" s="93"/>
      <c r="GO427" s="93"/>
      <c r="GP427" s="93"/>
      <c r="GQ427" s="93"/>
      <c r="GR427" s="93"/>
      <c r="GS427" s="93"/>
      <c r="GT427" s="93"/>
      <c r="GU427" s="93"/>
      <c r="GV427" s="93"/>
      <c r="GW427" s="93"/>
      <c r="GX427" s="93"/>
      <c r="GY427" s="93"/>
      <c r="GZ427" s="93"/>
      <c r="HA427" s="93"/>
      <c r="HB427" s="93"/>
      <c r="HC427" s="93"/>
      <c r="HD427" s="93"/>
      <c r="HE427" s="93"/>
      <c r="HF427" s="93"/>
      <c r="HG427" s="93"/>
      <c r="HH427" s="93"/>
      <c r="HI427" s="93"/>
      <c r="HJ427" s="93"/>
      <c r="HK427" s="93"/>
      <c r="HL427" s="93"/>
      <c r="HM427" s="93"/>
      <c r="HN427" s="93"/>
      <c r="HO427" s="93"/>
      <c r="HP427" s="93"/>
      <c r="HQ427" s="93"/>
      <c r="HR427" s="93"/>
      <c r="HS427" s="93"/>
      <c r="HT427" s="93"/>
      <c r="HU427" s="93"/>
      <c r="HV427" s="93"/>
      <c r="HW427" s="93"/>
      <c r="HX427" s="93"/>
      <c r="HY427" s="93"/>
      <c r="HZ427" s="93"/>
      <c r="IA427" s="93"/>
      <c r="IB427" s="93"/>
      <c r="IC427" s="93"/>
      <c r="ID427" s="93"/>
      <c r="IE427" s="93"/>
      <c r="IF427" s="93"/>
      <c r="IG427" s="93"/>
      <c r="IH427" s="93"/>
      <c r="II427" s="93"/>
      <c r="IJ427" s="93"/>
      <c r="IK427" s="93"/>
      <c r="IL427" s="93"/>
      <c r="IM427" s="93"/>
      <c r="IN427" s="93"/>
      <c r="IO427" s="93"/>
      <c r="IP427" s="93"/>
      <c r="IQ427" s="93"/>
      <c r="IR427" s="93"/>
      <c r="IS427" s="93"/>
      <c r="IT427" s="93"/>
      <c r="IU427" s="93"/>
      <c r="IV427" s="93"/>
      <c r="IW427" s="93"/>
    </row>
    <row r="428" customFormat="false" ht="12.75" hidden="false" customHeight="false" outlineLevel="0" collapsed="false">
      <c r="A428" s="93"/>
      <c r="B428" s="105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  <c r="CV428" s="93"/>
      <c r="CW428" s="93"/>
      <c r="CX428" s="93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  <c r="EX428" s="93"/>
      <c r="EY428" s="93"/>
      <c r="EZ428" s="93"/>
      <c r="FA428" s="93"/>
      <c r="FB428" s="93"/>
      <c r="FC428" s="93"/>
      <c r="FD428" s="93"/>
      <c r="FE428" s="93"/>
      <c r="FF428" s="93"/>
      <c r="FG428" s="93"/>
      <c r="FH428" s="93"/>
      <c r="FI428" s="93"/>
      <c r="FJ428" s="93"/>
      <c r="FK428" s="93"/>
      <c r="FL428" s="93"/>
      <c r="FM428" s="93"/>
      <c r="FN428" s="93"/>
      <c r="FO428" s="93"/>
      <c r="FP428" s="93"/>
      <c r="FQ428" s="93"/>
      <c r="FR428" s="93"/>
      <c r="FS428" s="93"/>
      <c r="FT428" s="93"/>
      <c r="FU428" s="93"/>
      <c r="FV428" s="93"/>
      <c r="FW428" s="93"/>
      <c r="FX428" s="93"/>
      <c r="FY428" s="93"/>
      <c r="FZ428" s="93"/>
      <c r="GA428" s="93"/>
      <c r="GB428" s="93"/>
      <c r="GC428" s="93"/>
      <c r="GD428" s="93"/>
      <c r="GE428" s="93"/>
      <c r="GF428" s="93"/>
      <c r="GG428" s="93"/>
      <c r="GH428" s="93"/>
      <c r="GI428" s="93"/>
      <c r="GJ428" s="93"/>
      <c r="GK428" s="93"/>
      <c r="GL428" s="93"/>
      <c r="GM428" s="93"/>
      <c r="GN428" s="93"/>
      <c r="GO428" s="93"/>
      <c r="GP428" s="93"/>
      <c r="GQ428" s="93"/>
      <c r="GR428" s="93"/>
      <c r="GS428" s="93"/>
      <c r="GT428" s="93"/>
      <c r="GU428" s="93"/>
      <c r="GV428" s="93"/>
      <c r="GW428" s="93"/>
      <c r="GX428" s="93"/>
      <c r="GY428" s="93"/>
      <c r="GZ428" s="93"/>
      <c r="HA428" s="93"/>
      <c r="HB428" s="93"/>
      <c r="HC428" s="93"/>
      <c r="HD428" s="93"/>
      <c r="HE428" s="93"/>
      <c r="HF428" s="93"/>
      <c r="HG428" s="93"/>
      <c r="HH428" s="93"/>
      <c r="HI428" s="93"/>
      <c r="HJ428" s="93"/>
      <c r="HK428" s="93"/>
      <c r="HL428" s="93"/>
      <c r="HM428" s="93"/>
      <c r="HN428" s="93"/>
      <c r="HO428" s="93"/>
      <c r="HP428" s="93"/>
      <c r="HQ428" s="93"/>
      <c r="HR428" s="93"/>
      <c r="HS428" s="93"/>
      <c r="HT428" s="93"/>
      <c r="HU428" s="93"/>
      <c r="HV428" s="93"/>
      <c r="HW428" s="93"/>
      <c r="HX428" s="93"/>
      <c r="HY428" s="93"/>
      <c r="HZ428" s="93"/>
      <c r="IA428" s="93"/>
      <c r="IB428" s="93"/>
      <c r="IC428" s="93"/>
      <c r="ID428" s="93"/>
      <c r="IE428" s="93"/>
      <c r="IF428" s="93"/>
      <c r="IG428" s="93"/>
      <c r="IH428" s="93"/>
      <c r="II428" s="93"/>
      <c r="IJ428" s="93"/>
      <c r="IK428" s="93"/>
      <c r="IL428" s="93"/>
      <c r="IM428" s="93"/>
      <c r="IN428" s="93"/>
      <c r="IO428" s="93"/>
      <c r="IP428" s="93"/>
      <c r="IQ428" s="93"/>
      <c r="IR428" s="93"/>
      <c r="IS428" s="93"/>
      <c r="IT428" s="93"/>
      <c r="IU428" s="93"/>
      <c r="IV428" s="93"/>
      <c r="IW428" s="93"/>
    </row>
    <row r="429" customFormat="false" ht="12.75" hidden="false" customHeight="false" outlineLevel="0" collapsed="false">
      <c r="A429" s="93"/>
      <c r="B429" s="105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  <c r="CV429" s="93"/>
      <c r="CW429" s="93"/>
      <c r="CX429" s="93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  <c r="EX429" s="93"/>
      <c r="EY429" s="93"/>
      <c r="EZ429" s="93"/>
      <c r="FA429" s="93"/>
      <c r="FB429" s="93"/>
      <c r="FC429" s="93"/>
      <c r="FD429" s="93"/>
      <c r="FE429" s="93"/>
      <c r="FF429" s="93"/>
      <c r="FG429" s="93"/>
      <c r="FH429" s="93"/>
      <c r="FI429" s="93"/>
      <c r="FJ429" s="93"/>
      <c r="FK429" s="93"/>
      <c r="FL429" s="93"/>
      <c r="FM429" s="93"/>
      <c r="FN429" s="93"/>
      <c r="FO429" s="93"/>
      <c r="FP429" s="93"/>
      <c r="FQ429" s="93"/>
      <c r="FR429" s="93"/>
      <c r="FS429" s="93"/>
      <c r="FT429" s="93"/>
      <c r="FU429" s="93"/>
      <c r="FV429" s="93"/>
      <c r="FW429" s="93"/>
      <c r="FX429" s="93"/>
      <c r="FY429" s="93"/>
      <c r="FZ429" s="93"/>
      <c r="GA429" s="93"/>
      <c r="GB429" s="93"/>
      <c r="GC429" s="93"/>
      <c r="GD429" s="93"/>
      <c r="GE429" s="93"/>
      <c r="GF429" s="93"/>
      <c r="GG429" s="93"/>
      <c r="GH429" s="93"/>
      <c r="GI429" s="93"/>
      <c r="GJ429" s="93"/>
      <c r="GK429" s="93"/>
      <c r="GL429" s="93"/>
      <c r="GM429" s="93"/>
      <c r="GN429" s="93"/>
      <c r="GO429" s="93"/>
      <c r="GP429" s="93"/>
      <c r="GQ429" s="93"/>
      <c r="GR429" s="93"/>
      <c r="GS429" s="93"/>
      <c r="GT429" s="93"/>
      <c r="GU429" s="93"/>
      <c r="GV429" s="93"/>
      <c r="GW429" s="93"/>
      <c r="GX429" s="93"/>
      <c r="GY429" s="93"/>
      <c r="GZ429" s="93"/>
      <c r="HA429" s="93"/>
      <c r="HB429" s="93"/>
      <c r="HC429" s="93"/>
      <c r="HD429" s="93"/>
      <c r="HE429" s="93"/>
      <c r="HF429" s="93"/>
      <c r="HG429" s="93"/>
      <c r="HH429" s="93"/>
      <c r="HI429" s="93"/>
      <c r="HJ429" s="93"/>
      <c r="HK429" s="93"/>
      <c r="HL429" s="93"/>
      <c r="HM429" s="93"/>
      <c r="HN429" s="93"/>
      <c r="HO429" s="93"/>
      <c r="HP429" s="93"/>
      <c r="HQ429" s="93"/>
      <c r="HR429" s="93"/>
      <c r="HS429" s="93"/>
      <c r="HT429" s="93"/>
      <c r="HU429" s="93"/>
      <c r="HV429" s="93"/>
      <c r="HW429" s="93"/>
      <c r="HX429" s="93"/>
      <c r="HY429" s="93"/>
      <c r="HZ429" s="93"/>
      <c r="IA429" s="93"/>
      <c r="IB429" s="93"/>
      <c r="IC429" s="93"/>
      <c r="ID429" s="93"/>
      <c r="IE429" s="93"/>
      <c r="IF429" s="93"/>
      <c r="IG429" s="93"/>
      <c r="IH429" s="93"/>
      <c r="II429" s="93"/>
      <c r="IJ429" s="93"/>
      <c r="IK429" s="93"/>
      <c r="IL429" s="93"/>
      <c r="IM429" s="93"/>
      <c r="IN429" s="93"/>
      <c r="IO429" s="93"/>
      <c r="IP429" s="93"/>
      <c r="IQ429" s="93"/>
      <c r="IR429" s="93"/>
      <c r="IS429" s="93"/>
      <c r="IT429" s="93"/>
      <c r="IU429" s="93"/>
      <c r="IV429" s="93"/>
      <c r="IW429" s="93"/>
    </row>
    <row r="430" customFormat="false" ht="12.75" hidden="false" customHeight="false" outlineLevel="0" collapsed="false">
      <c r="A430" s="93"/>
      <c r="B430" s="105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  <c r="CV430" s="93"/>
      <c r="CW430" s="93"/>
      <c r="CX430" s="93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  <c r="EX430" s="93"/>
      <c r="EY430" s="93"/>
      <c r="EZ430" s="93"/>
      <c r="FA430" s="93"/>
      <c r="FB430" s="93"/>
      <c r="FC430" s="93"/>
      <c r="FD430" s="93"/>
      <c r="FE430" s="93"/>
      <c r="FF430" s="93"/>
      <c r="FG430" s="93"/>
      <c r="FH430" s="93"/>
      <c r="FI430" s="93"/>
      <c r="FJ430" s="93"/>
      <c r="FK430" s="93"/>
      <c r="FL430" s="93"/>
      <c r="FM430" s="93"/>
      <c r="FN430" s="93"/>
      <c r="FO430" s="93"/>
      <c r="FP430" s="93"/>
      <c r="FQ430" s="93"/>
      <c r="FR430" s="93"/>
      <c r="FS430" s="93"/>
      <c r="FT430" s="93"/>
      <c r="FU430" s="93"/>
      <c r="FV430" s="93"/>
      <c r="FW430" s="93"/>
      <c r="FX430" s="93"/>
      <c r="FY430" s="93"/>
      <c r="FZ430" s="93"/>
      <c r="GA430" s="93"/>
      <c r="GB430" s="93"/>
      <c r="GC430" s="93"/>
      <c r="GD430" s="93"/>
      <c r="GE430" s="93"/>
      <c r="GF430" s="93"/>
      <c r="GG430" s="93"/>
      <c r="GH430" s="93"/>
      <c r="GI430" s="93"/>
      <c r="GJ430" s="93"/>
      <c r="GK430" s="93"/>
      <c r="GL430" s="93"/>
      <c r="GM430" s="93"/>
      <c r="GN430" s="93"/>
      <c r="GO430" s="93"/>
      <c r="GP430" s="93"/>
      <c r="GQ430" s="93"/>
      <c r="GR430" s="93"/>
      <c r="GS430" s="93"/>
      <c r="GT430" s="93"/>
      <c r="GU430" s="93"/>
      <c r="GV430" s="93"/>
      <c r="GW430" s="93"/>
      <c r="GX430" s="93"/>
      <c r="GY430" s="93"/>
      <c r="GZ430" s="93"/>
      <c r="HA430" s="93"/>
      <c r="HB430" s="93"/>
      <c r="HC430" s="93"/>
      <c r="HD430" s="93"/>
      <c r="HE430" s="93"/>
      <c r="HF430" s="93"/>
      <c r="HG430" s="93"/>
      <c r="HH430" s="93"/>
      <c r="HI430" s="93"/>
      <c r="HJ430" s="93"/>
      <c r="HK430" s="93"/>
      <c r="HL430" s="93"/>
      <c r="HM430" s="93"/>
      <c r="HN430" s="93"/>
      <c r="HO430" s="93"/>
      <c r="HP430" s="93"/>
      <c r="HQ430" s="93"/>
      <c r="HR430" s="93"/>
      <c r="HS430" s="93"/>
      <c r="HT430" s="93"/>
      <c r="HU430" s="93"/>
      <c r="HV430" s="93"/>
      <c r="HW430" s="93"/>
      <c r="HX430" s="93"/>
      <c r="HY430" s="93"/>
      <c r="HZ430" s="93"/>
      <c r="IA430" s="93"/>
      <c r="IB430" s="93"/>
      <c r="IC430" s="93"/>
      <c r="ID430" s="93"/>
      <c r="IE430" s="93"/>
      <c r="IF430" s="93"/>
      <c r="IG430" s="93"/>
      <c r="IH430" s="93"/>
      <c r="II430" s="93"/>
      <c r="IJ430" s="93"/>
      <c r="IK430" s="93"/>
      <c r="IL430" s="93"/>
      <c r="IM430" s="93"/>
      <c r="IN430" s="93"/>
      <c r="IO430" s="93"/>
      <c r="IP430" s="93"/>
      <c r="IQ430" s="93"/>
      <c r="IR430" s="93"/>
      <c r="IS430" s="93"/>
      <c r="IT430" s="93"/>
      <c r="IU430" s="93"/>
      <c r="IV430" s="93"/>
      <c r="IW430" s="93"/>
    </row>
    <row r="431" customFormat="false" ht="12.75" hidden="false" customHeight="false" outlineLevel="0" collapsed="false">
      <c r="A431" s="93"/>
      <c r="B431" s="105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  <c r="CV431" s="93"/>
      <c r="CW431" s="93"/>
      <c r="CX431" s="93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  <c r="EX431" s="93"/>
      <c r="EY431" s="93"/>
      <c r="EZ431" s="93"/>
      <c r="FA431" s="93"/>
      <c r="FB431" s="93"/>
      <c r="FC431" s="93"/>
      <c r="FD431" s="93"/>
      <c r="FE431" s="93"/>
      <c r="FF431" s="93"/>
      <c r="FG431" s="93"/>
      <c r="FH431" s="93"/>
      <c r="FI431" s="93"/>
      <c r="FJ431" s="93"/>
      <c r="FK431" s="93"/>
      <c r="FL431" s="93"/>
      <c r="FM431" s="93"/>
      <c r="FN431" s="93"/>
      <c r="FO431" s="93"/>
      <c r="FP431" s="93"/>
      <c r="FQ431" s="93"/>
      <c r="FR431" s="93"/>
      <c r="FS431" s="93"/>
      <c r="FT431" s="93"/>
      <c r="FU431" s="93"/>
      <c r="FV431" s="93"/>
      <c r="FW431" s="93"/>
      <c r="FX431" s="93"/>
      <c r="FY431" s="93"/>
      <c r="FZ431" s="93"/>
      <c r="GA431" s="93"/>
      <c r="GB431" s="93"/>
      <c r="GC431" s="93"/>
      <c r="GD431" s="93"/>
      <c r="GE431" s="93"/>
      <c r="GF431" s="93"/>
      <c r="GG431" s="93"/>
      <c r="GH431" s="93"/>
      <c r="GI431" s="93"/>
      <c r="GJ431" s="93"/>
      <c r="GK431" s="93"/>
      <c r="GL431" s="93"/>
      <c r="GM431" s="93"/>
      <c r="GN431" s="93"/>
      <c r="GO431" s="93"/>
      <c r="GP431" s="93"/>
      <c r="GQ431" s="93"/>
      <c r="GR431" s="93"/>
      <c r="GS431" s="93"/>
      <c r="GT431" s="93"/>
      <c r="GU431" s="93"/>
      <c r="GV431" s="93"/>
      <c r="GW431" s="93"/>
      <c r="GX431" s="93"/>
      <c r="GY431" s="93"/>
      <c r="GZ431" s="93"/>
      <c r="HA431" s="93"/>
      <c r="HB431" s="93"/>
      <c r="HC431" s="93"/>
      <c r="HD431" s="93"/>
      <c r="HE431" s="93"/>
      <c r="HF431" s="93"/>
      <c r="HG431" s="93"/>
      <c r="HH431" s="93"/>
      <c r="HI431" s="93"/>
      <c r="HJ431" s="93"/>
      <c r="HK431" s="93"/>
      <c r="HL431" s="93"/>
      <c r="HM431" s="93"/>
      <c r="HN431" s="93"/>
      <c r="HO431" s="93"/>
      <c r="HP431" s="93"/>
      <c r="HQ431" s="93"/>
      <c r="HR431" s="93"/>
      <c r="HS431" s="93"/>
      <c r="HT431" s="93"/>
      <c r="HU431" s="93"/>
      <c r="HV431" s="93"/>
      <c r="HW431" s="93"/>
      <c r="HX431" s="93"/>
      <c r="HY431" s="93"/>
      <c r="HZ431" s="93"/>
      <c r="IA431" s="93"/>
      <c r="IB431" s="93"/>
      <c r="IC431" s="93"/>
      <c r="ID431" s="93"/>
      <c r="IE431" s="93"/>
      <c r="IF431" s="93"/>
      <c r="IG431" s="93"/>
      <c r="IH431" s="93"/>
      <c r="II431" s="93"/>
      <c r="IJ431" s="93"/>
      <c r="IK431" s="93"/>
      <c r="IL431" s="93"/>
      <c r="IM431" s="93"/>
      <c r="IN431" s="93"/>
      <c r="IO431" s="93"/>
      <c r="IP431" s="93"/>
      <c r="IQ431" s="93"/>
      <c r="IR431" s="93"/>
      <c r="IS431" s="93"/>
      <c r="IT431" s="93"/>
      <c r="IU431" s="93"/>
      <c r="IV431" s="93"/>
      <c r="IW431" s="93"/>
    </row>
    <row r="432" customFormat="false" ht="12.75" hidden="false" customHeight="false" outlineLevel="0" collapsed="false">
      <c r="A432" s="93"/>
      <c r="B432" s="105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  <c r="CV432" s="93"/>
      <c r="CW432" s="93"/>
      <c r="CX432" s="93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  <c r="EX432" s="93"/>
      <c r="EY432" s="93"/>
      <c r="EZ432" s="93"/>
      <c r="FA432" s="93"/>
      <c r="FB432" s="93"/>
      <c r="FC432" s="93"/>
      <c r="FD432" s="93"/>
      <c r="FE432" s="93"/>
      <c r="FF432" s="93"/>
      <c r="FG432" s="93"/>
      <c r="FH432" s="93"/>
      <c r="FI432" s="93"/>
      <c r="FJ432" s="93"/>
      <c r="FK432" s="93"/>
      <c r="FL432" s="93"/>
      <c r="FM432" s="93"/>
      <c r="FN432" s="93"/>
      <c r="FO432" s="93"/>
      <c r="FP432" s="93"/>
      <c r="FQ432" s="93"/>
      <c r="FR432" s="93"/>
      <c r="FS432" s="93"/>
      <c r="FT432" s="93"/>
      <c r="FU432" s="93"/>
      <c r="FV432" s="93"/>
      <c r="FW432" s="93"/>
      <c r="FX432" s="93"/>
      <c r="FY432" s="93"/>
      <c r="FZ432" s="93"/>
      <c r="GA432" s="93"/>
      <c r="GB432" s="93"/>
      <c r="GC432" s="93"/>
      <c r="GD432" s="93"/>
      <c r="GE432" s="93"/>
      <c r="GF432" s="93"/>
      <c r="GG432" s="93"/>
      <c r="GH432" s="93"/>
      <c r="GI432" s="93"/>
      <c r="GJ432" s="93"/>
      <c r="GK432" s="93"/>
      <c r="GL432" s="93"/>
      <c r="GM432" s="93"/>
      <c r="GN432" s="93"/>
      <c r="GO432" s="93"/>
      <c r="GP432" s="93"/>
      <c r="GQ432" s="93"/>
      <c r="GR432" s="93"/>
      <c r="GS432" s="93"/>
      <c r="GT432" s="93"/>
      <c r="GU432" s="93"/>
      <c r="GV432" s="93"/>
      <c r="GW432" s="93"/>
      <c r="GX432" s="93"/>
      <c r="GY432" s="93"/>
      <c r="GZ432" s="93"/>
      <c r="HA432" s="93"/>
      <c r="HB432" s="93"/>
      <c r="HC432" s="93"/>
      <c r="HD432" s="93"/>
      <c r="HE432" s="93"/>
      <c r="HF432" s="93"/>
      <c r="HG432" s="93"/>
      <c r="HH432" s="93"/>
      <c r="HI432" s="93"/>
      <c r="HJ432" s="93"/>
      <c r="HK432" s="93"/>
      <c r="HL432" s="93"/>
      <c r="HM432" s="93"/>
      <c r="HN432" s="93"/>
      <c r="HO432" s="93"/>
      <c r="HP432" s="93"/>
      <c r="HQ432" s="93"/>
      <c r="HR432" s="93"/>
      <c r="HS432" s="93"/>
      <c r="HT432" s="93"/>
      <c r="HU432" s="93"/>
      <c r="HV432" s="93"/>
      <c r="HW432" s="93"/>
      <c r="HX432" s="93"/>
      <c r="HY432" s="93"/>
      <c r="HZ432" s="93"/>
      <c r="IA432" s="93"/>
      <c r="IB432" s="93"/>
      <c r="IC432" s="93"/>
      <c r="ID432" s="93"/>
      <c r="IE432" s="93"/>
      <c r="IF432" s="93"/>
      <c r="IG432" s="93"/>
      <c r="IH432" s="93"/>
      <c r="II432" s="93"/>
      <c r="IJ432" s="93"/>
      <c r="IK432" s="93"/>
      <c r="IL432" s="93"/>
      <c r="IM432" s="93"/>
      <c r="IN432" s="93"/>
      <c r="IO432" s="93"/>
      <c r="IP432" s="93"/>
      <c r="IQ432" s="93"/>
      <c r="IR432" s="93"/>
      <c r="IS432" s="93"/>
      <c r="IT432" s="93"/>
      <c r="IU432" s="93"/>
      <c r="IV432" s="93"/>
      <c r="IW432" s="93"/>
    </row>
    <row r="433" customFormat="false" ht="12.75" hidden="false" customHeight="false" outlineLevel="0" collapsed="false">
      <c r="A433" s="93"/>
      <c r="B433" s="105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  <c r="CV433" s="93"/>
      <c r="CW433" s="93"/>
      <c r="CX433" s="93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  <c r="EX433" s="93"/>
      <c r="EY433" s="93"/>
      <c r="EZ433" s="93"/>
      <c r="FA433" s="93"/>
      <c r="FB433" s="93"/>
      <c r="FC433" s="93"/>
      <c r="FD433" s="93"/>
      <c r="FE433" s="93"/>
      <c r="FF433" s="93"/>
      <c r="FG433" s="93"/>
      <c r="FH433" s="93"/>
      <c r="FI433" s="93"/>
      <c r="FJ433" s="93"/>
      <c r="FK433" s="93"/>
      <c r="FL433" s="93"/>
      <c r="FM433" s="93"/>
      <c r="FN433" s="93"/>
      <c r="FO433" s="93"/>
      <c r="FP433" s="93"/>
      <c r="FQ433" s="93"/>
      <c r="FR433" s="93"/>
      <c r="FS433" s="93"/>
      <c r="FT433" s="93"/>
      <c r="FU433" s="93"/>
      <c r="FV433" s="93"/>
      <c r="FW433" s="93"/>
      <c r="FX433" s="93"/>
      <c r="FY433" s="93"/>
      <c r="FZ433" s="93"/>
      <c r="GA433" s="93"/>
      <c r="GB433" s="93"/>
      <c r="GC433" s="93"/>
      <c r="GD433" s="93"/>
      <c r="GE433" s="93"/>
      <c r="GF433" s="93"/>
      <c r="GG433" s="93"/>
      <c r="GH433" s="93"/>
      <c r="GI433" s="93"/>
      <c r="GJ433" s="93"/>
      <c r="GK433" s="93"/>
      <c r="GL433" s="93"/>
      <c r="GM433" s="93"/>
      <c r="GN433" s="93"/>
      <c r="GO433" s="93"/>
      <c r="GP433" s="93"/>
      <c r="GQ433" s="93"/>
      <c r="GR433" s="93"/>
      <c r="GS433" s="93"/>
      <c r="GT433" s="93"/>
      <c r="GU433" s="93"/>
      <c r="GV433" s="93"/>
      <c r="GW433" s="93"/>
      <c r="GX433" s="93"/>
      <c r="GY433" s="93"/>
      <c r="GZ433" s="93"/>
      <c r="HA433" s="93"/>
      <c r="HB433" s="93"/>
      <c r="HC433" s="93"/>
      <c r="HD433" s="93"/>
      <c r="HE433" s="93"/>
      <c r="HF433" s="93"/>
      <c r="HG433" s="93"/>
      <c r="HH433" s="93"/>
      <c r="HI433" s="93"/>
      <c r="HJ433" s="93"/>
      <c r="HK433" s="93"/>
      <c r="HL433" s="93"/>
      <c r="HM433" s="93"/>
      <c r="HN433" s="93"/>
      <c r="HO433" s="93"/>
      <c r="HP433" s="93"/>
      <c r="HQ433" s="93"/>
      <c r="HR433" s="93"/>
      <c r="HS433" s="93"/>
      <c r="HT433" s="93"/>
      <c r="HU433" s="93"/>
      <c r="HV433" s="93"/>
      <c r="HW433" s="93"/>
      <c r="HX433" s="93"/>
      <c r="HY433" s="93"/>
      <c r="HZ433" s="93"/>
      <c r="IA433" s="93"/>
      <c r="IB433" s="93"/>
      <c r="IC433" s="93"/>
      <c r="ID433" s="93"/>
      <c r="IE433" s="93"/>
      <c r="IF433" s="93"/>
      <c r="IG433" s="93"/>
      <c r="IH433" s="93"/>
      <c r="II433" s="93"/>
      <c r="IJ433" s="93"/>
      <c r="IK433" s="93"/>
      <c r="IL433" s="93"/>
      <c r="IM433" s="93"/>
      <c r="IN433" s="93"/>
      <c r="IO433" s="93"/>
      <c r="IP433" s="93"/>
      <c r="IQ433" s="93"/>
      <c r="IR433" s="93"/>
      <c r="IS433" s="93"/>
      <c r="IT433" s="93"/>
      <c r="IU433" s="93"/>
      <c r="IV433" s="93"/>
      <c r="IW433" s="93"/>
    </row>
    <row r="434" customFormat="false" ht="12.75" hidden="false" customHeight="false" outlineLevel="0" collapsed="false">
      <c r="A434" s="93"/>
      <c r="B434" s="105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  <c r="CV434" s="93"/>
      <c r="CW434" s="93"/>
      <c r="CX434" s="93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  <c r="EX434" s="93"/>
      <c r="EY434" s="93"/>
      <c r="EZ434" s="93"/>
      <c r="FA434" s="93"/>
      <c r="FB434" s="93"/>
      <c r="FC434" s="93"/>
      <c r="FD434" s="93"/>
      <c r="FE434" s="93"/>
      <c r="FF434" s="93"/>
      <c r="FG434" s="93"/>
      <c r="FH434" s="93"/>
      <c r="FI434" s="93"/>
      <c r="FJ434" s="93"/>
      <c r="FK434" s="93"/>
      <c r="FL434" s="93"/>
      <c r="FM434" s="93"/>
      <c r="FN434" s="93"/>
      <c r="FO434" s="93"/>
      <c r="FP434" s="93"/>
      <c r="FQ434" s="93"/>
      <c r="FR434" s="93"/>
      <c r="FS434" s="93"/>
      <c r="FT434" s="93"/>
      <c r="FU434" s="93"/>
      <c r="FV434" s="93"/>
      <c r="FW434" s="93"/>
      <c r="FX434" s="93"/>
      <c r="FY434" s="93"/>
      <c r="FZ434" s="93"/>
      <c r="GA434" s="93"/>
      <c r="GB434" s="93"/>
      <c r="GC434" s="93"/>
      <c r="GD434" s="93"/>
      <c r="GE434" s="93"/>
      <c r="GF434" s="93"/>
      <c r="GG434" s="93"/>
      <c r="GH434" s="93"/>
      <c r="GI434" s="93"/>
      <c r="GJ434" s="93"/>
      <c r="GK434" s="93"/>
      <c r="GL434" s="93"/>
      <c r="GM434" s="93"/>
      <c r="GN434" s="93"/>
      <c r="GO434" s="93"/>
      <c r="GP434" s="93"/>
      <c r="GQ434" s="93"/>
      <c r="GR434" s="93"/>
      <c r="GS434" s="93"/>
      <c r="GT434" s="93"/>
      <c r="GU434" s="93"/>
      <c r="GV434" s="93"/>
      <c r="GW434" s="93"/>
      <c r="GX434" s="93"/>
      <c r="GY434" s="93"/>
      <c r="GZ434" s="93"/>
      <c r="HA434" s="93"/>
      <c r="HB434" s="93"/>
      <c r="HC434" s="93"/>
      <c r="HD434" s="93"/>
      <c r="HE434" s="93"/>
      <c r="HF434" s="93"/>
      <c r="HG434" s="93"/>
      <c r="HH434" s="93"/>
      <c r="HI434" s="93"/>
      <c r="HJ434" s="93"/>
      <c r="HK434" s="93"/>
      <c r="HL434" s="93"/>
      <c r="HM434" s="93"/>
      <c r="HN434" s="93"/>
      <c r="HO434" s="93"/>
      <c r="HP434" s="93"/>
      <c r="HQ434" s="93"/>
      <c r="HR434" s="93"/>
      <c r="HS434" s="93"/>
      <c r="HT434" s="93"/>
      <c r="HU434" s="93"/>
      <c r="HV434" s="93"/>
      <c r="HW434" s="93"/>
      <c r="HX434" s="93"/>
      <c r="HY434" s="93"/>
      <c r="HZ434" s="93"/>
      <c r="IA434" s="93"/>
      <c r="IB434" s="93"/>
      <c r="IC434" s="93"/>
      <c r="ID434" s="93"/>
      <c r="IE434" s="93"/>
      <c r="IF434" s="93"/>
      <c r="IG434" s="93"/>
      <c r="IH434" s="93"/>
      <c r="II434" s="93"/>
      <c r="IJ434" s="93"/>
      <c r="IK434" s="93"/>
      <c r="IL434" s="93"/>
      <c r="IM434" s="93"/>
      <c r="IN434" s="93"/>
      <c r="IO434" s="93"/>
      <c r="IP434" s="93"/>
      <c r="IQ434" s="93"/>
      <c r="IR434" s="93"/>
      <c r="IS434" s="93"/>
      <c r="IT434" s="93"/>
      <c r="IU434" s="93"/>
      <c r="IV434" s="93"/>
      <c r="IW434" s="93"/>
    </row>
    <row r="435" customFormat="false" ht="12.75" hidden="false" customHeight="false" outlineLevel="0" collapsed="false">
      <c r="A435" s="93"/>
      <c r="B435" s="105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  <c r="CV435" s="93"/>
      <c r="CW435" s="93"/>
      <c r="CX435" s="93"/>
      <c r="CY435" s="93"/>
      <c r="CZ435" s="93"/>
      <c r="DA435" s="93"/>
      <c r="DB435" s="93"/>
      <c r="DC435" s="93"/>
      <c r="DD435" s="93"/>
      <c r="DE435" s="93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  <c r="EJ435" s="93"/>
      <c r="EK435" s="93"/>
      <c r="EL435" s="93"/>
      <c r="EM435" s="93"/>
      <c r="EN435" s="93"/>
      <c r="EO435" s="93"/>
      <c r="EP435" s="93"/>
      <c r="EQ435" s="93"/>
      <c r="ER435" s="93"/>
      <c r="ES435" s="93"/>
      <c r="ET435" s="93"/>
      <c r="EU435" s="93"/>
      <c r="EV435" s="93"/>
      <c r="EW435" s="93"/>
      <c r="EX435" s="93"/>
      <c r="EY435" s="93"/>
      <c r="EZ435" s="93"/>
      <c r="FA435" s="93"/>
      <c r="FB435" s="93"/>
      <c r="FC435" s="93"/>
      <c r="FD435" s="93"/>
      <c r="FE435" s="93"/>
      <c r="FF435" s="93"/>
      <c r="FG435" s="93"/>
      <c r="FH435" s="93"/>
      <c r="FI435" s="93"/>
      <c r="FJ435" s="93"/>
      <c r="FK435" s="93"/>
      <c r="FL435" s="93"/>
      <c r="FM435" s="93"/>
      <c r="FN435" s="93"/>
      <c r="FO435" s="93"/>
      <c r="FP435" s="93"/>
      <c r="FQ435" s="93"/>
      <c r="FR435" s="93"/>
      <c r="FS435" s="93"/>
      <c r="FT435" s="93"/>
      <c r="FU435" s="93"/>
      <c r="FV435" s="93"/>
      <c r="FW435" s="93"/>
      <c r="FX435" s="93"/>
      <c r="FY435" s="93"/>
      <c r="FZ435" s="93"/>
      <c r="GA435" s="93"/>
      <c r="GB435" s="93"/>
      <c r="GC435" s="93"/>
      <c r="GD435" s="93"/>
      <c r="GE435" s="93"/>
      <c r="GF435" s="93"/>
      <c r="GG435" s="93"/>
      <c r="GH435" s="93"/>
      <c r="GI435" s="93"/>
      <c r="GJ435" s="93"/>
      <c r="GK435" s="93"/>
      <c r="GL435" s="93"/>
      <c r="GM435" s="93"/>
      <c r="GN435" s="93"/>
      <c r="GO435" s="93"/>
      <c r="GP435" s="93"/>
      <c r="GQ435" s="93"/>
      <c r="GR435" s="93"/>
      <c r="GS435" s="93"/>
      <c r="GT435" s="93"/>
      <c r="GU435" s="93"/>
      <c r="GV435" s="93"/>
      <c r="GW435" s="93"/>
      <c r="GX435" s="93"/>
      <c r="GY435" s="93"/>
      <c r="GZ435" s="93"/>
      <c r="HA435" s="93"/>
      <c r="HB435" s="93"/>
      <c r="HC435" s="93"/>
      <c r="HD435" s="93"/>
      <c r="HE435" s="93"/>
      <c r="HF435" s="93"/>
      <c r="HG435" s="93"/>
      <c r="HH435" s="93"/>
      <c r="HI435" s="93"/>
      <c r="HJ435" s="93"/>
      <c r="HK435" s="93"/>
      <c r="HL435" s="93"/>
      <c r="HM435" s="93"/>
      <c r="HN435" s="93"/>
      <c r="HO435" s="93"/>
      <c r="HP435" s="93"/>
      <c r="HQ435" s="93"/>
      <c r="HR435" s="93"/>
      <c r="HS435" s="93"/>
      <c r="HT435" s="93"/>
      <c r="HU435" s="93"/>
      <c r="HV435" s="93"/>
      <c r="HW435" s="93"/>
      <c r="HX435" s="93"/>
      <c r="HY435" s="93"/>
      <c r="HZ435" s="93"/>
      <c r="IA435" s="93"/>
      <c r="IB435" s="93"/>
      <c r="IC435" s="93"/>
      <c r="ID435" s="93"/>
      <c r="IE435" s="93"/>
      <c r="IF435" s="93"/>
      <c r="IG435" s="93"/>
      <c r="IH435" s="93"/>
      <c r="II435" s="93"/>
      <c r="IJ435" s="93"/>
      <c r="IK435" s="93"/>
      <c r="IL435" s="93"/>
      <c r="IM435" s="93"/>
      <c r="IN435" s="93"/>
      <c r="IO435" s="93"/>
      <c r="IP435" s="93"/>
      <c r="IQ435" s="93"/>
      <c r="IR435" s="93"/>
      <c r="IS435" s="93"/>
      <c r="IT435" s="93"/>
      <c r="IU435" s="93"/>
      <c r="IV435" s="93"/>
      <c r="IW435" s="93"/>
    </row>
    <row r="436" customFormat="false" ht="12.75" hidden="false" customHeight="false" outlineLevel="0" collapsed="false">
      <c r="A436" s="93"/>
      <c r="B436" s="105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  <c r="CV436" s="93"/>
      <c r="CW436" s="93"/>
      <c r="CX436" s="93"/>
      <c r="CY436" s="93"/>
      <c r="CZ436" s="93"/>
      <c r="DA436" s="93"/>
      <c r="DB436" s="93"/>
      <c r="DC436" s="93"/>
      <c r="DD436" s="93"/>
      <c r="DE436" s="93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  <c r="EJ436" s="93"/>
      <c r="EK436" s="93"/>
      <c r="EL436" s="93"/>
      <c r="EM436" s="93"/>
      <c r="EN436" s="93"/>
      <c r="EO436" s="93"/>
      <c r="EP436" s="93"/>
      <c r="EQ436" s="93"/>
      <c r="ER436" s="93"/>
      <c r="ES436" s="93"/>
      <c r="ET436" s="93"/>
      <c r="EU436" s="93"/>
      <c r="EV436" s="93"/>
      <c r="EW436" s="93"/>
      <c r="EX436" s="93"/>
      <c r="EY436" s="93"/>
      <c r="EZ436" s="93"/>
      <c r="FA436" s="93"/>
      <c r="FB436" s="93"/>
      <c r="FC436" s="93"/>
      <c r="FD436" s="93"/>
      <c r="FE436" s="93"/>
      <c r="FF436" s="93"/>
      <c r="FG436" s="93"/>
      <c r="FH436" s="93"/>
      <c r="FI436" s="93"/>
      <c r="FJ436" s="93"/>
      <c r="FK436" s="93"/>
      <c r="FL436" s="93"/>
      <c r="FM436" s="93"/>
      <c r="FN436" s="93"/>
      <c r="FO436" s="93"/>
      <c r="FP436" s="93"/>
      <c r="FQ436" s="93"/>
      <c r="FR436" s="93"/>
      <c r="FS436" s="93"/>
      <c r="FT436" s="93"/>
      <c r="FU436" s="93"/>
      <c r="FV436" s="93"/>
      <c r="FW436" s="93"/>
      <c r="FX436" s="93"/>
      <c r="FY436" s="93"/>
      <c r="FZ436" s="93"/>
      <c r="GA436" s="93"/>
      <c r="GB436" s="93"/>
      <c r="GC436" s="93"/>
      <c r="GD436" s="93"/>
      <c r="GE436" s="93"/>
      <c r="GF436" s="93"/>
      <c r="GG436" s="93"/>
      <c r="GH436" s="93"/>
      <c r="GI436" s="93"/>
      <c r="GJ436" s="93"/>
      <c r="GK436" s="93"/>
      <c r="GL436" s="93"/>
      <c r="GM436" s="93"/>
      <c r="GN436" s="93"/>
      <c r="GO436" s="93"/>
      <c r="GP436" s="93"/>
      <c r="GQ436" s="93"/>
      <c r="GR436" s="93"/>
      <c r="GS436" s="93"/>
      <c r="GT436" s="93"/>
      <c r="GU436" s="93"/>
      <c r="GV436" s="93"/>
      <c r="GW436" s="93"/>
      <c r="GX436" s="93"/>
      <c r="GY436" s="93"/>
      <c r="GZ436" s="93"/>
      <c r="HA436" s="93"/>
      <c r="HB436" s="93"/>
      <c r="HC436" s="93"/>
      <c r="HD436" s="93"/>
      <c r="HE436" s="93"/>
      <c r="HF436" s="93"/>
      <c r="HG436" s="93"/>
      <c r="HH436" s="93"/>
      <c r="HI436" s="93"/>
      <c r="HJ436" s="93"/>
      <c r="HK436" s="93"/>
      <c r="HL436" s="93"/>
      <c r="HM436" s="93"/>
      <c r="HN436" s="93"/>
      <c r="HO436" s="93"/>
      <c r="HP436" s="93"/>
      <c r="HQ436" s="93"/>
      <c r="HR436" s="93"/>
      <c r="HS436" s="93"/>
      <c r="HT436" s="93"/>
      <c r="HU436" s="93"/>
      <c r="HV436" s="93"/>
      <c r="HW436" s="93"/>
      <c r="HX436" s="93"/>
      <c r="HY436" s="93"/>
      <c r="HZ436" s="93"/>
      <c r="IA436" s="93"/>
      <c r="IB436" s="93"/>
      <c r="IC436" s="93"/>
      <c r="ID436" s="93"/>
      <c r="IE436" s="93"/>
      <c r="IF436" s="93"/>
      <c r="IG436" s="93"/>
      <c r="IH436" s="93"/>
      <c r="II436" s="93"/>
      <c r="IJ436" s="93"/>
      <c r="IK436" s="93"/>
      <c r="IL436" s="93"/>
      <c r="IM436" s="93"/>
      <c r="IN436" s="93"/>
      <c r="IO436" s="93"/>
      <c r="IP436" s="93"/>
      <c r="IQ436" s="93"/>
      <c r="IR436" s="93"/>
      <c r="IS436" s="93"/>
      <c r="IT436" s="93"/>
      <c r="IU436" s="93"/>
      <c r="IV436" s="93"/>
      <c r="IW436" s="93"/>
    </row>
    <row r="437" customFormat="false" ht="12.75" hidden="false" customHeight="false" outlineLevel="0" collapsed="false">
      <c r="A437" s="93"/>
      <c r="B437" s="105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  <c r="CV437" s="93"/>
      <c r="CW437" s="93"/>
      <c r="CX437" s="93"/>
      <c r="CY437" s="93"/>
      <c r="CZ437" s="93"/>
      <c r="DA437" s="93"/>
      <c r="DB437" s="93"/>
      <c r="DC437" s="93"/>
      <c r="DD437" s="93"/>
      <c r="DE437" s="93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  <c r="EJ437" s="93"/>
      <c r="EK437" s="93"/>
      <c r="EL437" s="93"/>
      <c r="EM437" s="93"/>
      <c r="EN437" s="93"/>
      <c r="EO437" s="93"/>
      <c r="EP437" s="93"/>
      <c r="EQ437" s="93"/>
      <c r="ER437" s="93"/>
      <c r="ES437" s="93"/>
      <c r="ET437" s="93"/>
      <c r="EU437" s="93"/>
      <c r="EV437" s="93"/>
      <c r="EW437" s="93"/>
      <c r="EX437" s="93"/>
      <c r="EY437" s="93"/>
      <c r="EZ437" s="93"/>
      <c r="FA437" s="93"/>
      <c r="FB437" s="93"/>
      <c r="FC437" s="93"/>
      <c r="FD437" s="93"/>
      <c r="FE437" s="93"/>
      <c r="FF437" s="93"/>
      <c r="FG437" s="93"/>
      <c r="FH437" s="93"/>
      <c r="FI437" s="93"/>
      <c r="FJ437" s="93"/>
      <c r="FK437" s="93"/>
      <c r="FL437" s="93"/>
      <c r="FM437" s="93"/>
      <c r="FN437" s="93"/>
      <c r="FO437" s="93"/>
      <c r="FP437" s="93"/>
      <c r="FQ437" s="93"/>
      <c r="FR437" s="93"/>
      <c r="FS437" s="93"/>
      <c r="FT437" s="93"/>
      <c r="FU437" s="93"/>
      <c r="FV437" s="93"/>
      <c r="FW437" s="93"/>
      <c r="FX437" s="93"/>
      <c r="FY437" s="93"/>
      <c r="FZ437" s="93"/>
      <c r="GA437" s="93"/>
      <c r="GB437" s="93"/>
      <c r="GC437" s="93"/>
      <c r="GD437" s="93"/>
      <c r="GE437" s="93"/>
      <c r="GF437" s="93"/>
      <c r="GG437" s="93"/>
      <c r="GH437" s="93"/>
      <c r="GI437" s="93"/>
      <c r="GJ437" s="93"/>
      <c r="GK437" s="93"/>
      <c r="GL437" s="93"/>
      <c r="GM437" s="93"/>
      <c r="GN437" s="93"/>
      <c r="GO437" s="93"/>
      <c r="GP437" s="93"/>
      <c r="GQ437" s="93"/>
      <c r="GR437" s="93"/>
      <c r="GS437" s="93"/>
      <c r="GT437" s="93"/>
      <c r="GU437" s="93"/>
      <c r="GV437" s="93"/>
      <c r="GW437" s="93"/>
      <c r="GX437" s="93"/>
      <c r="GY437" s="93"/>
      <c r="GZ437" s="93"/>
      <c r="HA437" s="93"/>
      <c r="HB437" s="93"/>
      <c r="HC437" s="93"/>
      <c r="HD437" s="93"/>
      <c r="HE437" s="93"/>
      <c r="HF437" s="93"/>
      <c r="HG437" s="93"/>
      <c r="HH437" s="93"/>
      <c r="HI437" s="93"/>
      <c r="HJ437" s="93"/>
      <c r="HK437" s="93"/>
      <c r="HL437" s="93"/>
      <c r="HM437" s="93"/>
      <c r="HN437" s="93"/>
      <c r="HO437" s="93"/>
      <c r="HP437" s="93"/>
      <c r="HQ437" s="93"/>
      <c r="HR437" s="93"/>
      <c r="HS437" s="93"/>
      <c r="HT437" s="93"/>
      <c r="HU437" s="93"/>
      <c r="HV437" s="93"/>
      <c r="HW437" s="93"/>
      <c r="HX437" s="93"/>
      <c r="HY437" s="93"/>
      <c r="HZ437" s="93"/>
      <c r="IA437" s="93"/>
      <c r="IB437" s="93"/>
      <c r="IC437" s="93"/>
      <c r="ID437" s="93"/>
      <c r="IE437" s="93"/>
      <c r="IF437" s="93"/>
      <c r="IG437" s="93"/>
      <c r="IH437" s="93"/>
      <c r="II437" s="93"/>
      <c r="IJ437" s="93"/>
      <c r="IK437" s="93"/>
      <c r="IL437" s="93"/>
      <c r="IM437" s="93"/>
      <c r="IN437" s="93"/>
      <c r="IO437" s="93"/>
      <c r="IP437" s="93"/>
      <c r="IQ437" s="93"/>
      <c r="IR437" s="93"/>
      <c r="IS437" s="93"/>
      <c r="IT437" s="93"/>
      <c r="IU437" s="93"/>
      <c r="IV437" s="93"/>
      <c r="IW437" s="93"/>
    </row>
    <row r="438" customFormat="false" ht="12.75" hidden="false" customHeight="false" outlineLevel="0" collapsed="false">
      <c r="A438" s="93"/>
      <c r="B438" s="105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  <c r="CV438" s="93"/>
      <c r="CW438" s="93"/>
      <c r="CX438" s="93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  <c r="EX438" s="93"/>
      <c r="EY438" s="93"/>
      <c r="EZ438" s="93"/>
      <c r="FA438" s="93"/>
      <c r="FB438" s="93"/>
      <c r="FC438" s="93"/>
      <c r="FD438" s="93"/>
      <c r="FE438" s="93"/>
      <c r="FF438" s="93"/>
      <c r="FG438" s="93"/>
      <c r="FH438" s="93"/>
      <c r="FI438" s="93"/>
      <c r="FJ438" s="93"/>
      <c r="FK438" s="93"/>
      <c r="FL438" s="93"/>
      <c r="FM438" s="93"/>
      <c r="FN438" s="93"/>
      <c r="FO438" s="93"/>
      <c r="FP438" s="93"/>
      <c r="FQ438" s="93"/>
      <c r="FR438" s="93"/>
      <c r="FS438" s="93"/>
      <c r="FT438" s="93"/>
      <c r="FU438" s="93"/>
      <c r="FV438" s="93"/>
      <c r="FW438" s="93"/>
      <c r="FX438" s="93"/>
      <c r="FY438" s="93"/>
      <c r="FZ438" s="93"/>
      <c r="GA438" s="93"/>
      <c r="GB438" s="93"/>
      <c r="GC438" s="93"/>
      <c r="GD438" s="93"/>
      <c r="GE438" s="93"/>
      <c r="GF438" s="93"/>
      <c r="GG438" s="93"/>
      <c r="GH438" s="93"/>
      <c r="GI438" s="93"/>
      <c r="GJ438" s="93"/>
      <c r="GK438" s="93"/>
      <c r="GL438" s="93"/>
      <c r="GM438" s="93"/>
      <c r="GN438" s="93"/>
      <c r="GO438" s="93"/>
      <c r="GP438" s="93"/>
      <c r="GQ438" s="93"/>
      <c r="GR438" s="93"/>
      <c r="GS438" s="93"/>
      <c r="GT438" s="93"/>
      <c r="GU438" s="93"/>
      <c r="GV438" s="93"/>
      <c r="GW438" s="93"/>
      <c r="GX438" s="93"/>
      <c r="GY438" s="93"/>
      <c r="GZ438" s="93"/>
      <c r="HA438" s="93"/>
      <c r="HB438" s="93"/>
      <c r="HC438" s="93"/>
      <c r="HD438" s="93"/>
      <c r="HE438" s="93"/>
      <c r="HF438" s="93"/>
      <c r="HG438" s="93"/>
      <c r="HH438" s="93"/>
      <c r="HI438" s="93"/>
      <c r="HJ438" s="93"/>
      <c r="HK438" s="93"/>
      <c r="HL438" s="93"/>
      <c r="HM438" s="93"/>
      <c r="HN438" s="93"/>
      <c r="HO438" s="93"/>
      <c r="HP438" s="93"/>
      <c r="HQ438" s="93"/>
      <c r="HR438" s="93"/>
      <c r="HS438" s="93"/>
      <c r="HT438" s="93"/>
      <c r="HU438" s="93"/>
      <c r="HV438" s="93"/>
      <c r="HW438" s="93"/>
      <c r="HX438" s="93"/>
      <c r="HY438" s="93"/>
      <c r="HZ438" s="93"/>
      <c r="IA438" s="93"/>
      <c r="IB438" s="93"/>
      <c r="IC438" s="93"/>
      <c r="ID438" s="93"/>
      <c r="IE438" s="93"/>
      <c r="IF438" s="93"/>
      <c r="IG438" s="93"/>
      <c r="IH438" s="93"/>
      <c r="II438" s="93"/>
      <c r="IJ438" s="93"/>
      <c r="IK438" s="93"/>
      <c r="IL438" s="93"/>
      <c r="IM438" s="93"/>
      <c r="IN438" s="93"/>
      <c r="IO438" s="93"/>
      <c r="IP438" s="93"/>
      <c r="IQ438" s="93"/>
      <c r="IR438" s="93"/>
      <c r="IS438" s="93"/>
      <c r="IT438" s="93"/>
      <c r="IU438" s="93"/>
      <c r="IV438" s="93"/>
      <c r="IW438" s="93"/>
    </row>
    <row r="439" customFormat="false" ht="12.75" hidden="false" customHeight="false" outlineLevel="0" collapsed="false">
      <c r="A439" s="93"/>
      <c r="B439" s="105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  <c r="CV439" s="93"/>
      <c r="CW439" s="93"/>
      <c r="CX439" s="93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  <c r="EX439" s="93"/>
      <c r="EY439" s="93"/>
      <c r="EZ439" s="93"/>
      <c r="FA439" s="93"/>
      <c r="FB439" s="93"/>
      <c r="FC439" s="93"/>
      <c r="FD439" s="93"/>
      <c r="FE439" s="93"/>
      <c r="FF439" s="93"/>
      <c r="FG439" s="93"/>
      <c r="FH439" s="93"/>
      <c r="FI439" s="93"/>
      <c r="FJ439" s="93"/>
      <c r="FK439" s="93"/>
      <c r="FL439" s="93"/>
      <c r="FM439" s="93"/>
      <c r="FN439" s="93"/>
      <c r="FO439" s="93"/>
      <c r="FP439" s="93"/>
      <c r="FQ439" s="93"/>
      <c r="FR439" s="93"/>
      <c r="FS439" s="93"/>
      <c r="FT439" s="93"/>
      <c r="FU439" s="93"/>
      <c r="FV439" s="93"/>
      <c r="FW439" s="93"/>
      <c r="FX439" s="93"/>
      <c r="FY439" s="93"/>
      <c r="FZ439" s="93"/>
      <c r="GA439" s="93"/>
      <c r="GB439" s="93"/>
      <c r="GC439" s="93"/>
      <c r="GD439" s="93"/>
      <c r="GE439" s="93"/>
      <c r="GF439" s="93"/>
      <c r="GG439" s="93"/>
      <c r="GH439" s="93"/>
      <c r="GI439" s="93"/>
      <c r="GJ439" s="93"/>
      <c r="GK439" s="93"/>
      <c r="GL439" s="93"/>
      <c r="GM439" s="93"/>
      <c r="GN439" s="93"/>
      <c r="GO439" s="93"/>
      <c r="GP439" s="93"/>
      <c r="GQ439" s="93"/>
      <c r="GR439" s="93"/>
      <c r="GS439" s="93"/>
      <c r="GT439" s="93"/>
      <c r="GU439" s="93"/>
      <c r="GV439" s="93"/>
      <c r="GW439" s="93"/>
      <c r="GX439" s="93"/>
      <c r="GY439" s="93"/>
      <c r="GZ439" s="93"/>
      <c r="HA439" s="93"/>
      <c r="HB439" s="93"/>
      <c r="HC439" s="93"/>
      <c r="HD439" s="93"/>
      <c r="HE439" s="93"/>
      <c r="HF439" s="93"/>
      <c r="HG439" s="93"/>
      <c r="HH439" s="93"/>
      <c r="HI439" s="93"/>
      <c r="HJ439" s="93"/>
      <c r="HK439" s="93"/>
      <c r="HL439" s="93"/>
      <c r="HM439" s="93"/>
      <c r="HN439" s="93"/>
      <c r="HO439" s="93"/>
      <c r="HP439" s="93"/>
      <c r="HQ439" s="93"/>
      <c r="HR439" s="93"/>
      <c r="HS439" s="93"/>
      <c r="HT439" s="93"/>
      <c r="HU439" s="93"/>
      <c r="HV439" s="93"/>
      <c r="HW439" s="93"/>
      <c r="HX439" s="93"/>
      <c r="HY439" s="93"/>
      <c r="HZ439" s="93"/>
      <c r="IA439" s="93"/>
      <c r="IB439" s="93"/>
      <c r="IC439" s="93"/>
      <c r="ID439" s="93"/>
      <c r="IE439" s="93"/>
      <c r="IF439" s="93"/>
      <c r="IG439" s="93"/>
      <c r="IH439" s="93"/>
      <c r="II439" s="93"/>
      <c r="IJ439" s="93"/>
      <c r="IK439" s="93"/>
      <c r="IL439" s="93"/>
      <c r="IM439" s="93"/>
      <c r="IN439" s="93"/>
      <c r="IO439" s="93"/>
      <c r="IP439" s="93"/>
      <c r="IQ439" s="93"/>
      <c r="IR439" s="93"/>
      <c r="IS439" s="93"/>
      <c r="IT439" s="93"/>
      <c r="IU439" s="93"/>
      <c r="IV439" s="93"/>
      <c r="IW439" s="93"/>
    </row>
    <row r="440" customFormat="false" ht="12.75" hidden="false" customHeight="false" outlineLevel="0" collapsed="false">
      <c r="A440" s="93"/>
      <c r="B440" s="105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  <c r="CV440" s="93"/>
      <c r="CW440" s="93"/>
      <c r="CX440" s="93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  <c r="EX440" s="93"/>
      <c r="EY440" s="93"/>
      <c r="EZ440" s="93"/>
      <c r="FA440" s="93"/>
      <c r="FB440" s="93"/>
      <c r="FC440" s="93"/>
      <c r="FD440" s="93"/>
      <c r="FE440" s="93"/>
      <c r="FF440" s="93"/>
      <c r="FG440" s="93"/>
      <c r="FH440" s="93"/>
      <c r="FI440" s="93"/>
      <c r="FJ440" s="93"/>
      <c r="FK440" s="93"/>
      <c r="FL440" s="93"/>
      <c r="FM440" s="93"/>
      <c r="FN440" s="93"/>
      <c r="FO440" s="93"/>
      <c r="FP440" s="93"/>
      <c r="FQ440" s="93"/>
      <c r="FR440" s="93"/>
      <c r="FS440" s="93"/>
      <c r="FT440" s="93"/>
      <c r="FU440" s="93"/>
      <c r="FV440" s="93"/>
      <c r="FW440" s="93"/>
      <c r="FX440" s="93"/>
      <c r="FY440" s="93"/>
      <c r="FZ440" s="93"/>
      <c r="GA440" s="93"/>
      <c r="GB440" s="93"/>
      <c r="GC440" s="93"/>
      <c r="GD440" s="93"/>
      <c r="GE440" s="93"/>
      <c r="GF440" s="93"/>
      <c r="GG440" s="93"/>
      <c r="GH440" s="93"/>
      <c r="GI440" s="93"/>
      <c r="GJ440" s="93"/>
      <c r="GK440" s="93"/>
      <c r="GL440" s="93"/>
      <c r="GM440" s="93"/>
      <c r="GN440" s="93"/>
      <c r="GO440" s="93"/>
      <c r="GP440" s="93"/>
      <c r="GQ440" s="93"/>
      <c r="GR440" s="93"/>
      <c r="GS440" s="93"/>
      <c r="GT440" s="93"/>
      <c r="GU440" s="93"/>
      <c r="GV440" s="93"/>
      <c r="GW440" s="93"/>
      <c r="GX440" s="93"/>
      <c r="GY440" s="93"/>
      <c r="GZ440" s="93"/>
      <c r="HA440" s="93"/>
      <c r="HB440" s="93"/>
      <c r="HC440" s="93"/>
      <c r="HD440" s="93"/>
      <c r="HE440" s="93"/>
      <c r="HF440" s="93"/>
      <c r="HG440" s="93"/>
      <c r="HH440" s="93"/>
      <c r="HI440" s="93"/>
      <c r="HJ440" s="93"/>
      <c r="HK440" s="93"/>
      <c r="HL440" s="93"/>
      <c r="HM440" s="93"/>
      <c r="HN440" s="93"/>
      <c r="HO440" s="93"/>
      <c r="HP440" s="93"/>
      <c r="HQ440" s="93"/>
      <c r="HR440" s="93"/>
      <c r="HS440" s="93"/>
      <c r="HT440" s="93"/>
      <c r="HU440" s="93"/>
      <c r="HV440" s="93"/>
      <c r="HW440" s="93"/>
      <c r="HX440" s="93"/>
      <c r="HY440" s="93"/>
      <c r="HZ440" s="93"/>
      <c r="IA440" s="93"/>
      <c r="IB440" s="93"/>
      <c r="IC440" s="93"/>
      <c r="ID440" s="93"/>
      <c r="IE440" s="93"/>
      <c r="IF440" s="93"/>
      <c r="IG440" s="93"/>
      <c r="IH440" s="93"/>
      <c r="II440" s="93"/>
      <c r="IJ440" s="93"/>
      <c r="IK440" s="93"/>
      <c r="IL440" s="93"/>
      <c r="IM440" s="93"/>
      <c r="IN440" s="93"/>
      <c r="IO440" s="93"/>
      <c r="IP440" s="93"/>
      <c r="IQ440" s="93"/>
      <c r="IR440" s="93"/>
      <c r="IS440" s="93"/>
      <c r="IT440" s="93"/>
      <c r="IU440" s="93"/>
      <c r="IV440" s="93"/>
      <c r="IW440" s="93"/>
    </row>
    <row r="441" customFormat="false" ht="12.75" hidden="false" customHeight="false" outlineLevel="0" collapsed="false">
      <c r="A441" s="93"/>
      <c r="B441" s="105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  <c r="CV441" s="93"/>
      <c r="CW441" s="93"/>
      <c r="CX441" s="93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  <c r="EX441" s="93"/>
      <c r="EY441" s="93"/>
      <c r="EZ441" s="93"/>
      <c r="FA441" s="93"/>
      <c r="FB441" s="93"/>
      <c r="FC441" s="93"/>
      <c r="FD441" s="93"/>
      <c r="FE441" s="93"/>
      <c r="FF441" s="93"/>
      <c r="FG441" s="93"/>
      <c r="FH441" s="93"/>
      <c r="FI441" s="93"/>
      <c r="FJ441" s="93"/>
      <c r="FK441" s="93"/>
      <c r="FL441" s="93"/>
      <c r="FM441" s="93"/>
      <c r="FN441" s="93"/>
      <c r="FO441" s="93"/>
      <c r="FP441" s="93"/>
      <c r="FQ441" s="93"/>
      <c r="FR441" s="93"/>
      <c r="FS441" s="93"/>
      <c r="FT441" s="93"/>
      <c r="FU441" s="93"/>
      <c r="FV441" s="93"/>
      <c r="FW441" s="93"/>
      <c r="FX441" s="93"/>
      <c r="FY441" s="93"/>
      <c r="FZ441" s="93"/>
      <c r="GA441" s="93"/>
      <c r="GB441" s="93"/>
      <c r="GC441" s="93"/>
      <c r="GD441" s="93"/>
      <c r="GE441" s="93"/>
      <c r="GF441" s="93"/>
      <c r="GG441" s="93"/>
      <c r="GH441" s="93"/>
      <c r="GI441" s="93"/>
      <c r="GJ441" s="93"/>
      <c r="GK441" s="93"/>
      <c r="GL441" s="93"/>
      <c r="GM441" s="93"/>
      <c r="GN441" s="93"/>
      <c r="GO441" s="93"/>
      <c r="GP441" s="93"/>
      <c r="GQ441" s="93"/>
      <c r="GR441" s="93"/>
      <c r="GS441" s="93"/>
      <c r="GT441" s="93"/>
      <c r="GU441" s="93"/>
      <c r="GV441" s="93"/>
      <c r="GW441" s="93"/>
      <c r="GX441" s="93"/>
      <c r="GY441" s="93"/>
      <c r="GZ441" s="93"/>
      <c r="HA441" s="93"/>
      <c r="HB441" s="93"/>
      <c r="HC441" s="93"/>
      <c r="HD441" s="93"/>
      <c r="HE441" s="93"/>
      <c r="HF441" s="93"/>
      <c r="HG441" s="93"/>
      <c r="HH441" s="93"/>
      <c r="HI441" s="93"/>
      <c r="HJ441" s="93"/>
      <c r="HK441" s="93"/>
      <c r="HL441" s="93"/>
      <c r="HM441" s="93"/>
      <c r="HN441" s="93"/>
      <c r="HO441" s="93"/>
      <c r="HP441" s="93"/>
      <c r="HQ441" s="93"/>
      <c r="HR441" s="93"/>
      <c r="HS441" s="93"/>
      <c r="HT441" s="93"/>
      <c r="HU441" s="93"/>
      <c r="HV441" s="93"/>
      <c r="HW441" s="93"/>
      <c r="HX441" s="93"/>
      <c r="HY441" s="93"/>
      <c r="HZ441" s="93"/>
      <c r="IA441" s="93"/>
      <c r="IB441" s="93"/>
      <c r="IC441" s="93"/>
      <c r="ID441" s="93"/>
      <c r="IE441" s="93"/>
      <c r="IF441" s="93"/>
      <c r="IG441" s="93"/>
      <c r="IH441" s="93"/>
      <c r="II441" s="93"/>
      <c r="IJ441" s="93"/>
      <c r="IK441" s="93"/>
      <c r="IL441" s="93"/>
      <c r="IM441" s="93"/>
      <c r="IN441" s="93"/>
      <c r="IO441" s="93"/>
      <c r="IP441" s="93"/>
      <c r="IQ441" s="93"/>
      <c r="IR441" s="93"/>
      <c r="IS441" s="93"/>
      <c r="IT441" s="93"/>
      <c r="IU441" s="93"/>
      <c r="IV441" s="93"/>
      <c r="IW441" s="93"/>
    </row>
    <row r="442" customFormat="false" ht="12.75" hidden="false" customHeight="false" outlineLevel="0" collapsed="false">
      <c r="A442" s="93"/>
      <c r="B442" s="105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  <c r="CV442" s="93"/>
      <c r="CW442" s="93"/>
      <c r="CX442" s="93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  <c r="EX442" s="93"/>
      <c r="EY442" s="93"/>
      <c r="EZ442" s="93"/>
      <c r="FA442" s="93"/>
      <c r="FB442" s="93"/>
      <c r="FC442" s="93"/>
      <c r="FD442" s="93"/>
      <c r="FE442" s="93"/>
      <c r="FF442" s="93"/>
      <c r="FG442" s="93"/>
      <c r="FH442" s="93"/>
      <c r="FI442" s="93"/>
      <c r="FJ442" s="93"/>
      <c r="FK442" s="93"/>
      <c r="FL442" s="93"/>
      <c r="FM442" s="93"/>
      <c r="FN442" s="93"/>
      <c r="FO442" s="93"/>
      <c r="FP442" s="93"/>
      <c r="FQ442" s="93"/>
      <c r="FR442" s="93"/>
      <c r="FS442" s="93"/>
      <c r="FT442" s="93"/>
      <c r="FU442" s="93"/>
      <c r="FV442" s="93"/>
      <c r="FW442" s="93"/>
      <c r="FX442" s="93"/>
      <c r="FY442" s="93"/>
      <c r="FZ442" s="93"/>
      <c r="GA442" s="93"/>
      <c r="GB442" s="93"/>
      <c r="GC442" s="93"/>
      <c r="GD442" s="93"/>
      <c r="GE442" s="93"/>
      <c r="GF442" s="93"/>
      <c r="GG442" s="93"/>
      <c r="GH442" s="93"/>
      <c r="GI442" s="93"/>
      <c r="GJ442" s="93"/>
      <c r="GK442" s="93"/>
      <c r="GL442" s="93"/>
      <c r="GM442" s="93"/>
      <c r="GN442" s="93"/>
      <c r="GO442" s="93"/>
      <c r="GP442" s="93"/>
      <c r="GQ442" s="93"/>
      <c r="GR442" s="93"/>
      <c r="GS442" s="93"/>
      <c r="GT442" s="93"/>
      <c r="GU442" s="93"/>
      <c r="GV442" s="93"/>
      <c r="GW442" s="93"/>
      <c r="GX442" s="93"/>
      <c r="GY442" s="93"/>
      <c r="GZ442" s="93"/>
      <c r="HA442" s="93"/>
      <c r="HB442" s="93"/>
      <c r="HC442" s="93"/>
      <c r="HD442" s="93"/>
      <c r="HE442" s="93"/>
      <c r="HF442" s="93"/>
      <c r="HG442" s="93"/>
      <c r="HH442" s="93"/>
      <c r="HI442" s="93"/>
      <c r="HJ442" s="93"/>
      <c r="HK442" s="93"/>
      <c r="HL442" s="93"/>
      <c r="HM442" s="93"/>
      <c r="HN442" s="93"/>
      <c r="HO442" s="93"/>
      <c r="HP442" s="93"/>
      <c r="HQ442" s="93"/>
      <c r="HR442" s="93"/>
      <c r="HS442" s="93"/>
      <c r="HT442" s="93"/>
      <c r="HU442" s="93"/>
      <c r="HV442" s="93"/>
      <c r="HW442" s="93"/>
      <c r="HX442" s="93"/>
      <c r="HY442" s="93"/>
      <c r="HZ442" s="93"/>
      <c r="IA442" s="93"/>
      <c r="IB442" s="93"/>
      <c r="IC442" s="93"/>
      <c r="ID442" s="93"/>
      <c r="IE442" s="93"/>
      <c r="IF442" s="93"/>
      <c r="IG442" s="93"/>
      <c r="IH442" s="93"/>
      <c r="II442" s="93"/>
      <c r="IJ442" s="93"/>
      <c r="IK442" s="93"/>
      <c r="IL442" s="93"/>
      <c r="IM442" s="93"/>
      <c r="IN442" s="93"/>
      <c r="IO442" s="93"/>
      <c r="IP442" s="93"/>
      <c r="IQ442" s="93"/>
      <c r="IR442" s="93"/>
      <c r="IS442" s="93"/>
      <c r="IT442" s="93"/>
      <c r="IU442" s="93"/>
      <c r="IV442" s="93"/>
      <c r="IW442" s="93"/>
    </row>
    <row r="443" customFormat="false" ht="12.75" hidden="false" customHeight="false" outlineLevel="0" collapsed="false">
      <c r="A443" s="93"/>
      <c r="B443" s="105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  <c r="CV443" s="93"/>
      <c r="CW443" s="93"/>
      <c r="CX443" s="93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  <c r="EX443" s="93"/>
      <c r="EY443" s="93"/>
      <c r="EZ443" s="93"/>
      <c r="FA443" s="93"/>
      <c r="FB443" s="93"/>
      <c r="FC443" s="93"/>
      <c r="FD443" s="93"/>
      <c r="FE443" s="93"/>
      <c r="FF443" s="93"/>
      <c r="FG443" s="93"/>
      <c r="FH443" s="93"/>
      <c r="FI443" s="93"/>
      <c r="FJ443" s="93"/>
      <c r="FK443" s="93"/>
      <c r="FL443" s="93"/>
      <c r="FM443" s="93"/>
      <c r="FN443" s="93"/>
      <c r="FO443" s="93"/>
      <c r="FP443" s="93"/>
      <c r="FQ443" s="93"/>
      <c r="FR443" s="93"/>
      <c r="FS443" s="93"/>
      <c r="FT443" s="93"/>
      <c r="FU443" s="93"/>
      <c r="FV443" s="93"/>
      <c r="FW443" s="93"/>
      <c r="FX443" s="93"/>
      <c r="FY443" s="93"/>
      <c r="FZ443" s="93"/>
      <c r="GA443" s="93"/>
      <c r="GB443" s="93"/>
      <c r="GC443" s="93"/>
      <c r="GD443" s="93"/>
      <c r="GE443" s="93"/>
      <c r="GF443" s="93"/>
      <c r="GG443" s="93"/>
      <c r="GH443" s="93"/>
      <c r="GI443" s="93"/>
      <c r="GJ443" s="93"/>
      <c r="GK443" s="93"/>
      <c r="GL443" s="93"/>
      <c r="GM443" s="93"/>
      <c r="GN443" s="93"/>
      <c r="GO443" s="93"/>
      <c r="GP443" s="93"/>
      <c r="GQ443" s="93"/>
      <c r="GR443" s="93"/>
      <c r="GS443" s="93"/>
      <c r="GT443" s="93"/>
      <c r="GU443" s="93"/>
      <c r="GV443" s="93"/>
      <c r="GW443" s="93"/>
      <c r="GX443" s="93"/>
      <c r="GY443" s="93"/>
      <c r="GZ443" s="93"/>
      <c r="HA443" s="93"/>
      <c r="HB443" s="93"/>
      <c r="HC443" s="93"/>
      <c r="HD443" s="93"/>
      <c r="HE443" s="93"/>
      <c r="HF443" s="93"/>
      <c r="HG443" s="93"/>
      <c r="HH443" s="93"/>
      <c r="HI443" s="93"/>
      <c r="HJ443" s="93"/>
      <c r="HK443" s="93"/>
      <c r="HL443" s="93"/>
      <c r="HM443" s="93"/>
      <c r="HN443" s="93"/>
      <c r="HO443" s="93"/>
      <c r="HP443" s="93"/>
      <c r="HQ443" s="93"/>
      <c r="HR443" s="93"/>
      <c r="HS443" s="93"/>
      <c r="HT443" s="93"/>
      <c r="HU443" s="93"/>
      <c r="HV443" s="93"/>
      <c r="HW443" s="93"/>
      <c r="HX443" s="93"/>
      <c r="HY443" s="93"/>
      <c r="HZ443" s="93"/>
      <c r="IA443" s="93"/>
      <c r="IB443" s="93"/>
      <c r="IC443" s="93"/>
      <c r="ID443" s="93"/>
      <c r="IE443" s="93"/>
      <c r="IF443" s="93"/>
      <c r="IG443" s="93"/>
      <c r="IH443" s="93"/>
      <c r="II443" s="93"/>
      <c r="IJ443" s="93"/>
      <c r="IK443" s="93"/>
      <c r="IL443" s="93"/>
      <c r="IM443" s="93"/>
      <c r="IN443" s="93"/>
      <c r="IO443" s="93"/>
      <c r="IP443" s="93"/>
      <c r="IQ443" s="93"/>
      <c r="IR443" s="93"/>
      <c r="IS443" s="93"/>
      <c r="IT443" s="93"/>
      <c r="IU443" s="93"/>
      <c r="IV443" s="93"/>
      <c r="IW443" s="93"/>
    </row>
    <row r="444" customFormat="false" ht="12.75" hidden="false" customHeight="false" outlineLevel="0" collapsed="false">
      <c r="A444" s="93"/>
      <c r="B444" s="105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  <c r="CV444" s="93"/>
      <c r="CW444" s="93"/>
      <c r="CX444" s="93"/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  <c r="EX444" s="93"/>
      <c r="EY444" s="93"/>
      <c r="EZ444" s="93"/>
      <c r="FA444" s="93"/>
      <c r="FB444" s="93"/>
      <c r="FC444" s="93"/>
      <c r="FD444" s="93"/>
      <c r="FE444" s="93"/>
      <c r="FF444" s="93"/>
      <c r="FG444" s="93"/>
      <c r="FH444" s="93"/>
      <c r="FI444" s="93"/>
      <c r="FJ444" s="93"/>
      <c r="FK444" s="93"/>
      <c r="FL444" s="93"/>
      <c r="FM444" s="93"/>
      <c r="FN444" s="93"/>
      <c r="FO444" s="93"/>
      <c r="FP444" s="93"/>
      <c r="FQ444" s="93"/>
      <c r="FR444" s="93"/>
      <c r="FS444" s="93"/>
      <c r="FT444" s="93"/>
      <c r="FU444" s="93"/>
      <c r="FV444" s="93"/>
      <c r="FW444" s="93"/>
      <c r="FX444" s="93"/>
      <c r="FY444" s="93"/>
      <c r="FZ444" s="93"/>
      <c r="GA444" s="93"/>
      <c r="GB444" s="93"/>
      <c r="GC444" s="93"/>
      <c r="GD444" s="93"/>
      <c r="GE444" s="93"/>
      <c r="GF444" s="93"/>
      <c r="GG444" s="93"/>
      <c r="GH444" s="93"/>
      <c r="GI444" s="93"/>
      <c r="GJ444" s="93"/>
      <c r="GK444" s="93"/>
      <c r="GL444" s="93"/>
      <c r="GM444" s="93"/>
      <c r="GN444" s="93"/>
      <c r="GO444" s="93"/>
      <c r="GP444" s="93"/>
      <c r="GQ444" s="93"/>
      <c r="GR444" s="93"/>
      <c r="GS444" s="93"/>
      <c r="GT444" s="93"/>
      <c r="GU444" s="93"/>
      <c r="GV444" s="93"/>
      <c r="GW444" s="93"/>
      <c r="GX444" s="93"/>
      <c r="GY444" s="93"/>
      <c r="GZ444" s="93"/>
      <c r="HA444" s="93"/>
      <c r="HB444" s="93"/>
      <c r="HC444" s="93"/>
      <c r="HD444" s="93"/>
      <c r="HE444" s="93"/>
      <c r="HF444" s="93"/>
      <c r="HG444" s="93"/>
      <c r="HH444" s="93"/>
      <c r="HI444" s="93"/>
      <c r="HJ444" s="93"/>
      <c r="HK444" s="93"/>
      <c r="HL444" s="93"/>
      <c r="HM444" s="93"/>
      <c r="HN444" s="93"/>
      <c r="HO444" s="93"/>
      <c r="HP444" s="93"/>
      <c r="HQ444" s="93"/>
      <c r="HR444" s="93"/>
      <c r="HS444" s="93"/>
      <c r="HT444" s="93"/>
      <c r="HU444" s="93"/>
      <c r="HV444" s="93"/>
      <c r="HW444" s="93"/>
      <c r="HX444" s="93"/>
      <c r="HY444" s="93"/>
      <c r="HZ444" s="93"/>
      <c r="IA444" s="93"/>
      <c r="IB444" s="93"/>
      <c r="IC444" s="93"/>
      <c r="ID444" s="93"/>
      <c r="IE444" s="93"/>
      <c r="IF444" s="93"/>
      <c r="IG444" s="93"/>
      <c r="IH444" s="93"/>
      <c r="II444" s="93"/>
      <c r="IJ444" s="93"/>
      <c r="IK444" s="93"/>
      <c r="IL444" s="93"/>
      <c r="IM444" s="93"/>
      <c r="IN444" s="93"/>
      <c r="IO444" s="93"/>
      <c r="IP444" s="93"/>
      <c r="IQ444" s="93"/>
      <c r="IR444" s="93"/>
      <c r="IS444" s="93"/>
      <c r="IT444" s="93"/>
      <c r="IU444" s="93"/>
      <c r="IV444" s="93"/>
      <c r="IW444" s="93"/>
    </row>
    <row r="445" customFormat="false" ht="12.75" hidden="false" customHeight="false" outlineLevel="0" collapsed="false">
      <c r="A445" s="93"/>
      <c r="B445" s="105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  <c r="CV445" s="93"/>
      <c r="CW445" s="93"/>
      <c r="CX445" s="93"/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  <c r="EX445" s="93"/>
      <c r="EY445" s="93"/>
      <c r="EZ445" s="93"/>
      <c r="FA445" s="93"/>
      <c r="FB445" s="93"/>
      <c r="FC445" s="93"/>
      <c r="FD445" s="93"/>
      <c r="FE445" s="93"/>
      <c r="FF445" s="93"/>
      <c r="FG445" s="93"/>
      <c r="FH445" s="93"/>
      <c r="FI445" s="93"/>
      <c r="FJ445" s="93"/>
      <c r="FK445" s="93"/>
      <c r="FL445" s="93"/>
      <c r="FM445" s="93"/>
      <c r="FN445" s="93"/>
      <c r="FO445" s="93"/>
      <c r="FP445" s="93"/>
      <c r="FQ445" s="93"/>
      <c r="FR445" s="93"/>
      <c r="FS445" s="93"/>
      <c r="FT445" s="93"/>
      <c r="FU445" s="93"/>
      <c r="FV445" s="93"/>
      <c r="FW445" s="93"/>
      <c r="FX445" s="93"/>
      <c r="FY445" s="93"/>
      <c r="FZ445" s="93"/>
      <c r="GA445" s="93"/>
      <c r="GB445" s="93"/>
      <c r="GC445" s="93"/>
      <c r="GD445" s="93"/>
      <c r="GE445" s="93"/>
      <c r="GF445" s="93"/>
      <c r="GG445" s="93"/>
      <c r="GH445" s="93"/>
      <c r="GI445" s="93"/>
      <c r="GJ445" s="93"/>
      <c r="GK445" s="93"/>
      <c r="GL445" s="93"/>
      <c r="GM445" s="93"/>
      <c r="GN445" s="93"/>
      <c r="GO445" s="93"/>
      <c r="GP445" s="93"/>
      <c r="GQ445" s="93"/>
      <c r="GR445" s="93"/>
      <c r="GS445" s="93"/>
      <c r="GT445" s="93"/>
      <c r="GU445" s="93"/>
      <c r="GV445" s="93"/>
      <c r="GW445" s="93"/>
      <c r="GX445" s="93"/>
      <c r="GY445" s="93"/>
      <c r="GZ445" s="93"/>
      <c r="HA445" s="93"/>
      <c r="HB445" s="93"/>
      <c r="HC445" s="93"/>
      <c r="HD445" s="93"/>
      <c r="HE445" s="93"/>
      <c r="HF445" s="93"/>
      <c r="HG445" s="93"/>
      <c r="HH445" s="93"/>
      <c r="HI445" s="93"/>
      <c r="HJ445" s="93"/>
      <c r="HK445" s="93"/>
      <c r="HL445" s="93"/>
      <c r="HM445" s="93"/>
      <c r="HN445" s="93"/>
      <c r="HO445" s="93"/>
      <c r="HP445" s="93"/>
      <c r="HQ445" s="93"/>
      <c r="HR445" s="93"/>
      <c r="HS445" s="93"/>
      <c r="HT445" s="93"/>
      <c r="HU445" s="93"/>
      <c r="HV445" s="93"/>
      <c r="HW445" s="93"/>
      <c r="HX445" s="93"/>
      <c r="HY445" s="93"/>
      <c r="HZ445" s="93"/>
      <c r="IA445" s="93"/>
      <c r="IB445" s="93"/>
      <c r="IC445" s="93"/>
      <c r="ID445" s="93"/>
      <c r="IE445" s="93"/>
      <c r="IF445" s="93"/>
      <c r="IG445" s="93"/>
      <c r="IH445" s="93"/>
      <c r="II445" s="93"/>
      <c r="IJ445" s="93"/>
      <c r="IK445" s="93"/>
      <c r="IL445" s="93"/>
      <c r="IM445" s="93"/>
      <c r="IN445" s="93"/>
      <c r="IO445" s="93"/>
      <c r="IP445" s="93"/>
      <c r="IQ445" s="93"/>
      <c r="IR445" s="93"/>
      <c r="IS445" s="93"/>
      <c r="IT445" s="93"/>
      <c r="IU445" s="93"/>
      <c r="IV445" s="93"/>
      <c r="IW445" s="93"/>
    </row>
    <row r="446" customFormat="false" ht="12.75" hidden="false" customHeight="false" outlineLevel="0" collapsed="false">
      <c r="A446" s="93"/>
      <c r="B446" s="105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  <c r="CV446" s="93"/>
      <c r="CW446" s="93"/>
      <c r="CX446" s="93"/>
      <c r="CY446" s="93"/>
      <c r="CZ446" s="93"/>
      <c r="DA446" s="93"/>
      <c r="DB446" s="93"/>
      <c r="DC446" s="93"/>
      <c r="DD446" s="93"/>
      <c r="DE446" s="93"/>
      <c r="DF446" s="93"/>
      <c r="DG446" s="93"/>
      <c r="DH446" s="93"/>
      <c r="DI446" s="93"/>
      <c r="DJ446" s="93"/>
      <c r="DK446" s="93"/>
      <c r="DL446" s="93"/>
      <c r="DM446" s="93"/>
      <c r="DN446" s="93"/>
      <c r="DO446" s="93"/>
      <c r="DP446" s="93"/>
      <c r="DQ446" s="93"/>
      <c r="DR446" s="93"/>
      <c r="DS446" s="93"/>
      <c r="DT446" s="93"/>
      <c r="DU446" s="93"/>
      <c r="DV446" s="93"/>
      <c r="DW446" s="93"/>
      <c r="DX446" s="93"/>
      <c r="DY446" s="93"/>
      <c r="DZ446" s="93"/>
      <c r="EA446" s="93"/>
      <c r="EB446" s="93"/>
      <c r="EC446" s="93"/>
      <c r="ED446" s="93"/>
      <c r="EE446" s="93"/>
      <c r="EF446" s="93"/>
      <c r="EG446" s="93"/>
      <c r="EH446" s="93"/>
      <c r="EI446" s="93"/>
      <c r="EJ446" s="93"/>
      <c r="EK446" s="93"/>
      <c r="EL446" s="93"/>
      <c r="EM446" s="93"/>
      <c r="EN446" s="93"/>
      <c r="EO446" s="93"/>
      <c r="EP446" s="93"/>
      <c r="EQ446" s="93"/>
      <c r="ER446" s="93"/>
      <c r="ES446" s="93"/>
      <c r="ET446" s="93"/>
      <c r="EU446" s="93"/>
      <c r="EV446" s="93"/>
      <c r="EW446" s="93"/>
      <c r="EX446" s="93"/>
      <c r="EY446" s="93"/>
      <c r="EZ446" s="93"/>
      <c r="FA446" s="93"/>
      <c r="FB446" s="93"/>
      <c r="FC446" s="93"/>
      <c r="FD446" s="93"/>
      <c r="FE446" s="93"/>
      <c r="FF446" s="93"/>
      <c r="FG446" s="93"/>
      <c r="FH446" s="93"/>
      <c r="FI446" s="93"/>
      <c r="FJ446" s="93"/>
      <c r="FK446" s="93"/>
      <c r="FL446" s="93"/>
      <c r="FM446" s="93"/>
      <c r="FN446" s="93"/>
      <c r="FO446" s="93"/>
      <c r="FP446" s="93"/>
      <c r="FQ446" s="93"/>
      <c r="FR446" s="93"/>
      <c r="FS446" s="93"/>
      <c r="FT446" s="93"/>
      <c r="FU446" s="93"/>
      <c r="FV446" s="93"/>
      <c r="FW446" s="93"/>
      <c r="FX446" s="93"/>
      <c r="FY446" s="93"/>
      <c r="FZ446" s="93"/>
      <c r="GA446" s="93"/>
      <c r="GB446" s="93"/>
      <c r="GC446" s="93"/>
      <c r="GD446" s="93"/>
      <c r="GE446" s="93"/>
      <c r="GF446" s="93"/>
      <c r="GG446" s="93"/>
      <c r="GH446" s="93"/>
      <c r="GI446" s="93"/>
      <c r="GJ446" s="93"/>
      <c r="GK446" s="93"/>
      <c r="GL446" s="93"/>
      <c r="GM446" s="93"/>
      <c r="GN446" s="93"/>
      <c r="GO446" s="93"/>
      <c r="GP446" s="93"/>
      <c r="GQ446" s="93"/>
      <c r="GR446" s="93"/>
      <c r="GS446" s="93"/>
      <c r="GT446" s="93"/>
      <c r="GU446" s="93"/>
      <c r="GV446" s="93"/>
      <c r="GW446" s="93"/>
      <c r="GX446" s="93"/>
      <c r="GY446" s="93"/>
      <c r="GZ446" s="93"/>
      <c r="HA446" s="93"/>
      <c r="HB446" s="93"/>
      <c r="HC446" s="93"/>
      <c r="HD446" s="93"/>
      <c r="HE446" s="93"/>
      <c r="HF446" s="93"/>
      <c r="HG446" s="93"/>
      <c r="HH446" s="93"/>
      <c r="HI446" s="93"/>
      <c r="HJ446" s="93"/>
      <c r="HK446" s="93"/>
      <c r="HL446" s="93"/>
      <c r="HM446" s="93"/>
      <c r="HN446" s="93"/>
      <c r="HO446" s="93"/>
      <c r="HP446" s="93"/>
      <c r="HQ446" s="93"/>
      <c r="HR446" s="93"/>
      <c r="HS446" s="93"/>
      <c r="HT446" s="93"/>
      <c r="HU446" s="93"/>
      <c r="HV446" s="93"/>
      <c r="HW446" s="93"/>
      <c r="HX446" s="93"/>
      <c r="HY446" s="93"/>
      <c r="HZ446" s="93"/>
      <c r="IA446" s="93"/>
      <c r="IB446" s="93"/>
      <c r="IC446" s="93"/>
      <c r="ID446" s="93"/>
      <c r="IE446" s="93"/>
      <c r="IF446" s="93"/>
      <c r="IG446" s="93"/>
      <c r="IH446" s="93"/>
      <c r="II446" s="93"/>
      <c r="IJ446" s="93"/>
      <c r="IK446" s="93"/>
      <c r="IL446" s="93"/>
      <c r="IM446" s="93"/>
      <c r="IN446" s="93"/>
      <c r="IO446" s="93"/>
      <c r="IP446" s="93"/>
      <c r="IQ446" s="93"/>
      <c r="IR446" s="93"/>
      <c r="IS446" s="93"/>
      <c r="IT446" s="93"/>
      <c r="IU446" s="93"/>
      <c r="IV446" s="93"/>
      <c r="IW446" s="93"/>
    </row>
    <row r="447" customFormat="false" ht="12.75" hidden="false" customHeight="false" outlineLevel="0" collapsed="false">
      <c r="A447" s="93"/>
      <c r="B447" s="105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  <c r="CV447" s="93"/>
      <c r="CW447" s="93"/>
      <c r="CX447" s="93"/>
      <c r="CY447" s="93"/>
      <c r="CZ447" s="93"/>
      <c r="DA447" s="93"/>
      <c r="DB447" s="93"/>
      <c r="DC447" s="93"/>
      <c r="DD447" s="93"/>
      <c r="DE447" s="93"/>
      <c r="DF447" s="93"/>
      <c r="DG447" s="93"/>
      <c r="DH447" s="93"/>
      <c r="DI447" s="93"/>
      <c r="DJ447" s="93"/>
      <c r="DK447" s="93"/>
      <c r="DL447" s="93"/>
      <c r="DM447" s="93"/>
      <c r="DN447" s="93"/>
      <c r="DO447" s="93"/>
      <c r="DP447" s="93"/>
      <c r="DQ447" s="93"/>
      <c r="DR447" s="93"/>
      <c r="DS447" s="93"/>
      <c r="DT447" s="93"/>
      <c r="DU447" s="93"/>
      <c r="DV447" s="93"/>
      <c r="DW447" s="93"/>
      <c r="DX447" s="93"/>
      <c r="DY447" s="93"/>
      <c r="DZ447" s="93"/>
      <c r="EA447" s="93"/>
      <c r="EB447" s="93"/>
      <c r="EC447" s="93"/>
      <c r="ED447" s="93"/>
      <c r="EE447" s="93"/>
      <c r="EF447" s="93"/>
      <c r="EG447" s="93"/>
      <c r="EH447" s="93"/>
      <c r="EI447" s="93"/>
      <c r="EJ447" s="93"/>
      <c r="EK447" s="93"/>
      <c r="EL447" s="93"/>
      <c r="EM447" s="93"/>
      <c r="EN447" s="93"/>
      <c r="EO447" s="93"/>
      <c r="EP447" s="93"/>
      <c r="EQ447" s="93"/>
      <c r="ER447" s="93"/>
      <c r="ES447" s="93"/>
      <c r="ET447" s="93"/>
      <c r="EU447" s="93"/>
      <c r="EV447" s="93"/>
      <c r="EW447" s="93"/>
      <c r="EX447" s="93"/>
      <c r="EY447" s="93"/>
      <c r="EZ447" s="93"/>
      <c r="FA447" s="93"/>
      <c r="FB447" s="93"/>
      <c r="FC447" s="93"/>
      <c r="FD447" s="93"/>
      <c r="FE447" s="93"/>
      <c r="FF447" s="93"/>
      <c r="FG447" s="93"/>
      <c r="FH447" s="93"/>
      <c r="FI447" s="93"/>
      <c r="FJ447" s="93"/>
      <c r="FK447" s="93"/>
      <c r="FL447" s="93"/>
      <c r="FM447" s="93"/>
      <c r="FN447" s="93"/>
      <c r="FO447" s="93"/>
      <c r="FP447" s="93"/>
      <c r="FQ447" s="93"/>
      <c r="FR447" s="93"/>
      <c r="FS447" s="93"/>
      <c r="FT447" s="93"/>
      <c r="FU447" s="93"/>
      <c r="FV447" s="93"/>
      <c r="FW447" s="93"/>
      <c r="FX447" s="93"/>
      <c r="FY447" s="93"/>
      <c r="FZ447" s="93"/>
      <c r="GA447" s="93"/>
      <c r="GB447" s="93"/>
      <c r="GC447" s="93"/>
      <c r="GD447" s="93"/>
      <c r="GE447" s="93"/>
      <c r="GF447" s="93"/>
      <c r="GG447" s="93"/>
      <c r="GH447" s="93"/>
      <c r="GI447" s="93"/>
      <c r="GJ447" s="93"/>
      <c r="GK447" s="93"/>
      <c r="GL447" s="93"/>
      <c r="GM447" s="93"/>
      <c r="GN447" s="93"/>
      <c r="GO447" s="93"/>
      <c r="GP447" s="93"/>
      <c r="GQ447" s="93"/>
      <c r="GR447" s="93"/>
      <c r="GS447" s="93"/>
      <c r="GT447" s="93"/>
      <c r="GU447" s="93"/>
      <c r="GV447" s="93"/>
      <c r="GW447" s="93"/>
      <c r="GX447" s="93"/>
      <c r="GY447" s="93"/>
      <c r="GZ447" s="93"/>
      <c r="HA447" s="93"/>
      <c r="HB447" s="93"/>
      <c r="HC447" s="93"/>
      <c r="HD447" s="93"/>
      <c r="HE447" s="93"/>
      <c r="HF447" s="93"/>
      <c r="HG447" s="93"/>
      <c r="HH447" s="93"/>
      <c r="HI447" s="93"/>
      <c r="HJ447" s="93"/>
      <c r="HK447" s="93"/>
      <c r="HL447" s="93"/>
      <c r="HM447" s="93"/>
      <c r="HN447" s="93"/>
      <c r="HO447" s="93"/>
      <c r="HP447" s="93"/>
      <c r="HQ447" s="93"/>
      <c r="HR447" s="93"/>
      <c r="HS447" s="93"/>
      <c r="HT447" s="93"/>
      <c r="HU447" s="93"/>
      <c r="HV447" s="93"/>
      <c r="HW447" s="93"/>
      <c r="HX447" s="93"/>
      <c r="HY447" s="93"/>
      <c r="HZ447" s="93"/>
      <c r="IA447" s="93"/>
      <c r="IB447" s="93"/>
      <c r="IC447" s="93"/>
      <c r="ID447" s="93"/>
      <c r="IE447" s="93"/>
      <c r="IF447" s="93"/>
      <c r="IG447" s="93"/>
      <c r="IH447" s="93"/>
      <c r="II447" s="93"/>
      <c r="IJ447" s="93"/>
      <c r="IK447" s="93"/>
      <c r="IL447" s="93"/>
      <c r="IM447" s="93"/>
      <c r="IN447" s="93"/>
      <c r="IO447" s="93"/>
      <c r="IP447" s="93"/>
      <c r="IQ447" s="93"/>
      <c r="IR447" s="93"/>
      <c r="IS447" s="93"/>
      <c r="IT447" s="93"/>
      <c r="IU447" s="93"/>
      <c r="IV447" s="93"/>
      <c r="IW447" s="93"/>
    </row>
    <row r="448" customFormat="false" ht="12.75" hidden="false" customHeight="false" outlineLevel="0" collapsed="false">
      <c r="A448" s="93"/>
      <c r="B448" s="105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  <c r="CV448" s="93"/>
      <c r="CW448" s="93"/>
      <c r="CX448" s="93"/>
      <c r="CY448" s="93"/>
      <c r="CZ448" s="93"/>
      <c r="DA448" s="93"/>
      <c r="DB448" s="93"/>
      <c r="DC448" s="93"/>
      <c r="DD448" s="93"/>
      <c r="DE448" s="93"/>
      <c r="DF448" s="93"/>
      <c r="DG448" s="93"/>
      <c r="DH448" s="93"/>
      <c r="DI448" s="93"/>
      <c r="DJ448" s="93"/>
      <c r="DK448" s="93"/>
      <c r="DL448" s="93"/>
      <c r="DM448" s="93"/>
      <c r="DN448" s="93"/>
      <c r="DO448" s="93"/>
      <c r="DP448" s="93"/>
      <c r="DQ448" s="93"/>
      <c r="DR448" s="93"/>
      <c r="DS448" s="93"/>
      <c r="DT448" s="93"/>
      <c r="DU448" s="93"/>
      <c r="DV448" s="93"/>
      <c r="DW448" s="93"/>
      <c r="DX448" s="93"/>
      <c r="DY448" s="93"/>
      <c r="DZ448" s="93"/>
      <c r="EA448" s="93"/>
      <c r="EB448" s="93"/>
      <c r="EC448" s="93"/>
      <c r="ED448" s="93"/>
      <c r="EE448" s="93"/>
      <c r="EF448" s="93"/>
      <c r="EG448" s="93"/>
      <c r="EH448" s="93"/>
      <c r="EI448" s="93"/>
      <c r="EJ448" s="93"/>
      <c r="EK448" s="93"/>
      <c r="EL448" s="93"/>
      <c r="EM448" s="93"/>
      <c r="EN448" s="93"/>
      <c r="EO448" s="93"/>
      <c r="EP448" s="93"/>
      <c r="EQ448" s="93"/>
      <c r="ER448" s="93"/>
      <c r="ES448" s="93"/>
      <c r="ET448" s="93"/>
      <c r="EU448" s="93"/>
      <c r="EV448" s="93"/>
      <c r="EW448" s="93"/>
      <c r="EX448" s="93"/>
      <c r="EY448" s="93"/>
      <c r="EZ448" s="93"/>
      <c r="FA448" s="93"/>
      <c r="FB448" s="93"/>
      <c r="FC448" s="93"/>
      <c r="FD448" s="93"/>
      <c r="FE448" s="93"/>
      <c r="FF448" s="93"/>
      <c r="FG448" s="93"/>
      <c r="FH448" s="93"/>
      <c r="FI448" s="93"/>
      <c r="FJ448" s="93"/>
      <c r="FK448" s="93"/>
      <c r="FL448" s="93"/>
      <c r="FM448" s="93"/>
      <c r="FN448" s="93"/>
      <c r="FO448" s="93"/>
      <c r="FP448" s="93"/>
      <c r="FQ448" s="93"/>
      <c r="FR448" s="93"/>
      <c r="FS448" s="93"/>
      <c r="FT448" s="93"/>
      <c r="FU448" s="93"/>
      <c r="FV448" s="93"/>
      <c r="FW448" s="93"/>
      <c r="FX448" s="93"/>
      <c r="FY448" s="93"/>
      <c r="FZ448" s="93"/>
      <c r="GA448" s="93"/>
      <c r="GB448" s="93"/>
      <c r="GC448" s="93"/>
      <c r="GD448" s="93"/>
      <c r="GE448" s="93"/>
      <c r="GF448" s="93"/>
      <c r="GG448" s="93"/>
      <c r="GH448" s="93"/>
      <c r="GI448" s="93"/>
      <c r="GJ448" s="93"/>
      <c r="GK448" s="93"/>
      <c r="GL448" s="93"/>
      <c r="GM448" s="93"/>
      <c r="GN448" s="93"/>
      <c r="GO448" s="93"/>
      <c r="GP448" s="93"/>
      <c r="GQ448" s="93"/>
      <c r="GR448" s="93"/>
      <c r="GS448" s="93"/>
      <c r="GT448" s="93"/>
      <c r="GU448" s="93"/>
      <c r="GV448" s="93"/>
      <c r="GW448" s="93"/>
      <c r="GX448" s="93"/>
      <c r="GY448" s="93"/>
      <c r="GZ448" s="93"/>
      <c r="HA448" s="93"/>
      <c r="HB448" s="93"/>
      <c r="HC448" s="93"/>
      <c r="HD448" s="93"/>
      <c r="HE448" s="93"/>
      <c r="HF448" s="93"/>
      <c r="HG448" s="93"/>
      <c r="HH448" s="93"/>
      <c r="HI448" s="93"/>
      <c r="HJ448" s="93"/>
      <c r="HK448" s="93"/>
      <c r="HL448" s="93"/>
      <c r="HM448" s="93"/>
      <c r="HN448" s="93"/>
      <c r="HO448" s="93"/>
      <c r="HP448" s="93"/>
      <c r="HQ448" s="93"/>
      <c r="HR448" s="93"/>
      <c r="HS448" s="93"/>
      <c r="HT448" s="93"/>
      <c r="HU448" s="93"/>
      <c r="HV448" s="93"/>
      <c r="HW448" s="93"/>
      <c r="HX448" s="93"/>
      <c r="HY448" s="93"/>
      <c r="HZ448" s="93"/>
      <c r="IA448" s="93"/>
      <c r="IB448" s="93"/>
      <c r="IC448" s="93"/>
      <c r="ID448" s="93"/>
      <c r="IE448" s="93"/>
      <c r="IF448" s="93"/>
      <c r="IG448" s="93"/>
      <c r="IH448" s="93"/>
      <c r="II448" s="93"/>
      <c r="IJ448" s="93"/>
      <c r="IK448" s="93"/>
      <c r="IL448" s="93"/>
      <c r="IM448" s="93"/>
      <c r="IN448" s="93"/>
      <c r="IO448" s="93"/>
      <c r="IP448" s="93"/>
      <c r="IQ448" s="93"/>
      <c r="IR448" s="93"/>
      <c r="IS448" s="93"/>
      <c r="IT448" s="93"/>
      <c r="IU448" s="93"/>
      <c r="IV448" s="93"/>
      <c r="IW448" s="93"/>
    </row>
    <row r="449" customFormat="false" ht="12.75" hidden="false" customHeight="false" outlineLevel="0" collapsed="false">
      <c r="A449" s="93"/>
      <c r="B449" s="105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  <c r="CV449" s="93"/>
      <c r="CW449" s="93"/>
      <c r="CX449" s="93"/>
      <c r="CY449" s="93"/>
      <c r="CZ449" s="93"/>
      <c r="DA449" s="93"/>
      <c r="DB449" s="93"/>
      <c r="DC449" s="93"/>
      <c r="DD449" s="93"/>
      <c r="DE449" s="93"/>
      <c r="DF449" s="93"/>
      <c r="DG449" s="93"/>
      <c r="DH449" s="93"/>
      <c r="DI449" s="93"/>
      <c r="DJ449" s="93"/>
      <c r="DK449" s="93"/>
      <c r="DL449" s="93"/>
      <c r="DM449" s="93"/>
      <c r="DN449" s="93"/>
      <c r="DO449" s="93"/>
      <c r="DP449" s="93"/>
      <c r="DQ449" s="93"/>
      <c r="DR449" s="93"/>
      <c r="DS449" s="93"/>
      <c r="DT449" s="93"/>
      <c r="DU449" s="93"/>
      <c r="DV449" s="93"/>
      <c r="DW449" s="93"/>
      <c r="DX449" s="93"/>
      <c r="DY449" s="93"/>
      <c r="DZ449" s="93"/>
      <c r="EA449" s="93"/>
      <c r="EB449" s="93"/>
      <c r="EC449" s="93"/>
      <c r="ED449" s="93"/>
      <c r="EE449" s="93"/>
      <c r="EF449" s="93"/>
      <c r="EG449" s="93"/>
      <c r="EH449" s="93"/>
      <c r="EI449" s="93"/>
      <c r="EJ449" s="93"/>
      <c r="EK449" s="93"/>
      <c r="EL449" s="93"/>
      <c r="EM449" s="93"/>
      <c r="EN449" s="93"/>
      <c r="EO449" s="93"/>
      <c r="EP449" s="93"/>
      <c r="EQ449" s="93"/>
      <c r="ER449" s="93"/>
      <c r="ES449" s="93"/>
      <c r="ET449" s="93"/>
      <c r="EU449" s="93"/>
      <c r="EV449" s="93"/>
      <c r="EW449" s="93"/>
      <c r="EX449" s="93"/>
      <c r="EY449" s="93"/>
      <c r="EZ449" s="93"/>
      <c r="FA449" s="93"/>
      <c r="FB449" s="93"/>
      <c r="FC449" s="93"/>
      <c r="FD449" s="93"/>
      <c r="FE449" s="93"/>
      <c r="FF449" s="93"/>
      <c r="FG449" s="93"/>
      <c r="FH449" s="93"/>
      <c r="FI449" s="93"/>
      <c r="FJ449" s="93"/>
      <c r="FK449" s="93"/>
      <c r="FL449" s="93"/>
      <c r="FM449" s="93"/>
      <c r="FN449" s="93"/>
      <c r="FO449" s="93"/>
      <c r="FP449" s="93"/>
      <c r="FQ449" s="93"/>
      <c r="FR449" s="93"/>
      <c r="FS449" s="93"/>
      <c r="FT449" s="93"/>
      <c r="FU449" s="93"/>
      <c r="FV449" s="93"/>
      <c r="FW449" s="93"/>
      <c r="FX449" s="93"/>
      <c r="FY449" s="93"/>
      <c r="FZ449" s="93"/>
      <c r="GA449" s="93"/>
      <c r="GB449" s="93"/>
      <c r="GC449" s="93"/>
      <c r="GD449" s="93"/>
      <c r="GE449" s="93"/>
      <c r="GF449" s="93"/>
      <c r="GG449" s="93"/>
      <c r="GH449" s="93"/>
      <c r="GI449" s="93"/>
      <c r="GJ449" s="93"/>
      <c r="GK449" s="93"/>
      <c r="GL449" s="93"/>
      <c r="GM449" s="93"/>
      <c r="GN449" s="93"/>
      <c r="GO449" s="93"/>
      <c r="GP449" s="93"/>
      <c r="GQ449" s="93"/>
      <c r="GR449" s="93"/>
      <c r="GS449" s="93"/>
      <c r="GT449" s="93"/>
      <c r="GU449" s="93"/>
      <c r="GV449" s="93"/>
      <c r="GW449" s="93"/>
      <c r="GX449" s="93"/>
      <c r="GY449" s="93"/>
      <c r="GZ449" s="93"/>
      <c r="HA449" s="93"/>
      <c r="HB449" s="93"/>
      <c r="HC449" s="93"/>
      <c r="HD449" s="93"/>
      <c r="HE449" s="93"/>
      <c r="HF449" s="93"/>
      <c r="HG449" s="93"/>
      <c r="HH449" s="93"/>
      <c r="HI449" s="93"/>
      <c r="HJ449" s="93"/>
      <c r="HK449" s="93"/>
      <c r="HL449" s="93"/>
      <c r="HM449" s="93"/>
      <c r="HN449" s="93"/>
      <c r="HO449" s="93"/>
      <c r="HP449" s="93"/>
      <c r="HQ449" s="93"/>
      <c r="HR449" s="93"/>
      <c r="HS449" s="93"/>
      <c r="HT449" s="93"/>
      <c r="HU449" s="93"/>
      <c r="HV449" s="93"/>
      <c r="HW449" s="93"/>
      <c r="HX449" s="93"/>
      <c r="HY449" s="93"/>
      <c r="HZ449" s="93"/>
      <c r="IA449" s="93"/>
      <c r="IB449" s="93"/>
      <c r="IC449" s="93"/>
      <c r="ID449" s="93"/>
      <c r="IE449" s="93"/>
      <c r="IF449" s="93"/>
      <c r="IG449" s="93"/>
      <c r="IH449" s="93"/>
      <c r="II449" s="93"/>
      <c r="IJ449" s="93"/>
      <c r="IK449" s="93"/>
      <c r="IL449" s="93"/>
      <c r="IM449" s="93"/>
      <c r="IN449" s="93"/>
      <c r="IO449" s="93"/>
      <c r="IP449" s="93"/>
      <c r="IQ449" s="93"/>
      <c r="IR449" s="93"/>
      <c r="IS449" s="93"/>
      <c r="IT449" s="93"/>
      <c r="IU449" s="93"/>
      <c r="IV449" s="93"/>
      <c r="IW449" s="93"/>
    </row>
    <row r="450" customFormat="false" ht="12.75" hidden="false" customHeight="false" outlineLevel="0" collapsed="false">
      <c r="A450" s="93"/>
      <c r="B450" s="105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  <c r="CV450" s="93"/>
      <c r="CW450" s="93"/>
      <c r="CX450" s="93"/>
      <c r="CY450" s="93"/>
      <c r="CZ450" s="93"/>
      <c r="DA450" s="93"/>
      <c r="DB450" s="93"/>
      <c r="DC450" s="93"/>
      <c r="DD450" s="93"/>
      <c r="DE450" s="93"/>
      <c r="DF450" s="93"/>
      <c r="DG450" s="93"/>
      <c r="DH450" s="93"/>
      <c r="DI450" s="93"/>
      <c r="DJ450" s="93"/>
      <c r="DK450" s="93"/>
      <c r="DL450" s="93"/>
      <c r="DM450" s="93"/>
      <c r="DN450" s="93"/>
      <c r="DO450" s="93"/>
      <c r="DP450" s="93"/>
      <c r="DQ450" s="93"/>
      <c r="DR450" s="93"/>
      <c r="DS450" s="93"/>
      <c r="DT450" s="93"/>
      <c r="DU450" s="93"/>
      <c r="DV450" s="93"/>
      <c r="DW450" s="93"/>
      <c r="DX450" s="93"/>
      <c r="DY450" s="93"/>
      <c r="DZ450" s="93"/>
      <c r="EA450" s="93"/>
      <c r="EB450" s="93"/>
      <c r="EC450" s="93"/>
      <c r="ED450" s="93"/>
      <c r="EE450" s="93"/>
      <c r="EF450" s="93"/>
      <c r="EG450" s="93"/>
      <c r="EH450" s="93"/>
      <c r="EI450" s="93"/>
      <c r="EJ450" s="93"/>
      <c r="EK450" s="93"/>
      <c r="EL450" s="93"/>
      <c r="EM450" s="93"/>
      <c r="EN450" s="93"/>
      <c r="EO450" s="93"/>
      <c r="EP450" s="93"/>
      <c r="EQ450" s="93"/>
      <c r="ER450" s="93"/>
      <c r="ES450" s="93"/>
      <c r="ET450" s="93"/>
      <c r="EU450" s="93"/>
      <c r="EV450" s="93"/>
      <c r="EW450" s="93"/>
      <c r="EX450" s="93"/>
      <c r="EY450" s="93"/>
      <c r="EZ450" s="93"/>
      <c r="FA450" s="93"/>
      <c r="FB450" s="93"/>
      <c r="FC450" s="93"/>
      <c r="FD450" s="93"/>
      <c r="FE450" s="93"/>
      <c r="FF450" s="93"/>
      <c r="FG450" s="93"/>
      <c r="FH450" s="93"/>
      <c r="FI450" s="93"/>
      <c r="FJ450" s="93"/>
      <c r="FK450" s="93"/>
      <c r="FL450" s="93"/>
      <c r="FM450" s="93"/>
      <c r="FN450" s="93"/>
      <c r="FO450" s="93"/>
      <c r="FP450" s="93"/>
      <c r="FQ450" s="93"/>
      <c r="FR450" s="93"/>
      <c r="FS450" s="93"/>
      <c r="FT450" s="93"/>
      <c r="FU450" s="93"/>
      <c r="FV450" s="93"/>
      <c r="FW450" s="93"/>
      <c r="FX450" s="93"/>
      <c r="FY450" s="93"/>
      <c r="FZ450" s="93"/>
      <c r="GA450" s="93"/>
      <c r="GB450" s="93"/>
      <c r="GC450" s="93"/>
      <c r="GD450" s="93"/>
      <c r="GE450" s="93"/>
      <c r="GF450" s="93"/>
      <c r="GG450" s="93"/>
      <c r="GH450" s="93"/>
      <c r="GI450" s="93"/>
      <c r="GJ450" s="93"/>
      <c r="GK450" s="93"/>
      <c r="GL450" s="93"/>
      <c r="GM450" s="93"/>
      <c r="GN450" s="93"/>
      <c r="GO450" s="93"/>
      <c r="GP450" s="93"/>
      <c r="GQ450" s="93"/>
      <c r="GR450" s="93"/>
      <c r="GS450" s="93"/>
      <c r="GT450" s="93"/>
      <c r="GU450" s="93"/>
      <c r="GV450" s="93"/>
      <c r="GW450" s="93"/>
      <c r="GX450" s="93"/>
      <c r="GY450" s="93"/>
      <c r="GZ450" s="93"/>
      <c r="HA450" s="93"/>
      <c r="HB450" s="93"/>
      <c r="HC450" s="93"/>
      <c r="HD450" s="93"/>
      <c r="HE450" s="93"/>
      <c r="HF450" s="93"/>
      <c r="HG450" s="93"/>
      <c r="HH450" s="93"/>
      <c r="HI450" s="93"/>
      <c r="HJ450" s="93"/>
      <c r="HK450" s="93"/>
      <c r="HL450" s="93"/>
      <c r="HM450" s="93"/>
      <c r="HN450" s="93"/>
      <c r="HO450" s="93"/>
      <c r="HP450" s="93"/>
      <c r="HQ450" s="93"/>
      <c r="HR450" s="93"/>
      <c r="HS450" s="93"/>
      <c r="HT450" s="93"/>
      <c r="HU450" s="93"/>
      <c r="HV450" s="93"/>
      <c r="HW450" s="93"/>
      <c r="HX450" s="93"/>
      <c r="HY450" s="93"/>
      <c r="HZ450" s="93"/>
      <c r="IA450" s="93"/>
      <c r="IB450" s="93"/>
      <c r="IC450" s="93"/>
      <c r="ID450" s="93"/>
      <c r="IE450" s="93"/>
      <c r="IF450" s="93"/>
      <c r="IG450" s="93"/>
      <c r="IH450" s="93"/>
      <c r="II450" s="93"/>
      <c r="IJ450" s="93"/>
      <c r="IK450" s="93"/>
      <c r="IL450" s="93"/>
      <c r="IM450" s="93"/>
      <c r="IN450" s="93"/>
      <c r="IO450" s="93"/>
      <c r="IP450" s="93"/>
      <c r="IQ450" s="93"/>
      <c r="IR450" s="93"/>
      <c r="IS450" s="93"/>
      <c r="IT450" s="93"/>
      <c r="IU450" s="93"/>
      <c r="IV450" s="93"/>
      <c r="IW450" s="93"/>
    </row>
    <row r="451" customFormat="false" ht="12.75" hidden="false" customHeight="false" outlineLevel="0" collapsed="false">
      <c r="A451" s="93"/>
      <c r="B451" s="105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  <c r="CV451" s="93"/>
      <c r="CW451" s="93"/>
      <c r="CX451" s="93"/>
      <c r="CY451" s="93"/>
      <c r="CZ451" s="93"/>
      <c r="DA451" s="93"/>
      <c r="DB451" s="93"/>
      <c r="DC451" s="93"/>
      <c r="DD451" s="93"/>
      <c r="DE451" s="93"/>
      <c r="DF451" s="93"/>
      <c r="DG451" s="93"/>
      <c r="DH451" s="93"/>
      <c r="DI451" s="93"/>
      <c r="DJ451" s="93"/>
      <c r="DK451" s="93"/>
      <c r="DL451" s="93"/>
      <c r="DM451" s="93"/>
      <c r="DN451" s="93"/>
      <c r="DO451" s="93"/>
      <c r="DP451" s="93"/>
      <c r="DQ451" s="93"/>
      <c r="DR451" s="93"/>
      <c r="DS451" s="93"/>
      <c r="DT451" s="93"/>
      <c r="DU451" s="93"/>
      <c r="DV451" s="93"/>
      <c r="DW451" s="93"/>
      <c r="DX451" s="93"/>
      <c r="DY451" s="93"/>
      <c r="DZ451" s="93"/>
      <c r="EA451" s="93"/>
      <c r="EB451" s="93"/>
      <c r="EC451" s="93"/>
      <c r="ED451" s="93"/>
      <c r="EE451" s="93"/>
      <c r="EF451" s="93"/>
      <c r="EG451" s="93"/>
      <c r="EH451" s="93"/>
      <c r="EI451" s="93"/>
      <c r="EJ451" s="93"/>
      <c r="EK451" s="93"/>
      <c r="EL451" s="93"/>
      <c r="EM451" s="93"/>
      <c r="EN451" s="93"/>
      <c r="EO451" s="93"/>
      <c r="EP451" s="93"/>
      <c r="EQ451" s="93"/>
      <c r="ER451" s="93"/>
      <c r="ES451" s="93"/>
      <c r="ET451" s="93"/>
      <c r="EU451" s="93"/>
      <c r="EV451" s="93"/>
      <c r="EW451" s="93"/>
      <c r="EX451" s="93"/>
      <c r="EY451" s="93"/>
      <c r="EZ451" s="93"/>
      <c r="FA451" s="93"/>
      <c r="FB451" s="93"/>
      <c r="FC451" s="93"/>
      <c r="FD451" s="93"/>
      <c r="FE451" s="93"/>
      <c r="FF451" s="93"/>
      <c r="FG451" s="93"/>
      <c r="FH451" s="93"/>
      <c r="FI451" s="93"/>
      <c r="FJ451" s="93"/>
      <c r="FK451" s="93"/>
      <c r="FL451" s="93"/>
      <c r="FM451" s="93"/>
      <c r="FN451" s="93"/>
      <c r="FO451" s="93"/>
      <c r="FP451" s="93"/>
      <c r="FQ451" s="93"/>
      <c r="FR451" s="93"/>
      <c r="FS451" s="93"/>
      <c r="FT451" s="93"/>
      <c r="FU451" s="93"/>
      <c r="FV451" s="93"/>
      <c r="FW451" s="93"/>
      <c r="FX451" s="93"/>
      <c r="FY451" s="93"/>
      <c r="FZ451" s="93"/>
      <c r="GA451" s="93"/>
      <c r="GB451" s="93"/>
      <c r="GC451" s="93"/>
      <c r="GD451" s="93"/>
      <c r="GE451" s="93"/>
      <c r="GF451" s="93"/>
      <c r="GG451" s="93"/>
      <c r="GH451" s="93"/>
      <c r="GI451" s="93"/>
      <c r="GJ451" s="93"/>
      <c r="GK451" s="93"/>
      <c r="GL451" s="93"/>
      <c r="GM451" s="93"/>
      <c r="GN451" s="93"/>
      <c r="GO451" s="93"/>
      <c r="GP451" s="93"/>
      <c r="GQ451" s="93"/>
      <c r="GR451" s="93"/>
      <c r="GS451" s="93"/>
      <c r="GT451" s="93"/>
      <c r="GU451" s="93"/>
      <c r="GV451" s="93"/>
      <c r="GW451" s="93"/>
      <c r="GX451" s="93"/>
      <c r="GY451" s="93"/>
      <c r="GZ451" s="93"/>
      <c r="HA451" s="93"/>
      <c r="HB451" s="93"/>
      <c r="HC451" s="93"/>
      <c r="HD451" s="93"/>
      <c r="HE451" s="93"/>
      <c r="HF451" s="93"/>
      <c r="HG451" s="93"/>
      <c r="HH451" s="93"/>
      <c r="HI451" s="93"/>
      <c r="HJ451" s="93"/>
      <c r="HK451" s="93"/>
      <c r="HL451" s="93"/>
      <c r="HM451" s="93"/>
      <c r="HN451" s="93"/>
      <c r="HO451" s="93"/>
      <c r="HP451" s="93"/>
      <c r="HQ451" s="93"/>
      <c r="HR451" s="93"/>
      <c r="HS451" s="93"/>
      <c r="HT451" s="93"/>
      <c r="HU451" s="93"/>
      <c r="HV451" s="93"/>
      <c r="HW451" s="93"/>
      <c r="HX451" s="93"/>
      <c r="HY451" s="93"/>
      <c r="HZ451" s="93"/>
      <c r="IA451" s="93"/>
      <c r="IB451" s="93"/>
      <c r="IC451" s="93"/>
      <c r="ID451" s="93"/>
      <c r="IE451" s="93"/>
      <c r="IF451" s="93"/>
      <c r="IG451" s="93"/>
      <c r="IH451" s="93"/>
      <c r="II451" s="93"/>
      <c r="IJ451" s="93"/>
      <c r="IK451" s="93"/>
      <c r="IL451" s="93"/>
      <c r="IM451" s="93"/>
      <c r="IN451" s="93"/>
      <c r="IO451" s="93"/>
      <c r="IP451" s="93"/>
      <c r="IQ451" s="93"/>
      <c r="IR451" s="93"/>
      <c r="IS451" s="93"/>
      <c r="IT451" s="93"/>
      <c r="IU451" s="93"/>
      <c r="IV451" s="93"/>
      <c r="IW451" s="93"/>
    </row>
    <row r="452" customFormat="false" ht="12.75" hidden="false" customHeight="false" outlineLevel="0" collapsed="false">
      <c r="A452" s="93"/>
      <c r="B452" s="105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  <c r="CV452" s="93"/>
      <c r="CW452" s="93"/>
      <c r="CX452" s="93"/>
      <c r="CY452" s="93"/>
      <c r="CZ452" s="93"/>
      <c r="DA452" s="93"/>
      <c r="DB452" s="93"/>
      <c r="DC452" s="93"/>
      <c r="DD452" s="93"/>
      <c r="DE452" s="93"/>
      <c r="DF452" s="93"/>
      <c r="DG452" s="93"/>
      <c r="DH452" s="93"/>
      <c r="DI452" s="93"/>
      <c r="DJ452" s="93"/>
      <c r="DK452" s="93"/>
      <c r="DL452" s="93"/>
      <c r="DM452" s="93"/>
      <c r="DN452" s="93"/>
      <c r="DO452" s="93"/>
      <c r="DP452" s="93"/>
      <c r="DQ452" s="93"/>
      <c r="DR452" s="93"/>
      <c r="DS452" s="93"/>
      <c r="DT452" s="93"/>
      <c r="DU452" s="93"/>
      <c r="DV452" s="93"/>
      <c r="DW452" s="93"/>
      <c r="DX452" s="93"/>
      <c r="DY452" s="93"/>
      <c r="DZ452" s="93"/>
      <c r="EA452" s="93"/>
      <c r="EB452" s="93"/>
      <c r="EC452" s="93"/>
      <c r="ED452" s="93"/>
      <c r="EE452" s="93"/>
      <c r="EF452" s="93"/>
      <c r="EG452" s="93"/>
      <c r="EH452" s="93"/>
      <c r="EI452" s="93"/>
      <c r="EJ452" s="93"/>
      <c r="EK452" s="93"/>
      <c r="EL452" s="93"/>
      <c r="EM452" s="93"/>
      <c r="EN452" s="93"/>
      <c r="EO452" s="93"/>
      <c r="EP452" s="93"/>
      <c r="EQ452" s="93"/>
      <c r="ER452" s="93"/>
      <c r="ES452" s="93"/>
      <c r="ET452" s="93"/>
      <c r="EU452" s="93"/>
      <c r="EV452" s="93"/>
      <c r="EW452" s="93"/>
      <c r="EX452" s="93"/>
      <c r="EY452" s="93"/>
      <c r="EZ452" s="93"/>
      <c r="FA452" s="93"/>
      <c r="FB452" s="93"/>
      <c r="FC452" s="93"/>
      <c r="FD452" s="93"/>
      <c r="FE452" s="93"/>
      <c r="FF452" s="93"/>
      <c r="FG452" s="93"/>
      <c r="FH452" s="93"/>
      <c r="FI452" s="93"/>
      <c r="FJ452" s="93"/>
      <c r="FK452" s="93"/>
      <c r="FL452" s="93"/>
      <c r="FM452" s="93"/>
      <c r="FN452" s="93"/>
      <c r="FO452" s="93"/>
      <c r="FP452" s="93"/>
      <c r="FQ452" s="93"/>
      <c r="FR452" s="93"/>
      <c r="FS452" s="93"/>
      <c r="FT452" s="93"/>
      <c r="FU452" s="93"/>
      <c r="FV452" s="93"/>
      <c r="FW452" s="93"/>
      <c r="FX452" s="93"/>
      <c r="FY452" s="93"/>
      <c r="FZ452" s="93"/>
      <c r="GA452" s="93"/>
      <c r="GB452" s="93"/>
      <c r="GC452" s="93"/>
      <c r="GD452" s="93"/>
      <c r="GE452" s="93"/>
      <c r="GF452" s="93"/>
      <c r="GG452" s="93"/>
      <c r="GH452" s="93"/>
      <c r="GI452" s="93"/>
      <c r="GJ452" s="93"/>
      <c r="GK452" s="93"/>
      <c r="GL452" s="93"/>
      <c r="GM452" s="93"/>
      <c r="GN452" s="93"/>
      <c r="GO452" s="93"/>
      <c r="GP452" s="93"/>
      <c r="GQ452" s="93"/>
      <c r="GR452" s="93"/>
      <c r="GS452" s="93"/>
      <c r="GT452" s="93"/>
      <c r="GU452" s="93"/>
      <c r="GV452" s="93"/>
      <c r="GW452" s="93"/>
      <c r="GX452" s="93"/>
      <c r="GY452" s="93"/>
      <c r="GZ452" s="93"/>
      <c r="HA452" s="93"/>
      <c r="HB452" s="93"/>
      <c r="HC452" s="93"/>
      <c r="HD452" s="93"/>
      <c r="HE452" s="93"/>
      <c r="HF452" s="93"/>
      <c r="HG452" s="93"/>
      <c r="HH452" s="93"/>
      <c r="HI452" s="93"/>
      <c r="HJ452" s="93"/>
      <c r="HK452" s="93"/>
      <c r="HL452" s="93"/>
      <c r="HM452" s="93"/>
      <c r="HN452" s="93"/>
      <c r="HO452" s="93"/>
      <c r="HP452" s="93"/>
      <c r="HQ452" s="93"/>
      <c r="HR452" s="93"/>
      <c r="HS452" s="93"/>
      <c r="HT452" s="93"/>
      <c r="HU452" s="93"/>
      <c r="HV452" s="93"/>
      <c r="HW452" s="93"/>
      <c r="HX452" s="93"/>
      <c r="HY452" s="93"/>
      <c r="HZ452" s="93"/>
      <c r="IA452" s="93"/>
      <c r="IB452" s="93"/>
      <c r="IC452" s="93"/>
      <c r="ID452" s="93"/>
      <c r="IE452" s="93"/>
      <c r="IF452" s="93"/>
      <c r="IG452" s="93"/>
      <c r="IH452" s="93"/>
      <c r="II452" s="93"/>
      <c r="IJ452" s="93"/>
      <c r="IK452" s="93"/>
      <c r="IL452" s="93"/>
      <c r="IM452" s="93"/>
      <c r="IN452" s="93"/>
      <c r="IO452" s="93"/>
      <c r="IP452" s="93"/>
      <c r="IQ452" s="93"/>
      <c r="IR452" s="93"/>
      <c r="IS452" s="93"/>
      <c r="IT452" s="93"/>
      <c r="IU452" s="93"/>
      <c r="IV452" s="93"/>
      <c r="IW452" s="93"/>
    </row>
    <row r="453" customFormat="false" ht="12.75" hidden="false" customHeight="false" outlineLevel="0" collapsed="false">
      <c r="A453" s="93"/>
      <c r="B453" s="105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  <c r="CV453" s="93"/>
      <c r="CW453" s="93"/>
      <c r="CX453" s="93"/>
      <c r="CY453" s="93"/>
      <c r="CZ453" s="93"/>
      <c r="DA453" s="93"/>
      <c r="DB453" s="93"/>
      <c r="DC453" s="93"/>
      <c r="DD453" s="93"/>
      <c r="DE453" s="93"/>
      <c r="DF453" s="93"/>
      <c r="DG453" s="93"/>
      <c r="DH453" s="93"/>
      <c r="DI453" s="93"/>
      <c r="DJ453" s="93"/>
      <c r="DK453" s="93"/>
      <c r="DL453" s="93"/>
      <c r="DM453" s="93"/>
      <c r="DN453" s="93"/>
      <c r="DO453" s="93"/>
      <c r="DP453" s="93"/>
      <c r="DQ453" s="93"/>
      <c r="DR453" s="93"/>
      <c r="DS453" s="93"/>
      <c r="DT453" s="93"/>
      <c r="DU453" s="93"/>
      <c r="DV453" s="93"/>
      <c r="DW453" s="93"/>
      <c r="DX453" s="93"/>
      <c r="DY453" s="93"/>
      <c r="DZ453" s="93"/>
      <c r="EA453" s="93"/>
      <c r="EB453" s="93"/>
      <c r="EC453" s="93"/>
      <c r="ED453" s="93"/>
      <c r="EE453" s="93"/>
      <c r="EF453" s="93"/>
      <c r="EG453" s="93"/>
      <c r="EH453" s="93"/>
      <c r="EI453" s="93"/>
      <c r="EJ453" s="93"/>
      <c r="EK453" s="93"/>
      <c r="EL453" s="93"/>
      <c r="EM453" s="93"/>
      <c r="EN453" s="93"/>
      <c r="EO453" s="93"/>
      <c r="EP453" s="93"/>
      <c r="EQ453" s="93"/>
      <c r="ER453" s="93"/>
      <c r="ES453" s="93"/>
      <c r="ET453" s="93"/>
      <c r="EU453" s="93"/>
      <c r="EV453" s="93"/>
      <c r="EW453" s="93"/>
      <c r="EX453" s="93"/>
      <c r="EY453" s="93"/>
      <c r="EZ453" s="93"/>
      <c r="FA453" s="93"/>
      <c r="FB453" s="93"/>
      <c r="FC453" s="93"/>
      <c r="FD453" s="93"/>
      <c r="FE453" s="93"/>
      <c r="FF453" s="93"/>
      <c r="FG453" s="93"/>
      <c r="FH453" s="93"/>
      <c r="FI453" s="93"/>
      <c r="FJ453" s="93"/>
      <c r="FK453" s="93"/>
      <c r="FL453" s="93"/>
      <c r="FM453" s="93"/>
      <c r="FN453" s="93"/>
      <c r="FO453" s="93"/>
      <c r="FP453" s="93"/>
      <c r="FQ453" s="93"/>
      <c r="FR453" s="93"/>
      <c r="FS453" s="93"/>
      <c r="FT453" s="93"/>
      <c r="FU453" s="93"/>
      <c r="FV453" s="93"/>
      <c r="FW453" s="93"/>
      <c r="FX453" s="93"/>
      <c r="FY453" s="93"/>
      <c r="FZ453" s="93"/>
      <c r="GA453" s="93"/>
      <c r="GB453" s="93"/>
      <c r="GC453" s="93"/>
      <c r="GD453" s="93"/>
      <c r="GE453" s="93"/>
      <c r="GF453" s="93"/>
      <c r="GG453" s="93"/>
      <c r="GH453" s="93"/>
      <c r="GI453" s="93"/>
      <c r="GJ453" s="93"/>
      <c r="GK453" s="93"/>
      <c r="GL453" s="93"/>
      <c r="GM453" s="93"/>
      <c r="GN453" s="93"/>
      <c r="GO453" s="93"/>
      <c r="GP453" s="93"/>
      <c r="GQ453" s="93"/>
      <c r="GR453" s="93"/>
      <c r="GS453" s="93"/>
      <c r="GT453" s="93"/>
      <c r="GU453" s="93"/>
      <c r="GV453" s="93"/>
      <c r="GW453" s="93"/>
      <c r="GX453" s="93"/>
      <c r="GY453" s="93"/>
      <c r="GZ453" s="93"/>
      <c r="HA453" s="93"/>
      <c r="HB453" s="93"/>
      <c r="HC453" s="93"/>
      <c r="HD453" s="93"/>
      <c r="HE453" s="93"/>
      <c r="HF453" s="93"/>
      <c r="HG453" s="93"/>
      <c r="HH453" s="93"/>
      <c r="HI453" s="93"/>
      <c r="HJ453" s="93"/>
      <c r="HK453" s="93"/>
      <c r="HL453" s="93"/>
      <c r="HM453" s="93"/>
      <c r="HN453" s="93"/>
      <c r="HO453" s="93"/>
      <c r="HP453" s="93"/>
      <c r="HQ453" s="93"/>
      <c r="HR453" s="93"/>
      <c r="HS453" s="93"/>
      <c r="HT453" s="93"/>
      <c r="HU453" s="93"/>
      <c r="HV453" s="93"/>
      <c r="HW453" s="93"/>
      <c r="HX453" s="93"/>
      <c r="HY453" s="93"/>
      <c r="HZ453" s="93"/>
      <c r="IA453" s="93"/>
      <c r="IB453" s="93"/>
      <c r="IC453" s="93"/>
      <c r="ID453" s="93"/>
      <c r="IE453" s="93"/>
      <c r="IF453" s="93"/>
      <c r="IG453" s="93"/>
      <c r="IH453" s="93"/>
      <c r="II453" s="93"/>
      <c r="IJ453" s="93"/>
      <c r="IK453" s="93"/>
      <c r="IL453" s="93"/>
      <c r="IM453" s="93"/>
      <c r="IN453" s="93"/>
      <c r="IO453" s="93"/>
      <c r="IP453" s="93"/>
      <c r="IQ453" s="93"/>
      <c r="IR453" s="93"/>
      <c r="IS453" s="93"/>
      <c r="IT453" s="93"/>
      <c r="IU453" s="93"/>
      <c r="IV453" s="93"/>
      <c r="IW453" s="93"/>
    </row>
    <row r="454" customFormat="false" ht="12.75" hidden="false" customHeight="false" outlineLevel="0" collapsed="false">
      <c r="A454" s="93"/>
      <c r="B454" s="105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  <c r="CV454" s="93"/>
      <c r="CW454" s="93"/>
      <c r="CX454" s="93"/>
      <c r="CY454" s="93"/>
      <c r="CZ454" s="93"/>
      <c r="DA454" s="93"/>
      <c r="DB454" s="93"/>
      <c r="DC454" s="93"/>
      <c r="DD454" s="93"/>
      <c r="DE454" s="93"/>
      <c r="DF454" s="93"/>
      <c r="DG454" s="93"/>
      <c r="DH454" s="93"/>
      <c r="DI454" s="93"/>
      <c r="DJ454" s="93"/>
      <c r="DK454" s="93"/>
      <c r="DL454" s="93"/>
      <c r="DM454" s="93"/>
      <c r="DN454" s="93"/>
      <c r="DO454" s="93"/>
      <c r="DP454" s="93"/>
      <c r="DQ454" s="93"/>
      <c r="DR454" s="93"/>
      <c r="DS454" s="93"/>
      <c r="DT454" s="93"/>
      <c r="DU454" s="93"/>
      <c r="DV454" s="93"/>
      <c r="DW454" s="93"/>
      <c r="DX454" s="93"/>
      <c r="DY454" s="93"/>
      <c r="DZ454" s="93"/>
      <c r="EA454" s="93"/>
      <c r="EB454" s="93"/>
      <c r="EC454" s="93"/>
      <c r="ED454" s="93"/>
      <c r="EE454" s="93"/>
      <c r="EF454" s="93"/>
      <c r="EG454" s="93"/>
      <c r="EH454" s="93"/>
      <c r="EI454" s="93"/>
      <c r="EJ454" s="93"/>
      <c r="EK454" s="93"/>
      <c r="EL454" s="93"/>
      <c r="EM454" s="93"/>
      <c r="EN454" s="93"/>
      <c r="EO454" s="93"/>
      <c r="EP454" s="93"/>
      <c r="EQ454" s="93"/>
      <c r="ER454" s="93"/>
      <c r="ES454" s="93"/>
      <c r="ET454" s="93"/>
      <c r="EU454" s="93"/>
      <c r="EV454" s="93"/>
      <c r="EW454" s="93"/>
      <c r="EX454" s="93"/>
      <c r="EY454" s="93"/>
      <c r="EZ454" s="93"/>
      <c r="FA454" s="93"/>
      <c r="FB454" s="93"/>
      <c r="FC454" s="93"/>
      <c r="FD454" s="93"/>
      <c r="FE454" s="93"/>
      <c r="FF454" s="93"/>
      <c r="FG454" s="93"/>
      <c r="FH454" s="93"/>
      <c r="FI454" s="93"/>
      <c r="FJ454" s="93"/>
      <c r="FK454" s="93"/>
      <c r="FL454" s="93"/>
      <c r="FM454" s="93"/>
      <c r="FN454" s="93"/>
      <c r="FO454" s="93"/>
      <c r="FP454" s="93"/>
      <c r="FQ454" s="93"/>
      <c r="FR454" s="93"/>
      <c r="FS454" s="93"/>
      <c r="FT454" s="93"/>
      <c r="FU454" s="93"/>
      <c r="FV454" s="93"/>
      <c r="FW454" s="93"/>
      <c r="FX454" s="93"/>
      <c r="FY454" s="93"/>
      <c r="FZ454" s="93"/>
      <c r="GA454" s="93"/>
      <c r="GB454" s="93"/>
      <c r="GC454" s="93"/>
      <c r="GD454" s="93"/>
      <c r="GE454" s="93"/>
      <c r="GF454" s="93"/>
      <c r="GG454" s="93"/>
      <c r="GH454" s="93"/>
      <c r="GI454" s="93"/>
      <c r="GJ454" s="93"/>
      <c r="GK454" s="93"/>
      <c r="GL454" s="93"/>
      <c r="GM454" s="93"/>
      <c r="GN454" s="93"/>
      <c r="GO454" s="93"/>
      <c r="GP454" s="93"/>
      <c r="GQ454" s="93"/>
      <c r="GR454" s="93"/>
      <c r="GS454" s="93"/>
      <c r="GT454" s="93"/>
      <c r="GU454" s="93"/>
      <c r="GV454" s="93"/>
      <c r="GW454" s="93"/>
      <c r="GX454" s="93"/>
      <c r="GY454" s="93"/>
      <c r="GZ454" s="93"/>
      <c r="HA454" s="93"/>
      <c r="HB454" s="93"/>
      <c r="HC454" s="93"/>
      <c r="HD454" s="93"/>
      <c r="HE454" s="93"/>
      <c r="HF454" s="93"/>
      <c r="HG454" s="93"/>
      <c r="HH454" s="93"/>
      <c r="HI454" s="93"/>
      <c r="HJ454" s="93"/>
      <c r="HK454" s="93"/>
      <c r="HL454" s="93"/>
      <c r="HM454" s="93"/>
      <c r="HN454" s="93"/>
      <c r="HO454" s="93"/>
      <c r="HP454" s="93"/>
      <c r="HQ454" s="93"/>
      <c r="HR454" s="93"/>
      <c r="HS454" s="93"/>
      <c r="HT454" s="93"/>
      <c r="HU454" s="93"/>
      <c r="HV454" s="93"/>
      <c r="HW454" s="93"/>
      <c r="HX454" s="93"/>
      <c r="HY454" s="93"/>
      <c r="HZ454" s="93"/>
      <c r="IA454" s="93"/>
      <c r="IB454" s="93"/>
      <c r="IC454" s="93"/>
      <c r="ID454" s="93"/>
      <c r="IE454" s="93"/>
      <c r="IF454" s="93"/>
      <c r="IG454" s="93"/>
      <c r="IH454" s="93"/>
      <c r="II454" s="93"/>
      <c r="IJ454" s="93"/>
      <c r="IK454" s="93"/>
      <c r="IL454" s="93"/>
      <c r="IM454" s="93"/>
      <c r="IN454" s="93"/>
      <c r="IO454" s="93"/>
      <c r="IP454" s="93"/>
      <c r="IQ454" s="93"/>
      <c r="IR454" s="93"/>
      <c r="IS454" s="93"/>
      <c r="IT454" s="93"/>
      <c r="IU454" s="93"/>
      <c r="IV454" s="93"/>
      <c r="IW454" s="93"/>
    </row>
    <row r="455" customFormat="false" ht="12.75" hidden="false" customHeight="false" outlineLevel="0" collapsed="false">
      <c r="A455" s="93"/>
      <c r="B455" s="105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  <c r="CV455" s="93"/>
      <c r="CW455" s="93"/>
      <c r="CX455" s="93"/>
      <c r="CY455" s="93"/>
      <c r="CZ455" s="93"/>
      <c r="DA455" s="93"/>
      <c r="DB455" s="93"/>
      <c r="DC455" s="93"/>
      <c r="DD455" s="93"/>
      <c r="DE455" s="93"/>
      <c r="DF455" s="93"/>
      <c r="DG455" s="93"/>
      <c r="DH455" s="93"/>
      <c r="DI455" s="93"/>
      <c r="DJ455" s="93"/>
      <c r="DK455" s="93"/>
      <c r="DL455" s="93"/>
      <c r="DM455" s="93"/>
      <c r="DN455" s="93"/>
      <c r="DO455" s="93"/>
      <c r="DP455" s="93"/>
      <c r="DQ455" s="93"/>
      <c r="DR455" s="93"/>
      <c r="DS455" s="93"/>
      <c r="DT455" s="93"/>
      <c r="DU455" s="93"/>
      <c r="DV455" s="93"/>
      <c r="DW455" s="93"/>
      <c r="DX455" s="93"/>
      <c r="DY455" s="93"/>
      <c r="DZ455" s="93"/>
      <c r="EA455" s="93"/>
      <c r="EB455" s="93"/>
      <c r="EC455" s="93"/>
      <c r="ED455" s="93"/>
      <c r="EE455" s="93"/>
      <c r="EF455" s="93"/>
      <c r="EG455" s="93"/>
      <c r="EH455" s="93"/>
      <c r="EI455" s="93"/>
      <c r="EJ455" s="93"/>
      <c r="EK455" s="93"/>
      <c r="EL455" s="93"/>
      <c r="EM455" s="93"/>
      <c r="EN455" s="93"/>
      <c r="EO455" s="93"/>
      <c r="EP455" s="93"/>
      <c r="EQ455" s="93"/>
      <c r="ER455" s="93"/>
      <c r="ES455" s="93"/>
      <c r="ET455" s="93"/>
      <c r="EU455" s="93"/>
      <c r="EV455" s="93"/>
      <c r="EW455" s="93"/>
      <c r="EX455" s="93"/>
      <c r="EY455" s="93"/>
      <c r="EZ455" s="93"/>
      <c r="FA455" s="93"/>
      <c r="FB455" s="93"/>
      <c r="FC455" s="93"/>
      <c r="FD455" s="93"/>
      <c r="FE455" s="93"/>
      <c r="FF455" s="93"/>
      <c r="FG455" s="93"/>
      <c r="FH455" s="93"/>
      <c r="FI455" s="93"/>
      <c r="FJ455" s="93"/>
      <c r="FK455" s="93"/>
      <c r="FL455" s="93"/>
      <c r="FM455" s="93"/>
      <c r="FN455" s="93"/>
      <c r="FO455" s="93"/>
      <c r="FP455" s="93"/>
      <c r="FQ455" s="93"/>
      <c r="FR455" s="93"/>
      <c r="FS455" s="93"/>
      <c r="FT455" s="93"/>
      <c r="FU455" s="93"/>
      <c r="FV455" s="93"/>
      <c r="FW455" s="93"/>
      <c r="FX455" s="93"/>
      <c r="FY455" s="93"/>
      <c r="FZ455" s="93"/>
      <c r="GA455" s="93"/>
      <c r="GB455" s="93"/>
      <c r="GC455" s="93"/>
      <c r="GD455" s="93"/>
      <c r="GE455" s="93"/>
      <c r="GF455" s="93"/>
      <c r="GG455" s="93"/>
      <c r="GH455" s="93"/>
      <c r="GI455" s="93"/>
      <c r="GJ455" s="93"/>
      <c r="GK455" s="93"/>
      <c r="GL455" s="93"/>
      <c r="GM455" s="93"/>
      <c r="GN455" s="93"/>
      <c r="GO455" s="93"/>
      <c r="GP455" s="93"/>
      <c r="GQ455" s="93"/>
      <c r="GR455" s="93"/>
      <c r="GS455" s="93"/>
      <c r="GT455" s="93"/>
      <c r="GU455" s="93"/>
      <c r="GV455" s="93"/>
      <c r="GW455" s="93"/>
      <c r="GX455" s="93"/>
      <c r="GY455" s="93"/>
      <c r="GZ455" s="93"/>
      <c r="HA455" s="93"/>
      <c r="HB455" s="93"/>
      <c r="HC455" s="93"/>
      <c r="HD455" s="93"/>
      <c r="HE455" s="93"/>
      <c r="HF455" s="93"/>
      <c r="HG455" s="93"/>
      <c r="HH455" s="93"/>
      <c r="HI455" s="93"/>
      <c r="HJ455" s="93"/>
      <c r="HK455" s="93"/>
      <c r="HL455" s="93"/>
      <c r="HM455" s="93"/>
      <c r="HN455" s="93"/>
      <c r="HO455" s="93"/>
      <c r="HP455" s="93"/>
      <c r="HQ455" s="93"/>
      <c r="HR455" s="93"/>
      <c r="HS455" s="93"/>
      <c r="HT455" s="93"/>
      <c r="HU455" s="93"/>
      <c r="HV455" s="93"/>
      <c r="HW455" s="93"/>
      <c r="HX455" s="93"/>
      <c r="HY455" s="93"/>
      <c r="HZ455" s="93"/>
      <c r="IA455" s="93"/>
      <c r="IB455" s="93"/>
      <c r="IC455" s="93"/>
      <c r="ID455" s="93"/>
      <c r="IE455" s="93"/>
      <c r="IF455" s="93"/>
      <c r="IG455" s="93"/>
      <c r="IH455" s="93"/>
      <c r="II455" s="93"/>
      <c r="IJ455" s="93"/>
      <c r="IK455" s="93"/>
      <c r="IL455" s="93"/>
      <c r="IM455" s="93"/>
      <c r="IN455" s="93"/>
      <c r="IO455" s="93"/>
      <c r="IP455" s="93"/>
      <c r="IQ455" s="93"/>
      <c r="IR455" s="93"/>
      <c r="IS455" s="93"/>
      <c r="IT455" s="93"/>
      <c r="IU455" s="93"/>
      <c r="IV455" s="93"/>
      <c r="IW455" s="93"/>
    </row>
    <row r="456" customFormat="false" ht="12.75" hidden="false" customHeight="false" outlineLevel="0" collapsed="false">
      <c r="A456" s="93"/>
      <c r="B456" s="105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  <c r="EC456" s="93"/>
      <c r="ED456" s="93"/>
      <c r="EE456" s="93"/>
      <c r="EF456" s="93"/>
      <c r="EG456" s="93"/>
      <c r="EH456" s="93"/>
      <c r="EI456" s="93"/>
      <c r="EJ456" s="93"/>
      <c r="EK456" s="93"/>
      <c r="EL456" s="93"/>
      <c r="EM456" s="93"/>
      <c r="EN456" s="93"/>
      <c r="EO456" s="93"/>
      <c r="EP456" s="93"/>
      <c r="EQ456" s="93"/>
      <c r="ER456" s="93"/>
      <c r="ES456" s="93"/>
      <c r="ET456" s="93"/>
      <c r="EU456" s="93"/>
      <c r="EV456" s="93"/>
      <c r="EW456" s="93"/>
      <c r="EX456" s="93"/>
      <c r="EY456" s="93"/>
      <c r="EZ456" s="93"/>
      <c r="FA456" s="93"/>
      <c r="FB456" s="93"/>
      <c r="FC456" s="93"/>
      <c r="FD456" s="93"/>
      <c r="FE456" s="93"/>
      <c r="FF456" s="93"/>
      <c r="FG456" s="93"/>
      <c r="FH456" s="93"/>
      <c r="FI456" s="93"/>
      <c r="FJ456" s="93"/>
      <c r="FK456" s="93"/>
      <c r="FL456" s="93"/>
      <c r="FM456" s="93"/>
      <c r="FN456" s="93"/>
      <c r="FO456" s="93"/>
      <c r="FP456" s="93"/>
      <c r="FQ456" s="93"/>
      <c r="FR456" s="93"/>
      <c r="FS456" s="93"/>
      <c r="FT456" s="93"/>
      <c r="FU456" s="93"/>
      <c r="FV456" s="93"/>
      <c r="FW456" s="93"/>
      <c r="FX456" s="93"/>
      <c r="FY456" s="93"/>
      <c r="FZ456" s="93"/>
      <c r="GA456" s="93"/>
      <c r="GB456" s="93"/>
      <c r="GC456" s="93"/>
      <c r="GD456" s="93"/>
      <c r="GE456" s="93"/>
      <c r="GF456" s="93"/>
      <c r="GG456" s="93"/>
      <c r="GH456" s="93"/>
      <c r="GI456" s="93"/>
      <c r="GJ456" s="93"/>
      <c r="GK456" s="93"/>
      <c r="GL456" s="93"/>
      <c r="GM456" s="93"/>
      <c r="GN456" s="93"/>
      <c r="GO456" s="93"/>
      <c r="GP456" s="93"/>
      <c r="GQ456" s="93"/>
      <c r="GR456" s="93"/>
      <c r="GS456" s="93"/>
      <c r="GT456" s="93"/>
      <c r="GU456" s="93"/>
      <c r="GV456" s="93"/>
      <c r="GW456" s="93"/>
      <c r="GX456" s="93"/>
      <c r="GY456" s="93"/>
      <c r="GZ456" s="93"/>
      <c r="HA456" s="93"/>
      <c r="HB456" s="93"/>
      <c r="HC456" s="93"/>
      <c r="HD456" s="93"/>
      <c r="HE456" s="93"/>
      <c r="HF456" s="93"/>
      <c r="HG456" s="93"/>
      <c r="HH456" s="93"/>
      <c r="HI456" s="93"/>
      <c r="HJ456" s="93"/>
      <c r="HK456" s="93"/>
      <c r="HL456" s="93"/>
      <c r="HM456" s="93"/>
      <c r="HN456" s="93"/>
      <c r="HO456" s="93"/>
      <c r="HP456" s="93"/>
      <c r="HQ456" s="93"/>
      <c r="HR456" s="93"/>
      <c r="HS456" s="93"/>
      <c r="HT456" s="93"/>
      <c r="HU456" s="93"/>
      <c r="HV456" s="93"/>
      <c r="HW456" s="93"/>
      <c r="HX456" s="93"/>
      <c r="HY456" s="93"/>
      <c r="HZ456" s="93"/>
      <c r="IA456" s="93"/>
      <c r="IB456" s="93"/>
      <c r="IC456" s="93"/>
      <c r="ID456" s="93"/>
      <c r="IE456" s="93"/>
      <c r="IF456" s="93"/>
      <c r="IG456" s="93"/>
      <c r="IH456" s="93"/>
      <c r="II456" s="93"/>
      <c r="IJ456" s="93"/>
      <c r="IK456" s="93"/>
      <c r="IL456" s="93"/>
      <c r="IM456" s="93"/>
      <c r="IN456" s="93"/>
      <c r="IO456" s="93"/>
      <c r="IP456" s="93"/>
      <c r="IQ456" s="93"/>
      <c r="IR456" s="93"/>
      <c r="IS456" s="93"/>
      <c r="IT456" s="93"/>
      <c r="IU456" s="93"/>
      <c r="IV456" s="93"/>
      <c r="IW456" s="93"/>
    </row>
    <row r="457" customFormat="false" ht="12.75" hidden="false" customHeight="false" outlineLevel="0" collapsed="false">
      <c r="A457" s="93"/>
      <c r="B457" s="105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  <c r="CV457" s="93"/>
      <c r="CW457" s="93"/>
      <c r="CX457" s="93"/>
      <c r="CY457" s="93"/>
      <c r="CZ457" s="93"/>
      <c r="DA457" s="93"/>
      <c r="DB457" s="93"/>
      <c r="DC457" s="93"/>
      <c r="DD457" s="93"/>
      <c r="DE457" s="93"/>
      <c r="DF457" s="93"/>
      <c r="DG457" s="93"/>
      <c r="DH457" s="93"/>
      <c r="DI457" s="93"/>
      <c r="DJ457" s="93"/>
      <c r="DK457" s="93"/>
      <c r="DL457" s="93"/>
      <c r="DM457" s="93"/>
      <c r="DN457" s="93"/>
      <c r="DO457" s="93"/>
      <c r="DP457" s="93"/>
      <c r="DQ457" s="93"/>
      <c r="DR457" s="93"/>
      <c r="DS457" s="93"/>
      <c r="DT457" s="93"/>
      <c r="DU457" s="93"/>
      <c r="DV457" s="93"/>
      <c r="DW457" s="93"/>
      <c r="DX457" s="93"/>
      <c r="DY457" s="93"/>
      <c r="DZ457" s="93"/>
      <c r="EA457" s="93"/>
      <c r="EB457" s="93"/>
      <c r="EC457" s="93"/>
      <c r="ED457" s="93"/>
      <c r="EE457" s="93"/>
      <c r="EF457" s="93"/>
      <c r="EG457" s="93"/>
      <c r="EH457" s="93"/>
      <c r="EI457" s="93"/>
      <c r="EJ457" s="93"/>
      <c r="EK457" s="93"/>
      <c r="EL457" s="93"/>
      <c r="EM457" s="93"/>
      <c r="EN457" s="93"/>
      <c r="EO457" s="93"/>
      <c r="EP457" s="93"/>
      <c r="EQ457" s="93"/>
      <c r="ER457" s="93"/>
      <c r="ES457" s="93"/>
      <c r="ET457" s="93"/>
      <c r="EU457" s="93"/>
      <c r="EV457" s="93"/>
      <c r="EW457" s="93"/>
      <c r="EX457" s="93"/>
      <c r="EY457" s="93"/>
      <c r="EZ457" s="93"/>
      <c r="FA457" s="93"/>
      <c r="FB457" s="93"/>
      <c r="FC457" s="93"/>
      <c r="FD457" s="93"/>
      <c r="FE457" s="93"/>
      <c r="FF457" s="93"/>
      <c r="FG457" s="93"/>
      <c r="FH457" s="93"/>
      <c r="FI457" s="93"/>
      <c r="FJ457" s="93"/>
      <c r="FK457" s="93"/>
      <c r="FL457" s="93"/>
      <c r="FM457" s="93"/>
      <c r="FN457" s="93"/>
      <c r="FO457" s="93"/>
      <c r="FP457" s="93"/>
      <c r="FQ457" s="93"/>
      <c r="FR457" s="93"/>
      <c r="FS457" s="93"/>
      <c r="FT457" s="93"/>
      <c r="FU457" s="93"/>
      <c r="FV457" s="93"/>
      <c r="FW457" s="93"/>
      <c r="FX457" s="93"/>
      <c r="FY457" s="93"/>
      <c r="FZ457" s="93"/>
      <c r="GA457" s="93"/>
      <c r="GB457" s="93"/>
      <c r="GC457" s="93"/>
      <c r="GD457" s="93"/>
      <c r="GE457" s="93"/>
      <c r="GF457" s="93"/>
      <c r="GG457" s="93"/>
      <c r="GH457" s="93"/>
      <c r="GI457" s="93"/>
      <c r="GJ457" s="93"/>
      <c r="GK457" s="93"/>
      <c r="GL457" s="93"/>
      <c r="GM457" s="93"/>
      <c r="GN457" s="93"/>
      <c r="GO457" s="93"/>
      <c r="GP457" s="93"/>
      <c r="GQ457" s="93"/>
      <c r="GR457" s="93"/>
      <c r="GS457" s="93"/>
      <c r="GT457" s="93"/>
      <c r="GU457" s="93"/>
      <c r="GV457" s="93"/>
      <c r="GW457" s="93"/>
      <c r="GX457" s="93"/>
      <c r="GY457" s="93"/>
      <c r="GZ457" s="93"/>
      <c r="HA457" s="93"/>
      <c r="HB457" s="93"/>
      <c r="HC457" s="93"/>
      <c r="HD457" s="93"/>
      <c r="HE457" s="93"/>
      <c r="HF457" s="93"/>
      <c r="HG457" s="93"/>
      <c r="HH457" s="93"/>
      <c r="HI457" s="93"/>
      <c r="HJ457" s="93"/>
      <c r="HK457" s="93"/>
      <c r="HL457" s="93"/>
      <c r="HM457" s="93"/>
      <c r="HN457" s="93"/>
      <c r="HO457" s="93"/>
      <c r="HP457" s="93"/>
      <c r="HQ457" s="93"/>
      <c r="HR457" s="93"/>
      <c r="HS457" s="93"/>
      <c r="HT457" s="93"/>
      <c r="HU457" s="93"/>
      <c r="HV457" s="93"/>
      <c r="HW457" s="93"/>
      <c r="HX457" s="93"/>
      <c r="HY457" s="93"/>
      <c r="HZ457" s="93"/>
      <c r="IA457" s="93"/>
      <c r="IB457" s="93"/>
      <c r="IC457" s="93"/>
      <c r="ID457" s="93"/>
      <c r="IE457" s="93"/>
      <c r="IF457" s="93"/>
      <c r="IG457" s="93"/>
      <c r="IH457" s="93"/>
      <c r="II457" s="93"/>
      <c r="IJ457" s="93"/>
      <c r="IK457" s="93"/>
      <c r="IL457" s="93"/>
      <c r="IM457" s="93"/>
      <c r="IN457" s="93"/>
      <c r="IO457" s="93"/>
      <c r="IP457" s="93"/>
      <c r="IQ457" s="93"/>
      <c r="IR457" s="93"/>
      <c r="IS457" s="93"/>
      <c r="IT457" s="93"/>
      <c r="IU457" s="93"/>
      <c r="IV457" s="93"/>
      <c r="IW457" s="93"/>
    </row>
    <row r="458" customFormat="false" ht="12.75" hidden="false" customHeight="false" outlineLevel="0" collapsed="false">
      <c r="A458" s="93"/>
      <c r="B458" s="105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  <c r="EC458" s="93"/>
      <c r="ED458" s="93"/>
      <c r="EE458" s="93"/>
      <c r="EF458" s="93"/>
      <c r="EG458" s="93"/>
      <c r="EH458" s="93"/>
      <c r="EI458" s="93"/>
      <c r="EJ458" s="93"/>
      <c r="EK458" s="93"/>
      <c r="EL458" s="93"/>
      <c r="EM458" s="93"/>
      <c r="EN458" s="93"/>
      <c r="EO458" s="93"/>
      <c r="EP458" s="93"/>
      <c r="EQ458" s="93"/>
      <c r="ER458" s="93"/>
      <c r="ES458" s="93"/>
      <c r="ET458" s="93"/>
      <c r="EU458" s="93"/>
      <c r="EV458" s="93"/>
      <c r="EW458" s="93"/>
      <c r="EX458" s="93"/>
      <c r="EY458" s="93"/>
      <c r="EZ458" s="93"/>
      <c r="FA458" s="93"/>
      <c r="FB458" s="93"/>
      <c r="FC458" s="93"/>
      <c r="FD458" s="93"/>
      <c r="FE458" s="93"/>
      <c r="FF458" s="93"/>
      <c r="FG458" s="93"/>
      <c r="FH458" s="93"/>
      <c r="FI458" s="93"/>
      <c r="FJ458" s="93"/>
      <c r="FK458" s="93"/>
      <c r="FL458" s="93"/>
      <c r="FM458" s="93"/>
      <c r="FN458" s="93"/>
      <c r="FO458" s="93"/>
      <c r="FP458" s="93"/>
      <c r="FQ458" s="93"/>
      <c r="FR458" s="93"/>
      <c r="FS458" s="93"/>
      <c r="FT458" s="93"/>
      <c r="FU458" s="93"/>
      <c r="FV458" s="93"/>
      <c r="FW458" s="93"/>
      <c r="FX458" s="93"/>
      <c r="FY458" s="93"/>
      <c r="FZ458" s="93"/>
      <c r="GA458" s="93"/>
      <c r="GB458" s="93"/>
      <c r="GC458" s="93"/>
      <c r="GD458" s="93"/>
      <c r="GE458" s="93"/>
      <c r="GF458" s="93"/>
      <c r="GG458" s="93"/>
      <c r="GH458" s="93"/>
      <c r="GI458" s="93"/>
      <c r="GJ458" s="93"/>
      <c r="GK458" s="93"/>
      <c r="GL458" s="93"/>
      <c r="GM458" s="93"/>
      <c r="GN458" s="93"/>
      <c r="GO458" s="93"/>
      <c r="GP458" s="93"/>
      <c r="GQ458" s="93"/>
      <c r="GR458" s="93"/>
      <c r="GS458" s="93"/>
      <c r="GT458" s="93"/>
      <c r="GU458" s="93"/>
      <c r="GV458" s="93"/>
      <c r="GW458" s="93"/>
      <c r="GX458" s="93"/>
      <c r="GY458" s="93"/>
      <c r="GZ458" s="93"/>
      <c r="HA458" s="93"/>
      <c r="HB458" s="93"/>
      <c r="HC458" s="93"/>
      <c r="HD458" s="93"/>
      <c r="HE458" s="93"/>
      <c r="HF458" s="93"/>
      <c r="HG458" s="93"/>
      <c r="HH458" s="93"/>
      <c r="HI458" s="93"/>
      <c r="HJ458" s="93"/>
      <c r="HK458" s="93"/>
      <c r="HL458" s="93"/>
      <c r="HM458" s="93"/>
      <c r="HN458" s="93"/>
      <c r="HO458" s="93"/>
      <c r="HP458" s="93"/>
      <c r="HQ458" s="93"/>
      <c r="HR458" s="93"/>
      <c r="HS458" s="93"/>
      <c r="HT458" s="93"/>
      <c r="HU458" s="93"/>
      <c r="HV458" s="93"/>
      <c r="HW458" s="93"/>
      <c r="HX458" s="93"/>
      <c r="HY458" s="93"/>
      <c r="HZ458" s="93"/>
      <c r="IA458" s="93"/>
      <c r="IB458" s="93"/>
      <c r="IC458" s="93"/>
      <c r="ID458" s="93"/>
      <c r="IE458" s="93"/>
      <c r="IF458" s="93"/>
      <c r="IG458" s="93"/>
      <c r="IH458" s="93"/>
      <c r="II458" s="93"/>
      <c r="IJ458" s="93"/>
      <c r="IK458" s="93"/>
      <c r="IL458" s="93"/>
      <c r="IM458" s="93"/>
      <c r="IN458" s="93"/>
      <c r="IO458" s="93"/>
      <c r="IP458" s="93"/>
      <c r="IQ458" s="93"/>
      <c r="IR458" s="93"/>
      <c r="IS458" s="93"/>
      <c r="IT458" s="93"/>
      <c r="IU458" s="93"/>
      <c r="IV458" s="93"/>
      <c r="IW458" s="93"/>
    </row>
    <row r="459" customFormat="false" ht="12.75" hidden="false" customHeight="false" outlineLevel="0" collapsed="false">
      <c r="A459" s="93"/>
      <c r="B459" s="105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  <c r="CV459" s="93"/>
      <c r="CW459" s="93"/>
      <c r="CX459" s="93"/>
      <c r="CY459" s="93"/>
      <c r="CZ459" s="93"/>
      <c r="DA459" s="93"/>
      <c r="DB459" s="93"/>
      <c r="DC459" s="93"/>
      <c r="DD459" s="93"/>
      <c r="DE459" s="93"/>
      <c r="DF459" s="93"/>
      <c r="DG459" s="93"/>
      <c r="DH459" s="93"/>
      <c r="DI459" s="93"/>
      <c r="DJ459" s="93"/>
      <c r="DK459" s="93"/>
      <c r="DL459" s="93"/>
      <c r="DM459" s="93"/>
      <c r="DN459" s="93"/>
      <c r="DO459" s="93"/>
      <c r="DP459" s="93"/>
      <c r="DQ459" s="93"/>
      <c r="DR459" s="93"/>
      <c r="DS459" s="93"/>
      <c r="DT459" s="93"/>
      <c r="DU459" s="93"/>
      <c r="DV459" s="93"/>
      <c r="DW459" s="93"/>
      <c r="DX459" s="93"/>
      <c r="DY459" s="93"/>
      <c r="DZ459" s="93"/>
      <c r="EA459" s="93"/>
      <c r="EB459" s="93"/>
      <c r="EC459" s="93"/>
      <c r="ED459" s="93"/>
      <c r="EE459" s="93"/>
      <c r="EF459" s="93"/>
      <c r="EG459" s="93"/>
      <c r="EH459" s="93"/>
      <c r="EI459" s="93"/>
      <c r="EJ459" s="93"/>
      <c r="EK459" s="93"/>
      <c r="EL459" s="93"/>
      <c r="EM459" s="93"/>
      <c r="EN459" s="93"/>
      <c r="EO459" s="93"/>
      <c r="EP459" s="93"/>
      <c r="EQ459" s="93"/>
      <c r="ER459" s="93"/>
      <c r="ES459" s="93"/>
      <c r="ET459" s="93"/>
      <c r="EU459" s="93"/>
      <c r="EV459" s="93"/>
      <c r="EW459" s="93"/>
      <c r="EX459" s="93"/>
      <c r="EY459" s="93"/>
      <c r="EZ459" s="93"/>
      <c r="FA459" s="93"/>
      <c r="FB459" s="93"/>
      <c r="FC459" s="93"/>
      <c r="FD459" s="93"/>
      <c r="FE459" s="93"/>
      <c r="FF459" s="93"/>
      <c r="FG459" s="93"/>
      <c r="FH459" s="93"/>
      <c r="FI459" s="93"/>
      <c r="FJ459" s="93"/>
      <c r="FK459" s="93"/>
      <c r="FL459" s="93"/>
      <c r="FM459" s="93"/>
      <c r="FN459" s="93"/>
      <c r="FO459" s="93"/>
      <c r="FP459" s="93"/>
      <c r="FQ459" s="93"/>
      <c r="FR459" s="93"/>
      <c r="FS459" s="93"/>
      <c r="FT459" s="93"/>
      <c r="FU459" s="93"/>
      <c r="FV459" s="93"/>
      <c r="FW459" s="93"/>
      <c r="FX459" s="93"/>
      <c r="FY459" s="93"/>
      <c r="FZ459" s="93"/>
      <c r="GA459" s="93"/>
      <c r="GB459" s="93"/>
      <c r="GC459" s="93"/>
      <c r="GD459" s="93"/>
      <c r="GE459" s="93"/>
      <c r="GF459" s="93"/>
      <c r="GG459" s="93"/>
      <c r="GH459" s="93"/>
      <c r="GI459" s="93"/>
      <c r="GJ459" s="93"/>
      <c r="GK459" s="93"/>
      <c r="GL459" s="93"/>
      <c r="GM459" s="93"/>
      <c r="GN459" s="93"/>
      <c r="GO459" s="93"/>
      <c r="GP459" s="93"/>
      <c r="GQ459" s="93"/>
      <c r="GR459" s="93"/>
      <c r="GS459" s="93"/>
      <c r="GT459" s="93"/>
      <c r="GU459" s="93"/>
      <c r="GV459" s="93"/>
      <c r="GW459" s="93"/>
      <c r="GX459" s="93"/>
      <c r="GY459" s="93"/>
      <c r="GZ459" s="93"/>
      <c r="HA459" s="93"/>
      <c r="HB459" s="93"/>
      <c r="HC459" s="93"/>
      <c r="HD459" s="93"/>
      <c r="HE459" s="93"/>
      <c r="HF459" s="93"/>
      <c r="HG459" s="93"/>
      <c r="HH459" s="93"/>
      <c r="HI459" s="93"/>
      <c r="HJ459" s="93"/>
      <c r="HK459" s="93"/>
      <c r="HL459" s="93"/>
      <c r="HM459" s="93"/>
      <c r="HN459" s="93"/>
      <c r="HO459" s="93"/>
      <c r="HP459" s="93"/>
      <c r="HQ459" s="93"/>
      <c r="HR459" s="93"/>
      <c r="HS459" s="93"/>
      <c r="HT459" s="93"/>
      <c r="HU459" s="93"/>
      <c r="HV459" s="93"/>
      <c r="HW459" s="93"/>
      <c r="HX459" s="93"/>
      <c r="HY459" s="93"/>
      <c r="HZ459" s="93"/>
      <c r="IA459" s="93"/>
      <c r="IB459" s="93"/>
      <c r="IC459" s="93"/>
      <c r="ID459" s="93"/>
      <c r="IE459" s="93"/>
      <c r="IF459" s="93"/>
      <c r="IG459" s="93"/>
      <c r="IH459" s="93"/>
      <c r="II459" s="93"/>
      <c r="IJ459" s="93"/>
      <c r="IK459" s="93"/>
      <c r="IL459" s="93"/>
      <c r="IM459" s="93"/>
      <c r="IN459" s="93"/>
      <c r="IO459" s="93"/>
      <c r="IP459" s="93"/>
      <c r="IQ459" s="93"/>
      <c r="IR459" s="93"/>
      <c r="IS459" s="93"/>
      <c r="IT459" s="93"/>
      <c r="IU459" s="93"/>
      <c r="IV459" s="93"/>
      <c r="IW459" s="93"/>
    </row>
    <row r="460" customFormat="false" ht="12.75" hidden="false" customHeight="false" outlineLevel="0" collapsed="false">
      <c r="A460" s="93"/>
      <c r="B460" s="105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  <c r="CV460" s="93"/>
      <c r="CW460" s="93"/>
      <c r="CX460" s="93"/>
      <c r="CY460" s="93"/>
      <c r="CZ460" s="93"/>
      <c r="DA460" s="93"/>
      <c r="DB460" s="93"/>
      <c r="DC460" s="93"/>
      <c r="DD460" s="93"/>
      <c r="DE460" s="93"/>
      <c r="DF460" s="93"/>
      <c r="DG460" s="93"/>
      <c r="DH460" s="93"/>
      <c r="DI460" s="93"/>
      <c r="DJ460" s="93"/>
      <c r="DK460" s="93"/>
      <c r="DL460" s="93"/>
      <c r="DM460" s="93"/>
      <c r="DN460" s="93"/>
      <c r="DO460" s="93"/>
      <c r="DP460" s="93"/>
      <c r="DQ460" s="93"/>
      <c r="DR460" s="93"/>
      <c r="DS460" s="93"/>
      <c r="DT460" s="93"/>
      <c r="DU460" s="93"/>
      <c r="DV460" s="93"/>
      <c r="DW460" s="93"/>
      <c r="DX460" s="93"/>
      <c r="DY460" s="93"/>
      <c r="DZ460" s="93"/>
      <c r="EA460" s="93"/>
      <c r="EB460" s="93"/>
      <c r="EC460" s="93"/>
      <c r="ED460" s="93"/>
      <c r="EE460" s="93"/>
      <c r="EF460" s="93"/>
      <c r="EG460" s="93"/>
      <c r="EH460" s="93"/>
      <c r="EI460" s="93"/>
      <c r="EJ460" s="93"/>
      <c r="EK460" s="93"/>
      <c r="EL460" s="93"/>
      <c r="EM460" s="93"/>
      <c r="EN460" s="93"/>
      <c r="EO460" s="93"/>
      <c r="EP460" s="93"/>
      <c r="EQ460" s="93"/>
      <c r="ER460" s="93"/>
      <c r="ES460" s="93"/>
      <c r="ET460" s="93"/>
      <c r="EU460" s="93"/>
      <c r="EV460" s="93"/>
      <c r="EW460" s="93"/>
      <c r="EX460" s="93"/>
      <c r="EY460" s="93"/>
      <c r="EZ460" s="93"/>
      <c r="FA460" s="93"/>
      <c r="FB460" s="93"/>
      <c r="FC460" s="93"/>
      <c r="FD460" s="93"/>
      <c r="FE460" s="93"/>
      <c r="FF460" s="93"/>
      <c r="FG460" s="93"/>
      <c r="FH460" s="93"/>
      <c r="FI460" s="93"/>
      <c r="FJ460" s="93"/>
      <c r="FK460" s="93"/>
      <c r="FL460" s="93"/>
      <c r="FM460" s="93"/>
      <c r="FN460" s="93"/>
      <c r="FO460" s="93"/>
      <c r="FP460" s="93"/>
      <c r="FQ460" s="93"/>
      <c r="FR460" s="93"/>
      <c r="FS460" s="93"/>
      <c r="FT460" s="93"/>
      <c r="FU460" s="93"/>
      <c r="FV460" s="93"/>
      <c r="FW460" s="93"/>
      <c r="FX460" s="93"/>
      <c r="FY460" s="93"/>
      <c r="FZ460" s="93"/>
      <c r="GA460" s="93"/>
      <c r="GB460" s="93"/>
      <c r="GC460" s="93"/>
      <c r="GD460" s="93"/>
      <c r="GE460" s="93"/>
      <c r="GF460" s="93"/>
      <c r="GG460" s="93"/>
      <c r="GH460" s="93"/>
      <c r="GI460" s="93"/>
      <c r="GJ460" s="93"/>
      <c r="GK460" s="93"/>
      <c r="GL460" s="93"/>
      <c r="GM460" s="93"/>
      <c r="GN460" s="93"/>
      <c r="GO460" s="93"/>
      <c r="GP460" s="93"/>
      <c r="GQ460" s="93"/>
      <c r="GR460" s="93"/>
      <c r="GS460" s="93"/>
      <c r="GT460" s="93"/>
      <c r="GU460" s="93"/>
      <c r="GV460" s="93"/>
      <c r="GW460" s="93"/>
      <c r="GX460" s="93"/>
      <c r="GY460" s="93"/>
      <c r="GZ460" s="93"/>
      <c r="HA460" s="93"/>
      <c r="HB460" s="93"/>
      <c r="HC460" s="93"/>
      <c r="HD460" s="93"/>
      <c r="HE460" s="93"/>
      <c r="HF460" s="93"/>
      <c r="HG460" s="93"/>
      <c r="HH460" s="93"/>
      <c r="HI460" s="93"/>
      <c r="HJ460" s="93"/>
      <c r="HK460" s="93"/>
      <c r="HL460" s="93"/>
      <c r="HM460" s="93"/>
      <c r="HN460" s="93"/>
      <c r="HO460" s="93"/>
      <c r="HP460" s="93"/>
      <c r="HQ460" s="93"/>
      <c r="HR460" s="93"/>
      <c r="HS460" s="93"/>
      <c r="HT460" s="93"/>
      <c r="HU460" s="93"/>
      <c r="HV460" s="93"/>
      <c r="HW460" s="93"/>
      <c r="HX460" s="93"/>
      <c r="HY460" s="93"/>
      <c r="HZ460" s="93"/>
      <c r="IA460" s="93"/>
      <c r="IB460" s="93"/>
      <c r="IC460" s="93"/>
      <c r="ID460" s="93"/>
      <c r="IE460" s="93"/>
      <c r="IF460" s="93"/>
      <c r="IG460" s="93"/>
      <c r="IH460" s="93"/>
      <c r="II460" s="93"/>
      <c r="IJ460" s="93"/>
      <c r="IK460" s="93"/>
      <c r="IL460" s="93"/>
      <c r="IM460" s="93"/>
      <c r="IN460" s="93"/>
      <c r="IO460" s="93"/>
      <c r="IP460" s="93"/>
      <c r="IQ460" s="93"/>
      <c r="IR460" s="93"/>
      <c r="IS460" s="93"/>
      <c r="IT460" s="93"/>
      <c r="IU460" s="93"/>
      <c r="IV460" s="93"/>
      <c r="IW460" s="93"/>
    </row>
    <row r="461" customFormat="false" ht="12.75" hidden="false" customHeight="false" outlineLevel="0" collapsed="false">
      <c r="A461" s="93"/>
      <c r="B461" s="105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  <c r="CV461" s="93"/>
      <c r="CW461" s="93"/>
      <c r="CX461" s="93"/>
      <c r="CY461" s="93"/>
      <c r="CZ461" s="93"/>
      <c r="DA461" s="93"/>
      <c r="DB461" s="93"/>
      <c r="DC461" s="93"/>
      <c r="DD461" s="93"/>
      <c r="DE461" s="93"/>
      <c r="DF461" s="93"/>
      <c r="DG461" s="93"/>
      <c r="DH461" s="93"/>
      <c r="DI461" s="93"/>
      <c r="DJ461" s="93"/>
      <c r="DK461" s="93"/>
      <c r="DL461" s="93"/>
      <c r="DM461" s="93"/>
      <c r="DN461" s="93"/>
      <c r="DO461" s="93"/>
      <c r="DP461" s="93"/>
      <c r="DQ461" s="93"/>
      <c r="DR461" s="93"/>
      <c r="DS461" s="93"/>
      <c r="DT461" s="93"/>
      <c r="DU461" s="93"/>
      <c r="DV461" s="93"/>
      <c r="DW461" s="93"/>
      <c r="DX461" s="93"/>
      <c r="DY461" s="93"/>
      <c r="DZ461" s="93"/>
      <c r="EA461" s="93"/>
      <c r="EB461" s="93"/>
      <c r="EC461" s="93"/>
      <c r="ED461" s="93"/>
      <c r="EE461" s="93"/>
      <c r="EF461" s="93"/>
      <c r="EG461" s="93"/>
      <c r="EH461" s="93"/>
      <c r="EI461" s="93"/>
      <c r="EJ461" s="93"/>
      <c r="EK461" s="93"/>
      <c r="EL461" s="93"/>
      <c r="EM461" s="93"/>
      <c r="EN461" s="93"/>
      <c r="EO461" s="93"/>
      <c r="EP461" s="93"/>
      <c r="EQ461" s="93"/>
      <c r="ER461" s="93"/>
      <c r="ES461" s="93"/>
      <c r="ET461" s="93"/>
      <c r="EU461" s="93"/>
      <c r="EV461" s="93"/>
      <c r="EW461" s="93"/>
      <c r="EX461" s="93"/>
      <c r="EY461" s="93"/>
      <c r="EZ461" s="93"/>
      <c r="FA461" s="93"/>
      <c r="FB461" s="93"/>
      <c r="FC461" s="93"/>
      <c r="FD461" s="93"/>
      <c r="FE461" s="93"/>
      <c r="FF461" s="93"/>
      <c r="FG461" s="93"/>
      <c r="FH461" s="93"/>
      <c r="FI461" s="93"/>
      <c r="FJ461" s="93"/>
      <c r="FK461" s="93"/>
      <c r="FL461" s="93"/>
      <c r="FM461" s="93"/>
      <c r="FN461" s="93"/>
      <c r="FO461" s="93"/>
      <c r="FP461" s="93"/>
      <c r="FQ461" s="93"/>
      <c r="FR461" s="93"/>
      <c r="FS461" s="93"/>
      <c r="FT461" s="93"/>
      <c r="FU461" s="93"/>
      <c r="FV461" s="93"/>
      <c r="FW461" s="93"/>
      <c r="FX461" s="93"/>
      <c r="FY461" s="93"/>
      <c r="FZ461" s="93"/>
      <c r="GA461" s="93"/>
      <c r="GB461" s="93"/>
      <c r="GC461" s="93"/>
      <c r="GD461" s="93"/>
      <c r="GE461" s="93"/>
      <c r="GF461" s="93"/>
      <c r="GG461" s="93"/>
      <c r="GH461" s="93"/>
      <c r="GI461" s="93"/>
      <c r="GJ461" s="93"/>
      <c r="GK461" s="93"/>
      <c r="GL461" s="93"/>
      <c r="GM461" s="93"/>
      <c r="GN461" s="93"/>
      <c r="GO461" s="93"/>
      <c r="GP461" s="93"/>
      <c r="GQ461" s="93"/>
      <c r="GR461" s="93"/>
      <c r="GS461" s="93"/>
      <c r="GT461" s="93"/>
      <c r="GU461" s="93"/>
      <c r="GV461" s="93"/>
      <c r="GW461" s="93"/>
      <c r="GX461" s="93"/>
      <c r="GY461" s="93"/>
      <c r="GZ461" s="93"/>
      <c r="HA461" s="93"/>
      <c r="HB461" s="93"/>
      <c r="HC461" s="93"/>
      <c r="HD461" s="93"/>
      <c r="HE461" s="93"/>
      <c r="HF461" s="93"/>
      <c r="HG461" s="93"/>
      <c r="HH461" s="93"/>
      <c r="HI461" s="93"/>
      <c r="HJ461" s="93"/>
      <c r="HK461" s="93"/>
      <c r="HL461" s="93"/>
      <c r="HM461" s="93"/>
      <c r="HN461" s="93"/>
      <c r="HO461" s="93"/>
      <c r="HP461" s="93"/>
      <c r="HQ461" s="93"/>
      <c r="HR461" s="93"/>
      <c r="HS461" s="93"/>
      <c r="HT461" s="93"/>
      <c r="HU461" s="93"/>
      <c r="HV461" s="93"/>
      <c r="HW461" s="93"/>
      <c r="HX461" s="93"/>
      <c r="HY461" s="93"/>
      <c r="HZ461" s="93"/>
      <c r="IA461" s="93"/>
      <c r="IB461" s="93"/>
      <c r="IC461" s="93"/>
      <c r="ID461" s="93"/>
      <c r="IE461" s="93"/>
      <c r="IF461" s="93"/>
      <c r="IG461" s="93"/>
      <c r="IH461" s="93"/>
      <c r="II461" s="93"/>
      <c r="IJ461" s="93"/>
      <c r="IK461" s="93"/>
      <c r="IL461" s="93"/>
      <c r="IM461" s="93"/>
      <c r="IN461" s="93"/>
      <c r="IO461" s="93"/>
      <c r="IP461" s="93"/>
      <c r="IQ461" s="93"/>
      <c r="IR461" s="93"/>
      <c r="IS461" s="93"/>
      <c r="IT461" s="93"/>
      <c r="IU461" s="93"/>
      <c r="IV461" s="93"/>
      <c r="IW461" s="93"/>
    </row>
    <row r="462" customFormat="false" ht="12.75" hidden="false" customHeight="false" outlineLevel="0" collapsed="false">
      <c r="A462" s="93"/>
      <c r="B462" s="105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  <c r="CV462" s="93"/>
      <c r="CW462" s="93"/>
      <c r="CX462" s="93"/>
      <c r="CY462" s="93"/>
      <c r="CZ462" s="93"/>
      <c r="DA462" s="93"/>
      <c r="DB462" s="93"/>
      <c r="DC462" s="93"/>
      <c r="DD462" s="93"/>
      <c r="DE462" s="93"/>
      <c r="DF462" s="93"/>
      <c r="DG462" s="93"/>
      <c r="DH462" s="93"/>
      <c r="DI462" s="93"/>
      <c r="DJ462" s="93"/>
      <c r="DK462" s="93"/>
      <c r="DL462" s="93"/>
      <c r="DM462" s="93"/>
      <c r="DN462" s="93"/>
      <c r="DO462" s="93"/>
      <c r="DP462" s="93"/>
      <c r="DQ462" s="93"/>
      <c r="DR462" s="93"/>
      <c r="DS462" s="93"/>
      <c r="DT462" s="93"/>
      <c r="DU462" s="93"/>
      <c r="DV462" s="93"/>
      <c r="DW462" s="93"/>
      <c r="DX462" s="93"/>
      <c r="DY462" s="93"/>
      <c r="DZ462" s="93"/>
      <c r="EA462" s="93"/>
      <c r="EB462" s="93"/>
      <c r="EC462" s="93"/>
      <c r="ED462" s="93"/>
      <c r="EE462" s="93"/>
      <c r="EF462" s="93"/>
      <c r="EG462" s="93"/>
      <c r="EH462" s="93"/>
      <c r="EI462" s="93"/>
      <c r="EJ462" s="93"/>
      <c r="EK462" s="93"/>
      <c r="EL462" s="93"/>
      <c r="EM462" s="93"/>
      <c r="EN462" s="93"/>
      <c r="EO462" s="93"/>
      <c r="EP462" s="93"/>
      <c r="EQ462" s="93"/>
      <c r="ER462" s="93"/>
      <c r="ES462" s="93"/>
      <c r="ET462" s="93"/>
      <c r="EU462" s="93"/>
      <c r="EV462" s="93"/>
      <c r="EW462" s="93"/>
      <c r="EX462" s="93"/>
      <c r="EY462" s="93"/>
      <c r="EZ462" s="93"/>
      <c r="FA462" s="93"/>
      <c r="FB462" s="93"/>
      <c r="FC462" s="93"/>
      <c r="FD462" s="93"/>
      <c r="FE462" s="93"/>
      <c r="FF462" s="93"/>
      <c r="FG462" s="93"/>
      <c r="FH462" s="93"/>
      <c r="FI462" s="93"/>
      <c r="FJ462" s="93"/>
      <c r="FK462" s="93"/>
      <c r="FL462" s="93"/>
      <c r="FM462" s="93"/>
      <c r="FN462" s="93"/>
      <c r="FO462" s="93"/>
      <c r="FP462" s="93"/>
      <c r="FQ462" s="93"/>
      <c r="FR462" s="93"/>
      <c r="FS462" s="93"/>
      <c r="FT462" s="93"/>
      <c r="FU462" s="93"/>
      <c r="FV462" s="93"/>
      <c r="FW462" s="93"/>
      <c r="FX462" s="93"/>
      <c r="FY462" s="93"/>
      <c r="FZ462" s="93"/>
      <c r="GA462" s="93"/>
      <c r="GB462" s="93"/>
      <c r="GC462" s="93"/>
      <c r="GD462" s="93"/>
      <c r="GE462" s="93"/>
      <c r="GF462" s="93"/>
      <c r="GG462" s="93"/>
      <c r="GH462" s="93"/>
      <c r="GI462" s="93"/>
      <c r="GJ462" s="93"/>
      <c r="GK462" s="93"/>
      <c r="GL462" s="93"/>
      <c r="GM462" s="93"/>
      <c r="GN462" s="93"/>
      <c r="GO462" s="93"/>
      <c r="GP462" s="93"/>
      <c r="GQ462" s="93"/>
      <c r="GR462" s="93"/>
      <c r="GS462" s="93"/>
      <c r="GT462" s="93"/>
      <c r="GU462" s="93"/>
      <c r="GV462" s="93"/>
      <c r="GW462" s="93"/>
      <c r="GX462" s="93"/>
      <c r="GY462" s="93"/>
      <c r="GZ462" s="93"/>
      <c r="HA462" s="93"/>
      <c r="HB462" s="93"/>
      <c r="HC462" s="93"/>
      <c r="HD462" s="93"/>
      <c r="HE462" s="93"/>
      <c r="HF462" s="93"/>
      <c r="HG462" s="93"/>
      <c r="HH462" s="93"/>
      <c r="HI462" s="93"/>
      <c r="HJ462" s="93"/>
      <c r="HK462" s="93"/>
      <c r="HL462" s="93"/>
      <c r="HM462" s="93"/>
      <c r="HN462" s="93"/>
      <c r="HO462" s="93"/>
      <c r="HP462" s="93"/>
      <c r="HQ462" s="93"/>
      <c r="HR462" s="93"/>
      <c r="HS462" s="93"/>
      <c r="HT462" s="93"/>
      <c r="HU462" s="93"/>
      <c r="HV462" s="93"/>
      <c r="HW462" s="93"/>
      <c r="HX462" s="93"/>
      <c r="HY462" s="93"/>
      <c r="HZ462" s="93"/>
      <c r="IA462" s="93"/>
      <c r="IB462" s="93"/>
      <c r="IC462" s="93"/>
      <c r="ID462" s="93"/>
      <c r="IE462" s="93"/>
      <c r="IF462" s="93"/>
      <c r="IG462" s="93"/>
      <c r="IH462" s="93"/>
      <c r="II462" s="93"/>
      <c r="IJ462" s="93"/>
      <c r="IK462" s="93"/>
      <c r="IL462" s="93"/>
      <c r="IM462" s="93"/>
      <c r="IN462" s="93"/>
      <c r="IO462" s="93"/>
      <c r="IP462" s="93"/>
      <c r="IQ462" s="93"/>
      <c r="IR462" s="93"/>
      <c r="IS462" s="93"/>
      <c r="IT462" s="93"/>
      <c r="IU462" s="93"/>
      <c r="IV462" s="93"/>
      <c r="IW462" s="93"/>
    </row>
    <row r="463" customFormat="false" ht="12.75" hidden="false" customHeight="false" outlineLevel="0" collapsed="false">
      <c r="A463" s="93"/>
      <c r="B463" s="105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3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  <c r="EF463" s="93"/>
      <c r="EG463" s="93"/>
      <c r="EH463" s="93"/>
      <c r="EI463" s="93"/>
      <c r="EJ463" s="93"/>
      <c r="EK463" s="93"/>
      <c r="EL463" s="93"/>
      <c r="EM463" s="93"/>
      <c r="EN463" s="93"/>
      <c r="EO463" s="93"/>
      <c r="EP463" s="93"/>
      <c r="EQ463" s="93"/>
      <c r="ER463" s="93"/>
      <c r="ES463" s="93"/>
      <c r="ET463" s="93"/>
      <c r="EU463" s="93"/>
      <c r="EV463" s="93"/>
      <c r="EW463" s="93"/>
      <c r="EX463" s="93"/>
      <c r="EY463" s="93"/>
      <c r="EZ463" s="93"/>
      <c r="FA463" s="93"/>
      <c r="FB463" s="93"/>
      <c r="FC463" s="93"/>
      <c r="FD463" s="93"/>
      <c r="FE463" s="93"/>
      <c r="FF463" s="93"/>
      <c r="FG463" s="93"/>
      <c r="FH463" s="93"/>
      <c r="FI463" s="93"/>
      <c r="FJ463" s="93"/>
      <c r="FK463" s="93"/>
      <c r="FL463" s="93"/>
      <c r="FM463" s="93"/>
      <c r="FN463" s="93"/>
      <c r="FO463" s="93"/>
      <c r="FP463" s="93"/>
      <c r="FQ463" s="93"/>
      <c r="FR463" s="93"/>
      <c r="FS463" s="93"/>
      <c r="FT463" s="93"/>
      <c r="FU463" s="93"/>
      <c r="FV463" s="93"/>
      <c r="FW463" s="93"/>
      <c r="FX463" s="93"/>
      <c r="FY463" s="93"/>
      <c r="FZ463" s="93"/>
      <c r="GA463" s="93"/>
      <c r="GB463" s="93"/>
      <c r="GC463" s="93"/>
      <c r="GD463" s="93"/>
      <c r="GE463" s="93"/>
      <c r="GF463" s="93"/>
      <c r="GG463" s="93"/>
      <c r="GH463" s="93"/>
      <c r="GI463" s="93"/>
      <c r="GJ463" s="93"/>
      <c r="GK463" s="93"/>
      <c r="GL463" s="93"/>
      <c r="GM463" s="93"/>
      <c r="GN463" s="93"/>
      <c r="GO463" s="93"/>
      <c r="GP463" s="93"/>
      <c r="GQ463" s="93"/>
      <c r="GR463" s="93"/>
      <c r="GS463" s="93"/>
      <c r="GT463" s="93"/>
      <c r="GU463" s="93"/>
      <c r="GV463" s="93"/>
      <c r="GW463" s="93"/>
      <c r="GX463" s="93"/>
      <c r="GY463" s="93"/>
      <c r="GZ463" s="93"/>
      <c r="HA463" s="93"/>
      <c r="HB463" s="93"/>
      <c r="HC463" s="93"/>
      <c r="HD463" s="93"/>
      <c r="HE463" s="93"/>
      <c r="HF463" s="93"/>
      <c r="HG463" s="93"/>
      <c r="HH463" s="93"/>
      <c r="HI463" s="93"/>
      <c r="HJ463" s="93"/>
      <c r="HK463" s="93"/>
      <c r="HL463" s="93"/>
      <c r="HM463" s="93"/>
      <c r="HN463" s="93"/>
      <c r="HO463" s="93"/>
      <c r="HP463" s="93"/>
      <c r="HQ463" s="93"/>
      <c r="HR463" s="93"/>
      <c r="HS463" s="93"/>
      <c r="HT463" s="93"/>
      <c r="HU463" s="93"/>
      <c r="HV463" s="93"/>
      <c r="HW463" s="93"/>
      <c r="HX463" s="93"/>
      <c r="HY463" s="93"/>
      <c r="HZ463" s="93"/>
      <c r="IA463" s="93"/>
      <c r="IB463" s="93"/>
      <c r="IC463" s="93"/>
      <c r="ID463" s="93"/>
      <c r="IE463" s="93"/>
      <c r="IF463" s="93"/>
      <c r="IG463" s="93"/>
      <c r="IH463" s="93"/>
      <c r="II463" s="93"/>
      <c r="IJ463" s="93"/>
      <c r="IK463" s="93"/>
      <c r="IL463" s="93"/>
      <c r="IM463" s="93"/>
      <c r="IN463" s="93"/>
      <c r="IO463" s="93"/>
      <c r="IP463" s="93"/>
      <c r="IQ463" s="93"/>
      <c r="IR463" s="93"/>
      <c r="IS463" s="93"/>
      <c r="IT463" s="93"/>
      <c r="IU463" s="93"/>
      <c r="IV463" s="93"/>
      <c r="IW463" s="93"/>
    </row>
    <row r="464" customFormat="false" ht="12.75" hidden="false" customHeight="false" outlineLevel="0" collapsed="false">
      <c r="A464" s="93"/>
      <c r="B464" s="105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  <c r="CV464" s="93"/>
      <c r="CW464" s="93"/>
      <c r="CX464" s="93"/>
      <c r="CY464" s="93"/>
      <c r="CZ464" s="93"/>
      <c r="DA464" s="93"/>
      <c r="DB464" s="93"/>
      <c r="DC464" s="93"/>
      <c r="DD464" s="93"/>
      <c r="DE464" s="93"/>
      <c r="DF464" s="93"/>
      <c r="DG464" s="93"/>
      <c r="DH464" s="93"/>
      <c r="DI464" s="93"/>
      <c r="DJ464" s="93"/>
      <c r="DK464" s="93"/>
      <c r="DL464" s="93"/>
      <c r="DM464" s="93"/>
      <c r="DN464" s="93"/>
      <c r="DO464" s="93"/>
      <c r="DP464" s="93"/>
      <c r="DQ464" s="93"/>
      <c r="DR464" s="93"/>
      <c r="DS464" s="93"/>
      <c r="DT464" s="93"/>
      <c r="DU464" s="93"/>
      <c r="DV464" s="93"/>
      <c r="DW464" s="93"/>
      <c r="DX464" s="93"/>
      <c r="DY464" s="93"/>
      <c r="DZ464" s="93"/>
      <c r="EA464" s="93"/>
      <c r="EB464" s="93"/>
      <c r="EC464" s="93"/>
      <c r="ED464" s="93"/>
      <c r="EE464" s="93"/>
      <c r="EF464" s="93"/>
      <c r="EG464" s="93"/>
      <c r="EH464" s="93"/>
      <c r="EI464" s="93"/>
      <c r="EJ464" s="93"/>
      <c r="EK464" s="93"/>
      <c r="EL464" s="93"/>
      <c r="EM464" s="93"/>
      <c r="EN464" s="93"/>
      <c r="EO464" s="93"/>
      <c r="EP464" s="93"/>
      <c r="EQ464" s="93"/>
      <c r="ER464" s="93"/>
      <c r="ES464" s="93"/>
      <c r="ET464" s="93"/>
      <c r="EU464" s="93"/>
      <c r="EV464" s="93"/>
      <c r="EW464" s="93"/>
      <c r="EX464" s="93"/>
      <c r="EY464" s="93"/>
      <c r="EZ464" s="93"/>
      <c r="FA464" s="93"/>
      <c r="FB464" s="93"/>
      <c r="FC464" s="93"/>
      <c r="FD464" s="93"/>
      <c r="FE464" s="93"/>
      <c r="FF464" s="93"/>
      <c r="FG464" s="93"/>
      <c r="FH464" s="93"/>
      <c r="FI464" s="93"/>
      <c r="FJ464" s="93"/>
      <c r="FK464" s="93"/>
      <c r="FL464" s="93"/>
      <c r="FM464" s="93"/>
      <c r="FN464" s="93"/>
      <c r="FO464" s="93"/>
      <c r="FP464" s="93"/>
      <c r="FQ464" s="93"/>
      <c r="FR464" s="93"/>
      <c r="FS464" s="93"/>
      <c r="FT464" s="93"/>
      <c r="FU464" s="93"/>
      <c r="FV464" s="93"/>
      <c r="FW464" s="93"/>
      <c r="FX464" s="93"/>
      <c r="FY464" s="93"/>
      <c r="FZ464" s="93"/>
      <c r="GA464" s="93"/>
      <c r="GB464" s="93"/>
      <c r="GC464" s="93"/>
      <c r="GD464" s="93"/>
      <c r="GE464" s="93"/>
      <c r="GF464" s="93"/>
      <c r="GG464" s="93"/>
      <c r="GH464" s="93"/>
      <c r="GI464" s="93"/>
      <c r="GJ464" s="93"/>
      <c r="GK464" s="93"/>
      <c r="GL464" s="93"/>
      <c r="GM464" s="93"/>
      <c r="GN464" s="93"/>
      <c r="GO464" s="93"/>
      <c r="GP464" s="93"/>
      <c r="GQ464" s="93"/>
      <c r="GR464" s="93"/>
      <c r="GS464" s="93"/>
      <c r="GT464" s="93"/>
      <c r="GU464" s="93"/>
      <c r="GV464" s="93"/>
      <c r="GW464" s="93"/>
      <c r="GX464" s="93"/>
      <c r="GY464" s="93"/>
      <c r="GZ464" s="93"/>
      <c r="HA464" s="93"/>
      <c r="HB464" s="93"/>
      <c r="HC464" s="93"/>
      <c r="HD464" s="93"/>
      <c r="HE464" s="93"/>
      <c r="HF464" s="93"/>
      <c r="HG464" s="93"/>
      <c r="HH464" s="93"/>
      <c r="HI464" s="93"/>
      <c r="HJ464" s="93"/>
      <c r="HK464" s="93"/>
      <c r="HL464" s="93"/>
      <c r="HM464" s="93"/>
      <c r="HN464" s="93"/>
      <c r="HO464" s="93"/>
      <c r="HP464" s="93"/>
      <c r="HQ464" s="93"/>
      <c r="HR464" s="93"/>
      <c r="HS464" s="93"/>
      <c r="HT464" s="93"/>
      <c r="HU464" s="93"/>
      <c r="HV464" s="93"/>
      <c r="HW464" s="93"/>
      <c r="HX464" s="93"/>
      <c r="HY464" s="93"/>
      <c r="HZ464" s="93"/>
      <c r="IA464" s="93"/>
      <c r="IB464" s="93"/>
      <c r="IC464" s="93"/>
      <c r="ID464" s="93"/>
      <c r="IE464" s="93"/>
      <c r="IF464" s="93"/>
      <c r="IG464" s="93"/>
      <c r="IH464" s="93"/>
      <c r="II464" s="93"/>
      <c r="IJ464" s="93"/>
      <c r="IK464" s="93"/>
      <c r="IL464" s="93"/>
      <c r="IM464" s="93"/>
      <c r="IN464" s="93"/>
      <c r="IO464" s="93"/>
      <c r="IP464" s="93"/>
      <c r="IQ464" s="93"/>
      <c r="IR464" s="93"/>
      <c r="IS464" s="93"/>
      <c r="IT464" s="93"/>
      <c r="IU464" s="93"/>
      <c r="IV464" s="93"/>
      <c r="IW464" s="93"/>
    </row>
    <row r="465" customFormat="false" ht="12.75" hidden="false" customHeight="false" outlineLevel="0" collapsed="false">
      <c r="A465" s="93"/>
      <c r="B465" s="105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  <c r="CV465" s="93"/>
      <c r="CW465" s="93"/>
      <c r="CX465" s="93"/>
      <c r="CY465" s="93"/>
      <c r="CZ465" s="93"/>
      <c r="DA465" s="93"/>
      <c r="DB465" s="93"/>
      <c r="DC465" s="93"/>
      <c r="DD465" s="93"/>
      <c r="DE465" s="93"/>
      <c r="DF465" s="93"/>
      <c r="DG465" s="93"/>
      <c r="DH465" s="93"/>
      <c r="DI465" s="93"/>
      <c r="DJ465" s="93"/>
      <c r="DK465" s="93"/>
      <c r="DL465" s="93"/>
      <c r="DM465" s="93"/>
      <c r="DN465" s="93"/>
      <c r="DO465" s="93"/>
      <c r="DP465" s="93"/>
      <c r="DQ465" s="93"/>
      <c r="DR465" s="93"/>
      <c r="DS465" s="93"/>
      <c r="DT465" s="93"/>
      <c r="DU465" s="93"/>
      <c r="DV465" s="93"/>
      <c r="DW465" s="93"/>
      <c r="DX465" s="93"/>
      <c r="DY465" s="93"/>
      <c r="DZ465" s="93"/>
      <c r="EA465" s="93"/>
      <c r="EB465" s="93"/>
      <c r="EC465" s="93"/>
      <c r="ED465" s="93"/>
      <c r="EE465" s="93"/>
      <c r="EF465" s="93"/>
      <c r="EG465" s="93"/>
      <c r="EH465" s="93"/>
      <c r="EI465" s="93"/>
      <c r="EJ465" s="93"/>
      <c r="EK465" s="93"/>
      <c r="EL465" s="93"/>
      <c r="EM465" s="93"/>
      <c r="EN465" s="93"/>
      <c r="EO465" s="93"/>
      <c r="EP465" s="93"/>
      <c r="EQ465" s="93"/>
      <c r="ER465" s="93"/>
      <c r="ES465" s="93"/>
      <c r="ET465" s="93"/>
      <c r="EU465" s="93"/>
      <c r="EV465" s="93"/>
      <c r="EW465" s="93"/>
      <c r="EX465" s="93"/>
      <c r="EY465" s="93"/>
      <c r="EZ465" s="93"/>
      <c r="FA465" s="93"/>
      <c r="FB465" s="93"/>
      <c r="FC465" s="93"/>
      <c r="FD465" s="93"/>
      <c r="FE465" s="93"/>
      <c r="FF465" s="93"/>
      <c r="FG465" s="93"/>
      <c r="FH465" s="93"/>
      <c r="FI465" s="93"/>
      <c r="FJ465" s="93"/>
      <c r="FK465" s="93"/>
      <c r="FL465" s="93"/>
      <c r="FM465" s="93"/>
      <c r="FN465" s="93"/>
      <c r="FO465" s="93"/>
      <c r="FP465" s="93"/>
      <c r="FQ465" s="93"/>
      <c r="FR465" s="93"/>
      <c r="FS465" s="93"/>
      <c r="FT465" s="93"/>
      <c r="FU465" s="93"/>
      <c r="FV465" s="93"/>
      <c r="FW465" s="93"/>
      <c r="FX465" s="93"/>
      <c r="FY465" s="93"/>
      <c r="FZ465" s="93"/>
      <c r="GA465" s="93"/>
      <c r="GB465" s="93"/>
      <c r="GC465" s="93"/>
      <c r="GD465" s="93"/>
      <c r="GE465" s="93"/>
      <c r="GF465" s="93"/>
      <c r="GG465" s="93"/>
      <c r="GH465" s="93"/>
      <c r="GI465" s="93"/>
      <c r="GJ465" s="93"/>
      <c r="GK465" s="93"/>
      <c r="GL465" s="93"/>
      <c r="GM465" s="93"/>
      <c r="GN465" s="93"/>
      <c r="GO465" s="93"/>
      <c r="GP465" s="93"/>
      <c r="GQ465" s="93"/>
      <c r="GR465" s="93"/>
      <c r="GS465" s="93"/>
      <c r="GT465" s="93"/>
      <c r="GU465" s="93"/>
      <c r="GV465" s="93"/>
      <c r="GW465" s="93"/>
      <c r="GX465" s="93"/>
      <c r="GY465" s="93"/>
      <c r="GZ465" s="93"/>
      <c r="HA465" s="93"/>
      <c r="HB465" s="93"/>
      <c r="HC465" s="93"/>
      <c r="HD465" s="93"/>
      <c r="HE465" s="93"/>
      <c r="HF465" s="93"/>
      <c r="HG465" s="93"/>
      <c r="HH465" s="93"/>
      <c r="HI465" s="93"/>
      <c r="HJ465" s="93"/>
      <c r="HK465" s="93"/>
      <c r="HL465" s="93"/>
      <c r="HM465" s="93"/>
      <c r="HN465" s="93"/>
      <c r="HO465" s="93"/>
      <c r="HP465" s="93"/>
      <c r="HQ465" s="93"/>
      <c r="HR465" s="93"/>
      <c r="HS465" s="93"/>
      <c r="HT465" s="93"/>
      <c r="HU465" s="93"/>
      <c r="HV465" s="93"/>
      <c r="HW465" s="93"/>
      <c r="HX465" s="93"/>
      <c r="HY465" s="93"/>
      <c r="HZ465" s="93"/>
      <c r="IA465" s="93"/>
      <c r="IB465" s="93"/>
      <c r="IC465" s="93"/>
      <c r="ID465" s="93"/>
      <c r="IE465" s="93"/>
      <c r="IF465" s="93"/>
      <c r="IG465" s="93"/>
      <c r="IH465" s="93"/>
      <c r="II465" s="93"/>
      <c r="IJ465" s="93"/>
      <c r="IK465" s="93"/>
      <c r="IL465" s="93"/>
      <c r="IM465" s="93"/>
      <c r="IN465" s="93"/>
      <c r="IO465" s="93"/>
      <c r="IP465" s="93"/>
      <c r="IQ465" s="93"/>
      <c r="IR465" s="93"/>
      <c r="IS465" s="93"/>
      <c r="IT465" s="93"/>
      <c r="IU465" s="93"/>
      <c r="IV465" s="93"/>
      <c r="IW465" s="93"/>
    </row>
    <row r="466" customFormat="false" ht="12.75" hidden="false" customHeight="false" outlineLevel="0" collapsed="false">
      <c r="A466" s="93"/>
      <c r="B466" s="105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  <c r="CV466" s="93"/>
      <c r="CW466" s="93"/>
      <c r="CX466" s="93"/>
      <c r="CY466" s="93"/>
      <c r="CZ466" s="93"/>
      <c r="DA466" s="93"/>
      <c r="DB466" s="93"/>
      <c r="DC466" s="93"/>
      <c r="DD466" s="93"/>
      <c r="DE466" s="93"/>
      <c r="DF466" s="93"/>
      <c r="DG466" s="93"/>
      <c r="DH466" s="93"/>
      <c r="DI466" s="93"/>
      <c r="DJ466" s="93"/>
      <c r="DK466" s="93"/>
      <c r="DL466" s="93"/>
      <c r="DM466" s="93"/>
      <c r="DN466" s="93"/>
      <c r="DO466" s="93"/>
      <c r="DP466" s="93"/>
      <c r="DQ466" s="93"/>
      <c r="DR466" s="93"/>
      <c r="DS466" s="93"/>
      <c r="DT466" s="93"/>
      <c r="DU466" s="93"/>
      <c r="DV466" s="93"/>
      <c r="DW466" s="93"/>
      <c r="DX466" s="93"/>
      <c r="DY466" s="93"/>
      <c r="DZ466" s="93"/>
      <c r="EA466" s="93"/>
      <c r="EB466" s="93"/>
      <c r="EC466" s="93"/>
      <c r="ED466" s="93"/>
      <c r="EE466" s="93"/>
      <c r="EF466" s="93"/>
      <c r="EG466" s="93"/>
      <c r="EH466" s="93"/>
      <c r="EI466" s="93"/>
      <c r="EJ466" s="93"/>
      <c r="EK466" s="93"/>
      <c r="EL466" s="93"/>
      <c r="EM466" s="93"/>
      <c r="EN466" s="93"/>
      <c r="EO466" s="93"/>
      <c r="EP466" s="93"/>
      <c r="EQ466" s="93"/>
      <c r="ER466" s="93"/>
      <c r="ES466" s="93"/>
      <c r="ET466" s="93"/>
      <c r="EU466" s="93"/>
      <c r="EV466" s="93"/>
      <c r="EW466" s="93"/>
      <c r="EX466" s="93"/>
      <c r="EY466" s="93"/>
      <c r="EZ466" s="93"/>
      <c r="FA466" s="93"/>
      <c r="FB466" s="93"/>
      <c r="FC466" s="93"/>
      <c r="FD466" s="93"/>
      <c r="FE466" s="93"/>
      <c r="FF466" s="93"/>
      <c r="FG466" s="93"/>
      <c r="FH466" s="93"/>
      <c r="FI466" s="93"/>
      <c r="FJ466" s="93"/>
      <c r="FK466" s="93"/>
      <c r="FL466" s="93"/>
      <c r="FM466" s="93"/>
      <c r="FN466" s="93"/>
      <c r="FO466" s="93"/>
      <c r="FP466" s="93"/>
      <c r="FQ466" s="93"/>
      <c r="FR466" s="93"/>
      <c r="FS466" s="93"/>
      <c r="FT466" s="93"/>
      <c r="FU466" s="93"/>
      <c r="FV466" s="93"/>
      <c r="FW466" s="93"/>
      <c r="FX466" s="93"/>
      <c r="FY466" s="93"/>
      <c r="FZ466" s="93"/>
      <c r="GA466" s="93"/>
      <c r="GB466" s="93"/>
      <c r="GC466" s="93"/>
      <c r="GD466" s="93"/>
      <c r="GE466" s="93"/>
      <c r="GF466" s="93"/>
      <c r="GG466" s="93"/>
      <c r="GH466" s="93"/>
      <c r="GI466" s="93"/>
      <c r="GJ466" s="93"/>
      <c r="GK466" s="93"/>
      <c r="GL466" s="93"/>
      <c r="GM466" s="93"/>
      <c r="GN466" s="93"/>
      <c r="GO466" s="93"/>
      <c r="GP466" s="93"/>
      <c r="GQ466" s="93"/>
      <c r="GR466" s="93"/>
      <c r="GS466" s="93"/>
      <c r="GT466" s="93"/>
      <c r="GU466" s="93"/>
      <c r="GV466" s="93"/>
      <c r="GW466" s="93"/>
      <c r="GX466" s="93"/>
      <c r="GY466" s="93"/>
      <c r="GZ466" s="93"/>
      <c r="HA466" s="93"/>
      <c r="HB466" s="93"/>
      <c r="HC466" s="93"/>
      <c r="HD466" s="93"/>
      <c r="HE466" s="93"/>
      <c r="HF466" s="93"/>
      <c r="HG466" s="93"/>
      <c r="HH466" s="93"/>
      <c r="HI466" s="93"/>
      <c r="HJ466" s="93"/>
      <c r="HK466" s="93"/>
      <c r="HL466" s="93"/>
      <c r="HM466" s="93"/>
      <c r="HN466" s="93"/>
      <c r="HO466" s="93"/>
      <c r="HP466" s="93"/>
      <c r="HQ466" s="93"/>
      <c r="HR466" s="93"/>
      <c r="HS466" s="93"/>
      <c r="HT466" s="93"/>
      <c r="HU466" s="93"/>
      <c r="HV466" s="93"/>
      <c r="HW466" s="93"/>
      <c r="HX466" s="93"/>
      <c r="HY466" s="93"/>
      <c r="HZ466" s="93"/>
      <c r="IA466" s="93"/>
      <c r="IB466" s="93"/>
      <c r="IC466" s="93"/>
      <c r="ID466" s="93"/>
      <c r="IE466" s="93"/>
      <c r="IF466" s="93"/>
      <c r="IG466" s="93"/>
      <c r="IH466" s="93"/>
      <c r="II466" s="93"/>
      <c r="IJ466" s="93"/>
      <c r="IK466" s="93"/>
      <c r="IL466" s="93"/>
      <c r="IM466" s="93"/>
      <c r="IN466" s="93"/>
      <c r="IO466" s="93"/>
      <c r="IP466" s="93"/>
      <c r="IQ466" s="93"/>
      <c r="IR466" s="93"/>
      <c r="IS466" s="93"/>
      <c r="IT466" s="93"/>
      <c r="IU466" s="93"/>
      <c r="IV466" s="93"/>
      <c r="IW466" s="93"/>
    </row>
    <row r="467" customFormat="false" ht="12.75" hidden="false" customHeight="false" outlineLevel="0" collapsed="false">
      <c r="A467" s="93"/>
      <c r="B467" s="105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  <c r="CV467" s="93"/>
      <c r="CW467" s="93"/>
      <c r="CX467" s="93"/>
      <c r="CY467" s="93"/>
      <c r="CZ467" s="93"/>
      <c r="DA467" s="93"/>
      <c r="DB467" s="93"/>
      <c r="DC467" s="93"/>
      <c r="DD467" s="93"/>
      <c r="DE467" s="93"/>
      <c r="DF467" s="93"/>
      <c r="DG467" s="93"/>
      <c r="DH467" s="93"/>
      <c r="DI467" s="93"/>
      <c r="DJ467" s="93"/>
      <c r="DK467" s="93"/>
      <c r="DL467" s="93"/>
      <c r="DM467" s="93"/>
      <c r="DN467" s="93"/>
      <c r="DO467" s="93"/>
      <c r="DP467" s="93"/>
      <c r="DQ467" s="93"/>
      <c r="DR467" s="93"/>
      <c r="DS467" s="93"/>
      <c r="DT467" s="93"/>
      <c r="DU467" s="93"/>
      <c r="DV467" s="93"/>
      <c r="DW467" s="93"/>
      <c r="DX467" s="93"/>
      <c r="DY467" s="93"/>
      <c r="DZ467" s="93"/>
      <c r="EA467" s="93"/>
      <c r="EB467" s="93"/>
      <c r="EC467" s="93"/>
      <c r="ED467" s="93"/>
      <c r="EE467" s="93"/>
      <c r="EF467" s="93"/>
      <c r="EG467" s="93"/>
      <c r="EH467" s="93"/>
      <c r="EI467" s="93"/>
      <c r="EJ467" s="93"/>
      <c r="EK467" s="93"/>
      <c r="EL467" s="93"/>
      <c r="EM467" s="93"/>
      <c r="EN467" s="93"/>
      <c r="EO467" s="93"/>
      <c r="EP467" s="93"/>
      <c r="EQ467" s="93"/>
      <c r="ER467" s="93"/>
      <c r="ES467" s="93"/>
      <c r="ET467" s="93"/>
      <c r="EU467" s="93"/>
      <c r="EV467" s="93"/>
      <c r="EW467" s="93"/>
      <c r="EX467" s="93"/>
      <c r="EY467" s="93"/>
      <c r="EZ467" s="93"/>
      <c r="FA467" s="93"/>
      <c r="FB467" s="93"/>
      <c r="FC467" s="93"/>
      <c r="FD467" s="93"/>
      <c r="FE467" s="93"/>
      <c r="FF467" s="93"/>
      <c r="FG467" s="93"/>
      <c r="FH467" s="93"/>
      <c r="FI467" s="93"/>
      <c r="FJ467" s="93"/>
      <c r="FK467" s="93"/>
      <c r="FL467" s="93"/>
      <c r="FM467" s="93"/>
      <c r="FN467" s="93"/>
      <c r="FO467" s="93"/>
      <c r="FP467" s="93"/>
      <c r="FQ467" s="93"/>
      <c r="FR467" s="93"/>
      <c r="FS467" s="93"/>
      <c r="FT467" s="93"/>
      <c r="FU467" s="93"/>
      <c r="FV467" s="93"/>
      <c r="FW467" s="93"/>
      <c r="FX467" s="93"/>
      <c r="FY467" s="93"/>
      <c r="FZ467" s="93"/>
      <c r="GA467" s="93"/>
      <c r="GB467" s="93"/>
      <c r="GC467" s="93"/>
      <c r="GD467" s="93"/>
      <c r="GE467" s="93"/>
      <c r="GF467" s="93"/>
      <c r="GG467" s="93"/>
      <c r="GH467" s="93"/>
      <c r="GI467" s="93"/>
      <c r="GJ467" s="93"/>
      <c r="GK467" s="93"/>
      <c r="GL467" s="93"/>
      <c r="GM467" s="93"/>
      <c r="GN467" s="93"/>
      <c r="GO467" s="93"/>
      <c r="GP467" s="93"/>
      <c r="GQ467" s="93"/>
      <c r="GR467" s="93"/>
      <c r="GS467" s="93"/>
      <c r="GT467" s="93"/>
      <c r="GU467" s="93"/>
      <c r="GV467" s="93"/>
      <c r="GW467" s="93"/>
      <c r="GX467" s="93"/>
      <c r="GY467" s="93"/>
      <c r="GZ467" s="93"/>
      <c r="HA467" s="93"/>
      <c r="HB467" s="93"/>
      <c r="HC467" s="93"/>
      <c r="HD467" s="93"/>
      <c r="HE467" s="93"/>
      <c r="HF467" s="93"/>
      <c r="HG467" s="93"/>
      <c r="HH467" s="93"/>
      <c r="HI467" s="93"/>
      <c r="HJ467" s="93"/>
      <c r="HK467" s="93"/>
      <c r="HL467" s="93"/>
      <c r="HM467" s="93"/>
      <c r="HN467" s="93"/>
      <c r="HO467" s="93"/>
      <c r="HP467" s="93"/>
      <c r="HQ467" s="93"/>
      <c r="HR467" s="93"/>
      <c r="HS467" s="93"/>
      <c r="HT467" s="93"/>
      <c r="HU467" s="93"/>
      <c r="HV467" s="93"/>
      <c r="HW467" s="93"/>
      <c r="HX467" s="93"/>
      <c r="HY467" s="93"/>
      <c r="HZ467" s="93"/>
      <c r="IA467" s="93"/>
      <c r="IB467" s="93"/>
      <c r="IC467" s="93"/>
      <c r="ID467" s="93"/>
      <c r="IE467" s="93"/>
      <c r="IF467" s="93"/>
      <c r="IG467" s="93"/>
      <c r="IH467" s="93"/>
      <c r="II467" s="93"/>
      <c r="IJ467" s="93"/>
      <c r="IK467" s="93"/>
      <c r="IL467" s="93"/>
      <c r="IM467" s="93"/>
      <c r="IN467" s="93"/>
      <c r="IO467" s="93"/>
      <c r="IP467" s="93"/>
      <c r="IQ467" s="93"/>
      <c r="IR467" s="93"/>
      <c r="IS467" s="93"/>
      <c r="IT467" s="93"/>
      <c r="IU467" s="93"/>
      <c r="IV467" s="93"/>
      <c r="IW467" s="93"/>
    </row>
    <row r="468" customFormat="false" ht="12.75" hidden="false" customHeight="false" outlineLevel="0" collapsed="false">
      <c r="A468" s="93"/>
      <c r="B468" s="105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  <c r="CV468" s="93"/>
      <c r="CW468" s="93"/>
      <c r="CX468" s="93"/>
      <c r="CY468" s="93"/>
      <c r="CZ468" s="93"/>
      <c r="DA468" s="93"/>
      <c r="DB468" s="93"/>
      <c r="DC468" s="93"/>
      <c r="DD468" s="93"/>
      <c r="DE468" s="93"/>
      <c r="DF468" s="93"/>
      <c r="DG468" s="93"/>
      <c r="DH468" s="93"/>
      <c r="DI468" s="93"/>
      <c r="DJ468" s="93"/>
      <c r="DK468" s="93"/>
      <c r="DL468" s="93"/>
      <c r="DM468" s="93"/>
      <c r="DN468" s="93"/>
      <c r="DO468" s="93"/>
      <c r="DP468" s="93"/>
      <c r="DQ468" s="93"/>
      <c r="DR468" s="93"/>
      <c r="DS468" s="93"/>
      <c r="DT468" s="93"/>
      <c r="DU468" s="93"/>
      <c r="DV468" s="93"/>
      <c r="DW468" s="93"/>
      <c r="DX468" s="93"/>
      <c r="DY468" s="93"/>
      <c r="DZ468" s="93"/>
      <c r="EA468" s="93"/>
      <c r="EB468" s="93"/>
      <c r="EC468" s="93"/>
      <c r="ED468" s="93"/>
      <c r="EE468" s="93"/>
      <c r="EF468" s="93"/>
      <c r="EG468" s="93"/>
      <c r="EH468" s="93"/>
      <c r="EI468" s="93"/>
      <c r="EJ468" s="93"/>
      <c r="EK468" s="93"/>
      <c r="EL468" s="93"/>
      <c r="EM468" s="93"/>
      <c r="EN468" s="93"/>
      <c r="EO468" s="93"/>
      <c r="EP468" s="93"/>
      <c r="EQ468" s="93"/>
      <c r="ER468" s="93"/>
      <c r="ES468" s="93"/>
      <c r="ET468" s="93"/>
      <c r="EU468" s="93"/>
      <c r="EV468" s="93"/>
      <c r="EW468" s="93"/>
      <c r="EX468" s="93"/>
      <c r="EY468" s="93"/>
      <c r="EZ468" s="93"/>
      <c r="FA468" s="93"/>
      <c r="FB468" s="93"/>
      <c r="FC468" s="93"/>
      <c r="FD468" s="93"/>
      <c r="FE468" s="93"/>
      <c r="FF468" s="93"/>
      <c r="FG468" s="93"/>
      <c r="FH468" s="93"/>
      <c r="FI468" s="93"/>
      <c r="FJ468" s="93"/>
      <c r="FK468" s="93"/>
      <c r="FL468" s="93"/>
      <c r="FM468" s="93"/>
      <c r="FN468" s="93"/>
      <c r="FO468" s="93"/>
      <c r="FP468" s="93"/>
      <c r="FQ468" s="93"/>
      <c r="FR468" s="93"/>
      <c r="FS468" s="93"/>
      <c r="FT468" s="93"/>
      <c r="FU468" s="93"/>
      <c r="FV468" s="93"/>
      <c r="FW468" s="93"/>
      <c r="FX468" s="93"/>
      <c r="FY468" s="93"/>
      <c r="FZ468" s="93"/>
      <c r="GA468" s="93"/>
      <c r="GB468" s="93"/>
      <c r="GC468" s="93"/>
      <c r="GD468" s="93"/>
      <c r="GE468" s="93"/>
      <c r="GF468" s="93"/>
      <c r="GG468" s="93"/>
      <c r="GH468" s="93"/>
      <c r="GI468" s="93"/>
      <c r="GJ468" s="93"/>
      <c r="GK468" s="93"/>
      <c r="GL468" s="93"/>
      <c r="GM468" s="93"/>
      <c r="GN468" s="93"/>
      <c r="GO468" s="93"/>
      <c r="GP468" s="93"/>
      <c r="GQ468" s="93"/>
      <c r="GR468" s="93"/>
      <c r="GS468" s="93"/>
      <c r="GT468" s="93"/>
      <c r="GU468" s="93"/>
      <c r="GV468" s="93"/>
      <c r="GW468" s="93"/>
      <c r="GX468" s="93"/>
      <c r="GY468" s="93"/>
      <c r="GZ468" s="93"/>
      <c r="HA468" s="93"/>
      <c r="HB468" s="93"/>
      <c r="HC468" s="93"/>
      <c r="HD468" s="93"/>
      <c r="HE468" s="93"/>
      <c r="HF468" s="93"/>
      <c r="HG468" s="93"/>
      <c r="HH468" s="93"/>
      <c r="HI468" s="93"/>
      <c r="HJ468" s="93"/>
      <c r="HK468" s="93"/>
      <c r="HL468" s="93"/>
      <c r="HM468" s="93"/>
      <c r="HN468" s="93"/>
      <c r="HO468" s="93"/>
      <c r="HP468" s="93"/>
      <c r="HQ468" s="93"/>
      <c r="HR468" s="93"/>
      <c r="HS468" s="93"/>
      <c r="HT468" s="93"/>
      <c r="HU468" s="93"/>
      <c r="HV468" s="93"/>
      <c r="HW468" s="93"/>
      <c r="HX468" s="93"/>
      <c r="HY468" s="93"/>
      <c r="HZ468" s="93"/>
      <c r="IA468" s="93"/>
      <c r="IB468" s="93"/>
      <c r="IC468" s="93"/>
      <c r="ID468" s="93"/>
      <c r="IE468" s="93"/>
      <c r="IF468" s="93"/>
      <c r="IG468" s="93"/>
      <c r="IH468" s="93"/>
      <c r="II468" s="93"/>
      <c r="IJ468" s="93"/>
      <c r="IK468" s="93"/>
      <c r="IL468" s="93"/>
      <c r="IM468" s="93"/>
      <c r="IN468" s="93"/>
      <c r="IO468" s="93"/>
      <c r="IP468" s="93"/>
      <c r="IQ468" s="93"/>
      <c r="IR468" s="93"/>
      <c r="IS468" s="93"/>
      <c r="IT468" s="93"/>
      <c r="IU468" s="93"/>
      <c r="IV468" s="93"/>
      <c r="IW468" s="93"/>
    </row>
    <row r="469" customFormat="false" ht="12.75" hidden="false" customHeight="false" outlineLevel="0" collapsed="false">
      <c r="A469" s="93"/>
      <c r="B469" s="105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  <c r="CV469" s="93"/>
      <c r="CW469" s="93"/>
      <c r="CX469" s="93"/>
      <c r="CY469" s="93"/>
      <c r="CZ469" s="93"/>
      <c r="DA469" s="93"/>
      <c r="DB469" s="93"/>
      <c r="DC469" s="93"/>
      <c r="DD469" s="93"/>
      <c r="DE469" s="93"/>
      <c r="DF469" s="93"/>
      <c r="DG469" s="93"/>
      <c r="DH469" s="93"/>
      <c r="DI469" s="93"/>
      <c r="DJ469" s="93"/>
      <c r="DK469" s="93"/>
      <c r="DL469" s="93"/>
      <c r="DM469" s="93"/>
      <c r="DN469" s="93"/>
      <c r="DO469" s="93"/>
      <c r="DP469" s="93"/>
      <c r="DQ469" s="93"/>
      <c r="DR469" s="93"/>
      <c r="DS469" s="93"/>
      <c r="DT469" s="93"/>
      <c r="DU469" s="93"/>
      <c r="DV469" s="93"/>
      <c r="DW469" s="93"/>
      <c r="DX469" s="93"/>
      <c r="DY469" s="93"/>
      <c r="DZ469" s="93"/>
      <c r="EA469" s="93"/>
      <c r="EB469" s="93"/>
      <c r="EC469" s="93"/>
      <c r="ED469" s="93"/>
      <c r="EE469" s="93"/>
      <c r="EF469" s="93"/>
      <c r="EG469" s="93"/>
      <c r="EH469" s="93"/>
      <c r="EI469" s="93"/>
      <c r="EJ469" s="93"/>
      <c r="EK469" s="93"/>
      <c r="EL469" s="93"/>
      <c r="EM469" s="93"/>
      <c r="EN469" s="93"/>
      <c r="EO469" s="93"/>
      <c r="EP469" s="93"/>
      <c r="EQ469" s="93"/>
      <c r="ER469" s="93"/>
      <c r="ES469" s="93"/>
      <c r="ET469" s="93"/>
      <c r="EU469" s="93"/>
      <c r="EV469" s="93"/>
      <c r="EW469" s="93"/>
      <c r="EX469" s="93"/>
      <c r="EY469" s="93"/>
      <c r="EZ469" s="93"/>
      <c r="FA469" s="93"/>
      <c r="FB469" s="93"/>
      <c r="FC469" s="93"/>
      <c r="FD469" s="93"/>
      <c r="FE469" s="93"/>
      <c r="FF469" s="93"/>
      <c r="FG469" s="93"/>
      <c r="FH469" s="93"/>
      <c r="FI469" s="93"/>
      <c r="FJ469" s="93"/>
      <c r="FK469" s="93"/>
      <c r="FL469" s="93"/>
      <c r="FM469" s="93"/>
      <c r="FN469" s="93"/>
      <c r="FO469" s="93"/>
      <c r="FP469" s="93"/>
      <c r="FQ469" s="93"/>
      <c r="FR469" s="93"/>
      <c r="FS469" s="93"/>
      <c r="FT469" s="93"/>
      <c r="FU469" s="93"/>
      <c r="FV469" s="93"/>
      <c r="FW469" s="93"/>
      <c r="FX469" s="93"/>
      <c r="FY469" s="93"/>
      <c r="FZ469" s="93"/>
      <c r="GA469" s="93"/>
      <c r="GB469" s="93"/>
      <c r="GC469" s="93"/>
      <c r="GD469" s="93"/>
      <c r="GE469" s="93"/>
      <c r="GF469" s="93"/>
      <c r="GG469" s="93"/>
      <c r="GH469" s="93"/>
      <c r="GI469" s="93"/>
      <c r="GJ469" s="93"/>
      <c r="GK469" s="93"/>
      <c r="GL469" s="93"/>
      <c r="GM469" s="93"/>
      <c r="GN469" s="93"/>
      <c r="GO469" s="93"/>
      <c r="GP469" s="93"/>
      <c r="GQ469" s="93"/>
      <c r="GR469" s="93"/>
      <c r="GS469" s="93"/>
      <c r="GT469" s="93"/>
      <c r="GU469" s="93"/>
      <c r="GV469" s="93"/>
      <c r="GW469" s="93"/>
      <c r="GX469" s="93"/>
      <c r="GY469" s="93"/>
      <c r="GZ469" s="93"/>
      <c r="HA469" s="93"/>
      <c r="HB469" s="93"/>
      <c r="HC469" s="93"/>
      <c r="HD469" s="93"/>
      <c r="HE469" s="93"/>
      <c r="HF469" s="93"/>
      <c r="HG469" s="93"/>
      <c r="HH469" s="93"/>
      <c r="HI469" s="93"/>
      <c r="HJ469" s="93"/>
      <c r="HK469" s="93"/>
      <c r="HL469" s="93"/>
      <c r="HM469" s="93"/>
      <c r="HN469" s="93"/>
      <c r="HO469" s="93"/>
      <c r="HP469" s="93"/>
      <c r="HQ469" s="93"/>
      <c r="HR469" s="93"/>
      <c r="HS469" s="93"/>
      <c r="HT469" s="93"/>
      <c r="HU469" s="93"/>
      <c r="HV469" s="93"/>
      <c r="HW469" s="93"/>
      <c r="HX469" s="93"/>
      <c r="HY469" s="93"/>
      <c r="HZ469" s="93"/>
      <c r="IA469" s="93"/>
      <c r="IB469" s="93"/>
      <c r="IC469" s="93"/>
      <c r="ID469" s="93"/>
      <c r="IE469" s="93"/>
      <c r="IF469" s="93"/>
      <c r="IG469" s="93"/>
      <c r="IH469" s="93"/>
      <c r="II469" s="93"/>
      <c r="IJ469" s="93"/>
      <c r="IK469" s="93"/>
      <c r="IL469" s="93"/>
      <c r="IM469" s="93"/>
      <c r="IN469" s="93"/>
      <c r="IO469" s="93"/>
      <c r="IP469" s="93"/>
      <c r="IQ469" s="93"/>
      <c r="IR469" s="93"/>
      <c r="IS469" s="93"/>
      <c r="IT469" s="93"/>
      <c r="IU469" s="93"/>
      <c r="IV469" s="93"/>
      <c r="IW469" s="93"/>
    </row>
    <row r="470" customFormat="false" ht="12.75" hidden="false" customHeight="false" outlineLevel="0" collapsed="false">
      <c r="A470" s="93"/>
      <c r="B470" s="105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  <c r="CV470" s="93"/>
      <c r="CW470" s="93"/>
      <c r="CX470" s="93"/>
      <c r="CY470" s="93"/>
      <c r="CZ470" s="93"/>
      <c r="DA470" s="93"/>
      <c r="DB470" s="93"/>
      <c r="DC470" s="93"/>
      <c r="DD470" s="93"/>
      <c r="DE470" s="93"/>
      <c r="DF470" s="93"/>
      <c r="DG470" s="93"/>
      <c r="DH470" s="93"/>
      <c r="DI470" s="93"/>
      <c r="DJ470" s="93"/>
      <c r="DK470" s="93"/>
      <c r="DL470" s="93"/>
      <c r="DM470" s="93"/>
      <c r="DN470" s="93"/>
      <c r="DO470" s="93"/>
      <c r="DP470" s="93"/>
      <c r="DQ470" s="93"/>
      <c r="DR470" s="93"/>
      <c r="DS470" s="93"/>
      <c r="DT470" s="93"/>
      <c r="DU470" s="93"/>
      <c r="DV470" s="93"/>
      <c r="DW470" s="93"/>
      <c r="DX470" s="93"/>
      <c r="DY470" s="93"/>
      <c r="DZ470" s="93"/>
      <c r="EA470" s="93"/>
      <c r="EB470" s="93"/>
      <c r="EC470" s="93"/>
      <c r="ED470" s="93"/>
      <c r="EE470" s="93"/>
      <c r="EF470" s="93"/>
      <c r="EG470" s="93"/>
      <c r="EH470" s="93"/>
      <c r="EI470" s="93"/>
      <c r="EJ470" s="93"/>
      <c r="EK470" s="93"/>
      <c r="EL470" s="93"/>
      <c r="EM470" s="93"/>
      <c r="EN470" s="93"/>
      <c r="EO470" s="93"/>
      <c r="EP470" s="93"/>
      <c r="EQ470" s="93"/>
      <c r="ER470" s="93"/>
      <c r="ES470" s="93"/>
      <c r="ET470" s="93"/>
      <c r="EU470" s="93"/>
      <c r="EV470" s="93"/>
      <c r="EW470" s="93"/>
      <c r="EX470" s="93"/>
      <c r="EY470" s="93"/>
      <c r="EZ470" s="93"/>
      <c r="FA470" s="93"/>
      <c r="FB470" s="93"/>
      <c r="FC470" s="93"/>
      <c r="FD470" s="93"/>
      <c r="FE470" s="93"/>
      <c r="FF470" s="93"/>
      <c r="FG470" s="93"/>
      <c r="FH470" s="93"/>
      <c r="FI470" s="93"/>
      <c r="FJ470" s="93"/>
      <c r="FK470" s="93"/>
      <c r="FL470" s="93"/>
      <c r="FM470" s="93"/>
      <c r="FN470" s="93"/>
      <c r="FO470" s="93"/>
      <c r="FP470" s="93"/>
      <c r="FQ470" s="93"/>
      <c r="FR470" s="93"/>
      <c r="FS470" s="93"/>
      <c r="FT470" s="93"/>
      <c r="FU470" s="93"/>
      <c r="FV470" s="93"/>
      <c r="FW470" s="93"/>
      <c r="FX470" s="93"/>
      <c r="FY470" s="93"/>
      <c r="FZ470" s="93"/>
      <c r="GA470" s="93"/>
      <c r="GB470" s="93"/>
      <c r="GC470" s="93"/>
      <c r="GD470" s="93"/>
      <c r="GE470" s="93"/>
      <c r="GF470" s="93"/>
      <c r="GG470" s="93"/>
      <c r="GH470" s="93"/>
      <c r="GI470" s="93"/>
      <c r="GJ470" s="93"/>
      <c r="GK470" s="93"/>
      <c r="GL470" s="93"/>
      <c r="GM470" s="93"/>
      <c r="GN470" s="93"/>
      <c r="GO470" s="93"/>
      <c r="GP470" s="93"/>
      <c r="GQ470" s="93"/>
      <c r="GR470" s="93"/>
      <c r="GS470" s="93"/>
      <c r="GT470" s="93"/>
      <c r="GU470" s="93"/>
      <c r="GV470" s="93"/>
      <c r="GW470" s="93"/>
      <c r="GX470" s="93"/>
      <c r="GY470" s="93"/>
      <c r="GZ470" s="93"/>
      <c r="HA470" s="93"/>
      <c r="HB470" s="93"/>
      <c r="HC470" s="93"/>
      <c r="HD470" s="93"/>
      <c r="HE470" s="93"/>
      <c r="HF470" s="93"/>
      <c r="HG470" s="93"/>
      <c r="HH470" s="93"/>
      <c r="HI470" s="93"/>
      <c r="HJ470" s="93"/>
      <c r="HK470" s="93"/>
      <c r="HL470" s="93"/>
      <c r="HM470" s="93"/>
      <c r="HN470" s="93"/>
      <c r="HO470" s="93"/>
      <c r="HP470" s="93"/>
      <c r="HQ470" s="93"/>
      <c r="HR470" s="93"/>
      <c r="HS470" s="93"/>
      <c r="HT470" s="93"/>
      <c r="HU470" s="93"/>
      <c r="HV470" s="93"/>
      <c r="HW470" s="93"/>
      <c r="HX470" s="93"/>
      <c r="HY470" s="93"/>
      <c r="HZ470" s="93"/>
      <c r="IA470" s="93"/>
      <c r="IB470" s="93"/>
      <c r="IC470" s="93"/>
      <c r="ID470" s="93"/>
      <c r="IE470" s="93"/>
      <c r="IF470" s="93"/>
      <c r="IG470" s="93"/>
      <c r="IH470" s="93"/>
      <c r="II470" s="93"/>
      <c r="IJ470" s="93"/>
      <c r="IK470" s="93"/>
      <c r="IL470" s="93"/>
      <c r="IM470" s="93"/>
      <c r="IN470" s="93"/>
      <c r="IO470" s="93"/>
      <c r="IP470" s="93"/>
      <c r="IQ470" s="93"/>
      <c r="IR470" s="93"/>
      <c r="IS470" s="93"/>
      <c r="IT470" s="93"/>
      <c r="IU470" s="93"/>
      <c r="IV470" s="93"/>
      <c r="IW470" s="93"/>
    </row>
    <row r="471" customFormat="false" ht="12.75" hidden="false" customHeight="false" outlineLevel="0" collapsed="false">
      <c r="A471" s="93"/>
      <c r="B471" s="105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  <c r="CV471" s="93"/>
      <c r="CW471" s="93"/>
      <c r="CX471" s="93"/>
      <c r="CY471" s="93"/>
      <c r="CZ471" s="93"/>
      <c r="DA471" s="93"/>
      <c r="DB471" s="93"/>
      <c r="DC471" s="93"/>
      <c r="DD471" s="93"/>
      <c r="DE471" s="93"/>
      <c r="DF471" s="93"/>
      <c r="DG471" s="93"/>
      <c r="DH471" s="93"/>
      <c r="DI471" s="93"/>
      <c r="DJ471" s="93"/>
      <c r="DK471" s="93"/>
      <c r="DL471" s="93"/>
      <c r="DM471" s="93"/>
      <c r="DN471" s="93"/>
      <c r="DO471" s="93"/>
      <c r="DP471" s="93"/>
      <c r="DQ471" s="93"/>
      <c r="DR471" s="93"/>
      <c r="DS471" s="93"/>
      <c r="DT471" s="93"/>
      <c r="DU471" s="93"/>
      <c r="DV471" s="93"/>
      <c r="DW471" s="93"/>
      <c r="DX471" s="93"/>
      <c r="DY471" s="93"/>
      <c r="DZ471" s="93"/>
      <c r="EA471" s="93"/>
      <c r="EB471" s="93"/>
      <c r="EC471" s="93"/>
      <c r="ED471" s="93"/>
      <c r="EE471" s="93"/>
      <c r="EF471" s="93"/>
      <c r="EG471" s="93"/>
      <c r="EH471" s="93"/>
      <c r="EI471" s="93"/>
      <c r="EJ471" s="93"/>
      <c r="EK471" s="93"/>
      <c r="EL471" s="93"/>
      <c r="EM471" s="93"/>
      <c r="EN471" s="93"/>
      <c r="EO471" s="93"/>
      <c r="EP471" s="93"/>
      <c r="EQ471" s="93"/>
      <c r="ER471" s="93"/>
      <c r="ES471" s="93"/>
      <c r="ET471" s="93"/>
      <c r="EU471" s="93"/>
      <c r="EV471" s="93"/>
      <c r="EW471" s="93"/>
      <c r="EX471" s="93"/>
      <c r="EY471" s="93"/>
      <c r="EZ471" s="93"/>
      <c r="FA471" s="93"/>
      <c r="FB471" s="93"/>
      <c r="FC471" s="93"/>
      <c r="FD471" s="93"/>
      <c r="FE471" s="93"/>
      <c r="FF471" s="93"/>
      <c r="FG471" s="93"/>
      <c r="FH471" s="93"/>
      <c r="FI471" s="93"/>
      <c r="FJ471" s="93"/>
      <c r="FK471" s="93"/>
      <c r="FL471" s="93"/>
      <c r="FM471" s="93"/>
      <c r="FN471" s="93"/>
      <c r="FO471" s="93"/>
      <c r="FP471" s="93"/>
      <c r="FQ471" s="93"/>
      <c r="FR471" s="93"/>
      <c r="FS471" s="93"/>
      <c r="FT471" s="93"/>
      <c r="FU471" s="93"/>
      <c r="FV471" s="93"/>
      <c r="FW471" s="93"/>
      <c r="FX471" s="93"/>
      <c r="FY471" s="93"/>
      <c r="FZ471" s="93"/>
      <c r="GA471" s="93"/>
      <c r="GB471" s="93"/>
      <c r="GC471" s="93"/>
      <c r="GD471" s="93"/>
      <c r="GE471" s="93"/>
      <c r="GF471" s="93"/>
      <c r="GG471" s="93"/>
      <c r="GH471" s="93"/>
      <c r="GI471" s="93"/>
      <c r="GJ471" s="93"/>
      <c r="GK471" s="93"/>
      <c r="GL471" s="93"/>
      <c r="GM471" s="93"/>
      <c r="GN471" s="93"/>
      <c r="GO471" s="93"/>
      <c r="GP471" s="93"/>
      <c r="GQ471" s="93"/>
      <c r="GR471" s="93"/>
      <c r="GS471" s="93"/>
      <c r="GT471" s="93"/>
      <c r="GU471" s="93"/>
      <c r="GV471" s="93"/>
      <c r="GW471" s="93"/>
      <c r="GX471" s="93"/>
      <c r="GY471" s="93"/>
      <c r="GZ471" s="93"/>
      <c r="HA471" s="93"/>
      <c r="HB471" s="93"/>
      <c r="HC471" s="93"/>
      <c r="HD471" s="93"/>
      <c r="HE471" s="93"/>
      <c r="HF471" s="93"/>
      <c r="HG471" s="93"/>
      <c r="HH471" s="93"/>
      <c r="HI471" s="93"/>
      <c r="HJ471" s="93"/>
      <c r="HK471" s="93"/>
      <c r="HL471" s="93"/>
      <c r="HM471" s="93"/>
      <c r="HN471" s="93"/>
      <c r="HO471" s="93"/>
      <c r="HP471" s="93"/>
      <c r="HQ471" s="93"/>
      <c r="HR471" s="93"/>
      <c r="HS471" s="93"/>
      <c r="HT471" s="93"/>
      <c r="HU471" s="93"/>
      <c r="HV471" s="93"/>
      <c r="HW471" s="93"/>
      <c r="HX471" s="93"/>
      <c r="HY471" s="93"/>
      <c r="HZ471" s="93"/>
      <c r="IA471" s="93"/>
      <c r="IB471" s="93"/>
      <c r="IC471" s="93"/>
      <c r="ID471" s="93"/>
      <c r="IE471" s="93"/>
      <c r="IF471" s="93"/>
      <c r="IG471" s="93"/>
      <c r="IH471" s="93"/>
      <c r="II471" s="93"/>
      <c r="IJ471" s="93"/>
      <c r="IK471" s="93"/>
      <c r="IL471" s="93"/>
      <c r="IM471" s="93"/>
      <c r="IN471" s="93"/>
      <c r="IO471" s="93"/>
      <c r="IP471" s="93"/>
      <c r="IQ471" s="93"/>
      <c r="IR471" s="93"/>
      <c r="IS471" s="93"/>
      <c r="IT471" s="93"/>
      <c r="IU471" s="93"/>
      <c r="IV471" s="93"/>
      <c r="IW471" s="93"/>
    </row>
    <row r="472" customFormat="false" ht="12.75" hidden="false" customHeight="false" outlineLevel="0" collapsed="false">
      <c r="A472" s="93"/>
      <c r="B472" s="105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  <c r="CV472" s="93"/>
      <c r="CW472" s="93"/>
      <c r="CX472" s="93"/>
      <c r="CY472" s="93"/>
      <c r="CZ472" s="93"/>
      <c r="DA472" s="93"/>
      <c r="DB472" s="93"/>
      <c r="DC472" s="93"/>
      <c r="DD472" s="93"/>
      <c r="DE472" s="93"/>
      <c r="DF472" s="93"/>
      <c r="DG472" s="93"/>
      <c r="DH472" s="93"/>
      <c r="DI472" s="93"/>
      <c r="DJ472" s="93"/>
      <c r="DK472" s="93"/>
      <c r="DL472" s="93"/>
      <c r="DM472" s="93"/>
      <c r="DN472" s="93"/>
      <c r="DO472" s="93"/>
      <c r="DP472" s="93"/>
      <c r="DQ472" s="93"/>
      <c r="DR472" s="93"/>
      <c r="DS472" s="93"/>
      <c r="DT472" s="93"/>
      <c r="DU472" s="93"/>
      <c r="DV472" s="93"/>
      <c r="DW472" s="93"/>
      <c r="DX472" s="93"/>
      <c r="DY472" s="93"/>
      <c r="DZ472" s="93"/>
      <c r="EA472" s="93"/>
      <c r="EB472" s="93"/>
      <c r="EC472" s="93"/>
      <c r="ED472" s="93"/>
      <c r="EE472" s="93"/>
      <c r="EF472" s="93"/>
      <c r="EG472" s="93"/>
      <c r="EH472" s="93"/>
      <c r="EI472" s="93"/>
      <c r="EJ472" s="93"/>
      <c r="EK472" s="93"/>
      <c r="EL472" s="93"/>
      <c r="EM472" s="93"/>
      <c r="EN472" s="93"/>
      <c r="EO472" s="93"/>
      <c r="EP472" s="93"/>
      <c r="EQ472" s="93"/>
      <c r="ER472" s="93"/>
      <c r="ES472" s="93"/>
      <c r="ET472" s="93"/>
      <c r="EU472" s="93"/>
      <c r="EV472" s="93"/>
      <c r="EW472" s="93"/>
      <c r="EX472" s="93"/>
      <c r="EY472" s="93"/>
      <c r="EZ472" s="93"/>
      <c r="FA472" s="93"/>
      <c r="FB472" s="93"/>
      <c r="FC472" s="93"/>
      <c r="FD472" s="93"/>
      <c r="FE472" s="93"/>
      <c r="FF472" s="93"/>
      <c r="FG472" s="93"/>
      <c r="FH472" s="93"/>
      <c r="FI472" s="93"/>
      <c r="FJ472" s="93"/>
      <c r="FK472" s="93"/>
      <c r="FL472" s="93"/>
      <c r="FM472" s="93"/>
      <c r="FN472" s="93"/>
      <c r="FO472" s="93"/>
      <c r="FP472" s="93"/>
      <c r="FQ472" s="93"/>
      <c r="FR472" s="93"/>
      <c r="FS472" s="93"/>
      <c r="FT472" s="93"/>
      <c r="FU472" s="93"/>
      <c r="FV472" s="93"/>
      <c r="FW472" s="93"/>
      <c r="FX472" s="93"/>
      <c r="FY472" s="93"/>
      <c r="FZ472" s="93"/>
      <c r="GA472" s="93"/>
      <c r="GB472" s="93"/>
      <c r="GC472" s="93"/>
      <c r="GD472" s="93"/>
      <c r="GE472" s="93"/>
      <c r="GF472" s="93"/>
      <c r="GG472" s="93"/>
      <c r="GH472" s="93"/>
      <c r="GI472" s="93"/>
      <c r="GJ472" s="93"/>
      <c r="GK472" s="93"/>
      <c r="GL472" s="93"/>
      <c r="GM472" s="93"/>
      <c r="GN472" s="93"/>
      <c r="GO472" s="93"/>
      <c r="GP472" s="93"/>
      <c r="GQ472" s="93"/>
      <c r="GR472" s="93"/>
      <c r="GS472" s="93"/>
      <c r="GT472" s="93"/>
      <c r="GU472" s="93"/>
      <c r="GV472" s="93"/>
      <c r="GW472" s="93"/>
      <c r="GX472" s="93"/>
      <c r="GY472" s="93"/>
      <c r="GZ472" s="93"/>
      <c r="HA472" s="93"/>
      <c r="HB472" s="93"/>
      <c r="HC472" s="93"/>
      <c r="HD472" s="93"/>
      <c r="HE472" s="93"/>
      <c r="HF472" s="93"/>
      <c r="HG472" s="93"/>
      <c r="HH472" s="93"/>
      <c r="HI472" s="93"/>
      <c r="HJ472" s="93"/>
      <c r="HK472" s="93"/>
      <c r="HL472" s="93"/>
      <c r="HM472" s="93"/>
      <c r="HN472" s="93"/>
      <c r="HO472" s="93"/>
      <c r="HP472" s="93"/>
      <c r="HQ472" s="93"/>
      <c r="HR472" s="93"/>
      <c r="HS472" s="93"/>
      <c r="HT472" s="93"/>
      <c r="HU472" s="93"/>
      <c r="HV472" s="93"/>
      <c r="HW472" s="93"/>
      <c r="HX472" s="93"/>
      <c r="HY472" s="93"/>
      <c r="HZ472" s="93"/>
      <c r="IA472" s="93"/>
      <c r="IB472" s="93"/>
      <c r="IC472" s="93"/>
      <c r="ID472" s="93"/>
      <c r="IE472" s="93"/>
      <c r="IF472" s="93"/>
      <c r="IG472" s="93"/>
      <c r="IH472" s="93"/>
      <c r="II472" s="93"/>
      <c r="IJ472" s="93"/>
      <c r="IK472" s="93"/>
      <c r="IL472" s="93"/>
      <c r="IM472" s="93"/>
      <c r="IN472" s="93"/>
      <c r="IO472" s="93"/>
      <c r="IP472" s="93"/>
      <c r="IQ472" s="93"/>
      <c r="IR472" s="93"/>
      <c r="IS472" s="93"/>
      <c r="IT472" s="93"/>
      <c r="IU472" s="93"/>
      <c r="IV472" s="93"/>
      <c r="IW472" s="93"/>
    </row>
    <row r="473" customFormat="false" ht="12.75" hidden="false" customHeight="false" outlineLevel="0" collapsed="false">
      <c r="A473" s="93"/>
      <c r="B473" s="105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93"/>
      <c r="EL473" s="93"/>
      <c r="EM473" s="93"/>
      <c r="EN473" s="93"/>
      <c r="EO473" s="93"/>
      <c r="EP473" s="93"/>
      <c r="EQ473" s="93"/>
      <c r="ER473" s="93"/>
      <c r="ES473" s="93"/>
      <c r="ET473" s="93"/>
      <c r="EU473" s="93"/>
      <c r="EV473" s="93"/>
      <c r="EW473" s="93"/>
      <c r="EX473" s="93"/>
      <c r="EY473" s="93"/>
      <c r="EZ473" s="93"/>
      <c r="FA473" s="93"/>
      <c r="FB473" s="93"/>
      <c r="FC473" s="93"/>
      <c r="FD473" s="93"/>
      <c r="FE473" s="93"/>
      <c r="FF473" s="93"/>
      <c r="FG473" s="93"/>
      <c r="FH473" s="93"/>
      <c r="FI473" s="93"/>
      <c r="FJ473" s="93"/>
      <c r="FK473" s="93"/>
      <c r="FL473" s="93"/>
      <c r="FM473" s="93"/>
      <c r="FN473" s="93"/>
      <c r="FO473" s="93"/>
      <c r="FP473" s="93"/>
      <c r="FQ473" s="93"/>
      <c r="FR473" s="93"/>
      <c r="FS473" s="93"/>
      <c r="FT473" s="93"/>
      <c r="FU473" s="93"/>
      <c r="FV473" s="93"/>
      <c r="FW473" s="93"/>
      <c r="FX473" s="93"/>
      <c r="FY473" s="93"/>
      <c r="FZ473" s="93"/>
      <c r="GA473" s="93"/>
      <c r="GB473" s="93"/>
      <c r="GC473" s="93"/>
      <c r="GD473" s="93"/>
      <c r="GE473" s="93"/>
      <c r="GF473" s="93"/>
      <c r="GG473" s="93"/>
      <c r="GH473" s="93"/>
      <c r="GI473" s="93"/>
      <c r="GJ473" s="93"/>
      <c r="GK473" s="93"/>
      <c r="GL473" s="93"/>
      <c r="GM473" s="93"/>
      <c r="GN473" s="93"/>
      <c r="GO473" s="93"/>
      <c r="GP473" s="93"/>
      <c r="GQ473" s="93"/>
      <c r="GR473" s="93"/>
      <c r="GS473" s="93"/>
      <c r="GT473" s="93"/>
      <c r="GU473" s="93"/>
      <c r="GV473" s="93"/>
      <c r="GW473" s="93"/>
      <c r="GX473" s="93"/>
      <c r="GY473" s="93"/>
      <c r="GZ473" s="93"/>
      <c r="HA473" s="93"/>
      <c r="HB473" s="93"/>
      <c r="HC473" s="93"/>
      <c r="HD473" s="93"/>
      <c r="HE473" s="93"/>
      <c r="HF473" s="93"/>
      <c r="HG473" s="93"/>
      <c r="HH473" s="93"/>
      <c r="HI473" s="93"/>
      <c r="HJ473" s="93"/>
      <c r="HK473" s="93"/>
      <c r="HL473" s="93"/>
      <c r="HM473" s="93"/>
      <c r="HN473" s="93"/>
      <c r="HO473" s="93"/>
      <c r="HP473" s="93"/>
      <c r="HQ473" s="93"/>
      <c r="HR473" s="93"/>
      <c r="HS473" s="93"/>
      <c r="HT473" s="93"/>
      <c r="HU473" s="93"/>
      <c r="HV473" s="93"/>
      <c r="HW473" s="93"/>
      <c r="HX473" s="93"/>
      <c r="HY473" s="93"/>
      <c r="HZ473" s="93"/>
      <c r="IA473" s="93"/>
      <c r="IB473" s="93"/>
      <c r="IC473" s="93"/>
      <c r="ID473" s="93"/>
      <c r="IE473" s="93"/>
      <c r="IF473" s="93"/>
      <c r="IG473" s="93"/>
      <c r="IH473" s="93"/>
      <c r="II473" s="93"/>
      <c r="IJ473" s="93"/>
      <c r="IK473" s="93"/>
      <c r="IL473" s="93"/>
      <c r="IM473" s="93"/>
      <c r="IN473" s="93"/>
      <c r="IO473" s="93"/>
      <c r="IP473" s="93"/>
      <c r="IQ473" s="93"/>
      <c r="IR473" s="93"/>
      <c r="IS473" s="93"/>
      <c r="IT473" s="93"/>
      <c r="IU473" s="93"/>
      <c r="IV473" s="93"/>
      <c r="IW473" s="93"/>
    </row>
    <row r="474" customFormat="false" ht="12.75" hidden="false" customHeight="false" outlineLevel="0" collapsed="false">
      <c r="A474" s="93"/>
      <c r="B474" s="105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  <c r="CV474" s="93"/>
      <c r="CW474" s="93"/>
      <c r="CX474" s="93"/>
      <c r="CY474" s="93"/>
      <c r="CZ474" s="93"/>
      <c r="DA474" s="93"/>
      <c r="DB474" s="93"/>
      <c r="DC474" s="93"/>
      <c r="DD474" s="93"/>
      <c r="DE474" s="93"/>
      <c r="DF474" s="93"/>
      <c r="DG474" s="93"/>
      <c r="DH474" s="93"/>
      <c r="DI474" s="93"/>
      <c r="DJ474" s="93"/>
      <c r="DK474" s="93"/>
      <c r="DL474" s="93"/>
      <c r="DM474" s="93"/>
      <c r="DN474" s="93"/>
      <c r="DO474" s="93"/>
      <c r="DP474" s="93"/>
      <c r="DQ474" s="93"/>
      <c r="DR474" s="93"/>
      <c r="DS474" s="93"/>
      <c r="DT474" s="93"/>
      <c r="DU474" s="93"/>
      <c r="DV474" s="93"/>
      <c r="DW474" s="93"/>
      <c r="DX474" s="93"/>
      <c r="DY474" s="93"/>
      <c r="DZ474" s="93"/>
      <c r="EA474" s="93"/>
      <c r="EB474" s="93"/>
      <c r="EC474" s="93"/>
      <c r="ED474" s="93"/>
      <c r="EE474" s="93"/>
      <c r="EF474" s="93"/>
      <c r="EG474" s="93"/>
      <c r="EH474" s="93"/>
      <c r="EI474" s="93"/>
      <c r="EJ474" s="93"/>
      <c r="EK474" s="93"/>
      <c r="EL474" s="93"/>
      <c r="EM474" s="93"/>
      <c r="EN474" s="93"/>
      <c r="EO474" s="93"/>
      <c r="EP474" s="93"/>
      <c r="EQ474" s="93"/>
      <c r="ER474" s="93"/>
      <c r="ES474" s="93"/>
      <c r="ET474" s="93"/>
      <c r="EU474" s="93"/>
      <c r="EV474" s="93"/>
      <c r="EW474" s="93"/>
      <c r="EX474" s="93"/>
      <c r="EY474" s="93"/>
      <c r="EZ474" s="93"/>
      <c r="FA474" s="93"/>
      <c r="FB474" s="93"/>
      <c r="FC474" s="93"/>
      <c r="FD474" s="93"/>
      <c r="FE474" s="93"/>
      <c r="FF474" s="93"/>
      <c r="FG474" s="93"/>
      <c r="FH474" s="93"/>
      <c r="FI474" s="93"/>
      <c r="FJ474" s="93"/>
      <c r="FK474" s="93"/>
      <c r="FL474" s="93"/>
      <c r="FM474" s="93"/>
      <c r="FN474" s="93"/>
      <c r="FO474" s="93"/>
      <c r="FP474" s="93"/>
      <c r="FQ474" s="93"/>
      <c r="FR474" s="93"/>
      <c r="FS474" s="93"/>
      <c r="FT474" s="93"/>
      <c r="FU474" s="93"/>
      <c r="FV474" s="93"/>
      <c r="FW474" s="93"/>
      <c r="FX474" s="93"/>
      <c r="FY474" s="93"/>
      <c r="FZ474" s="93"/>
      <c r="GA474" s="93"/>
      <c r="GB474" s="93"/>
      <c r="GC474" s="93"/>
      <c r="GD474" s="93"/>
      <c r="GE474" s="93"/>
      <c r="GF474" s="93"/>
      <c r="GG474" s="93"/>
      <c r="GH474" s="93"/>
      <c r="GI474" s="93"/>
      <c r="GJ474" s="93"/>
      <c r="GK474" s="93"/>
      <c r="GL474" s="93"/>
      <c r="GM474" s="93"/>
      <c r="GN474" s="93"/>
      <c r="GO474" s="93"/>
      <c r="GP474" s="93"/>
      <c r="GQ474" s="93"/>
      <c r="GR474" s="93"/>
      <c r="GS474" s="93"/>
      <c r="GT474" s="93"/>
      <c r="GU474" s="93"/>
      <c r="GV474" s="93"/>
      <c r="GW474" s="93"/>
      <c r="GX474" s="93"/>
      <c r="GY474" s="93"/>
      <c r="GZ474" s="93"/>
      <c r="HA474" s="93"/>
      <c r="HB474" s="93"/>
      <c r="HC474" s="93"/>
      <c r="HD474" s="93"/>
      <c r="HE474" s="93"/>
      <c r="HF474" s="93"/>
      <c r="HG474" s="93"/>
      <c r="HH474" s="93"/>
      <c r="HI474" s="93"/>
      <c r="HJ474" s="93"/>
      <c r="HK474" s="93"/>
      <c r="HL474" s="93"/>
      <c r="HM474" s="93"/>
      <c r="HN474" s="93"/>
      <c r="HO474" s="93"/>
      <c r="HP474" s="93"/>
      <c r="HQ474" s="93"/>
      <c r="HR474" s="93"/>
      <c r="HS474" s="93"/>
      <c r="HT474" s="93"/>
      <c r="HU474" s="93"/>
      <c r="HV474" s="93"/>
      <c r="HW474" s="93"/>
      <c r="HX474" s="93"/>
      <c r="HY474" s="93"/>
      <c r="HZ474" s="93"/>
      <c r="IA474" s="93"/>
      <c r="IB474" s="93"/>
      <c r="IC474" s="93"/>
      <c r="ID474" s="93"/>
      <c r="IE474" s="93"/>
      <c r="IF474" s="93"/>
      <c r="IG474" s="93"/>
      <c r="IH474" s="93"/>
      <c r="II474" s="93"/>
      <c r="IJ474" s="93"/>
      <c r="IK474" s="93"/>
      <c r="IL474" s="93"/>
      <c r="IM474" s="93"/>
      <c r="IN474" s="93"/>
      <c r="IO474" s="93"/>
      <c r="IP474" s="93"/>
      <c r="IQ474" s="93"/>
      <c r="IR474" s="93"/>
      <c r="IS474" s="93"/>
      <c r="IT474" s="93"/>
      <c r="IU474" s="93"/>
      <c r="IV474" s="93"/>
      <c r="IW474" s="93"/>
    </row>
    <row r="475" customFormat="false" ht="12.75" hidden="false" customHeight="false" outlineLevel="0" collapsed="false">
      <c r="A475" s="93"/>
      <c r="B475" s="105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  <c r="CV475" s="93"/>
      <c r="CW475" s="93"/>
      <c r="CX475" s="93"/>
      <c r="CY475" s="93"/>
      <c r="CZ475" s="93"/>
      <c r="DA475" s="93"/>
      <c r="DB475" s="93"/>
      <c r="DC475" s="93"/>
      <c r="DD475" s="93"/>
      <c r="DE475" s="93"/>
      <c r="DF475" s="93"/>
      <c r="DG475" s="93"/>
      <c r="DH475" s="93"/>
      <c r="DI475" s="93"/>
      <c r="DJ475" s="93"/>
      <c r="DK475" s="93"/>
      <c r="DL475" s="93"/>
      <c r="DM475" s="93"/>
      <c r="DN475" s="93"/>
      <c r="DO475" s="93"/>
      <c r="DP475" s="93"/>
      <c r="DQ475" s="93"/>
      <c r="DR475" s="93"/>
      <c r="DS475" s="93"/>
      <c r="DT475" s="93"/>
      <c r="DU475" s="93"/>
      <c r="DV475" s="93"/>
      <c r="DW475" s="93"/>
      <c r="DX475" s="93"/>
      <c r="DY475" s="93"/>
      <c r="DZ475" s="93"/>
      <c r="EA475" s="93"/>
      <c r="EB475" s="93"/>
      <c r="EC475" s="93"/>
      <c r="ED475" s="93"/>
      <c r="EE475" s="93"/>
      <c r="EF475" s="93"/>
      <c r="EG475" s="93"/>
      <c r="EH475" s="93"/>
      <c r="EI475" s="93"/>
      <c r="EJ475" s="93"/>
      <c r="EK475" s="93"/>
      <c r="EL475" s="93"/>
      <c r="EM475" s="93"/>
      <c r="EN475" s="93"/>
      <c r="EO475" s="93"/>
      <c r="EP475" s="93"/>
      <c r="EQ475" s="93"/>
      <c r="ER475" s="93"/>
      <c r="ES475" s="93"/>
      <c r="ET475" s="93"/>
      <c r="EU475" s="93"/>
      <c r="EV475" s="93"/>
      <c r="EW475" s="93"/>
      <c r="EX475" s="93"/>
      <c r="EY475" s="93"/>
      <c r="EZ475" s="93"/>
      <c r="FA475" s="93"/>
      <c r="FB475" s="93"/>
      <c r="FC475" s="93"/>
      <c r="FD475" s="93"/>
      <c r="FE475" s="93"/>
      <c r="FF475" s="93"/>
      <c r="FG475" s="93"/>
      <c r="FH475" s="93"/>
      <c r="FI475" s="93"/>
      <c r="FJ475" s="93"/>
      <c r="FK475" s="93"/>
      <c r="FL475" s="93"/>
      <c r="FM475" s="93"/>
      <c r="FN475" s="93"/>
      <c r="FO475" s="93"/>
      <c r="FP475" s="93"/>
      <c r="FQ475" s="93"/>
      <c r="FR475" s="93"/>
      <c r="FS475" s="93"/>
      <c r="FT475" s="93"/>
      <c r="FU475" s="93"/>
      <c r="FV475" s="93"/>
      <c r="FW475" s="93"/>
      <c r="FX475" s="93"/>
      <c r="FY475" s="93"/>
      <c r="FZ475" s="93"/>
      <c r="GA475" s="93"/>
      <c r="GB475" s="93"/>
      <c r="GC475" s="93"/>
      <c r="GD475" s="93"/>
      <c r="GE475" s="93"/>
      <c r="GF475" s="93"/>
      <c r="GG475" s="93"/>
      <c r="GH475" s="93"/>
      <c r="GI475" s="93"/>
      <c r="GJ475" s="93"/>
      <c r="GK475" s="93"/>
      <c r="GL475" s="93"/>
      <c r="GM475" s="93"/>
      <c r="GN475" s="93"/>
      <c r="GO475" s="93"/>
      <c r="GP475" s="93"/>
      <c r="GQ475" s="93"/>
      <c r="GR475" s="93"/>
      <c r="GS475" s="93"/>
      <c r="GT475" s="93"/>
      <c r="GU475" s="93"/>
      <c r="GV475" s="93"/>
      <c r="GW475" s="93"/>
      <c r="GX475" s="93"/>
      <c r="GY475" s="93"/>
      <c r="GZ475" s="93"/>
      <c r="HA475" s="93"/>
      <c r="HB475" s="93"/>
      <c r="HC475" s="93"/>
      <c r="HD475" s="93"/>
      <c r="HE475" s="93"/>
      <c r="HF475" s="93"/>
      <c r="HG475" s="93"/>
      <c r="HH475" s="93"/>
      <c r="HI475" s="93"/>
      <c r="HJ475" s="93"/>
      <c r="HK475" s="93"/>
      <c r="HL475" s="93"/>
      <c r="HM475" s="93"/>
      <c r="HN475" s="93"/>
      <c r="HO475" s="93"/>
      <c r="HP475" s="93"/>
      <c r="HQ475" s="93"/>
      <c r="HR475" s="93"/>
      <c r="HS475" s="93"/>
      <c r="HT475" s="93"/>
      <c r="HU475" s="93"/>
      <c r="HV475" s="93"/>
      <c r="HW475" s="93"/>
      <c r="HX475" s="93"/>
      <c r="HY475" s="93"/>
      <c r="HZ475" s="93"/>
      <c r="IA475" s="93"/>
      <c r="IB475" s="93"/>
      <c r="IC475" s="93"/>
      <c r="ID475" s="93"/>
      <c r="IE475" s="93"/>
      <c r="IF475" s="93"/>
      <c r="IG475" s="93"/>
      <c r="IH475" s="93"/>
      <c r="II475" s="93"/>
      <c r="IJ475" s="93"/>
      <c r="IK475" s="93"/>
      <c r="IL475" s="93"/>
      <c r="IM475" s="93"/>
      <c r="IN475" s="93"/>
      <c r="IO475" s="93"/>
      <c r="IP475" s="93"/>
      <c r="IQ475" s="93"/>
      <c r="IR475" s="93"/>
      <c r="IS475" s="93"/>
      <c r="IT475" s="93"/>
      <c r="IU475" s="93"/>
      <c r="IV475" s="93"/>
      <c r="IW475" s="93"/>
    </row>
    <row r="476" customFormat="false" ht="12.75" hidden="false" customHeight="false" outlineLevel="0" collapsed="false">
      <c r="A476" s="93"/>
      <c r="B476" s="105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  <c r="CV476" s="93"/>
      <c r="CW476" s="93"/>
      <c r="CX476" s="93"/>
      <c r="CY476" s="93"/>
      <c r="CZ476" s="93"/>
      <c r="DA476" s="93"/>
      <c r="DB476" s="93"/>
      <c r="DC476" s="93"/>
      <c r="DD476" s="93"/>
      <c r="DE476" s="93"/>
      <c r="DF476" s="93"/>
      <c r="DG476" s="93"/>
      <c r="DH476" s="93"/>
      <c r="DI476" s="93"/>
      <c r="DJ476" s="93"/>
      <c r="DK476" s="93"/>
      <c r="DL476" s="93"/>
      <c r="DM476" s="93"/>
      <c r="DN476" s="93"/>
      <c r="DO476" s="93"/>
      <c r="DP476" s="93"/>
      <c r="DQ476" s="93"/>
      <c r="DR476" s="93"/>
      <c r="DS476" s="93"/>
      <c r="DT476" s="93"/>
      <c r="DU476" s="93"/>
      <c r="DV476" s="93"/>
      <c r="DW476" s="93"/>
      <c r="DX476" s="93"/>
      <c r="DY476" s="93"/>
      <c r="DZ476" s="93"/>
      <c r="EA476" s="93"/>
      <c r="EB476" s="93"/>
      <c r="EC476" s="93"/>
      <c r="ED476" s="93"/>
      <c r="EE476" s="93"/>
      <c r="EF476" s="93"/>
      <c r="EG476" s="93"/>
      <c r="EH476" s="93"/>
      <c r="EI476" s="93"/>
      <c r="EJ476" s="93"/>
      <c r="EK476" s="93"/>
      <c r="EL476" s="93"/>
      <c r="EM476" s="93"/>
      <c r="EN476" s="93"/>
      <c r="EO476" s="93"/>
      <c r="EP476" s="93"/>
      <c r="EQ476" s="93"/>
      <c r="ER476" s="93"/>
      <c r="ES476" s="93"/>
      <c r="ET476" s="93"/>
      <c r="EU476" s="93"/>
      <c r="EV476" s="93"/>
      <c r="EW476" s="93"/>
      <c r="EX476" s="93"/>
      <c r="EY476" s="93"/>
      <c r="EZ476" s="93"/>
      <c r="FA476" s="93"/>
      <c r="FB476" s="93"/>
      <c r="FC476" s="93"/>
      <c r="FD476" s="93"/>
      <c r="FE476" s="93"/>
      <c r="FF476" s="93"/>
      <c r="FG476" s="93"/>
      <c r="FH476" s="93"/>
      <c r="FI476" s="93"/>
      <c r="FJ476" s="93"/>
      <c r="FK476" s="93"/>
      <c r="FL476" s="93"/>
      <c r="FM476" s="93"/>
      <c r="FN476" s="93"/>
      <c r="FO476" s="93"/>
      <c r="FP476" s="93"/>
      <c r="FQ476" s="93"/>
      <c r="FR476" s="93"/>
      <c r="FS476" s="93"/>
      <c r="FT476" s="93"/>
      <c r="FU476" s="93"/>
      <c r="FV476" s="93"/>
      <c r="FW476" s="93"/>
      <c r="FX476" s="93"/>
      <c r="FY476" s="93"/>
      <c r="FZ476" s="93"/>
      <c r="GA476" s="93"/>
      <c r="GB476" s="93"/>
      <c r="GC476" s="93"/>
      <c r="GD476" s="93"/>
      <c r="GE476" s="93"/>
      <c r="GF476" s="93"/>
      <c r="GG476" s="93"/>
      <c r="GH476" s="93"/>
      <c r="GI476" s="93"/>
      <c r="GJ476" s="93"/>
      <c r="GK476" s="93"/>
      <c r="GL476" s="93"/>
      <c r="GM476" s="93"/>
      <c r="GN476" s="93"/>
      <c r="GO476" s="93"/>
      <c r="GP476" s="93"/>
      <c r="GQ476" s="93"/>
      <c r="GR476" s="93"/>
      <c r="GS476" s="93"/>
      <c r="GT476" s="93"/>
      <c r="GU476" s="93"/>
      <c r="GV476" s="93"/>
      <c r="GW476" s="93"/>
      <c r="GX476" s="93"/>
      <c r="GY476" s="93"/>
      <c r="GZ476" s="93"/>
      <c r="HA476" s="93"/>
      <c r="HB476" s="93"/>
      <c r="HC476" s="93"/>
      <c r="HD476" s="93"/>
      <c r="HE476" s="93"/>
      <c r="HF476" s="93"/>
      <c r="HG476" s="93"/>
      <c r="HH476" s="93"/>
      <c r="HI476" s="93"/>
      <c r="HJ476" s="93"/>
      <c r="HK476" s="93"/>
      <c r="HL476" s="93"/>
      <c r="HM476" s="93"/>
      <c r="HN476" s="93"/>
      <c r="HO476" s="93"/>
      <c r="HP476" s="93"/>
      <c r="HQ476" s="93"/>
      <c r="HR476" s="93"/>
      <c r="HS476" s="93"/>
      <c r="HT476" s="93"/>
      <c r="HU476" s="93"/>
      <c r="HV476" s="93"/>
      <c r="HW476" s="93"/>
      <c r="HX476" s="93"/>
      <c r="HY476" s="93"/>
      <c r="HZ476" s="93"/>
      <c r="IA476" s="93"/>
      <c r="IB476" s="93"/>
      <c r="IC476" s="93"/>
      <c r="ID476" s="93"/>
      <c r="IE476" s="93"/>
      <c r="IF476" s="93"/>
      <c r="IG476" s="93"/>
      <c r="IH476" s="93"/>
      <c r="II476" s="93"/>
      <c r="IJ476" s="93"/>
      <c r="IK476" s="93"/>
      <c r="IL476" s="93"/>
      <c r="IM476" s="93"/>
      <c r="IN476" s="93"/>
      <c r="IO476" s="93"/>
      <c r="IP476" s="93"/>
      <c r="IQ476" s="93"/>
      <c r="IR476" s="93"/>
      <c r="IS476" s="93"/>
      <c r="IT476" s="93"/>
      <c r="IU476" s="93"/>
      <c r="IV476" s="93"/>
      <c r="IW476" s="93"/>
    </row>
    <row r="477" customFormat="false" ht="12.75" hidden="false" customHeight="false" outlineLevel="0" collapsed="false">
      <c r="A477" s="93"/>
      <c r="B477" s="105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  <c r="CV477" s="93"/>
      <c r="CW477" s="93"/>
      <c r="CX477" s="93"/>
      <c r="CY477" s="93"/>
      <c r="CZ477" s="93"/>
      <c r="DA477" s="93"/>
      <c r="DB477" s="93"/>
      <c r="DC477" s="93"/>
      <c r="DD477" s="93"/>
      <c r="DE477" s="93"/>
      <c r="DF477" s="93"/>
      <c r="DG477" s="93"/>
      <c r="DH477" s="93"/>
      <c r="DI477" s="93"/>
      <c r="DJ477" s="93"/>
      <c r="DK477" s="93"/>
      <c r="DL477" s="93"/>
      <c r="DM477" s="93"/>
      <c r="DN477" s="93"/>
      <c r="DO477" s="93"/>
      <c r="DP477" s="93"/>
      <c r="DQ477" s="93"/>
      <c r="DR477" s="93"/>
      <c r="DS477" s="93"/>
      <c r="DT477" s="93"/>
      <c r="DU477" s="93"/>
      <c r="DV477" s="93"/>
      <c r="DW477" s="93"/>
      <c r="DX477" s="93"/>
      <c r="DY477" s="93"/>
      <c r="DZ477" s="93"/>
      <c r="EA477" s="93"/>
      <c r="EB477" s="93"/>
      <c r="EC477" s="93"/>
      <c r="ED477" s="93"/>
      <c r="EE477" s="93"/>
      <c r="EF477" s="93"/>
      <c r="EG477" s="93"/>
      <c r="EH477" s="93"/>
      <c r="EI477" s="93"/>
      <c r="EJ477" s="93"/>
      <c r="EK477" s="93"/>
      <c r="EL477" s="93"/>
      <c r="EM477" s="93"/>
      <c r="EN477" s="93"/>
      <c r="EO477" s="93"/>
      <c r="EP477" s="93"/>
      <c r="EQ477" s="93"/>
      <c r="ER477" s="93"/>
      <c r="ES477" s="93"/>
      <c r="ET477" s="93"/>
      <c r="EU477" s="93"/>
      <c r="EV477" s="93"/>
      <c r="EW477" s="93"/>
      <c r="EX477" s="93"/>
      <c r="EY477" s="93"/>
      <c r="EZ477" s="93"/>
      <c r="FA477" s="93"/>
      <c r="FB477" s="93"/>
      <c r="FC477" s="93"/>
      <c r="FD477" s="93"/>
      <c r="FE477" s="93"/>
      <c r="FF477" s="93"/>
      <c r="FG477" s="93"/>
      <c r="FH477" s="93"/>
      <c r="FI477" s="93"/>
      <c r="FJ477" s="93"/>
      <c r="FK477" s="93"/>
      <c r="FL477" s="93"/>
      <c r="FM477" s="93"/>
      <c r="FN477" s="93"/>
      <c r="FO477" s="93"/>
      <c r="FP477" s="93"/>
      <c r="FQ477" s="93"/>
      <c r="FR477" s="93"/>
      <c r="FS477" s="93"/>
      <c r="FT477" s="93"/>
      <c r="FU477" s="93"/>
      <c r="FV477" s="93"/>
      <c r="FW477" s="93"/>
      <c r="FX477" s="93"/>
      <c r="FY477" s="93"/>
      <c r="FZ477" s="93"/>
      <c r="GA477" s="93"/>
      <c r="GB477" s="93"/>
      <c r="GC477" s="93"/>
      <c r="GD477" s="93"/>
      <c r="GE477" s="93"/>
      <c r="GF477" s="93"/>
      <c r="GG477" s="93"/>
      <c r="GH477" s="93"/>
      <c r="GI477" s="93"/>
      <c r="GJ477" s="93"/>
      <c r="GK477" s="93"/>
      <c r="GL477" s="93"/>
      <c r="GM477" s="93"/>
      <c r="GN477" s="93"/>
      <c r="GO477" s="93"/>
      <c r="GP477" s="93"/>
      <c r="GQ477" s="93"/>
      <c r="GR477" s="93"/>
      <c r="GS477" s="93"/>
      <c r="GT477" s="93"/>
      <c r="GU477" s="93"/>
      <c r="GV477" s="93"/>
      <c r="GW477" s="93"/>
      <c r="GX477" s="93"/>
      <c r="GY477" s="93"/>
      <c r="GZ477" s="93"/>
      <c r="HA477" s="93"/>
      <c r="HB477" s="93"/>
      <c r="HC477" s="93"/>
      <c r="HD477" s="93"/>
      <c r="HE477" s="93"/>
      <c r="HF477" s="93"/>
      <c r="HG477" s="93"/>
      <c r="HH477" s="93"/>
      <c r="HI477" s="93"/>
      <c r="HJ477" s="93"/>
      <c r="HK477" s="93"/>
      <c r="HL477" s="93"/>
      <c r="HM477" s="93"/>
      <c r="HN477" s="93"/>
      <c r="HO477" s="93"/>
      <c r="HP477" s="93"/>
      <c r="HQ477" s="93"/>
      <c r="HR477" s="93"/>
      <c r="HS477" s="93"/>
      <c r="HT477" s="93"/>
      <c r="HU477" s="93"/>
      <c r="HV477" s="93"/>
      <c r="HW477" s="93"/>
      <c r="HX477" s="93"/>
      <c r="HY477" s="93"/>
      <c r="HZ477" s="93"/>
      <c r="IA477" s="93"/>
      <c r="IB477" s="93"/>
      <c r="IC477" s="93"/>
      <c r="ID477" s="93"/>
      <c r="IE477" s="93"/>
      <c r="IF477" s="93"/>
      <c r="IG477" s="93"/>
      <c r="IH477" s="93"/>
      <c r="II477" s="93"/>
      <c r="IJ477" s="93"/>
      <c r="IK477" s="93"/>
      <c r="IL477" s="93"/>
      <c r="IM477" s="93"/>
      <c r="IN477" s="93"/>
      <c r="IO477" s="93"/>
      <c r="IP477" s="93"/>
      <c r="IQ477" s="93"/>
      <c r="IR477" s="93"/>
      <c r="IS477" s="93"/>
      <c r="IT477" s="93"/>
      <c r="IU477" s="93"/>
      <c r="IV477" s="93"/>
      <c r="IW477" s="93"/>
    </row>
    <row r="478" customFormat="false" ht="12.75" hidden="false" customHeight="false" outlineLevel="0" collapsed="false">
      <c r="A478" s="93"/>
      <c r="B478" s="105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  <c r="CV478" s="93"/>
      <c r="CW478" s="93"/>
      <c r="CX478" s="93"/>
      <c r="CY478" s="93"/>
      <c r="CZ478" s="93"/>
      <c r="DA478" s="93"/>
      <c r="DB478" s="93"/>
      <c r="DC478" s="93"/>
      <c r="DD478" s="93"/>
      <c r="DE478" s="93"/>
      <c r="DF478" s="93"/>
      <c r="DG478" s="93"/>
      <c r="DH478" s="93"/>
      <c r="DI478" s="93"/>
      <c r="DJ478" s="93"/>
      <c r="DK478" s="93"/>
      <c r="DL478" s="93"/>
      <c r="DM478" s="93"/>
      <c r="DN478" s="93"/>
      <c r="DO478" s="93"/>
      <c r="DP478" s="93"/>
      <c r="DQ478" s="93"/>
      <c r="DR478" s="93"/>
      <c r="DS478" s="93"/>
      <c r="DT478" s="93"/>
      <c r="DU478" s="93"/>
      <c r="DV478" s="93"/>
      <c r="DW478" s="93"/>
      <c r="DX478" s="93"/>
      <c r="DY478" s="93"/>
      <c r="DZ478" s="93"/>
      <c r="EA478" s="93"/>
      <c r="EB478" s="93"/>
      <c r="EC478" s="93"/>
      <c r="ED478" s="93"/>
      <c r="EE478" s="93"/>
      <c r="EF478" s="93"/>
      <c r="EG478" s="93"/>
      <c r="EH478" s="93"/>
      <c r="EI478" s="93"/>
      <c r="EJ478" s="93"/>
      <c r="EK478" s="93"/>
      <c r="EL478" s="93"/>
      <c r="EM478" s="93"/>
      <c r="EN478" s="93"/>
      <c r="EO478" s="93"/>
      <c r="EP478" s="93"/>
      <c r="EQ478" s="93"/>
      <c r="ER478" s="93"/>
      <c r="ES478" s="93"/>
      <c r="ET478" s="93"/>
      <c r="EU478" s="93"/>
      <c r="EV478" s="93"/>
      <c r="EW478" s="93"/>
      <c r="EX478" s="93"/>
      <c r="EY478" s="93"/>
      <c r="EZ478" s="93"/>
      <c r="FA478" s="93"/>
      <c r="FB478" s="93"/>
      <c r="FC478" s="93"/>
      <c r="FD478" s="93"/>
      <c r="FE478" s="93"/>
      <c r="FF478" s="93"/>
      <c r="FG478" s="93"/>
      <c r="FH478" s="93"/>
      <c r="FI478" s="93"/>
      <c r="FJ478" s="93"/>
      <c r="FK478" s="93"/>
      <c r="FL478" s="93"/>
      <c r="FM478" s="93"/>
      <c r="FN478" s="93"/>
      <c r="FO478" s="93"/>
      <c r="FP478" s="93"/>
      <c r="FQ478" s="93"/>
      <c r="FR478" s="93"/>
      <c r="FS478" s="93"/>
      <c r="FT478" s="93"/>
      <c r="FU478" s="93"/>
      <c r="FV478" s="93"/>
      <c r="FW478" s="93"/>
      <c r="FX478" s="93"/>
      <c r="FY478" s="93"/>
      <c r="FZ478" s="93"/>
      <c r="GA478" s="93"/>
      <c r="GB478" s="93"/>
      <c r="GC478" s="93"/>
      <c r="GD478" s="93"/>
      <c r="GE478" s="93"/>
      <c r="GF478" s="93"/>
      <c r="GG478" s="93"/>
      <c r="GH478" s="93"/>
      <c r="GI478" s="93"/>
      <c r="GJ478" s="93"/>
      <c r="GK478" s="93"/>
      <c r="GL478" s="93"/>
      <c r="GM478" s="93"/>
      <c r="GN478" s="93"/>
      <c r="GO478" s="93"/>
      <c r="GP478" s="93"/>
      <c r="GQ478" s="93"/>
      <c r="GR478" s="93"/>
      <c r="GS478" s="93"/>
      <c r="GT478" s="93"/>
      <c r="GU478" s="93"/>
      <c r="GV478" s="93"/>
      <c r="GW478" s="93"/>
      <c r="GX478" s="93"/>
      <c r="GY478" s="93"/>
      <c r="GZ478" s="93"/>
      <c r="HA478" s="93"/>
      <c r="HB478" s="93"/>
      <c r="HC478" s="93"/>
      <c r="HD478" s="93"/>
      <c r="HE478" s="93"/>
      <c r="HF478" s="93"/>
      <c r="HG478" s="93"/>
      <c r="HH478" s="93"/>
      <c r="HI478" s="93"/>
      <c r="HJ478" s="93"/>
      <c r="HK478" s="93"/>
      <c r="HL478" s="93"/>
      <c r="HM478" s="93"/>
      <c r="HN478" s="93"/>
      <c r="HO478" s="93"/>
      <c r="HP478" s="93"/>
      <c r="HQ478" s="93"/>
      <c r="HR478" s="93"/>
      <c r="HS478" s="93"/>
      <c r="HT478" s="93"/>
      <c r="HU478" s="93"/>
      <c r="HV478" s="93"/>
      <c r="HW478" s="93"/>
      <c r="HX478" s="93"/>
      <c r="HY478" s="93"/>
      <c r="HZ478" s="93"/>
      <c r="IA478" s="93"/>
      <c r="IB478" s="93"/>
      <c r="IC478" s="93"/>
      <c r="ID478" s="93"/>
      <c r="IE478" s="93"/>
      <c r="IF478" s="93"/>
      <c r="IG478" s="93"/>
      <c r="IH478" s="93"/>
      <c r="II478" s="93"/>
      <c r="IJ478" s="93"/>
      <c r="IK478" s="93"/>
      <c r="IL478" s="93"/>
      <c r="IM478" s="93"/>
      <c r="IN478" s="93"/>
      <c r="IO478" s="93"/>
      <c r="IP478" s="93"/>
      <c r="IQ478" s="93"/>
      <c r="IR478" s="93"/>
      <c r="IS478" s="93"/>
      <c r="IT478" s="93"/>
      <c r="IU478" s="93"/>
      <c r="IV478" s="93"/>
      <c r="IW478" s="93"/>
    </row>
    <row r="479" customFormat="false" ht="12.75" hidden="false" customHeight="false" outlineLevel="0" collapsed="false">
      <c r="A479" s="93"/>
      <c r="B479" s="105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  <c r="CV479" s="93"/>
      <c r="CW479" s="93"/>
      <c r="CX479" s="93"/>
      <c r="CY479" s="93"/>
      <c r="CZ479" s="93"/>
      <c r="DA479" s="93"/>
      <c r="DB479" s="93"/>
      <c r="DC479" s="93"/>
      <c r="DD479" s="93"/>
      <c r="DE479" s="93"/>
      <c r="DF479" s="93"/>
      <c r="DG479" s="93"/>
      <c r="DH479" s="93"/>
      <c r="DI479" s="93"/>
      <c r="DJ479" s="93"/>
      <c r="DK479" s="93"/>
      <c r="DL479" s="93"/>
      <c r="DM479" s="93"/>
      <c r="DN479" s="93"/>
      <c r="DO479" s="93"/>
      <c r="DP479" s="93"/>
      <c r="DQ479" s="93"/>
      <c r="DR479" s="93"/>
      <c r="DS479" s="93"/>
      <c r="DT479" s="93"/>
      <c r="DU479" s="93"/>
      <c r="DV479" s="93"/>
      <c r="DW479" s="93"/>
      <c r="DX479" s="93"/>
      <c r="DY479" s="93"/>
      <c r="DZ479" s="93"/>
      <c r="EA479" s="93"/>
      <c r="EB479" s="93"/>
      <c r="EC479" s="93"/>
      <c r="ED479" s="93"/>
      <c r="EE479" s="93"/>
      <c r="EF479" s="93"/>
      <c r="EG479" s="93"/>
      <c r="EH479" s="93"/>
      <c r="EI479" s="93"/>
      <c r="EJ479" s="93"/>
      <c r="EK479" s="93"/>
      <c r="EL479" s="93"/>
      <c r="EM479" s="93"/>
      <c r="EN479" s="93"/>
      <c r="EO479" s="93"/>
      <c r="EP479" s="93"/>
      <c r="EQ479" s="93"/>
      <c r="ER479" s="93"/>
      <c r="ES479" s="93"/>
      <c r="ET479" s="93"/>
      <c r="EU479" s="93"/>
      <c r="EV479" s="93"/>
      <c r="EW479" s="93"/>
      <c r="EX479" s="93"/>
      <c r="EY479" s="93"/>
      <c r="EZ479" s="93"/>
      <c r="FA479" s="93"/>
      <c r="FB479" s="93"/>
      <c r="FC479" s="93"/>
      <c r="FD479" s="93"/>
      <c r="FE479" s="93"/>
      <c r="FF479" s="93"/>
      <c r="FG479" s="93"/>
      <c r="FH479" s="93"/>
      <c r="FI479" s="93"/>
      <c r="FJ479" s="93"/>
      <c r="FK479" s="93"/>
      <c r="FL479" s="93"/>
      <c r="FM479" s="93"/>
      <c r="FN479" s="93"/>
      <c r="FO479" s="93"/>
      <c r="FP479" s="93"/>
      <c r="FQ479" s="93"/>
      <c r="FR479" s="93"/>
      <c r="FS479" s="93"/>
      <c r="FT479" s="93"/>
      <c r="FU479" s="93"/>
      <c r="FV479" s="93"/>
      <c r="FW479" s="93"/>
      <c r="FX479" s="93"/>
      <c r="FY479" s="93"/>
      <c r="FZ479" s="93"/>
      <c r="GA479" s="93"/>
      <c r="GB479" s="93"/>
      <c r="GC479" s="93"/>
      <c r="GD479" s="93"/>
      <c r="GE479" s="93"/>
      <c r="GF479" s="93"/>
      <c r="GG479" s="93"/>
      <c r="GH479" s="93"/>
      <c r="GI479" s="93"/>
      <c r="GJ479" s="93"/>
      <c r="GK479" s="93"/>
      <c r="GL479" s="93"/>
      <c r="GM479" s="93"/>
      <c r="GN479" s="93"/>
      <c r="GO479" s="93"/>
      <c r="GP479" s="93"/>
      <c r="GQ479" s="93"/>
      <c r="GR479" s="93"/>
      <c r="GS479" s="93"/>
      <c r="GT479" s="93"/>
      <c r="GU479" s="93"/>
      <c r="GV479" s="93"/>
      <c r="GW479" s="93"/>
      <c r="GX479" s="93"/>
      <c r="GY479" s="93"/>
      <c r="GZ479" s="93"/>
      <c r="HA479" s="93"/>
      <c r="HB479" s="93"/>
      <c r="HC479" s="93"/>
      <c r="HD479" s="93"/>
      <c r="HE479" s="93"/>
      <c r="HF479" s="93"/>
      <c r="HG479" s="93"/>
      <c r="HH479" s="93"/>
      <c r="HI479" s="93"/>
      <c r="HJ479" s="93"/>
      <c r="HK479" s="93"/>
      <c r="HL479" s="93"/>
      <c r="HM479" s="93"/>
      <c r="HN479" s="93"/>
      <c r="HO479" s="93"/>
      <c r="HP479" s="93"/>
      <c r="HQ479" s="93"/>
      <c r="HR479" s="93"/>
      <c r="HS479" s="93"/>
      <c r="HT479" s="93"/>
      <c r="HU479" s="93"/>
      <c r="HV479" s="93"/>
      <c r="HW479" s="93"/>
      <c r="HX479" s="93"/>
      <c r="HY479" s="93"/>
      <c r="HZ479" s="93"/>
      <c r="IA479" s="93"/>
      <c r="IB479" s="93"/>
      <c r="IC479" s="93"/>
      <c r="ID479" s="93"/>
      <c r="IE479" s="93"/>
      <c r="IF479" s="93"/>
      <c r="IG479" s="93"/>
      <c r="IH479" s="93"/>
      <c r="II479" s="93"/>
      <c r="IJ479" s="93"/>
      <c r="IK479" s="93"/>
      <c r="IL479" s="93"/>
      <c r="IM479" s="93"/>
      <c r="IN479" s="93"/>
      <c r="IO479" s="93"/>
      <c r="IP479" s="93"/>
      <c r="IQ479" s="93"/>
      <c r="IR479" s="93"/>
      <c r="IS479" s="93"/>
      <c r="IT479" s="93"/>
      <c r="IU479" s="93"/>
      <c r="IV479" s="93"/>
      <c r="IW479" s="93"/>
    </row>
    <row r="480" customFormat="false" ht="12.75" hidden="false" customHeight="false" outlineLevel="0" collapsed="false">
      <c r="A480" s="93"/>
      <c r="B480" s="105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  <c r="CV480" s="93"/>
      <c r="CW480" s="93"/>
      <c r="CX480" s="93"/>
      <c r="CY480" s="93"/>
      <c r="CZ480" s="93"/>
      <c r="DA480" s="93"/>
      <c r="DB480" s="93"/>
      <c r="DC480" s="93"/>
      <c r="DD480" s="93"/>
      <c r="DE480" s="93"/>
      <c r="DF480" s="93"/>
      <c r="DG480" s="93"/>
      <c r="DH480" s="93"/>
      <c r="DI480" s="93"/>
      <c r="DJ480" s="93"/>
      <c r="DK480" s="93"/>
      <c r="DL480" s="93"/>
      <c r="DM480" s="93"/>
      <c r="DN480" s="93"/>
      <c r="DO480" s="93"/>
      <c r="DP480" s="93"/>
      <c r="DQ480" s="93"/>
      <c r="DR480" s="93"/>
      <c r="DS480" s="93"/>
      <c r="DT480" s="93"/>
      <c r="DU480" s="93"/>
      <c r="DV480" s="93"/>
      <c r="DW480" s="93"/>
      <c r="DX480" s="93"/>
      <c r="DY480" s="93"/>
      <c r="DZ480" s="93"/>
      <c r="EA480" s="93"/>
      <c r="EB480" s="93"/>
      <c r="EC480" s="93"/>
      <c r="ED480" s="93"/>
      <c r="EE480" s="93"/>
      <c r="EF480" s="93"/>
      <c r="EG480" s="93"/>
      <c r="EH480" s="93"/>
      <c r="EI480" s="93"/>
      <c r="EJ480" s="93"/>
      <c r="EK480" s="93"/>
      <c r="EL480" s="93"/>
      <c r="EM480" s="93"/>
      <c r="EN480" s="93"/>
      <c r="EO480" s="93"/>
      <c r="EP480" s="93"/>
      <c r="EQ480" s="93"/>
      <c r="ER480" s="93"/>
      <c r="ES480" s="93"/>
      <c r="ET480" s="93"/>
      <c r="EU480" s="93"/>
      <c r="EV480" s="93"/>
      <c r="EW480" s="93"/>
      <c r="EX480" s="93"/>
      <c r="EY480" s="93"/>
      <c r="EZ480" s="93"/>
      <c r="FA480" s="93"/>
      <c r="FB480" s="93"/>
      <c r="FC480" s="93"/>
      <c r="FD480" s="93"/>
      <c r="FE480" s="93"/>
      <c r="FF480" s="93"/>
      <c r="FG480" s="93"/>
      <c r="FH480" s="93"/>
      <c r="FI480" s="93"/>
      <c r="FJ480" s="93"/>
      <c r="FK480" s="93"/>
      <c r="FL480" s="93"/>
      <c r="FM480" s="93"/>
      <c r="FN480" s="93"/>
      <c r="FO480" s="93"/>
      <c r="FP480" s="93"/>
      <c r="FQ480" s="93"/>
      <c r="FR480" s="93"/>
      <c r="FS480" s="93"/>
      <c r="FT480" s="93"/>
      <c r="FU480" s="93"/>
      <c r="FV480" s="93"/>
      <c r="FW480" s="93"/>
      <c r="FX480" s="93"/>
      <c r="FY480" s="93"/>
      <c r="FZ480" s="93"/>
      <c r="GA480" s="93"/>
      <c r="GB480" s="93"/>
      <c r="GC480" s="93"/>
      <c r="GD480" s="93"/>
      <c r="GE480" s="93"/>
      <c r="GF480" s="93"/>
      <c r="GG480" s="93"/>
      <c r="GH480" s="93"/>
      <c r="GI480" s="93"/>
      <c r="GJ480" s="93"/>
      <c r="GK480" s="93"/>
      <c r="GL480" s="93"/>
      <c r="GM480" s="93"/>
      <c r="GN480" s="93"/>
      <c r="GO480" s="93"/>
      <c r="GP480" s="93"/>
      <c r="GQ480" s="93"/>
      <c r="GR480" s="93"/>
      <c r="GS480" s="93"/>
      <c r="GT480" s="93"/>
      <c r="GU480" s="93"/>
      <c r="GV480" s="93"/>
      <c r="GW480" s="93"/>
      <c r="GX480" s="93"/>
      <c r="GY480" s="93"/>
      <c r="GZ480" s="93"/>
      <c r="HA480" s="93"/>
      <c r="HB480" s="93"/>
      <c r="HC480" s="93"/>
      <c r="HD480" s="93"/>
      <c r="HE480" s="93"/>
      <c r="HF480" s="93"/>
      <c r="HG480" s="93"/>
      <c r="HH480" s="93"/>
      <c r="HI480" s="93"/>
      <c r="HJ480" s="93"/>
      <c r="HK480" s="93"/>
      <c r="HL480" s="93"/>
      <c r="HM480" s="93"/>
      <c r="HN480" s="93"/>
      <c r="HO480" s="93"/>
      <c r="HP480" s="93"/>
      <c r="HQ480" s="93"/>
      <c r="HR480" s="93"/>
      <c r="HS480" s="93"/>
      <c r="HT480" s="93"/>
      <c r="HU480" s="93"/>
      <c r="HV480" s="93"/>
      <c r="HW480" s="93"/>
      <c r="HX480" s="93"/>
      <c r="HY480" s="93"/>
      <c r="HZ480" s="93"/>
      <c r="IA480" s="93"/>
      <c r="IB480" s="93"/>
      <c r="IC480" s="93"/>
      <c r="ID480" s="93"/>
      <c r="IE480" s="93"/>
      <c r="IF480" s="93"/>
      <c r="IG480" s="93"/>
      <c r="IH480" s="93"/>
      <c r="II480" s="93"/>
      <c r="IJ480" s="93"/>
      <c r="IK480" s="93"/>
      <c r="IL480" s="93"/>
      <c r="IM480" s="93"/>
      <c r="IN480" s="93"/>
      <c r="IO480" s="93"/>
      <c r="IP480" s="93"/>
      <c r="IQ480" s="93"/>
      <c r="IR480" s="93"/>
      <c r="IS480" s="93"/>
      <c r="IT480" s="93"/>
      <c r="IU480" s="93"/>
      <c r="IV480" s="93"/>
      <c r="IW480" s="93"/>
    </row>
    <row r="481" customFormat="false" ht="12.75" hidden="false" customHeight="false" outlineLevel="0" collapsed="false">
      <c r="A481" s="93"/>
      <c r="B481" s="105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  <c r="CV481" s="93"/>
      <c r="CW481" s="93"/>
      <c r="CX481" s="93"/>
      <c r="CY481" s="93"/>
      <c r="CZ481" s="93"/>
      <c r="DA481" s="93"/>
      <c r="DB481" s="93"/>
      <c r="DC481" s="93"/>
      <c r="DD481" s="93"/>
      <c r="DE481" s="93"/>
      <c r="DF481" s="93"/>
      <c r="DG481" s="93"/>
      <c r="DH481" s="93"/>
      <c r="DI481" s="93"/>
      <c r="DJ481" s="93"/>
      <c r="DK481" s="93"/>
      <c r="DL481" s="93"/>
      <c r="DM481" s="93"/>
      <c r="DN481" s="93"/>
      <c r="DO481" s="93"/>
      <c r="DP481" s="93"/>
      <c r="DQ481" s="93"/>
      <c r="DR481" s="93"/>
      <c r="DS481" s="93"/>
      <c r="DT481" s="93"/>
      <c r="DU481" s="93"/>
      <c r="DV481" s="93"/>
      <c r="DW481" s="93"/>
      <c r="DX481" s="93"/>
      <c r="DY481" s="93"/>
      <c r="DZ481" s="93"/>
      <c r="EA481" s="93"/>
      <c r="EB481" s="93"/>
      <c r="EC481" s="93"/>
      <c r="ED481" s="93"/>
      <c r="EE481" s="93"/>
      <c r="EF481" s="93"/>
      <c r="EG481" s="93"/>
      <c r="EH481" s="93"/>
      <c r="EI481" s="93"/>
      <c r="EJ481" s="93"/>
      <c r="EK481" s="93"/>
      <c r="EL481" s="93"/>
      <c r="EM481" s="93"/>
      <c r="EN481" s="93"/>
      <c r="EO481" s="93"/>
      <c r="EP481" s="93"/>
      <c r="EQ481" s="93"/>
      <c r="ER481" s="93"/>
      <c r="ES481" s="93"/>
      <c r="ET481" s="93"/>
      <c r="EU481" s="93"/>
      <c r="EV481" s="93"/>
      <c r="EW481" s="93"/>
      <c r="EX481" s="93"/>
      <c r="EY481" s="93"/>
      <c r="EZ481" s="93"/>
      <c r="FA481" s="93"/>
      <c r="FB481" s="93"/>
      <c r="FC481" s="93"/>
      <c r="FD481" s="93"/>
      <c r="FE481" s="93"/>
      <c r="FF481" s="93"/>
      <c r="FG481" s="93"/>
      <c r="FH481" s="93"/>
      <c r="FI481" s="93"/>
      <c r="FJ481" s="93"/>
      <c r="FK481" s="93"/>
      <c r="FL481" s="93"/>
      <c r="FM481" s="93"/>
      <c r="FN481" s="93"/>
      <c r="FO481" s="93"/>
      <c r="FP481" s="93"/>
      <c r="FQ481" s="93"/>
      <c r="FR481" s="93"/>
      <c r="FS481" s="93"/>
      <c r="FT481" s="93"/>
      <c r="FU481" s="93"/>
      <c r="FV481" s="93"/>
      <c r="FW481" s="93"/>
      <c r="FX481" s="93"/>
      <c r="FY481" s="93"/>
      <c r="FZ481" s="93"/>
      <c r="GA481" s="93"/>
      <c r="GB481" s="93"/>
      <c r="GC481" s="93"/>
      <c r="GD481" s="93"/>
      <c r="GE481" s="93"/>
      <c r="GF481" s="93"/>
      <c r="GG481" s="93"/>
      <c r="GH481" s="93"/>
      <c r="GI481" s="93"/>
      <c r="GJ481" s="93"/>
      <c r="GK481" s="93"/>
      <c r="GL481" s="93"/>
      <c r="GM481" s="93"/>
      <c r="GN481" s="93"/>
      <c r="GO481" s="93"/>
      <c r="GP481" s="93"/>
      <c r="GQ481" s="93"/>
      <c r="GR481" s="93"/>
      <c r="GS481" s="93"/>
      <c r="GT481" s="93"/>
      <c r="GU481" s="93"/>
      <c r="GV481" s="93"/>
      <c r="GW481" s="93"/>
      <c r="GX481" s="93"/>
      <c r="GY481" s="93"/>
      <c r="GZ481" s="93"/>
      <c r="HA481" s="93"/>
      <c r="HB481" s="93"/>
      <c r="HC481" s="93"/>
      <c r="HD481" s="93"/>
      <c r="HE481" s="93"/>
      <c r="HF481" s="93"/>
      <c r="HG481" s="93"/>
      <c r="HH481" s="93"/>
      <c r="HI481" s="93"/>
      <c r="HJ481" s="93"/>
      <c r="HK481" s="93"/>
      <c r="HL481" s="93"/>
      <c r="HM481" s="93"/>
      <c r="HN481" s="93"/>
      <c r="HO481" s="93"/>
      <c r="HP481" s="93"/>
      <c r="HQ481" s="93"/>
      <c r="HR481" s="93"/>
      <c r="HS481" s="93"/>
      <c r="HT481" s="93"/>
      <c r="HU481" s="93"/>
      <c r="HV481" s="93"/>
      <c r="HW481" s="93"/>
      <c r="HX481" s="93"/>
      <c r="HY481" s="93"/>
      <c r="HZ481" s="93"/>
      <c r="IA481" s="93"/>
      <c r="IB481" s="93"/>
      <c r="IC481" s="93"/>
      <c r="ID481" s="93"/>
      <c r="IE481" s="93"/>
      <c r="IF481" s="93"/>
      <c r="IG481" s="93"/>
      <c r="IH481" s="93"/>
      <c r="II481" s="93"/>
      <c r="IJ481" s="93"/>
      <c r="IK481" s="93"/>
      <c r="IL481" s="93"/>
      <c r="IM481" s="93"/>
      <c r="IN481" s="93"/>
      <c r="IO481" s="93"/>
      <c r="IP481" s="93"/>
      <c r="IQ481" s="93"/>
      <c r="IR481" s="93"/>
      <c r="IS481" s="93"/>
      <c r="IT481" s="93"/>
      <c r="IU481" s="93"/>
      <c r="IV481" s="93"/>
      <c r="IW481" s="93"/>
    </row>
    <row r="482" customFormat="false" ht="12.75" hidden="false" customHeight="false" outlineLevel="0" collapsed="false">
      <c r="A482" s="93"/>
      <c r="B482" s="105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  <c r="CV482" s="93"/>
      <c r="CW482" s="93"/>
      <c r="CX482" s="93"/>
      <c r="CY482" s="93"/>
      <c r="CZ482" s="93"/>
      <c r="DA482" s="93"/>
      <c r="DB482" s="93"/>
      <c r="DC482" s="93"/>
      <c r="DD482" s="93"/>
      <c r="DE482" s="93"/>
      <c r="DF482" s="93"/>
      <c r="DG482" s="93"/>
      <c r="DH482" s="93"/>
      <c r="DI482" s="93"/>
      <c r="DJ482" s="93"/>
      <c r="DK482" s="93"/>
      <c r="DL482" s="93"/>
      <c r="DM482" s="93"/>
      <c r="DN482" s="93"/>
      <c r="DO482" s="93"/>
      <c r="DP482" s="93"/>
      <c r="DQ482" s="93"/>
      <c r="DR482" s="93"/>
      <c r="DS482" s="93"/>
      <c r="DT482" s="93"/>
      <c r="DU482" s="93"/>
      <c r="DV482" s="93"/>
      <c r="DW482" s="93"/>
      <c r="DX482" s="93"/>
      <c r="DY482" s="93"/>
      <c r="DZ482" s="93"/>
      <c r="EA482" s="93"/>
      <c r="EB482" s="93"/>
      <c r="EC482" s="93"/>
      <c r="ED482" s="93"/>
      <c r="EE482" s="93"/>
      <c r="EF482" s="93"/>
      <c r="EG482" s="93"/>
      <c r="EH482" s="93"/>
      <c r="EI482" s="93"/>
      <c r="EJ482" s="93"/>
      <c r="EK482" s="93"/>
      <c r="EL482" s="93"/>
      <c r="EM482" s="93"/>
      <c r="EN482" s="93"/>
      <c r="EO482" s="93"/>
      <c r="EP482" s="93"/>
      <c r="EQ482" s="93"/>
      <c r="ER482" s="93"/>
      <c r="ES482" s="93"/>
      <c r="ET482" s="93"/>
      <c r="EU482" s="93"/>
      <c r="EV482" s="93"/>
      <c r="EW482" s="93"/>
      <c r="EX482" s="93"/>
      <c r="EY482" s="93"/>
      <c r="EZ482" s="93"/>
      <c r="FA482" s="93"/>
      <c r="FB482" s="93"/>
      <c r="FC482" s="93"/>
      <c r="FD482" s="93"/>
      <c r="FE482" s="93"/>
      <c r="FF482" s="93"/>
      <c r="FG482" s="93"/>
      <c r="FH482" s="93"/>
      <c r="FI482" s="93"/>
      <c r="FJ482" s="93"/>
      <c r="FK482" s="93"/>
      <c r="FL482" s="93"/>
      <c r="FM482" s="93"/>
      <c r="FN482" s="93"/>
      <c r="FO482" s="93"/>
      <c r="FP482" s="93"/>
      <c r="FQ482" s="93"/>
      <c r="FR482" s="93"/>
      <c r="FS482" s="93"/>
      <c r="FT482" s="93"/>
      <c r="FU482" s="93"/>
      <c r="FV482" s="93"/>
      <c r="FW482" s="93"/>
      <c r="FX482" s="93"/>
      <c r="FY482" s="93"/>
      <c r="FZ482" s="93"/>
      <c r="GA482" s="93"/>
      <c r="GB482" s="93"/>
      <c r="GC482" s="93"/>
      <c r="GD482" s="93"/>
      <c r="GE482" s="93"/>
      <c r="GF482" s="93"/>
      <c r="GG482" s="93"/>
      <c r="GH482" s="93"/>
      <c r="GI482" s="93"/>
      <c r="GJ482" s="93"/>
      <c r="GK482" s="93"/>
      <c r="GL482" s="93"/>
      <c r="GM482" s="93"/>
      <c r="GN482" s="93"/>
      <c r="GO482" s="93"/>
      <c r="GP482" s="93"/>
      <c r="GQ482" s="93"/>
      <c r="GR482" s="93"/>
      <c r="GS482" s="93"/>
      <c r="GT482" s="93"/>
      <c r="GU482" s="93"/>
      <c r="GV482" s="93"/>
      <c r="GW482" s="93"/>
      <c r="GX482" s="93"/>
      <c r="GY482" s="93"/>
      <c r="GZ482" s="93"/>
      <c r="HA482" s="93"/>
      <c r="HB482" s="93"/>
      <c r="HC482" s="93"/>
      <c r="HD482" s="93"/>
      <c r="HE482" s="93"/>
      <c r="HF482" s="93"/>
      <c r="HG482" s="93"/>
      <c r="HH482" s="93"/>
      <c r="HI482" s="93"/>
      <c r="HJ482" s="93"/>
      <c r="HK482" s="93"/>
      <c r="HL482" s="93"/>
      <c r="HM482" s="93"/>
      <c r="HN482" s="93"/>
      <c r="HO482" s="93"/>
      <c r="HP482" s="93"/>
      <c r="HQ482" s="93"/>
      <c r="HR482" s="93"/>
      <c r="HS482" s="93"/>
      <c r="HT482" s="93"/>
      <c r="HU482" s="93"/>
      <c r="HV482" s="93"/>
      <c r="HW482" s="93"/>
      <c r="HX482" s="93"/>
      <c r="HY482" s="93"/>
      <c r="HZ482" s="93"/>
      <c r="IA482" s="93"/>
      <c r="IB482" s="93"/>
      <c r="IC482" s="93"/>
      <c r="ID482" s="93"/>
      <c r="IE482" s="93"/>
      <c r="IF482" s="93"/>
      <c r="IG482" s="93"/>
      <c r="IH482" s="93"/>
      <c r="II482" s="93"/>
      <c r="IJ482" s="93"/>
      <c r="IK482" s="93"/>
      <c r="IL482" s="93"/>
      <c r="IM482" s="93"/>
      <c r="IN482" s="93"/>
      <c r="IO482" s="93"/>
      <c r="IP482" s="93"/>
      <c r="IQ482" s="93"/>
      <c r="IR482" s="93"/>
      <c r="IS482" s="93"/>
      <c r="IT482" s="93"/>
      <c r="IU482" s="93"/>
      <c r="IV482" s="93"/>
      <c r="IW482" s="93"/>
    </row>
    <row r="483" customFormat="false" ht="12.75" hidden="false" customHeight="false" outlineLevel="0" collapsed="false">
      <c r="A483" s="93"/>
      <c r="B483" s="105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  <c r="CV483" s="93"/>
      <c r="CW483" s="93"/>
      <c r="CX483" s="93"/>
      <c r="CY483" s="93"/>
      <c r="CZ483" s="93"/>
      <c r="DA483" s="93"/>
      <c r="DB483" s="93"/>
      <c r="DC483" s="93"/>
      <c r="DD483" s="93"/>
      <c r="DE483" s="93"/>
      <c r="DF483" s="93"/>
      <c r="DG483" s="93"/>
      <c r="DH483" s="93"/>
      <c r="DI483" s="93"/>
      <c r="DJ483" s="93"/>
      <c r="DK483" s="93"/>
      <c r="DL483" s="93"/>
      <c r="DM483" s="93"/>
      <c r="DN483" s="93"/>
      <c r="DO483" s="93"/>
      <c r="DP483" s="93"/>
      <c r="DQ483" s="93"/>
      <c r="DR483" s="93"/>
      <c r="DS483" s="93"/>
      <c r="DT483" s="93"/>
      <c r="DU483" s="93"/>
      <c r="DV483" s="93"/>
      <c r="DW483" s="93"/>
      <c r="DX483" s="93"/>
      <c r="DY483" s="93"/>
      <c r="DZ483" s="93"/>
      <c r="EA483" s="93"/>
      <c r="EB483" s="93"/>
      <c r="EC483" s="93"/>
      <c r="ED483" s="93"/>
      <c r="EE483" s="93"/>
      <c r="EF483" s="93"/>
      <c r="EG483" s="93"/>
      <c r="EH483" s="93"/>
      <c r="EI483" s="93"/>
      <c r="EJ483" s="93"/>
      <c r="EK483" s="93"/>
      <c r="EL483" s="93"/>
      <c r="EM483" s="93"/>
      <c r="EN483" s="93"/>
      <c r="EO483" s="93"/>
      <c r="EP483" s="93"/>
      <c r="EQ483" s="93"/>
      <c r="ER483" s="93"/>
      <c r="ES483" s="93"/>
      <c r="ET483" s="93"/>
      <c r="EU483" s="93"/>
      <c r="EV483" s="93"/>
      <c r="EW483" s="93"/>
      <c r="EX483" s="93"/>
      <c r="EY483" s="93"/>
      <c r="EZ483" s="93"/>
      <c r="FA483" s="93"/>
      <c r="FB483" s="93"/>
      <c r="FC483" s="93"/>
      <c r="FD483" s="93"/>
      <c r="FE483" s="93"/>
      <c r="FF483" s="93"/>
      <c r="FG483" s="93"/>
      <c r="FH483" s="93"/>
      <c r="FI483" s="93"/>
      <c r="FJ483" s="93"/>
      <c r="FK483" s="93"/>
      <c r="FL483" s="93"/>
      <c r="FM483" s="93"/>
      <c r="FN483" s="93"/>
      <c r="FO483" s="93"/>
      <c r="FP483" s="93"/>
      <c r="FQ483" s="93"/>
      <c r="FR483" s="93"/>
      <c r="FS483" s="93"/>
      <c r="FT483" s="93"/>
      <c r="FU483" s="93"/>
      <c r="FV483" s="93"/>
      <c r="FW483" s="93"/>
      <c r="FX483" s="93"/>
      <c r="FY483" s="93"/>
      <c r="FZ483" s="93"/>
      <c r="GA483" s="93"/>
      <c r="GB483" s="93"/>
      <c r="GC483" s="93"/>
      <c r="GD483" s="93"/>
      <c r="GE483" s="93"/>
      <c r="GF483" s="93"/>
      <c r="GG483" s="93"/>
      <c r="GH483" s="93"/>
      <c r="GI483" s="93"/>
      <c r="GJ483" s="93"/>
      <c r="GK483" s="93"/>
      <c r="GL483" s="93"/>
      <c r="GM483" s="93"/>
      <c r="GN483" s="93"/>
      <c r="GO483" s="93"/>
      <c r="GP483" s="93"/>
      <c r="GQ483" s="93"/>
      <c r="GR483" s="93"/>
      <c r="GS483" s="93"/>
      <c r="GT483" s="93"/>
      <c r="GU483" s="93"/>
      <c r="GV483" s="93"/>
      <c r="GW483" s="93"/>
      <c r="GX483" s="93"/>
      <c r="GY483" s="93"/>
      <c r="GZ483" s="93"/>
      <c r="HA483" s="93"/>
      <c r="HB483" s="93"/>
      <c r="HC483" s="93"/>
      <c r="HD483" s="93"/>
      <c r="HE483" s="93"/>
      <c r="HF483" s="93"/>
      <c r="HG483" s="93"/>
      <c r="HH483" s="93"/>
      <c r="HI483" s="93"/>
      <c r="HJ483" s="93"/>
      <c r="HK483" s="93"/>
      <c r="HL483" s="93"/>
      <c r="HM483" s="93"/>
      <c r="HN483" s="93"/>
      <c r="HO483" s="93"/>
      <c r="HP483" s="93"/>
      <c r="HQ483" s="93"/>
      <c r="HR483" s="93"/>
      <c r="HS483" s="93"/>
      <c r="HT483" s="93"/>
      <c r="HU483" s="93"/>
      <c r="HV483" s="93"/>
      <c r="HW483" s="93"/>
      <c r="HX483" s="93"/>
      <c r="HY483" s="93"/>
      <c r="HZ483" s="93"/>
      <c r="IA483" s="93"/>
      <c r="IB483" s="93"/>
      <c r="IC483" s="93"/>
      <c r="ID483" s="93"/>
      <c r="IE483" s="93"/>
      <c r="IF483" s="93"/>
      <c r="IG483" s="93"/>
      <c r="IH483" s="93"/>
      <c r="II483" s="93"/>
      <c r="IJ483" s="93"/>
      <c r="IK483" s="93"/>
      <c r="IL483" s="93"/>
      <c r="IM483" s="93"/>
      <c r="IN483" s="93"/>
      <c r="IO483" s="93"/>
      <c r="IP483" s="93"/>
      <c r="IQ483" s="93"/>
      <c r="IR483" s="93"/>
      <c r="IS483" s="93"/>
      <c r="IT483" s="93"/>
      <c r="IU483" s="93"/>
      <c r="IV483" s="93"/>
      <c r="IW483" s="93"/>
    </row>
    <row r="484" customFormat="false" ht="12.75" hidden="false" customHeight="false" outlineLevel="0" collapsed="false">
      <c r="A484" s="93"/>
      <c r="B484" s="105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  <c r="CV484" s="93"/>
      <c r="CW484" s="93"/>
      <c r="CX484" s="93"/>
      <c r="CY484" s="93"/>
      <c r="CZ484" s="93"/>
      <c r="DA484" s="93"/>
      <c r="DB484" s="93"/>
      <c r="DC484" s="93"/>
      <c r="DD484" s="93"/>
      <c r="DE484" s="93"/>
      <c r="DF484" s="93"/>
      <c r="DG484" s="93"/>
      <c r="DH484" s="93"/>
      <c r="DI484" s="93"/>
      <c r="DJ484" s="93"/>
      <c r="DK484" s="93"/>
      <c r="DL484" s="93"/>
      <c r="DM484" s="93"/>
      <c r="DN484" s="93"/>
      <c r="DO484" s="93"/>
      <c r="DP484" s="93"/>
      <c r="DQ484" s="93"/>
      <c r="DR484" s="93"/>
      <c r="DS484" s="93"/>
      <c r="DT484" s="93"/>
      <c r="DU484" s="93"/>
      <c r="DV484" s="93"/>
      <c r="DW484" s="93"/>
      <c r="DX484" s="93"/>
      <c r="DY484" s="93"/>
      <c r="DZ484" s="93"/>
      <c r="EA484" s="93"/>
      <c r="EB484" s="93"/>
      <c r="EC484" s="93"/>
      <c r="ED484" s="93"/>
      <c r="EE484" s="93"/>
      <c r="EF484" s="93"/>
      <c r="EG484" s="93"/>
      <c r="EH484" s="93"/>
      <c r="EI484" s="93"/>
      <c r="EJ484" s="93"/>
      <c r="EK484" s="93"/>
      <c r="EL484" s="93"/>
      <c r="EM484" s="93"/>
      <c r="EN484" s="93"/>
      <c r="EO484" s="93"/>
      <c r="EP484" s="93"/>
      <c r="EQ484" s="93"/>
      <c r="ER484" s="93"/>
      <c r="ES484" s="93"/>
      <c r="ET484" s="93"/>
      <c r="EU484" s="93"/>
      <c r="EV484" s="93"/>
      <c r="EW484" s="93"/>
      <c r="EX484" s="93"/>
      <c r="EY484" s="93"/>
      <c r="EZ484" s="93"/>
      <c r="FA484" s="93"/>
      <c r="FB484" s="93"/>
      <c r="FC484" s="93"/>
      <c r="FD484" s="93"/>
      <c r="FE484" s="93"/>
      <c r="FF484" s="93"/>
      <c r="FG484" s="93"/>
      <c r="FH484" s="93"/>
      <c r="FI484" s="93"/>
      <c r="FJ484" s="93"/>
      <c r="FK484" s="93"/>
      <c r="FL484" s="93"/>
      <c r="FM484" s="93"/>
      <c r="FN484" s="93"/>
      <c r="FO484" s="93"/>
      <c r="FP484" s="93"/>
      <c r="FQ484" s="93"/>
      <c r="FR484" s="93"/>
      <c r="FS484" s="93"/>
      <c r="FT484" s="93"/>
      <c r="FU484" s="93"/>
      <c r="FV484" s="93"/>
      <c r="FW484" s="93"/>
      <c r="FX484" s="93"/>
      <c r="FY484" s="93"/>
      <c r="FZ484" s="93"/>
      <c r="GA484" s="93"/>
      <c r="GB484" s="93"/>
      <c r="GC484" s="93"/>
      <c r="GD484" s="93"/>
      <c r="GE484" s="93"/>
      <c r="GF484" s="93"/>
      <c r="GG484" s="93"/>
      <c r="GH484" s="93"/>
      <c r="GI484" s="93"/>
      <c r="GJ484" s="93"/>
      <c r="GK484" s="93"/>
      <c r="GL484" s="93"/>
      <c r="GM484" s="93"/>
      <c r="GN484" s="93"/>
      <c r="GO484" s="93"/>
      <c r="GP484" s="93"/>
      <c r="GQ484" s="93"/>
      <c r="GR484" s="93"/>
      <c r="GS484" s="93"/>
      <c r="GT484" s="93"/>
      <c r="GU484" s="93"/>
      <c r="GV484" s="93"/>
      <c r="GW484" s="93"/>
      <c r="GX484" s="93"/>
      <c r="GY484" s="93"/>
      <c r="GZ484" s="93"/>
      <c r="HA484" s="93"/>
      <c r="HB484" s="93"/>
      <c r="HC484" s="93"/>
      <c r="HD484" s="93"/>
      <c r="HE484" s="93"/>
      <c r="HF484" s="93"/>
      <c r="HG484" s="93"/>
      <c r="HH484" s="93"/>
      <c r="HI484" s="93"/>
      <c r="HJ484" s="93"/>
      <c r="HK484" s="93"/>
      <c r="HL484" s="93"/>
      <c r="HM484" s="93"/>
      <c r="HN484" s="93"/>
      <c r="HO484" s="93"/>
      <c r="HP484" s="93"/>
      <c r="HQ484" s="93"/>
      <c r="HR484" s="93"/>
      <c r="HS484" s="93"/>
      <c r="HT484" s="93"/>
      <c r="HU484" s="93"/>
      <c r="HV484" s="93"/>
      <c r="HW484" s="93"/>
      <c r="HX484" s="93"/>
      <c r="HY484" s="93"/>
      <c r="HZ484" s="93"/>
      <c r="IA484" s="93"/>
      <c r="IB484" s="93"/>
      <c r="IC484" s="93"/>
      <c r="ID484" s="93"/>
      <c r="IE484" s="93"/>
      <c r="IF484" s="93"/>
      <c r="IG484" s="93"/>
      <c r="IH484" s="93"/>
      <c r="II484" s="93"/>
      <c r="IJ484" s="93"/>
      <c r="IK484" s="93"/>
      <c r="IL484" s="93"/>
      <c r="IM484" s="93"/>
      <c r="IN484" s="93"/>
      <c r="IO484" s="93"/>
      <c r="IP484" s="93"/>
      <c r="IQ484" s="93"/>
      <c r="IR484" s="93"/>
      <c r="IS484" s="93"/>
      <c r="IT484" s="93"/>
      <c r="IU484" s="93"/>
      <c r="IV484" s="93"/>
      <c r="IW484" s="93"/>
    </row>
    <row r="485" customFormat="false" ht="12.75" hidden="false" customHeight="false" outlineLevel="0" collapsed="false">
      <c r="A485" s="93"/>
      <c r="B485" s="105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  <c r="EC485" s="93"/>
      <c r="ED485" s="93"/>
      <c r="EE485" s="93"/>
      <c r="EF485" s="93"/>
      <c r="EG485" s="93"/>
      <c r="EH485" s="93"/>
      <c r="EI485" s="93"/>
      <c r="EJ485" s="93"/>
      <c r="EK485" s="93"/>
      <c r="EL485" s="93"/>
      <c r="EM485" s="93"/>
      <c r="EN485" s="93"/>
      <c r="EO485" s="93"/>
      <c r="EP485" s="93"/>
      <c r="EQ485" s="93"/>
      <c r="ER485" s="93"/>
      <c r="ES485" s="93"/>
      <c r="ET485" s="93"/>
      <c r="EU485" s="93"/>
      <c r="EV485" s="93"/>
      <c r="EW485" s="93"/>
      <c r="EX485" s="93"/>
      <c r="EY485" s="93"/>
      <c r="EZ485" s="93"/>
      <c r="FA485" s="93"/>
      <c r="FB485" s="93"/>
      <c r="FC485" s="93"/>
      <c r="FD485" s="93"/>
      <c r="FE485" s="93"/>
      <c r="FF485" s="93"/>
      <c r="FG485" s="93"/>
      <c r="FH485" s="93"/>
      <c r="FI485" s="93"/>
      <c r="FJ485" s="93"/>
      <c r="FK485" s="93"/>
      <c r="FL485" s="93"/>
      <c r="FM485" s="93"/>
      <c r="FN485" s="93"/>
      <c r="FO485" s="93"/>
      <c r="FP485" s="93"/>
      <c r="FQ485" s="93"/>
      <c r="FR485" s="93"/>
      <c r="FS485" s="93"/>
      <c r="FT485" s="93"/>
      <c r="FU485" s="93"/>
      <c r="FV485" s="93"/>
      <c r="FW485" s="93"/>
      <c r="FX485" s="93"/>
      <c r="FY485" s="93"/>
      <c r="FZ485" s="93"/>
      <c r="GA485" s="93"/>
      <c r="GB485" s="93"/>
      <c r="GC485" s="93"/>
      <c r="GD485" s="93"/>
      <c r="GE485" s="93"/>
      <c r="GF485" s="93"/>
      <c r="GG485" s="93"/>
      <c r="GH485" s="93"/>
      <c r="GI485" s="93"/>
      <c r="GJ485" s="93"/>
      <c r="GK485" s="93"/>
      <c r="GL485" s="93"/>
      <c r="GM485" s="93"/>
      <c r="GN485" s="93"/>
      <c r="GO485" s="93"/>
      <c r="GP485" s="93"/>
      <c r="GQ485" s="93"/>
      <c r="GR485" s="93"/>
      <c r="GS485" s="93"/>
      <c r="GT485" s="93"/>
      <c r="GU485" s="93"/>
      <c r="GV485" s="93"/>
      <c r="GW485" s="93"/>
      <c r="GX485" s="93"/>
      <c r="GY485" s="93"/>
      <c r="GZ485" s="93"/>
      <c r="HA485" s="93"/>
      <c r="HB485" s="93"/>
      <c r="HC485" s="93"/>
      <c r="HD485" s="93"/>
      <c r="HE485" s="93"/>
      <c r="HF485" s="93"/>
      <c r="HG485" s="93"/>
      <c r="HH485" s="93"/>
      <c r="HI485" s="93"/>
      <c r="HJ485" s="93"/>
      <c r="HK485" s="93"/>
      <c r="HL485" s="93"/>
      <c r="HM485" s="93"/>
      <c r="HN485" s="93"/>
      <c r="HO485" s="93"/>
      <c r="HP485" s="93"/>
      <c r="HQ485" s="93"/>
      <c r="HR485" s="93"/>
      <c r="HS485" s="93"/>
      <c r="HT485" s="93"/>
      <c r="HU485" s="93"/>
      <c r="HV485" s="93"/>
      <c r="HW485" s="93"/>
      <c r="HX485" s="93"/>
      <c r="HY485" s="93"/>
      <c r="HZ485" s="93"/>
      <c r="IA485" s="93"/>
      <c r="IB485" s="93"/>
      <c r="IC485" s="93"/>
      <c r="ID485" s="93"/>
      <c r="IE485" s="93"/>
      <c r="IF485" s="93"/>
      <c r="IG485" s="93"/>
      <c r="IH485" s="93"/>
      <c r="II485" s="93"/>
      <c r="IJ485" s="93"/>
      <c r="IK485" s="93"/>
      <c r="IL485" s="93"/>
      <c r="IM485" s="93"/>
      <c r="IN485" s="93"/>
      <c r="IO485" s="93"/>
      <c r="IP485" s="93"/>
      <c r="IQ485" s="93"/>
      <c r="IR485" s="93"/>
      <c r="IS485" s="93"/>
      <c r="IT485" s="93"/>
      <c r="IU485" s="93"/>
      <c r="IV485" s="93"/>
      <c r="IW485" s="93"/>
    </row>
    <row r="486" customFormat="false" ht="12.75" hidden="false" customHeight="false" outlineLevel="0" collapsed="false">
      <c r="A486" s="93"/>
      <c r="B486" s="105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  <c r="CV486" s="93"/>
      <c r="CW486" s="93"/>
      <c r="CX486" s="93"/>
      <c r="CY486" s="93"/>
      <c r="CZ486" s="93"/>
      <c r="DA486" s="93"/>
      <c r="DB486" s="93"/>
      <c r="DC486" s="93"/>
      <c r="DD486" s="93"/>
      <c r="DE486" s="93"/>
      <c r="DF486" s="93"/>
      <c r="DG486" s="93"/>
      <c r="DH486" s="93"/>
      <c r="DI486" s="93"/>
      <c r="DJ486" s="93"/>
      <c r="DK486" s="93"/>
      <c r="DL486" s="93"/>
      <c r="DM486" s="93"/>
      <c r="DN486" s="93"/>
      <c r="DO486" s="93"/>
      <c r="DP486" s="93"/>
      <c r="DQ486" s="93"/>
      <c r="DR486" s="93"/>
      <c r="DS486" s="93"/>
      <c r="DT486" s="93"/>
      <c r="DU486" s="93"/>
      <c r="DV486" s="93"/>
      <c r="DW486" s="93"/>
      <c r="DX486" s="93"/>
      <c r="DY486" s="93"/>
      <c r="DZ486" s="93"/>
      <c r="EA486" s="93"/>
      <c r="EB486" s="93"/>
      <c r="EC486" s="93"/>
      <c r="ED486" s="93"/>
      <c r="EE486" s="93"/>
      <c r="EF486" s="93"/>
      <c r="EG486" s="93"/>
      <c r="EH486" s="93"/>
      <c r="EI486" s="93"/>
      <c r="EJ486" s="93"/>
      <c r="EK486" s="93"/>
      <c r="EL486" s="93"/>
      <c r="EM486" s="93"/>
      <c r="EN486" s="93"/>
      <c r="EO486" s="93"/>
      <c r="EP486" s="93"/>
      <c r="EQ486" s="93"/>
      <c r="ER486" s="93"/>
      <c r="ES486" s="93"/>
      <c r="ET486" s="93"/>
      <c r="EU486" s="93"/>
      <c r="EV486" s="93"/>
      <c r="EW486" s="93"/>
      <c r="EX486" s="93"/>
      <c r="EY486" s="93"/>
      <c r="EZ486" s="93"/>
      <c r="FA486" s="93"/>
      <c r="FB486" s="93"/>
      <c r="FC486" s="93"/>
      <c r="FD486" s="93"/>
      <c r="FE486" s="93"/>
      <c r="FF486" s="93"/>
      <c r="FG486" s="93"/>
      <c r="FH486" s="93"/>
      <c r="FI486" s="93"/>
      <c r="FJ486" s="93"/>
      <c r="FK486" s="93"/>
      <c r="FL486" s="93"/>
      <c r="FM486" s="93"/>
      <c r="FN486" s="93"/>
      <c r="FO486" s="93"/>
      <c r="FP486" s="93"/>
      <c r="FQ486" s="93"/>
      <c r="FR486" s="93"/>
      <c r="FS486" s="93"/>
      <c r="FT486" s="93"/>
      <c r="FU486" s="93"/>
      <c r="FV486" s="93"/>
      <c r="FW486" s="93"/>
      <c r="FX486" s="93"/>
      <c r="FY486" s="93"/>
      <c r="FZ486" s="93"/>
      <c r="GA486" s="93"/>
      <c r="GB486" s="93"/>
      <c r="GC486" s="93"/>
      <c r="GD486" s="93"/>
      <c r="GE486" s="93"/>
      <c r="GF486" s="93"/>
      <c r="GG486" s="93"/>
      <c r="GH486" s="93"/>
      <c r="GI486" s="93"/>
      <c r="GJ486" s="93"/>
      <c r="GK486" s="93"/>
      <c r="GL486" s="93"/>
      <c r="GM486" s="93"/>
      <c r="GN486" s="93"/>
      <c r="GO486" s="93"/>
      <c r="GP486" s="93"/>
      <c r="GQ486" s="93"/>
      <c r="GR486" s="93"/>
      <c r="GS486" s="93"/>
      <c r="GT486" s="93"/>
      <c r="GU486" s="93"/>
      <c r="GV486" s="93"/>
      <c r="GW486" s="93"/>
      <c r="GX486" s="93"/>
      <c r="GY486" s="93"/>
      <c r="GZ486" s="93"/>
      <c r="HA486" s="93"/>
      <c r="HB486" s="93"/>
      <c r="HC486" s="93"/>
      <c r="HD486" s="93"/>
      <c r="HE486" s="93"/>
      <c r="HF486" s="93"/>
      <c r="HG486" s="93"/>
      <c r="HH486" s="93"/>
      <c r="HI486" s="93"/>
      <c r="HJ486" s="93"/>
      <c r="HK486" s="93"/>
      <c r="HL486" s="93"/>
      <c r="HM486" s="93"/>
      <c r="HN486" s="93"/>
      <c r="HO486" s="93"/>
      <c r="HP486" s="93"/>
      <c r="HQ486" s="93"/>
      <c r="HR486" s="93"/>
      <c r="HS486" s="93"/>
      <c r="HT486" s="93"/>
      <c r="HU486" s="93"/>
      <c r="HV486" s="93"/>
      <c r="HW486" s="93"/>
      <c r="HX486" s="93"/>
      <c r="HY486" s="93"/>
      <c r="HZ486" s="93"/>
      <c r="IA486" s="93"/>
      <c r="IB486" s="93"/>
      <c r="IC486" s="93"/>
      <c r="ID486" s="93"/>
      <c r="IE486" s="93"/>
      <c r="IF486" s="93"/>
      <c r="IG486" s="93"/>
      <c r="IH486" s="93"/>
      <c r="II486" s="93"/>
      <c r="IJ486" s="93"/>
      <c r="IK486" s="93"/>
      <c r="IL486" s="93"/>
      <c r="IM486" s="93"/>
      <c r="IN486" s="93"/>
      <c r="IO486" s="93"/>
      <c r="IP486" s="93"/>
      <c r="IQ486" s="93"/>
      <c r="IR486" s="93"/>
      <c r="IS486" s="93"/>
      <c r="IT486" s="93"/>
      <c r="IU486" s="93"/>
      <c r="IV486" s="93"/>
      <c r="IW486" s="93"/>
    </row>
    <row r="487" customFormat="false" ht="12.75" hidden="false" customHeight="false" outlineLevel="0" collapsed="false">
      <c r="A487" s="93"/>
      <c r="B487" s="105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  <c r="CV487" s="93"/>
      <c r="CW487" s="93"/>
      <c r="CX487" s="93"/>
      <c r="CY487" s="93"/>
      <c r="CZ487" s="93"/>
      <c r="DA487" s="93"/>
      <c r="DB487" s="93"/>
      <c r="DC487" s="93"/>
      <c r="DD487" s="93"/>
      <c r="DE487" s="93"/>
      <c r="DF487" s="93"/>
      <c r="DG487" s="93"/>
      <c r="DH487" s="93"/>
      <c r="DI487" s="93"/>
      <c r="DJ487" s="93"/>
      <c r="DK487" s="93"/>
      <c r="DL487" s="93"/>
      <c r="DM487" s="93"/>
      <c r="DN487" s="93"/>
      <c r="DO487" s="93"/>
      <c r="DP487" s="93"/>
      <c r="DQ487" s="93"/>
      <c r="DR487" s="93"/>
      <c r="DS487" s="93"/>
      <c r="DT487" s="93"/>
      <c r="DU487" s="93"/>
      <c r="DV487" s="93"/>
      <c r="DW487" s="93"/>
      <c r="DX487" s="93"/>
      <c r="DY487" s="93"/>
      <c r="DZ487" s="93"/>
      <c r="EA487" s="93"/>
      <c r="EB487" s="93"/>
      <c r="EC487" s="93"/>
      <c r="ED487" s="93"/>
      <c r="EE487" s="93"/>
      <c r="EF487" s="93"/>
      <c r="EG487" s="93"/>
      <c r="EH487" s="93"/>
      <c r="EI487" s="93"/>
      <c r="EJ487" s="93"/>
      <c r="EK487" s="93"/>
      <c r="EL487" s="93"/>
      <c r="EM487" s="93"/>
      <c r="EN487" s="93"/>
      <c r="EO487" s="93"/>
      <c r="EP487" s="93"/>
      <c r="EQ487" s="93"/>
      <c r="ER487" s="93"/>
      <c r="ES487" s="93"/>
      <c r="ET487" s="93"/>
      <c r="EU487" s="93"/>
      <c r="EV487" s="93"/>
      <c r="EW487" s="93"/>
      <c r="EX487" s="93"/>
      <c r="EY487" s="93"/>
      <c r="EZ487" s="93"/>
      <c r="FA487" s="93"/>
      <c r="FB487" s="93"/>
      <c r="FC487" s="93"/>
      <c r="FD487" s="93"/>
      <c r="FE487" s="93"/>
      <c r="FF487" s="93"/>
      <c r="FG487" s="93"/>
      <c r="FH487" s="93"/>
      <c r="FI487" s="93"/>
      <c r="FJ487" s="93"/>
      <c r="FK487" s="93"/>
      <c r="FL487" s="93"/>
      <c r="FM487" s="93"/>
      <c r="FN487" s="93"/>
      <c r="FO487" s="93"/>
      <c r="FP487" s="93"/>
      <c r="FQ487" s="93"/>
      <c r="FR487" s="93"/>
      <c r="FS487" s="93"/>
      <c r="FT487" s="93"/>
      <c r="FU487" s="93"/>
      <c r="FV487" s="93"/>
      <c r="FW487" s="93"/>
      <c r="FX487" s="93"/>
      <c r="FY487" s="93"/>
      <c r="FZ487" s="93"/>
      <c r="GA487" s="93"/>
      <c r="GB487" s="93"/>
      <c r="GC487" s="93"/>
      <c r="GD487" s="93"/>
      <c r="GE487" s="93"/>
      <c r="GF487" s="93"/>
      <c r="GG487" s="93"/>
      <c r="GH487" s="93"/>
      <c r="GI487" s="93"/>
      <c r="GJ487" s="93"/>
      <c r="GK487" s="93"/>
      <c r="GL487" s="93"/>
      <c r="GM487" s="93"/>
      <c r="GN487" s="93"/>
      <c r="GO487" s="93"/>
      <c r="GP487" s="93"/>
      <c r="GQ487" s="93"/>
      <c r="GR487" s="93"/>
      <c r="GS487" s="93"/>
      <c r="GT487" s="93"/>
      <c r="GU487" s="93"/>
      <c r="GV487" s="93"/>
      <c r="GW487" s="93"/>
      <c r="GX487" s="93"/>
      <c r="GY487" s="93"/>
      <c r="GZ487" s="93"/>
      <c r="HA487" s="93"/>
      <c r="HB487" s="93"/>
      <c r="HC487" s="93"/>
      <c r="HD487" s="93"/>
      <c r="HE487" s="93"/>
      <c r="HF487" s="93"/>
      <c r="HG487" s="93"/>
      <c r="HH487" s="93"/>
      <c r="HI487" s="93"/>
      <c r="HJ487" s="93"/>
      <c r="HK487" s="93"/>
      <c r="HL487" s="93"/>
      <c r="HM487" s="93"/>
      <c r="HN487" s="93"/>
      <c r="HO487" s="93"/>
      <c r="HP487" s="93"/>
      <c r="HQ487" s="93"/>
      <c r="HR487" s="93"/>
      <c r="HS487" s="93"/>
      <c r="HT487" s="93"/>
      <c r="HU487" s="93"/>
      <c r="HV487" s="93"/>
      <c r="HW487" s="93"/>
      <c r="HX487" s="93"/>
      <c r="HY487" s="93"/>
      <c r="HZ487" s="93"/>
      <c r="IA487" s="93"/>
      <c r="IB487" s="93"/>
      <c r="IC487" s="93"/>
      <c r="ID487" s="93"/>
      <c r="IE487" s="93"/>
      <c r="IF487" s="93"/>
      <c r="IG487" s="93"/>
      <c r="IH487" s="93"/>
      <c r="II487" s="93"/>
      <c r="IJ487" s="93"/>
      <c r="IK487" s="93"/>
      <c r="IL487" s="93"/>
      <c r="IM487" s="93"/>
      <c r="IN487" s="93"/>
      <c r="IO487" s="93"/>
      <c r="IP487" s="93"/>
      <c r="IQ487" s="93"/>
      <c r="IR487" s="93"/>
      <c r="IS487" s="93"/>
      <c r="IT487" s="93"/>
      <c r="IU487" s="93"/>
      <c r="IV487" s="93"/>
      <c r="IW487" s="93"/>
    </row>
    <row r="488" customFormat="false" ht="12.75" hidden="false" customHeight="false" outlineLevel="0" collapsed="false">
      <c r="A488" s="93"/>
      <c r="B488" s="105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  <c r="CV488" s="93"/>
      <c r="CW488" s="93"/>
      <c r="CX488" s="93"/>
      <c r="CY488" s="93"/>
      <c r="CZ488" s="93"/>
      <c r="DA488" s="93"/>
      <c r="DB488" s="93"/>
      <c r="DC488" s="93"/>
      <c r="DD488" s="93"/>
      <c r="DE488" s="93"/>
      <c r="DF488" s="93"/>
      <c r="DG488" s="93"/>
      <c r="DH488" s="93"/>
      <c r="DI488" s="93"/>
      <c r="DJ488" s="93"/>
      <c r="DK488" s="93"/>
      <c r="DL488" s="93"/>
      <c r="DM488" s="93"/>
      <c r="DN488" s="93"/>
      <c r="DO488" s="93"/>
      <c r="DP488" s="93"/>
      <c r="DQ488" s="93"/>
      <c r="DR488" s="93"/>
      <c r="DS488" s="93"/>
      <c r="DT488" s="93"/>
      <c r="DU488" s="93"/>
      <c r="DV488" s="93"/>
      <c r="DW488" s="93"/>
      <c r="DX488" s="93"/>
      <c r="DY488" s="93"/>
      <c r="DZ488" s="93"/>
      <c r="EA488" s="93"/>
      <c r="EB488" s="93"/>
      <c r="EC488" s="93"/>
      <c r="ED488" s="93"/>
      <c r="EE488" s="93"/>
      <c r="EF488" s="93"/>
      <c r="EG488" s="93"/>
      <c r="EH488" s="93"/>
      <c r="EI488" s="93"/>
      <c r="EJ488" s="93"/>
      <c r="EK488" s="93"/>
      <c r="EL488" s="93"/>
      <c r="EM488" s="93"/>
      <c r="EN488" s="93"/>
      <c r="EO488" s="93"/>
      <c r="EP488" s="93"/>
      <c r="EQ488" s="93"/>
      <c r="ER488" s="93"/>
      <c r="ES488" s="93"/>
      <c r="ET488" s="93"/>
      <c r="EU488" s="93"/>
      <c r="EV488" s="93"/>
      <c r="EW488" s="93"/>
      <c r="EX488" s="93"/>
      <c r="EY488" s="93"/>
      <c r="EZ488" s="93"/>
      <c r="FA488" s="93"/>
      <c r="FB488" s="93"/>
      <c r="FC488" s="93"/>
      <c r="FD488" s="93"/>
      <c r="FE488" s="93"/>
      <c r="FF488" s="93"/>
      <c r="FG488" s="93"/>
      <c r="FH488" s="93"/>
      <c r="FI488" s="93"/>
      <c r="FJ488" s="93"/>
      <c r="FK488" s="93"/>
      <c r="FL488" s="93"/>
      <c r="FM488" s="93"/>
      <c r="FN488" s="93"/>
      <c r="FO488" s="93"/>
      <c r="FP488" s="93"/>
      <c r="FQ488" s="93"/>
      <c r="FR488" s="93"/>
      <c r="FS488" s="93"/>
      <c r="FT488" s="93"/>
      <c r="FU488" s="93"/>
      <c r="FV488" s="93"/>
      <c r="FW488" s="93"/>
      <c r="FX488" s="93"/>
      <c r="FY488" s="93"/>
      <c r="FZ488" s="93"/>
      <c r="GA488" s="93"/>
      <c r="GB488" s="93"/>
      <c r="GC488" s="93"/>
      <c r="GD488" s="93"/>
      <c r="GE488" s="93"/>
      <c r="GF488" s="93"/>
      <c r="GG488" s="93"/>
      <c r="GH488" s="93"/>
      <c r="GI488" s="93"/>
      <c r="GJ488" s="93"/>
      <c r="GK488" s="93"/>
      <c r="GL488" s="93"/>
      <c r="GM488" s="93"/>
      <c r="GN488" s="93"/>
      <c r="GO488" s="93"/>
      <c r="GP488" s="93"/>
      <c r="GQ488" s="93"/>
      <c r="GR488" s="93"/>
      <c r="GS488" s="93"/>
      <c r="GT488" s="93"/>
      <c r="GU488" s="93"/>
      <c r="GV488" s="93"/>
      <c r="GW488" s="93"/>
      <c r="GX488" s="93"/>
      <c r="GY488" s="93"/>
      <c r="GZ488" s="93"/>
      <c r="HA488" s="93"/>
      <c r="HB488" s="93"/>
      <c r="HC488" s="93"/>
      <c r="HD488" s="93"/>
      <c r="HE488" s="93"/>
      <c r="HF488" s="93"/>
      <c r="HG488" s="93"/>
      <c r="HH488" s="93"/>
      <c r="HI488" s="93"/>
      <c r="HJ488" s="93"/>
      <c r="HK488" s="93"/>
      <c r="HL488" s="93"/>
      <c r="HM488" s="93"/>
      <c r="HN488" s="93"/>
      <c r="HO488" s="93"/>
      <c r="HP488" s="93"/>
      <c r="HQ488" s="93"/>
      <c r="HR488" s="93"/>
      <c r="HS488" s="93"/>
      <c r="HT488" s="93"/>
      <c r="HU488" s="93"/>
      <c r="HV488" s="93"/>
      <c r="HW488" s="93"/>
      <c r="HX488" s="93"/>
      <c r="HY488" s="93"/>
      <c r="HZ488" s="93"/>
      <c r="IA488" s="93"/>
      <c r="IB488" s="93"/>
      <c r="IC488" s="93"/>
      <c r="ID488" s="93"/>
      <c r="IE488" s="93"/>
      <c r="IF488" s="93"/>
      <c r="IG488" s="93"/>
      <c r="IH488" s="93"/>
      <c r="II488" s="93"/>
      <c r="IJ488" s="93"/>
      <c r="IK488" s="93"/>
      <c r="IL488" s="93"/>
      <c r="IM488" s="93"/>
      <c r="IN488" s="93"/>
      <c r="IO488" s="93"/>
      <c r="IP488" s="93"/>
      <c r="IQ488" s="93"/>
      <c r="IR488" s="93"/>
      <c r="IS488" s="93"/>
      <c r="IT488" s="93"/>
      <c r="IU488" s="93"/>
      <c r="IV488" s="93"/>
      <c r="IW488" s="93"/>
    </row>
    <row r="489" customFormat="false" ht="12.75" hidden="false" customHeight="false" outlineLevel="0" collapsed="false">
      <c r="A489" s="93"/>
      <c r="B489" s="105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  <c r="CV489" s="93"/>
      <c r="CW489" s="93"/>
      <c r="CX489" s="93"/>
      <c r="CY489" s="93"/>
      <c r="CZ489" s="93"/>
      <c r="DA489" s="93"/>
      <c r="DB489" s="93"/>
      <c r="DC489" s="93"/>
      <c r="DD489" s="93"/>
      <c r="DE489" s="93"/>
      <c r="DF489" s="93"/>
      <c r="DG489" s="93"/>
      <c r="DH489" s="93"/>
      <c r="DI489" s="93"/>
      <c r="DJ489" s="93"/>
      <c r="DK489" s="93"/>
      <c r="DL489" s="93"/>
      <c r="DM489" s="93"/>
      <c r="DN489" s="93"/>
      <c r="DO489" s="93"/>
      <c r="DP489" s="93"/>
      <c r="DQ489" s="93"/>
      <c r="DR489" s="93"/>
      <c r="DS489" s="93"/>
      <c r="DT489" s="93"/>
      <c r="DU489" s="93"/>
      <c r="DV489" s="93"/>
      <c r="DW489" s="93"/>
      <c r="DX489" s="93"/>
      <c r="DY489" s="93"/>
      <c r="DZ489" s="93"/>
      <c r="EA489" s="93"/>
      <c r="EB489" s="93"/>
      <c r="EC489" s="93"/>
      <c r="ED489" s="93"/>
      <c r="EE489" s="93"/>
      <c r="EF489" s="93"/>
      <c r="EG489" s="93"/>
      <c r="EH489" s="93"/>
      <c r="EI489" s="93"/>
      <c r="EJ489" s="93"/>
      <c r="EK489" s="93"/>
      <c r="EL489" s="93"/>
      <c r="EM489" s="93"/>
      <c r="EN489" s="93"/>
      <c r="EO489" s="93"/>
      <c r="EP489" s="93"/>
      <c r="EQ489" s="93"/>
      <c r="ER489" s="93"/>
      <c r="ES489" s="93"/>
      <c r="ET489" s="93"/>
      <c r="EU489" s="93"/>
      <c r="EV489" s="93"/>
      <c r="EW489" s="93"/>
      <c r="EX489" s="93"/>
      <c r="EY489" s="93"/>
      <c r="EZ489" s="93"/>
      <c r="FA489" s="93"/>
      <c r="FB489" s="93"/>
      <c r="FC489" s="93"/>
      <c r="FD489" s="93"/>
      <c r="FE489" s="93"/>
      <c r="FF489" s="93"/>
      <c r="FG489" s="93"/>
      <c r="FH489" s="93"/>
      <c r="FI489" s="93"/>
      <c r="FJ489" s="93"/>
      <c r="FK489" s="93"/>
      <c r="FL489" s="93"/>
      <c r="FM489" s="93"/>
      <c r="FN489" s="93"/>
      <c r="FO489" s="93"/>
      <c r="FP489" s="93"/>
      <c r="FQ489" s="93"/>
      <c r="FR489" s="93"/>
      <c r="FS489" s="93"/>
      <c r="FT489" s="93"/>
      <c r="FU489" s="93"/>
      <c r="FV489" s="93"/>
      <c r="FW489" s="93"/>
      <c r="FX489" s="93"/>
      <c r="FY489" s="93"/>
      <c r="FZ489" s="93"/>
      <c r="GA489" s="93"/>
      <c r="GB489" s="93"/>
      <c r="GC489" s="93"/>
      <c r="GD489" s="93"/>
      <c r="GE489" s="93"/>
      <c r="GF489" s="93"/>
      <c r="GG489" s="93"/>
      <c r="GH489" s="93"/>
      <c r="GI489" s="93"/>
      <c r="GJ489" s="93"/>
      <c r="GK489" s="93"/>
      <c r="GL489" s="93"/>
      <c r="GM489" s="93"/>
      <c r="GN489" s="93"/>
      <c r="GO489" s="93"/>
      <c r="GP489" s="93"/>
      <c r="GQ489" s="93"/>
      <c r="GR489" s="93"/>
      <c r="GS489" s="93"/>
      <c r="GT489" s="93"/>
      <c r="GU489" s="93"/>
      <c r="GV489" s="93"/>
      <c r="GW489" s="93"/>
      <c r="GX489" s="93"/>
      <c r="GY489" s="93"/>
      <c r="GZ489" s="93"/>
      <c r="HA489" s="93"/>
      <c r="HB489" s="93"/>
      <c r="HC489" s="93"/>
      <c r="HD489" s="93"/>
      <c r="HE489" s="93"/>
      <c r="HF489" s="93"/>
      <c r="HG489" s="93"/>
      <c r="HH489" s="93"/>
      <c r="HI489" s="93"/>
      <c r="HJ489" s="93"/>
      <c r="HK489" s="93"/>
      <c r="HL489" s="93"/>
      <c r="HM489" s="93"/>
      <c r="HN489" s="93"/>
      <c r="HO489" s="93"/>
      <c r="HP489" s="93"/>
      <c r="HQ489" s="93"/>
      <c r="HR489" s="93"/>
      <c r="HS489" s="93"/>
      <c r="HT489" s="93"/>
      <c r="HU489" s="93"/>
      <c r="HV489" s="93"/>
      <c r="HW489" s="93"/>
      <c r="HX489" s="93"/>
      <c r="HY489" s="93"/>
      <c r="HZ489" s="93"/>
      <c r="IA489" s="93"/>
      <c r="IB489" s="93"/>
      <c r="IC489" s="93"/>
      <c r="ID489" s="93"/>
      <c r="IE489" s="93"/>
      <c r="IF489" s="93"/>
      <c r="IG489" s="93"/>
      <c r="IH489" s="93"/>
      <c r="II489" s="93"/>
      <c r="IJ489" s="93"/>
      <c r="IK489" s="93"/>
      <c r="IL489" s="93"/>
      <c r="IM489" s="93"/>
      <c r="IN489" s="93"/>
      <c r="IO489" s="93"/>
      <c r="IP489" s="93"/>
      <c r="IQ489" s="93"/>
      <c r="IR489" s="93"/>
      <c r="IS489" s="93"/>
      <c r="IT489" s="93"/>
      <c r="IU489" s="93"/>
      <c r="IV489" s="93"/>
      <c r="IW489" s="93"/>
    </row>
    <row r="490" customFormat="false" ht="12.75" hidden="false" customHeight="false" outlineLevel="0" collapsed="false">
      <c r="A490" s="93"/>
      <c r="B490" s="105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  <c r="CV490" s="93"/>
      <c r="CW490" s="93"/>
      <c r="CX490" s="93"/>
      <c r="CY490" s="93"/>
      <c r="CZ490" s="93"/>
      <c r="DA490" s="93"/>
      <c r="DB490" s="93"/>
      <c r="DC490" s="93"/>
      <c r="DD490" s="93"/>
      <c r="DE490" s="93"/>
      <c r="DF490" s="93"/>
      <c r="DG490" s="93"/>
      <c r="DH490" s="93"/>
      <c r="DI490" s="93"/>
      <c r="DJ490" s="93"/>
      <c r="DK490" s="93"/>
      <c r="DL490" s="93"/>
      <c r="DM490" s="93"/>
      <c r="DN490" s="93"/>
      <c r="DO490" s="93"/>
      <c r="DP490" s="93"/>
      <c r="DQ490" s="93"/>
      <c r="DR490" s="93"/>
      <c r="DS490" s="93"/>
      <c r="DT490" s="93"/>
      <c r="DU490" s="93"/>
      <c r="DV490" s="93"/>
      <c r="DW490" s="93"/>
      <c r="DX490" s="93"/>
      <c r="DY490" s="93"/>
      <c r="DZ490" s="93"/>
      <c r="EA490" s="93"/>
      <c r="EB490" s="93"/>
      <c r="EC490" s="93"/>
      <c r="ED490" s="93"/>
      <c r="EE490" s="93"/>
      <c r="EF490" s="93"/>
      <c r="EG490" s="93"/>
      <c r="EH490" s="93"/>
      <c r="EI490" s="93"/>
      <c r="EJ490" s="93"/>
      <c r="EK490" s="93"/>
      <c r="EL490" s="93"/>
      <c r="EM490" s="93"/>
      <c r="EN490" s="93"/>
      <c r="EO490" s="93"/>
      <c r="EP490" s="93"/>
      <c r="EQ490" s="93"/>
      <c r="ER490" s="93"/>
      <c r="ES490" s="93"/>
      <c r="ET490" s="93"/>
      <c r="EU490" s="93"/>
      <c r="EV490" s="93"/>
      <c r="EW490" s="93"/>
      <c r="EX490" s="93"/>
      <c r="EY490" s="93"/>
      <c r="EZ490" s="93"/>
      <c r="FA490" s="93"/>
      <c r="FB490" s="93"/>
      <c r="FC490" s="93"/>
      <c r="FD490" s="93"/>
      <c r="FE490" s="93"/>
      <c r="FF490" s="93"/>
      <c r="FG490" s="93"/>
      <c r="FH490" s="93"/>
      <c r="FI490" s="93"/>
      <c r="FJ490" s="93"/>
      <c r="FK490" s="93"/>
      <c r="FL490" s="93"/>
      <c r="FM490" s="93"/>
      <c r="FN490" s="93"/>
      <c r="FO490" s="93"/>
      <c r="FP490" s="93"/>
      <c r="FQ490" s="93"/>
      <c r="FR490" s="93"/>
      <c r="FS490" s="93"/>
      <c r="FT490" s="93"/>
      <c r="FU490" s="93"/>
      <c r="FV490" s="93"/>
      <c r="FW490" s="93"/>
      <c r="FX490" s="93"/>
      <c r="FY490" s="93"/>
      <c r="FZ490" s="93"/>
      <c r="GA490" s="93"/>
      <c r="GB490" s="93"/>
      <c r="GC490" s="93"/>
      <c r="GD490" s="93"/>
      <c r="GE490" s="93"/>
      <c r="GF490" s="93"/>
      <c r="GG490" s="93"/>
      <c r="GH490" s="93"/>
      <c r="GI490" s="93"/>
      <c r="GJ490" s="93"/>
      <c r="GK490" s="93"/>
      <c r="GL490" s="93"/>
      <c r="GM490" s="93"/>
      <c r="GN490" s="93"/>
      <c r="GO490" s="93"/>
      <c r="GP490" s="93"/>
      <c r="GQ490" s="93"/>
      <c r="GR490" s="93"/>
      <c r="GS490" s="93"/>
      <c r="GT490" s="93"/>
      <c r="GU490" s="93"/>
      <c r="GV490" s="93"/>
      <c r="GW490" s="93"/>
      <c r="GX490" s="93"/>
      <c r="GY490" s="93"/>
      <c r="GZ490" s="93"/>
      <c r="HA490" s="93"/>
      <c r="HB490" s="93"/>
      <c r="HC490" s="93"/>
      <c r="HD490" s="93"/>
      <c r="HE490" s="93"/>
      <c r="HF490" s="93"/>
      <c r="HG490" s="93"/>
      <c r="HH490" s="93"/>
      <c r="HI490" s="93"/>
      <c r="HJ490" s="93"/>
      <c r="HK490" s="93"/>
      <c r="HL490" s="93"/>
      <c r="HM490" s="93"/>
      <c r="HN490" s="93"/>
      <c r="HO490" s="93"/>
      <c r="HP490" s="93"/>
      <c r="HQ490" s="93"/>
      <c r="HR490" s="93"/>
      <c r="HS490" s="93"/>
      <c r="HT490" s="93"/>
      <c r="HU490" s="93"/>
      <c r="HV490" s="93"/>
      <c r="HW490" s="93"/>
      <c r="HX490" s="93"/>
      <c r="HY490" s="93"/>
      <c r="HZ490" s="93"/>
      <c r="IA490" s="93"/>
      <c r="IB490" s="93"/>
      <c r="IC490" s="93"/>
      <c r="ID490" s="93"/>
      <c r="IE490" s="93"/>
      <c r="IF490" s="93"/>
      <c r="IG490" s="93"/>
      <c r="IH490" s="93"/>
      <c r="II490" s="93"/>
      <c r="IJ490" s="93"/>
      <c r="IK490" s="93"/>
      <c r="IL490" s="93"/>
      <c r="IM490" s="93"/>
      <c r="IN490" s="93"/>
      <c r="IO490" s="93"/>
      <c r="IP490" s="93"/>
      <c r="IQ490" s="93"/>
      <c r="IR490" s="93"/>
      <c r="IS490" s="93"/>
      <c r="IT490" s="93"/>
      <c r="IU490" s="93"/>
      <c r="IV490" s="93"/>
      <c r="IW490" s="93"/>
    </row>
    <row r="491" customFormat="false" ht="12.75" hidden="false" customHeight="false" outlineLevel="0" collapsed="false">
      <c r="A491" s="93"/>
      <c r="B491" s="105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  <c r="CV491" s="93"/>
      <c r="CW491" s="93"/>
      <c r="CX491" s="93"/>
      <c r="CY491" s="93"/>
      <c r="CZ491" s="93"/>
      <c r="DA491" s="93"/>
      <c r="DB491" s="93"/>
      <c r="DC491" s="93"/>
      <c r="DD491" s="93"/>
      <c r="DE491" s="93"/>
      <c r="DF491" s="93"/>
      <c r="DG491" s="93"/>
      <c r="DH491" s="93"/>
      <c r="DI491" s="93"/>
      <c r="DJ491" s="93"/>
      <c r="DK491" s="93"/>
      <c r="DL491" s="93"/>
      <c r="DM491" s="93"/>
      <c r="DN491" s="93"/>
      <c r="DO491" s="93"/>
      <c r="DP491" s="93"/>
      <c r="DQ491" s="93"/>
      <c r="DR491" s="93"/>
      <c r="DS491" s="93"/>
      <c r="DT491" s="93"/>
      <c r="DU491" s="93"/>
      <c r="DV491" s="93"/>
      <c r="DW491" s="93"/>
      <c r="DX491" s="93"/>
      <c r="DY491" s="93"/>
      <c r="DZ491" s="93"/>
      <c r="EA491" s="93"/>
      <c r="EB491" s="93"/>
      <c r="EC491" s="93"/>
      <c r="ED491" s="93"/>
      <c r="EE491" s="93"/>
      <c r="EF491" s="93"/>
      <c r="EG491" s="93"/>
      <c r="EH491" s="93"/>
      <c r="EI491" s="93"/>
      <c r="EJ491" s="93"/>
      <c r="EK491" s="93"/>
      <c r="EL491" s="93"/>
      <c r="EM491" s="93"/>
      <c r="EN491" s="93"/>
      <c r="EO491" s="93"/>
      <c r="EP491" s="93"/>
      <c r="EQ491" s="93"/>
      <c r="ER491" s="93"/>
      <c r="ES491" s="93"/>
      <c r="ET491" s="93"/>
      <c r="EU491" s="93"/>
      <c r="EV491" s="93"/>
      <c r="EW491" s="93"/>
      <c r="EX491" s="93"/>
      <c r="EY491" s="93"/>
      <c r="EZ491" s="93"/>
      <c r="FA491" s="93"/>
      <c r="FB491" s="93"/>
      <c r="FC491" s="93"/>
      <c r="FD491" s="93"/>
      <c r="FE491" s="93"/>
      <c r="FF491" s="93"/>
      <c r="FG491" s="93"/>
      <c r="FH491" s="93"/>
      <c r="FI491" s="93"/>
      <c r="FJ491" s="93"/>
      <c r="FK491" s="93"/>
      <c r="FL491" s="93"/>
      <c r="FM491" s="93"/>
      <c r="FN491" s="93"/>
      <c r="FO491" s="93"/>
      <c r="FP491" s="93"/>
      <c r="FQ491" s="93"/>
      <c r="FR491" s="93"/>
      <c r="FS491" s="93"/>
      <c r="FT491" s="93"/>
      <c r="FU491" s="93"/>
      <c r="FV491" s="93"/>
      <c r="FW491" s="93"/>
      <c r="FX491" s="93"/>
      <c r="FY491" s="93"/>
      <c r="FZ491" s="93"/>
      <c r="GA491" s="93"/>
      <c r="GB491" s="93"/>
      <c r="GC491" s="93"/>
      <c r="GD491" s="93"/>
      <c r="GE491" s="93"/>
      <c r="GF491" s="93"/>
      <c r="GG491" s="93"/>
      <c r="GH491" s="93"/>
      <c r="GI491" s="93"/>
      <c r="GJ491" s="93"/>
      <c r="GK491" s="93"/>
      <c r="GL491" s="93"/>
      <c r="GM491" s="93"/>
      <c r="GN491" s="93"/>
      <c r="GO491" s="93"/>
      <c r="GP491" s="93"/>
      <c r="GQ491" s="93"/>
      <c r="GR491" s="93"/>
      <c r="GS491" s="93"/>
      <c r="GT491" s="93"/>
      <c r="GU491" s="93"/>
      <c r="GV491" s="93"/>
      <c r="GW491" s="93"/>
      <c r="GX491" s="93"/>
      <c r="GY491" s="93"/>
      <c r="GZ491" s="93"/>
      <c r="HA491" s="93"/>
      <c r="HB491" s="93"/>
      <c r="HC491" s="93"/>
      <c r="HD491" s="93"/>
      <c r="HE491" s="93"/>
      <c r="HF491" s="93"/>
      <c r="HG491" s="93"/>
      <c r="HH491" s="93"/>
      <c r="HI491" s="93"/>
      <c r="HJ491" s="93"/>
      <c r="HK491" s="93"/>
      <c r="HL491" s="93"/>
      <c r="HM491" s="93"/>
      <c r="HN491" s="93"/>
      <c r="HO491" s="93"/>
      <c r="HP491" s="93"/>
      <c r="HQ491" s="93"/>
      <c r="HR491" s="93"/>
      <c r="HS491" s="93"/>
      <c r="HT491" s="93"/>
      <c r="HU491" s="93"/>
      <c r="HV491" s="93"/>
      <c r="HW491" s="93"/>
      <c r="HX491" s="93"/>
      <c r="HY491" s="93"/>
      <c r="HZ491" s="93"/>
      <c r="IA491" s="93"/>
      <c r="IB491" s="93"/>
      <c r="IC491" s="93"/>
      <c r="ID491" s="93"/>
      <c r="IE491" s="93"/>
      <c r="IF491" s="93"/>
      <c r="IG491" s="93"/>
      <c r="IH491" s="93"/>
      <c r="II491" s="93"/>
      <c r="IJ491" s="93"/>
      <c r="IK491" s="93"/>
      <c r="IL491" s="93"/>
      <c r="IM491" s="93"/>
      <c r="IN491" s="93"/>
      <c r="IO491" s="93"/>
      <c r="IP491" s="93"/>
      <c r="IQ491" s="93"/>
      <c r="IR491" s="93"/>
      <c r="IS491" s="93"/>
      <c r="IT491" s="93"/>
      <c r="IU491" s="93"/>
      <c r="IV491" s="93"/>
      <c r="IW491" s="93"/>
    </row>
    <row r="492" customFormat="false" ht="12.75" hidden="false" customHeight="false" outlineLevel="0" collapsed="false">
      <c r="A492" s="93"/>
      <c r="B492" s="105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  <c r="CV492" s="93"/>
      <c r="CW492" s="93"/>
      <c r="CX492" s="93"/>
      <c r="CY492" s="93"/>
      <c r="CZ492" s="93"/>
      <c r="DA492" s="93"/>
      <c r="DB492" s="93"/>
      <c r="DC492" s="93"/>
      <c r="DD492" s="93"/>
      <c r="DE492" s="93"/>
      <c r="DF492" s="93"/>
      <c r="DG492" s="93"/>
      <c r="DH492" s="93"/>
      <c r="DI492" s="93"/>
      <c r="DJ492" s="93"/>
      <c r="DK492" s="93"/>
      <c r="DL492" s="93"/>
      <c r="DM492" s="93"/>
      <c r="DN492" s="93"/>
      <c r="DO492" s="93"/>
      <c r="DP492" s="93"/>
      <c r="DQ492" s="93"/>
      <c r="DR492" s="93"/>
      <c r="DS492" s="93"/>
      <c r="DT492" s="93"/>
      <c r="DU492" s="93"/>
      <c r="DV492" s="93"/>
      <c r="DW492" s="93"/>
      <c r="DX492" s="93"/>
      <c r="DY492" s="93"/>
      <c r="DZ492" s="93"/>
      <c r="EA492" s="93"/>
      <c r="EB492" s="93"/>
      <c r="EC492" s="93"/>
      <c r="ED492" s="93"/>
      <c r="EE492" s="93"/>
      <c r="EF492" s="93"/>
      <c r="EG492" s="93"/>
      <c r="EH492" s="93"/>
      <c r="EI492" s="93"/>
      <c r="EJ492" s="93"/>
      <c r="EK492" s="93"/>
      <c r="EL492" s="93"/>
      <c r="EM492" s="93"/>
      <c r="EN492" s="93"/>
      <c r="EO492" s="93"/>
      <c r="EP492" s="93"/>
      <c r="EQ492" s="93"/>
      <c r="ER492" s="93"/>
      <c r="ES492" s="93"/>
      <c r="ET492" s="93"/>
      <c r="EU492" s="93"/>
      <c r="EV492" s="93"/>
      <c r="EW492" s="93"/>
      <c r="EX492" s="93"/>
      <c r="EY492" s="93"/>
      <c r="EZ492" s="93"/>
      <c r="FA492" s="93"/>
      <c r="FB492" s="93"/>
      <c r="FC492" s="93"/>
      <c r="FD492" s="93"/>
      <c r="FE492" s="93"/>
      <c r="FF492" s="93"/>
      <c r="FG492" s="93"/>
      <c r="FH492" s="93"/>
      <c r="FI492" s="93"/>
      <c r="FJ492" s="93"/>
      <c r="FK492" s="93"/>
      <c r="FL492" s="93"/>
      <c r="FM492" s="93"/>
      <c r="FN492" s="93"/>
      <c r="FO492" s="93"/>
      <c r="FP492" s="93"/>
      <c r="FQ492" s="93"/>
      <c r="FR492" s="93"/>
      <c r="FS492" s="93"/>
      <c r="FT492" s="93"/>
      <c r="FU492" s="93"/>
      <c r="FV492" s="93"/>
      <c r="FW492" s="93"/>
      <c r="FX492" s="93"/>
      <c r="FY492" s="93"/>
      <c r="FZ492" s="93"/>
      <c r="GA492" s="93"/>
      <c r="GB492" s="93"/>
      <c r="GC492" s="93"/>
      <c r="GD492" s="93"/>
      <c r="GE492" s="93"/>
      <c r="GF492" s="93"/>
      <c r="GG492" s="93"/>
      <c r="GH492" s="93"/>
      <c r="GI492" s="93"/>
      <c r="GJ492" s="93"/>
      <c r="GK492" s="93"/>
      <c r="GL492" s="93"/>
      <c r="GM492" s="93"/>
      <c r="GN492" s="93"/>
      <c r="GO492" s="93"/>
      <c r="GP492" s="93"/>
      <c r="GQ492" s="93"/>
      <c r="GR492" s="93"/>
      <c r="GS492" s="93"/>
      <c r="GT492" s="93"/>
      <c r="GU492" s="93"/>
      <c r="GV492" s="93"/>
      <c r="GW492" s="93"/>
      <c r="GX492" s="93"/>
      <c r="GY492" s="93"/>
      <c r="GZ492" s="93"/>
      <c r="HA492" s="93"/>
      <c r="HB492" s="93"/>
      <c r="HC492" s="93"/>
      <c r="HD492" s="93"/>
      <c r="HE492" s="93"/>
      <c r="HF492" s="93"/>
      <c r="HG492" s="93"/>
      <c r="HH492" s="93"/>
      <c r="HI492" s="93"/>
      <c r="HJ492" s="93"/>
      <c r="HK492" s="93"/>
      <c r="HL492" s="93"/>
      <c r="HM492" s="93"/>
      <c r="HN492" s="93"/>
      <c r="HO492" s="93"/>
      <c r="HP492" s="93"/>
      <c r="HQ492" s="93"/>
      <c r="HR492" s="93"/>
      <c r="HS492" s="93"/>
      <c r="HT492" s="93"/>
      <c r="HU492" s="93"/>
      <c r="HV492" s="93"/>
      <c r="HW492" s="93"/>
      <c r="HX492" s="93"/>
      <c r="HY492" s="93"/>
      <c r="HZ492" s="93"/>
      <c r="IA492" s="93"/>
      <c r="IB492" s="93"/>
      <c r="IC492" s="93"/>
      <c r="ID492" s="93"/>
      <c r="IE492" s="93"/>
      <c r="IF492" s="93"/>
      <c r="IG492" s="93"/>
      <c r="IH492" s="93"/>
      <c r="II492" s="93"/>
      <c r="IJ492" s="93"/>
      <c r="IK492" s="93"/>
      <c r="IL492" s="93"/>
      <c r="IM492" s="93"/>
      <c r="IN492" s="93"/>
      <c r="IO492" s="93"/>
      <c r="IP492" s="93"/>
      <c r="IQ492" s="93"/>
      <c r="IR492" s="93"/>
      <c r="IS492" s="93"/>
      <c r="IT492" s="93"/>
      <c r="IU492" s="93"/>
      <c r="IV492" s="93"/>
      <c r="IW492" s="93"/>
    </row>
    <row r="493" customFormat="false" ht="12.75" hidden="false" customHeight="false" outlineLevel="0" collapsed="false">
      <c r="A493" s="93"/>
      <c r="B493" s="105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  <c r="CV493" s="93"/>
      <c r="CW493" s="93"/>
      <c r="CX493" s="93"/>
      <c r="CY493" s="93"/>
      <c r="CZ493" s="93"/>
      <c r="DA493" s="93"/>
      <c r="DB493" s="93"/>
      <c r="DC493" s="93"/>
      <c r="DD493" s="93"/>
      <c r="DE493" s="93"/>
      <c r="DF493" s="93"/>
      <c r="DG493" s="93"/>
      <c r="DH493" s="93"/>
      <c r="DI493" s="93"/>
      <c r="DJ493" s="93"/>
      <c r="DK493" s="93"/>
      <c r="DL493" s="93"/>
      <c r="DM493" s="93"/>
      <c r="DN493" s="93"/>
      <c r="DO493" s="93"/>
      <c r="DP493" s="93"/>
      <c r="DQ493" s="93"/>
      <c r="DR493" s="93"/>
      <c r="DS493" s="93"/>
      <c r="DT493" s="93"/>
      <c r="DU493" s="93"/>
      <c r="DV493" s="93"/>
      <c r="DW493" s="93"/>
      <c r="DX493" s="93"/>
      <c r="DY493" s="93"/>
      <c r="DZ493" s="93"/>
      <c r="EA493" s="93"/>
      <c r="EB493" s="93"/>
      <c r="EC493" s="93"/>
      <c r="ED493" s="93"/>
      <c r="EE493" s="93"/>
      <c r="EF493" s="93"/>
      <c r="EG493" s="93"/>
      <c r="EH493" s="93"/>
      <c r="EI493" s="93"/>
      <c r="EJ493" s="93"/>
      <c r="EK493" s="93"/>
      <c r="EL493" s="93"/>
      <c r="EM493" s="93"/>
      <c r="EN493" s="93"/>
      <c r="EO493" s="93"/>
      <c r="EP493" s="93"/>
      <c r="EQ493" s="93"/>
      <c r="ER493" s="93"/>
      <c r="ES493" s="93"/>
      <c r="ET493" s="93"/>
      <c r="EU493" s="93"/>
      <c r="EV493" s="93"/>
      <c r="EW493" s="93"/>
      <c r="EX493" s="93"/>
      <c r="EY493" s="93"/>
      <c r="EZ493" s="93"/>
      <c r="FA493" s="93"/>
      <c r="FB493" s="93"/>
      <c r="FC493" s="93"/>
      <c r="FD493" s="93"/>
      <c r="FE493" s="93"/>
      <c r="FF493" s="93"/>
      <c r="FG493" s="93"/>
      <c r="FH493" s="93"/>
      <c r="FI493" s="93"/>
      <c r="FJ493" s="93"/>
      <c r="FK493" s="93"/>
      <c r="FL493" s="93"/>
      <c r="FM493" s="93"/>
      <c r="FN493" s="93"/>
      <c r="FO493" s="93"/>
      <c r="FP493" s="93"/>
      <c r="FQ493" s="93"/>
      <c r="FR493" s="93"/>
      <c r="FS493" s="93"/>
      <c r="FT493" s="93"/>
      <c r="FU493" s="93"/>
      <c r="FV493" s="93"/>
      <c r="FW493" s="93"/>
      <c r="FX493" s="93"/>
      <c r="FY493" s="93"/>
      <c r="FZ493" s="93"/>
      <c r="GA493" s="93"/>
      <c r="GB493" s="93"/>
      <c r="GC493" s="93"/>
      <c r="GD493" s="93"/>
      <c r="GE493" s="93"/>
      <c r="GF493" s="93"/>
      <c r="GG493" s="93"/>
      <c r="GH493" s="93"/>
      <c r="GI493" s="93"/>
      <c r="GJ493" s="93"/>
      <c r="GK493" s="93"/>
      <c r="GL493" s="93"/>
      <c r="GM493" s="93"/>
      <c r="GN493" s="93"/>
      <c r="GO493" s="93"/>
      <c r="GP493" s="93"/>
      <c r="GQ493" s="93"/>
      <c r="GR493" s="93"/>
      <c r="GS493" s="93"/>
      <c r="GT493" s="93"/>
      <c r="GU493" s="93"/>
      <c r="GV493" s="93"/>
      <c r="GW493" s="93"/>
      <c r="GX493" s="93"/>
      <c r="GY493" s="93"/>
      <c r="GZ493" s="93"/>
      <c r="HA493" s="93"/>
      <c r="HB493" s="93"/>
      <c r="HC493" s="93"/>
      <c r="HD493" s="93"/>
      <c r="HE493" s="93"/>
      <c r="HF493" s="93"/>
      <c r="HG493" s="93"/>
      <c r="HH493" s="93"/>
      <c r="HI493" s="93"/>
      <c r="HJ493" s="93"/>
      <c r="HK493" s="93"/>
      <c r="HL493" s="93"/>
      <c r="HM493" s="93"/>
      <c r="HN493" s="93"/>
      <c r="HO493" s="93"/>
      <c r="HP493" s="93"/>
      <c r="HQ493" s="93"/>
      <c r="HR493" s="93"/>
      <c r="HS493" s="93"/>
      <c r="HT493" s="93"/>
      <c r="HU493" s="93"/>
      <c r="HV493" s="93"/>
      <c r="HW493" s="93"/>
      <c r="HX493" s="93"/>
      <c r="HY493" s="93"/>
      <c r="HZ493" s="93"/>
      <c r="IA493" s="93"/>
      <c r="IB493" s="93"/>
      <c r="IC493" s="93"/>
      <c r="ID493" s="93"/>
      <c r="IE493" s="93"/>
      <c r="IF493" s="93"/>
      <c r="IG493" s="93"/>
      <c r="IH493" s="93"/>
      <c r="II493" s="93"/>
      <c r="IJ493" s="93"/>
      <c r="IK493" s="93"/>
      <c r="IL493" s="93"/>
      <c r="IM493" s="93"/>
      <c r="IN493" s="93"/>
      <c r="IO493" s="93"/>
      <c r="IP493" s="93"/>
      <c r="IQ493" s="93"/>
      <c r="IR493" s="93"/>
      <c r="IS493" s="93"/>
      <c r="IT493" s="93"/>
      <c r="IU493" s="93"/>
      <c r="IV493" s="93"/>
      <c r="IW493" s="93"/>
    </row>
    <row r="494" customFormat="false" ht="12.75" hidden="false" customHeight="false" outlineLevel="0" collapsed="false">
      <c r="A494" s="93"/>
      <c r="B494" s="105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  <c r="CV494" s="93"/>
      <c r="CW494" s="93"/>
      <c r="CX494" s="93"/>
      <c r="CY494" s="93"/>
      <c r="CZ494" s="93"/>
      <c r="DA494" s="93"/>
      <c r="DB494" s="93"/>
      <c r="DC494" s="93"/>
      <c r="DD494" s="93"/>
      <c r="DE494" s="93"/>
      <c r="DF494" s="93"/>
      <c r="DG494" s="93"/>
      <c r="DH494" s="93"/>
      <c r="DI494" s="93"/>
      <c r="DJ494" s="93"/>
      <c r="DK494" s="93"/>
      <c r="DL494" s="93"/>
      <c r="DM494" s="93"/>
      <c r="DN494" s="93"/>
      <c r="DO494" s="93"/>
      <c r="DP494" s="93"/>
      <c r="DQ494" s="93"/>
      <c r="DR494" s="93"/>
      <c r="DS494" s="93"/>
      <c r="DT494" s="93"/>
      <c r="DU494" s="93"/>
      <c r="DV494" s="93"/>
      <c r="DW494" s="93"/>
      <c r="DX494" s="93"/>
      <c r="DY494" s="93"/>
      <c r="DZ494" s="93"/>
      <c r="EA494" s="93"/>
      <c r="EB494" s="93"/>
      <c r="EC494" s="93"/>
      <c r="ED494" s="93"/>
      <c r="EE494" s="93"/>
      <c r="EF494" s="93"/>
      <c r="EG494" s="93"/>
      <c r="EH494" s="93"/>
      <c r="EI494" s="93"/>
      <c r="EJ494" s="93"/>
      <c r="EK494" s="93"/>
      <c r="EL494" s="93"/>
      <c r="EM494" s="93"/>
      <c r="EN494" s="93"/>
      <c r="EO494" s="93"/>
      <c r="EP494" s="93"/>
      <c r="EQ494" s="93"/>
      <c r="ER494" s="93"/>
      <c r="ES494" s="93"/>
      <c r="ET494" s="93"/>
      <c r="EU494" s="93"/>
      <c r="EV494" s="93"/>
      <c r="EW494" s="93"/>
      <c r="EX494" s="93"/>
      <c r="EY494" s="93"/>
      <c r="EZ494" s="93"/>
      <c r="FA494" s="93"/>
      <c r="FB494" s="93"/>
      <c r="FC494" s="93"/>
      <c r="FD494" s="93"/>
      <c r="FE494" s="93"/>
      <c r="FF494" s="93"/>
      <c r="FG494" s="93"/>
      <c r="FH494" s="93"/>
      <c r="FI494" s="93"/>
      <c r="FJ494" s="93"/>
      <c r="FK494" s="93"/>
      <c r="FL494" s="93"/>
      <c r="FM494" s="93"/>
      <c r="FN494" s="93"/>
      <c r="FO494" s="93"/>
      <c r="FP494" s="93"/>
      <c r="FQ494" s="93"/>
      <c r="FR494" s="93"/>
      <c r="FS494" s="93"/>
      <c r="FT494" s="93"/>
      <c r="FU494" s="93"/>
      <c r="FV494" s="93"/>
      <c r="FW494" s="93"/>
      <c r="FX494" s="93"/>
      <c r="FY494" s="93"/>
      <c r="FZ494" s="93"/>
      <c r="GA494" s="93"/>
      <c r="GB494" s="93"/>
      <c r="GC494" s="93"/>
      <c r="GD494" s="93"/>
      <c r="GE494" s="93"/>
      <c r="GF494" s="93"/>
      <c r="GG494" s="93"/>
      <c r="GH494" s="93"/>
      <c r="GI494" s="93"/>
      <c r="GJ494" s="93"/>
      <c r="GK494" s="93"/>
      <c r="GL494" s="93"/>
      <c r="GM494" s="93"/>
      <c r="GN494" s="93"/>
      <c r="GO494" s="93"/>
      <c r="GP494" s="93"/>
      <c r="GQ494" s="93"/>
      <c r="GR494" s="93"/>
      <c r="GS494" s="93"/>
      <c r="GT494" s="93"/>
      <c r="GU494" s="93"/>
      <c r="GV494" s="93"/>
      <c r="GW494" s="93"/>
      <c r="GX494" s="93"/>
      <c r="GY494" s="93"/>
      <c r="GZ494" s="93"/>
      <c r="HA494" s="93"/>
      <c r="HB494" s="93"/>
      <c r="HC494" s="93"/>
      <c r="HD494" s="93"/>
      <c r="HE494" s="93"/>
      <c r="HF494" s="93"/>
      <c r="HG494" s="93"/>
      <c r="HH494" s="93"/>
      <c r="HI494" s="93"/>
      <c r="HJ494" s="93"/>
      <c r="HK494" s="93"/>
      <c r="HL494" s="93"/>
      <c r="HM494" s="93"/>
      <c r="HN494" s="93"/>
      <c r="HO494" s="93"/>
      <c r="HP494" s="93"/>
      <c r="HQ494" s="93"/>
      <c r="HR494" s="93"/>
      <c r="HS494" s="93"/>
      <c r="HT494" s="93"/>
      <c r="HU494" s="93"/>
      <c r="HV494" s="93"/>
      <c r="HW494" s="93"/>
      <c r="HX494" s="93"/>
      <c r="HY494" s="93"/>
      <c r="HZ494" s="93"/>
      <c r="IA494" s="93"/>
      <c r="IB494" s="93"/>
      <c r="IC494" s="93"/>
      <c r="ID494" s="93"/>
      <c r="IE494" s="93"/>
      <c r="IF494" s="93"/>
      <c r="IG494" s="93"/>
      <c r="IH494" s="93"/>
      <c r="II494" s="93"/>
      <c r="IJ494" s="93"/>
      <c r="IK494" s="93"/>
      <c r="IL494" s="93"/>
      <c r="IM494" s="93"/>
      <c r="IN494" s="93"/>
      <c r="IO494" s="93"/>
      <c r="IP494" s="93"/>
      <c r="IQ494" s="93"/>
      <c r="IR494" s="93"/>
      <c r="IS494" s="93"/>
      <c r="IT494" s="93"/>
      <c r="IU494" s="93"/>
      <c r="IV494" s="93"/>
      <c r="IW494" s="93"/>
    </row>
    <row r="495" customFormat="false" ht="12.75" hidden="false" customHeight="false" outlineLevel="0" collapsed="false">
      <c r="A495" s="93"/>
      <c r="B495" s="105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  <c r="CV495" s="93"/>
      <c r="CW495" s="93"/>
      <c r="CX495" s="93"/>
      <c r="CY495" s="93"/>
      <c r="CZ495" s="93"/>
      <c r="DA495" s="93"/>
      <c r="DB495" s="93"/>
      <c r="DC495" s="93"/>
      <c r="DD495" s="93"/>
      <c r="DE495" s="93"/>
      <c r="DF495" s="93"/>
      <c r="DG495" s="93"/>
      <c r="DH495" s="93"/>
      <c r="DI495" s="93"/>
      <c r="DJ495" s="93"/>
      <c r="DK495" s="93"/>
      <c r="DL495" s="93"/>
      <c r="DM495" s="93"/>
      <c r="DN495" s="93"/>
      <c r="DO495" s="93"/>
      <c r="DP495" s="93"/>
      <c r="DQ495" s="93"/>
      <c r="DR495" s="93"/>
      <c r="DS495" s="93"/>
      <c r="DT495" s="93"/>
      <c r="DU495" s="93"/>
      <c r="DV495" s="93"/>
      <c r="DW495" s="93"/>
      <c r="DX495" s="93"/>
      <c r="DY495" s="93"/>
      <c r="DZ495" s="93"/>
      <c r="EA495" s="93"/>
      <c r="EB495" s="93"/>
      <c r="EC495" s="93"/>
      <c r="ED495" s="93"/>
      <c r="EE495" s="93"/>
      <c r="EF495" s="93"/>
      <c r="EG495" s="93"/>
      <c r="EH495" s="93"/>
      <c r="EI495" s="93"/>
      <c r="EJ495" s="93"/>
      <c r="EK495" s="93"/>
      <c r="EL495" s="93"/>
      <c r="EM495" s="93"/>
      <c r="EN495" s="93"/>
      <c r="EO495" s="93"/>
      <c r="EP495" s="93"/>
      <c r="EQ495" s="93"/>
      <c r="ER495" s="93"/>
      <c r="ES495" s="93"/>
      <c r="ET495" s="93"/>
      <c r="EU495" s="93"/>
      <c r="EV495" s="93"/>
      <c r="EW495" s="93"/>
      <c r="EX495" s="93"/>
      <c r="EY495" s="93"/>
      <c r="EZ495" s="93"/>
      <c r="FA495" s="93"/>
      <c r="FB495" s="93"/>
      <c r="FC495" s="93"/>
      <c r="FD495" s="93"/>
      <c r="FE495" s="93"/>
      <c r="FF495" s="93"/>
      <c r="FG495" s="93"/>
      <c r="FH495" s="93"/>
      <c r="FI495" s="93"/>
      <c r="FJ495" s="93"/>
      <c r="FK495" s="93"/>
      <c r="FL495" s="93"/>
      <c r="FM495" s="93"/>
      <c r="FN495" s="93"/>
      <c r="FO495" s="93"/>
      <c r="FP495" s="93"/>
      <c r="FQ495" s="93"/>
      <c r="FR495" s="93"/>
      <c r="FS495" s="93"/>
      <c r="FT495" s="93"/>
      <c r="FU495" s="93"/>
      <c r="FV495" s="93"/>
      <c r="FW495" s="93"/>
      <c r="FX495" s="93"/>
      <c r="FY495" s="93"/>
      <c r="FZ495" s="93"/>
      <c r="GA495" s="93"/>
      <c r="GB495" s="93"/>
      <c r="GC495" s="93"/>
      <c r="GD495" s="93"/>
      <c r="GE495" s="93"/>
      <c r="GF495" s="93"/>
      <c r="GG495" s="93"/>
      <c r="GH495" s="93"/>
      <c r="GI495" s="93"/>
      <c r="GJ495" s="93"/>
      <c r="GK495" s="93"/>
      <c r="GL495" s="93"/>
      <c r="GM495" s="93"/>
      <c r="GN495" s="93"/>
      <c r="GO495" s="93"/>
      <c r="GP495" s="93"/>
      <c r="GQ495" s="93"/>
      <c r="GR495" s="93"/>
      <c r="GS495" s="93"/>
      <c r="GT495" s="93"/>
      <c r="GU495" s="93"/>
      <c r="GV495" s="93"/>
      <c r="GW495" s="93"/>
      <c r="GX495" s="93"/>
      <c r="GY495" s="93"/>
      <c r="GZ495" s="93"/>
      <c r="HA495" s="93"/>
      <c r="HB495" s="93"/>
      <c r="HC495" s="93"/>
      <c r="HD495" s="93"/>
      <c r="HE495" s="93"/>
      <c r="HF495" s="93"/>
      <c r="HG495" s="93"/>
      <c r="HH495" s="93"/>
      <c r="HI495" s="93"/>
      <c r="HJ495" s="93"/>
      <c r="HK495" s="93"/>
      <c r="HL495" s="93"/>
      <c r="HM495" s="93"/>
      <c r="HN495" s="93"/>
      <c r="HO495" s="93"/>
      <c r="HP495" s="93"/>
      <c r="HQ495" s="93"/>
      <c r="HR495" s="93"/>
      <c r="HS495" s="93"/>
      <c r="HT495" s="93"/>
      <c r="HU495" s="93"/>
      <c r="HV495" s="93"/>
      <c r="HW495" s="93"/>
      <c r="HX495" s="93"/>
      <c r="HY495" s="93"/>
      <c r="HZ495" s="93"/>
      <c r="IA495" s="93"/>
      <c r="IB495" s="93"/>
      <c r="IC495" s="93"/>
      <c r="ID495" s="93"/>
      <c r="IE495" s="93"/>
      <c r="IF495" s="93"/>
      <c r="IG495" s="93"/>
      <c r="IH495" s="93"/>
      <c r="II495" s="93"/>
      <c r="IJ495" s="93"/>
      <c r="IK495" s="93"/>
      <c r="IL495" s="93"/>
      <c r="IM495" s="93"/>
      <c r="IN495" s="93"/>
      <c r="IO495" s="93"/>
      <c r="IP495" s="93"/>
      <c r="IQ495" s="93"/>
      <c r="IR495" s="93"/>
      <c r="IS495" s="93"/>
      <c r="IT495" s="93"/>
      <c r="IU495" s="93"/>
      <c r="IV495" s="93"/>
      <c r="IW495" s="93"/>
    </row>
    <row r="496" customFormat="false" ht="12.75" hidden="false" customHeight="false" outlineLevel="0" collapsed="false">
      <c r="A496" s="93"/>
      <c r="B496" s="105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  <c r="EC496" s="93"/>
      <c r="ED496" s="93"/>
      <c r="EE496" s="93"/>
      <c r="EF496" s="93"/>
      <c r="EG496" s="93"/>
      <c r="EH496" s="93"/>
      <c r="EI496" s="93"/>
      <c r="EJ496" s="93"/>
      <c r="EK496" s="93"/>
      <c r="EL496" s="93"/>
      <c r="EM496" s="93"/>
      <c r="EN496" s="93"/>
      <c r="EO496" s="93"/>
      <c r="EP496" s="93"/>
      <c r="EQ496" s="93"/>
      <c r="ER496" s="93"/>
      <c r="ES496" s="93"/>
      <c r="ET496" s="93"/>
      <c r="EU496" s="93"/>
      <c r="EV496" s="93"/>
      <c r="EW496" s="93"/>
      <c r="EX496" s="93"/>
      <c r="EY496" s="93"/>
      <c r="EZ496" s="93"/>
      <c r="FA496" s="93"/>
      <c r="FB496" s="93"/>
      <c r="FC496" s="93"/>
      <c r="FD496" s="93"/>
      <c r="FE496" s="93"/>
      <c r="FF496" s="93"/>
      <c r="FG496" s="93"/>
      <c r="FH496" s="93"/>
      <c r="FI496" s="93"/>
      <c r="FJ496" s="93"/>
      <c r="FK496" s="93"/>
      <c r="FL496" s="93"/>
      <c r="FM496" s="93"/>
      <c r="FN496" s="93"/>
      <c r="FO496" s="93"/>
      <c r="FP496" s="93"/>
      <c r="FQ496" s="93"/>
      <c r="FR496" s="93"/>
      <c r="FS496" s="93"/>
      <c r="FT496" s="93"/>
      <c r="FU496" s="93"/>
      <c r="FV496" s="93"/>
      <c r="FW496" s="93"/>
      <c r="FX496" s="93"/>
      <c r="FY496" s="93"/>
      <c r="FZ496" s="93"/>
      <c r="GA496" s="93"/>
      <c r="GB496" s="93"/>
      <c r="GC496" s="93"/>
      <c r="GD496" s="93"/>
      <c r="GE496" s="93"/>
      <c r="GF496" s="93"/>
      <c r="GG496" s="93"/>
      <c r="GH496" s="93"/>
      <c r="GI496" s="93"/>
      <c r="GJ496" s="93"/>
      <c r="GK496" s="93"/>
      <c r="GL496" s="93"/>
      <c r="GM496" s="93"/>
      <c r="GN496" s="93"/>
      <c r="GO496" s="93"/>
      <c r="GP496" s="93"/>
      <c r="GQ496" s="93"/>
      <c r="GR496" s="93"/>
      <c r="GS496" s="93"/>
      <c r="GT496" s="93"/>
      <c r="GU496" s="93"/>
      <c r="GV496" s="93"/>
      <c r="GW496" s="93"/>
      <c r="GX496" s="93"/>
      <c r="GY496" s="93"/>
      <c r="GZ496" s="93"/>
      <c r="HA496" s="93"/>
      <c r="HB496" s="93"/>
      <c r="HC496" s="93"/>
      <c r="HD496" s="93"/>
      <c r="HE496" s="93"/>
      <c r="HF496" s="93"/>
      <c r="HG496" s="93"/>
      <c r="HH496" s="93"/>
      <c r="HI496" s="93"/>
      <c r="HJ496" s="93"/>
      <c r="HK496" s="93"/>
      <c r="HL496" s="93"/>
      <c r="HM496" s="93"/>
      <c r="HN496" s="93"/>
      <c r="HO496" s="93"/>
      <c r="HP496" s="93"/>
      <c r="HQ496" s="93"/>
      <c r="HR496" s="93"/>
      <c r="HS496" s="93"/>
      <c r="HT496" s="93"/>
      <c r="HU496" s="93"/>
      <c r="HV496" s="93"/>
      <c r="HW496" s="93"/>
      <c r="HX496" s="93"/>
      <c r="HY496" s="93"/>
      <c r="HZ496" s="93"/>
      <c r="IA496" s="93"/>
      <c r="IB496" s="93"/>
      <c r="IC496" s="93"/>
      <c r="ID496" s="93"/>
      <c r="IE496" s="93"/>
      <c r="IF496" s="93"/>
      <c r="IG496" s="93"/>
      <c r="IH496" s="93"/>
      <c r="II496" s="93"/>
      <c r="IJ496" s="93"/>
      <c r="IK496" s="93"/>
      <c r="IL496" s="93"/>
      <c r="IM496" s="93"/>
      <c r="IN496" s="93"/>
      <c r="IO496" s="93"/>
      <c r="IP496" s="93"/>
      <c r="IQ496" s="93"/>
      <c r="IR496" s="93"/>
      <c r="IS496" s="93"/>
      <c r="IT496" s="93"/>
      <c r="IU496" s="93"/>
      <c r="IV496" s="93"/>
      <c r="IW496" s="93"/>
    </row>
    <row r="497" customFormat="false" ht="12.75" hidden="false" customHeight="false" outlineLevel="0" collapsed="false">
      <c r="A497" s="93"/>
      <c r="B497" s="105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  <c r="CV497" s="93"/>
      <c r="CW497" s="93"/>
      <c r="CX497" s="93"/>
      <c r="CY497" s="93"/>
      <c r="CZ497" s="93"/>
      <c r="DA497" s="93"/>
      <c r="DB497" s="93"/>
      <c r="DC497" s="93"/>
      <c r="DD497" s="93"/>
      <c r="DE497" s="93"/>
      <c r="DF497" s="93"/>
      <c r="DG497" s="93"/>
      <c r="DH497" s="93"/>
      <c r="DI497" s="93"/>
      <c r="DJ497" s="93"/>
      <c r="DK497" s="93"/>
      <c r="DL497" s="93"/>
      <c r="DM497" s="93"/>
      <c r="DN497" s="93"/>
      <c r="DO497" s="93"/>
      <c r="DP497" s="93"/>
      <c r="DQ497" s="93"/>
      <c r="DR497" s="93"/>
      <c r="DS497" s="93"/>
      <c r="DT497" s="93"/>
      <c r="DU497" s="93"/>
      <c r="DV497" s="93"/>
      <c r="DW497" s="93"/>
      <c r="DX497" s="93"/>
      <c r="DY497" s="93"/>
      <c r="DZ497" s="93"/>
      <c r="EA497" s="93"/>
      <c r="EB497" s="93"/>
      <c r="EC497" s="93"/>
      <c r="ED497" s="93"/>
      <c r="EE497" s="93"/>
      <c r="EF497" s="93"/>
      <c r="EG497" s="93"/>
      <c r="EH497" s="93"/>
      <c r="EI497" s="93"/>
      <c r="EJ497" s="93"/>
      <c r="EK497" s="93"/>
      <c r="EL497" s="93"/>
      <c r="EM497" s="93"/>
      <c r="EN497" s="93"/>
      <c r="EO497" s="93"/>
      <c r="EP497" s="93"/>
      <c r="EQ497" s="93"/>
      <c r="ER497" s="93"/>
      <c r="ES497" s="93"/>
      <c r="ET497" s="93"/>
      <c r="EU497" s="93"/>
      <c r="EV497" s="93"/>
      <c r="EW497" s="93"/>
      <c r="EX497" s="93"/>
      <c r="EY497" s="93"/>
      <c r="EZ497" s="93"/>
      <c r="FA497" s="93"/>
      <c r="FB497" s="93"/>
      <c r="FC497" s="93"/>
      <c r="FD497" s="93"/>
      <c r="FE497" s="93"/>
      <c r="FF497" s="93"/>
      <c r="FG497" s="93"/>
      <c r="FH497" s="93"/>
      <c r="FI497" s="93"/>
      <c r="FJ497" s="93"/>
      <c r="FK497" s="93"/>
      <c r="FL497" s="93"/>
      <c r="FM497" s="93"/>
      <c r="FN497" s="93"/>
      <c r="FO497" s="93"/>
      <c r="FP497" s="93"/>
      <c r="FQ497" s="93"/>
      <c r="FR497" s="93"/>
      <c r="FS497" s="93"/>
      <c r="FT497" s="93"/>
      <c r="FU497" s="93"/>
      <c r="FV497" s="93"/>
      <c r="FW497" s="93"/>
      <c r="FX497" s="93"/>
      <c r="FY497" s="93"/>
      <c r="FZ497" s="93"/>
      <c r="GA497" s="93"/>
      <c r="GB497" s="93"/>
      <c r="GC497" s="93"/>
      <c r="GD497" s="93"/>
      <c r="GE497" s="93"/>
      <c r="GF497" s="93"/>
      <c r="GG497" s="93"/>
      <c r="GH497" s="93"/>
      <c r="GI497" s="93"/>
      <c r="GJ497" s="93"/>
      <c r="GK497" s="93"/>
      <c r="GL497" s="93"/>
      <c r="GM497" s="93"/>
      <c r="GN497" s="93"/>
      <c r="GO497" s="93"/>
      <c r="GP497" s="93"/>
      <c r="GQ497" s="93"/>
      <c r="GR497" s="93"/>
      <c r="GS497" s="93"/>
      <c r="GT497" s="93"/>
      <c r="GU497" s="93"/>
      <c r="GV497" s="93"/>
      <c r="GW497" s="93"/>
      <c r="GX497" s="93"/>
      <c r="GY497" s="93"/>
      <c r="GZ497" s="93"/>
      <c r="HA497" s="93"/>
      <c r="HB497" s="93"/>
      <c r="HC497" s="93"/>
      <c r="HD497" s="93"/>
      <c r="HE497" s="93"/>
      <c r="HF497" s="93"/>
      <c r="HG497" s="93"/>
      <c r="HH497" s="93"/>
      <c r="HI497" s="93"/>
      <c r="HJ497" s="93"/>
      <c r="HK497" s="93"/>
      <c r="HL497" s="93"/>
      <c r="HM497" s="93"/>
      <c r="HN497" s="93"/>
      <c r="HO497" s="93"/>
      <c r="HP497" s="93"/>
      <c r="HQ497" s="93"/>
      <c r="HR497" s="93"/>
      <c r="HS497" s="93"/>
      <c r="HT497" s="93"/>
      <c r="HU497" s="93"/>
      <c r="HV497" s="93"/>
      <c r="HW497" s="93"/>
      <c r="HX497" s="93"/>
      <c r="HY497" s="93"/>
      <c r="HZ497" s="93"/>
      <c r="IA497" s="93"/>
      <c r="IB497" s="93"/>
      <c r="IC497" s="93"/>
      <c r="ID497" s="93"/>
      <c r="IE497" s="93"/>
      <c r="IF497" s="93"/>
      <c r="IG497" s="93"/>
      <c r="IH497" s="93"/>
      <c r="II497" s="93"/>
      <c r="IJ497" s="93"/>
      <c r="IK497" s="93"/>
      <c r="IL497" s="93"/>
      <c r="IM497" s="93"/>
      <c r="IN497" s="93"/>
      <c r="IO497" s="93"/>
      <c r="IP497" s="93"/>
      <c r="IQ497" s="93"/>
      <c r="IR497" s="93"/>
      <c r="IS497" s="93"/>
      <c r="IT497" s="93"/>
      <c r="IU497" s="93"/>
      <c r="IV497" s="93"/>
      <c r="IW497" s="93"/>
    </row>
    <row r="498" customFormat="false" ht="12.75" hidden="false" customHeight="false" outlineLevel="0" collapsed="false">
      <c r="A498" s="93"/>
      <c r="B498" s="105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  <c r="CV498" s="93"/>
      <c r="CW498" s="93"/>
      <c r="CX498" s="93"/>
      <c r="CY498" s="93"/>
      <c r="CZ498" s="93"/>
      <c r="DA498" s="93"/>
      <c r="DB498" s="93"/>
      <c r="DC498" s="93"/>
      <c r="DD498" s="93"/>
      <c r="DE498" s="93"/>
      <c r="DF498" s="93"/>
      <c r="DG498" s="93"/>
      <c r="DH498" s="93"/>
      <c r="DI498" s="93"/>
      <c r="DJ498" s="93"/>
      <c r="DK498" s="93"/>
      <c r="DL498" s="93"/>
      <c r="DM498" s="93"/>
      <c r="DN498" s="93"/>
      <c r="DO498" s="93"/>
      <c r="DP498" s="93"/>
      <c r="DQ498" s="93"/>
      <c r="DR498" s="93"/>
      <c r="DS498" s="93"/>
      <c r="DT498" s="93"/>
      <c r="DU498" s="93"/>
      <c r="DV498" s="93"/>
      <c r="DW498" s="93"/>
      <c r="DX498" s="93"/>
      <c r="DY498" s="93"/>
      <c r="DZ498" s="93"/>
      <c r="EA498" s="93"/>
      <c r="EB498" s="93"/>
      <c r="EC498" s="93"/>
      <c r="ED498" s="93"/>
      <c r="EE498" s="93"/>
      <c r="EF498" s="93"/>
      <c r="EG498" s="93"/>
      <c r="EH498" s="93"/>
      <c r="EI498" s="93"/>
      <c r="EJ498" s="93"/>
      <c r="EK498" s="93"/>
      <c r="EL498" s="93"/>
      <c r="EM498" s="93"/>
      <c r="EN498" s="93"/>
      <c r="EO498" s="93"/>
      <c r="EP498" s="93"/>
      <c r="EQ498" s="93"/>
      <c r="ER498" s="93"/>
      <c r="ES498" s="93"/>
      <c r="ET498" s="93"/>
      <c r="EU498" s="93"/>
      <c r="EV498" s="93"/>
      <c r="EW498" s="93"/>
      <c r="EX498" s="93"/>
      <c r="EY498" s="93"/>
      <c r="EZ498" s="93"/>
      <c r="FA498" s="93"/>
      <c r="FB498" s="93"/>
      <c r="FC498" s="93"/>
      <c r="FD498" s="93"/>
      <c r="FE498" s="93"/>
      <c r="FF498" s="93"/>
      <c r="FG498" s="93"/>
      <c r="FH498" s="93"/>
      <c r="FI498" s="93"/>
      <c r="FJ498" s="93"/>
      <c r="FK498" s="93"/>
      <c r="FL498" s="93"/>
      <c r="FM498" s="93"/>
      <c r="FN498" s="93"/>
      <c r="FO498" s="93"/>
      <c r="FP498" s="93"/>
      <c r="FQ498" s="93"/>
      <c r="FR498" s="93"/>
      <c r="FS498" s="93"/>
      <c r="FT498" s="93"/>
      <c r="FU498" s="93"/>
      <c r="FV498" s="93"/>
      <c r="FW498" s="93"/>
      <c r="FX498" s="93"/>
      <c r="FY498" s="93"/>
      <c r="FZ498" s="93"/>
      <c r="GA498" s="93"/>
      <c r="GB498" s="93"/>
      <c r="GC498" s="93"/>
      <c r="GD498" s="93"/>
      <c r="GE498" s="93"/>
      <c r="GF498" s="93"/>
      <c r="GG498" s="93"/>
      <c r="GH498" s="93"/>
      <c r="GI498" s="93"/>
      <c r="GJ498" s="93"/>
      <c r="GK498" s="93"/>
      <c r="GL498" s="93"/>
      <c r="GM498" s="93"/>
      <c r="GN498" s="93"/>
      <c r="GO498" s="93"/>
      <c r="GP498" s="93"/>
      <c r="GQ498" s="93"/>
      <c r="GR498" s="93"/>
      <c r="GS498" s="93"/>
      <c r="GT498" s="93"/>
      <c r="GU498" s="93"/>
      <c r="GV498" s="93"/>
      <c r="GW498" s="93"/>
      <c r="GX498" s="93"/>
      <c r="GY498" s="93"/>
      <c r="GZ498" s="93"/>
      <c r="HA498" s="93"/>
      <c r="HB498" s="93"/>
      <c r="HC498" s="93"/>
      <c r="HD498" s="93"/>
      <c r="HE498" s="93"/>
      <c r="HF498" s="93"/>
      <c r="HG498" s="93"/>
      <c r="HH498" s="93"/>
      <c r="HI498" s="93"/>
      <c r="HJ498" s="93"/>
      <c r="HK498" s="93"/>
      <c r="HL498" s="93"/>
      <c r="HM498" s="93"/>
      <c r="HN498" s="93"/>
      <c r="HO498" s="93"/>
      <c r="HP498" s="93"/>
      <c r="HQ498" s="93"/>
      <c r="HR498" s="93"/>
      <c r="HS498" s="93"/>
      <c r="HT498" s="93"/>
      <c r="HU498" s="93"/>
      <c r="HV498" s="93"/>
      <c r="HW498" s="93"/>
      <c r="HX498" s="93"/>
      <c r="HY498" s="93"/>
      <c r="HZ498" s="93"/>
      <c r="IA498" s="93"/>
      <c r="IB498" s="93"/>
      <c r="IC498" s="93"/>
      <c r="ID498" s="93"/>
      <c r="IE498" s="93"/>
      <c r="IF498" s="93"/>
      <c r="IG498" s="93"/>
      <c r="IH498" s="93"/>
      <c r="II498" s="93"/>
      <c r="IJ498" s="93"/>
      <c r="IK498" s="93"/>
      <c r="IL498" s="93"/>
      <c r="IM498" s="93"/>
      <c r="IN498" s="93"/>
      <c r="IO498" s="93"/>
      <c r="IP498" s="93"/>
      <c r="IQ498" s="93"/>
      <c r="IR498" s="93"/>
      <c r="IS498" s="93"/>
      <c r="IT498" s="93"/>
      <c r="IU498" s="93"/>
      <c r="IV498" s="93"/>
      <c r="IW498" s="93"/>
    </row>
    <row r="499" customFormat="false" ht="12.75" hidden="false" customHeight="false" outlineLevel="0" collapsed="false">
      <c r="A499" s="93"/>
      <c r="B499" s="105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  <c r="CV499" s="93"/>
      <c r="CW499" s="93"/>
      <c r="CX499" s="93"/>
      <c r="CY499" s="93"/>
      <c r="CZ499" s="93"/>
      <c r="DA499" s="93"/>
      <c r="DB499" s="93"/>
      <c r="DC499" s="93"/>
      <c r="DD499" s="93"/>
      <c r="DE499" s="93"/>
      <c r="DF499" s="93"/>
      <c r="DG499" s="93"/>
      <c r="DH499" s="93"/>
      <c r="DI499" s="93"/>
      <c r="DJ499" s="93"/>
      <c r="DK499" s="93"/>
      <c r="DL499" s="93"/>
      <c r="DM499" s="93"/>
      <c r="DN499" s="93"/>
      <c r="DO499" s="93"/>
      <c r="DP499" s="93"/>
      <c r="DQ499" s="93"/>
      <c r="DR499" s="93"/>
      <c r="DS499" s="93"/>
      <c r="DT499" s="93"/>
      <c r="DU499" s="93"/>
      <c r="DV499" s="93"/>
      <c r="DW499" s="93"/>
      <c r="DX499" s="93"/>
      <c r="DY499" s="93"/>
      <c r="DZ499" s="93"/>
      <c r="EA499" s="93"/>
      <c r="EB499" s="93"/>
      <c r="EC499" s="93"/>
      <c r="ED499" s="93"/>
      <c r="EE499" s="93"/>
      <c r="EF499" s="93"/>
      <c r="EG499" s="93"/>
      <c r="EH499" s="93"/>
      <c r="EI499" s="93"/>
      <c r="EJ499" s="93"/>
      <c r="EK499" s="93"/>
      <c r="EL499" s="93"/>
      <c r="EM499" s="93"/>
      <c r="EN499" s="93"/>
      <c r="EO499" s="93"/>
      <c r="EP499" s="93"/>
      <c r="EQ499" s="93"/>
      <c r="ER499" s="93"/>
      <c r="ES499" s="93"/>
      <c r="ET499" s="93"/>
      <c r="EU499" s="93"/>
      <c r="EV499" s="93"/>
      <c r="EW499" s="93"/>
      <c r="EX499" s="93"/>
      <c r="EY499" s="93"/>
      <c r="EZ499" s="93"/>
      <c r="FA499" s="93"/>
      <c r="FB499" s="93"/>
      <c r="FC499" s="93"/>
      <c r="FD499" s="93"/>
      <c r="FE499" s="93"/>
      <c r="FF499" s="93"/>
      <c r="FG499" s="93"/>
      <c r="FH499" s="93"/>
      <c r="FI499" s="93"/>
      <c r="FJ499" s="93"/>
      <c r="FK499" s="93"/>
      <c r="FL499" s="93"/>
      <c r="FM499" s="93"/>
      <c r="FN499" s="93"/>
      <c r="FO499" s="93"/>
      <c r="FP499" s="93"/>
      <c r="FQ499" s="93"/>
      <c r="FR499" s="93"/>
      <c r="FS499" s="93"/>
      <c r="FT499" s="93"/>
      <c r="FU499" s="93"/>
      <c r="FV499" s="93"/>
      <c r="FW499" s="93"/>
      <c r="FX499" s="93"/>
      <c r="FY499" s="93"/>
      <c r="FZ499" s="93"/>
      <c r="GA499" s="93"/>
      <c r="GB499" s="93"/>
      <c r="GC499" s="93"/>
      <c r="GD499" s="93"/>
      <c r="GE499" s="93"/>
      <c r="GF499" s="93"/>
      <c r="GG499" s="93"/>
      <c r="GH499" s="93"/>
      <c r="GI499" s="93"/>
      <c r="GJ499" s="93"/>
      <c r="GK499" s="93"/>
      <c r="GL499" s="93"/>
      <c r="GM499" s="93"/>
      <c r="GN499" s="93"/>
      <c r="GO499" s="93"/>
      <c r="GP499" s="93"/>
      <c r="GQ499" s="93"/>
      <c r="GR499" s="93"/>
      <c r="GS499" s="93"/>
      <c r="GT499" s="93"/>
      <c r="GU499" s="93"/>
      <c r="GV499" s="93"/>
      <c r="GW499" s="93"/>
      <c r="GX499" s="93"/>
      <c r="GY499" s="93"/>
      <c r="GZ499" s="93"/>
      <c r="HA499" s="93"/>
      <c r="HB499" s="93"/>
      <c r="HC499" s="93"/>
      <c r="HD499" s="93"/>
      <c r="HE499" s="93"/>
      <c r="HF499" s="93"/>
      <c r="HG499" s="93"/>
      <c r="HH499" s="93"/>
      <c r="HI499" s="93"/>
      <c r="HJ499" s="93"/>
      <c r="HK499" s="93"/>
      <c r="HL499" s="93"/>
      <c r="HM499" s="93"/>
      <c r="HN499" s="93"/>
      <c r="HO499" s="93"/>
      <c r="HP499" s="93"/>
      <c r="HQ499" s="93"/>
      <c r="HR499" s="93"/>
      <c r="HS499" s="93"/>
      <c r="HT499" s="93"/>
      <c r="HU499" s="93"/>
      <c r="HV499" s="93"/>
      <c r="HW499" s="93"/>
      <c r="HX499" s="93"/>
      <c r="HY499" s="93"/>
      <c r="HZ499" s="93"/>
      <c r="IA499" s="93"/>
      <c r="IB499" s="93"/>
      <c r="IC499" s="93"/>
      <c r="ID499" s="93"/>
      <c r="IE499" s="93"/>
      <c r="IF499" s="93"/>
      <c r="IG499" s="93"/>
      <c r="IH499" s="93"/>
      <c r="II499" s="93"/>
      <c r="IJ499" s="93"/>
      <c r="IK499" s="93"/>
      <c r="IL499" s="93"/>
      <c r="IM499" s="93"/>
      <c r="IN499" s="93"/>
      <c r="IO499" s="93"/>
      <c r="IP499" s="93"/>
      <c r="IQ499" s="93"/>
      <c r="IR499" s="93"/>
      <c r="IS499" s="93"/>
      <c r="IT499" s="93"/>
      <c r="IU499" s="93"/>
      <c r="IV499" s="93"/>
      <c r="IW499" s="93"/>
    </row>
    <row r="500" customFormat="false" ht="12.75" hidden="false" customHeight="false" outlineLevel="0" collapsed="false">
      <c r="A500" s="93"/>
      <c r="B500" s="105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  <c r="CV500" s="93"/>
      <c r="CW500" s="93"/>
      <c r="CX500" s="93"/>
      <c r="CY500" s="93"/>
      <c r="CZ500" s="93"/>
      <c r="DA500" s="93"/>
      <c r="DB500" s="93"/>
      <c r="DC500" s="93"/>
      <c r="DD500" s="93"/>
      <c r="DE500" s="93"/>
      <c r="DF500" s="93"/>
      <c r="DG500" s="93"/>
      <c r="DH500" s="93"/>
      <c r="DI500" s="93"/>
      <c r="DJ500" s="93"/>
      <c r="DK500" s="93"/>
      <c r="DL500" s="93"/>
      <c r="DM500" s="93"/>
      <c r="DN500" s="93"/>
      <c r="DO500" s="93"/>
      <c r="DP500" s="93"/>
      <c r="DQ500" s="93"/>
      <c r="DR500" s="93"/>
      <c r="DS500" s="93"/>
      <c r="DT500" s="93"/>
      <c r="DU500" s="93"/>
      <c r="DV500" s="93"/>
      <c r="DW500" s="93"/>
      <c r="DX500" s="93"/>
      <c r="DY500" s="93"/>
      <c r="DZ500" s="93"/>
      <c r="EA500" s="93"/>
      <c r="EB500" s="93"/>
      <c r="EC500" s="93"/>
      <c r="ED500" s="93"/>
      <c r="EE500" s="93"/>
      <c r="EF500" s="93"/>
      <c r="EG500" s="93"/>
      <c r="EH500" s="93"/>
      <c r="EI500" s="93"/>
      <c r="EJ500" s="93"/>
      <c r="EK500" s="93"/>
      <c r="EL500" s="93"/>
      <c r="EM500" s="93"/>
      <c r="EN500" s="93"/>
      <c r="EO500" s="93"/>
      <c r="EP500" s="93"/>
      <c r="EQ500" s="93"/>
      <c r="ER500" s="93"/>
      <c r="ES500" s="93"/>
      <c r="ET500" s="93"/>
      <c r="EU500" s="93"/>
      <c r="EV500" s="93"/>
      <c r="EW500" s="93"/>
      <c r="EX500" s="93"/>
      <c r="EY500" s="93"/>
      <c r="EZ500" s="93"/>
      <c r="FA500" s="93"/>
      <c r="FB500" s="93"/>
      <c r="FC500" s="93"/>
      <c r="FD500" s="93"/>
      <c r="FE500" s="93"/>
      <c r="FF500" s="93"/>
      <c r="FG500" s="93"/>
      <c r="FH500" s="93"/>
      <c r="FI500" s="93"/>
      <c r="FJ500" s="93"/>
      <c r="FK500" s="93"/>
      <c r="FL500" s="93"/>
      <c r="FM500" s="93"/>
      <c r="FN500" s="93"/>
      <c r="FO500" s="93"/>
      <c r="FP500" s="93"/>
      <c r="FQ500" s="93"/>
      <c r="FR500" s="93"/>
      <c r="FS500" s="93"/>
      <c r="FT500" s="93"/>
      <c r="FU500" s="93"/>
      <c r="FV500" s="93"/>
      <c r="FW500" s="93"/>
      <c r="FX500" s="93"/>
      <c r="FY500" s="93"/>
      <c r="FZ500" s="93"/>
      <c r="GA500" s="93"/>
      <c r="GB500" s="93"/>
      <c r="GC500" s="93"/>
      <c r="GD500" s="93"/>
      <c r="GE500" s="93"/>
      <c r="GF500" s="93"/>
      <c r="GG500" s="93"/>
      <c r="GH500" s="93"/>
      <c r="GI500" s="93"/>
      <c r="GJ500" s="93"/>
      <c r="GK500" s="93"/>
      <c r="GL500" s="93"/>
      <c r="GM500" s="93"/>
      <c r="GN500" s="93"/>
      <c r="GO500" s="93"/>
      <c r="GP500" s="93"/>
      <c r="GQ500" s="93"/>
      <c r="GR500" s="93"/>
      <c r="GS500" s="93"/>
      <c r="GT500" s="93"/>
      <c r="GU500" s="93"/>
      <c r="GV500" s="93"/>
      <c r="GW500" s="93"/>
      <c r="GX500" s="93"/>
      <c r="GY500" s="93"/>
      <c r="GZ500" s="93"/>
      <c r="HA500" s="93"/>
      <c r="HB500" s="93"/>
      <c r="HC500" s="93"/>
      <c r="HD500" s="93"/>
      <c r="HE500" s="93"/>
      <c r="HF500" s="93"/>
      <c r="HG500" s="93"/>
      <c r="HH500" s="93"/>
      <c r="HI500" s="93"/>
      <c r="HJ500" s="93"/>
      <c r="HK500" s="93"/>
      <c r="HL500" s="93"/>
      <c r="HM500" s="93"/>
      <c r="HN500" s="93"/>
      <c r="HO500" s="93"/>
      <c r="HP500" s="93"/>
      <c r="HQ500" s="93"/>
      <c r="HR500" s="93"/>
      <c r="HS500" s="93"/>
      <c r="HT500" s="93"/>
      <c r="HU500" s="93"/>
      <c r="HV500" s="93"/>
      <c r="HW500" s="93"/>
      <c r="HX500" s="93"/>
      <c r="HY500" s="93"/>
      <c r="HZ500" s="93"/>
      <c r="IA500" s="93"/>
      <c r="IB500" s="93"/>
      <c r="IC500" s="93"/>
      <c r="ID500" s="93"/>
      <c r="IE500" s="93"/>
      <c r="IF500" s="93"/>
      <c r="IG500" s="93"/>
      <c r="IH500" s="93"/>
      <c r="II500" s="93"/>
      <c r="IJ500" s="93"/>
      <c r="IK500" s="93"/>
      <c r="IL500" s="93"/>
      <c r="IM500" s="93"/>
      <c r="IN500" s="93"/>
      <c r="IO500" s="93"/>
      <c r="IP500" s="93"/>
      <c r="IQ500" s="93"/>
      <c r="IR500" s="93"/>
      <c r="IS500" s="93"/>
      <c r="IT500" s="93"/>
      <c r="IU500" s="93"/>
      <c r="IV500" s="93"/>
      <c r="IW500" s="93"/>
    </row>
    <row r="501" customFormat="false" ht="12.75" hidden="false" customHeight="false" outlineLevel="0" collapsed="false">
      <c r="A501" s="93"/>
      <c r="B501" s="105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3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  <c r="EC501" s="93"/>
      <c r="ED501" s="93"/>
      <c r="EE501" s="93"/>
      <c r="EF501" s="93"/>
      <c r="EG501" s="93"/>
      <c r="EH501" s="93"/>
      <c r="EI501" s="93"/>
      <c r="EJ501" s="93"/>
      <c r="EK501" s="93"/>
      <c r="EL501" s="93"/>
      <c r="EM501" s="93"/>
      <c r="EN501" s="93"/>
      <c r="EO501" s="93"/>
      <c r="EP501" s="93"/>
      <c r="EQ501" s="93"/>
      <c r="ER501" s="93"/>
      <c r="ES501" s="93"/>
      <c r="ET501" s="93"/>
      <c r="EU501" s="93"/>
      <c r="EV501" s="93"/>
      <c r="EW501" s="93"/>
      <c r="EX501" s="93"/>
      <c r="EY501" s="93"/>
      <c r="EZ501" s="93"/>
      <c r="FA501" s="93"/>
      <c r="FB501" s="93"/>
      <c r="FC501" s="93"/>
      <c r="FD501" s="93"/>
      <c r="FE501" s="93"/>
      <c r="FF501" s="93"/>
      <c r="FG501" s="93"/>
      <c r="FH501" s="93"/>
      <c r="FI501" s="93"/>
      <c r="FJ501" s="93"/>
      <c r="FK501" s="93"/>
      <c r="FL501" s="93"/>
      <c r="FM501" s="93"/>
      <c r="FN501" s="93"/>
      <c r="FO501" s="93"/>
      <c r="FP501" s="93"/>
      <c r="FQ501" s="93"/>
      <c r="FR501" s="93"/>
      <c r="FS501" s="93"/>
      <c r="FT501" s="93"/>
      <c r="FU501" s="93"/>
      <c r="FV501" s="93"/>
      <c r="FW501" s="93"/>
      <c r="FX501" s="93"/>
      <c r="FY501" s="93"/>
      <c r="FZ501" s="93"/>
      <c r="GA501" s="93"/>
      <c r="GB501" s="93"/>
      <c r="GC501" s="93"/>
      <c r="GD501" s="93"/>
      <c r="GE501" s="93"/>
      <c r="GF501" s="93"/>
      <c r="GG501" s="93"/>
      <c r="GH501" s="93"/>
      <c r="GI501" s="93"/>
      <c r="GJ501" s="93"/>
      <c r="GK501" s="93"/>
      <c r="GL501" s="93"/>
      <c r="GM501" s="93"/>
      <c r="GN501" s="93"/>
      <c r="GO501" s="93"/>
      <c r="GP501" s="93"/>
      <c r="GQ501" s="93"/>
      <c r="GR501" s="93"/>
      <c r="GS501" s="93"/>
      <c r="GT501" s="93"/>
      <c r="GU501" s="93"/>
      <c r="GV501" s="93"/>
      <c r="GW501" s="93"/>
      <c r="GX501" s="93"/>
      <c r="GY501" s="93"/>
      <c r="GZ501" s="93"/>
      <c r="HA501" s="93"/>
      <c r="HB501" s="93"/>
      <c r="HC501" s="93"/>
      <c r="HD501" s="93"/>
      <c r="HE501" s="93"/>
      <c r="HF501" s="93"/>
      <c r="HG501" s="93"/>
      <c r="HH501" s="93"/>
      <c r="HI501" s="93"/>
      <c r="HJ501" s="93"/>
      <c r="HK501" s="93"/>
      <c r="HL501" s="93"/>
      <c r="HM501" s="93"/>
      <c r="HN501" s="93"/>
      <c r="HO501" s="93"/>
      <c r="HP501" s="93"/>
      <c r="HQ501" s="93"/>
      <c r="HR501" s="93"/>
      <c r="HS501" s="93"/>
      <c r="HT501" s="93"/>
      <c r="HU501" s="93"/>
      <c r="HV501" s="93"/>
      <c r="HW501" s="93"/>
      <c r="HX501" s="93"/>
      <c r="HY501" s="93"/>
      <c r="HZ501" s="93"/>
      <c r="IA501" s="93"/>
      <c r="IB501" s="93"/>
      <c r="IC501" s="93"/>
      <c r="ID501" s="93"/>
      <c r="IE501" s="93"/>
      <c r="IF501" s="93"/>
      <c r="IG501" s="93"/>
      <c r="IH501" s="93"/>
      <c r="II501" s="93"/>
      <c r="IJ501" s="93"/>
      <c r="IK501" s="93"/>
      <c r="IL501" s="93"/>
      <c r="IM501" s="93"/>
      <c r="IN501" s="93"/>
      <c r="IO501" s="93"/>
      <c r="IP501" s="93"/>
      <c r="IQ501" s="93"/>
      <c r="IR501" s="93"/>
      <c r="IS501" s="93"/>
      <c r="IT501" s="93"/>
      <c r="IU501" s="93"/>
      <c r="IV501" s="93"/>
      <c r="IW501" s="93"/>
    </row>
    <row r="502" customFormat="false" ht="12.75" hidden="false" customHeight="false" outlineLevel="0" collapsed="false">
      <c r="A502" s="93"/>
      <c r="B502" s="105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3"/>
      <c r="BL502" s="93"/>
      <c r="BM502" s="93"/>
      <c r="BN502" s="93"/>
      <c r="BO502" s="93"/>
      <c r="BP502" s="93"/>
      <c r="BQ502" s="93"/>
      <c r="BR502" s="93"/>
      <c r="BS502" s="93"/>
      <c r="BT502" s="93"/>
      <c r="BU502" s="93"/>
      <c r="BV502" s="93"/>
      <c r="BW502" s="93"/>
      <c r="BX502" s="93"/>
      <c r="BY502" s="93"/>
      <c r="BZ502" s="93"/>
      <c r="CA502" s="93"/>
      <c r="CB502" s="93"/>
      <c r="CC502" s="93"/>
      <c r="CD502" s="93"/>
      <c r="CE502" s="93"/>
      <c r="CF502" s="93"/>
      <c r="CG502" s="93"/>
      <c r="CH502" s="93"/>
      <c r="CI502" s="93"/>
      <c r="CJ502" s="93"/>
      <c r="CK502" s="93"/>
      <c r="CL502" s="93"/>
      <c r="CM502" s="93"/>
      <c r="CN502" s="93"/>
      <c r="CO502" s="93"/>
      <c r="CP502" s="93"/>
      <c r="CQ502" s="93"/>
      <c r="CR502" s="93"/>
      <c r="CS502" s="93"/>
      <c r="CT502" s="93"/>
      <c r="CU502" s="93"/>
      <c r="CV502" s="93"/>
      <c r="CW502" s="93"/>
      <c r="CX502" s="93"/>
      <c r="CY502" s="93"/>
      <c r="CZ502" s="93"/>
      <c r="DA502" s="93"/>
      <c r="DB502" s="93"/>
      <c r="DC502" s="93"/>
      <c r="DD502" s="93"/>
      <c r="DE502" s="93"/>
      <c r="DF502" s="93"/>
      <c r="DG502" s="93"/>
      <c r="DH502" s="93"/>
      <c r="DI502" s="93"/>
      <c r="DJ502" s="93"/>
      <c r="DK502" s="93"/>
      <c r="DL502" s="93"/>
      <c r="DM502" s="93"/>
      <c r="DN502" s="93"/>
      <c r="DO502" s="93"/>
      <c r="DP502" s="93"/>
      <c r="DQ502" s="93"/>
      <c r="DR502" s="93"/>
      <c r="DS502" s="93"/>
      <c r="DT502" s="93"/>
      <c r="DU502" s="93"/>
      <c r="DV502" s="93"/>
      <c r="DW502" s="93"/>
      <c r="DX502" s="93"/>
      <c r="DY502" s="93"/>
      <c r="DZ502" s="93"/>
      <c r="EA502" s="93"/>
      <c r="EB502" s="93"/>
      <c r="EC502" s="93"/>
      <c r="ED502" s="93"/>
      <c r="EE502" s="93"/>
      <c r="EF502" s="93"/>
      <c r="EG502" s="93"/>
      <c r="EH502" s="93"/>
      <c r="EI502" s="93"/>
      <c r="EJ502" s="93"/>
      <c r="EK502" s="93"/>
      <c r="EL502" s="93"/>
      <c r="EM502" s="93"/>
      <c r="EN502" s="93"/>
      <c r="EO502" s="93"/>
      <c r="EP502" s="93"/>
      <c r="EQ502" s="93"/>
      <c r="ER502" s="93"/>
      <c r="ES502" s="93"/>
      <c r="ET502" s="93"/>
      <c r="EU502" s="93"/>
      <c r="EV502" s="93"/>
      <c r="EW502" s="93"/>
      <c r="EX502" s="93"/>
      <c r="EY502" s="93"/>
      <c r="EZ502" s="93"/>
      <c r="FA502" s="93"/>
      <c r="FB502" s="93"/>
      <c r="FC502" s="93"/>
      <c r="FD502" s="93"/>
      <c r="FE502" s="93"/>
      <c r="FF502" s="93"/>
      <c r="FG502" s="93"/>
      <c r="FH502" s="93"/>
      <c r="FI502" s="93"/>
      <c r="FJ502" s="93"/>
      <c r="FK502" s="93"/>
      <c r="FL502" s="93"/>
      <c r="FM502" s="93"/>
      <c r="FN502" s="93"/>
      <c r="FO502" s="93"/>
      <c r="FP502" s="93"/>
      <c r="FQ502" s="93"/>
      <c r="FR502" s="93"/>
      <c r="FS502" s="93"/>
      <c r="FT502" s="93"/>
      <c r="FU502" s="93"/>
      <c r="FV502" s="93"/>
      <c r="FW502" s="93"/>
      <c r="FX502" s="93"/>
      <c r="FY502" s="93"/>
      <c r="FZ502" s="93"/>
      <c r="GA502" s="93"/>
      <c r="GB502" s="93"/>
      <c r="GC502" s="93"/>
      <c r="GD502" s="93"/>
      <c r="GE502" s="93"/>
      <c r="GF502" s="93"/>
      <c r="GG502" s="93"/>
      <c r="GH502" s="93"/>
      <c r="GI502" s="93"/>
      <c r="GJ502" s="93"/>
      <c r="GK502" s="93"/>
      <c r="GL502" s="93"/>
      <c r="GM502" s="93"/>
      <c r="GN502" s="93"/>
      <c r="GO502" s="93"/>
      <c r="GP502" s="93"/>
      <c r="GQ502" s="93"/>
      <c r="GR502" s="93"/>
      <c r="GS502" s="93"/>
      <c r="GT502" s="93"/>
      <c r="GU502" s="93"/>
      <c r="GV502" s="93"/>
      <c r="GW502" s="93"/>
      <c r="GX502" s="93"/>
      <c r="GY502" s="93"/>
      <c r="GZ502" s="93"/>
      <c r="HA502" s="93"/>
      <c r="HB502" s="93"/>
      <c r="HC502" s="93"/>
      <c r="HD502" s="93"/>
      <c r="HE502" s="93"/>
      <c r="HF502" s="93"/>
      <c r="HG502" s="93"/>
      <c r="HH502" s="93"/>
      <c r="HI502" s="93"/>
      <c r="HJ502" s="93"/>
      <c r="HK502" s="93"/>
      <c r="HL502" s="93"/>
      <c r="HM502" s="93"/>
      <c r="HN502" s="93"/>
      <c r="HO502" s="93"/>
      <c r="HP502" s="93"/>
      <c r="HQ502" s="93"/>
      <c r="HR502" s="93"/>
      <c r="HS502" s="93"/>
      <c r="HT502" s="93"/>
      <c r="HU502" s="93"/>
      <c r="HV502" s="93"/>
      <c r="HW502" s="93"/>
      <c r="HX502" s="93"/>
      <c r="HY502" s="93"/>
      <c r="HZ502" s="93"/>
      <c r="IA502" s="93"/>
      <c r="IB502" s="93"/>
      <c r="IC502" s="93"/>
      <c r="ID502" s="93"/>
      <c r="IE502" s="93"/>
      <c r="IF502" s="93"/>
      <c r="IG502" s="93"/>
      <c r="IH502" s="93"/>
      <c r="II502" s="93"/>
      <c r="IJ502" s="93"/>
      <c r="IK502" s="93"/>
      <c r="IL502" s="93"/>
      <c r="IM502" s="93"/>
      <c r="IN502" s="93"/>
      <c r="IO502" s="93"/>
      <c r="IP502" s="93"/>
      <c r="IQ502" s="93"/>
      <c r="IR502" s="93"/>
      <c r="IS502" s="93"/>
      <c r="IT502" s="93"/>
      <c r="IU502" s="93"/>
      <c r="IV502" s="93"/>
      <c r="IW502" s="93"/>
    </row>
    <row r="503" customFormat="false" ht="12.75" hidden="false" customHeight="false" outlineLevel="0" collapsed="false">
      <c r="A503" s="93"/>
      <c r="B503" s="105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3"/>
      <c r="BL503" s="93"/>
      <c r="BM503" s="93"/>
      <c r="BN503" s="93"/>
      <c r="BO503" s="93"/>
      <c r="BP503" s="93"/>
      <c r="BQ503" s="93"/>
      <c r="BR503" s="93"/>
      <c r="BS503" s="93"/>
      <c r="BT503" s="93"/>
      <c r="BU503" s="93"/>
      <c r="BV503" s="93"/>
      <c r="BW503" s="93"/>
      <c r="BX503" s="93"/>
      <c r="BY503" s="93"/>
      <c r="BZ503" s="93"/>
      <c r="CA503" s="93"/>
      <c r="CB503" s="93"/>
      <c r="CC503" s="93"/>
      <c r="CD503" s="93"/>
      <c r="CE503" s="93"/>
      <c r="CF503" s="93"/>
      <c r="CG503" s="93"/>
      <c r="CH503" s="93"/>
      <c r="CI503" s="93"/>
      <c r="CJ503" s="93"/>
      <c r="CK503" s="93"/>
      <c r="CL503" s="93"/>
      <c r="CM503" s="93"/>
      <c r="CN503" s="93"/>
      <c r="CO503" s="93"/>
      <c r="CP503" s="93"/>
      <c r="CQ503" s="93"/>
      <c r="CR503" s="93"/>
      <c r="CS503" s="93"/>
      <c r="CT503" s="93"/>
      <c r="CU503" s="93"/>
      <c r="CV503" s="93"/>
      <c r="CW503" s="93"/>
      <c r="CX503" s="93"/>
      <c r="CY503" s="93"/>
      <c r="CZ503" s="93"/>
      <c r="DA503" s="93"/>
      <c r="DB503" s="93"/>
      <c r="DC503" s="93"/>
      <c r="DD503" s="93"/>
      <c r="DE503" s="93"/>
      <c r="DF503" s="93"/>
      <c r="DG503" s="93"/>
      <c r="DH503" s="93"/>
      <c r="DI503" s="93"/>
      <c r="DJ503" s="93"/>
      <c r="DK503" s="93"/>
      <c r="DL503" s="93"/>
      <c r="DM503" s="93"/>
      <c r="DN503" s="93"/>
      <c r="DO503" s="93"/>
      <c r="DP503" s="93"/>
      <c r="DQ503" s="93"/>
      <c r="DR503" s="93"/>
      <c r="DS503" s="93"/>
      <c r="DT503" s="93"/>
      <c r="DU503" s="93"/>
      <c r="DV503" s="93"/>
      <c r="DW503" s="93"/>
      <c r="DX503" s="93"/>
      <c r="DY503" s="93"/>
      <c r="DZ503" s="93"/>
      <c r="EA503" s="93"/>
      <c r="EB503" s="93"/>
      <c r="EC503" s="93"/>
      <c r="ED503" s="93"/>
      <c r="EE503" s="93"/>
      <c r="EF503" s="93"/>
      <c r="EG503" s="93"/>
      <c r="EH503" s="93"/>
      <c r="EI503" s="93"/>
      <c r="EJ503" s="93"/>
      <c r="EK503" s="93"/>
      <c r="EL503" s="93"/>
      <c r="EM503" s="93"/>
      <c r="EN503" s="93"/>
      <c r="EO503" s="93"/>
      <c r="EP503" s="93"/>
      <c r="EQ503" s="93"/>
      <c r="ER503" s="93"/>
      <c r="ES503" s="93"/>
      <c r="ET503" s="93"/>
      <c r="EU503" s="93"/>
      <c r="EV503" s="93"/>
      <c r="EW503" s="93"/>
      <c r="EX503" s="93"/>
      <c r="EY503" s="93"/>
      <c r="EZ503" s="93"/>
      <c r="FA503" s="93"/>
      <c r="FB503" s="93"/>
      <c r="FC503" s="93"/>
      <c r="FD503" s="93"/>
      <c r="FE503" s="93"/>
      <c r="FF503" s="93"/>
      <c r="FG503" s="93"/>
      <c r="FH503" s="93"/>
      <c r="FI503" s="93"/>
      <c r="FJ503" s="93"/>
      <c r="FK503" s="93"/>
      <c r="FL503" s="93"/>
      <c r="FM503" s="93"/>
      <c r="FN503" s="93"/>
      <c r="FO503" s="93"/>
      <c r="FP503" s="93"/>
      <c r="FQ503" s="93"/>
      <c r="FR503" s="93"/>
      <c r="FS503" s="93"/>
      <c r="FT503" s="93"/>
      <c r="FU503" s="93"/>
      <c r="FV503" s="93"/>
      <c r="FW503" s="93"/>
      <c r="FX503" s="93"/>
      <c r="FY503" s="93"/>
      <c r="FZ503" s="93"/>
      <c r="GA503" s="93"/>
      <c r="GB503" s="93"/>
      <c r="GC503" s="93"/>
      <c r="GD503" s="93"/>
      <c r="GE503" s="93"/>
      <c r="GF503" s="93"/>
      <c r="GG503" s="93"/>
      <c r="GH503" s="93"/>
      <c r="GI503" s="93"/>
      <c r="GJ503" s="93"/>
      <c r="GK503" s="93"/>
      <c r="GL503" s="93"/>
      <c r="GM503" s="93"/>
      <c r="GN503" s="93"/>
      <c r="GO503" s="93"/>
      <c r="GP503" s="93"/>
      <c r="GQ503" s="93"/>
      <c r="GR503" s="93"/>
      <c r="GS503" s="93"/>
      <c r="GT503" s="93"/>
      <c r="GU503" s="93"/>
      <c r="GV503" s="93"/>
      <c r="GW503" s="93"/>
      <c r="GX503" s="93"/>
      <c r="GY503" s="93"/>
      <c r="GZ503" s="93"/>
      <c r="HA503" s="93"/>
      <c r="HB503" s="93"/>
      <c r="HC503" s="93"/>
      <c r="HD503" s="93"/>
      <c r="HE503" s="93"/>
      <c r="HF503" s="93"/>
      <c r="HG503" s="93"/>
      <c r="HH503" s="93"/>
      <c r="HI503" s="93"/>
      <c r="HJ503" s="93"/>
      <c r="HK503" s="93"/>
      <c r="HL503" s="93"/>
      <c r="HM503" s="93"/>
      <c r="HN503" s="93"/>
      <c r="HO503" s="93"/>
      <c r="HP503" s="93"/>
      <c r="HQ503" s="93"/>
      <c r="HR503" s="93"/>
      <c r="HS503" s="93"/>
      <c r="HT503" s="93"/>
      <c r="HU503" s="93"/>
      <c r="HV503" s="93"/>
      <c r="HW503" s="93"/>
      <c r="HX503" s="93"/>
      <c r="HY503" s="93"/>
      <c r="HZ503" s="93"/>
      <c r="IA503" s="93"/>
      <c r="IB503" s="93"/>
      <c r="IC503" s="93"/>
      <c r="ID503" s="93"/>
      <c r="IE503" s="93"/>
      <c r="IF503" s="93"/>
      <c r="IG503" s="93"/>
      <c r="IH503" s="93"/>
      <c r="II503" s="93"/>
      <c r="IJ503" s="93"/>
      <c r="IK503" s="93"/>
      <c r="IL503" s="93"/>
      <c r="IM503" s="93"/>
      <c r="IN503" s="93"/>
      <c r="IO503" s="93"/>
      <c r="IP503" s="93"/>
      <c r="IQ503" s="93"/>
      <c r="IR503" s="93"/>
      <c r="IS503" s="93"/>
      <c r="IT503" s="93"/>
      <c r="IU503" s="93"/>
      <c r="IV503" s="93"/>
      <c r="IW503" s="93"/>
    </row>
    <row r="504" customFormat="false" ht="12.75" hidden="false" customHeight="false" outlineLevel="0" collapsed="false">
      <c r="A504" s="93"/>
      <c r="B504" s="105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  <c r="CM504" s="93"/>
      <c r="CN504" s="93"/>
      <c r="CO504" s="93"/>
      <c r="CP504" s="93"/>
      <c r="CQ504" s="93"/>
      <c r="CR504" s="93"/>
      <c r="CS504" s="93"/>
      <c r="CT504" s="93"/>
      <c r="CU504" s="93"/>
      <c r="CV504" s="93"/>
      <c r="CW504" s="93"/>
      <c r="CX504" s="93"/>
      <c r="CY504" s="93"/>
      <c r="CZ504" s="93"/>
      <c r="DA504" s="93"/>
      <c r="DB504" s="93"/>
      <c r="DC504" s="93"/>
      <c r="DD504" s="93"/>
      <c r="DE504" s="93"/>
      <c r="DF504" s="93"/>
      <c r="DG504" s="93"/>
      <c r="DH504" s="93"/>
      <c r="DI504" s="93"/>
      <c r="DJ504" s="93"/>
      <c r="DK504" s="93"/>
      <c r="DL504" s="93"/>
      <c r="DM504" s="93"/>
      <c r="DN504" s="93"/>
      <c r="DO504" s="93"/>
      <c r="DP504" s="93"/>
      <c r="DQ504" s="93"/>
      <c r="DR504" s="93"/>
      <c r="DS504" s="93"/>
      <c r="DT504" s="93"/>
      <c r="DU504" s="93"/>
      <c r="DV504" s="93"/>
      <c r="DW504" s="93"/>
      <c r="DX504" s="93"/>
      <c r="DY504" s="93"/>
      <c r="DZ504" s="93"/>
      <c r="EA504" s="93"/>
      <c r="EB504" s="93"/>
      <c r="EC504" s="93"/>
      <c r="ED504" s="93"/>
      <c r="EE504" s="93"/>
      <c r="EF504" s="93"/>
      <c r="EG504" s="93"/>
      <c r="EH504" s="93"/>
      <c r="EI504" s="93"/>
      <c r="EJ504" s="93"/>
      <c r="EK504" s="93"/>
      <c r="EL504" s="93"/>
      <c r="EM504" s="93"/>
      <c r="EN504" s="93"/>
      <c r="EO504" s="93"/>
      <c r="EP504" s="93"/>
      <c r="EQ504" s="93"/>
      <c r="ER504" s="93"/>
      <c r="ES504" s="93"/>
      <c r="ET504" s="93"/>
      <c r="EU504" s="93"/>
      <c r="EV504" s="93"/>
      <c r="EW504" s="93"/>
      <c r="EX504" s="93"/>
      <c r="EY504" s="93"/>
      <c r="EZ504" s="93"/>
      <c r="FA504" s="93"/>
      <c r="FB504" s="93"/>
      <c r="FC504" s="93"/>
      <c r="FD504" s="93"/>
      <c r="FE504" s="93"/>
      <c r="FF504" s="93"/>
      <c r="FG504" s="93"/>
      <c r="FH504" s="93"/>
      <c r="FI504" s="93"/>
      <c r="FJ504" s="93"/>
      <c r="FK504" s="93"/>
      <c r="FL504" s="93"/>
      <c r="FM504" s="93"/>
      <c r="FN504" s="93"/>
      <c r="FO504" s="93"/>
      <c r="FP504" s="93"/>
      <c r="FQ504" s="93"/>
      <c r="FR504" s="93"/>
      <c r="FS504" s="93"/>
      <c r="FT504" s="93"/>
      <c r="FU504" s="93"/>
      <c r="FV504" s="93"/>
      <c r="FW504" s="93"/>
      <c r="FX504" s="93"/>
      <c r="FY504" s="93"/>
      <c r="FZ504" s="93"/>
      <c r="GA504" s="93"/>
      <c r="GB504" s="93"/>
      <c r="GC504" s="93"/>
      <c r="GD504" s="93"/>
      <c r="GE504" s="93"/>
      <c r="GF504" s="93"/>
      <c r="GG504" s="93"/>
      <c r="GH504" s="93"/>
      <c r="GI504" s="93"/>
      <c r="GJ504" s="93"/>
      <c r="GK504" s="93"/>
      <c r="GL504" s="93"/>
      <c r="GM504" s="93"/>
      <c r="GN504" s="93"/>
      <c r="GO504" s="93"/>
      <c r="GP504" s="93"/>
      <c r="GQ504" s="93"/>
      <c r="GR504" s="93"/>
      <c r="GS504" s="93"/>
      <c r="GT504" s="93"/>
      <c r="GU504" s="93"/>
      <c r="GV504" s="93"/>
      <c r="GW504" s="93"/>
      <c r="GX504" s="93"/>
      <c r="GY504" s="93"/>
      <c r="GZ504" s="93"/>
      <c r="HA504" s="93"/>
      <c r="HB504" s="93"/>
      <c r="HC504" s="93"/>
      <c r="HD504" s="93"/>
      <c r="HE504" s="93"/>
      <c r="HF504" s="93"/>
      <c r="HG504" s="93"/>
      <c r="HH504" s="93"/>
      <c r="HI504" s="93"/>
      <c r="HJ504" s="93"/>
      <c r="HK504" s="93"/>
      <c r="HL504" s="93"/>
      <c r="HM504" s="93"/>
      <c r="HN504" s="93"/>
      <c r="HO504" s="93"/>
      <c r="HP504" s="93"/>
      <c r="HQ504" s="93"/>
      <c r="HR504" s="93"/>
      <c r="HS504" s="93"/>
      <c r="HT504" s="93"/>
      <c r="HU504" s="93"/>
      <c r="HV504" s="93"/>
      <c r="HW504" s="93"/>
      <c r="HX504" s="93"/>
      <c r="HY504" s="93"/>
      <c r="HZ504" s="93"/>
      <c r="IA504" s="93"/>
      <c r="IB504" s="93"/>
      <c r="IC504" s="93"/>
      <c r="ID504" s="93"/>
      <c r="IE504" s="93"/>
      <c r="IF504" s="93"/>
      <c r="IG504" s="93"/>
      <c r="IH504" s="93"/>
      <c r="II504" s="93"/>
      <c r="IJ504" s="93"/>
      <c r="IK504" s="93"/>
      <c r="IL504" s="93"/>
      <c r="IM504" s="93"/>
      <c r="IN504" s="93"/>
      <c r="IO504" s="93"/>
      <c r="IP504" s="93"/>
      <c r="IQ504" s="93"/>
      <c r="IR504" s="93"/>
      <c r="IS504" s="93"/>
      <c r="IT504" s="93"/>
      <c r="IU504" s="93"/>
      <c r="IV504" s="93"/>
      <c r="IW504" s="93"/>
    </row>
    <row r="505" customFormat="false" ht="12.75" hidden="false" customHeight="false" outlineLevel="0" collapsed="false">
      <c r="A505" s="93"/>
      <c r="B505" s="105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93"/>
      <c r="BQ505" s="93"/>
      <c r="BR505" s="93"/>
      <c r="BS505" s="93"/>
      <c r="BT505" s="93"/>
      <c r="BU505" s="93"/>
      <c r="BV505" s="93"/>
      <c r="BW505" s="93"/>
      <c r="BX505" s="93"/>
      <c r="BY505" s="93"/>
      <c r="BZ505" s="93"/>
      <c r="CA505" s="93"/>
      <c r="CB505" s="93"/>
      <c r="CC505" s="93"/>
      <c r="CD505" s="93"/>
      <c r="CE505" s="93"/>
      <c r="CF505" s="93"/>
      <c r="CG505" s="93"/>
      <c r="CH505" s="93"/>
      <c r="CI505" s="93"/>
      <c r="CJ505" s="93"/>
      <c r="CK505" s="93"/>
      <c r="CL505" s="93"/>
      <c r="CM505" s="93"/>
      <c r="CN505" s="93"/>
      <c r="CO505" s="93"/>
      <c r="CP505" s="93"/>
      <c r="CQ505" s="93"/>
      <c r="CR505" s="93"/>
      <c r="CS505" s="93"/>
      <c r="CT505" s="93"/>
      <c r="CU505" s="93"/>
      <c r="CV505" s="93"/>
      <c r="CW505" s="93"/>
      <c r="CX505" s="93"/>
      <c r="CY505" s="93"/>
      <c r="CZ505" s="93"/>
      <c r="DA505" s="93"/>
      <c r="DB505" s="93"/>
      <c r="DC505" s="93"/>
      <c r="DD505" s="93"/>
      <c r="DE505" s="93"/>
      <c r="DF505" s="93"/>
      <c r="DG505" s="93"/>
      <c r="DH505" s="93"/>
      <c r="DI505" s="93"/>
      <c r="DJ505" s="93"/>
      <c r="DK505" s="93"/>
      <c r="DL505" s="93"/>
      <c r="DM505" s="93"/>
      <c r="DN505" s="93"/>
      <c r="DO505" s="93"/>
      <c r="DP505" s="93"/>
      <c r="DQ505" s="93"/>
      <c r="DR505" s="93"/>
      <c r="DS505" s="93"/>
      <c r="DT505" s="93"/>
      <c r="DU505" s="93"/>
      <c r="DV505" s="93"/>
      <c r="DW505" s="93"/>
      <c r="DX505" s="93"/>
      <c r="DY505" s="93"/>
      <c r="DZ505" s="93"/>
      <c r="EA505" s="93"/>
      <c r="EB505" s="93"/>
      <c r="EC505" s="93"/>
      <c r="ED505" s="93"/>
      <c r="EE505" s="93"/>
      <c r="EF505" s="93"/>
      <c r="EG505" s="93"/>
      <c r="EH505" s="93"/>
      <c r="EI505" s="93"/>
      <c r="EJ505" s="93"/>
      <c r="EK505" s="93"/>
      <c r="EL505" s="93"/>
      <c r="EM505" s="93"/>
      <c r="EN505" s="93"/>
      <c r="EO505" s="93"/>
      <c r="EP505" s="93"/>
      <c r="EQ505" s="93"/>
      <c r="ER505" s="93"/>
      <c r="ES505" s="93"/>
      <c r="ET505" s="93"/>
      <c r="EU505" s="93"/>
      <c r="EV505" s="93"/>
      <c r="EW505" s="93"/>
      <c r="EX505" s="93"/>
      <c r="EY505" s="93"/>
      <c r="EZ505" s="93"/>
      <c r="FA505" s="93"/>
      <c r="FB505" s="93"/>
      <c r="FC505" s="93"/>
      <c r="FD505" s="93"/>
      <c r="FE505" s="93"/>
      <c r="FF505" s="93"/>
      <c r="FG505" s="93"/>
      <c r="FH505" s="93"/>
      <c r="FI505" s="93"/>
      <c r="FJ505" s="93"/>
      <c r="FK505" s="93"/>
      <c r="FL505" s="93"/>
      <c r="FM505" s="93"/>
      <c r="FN505" s="93"/>
      <c r="FO505" s="93"/>
      <c r="FP505" s="93"/>
      <c r="FQ505" s="93"/>
      <c r="FR505" s="93"/>
      <c r="FS505" s="93"/>
      <c r="FT505" s="93"/>
      <c r="FU505" s="93"/>
      <c r="FV505" s="93"/>
      <c r="FW505" s="93"/>
      <c r="FX505" s="93"/>
      <c r="FY505" s="93"/>
      <c r="FZ505" s="93"/>
      <c r="GA505" s="93"/>
      <c r="GB505" s="93"/>
      <c r="GC505" s="93"/>
      <c r="GD505" s="93"/>
      <c r="GE505" s="93"/>
      <c r="GF505" s="93"/>
      <c r="GG505" s="93"/>
      <c r="GH505" s="93"/>
      <c r="GI505" s="93"/>
      <c r="GJ505" s="93"/>
      <c r="GK505" s="93"/>
      <c r="GL505" s="93"/>
      <c r="GM505" s="93"/>
      <c r="GN505" s="93"/>
      <c r="GO505" s="93"/>
      <c r="GP505" s="93"/>
      <c r="GQ505" s="93"/>
      <c r="GR505" s="93"/>
      <c r="GS505" s="93"/>
      <c r="GT505" s="93"/>
      <c r="GU505" s="93"/>
      <c r="GV505" s="93"/>
      <c r="GW505" s="93"/>
      <c r="GX505" s="93"/>
      <c r="GY505" s="93"/>
      <c r="GZ505" s="93"/>
      <c r="HA505" s="93"/>
      <c r="HB505" s="93"/>
      <c r="HC505" s="93"/>
      <c r="HD505" s="93"/>
      <c r="HE505" s="93"/>
      <c r="HF505" s="93"/>
      <c r="HG505" s="93"/>
      <c r="HH505" s="93"/>
      <c r="HI505" s="93"/>
      <c r="HJ505" s="93"/>
      <c r="HK505" s="93"/>
      <c r="HL505" s="93"/>
      <c r="HM505" s="93"/>
      <c r="HN505" s="93"/>
      <c r="HO505" s="93"/>
      <c r="HP505" s="93"/>
      <c r="HQ505" s="93"/>
      <c r="HR505" s="93"/>
      <c r="HS505" s="93"/>
      <c r="HT505" s="93"/>
      <c r="HU505" s="93"/>
      <c r="HV505" s="93"/>
      <c r="HW505" s="93"/>
      <c r="HX505" s="93"/>
      <c r="HY505" s="93"/>
      <c r="HZ505" s="93"/>
      <c r="IA505" s="93"/>
      <c r="IB505" s="93"/>
      <c r="IC505" s="93"/>
      <c r="ID505" s="93"/>
      <c r="IE505" s="93"/>
      <c r="IF505" s="93"/>
      <c r="IG505" s="93"/>
      <c r="IH505" s="93"/>
      <c r="II505" s="93"/>
      <c r="IJ505" s="93"/>
      <c r="IK505" s="93"/>
      <c r="IL505" s="93"/>
      <c r="IM505" s="93"/>
      <c r="IN505" s="93"/>
      <c r="IO505" s="93"/>
      <c r="IP505" s="93"/>
      <c r="IQ505" s="93"/>
      <c r="IR505" s="93"/>
      <c r="IS505" s="93"/>
      <c r="IT505" s="93"/>
      <c r="IU505" s="93"/>
      <c r="IV505" s="93"/>
      <c r="IW505" s="93"/>
    </row>
    <row r="506" customFormat="false" ht="12.75" hidden="false" customHeight="false" outlineLevel="0" collapsed="false">
      <c r="A506" s="93"/>
      <c r="B506" s="105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93"/>
      <c r="BQ506" s="93"/>
      <c r="BR506" s="93"/>
      <c r="BS506" s="93"/>
      <c r="BT506" s="93"/>
      <c r="BU506" s="93"/>
      <c r="BV506" s="93"/>
      <c r="BW506" s="93"/>
      <c r="BX506" s="93"/>
      <c r="BY506" s="93"/>
      <c r="BZ506" s="93"/>
      <c r="CA506" s="93"/>
      <c r="CB506" s="93"/>
      <c r="CC506" s="93"/>
      <c r="CD506" s="93"/>
      <c r="CE506" s="93"/>
      <c r="CF506" s="93"/>
      <c r="CG506" s="93"/>
      <c r="CH506" s="93"/>
      <c r="CI506" s="93"/>
      <c r="CJ506" s="93"/>
      <c r="CK506" s="93"/>
      <c r="CL506" s="93"/>
      <c r="CM506" s="93"/>
      <c r="CN506" s="93"/>
      <c r="CO506" s="93"/>
      <c r="CP506" s="93"/>
      <c r="CQ506" s="93"/>
      <c r="CR506" s="93"/>
      <c r="CS506" s="93"/>
      <c r="CT506" s="93"/>
      <c r="CU506" s="93"/>
      <c r="CV506" s="93"/>
      <c r="CW506" s="93"/>
      <c r="CX506" s="93"/>
      <c r="CY506" s="93"/>
      <c r="CZ506" s="93"/>
      <c r="DA506" s="93"/>
      <c r="DB506" s="93"/>
      <c r="DC506" s="93"/>
      <c r="DD506" s="93"/>
      <c r="DE506" s="93"/>
      <c r="DF506" s="93"/>
      <c r="DG506" s="93"/>
      <c r="DH506" s="93"/>
      <c r="DI506" s="93"/>
      <c r="DJ506" s="93"/>
      <c r="DK506" s="93"/>
      <c r="DL506" s="93"/>
      <c r="DM506" s="93"/>
      <c r="DN506" s="93"/>
      <c r="DO506" s="93"/>
      <c r="DP506" s="93"/>
      <c r="DQ506" s="93"/>
      <c r="DR506" s="93"/>
      <c r="DS506" s="93"/>
      <c r="DT506" s="93"/>
      <c r="DU506" s="93"/>
      <c r="DV506" s="93"/>
      <c r="DW506" s="93"/>
      <c r="DX506" s="93"/>
      <c r="DY506" s="93"/>
      <c r="DZ506" s="93"/>
      <c r="EA506" s="93"/>
      <c r="EB506" s="93"/>
      <c r="EC506" s="93"/>
      <c r="ED506" s="93"/>
      <c r="EE506" s="93"/>
      <c r="EF506" s="93"/>
      <c r="EG506" s="93"/>
      <c r="EH506" s="93"/>
      <c r="EI506" s="93"/>
      <c r="EJ506" s="93"/>
      <c r="EK506" s="93"/>
      <c r="EL506" s="93"/>
      <c r="EM506" s="93"/>
      <c r="EN506" s="93"/>
      <c r="EO506" s="93"/>
      <c r="EP506" s="93"/>
      <c r="EQ506" s="93"/>
      <c r="ER506" s="93"/>
      <c r="ES506" s="93"/>
      <c r="ET506" s="93"/>
      <c r="EU506" s="93"/>
      <c r="EV506" s="93"/>
      <c r="EW506" s="93"/>
      <c r="EX506" s="93"/>
      <c r="EY506" s="93"/>
      <c r="EZ506" s="93"/>
      <c r="FA506" s="93"/>
      <c r="FB506" s="93"/>
      <c r="FC506" s="93"/>
      <c r="FD506" s="93"/>
      <c r="FE506" s="93"/>
      <c r="FF506" s="93"/>
      <c r="FG506" s="93"/>
      <c r="FH506" s="93"/>
      <c r="FI506" s="93"/>
      <c r="FJ506" s="93"/>
      <c r="FK506" s="93"/>
      <c r="FL506" s="93"/>
      <c r="FM506" s="93"/>
      <c r="FN506" s="93"/>
      <c r="FO506" s="93"/>
      <c r="FP506" s="93"/>
      <c r="FQ506" s="93"/>
      <c r="FR506" s="93"/>
      <c r="FS506" s="93"/>
      <c r="FT506" s="93"/>
      <c r="FU506" s="93"/>
      <c r="FV506" s="93"/>
      <c r="FW506" s="93"/>
      <c r="FX506" s="93"/>
      <c r="FY506" s="93"/>
      <c r="FZ506" s="93"/>
      <c r="GA506" s="93"/>
      <c r="GB506" s="93"/>
      <c r="GC506" s="93"/>
      <c r="GD506" s="93"/>
      <c r="GE506" s="93"/>
      <c r="GF506" s="93"/>
      <c r="GG506" s="93"/>
      <c r="GH506" s="93"/>
      <c r="GI506" s="93"/>
      <c r="GJ506" s="93"/>
      <c r="GK506" s="93"/>
      <c r="GL506" s="93"/>
      <c r="GM506" s="93"/>
      <c r="GN506" s="93"/>
      <c r="GO506" s="93"/>
      <c r="GP506" s="93"/>
      <c r="GQ506" s="93"/>
      <c r="GR506" s="93"/>
      <c r="GS506" s="93"/>
      <c r="GT506" s="93"/>
      <c r="GU506" s="93"/>
      <c r="GV506" s="93"/>
      <c r="GW506" s="93"/>
      <c r="GX506" s="93"/>
      <c r="GY506" s="93"/>
      <c r="GZ506" s="93"/>
      <c r="HA506" s="93"/>
      <c r="HB506" s="93"/>
      <c r="HC506" s="93"/>
      <c r="HD506" s="93"/>
      <c r="HE506" s="93"/>
      <c r="HF506" s="93"/>
      <c r="HG506" s="93"/>
      <c r="HH506" s="93"/>
      <c r="HI506" s="93"/>
      <c r="HJ506" s="93"/>
      <c r="HK506" s="93"/>
      <c r="HL506" s="93"/>
      <c r="HM506" s="93"/>
      <c r="HN506" s="93"/>
      <c r="HO506" s="93"/>
      <c r="HP506" s="93"/>
      <c r="HQ506" s="93"/>
      <c r="HR506" s="93"/>
      <c r="HS506" s="93"/>
      <c r="HT506" s="93"/>
      <c r="HU506" s="93"/>
      <c r="HV506" s="93"/>
      <c r="HW506" s="93"/>
      <c r="HX506" s="93"/>
      <c r="HY506" s="93"/>
      <c r="HZ506" s="93"/>
      <c r="IA506" s="93"/>
      <c r="IB506" s="93"/>
      <c r="IC506" s="93"/>
      <c r="ID506" s="93"/>
      <c r="IE506" s="93"/>
      <c r="IF506" s="93"/>
      <c r="IG506" s="93"/>
      <c r="IH506" s="93"/>
      <c r="II506" s="93"/>
      <c r="IJ506" s="93"/>
      <c r="IK506" s="93"/>
      <c r="IL506" s="93"/>
      <c r="IM506" s="93"/>
      <c r="IN506" s="93"/>
      <c r="IO506" s="93"/>
      <c r="IP506" s="93"/>
      <c r="IQ506" s="93"/>
      <c r="IR506" s="93"/>
      <c r="IS506" s="93"/>
      <c r="IT506" s="93"/>
      <c r="IU506" s="93"/>
      <c r="IV506" s="93"/>
      <c r="IW506" s="93"/>
    </row>
    <row r="507" customFormat="false" ht="12.75" hidden="false" customHeight="false" outlineLevel="0" collapsed="false">
      <c r="A507" s="93"/>
      <c r="B507" s="105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93"/>
      <c r="BQ507" s="93"/>
      <c r="BR507" s="93"/>
      <c r="BS507" s="93"/>
      <c r="BT507" s="93"/>
      <c r="BU507" s="93"/>
      <c r="BV507" s="93"/>
      <c r="BW507" s="93"/>
      <c r="BX507" s="93"/>
      <c r="BY507" s="93"/>
      <c r="BZ507" s="93"/>
      <c r="CA507" s="93"/>
      <c r="CB507" s="93"/>
      <c r="CC507" s="93"/>
      <c r="CD507" s="93"/>
      <c r="CE507" s="93"/>
      <c r="CF507" s="93"/>
      <c r="CG507" s="93"/>
      <c r="CH507" s="93"/>
      <c r="CI507" s="93"/>
      <c r="CJ507" s="93"/>
      <c r="CK507" s="93"/>
      <c r="CL507" s="93"/>
      <c r="CM507" s="93"/>
      <c r="CN507" s="93"/>
      <c r="CO507" s="93"/>
      <c r="CP507" s="93"/>
      <c r="CQ507" s="93"/>
      <c r="CR507" s="93"/>
      <c r="CS507" s="93"/>
      <c r="CT507" s="93"/>
      <c r="CU507" s="93"/>
      <c r="CV507" s="93"/>
      <c r="CW507" s="93"/>
      <c r="CX507" s="93"/>
      <c r="CY507" s="93"/>
      <c r="CZ507" s="93"/>
      <c r="DA507" s="93"/>
      <c r="DB507" s="93"/>
      <c r="DC507" s="93"/>
      <c r="DD507" s="93"/>
      <c r="DE507" s="93"/>
      <c r="DF507" s="93"/>
      <c r="DG507" s="93"/>
      <c r="DH507" s="93"/>
      <c r="DI507" s="93"/>
      <c r="DJ507" s="93"/>
      <c r="DK507" s="93"/>
      <c r="DL507" s="93"/>
      <c r="DM507" s="93"/>
      <c r="DN507" s="93"/>
      <c r="DO507" s="93"/>
      <c r="DP507" s="93"/>
      <c r="DQ507" s="93"/>
      <c r="DR507" s="93"/>
      <c r="DS507" s="93"/>
      <c r="DT507" s="93"/>
      <c r="DU507" s="93"/>
      <c r="DV507" s="93"/>
      <c r="DW507" s="93"/>
      <c r="DX507" s="93"/>
      <c r="DY507" s="93"/>
      <c r="DZ507" s="93"/>
      <c r="EA507" s="93"/>
      <c r="EB507" s="93"/>
      <c r="EC507" s="93"/>
      <c r="ED507" s="93"/>
      <c r="EE507" s="93"/>
      <c r="EF507" s="93"/>
      <c r="EG507" s="93"/>
      <c r="EH507" s="93"/>
      <c r="EI507" s="93"/>
      <c r="EJ507" s="93"/>
      <c r="EK507" s="93"/>
      <c r="EL507" s="93"/>
      <c r="EM507" s="93"/>
      <c r="EN507" s="93"/>
      <c r="EO507" s="93"/>
      <c r="EP507" s="93"/>
      <c r="EQ507" s="93"/>
      <c r="ER507" s="93"/>
      <c r="ES507" s="93"/>
      <c r="ET507" s="93"/>
      <c r="EU507" s="93"/>
      <c r="EV507" s="93"/>
      <c r="EW507" s="93"/>
      <c r="EX507" s="93"/>
      <c r="EY507" s="93"/>
      <c r="EZ507" s="93"/>
      <c r="FA507" s="93"/>
      <c r="FB507" s="93"/>
      <c r="FC507" s="93"/>
      <c r="FD507" s="93"/>
      <c r="FE507" s="93"/>
      <c r="FF507" s="93"/>
      <c r="FG507" s="93"/>
      <c r="FH507" s="93"/>
      <c r="FI507" s="93"/>
      <c r="FJ507" s="93"/>
      <c r="FK507" s="93"/>
      <c r="FL507" s="93"/>
      <c r="FM507" s="93"/>
      <c r="FN507" s="93"/>
      <c r="FO507" s="93"/>
      <c r="FP507" s="93"/>
      <c r="FQ507" s="93"/>
      <c r="FR507" s="93"/>
      <c r="FS507" s="93"/>
      <c r="FT507" s="93"/>
      <c r="FU507" s="93"/>
      <c r="FV507" s="93"/>
      <c r="FW507" s="93"/>
      <c r="FX507" s="93"/>
      <c r="FY507" s="93"/>
      <c r="FZ507" s="93"/>
      <c r="GA507" s="93"/>
      <c r="GB507" s="93"/>
      <c r="GC507" s="93"/>
      <c r="GD507" s="93"/>
      <c r="GE507" s="93"/>
      <c r="GF507" s="93"/>
      <c r="GG507" s="93"/>
      <c r="GH507" s="93"/>
      <c r="GI507" s="93"/>
      <c r="GJ507" s="93"/>
      <c r="GK507" s="93"/>
      <c r="GL507" s="93"/>
      <c r="GM507" s="93"/>
      <c r="GN507" s="93"/>
      <c r="GO507" s="93"/>
      <c r="GP507" s="93"/>
      <c r="GQ507" s="93"/>
      <c r="GR507" s="93"/>
      <c r="GS507" s="93"/>
      <c r="GT507" s="93"/>
      <c r="GU507" s="93"/>
      <c r="GV507" s="93"/>
      <c r="GW507" s="93"/>
      <c r="GX507" s="93"/>
      <c r="GY507" s="93"/>
      <c r="GZ507" s="93"/>
      <c r="HA507" s="93"/>
      <c r="HB507" s="93"/>
      <c r="HC507" s="93"/>
      <c r="HD507" s="93"/>
      <c r="HE507" s="93"/>
      <c r="HF507" s="93"/>
      <c r="HG507" s="93"/>
      <c r="HH507" s="93"/>
      <c r="HI507" s="93"/>
      <c r="HJ507" s="93"/>
      <c r="HK507" s="93"/>
      <c r="HL507" s="93"/>
      <c r="HM507" s="93"/>
      <c r="HN507" s="93"/>
      <c r="HO507" s="93"/>
      <c r="HP507" s="93"/>
      <c r="HQ507" s="93"/>
      <c r="HR507" s="93"/>
      <c r="HS507" s="93"/>
      <c r="HT507" s="93"/>
      <c r="HU507" s="93"/>
      <c r="HV507" s="93"/>
      <c r="HW507" s="93"/>
      <c r="HX507" s="93"/>
      <c r="HY507" s="93"/>
      <c r="HZ507" s="93"/>
      <c r="IA507" s="93"/>
      <c r="IB507" s="93"/>
      <c r="IC507" s="93"/>
      <c r="ID507" s="93"/>
      <c r="IE507" s="93"/>
      <c r="IF507" s="93"/>
      <c r="IG507" s="93"/>
      <c r="IH507" s="93"/>
      <c r="II507" s="93"/>
      <c r="IJ507" s="93"/>
      <c r="IK507" s="93"/>
      <c r="IL507" s="93"/>
      <c r="IM507" s="93"/>
      <c r="IN507" s="93"/>
      <c r="IO507" s="93"/>
      <c r="IP507" s="93"/>
      <c r="IQ507" s="93"/>
      <c r="IR507" s="93"/>
      <c r="IS507" s="93"/>
      <c r="IT507" s="93"/>
      <c r="IU507" s="93"/>
      <c r="IV507" s="93"/>
      <c r="IW507" s="93"/>
    </row>
    <row r="508" customFormat="false" ht="12.75" hidden="false" customHeight="false" outlineLevel="0" collapsed="false">
      <c r="A508" s="93"/>
      <c r="B508" s="105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93"/>
      <c r="BQ508" s="93"/>
      <c r="BR508" s="93"/>
      <c r="BS508" s="93"/>
      <c r="BT508" s="93"/>
      <c r="BU508" s="93"/>
      <c r="BV508" s="93"/>
      <c r="BW508" s="93"/>
      <c r="BX508" s="93"/>
      <c r="BY508" s="93"/>
      <c r="BZ508" s="93"/>
      <c r="CA508" s="93"/>
      <c r="CB508" s="93"/>
      <c r="CC508" s="93"/>
      <c r="CD508" s="93"/>
      <c r="CE508" s="93"/>
      <c r="CF508" s="93"/>
      <c r="CG508" s="93"/>
      <c r="CH508" s="93"/>
      <c r="CI508" s="93"/>
      <c r="CJ508" s="93"/>
      <c r="CK508" s="93"/>
      <c r="CL508" s="93"/>
      <c r="CM508" s="93"/>
      <c r="CN508" s="93"/>
      <c r="CO508" s="93"/>
      <c r="CP508" s="93"/>
      <c r="CQ508" s="93"/>
      <c r="CR508" s="93"/>
      <c r="CS508" s="93"/>
      <c r="CT508" s="93"/>
      <c r="CU508" s="93"/>
      <c r="CV508" s="93"/>
      <c r="CW508" s="93"/>
      <c r="CX508" s="93"/>
      <c r="CY508" s="93"/>
      <c r="CZ508" s="93"/>
      <c r="DA508" s="93"/>
      <c r="DB508" s="93"/>
      <c r="DC508" s="93"/>
      <c r="DD508" s="93"/>
      <c r="DE508" s="93"/>
      <c r="DF508" s="93"/>
      <c r="DG508" s="93"/>
      <c r="DH508" s="93"/>
      <c r="DI508" s="93"/>
      <c r="DJ508" s="93"/>
      <c r="DK508" s="93"/>
      <c r="DL508" s="93"/>
      <c r="DM508" s="93"/>
      <c r="DN508" s="93"/>
      <c r="DO508" s="93"/>
      <c r="DP508" s="93"/>
      <c r="DQ508" s="93"/>
      <c r="DR508" s="93"/>
      <c r="DS508" s="93"/>
      <c r="DT508" s="93"/>
      <c r="DU508" s="93"/>
      <c r="DV508" s="93"/>
      <c r="DW508" s="93"/>
      <c r="DX508" s="93"/>
      <c r="DY508" s="93"/>
      <c r="DZ508" s="93"/>
      <c r="EA508" s="93"/>
      <c r="EB508" s="93"/>
      <c r="EC508" s="93"/>
      <c r="ED508" s="93"/>
      <c r="EE508" s="93"/>
      <c r="EF508" s="93"/>
      <c r="EG508" s="93"/>
      <c r="EH508" s="93"/>
      <c r="EI508" s="93"/>
      <c r="EJ508" s="93"/>
      <c r="EK508" s="93"/>
      <c r="EL508" s="93"/>
      <c r="EM508" s="93"/>
      <c r="EN508" s="93"/>
      <c r="EO508" s="93"/>
      <c r="EP508" s="93"/>
      <c r="EQ508" s="93"/>
      <c r="ER508" s="93"/>
      <c r="ES508" s="93"/>
      <c r="ET508" s="93"/>
      <c r="EU508" s="93"/>
      <c r="EV508" s="93"/>
      <c r="EW508" s="93"/>
      <c r="EX508" s="93"/>
      <c r="EY508" s="93"/>
      <c r="EZ508" s="93"/>
      <c r="FA508" s="93"/>
      <c r="FB508" s="93"/>
      <c r="FC508" s="93"/>
      <c r="FD508" s="93"/>
      <c r="FE508" s="93"/>
      <c r="FF508" s="93"/>
      <c r="FG508" s="93"/>
      <c r="FH508" s="93"/>
      <c r="FI508" s="93"/>
      <c r="FJ508" s="93"/>
      <c r="FK508" s="93"/>
      <c r="FL508" s="93"/>
      <c r="FM508" s="93"/>
      <c r="FN508" s="93"/>
      <c r="FO508" s="93"/>
      <c r="FP508" s="93"/>
      <c r="FQ508" s="93"/>
      <c r="FR508" s="93"/>
      <c r="FS508" s="93"/>
      <c r="FT508" s="93"/>
      <c r="FU508" s="93"/>
      <c r="FV508" s="93"/>
      <c r="FW508" s="93"/>
      <c r="FX508" s="93"/>
      <c r="FY508" s="93"/>
      <c r="FZ508" s="93"/>
      <c r="GA508" s="93"/>
      <c r="GB508" s="93"/>
      <c r="GC508" s="93"/>
      <c r="GD508" s="93"/>
      <c r="GE508" s="93"/>
      <c r="GF508" s="93"/>
      <c r="GG508" s="93"/>
      <c r="GH508" s="93"/>
      <c r="GI508" s="93"/>
      <c r="GJ508" s="93"/>
      <c r="GK508" s="93"/>
      <c r="GL508" s="93"/>
      <c r="GM508" s="93"/>
      <c r="GN508" s="93"/>
      <c r="GO508" s="93"/>
      <c r="GP508" s="93"/>
      <c r="GQ508" s="93"/>
      <c r="GR508" s="93"/>
      <c r="GS508" s="93"/>
      <c r="GT508" s="93"/>
      <c r="GU508" s="93"/>
      <c r="GV508" s="93"/>
      <c r="GW508" s="93"/>
      <c r="GX508" s="93"/>
      <c r="GY508" s="93"/>
      <c r="GZ508" s="93"/>
      <c r="HA508" s="93"/>
      <c r="HB508" s="93"/>
      <c r="HC508" s="93"/>
      <c r="HD508" s="93"/>
      <c r="HE508" s="93"/>
      <c r="HF508" s="93"/>
      <c r="HG508" s="93"/>
      <c r="HH508" s="93"/>
      <c r="HI508" s="93"/>
      <c r="HJ508" s="93"/>
      <c r="HK508" s="93"/>
      <c r="HL508" s="93"/>
      <c r="HM508" s="93"/>
      <c r="HN508" s="93"/>
      <c r="HO508" s="93"/>
      <c r="HP508" s="93"/>
      <c r="HQ508" s="93"/>
      <c r="HR508" s="93"/>
      <c r="HS508" s="93"/>
      <c r="HT508" s="93"/>
      <c r="HU508" s="93"/>
      <c r="HV508" s="93"/>
      <c r="HW508" s="93"/>
      <c r="HX508" s="93"/>
      <c r="HY508" s="93"/>
      <c r="HZ508" s="93"/>
      <c r="IA508" s="93"/>
      <c r="IB508" s="93"/>
      <c r="IC508" s="93"/>
      <c r="ID508" s="93"/>
      <c r="IE508" s="93"/>
      <c r="IF508" s="93"/>
      <c r="IG508" s="93"/>
      <c r="IH508" s="93"/>
      <c r="II508" s="93"/>
      <c r="IJ508" s="93"/>
      <c r="IK508" s="93"/>
      <c r="IL508" s="93"/>
      <c r="IM508" s="93"/>
      <c r="IN508" s="93"/>
      <c r="IO508" s="93"/>
      <c r="IP508" s="93"/>
      <c r="IQ508" s="93"/>
      <c r="IR508" s="93"/>
      <c r="IS508" s="93"/>
      <c r="IT508" s="93"/>
      <c r="IU508" s="93"/>
      <c r="IV508" s="93"/>
      <c r="IW508" s="93"/>
    </row>
    <row r="509" customFormat="false" ht="12.75" hidden="false" customHeight="false" outlineLevel="0" collapsed="false">
      <c r="A509" s="93"/>
      <c r="B509" s="105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93"/>
      <c r="BQ509" s="93"/>
      <c r="BR509" s="93"/>
      <c r="BS509" s="93"/>
      <c r="BT509" s="93"/>
      <c r="BU509" s="93"/>
      <c r="BV509" s="93"/>
      <c r="BW509" s="93"/>
      <c r="BX509" s="93"/>
      <c r="BY509" s="93"/>
      <c r="BZ509" s="93"/>
      <c r="CA509" s="93"/>
      <c r="CB509" s="93"/>
      <c r="CC509" s="93"/>
      <c r="CD509" s="93"/>
      <c r="CE509" s="93"/>
      <c r="CF509" s="93"/>
      <c r="CG509" s="93"/>
      <c r="CH509" s="93"/>
      <c r="CI509" s="93"/>
      <c r="CJ509" s="93"/>
      <c r="CK509" s="93"/>
      <c r="CL509" s="93"/>
      <c r="CM509" s="93"/>
      <c r="CN509" s="93"/>
      <c r="CO509" s="93"/>
      <c r="CP509" s="93"/>
      <c r="CQ509" s="93"/>
      <c r="CR509" s="93"/>
      <c r="CS509" s="93"/>
      <c r="CT509" s="93"/>
      <c r="CU509" s="93"/>
      <c r="CV509" s="93"/>
      <c r="CW509" s="93"/>
      <c r="CX509" s="93"/>
      <c r="CY509" s="93"/>
      <c r="CZ509" s="93"/>
      <c r="DA509" s="93"/>
      <c r="DB509" s="93"/>
      <c r="DC509" s="93"/>
      <c r="DD509" s="93"/>
      <c r="DE509" s="93"/>
      <c r="DF509" s="93"/>
      <c r="DG509" s="93"/>
      <c r="DH509" s="93"/>
      <c r="DI509" s="93"/>
      <c r="DJ509" s="93"/>
      <c r="DK509" s="93"/>
      <c r="DL509" s="93"/>
      <c r="DM509" s="93"/>
      <c r="DN509" s="93"/>
      <c r="DO509" s="93"/>
      <c r="DP509" s="93"/>
      <c r="DQ509" s="93"/>
      <c r="DR509" s="93"/>
      <c r="DS509" s="93"/>
      <c r="DT509" s="93"/>
      <c r="DU509" s="93"/>
      <c r="DV509" s="93"/>
      <c r="DW509" s="93"/>
      <c r="DX509" s="93"/>
      <c r="DY509" s="93"/>
      <c r="DZ509" s="93"/>
      <c r="EA509" s="93"/>
      <c r="EB509" s="93"/>
      <c r="EC509" s="93"/>
      <c r="ED509" s="93"/>
      <c r="EE509" s="93"/>
      <c r="EF509" s="93"/>
      <c r="EG509" s="93"/>
      <c r="EH509" s="93"/>
      <c r="EI509" s="93"/>
      <c r="EJ509" s="93"/>
      <c r="EK509" s="93"/>
      <c r="EL509" s="93"/>
      <c r="EM509" s="93"/>
      <c r="EN509" s="93"/>
      <c r="EO509" s="93"/>
      <c r="EP509" s="93"/>
      <c r="EQ509" s="93"/>
      <c r="ER509" s="93"/>
      <c r="ES509" s="93"/>
      <c r="ET509" s="93"/>
      <c r="EU509" s="93"/>
      <c r="EV509" s="93"/>
      <c r="EW509" s="93"/>
      <c r="EX509" s="93"/>
      <c r="EY509" s="93"/>
      <c r="EZ509" s="93"/>
      <c r="FA509" s="93"/>
      <c r="FB509" s="93"/>
      <c r="FC509" s="93"/>
      <c r="FD509" s="93"/>
      <c r="FE509" s="93"/>
      <c r="FF509" s="93"/>
      <c r="FG509" s="93"/>
      <c r="FH509" s="93"/>
      <c r="FI509" s="93"/>
      <c r="FJ509" s="93"/>
      <c r="FK509" s="93"/>
      <c r="FL509" s="93"/>
      <c r="FM509" s="93"/>
      <c r="FN509" s="93"/>
      <c r="FO509" s="93"/>
      <c r="FP509" s="93"/>
      <c r="FQ509" s="93"/>
      <c r="FR509" s="93"/>
      <c r="FS509" s="93"/>
      <c r="FT509" s="93"/>
      <c r="FU509" s="93"/>
      <c r="FV509" s="93"/>
      <c r="FW509" s="93"/>
      <c r="FX509" s="93"/>
      <c r="FY509" s="93"/>
      <c r="FZ509" s="93"/>
      <c r="GA509" s="93"/>
      <c r="GB509" s="93"/>
      <c r="GC509" s="93"/>
      <c r="GD509" s="93"/>
      <c r="GE509" s="93"/>
      <c r="GF509" s="93"/>
      <c r="GG509" s="93"/>
      <c r="GH509" s="93"/>
      <c r="GI509" s="93"/>
      <c r="GJ509" s="93"/>
      <c r="GK509" s="93"/>
      <c r="GL509" s="93"/>
      <c r="GM509" s="93"/>
      <c r="GN509" s="93"/>
      <c r="GO509" s="93"/>
      <c r="GP509" s="93"/>
      <c r="GQ509" s="93"/>
      <c r="GR509" s="93"/>
      <c r="GS509" s="93"/>
      <c r="GT509" s="93"/>
      <c r="GU509" s="93"/>
      <c r="GV509" s="93"/>
      <c r="GW509" s="93"/>
      <c r="GX509" s="93"/>
      <c r="GY509" s="93"/>
      <c r="GZ509" s="93"/>
      <c r="HA509" s="93"/>
      <c r="HB509" s="93"/>
      <c r="HC509" s="93"/>
      <c r="HD509" s="93"/>
      <c r="HE509" s="93"/>
      <c r="HF509" s="93"/>
      <c r="HG509" s="93"/>
      <c r="HH509" s="93"/>
      <c r="HI509" s="93"/>
      <c r="HJ509" s="93"/>
      <c r="HK509" s="93"/>
      <c r="HL509" s="93"/>
      <c r="HM509" s="93"/>
      <c r="HN509" s="93"/>
      <c r="HO509" s="93"/>
      <c r="HP509" s="93"/>
      <c r="HQ509" s="93"/>
      <c r="HR509" s="93"/>
      <c r="HS509" s="93"/>
      <c r="HT509" s="93"/>
      <c r="HU509" s="93"/>
      <c r="HV509" s="93"/>
      <c r="HW509" s="93"/>
      <c r="HX509" s="93"/>
      <c r="HY509" s="93"/>
      <c r="HZ509" s="93"/>
      <c r="IA509" s="93"/>
      <c r="IB509" s="93"/>
      <c r="IC509" s="93"/>
      <c r="ID509" s="93"/>
      <c r="IE509" s="93"/>
      <c r="IF509" s="93"/>
      <c r="IG509" s="93"/>
      <c r="IH509" s="93"/>
      <c r="II509" s="93"/>
      <c r="IJ509" s="93"/>
      <c r="IK509" s="93"/>
      <c r="IL509" s="93"/>
      <c r="IM509" s="93"/>
      <c r="IN509" s="93"/>
      <c r="IO509" s="93"/>
      <c r="IP509" s="93"/>
      <c r="IQ509" s="93"/>
      <c r="IR509" s="93"/>
      <c r="IS509" s="93"/>
      <c r="IT509" s="93"/>
      <c r="IU509" s="93"/>
      <c r="IV509" s="93"/>
      <c r="IW509" s="93"/>
    </row>
    <row r="510" customFormat="false" ht="12.75" hidden="false" customHeight="false" outlineLevel="0" collapsed="false">
      <c r="A510" s="93"/>
      <c r="B510" s="105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  <c r="BP510" s="93"/>
      <c r="BQ510" s="93"/>
      <c r="BR510" s="93"/>
      <c r="BS510" s="93"/>
      <c r="BT510" s="93"/>
      <c r="BU510" s="93"/>
      <c r="BV510" s="93"/>
      <c r="BW510" s="93"/>
      <c r="BX510" s="93"/>
      <c r="BY510" s="93"/>
      <c r="BZ510" s="93"/>
      <c r="CA510" s="93"/>
      <c r="CB510" s="93"/>
      <c r="CC510" s="93"/>
      <c r="CD510" s="93"/>
      <c r="CE510" s="93"/>
      <c r="CF510" s="93"/>
      <c r="CG510" s="93"/>
      <c r="CH510" s="93"/>
      <c r="CI510" s="93"/>
      <c r="CJ510" s="93"/>
      <c r="CK510" s="93"/>
      <c r="CL510" s="93"/>
      <c r="CM510" s="93"/>
      <c r="CN510" s="93"/>
      <c r="CO510" s="93"/>
      <c r="CP510" s="93"/>
      <c r="CQ510" s="93"/>
      <c r="CR510" s="93"/>
      <c r="CS510" s="93"/>
      <c r="CT510" s="93"/>
      <c r="CU510" s="93"/>
      <c r="CV510" s="93"/>
      <c r="CW510" s="93"/>
      <c r="CX510" s="93"/>
      <c r="CY510" s="93"/>
      <c r="CZ510" s="93"/>
      <c r="DA510" s="93"/>
      <c r="DB510" s="93"/>
      <c r="DC510" s="93"/>
      <c r="DD510" s="93"/>
      <c r="DE510" s="93"/>
      <c r="DF510" s="93"/>
      <c r="DG510" s="93"/>
      <c r="DH510" s="93"/>
      <c r="DI510" s="93"/>
      <c r="DJ510" s="93"/>
      <c r="DK510" s="93"/>
      <c r="DL510" s="93"/>
      <c r="DM510" s="93"/>
      <c r="DN510" s="93"/>
      <c r="DO510" s="93"/>
      <c r="DP510" s="93"/>
      <c r="DQ510" s="93"/>
      <c r="DR510" s="93"/>
      <c r="DS510" s="93"/>
      <c r="DT510" s="93"/>
      <c r="DU510" s="93"/>
      <c r="DV510" s="93"/>
      <c r="DW510" s="93"/>
      <c r="DX510" s="93"/>
      <c r="DY510" s="93"/>
      <c r="DZ510" s="93"/>
      <c r="EA510" s="93"/>
      <c r="EB510" s="93"/>
      <c r="EC510" s="93"/>
      <c r="ED510" s="93"/>
      <c r="EE510" s="93"/>
      <c r="EF510" s="93"/>
      <c r="EG510" s="93"/>
      <c r="EH510" s="93"/>
      <c r="EI510" s="93"/>
      <c r="EJ510" s="93"/>
      <c r="EK510" s="93"/>
      <c r="EL510" s="93"/>
      <c r="EM510" s="93"/>
      <c r="EN510" s="93"/>
      <c r="EO510" s="93"/>
      <c r="EP510" s="93"/>
      <c r="EQ510" s="93"/>
      <c r="ER510" s="93"/>
      <c r="ES510" s="93"/>
      <c r="ET510" s="93"/>
      <c r="EU510" s="93"/>
      <c r="EV510" s="93"/>
      <c r="EW510" s="93"/>
      <c r="EX510" s="93"/>
      <c r="EY510" s="93"/>
      <c r="EZ510" s="93"/>
      <c r="FA510" s="93"/>
      <c r="FB510" s="93"/>
      <c r="FC510" s="93"/>
      <c r="FD510" s="93"/>
      <c r="FE510" s="93"/>
      <c r="FF510" s="93"/>
      <c r="FG510" s="93"/>
      <c r="FH510" s="93"/>
      <c r="FI510" s="93"/>
      <c r="FJ510" s="93"/>
      <c r="FK510" s="93"/>
      <c r="FL510" s="93"/>
      <c r="FM510" s="93"/>
      <c r="FN510" s="93"/>
      <c r="FO510" s="93"/>
      <c r="FP510" s="93"/>
      <c r="FQ510" s="93"/>
      <c r="FR510" s="93"/>
      <c r="FS510" s="93"/>
      <c r="FT510" s="93"/>
      <c r="FU510" s="93"/>
      <c r="FV510" s="93"/>
      <c r="FW510" s="93"/>
      <c r="FX510" s="93"/>
      <c r="FY510" s="93"/>
      <c r="FZ510" s="93"/>
      <c r="GA510" s="93"/>
      <c r="GB510" s="93"/>
      <c r="GC510" s="93"/>
      <c r="GD510" s="93"/>
      <c r="GE510" s="93"/>
      <c r="GF510" s="93"/>
      <c r="GG510" s="93"/>
      <c r="GH510" s="93"/>
      <c r="GI510" s="93"/>
      <c r="GJ510" s="93"/>
      <c r="GK510" s="93"/>
      <c r="GL510" s="93"/>
      <c r="GM510" s="93"/>
      <c r="GN510" s="93"/>
      <c r="GO510" s="93"/>
      <c r="GP510" s="93"/>
      <c r="GQ510" s="93"/>
      <c r="GR510" s="93"/>
      <c r="GS510" s="93"/>
      <c r="GT510" s="93"/>
      <c r="GU510" s="93"/>
      <c r="GV510" s="93"/>
      <c r="GW510" s="93"/>
      <c r="GX510" s="93"/>
      <c r="GY510" s="93"/>
      <c r="GZ510" s="93"/>
      <c r="HA510" s="93"/>
      <c r="HB510" s="93"/>
      <c r="HC510" s="93"/>
      <c r="HD510" s="93"/>
      <c r="HE510" s="93"/>
      <c r="HF510" s="93"/>
      <c r="HG510" s="93"/>
      <c r="HH510" s="93"/>
      <c r="HI510" s="93"/>
      <c r="HJ510" s="93"/>
      <c r="HK510" s="93"/>
      <c r="HL510" s="93"/>
      <c r="HM510" s="93"/>
      <c r="HN510" s="93"/>
      <c r="HO510" s="93"/>
      <c r="HP510" s="93"/>
      <c r="HQ510" s="93"/>
      <c r="HR510" s="93"/>
      <c r="HS510" s="93"/>
      <c r="HT510" s="93"/>
      <c r="HU510" s="93"/>
      <c r="HV510" s="93"/>
      <c r="HW510" s="93"/>
      <c r="HX510" s="93"/>
      <c r="HY510" s="93"/>
      <c r="HZ510" s="93"/>
      <c r="IA510" s="93"/>
      <c r="IB510" s="93"/>
      <c r="IC510" s="93"/>
      <c r="ID510" s="93"/>
      <c r="IE510" s="93"/>
      <c r="IF510" s="93"/>
      <c r="IG510" s="93"/>
      <c r="IH510" s="93"/>
      <c r="II510" s="93"/>
      <c r="IJ510" s="93"/>
      <c r="IK510" s="93"/>
      <c r="IL510" s="93"/>
      <c r="IM510" s="93"/>
      <c r="IN510" s="93"/>
      <c r="IO510" s="93"/>
      <c r="IP510" s="93"/>
      <c r="IQ510" s="93"/>
      <c r="IR510" s="93"/>
      <c r="IS510" s="93"/>
      <c r="IT510" s="93"/>
      <c r="IU510" s="93"/>
      <c r="IV510" s="93"/>
      <c r="IW510" s="93"/>
    </row>
    <row r="511" customFormat="false" ht="12.75" hidden="false" customHeight="false" outlineLevel="0" collapsed="false">
      <c r="A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93"/>
      <c r="BQ511" s="93"/>
      <c r="BR511" s="93"/>
      <c r="BS511" s="93"/>
      <c r="BT511" s="93"/>
      <c r="BU511" s="93"/>
      <c r="BV511" s="93"/>
      <c r="BW511" s="93"/>
      <c r="BX511" s="93"/>
      <c r="BY511" s="93"/>
      <c r="BZ511" s="93"/>
      <c r="CA511" s="93"/>
      <c r="CB511" s="93"/>
      <c r="CC511" s="93"/>
      <c r="CD511" s="93"/>
      <c r="CE511" s="93"/>
      <c r="CF511" s="93"/>
      <c r="CG511" s="93"/>
      <c r="CH511" s="93"/>
      <c r="CI511" s="93"/>
      <c r="CJ511" s="93"/>
      <c r="CK511" s="93"/>
      <c r="CL511" s="93"/>
      <c r="CM511" s="93"/>
      <c r="CN511" s="93"/>
      <c r="CO511" s="93"/>
      <c r="CP511" s="93"/>
      <c r="CQ511" s="93"/>
      <c r="CR511" s="93"/>
      <c r="CS511" s="93"/>
      <c r="CT511" s="93"/>
      <c r="CU511" s="93"/>
      <c r="CV511" s="93"/>
      <c r="CW511" s="93"/>
      <c r="CX511" s="93"/>
      <c r="CY511" s="93"/>
      <c r="CZ511" s="93"/>
      <c r="DA511" s="93"/>
      <c r="DB511" s="93"/>
      <c r="DC511" s="93"/>
      <c r="DD511" s="93"/>
      <c r="DE511" s="93"/>
      <c r="DF511" s="93"/>
      <c r="DG511" s="93"/>
      <c r="DH511" s="93"/>
      <c r="DI511" s="93"/>
      <c r="DJ511" s="93"/>
      <c r="DK511" s="93"/>
      <c r="DL511" s="93"/>
      <c r="DM511" s="93"/>
      <c r="DN511" s="93"/>
      <c r="DO511" s="93"/>
      <c r="DP511" s="93"/>
      <c r="DQ511" s="93"/>
      <c r="DR511" s="93"/>
      <c r="DS511" s="93"/>
      <c r="DT511" s="93"/>
      <c r="DU511" s="93"/>
      <c r="DV511" s="93"/>
      <c r="DW511" s="93"/>
      <c r="DX511" s="93"/>
      <c r="DY511" s="93"/>
      <c r="DZ511" s="93"/>
      <c r="EA511" s="93"/>
      <c r="EB511" s="93"/>
      <c r="EC511" s="93"/>
      <c r="ED511" s="93"/>
      <c r="EE511" s="93"/>
      <c r="EF511" s="93"/>
      <c r="EG511" s="93"/>
      <c r="EH511" s="93"/>
      <c r="EI511" s="93"/>
      <c r="EJ511" s="93"/>
      <c r="EK511" s="93"/>
      <c r="EL511" s="93"/>
      <c r="EM511" s="93"/>
      <c r="EN511" s="93"/>
      <c r="EO511" s="93"/>
      <c r="EP511" s="93"/>
      <c r="EQ511" s="93"/>
      <c r="ER511" s="93"/>
      <c r="ES511" s="93"/>
      <c r="ET511" s="93"/>
      <c r="EU511" s="93"/>
      <c r="EV511" s="93"/>
      <c r="EW511" s="93"/>
      <c r="EX511" s="93"/>
      <c r="EY511" s="93"/>
      <c r="EZ511" s="93"/>
      <c r="FA511" s="93"/>
      <c r="FB511" s="93"/>
      <c r="FC511" s="93"/>
      <c r="FD511" s="93"/>
      <c r="FE511" s="93"/>
      <c r="FF511" s="93"/>
      <c r="FG511" s="93"/>
      <c r="FH511" s="93"/>
      <c r="FI511" s="93"/>
      <c r="FJ511" s="93"/>
      <c r="FK511" s="93"/>
      <c r="FL511" s="93"/>
      <c r="FM511" s="93"/>
      <c r="FN511" s="93"/>
      <c r="FO511" s="93"/>
      <c r="FP511" s="93"/>
      <c r="FQ511" s="93"/>
      <c r="FR511" s="93"/>
      <c r="FS511" s="93"/>
      <c r="FT511" s="93"/>
      <c r="FU511" s="93"/>
      <c r="FV511" s="93"/>
      <c r="FW511" s="93"/>
      <c r="FX511" s="93"/>
      <c r="FY511" s="93"/>
      <c r="FZ511" s="93"/>
      <c r="GA511" s="93"/>
      <c r="GB511" s="93"/>
      <c r="GC511" s="93"/>
      <c r="GD511" s="93"/>
      <c r="GE511" s="93"/>
      <c r="GF511" s="93"/>
      <c r="GG511" s="93"/>
      <c r="GH511" s="93"/>
      <c r="GI511" s="93"/>
      <c r="GJ511" s="93"/>
      <c r="GK511" s="93"/>
      <c r="GL511" s="93"/>
      <c r="GM511" s="93"/>
      <c r="GN511" s="93"/>
      <c r="GO511" s="93"/>
      <c r="GP511" s="93"/>
      <c r="GQ511" s="93"/>
      <c r="GR511" s="93"/>
      <c r="GS511" s="93"/>
      <c r="GT511" s="93"/>
      <c r="GU511" s="93"/>
      <c r="GV511" s="93"/>
      <c r="GW511" s="93"/>
      <c r="GX511" s="93"/>
      <c r="GY511" s="93"/>
      <c r="GZ511" s="93"/>
      <c r="HA511" s="93"/>
      <c r="HB511" s="93"/>
      <c r="HC511" s="93"/>
      <c r="HD511" s="93"/>
      <c r="HE511" s="93"/>
      <c r="HF511" s="93"/>
      <c r="HG511" s="93"/>
      <c r="HH511" s="93"/>
      <c r="HI511" s="93"/>
      <c r="HJ511" s="93"/>
      <c r="HK511" s="93"/>
      <c r="HL511" s="93"/>
      <c r="HM511" s="93"/>
      <c r="HN511" s="93"/>
      <c r="HO511" s="93"/>
      <c r="HP511" s="93"/>
      <c r="HQ511" s="93"/>
      <c r="HR511" s="93"/>
      <c r="HS511" s="93"/>
      <c r="HT511" s="93"/>
      <c r="HU511" s="93"/>
      <c r="HV511" s="93"/>
      <c r="HW511" s="93"/>
      <c r="HX511" s="93"/>
      <c r="HY511" s="93"/>
      <c r="HZ511" s="93"/>
      <c r="IA511" s="93"/>
      <c r="IB511" s="93"/>
      <c r="IC511" s="93"/>
      <c r="ID511" s="93"/>
      <c r="IE511" s="93"/>
      <c r="IF511" s="93"/>
      <c r="IG511" s="93"/>
      <c r="IH511" s="93"/>
      <c r="II511" s="93"/>
      <c r="IJ511" s="93"/>
      <c r="IK511" s="93"/>
      <c r="IL511" s="93"/>
      <c r="IM511" s="93"/>
      <c r="IN511" s="93"/>
      <c r="IO511" s="93"/>
      <c r="IP511" s="93"/>
      <c r="IQ511" s="93"/>
      <c r="IR511" s="93"/>
      <c r="IS511" s="93"/>
      <c r="IT511" s="93"/>
      <c r="IU511" s="93"/>
      <c r="IV511" s="93"/>
      <c r="IW511" s="93"/>
    </row>
    <row r="512" customFormat="false" ht="12.75" hidden="false" customHeight="false" outlineLevel="0" collapsed="false">
      <c r="A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93"/>
      <c r="BQ512" s="93"/>
      <c r="BR512" s="93"/>
      <c r="BS512" s="93"/>
      <c r="BT512" s="93"/>
      <c r="BU512" s="93"/>
      <c r="BV512" s="93"/>
      <c r="BW512" s="93"/>
      <c r="BX512" s="93"/>
      <c r="BY512" s="93"/>
      <c r="BZ512" s="93"/>
      <c r="CA512" s="93"/>
      <c r="CB512" s="93"/>
      <c r="CC512" s="93"/>
      <c r="CD512" s="93"/>
      <c r="CE512" s="93"/>
      <c r="CF512" s="93"/>
      <c r="CG512" s="93"/>
      <c r="CH512" s="93"/>
      <c r="CI512" s="93"/>
      <c r="CJ512" s="93"/>
      <c r="CK512" s="93"/>
      <c r="CL512" s="93"/>
      <c r="CM512" s="93"/>
      <c r="CN512" s="93"/>
      <c r="CO512" s="93"/>
      <c r="CP512" s="93"/>
      <c r="CQ512" s="93"/>
      <c r="CR512" s="93"/>
      <c r="CS512" s="93"/>
      <c r="CT512" s="93"/>
      <c r="CU512" s="93"/>
      <c r="CV512" s="93"/>
      <c r="CW512" s="93"/>
      <c r="CX512" s="93"/>
      <c r="CY512" s="93"/>
      <c r="CZ512" s="93"/>
      <c r="DA512" s="93"/>
      <c r="DB512" s="93"/>
      <c r="DC512" s="93"/>
      <c r="DD512" s="93"/>
      <c r="DE512" s="93"/>
      <c r="DF512" s="93"/>
      <c r="DG512" s="93"/>
      <c r="DH512" s="93"/>
      <c r="DI512" s="93"/>
      <c r="DJ512" s="93"/>
      <c r="DK512" s="93"/>
      <c r="DL512" s="93"/>
      <c r="DM512" s="93"/>
      <c r="DN512" s="93"/>
      <c r="DO512" s="93"/>
      <c r="DP512" s="93"/>
      <c r="DQ512" s="93"/>
      <c r="DR512" s="93"/>
      <c r="DS512" s="93"/>
      <c r="DT512" s="93"/>
      <c r="DU512" s="93"/>
      <c r="DV512" s="93"/>
      <c r="DW512" s="93"/>
      <c r="DX512" s="93"/>
      <c r="DY512" s="93"/>
      <c r="DZ512" s="93"/>
      <c r="EA512" s="93"/>
      <c r="EB512" s="93"/>
      <c r="EC512" s="93"/>
      <c r="ED512" s="93"/>
      <c r="EE512" s="93"/>
      <c r="EF512" s="93"/>
      <c r="EG512" s="93"/>
      <c r="EH512" s="93"/>
      <c r="EI512" s="93"/>
      <c r="EJ512" s="93"/>
      <c r="EK512" s="93"/>
      <c r="EL512" s="93"/>
      <c r="EM512" s="93"/>
      <c r="EN512" s="93"/>
      <c r="EO512" s="93"/>
      <c r="EP512" s="93"/>
      <c r="EQ512" s="93"/>
      <c r="ER512" s="93"/>
      <c r="ES512" s="93"/>
      <c r="ET512" s="93"/>
      <c r="EU512" s="93"/>
      <c r="EV512" s="93"/>
      <c r="EW512" s="93"/>
      <c r="EX512" s="93"/>
      <c r="EY512" s="93"/>
      <c r="EZ512" s="93"/>
      <c r="FA512" s="93"/>
      <c r="FB512" s="93"/>
      <c r="FC512" s="93"/>
      <c r="FD512" s="93"/>
      <c r="FE512" s="93"/>
      <c r="FF512" s="93"/>
      <c r="FG512" s="93"/>
      <c r="FH512" s="93"/>
      <c r="FI512" s="93"/>
      <c r="FJ512" s="93"/>
      <c r="FK512" s="93"/>
      <c r="FL512" s="93"/>
      <c r="FM512" s="93"/>
      <c r="FN512" s="93"/>
      <c r="FO512" s="93"/>
      <c r="FP512" s="93"/>
      <c r="FQ512" s="93"/>
      <c r="FR512" s="93"/>
      <c r="FS512" s="93"/>
      <c r="FT512" s="93"/>
      <c r="FU512" s="93"/>
      <c r="FV512" s="93"/>
      <c r="FW512" s="93"/>
      <c r="FX512" s="93"/>
      <c r="FY512" s="93"/>
      <c r="FZ512" s="93"/>
      <c r="GA512" s="93"/>
      <c r="GB512" s="93"/>
      <c r="GC512" s="93"/>
      <c r="GD512" s="93"/>
      <c r="GE512" s="93"/>
      <c r="GF512" s="93"/>
      <c r="GG512" s="93"/>
      <c r="GH512" s="93"/>
      <c r="GI512" s="93"/>
      <c r="GJ512" s="93"/>
      <c r="GK512" s="93"/>
      <c r="GL512" s="93"/>
      <c r="GM512" s="93"/>
      <c r="GN512" s="93"/>
      <c r="GO512" s="93"/>
      <c r="GP512" s="93"/>
      <c r="GQ512" s="93"/>
      <c r="GR512" s="93"/>
      <c r="GS512" s="93"/>
      <c r="GT512" s="93"/>
      <c r="GU512" s="93"/>
      <c r="GV512" s="93"/>
      <c r="GW512" s="93"/>
      <c r="GX512" s="93"/>
      <c r="GY512" s="93"/>
      <c r="GZ512" s="93"/>
      <c r="HA512" s="93"/>
      <c r="HB512" s="93"/>
      <c r="HC512" s="93"/>
      <c r="HD512" s="93"/>
      <c r="HE512" s="93"/>
      <c r="HF512" s="93"/>
      <c r="HG512" s="93"/>
      <c r="HH512" s="93"/>
      <c r="HI512" s="93"/>
      <c r="HJ512" s="93"/>
      <c r="HK512" s="93"/>
      <c r="HL512" s="93"/>
      <c r="HM512" s="93"/>
      <c r="HN512" s="93"/>
      <c r="HO512" s="93"/>
      <c r="HP512" s="93"/>
      <c r="HQ512" s="93"/>
      <c r="HR512" s="93"/>
      <c r="HS512" s="93"/>
      <c r="HT512" s="93"/>
      <c r="HU512" s="93"/>
      <c r="HV512" s="93"/>
      <c r="HW512" s="93"/>
      <c r="HX512" s="93"/>
      <c r="HY512" s="93"/>
      <c r="HZ512" s="93"/>
      <c r="IA512" s="93"/>
      <c r="IB512" s="93"/>
      <c r="IC512" s="93"/>
      <c r="ID512" s="93"/>
      <c r="IE512" s="93"/>
      <c r="IF512" s="93"/>
      <c r="IG512" s="93"/>
      <c r="IH512" s="93"/>
      <c r="II512" s="93"/>
      <c r="IJ512" s="93"/>
      <c r="IK512" s="93"/>
      <c r="IL512" s="93"/>
      <c r="IM512" s="93"/>
      <c r="IN512" s="93"/>
      <c r="IO512" s="93"/>
      <c r="IP512" s="93"/>
      <c r="IQ512" s="93"/>
      <c r="IR512" s="93"/>
      <c r="IS512" s="93"/>
      <c r="IT512" s="93"/>
      <c r="IU512" s="93"/>
      <c r="IV512" s="93"/>
      <c r="IW512" s="93"/>
    </row>
    <row r="513" customFormat="false" ht="12.75" hidden="false" customHeight="false" outlineLevel="0" collapsed="false">
      <c r="A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93"/>
      <c r="BQ513" s="93"/>
      <c r="BR513" s="93"/>
      <c r="BS513" s="93"/>
      <c r="BT513" s="93"/>
      <c r="BU513" s="93"/>
      <c r="BV513" s="93"/>
      <c r="BW513" s="93"/>
      <c r="BX513" s="93"/>
      <c r="BY513" s="93"/>
      <c r="BZ513" s="93"/>
      <c r="CA513" s="93"/>
      <c r="CB513" s="93"/>
      <c r="CC513" s="93"/>
      <c r="CD513" s="93"/>
      <c r="CE513" s="93"/>
      <c r="CF513" s="93"/>
      <c r="CG513" s="93"/>
      <c r="CH513" s="93"/>
      <c r="CI513" s="93"/>
      <c r="CJ513" s="93"/>
      <c r="CK513" s="93"/>
      <c r="CL513" s="93"/>
      <c r="CM513" s="93"/>
      <c r="CN513" s="93"/>
      <c r="CO513" s="93"/>
      <c r="CP513" s="93"/>
      <c r="CQ513" s="93"/>
      <c r="CR513" s="93"/>
      <c r="CS513" s="93"/>
      <c r="CT513" s="93"/>
      <c r="CU513" s="93"/>
      <c r="CV513" s="93"/>
      <c r="CW513" s="93"/>
      <c r="CX513" s="93"/>
      <c r="CY513" s="93"/>
      <c r="CZ513" s="93"/>
      <c r="DA513" s="93"/>
      <c r="DB513" s="93"/>
      <c r="DC513" s="93"/>
      <c r="DD513" s="93"/>
      <c r="DE513" s="93"/>
      <c r="DF513" s="93"/>
      <c r="DG513" s="93"/>
      <c r="DH513" s="93"/>
      <c r="DI513" s="93"/>
      <c r="DJ513" s="93"/>
      <c r="DK513" s="93"/>
      <c r="DL513" s="93"/>
      <c r="DM513" s="93"/>
      <c r="DN513" s="93"/>
      <c r="DO513" s="93"/>
      <c r="DP513" s="93"/>
      <c r="DQ513" s="93"/>
      <c r="DR513" s="93"/>
      <c r="DS513" s="93"/>
      <c r="DT513" s="93"/>
      <c r="DU513" s="93"/>
      <c r="DV513" s="93"/>
      <c r="DW513" s="93"/>
      <c r="DX513" s="93"/>
      <c r="DY513" s="93"/>
      <c r="DZ513" s="93"/>
      <c r="EA513" s="93"/>
      <c r="EB513" s="93"/>
      <c r="EC513" s="93"/>
      <c r="ED513" s="93"/>
      <c r="EE513" s="93"/>
      <c r="EF513" s="93"/>
      <c r="EG513" s="93"/>
      <c r="EH513" s="93"/>
      <c r="EI513" s="93"/>
      <c r="EJ513" s="93"/>
      <c r="EK513" s="93"/>
      <c r="EL513" s="93"/>
      <c r="EM513" s="93"/>
      <c r="EN513" s="93"/>
      <c r="EO513" s="93"/>
      <c r="EP513" s="93"/>
      <c r="EQ513" s="93"/>
      <c r="ER513" s="93"/>
      <c r="ES513" s="93"/>
      <c r="ET513" s="93"/>
      <c r="EU513" s="93"/>
      <c r="EV513" s="93"/>
      <c r="EW513" s="93"/>
      <c r="EX513" s="93"/>
      <c r="EY513" s="93"/>
      <c r="EZ513" s="93"/>
      <c r="FA513" s="93"/>
      <c r="FB513" s="93"/>
      <c r="FC513" s="93"/>
      <c r="FD513" s="93"/>
      <c r="FE513" s="93"/>
      <c r="FF513" s="93"/>
      <c r="FG513" s="93"/>
      <c r="FH513" s="93"/>
      <c r="FI513" s="93"/>
      <c r="FJ513" s="93"/>
      <c r="FK513" s="93"/>
      <c r="FL513" s="93"/>
      <c r="FM513" s="93"/>
      <c r="FN513" s="93"/>
      <c r="FO513" s="93"/>
      <c r="FP513" s="93"/>
      <c r="FQ513" s="93"/>
      <c r="FR513" s="93"/>
      <c r="FS513" s="93"/>
      <c r="FT513" s="93"/>
      <c r="FU513" s="93"/>
      <c r="FV513" s="93"/>
      <c r="FW513" s="93"/>
      <c r="FX513" s="93"/>
      <c r="FY513" s="93"/>
      <c r="FZ513" s="93"/>
      <c r="GA513" s="93"/>
      <c r="GB513" s="93"/>
      <c r="GC513" s="93"/>
      <c r="GD513" s="93"/>
      <c r="GE513" s="93"/>
      <c r="GF513" s="93"/>
      <c r="GG513" s="93"/>
      <c r="GH513" s="93"/>
      <c r="GI513" s="93"/>
      <c r="GJ513" s="93"/>
      <c r="GK513" s="93"/>
      <c r="GL513" s="93"/>
      <c r="GM513" s="93"/>
      <c r="GN513" s="93"/>
      <c r="GO513" s="93"/>
      <c r="GP513" s="93"/>
      <c r="GQ513" s="93"/>
      <c r="GR513" s="93"/>
      <c r="GS513" s="93"/>
      <c r="GT513" s="93"/>
      <c r="GU513" s="93"/>
      <c r="GV513" s="93"/>
      <c r="GW513" s="93"/>
      <c r="GX513" s="93"/>
      <c r="GY513" s="93"/>
      <c r="GZ513" s="93"/>
      <c r="HA513" s="93"/>
      <c r="HB513" s="93"/>
      <c r="HC513" s="93"/>
      <c r="HD513" s="93"/>
      <c r="HE513" s="93"/>
      <c r="HF513" s="93"/>
      <c r="HG513" s="93"/>
      <c r="HH513" s="93"/>
      <c r="HI513" s="93"/>
      <c r="HJ513" s="93"/>
      <c r="HK513" s="93"/>
      <c r="HL513" s="93"/>
      <c r="HM513" s="93"/>
      <c r="HN513" s="93"/>
      <c r="HO513" s="93"/>
      <c r="HP513" s="93"/>
      <c r="HQ513" s="93"/>
      <c r="HR513" s="93"/>
      <c r="HS513" s="93"/>
      <c r="HT513" s="93"/>
      <c r="HU513" s="93"/>
      <c r="HV513" s="93"/>
      <c r="HW513" s="93"/>
      <c r="HX513" s="93"/>
      <c r="HY513" s="93"/>
      <c r="HZ513" s="93"/>
      <c r="IA513" s="93"/>
      <c r="IB513" s="93"/>
      <c r="IC513" s="93"/>
      <c r="ID513" s="93"/>
      <c r="IE513" s="93"/>
      <c r="IF513" s="93"/>
      <c r="IG513" s="93"/>
      <c r="IH513" s="93"/>
      <c r="II513" s="93"/>
      <c r="IJ513" s="93"/>
      <c r="IK513" s="93"/>
      <c r="IL513" s="93"/>
      <c r="IM513" s="93"/>
      <c r="IN513" s="93"/>
      <c r="IO513" s="93"/>
      <c r="IP513" s="93"/>
      <c r="IQ513" s="93"/>
      <c r="IR513" s="93"/>
      <c r="IS513" s="93"/>
      <c r="IT513" s="93"/>
      <c r="IU513" s="93"/>
      <c r="IV513" s="93"/>
      <c r="IW513" s="93"/>
    </row>
    <row r="514" customFormat="false" ht="12.75" hidden="false" customHeight="false" outlineLevel="0" collapsed="false">
      <c r="A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  <c r="EE514" s="93"/>
      <c r="EF514" s="93"/>
      <c r="EG514" s="93"/>
      <c r="EH514" s="93"/>
      <c r="EI514" s="93"/>
      <c r="EJ514" s="93"/>
      <c r="EK514" s="93"/>
      <c r="EL514" s="93"/>
      <c r="EM514" s="93"/>
      <c r="EN514" s="93"/>
      <c r="EO514" s="93"/>
      <c r="EP514" s="93"/>
      <c r="EQ514" s="93"/>
      <c r="ER514" s="93"/>
      <c r="ES514" s="93"/>
      <c r="ET514" s="93"/>
      <c r="EU514" s="93"/>
      <c r="EV514" s="93"/>
      <c r="EW514" s="93"/>
      <c r="EX514" s="93"/>
      <c r="EY514" s="93"/>
      <c r="EZ514" s="93"/>
      <c r="FA514" s="93"/>
      <c r="FB514" s="93"/>
      <c r="FC514" s="93"/>
      <c r="FD514" s="93"/>
      <c r="FE514" s="93"/>
      <c r="FF514" s="93"/>
      <c r="FG514" s="93"/>
      <c r="FH514" s="93"/>
      <c r="FI514" s="93"/>
      <c r="FJ514" s="93"/>
      <c r="FK514" s="93"/>
      <c r="FL514" s="93"/>
      <c r="FM514" s="93"/>
      <c r="FN514" s="93"/>
      <c r="FO514" s="93"/>
      <c r="FP514" s="93"/>
      <c r="FQ514" s="93"/>
      <c r="FR514" s="93"/>
      <c r="FS514" s="93"/>
      <c r="FT514" s="93"/>
      <c r="FU514" s="93"/>
      <c r="FV514" s="93"/>
      <c r="FW514" s="93"/>
      <c r="FX514" s="93"/>
      <c r="FY514" s="93"/>
      <c r="FZ514" s="93"/>
      <c r="GA514" s="93"/>
      <c r="GB514" s="93"/>
      <c r="GC514" s="93"/>
      <c r="GD514" s="93"/>
      <c r="GE514" s="93"/>
      <c r="GF514" s="93"/>
      <c r="GG514" s="93"/>
      <c r="GH514" s="93"/>
      <c r="GI514" s="93"/>
      <c r="GJ514" s="93"/>
      <c r="GK514" s="93"/>
      <c r="GL514" s="93"/>
      <c r="GM514" s="93"/>
      <c r="GN514" s="93"/>
      <c r="GO514" s="93"/>
      <c r="GP514" s="93"/>
      <c r="GQ514" s="93"/>
      <c r="GR514" s="93"/>
      <c r="GS514" s="93"/>
      <c r="GT514" s="93"/>
      <c r="GU514" s="93"/>
      <c r="GV514" s="93"/>
      <c r="GW514" s="93"/>
      <c r="GX514" s="93"/>
      <c r="GY514" s="93"/>
      <c r="GZ514" s="93"/>
      <c r="HA514" s="93"/>
      <c r="HB514" s="93"/>
      <c r="HC514" s="93"/>
      <c r="HD514" s="93"/>
      <c r="HE514" s="93"/>
      <c r="HF514" s="93"/>
      <c r="HG514" s="93"/>
      <c r="HH514" s="93"/>
      <c r="HI514" s="93"/>
      <c r="HJ514" s="93"/>
      <c r="HK514" s="93"/>
      <c r="HL514" s="93"/>
      <c r="HM514" s="93"/>
      <c r="HN514" s="93"/>
      <c r="HO514" s="93"/>
      <c r="HP514" s="93"/>
      <c r="HQ514" s="93"/>
      <c r="HR514" s="93"/>
      <c r="HS514" s="93"/>
      <c r="HT514" s="93"/>
      <c r="HU514" s="93"/>
      <c r="HV514" s="93"/>
      <c r="HW514" s="93"/>
      <c r="HX514" s="93"/>
      <c r="HY514" s="93"/>
      <c r="HZ514" s="93"/>
      <c r="IA514" s="93"/>
      <c r="IB514" s="93"/>
      <c r="IC514" s="93"/>
      <c r="ID514" s="93"/>
      <c r="IE514" s="93"/>
      <c r="IF514" s="93"/>
      <c r="IG514" s="93"/>
      <c r="IH514" s="93"/>
      <c r="II514" s="93"/>
      <c r="IJ514" s="93"/>
      <c r="IK514" s="93"/>
      <c r="IL514" s="93"/>
      <c r="IM514" s="93"/>
      <c r="IN514" s="93"/>
      <c r="IO514" s="93"/>
      <c r="IP514" s="93"/>
      <c r="IQ514" s="93"/>
      <c r="IR514" s="93"/>
      <c r="IS514" s="93"/>
      <c r="IT514" s="93"/>
      <c r="IU514" s="93"/>
      <c r="IV514" s="93"/>
      <c r="IW514" s="93"/>
    </row>
    <row r="515" customFormat="false" ht="12.75" hidden="false" customHeight="false" outlineLevel="0" collapsed="false">
      <c r="A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93"/>
      <c r="BP515" s="93"/>
      <c r="BQ515" s="93"/>
      <c r="BR515" s="93"/>
      <c r="BS515" s="93"/>
      <c r="BT515" s="93"/>
      <c r="BU515" s="93"/>
      <c r="BV515" s="93"/>
      <c r="BW515" s="93"/>
      <c r="BX515" s="93"/>
      <c r="BY515" s="93"/>
      <c r="BZ515" s="93"/>
      <c r="CA515" s="93"/>
      <c r="CB515" s="93"/>
      <c r="CC515" s="93"/>
      <c r="CD515" s="93"/>
      <c r="CE515" s="93"/>
      <c r="CF515" s="93"/>
      <c r="CG515" s="93"/>
      <c r="CH515" s="93"/>
      <c r="CI515" s="93"/>
      <c r="CJ515" s="93"/>
      <c r="CK515" s="93"/>
      <c r="CL515" s="93"/>
      <c r="CM515" s="93"/>
      <c r="CN515" s="93"/>
      <c r="CO515" s="93"/>
      <c r="CP515" s="93"/>
      <c r="CQ515" s="93"/>
      <c r="CR515" s="93"/>
      <c r="CS515" s="93"/>
      <c r="CT515" s="93"/>
      <c r="CU515" s="93"/>
      <c r="CV515" s="93"/>
      <c r="CW515" s="93"/>
      <c r="CX515" s="93"/>
      <c r="CY515" s="93"/>
      <c r="CZ515" s="93"/>
      <c r="DA515" s="93"/>
      <c r="DB515" s="93"/>
      <c r="DC515" s="93"/>
      <c r="DD515" s="93"/>
      <c r="DE515" s="93"/>
      <c r="DF515" s="93"/>
      <c r="DG515" s="93"/>
      <c r="DH515" s="93"/>
      <c r="DI515" s="93"/>
      <c r="DJ515" s="93"/>
      <c r="DK515" s="93"/>
      <c r="DL515" s="93"/>
      <c r="DM515" s="93"/>
      <c r="DN515" s="93"/>
      <c r="DO515" s="93"/>
      <c r="DP515" s="93"/>
      <c r="DQ515" s="93"/>
      <c r="DR515" s="93"/>
      <c r="DS515" s="93"/>
      <c r="DT515" s="93"/>
      <c r="DU515" s="93"/>
      <c r="DV515" s="93"/>
      <c r="DW515" s="93"/>
      <c r="DX515" s="93"/>
      <c r="DY515" s="93"/>
      <c r="DZ515" s="93"/>
      <c r="EA515" s="93"/>
      <c r="EB515" s="93"/>
      <c r="EC515" s="93"/>
      <c r="ED515" s="93"/>
      <c r="EE515" s="93"/>
      <c r="EF515" s="93"/>
      <c r="EG515" s="93"/>
      <c r="EH515" s="93"/>
      <c r="EI515" s="93"/>
      <c r="EJ515" s="93"/>
      <c r="EK515" s="93"/>
      <c r="EL515" s="93"/>
      <c r="EM515" s="93"/>
      <c r="EN515" s="93"/>
      <c r="EO515" s="93"/>
      <c r="EP515" s="93"/>
      <c r="EQ515" s="93"/>
      <c r="ER515" s="93"/>
      <c r="ES515" s="93"/>
      <c r="ET515" s="93"/>
      <c r="EU515" s="93"/>
      <c r="EV515" s="93"/>
      <c r="EW515" s="93"/>
      <c r="EX515" s="93"/>
      <c r="EY515" s="93"/>
      <c r="EZ515" s="93"/>
      <c r="FA515" s="93"/>
      <c r="FB515" s="93"/>
      <c r="FC515" s="93"/>
      <c r="FD515" s="93"/>
      <c r="FE515" s="93"/>
      <c r="FF515" s="93"/>
      <c r="FG515" s="93"/>
      <c r="FH515" s="93"/>
      <c r="FI515" s="93"/>
      <c r="FJ515" s="93"/>
      <c r="FK515" s="93"/>
      <c r="FL515" s="93"/>
      <c r="FM515" s="93"/>
      <c r="FN515" s="93"/>
      <c r="FO515" s="93"/>
      <c r="FP515" s="93"/>
      <c r="FQ515" s="93"/>
      <c r="FR515" s="93"/>
      <c r="FS515" s="93"/>
      <c r="FT515" s="93"/>
      <c r="FU515" s="93"/>
      <c r="FV515" s="93"/>
      <c r="FW515" s="93"/>
      <c r="FX515" s="93"/>
      <c r="FY515" s="93"/>
      <c r="FZ515" s="93"/>
      <c r="GA515" s="93"/>
      <c r="GB515" s="93"/>
      <c r="GC515" s="93"/>
      <c r="GD515" s="93"/>
      <c r="GE515" s="93"/>
      <c r="GF515" s="93"/>
      <c r="GG515" s="93"/>
      <c r="GH515" s="93"/>
      <c r="GI515" s="93"/>
      <c r="GJ515" s="93"/>
      <c r="GK515" s="93"/>
      <c r="GL515" s="93"/>
      <c r="GM515" s="93"/>
      <c r="GN515" s="93"/>
      <c r="GO515" s="93"/>
      <c r="GP515" s="93"/>
      <c r="GQ515" s="93"/>
      <c r="GR515" s="93"/>
      <c r="GS515" s="93"/>
      <c r="GT515" s="93"/>
      <c r="GU515" s="93"/>
      <c r="GV515" s="93"/>
      <c r="GW515" s="93"/>
      <c r="GX515" s="93"/>
      <c r="GY515" s="93"/>
      <c r="GZ515" s="93"/>
      <c r="HA515" s="93"/>
      <c r="HB515" s="93"/>
      <c r="HC515" s="93"/>
      <c r="HD515" s="93"/>
      <c r="HE515" s="93"/>
      <c r="HF515" s="93"/>
      <c r="HG515" s="93"/>
      <c r="HH515" s="93"/>
      <c r="HI515" s="93"/>
      <c r="HJ515" s="93"/>
      <c r="HK515" s="93"/>
      <c r="HL515" s="93"/>
      <c r="HM515" s="93"/>
      <c r="HN515" s="93"/>
      <c r="HO515" s="93"/>
      <c r="HP515" s="93"/>
      <c r="HQ515" s="93"/>
      <c r="HR515" s="93"/>
      <c r="HS515" s="93"/>
      <c r="HT515" s="93"/>
      <c r="HU515" s="93"/>
      <c r="HV515" s="93"/>
      <c r="HW515" s="93"/>
      <c r="HX515" s="93"/>
      <c r="HY515" s="93"/>
      <c r="HZ515" s="93"/>
      <c r="IA515" s="93"/>
      <c r="IB515" s="93"/>
      <c r="IC515" s="93"/>
      <c r="ID515" s="93"/>
      <c r="IE515" s="93"/>
      <c r="IF515" s="93"/>
      <c r="IG515" s="93"/>
      <c r="IH515" s="93"/>
      <c r="II515" s="93"/>
      <c r="IJ515" s="93"/>
      <c r="IK515" s="93"/>
      <c r="IL515" s="93"/>
      <c r="IM515" s="93"/>
      <c r="IN515" s="93"/>
      <c r="IO515" s="93"/>
      <c r="IP515" s="93"/>
      <c r="IQ515" s="93"/>
      <c r="IR515" s="93"/>
      <c r="IS515" s="93"/>
      <c r="IT515" s="93"/>
      <c r="IU515" s="93"/>
      <c r="IV515" s="93"/>
      <c r="IW515" s="93"/>
    </row>
    <row r="516" customFormat="false" ht="12.75" hidden="false" customHeight="false" outlineLevel="0" collapsed="false">
      <c r="A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93"/>
      <c r="BQ516" s="93"/>
      <c r="BR516" s="93"/>
      <c r="BS516" s="93"/>
      <c r="BT516" s="93"/>
      <c r="BU516" s="93"/>
      <c r="BV516" s="93"/>
      <c r="BW516" s="93"/>
      <c r="BX516" s="93"/>
      <c r="BY516" s="93"/>
      <c r="BZ516" s="93"/>
      <c r="CA516" s="93"/>
      <c r="CB516" s="93"/>
      <c r="CC516" s="93"/>
      <c r="CD516" s="93"/>
      <c r="CE516" s="93"/>
      <c r="CF516" s="93"/>
      <c r="CG516" s="93"/>
      <c r="CH516" s="93"/>
      <c r="CI516" s="93"/>
      <c r="CJ516" s="93"/>
      <c r="CK516" s="93"/>
      <c r="CL516" s="93"/>
      <c r="CM516" s="93"/>
      <c r="CN516" s="93"/>
      <c r="CO516" s="93"/>
      <c r="CP516" s="93"/>
      <c r="CQ516" s="93"/>
      <c r="CR516" s="93"/>
      <c r="CS516" s="93"/>
      <c r="CT516" s="93"/>
      <c r="CU516" s="93"/>
      <c r="CV516" s="93"/>
      <c r="CW516" s="93"/>
      <c r="CX516" s="93"/>
      <c r="CY516" s="93"/>
      <c r="CZ516" s="93"/>
      <c r="DA516" s="93"/>
      <c r="DB516" s="93"/>
      <c r="DC516" s="93"/>
      <c r="DD516" s="93"/>
      <c r="DE516" s="93"/>
      <c r="DF516" s="93"/>
      <c r="DG516" s="93"/>
      <c r="DH516" s="93"/>
      <c r="DI516" s="93"/>
      <c r="DJ516" s="93"/>
      <c r="DK516" s="93"/>
      <c r="DL516" s="93"/>
      <c r="DM516" s="93"/>
      <c r="DN516" s="93"/>
      <c r="DO516" s="93"/>
      <c r="DP516" s="93"/>
      <c r="DQ516" s="93"/>
      <c r="DR516" s="93"/>
      <c r="DS516" s="93"/>
      <c r="DT516" s="93"/>
      <c r="DU516" s="93"/>
      <c r="DV516" s="93"/>
      <c r="DW516" s="93"/>
      <c r="DX516" s="93"/>
      <c r="DY516" s="93"/>
      <c r="DZ516" s="93"/>
      <c r="EA516" s="93"/>
      <c r="EB516" s="93"/>
      <c r="EC516" s="93"/>
      <c r="ED516" s="93"/>
      <c r="EE516" s="93"/>
      <c r="EF516" s="93"/>
      <c r="EG516" s="93"/>
      <c r="EH516" s="93"/>
      <c r="EI516" s="93"/>
      <c r="EJ516" s="93"/>
      <c r="EK516" s="93"/>
      <c r="EL516" s="93"/>
      <c r="EM516" s="93"/>
      <c r="EN516" s="93"/>
      <c r="EO516" s="93"/>
      <c r="EP516" s="93"/>
      <c r="EQ516" s="93"/>
      <c r="ER516" s="93"/>
      <c r="ES516" s="93"/>
      <c r="ET516" s="93"/>
      <c r="EU516" s="93"/>
      <c r="EV516" s="93"/>
      <c r="EW516" s="93"/>
      <c r="EX516" s="93"/>
      <c r="EY516" s="93"/>
      <c r="EZ516" s="93"/>
      <c r="FA516" s="93"/>
      <c r="FB516" s="93"/>
      <c r="FC516" s="93"/>
      <c r="FD516" s="93"/>
      <c r="FE516" s="93"/>
      <c r="FF516" s="93"/>
      <c r="FG516" s="93"/>
      <c r="FH516" s="93"/>
      <c r="FI516" s="93"/>
      <c r="FJ516" s="93"/>
      <c r="FK516" s="93"/>
      <c r="FL516" s="93"/>
      <c r="FM516" s="93"/>
      <c r="FN516" s="93"/>
      <c r="FO516" s="93"/>
      <c r="FP516" s="93"/>
      <c r="FQ516" s="93"/>
      <c r="FR516" s="93"/>
      <c r="FS516" s="93"/>
      <c r="FT516" s="93"/>
      <c r="FU516" s="93"/>
      <c r="FV516" s="93"/>
      <c r="FW516" s="93"/>
      <c r="FX516" s="93"/>
      <c r="FY516" s="93"/>
      <c r="FZ516" s="93"/>
      <c r="GA516" s="93"/>
      <c r="GB516" s="93"/>
      <c r="GC516" s="93"/>
      <c r="GD516" s="93"/>
      <c r="GE516" s="93"/>
      <c r="GF516" s="93"/>
      <c r="GG516" s="93"/>
      <c r="GH516" s="93"/>
      <c r="GI516" s="93"/>
      <c r="GJ516" s="93"/>
      <c r="GK516" s="93"/>
      <c r="GL516" s="93"/>
      <c r="GM516" s="93"/>
      <c r="GN516" s="93"/>
      <c r="GO516" s="93"/>
      <c r="GP516" s="93"/>
      <c r="GQ516" s="93"/>
      <c r="GR516" s="93"/>
      <c r="GS516" s="93"/>
      <c r="GT516" s="93"/>
      <c r="GU516" s="93"/>
      <c r="GV516" s="93"/>
      <c r="GW516" s="93"/>
      <c r="GX516" s="93"/>
      <c r="GY516" s="93"/>
      <c r="GZ516" s="93"/>
      <c r="HA516" s="93"/>
      <c r="HB516" s="93"/>
      <c r="HC516" s="93"/>
      <c r="HD516" s="93"/>
      <c r="HE516" s="93"/>
      <c r="HF516" s="93"/>
      <c r="HG516" s="93"/>
      <c r="HH516" s="93"/>
      <c r="HI516" s="93"/>
      <c r="HJ516" s="93"/>
      <c r="HK516" s="93"/>
      <c r="HL516" s="93"/>
      <c r="HM516" s="93"/>
      <c r="HN516" s="93"/>
      <c r="HO516" s="93"/>
      <c r="HP516" s="93"/>
      <c r="HQ516" s="93"/>
      <c r="HR516" s="93"/>
      <c r="HS516" s="93"/>
      <c r="HT516" s="93"/>
      <c r="HU516" s="93"/>
      <c r="HV516" s="93"/>
      <c r="HW516" s="93"/>
      <c r="HX516" s="93"/>
      <c r="HY516" s="93"/>
      <c r="HZ516" s="93"/>
      <c r="IA516" s="93"/>
      <c r="IB516" s="93"/>
      <c r="IC516" s="93"/>
      <c r="ID516" s="93"/>
      <c r="IE516" s="93"/>
      <c r="IF516" s="93"/>
      <c r="IG516" s="93"/>
      <c r="IH516" s="93"/>
      <c r="II516" s="93"/>
      <c r="IJ516" s="93"/>
      <c r="IK516" s="93"/>
      <c r="IL516" s="93"/>
      <c r="IM516" s="93"/>
      <c r="IN516" s="93"/>
      <c r="IO516" s="93"/>
      <c r="IP516" s="93"/>
      <c r="IQ516" s="93"/>
      <c r="IR516" s="93"/>
      <c r="IS516" s="93"/>
      <c r="IT516" s="93"/>
      <c r="IU516" s="93"/>
      <c r="IV516" s="93"/>
      <c r="IW516" s="93"/>
    </row>
    <row r="517" customFormat="false" ht="12.75" hidden="false" customHeight="false" outlineLevel="0" collapsed="false">
      <c r="A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  <c r="BL517" s="93"/>
      <c r="BM517" s="93"/>
      <c r="BN517" s="93"/>
      <c r="BO517" s="93"/>
      <c r="BP517" s="93"/>
      <c r="BQ517" s="93"/>
      <c r="BR517" s="93"/>
      <c r="BS517" s="93"/>
      <c r="BT517" s="93"/>
      <c r="BU517" s="93"/>
      <c r="BV517" s="93"/>
      <c r="BW517" s="93"/>
      <c r="BX517" s="93"/>
      <c r="BY517" s="93"/>
      <c r="BZ517" s="93"/>
      <c r="CA517" s="93"/>
      <c r="CB517" s="93"/>
      <c r="CC517" s="93"/>
      <c r="CD517" s="93"/>
      <c r="CE517" s="93"/>
      <c r="CF517" s="93"/>
      <c r="CG517" s="93"/>
      <c r="CH517" s="93"/>
      <c r="CI517" s="93"/>
      <c r="CJ517" s="93"/>
      <c r="CK517" s="93"/>
      <c r="CL517" s="93"/>
      <c r="CM517" s="93"/>
      <c r="CN517" s="93"/>
      <c r="CO517" s="93"/>
      <c r="CP517" s="93"/>
      <c r="CQ517" s="93"/>
      <c r="CR517" s="93"/>
      <c r="CS517" s="93"/>
      <c r="CT517" s="93"/>
      <c r="CU517" s="93"/>
      <c r="CV517" s="93"/>
      <c r="CW517" s="93"/>
      <c r="CX517" s="93"/>
      <c r="CY517" s="93"/>
      <c r="CZ517" s="93"/>
      <c r="DA517" s="93"/>
      <c r="DB517" s="93"/>
      <c r="DC517" s="93"/>
      <c r="DD517" s="93"/>
      <c r="DE517" s="93"/>
      <c r="DF517" s="93"/>
      <c r="DG517" s="93"/>
      <c r="DH517" s="93"/>
      <c r="DI517" s="93"/>
      <c r="DJ517" s="93"/>
      <c r="DK517" s="93"/>
      <c r="DL517" s="93"/>
      <c r="DM517" s="93"/>
      <c r="DN517" s="93"/>
      <c r="DO517" s="93"/>
      <c r="DP517" s="93"/>
      <c r="DQ517" s="93"/>
      <c r="DR517" s="93"/>
      <c r="DS517" s="93"/>
      <c r="DT517" s="93"/>
      <c r="DU517" s="93"/>
      <c r="DV517" s="93"/>
      <c r="DW517" s="93"/>
      <c r="DX517" s="93"/>
      <c r="DY517" s="93"/>
      <c r="DZ517" s="93"/>
      <c r="EA517" s="93"/>
      <c r="EB517" s="93"/>
      <c r="EC517" s="93"/>
      <c r="ED517" s="93"/>
      <c r="EE517" s="93"/>
      <c r="EF517" s="93"/>
      <c r="EG517" s="93"/>
      <c r="EH517" s="93"/>
      <c r="EI517" s="93"/>
      <c r="EJ517" s="93"/>
      <c r="EK517" s="93"/>
      <c r="EL517" s="93"/>
      <c r="EM517" s="93"/>
      <c r="EN517" s="93"/>
      <c r="EO517" s="93"/>
      <c r="EP517" s="93"/>
      <c r="EQ517" s="93"/>
      <c r="ER517" s="93"/>
      <c r="ES517" s="93"/>
      <c r="ET517" s="93"/>
      <c r="EU517" s="93"/>
      <c r="EV517" s="93"/>
      <c r="EW517" s="93"/>
      <c r="EX517" s="93"/>
      <c r="EY517" s="93"/>
      <c r="EZ517" s="93"/>
      <c r="FA517" s="93"/>
      <c r="FB517" s="93"/>
      <c r="FC517" s="93"/>
      <c r="FD517" s="93"/>
      <c r="FE517" s="93"/>
      <c r="FF517" s="93"/>
      <c r="FG517" s="93"/>
      <c r="FH517" s="93"/>
      <c r="FI517" s="93"/>
      <c r="FJ517" s="93"/>
      <c r="FK517" s="93"/>
      <c r="FL517" s="93"/>
      <c r="FM517" s="93"/>
      <c r="FN517" s="93"/>
      <c r="FO517" s="93"/>
      <c r="FP517" s="93"/>
      <c r="FQ517" s="93"/>
      <c r="FR517" s="93"/>
      <c r="FS517" s="93"/>
      <c r="FT517" s="93"/>
      <c r="FU517" s="93"/>
      <c r="FV517" s="93"/>
      <c r="FW517" s="93"/>
      <c r="FX517" s="93"/>
      <c r="FY517" s="93"/>
      <c r="FZ517" s="93"/>
      <c r="GA517" s="93"/>
      <c r="GB517" s="93"/>
      <c r="GC517" s="93"/>
      <c r="GD517" s="93"/>
      <c r="GE517" s="93"/>
      <c r="GF517" s="93"/>
      <c r="GG517" s="93"/>
      <c r="GH517" s="93"/>
      <c r="GI517" s="93"/>
      <c r="GJ517" s="93"/>
      <c r="GK517" s="93"/>
      <c r="GL517" s="93"/>
      <c r="GM517" s="93"/>
      <c r="GN517" s="93"/>
      <c r="GO517" s="93"/>
      <c r="GP517" s="93"/>
      <c r="GQ517" s="93"/>
      <c r="GR517" s="93"/>
      <c r="GS517" s="93"/>
      <c r="GT517" s="93"/>
      <c r="GU517" s="93"/>
      <c r="GV517" s="93"/>
      <c r="GW517" s="93"/>
      <c r="GX517" s="93"/>
      <c r="GY517" s="93"/>
      <c r="GZ517" s="93"/>
      <c r="HA517" s="93"/>
      <c r="HB517" s="93"/>
      <c r="HC517" s="93"/>
      <c r="HD517" s="93"/>
      <c r="HE517" s="93"/>
      <c r="HF517" s="93"/>
      <c r="HG517" s="93"/>
      <c r="HH517" s="93"/>
      <c r="HI517" s="93"/>
      <c r="HJ517" s="93"/>
      <c r="HK517" s="93"/>
      <c r="HL517" s="93"/>
      <c r="HM517" s="93"/>
      <c r="HN517" s="93"/>
      <c r="HO517" s="93"/>
      <c r="HP517" s="93"/>
      <c r="HQ517" s="93"/>
      <c r="HR517" s="93"/>
      <c r="HS517" s="93"/>
      <c r="HT517" s="93"/>
      <c r="HU517" s="93"/>
      <c r="HV517" s="93"/>
      <c r="HW517" s="93"/>
      <c r="HX517" s="93"/>
      <c r="HY517" s="93"/>
      <c r="HZ517" s="93"/>
      <c r="IA517" s="93"/>
      <c r="IB517" s="93"/>
      <c r="IC517" s="93"/>
      <c r="ID517" s="93"/>
      <c r="IE517" s="93"/>
      <c r="IF517" s="93"/>
      <c r="IG517" s="93"/>
      <c r="IH517" s="93"/>
      <c r="II517" s="93"/>
      <c r="IJ517" s="93"/>
      <c r="IK517" s="93"/>
      <c r="IL517" s="93"/>
      <c r="IM517" s="93"/>
      <c r="IN517" s="93"/>
      <c r="IO517" s="93"/>
      <c r="IP517" s="93"/>
      <c r="IQ517" s="93"/>
      <c r="IR517" s="93"/>
      <c r="IS517" s="93"/>
      <c r="IT517" s="93"/>
      <c r="IU517" s="93"/>
      <c r="IV517" s="93"/>
      <c r="IW517" s="93"/>
    </row>
    <row r="518" customFormat="false" ht="12.75" hidden="false" customHeight="false" outlineLevel="0" collapsed="false">
      <c r="A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93"/>
      <c r="BQ518" s="93"/>
      <c r="BR518" s="93"/>
      <c r="BS518" s="93"/>
      <c r="BT518" s="93"/>
      <c r="BU518" s="93"/>
      <c r="BV518" s="93"/>
      <c r="BW518" s="93"/>
      <c r="BX518" s="93"/>
      <c r="BY518" s="93"/>
      <c r="BZ518" s="93"/>
      <c r="CA518" s="93"/>
      <c r="CB518" s="93"/>
      <c r="CC518" s="93"/>
      <c r="CD518" s="93"/>
      <c r="CE518" s="93"/>
      <c r="CF518" s="93"/>
      <c r="CG518" s="93"/>
      <c r="CH518" s="93"/>
      <c r="CI518" s="93"/>
      <c r="CJ518" s="93"/>
      <c r="CK518" s="93"/>
      <c r="CL518" s="93"/>
      <c r="CM518" s="93"/>
      <c r="CN518" s="93"/>
      <c r="CO518" s="93"/>
      <c r="CP518" s="93"/>
      <c r="CQ518" s="93"/>
      <c r="CR518" s="93"/>
      <c r="CS518" s="93"/>
      <c r="CT518" s="93"/>
      <c r="CU518" s="93"/>
      <c r="CV518" s="93"/>
      <c r="CW518" s="93"/>
      <c r="CX518" s="93"/>
      <c r="CY518" s="93"/>
      <c r="CZ518" s="93"/>
      <c r="DA518" s="93"/>
      <c r="DB518" s="93"/>
      <c r="DC518" s="93"/>
      <c r="DD518" s="93"/>
      <c r="DE518" s="93"/>
      <c r="DF518" s="93"/>
      <c r="DG518" s="93"/>
      <c r="DH518" s="93"/>
      <c r="DI518" s="93"/>
      <c r="DJ518" s="93"/>
      <c r="DK518" s="93"/>
      <c r="DL518" s="93"/>
      <c r="DM518" s="93"/>
      <c r="DN518" s="93"/>
      <c r="DO518" s="93"/>
      <c r="DP518" s="93"/>
      <c r="DQ518" s="93"/>
      <c r="DR518" s="93"/>
      <c r="DS518" s="93"/>
      <c r="DT518" s="93"/>
      <c r="DU518" s="93"/>
      <c r="DV518" s="93"/>
      <c r="DW518" s="93"/>
      <c r="DX518" s="93"/>
      <c r="DY518" s="93"/>
      <c r="DZ518" s="93"/>
      <c r="EA518" s="93"/>
      <c r="EB518" s="93"/>
      <c r="EC518" s="93"/>
      <c r="ED518" s="93"/>
      <c r="EE518" s="93"/>
      <c r="EF518" s="93"/>
      <c r="EG518" s="93"/>
      <c r="EH518" s="93"/>
      <c r="EI518" s="93"/>
      <c r="EJ518" s="93"/>
      <c r="EK518" s="93"/>
      <c r="EL518" s="93"/>
      <c r="EM518" s="93"/>
      <c r="EN518" s="93"/>
      <c r="EO518" s="93"/>
      <c r="EP518" s="93"/>
      <c r="EQ518" s="93"/>
      <c r="ER518" s="93"/>
      <c r="ES518" s="93"/>
      <c r="ET518" s="93"/>
      <c r="EU518" s="93"/>
      <c r="EV518" s="93"/>
      <c r="EW518" s="93"/>
      <c r="EX518" s="93"/>
      <c r="EY518" s="93"/>
      <c r="EZ518" s="93"/>
      <c r="FA518" s="93"/>
      <c r="FB518" s="93"/>
      <c r="FC518" s="93"/>
      <c r="FD518" s="93"/>
      <c r="FE518" s="93"/>
      <c r="FF518" s="93"/>
      <c r="FG518" s="93"/>
      <c r="FH518" s="93"/>
      <c r="FI518" s="93"/>
      <c r="FJ518" s="93"/>
      <c r="FK518" s="93"/>
      <c r="FL518" s="93"/>
      <c r="FM518" s="93"/>
      <c r="FN518" s="93"/>
      <c r="FO518" s="93"/>
      <c r="FP518" s="93"/>
      <c r="FQ518" s="93"/>
      <c r="FR518" s="93"/>
      <c r="FS518" s="93"/>
      <c r="FT518" s="93"/>
      <c r="FU518" s="93"/>
      <c r="FV518" s="93"/>
      <c r="FW518" s="93"/>
      <c r="FX518" s="93"/>
      <c r="FY518" s="93"/>
      <c r="FZ518" s="93"/>
      <c r="GA518" s="93"/>
      <c r="GB518" s="93"/>
      <c r="GC518" s="93"/>
      <c r="GD518" s="93"/>
      <c r="GE518" s="93"/>
      <c r="GF518" s="93"/>
      <c r="GG518" s="93"/>
      <c r="GH518" s="93"/>
      <c r="GI518" s="93"/>
      <c r="GJ518" s="93"/>
      <c r="GK518" s="93"/>
      <c r="GL518" s="93"/>
      <c r="GM518" s="93"/>
      <c r="GN518" s="93"/>
      <c r="GO518" s="93"/>
      <c r="GP518" s="93"/>
      <c r="GQ518" s="93"/>
      <c r="GR518" s="93"/>
      <c r="GS518" s="93"/>
      <c r="GT518" s="93"/>
      <c r="GU518" s="93"/>
      <c r="GV518" s="93"/>
      <c r="GW518" s="93"/>
      <c r="GX518" s="93"/>
      <c r="GY518" s="93"/>
      <c r="GZ518" s="93"/>
      <c r="HA518" s="93"/>
      <c r="HB518" s="93"/>
      <c r="HC518" s="93"/>
      <c r="HD518" s="93"/>
      <c r="HE518" s="93"/>
      <c r="HF518" s="93"/>
      <c r="HG518" s="93"/>
      <c r="HH518" s="93"/>
      <c r="HI518" s="93"/>
      <c r="HJ518" s="93"/>
      <c r="HK518" s="93"/>
      <c r="HL518" s="93"/>
      <c r="HM518" s="93"/>
      <c r="HN518" s="93"/>
      <c r="HO518" s="93"/>
      <c r="HP518" s="93"/>
      <c r="HQ518" s="93"/>
      <c r="HR518" s="93"/>
      <c r="HS518" s="93"/>
      <c r="HT518" s="93"/>
      <c r="HU518" s="93"/>
      <c r="HV518" s="93"/>
      <c r="HW518" s="93"/>
      <c r="HX518" s="93"/>
      <c r="HY518" s="93"/>
      <c r="HZ518" s="93"/>
      <c r="IA518" s="93"/>
      <c r="IB518" s="93"/>
      <c r="IC518" s="93"/>
      <c r="ID518" s="93"/>
      <c r="IE518" s="93"/>
      <c r="IF518" s="93"/>
      <c r="IG518" s="93"/>
      <c r="IH518" s="93"/>
      <c r="II518" s="93"/>
      <c r="IJ518" s="93"/>
      <c r="IK518" s="93"/>
      <c r="IL518" s="93"/>
      <c r="IM518" s="93"/>
      <c r="IN518" s="93"/>
      <c r="IO518" s="93"/>
      <c r="IP518" s="93"/>
      <c r="IQ518" s="93"/>
      <c r="IR518" s="93"/>
      <c r="IS518" s="93"/>
      <c r="IT518" s="93"/>
      <c r="IU518" s="93"/>
      <c r="IV518" s="93"/>
      <c r="IW518" s="93"/>
    </row>
    <row r="519" customFormat="false" ht="12.75" hidden="false" customHeight="false" outlineLevel="0" collapsed="false">
      <c r="A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  <c r="EE519" s="93"/>
      <c r="EF519" s="93"/>
      <c r="EG519" s="93"/>
      <c r="EH519" s="93"/>
      <c r="EI519" s="93"/>
      <c r="EJ519" s="93"/>
      <c r="EK519" s="93"/>
      <c r="EL519" s="93"/>
      <c r="EM519" s="93"/>
      <c r="EN519" s="93"/>
      <c r="EO519" s="93"/>
      <c r="EP519" s="93"/>
      <c r="EQ519" s="93"/>
      <c r="ER519" s="93"/>
      <c r="ES519" s="93"/>
      <c r="ET519" s="93"/>
      <c r="EU519" s="93"/>
      <c r="EV519" s="93"/>
      <c r="EW519" s="93"/>
      <c r="EX519" s="93"/>
      <c r="EY519" s="93"/>
      <c r="EZ519" s="93"/>
      <c r="FA519" s="93"/>
      <c r="FB519" s="93"/>
      <c r="FC519" s="93"/>
      <c r="FD519" s="93"/>
      <c r="FE519" s="93"/>
      <c r="FF519" s="93"/>
      <c r="FG519" s="93"/>
      <c r="FH519" s="93"/>
      <c r="FI519" s="93"/>
      <c r="FJ519" s="93"/>
      <c r="FK519" s="93"/>
      <c r="FL519" s="93"/>
      <c r="FM519" s="93"/>
      <c r="FN519" s="93"/>
      <c r="FO519" s="93"/>
      <c r="FP519" s="93"/>
      <c r="FQ519" s="93"/>
      <c r="FR519" s="93"/>
      <c r="FS519" s="93"/>
      <c r="FT519" s="93"/>
      <c r="FU519" s="93"/>
      <c r="FV519" s="93"/>
      <c r="FW519" s="93"/>
      <c r="FX519" s="93"/>
      <c r="FY519" s="93"/>
      <c r="FZ519" s="93"/>
      <c r="GA519" s="93"/>
      <c r="GB519" s="93"/>
      <c r="GC519" s="93"/>
      <c r="GD519" s="93"/>
      <c r="GE519" s="93"/>
      <c r="GF519" s="93"/>
      <c r="GG519" s="93"/>
      <c r="GH519" s="93"/>
      <c r="GI519" s="93"/>
      <c r="GJ519" s="93"/>
      <c r="GK519" s="93"/>
      <c r="GL519" s="93"/>
      <c r="GM519" s="93"/>
      <c r="GN519" s="93"/>
      <c r="GO519" s="93"/>
      <c r="GP519" s="93"/>
      <c r="GQ519" s="93"/>
      <c r="GR519" s="93"/>
      <c r="GS519" s="93"/>
      <c r="GT519" s="93"/>
      <c r="GU519" s="93"/>
      <c r="GV519" s="93"/>
      <c r="GW519" s="93"/>
      <c r="GX519" s="93"/>
      <c r="GY519" s="93"/>
      <c r="GZ519" s="93"/>
      <c r="HA519" s="93"/>
      <c r="HB519" s="93"/>
      <c r="HC519" s="93"/>
      <c r="HD519" s="93"/>
      <c r="HE519" s="93"/>
      <c r="HF519" s="93"/>
      <c r="HG519" s="93"/>
      <c r="HH519" s="93"/>
      <c r="HI519" s="93"/>
      <c r="HJ519" s="93"/>
      <c r="HK519" s="93"/>
      <c r="HL519" s="93"/>
      <c r="HM519" s="93"/>
      <c r="HN519" s="93"/>
      <c r="HO519" s="93"/>
      <c r="HP519" s="93"/>
      <c r="HQ519" s="93"/>
      <c r="HR519" s="93"/>
      <c r="HS519" s="93"/>
      <c r="HT519" s="93"/>
      <c r="HU519" s="93"/>
      <c r="HV519" s="93"/>
      <c r="HW519" s="93"/>
      <c r="HX519" s="93"/>
      <c r="HY519" s="93"/>
      <c r="HZ519" s="93"/>
      <c r="IA519" s="93"/>
      <c r="IB519" s="93"/>
      <c r="IC519" s="93"/>
      <c r="ID519" s="93"/>
      <c r="IE519" s="93"/>
      <c r="IF519" s="93"/>
      <c r="IG519" s="93"/>
      <c r="IH519" s="93"/>
      <c r="II519" s="93"/>
      <c r="IJ519" s="93"/>
      <c r="IK519" s="93"/>
      <c r="IL519" s="93"/>
      <c r="IM519" s="93"/>
      <c r="IN519" s="93"/>
      <c r="IO519" s="93"/>
      <c r="IP519" s="93"/>
      <c r="IQ519" s="93"/>
      <c r="IR519" s="93"/>
      <c r="IS519" s="93"/>
      <c r="IT519" s="93"/>
      <c r="IU519" s="93"/>
      <c r="IV519" s="93"/>
      <c r="IW519" s="93"/>
    </row>
    <row r="520" customFormat="false" ht="12.75" hidden="false" customHeight="false" outlineLevel="0" collapsed="false">
      <c r="A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3"/>
      <c r="BL520" s="93"/>
      <c r="BM520" s="93"/>
      <c r="BN520" s="93"/>
      <c r="BO520" s="93"/>
      <c r="BP520" s="93"/>
      <c r="BQ520" s="93"/>
      <c r="BR520" s="93"/>
      <c r="BS520" s="93"/>
      <c r="BT520" s="93"/>
      <c r="BU520" s="93"/>
      <c r="BV520" s="93"/>
      <c r="BW520" s="93"/>
      <c r="BX520" s="93"/>
      <c r="BY520" s="93"/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  <c r="CM520" s="93"/>
      <c r="CN520" s="93"/>
      <c r="CO520" s="93"/>
      <c r="CP520" s="93"/>
      <c r="CQ520" s="93"/>
      <c r="CR520" s="93"/>
      <c r="CS520" s="93"/>
      <c r="CT520" s="93"/>
      <c r="CU520" s="93"/>
      <c r="CV520" s="93"/>
      <c r="CW520" s="93"/>
      <c r="CX520" s="93"/>
      <c r="CY520" s="93"/>
      <c r="CZ520" s="93"/>
      <c r="DA520" s="93"/>
      <c r="DB520" s="93"/>
      <c r="DC520" s="93"/>
      <c r="DD520" s="93"/>
      <c r="DE520" s="93"/>
      <c r="DF520" s="93"/>
      <c r="DG520" s="93"/>
      <c r="DH520" s="93"/>
      <c r="DI520" s="93"/>
      <c r="DJ520" s="93"/>
      <c r="DK520" s="93"/>
      <c r="DL520" s="93"/>
      <c r="DM520" s="93"/>
      <c r="DN520" s="93"/>
      <c r="DO520" s="93"/>
      <c r="DP520" s="93"/>
      <c r="DQ520" s="93"/>
      <c r="DR520" s="93"/>
      <c r="DS520" s="93"/>
      <c r="DT520" s="93"/>
      <c r="DU520" s="93"/>
      <c r="DV520" s="93"/>
      <c r="DW520" s="93"/>
      <c r="DX520" s="93"/>
      <c r="DY520" s="93"/>
      <c r="DZ520" s="93"/>
      <c r="EA520" s="93"/>
      <c r="EB520" s="93"/>
      <c r="EC520" s="93"/>
      <c r="ED520" s="93"/>
      <c r="EE520" s="93"/>
      <c r="EF520" s="93"/>
      <c r="EG520" s="93"/>
      <c r="EH520" s="93"/>
      <c r="EI520" s="93"/>
      <c r="EJ520" s="93"/>
      <c r="EK520" s="93"/>
      <c r="EL520" s="93"/>
      <c r="EM520" s="93"/>
      <c r="EN520" s="93"/>
      <c r="EO520" s="93"/>
      <c r="EP520" s="93"/>
      <c r="EQ520" s="93"/>
      <c r="ER520" s="93"/>
      <c r="ES520" s="93"/>
      <c r="ET520" s="93"/>
      <c r="EU520" s="93"/>
      <c r="EV520" s="93"/>
      <c r="EW520" s="93"/>
      <c r="EX520" s="93"/>
      <c r="EY520" s="93"/>
      <c r="EZ520" s="93"/>
      <c r="FA520" s="93"/>
      <c r="FB520" s="93"/>
      <c r="FC520" s="93"/>
      <c r="FD520" s="93"/>
      <c r="FE520" s="93"/>
      <c r="FF520" s="93"/>
      <c r="FG520" s="93"/>
      <c r="FH520" s="93"/>
      <c r="FI520" s="93"/>
      <c r="FJ520" s="93"/>
      <c r="FK520" s="93"/>
      <c r="FL520" s="93"/>
      <c r="FM520" s="93"/>
      <c r="FN520" s="93"/>
      <c r="FO520" s="93"/>
      <c r="FP520" s="93"/>
      <c r="FQ520" s="93"/>
      <c r="FR520" s="93"/>
      <c r="FS520" s="93"/>
      <c r="FT520" s="93"/>
      <c r="FU520" s="93"/>
      <c r="FV520" s="93"/>
      <c r="FW520" s="93"/>
      <c r="FX520" s="93"/>
      <c r="FY520" s="93"/>
      <c r="FZ520" s="93"/>
      <c r="GA520" s="93"/>
      <c r="GB520" s="93"/>
      <c r="GC520" s="93"/>
      <c r="GD520" s="93"/>
      <c r="GE520" s="93"/>
      <c r="GF520" s="93"/>
      <c r="GG520" s="93"/>
      <c r="GH520" s="93"/>
      <c r="GI520" s="93"/>
      <c r="GJ520" s="93"/>
      <c r="GK520" s="93"/>
      <c r="GL520" s="93"/>
      <c r="GM520" s="93"/>
      <c r="GN520" s="93"/>
      <c r="GO520" s="93"/>
      <c r="GP520" s="93"/>
      <c r="GQ520" s="93"/>
      <c r="GR520" s="93"/>
      <c r="GS520" s="93"/>
      <c r="GT520" s="93"/>
      <c r="GU520" s="93"/>
      <c r="GV520" s="93"/>
      <c r="GW520" s="93"/>
      <c r="GX520" s="93"/>
      <c r="GY520" s="93"/>
      <c r="GZ520" s="93"/>
      <c r="HA520" s="93"/>
      <c r="HB520" s="93"/>
      <c r="HC520" s="93"/>
      <c r="HD520" s="93"/>
      <c r="HE520" s="93"/>
      <c r="HF520" s="93"/>
      <c r="HG520" s="93"/>
      <c r="HH520" s="93"/>
      <c r="HI520" s="93"/>
      <c r="HJ520" s="93"/>
      <c r="HK520" s="93"/>
      <c r="HL520" s="93"/>
      <c r="HM520" s="93"/>
      <c r="HN520" s="93"/>
      <c r="HO520" s="93"/>
      <c r="HP520" s="93"/>
      <c r="HQ520" s="93"/>
      <c r="HR520" s="93"/>
      <c r="HS520" s="93"/>
      <c r="HT520" s="93"/>
      <c r="HU520" s="93"/>
      <c r="HV520" s="93"/>
      <c r="HW520" s="93"/>
      <c r="HX520" s="93"/>
      <c r="HY520" s="93"/>
      <c r="HZ520" s="93"/>
      <c r="IA520" s="93"/>
      <c r="IB520" s="93"/>
      <c r="IC520" s="93"/>
      <c r="ID520" s="93"/>
      <c r="IE520" s="93"/>
      <c r="IF520" s="93"/>
      <c r="IG520" s="93"/>
      <c r="IH520" s="93"/>
      <c r="II520" s="93"/>
      <c r="IJ520" s="93"/>
      <c r="IK520" s="93"/>
      <c r="IL520" s="93"/>
      <c r="IM520" s="93"/>
      <c r="IN520" s="93"/>
      <c r="IO520" s="93"/>
      <c r="IP520" s="93"/>
      <c r="IQ520" s="93"/>
      <c r="IR520" s="93"/>
      <c r="IS520" s="93"/>
      <c r="IT520" s="93"/>
      <c r="IU520" s="93"/>
      <c r="IV520" s="93"/>
      <c r="IW520" s="93"/>
    </row>
    <row r="521" customFormat="false" ht="12.75" hidden="false" customHeight="false" outlineLevel="0" collapsed="false">
      <c r="A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3"/>
      <c r="BL521" s="93"/>
      <c r="BM521" s="93"/>
      <c r="BN521" s="93"/>
      <c r="BO521" s="93"/>
      <c r="BP521" s="93"/>
      <c r="BQ521" s="93"/>
      <c r="BR521" s="93"/>
      <c r="BS521" s="93"/>
      <c r="BT521" s="93"/>
      <c r="BU521" s="93"/>
      <c r="BV521" s="93"/>
      <c r="BW521" s="93"/>
      <c r="BX521" s="93"/>
      <c r="BY521" s="93"/>
      <c r="BZ521" s="93"/>
      <c r="CA521" s="93"/>
      <c r="CB521" s="93"/>
      <c r="CC521" s="93"/>
      <c r="CD521" s="93"/>
      <c r="CE521" s="93"/>
      <c r="CF521" s="93"/>
      <c r="CG521" s="93"/>
      <c r="CH521" s="93"/>
      <c r="CI521" s="93"/>
      <c r="CJ521" s="93"/>
      <c r="CK521" s="93"/>
      <c r="CL521" s="93"/>
      <c r="CM521" s="93"/>
      <c r="CN521" s="93"/>
      <c r="CO521" s="93"/>
      <c r="CP521" s="93"/>
      <c r="CQ521" s="93"/>
      <c r="CR521" s="93"/>
      <c r="CS521" s="93"/>
      <c r="CT521" s="93"/>
      <c r="CU521" s="93"/>
      <c r="CV521" s="93"/>
      <c r="CW521" s="93"/>
      <c r="CX521" s="93"/>
      <c r="CY521" s="93"/>
      <c r="CZ521" s="93"/>
      <c r="DA521" s="93"/>
      <c r="DB521" s="93"/>
      <c r="DC521" s="93"/>
      <c r="DD521" s="93"/>
      <c r="DE521" s="93"/>
      <c r="DF521" s="93"/>
      <c r="DG521" s="93"/>
      <c r="DH521" s="93"/>
      <c r="DI521" s="93"/>
      <c r="DJ521" s="93"/>
      <c r="DK521" s="93"/>
      <c r="DL521" s="93"/>
      <c r="DM521" s="93"/>
      <c r="DN521" s="93"/>
      <c r="DO521" s="93"/>
      <c r="DP521" s="93"/>
      <c r="DQ521" s="93"/>
      <c r="DR521" s="93"/>
      <c r="DS521" s="93"/>
      <c r="DT521" s="93"/>
      <c r="DU521" s="93"/>
      <c r="DV521" s="93"/>
      <c r="DW521" s="93"/>
      <c r="DX521" s="93"/>
      <c r="DY521" s="93"/>
      <c r="DZ521" s="93"/>
      <c r="EA521" s="93"/>
      <c r="EB521" s="93"/>
      <c r="EC521" s="93"/>
      <c r="ED521" s="93"/>
      <c r="EE521" s="93"/>
      <c r="EF521" s="93"/>
      <c r="EG521" s="93"/>
      <c r="EH521" s="93"/>
      <c r="EI521" s="93"/>
      <c r="EJ521" s="93"/>
      <c r="EK521" s="93"/>
      <c r="EL521" s="93"/>
      <c r="EM521" s="93"/>
      <c r="EN521" s="93"/>
      <c r="EO521" s="93"/>
      <c r="EP521" s="93"/>
      <c r="EQ521" s="93"/>
      <c r="ER521" s="93"/>
      <c r="ES521" s="93"/>
      <c r="ET521" s="93"/>
      <c r="EU521" s="93"/>
      <c r="EV521" s="93"/>
      <c r="EW521" s="93"/>
      <c r="EX521" s="93"/>
      <c r="EY521" s="93"/>
      <c r="EZ521" s="93"/>
      <c r="FA521" s="93"/>
      <c r="FB521" s="93"/>
      <c r="FC521" s="93"/>
      <c r="FD521" s="93"/>
      <c r="FE521" s="93"/>
      <c r="FF521" s="93"/>
      <c r="FG521" s="93"/>
      <c r="FH521" s="93"/>
      <c r="FI521" s="93"/>
      <c r="FJ521" s="93"/>
      <c r="FK521" s="93"/>
      <c r="FL521" s="93"/>
      <c r="FM521" s="93"/>
      <c r="FN521" s="93"/>
      <c r="FO521" s="93"/>
      <c r="FP521" s="93"/>
      <c r="FQ521" s="93"/>
      <c r="FR521" s="93"/>
      <c r="FS521" s="93"/>
      <c r="FT521" s="93"/>
      <c r="FU521" s="93"/>
      <c r="FV521" s="93"/>
      <c r="FW521" s="93"/>
      <c r="FX521" s="93"/>
      <c r="FY521" s="93"/>
      <c r="FZ521" s="93"/>
      <c r="GA521" s="93"/>
      <c r="GB521" s="93"/>
      <c r="GC521" s="93"/>
      <c r="GD521" s="93"/>
      <c r="GE521" s="93"/>
      <c r="GF521" s="93"/>
      <c r="GG521" s="93"/>
      <c r="GH521" s="93"/>
      <c r="GI521" s="93"/>
      <c r="GJ521" s="93"/>
      <c r="GK521" s="93"/>
      <c r="GL521" s="93"/>
      <c r="GM521" s="93"/>
      <c r="GN521" s="93"/>
      <c r="GO521" s="93"/>
      <c r="GP521" s="93"/>
      <c r="GQ521" s="93"/>
      <c r="GR521" s="93"/>
      <c r="GS521" s="93"/>
      <c r="GT521" s="93"/>
      <c r="GU521" s="93"/>
      <c r="GV521" s="93"/>
      <c r="GW521" s="93"/>
      <c r="GX521" s="93"/>
      <c r="GY521" s="93"/>
      <c r="GZ521" s="93"/>
      <c r="HA521" s="93"/>
      <c r="HB521" s="93"/>
      <c r="HC521" s="93"/>
      <c r="HD521" s="93"/>
      <c r="HE521" s="93"/>
      <c r="HF521" s="93"/>
      <c r="HG521" s="93"/>
      <c r="HH521" s="93"/>
      <c r="HI521" s="93"/>
      <c r="HJ521" s="93"/>
      <c r="HK521" s="93"/>
      <c r="HL521" s="93"/>
      <c r="HM521" s="93"/>
      <c r="HN521" s="93"/>
      <c r="HO521" s="93"/>
      <c r="HP521" s="93"/>
      <c r="HQ521" s="93"/>
      <c r="HR521" s="93"/>
      <c r="HS521" s="93"/>
      <c r="HT521" s="93"/>
      <c r="HU521" s="93"/>
      <c r="HV521" s="93"/>
      <c r="HW521" s="93"/>
      <c r="HX521" s="93"/>
      <c r="HY521" s="93"/>
      <c r="HZ521" s="93"/>
      <c r="IA521" s="93"/>
      <c r="IB521" s="93"/>
      <c r="IC521" s="93"/>
      <c r="ID521" s="93"/>
      <c r="IE521" s="93"/>
      <c r="IF521" s="93"/>
      <c r="IG521" s="93"/>
      <c r="IH521" s="93"/>
      <c r="II521" s="93"/>
      <c r="IJ521" s="93"/>
      <c r="IK521" s="93"/>
      <c r="IL521" s="93"/>
      <c r="IM521" s="93"/>
      <c r="IN521" s="93"/>
      <c r="IO521" s="93"/>
      <c r="IP521" s="93"/>
      <c r="IQ521" s="93"/>
      <c r="IR521" s="93"/>
      <c r="IS521" s="93"/>
      <c r="IT521" s="93"/>
      <c r="IU521" s="93"/>
      <c r="IV521" s="93"/>
      <c r="IW521" s="93"/>
    </row>
    <row r="522" customFormat="false" ht="12.75" hidden="false" customHeight="false" outlineLevel="0" collapsed="false">
      <c r="A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3"/>
      <c r="BL522" s="93"/>
      <c r="BM522" s="93"/>
      <c r="BN522" s="93"/>
      <c r="BO522" s="93"/>
      <c r="BP522" s="93"/>
      <c r="BQ522" s="93"/>
      <c r="BR522" s="93"/>
      <c r="BS522" s="93"/>
      <c r="BT522" s="93"/>
      <c r="BU522" s="93"/>
      <c r="BV522" s="93"/>
      <c r="BW522" s="93"/>
      <c r="BX522" s="93"/>
      <c r="BY522" s="93"/>
      <c r="BZ522" s="93"/>
      <c r="CA522" s="93"/>
      <c r="CB522" s="93"/>
      <c r="CC522" s="93"/>
      <c r="CD522" s="93"/>
      <c r="CE522" s="93"/>
      <c r="CF522" s="93"/>
      <c r="CG522" s="93"/>
      <c r="CH522" s="93"/>
      <c r="CI522" s="93"/>
      <c r="CJ522" s="93"/>
      <c r="CK522" s="93"/>
      <c r="CL522" s="93"/>
      <c r="CM522" s="93"/>
      <c r="CN522" s="93"/>
      <c r="CO522" s="93"/>
      <c r="CP522" s="93"/>
      <c r="CQ522" s="93"/>
      <c r="CR522" s="93"/>
      <c r="CS522" s="93"/>
      <c r="CT522" s="93"/>
      <c r="CU522" s="93"/>
      <c r="CV522" s="93"/>
      <c r="CW522" s="93"/>
      <c r="CX522" s="93"/>
      <c r="CY522" s="93"/>
      <c r="CZ522" s="93"/>
      <c r="DA522" s="93"/>
      <c r="DB522" s="93"/>
      <c r="DC522" s="93"/>
      <c r="DD522" s="93"/>
      <c r="DE522" s="93"/>
      <c r="DF522" s="93"/>
      <c r="DG522" s="93"/>
      <c r="DH522" s="93"/>
      <c r="DI522" s="93"/>
      <c r="DJ522" s="93"/>
      <c r="DK522" s="93"/>
      <c r="DL522" s="93"/>
      <c r="DM522" s="93"/>
      <c r="DN522" s="93"/>
      <c r="DO522" s="93"/>
      <c r="DP522" s="93"/>
      <c r="DQ522" s="93"/>
      <c r="DR522" s="93"/>
      <c r="DS522" s="93"/>
      <c r="DT522" s="93"/>
      <c r="DU522" s="93"/>
      <c r="DV522" s="93"/>
      <c r="DW522" s="93"/>
      <c r="DX522" s="93"/>
      <c r="DY522" s="93"/>
      <c r="DZ522" s="93"/>
      <c r="EA522" s="93"/>
      <c r="EB522" s="93"/>
      <c r="EC522" s="93"/>
      <c r="ED522" s="93"/>
      <c r="EE522" s="93"/>
      <c r="EF522" s="93"/>
      <c r="EG522" s="93"/>
      <c r="EH522" s="93"/>
      <c r="EI522" s="93"/>
      <c r="EJ522" s="93"/>
      <c r="EK522" s="93"/>
      <c r="EL522" s="93"/>
      <c r="EM522" s="93"/>
      <c r="EN522" s="93"/>
      <c r="EO522" s="93"/>
      <c r="EP522" s="93"/>
      <c r="EQ522" s="93"/>
      <c r="ER522" s="93"/>
      <c r="ES522" s="93"/>
      <c r="ET522" s="93"/>
      <c r="EU522" s="93"/>
      <c r="EV522" s="93"/>
      <c r="EW522" s="93"/>
      <c r="EX522" s="93"/>
      <c r="EY522" s="93"/>
      <c r="EZ522" s="93"/>
      <c r="FA522" s="93"/>
      <c r="FB522" s="93"/>
      <c r="FC522" s="93"/>
      <c r="FD522" s="93"/>
      <c r="FE522" s="93"/>
      <c r="FF522" s="93"/>
      <c r="FG522" s="93"/>
      <c r="FH522" s="93"/>
      <c r="FI522" s="93"/>
      <c r="FJ522" s="93"/>
      <c r="FK522" s="93"/>
      <c r="FL522" s="93"/>
      <c r="FM522" s="93"/>
      <c r="FN522" s="93"/>
      <c r="FO522" s="93"/>
      <c r="FP522" s="93"/>
      <c r="FQ522" s="93"/>
      <c r="FR522" s="93"/>
      <c r="FS522" s="93"/>
      <c r="FT522" s="93"/>
      <c r="FU522" s="93"/>
      <c r="FV522" s="93"/>
      <c r="FW522" s="93"/>
      <c r="FX522" s="93"/>
      <c r="FY522" s="93"/>
      <c r="FZ522" s="93"/>
      <c r="GA522" s="93"/>
      <c r="GB522" s="93"/>
      <c r="GC522" s="93"/>
      <c r="GD522" s="93"/>
      <c r="GE522" s="93"/>
      <c r="GF522" s="93"/>
      <c r="GG522" s="93"/>
      <c r="GH522" s="93"/>
      <c r="GI522" s="93"/>
      <c r="GJ522" s="93"/>
      <c r="GK522" s="93"/>
      <c r="GL522" s="93"/>
      <c r="GM522" s="93"/>
      <c r="GN522" s="93"/>
      <c r="GO522" s="93"/>
      <c r="GP522" s="93"/>
      <c r="GQ522" s="93"/>
      <c r="GR522" s="93"/>
      <c r="GS522" s="93"/>
      <c r="GT522" s="93"/>
      <c r="GU522" s="93"/>
      <c r="GV522" s="93"/>
      <c r="GW522" s="93"/>
      <c r="GX522" s="93"/>
      <c r="GY522" s="93"/>
      <c r="GZ522" s="93"/>
      <c r="HA522" s="93"/>
      <c r="HB522" s="93"/>
      <c r="HC522" s="93"/>
      <c r="HD522" s="93"/>
      <c r="HE522" s="93"/>
      <c r="HF522" s="93"/>
      <c r="HG522" s="93"/>
      <c r="HH522" s="93"/>
      <c r="HI522" s="93"/>
      <c r="HJ522" s="93"/>
      <c r="HK522" s="93"/>
      <c r="HL522" s="93"/>
      <c r="HM522" s="93"/>
      <c r="HN522" s="93"/>
      <c r="HO522" s="93"/>
      <c r="HP522" s="93"/>
      <c r="HQ522" s="93"/>
      <c r="HR522" s="93"/>
      <c r="HS522" s="93"/>
      <c r="HT522" s="93"/>
      <c r="HU522" s="93"/>
      <c r="HV522" s="93"/>
      <c r="HW522" s="93"/>
      <c r="HX522" s="93"/>
      <c r="HY522" s="93"/>
      <c r="HZ522" s="93"/>
      <c r="IA522" s="93"/>
      <c r="IB522" s="93"/>
      <c r="IC522" s="93"/>
      <c r="ID522" s="93"/>
      <c r="IE522" s="93"/>
      <c r="IF522" s="93"/>
      <c r="IG522" s="93"/>
      <c r="IH522" s="93"/>
      <c r="II522" s="93"/>
      <c r="IJ522" s="93"/>
      <c r="IK522" s="93"/>
      <c r="IL522" s="93"/>
      <c r="IM522" s="93"/>
      <c r="IN522" s="93"/>
      <c r="IO522" s="93"/>
      <c r="IP522" s="93"/>
      <c r="IQ522" s="93"/>
      <c r="IR522" s="93"/>
      <c r="IS522" s="93"/>
      <c r="IT522" s="93"/>
      <c r="IU522" s="93"/>
      <c r="IV522" s="93"/>
      <c r="IW522" s="93"/>
    </row>
    <row r="523" customFormat="false" ht="12.75" hidden="false" customHeight="false" outlineLevel="0" collapsed="false">
      <c r="A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3"/>
      <c r="BL523" s="93"/>
      <c r="BM523" s="93"/>
      <c r="BN523" s="93"/>
      <c r="BO523" s="93"/>
      <c r="BP523" s="93"/>
      <c r="BQ523" s="93"/>
      <c r="BR523" s="93"/>
      <c r="BS523" s="93"/>
      <c r="BT523" s="93"/>
      <c r="BU523" s="93"/>
      <c r="BV523" s="93"/>
      <c r="BW523" s="93"/>
      <c r="BX523" s="93"/>
      <c r="BY523" s="93"/>
      <c r="BZ523" s="93"/>
      <c r="CA523" s="93"/>
      <c r="CB523" s="93"/>
      <c r="CC523" s="93"/>
      <c r="CD523" s="93"/>
      <c r="CE523" s="93"/>
      <c r="CF523" s="93"/>
      <c r="CG523" s="93"/>
      <c r="CH523" s="93"/>
      <c r="CI523" s="93"/>
      <c r="CJ523" s="93"/>
      <c r="CK523" s="93"/>
      <c r="CL523" s="93"/>
      <c r="CM523" s="93"/>
      <c r="CN523" s="93"/>
      <c r="CO523" s="93"/>
      <c r="CP523" s="93"/>
      <c r="CQ523" s="93"/>
      <c r="CR523" s="93"/>
      <c r="CS523" s="93"/>
      <c r="CT523" s="93"/>
      <c r="CU523" s="93"/>
      <c r="CV523" s="93"/>
      <c r="CW523" s="93"/>
      <c r="CX523" s="93"/>
      <c r="CY523" s="93"/>
      <c r="CZ523" s="93"/>
      <c r="DA523" s="93"/>
      <c r="DB523" s="93"/>
      <c r="DC523" s="93"/>
      <c r="DD523" s="93"/>
      <c r="DE523" s="93"/>
      <c r="DF523" s="93"/>
      <c r="DG523" s="93"/>
      <c r="DH523" s="93"/>
      <c r="DI523" s="93"/>
      <c r="DJ523" s="93"/>
      <c r="DK523" s="93"/>
      <c r="DL523" s="93"/>
      <c r="DM523" s="93"/>
      <c r="DN523" s="93"/>
      <c r="DO523" s="93"/>
      <c r="DP523" s="93"/>
      <c r="DQ523" s="93"/>
      <c r="DR523" s="93"/>
      <c r="DS523" s="93"/>
      <c r="DT523" s="93"/>
      <c r="DU523" s="93"/>
      <c r="DV523" s="93"/>
      <c r="DW523" s="93"/>
      <c r="DX523" s="93"/>
      <c r="DY523" s="93"/>
      <c r="DZ523" s="93"/>
      <c r="EA523" s="93"/>
      <c r="EB523" s="93"/>
      <c r="EC523" s="93"/>
      <c r="ED523" s="93"/>
      <c r="EE523" s="93"/>
      <c r="EF523" s="93"/>
      <c r="EG523" s="93"/>
      <c r="EH523" s="93"/>
      <c r="EI523" s="93"/>
      <c r="EJ523" s="93"/>
      <c r="EK523" s="93"/>
      <c r="EL523" s="93"/>
      <c r="EM523" s="93"/>
      <c r="EN523" s="93"/>
      <c r="EO523" s="93"/>
      <c r="EP523" s="93"/>
      <c r="EQ523" s="93"/>
      <c r="ER523" s="93"/>
      <c r="ES523" s="93"/>
      <c r="ET523" s="93"/>
      <c r="EU523" s="93"/>
      <c r="EV523" s="93"/>
      <c r="EW523" s="93"/>
      <c r="EX523" s="93"/>
      <c r="EY523" s="93"/>
      <c r="EZ523" s="93"/>
      <c r="FA523" s="93"/>
      <c r="FB523" s="93"/>
      <c r="FC523" s="93"/>
      <c r="FD523" s="93"/>
      <c r="FE523" s="93"/>
      <c r="FF523" s="93"/>
      <c r="FG523" s="93"/>
      <c r="FH523" s="93"/>
      <c r="FI523" s="93"/>
      <c r="FJ523" s="93"/>
      <c r="FK523" s="93"/>
      <c r="FL523" s="93"/>
      <c r="FM523" s="93"/>
      <c r="FN523" s="93"/>
      <c r="FO523" s="93"/>
      <c r="FP523" s="93"/>
      <c r="FQ523" s="93"/>
      <c r="FR523" s="93"/>
      <c r="FS523" s="93"/>
      <c r="FT523" s="93"/>
      <c r="FU523" s="93"/>
      <c r="FV523" s="93"/>
      <c r="FW523" s="93"/>
      <c r="FX523" s="93"/>
      <c r="FY523" s="93"/>
      <c r="FZ523" s="93"/>
      <c r="GA523" s="93"/>
      <c r="GB523" s="93"/>
      <c r="GC523" s="93"/>
      <c r="GD523" s="93"/>
      <c r="GE523" s="93"/>
      <c r="GF523" s="93"/>
      <c r="GG523" s="93"/>
      <c r="GH523" s="93"/>
      <c r="GI523" s="93"/>
      <c r="GJ523" s="93"/>
      <c r="GK523" s="93"/>
      <c r="GL523" s="93"/>
      <c r="GM523" s="93"/>
      <c r="GN523" s="93"/>
      <c r="GO523" s="93"/>
      <c r="GP523" s="93"/>
      <c r="GQ523" s="93"/>
      <c r="GR523" s="93"/>
      <c r="GS523" s="93"/>
      <c r="GT523" s="93"/>
      <c r="GU523" s="93"/>
      <c r="GV523" s="93"/>
      <c r="GW523" s="93"/>
      <c r="GX523" s="93"/>
      <c r="GY523" s="93"/>
      <c r="GZ523" s="93"/>
      <c r="HA523" s="93"/>
      <c r="HB523" s="93"/>
      <c r="HC523" s="93"/>
      <c r="HD523" s="93"/>
      <c r="HE523" s="93"/>
      <c r="HF523" s="93"/>
      <c r="HG523" s="93"/>
      <c r="HH523" s="93"/>
      <c r="HI523" s="93"/>
      <c r="HJ523" s="93"/>
      <c r="HK523" s="93"/>
      <c r="HL523" s="93"/>
      <c r="HM523" s="93"/>
      <c r="HN523" s="93"/>
      <c r="HO523" s="93"/>
      <c r="HP523" s="93"/>
      <c r="HQ523" s="93"/>
      <c r="HR523" s="93"/>
      <c r="HS523" s="93"/>
      <c r="HT523" s="93"/>
      <c r="HU523" s="93"/>
      <c r="HV523" s="93"/>
      <c r="HW523" s="93"/>
      <c r="HX523" s="93"/>
      <c r="HY523" s="93"/>
      <c r="HZ523" s="93"/>
      <c r="IA523" s="93"/>
      <c r="IB523" s="93"/>
      <c r="IC523" s="93"/>
      <c r="ID523" s="93"/>
      <c r="IE523" s="93"/>
      <c r="IF523" s="93"/>
      <c r="IG523" s="93"/>
      <c r="IH523" s="93"/>
      <c r="II523" s="93"/>
      <c r="IJ523" s="93"/>
      <c r="IK523" s="93"/>
      <c r="IL523" s="93"/>
      <c r="IM523" s="93"/>
      <c r="IN523" s="93"/>
      <c r="IO523" s="93"/>
      <c r="IP523" s="93"/>
      <c r="IQ523" s="93"/>
      <c r="IR523" s="93"/>
      <c r="IS523" s="93"/>
      <c r="IT523" s="93"/>
      <c r="IU523" s="93"/>
      <c r="IV523" s="93"/>
      <c r="IW523" s="93"/>
    </row>
    <row r="524" customFormat="false" ht="12.75" hidden="false" customHeight="false" outlineLevel="0" collapsed="false">
      <c r="A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3"/>
      <c r="BL524" s="93"/>
      <c r="BM524" s="93"/>
      <c r="BN524" s="93"/>
      <c r="BO524" s="93"/>
      <c r="BP524" s="93"/>
      <c r="BQ524" s="93"/>
      <c r="BR524" s="93"/>
      <c r="BS524" s="93"/>
      <c r="BT524" s="93"/>
      <c r="BU524" s="93"/>
      <c r="BV524" s="93"/>
      <c r="BW524" s="93"/>
      <c r="BX524" s="93"/>
      <c r="BY524" s="93"/>
      <c r="BZ524" s="93"/>
      <c r="CA524" s="93"/>
      <c r="CB524" s="93"/>
      <c r="CC524" s="93"/>
      <c r="CD524" s="93"/>
      <c r="CE524" s="93"/>
      <c r="CF524" s="93"/>
      <c r="CG524" s="93"/>
      <c r="CH524" s="93"/>
      <c r="CI524" s="93"/>
      <c r="CJ524" s="93"/>
      <c r="CK524" s="93"/>
      <c r="CL524" s="93"/>
      <c r="CM524" s="93"/>
      <c r="CN524" s="93"/>
      <c r="CO524" s="93"/>
      <c r="CP524" s="93"/>
      <c r="CQ524" s="93"/>
      <c r="CR524" s="93"/>
      <c r="CS524" s="93"/>
      <c r="CT524" s="93"/>
      <c r="CU524" s="93"/>
      <c r="CV524" s="93"/>
      <c r="CW524" s="93"/>
      <c r="CX524" s="93"/>
      <c r="CY524" s="93"/>
      <c r="CZ524" s="93"/>
      <c r="DA524" s="93"/>
      <c r="DB524" s="93"/>
      <c r="DC524" s="93"/>
      <c r="DD524" s="93"/>
      <c r="DE524" s="93"/>
      <c r="DF524" s="93"/>
      <c r="DG524" s="93"/>
      <c r="DH524" s="93"/>
      <c r="DI524" s="93"/>
      <c r="DJ524" s="93"/>
      <c r="DK524" s="93"/>
      <c r="DL524" s="93"/>
      <c r="DM524" s="93"/>
      <c r="DN524" s="93"/>
      <c r="DO524" s="93"/>
      <c r="DP524" s="93"/>
      <c r="DQ524" s="93"/>
      <c r="DR524" s="93"/>
      <c r="DS524" s="93"/>
      <c r="DT524" s="93"/>
      <c r="DU524" s="93"/>
      <c r="DV524" s="93"/>
      <c r="DW524" s="93"/>
      <c r="DX524" s="93"/>
      <c r="DY524" s="93"/>
      <c r="DZ524" s="93"/>
      <c r="EA524" s="93"/>
      <c r="EB524" s="93"/>
      <c r="EC524" s="93"/>
      <c r="ED524" s="93"/>
      <c r="EE524" s="93"/>
      <c r="EF524" s="93"/>
      <c r="EG524" s="93"/>
      <c r="EH524" s="93"/>
      <c r="EI524" s="93"/>
      <c r="EJ524" s="93"/>
      <c r="EK524" s="93"/>
      <c r="EL524" s="93"/>
      <c r="EM524" s="93"/>
      <c r="EN524" s="93"/>
      <c r="EO524" s="93"/>
      <c r="EP524" s="93"/>
      <c r="EQ524" s="93"/>
      <c r="ER524" s="93"/>
      <c r="ES524" s="93"/>
      <c r="ET524" s="93"/>
      <c r="EU524" s="93"/>
      <c r="EV524" s="93"/>
      <c r="EW524" s="93"/>
      <c r="EX524" s="93"/>
      <c r="EY524" s="93"/>
      <c r="EZ524" s="93"/>
      <c r="FA524" s="93"/>
      <c r="FB524" s="93"/>
      <c r="FC524" s="93"/>
      <c r="FD524" s="93"/>
      <c r="FE524" s="93"/>
      <c r="FF524" s="93"/>
      <c r="FG524" s="93"/>
      <c r="FH524" s="93"/>
      <c r="FI524" s="93"/>
      <c r="FJ524" s="93"/>
      <c r="FK524" s="93"/>
      <c r="FL524" s="93"/>
      <c r="FM524" s="93"/>
      <c r="FN524" s="93"/>
      <c r="FO524" s="93"/>
      <c r="FP524" s="93"/>
      <c r="FQ524" s="93"/>
      <c r="FR524" s="93"/>
      <c r="FS524" s="93"/>
      <c r="FT524" s="93"/>
      <c r="FU524" s="93"/>
      <c r="FV524" s="93"/>
      <c r="FW524" s="93"/>
      <c r="FX524" s="93"/>
      <c r="FY524" s="93"/>
      <c r="FZ524" s="93"/>
      <c r="GA524" s="93"/>
      <c r="GB524" s="93"/>
      <c r="GC524" s="93"/>
      <c r="GD524" s="93"/>
      <c r="GE524" s="93"/>
      <c r="GF524" s="93"/>
      <c r="GG524" s="93"/>
      <c r="GH524" s="93"/>
      <c r="GI524" s="93"/>
      <c r="GJ524" s="93"/>
      <c r="GK524" s="93"/>
      <c r="GL524" s="93"/>
      <c r="GM524" s="93"/>
      <c r="GN524" s="93"/>
      <c r="GO524" s="93"/>
      <c r="GP524" s="93"/>
      <c r="GQ524" s="93"/>
      <c r="GR524" s="93"/>
      <c r="GS524" s="93"/>
      <c r="GT524" s="93"/>
      <c r="GU524" s="93"/>
      <c r="GV524" s="93"/>
      <c r="GW524" s="93"/>
      <c r="GX524" s="93"/>
      <c r="GY524" s="93"/>
      <c r="GZ524" s="93"/>
      <c r="HA524" s="93"/>
      <c r="HB524" s="93"/>
      <c r="HC524" s="93"/>
      <c r="HD524" s="93"/>
      <c r="HE524" s="93"/>
      <c r="HF524" s="93"/>
      <c r="HG524" s="93"/>
      <c r="HH524" s="93"/>
      <c r="HI524" s="93"/>
      <c r="HJ524" s="93"/>
      <c r="HK524" s="93"/>
      <c r="HL524" s="93"/>
      <c r="HM524" s="93"/>
      <c r="HN524" s="93"/>
      <c r="HO524" s="93"/>
      <c r="HP524" s="93"/>
      <c r="HQ524" s="93"/>
      <c r="HR524" s="93"/>
      <c r="HS524" s="93"/>
      <c r="HT524" s="93"/>
      <c r="HU524" s="93"/>
      <c r="HV524" s="93"/>
      <c r="HW524" s="93"/>
      <c r="HX524" s="93"/>
      <c r="HY524" s="93"/>
      <c r="HZ524" s="93"/>
      <c r="IA524" s="93"/>
      <c r="IB524" s="93"/>
      <c r="IC524" s="93"/>
      <c r="ID524" s="93"/>
      <c r="IE524" s="93"/>
      <c r="IF524" s="93"/>
      <c r="IG524" s="93"/>
      <c r="IH524" s="93"/>
      <c r="II524" s="93"/>
      <c r="IJ524" s="93"/>
      <c r="IK524" s="93"/>
      <c r="IL524" s="93"/>
      <c r="IM524" s="93"/>
      <c r="IN524" s="93"/>
      <c r="IO524" s="93"/>
      <c r="IP524" s="93"/>
      <c r="IQ524" s="93"/>
      <c r="IR524" s="93"/>
      <c r="IS524" s="93"/>
      <c r="IT524" s="93"/>
      <c r="IU524" s="93"/>
      <c r="IV524" s="93"/>
      <c r="IW524" s="93"/>
    </row>
    <row r="525" customFormat="false" ht="12.75" hidden="false" customHeight="false" outlineLevel="0" collapsed="false">
      <c r="A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  <c r="CM525" s="93"/>
      <c r="CN525" s="93"/>
      <c r="CO525" s="93"/>
      <c r="CP525" s="93"/>
      <c r="CQ525" s="93"/>
      <c r="CR525" s="93"/>
      <c r="CS525" s="93"/>
      <c r="CT525" s="93"/>
      <c r="CU525" s="93"/>
      <c r="CV525" s="93"/>
      <c r="CW525" s="93"/>
      <c r="CX525" s="93"/>
      <c r="CY525" s="93"/>
      <c r="CZ525" s="93"/>
      <c r="DA525" s="93"/>
      <c r="DB525" s="93"/>
      <c r="DC525" s="93"/>
      <c r="DD525" s="93"/>
      <c r="DE525" s="93"/>
      <c r="DF525" s="93"/>
      <c r="DG525" s="93"/>
      <c r="DH525" s="93"/>
      <c r="DI525" s="93"/>
      <c r="DJ525" s="93"/>
      <c r="DK525" s="93"/>
      <c r="DL525" s="93"/>
      <c r="DM525" s="93"/>
      <c r="DN525" s="93"/>
      <c r="DO525" s="93"/>
      <c r="DP525" s="93"/>
      <c r="DQ525" s="93"/>
      <c r="DR525" s="93"/>
      <c r="DS525" s="93"/>
      <c r="DT525" s="93"/>
      <c r="DU525" s="93"/>
      <c r="DV525" s="93"/>
      <c r="DW525" s="93"/>
      <c r="DX525" s="93"/>
      <c r="DY525" s="93"/>
      <c r="DZ525" s="93"/>
      <c r="EA525" s="93"/>
      <c r="EB525" s="93"/>
      <c r="EC525" s="93"/>
      <c r="ED525" s="93"/>
      <c r="EE525" s="93"/>
      <c r="EF525" s="93"/>
      <c r="EG525" s="93"/>
      <c r="EH525" s="93"/>
      <c r="EI525" s="93"/>
      <c r="EJ525" s="93"/>
      <c r="EK525" s="93"/>
      <c r="EL525" s="93"/>
      <c r="EM525" s="93"/>
      <c r="EN525" s="93"/>
      <c r="EO525" s="93"/>
      <c r="EP525" s="93"/>
      <c r="EQ525" s="93"/>
      <c r="ER525" s="93"/>
      <c r="ES525" s="93"/>
      <c r="ET525" s="93"/>
      <c r="EU525" s="93"/>
      <c r="EV525" s="93"/>
      <c r="EW525" s="93"/>
      <c r="EX525" s="93"/>
      <c r="EY525" s="93"/>
      <c r="EZ525" s="93"/>
      <c r="FA525" s="93"/>
      <c r="FB525" s="93"/>
      <c r="FC525" s="93"/>
      <c r="FD525" s="93"/>
      <c r="FE525" s="93"/>
      <c r="FF525" s="93"/>
      <c r="FG525" s="93"/>
      <c r="FH525" s="93"/>
      <c r="FI525" s="93"/>
      <c r="FJ525" s="93"/>
      <c r="FK525" s="93"/>
      <c r="FL525" s="93"/>
      <c r="FM525" s="93"/>
      <c r="FN525" s="93"/>
      <c r="FO525" s="93"/>
      <c r="FP525" s="93"/>
      <c r="FQ525" s="93"/>
      <c r="FR525" s="93"/>
      <c r="FS525" s="93"/>
      <c r="FT525" s="93"/>
      <c r="FU525" s="93"/>
      <c r="FV525" s="93"/>
      <c r="FW525" s="93"/>
      <c r="FX525" s="93"/>
      <c r="FY525" s="93"/>
      <c r="FZ525" s="93"/>
      <c r="GA525" s="93"/>
      <c r="GB525" s="93"/>
      <c r="GC525" s="93"/>
      <c r="GD525" s="93"/>
      <c r="GE525" s="93"/>
      <c r="GF525" s="93"/>
      <c r="GG525" s="93"/>
      <c r="GH525" s="93"/>
      <c r="GI525" s="93"/>
      <c r="GJ525" s="93"/>
      <c r="GK525" s="93"/>
      <c r="GL525" s="93"/>
      <c r="GM525" s="93"/>
      <c r="GN525" s="93"/>
      <c r="GO525" s="93"/>
      <c r="GP525" s="93"/>
      <c r="GQ525" s="93"/>
      <c r="GR525" s="93"/>
      <c r="GS525" s="93"/>
      <c r="GT525" s="93"/>
      <c r="GU525" s="93"/>
      <c r="GV525" s="93"/>
      <c r="GW525" s="93"/>
      <c r="GX525" s="93"/>
      <c r="GY525" s="93"/>
      <c r="GZ525" s="93"/>
      <c r="HA525" s="93"/>
      <c r="HB525" s="93"/>
      <c r="HC525" s="93"/>
      <c r="HD525" s="93"/>
      <c r="HE525" s="93"/>
      <c r="HF525" s="93"/>
      <c r="HG525" s="93"/>
      <c r="HH525" s="93"/>
      <c r="HI525" s="93"/>
      <c r="HJ525" s="93"/>
      <c r="HK525" s="93"/>
      <c r="HL525" s="93"/>
      <c r="HM525" s="93"/>
      <c r="HN525" s="93"/>
      <c r="HO525" s="93"/>
      <c r="HP525" s="93"/>
      <c r="HQ525" s="93"/>
      <c r="HR525" s="93"/>
      <c r="HS525" s="93"/>
      <c r="HT525" s="93"/>
      <c r="HU525" s="93"/>
      <c r="HV525" s="93"/>
      <c r="HW525" s="93"/>
      <c r="HX525" s="93"/>
      <c r="HY525" s="93"/>
      <c r="HZ525" s="93"/>
      <c r="IA525" s="93"/>
      <c r="IB525" s="93"/>
      <c r="IC525" s="93"/>
      <c r="ID525" s="93"/>
      <c r="IE525" s="93"/>
      <c r="IF525" s="93"/>
      <c r="IG525" s="93"/>
      <c r="IH525" s="93"/>
      <c r="II525" s="93"/>
      <c r="IJ525" s="93"/>
      <c r="IK525" s="93"/>
      <c r="IL525" s="93"/>
      <c r="IM525" s="93"/>
      <c r="IN525" s="93"/>
      <c r="IO525" s="93"/>
      <c r="IP525" s="93"/>
      <c r="IQ525" s="93"/>
      <c r="IR525" s="93"/>
      <c r="IS525" s="93"/>
      <c r="IT525" s="93"/>
      <c r="IU525" s="93"/>
      <c r="IV525" s="93"/>
      <c r="IW525" s="93"/>
    </row>
    <row r="526" customFormat="false" ht="12.75" hidden="false" customHeight="false" outlineLevel="0" collapsed="false">
      <c r="A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  <c r="BP526" s="93"/>
      <c r="BQ526" s="93"/>
      <c r="BR526" s="93"/>
      <c r="BS526" s="93"/>
      <c r="BT526" s="93"/>
      <c r="BU526" s="93"/>
      <c r="BV526" s="93"/>
      <c r="BW526" s="93"/>
      <c r="BX526" s="93"/>
      <c r="BY526" s="93"/>
      <c r="BZ526" s="93"/>
      <c r="CA526" s="93"/>
      <c r="CB526" s="93"/>
      <c r="CC526" s="93"/>
      <c r="CD526" s="93"/>
      <c r="CE526" s="93"/>
      <c r="CF526" s="93"/>
      <c r="CG526" s="93"/>
      <c r="CH526" s="93"/>
      <c r="CI526" s="93"/>
      <c r="CJ526" s="93"/>
      <c r="CK526" s="93"/>
      <c r="CL526" s="93"/>
      <c r="CM526" s="93"/>
      <c r="CN526" s="93"/>
      <c r="CO526" s="93"/>
      <c r="CP526" s="93"/>
      <c r="CQ526" s="93"/>
      <c r="CR526" s="93"/>
      <c r="CS526" s="93"/>
      <c r="CT526" s="93"/>
      <c r="CU526" s="93"/>
      <c r="CV526" s="93"/>
      <c r="CW526" s="93"/>
      <c r="CX526" s="93"/>
      <c r="CY526" s="93"/>
      <c r="CZ526" s="93"/>
      <c r="DA526" s="93"/>
      <c r="DB526" s="93"/>
      <c r="DC526" s="93"/>
      <c r="DD526" s="93"/>
      <c r="DE526" s="93"/>
      <c r="DF526" s="93"/>
      <c r="DG526" s="93"/>
      <c r="DH526" s="93"/>
      <c r="DI526" s="93"/>
      <c r="DJ526" s="93"/>
      <c r="DK526" s="93"/>
      <c r="DL526" s="93"/>
      <c r="DM526" s="93"/>
      <c r="DN526" s="93"/>
      <c r="DO526" s="93"/>
      <c r="DP526" s="93"/>
      <c r="DQ526" s="93"/>
      <c r="DR526" s="93"/>
      <c r="DS526" s="93"/>
      <c r="DT526" s="93"/>
      <c r="DU526" s="93"/>
      <c r="DV526" s="93"/>
      <c r="DW526" s="93"/>
      <c r="DX526" s="93"/>
      <c r="DY526" s="93"/>
      <c r="DZ526" s="93"/>
      <c r="EA526" s="93"/>
      <c r="EB526" s="93"/>
      <c r="EC526" s="93"/>
      <c r="ED526" s="93"/>
      <c r="EE526" s="93"/>
      <c r="EF526" s="93"/>
      <c r="EG526" s="93"/>
      <c r="EH526" s="93"/>
      <c r="EI526" s="93"/>
      <c r="EJ526" s="93"/>
      <c r="EK526" s="93"/>
      <c r="EL526" s="93"/>
      <c r="EM526" s="93"/>
      <c r="EN526" s="93"/>
      <c r="EO526" s="93"/>
      <c r="EP526" s="93"/>
      <c r="EQ526" s="93"/>
      <c r="ER526" s="93"/>
      <c r="ES526" s="93"/>
      <c r="ET526" s="93"/>
      <c r="EU526" s="93"/>
      <c r="EV526" s="93"/>
      <c r="EW526" s="93"/>
      <c r="EX526" s="93"/>
      <c r="EY526" s="93"/>
      <c r="EZ526" s="93"/>
      <c r="FA526" s="93"/>
      <c r="FB526" s="93"/>
      <c r="FC526" s="93"/>
      <c r="FD526" s="93"/>
      <c r="FE526" s="93"/>
      <c r="FF526" s="93"/>
      <c r="FG526" s="93"/>
      <c r="FH526" s="93"/>
      <c r="FI526" s="93"/>
      <c r="FJ526" s="93"/>
      <c r="FK526" s="93"/>
      <c r="FL526" s="93"/>
      <c r="FM526" s="93"/>
      <c r="FN526" s="93"/>
      <c r="FO526" s="93"/>
      <c r="FP526" s="93"/>
      <c r="FQ526" s="93"/>
      <c r="FR526" s="93"/>
      <c r="FS526" s="93"/>
      <c r="FT526" s="93"/>
      <c r="FU526" s="93"/>
      <c r="FV526" s="93"/>
      <c r="FW526" s="93"/>
      <c r="FX526" s="93"/>
      <c r="FY526" s="93"/>
      <c r="FZ526" s="93"/>
      <c r="GA526" s="93"/>
      <c r="GB526" s="93"/>
      <c r="GC526" s="93"/>
      <c r="GD526" s="93"/>
      <c r="GE526" s="93"/>
      <c r="GF526" s="93"/>
      <c r="GG526" s="93"/>
      <c r="GH526" s="93"/>
      <c r="GI526" s="93"/>
      <c r="GJ526" s="93"/>
      <c r="GK526" s="93"/>
      <c r="GL526" s="93"/>
      <c r="GM526" s="93"/>
      <c r="GN526" s="93"/>
      <c r="GO526" s="93"/>
      <c r="GP526" s="93"/>
      <c r="GQ526" s="93"/>
      <c r="GR526" s="93"/>
      <c r="GS526" s="93"/>
      <c r="GT526" s="93"/>
      <c r="GU526" s="93"/>
      <c r="GV526" s="93"/>
      <c r="GW526" s="93"/>
      <c r="GX526" s="93"/>
      <c r="GY526" s="93"/>
      <c r="GZ526" s="93"/>
      <c r="HA526" s="93"/>
      <c r="HB526" s="93"/>
      <c r="HC526" s="93"/>
      <c r="HD526" s="93"/>
      <c r="HE526" s="93"/>
      <c r="HF526" s="93"/>
      <c r="HG526" s="93"/>
      <c r="HH526" s="93"/>
      <c r="HI526" s="93"/>
      <c r="HJ526" s="93"/>
      <c r="HK526" s="93"/>
      <c r="HL526" s="93"/>
      <c r="HM526" s="93"/>
      <c r="HN526" s="93"/>
      <c r="HO526" s="93"/>
      <c r="HP526" s="93"/>
      <c r="HQ526" s="93"/>
      <c r="HR526" s="93"/>
      <c r="HS526" s="93"/>
      <c r="HT526" s="93"/>
      <c r="HU526" s="93"/>
      <c r="HV526" s="93"/>
      <c r="HW526" s="93"/>
      <c r="HX526" s="93"/>
      <c r="HY526" s="93"/>
      <c r="HZ526" s="93"/>
      <c r="IA526" s="93"/>
      <c r="IB526" s="93"/>
      <c r="IC526" s="93"/>
      <c r="ID526" s="93"/>
      <c r="IE526" s="93"/>
      <c r="IF526" s="93"/>
      <c r="IG526" s="93"/>
      <c r="IH526" s="93"/>
      <c r="II526" s="93"/>
      <c r="IJ526" s="93"/>
      <c r="IK526" s="93"/>
      <c r="IL526" s="93"/>
      <c r="IM526" s="93"/>
      <c r="IN526" s="93"/>
      <c r="IO526" s="93"/>
      <c r="IP526" s="93"/>
      <c r="IQ526" s="93"/>
      <c r="IR526" s="93"/>
      <c r="IS526" s="93"/>
      <c r="IT526" s="93"/>
      <c r="IU526" s="93"/>
      <c r="IV526" s="93"/>
      <c r="IW526" s="93"/>
    </row>
    <row r="527" customFormat="false" ht="12.75" hidden="false" customHeight="false" outlineLevel="0" collapsed="false">
      <c r="A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  <c r="EC527" s="93"/>
      <c r="ED527" s="93"/>
      <c r="EE527" s="93"/>
      <c r="EF527" s="93"/>
      <c r="EG527" s="93"/>
      <c r="EH527" s="93"/>
      <c r="EI527" s="93"/>
      <c r="EJ527" s="93"/>
      <c r="EK527" s="93"/>
      <c r="EL527" s="93"/>
      <c r="EM527" s="93"/>
      <c r="EN527" s="93"/>
      <c r="EO527" s="93"/>
      <c r="EP527" s="93"/>
      <c r="EQ527" s="93"/>
      <c r="ER527" s="93"/>
      <c r="ES527" s="93"/>
      <c r="ET527" s="93"/>
      <c r="EU527" s="93"/>
      <c r="EV527" s="93"/>
      <c r="EW527" s="93"/>
      <c r="EX527" s="93"/>
      <c r="EY527" s="93"/>
      <c r="EZ527" s="93"/>
      <c r="FA527" s="93"/>
      <c r="FB527" s="93"/>
      <c r="FC527" s="93"/>
      <c r="FD527" s="93"/>
      <c r="FE527" s="93"/>
      <c r="FF527" s="93"/>
      <c r="FG527" s="93"/>
      <c r="FH527" s="93"/>
      <c r="FI527" s="93"/>
      <c r="FJ527" s="93"/>
      <c r="FK527" s="93"/>
      <c r="FL527" s="93"/>
      <c r="FM527" s="93"/>
      <c r="FN527" s="93"/>
      <c r="FO527" s="93"/>
      <c r="FP527" s="93"/>
      <c r="FQ527" s="93"/>
      <c r="FR527" s="93"/>
      <c r="FS527" s="93"/>
      <c r="FT527" s="93"/>
      <c r="FU527" s="93"/>
      <c r="FV527" s="93"/>
      <c r="FW527" s="93"/>
      <c r="FX527" s="93"/>
      <c r="FY527" s="93"/>
      <c r="FZ527" s="93"/>
      <c r="GA527" s="93"/>
      <c r="GB527" s="93"/>
      <c r="GC527" s="93"/>
      <c r="GD527" s="93"/>
      <c r="GE527" s="93"/>
      <c r="GF527" s="93"/>
      <c r="GG527" s="93"/>
      <c r="GH527" s="93"/>
      <c r="GI527" s="93"/>
      <c r="GJ527" s="93"/>
      <c r="GK527" s="93"/>
      <c r="GL527" s="93"/>
      <c r="GM527" s="93"/>
      <c r="GN527" s="93"/>
      <c r="GO527" s="93"/>
      <c r="GP527" s="93"/>
      <c r="GQ527" s="93"/>
      <c r="GR527" s="93"/>
      <c r="GS527" s="93"/>
      <c r="GT527" s="93"/>
      <c r="GU527" s="93"/>
      <c r="GV527" s="93"/>
      <c r="GW527" s="93"/>
      <c r="GX527" s="93"/>
      <c r="GY527" s="93"/>
      <c r="GZ527" s="93"/>
      <c r="HA527" s="93"/>
      <c r="HB527" s="93"/>
      <c r="HC527" s="93"/>
      <c r="HD527" s="93"/>
      <c r="HE527" s="93"/>
      <c r="HF527" s="93"/>
      <c r="HG527" s="93"/>
      <c r="HH527" s="93"/>
      <c r="HI527" s="93"/>
      <c r="HJ527" s="93"/>
      <c r="HK527" s="93"/>
      <c r="HL527" s="93"/>
      <c r="HM527" s="93"/>
      <c r="HN527" s="93"/>
      <c r="HO527" s="93"/>
      <c r="HP527" s="93"/>
      <c r="HQ527" s="93"/>
      <c r="HR527" s="93"/>
      <c r="HS527" s="93"/>
      <c r="HT527" s="93"/>
      <c r="HU527" s="93"/>
      <c r="HV527" s="93"/>
      <c r="HW527" s="93"/>
      <c r="HX527" s="93"/>
      <c r="HY527" s="93"/>
      <c r="HZ527" s="93"/>
      <c r="IA527" s="93"/>
      <c r="IB527" s="93"/>
      <c r="IC527" s="93"/>
      <c r="ID527" s="93"/>
      <c r="IE527" s="93"/>
      <c r="IF527" s="93"/>
      <c r="IG527" s="93"/>
      <c r="IH527" s="93"/>
      <c r="II527" s="93"/>
      <c r="IJ527" s="93"/>
      <c r="IK527" s="93"/>
      <c r="IL527" s="93"/>
      <c r="IM527" s="93"/>
      <c r="IN527" s="93"/>
      <c r="IO527" s="93"/>
      <c r="IP527" s="93"/>
      <c r="IQ527" s="93"/>
      <c r="IR527" s="93"/>
      <c r="IS527" s="93"/>
      <c r="IT527" s="93"/>
      <c r="IU527" s="93"/>
      <c r="IV527" s="93"/>
      <c r="IW527" s="93"/>
    </row>
    <row r="528" customFormat="false" ht="12.75" hidden="false" customHeight="false" outlineLevel="0" collapsed="false">
      <c r="A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3"/>
      <c r="BL528" s="93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3"/>
      <c r="CG528" s="93"/>
      <c r="CH528" s="93"/>
      <c r="CI528" s="93"/>
      <c r="CJ528" s="93"/>
      <c r="CK528" s="93"/>
      <c r="CL528" s="93"/>
      <c r="CM528" s="93"/>
      <c r="CN528" s="93"/>
      <c r="CO528" s="93"/>
      <c r="CP528" s="93"/>
      <c r="CQ528" s="93"/>
      <c r="CR528" s="93"/>
      <c r="CS528" s="93"/>
      <c r="CT528" s="93"/>
      <c r="CU528" s="93"/>
      <c r="CV528" s="93"/>
      <c r="CW528" s="93"/>
      <c r="CX528" s="93"/>
      <c r="CY528" s="93"/>
      <c r="CZ528" s="93"/>
      <c r="DA528" s="93"/>
      <c r="DB528" s="93"/>
      <c r="DC528" s="93"/>
      <c r="DD528" s="93"/>
      <c r="DE528" s="93"/>
      <c r="DF528" s="93"/>
      <c r="DG528" s="93"/>
      <c r="DH528" s="93"/>
      <c r="DI528" s="93"/>
      <c r="DJ528" s="93"/>
      <c r="DK528" s="93"/>
      <c r="DL528" s="93"/>
      <c r="DM528" s="93"/>
      <c r="DN528" s="93"/>
      <c r="DO528" s="93"/>
      <c r="DP528" s="93"/>
      <c r="DQ528" s="93"/>
      <c r="DR528" s="93"/>
      <c r="DS528" s="93"/>
      <c r="DT528" s="93"/>
      <c r="DU528" s="93"/>
      <c r="DV528" s="93"/>
      <c r="DW528" s="93"/>
      <c r="DX528" s="93"/>
      <c r="DY528" s="93"/>
      <c r="DZ528" s="93"/>
      <c r="EA528" s="93"/>
      <c r="EB528" s="93"/>
      <c r="EC528" s="93"/>
      <c r="ED528" s="93"/>
      <c r="EE528" s="93"/>
      <c r="EF528" s="93"/>
      <c r="EG528" s="93"/>
      <c r="EH528" s="93"/>
      <c r="EI528" s="93"/>
      <c r="EJ528" s="93"/>
      <c r="EK528" s="93"/>
      <c r="EL528" s="93"/>
      <c r="EM528" s="93"/>
      <c r="EN528" s="93"/>
      <c r="EO528" s="93"/>
      <c r="EP528" s="93"/>
      <c r="EQ528" s="93"/>
      <c r="ER528" s="93"/>
      <c r="ES528" s="93"/>
      <c r="ET528" s="93"/>
      <c r="EU528" s="93"/>
      <c r="EV528" s="93"/>
      <c r="EW528" s="93"/>
      <c r="EX528" s="93"/>
      <c r="EY528" s="93"/>
      <c r="EZ528" s="93"/>
      <c r="FA528" s="93"/>
      <c r="FB528" s="93"/>
      <c r="FC528" s="93"/>
      <c r="FD528" s="93"/>
      <c r="FE528" s="93"/>
      <c r="FF528" s="93"/>
      <c r="FG528" s="93"/>
      <c r="FH528" s="93"/>
      <c r="FI528" s="93"/>
      <c r="FJ528" s="93"/>
      <c r="FK528" s="93"/>
      <c r="FL528" s="93"/>
      <c r="FM528" s="93"/>
      <c r="FN528" s="93"/>
      <c r="FO528" s="93"/>
      <c r="FP528" s="93"/>
      <c r="FQ528" s="93"/>
      <c r="FR528" s="93"/>
      <c r="FS528" s="93"/>
      <c r="FT528" s="93"/>
      <c r="FU528" s="93"/>
      <c r="FV528" s="93"/>
      <c r="FW528" s="93"/>
      <c r="FX528" s="93"/>
      <c r="FY528" s="93"/>
      <c r="FZ528" s="93"/>
      <c r="GA528" s="93"/>
      <c r="GB528" s="93"/>
      <c r="GC528" s="93"/>
      <c r="GD528" s="93"/>
      <c r="GE528" s="93"/>
      <c r="GF528" s="93"/>
      <c r="GG528" s="93"/>
      <c r="GH528" s="93"/>
      <c r="GI528" s="93"/>
      <c r="GJ528" s="93"/>
      <c r="GK528" s="93"/>
      <c r="GL528" s="93"/>
      <c r="GM528" s="93"/>
      <c r="GN528" s="93"/>
      <c r="GO528" s="93"/>
      <c r="GP528" s="93"/>
      <c r="GQ528" s="93"/>
      <c r="GR528" s="93"/>
      <c r="GS528" s="93"/>
      <c r="GT528" s="93"/>
      <c r="GU528" s="93"/>
      <c r="GV528" s="93"/>
      <c r="GW528" s="93"/>
      <c r="GX528" s="93"/>
      <c r="GY528" s="93"/>
      <c r="GZ528" s="93"/>
      <c r="HA528" s="93"/>
      <c r="HB528" s="93"/>
      <c r="HC528" s="93"/>
      <c r="HD528" s="93"/>
      <c r="HE528" s="93"/>
      <c r="HF528" s="93"/>
      <c r="HG528" s="93"/>
      <c r="HH528" s="93"/>
      <c r="HI528" s="93"/>
      <c r="HJ528" s="93"/>
      <c r="HK528" s="93"/>
      <c r="HL528" s="93"/>
      <c r="HM528" s="93"/>
      <c r="HN528" s="93"/>
      <c r="HO528" s="93"/>
      <c r="HP528" s="93"/>
      <c r="HQ528" s="93"/>
      <c r="HR528" s="93"/>
      <c r="HS528" s="93"/>
      <c r="HT528" s="93"/>
      <c r="HU528" s="93"/>
      <c r="HV528" s="93"/>
      <c r="HW528" s="93"/>
      <c r="HX528" s="93"/>
      <c r="HY528" s="93"/>
      <c r="HZ528" s="93"/>
      <c r="IA528" s="93"/>
      <c r="IB528" s="93"/>
      <c r="IC528" s="93"/>
      <c r="ID528" s="93"/>
      <c r="IE528" s="93"/>
      <c r="IF528" s="93"/>
      <c r="IG528" s="93"/>
      <c r="IH528" s="93"/>
      <c r="II528" s="93"/>
      <c r="IJ528" s="93"/>
      <c r="IK528" s="93"/>
      <c r="IL528" s="93"/>
      <c r="IM528" s="93"/>
      <c r="IN528" s="93"/>
      <c r="IO528" s="93"/>
      <c r="IP528" s="93"/>
      <c r="IQ528" s="93"/>
      <c r="IR528" s="93"/>
      <c r="IS528" s="93"/>
      <c r="IT528" s="93"/>
      <c r="IU528" s="93"/>
      <c r="IV528" s="93"/>
      <c r="IW528" s="93"/>
    </row>
    <row r="529" customFormat="false" ht="12.75" hidden="false" customHeight="false" outlineLevel="0" collapsed="false">
      <c r="A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  <c r="EC529" s="93"/>
      <c r="ED529" s="93"/>
      <c r="EE529" s="93"/>
      <c r="EF529" s="93"/>
      <c r="EG529" s="93"/>
      <c r="EH529" s="93"/>
      <c r="EI529" s="93"/>
      <c r="EJ529" s="93"/>
      <c r="EK529" s="93"/>
      <c r="EL529" s="93"/>
      <c r="EM529" s="93"/>
      <c r="EN529" s="93"/>
      <c r="EO529" s="93"/>
      <c r="EP529" s="93"/>
      <c r="EQ529" s="93"/>
      <c r="ER529" s="93"/>
      <c r="ES529" s="93"/>
      <c r="ET529" s="93"/>
      <c r="EU529" s="93"/>
      <c r="EV529" s="93"/>
      <c r="EW529" s="93"/>
      <c r="EX529" s="93"/>
      <c r="EY529" s="93"/>
      <c r="EZ529" s="93"/>
      <c r="FA529" s="93"/>
      <c r="FB529" s="93"/>
      <c r="FC529" s="93"/>
      <c r="FD529" s="93"/>
      <c r="FE529" s="93"/>
      <c r="FF529" s="93"/>
      <c r="FG529" s="93"/>
      <c r="FH529" s="93"/>
      <c r="FI529" s="93"/>
      <c r="FJ529" s="93"/>
      <c r="FK529" s="93"/>
      <c r="FL529" s="93"/>
      <c r="FM529" s="93"/>
      <c r="FN529" s="93"/>
      <c r="FO529" s="93"/>
      <c r="FP529" s="93"/>
      <c r="FQ529" s="93"/>
      <c r="FR529" s="93"/>
      <c r="FS529" s="93"/>
      <c r="FT529" s="93"/>
      <c r="FU529" s="93"/>
      <c r="FV529" s="93"/>
      <c r="FW529" s="93"/>
      <c r="FX529" s="93"/>
      <c r="FY529" s="93"/>
      <c r="FZ529" s="93"/>
      <c r="GA529" s="93"/>
      <c r="GB529" s="93"/>
      <c r="GC529" s="93"/>
      <c r="GD529" s="93"/>
      <c r="GE529" s="93"/>
      <c r="GF529" s="93"/>
      <c r="GG529" s="93"/>
      <c r="GH529" s="93"/>
      <c r="GI529" s="93"/>
      <c r="GJ529" s="93"/>
      <c r="GK529" s="93"/>
      <c r="GL529" s="93"/>
      <c r="GM529" s="93"/>
      <c r="GN529" s="93"/>
      <c r="GO529" s="93"/>
      <c r="GP529" s="93"/>
      <c r="GQ529" s="93"/>
      <c r="GR529" s="93"/>
      <c r="GS529" s="93"/>
      <c r="GT529" s="93"/>
      <c r="GU529" s="93"/>
      <c r="GV529" s="93"/>
      <c r="GW529" s="93"/>
      <c r="GX529" s="93"/>
      <c r="GY529" s="93"/>
      <c r="GZ529" s="93"/>
      <c r="HA529" s="93"/>
      <c r="HB529" s="93"/>
      <c r="HC529" s="93"/>
      <c r="HD529" s="93"/>
      <c r="HE529" s="93"/>
      <c r="HF529" s="93"/>
      <c r="HG529" s="93"/>
      <c r="HH529" s="93"/>
      <c r="HI529" s="93"/>
      <c r="HJ529" s="93"/>
      <c r="HK529" s="93"/>
      <c r="HL529" s="93"/>
      <c r="HM529" s="93"/>
      <c r="HN529" s="93"/>
      <c r="HO529" s="93"/>
      <c r="HP529" s="93"/>
      <c r="HQ529" s="93"/>
      <c r="HR529" s="93"/>
      <c r="HS529" s="93"/>
      <c r="HT529" s="93"/>
      <c r="HU529" s="93"/>
      <c r="HV529" s="93"/>
      <c r="HW529" s="93"/>
      <c r="HX529" s="93"/>
      <c r="HY529" s="93"/>
      <c r="HZ529" s="93"/>
      <c r="IA529" s="93"/>
      <c r="IB529" s="93"/>
      <c r="IC529" s="93"/>
      <c r="ID529" s="93"/>
      <c r="IE529" s="93"/>
      <c r="IF529" s="93"/>
      <c r="IG529" s="93"/>
      <c r="IH529" s="93"/>
      <c r="II529" s="93"/>
      <c r="IJ529" s="93"/>
      <c r="IK529" s="93"/>
      <c r="IL529" s="93"/>
      <c r="IM529" s="93"/>
      <c r="IN529" s="93"/>
      <c r="IO529" s="93"/>
      <c r="IP529" s="93"/>
      <c r="IQ529" s="93"/>
      <c r="IR529" s="93"/>
      <c r="IS529" s="93"/>
      <c r="IT529" s="93"/>
      <c r="IU529" s="93"/>
      <c r="IV529" s="93"/>
      <c r="IW529" s="93"/>
    </row>
    <row r="530" customFormat="false" ht="12.75" hidden="false" customHeight="false" outlineLevel="0" collapsed="false">
      <c r="A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  <c r="BL530" s="93"/>
      <c r="BM530" s="93"/>
      <c r="BN530" s="93"/>
      <c r="BO530" s="93"/>
      <c r="BP530" s="93"/>
      <c r="BQ530" s="93"/>
      <c r="BR530" s="93"/>
      <c r="BS530" s="93"/>
      <c r="BT530" s="93"/>
      <c r="BU530" s="93"/>
      <c r="BV530" s="93"/>
      <c r="BW530" s="93"/>
      <c r="BX530" s="93"/>
      <c r="BY530" s="93"/>
      <c r="BZ530" s="93"/>
      <c r="CA530" s="93"/>
      <c r="CB530" s="93"/>
      <c r="CC530" s="93"/>
      <c r="CD530" s="93"/>
      <c r="CE530" s="93"/>
      <c r="CF530" s="93"/>
      <c r="CG530" s="93"/>
      <c r="CH530" s="93"/>
      <c r="CI530" s="93"/>
      <c r="CJ530" s="93"/>
      <c r="CK530" s="93"/>
      <c r="CL530" s="93"/>
      <c r="CM530" s="93"/>
      <c r="CN530" s="93"/>
      <c r="CO530" s="93"/>
      <c r="CP530" s="93"/>
      <c r="CQ530" s="93"/>
      <c r="CR530" s="93"/>
      <c r="CS530" s="93"/>
      <c r="CT530" s="93"/>
      <c r="CU530" s="93"/>
      <c r="CV530" s="93"/>
      <c r="CW530" s="93"/>
      <c r="CX530" s="93"/>
      <c r="CY530" s="93"/>
      <c r="CZ530" s="93"/>
      <c r="DA530" s="93"/>
      <c r="DB530" s="93"/>
      <c r="DC530" s="93"/>
      <c r="DD530" s="93"/>
      <c r="DE530" s="93"/>
      <c r="DF530" s="93"/>
      <c r="DG530" s="93"/>
      <c r="DH530" s="93"/>
      <c r="DI530" s="93"/>
      <c r="DJ530" s="93"/>
      <c r="DK530" s="93"/>
      <c r="DL530" s="93"/>
      <c r="DM530" s="93"/>
      <c r="DN530" s="93"/>
      <c r="DO530" s="93"/>
      <c r="DP530" s="93"/>
      <c r="DQ530" s="93"/>
      <c r="DR530" s="93"/>
      <c r="DS530" s="93"/>
      <c r="DT530" s="93"/>
      <c r="DU530" s="93"/>
      <c r="DV530" s="93"/>
      <c r="DW530" s="93"/>
      <c r="DX530" s="93"/>
      <c r="DY530" s="93"/>
      <c r="DZ530" s="93"/>
      <c r="EA530" s="93"/>
      <c r="EB530" s="93"/>
      <c r="EC530" s="93"/>
      <c r="ED530" s="93"/>
      <c r="EE530" s="93"/>
      <c r="EF530" s="93"/>
      <c r="EG530" s="93"/>
      <c r="EH530" s="93"/>
      <c r="EI530" s="93"/>
      <c r="EJ530" s="93"/>
      <c r="EK530" s="93"/>
      <c r="EL530" s="93"/>
      <c r="EM530" s="93"/>
      <c r="EN530" s="93"/>
      <c r="EO530" s="93"/>
      <c r="EP530" s="93"/>
      <c r="EQ530" s="93"/>
      <c r="ER530" s="93"/>
      <c r="ES530" s="93"/>
      <c r="ET530" s="93"/>
      <c r="EU530" s="93"/>
      <c r="EV530" s="93"/>
      <c r="EW530" s="93"/>
      <c r="EX530" s="93"/>
      <c r="EY530" s="93"/>
      <c r="EZ530" s="93"/>
      <c r="FA530" s="93"/>
      <c r="FB530" s="93"/>
      <c r="FC530" s="93"/>
      <c r="FD530" s="93"/>
      <c r="FE530" s="93"/>
      <c r="FF530" s="93"/>
      <c r="FG530" s="93"/>
      <c r="FH530" s="93"/>
      <c r="FI530" s="93"/>
      <c r="FJ530" s="93"/>
      <c r="FK530" s="93"/>
      <c r="FL530" s="93"/>
      <c r="FM530" s="93"/>
      <c r="FN530" s="93"/>
      <c r="FO530" s="93"/>
      <c r="FP530" s="93"/>
      <c r="FQ530" s="93"/>
      <c r="FR530" s="93"/>
      <c r="FS530" s="93"/>
      <c r="FT530" s="93"/>
      <c r="FU530" s="93"/>
      <c r="FV530" s="93"/>
      <c r="FW530" s="93"/>
      <c r="FX530" s="93"/>
      <c r="FY530" s="93"/>
      <c r="FZ530" s="93"/>
      <c r="GA530" s="93"/>
      <c r="GB530" s="93"/>
      <c r="GC530" s="93"/>
      <c r="GD530" s="93"/>
      <c r="GE530" s="93"/>
      <c r="GF530" s="93"/>
      <c r="GG530" s="93"/>
      <c r="GH530" s="93"/>
      <c r="GI530" s="93"/>
      <c r="GJ530" s="93"/>
      <c r="GK530" s="93"/>
      <c r="GL530" s="93"/>
      <c r="GM530" s="93"/>
      <c r="GN530" s="93"/>
      <c r="GO530" s="93"/>
      <c r="GP530" s="93"/>
      <c r="GQ530" s="93"/>
      <c r="GR530" s="93"/>
      <c r="GS530" s="93"/>
      <c r="GT530" s="93"/>
      <c r="GU530" s="93"/>
      <c r="GV530" s="93"/>
      <c r="GW530" s="93"/>
      <c r="GX530" s="93"/>
      <c r="GY530" s="93"/>
      <c r="GZ530" s="93"/>
      <c r="HA530" s="93"/>
      <c r="HB530" s="93"/>
      <c r="HC530" s="93"/>
      <c r="HD530" s="93"/>
      <c r="HE530" s="93"/>
      <c r="HF530" s="93"/>
      <c r="HG530" s="93"/>
      <c r="HH530" s="93"/>
      <c r="HI530" s="93"/>
      <c r="HJ530" s="93"/>
      <c r="HK530" s="93"/>
      <c r="HL530" s="93"/>
      <c r="HM530" s="93"/>
      <c r="HN530" s="93"/>
      <c r="HO530" s="93"/>
      <c r="HP530" s="93"/>
      <c r="HQ530" s="93"/>
      <c r="HR530" s="93"/>
      <c r="HS530" s="93"/>
      <c r="HT530" s="93"/>
      <c r="HU530" s="93"/>
      <c r="HV530" s="93"/>
      <c r="HW530" s="93"/>
      <c r="HX530" s="93"/>
      <c r="HY530" s="93"/>
      <c r="HZ530" s="93"/>
      <c r="IA530" s="93"/>
      <c r="IB530" s="93"/>
      <c r="IC530" s="93"/>
      <c r="ID530" s="93"/>
      <c r="IE530" s="93"/>
      <c r="IF530" s="93"/>
      <c r="IG530" s="93"/>
      <c r="IH530" s="93"/>
      <c r="II530" s="93"/>
      <c r="IJ530" s="93"/>
      <c r="IK530" s="93"/>
      <c r="IL530" s="93"/>
      <c r="IM530" s="93"/>
      <c r="IN530" s="93"/>
      <c r="IO530" s="93"/>
      <c r="IP530" s="93"/>
      <c r="IQ530" s="93"/>
      <c r="IR530" s="93"/>
      <c r="IS530" s="93"/>
      <c r="IT530" s="93"/>
      <c r="IU530" s="93"/>
      <c r="IV530" s="93"/>
      <c r="IW530" s="93"/>
    </row>
    <row r="531" customFormat="false" ht="12.75" hidden="false" customHeight="false" outlineLevel="0" collapsed="false">
      <c r="A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3"/>
      <c r="BL531" s="93"/>
      <c r="BM531" s="93"/>
      <c r="BN531" s="93"/>
      <c r="BO531" s="93"/>
      <c r="BP531" s="93"/>
      <c r="BQ531" s="93"/>
      <c r="BR531" s="93"/>
      <c r="BS531" s="93"/>
      <c r="BT531" s="93"/>
      <c r="BU531" s="93"/>
      <c r="BV531" s="93"/>
      <c r="BW531" s="93"/>
      <c r="BX531" s="93"/>
      <c r="BY531" s="93"/>
      <c r="BZ531" s="93"/>
      <c r="CA531" s="93"/>
      <c r="CB531" s="93"/>
      <c r="CC531" s="93"/>
      <c r="CD531" s="93"/>
      <c r="CE531" s="93"/>
      <c r="CF531" s="93"/>
      <c r="CG531" s="93"/>
      <c r="CH531" s="93"/>
      <c r="CI531" s="93"/>
      <c r="CJ531" s="93"/>
      <c r="CK531" s="93"/>
      <c r="CL531" s="93"/>
      <c r="CM531" s="93"/>
      <c r="CN531" s="93"/>
      <c r="CO531" s="93"/>
      <c r="CP531" s="93"/>
      <c r="CQ531" s="93"/>
      <c r="CR531" s="93"/>
      <c r="CS531" s="93"/>
      <c r="CT531" s="93"/>
      <c r="CU531" s="93"/>
      <c r="CV531" s="93"/>
      <c r="CW531" s="93"/>
      <c r="CX531" s="93"/>
      <c r="CY531" s="93"/>
      <c r="CZ531" s="93"/>
      <c r="DA531" s="93"/>
      <c r="DB531" s="93"/>
      <c r="DC531" s="93"/>
      <c r="DD531" s="93"/>
      <c r="DE531" s="93"/>
      <c r="DF531" s="93"/>
      <c r="DG531" s="93"/>
      <c r="DH531" s="93"/>
      <c r="DI531" s="93"/>
      <c r="DJ531" s="93"/>
      <c r="DK531" s="93"/>
      <c r="DL531" s="93"/>
      <c r="DM531" s="93"/>
      <c r="DN531" s="93"/>
      <c r="DO531" s="93"/>
      <c r="DP531" s="93"/>
      <c r="DQ531" s="93"/>
      <c r="DR531" s="93"/>
      <c r="DS531" s="93"/>
      <c r="DT531" s="93"/>
      <c r="DU531" s="93"/>
      <c r="DV531" s="93"/>
      <c r="DW531" s="93"/>
      <c r="DX531" s="93"/>
      <c r="DY531" s="93"/>
      <c r="DZ531" s="93"/>
      <c r="EA531" s="93"/>
      <c r="EB531" s="93"/>
      <c r="EC531" s="93"/>
      <c r="ED531" s="93"/>
      <c r="EE531" s="93"/>
      <c r="EF531" s="93"/>
      <c r="EG531" s="93"/>
      <c r="EH531" s="93"/>
      <c r="EI531" s="93"/>
      <c r="EJ531" s="93"/>
      <c r="EK531" s="93"/>
      <c r="EL531" s="93"/>
      <c r="EM531" s="93"/>
      <c r="EN531" s="93"/>
      <c r="EO531" s="93"/>
      <c r="EP531" s="93"/>
      <c r="EQ531" s="93"/>
      <c r="ER531" s="93"/>
      <c r="ES531" s="93"/>
      <c r="ET531" s="93"/>
      <c r="EU531" s="93"/>
      <c r="EV531" s="93"/>
      <c r="EW531" s="93"/>
      <c r="EX531" s="93"/>
      <c r="EY531" s="93"/>
      <c r="EZ531" s="93"/>
      <c r="FA531" s="93"/>
      <c r="FB531" s="93"/>
      <c r="FC531" s="93"/>
      <c r="FD531" s="93"/>
      <c r="FE531" s="93"/>
      <c r="FF531" s="93"/>
      <c r="FG531" s="93"/>
      <c r="FH531" s="93"/>
      <c r="FI531" s="93"/>
      <c r="FJ531" s="93"/>
      <c r="FK531" s="93"/>
      <c r="FL531" s="93"/>
      <c r="FM531" s="93"/>
      <c r="FN531" s="93"/>
      <c r="FO531" s="93"/>
      <c r="FP531" s="93"/>
      <c r="FQ531" s="93"/>
      <c r="FR531" s="93"/>
      <c r="FS531" s="93"/>
      <c r="FT531" s="93"/>
      <c r="FU531" s="93"/>
      <c r="FV531" s="93"/>
      <c r="FW531" s="93"/>
      <c r="FX531" s="93"/>
      <c r="FY531" s="93"/>
      <c r="FZ531" s="93"/>
      <c r="GA531" s="93"/>
      <c r="GB531" s="93"/>
      <c r="GC531" s="93"/>
      <c r="GD531" s="93"/>
      <c r="GE531" s="93"/>
      <c r="GF531" s="93"/>
      <c r="GG531" s="93"/>
      <c r="GH531" s="93"/>
      <c r="GI531" s="93"/>
      <c r="GJ531" s="93"/>
      <c r="GK531" s="93"/>
      <c r="GL531" s="93"/>
      <c r="GM531" s="93"/>
      <c r="GN531" s="93"/>
      <c r="GO531" s="93"/>
      <c r="GP531" s="93"/>
      <c r="GQ531" s="93"/>
      <c r="GR531" s="93"/>
      <c r="GS531" s="93"/>
      <c r="GT531" s="93"/>
      <c r="GU531" s="93"/>
      <c r="GV531" s="93"/>
      <c r="GW531" s="93"/>
      <c r="GX531" s="93"/>
      <c r="GY531" s="93"/>
      <c r="GZ531" s="93"/>
      <c r="HA531" s="93"/>
      <c r="HB531" s="93"/>
      <c r="HC531" s="93"/>
      <c r="HD531" s="93"/>
      <c r="HE531" s="93"/>
      <c r="HF531" s="93"/>
      <c r="HG531" s="93"/>
      <c r="HH531" s="93"/>
      <c r="HI531" s="93"/>
      <c r="HJ531" s="93"/>
      <c r="HK531" s="93"/>
      <c r="HL531" s="93"/>
      <c r="HM531" s="93"/>
      <c r="HN531" s="93"/>
      <c r="HO531" s="93"/>
      <c r="HP531" s="93"/>
      <c r="HQ531" s="93"/>
      <c r="HR531" s="93"/>
      <c r="HS531" s="93"/>
      <c r="HT531" s="93"/>
      <c r="HU531" s="93"/>
      <c r="HV531" s="93"/>
      <c r="HW531" s="93"/>
      <c r="HX531" s="93"/>
      <c r="HY531" s="93"/>
      <c r="HZ531" s="93"/>
      <c r="IA531" s="93"/>
      <c r="IB531" s="93"/>
      <c r="IC531" s="93"/>
      <c r="ID531" s="93"/>
      <c r="IE531" s="93"/>
      <c r="IF531" s="93"/>
      <c r="IG531" s="93"/>
      <c r="IH531" s="93"/>
      <c r="II531" s="93"/>
      <c r="IJ531" s="93"/>
      <c r="IK531" s="93"/>
      <c r="IL531" s="93"/>
      <c r="IM531" s="93"/>
      <c r="IN531" s="93"/>
      <c r="IO531" s="93"/>
      <c r="IP531" s="93"/>
      <c r="IQ531" s="93"/>
      <c r="IR531" s="93"/>
      <c r="IS531" s="93"/>
      <c r="IT531" s="93"/>
      <c r="IU531" s="93"/>
      <c r="IV531" s="93"/>
      <c r="IW531" s="93"/>
    </row>
    <row r="532" customFormat="false" ht="12.75" hidden="false" customHeight="false" outlineLevel="0" collapsed="false">
      <c r="A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3"/>
      <c r="BL532" s="93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3"/>
      <c r="CG532" s="93"/>
      <c r="CH532" s="93"/>
      <c r="CI532" s="93"/>
      <c r="CJ532" s="93"/>
      <c r="CK532" s="93"/>
      <c r="CL532" s="93"/>
      <c r="CM532" s="93"/>
      <c r="CN532" s="93"/>
      <c r="CO532" s="93"/>
      <c r="CP532" s="93"/>
      <c r="CQ532" s="93"/>
      <c r="CR532" s="93"/>
      <c r="CS532" s="93"/>
      <c r="CT532" s="93"/>
      <c r="CU532" s="93"/>
      <c r="CV532" s="93"/>
      <c r="CW532" s="93"/>
      <c r="CX532" s="93"/>
      <c r="CY532" s="93"/>
      <c r="CZ532" s="93"/>
      <c r="DA532" s="93"/>
      <c r="DB532" s="93"/>
      <c r="DC532" s="93"/>
      <c r="DD532" s="93"/>
      <c r="DE532" s="93"/>
      <c r="DF532" s="93"/>
      <c r="DG532" s="93"/>
      <c r="DH532" s="93"/>
      <c r="DI532" s="93"/>
      <c r="DJ532" s="93"/>
      <c r="DK532" s="93"/>
      <c r="DL532" s="93"/>
      <c r="DM532" s="93"/>
      <c r="DN532" s="93"/>
      <c r="DO532" s="93"/>
      <c r="DP532" s="93"/>
      <c r="DQ532" s="93"/>
      <c r="DR532" s="93"/>
      <c r="DS532" s="93"/>
      <c r="DT532" s="93"/>
      <c r="DU532" s="93"/>
      <c r="DV532" s="93"/>
      <c r="DW532" s="93"/>
      <c r="DX532" s="93"/>
      <c r="DY532" s="93"/>
      <c r="DZ532" s="93"/>
      <c r="EA532" s="93"/>
      <c r="EB532" s="93"/>
      <c r="EC532" s="93"/>
      <c r="ED532" s="93"/>
      <c r="EE532" s="93"/>
      <c r="EF532" s="93"/>
      <c r="EG532" s="93"/>
      <c r="EH532" s="93"/>
      <c r="EI532" s="93"/>
      <c r="EJ532" s="93"/>
      <c r="EK532" s="93"/>
      <c r="EL532" s="93"/>
      <c r="EM532" s="93"/>
      <c r="EN532" s="93"/>
      <c r="EO532" s="93"/>
      <c r="EP532" s="93"/>
      <c r="EQ532" s="93"/>
      <c r="ER532" s="93"/>
      <c r="ES532" s="93"/>
      <c r="ET532" s="93"/>
      <c r="EU532" s="93"/>
      <c r="EV532" s="93"/>
      <c r="EW532" s="93"/>
      <c r="EX532" s="93"/>
      <c r="EY532" s="93"/>
      <c r="EZ532" s="93"/>
      <c r="FA532" s="93"/>
      <c r="FB532" s="93"/>
      <c r="FC532" s="93"/>
      <c r="FD532" s="93"/>
      <c r="FE532" s="93"/>
      <c r="FF532" s="93"/>
      <c r="FG532" s="93"/>
      <c r="FH532" s="93"/>
      <c r="FI532" s="93"/>
      <c r="FJ532" s="93"/>
      <c r="FK532" s="93"/>
      <c r="FL532" s="93"/>
      <c r="FM532" s="93"/>
      <c r="FN532" s="93"/>
      <c r="FO532" s="93"/>
      <c r="FP532" s="93"/>
      <c r="FQ532" s="93"/>
      <c r="FR532" s="93"/>
      <c r="FS532" s="93"/>
      <c r="FT532" s="93"/>
      <c r="FU532" s="93"/>
      <c r="FV532" s="93"/>
      <c r="FW532" s="93"/>
      <c r="FX532" s="93"/>
      <c r="FY532" s="93"/>
      <c r="FZ532" s="93"/>
      <c r="GA532" s="93"/>
      <c r="GB532" s="93"/>
      <c r="GC532" s="93"/>
      <c r="GD532" s="93"/>
      <c r="GE532" s="93"/>
      <c r="GF532" s="93"/>
      <c r="GG532" s="93"/>
      <c r="GH532" s="93"/>
      <c r="GI532" s="93"/>
      <c r="GJ532" s="93"/>
      <c r="GK532" s="93"/>
      <c r="GL532" s="93"/>
      <c r="GM532" s="93"/>
      <c r="GN532" s="93"/>
      <c r="GO532" s="93"/>
      <c r="GP532" s="93"/>
      <c r="GQ532" s="93"/>
      <c r="GR532" s="93"/>
      <c r="GS532" s="93"/>
      <c r="GT532" s="93"/>
      <c r="GU532" s="93"/>
      <c r="GV532" s="93"/>
      <c r="GW532" s="93"/>
      <c r="GX532" s="93"/>
      <c r="GY532" s="93"/>
      <c r="GZ532" s="93"/>
      <c r="HA532" s="93"/>
      <c r="HB532" s="93"/>
      <c r="HC532" s="93"/>
      <c r="HD532" s="93"/>
      <c r="HE532" s="93"/>
      <c r="HF532" s="93"/>
      <c r="HG532" s="93"/>
      <c r="HH532" s="93"/>
      <c r="HI532" s="93"/>
      <c r="HJ532" s="93"/>
      <c r="HK532" s="93"/>
      <c r="HL532" s="93"/>
      <c r="HM532" s="93"/>
      <c r="HN532" s="93"/>
      <c r="HO532" s="93"/>
      <c r="HP532" s="93"/>
      <c r="HQ532" s="93"/>
      <c r="HR532" s="93"/>
      <c r="HS532" s="93"/>
      <c r="HT532" s="93"/>
      <c r="HU532" s="93"/>
      <c r="HV532" s="93"/>
      <c r="HW532" s="93"/>
      <c r="HX532" s="93"/>
      <c r="HY532" s="93"/>
      <c r="HZ532" s="93"/>
      <c r="IA532" s="93"/>
      <c r="IB532" s="93"/>
      <c r="IC532" s="93"/>
      <c r="ID532" s="93"/>
      <c r="IE532" s="93"/>
      <c r="IF532" s="93"/>
      <c r="IG532" s="93"/>
      <c r="IH532" s="93"/>
      <c r="II532" s="93"/>
      <c r="IJ532" s="93"/>
      <c r="IK532" s="93"/>
      <c r="IL532" s="93"/>
      <c r="IM532" s="93"/>
      <c r="IN532" s="93"/>
      <c r="IO532" s="93"/>
      <c r="IP532" s="93"/>
      <c r="IQ532" s="93"/>
      <c r="IR532" s="93"/>
      <c r="IS532" s="93"/>
      <c r="IT532" s="93"/>
      <c r="IU532" s="93"/>
      <c r="IV532" s="93"/>
      <c r="IW532" s="93"/>
    </row>
    <row r="533" customFormat="false" ht="12.75" hidden="false" customHeight="false" outlineLevel="0" collapsed="false">
      <c r="A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3"/>
      <c r="BL533" s="93"/>
      <c r="BM533" s="93"/>
      <c r="BN533" s="93"/>
      <c r="BO533" s="93"/>
      <c r="BP533" s="93"/>
      <c r="BQ533" s="93"/>
      <c r="BR533" s="93"/>
      <c r="BS533" s="93"/>
      <c r="BT533" s="93"/>
      <c r="BU533" s="93"/>
      <c r="BV533" s="93"/>
      <c r="BW533" s="93"/>
      <c r="BX533" s="93"/>
      <c r="BY533" s="93"/>
      <c r="BZ533" s="93"/>
      <c r="CA533" s="93"/>
      <c r="CB533" s="93"/>
      <c r="CC533" s="93"/>
      <c r="CD533" s="93"/>
      <c r="CE533" s="93"/>
      <c r="CF533" s="93"/>
      <c r="CG533" s="93"/>
      <c r="CH533" s="93"/>
      <c r="CI533" s="93"/>
      <c r="CJ533" s="93"/>
      <c r="CK533" s="93"/>
      <c r="CL533" s="93"/>
      <c r="CM533" s="93"/>
      <c r="CN533" s="93"/>
      <c r="CO533" s="93"/>
      <c r="CP533" s="93"/>
      <c r="CQ533" s="93"/>
      <c r="CR533" s="93"/>
      <c r="CS533" s="93"/>
      <c r="CT533" s="93"/>
      <c r="CU533" s="93"/>
      <c r="CV533" s="93"/>
      <c r="CW533" s="93"/>
      <c r="CX533" s="93"/>
      <c r="CY533" s="93"/>
      <c r="CZ533" s="93"/>
      <c r="DA533" s="93"/>
      <c r="DB533" s="93"/>
      <c r="DC533" s="93"/>
      <c r="DD533" s="93"/>
      <c r="DE533" s="93"/>
      <c r="DF533" s="93"/>
      <c r="DG533" s="93"/>
      <c r="DH533" s="93"/>
      <c r="DI533" s="93"/>
      <c r="DJ533" s="93"/>
      <c r="DK533" s="93"/>
      <c r="DL533" s="93"/>
      <c r="DM533" s="93"/>
      <c r="DN533" s="93"/>
      <c r="DO533" s="93"/>
      <c r="DP533" s="93"/>
      <c r="DQ533" s="93"/>
      <c r="DR533" s="93"/>
      <c r="DS533" s="93"/>
      <c r="DT533" s="93"/>
      <c r="DU533" s="93"/>
      <c r="DV533" s="93"/>
      <c r="DW533" s="93"/>
      <c r="DX533" s="93"/>
      <c r="DY533" s="93"/>
      <c r="DZ533" s="93"/>
      <c r="EA533" s="93"/>
      <c r="EB533" s="93"/>
      <c r="EC533" s="93"/>
      <c r="ED533" s="93"/>
      <c r="EE533" s="93"/>
      <c r="EF533" s="93"/>
      <c r="EG533" s="93"/>
      <c r="EH533" s="93"/>
      <c r="EI533" s="93"/>
      <c r="EJ533" s="93"/>
      <c r="EK533" s="93"/>
      <c r="EL533" s="93"/>
      <c r="EM533" s="93"/>
      <c r="EN533" s="93"/>
      <c r="EO533" s="93"/>
      <c r="EP533" s="93"/>
      <c r="EQ533" s="93"/>
      <c r="ER533" s="93"/>
      <c r="ES533" s="93"/>
      <c r="ET533" s="93"/>
      <c r="EU533" s="93"/>
      <c r="EV533" s="93"/>
      <c r="EW533" s="93"/>
      <c r="EX533" s="93"/>
      <c r="EY533" s="93"/>
      <c r="EZ533" s="93"/>
      <c r="FA533" s="93"/>
      <c r="FB533" s="93"/>
      <c r="FC533" s="93"/>
      <c r="FD533" s="93"/>
      <c r="FE533" s="93"/>
      <c r="FF533" s="93"/>
      <c r="FG533" s="93"/>
      <c r="FH533" s="93"/>
      <c r="FI533" s="93"/>
      <c r="FJ533" s="93"/>
      <c r="FK533" s="93"/>
      <c r="FL533" s="93"/>
      <c r="FM533" s="93"/>
      <c r="FN533" s="93"/>
      <c r="FO533" s="93"/>
      <c r="FP533" s="93"/>
      <c r="FQ533" s="93"/>
      <c r="FR533" s="93"/>
      <c r="FS533" s="93"/>
      <c r="FT533" s="93"/>
      <c r="FU533" s="93"/>
      <c r="FV533" s="93"/>
      <c r="FW533" s="93"/>
      <c r="FX533" s="93"/>
      <c r="FY533" s="93"/>
      <c r="FZ533" s="93"/>
      <c r="GA533" s="93"/>
      <c r="GB533" s="93"/>
      <c r="GC533" s="93"/>
      <c r="GD533" s="93"/>
      <c r="GE533" s="93"/>
      <c r="GF533" s="93"/>
      <c r="GG533" s="93"/>
      <c r="GH533" s="93"/>
      <c r="GI533" s="93"/>
      <c r="GJ533" s="93"/>
      <c r="GK533" s="93"/>
      <c r="GL533" s="93"/>
      <c r="GM533" s="93"/>
      <c r="GN533" s="93"/>
      <c r="GO533" s="93"/>
      <c r="GP533" s="93"/>
      <c r="GQ533" s="93"/>
      <c r="GR533" s="93"/>
      <c r="GS533" s="93"/>
      <c r="GT533" s="93"/>
      <c r="GU533" s="93"/>
      <c r="GV533" s="93"/>
      <c r="GW533" s="93"/>
      <c r="GX533" s="93"/>
      <c r="GY533" s="93"/>
      <c r="GZ533" s="93"/>
      <c r="HA533" s="93"/>
      <c r="HB533" s="93"/>
      <c r="HC533" s="93"/>
      <c r="HD533" s="93"/>
      <c r="HE533" s="93"/>
      <c r="HF533" s="93"/>
      <c r="HG533" s="93"/>
      <c r="HH533" s="93"/>
      <c r="HI533" s="93"/>
      <c r="HJ533" s="93"/>
      <c r="HK533" s="93"/>
      <c r="HL533" s="93"/>
      <c r="HM533" s="93"/>
      <c r="HN533" s="93"/>
      <c r="HO533" s="93"/>
      <c r="HP533" s="93"/>
      <c r="HQ533" s="93"/>
      <c r="HR533" s="93"/>
      <c r="HS533" s="93"/>
      <c r="HT533" s="93"/>
      <c r="HU533" s="93"/>
      <c r="HV533" s="93"/>
      <c r="HW533" s="93"/>
      <c r="HX533" s="93"/>
      <c r="HY533" s="93"/>
      <c r="HZ533" s="93"/>
      <c r="IA533" s="93"/>
      <c r="IB533" s="93"/>
      <c r="IC533" s="93"/>
      <c r="ID533" s="93"/>
      <c r="IE533" s="93"/>
      <c r="IF533" s="93"/>
      <c r="IG533" s="93"/>
      <c r="IH533" s="93"/>
      <c r="II533" s="93"/>
      <c r="IJ533" s="93"/>
      <c r="IK533" s="93"/>
      <c r="IL533" s="93"/>
      <c r="IM533" s="93"/>
      <c r="IN533" s="93"/>
      <c r="IO533" s="93"/>
      <c r="IP533" s="93"/>
      <c r="IQ533" s="93"/>
      <c r="IR533" s="93"/>
      <c r="IS533" s="93"/>
      <c r="IT533" s="93"/>
      <c r="IU533" s="93"/>
      <c r="IV533" s="93"/>
      <c r="IW533" s="93"/>
    </row>
    <row r="534" customFormat="false" ht="12.75" hidden="false" customHeight="false" outlineLevel="0" collapsed="false">
      <c r="A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3"/>
      <c r="BL534" s="93"/>
      <c r="BM534" s="93"/>
      <c r="BN534" s="93"/>
      <c r="BO534" s="93"/>
      <c r="BP534" s="93"/>
      <c r="BQ534" s="93"/>
      <c r="BR534" s="93"/>
      <c r="BS534" s="93"/>
      <c r="BT534" s="93"/>
      <c r="BU534" s="93"/>
      <c r="BV534" s="93"/>
      <c r="BW534" s="93"/>
      <c r="BX534" s="93"/>
      <c r="BY534" s="93"/>
      <c r="BZ534" s="93"/>
      <c r="CA534" s="93"/>
      <c r="CB534" s="93"/>
      <c r="CC534" s="93"/>
      <c r="CD534" s="93"/>
      <c r="CE534" s="93"/>
      <c r="CF534" s="93"/>
      <c r="CG534" s="93"/>
      <c r="CH534" s="93"/>
      <c r="CI534" s="93"/>
      <c r="CJ534" s="93"/>
      <c r="CK534" s="93"/>
      <c r="CL534" s="93"/>
      <c r="CM534" s="93"/>
      <c r="CN534" s="93"/>
      <c r="CO534" s="93"/>
      <c r="CP534" s="93"/>
      <c r="CQ534" s="93"/>
      <c r="CR534" s="93"/>
      <c r="CS534" s="93"/>
      <c r="CT534" s="93"/>
      <c r="CU534" s="93"/>
      <c r="CV534" s="93"/>
      <c r="CW534" s="93"/>
      <c r="CX534" s="93"/>
      <c r="CY534" s="93"/>
      <c r="CZ534" s="93"/>
      <c r="DA534" s="93"/>
      <c r="DB534" s="93"/>
      <c r="DC534" s="93"/>
      <c r="DD534" s="93"/>
      <c r="DE534" s="93"/>
      <c r="DF534" s="93"/>
      <c r="DG534" s="93"/>
      <c r="DH534" s="93"/>
      <c r="DI534" s="93"/>
      <c r="DJ534" s="93"/>
      <c r="DK534" s="93"/>
      <c r="DL534" s="93"/>
      <c r="DM534" s="93"/>
      <c r="DN534" s="93"/>
      <c r="DO534" s="93"/>
      <c r="DP534" s="93"/>
      <c r="DQ534" s="93"/>
      <c r="DR534" s="93"/>
      <c r="DS534" s="93"/>
      <c r="DT534" s="93"/>
      <c r="DU534" s="93"/>
      <c r="DV534" s="93"/>
      <c r="DW534" s="93"/>
      <c r="DX534" s="93"/>
      <c r="DY534" s="93"/>
      <c r="DZ534" s="93"/>
      <c r="EA534" s="93"/>
      <c r="EB534" s="93"/>
      <c r="EC534" s="93"/>
      <c r="ED534" s="93"/>
      <c r="EE534" s="93"/>
      <c r="EF534" s="93"/>
      <c r="EG534" s="93"/>
      <c r="EH534" s="93"/>
      <c r="EI534" s="93"/>
      <c r="EJ534" s="93"/>
      <c r="EK534" s="93"/>
      <c r="EL534" s="93"/>
      <c r="EM534" s="93"/>
      <c r="EN534" s="93"/>
      <c r="EO534" s="93"/>
      <c r="EP534" s="93"/>
      <c r="EQ534" s="93"/>
      <c r="ER534" s="93"/>
      <c r="ES534" s="93"/>
      <c r="ET534" s="93"/>
      <c r="EU534" s="93"/>
      <c r="EV534" s="93"/>
      <c r="EW534" s="93"/>
      <c r="EX534" s="93"/>
      <c r="EY534" s="93"/>
      <c r="EZ534" s="93"/>
      <c r="FA534" s="93"/>
      <c r="FB534" s="93"/>
      <c r="FC534" s="93"/>
      <c r="FD534" s="93"/>
      <c r="FE534" s="93"/>
      <c r="FF534" s="93"/>
      <c r="FG534" s="93"/>
      <c r="FH534" s="93"/>
      <c r="FI534" s="93"/>
      <c r="FJ534" s="93"/>
      <c r="FK534" s="93"/>
      <c r="FL534" s="93"/>
      <c r="FM534" s="93"/>
      <c r="FN534" s="93"/>
      <c r="FO534" s="93"/>
      <c r="FP534" s="93"/>
      <c r="FQ534" s="93"/>
      <c r="FR534" s="93"/>
      <c r="FS534" s="93"/>
      <c r="FT534" s="93"/>
      <c r="FU534" s="93"/>
      <c r="FV534" s="93"/>
      <c r="FW534" s="93"/>
      <c r="FX534" s="93"/>
      <c r="FY534" s="93"/>
      <c r="FZ534" s="93"/>
      <c r="GA534" s="93"/>
      <c r="GB534" s="93"/>
      <c r="GC534" s="93"/>
      <c r="GD534" s="93"/>
      <c r="GE534" s="93"/>
      <c r="GF534" s="93"/>
      <c r="GG534" s="93"/>
      <c r="GH534" s="93"/>
      <c r="GI534" s="93"/>
      <c r="GJ534" s="93"/>
      <c r="GK534" s="93"/>
      <c r="GL534" s="93"/>
      <c r="GM534" s="93"/>
      <c r="GN534" s="93"/>
      <c r="GO534" s="93"/>
      <c r="GP534" s="93"/>
      <c r="GQ534" s="93"/>
      <c r="GR534" s="93"/>
      <c r="GS534" s="93"/>
      <c r="GT534" s="93"/>
      <c r="GU534" s="93"/>
      <c r="GV534" s="93"/>
      <c r="GW534" s="93"/>
      <c r="GX534" s="93"/>
      <c r="GY534" s="93"/>
      <c r="GZ534" s="93"/>
      <c r="HA534" s="93"/>
      <c r="HB534" s="93"/>
      <c r="HC534" s="93"/>
      <c r="HD534" s="93"/>
      <c r="HE534" s="93"/>
      <c r="HF534" s="93"/>
      <c r="HG534" s="93"/>
      <c r="HH534" s="93"/>
      <c r="HI534" s="93"/>
      <c r="HJ534" s="93"/>
      <c r="HK534" s="93"/>
      <c r="HL534" s="93"/>
      <c r="HM534" s="93"/>
      <c r="HN534" s="93"/>
      <c r="HO534" s="93"/>
      <c r="HP534" s="93"/>
      <c r="HQ534" s="93"/>
      <c r="HR534" s="93"/>
      <c r="HS534" s="93"/>
      <c r="HT534" s="93"/>
      <c r="HU534" s="93"/>
      <c r="HV534" s="93"/>
      <c r="HW534" s="93"/>
      <c r="HX534" s="93"/>
      <c r="HY534" s="93"/>
      <c r="HZ534" s="93"/>
      <c r="IA534" s="93"/>
      <c r="IB534" s="93"/>
      <c r="IC534" s="93"/>
      <c r="ID534" s="93"/>
      <c r="IE534" s="93"/>
      <c r="IF534" s="93"/>
      <c r="IG534" s="93"/>
      <c r="IH534" s="93"/>
      <c r="II534" s="93"/>
      <c r="IJ534" s="93"/>
      <c r="IK534" s="93"/>
      <c r="IL534" s="93"/>
      <c r="IM534" s="93"/>
      <c r="IN534" s="93"/>
      <c r="IO534" s="93"/>
      <c r="IP534" s="93"/>
      <c r="IQ534" s="93"/>
      <c r="IR534" s="93"/>
      <c r="IS534" s="93"/>
      <c r="IT534" s="93"/>
      <c r="IU534" s="93"/>
      <c r="IV534" s="93"/>
      <c r="IW534" s="93"/>
    </row>
    <row r="535" customFormat="false" ht="12.75" hidden="false" customHeight="false" outlineLevel="0" collapsed="false">
      <c r="A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3"/>
      <c r="BL535" s="93"/>
      <c r="BM535" s="93"/>
      <c r="BN535" s="93"/>
      <c r="BO535" s="93"/>
      <c r="BP535" s="93"/>
      <c r="BQ535" s="93"/>
      <c r="BR535" s="93"/>
      <c r="BS535" s="93"/>
      <c r="BT535" s="93"/>
      <c r="BU535" s="93"/>
      <c r="BV535" s="93"/>
      <c r="BW535" s="93"/>
      <c r="BX535" s="93"/>
      <c r="BY535" s="93"/>
      <c r="BZ535" s="93"/>
      <c r="CA535" s="93"/>
      <c r="CB535" s="93"/>
      <c r="CC535" s="93"/>
      <c r="CD535" s="93"/>
      <c r="CE535" s="93"/>
      <c r="CF535" s="93"/>
      <c r="CG535" s="93"/>
      <c r="CH535" s="93"/>
      <c r="CI535" s="93"/>
      <c r="CJ535" s="93"/>
      <c r="CK535" s="93"/>
      <c r="CL535" s="93"/>
      <c r="CM535" s="93"/>
      <c r="CN535" s="93"/>
      <c r="CO535" s="93"/>
      <c r="CP535" s="93"/>
      <c r="CQ535" s="93"/>
      <c r="CR535" s="93"/>
      <c r="CS535" s="93"/>
      <c r="CT535" s="93"/>
      <c r="CU535" s="93"/>
      <c r="CV535" s="93"/>
      <c r="CW535" s="93"/>
      <c r="CX535" s="93"/>
      <c r="CY535" s="93"/>
      <c r="CZ535" s="93"/>
      <c r="DA535" s="93"/>
      <c r="DB535" s="93"/>
      <c r="DC535" s="93"/>
      <c r="DD535" s="93"/>
      <c r="DE535" s="93"/>
      <c r="DF535" s="93"/>
      <c r="DG535" s="93"/>
      <c r="DH535" s="93"/>
      <c r="DI535" s="93"/>
      <c r="DJ535" s="93"/>
      <c r="DK535" s="93"/>
      <c r="DL535" s="93"/>
      <c r="DM535" s="93"/>
      <c r="DN535" s="93"/>
      <c r="DO535" s="93"/>
      <c r="DP535" s="93"/>
      <c r="DQ535" s="93"/>
      <c r="DR535" s="93"/>
      <c r="DS535" s="93"/>
      <c r="DT535" s="93"/>
      <c r="DU535" s="93"/>
      <c r="DV535" s="93"/>
      <c r="DW535" s="93"/>
      <c r="DX535" s="93"/>
      <c r="DY535" s="93"/>
      <c r="DZ535" s="93"/>
      <c r="EA535" s="93"/>
      <c r="EB535" s="93"/>
      <c r="EC535" s="93"/>
      <c r="ED535" s="93"/>
      <c r="EE535" s="93"/>
      <c r="EF535" s="93"/>
      <c r="EG535" s="93"/>
      <c r="EH535" s="93"/>
      <c r="EI535" s="93"/>
      <c r="EJ535" s="93"/>
      <c r="EK535" s="93"/>
      <c r="EL535" s="93"/>
      <c r="EM535" s="93"/>
      <c r="EN535" s="93"/>
      <c r="EO535" s="93"/>
      <c r="EP535" s="93"/>
      <c r="EQ535" s="93"/>
      <c r="ER535" s="93"/>
      <c r="ES535" s="93"/>
      <c r="ET535" s="93"/>
      <c r="EU535" s="93"/>
      <c r="EV535" s="93"/>
      <c r="EW535" s="93"/>
      <c r="EX535" s="93"/>
      <c r="EY535" s="93"/>
      <c r="EZ535" s="93"/>
      <c r="FA535" s="93"/>
      <c r="FB535" s="93"/>
      <c r="FC535" s="93"/>
      <c r="FD535" s="93"/>
      <c r="FE535" s="93"/>
      <c r="FF535" s="93"/>
      <c r="FG535" s="93"/>
      <c r="FH535" s="93"/>
      <c r="FI535" s="93"/>
      <c r="FJ535" s="93"/>
      <c r="FK535" s="93"/>
      <c r="FL535" s="93"/>
      <c r="FM535" s="93"/>
      <c r="FN535" s="93"/>
      <c r="FO535" s="93"/>
      <c r="FP535" s="93"/>
      <c r="FQ535" s="93"/>
      <c r="FR535" s="93"/>
      <c r="FS535" s="93"/>
      <c r="FT535" s="93"/>
      <c r="FU535" s="93"/>
      <c r="FV535" s="93"/>
      <c r="FW535" s="93"/>
      <c r="FX535" s="93"/>
      <c r="FY535" s="93"/>
      <c r="FZ535" s="93"/>
      <c r="GA535" s="93"/>
      <c r="GB535" s="93"/>
      <c r="GC535" s="93"/>
      <c r="GD535" s="93"/>
      <c r="GE535" s="93"/>
      <c r="GF535" s="93"/>
      <c r="GG535" s="93"/>
      <c r="GH535" s="93"/>
      <c r="GI535" s="93"/>
      <c r="GJ535" s="93"/>
      <c r="GK535" s="93"/>
      <c r="GL535" s="93"/>
      <c r="GM535" s="93"/>
      <c r="GN535" s="93"/>
      <c r="GO535" s="93"/>
      <c r="GP535" s="93"/>
      <c r="GQ535" s="93"/>
      <c r="GR535" s="93"/>
      <c r="GS535" s="93"/>
      <c r="GT535" s="93"/>
      <c r="GU535" s="93"/>
      <c r="GV535" s="93"/>
      <c r="GW535" s="93"/>
      <c r="GX535" s="93"/>
      <c r="GY535" s="93"/>
      <c r="GZ535" s="93"/>
      <c r="HA535" s="93"/>
      <c r="HB535" s="93"/>
      <c r="HC535" s="93"/>
      <c r="HD535" s="93"/>
      <c r="HE535" s="93"/>
      <c r="HF535" s="93"/>
      <c r="HG535" s="93"/>
      <c r="HH535" s="93"/>
      <c r="HI535" s="93"/>
      <c r="HJ535" s="93"/>
      <c r="HK535" s="93"/>
      <c r="HL535" s="93"/>
      <c r="HM535" s="93"/>
      <c r="HN535" s="93"/>
      <c r="HO535" s="93"/>
      <c r="HP535" s="93"/>
      <c r="HQ535" s="93"/>
      <c r="HR535" s="93"/>
      <c r="HS535" s="93"/>
      <c r="HT535" s="93"/>
      <c r="HU535" s="93"/>
      <c r="HV535" s="93"/>
      <c r="HW535" s="93"/>
      <c r="HX535" s="93"/>
      <c r="HY535" s="93"/>
      <c r="HZ535" s="93"/>
      <c r="IA535" s="93"/>
      <c r="IB535" s="93"/>
      <c r="IC535" s="93"/>
      <c r="ID535" s="93"/>
      <c r="IE535" s="93"/>
      <c r="IF535" s="93"/>
      <c r="IG535" s="93"/>
      <c r="IH535" s="93"/>
      <c r="II535" s="93"/>
      <c r="IJ535" s="93"/>
      <c r="IK535" s="93"/>
      <c r="IL535" s="93"/>
      <c r="IM535" s="93"/>
      <c r="IN535" s="93"/>
      <c r="IO535" s="93"/>
      <c r="IP535" s="93"/>
      <c r="IQ535" s="93"/>
      <c r="IR535" s="93"/>
      <c r="IS535" s="93"/>
      <c r="IT535" s="93"/>
      <c r="IU535" s="93"/>
      <c r="IV535" s="93"/>
      <c r="IW535" s="93"/>
    </row>
    <row r="536" customFormat="false" ht="12.75" hidden="false" customHeight="false" outlineLevel="0" collapsed="false">
      <c r="A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3"/>
      <c r="BL536" s="93"/>
      <c r="BM536" s="93"/>
      <c r="BN536" s="93"/>
      <c r="BO536" s="93"/>
      <c r="BP536" s="93"/>
      <c r="BQ536" s="93"/>
      <c r="BR536" s="93"/>
      <c r="BS536" s="93"/>
      <c r="BT536" s="93"/>
      <c r="BU536" s="93"/>
      <c r="BV536" s="93"/>
      <c r="BW536" s="93"/>
      <c r="BX536" s="93"/>
      <c r="BY536" s="93"/>
      <c r="BZ536" s="93"/>
      <c r="CA536" s="93"/>
      <c r="CB536" s="93"/>
      <c r="CC536" s="93"/>
      <c r="CD536" s="93"/>
      <c r="CE536" s="93"/>
      <c r="CF536" s="93"/>
      <c r="CG536" s="93"/>
      <c r="CH536" s="93"/>
      <c r="CI536" s="93"/>
      <c r="CJ536" s="93"/>
      <c r="CK536" s="93"/>
      <c r="CL536" s="93"/>
      <c r="CM536" s="93"/>
      <c r="CN536" s="93"/>
      <c r="CO536" s="93"/>
      <c r="CP536" s="93"/>
      <c r="CQ536" s="93"/>
      <c r="CR536" s="93"/>
      <c r="CS536" s="93"/>
      <c r="CT536" s="93"/>
      <c r="CU536" s="93"/>
      <c r="CV536" s="93"/>
      <c r="CW536" s="93"/>
      <c r="CX536" s="93"/>
      <c r="CY536" s="93"/>
      <c r="CZ536" s="93"/>
      <c r="DA536" s="93"/>
      <c r="DB536" s="93"/>
      <c r="DC536" s="93"/>
      <c r="DD536" s="93"/>
      <c r="DE536" s="93"/>
      <c r="DF536" s="93"/>
      <c r="DG536" s="93"/>
      <c r="DH536" s="93"/>
      <c r="DI536" s="93"/>
      <c r="DJ536" s="93"/>
      <c r="DK536" s="93"/>
      <c r="DL536" s="93"/>
      <c r="DM536" s="93"/>
      <c r="DN536" s="93"/>
      <c r="DO536" s="93"/>
      <c r="DP536" s="93"/>
      <c r="DQ536" s="93"/>
      <c r="DR536" s="93"/>
      <c r="DS536" s="93"/>
      <c r="DT536" s="93"/>
      <c r="DU536" s="93"/>
      <c r="DV536" s="93"/>
      <c r="DW536" s="93"/>
      <c r="DX536" s="93"/>
      <c r="DY536" s="93"/>
      <c r="DZ536" s="93"/>
      <c r="EA536" s="93"/>
      <c r="EB536" s="93"/>
      <c r="EC536" s="93"/>
      <c r="ED536" s="93"/>
      <c r="EE536" s="93"/>
      <c r="EF536" s="93"/>
      <c r="EG536" s="93"/>
      <c r="EH536" s="93"/>
      <c r="EI536" s="93"/>
      <c r="EJ536" s="93"/>
      <c r="EK536" s="93"/>
      <c r="EL536" s="93"/>
      <c r="EM536" s="93"/>
      <c r="EN536" s="93"/>
      <c r="EO536" s="93"/>
      <c r="EP536" s="93"/>
      <c r="EQ536" s="93"/>
      <c r="ER536" s="93"/>
      <c r="ES536" s="93"/>
      <c r="ET536" s="93"/>
      <c r="EU536" s="93"/>
      <c r="EV536" s="93"/>
      <c r="EW536" s="93"/>
      <c r="EX536" s="93"/>
      <c r="EY536" s="93"/>
      <c r="EZ536" s="93"/>
      <c r="FA536" s="93"/>
      <c r="FB536" s="93"/>
      <c r="FC536" s="93"/>
      <c r="FD536" s="93"/>
      <c r="FE536" s="93"/>
      <c r="FF536" s="93"/>
      <c r="FG536" s="93"/>
      <c r="FH536" s="93"/>
      <c r="FI536" s="93"/>
      <c r="FJ536" s="93"/>
      <c r="FK536" s="93"/>
      <c r="FL536" s="93"/>
      <c r="FM536" s="93"/>
      <c r="FN536" s="93"/>
      <c r="FO536" s="93"/>
      <c r="FP536" s="93"/>
      <c r="FQ536" s="93"/>
      <c r="FR536" s="93"/>
      <c r="FS536" s="93"/>
      <c r="FT536" s="93"/>
      <c r="FU536" s="93"/>
      <c r="FV536" s="93"/>
      <c r="FW536" s="93"/>
      <c r="FX536" s="93"/>
      <c r="FY536" s="93"/>
      <c r="FZ536" s="93"/>
      <c r="GA536" s="93"/>
      <c r="GB536" s="93"/>
      <c r="GC536" s="93"/>
      <c r="GD536" s="93"/>
      <c r="GE536" s="93"/>
      <c r="GF536" s="93"/>
      <c r="GG536" s="93"/>
      <c r="GH536" s="93"/>
      <c r="GI536" s="93"/>
      <c r="GJ536" s="93"/>
      <c r="GK536" s="93"/>
      <c r="GL536" s="93"/>
      <c r="GM536" s="93"/>
      <c r="GN536" s="93"/>
      <c r="GO536" s="93"/>
      <c r="GP536" s="93"/>
      <c r="GQ536" s="93"/>
      <c r="GR536" s="93"/>
      <c r="GS536" s="93"/>
      <c r="GT536" s="93"/>
      <c r="GU536" s="93"/>
      <c r="GV536" s="93"/>
      <c r="GW536" s="93"/>
      <c r="GX536" s="93"/>
      <c r="GY536" s="93"/>
      <c r="GZ536" s="93"/>
      <c r="HA536" s="93"/>
      <c r="HB536" s="93"/>
      <c r="HC536" s="93"/>
      <c r="HD536" s="93"/>
      <c r="HE536" s="93"/>
      <c r="HF536" s="93"/>
      <c r="HG536" s="93"/>
      <c r="HH536" s="93"/>
      <c r="HI536" s="93"/>
      <c r="HJ536" s="93"/>
      <c r="HK536" s="93"/>
      <c r="HL536" s="93"/>
      <c r="HM536" s="93"/>
      <c r="HN536" s="93"/>
      <c r="HO536" s="93"/>
      <c r="HP536" s="93"/>
      <c r="HQ536" s="93"/>
      <c r="HR536" s="93"/>
      <c r="HS536" s="93"/>
      <c r="HT536" s="93"/>
      <c r="HU536" s="93"/>
      <c r="HV536" s="93"/>
      <c r="HW536" s="93"/>
      <c r="HX536" s="93"/>
      <c r="HY536" s="93"/>
      <c r="HZ536" s="93"/>
      <c r="IA536" s="93"/>
      <c r="IB536" s="93"/>
      <c r="IC536" s="93"/>
      <c r="ID536" s="93"/>
      <c r="IE536" s="93"/>
      <c r="IF536" s="93"/>
      <c r="IG536" s="93"/>
      <c r="IH536" s="93"/>
      <c r="II536" s="93"/>
      <c r="IJ536" s="93"/>
      <c r="IK536" s="93"/>
      <c r="IL536" s="93"/>
      <c r="IM536" s="93"/>
      <c r="IN536" s="93"/>
      <c r="IO536" s="93"/>
      <c r="IP536" s="93"/>
      <c r="IQ536" s="93"/>
      <c r="IR536" s="93"/>
      <c r="IS536" s="93"/>
      <c r="IT536" s="93"/>
      <c r="IU536" s="93"/>
      <c r="IV536" s="93"/>
      <c r="IW536" s="93"/>
    </row>
    <row r="537" customFormat="false" ht="12.75" hidden="false" customHeight="false" outlineLevel="0" collapsed="false">
      <c r="A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3"/>
      <c r="BL537" s="93"/>
      <c r="BM537" s="93"/>
      <c r="BN537" s="93"/>
      <c r="BO537" s="93"/>
      <c r="BP537" s="93"/>
      <c r="BQ537" s="93"/>
      <c r="BR537" s="93"/>
      <c r="BS537" s="93"/>
      <c r="BT537" s="93"/>
      <c r="BU537" s="93"/>
      <c r="BV537" s="93"/>
      <c r="BW537" s="93"/>
      <c r="BX537" s="93"/>
      <c r="BY537" s="93"/>
      <c r="BZ537" s="93"/>
      <c r="CA537" s="93"/>
      <c r="CB537" s="93"/>
      <c r="CC537" s="93"/>
      <c r="CD537" s="93"/>
      <c r="CE537" s="93"/>
      <c r="CF537" s="93"/>
      <c r="CG537" s="93"/>
      <c r="CH537" s="93"/>
      <c r="CI537" s="93"/>
      <c r="CJ537" s="93"/>
      <c r="CK537" s="93"/>
      <c r="CL537" s="93"/>
      <c r="CM537" s="93"/>
      <c r="CN537" s="93"/>
      <c r="CO537" s="93"/>
      <c r="CP537" s="93"/>
      <c r="CQ537" s="93"/>
      <c r="CR537" s="93"/>
      <c r="CS537" s="93"/>
      <c r="CT537" s="93"/>
      <c r="CU537" s="93"/>
      <c r="CV537" s="93"/>
      <c r="CW537" s="93"/>
      <c r="CX537" s="93"/>
      <c r="CY537" s="93"/>
      <c r="CZ537" s="93"/>
      <c r="DA537" s="93"/>
      <c r="DB537" s="93"/>
      <c r="DC537" s="93"/>
      <c r="DD537" s="93"/>
      <c r="DE537" s="93"/>
      <c r="DF537" s="93"/>
      <c r="DG537" s="93"/>
      <c r="DH537" s="93"/>
      <c r="DI537" s="93"/>
      <c r="DJ537" s="93"/>
      <c r="DK537" s="93"/>
      <c r="DL537" s="93"/>
      <c r="DM537" s="93"/>
      <c r="DN537" s="93"/>
      <c r="DO537" s="93"/>
      <c r="DP537" s="93"/>
      <c r="DQ537" s="93"/>
      <c r="DR537" s="93"/>
      <c r="DS537" s="93"/>
      <c r="DT537" s="93"/>
      <c r="DU537" s="93"/>
      <c r="DV537" s="93"/>
      <c r="DW537" s="93"/>
      <c r="DX537" s="93"/>
      <c r="DY537" s="93"/>
      <c r="DZ537" s="93"/>
      <c r="EA537" s="93"/>
      <c r="EB537" s="93"/>
      <c r="EC537" s="93"/>
      <c r="ED537" s="93"/>
      <c r="EE537" s="93"/>
      <c r="EF537" s="93"/>
      <c r="EG537" s="93"/>
      <c r="EH537" s="93"/>
      <c r="EI537" s="93"/>
      <c r="EJ537" s="93"/>
      <c r="EK537" s="93"/>
      <c r="EL537" s="93"/>
      <c r="EM537" s="93"/>
      <c r="EN537" s="93"/>
      <c r="EO537" s="93"/>
      <c r="EP537" s="93"/>
      <c r="EQ537" s="93"/>
      <c r="ER537" s="93"/>
      <c r="ES537" s="93"/>
      <c r="ET537" s="93"/>
      <c r="EU537" s="93"/>
      <c r="EV537" s="93"/>
      <c r="EW537" s="93"/>
      <c r="EX537" s="93"/>
      <c r="EY537" s="93"/>
      <c r="EZ537" s="93"/>
      <c r="FA537" s="93"/>
      <c r="FB537" s="93"/>
      <c r="FC537" s="93"/>
      <c r="FD537" s="93"/>
      <c r="FE537" s="93"/>
      <c r="FF537" s="93"/>
      <c r="FG537" s="93"/>
      <c r="FH537" s="93"/>
      <c r="FI537" s="93"/>
      <c r="FJ537" s="93"/>
      <c r="FK537" s="93"/>
      <c r="FL537" s="93"/>
      <c r="FM537" s="93"/>
      <c r="FN537" s="93"/>
      <c r="FO537" s="93"/>
      <c r="FP537" s="93"/>
      <c r="FQ537" s="93"/>
      <c r="FR537" s="93"/>
      <c r="FS537" s="93"/>
      <c r="FT537" s="93"/>
      <c r="FU537" s="93"/>
      <c r="FV537" s="93"/>
      <c r="FW537" s="93"/>
      <c r="FX537" s="93"/>
      <c r="FY537" s="93"/>
      <c r="FZ537" s="93"/>
      <c r="GA537" s="93"/>
      <c r="GB537" s="93"/>
      <c r="GC537" s="93"/>
      <c r="GD537" s="93"/>
      <c r="GE537" s="93"/>
      <c r="GF537" s="93"/>
      <c r="GG537" s="93"/>
      <c r="GH537" s="93"/>
      <c r="GI537" s="93"/>
      <c r="GJ537" s="93"/>
      <c r="GK537" s="93"/>
      <c r="GL537" s="93"/>
      <c r="GM537" s="93"/>
      <c r="GN537" s="93"/>
      <c r="GO537" s="93"/>
      <c r="GP537" s="93"/>
      <c r="GQ537" s="93"/>
      <c r="GR537" s="93"/>
      <c r="GS537" s="93"/>
      <c r="GT537" s="93"/>
      <c r="GU537" s="93"/>
      <c r="GV537" s="93"/>
      <c r="GW537" s="93"/>
      <c r="GX537" s="93"/>
      <c r="GY537" s="93"/>
      <c r="GZ537" s="93"/>
      <c r="HA537" s="93"/>
      <c r="HB537" s="93"/>
      <c r="HC537" s="93"/>
      <c r="HD537" s="93"/>
      <c r="HE537" s="93"/>
      <c r="HF537" s="93"/>
      <c r="HG537" s="93"/>
      <c r="HH537" s="93"/>
      <c r="HI537" s="93"/>
      <c r="HJ537" s="93"/>
      <c r="HK537" s="93"/>
      <c r="HL537" s="93"/>
      <c r="HM537" s="93"/>
      <c r="HN537" s="93"/>
      <c r="HO537" s="93"/>
      <c r="HP537" s="93"/>
      <c r="HQ537" s="93"/>
      <c r="HR537" s="93"/>
      <c r="HS537" s="93"/>
      <c r="HT537" s="93"/>
      <c r="HU537" s="93"/>
      <c r="HV537" s="93"/>
      <c r="HW537" s="93"/>
      <c r="HX537" s="93"/>
      <c r="HY537" s="93"/>
      <c r="HZ537" s="93"/>
      <c r="IA537" s="93"/>
      <c r="IB537" s="93"/>
      <c r="IC537" s="93"/>
      <c r="ID537" s="93"/>
      <c r="IE537" s="93"/>
      <c r="IF537" s="93"/>
      <c r="IG537" s="93"/>
      <c r="IH537" s="93"/>
      <c r="II537" s="93"/>
      <c r="IJ537" s="93"/>
      <c r="IK537" s="93"/>
      <c r="IL537" s="93"/>
      <c r="IM537" s="93"/>
      <c r="IN537" s="93"/>
      <c r="IO537" s="93"/>
      <c r="IP537" s="93"/>
      <c r="IQ537" s="93"/>
      <c r="IR537" s="93"/>
      <c r="IS537" s="93"/>
      <c r="IT537" s="93"/>
      <c r="IU537" s="93"/>
      <c r="IV537" s="93"/>
      <c r="IW537" s="93"/>
    </row>
    <row r="538" customFormat="false" ht="12.75" hidden="false" customHeight="false" outlineLevel="0" collapsed="false">
      <c r="A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  <c r="EC538" s="93"/>
      <c r="ED538" s="93"/>
      <c r="EE538" s="93"/>
      <c r="EF538" s="93"/>
      <c r="EG538" s="93"/>
      <c r="EH538" s="93"/>
      <c r="EI538" s="93"/>
      <c r="EJ538" s="93"/>
      <c r="EK538" s="93"/>
      <c r="EL538" s="93"/>
      <c r="EM538" s="93"/>
      <c r="EN538" s="93"/>
      <c r="EO538" s="93"/>
      <c r="EP538" s="93"/>
      <c r="EQ538" s="93"/>
      <c r="ER538" s="93"/>
      <c r="ES538" s="93"/>
      <c r="ET538" s="93"/>
      <c r="EU538" s="93"/>
      <c r="EV538" s="93"/>
      <c r="EW538" s="93"/>
      <c r="EX538" s="93"/>
      <c r="EY538" s="93"/>
      <c r="EZ538" s="93"/>
      <c r="FA538" s="93"/>
      <c r="FB538" s="93"/>
      <c r="FC538" s="93"/>
      <c r="FD538" s="93"/>
      <c r="FE538" s="93"/>
      <c r="FF538" s="93"/>
      <c r="FG538" s="93"/>
      <c r="FH538" s="93"/>
      <c r="FI538" s="93"/>
      <c r="FJ538" s="93"/>
      <c r="FK538" s="93"/>
      <c r="FL538" s="93"/>
      <c r="FM538" s="93"/>
      <c r="FN538" s="93"/>
      <c r="FO538" s="93"/>
      <c r="FP538" s="93"/>
      <c r="FQ538" s="93"/>
      <c r="FR538" s="93"/>
      <c r="FS538" s="93"/>
      <c r="FT538" s="93"/>
      <c r="FU538" s="93"/>
      <c r="FV538" s="93"/>
      <c r="FW538" s="93"/>
      <c r="FX538" s="93"/>
      <c r="FY538" s="93"/>
      <c r="FZ538" s="93"/>
      <c r="GA538" s="93"/>
      <c r="GB538" s="93"/>
      <c r="GC538" s="93"/>
      <c r="GD538" s="93"/>
      <c r="GE538" s="93"/>
      <c r="GF538" s="93"/>
      <c r="GG538" s="93"/>
      <c r="GH538" s="93"/>
      <c r="GI538" s="93"/>
      <c r="GJ538" s="93"/>
      <c r="GK538" s="93"/>
      <c r="GL538" s="93"/>
      <c r="GM538" s="93"/>
      <c r="GN538" s="93"/>
      <c r="GO538" s="93"/>
      <c r="GP538" s="93"/>
      <c r="GQ538" s="93"/>
      <c r="GR538" s="93"/>
      <c r="GS538" s="93"/>
      <c r="GT538" s="93"/>
      <c r="GU538" s="93"/>
      <c r="GV538" s="93"/>
      <c r="GW538" s="93"/>
      <c r="GX538" s="93"/>
      <c r="GY538" s="93"/>
      <c r="GZ538" s="93"/>
      <c r="HA538" s="93"/>
      <c r="HB538" s="93"/>
      <c r="HC538" s="93"/>
      <c r="HD538" s="93"/>
      <c r="HE538" s="93"/>
      <c r="HF538" s="93"/>
      <c r="HG538" s="93"/>
      <c r="HH538" s="93"/>
      <c r="HI538" s="93"/>
      <c r="HJ538" s="93"/>
      <c r="HK538" s="93"/>
      <c r="HL538" s="93"/>
      <c r="HM538" s="93"/>
      <c r="HN538" s="93"/>
      <c r="HO538" s="93"/>
      <c r="HP538" s="93"/>
      <c r="HQ538" s="93"/>
      <c r="HR538" s="93"/>
      <c r="HS538" s="93"/>
      <c r="HT538" s="93"/>
      <c r="HU538" s="93"/>
      <c r="HV538" s="93"/>
      <c r="HW538" s="93"/>
      <c r="HX538" s="93"/>
      <c r="HY538" s="93"/>
      <c r="HZ538" s="93"/>
      <c r="IA538" s="93"/>
      <c r="IB538" s="93"/>
      <c r="IC538" s="93"/>
      <c r="ID538" s="93"/>
      <c r="IE538" s="93"/>
      <c r="IF538" s="93"/>
      <c r="IG538" s="93"/>
      <c r="IH538" s="93"/>
      <c r="II538" s="93"/>
      <c r="IJ538" s="93"/>
      <c r="IK538" s="93"/>
      <c r="IL538" s="93"/>
      <c r="IM538" s="93"/>
      <c r="IN538" s="93"/>
      <c r="IO538" s="93"/>
      <c r="IP538" s="93"/>
      <c r="IQ538" s="93"/>
      <c r="IR538" s="93"/>
      <c r="IS538" s="93"/>
      <c r="IT538" s="93"/>
      <c r="IU538" s="93"/>
      <c r="IV538" s="93"/>
      <c r="IW538" s="93"/>
    </row>
    <row r="539" customFormat="false" ht="12.75" hidden="false" customHeight="false" outlineLevel="0" collapsed="false">
      <c r="A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  <c r="CM539" s="93"/>
      <c r="CN539" s="93"/>
      <c r="CO539" s="93"/>
      <c r="CP539" s="93"/>
      <c r="CQ539" s="93"/>
      <c r="CR539" s="93"/>
      <c r="CS539" s="93"/>
      <c r="CT539" s="93"/>
      <c r="CU539" s="93"/>
      <c r="CV539" s="93"/>
      <c r="CW539" s="93"/>
      <c r="CX539" s="93"/>
      <c r="CY539" s="93"/>
      <c r="CZ539" s="93"/>
      <c r="DA539" s="93"/>
      <c r="DB539" s="93"/>
      <c r="DC539" s="93"/>
      <c r="DD539" s="93"/>
      <c r="DE539" s="93"/>
      <c r="DF539" s="93"/>
      <c r="DG539" s="93"/>
      <c r="DH539" s="93"/>
      <c r="DI539" s="93"/>
      <c r="DJ539" s="93"/>
      <c r="DK539" s="93"/>
      <c r="DL539" s="93"/>
      <c r="DM539" s="93"/>
      <c r="DN539" s="93"/>
      <c r="DO539" s="93"/>
      <c r="DP539" s="93"/>
      <c r="DQ539" s="93"/>
      <c r="DR539" s="93"/>
      <c r="DS539" s="93"/>
      <c r="DT539" s="93"/>
      <c r="DU539" s="93"/>
      <c r="DV539" s="93"/>
      <c r="DW539" s="93"/>
      <c r="DX539" s="93"/>
      <c r="DY539" s="93"/>
      <c r="DZ539" s="93"/>
      <c r="EA539" s="93"/>
      <c r="EB539" s="93"/>
      <c r="EC539" s="93"/>
      <c r="ED539" s="93"/>
      <c r="EE539" s="93"/>
      <c r="EF539" s="93"/>
      <c r="EG539" s="93"/>
      <c r="EH539" s="93"/>
      <c r="EI539" s="93"/>
      <c r="EJ539" s="93"/>
      <c r="EK539" s="93"/>
      <c r="EL539" s="93"/>
      <c r="EM539" s="93"/>
      <c r="EN539" s="93"/>
      <c r="EO539" s="93"/>
      <c r="EP539" s="93"/>
      <c r="EQ539" s="93"/>
      <c r="ER539" s="93"/>
      <c r="ES539" s="93"/>
      <c r="ET539" s="93"/>
      <c r="EU539" s="93"/>
      <c r="EV539" s="93"/>
      <c r="EW539" s="93"/>
      <c r="EX539" s="93"/>
      <c r="EY539" s="93"/>
      <c r="EZ539" s="93"/>
      <c r="FA539" s="93"/>
      <c r="FB539" s="93"/>
      <c r="FC539" s="93"/>
      <c r="FD539" s="93"/>
      <c r="FE539" s="93"/>
      <c r="FF539" s="93"/>
      <c r="FG539" s="93"/>
      <c r="FH539" s="93"/>
      <c r="FI539" s="93"/>
      <c r="FJ539" s="93"/>
      <c r="FK539" s="93"/>
      <c r="FL539" s="93"/>
      <c r="FM539" s="93"/>
      <c r="FN539" s="93"/>
      <c r="FO539" s="93"/>
      <c r="FP539" s="93"/>
      <c r="FQ539" s="93"/>
      <c r="FR539" s="93"/>
      <c r="FS539" s="93"/>
      <c r="FT539" s="93"/>
      <c r="FU539" s="93"/>
      <c r="FV539" s="93"/>
      <c r="FW539" s="93"/>
      <c r="FX539" s="93"/>
      <c r="FY539" s="93"/>
      <c r="FZ539" s="93"/>
      <c r="GA539" s="93"/>
      <c r="GB539" s="93"/>
      <c r="GC539" s="93"/>
      <c r="GD539" s="93"/>
      <c r="GE539" s="93"/>
      <c r="GF539" s="93"/>
      <c r="GG539" s="93"/>
      <c r="GH539" s="93"/>
      <c r="GI539" s="93"/>
      <c r="GJ539" s="93"/>
      <c r="GK539" s="93"/>
      <c r="GL539" s="93"/>
      <c r="GM539" s="93"/>
      <c r="GN539" s="93"/>
      <c r="GO539" s="93"/>
      <c r="GP539" s="93"/>
      <c r="GQ539" s="93"/>
      <c r="GR539" s="93"/>
      <c r="GS539" s="93"/>
      <c r="GT539" s="93"/>
      <c r="GU539" s="93"/>
      <c r="GV539" s="93"/>
      <c r="GW539" s="93"/>
      <c r="GX539" s="93"/>
      <c r="GY539" s="93"/>
      <c r="GZ539" s="93"/>
      <c r="HA539" s="93"/>
      <c r="HB539" s="93"/>
      <c r="HC539" s="93"/>
      <c r="HD539" s="93"/>
      <c r="HE539" s="93"/>
      <c r="HF539" s="93"/>
      <c r="HG539" s="93"/>
      <c r="HH539" s="93"/>
      <c r="HI539" s="93"/>
      <c r="HJ539" s="93"/>
      <c r="HK539" s="93"/>
      <c r="HL539" s="93"/>
      <c r="HM539" s="93"/>
      <c r="HN539" s="93"/>
      <c r="HO539" s="93"/>
      <c r="HP539" s="93"/>
      <c r="HQ539" s="93"/>
      <c r="HR539" s="93"/>
      <c r="HS539" s="93"/>
      <c r="HT539" s="93"/>
      <c r="HU539" s="93"/>
      <c r="HV539" s="93"/>
      <c r="HW539" s="93"/>
      <c r="HX539" s="93"/>
      <c r="HY539" s="93"/>
      <c r="HZ539" s="93"/>
      <c r="IA539" s="93"/>
      <c r="IB539" s="93"/>
      <c r="IC539" s="93"/>
      <c r="ID539" s="93"/>
      <c r="IE539" s="93"/>
      <c r="IF539" s="93"/>
      <c r="IG539" s="93"/>
      <c r="IH539" s="93"/>
      <c r="II539" s="93"/>
      <c r="IJ539" s="93"/>
      <c r="IK539" s="93"/>
      <c r="IL539" s="93"/>
      <c r="IM539" s="93"/>
      <c r="IN539" s="93"/>
      <c r="IO539" s="93"/>
      <c r="IP539" s="93"/>
      <c r="IQ539" s="93"/>
      <c r="IR539" s="93"/>
      <c r="IS539" s="93"/>
      <c r="IT539" s="93"/>
      <c r="IU539" s="93"/>
      <c r="IV539" s="93"/>
      <c r="IW539" s="93"/>
    </row>
    <row r="540" customFormat="false" ht="12.75" hidden="false" customHeight="false" outlineLevel="0" collapsed="false">
      <c r="A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  <c r="CM540" s="93"/>
      <c r="CN540" s="93"/>
      <c r="CO540" s="93"/>
      <c r="CP540" s="93"/>
      <c r="CQ540" s="93"/>
      <c r="CR540" s="93"/>
      <c r="CS540" s="93"/>
      <c r="CT540" s="93"/>
      <c r="CU540" s="93"/>
      <c r="CV540" s="93"/>
      <c r="CW540" s="93"/>
      <c r="CX540" s="93"/>
      <c r="CY540" s="93"/>
      <c r="CZ540" s="93"/>
      <c r="DA540" s="93"/>
      <c r="DB540" s="93"/>
      <c r="DC540" s="93"/>
      <c r="DD540" s="93"/>
      <c r="DE540" s="93"/>
      <c r="DF540" s="93"/>
      <c r="DG540" s="93"/>
      <c r="DH540" s="93"/>
      <c r="DI540" s="93"/>
      <c r="DJ540" s="93"/>
      <c r="DK540" s="93"/>
      <c r="DL540" s="93"/>
      <c r="DM540" s="93"/>
      <c r="DN540" s="93"/>
      <c r="DO540" s="93"/>
      <c r="DP540" s="93"/>
      <c r="DQ540" s="93"/>
      <c r="DR540" s="93"/>
      <c r="DS540" s="93"/>
      <c r="DT540" s="93"/>
      <c r="DU540" s="93"/>
      <c r="DV540" s="93"/>
      <c r="DW540" s="93"/>
      <c r="DX540" s="93"/>
      <c r="DY540" s="93"/>
      <c r="DZ540" s="93"/>
      <c r="EA540" s="93"/>
      <c r="EB540" s="93"/>
      <c r="EC540" s="93"/>
      <c r="ED540" s="93"/>
      <c r="EE540" s="93"/>
      <c r="EF540" s="93"/>
      <c r="EG540" s="93"/>
      <c r="EH540" s="93"/>
      <c r="EI540" s="93"/>
      <c r="EJ540" s="93"/>
      <c r="EK540" s="93"/>
      <c r="EL540" s="93"/>
      <c r="EM540" s="93"/>
      <c r="EN540" s="93"/>
      <c r="EO540" s="93"/>
      <c r="EP540" s="93"/>
      <c r="EQ540" s="93"/>
      <c r="ER540" s="93"/>
      <c r="ES540" s="93"/>
      <c r="ET540" s="93"/>
      <c r="EU540" s="93"/>
      <c r="EV540" s="93"/>
      <c r="EW540" s="93"/>
      <c r="EX540" s="93"/>
      <c r="EY540" s="93"/>
      <c r="EZ540" s="93"/>
      <c r="FA540" s="93"/>
      <c r="FB540" s="93"/>
      <c r="FC540" s="93"/>
      <c r="FD540" s="93"/>
      <c r="FE540" s="93"/>
      <c r="FF540" s="93"/>
      <c r="FG540" s="93"/>
      <c r="FH540" s="93"/>
      <c r="FI540" s="93"/>
      <c r="FJ540" s="93"/>
      <c r="FK540" s="93"/>
      <c r="FL540" s="93"/>
      <c r="FM540" s="93"/>
      <c r="FN540" s="93"/>
      <c r="FO540" s="93"/>
      <c r="FP540" s="93"/>
      <c r="FQ540" s="93"/>
      <c r="FR540" s="93"/>
      <c r="FS540" s="93"/>
      <c r="FT540" s="93"/>
      <c r="FU540" s="93"/>
      <c r="FV540" s="93"/>
      <c r="FW540" s="93"/>
      <c r="FX540" s="93"/>
      <c r="FY540" s="93"/>
      <c r="FZ540" s="93"/>
      <c r="GA540" s="93"/>
      <c r="GB540" s="93"/>
      <c r="GC540" s="93"/>
      <c r="GD540" s="93"/>
      <c r="GE540" s="93"/>
      <c r="GF540" s="93"/>
      <c r="GG540" s="93"/>
      <c r="GH540" s="93"/>
      <c r="GI540" s="93"/>
      <c r="GJ540" s="93"/>
      <c r="GK540" s="93"/>
      <c r="GL540" s="93"/>
      <c r="GM540" s="93"/>
      <c r="GN540" s="93"/>
      <c r="GO540" s="93"/>
      <c r="GP540" s="93"/>
      <c r="GQ540" s="93"/>
      <c r="GR540" s="93"/>
      <c r="GS540" s="93"/>
      <c r="GT540" s="93"/>
      <c r="GU540" s="93"/>
      <c r="GV540" s="93"/>
      <c r="GW540" s="93"/>
      <c r="GX540" s="93"/>
      <c r="GY540" s="93"/>
      <c r="GZ540" s="93"/>
      <c r="HA540" s="93"/>
      <c r="HB540" s="93"/>
      <c r="HC540" s="93"/>
      <c r="HD540" s="93"/>
      <c r="HE540" s="93"/>
      <c r="HF540" s="93"/>
      <c r="HG540" s="93"/>
      <c r="HH540" s="93"/>
      <c r="HI540" s="93"/>
      <c r="HJ540" s="93"/>
      <c r="HK540" s="93"/>
      <c r="HL540" s="93"/>
      <c r="HM540" s="93"/>
      <c r="HN540" s="93"/>
      <c r="HO540" s="93"/>
      <c r="HP540" s="93"/>
      <c r="HQ540" s="93"/>
      <c r="HR540" s="93"/>
      <c r="HS540" s="93"/>
      <c r="HT540" s="93"/>
      <c r="HU540" s="93"/>
      <c r="HV540" s="93"/>
      <c r="HW540" s="93"/>
      <c r="HX540" s="93"/>
      <c r="HY540" s="93"/>
      <c r="HZ540" s="93"/>
      <c r="IA540" s="93"/>
      <c r="IB540" s="93"/>
      <c r="IC540" s="93"/>
      <c r="ID540" s="93"/>
      <c r="IE540" s="93"/>
      <c r="IF540" s="93"/>
      <c r="IG540" s="93"/>
      <c r="IH540" s="93"/>
      <c r="II540" s="93"/>
      <c r="IJ540" s="93"/>
      <c r="IK540" s="93"/>
      <c r="IL540" s="93"/>
      <c r="IM540" s="93"/>
      <c r="IN540" s="93"/>
      <c r="IO540" s="93"/>
      <c r="IP540" s="93"/>
      <c r="IQ540" s="93"/>
      <c r="IR540" s="93"/>
      <c r="IS540" s="93"/>
      <c r="IT540" s="93"/>
      <c r="IU540" s="93"/>
      <c r="IV540" s="93"/>
      <c r="IW540" s="93"/>
    </row>
    <row r="541" customFormat="false" ht="12.75" hidden="false" customHeight="false" outlineLevel="0" collapsed="false">
      <c r="A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  <c r="CM541" s="93"/>
      <c r="CN541" s="93"/>
      <c r="CO541" s="93"/>
      <c r="CP541" s="93"/>
      <c r="CQ541" s="93"/>
      <c r="CR541" s="93"/>
      <c r="CS541" s="93"/>
      <c r="CT541" s="93"/>
      <c r="CU541" s="93"/>
      <c r="CV541" s="93"/>
      <c r="CW541" s="93"/>
      <c r="CX541" s="93"/>
      <c r="CY541" s="93"/>
      <c r="CZ541" s="93"/>
      <c r="DA541" s="93"/>
      <c r="DB541" s="93"/>
      <c r="DC541" s="93"/>
      <c r="DD541" s="93"/>
      <c r="DE541" s="93"/>
      <c r="DF541" s="93"/>
      <c r="DG541" s="93"/>
      <c r="DH541" s="93"/>
      <c r="DI541" s="93"/>
      <c r="DJ541" s="93"/>
      <c r="DK541" s="93"/>
      <c r="DL541" s="93"/>
      <c r="DM541" s="93"/>
      <c r="DN541" s="93"/>
      <c r="DO541" s="93"/>
      <c r="DP541" s="93"/>
      <c r="DQ541" s="93"/>
      <c r="DR541" s="93"/>
      <c r="DS541" s="93"/>
      <c r="DT541" s="93"/>
      <c r="DU541" s="93"/>
      <c r="DV541" s="93"/>
      <c r="DW541" s="93"/>
      <c r="DX541" s="93"/>
      <c r="DY541" s="93"/>
      <c r="DZ541" s="93"/>
      <c r="EA541" s="93"/>
      <c r="EB541" s="93"/>
      <c r="EC541" s="93"/>
      <c r="ED541" s="93"/>
      <c r="EE541" s="93"/>
      <c r="EF541" s="93"/>
      <c r="EG541" s="93"/>
      <c r="EH541" s="93"/>
      <c r="EI541" s="93"/>
      <c r="EJ541" s="93"/>
      <c r="EK541" s="93"/>
      <c r="EL541" s="93"/>
      <c r="EM541" s="93"/>
      <c r="EN541" s="93"/>
      <c r="EO541" s="93"/>
      <c r="EP541" s="93"/>
      <c r="EQ541" s="93"/>
      <c r="ER541" s="93"/>
      <c r="ES541" s="93"/>
      <c r="ET541" s="93"/>
      <c r="EU541" s="93"/>
      <c r="EV541" s="93"/>
      <c r="EW541" s="93"/>
      <c r="EX541" s="93"/>
      <c r="EY541" s="93"/>
      <c r="EZ541" s="93"/>
      <c r="FA541" s="93"/>
      <c r="FB541" s="93"/>
      <c r="FC541" s="93"/>
      <c r="FD541" s="93"/>
      <c r="FE541" s="93"/>
      <c r="FF541" s="93"/>
      <c r="FG541" s="93"/>
      <c r="FH541" s="93"/>
      <c r="FI541" s="93"/>
      <c r="FJ541" s="93"/>
      <c r="FK541" s="93"/>
      <c r="FL541" s="93"/>
      <c r="FM541" s="93"/>
      <c r="FN541" s="93"/>
      <c r="FO541" s="93"/>
      <c r="FP541" s="93"/>
      <c r="FQ541" s="93"/>
      <c r="FR541" s="93"/>
      <c r="FS541" s="93"/>
      <c r="FT541" s="93"/>
      <c r="FU541" s="93"/>
      <c r="FV541" s="93"/>
      <c r="FW541" s="93"/>
      <c r="FX541" s="93"/>
      <c r="FY541" s="93"/>
      <c r="FZ541" s="93"/>
      <c r="GA541" s="93"/>
      <c r="GB541" s="93"/>
      <c r="GC541" s="93"/>
      <c r="GD541" s="93"/>
      <c r="GE541" s="93"/>
      <c r="GF541" s="93"/>
      <c r="GG541" s="93"/>
      <c r="GH541" s="93"/>
      <c r="GI541" s="93"/>
      <c r="GJ541" s="93"/>
      <c r="GK541" s="93"/>
      <c r="GL541" s="93"/>
      <c r="GM541" s="93"/>
      <c r="GN541" s="93"/>
      <c r="GO541" s="93"/>
      <c r="GP541" s="93"/>
      <c r="GQ541" s="93"/>
      <c r="GR541" s="93"/>
      <c r="GS541" s="93"/>
      <c r="GT541" s="93"/>
      <c r="GU541" s="93"/>
      <c r="GV541" s="93"/>
      <c r="GW541" s="93"/>
      <c r="GX541" s="93"/>
      <c r="GY541" s="93"/>
      <c r="GZ541" s="93"/>
      <c r="HA541" s="93"/>
      <c r="HB541" s="93"/>
      <c r="HC541" s="93"/>
      <c r="HD541" s="93"/>
      <c r="HE541" s="93"/>
      <c r="HF541" s="93"/>
      <c r="HG541" s="93"/>
      <c r="HH541" s="93"/>
      <c r="HI541" s="93"/>
      <c r="HJ541" s="93"/>
      <c r="HK541" s="93"/>
      <c r="HL541" s="93"/>
      <c r="HM541" s="93"/>
      <c r="HN541" s="93"/>
      <c r="HO541" s="93"/>
      <c r="HP541" s="93"/>
      <c r="HQ541" s="93"/>
      <c r="HR541" s="93"/>
      <c r="HS541" s="93"/>
      <c r="HT541" s="93"/>
      <c r="HU541" s="93"/>
      <c r="HV541" s="93"/>
      <c r="HW541" s="93"/>
      <c r="HX541" s="93"/>
      <c r="HY541" s="93"/>
      <c r="HZ541" s="93"/>
      <c r="IA541" s="93"/>
      <c r="IB541" s="93"/>
      <c r="IC541" s="93"/>
      <c r="ID541" s="93"/>
      <c r="IE541" s="93"/>
      <c r="IF541" s="93"/>
      <c r="IG541" s="93"/>
      <c r="IH541" s="93"/>
      <c r="II541" s="93"/>
      <c r="IJ541" s="93"/>
      <c r="IK541" s="93"/>
      <c r="IL541" s="93"/>
      <c r="IM541" s="93"/>
      <c r="IN541" s="93"/>
      <c r="IO541" s="93"/>
      <c r="IP541" s="93"/>
      <c r="IQ541" s="93"/>
      <c r="IR541" s="93"/>
      <c r="IS541" s="93"/>
      <c r="IT541" s="93"/>
      <c r="IU541" s="93"/>
      <c r="IV541" s="93"/>
      <c r="IW541" s="93"/>
    </row>
    <row r="542" customFormat="false" ht="12.75" hidden="false" customHeight="false" outlineLevel="0" collapsed="false">
      <c r="A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  <c r="CM542" s="93"/>
      <c r="CN542" s="93"/>
      <c r="CO542" s="93"/>
      <c r="CP542" s="93"/>
      <c r="CQ542" s="93"/>
      <c r="CR542" s="93"/>
      <c r="CS542" s="93"/>
      <c r="CT542" s="93"/>
      <c r="CU542" s="93"/>
      <c r="CV542" s="93"/>
      <c r="CW542" s="93"/>
      <c r="CX542" s="93"/>
      <c r="CY542" s="93"/>
      <c r="CZ542" s="93"/>
      <c r="DA542" s="93"/>
      <c r="DB542" s="93"/>
      <c r="DC542" s="93"/>
      <c r="DD542" s="93"/>
      <c r="DE542" s="93"/>
      <c r="DF542" s="93"/>
      <c r="DG542" s="93"/>
      <c r="DH542" s="93"/>
      <c r="DI542" s="93"/>
      <c r="DJ542" s="93"/>
      <c r="DK542" s="93"/>
      <c r="DL542" s="93"/>
      <c r="DM542" s="93"/>
      <c r="DN542" s="93"/>
      <c r="DO542" s="93"/>
      <c r="DP542" s="93"/>
      <c r="DQ542" s="93"/>
      <c r="DR542" s="93"/>
      <c r="DS542" s="93"/>
      <c r="DT542" s="93"/>
      <c r="DU542" s="93"/>
      <c r="DV542" s="93"/>
      <c r="DW542" s="93"/>
      <c r="DX542" s="93"/>
      <c r="DY542" s="93"/>
      <c r="DZ542" s="93"/>
      <c r="EA542" s="93"/>
      <c r="EB542" s="93"/>
      <c r="EC542" s="93"/>
      <c r="ED542" s="93"/>
      <c r="EE542" s="93"/>
      <c r="EF542" s="93"/>
      <c r="EG542" s="93"/>
      <c r="EH542" s="93"/>
      <c r="EI542" s="93"/>
      <c r="EJ542" s="93"/>
      <c r="EK542" s="93"/>
      <c r="EL542" s="93"/>
      <c r="EM542" s="93"/>
      <c r="EN542" s="93"/>
      <c r="EO542" s="93"/>
      <c r="EP542" s="93"/>
      <c r="EQ542" s="93"/>
      <c r="ER542" s="93"/>
      <c r="ES542" s="93"/>
      <c r="ET542" s="93"/>
      <c r="EU542" s="93"/>
      <c r="EV542" s="93"/>
      <c r="EW542" s="93"/>
      <c r="EX542" s="93"/>
      <c r="EY542" s="93"/>
      <c r="EZ542" s="93"/>
      <c r="FA542" s="93"/>
      <c r="FB542" s="93"/>
      <c r="FC542" s="93"/>
      <c r="FD542" s="93"/>
      <c r="FE542" s="93"/>
      <c r="FF542" s="93"/>
      <c r="FG542" s="93"/>
      <c r="FH542" s="93"/>
      <c r="FI542" s="93"/>
      <c r="FJ542" s="93"/>
      <c r="FK542" s="93"/>
      <c r="FL542" s="93"/>
      <c r="FM542" s="93"/>
      <c r="FN542" s="93"/>
      <c r="FO542" s="93"/>
      <c r="FP542" s="93"/>
      <c r="FQ542" s="93"/>
      <c r="FR542" s="93"/>
      <c r="FS542" s="93"/>
      <c r="FT542" s="93"/>
      <c r="FU542" s="93"/>
      <c r="FV542" s="93"/>
      <c r="FW542" s="93"/>
      <c r="FX542" s="93"/>
      <c r="FY542" s="93"/>
      <c r="FZ542" s="93"/>
      <c r="GA542" s="93"/>
      <c r="GB542" s="93"/>
      <c r="GC542" s="93"/>
      <c r="GD542" s="93"/>
      <c r="GE542" s="93"/>
      <c r="GF542" s="93"/>
      <c r="GG542" s="93"/>
      <c r="GH542" s="93"/>
      <c r="GI542" s="93"/>
      <c r="GJ542" s="93"/>
      <c r="GK542" s="93"/>
      <c r="GL542" s="93"/>
      <c r="GM542" s="93"/>
      <c r="GN542" s="93"/>
      <c r="GO542" s="93"/>
      <c r="GP542" s="93"/>
      <c r="GQ542" s="93"/>
      <c r="GR542" s="93"/>
      <c r="GS542" s="93"/>
      <c r="GT542" s="93"/>
      <c r="GU542" s="93"/>
      <c r="GV542" s="93"/>
      <c r="GW542" s="93"/>
      <c r="GX542" s="93"/>
      <c r="GY542" s="93"/>
      <c r="GZ542" s="93"/>
      <c r="HA542" s="93"/>
      <c r="HB542" s="93"/>
      <c r="HC542" s="93"/>
      <c r="HD542" s="93"/>
      <c r="HE542" s="93"/>
      <c r="HF542" s="93"/>
      <c r="HG542" s="93"/>
      <c r="HH542" s="93"/>
      <c r="HI542" s="93"/>
      <c r="HJ542" s="93"/>
      <c r="HK542" s="93"/>
      <c r="HL542" s="93"/>
      <c r="HM542" s="93"/>
      <c r="HN542" s="93"/>
      <c r="HO542" s="93"/>
      <c r="HP542" s="93"/>
      <c r="HQ542" s="93"/>
      <c r="HR542" s="93"/>
      <c r="HS542" s="93"/>
      <c r="HT542" s="93"/>
      <c r="HU542" s="93"/>
      <c r="HV542" s="93"/>
      <c r="HW542" s="93"/>
      <c r="HX542" s="93"/>
      <c r="HY542" s="93"/>
      <c r="HZ542" s="93"/>
      <c r="IA542" s="93"/>
      <c r="IB542" s="93"/>
      <c r="IC542" s="93"/>
      <c r="ID542" s="93"/>
      <c r="IE542" s="93"/>
      <c r="IF542" s="93"/>
      <c r="IG542" s="93"/>
      <c r="IH542" s="93"/>
      <c r="II542" s="93"/>
      <c r="IJ542" s="93"/>
      <c r="IK542" s="93"/>
      <c r="IL542" s="93"/>
      <c r="IM542" s="93"/>
      <c r="IN542" s="93"/>
      <c r="IO542" s="93"/>
      <c r="IP542" s="93"/>
      <c r="IQ542" s="93"/>
      <c r="IR542" s="93"/>
      <c r="IS542" s="93"/>
      <c r="IT542" s="93"/>
      <c r="IU542" s="93"/>
      <c r="IV542" s="93"/>
      <c r="IW542" s="93"/>
    </row>
    <row r="543" customFormat="false" ht="12.75" hidden="false" customHeight="false" outlineLevel="0" collapsed="false">
      <c r="A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  <c r="CM543" s="93"/>
      <c r="CN543" s="93"/>
      <c r="CO543" s="93"/>
      <c r="CP543" s="93"/>
      <c r="CQ543" s="93"/>
      <c r="CR543" s="93"/>
      <c r="CS543" s="93"/>
      <c r="CT543" s="93"/>
      <c r="CU543" s="93"/>
      <c r="CV543" s="93"/>
      <c r="CW543" s="93"/>
      <c r="CX543" s="93"/>
      <c r="CY543" s="93"/>
      <c r="CZ543" s="93"/>
      <c r="DA543" s="93"/>
      <c r="DB543" s="93"/>
      <c r="DC543" s="93"/>
      <c r="DD543" s="93"/>
      <c r="DE543" s="93"/>
      <c r="DF543" s="93"/>
      <c r="DG543" s="93"/>
      <c r="DH543" s="93"/>
      <c r="DI543" s="93"/>
      <c r="DJ543" s="93"/>
      <c r="DK543" s="93"/>
      <c r="DL543" s="93"/>
      <c r="DM543" s="93"/>
      <c r="DN543" s="93"/>
      <c r="DO543" s="93"/>
      <c r="DP543" s="93"/>
      <c r="DQ543" s="93"/>
      <c r="DR543" s="93"/>
      <c r="DS543" s="93"/>
      <c r="DT543" s="93"/>
      <c r="DU543" s="93"/>
      <c r="DV543" s="93"/>
      <c r="DW543" s="93"/>
      <c r="DX543" s="93"/>
      <c r="DY543" s="93"/>
      <c r="DZ543" s="93"/>
      <c r="EA543" s="93"/>
      <c r="EB543" s="93"/>
      <c r="EC543" s="93"/>
      <c r="ED543" s="93"/>
      <c r="EE543" s="93"/>
      <c r="EF543" s="93"/>
      <c r="EG543" s="93"/>
      <c r="EH543" s="93"/>
      <c r="EI543" s="93"/>
      <c r="EJ543" s="93"/>
      <c r="EK543" s="93"/>
      <c r="EL543" s="93"/>
      <c r="EM543" s="93"/>
      <c r="EN543" s="93"/>
      <c r="EO543" s="93"/>
      <c r="EP543" s="93"/>
      <c r="EQ543" s="93"/>
      <c r="ER543" s="93"/>
      <c r="ES543" s="93"/>
      <c r="ET543" s="93"/>
      <c r="EU543" s="93"/>
      <c r="EV543" s="93"/>
      <c r="EW543" s="93"/>
      <c r="EX543" s="93"/>
      <c r="EY543" s="93"/>
      <c r="EZ543" s="93"/>
      <c r="FA543" s="93"/>
      <c r="FB543" s="93"/>
      <c r="FC543" s="93"/>
      <c r="FD543" s="93"/>
      <c r="FE543" s="93"/>
      <c r="FF543" s="93"/>
      <c r="FG543" s="93"/>
      <c r="FH543" s="93"/>
      <c r="FI543" s="93"/>
      <c r="FJ543" s="93"/>
      <c r="FK543" s="93"/>
      <c r="FL543" s="93"/>
      <c r="FM543" s="93"/>
      <c r="FN543" s="93"/>
      <c r="FO543" s="93"/>
      <c r="FP543" s="93"/>
      <c r="FQ543" s="93"/>
      <c r="FR543" s="93"/>
      <c r="FS543" s="93"/>
      <c r="FT543" s="93"/>
      <c r="FU543" s="93"/>
      <c r="FV543" s="93"/>
      <c r="FW543" s="93"/>
      <c r="FX543" s="93"/>
      <c r="FY543" s="93"/>
      <c r="FZ543" s="93"/>
      <c r="GA543" s="93"/>
      <c r="GB543" s="93"/>
      <c r="GC543" s="93"/>
      <c r="GD543" s="93"/>
      <c r="GE543" s="93"/>
      <c r="GF543" s="93"/>
      <c r="GG543" s="93"/>
      <c r="GH543" s="93"/>
      <c r="GI543" s="93"/>
      <c r="GJ543" s="93"/>
      <c r="GK543" s="93"/>
      <c r="GL543" s="93"/>
      <c r="GM543" s="93"/>
      <c r="GN543" s="93"/>
      <c r="GO543" s="93"/>
      <c r="GP543" s="93"/>
      <c r="GQ543" s="93"/>
      <c r="GR543" s="93"/>
      <c r="GS543" s="93"/>
      <c r="GT543" s="93"/>
      <c r="GU543" s="93"/>
      <c r="GV543" s="93"/>
      <c r="GW543" s="93"/>
      <c r="GX543" s="93"/>
      <c r="GY543" s="93"/>
      <c r="GZ543" s="93"/>
      <c r="HA543" s="93"/>
      <c r="HB543" s="93"/>
      <c r="HC543" s="93"/>
      <c r="HD543" s="93"/>
      <c r="HE543" s="93"/>
      <c r="HF543" s="93"/>
      <c r="HG543" s="93"/>
      <c r="HH543" s="93"/>
      <c r="HI543" s="93"/>
      <c r="HJ543" s="93"/>
      <c r="HK543" s="93"/>
      <c r="HL543" s="93"/>
      <c r="HM543" s="93"/>
      <c r="HN543" s="93"/>
      <c r="HO543" s="93"/>
      <c r="HP543" s="93"/>
      <c r="HQ543" s="93"/>
      <c r="HR543" s="93"/>
      <c r="HS543" s="93"/>
      <c r="HT543" s="93"/>
      <c r="HU543" s="93"/>
      <c r="HV543" s="93"/>
      <c r="HW543" s="93"/>
      <c r="HX543" s="93"/>
      <c r="HY543" s="93"/>
      <c r="HZ543" s="93"/>
      <c r="IA543" s="93"/>
      <c r="IB543" s="93"/>
      <c r="IC543" s="93"/>
      <c r="ID543" s="93"/>
      <c r="IE543" s="93"/>
      <c r="IF543" s="93"/>
      <c r="IG543" s="93"/>
      <c r="IH543" s="93"/>
      <c r="II543" s="93"/>
      <c r="IJ543" s="93"/>
      <c r="IK543" s="93"/>
      <c r="IL543" s="93"/>
      <c r="IM543" s="93"/>
      <c r="IN543" s="93"/>
      <c r="IO543" s="93"/>
      <c r="IP543" s="93"/>
      <c r="IQ543" s="93"/>
      <c r="IR543" s="93"/>
      <c r="IS543" s="93"/>
      <c r="IT543" s="93"/>
      <c r="IU543" s="93"/>
      <c r="IV543" s="93"/>
      <c r="IW543" s="93"/>
    </row>
    <row r="544" customFormat="false" ht="12.75" hidden="false" customHeight="false" outlineLevel="0" collapsed="false">
      <c r="A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3"/>
      <c r="BL544" s="93"/>
      <c r="BM544" s="93"/>
      <c r="BN544" s="93"/>
      <c r="BO544" s="93"/>
      <c r="BP544" s="93"/>
      <c r="BQ544" s="93"/>
      <c r="BR544" s="93"/>
      <c r="BS544" s="93"/>
      <c r="BT544" s="93"/>
      <c r="BU544" s="93"/>
      <c r="BV544" s="93"/>
      <c r="BW544" s="93"/>
      <c r="BX544" s="93"/>
      <c r="BY544" s="93"/>
      <c r="BZ544" s="93"/>
      <c r="CA544" s="93"/>
      <c r="CB544" s="93"/>
      <c r="CC544" s="93"/>
      <c r="CD544" s="93"/>
      <c r="CE544" s="93"/>
      <c r="CF544" s="93"/>
      <c r="CG544" s="93"/>
      <c r="CH544" s="93"/>
      <c r="CI544" s="93"/>
      <c r="CJ544" s="93"/>
      <c r="CK544" s="93"/>
      <c r="CL544" s="93"/>
      <c r="CM544" s="93"/>
      <c r="CN544" s="93"/>
      <c r="CO544" s="93"/>
      <c r="CP544" s="93"/>
      <c r="CQ544" s="93"/>
      <c r="CR544" s="93"/>
      <c r="CS544" s="93"/>
      <c r="CT544" s="93"/>
      <c r="CU544" s="93"/>
      <c r="CV544" s="93"/>
      <c r="CW544" s="93"/>
      <c r="CX544" s="93"/>
      <c r="CY544" s="93"/>
      <c r="CZ544" s="93"/>
      <c r="DA544" s="93"/>
      <c r="DB544" s="93"/>
      <c r="DC544" s="93"/>
      <c r="DD544" s="93"/>
      <c r="DE544" s="93"/>
      <c r="DF544" s="93"/>
      <c r="DG544" s="93"/>
      <c r="DH544" s="93"/>
      <c r="DI544" s="93"/>
      <c r="DJ544" s="93"/>
      <c r="DK544" s="93"/>
      <c r="DL544" s="93"/>
      <c r="DM544" s="93"/>
      <c r="DN544" s="93"/>
      <c r="DO544" s="93"/>
      <c r="DP544" s="93"/>
      <c r="DQ544" s="93"/>
      <c r="DR544" s="93"/>
      <c r="DS544" s="93"/>
      <c r="DT544" s="93"/>
      <c r="DU544" s="93"/>
      <c r="DV544" s="93"/>
      <c r="DW544" s="93"/>
      <c r="DX544" s="93"/>
      <c r="DY544" s="93"/>
      <c r="DZ544" s="93"/>
      <c r="EA544" s="93"/>
      <c r="EB544" s="93"/>
      <c r="EC544" s="93"/>
      <c r="ED544" s="93"/>
      <c r="EE544" s="93"/>
      <c r="EF544" s="93"/>
      <c r="EG544" s="93"/>
      <c r="EH544" s="93"/>
      <c r="EI544" s="93"/>
      <c r="EJ544" s="93"/>
      <c r="EK544" s="93"/>
      <c r="EL544" s="93"/>
      <c r="EM544" s="93"/>
      <c r="EN544" s="93"/>
      <c r="EO544" s="93"/>
      <c r="EP544" s="93"/>
      <c r="EQ544" s="93"/>
      <c r="ER544" s="93"/>
      <c r="ES544" s="93"/>
      <c r="ET544" s="93"/>
      <c r="EU544" s="93"/>
      <c r="EV544" s="93"/>
      <c r="EW544" s="93"/>
      <c r="EX544" s="93"/>
      <c r="EY544" s="93"/>
      <c r="EZ544" s="93"/>
      <c r="FA544" s="93"/>
      <c r="FB544" s="93"/>
      <c r="FC544" s="93"/>
      <c r="FD544" s="93"/>
      <c r="FE544" s="93"/>
      <c r="FF544" s="93"/>
      <c r="FG544" s="93"/>
      <c r="FH544" s="93"/>
      <c r="FI544" s="93"/>
      <c r="FJ544" s="93"/>
      <c r="FK544" s="93"/>
      <c r="FL544" s="93"/>
      <c r="FM544" s="93"/>
      <c r="FN544" s="93"/>
      <c r="FO544" s="93"/>
      <c r="FP544" s="93"/>
      <c r="FQ544" s="93"/>
      <c r="FR544" s="93"/>
      <c r="FS544" s="93"/>
      <c r="FT544" s="93"/>
      <c r="FU544" s="93"/>
      <c r="FV544" s="93"/>
      <c r="FW544" s="93"/>
      <c r="FX544" s="93"/>
      <c r="FY544" s="93"/>
      <c r="FZ544" s="93"/>
      <c r="GA544" s="93"/>
      <c r="GB544" s="93"/>
      <c r="GC544" s="93"/>
      <c r="GD544" s="93"/>
      <c r="GE544" s="93"/>
      <c r="GF544" s="93"/>
      <c r="GG544" s="93"/>
      <c r="GH544" s="93"/>
      <c r="GI544" s="93"/>
      <c r="GJ544" s="93"/>
      <c r="GK544" s="93"/>
      <c r="GL544" s="93"/>
      <c r="GM544" s="93"/>
      <c r="GN544" s="93"/>
      <c r="GO544" s="93"/>
      <c r="GP544" s="93"/>
      <c r="GQ544" s="93"/>
      <c r="GR544" s="93"/>
      <c r="GS544" s="93"/>
      <c r="GT544" s="93"/>
      <c r="GU544" s="93"/>
      <c r="GV544" s="93"/>
      <c r="GW544" s="93"/>
      <c r="GX544" s="93"/>
      <c r="GY544" s="93"/>
      <c r="GZ544" s="93"/>
      <c r="HA544" s="93"/>
      <c r="HB544" s="93"/>
      <c r="HC544" s="93"/>
      <c r="HD544" s="93"/>
      <c r="HE544" s="93"/>
      <c r="HF544" s="93"/>
      <c r="HG544" s="93"/>
      <c r="HH544" s="93"/>
      <c r="HI544" s="93"/>
      <c r="HJ544" s="93"/>
      <c r="HK544" s="93"/>
      <c r="HL544" s="93"/>
      <c r="HM544" s="93"/>
      <c r="HN544" s="93"/>
      <c r="HO544" s="93"/>
      <c r="HP544" s="93"/>
      <c r="HQ544" s="93"/>
      <c r="HR544" s="93"/>
      <c r="HS544" s="93"/>
      <c r="HT544" s="93"/>
      <c r="HU544" s="93"/>
      <c r="HV544" s="93"/>
      <c r="HW544" s="93"/>
      <c r="HX544" s="93"/>
      <c r="HY544" s="93"/>
      <c r="HZ544" s="93"/>
      <c r="IA544" s="93"/>
      <c r="IB544" s="93"/>
      <c r="IC544" s="93"/>
      <c r="ID544" s="93"/>
      <c r="IE544" s="93"/>
      <c r="IF544" s="93"/>
      <c r="IG544" s="93"/>
      <c r="IH544" s="93"/>
      <c r="II544" s="93"/>
      <c r="IJ544" s="93"/>
      <c r="IK544" s="93"/>
      <c r="IL544" s="93"/>
      <c r="IM544" s="93"/>
      <c r="IN544" s="93"/>
      <c r="IO544" s="93"/>
      <c r="IP544" s="93"/>
      <c r="IQ544" s="93"/>
      <c r="IR544" s="93"/>
      <c r="IS544" s="93"/>
      <c r="IT544" s="93"/>
      <c r="IU544" s="93"/>
      <c r="IV544" s="93"/>
      <c r="IW544" s="93"/>
    </row>
    <row r="545" customFormat="false" ht="12.75" hidden="false" customHeight="false" outlineLevel="0" collapsed="false">
      <c r="A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3"/>
      <c r="BL545" s="93"/>
      <c r="BM545" s="93"/>
      <c r="BN545" s="93"/>
      <c r="BO545" s="93"/>
      <c r="BP545" s="93"/>
      <c r="BQ545" s="93"/>
      <c r="BR545" s="93"/>
      <c r="BS545" s="93"/>
      <c r="BT545" s="93"/>
      <c r="BU545" s="93"/>
      <c r="BV545" s="93"/>
      <c r="BW545" s="93"/>
      <c r="BX545" s="93"/>
      <c r="BY545" s="93"/>
      <c r="BZ545" s="93"/>
      <c r="CA545" s="93"/>
      <c r="CB545" s="93"/>
      <c r="CC545" s="93"/>
      <c r="CD545" s="93"/>
      <c r="CE545" s="93"/>
      <c r="CF545" s="93"/>
      <c r="CG545" s="93"/>
      <c r="CH545" s="93"/>
      <c r="CI545" s="93"/>
      <c r="CJ545" s="93"/>
      <c r="CK545" s="93"/>
      <c r="CL545" s="93"/>
      <c r="CM545" s="93"/>
      <c r="CN545" s="93"/>
      <c r="CO545" s="93"/>
      <c r="CP545" s="93"/>
      <c r="CQ545" s="93"/>
      <c r="CR545" s="93"/>
      <c r="CS545" s="93"/>
      <c r="CT545" s="93"/>
      <c r="CU545" s="93"/>
      <c r="CV545" s="93"/>
      <c r="CW545" s="93"/>
      <c r="CX545" s="93"/>
      <c r="CY545" s="93"/>
      <c r="CZ545" s="93"/>
      <c r="DA545" s="93"/>
      <c r="DB545" s="93"/>
      <c r="DC545" s="93"/>
      <c r="DD545" s="93"/>
      <c r="DE545" s="93"/>
      <c r="DF545" s="93"/>
      <c r="DG545" s="93"/>
      <c r="DH545" s="93"/>
      <c r="DI545" s="93"/>
      <c r="DJ545" s="93"/>
      <c r="DK545" s="93"/>
      <c r="DL545" s="93"/>
      <c r="DM545" s="93"/>
      <c r="DN545" s="93"/>
      <c r="DO545" s="93"/>
      <c r="DP545" s="93"/>
      <c r="DQ545" s="93"/>
      <c r="DR545" s="93"/>
      <c r="DS545" s="93"/>
      <c r="DT545" s="93"/>
      <c r="DU545" s="93"/>
      <c r="DV545" s="93"/>
      <c r="DW545" s="93"/>
      <c r="DX545" s="93"/>
      <c r="DY545" s="93"/>
      <c r="DZ545" s="93"/>
      <c r="EA545" s="93"/>
      <c r="EB545" s="93"/>
      <c r="EC545" s="93"/>
      <c r="ED545" s="93"/>
      <c r="EE545" s="93"/>
      <c r="EF545" s="93"/>
      <c r="EG545" s="93"/>
      <c r="EH545" s="93"/>
      <c r="EI545" s="93"/>
      <c r="EJ545" s="93"/>
      <c r="EK545" s="93"/>
      <c r="EL545" s="93"/>
      <c r="EM545" s="93"/>
      <c r="EN545" s="93"/>
      <c r="EO545" s="93"/>
      <c r="EP545" s="93"/>
      <c r="EQ545" s="93"/>
      <c r="ER545" s="93"/>
      <c r="ES545" s="93"/>
      <c r="ET545" s="93"/>
      <c r="EU545" s="93"/>
      <c r="EV545" s="93"/>
      <c r="EW545" s="93"/>
      <c r="EX545" s="93"/>
      <c r="EY545" s="93"/>
      <c r="EZ545" s="93"/>
      <c r="FA545" s="93"/>
      <c r="FB545" s="93"/>
      <c r="FC545" s="93"/>
      <c r="FD545" s="93"/>
      <c r="FE545" s="93"/>
      <c r="FF545" s="93"/>
      <c r="FG545" s="93"/>
      <c r="FH545" s="93"/>
      <c r="FI545" s="93"/>
      <c r="FJ545" s="93"/>
      <c r="FK545" s="93"/>
      <c r="FL545" s="93"/>
      <c r="FM545" s="93"/>
      <c r="FN545" s="93"/>
      <c r="FO545" s="93"/>
      <c r="FP545" s="93"/>
      <c r="FQ545" s="93"/>
      <c r="FR545" s="93"/>
      <c r="FS545" s="93"/>
      <c r="FT545" s="93"/>
      <c r="FU545" s="93"/>
      <c r="FV545" s="93"/>
      <c r="FW545" s="93"/>
      <c r="FX545" s="93"/>
      <c r="FY545" s="93"/>
      <c r="FZ545" s="93"/>
      <c r="GA545" s="93"/>
      <c r="GB545" s="93"/>
      <c r="GC545" s="93"/>
      <c r="GD545" s="93"/>
      <c r="GE545" s="93"/>
      <c r="GF545" s="93"/>
      <c r="GG545" s="93"/>
      <c r="GH545" s="93"/>
      <c r="GI545" s="93"/>
      <c r="GJ545" s="93"/>
      <c r="GK545" s="93"/>
      <c r="GL545" s="93"/>
      <c r="GM545" s="93"/>
      <c r="GN545" s="93"/>
      <c r="GO545" s="93"/>
      <c r="GP545" s="93"/>
      <c r="GQ545" s="93"/>
      <c r="GR545" s="93"/>
      <c r="GS545" s="93"/>
      <c r="GT545" s="93"/>
      <c r="GU545" s="93"/>
      <c r="GV545" s="93"/>
      <c r="GW545" s="93"/>
      <c r="GX545" s="93"/>
      <c r="GY545" s="93"/>
      <c r="GZ545" s="93"/>
      <c r="HA545" s="93"/>
      <c r="HB545" s="93"/>
      <c r="HC545" s="93"/>
      <c r="HD545" s="93"/>
      <c r="HE545" s="93"/>
      <c r="HF545" s="93"/>
      <c r="HG545" s="93"/>
      <c r="HH545" s="93"/>
      <c r="HI545" s="93"/>
      <c r="HJ545" s="93"/>
      <c r="HK545" s="93"/>
      <c r="HL545" s="93"/>
      <c r="HM545" s="93"/>
      <c r="HN545" s="93"/>
      <c r="HO545" s="93"/>
      <c r="HP545" s="93"/>
      <c r="HQ545" s="93"/>
      <c r="HR545" s="93"/>
      <c r="HS545" s="93"/>
      <c r="HT545" s="93"/>
      <c r="HU545" s="93"/>
      <c r="HV545" s="93"/>
      <c r="HW545" s="93"/>
      <c r="HX545" s="93"/>
      <c r="HY545" s="93"/>
      <c r="HZ545" s="93"/>
      <c r="IA545" s="93"/>
      <c r="IB545" s="93"/>
      <c r="IC545" s="93"/>
      <c r="ID545" s="93"/>
      <c r="IE545" s="93"/>
      <c r="IF545" s="93"/>
      <c r="IG545" s="93"/>
      <c r="IH545" s="93"/>
      <c r="II545" s="93"/>
      <c r="IJ545" s="93"/>
      <c r="IK545" s="93"/>
      <c r="IL545" s="93"/>
      <c r="IM545" s="93"/>
      <c r="IN545" s="93"/>
      <c r="IO545" s="93"/>
      <c r="IP545" s="93"/>
      <c r="IQ545" s="93"/>
      <c r="IR545" s="93"/>
      <c r="IS545" s="93"/>
      <c r="IT545" s="93"/>
      <c r="IU545" s="93"/>
      <c r="IV545" s="93"/>
      <c r="IW545" s="93"/>
    </row>
    <row r="546" customFormat="false" ht="12.75" hidden="false" customHeight="false" outlineLevel="0" collapsed="false">
      <c r="A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  <c r="BG546" s="93"/>
      <c r="BH546" s="93"/>
      <c r="BI546" s="93"/>
      <c r="BJ546" s="93"/>
      <c r="BK546" s="93"/>
      <c r="BL546" s="93"/>
      <c r="BM546" s="93"/>
      <c r="BN546" s="93"/>
      <c r="BO546" s="93"/>
      <c r="BP546" s="93"/>
      <c r="BQ546" s="93"/>
      <c r="BR546" s="93"/>
      <c r="BS546" s="93"/>
      <c r="BT546" s="93"/>
      <c r="BU546" s="93"/>
      <c r="BV546" s="93"/>
      <c r="BW546" s="93"/>
      <c r="BX546" s="93"/>
      <c r="BY546" s="93"/>
      <c r="BZ546" s="93"/>
      <c r="CA546" s="93"/>
      <c r="CB546" s="93"/>
      <c r="CC546" s="93"/>
      <c r="CD546" s="93"/>
      <c r="CE546" s="93"/>
      <c r="CF546" s="93"/>
      <c r="CG546" s="93"/>
      <c r="CH546" s="93"/>
      <c r="CI546" s="93"/>
      <c r="CJ546" s="93"/>
      <c r="CK546" s="93"/>
      <c r="CL546" s="93"/>
      <c r="CM546" s="93"/>
      <c r="CN546" s="93"/>
      <c r="CO546" s="93"/>
      <c r="CP546" s="93"/>
      <c r="CQ546" s="93"/>
      <c r="CR546" s="93"/>
      <c r="CS546" s="93"/>
      <c r="CT546" s="93"/>
      <c r="CU546" s="93"/>
      <c r="CV546" s="93"/>
      <c r="CW546" s="93"/>
      <c r="CX546" s="93"/>
      <c r="CY546" s="93"/>
      <c r="CZ546" s="93"/>
      <c r="DA546" s="93"/>
      <c r="DB546" s="93"/>
      <c r="DC546" s="93"/>
      <c r="DD546" s="93"/>
      <c r="DE546" s="93"/>
      <c r="DF546" s="93"/>
      <c r="DG546" s="93"/>
      <c r="DH546" s="93"/>
      <c r="DI546" s="93"/>
      <c r="DJ546" s="93"/>
      <c r="DK546" s="93"/>
      <c r="DL546" s="93"/>
      <c r="DM546" s="93"/>
      <c r="DN546" s="93"/>
      <c r="DO546" s="93"/>
      <c r="DP546" s="93"/>
      <c r="DQ546" s="93"/>
      <c r="DR546" s="93"/>
      <c r="DS546" s="93"/>
      <c r="DT546" s="93"/>
      <c r="DU546" s="93"/>
      <c r="DV546" s="93"/>
      <c r="DW546" s="93"/>
      <c r="DX546" s="93"/>
      <c r="DY546" s="93"/>
      <c r="DZ546" s="93"/>
      <c r="EA546" s="93"/>
      <c r="EB546" s="93"/>
      <c r="EC546" s="93"/>
      <c r="ED546" s="93"/>
      <c r="EE546" s="93"/>
      <c r="EF546" s="93"/>
      <c r="EG546" s="93"/>
      <c r="EH546" s="93"/>
      <c r="EI546" s="93"/>
      <c r="EJ546" s="93"/>
      <c r="EK546" s="93"/>
      <c r="EL546" s="93"/>
      <c r="EM546" s="93"/>
      <c r="EN546" s="93"/>
      <c r="EO546" s="93"/>
      <c r="EP546" s="93"/>
      <c r="EQ546" s="93"/>
      <c r="ER546" s="93"/>
      <c r="ES546" s="93"/>
      <c r="ET546" s="93"/>
      <c r="EU546" s="93"/>
      <c r="EV546" s="93"/>
      <c r="EW546" s="93"/>
      <c r="EX546" s="93"/>
      <c r="EY546" s="93"/>
      <c r="EZ546" s="93"/>
      <c r="FA546" s="93"/>
      <c r="FB546" s="93"/>
      <c r="FC546" s="93"/>
      <c r="FD546" s="93"/>
      <c r="FE546" s="93"/>
      <c r="FF546" s="93"/>
      <c r="FG546" s="93"/>
      <c r="FH546" s="93"/>
      <c r="FI546" s="93"/>
      <c r="FJ546" s="93"/>
      <c r="FK546" s="93"/>
      <c r="FL546" s="93"/>
      <c r="FM546" s="93"/>
      <c r="FN546" s="93"/>
      <c r="FO546" s="93"/>
      <c r="FP546" s="93"/>
      <c r="FQ546" s="93"/>
      <c r="FR546" s="93"/>
      <c r="FS546" s="93"/>
      <c r="FT546" s="93"/>
      <c r="FU546" s="93"/>
      <c r="FV546" s="93"/>
      <c r="FW546" s="93"/>
      <c r="FX546" s="93"/>
      <c r="FY546" s="93"/>
      <c r="FZ546" s="93"/>
      <c r="GA546" s="93"/>
      <c r="GB546" s="93"/>
      <c r="GC546" s="93"/>
      <c r="GD546" s="93"/>
      <c r="GE546" s="93"/>
      <c r="GF546" s="93"/>
      <c r="GG546" s="93"/>
      <c r="GH546" s="93"/>
      <c r="GI546" s="93"/>
      <c r="GJ546" s="93"/>
      <c r="GK546" s="93"/>
      <c r="GL546" s="93"/>
      <c r="GM546" s="93"/>
      <c r="GN546" s="93"/>
      <c r="GO546" s="93"/>
      <c r="GP546" s="93"/>
      <c r="GQ546" s="93"/>
      <c r="GR546" s="93"/>
      <c r="GS546" s="93"/>
      <c r="GT546" s="93"/>
      <c r="GU546" s="93"/>
      <c r="GV546" s="93"/>
      <c r="GW546" s="93"/>
      <c r="GX546" s="93"/>
      <c r="GY546" s="93"/>
      <c r="GZ546" s="93"/>
      <c r="HA546" s="93"/>
      <c r="HB546" s="93"/>
      <c r="HC546" s="93"/>
      <c r="HD546" s="93"/>
      <c r="HE546" s="93"/>
      <c r="HF546" s="93"/>
      <c r="HG546" s="93"/>
      <c r="HH546" s="93"/>
      <c r="HI546" s="93"/>
      <c r="HJ546" s="93"/>
      <c r="HK546" s="93"/>
      <c r="HL546" s="93"/>
      <c r="HM546" s="93"/>
      <c r="HN546" s="93"/>
      <c r="HO546" s="93"/>
      <c r="HP546" s="93"/>
      <c r="HQ546" s="93"/>
      <c r="HR546" s="93"/>
      <c r="HS546" s="93"/>
      <c r="HT546" s="93"/>
      <c r="HU546" s="93"/>
      <c r="HV546" s="93"/>
      <c r="HW546" s="93"/>
      <c r="HX546" s="93"/>
      <c r="HY546" s="93"/>
      <c r="HZ546" s="93"/>
      <c r="IA546" s="93"/>
      <c r="IB546" s="93"/>
      <c r="IC546" s="93"/>
      <c r="ID546" s="93"/>
      <c r="IE546" s="93"/>
      <c r="IF546" s="93"/>
      <c r="IG546" s="93"/>
      <c r="IH546" s="93"/>
      <c r="II546" s="93"/>
      <c r="IJ546" s="93"/>
      <c r="IK546" s="93"/>
      <c r="IL546" s="93"/>
      <c r="IM546" s="93"/>
      <c r="IN546" s="93"/>
      <c r="IO546" s="93"/>
      <c r="IP546" s="93"/>
      <c r="IQ546" s="93"/>
      <c r="IR546" s="93"/>
      <c r="IS546" s="93"/>
      <c r="IT546" s="93"/>
      <c r="IU546" s="93"/>
      <c r="IV546" s="93"/>
      <c r="IW546" s="93"/>
    </row>
    <row r="547" customFormat="false" ht="12.75" hidden="false" customHeight="false" outlineLevel="0" collapsed="false">
      <c r="A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3"/>
      <c r="BL547" s="93"/>
      <c r="BM547" s="93"/>
      <c r="BN547" s="93"/>
      <c r="BO547" s="93"/>
      <c r="BP547" s="93"/>
      <c r="BQ547" s="93"/>
      <c r="BR547" s="93"/>
      <c r="BS547" s="93"/>
      <c r="BT547" s="93"/>
      <c r="BU547" s="93"/>
      <c r="BV547" s="93"/>
      <c r="BW547" s="93"/>
      <c r="BX547" s="93"/>
      <c r="BY547" s="93"/>
      <c r="BZ547" s="93"/>
      <c r="CA547" s="93"/>
      <c r="CB547" s="93"/>
      <c r="CC547" s="93"/>
      <c r="CD547" s="93"/>
      <c r="CE547" s="93"/>
      <c r="CF547" s="93"/>
      <c r="CG547" s="93"/>
      <c r="CH547" s="93"/>
      <c r="CI547" s="93"/>
      <c r="CJ547" s="93"/>
      <c r="CK547" s="93"/>
      <c r="CL547" s="93"/>
      <c r="CM547" s="93"/>
      <c r="CN547" s="93"/>
      <c r="CO547" s="93"/>
      <c r="CP547" s="93"/>
      <c r="CQ547" s="93"/>
      <c r="CR547" s="93"/>
      <c r="CS547" s="93"/>
      <c r="CT547" s="93"/>
      <c r="CU547" s="93"/>
      <c r="CV547" s="93"/>
      <c r="CW547" s="93"/>
      <c r="CX547" s="93"/>
      <c r="CY547" s="93"/>
      <c r="CZ547" s="93"/>
      <c r="DA547" s="93"/>
      <c r="DB547" s="93"/>
      <c r="DC547" s="93"/>
      <c r="DD547" s="93"/>
      <c r="DE547" s="93"/>
      <c r="DF547" s="93"/>
      <c r="DG547" s="93"/>
      <c r="DH547" s="93"/>
      <c r="DI547" s="93"/>
      <c r="DJ547" s="93"/>
      <c r="DK547" s="93"/>
      <c r="DL547" s="93"/>
      <c r="DM547" s="93"/>
      <c r="DN547" s="93"/>
      <c r="DO547" s="93"/>
      <c r="DP547" s="93"/>
      <c r="DQ547" s="93"/>
      <c r="DR547" s="93"/>
      <c r="DS547" s="93"/>
      <c r="DT547" s="93"/>
      <c r="DU547" s="93"/>
      <c r="DV547" s="93"/>
      <c r="DW547" s="93"/>
      <c r="DX547" s="93"/>
      <c r="DY547" s="93"/>
      <c r="DZ547" s="93"/>
      <c r="EA547" s="93"/>
      <c r="EB547" s="93"/>
      <c r="EC547" s="93"/>
      <c r="ED547" s="93"/>
      <c r="EE547" s="93"/>
      <c r="EF547" s="93"/>
      <c r="EG547" s="93"/>
      <c r="EH547" s="93"/>
      <c r="EI547" s="93"/>
      <c r="EJ547" s="93"/>
      <c r="EK547" s="93"/>
      <c r="EL547" s="93"/>
      <c r="EM547" s="93"/>
      <c r="EN547" s="93"/>
      <c r="EO547" s="93"/>
      <c r="EP547" s="93"/>
      <c r="EQ547" s="93"/>
      <c r="ER547" s="93"/>
      <c r="ES547" s="93"/>
      <c r="ET547" s="93"/>
      <c r="EU547" s="93"/>
      <c r="EV547" s="93"/>
      <c r="EW547" s="93"/>
      <c r="EX547" s="93"/>
      <c r="EY547" s="93"/>
      <c r="EZ547" s="93"/>
      <c r="FA547" s="93"/>
      <c r="FB547" s="93"/>
      <c r="FC547" s="93"/>
      <c r="FD547" s="93"/>
      <c r="FE547" s="93"/>
      <c r="FF547" s="93"/>
      <c r="FG547" s="93"/>
      <c r="FH547" s="93"/>
      <c r="FI547" s="93"/>
      <c r="FJ547" s="93"/>
      <c r="FK547" s="93"/>
      <c r="FL547" s="93"/>
      <c r="FM547" s="93"/>
      <c r="FN547" s="93"/>
      <c r="FO547" s="93"/>
      <c r="FP547" s="93"/>
      <c r="FQ547" s="93"/>
      <c r="FR547" s="93"/>
      <c r="FS547" s="93"/>
      <c r="FT547" s="93"/>
      <c r="FU547" s="93"/>
      <c r="FV547" s="93"/>
      <c r="FW547" s="93"/>
      <c r="FX547" s="93"/>
      <c r="FY547" s="93"/>
      <c r="FZ547" s="93"/>
      <c r="GA547" s="93"/>
      <c r="GB547" s="93"/>
      <c r="GC547" s="93"/>
      <c r="GD547" s="93"/>
      <c r="GE547" s="93"/>
      <c r="GF547" s="93"/>
      <c r="GG547" s="93"/>
      <c r="GH547" s="93"/>
      <c r="GI547" s="93"/>
      <c r="GJ547" s="93"/>
      <c r="GK547" s="93"/>
      <c r="GL547" s="93"/>
      <c r="GM547" s="93"/>
      <c r="GN547" s="93"/>
      <c r="GO547" s="93"/>
      <c r="GP547" s="93"/>
      <c r="GQ547" s="93"/>
      <c r="GR547" s="93"/>
      <c r="GS547" s="93"/>
      <c r="GT547" s="93"/>
      <c r="GU547" s="93"/>
      <c r="GV547" s="93"/>
      <c r="GW547" s="93"/>
      <c r="GX547" s="93"/>
      <c r="GY547" s="93"/>
      <c r="GZ547" s="93"/>
      <c r="HA547" s="93"/>
      <c r="HB547" s="93"/>
      <c r="HC547" s="93"/>
      <c r="HD547" s="93"/>
      <c r="HE547" s="93"/>
      <c r="HF547" s="93"/>
      <c r="HG547" s="93"/>
      <c r="HH547" s="93"/>
      <c r="HI547" s="93"/>
      <c r="HJ547" s="93"/>
      <c r="HK547" s="93"/>
      <c r="HL547" s="93"/>
      <c r="HM547" s="93"/>
      <c r="HN547" s="93"/>
      <c r="HO547" s="93"/>
      <c r="HP547" s="93"/>
      <c r="HQ547" s="93"/>
      <c r="HR547" s="93"/>
      <c r="HS547" s="93"/>
      <c r="HT547" s="93"/>
      <c r="HU547" s="93"/>
      <c r="HV547" s="93"/>
      <c r="HW547" s="93"/>
      <c r="HX547" s="93"/>
      <c r="HY547" s="93"/>
      <c r="HZ547" s="93"/>
      <c r="IA547" s="93"/>
      <c r="IB547" s="93"/>
      <c r="IC547" s="93"/>
      <c r="ID547" s="93"/>
      <c r="IE547" s="93"/>
      <c r="IF547" s="93"/>
      <c r="IG547" s="93"/>
      <c r="IH547" s="93"/>
      <c r="II547" s="93"/>
      <c r="IJ547" s="93"/>
      <c r="IK547" s="93"/>
      <c r="IL547" s="93"/>
      <c r="IM547" s="93"/>
      <c r="IN547" s="93"/>
      <c r="IO547" s="93"/>
      <c r="IP547" s="93"/>
      <c r="IQ547" s="93"/>
      <c r="IR547" s="93"/>
      <c r="IS547" s="93"/>
      <c r="IT547" s="93"/>
      <c r="IU547" s="93"/>
      <c r="IV547" s="93"/>
      <c r="IW547" s="93"/>
    </row>
    <row r="548" customFormat="false" ht="12.75" hidden="false" customHeight="false" outlineLevel="0" collapsed="false">
      <c r="A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3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  <c r="EE548" s="93"/>
      <c r="EF548" s="93"/>
      <c r="EG548" s="93"/>
      <c r="EH548" s="93"/>
      <c r="EI548" s="93"/>
      <c r="EJ548" s="93"/>
      <c r="EK548" s="93"/>
      <c r="EL548" s="93"/>
      <c r="EM548" s="93"/>
      <c r="EN548" s="93"/>
      <c r="EO548" s="93"/>
      <c r="EP548" s="93"/>
      <c r="EQ548" s="93"/>
      <c r="ER548" s="93"/>
      <c r="ES548" s="93"/>
      <c r="ET548" s="93"/>
      <c r="EU548" s="93"/>
      <c r="EV548" s="93"/>
      <c r="EW548" s="93"/>
      <c r="EX548" s="93"/>
      <c r="EY548" s="93"/>
      <c r="EZ548" s="93"/>
      <c r="FA548" s="93"/>
      <c r="FB548" s="93"/>
      <c r="FC548" s="93"/>
      <c r="FD548" s="93"/>
      <c r="FE548" s="93"/>
      <c r="FF548" s="93"/>
      <c r="FG548" s="93"/>
      <c r="FH548" s="93"/>
      <c r="FI548" s="93"/>
      <c r="FJ548" s="93"/>
      <c r="FK548" s="93"/>
      <c r="FL548" s="93"/>
      <c r="FM548" s="93"/>
      <c r="FN548" s="93"/>
      <c r="FO548" s="93"/>
      <c r="FP548" s="93"/>
      <c r="FQ548" s="93"/>
      <c r="FR548" s="93"/>
      <c r="FS548" s="93"/>
      <c r="FT548" s="93"/>
      <c r="FU548" s="93"/>
      <c r="FV548" s="93"/>
      <c r="FW548" s="93"/>
      <c r="FX548" s="93"/>
      <c r="FY548" s="93"/>
      <c r="FZ548" s="93"/>
      <c r="GA548" s="93"/>
      <c r="GB548" s="93"/>
      <c r="GC548" s="93"/>
      <c r="GD548" s="93"/>
      <c r="GE548" s="93"/>
      <c r="GF548" s="93"/>
      <c r="GG548" s="93"/>
      <c r="GH548" s="93"/>
      <c r="GI548" s="93"/>
      <c r="GJ548" s="93"/>
      <c r="GK548" s="93"/>
      <c r="GL548" s="93"/>
      <c r="GM548" s="93"/>
      <c r="GN548" s="93"/>
      <c r="GO548" s="93"/>
      <c r="GP548" s="93"/>
      <c r="GQ548" s="93"/>
      <c r="GR548" s="93"/>
      <c r="GS548" s="93"/>
      <c r="GT548" s="93"/>
      <c r="GU548" s="93"/>
      <c r="GV548" s="93"/>
      <c r="GW548" s="93"/>
      <c r="GX548" s="93"/>
      <c r="GY548" s="93"/>
      <c r="GZ548" s="93"/>
      <c r="HA548" s="93"/>
      <c r="HB548" s="93"/>
      <c r="HC548" s="93"/>
      <c r="HD548" s="93"/>
      <c r="HE548" s="93"/>
      <c r="HF548" s="93"/>
      <c r="HG548" s="93"/>
      <c r="HH548" s="93"/>
      <c r="HI548" s="93"/>
      <c r="HJ548" s="93"/>
      <c r="HK548" s="93"/>
      <c r="HL548" s="93"/>
      <c r="HM548" s="93"/>
      <c r="HN548" s="93"/>
      <c r="HO548" s="93"/>
      <c r="HP548" s="93"/>
      <c r="HQ548" s="93"/>
      <c r="HR548" s="93"/>
      <c r="HS548" s="93"/>
      <c r="HT548" s="93"/>
      <c r="HU548" s="93"/>
      <c r="HV548" s="93"/>
      <c r="HW548" s="93"/>
      <c r="HX548" s="93"/>
      <c r="HY548" s="93"/>
      <c r="HZ548" s="93"/>
      <c r="IA548" s="93"/>
      <c r="IB548" s="93"/>
      <c r="IC548" s="93"/>
      <c r="ID548" s="93"/>
      <c r="IE548" s="93"/>
      <c r="IF548" s="93"/>
      <c r="IG548" s="93"/>
      <c r="IH548" s="93"/>
      <c r="II548" s="93"/>
      <c r="IJ548" s="93"/>
      <c r="IK548" s="93"/>
      <c r="IL548" s="93"/>
      <c r="IM548" s="93"/>
      <c r="IN548" s="93"/>
      <c r="IO548" s="93"/>
      <c r="IP548" s="93"/>
      <c r="IQ548" s="93"/>
      <c r="IR548" s="93"/>
      <c r="IS548" s="93"/>
      <c r="IT548" s="93"/>
      <c r="IU548" s="93"/>
      <c r="IV548" s="93"/>
      <c r="IW548" s="93"/>
    </row>
    <row r="549" customFormat="false" ht="12.75" hidden="false" customHeight="false" outlineLevel="0" collapsed="false">
      <c r="A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  <c r="BG549" s="93"/>
      <c r="BH549" s="93"/>
      <c r="BI549" s="93"/>
      <c r="BJ549" s="93"/>
      <c r="BK549" s="93"/>
      <c r="BL549" s="93"/>
      <c r="BM549" s="93"/>
      <c r="BN549" s="93"/>
      <c r="BO549" s="93"/>
      <c r="BP549" s="93"/>
      <c r="BQ549" s="93"/>
      <c r="BR549" s="93"/>
      <c r="BS549" s="93"/>
      <c r="BT549" s="93"/>
      <c r="BU549" s="93"/>
      <c r="BV549" s="93"/>
      <c r="BW549" s="93"/>
      <c r="BX549" s="93"/>
      <c r="BY549" s="93"/>
      <c r="BZ549" s="93"/>
      <c r="CA549" s="93"/>
      <c r="CB549" s="93"/>
      <c r="CC549" s="93"/>
      <c r="CD549" s="93"/>
      <c r="CE549" s="93"/>
      <c r="CF549" s="93"/>
      <c r="CG549" s="93"/>
      <c r="CH549" s="93"/>
      <c r="CI549" s="93"/>
      <c r="CJ549" s="93"/>
      <c r="CK549" s="93"/>
      <c r="CL549" s="93"/>
      <c r="CM549" s="93"/>
      <c r="CN549" s="93"/>
      <c r="CO549" s="93"/>
      <c r="CP549" s="93"/>
      <c r="CQ549" s="93"/>
      <c r="CR549" s="93"/>
      <c r="CS549" s="93"/>
      <c r="CT549" s="93"/>
      <c r="CU549" s="93"/>
      <c r="CV549" s="93"/>
      <c r="CW549" s="93"/>
      <c r="CX549" s="93"/>
      <c r="CY549" s="93"/>
      <c r="CZ549" s="93"/>
      <c r="DA549" s="93"/>
      <c r="DB549" s="93"/>
      <c r="DC549" s="93"/>
      <c r="DD549" s="93"/>
      <c r="DE549" s="93"/>
      <c r="DF549" s="93"/>
      <c r="DG549" s="93"/>
      <c r="DH549" s="93"/>
      <c r="DI549" s="93"/>
      <c r="DJ549" s="93"/>
      <c r="DK549" s="93"/>
      <c r="DL549" s="93"/>
      <c r="DM549" s="93"/>
      <c r="DN549" s="93"/>
      <c r="DO549" s="93"/>
      <c r="DP549" s="93"/>
      <c r="DQ549" s="93"/>
      <c r="DR549" s="93"/>
      <c r="DS549" s="93"/>
      <c r="DT549" s="93"/>
      <c r="DU549" s="93"/>
      <c r="DV549" s="93"/>
      <c r="DW549" s="93"/>
      <c r="DX549" s="93"/>
      <c r="DY549" s="93"/>
      <c r="DZ549" s="93"/>
      <c r="EA549" s="93"/>
      <c r="EB549" s="93"/>
      <c r="EC549" s="93"/>
      <c r="ED549" s="93"/>
      <c r="EE549" s="93"/>
      <c r="EF549" s="93"/>
      <c r="EG549" s="93"/>
      <c r="EH549" s="93"/>
      <c r="EI549" s="93"/>
      <c r="EJ549" s="93"/>
      <c r="EK549" s="93"/>
      <c r="EL549" s="93"/>
      <c r="EM549" s="93"/>
      <c r="EN549" s="93"/>
      <c r="EO549" s="93"/>
      <c r="EP549" s="93"/>
      <c r="EQ549" s="93"/>
      <c r="ER549" s="93"/>
      <c r="ES549" s="93"/>
      <c r="ET549" s="93"/>
      <c r="EU549" s="93"/>
      <c r="EV549" s="93"/>
      <c r="EW549" s="93"/>
      <c r="EX549" s="93"/>
      <c r="EY549" s="93"/>
      <c r="EZ549" s="93"/>
      <c r="FA549" s="93"/>
      <c r="FB549" s="93"/>
      <c r="FC549" s="93"/>
      <c r="FD549" s="93"/>
      <c r="FE549" s="93"/>
      <c r="FF549" s="93"/>
      <c r="FG549" s="93"/>
      <c r="FH549" s="93"/>
      <c r="FI549" s="93"/>
      <c r="FJ549" s="93"/>
      <c r="FK549" s="93"/>
      <c r="FL549" s="93"/>
      <c r="FM549" s="93"/>
      <c r="FN549" s="93"/>
      <c r="FO549" s="93"/>
      <c r="FP549" s="93"/>
      <c r="FQ549" s="93"/>
      <c r="FR549" s="93"/>
      <c r="FS549" s="93"/>
      <c r="FT549" s="93"/>
      <c r="FU549" s="93"/>
      <c r="FV549" s="93"/>
      <c r="FW549" s="93"/>
      <c r="FX549" s="93"/>
      <c r="FY549" s="93"/>
      <c r="FZ549" s="93"/>
      <c r="GA549" s="93"/>
      <c r="GB549" s="93"/>
      <c r="GC549" s="93"/>
      <c r="GD549" s="93"/>
      <c r="GE549" s="93"/>
      <c r="GF549" s="93"/>
      <c r="GG549" s="93"/>
      <c r="GH549" s="93"/>
      <c r="GI549" s="93"/>
      <c r="GJ549" s="93"/>
      <c r="GK549" s="93"/>
      <c r="GL549" s="93"/>
      <c r="GM549" s="93"/>
      <c r="GN549" s="93"/>
      <c r="GO549" s="93"/>
      <c r="GP549" s="93"/>
      <c r="GQ549" s="93"/>
      <c r="GR549" s="93"/>
      <c r="GS549" s="93"/>
      <c r="GT549" s="93"/>
      <c r="GU549" s="93"/>
      <c r="GV549" s="93"/>
      <c r="GW549" s="93"/>
      <c r="GX549" s="93"/>
      <c r="GY549" s="93"/>
      <c r="GZ549" s="93"/>
      <c r="HA549" s="93"/>
      <c r="HB549" s="93"/>
      <c r="HC549" s="93"/>
      <c r="HD549" s="93"/>
      <c r="HE549" s="93"/>
      <c r="HF549" s="93"/>
      <c r="HG549" s="93"/>
      <c r="HH549" s="93"/>
      <c r="HI549" s="93"/>
      <c r="HJ549" s="93"/>
      <c r="HK549" s="93"/>
      <c r="HL549" s="93"/>
      <c r="HM549" s="93"/>
      <c r="HN549" s="93"/>
      <c r="HO549" s="93"/>
      <c r="HP549" s="93"/>
      <c r="HQ549" s="93"/>
      <c r="HR549" s="93"/>
      <c r="HS549" s="93"/>
      <c r="HT549" s="93"/>
      <c r="HU549" s="93"/>
      <c r="HV549" s="93"/>
      <c r="HW549" s="93"/>
      <c r="HX549" s="93"/>
      <c r="HY549" s="93"/>
      <c r="HZ549" s="93"/>
      <c r="IA549" s="93"/>
      <c r="IB549" s="93"/>
      <c r="IC549" s="93"/>
      <c r="ID549" s="93"/>
      <c r="IE549" s="93"/>
      <c r="IF549" s="93"/>
      <c r="IG549" s="93"/>
      <c r="IH549" s="93"/>
      <c r="II549" s="93"/>
      <c r="IJ549" s="93"/>
      <c r="IK549" s="93"/>
      <c r="IL549" s="93"/>
      <c r="IM549" s="93"/>
      <c r="IN549" s="93"/>
      <c r="IO549" s="93"/>
      <c r="IP549" s="93"/>
      <c r="IQ549" s="93"/>
      <c r="IR549" s="93"/>
      <c r="IS549" s="93"/>
      <c r="IT549" s="93"/>
      <c r="IU549" s="93"/>
      <c r="IV549" s="93"/>
      <c r="IW549" s="93"/>
    </row>
    <row r="550" customFormat="false" ht="12.75" hidden="false" customHeight="false" outlineLevel="0" collapsed="false">
      <c r="A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  <c r="BG550" s="93"/>
      <c r="BH550" s="93"/>
      <c r="BI550" s="93"/>
      <c r="BJ550" s="93"/>
      <c r="BK550" s="93"/>
      <c r="BL550" s="93"/>
      <c r="BM550" s="93"/>
      <c r="BN550" s="93"/>
      <c r="BO550" s="93"/>
      <c r="BP550" s="93"/>
      <c r="BQ550" s="93"/>
      <c r="BR550" s="93"/>
      <c r="BS550" s="93"/>
      <c r="BT550" s="93"/>
      <c r="BU550" s="93"/>
      <c r="BV550" s="93"/>
      <c r="BW550" s="93"/>
      <c r="BX550" s="93"/>
      <c r="BY550" s="93"/>
      <c r="BZ550" s="93"/>
      <c r="CA550" s="93"/>
      <c r="CB550" s="93"/>
      <c r="CC550" s="93"/>
      <c r="CD550" s="93"/>
      <c r="CE550" s="93"/>
      <c r="CF550" s="93"/>
      <c r="CG550" s="93"/>
      <c r="CH550" s="93"/>
      <c r="CI550" s="93"/>
      <c r="CJ550" s="93"/>
      <c r="CK550" s="93"/>
      <c r="CL550" s="93"/>
      <c r="CM550" s="93"/>
      <c r="CN550" s="93"/>
      <c r="CO550" s="93"/>
      <c r="CP550" s="93"/>
      <c r="CQ550" s="93"/>
      <c r="CR550" s="93"/>
      <c r="CS550" s="93"/>
      <c r="CT550" s="93"/>
      <c r="CU550" s="93"/>
      <c r="CV550" s="93"/>
      <c r="CW550" s="93"/>
      <c r="CX550" s="93"/>
      <c r="CY550" s="93"/>
      <c r="CZ550" s="93"/>
      <c r="DA550" s="93"/>
      <c r="DB550" s="93"/>
      <c r="DC550" s="93"/>
      <c r="DD550" s="93"/>
      <c r="DE550" s="93"/>
      <c r="DF550" s="93"/>
      <c r="DG550" s="93"/>
      <c r="DH550" s="93"/>
      <c r="DI550" s="93"/>
      <c r="DJ550" s="93"/>
      <c r="DK550" s="93"/>
      <c r="DL550" s="93"/>
      <c r="DM550" s="93"/>
      <c r="DN550" s="93"/>
      <c r="DO550" s="93"/>
      <c r="DP550" s="93"/>
      <c r="DQ550" s="93"/>
      <c r="DR550" s="93"/>
      <c r="DS550" s="93"/>
      <c r="DT550" s="93"/>
      <c r="DU550" s="93"/>
      <c r="DV550" s="93"/>
      <c r="DW550" s="93"/>
      <c r="DX550" s="93"/>
      <c r="DY550" s="93"/>
      <c r="DZ550" s="93"/>
      <c r="EA550" s="93"/>
      <c r="EB550" s="93"/>
      <c r="EC550" s="93"/>
      <c r="ED550" s="93"/>
      <c r="EE550" s="93"/>
      <c r="EF550" s="93"/>
      <c r="EG550" s="93"/>
      <c r="EH550" s="93"/>
      <c r="EI550" s="93"/>
      <c r="EJ550" s="93"/>
      <c r="EK550" s="93"/>
      <c r="EL550" s="93"/>
      <c r="EM550" s="93"/>
      <c r="EN550" s="93"/>
      <c r="EO550" s="93"/>
      <c r="EP550" s="93"/>
      <c r="EQ550" s="93"/>
      <c r="ER550" s="93"/>
      <c r="ES550" s="93"/>
      <c r="ET550" s="93"/>
      <c r="EU550" s="93"/>
      <c r="EV550" s="93"/>
      <c r="EW550" s="93"/>
      <c r="EX550" s="93"/>
      <c r="EY550" s="93"/>
      <c r="EZ550" s="93"/>
      <c r="FA550" s="93"/>
      <c r="FB550" s="93"/>
      <c r="FC550" s="93"/>
      <c r="FD550" s="93"/>
      <c r="FE550" s="93"/>
      <c r="FF550" s="93"/>
      <c r="FG550" s="93"/>
      <c r="FH550" s="93"/>
      <c r="FI550" s="93"/>
      <c r="FJ550" s="93"/>
      <c r="FK550" s="93"/>
      <c r="FL550" s="93"/>
      <c r="FM550" s="93"/>
      <c r="FN550" s="93"/>
      <c r="FO550" s="93"/>
      <c r="FP550" s="93"/>
      <c r="FQ550" s="93"/>
      <c r="FR550" s="93"/>
      <c r="FS550" s="93"/>
      <c r="FT550" s="93"/>
      <c r="FU550" s="93"/>
      <c r="FV550" s="93"/>
      <c r="FW550" s="93"/>
      <c r="FX550" s="93"/>
      <c r="FY550" s="93"/>
      <c r="FZ550" s="93"/>
      <c r="GA550" s="93"/>
      <c r="GB550" s="93"/>
      <c r="GC550" s="93"/>
      <c r="GD550" s="93"/>
      <c r="GE550" s="93"/>
      <c r="GF550" s="93"/>
      <c r="GG550" s="93"/>
      <c r="GH550" s="93"/>
      <c r="GI550" s="93"/>
      <c r="GJ550" s="93"/>
      <c r="GK550" s="93"/>
      <c r="GL550" s="93"/>
      <c r="GM550" s="93"/>
      <c r="GN550" s="93"/>
      <c r="GO550" s="93"/>
      <c r="GP550" s="93"/>
      <c r="GQ550" s="93"/>
      <c r="GR550" s="93"/>
      <c r="GS550" s="93"/>
      <c r="GT550" s="93"/>
      <c r="GU550" s="93"/>
      <c r="GV550" s="93"/>
      <c r="GW550" s="93"/>
      <c r="GX550" s="93"/>
      <c r="GY550" s="93"/>
      <c r="GZ550" s="93"/>
      <c r="HA550" s="93"/>
      <c r="HB550" s="93"/>
      <c r="HC550" s="93"/>
      <c r="HD550" s="93"/>
      <c r="HE550" s="93"/>
      <c r="HF550" s="93"/>
      <c r="HG550" s="93"/>
      <c r="HH550" s="93"/>
      <c r="HI550" s="93"/>
      <c r="HJ550" s="93"/>
      <c r="HK550" s="93"/>
      <c r="HL550" s="93"/>
      <c r="HM550" s="93"/>
      <c r="HN550" s="93"/>
      <c r="HO550" s="93"/>
      <c r="HP550" s="93"/>
      <c r="HQ550" s="93"/>
      <c r="HR550" s="93"/>
      <c r="HS550" s="93"/>
      <c r="HT550" s="93"/>
      <c r="HU550" s="93"/>
      <c r="HV550" s="93"/>
      <c r="HW550" s="93"/>
      <c r="HX550" s="93"/>
      <c r="HY550" s="93"/>
      <c r="HZ550" s="93"/>
      <c r="IA550" s="93"/>
      <c r="IB550" s="93"/>
      <c r="IC550" s="93"/>
      <c r="ID550" s="93"/>
      <c r="IE550" s="93"/>
      <c r="IF550" s="93"/>
      <c r="IG550" s="93"/>
      <c r="IH550" s="93"/>
      <c r="II550" s="93"/>
      <c r="IJ550" s="93"/>
      <c r="IK550" s="93"/>
      <c r="IL550" s="93"/>
      <c r="IM550" s="93"/>
      <c r="IN550" s="93"/>
      <c r="IO550" s="93"/>
      <c r="IP550" s="93"/>
      <c r="IQ550" s="93"/>
      <c r="IR550" s="93"/>
      <c r="IS550" s="93"/>
      <c r="IT550" s="93"/>
      <c r="IU550" s="93"/>
      <c r="IV550" s="93"/>
      <c r="IW550" s="93"/>
    </row>
    <row r="551" customFormat="false" ht="12.75" hidden="false" customHeight="false" outlineLevel="0" collapsed="false">
      <c r="A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  <c r="BG551" s="93"/>
      <c r="BH551" s="93"/>
      <c r="BI551" s="93"/>
      <c r="BJ551" s="93"/>
      <c r="BK551" s="93"/>
      <c r="BL551" s="93"/>
      <c r="BM551" s="93"/>
      <c r="BN551" s="93"/>
      <c r="BO551" s="93"/>
      <c r="BP551" s="93"/>
      <c r="BQ551" s="93"/>
      <c r="BR551" s="93"/>
      <c r="BS551" s="93"/>
      <c r="BT551" s="93"/>
      <c r="BU551" s="93"/>
      <c r="BV551" s="93"/>
      <c r="BW551" s="93"/>
      <c r="BX551" s="93"/>
      <c r="BY551" s="93"/>
      <c r="BZ551" s="93"/>
      <c r="CA551" s="93"/>
      <c r="CB551" s="93"/>
      <c r="CC551" s="93"/>
      <c r="CD551" s="93"/>
      <c r="CE551" s="93"/>
      <c r="CF551" s="93"/>
      <c r="CG551" s="93"/>
      <c r="CH551" s="93"/>
      <c r="CI551" s="93"/>
      <c r="CJ551" s="93"/>
      <c r="CK551" s="93"/>
      <c r="CL551" s="93"/>
      <c r="CM551" s="93"/>
      <c r="CN551" s="93"/>
      <c r="CO551" s="93"/>
      <c r="CP551" s="93"/>
      <c r="CQ551" s="93"/>
      <c r="CR551" s="93"/>
      <c r="CS551" s="93"/>
      <c r="CT551" s="93"/>
      <c r="CU551" s="93"/>
      <c r="CV551" s="93"/>
      <c r="CW551" s="93"/>
      <c r="CX551" s="93"/>
      <c r="CY551" s="93"/>
      <c r="CZ551" s="93"/>
      <c r="DA551" s="93"/>
      <c r="DB551" s="93"/>
      <c r="DC551" s="93"/>
      <c r="DD551" s="93"/>
      <c r="DE551" s="93"/>
      <c r="DF551" s="93"/>
      <c r="DG551" s="93"/>
      <c r="DH551" s="93"/>
      <c r="DI551" s="93"/>
      <c r="DJ551" s="93"/>
      <c r="DK551" s="93"/>
      <c r="DL551" s="93"/>
      <c r="DM551" s="93"/>
      <c r="DN551" s="93"/>
      <c r="DO551" s="93"/>
      <c r="DP551" s="93"/>
      <c r="DQ551" s="93"/>
      <c r="DR551" s="93"/>
      <c r="DS551" s="93"/>
      <c r="DT551" s="93"/>
      <c r="DU551" s="93"/>
      <c r="DV551" s="93"/>
      <c r="DW551" s="93"/>
      <c r="DX551" s="93"/>
      <c r="DY551" s="93"/>
      <c r="DZ551" s="93"/>
      <c r="EA551" s="93"/>
      <c r="EB551" s="93"/>
      <c r="EC551" s="93"/>
      <c r="ED551" s="93"/>
      <c r="EE551" s="93"/>
      <c r="EF551" s="93"/>
      <c r="EG551" s="93"/>
      <c r="EH551" s="93"/>
      <c r="EI551" s="93"/>
      <c r="EJ551" s="93"/>
      <c r="EK551" s="93"/>
      <c r="EL551" s="93"/>
      <c r="EM551" s="93"/>
      <c r="EN551" s="93"/>
      <c r="EO551" s="93"/>
      <c r="EP551" s="93"/>
      <c r="EQ551" s="93"/>
      <c r="ER551" s="93"/>
      <c r="ES551" s="93"/>
      <c r="ET551" s="93"/>
      <c r="EU551" s="93"/>
      <c r="EV551" s="93"/>
      <c r="EW551" s="93"/>
      <c r="EX551" s="93"/>
      <c r="EY551" s="93"/>
      <c r="EZ551" s="93"/>
      <c r="FA551" s="93"/>
      <c r="FB551" s="93"/>
      <c r="FC551" s="93"/>
      <c r="FD551" s="93"/>
      <c r="FE551" s="93"/>
      <c r="FF551" s="93"/>
      <c r="FG551" s="93"/>
      <c r="FH551" s="93"/>
      <c r="FI551" s="93"/>
      <c r="FJ551" s="93"/>
      <c r="FK551" s="93"/>
      <c r="FL551" s="93"/>
      <c r="FM551" s="93"/>
      <c r="FN551" s="93"/>
      <c r="FO551" s="93"/>
      <c r="FP551" s="93"/>
      <c r="FQ551" s="93"/>
      <c r="FR551" s="93"/>
      <c r="FS551" s="93"/>
      <c r="FT551" s="93"/>
      <c r="FU551" s="93"/>
      <c r="FV551" s="93"/>
      <c r="FW551" s="93"/>
      <c r="FX551" s="93"/>
      <c r="FY551" s="93"/>
      <c r="FZ551" s="93"/>
      <c r="GA551" s="93"/>
      <c r="GB551" s="93"/>
      <c r="GC551" s="93"/>
      <c r="GD551" s="93"/>
      <c r="GE551" s="93"/>
      <c r="GF551" s="93"/>
      <c r="GG551" s="93"/>
      <c r="GH551" s="93"/>
      <c r="GI551" s="93"/>
      <c r="GJ551" s="93"/>
      <c r="GK551" s="93"/>
      <c r="GL551" s="93"/>
      <c r="GM551" s="93"/>
      <c r="GN551" s="93"/>
      <c r="GO551" s="93"/>
      <c r="GP551" s="93"/>
      <c r="GQ551" s="93"/>
      <c r="GR551" s="93"/>
      <c r="GS551" s="93"/>
      <c r="GT551" s="93"/>
      <c r="GU551" s="93"/>
      <c r="GV551" s="93"/>
      <c r="GW551" s="93"/>
      <c r="GX551" s="93"/>
      <c r="GY551" s="93"/>
      <c r="GZ551" s="93"/>
      <c r="HA551" s="93"/>
      <c r="HB551" s="93"/>
      <c r="HC551" s="93"/>
      <c r="HD551" s="93"/>
      <c r="HE551" s="93"/>
      <c r="HF551" s="93"/>
      <c r="HG551" s="93"/>
      <c r="HH551" s="93"/>
      <c r="HI551" s="93"/>
      <c r="HJ551" s="93"/>
      <c r="HK551" s="93"/>
      <c r="HL551" s="93"/>
      <c r="HM551" s="93"/>
      <c r="HN551" s="93"/>
      <c r="HO551" s="93"/>
      <c r="HP551" s="93"/>
      <c r="HQ551" s="93"/>
      <c r="HR551" s="93"/>
      <c r="HS551" s="93"/>
      <c r="HT551" s="93"/>
      <c r="HU551" s="93"/>
      <c r="HV551" s="93"/>
      <c r="HW551" s="93"/>
      <c r="HX551" s="93"/>
      <c r="HY551" s="93"/>
      <c r="HZ551" s="93"/>
      <c r="IA551" s="93"/>
      <c r="IB551" s="93"/>
      <c r="IC551" s="93"/>
      <c r="ID551" s="93"/>
      <c r="IE551" s="93"/>
      <c r="IF551" s="93"/>
      <c r="IG551" s="93"/>
      <c r="IH551" s="93"/>
      <c r="II551" s="93"/>
      <c r="IJ551" s="93"/>
      <c r="IK551" s="93"/>
      <c r="IL551" s="93"/>
      <c r="IM551" s="93"/>
      <c r="IN551" s="93"/>
      <c r="IO551" s="93"/>
      <c r="IP551" s="93"/>
      <c r="IQ551" s="93"/>
      <c r="IR551" s="93"/>
      <c r="IS551" s="93"/>
      <c r="IT551" s="93"/>
      <c r="IU551" s="93"/>
      <c r="IV551" s="93"/>
      <c r="IW551" s="93"/>
    </row>
    <row r="552" customFormat="false" ht="12.75" hidden="false" customHeight="false" outlineLevel="0" collapsed="false">
      <c r="A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  <c r="BG552" s="93"/>
      <c r="BH552" s="93"/>
      <c r="BI552" s="93"/>
      <c r="BJ552" s="93"/>
      <c r="BK552" s="93"/>
      <c r="BL552" s="93"/>
      <c r="BM552" s="93"/>
      <c r="BN552" s="93"/>
      <c r="BO552" s="93"/>
      <c r="BP552" s="93"/>
      <c r="BQ552" s="93"/>
      <c r="BR552" s="93"/>
      <c r="BS552" s="93"/>
      <c r="BT552" s="93"/>
      <c r="BU552" s="93"/>
      <c r="BV552" s="93"/>
      <c r="BW552" s="93"/>
      <c r="BX552" s="93"/>
      <c r="BY552" s="93"/>
      <c r="BZ552" s="93"/>
      <c r="CA552" s="93"/>
      <c r="CB552" s="93"/>
      <c r="CC552" s="93"/>
      <c r="CD552" s="93"/>
      <c r="CE552" s="93"/>
      <c r="CF552" s="93"/>
      <c r="CG552" s="93"/>
      <c r="CH552" s="93"/>
      <c r="CI552" s="93"/>
      <c r="CJ552" s="93"/>
      <c r="CK552" s="93"/>
      <c r="CL552" s="93"/>
      <c r="CM552" s="93"/>
      <c r="CN552" s="93"/>
      <c r="CO552" s="93"/>
      <c r="CP552" s="93"/>
      <c r="CQ552" s="93"/>
      <c r="CR552" s="93"/>
      <c r="CS552" s="93"/>
      <c r="CT552" s="93"/>
      <c r="CU552" s="93"/>
      <c r="CV552" s="93"/>
      <c r="CW552" s="93"/>
      <c r="CX552" s="93"/>
      <c r="CY552" s="93"/>
      <c r="CZ552" s="93"/>
      <c r="DA552" s="93"/>
      <c r="DB552" s="93"/>
      <c r="DC552" s="93"/>
      <c r="DD552" s="93"/>
      <c r="DE552" s="93"/>
      <c r="DF552" s="93"/>
      <c r="DG552" s="93"/>
      <c r="DH552" s="93"/>
      <c r="DI552" s="93"/>
      <c r="DJ552" s="93"/>
      <c r="DK552" s="93"/>
      <c r="DL552" s="93"/>
      <c r="DM552" s="93"/>
      <c r="DN552" s="93"/>
      <c r="DO552" s="93"/>
      <c r="DP552" s="93"/>
      <c r="DQ552" s="93"/>
      <c r="DR552" s="93"/>
      <c r="DS552" s="93"/>
      <c r="DT552" s="93"/>
      <c r="DU552" s="93"/>
      <c r="DV552" s="93"/>
      <c r="DW552" s="93"/>
      <c r="DX552" s="93"/>
      <c r="DY552" s="93"/>
      <c r="DZ552" s="93"/>
      <c r="EA552" s="93"/>
      <c r="EB552" s="93"/>
      <c r="EC552" s="93"/>
      <c r="ED552" s="93"/>
      <c r="EE552" s="93"/>
      <c r="EF552" s="93"/>
      <c r="EG552" s="93"/>
      <c r="EH552" s="93"/>
      <c r="EI552" s="93"/>
      <c r="EJ552" s="93"/>
      <c r="EK552" s="93"/>
      <c r="EL552" s="93"/>
      <c r="EM552" s="93"/>
      <c r="EN552" s="93"/>
      <c r="EO552" s="93"/>
      <c r="EP552" s="93"/>
      <c r="EQ552" s="93"/>
      <c r="ER552" s="93"/>
      <c r="ES552" s="93"/>
      <c r="ET552" s="93"/>
      <c r="EU552" s="93"/>
      <c r="EV552" s="93"/>
      <c r="EW552" s="93"/>
      <c r="EX552" s="93"/>
      <c r="EY552" s="93"/>
      <c r="EZ552" s="93"/>
      <c r="FA552" s="93"/>
      <c r="FB552" s="93"/>
      <c r="FC552" s="93"/>
      <c r="FD552" s="93"/>
      <c r="FE552" s="93"/>
      <c r="FF552" s="93"/>
      <c r="FG552" s="93"/>
      <c r="FH552" s="93"/>
      <c r="FI552" s="93"/>
      <c r="FJ552" s="93"/>
      <c r="FK552" s="93"/>
      <c r="FL552" s="93"/>
      <c r="FM552" s="93"/>
      <c r="FN552" s="93"/>
      <c r="FO552" s="93"/>
      <c r="FP552" s="93"/>
      <c r="FQ552" s="93"/>
      <c r="FR552" s="93"/>
      <c r="FS552" s="93"/>
      <c r="FT552" s="93"/>
      <c r="FU552" s="93"/>
      <c r="FV552" s="93"/>
      <c r="FW552" s="93"/>
      <c r="FX552" s="93"/>
      <c r="FY552" s="93"/>
      <c r="FZ552" s="93"/>
      <c r="GA552" s="93"/>
      <c r="GB552" s="93"/>
      <c r="GC552" s="93"/>
      <c r="GD552" s="93"/>
      <c r="GE552" s="93"/>
      <c r="GF552" s="93"/>
      <c r="GG552" s="93"/>
      <c r="GH552" s="93"/>
      <c r="GI552" s="93"/>
      <c r="GJ552" s="93"/>
      <c r="GK552" s="93"/>
      <c r="GL552" s="93"/>
      <c r="GM552" s="93"/>
      <c r="GN552" s="93"/>
      <c r="GO552" s="93"/>
      <c r="GP552" s="93"/>
      <c r="GQ552" s="93"/>
      <c r="GR552" s="93"/>
      <c r="GS552" s="93"/>
      <c r="GT552" s="93"/>
      <c r="GU552" s="93"/>
      <c r="GV552" s="93"/>
      <c r="GW552" s="93"/>
      <c r="GX552" s="93"/>
      <c r="GY552" s="93"/>
      <c r="GZ552" s="93"/>
      <c r="HA552" s="93"/>
      <c r="HB552" s="93"/>
      <c r="HC552" s="93"/>
      <c r="HD552" s="93"/>
      <c r="HE552" s="93"/>
      <c r="HF552" s="93"/>
      <c r="HG552" s="93"/>
      <c r="HH552" s="93"/>
      <c r="HI552" s="93"/>
      <c r="HJ552" s="93"/>
      <c r="HK552" s="93"/>
      <c r="HL552" s="93"/>
      <c r="HM552" s="93"/>
      <c r="HN552" s="93"/>
      <c r="HO552" s="93"/>
      <c r="HP552" s="93"/>
      <c r="HQ552" s="93"/>
      <c r="HR552" s="93"/>
      <c r="HS552" s="93"/>
      <c r="HT552" s="93"/>
      <c r="HU552" s="93"/>
      <c r="HV552" s="93"/>
      <c r="HW552" s="93"/>
      <c r="HX552" s="93"/>
      <c r="HY552" s="93"/>
      <c r="HZ552" s="93"/>
      <c r="IA552" s="93"/>
      <c r="IB552" s="93"/>
      <c r="IC552" s="93"/>
      <c r="ID552" s="93"/>
      <c r="IE552" s="93"/>
      <c r="IF552" s="93"/>
      <c r="IG552" s="93"/>
      <c r="IH552" s="93"/>
      <c r="II552" s="93"/>
      <c r="IJ552" s="93"/>
      <c r="IK552" s="93"/>
      <c r="IL552" s="93"/>
      <c r="IM552" s="93"/>
      <c r="IN552" s="93"/>
      <c r="IO552" s="93"/>
      <c r="IP552" s="93"/>
      <c r="IQ552" s="93"/>
      <c r="IR552" s="93"/>
      <c r="IS552" s="93"/>
      <c r="IT552" s="93"/>
      <c r="IU552" s="93"/>
      <c r="IV552" s="93"/>
      <c r="IW552" s="93"/>
    </row>
    <row r="553" customFormat="false" ht="12.75" hidden="false" customHeight="false" outlineLevel="0" collapsed="false">
      <c r="A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  <c r="BG553" s="93"/>
      <c r="BH553" s="93"/>
      <c r="BI553" s="93"/>
      <c r="BJ553" s="93"/>
      <c r="BK553" s="93"/>
      <c r="BL553" s="93"/>
      <c r="BM553" s="93"/>
      <c r="BN553" s="93"/>
      <c r="BO553" s="93"/>
      <c r="BP553" s="93"/>
      <c r="BQ553" s="93"/>
      <c r="BR553" s="93"/>
      <c r="BS553" s="93"/>
      <c r="BT553" s="93"/>
      <c r="BU553" s="93"/>
      <c r="BV553" s="93"/>
      <c r="BW553" s="93"/>
      <c r="BX553" s="93"/>
      <c r="BY553" s="93"/>
      <c r="BZ553" s="93"/>
      <c r="CA553" s="93"/>
      <c r="CB553" s="93"/>
      <c r="CC553" s="93"/>
      <c r="CD553" s="93"/>
      <c r="CE553" s="93"/>
      <c r="CF553" s="93"/>
      <c r="CG553" s="93"/>
      <c r="CH553" s="93"/>
      <c r="CI553" s="93"/>
      <c r="CJ553" s="93"/>
      <c r="CK553" s="93"/>
      <c r="CL553" s="93"/>
      <c r="CM553" s="93"/>
      <c r="CN553" s="93"/>
      <c r="CO553" s="93"/>
      <c r="CP553" s="93"/>
      <c r="CQ553" s="93"/>
      <c r="CR553" s="93"/>
      <c r="CS553" s="93"/>
      <c r="CT553" s="93"/>
      <c r="CU553" s="93"/>
      <c r="CV553" s="93"/>
      <c r="CW553" s="93"/>
      <c r="CX553" s="93"/>
      <c r="CY553" s="93"/>
      <c r="CZ553" s="93"/>
      <c r="DA553" s="93"/>
      <c r="DB553" s="93"/>
      <c r="DC553" s="93"/>
      <c r="DD553" s="93"/>
      <c r="DE553" s="93"/>
      <c r="DF553" s="93"/>
      <c r="DG553" s="93"/>
      <c r="DH553" s="93"/>
      <c r="DI553" s="93"/>
      <c r="DJ553" s="93"/>
      <c r="DK553" s="93"/>
      <c r="DL553" s="93"/>
      <c r="DM553" s="93"/>
      <c r="DN553" s="93"/>
      <c r="DO553" s="93"/>
      <c r="DP553" s="93"/>
      <c r="DQ553" s="93"/>
      <c r="DR553" s="93"/>
      <c r="DS553" s="93"/>
      <c r="DT553" s="93"/>
      <c r="DU553" s="93"/>
      <c r="DV553" s="93"/>
      <c r="DW553" s="93"/>
      <c r="DX553" s="93"/>
      <c r="DY553" s="93"/>
      <c r="DZ553" s="93"/>
      <c r="EA553" s="93"/>
      <c r="EB553" s="93"/>
      <c r="EC553" s="93"/>
      <c r="ED553" s="93"/>
      <c r="EE553" s="93"/>
      <c r="EF553" s="93"/>
      <c r="EG553" s="93"/>
      <c r="EH553" s="93"/>
      <c r="EI553" s="93"/>
      <c r="EJ553" s="93"/>
      <c r="EK553" s="93"/>
      <c r="EL553" s="93"/>
      <c r="EM553" s="93"/>
      <c r="EN553" s="93"/>
      <c r="EO553" s="93"/>
      <c r="EP553" s="93"/>
      <c r="EQ553" s="93"/>
      <c r="ER553" s="93"/>
      <c r="ES553" s="93"/>
      <c r="ET553" s="93"/>
      <c r="EU553" s="93"/>
      <c r="EV553" s="93"/>
      <c r="EW553" s="93"/>
      <c r="EX553" s="93"/>
      <c r="EY553" s="93"/>
      <c r="EZ553" s="93"/>
      <c r="FA553" s="93"/>
      <c r="FB553" s="93"/>
      <c r="FC553" s="93"/>
      <c r="FD553" s="93"/>
      <c r="FE553" s="93"/>
      <c r="FF553" s="93"/>
      <c r="FG553" s="93"/>
      <c r="FH553" s="93"/>
      <c r="FI553" s="93"/>
      <c r="FJ553" s="93"/>
      <c r="FK553" s="93"/>
      <c r="FL553" s="93"/>
      <c r="FM553" s="93"/>
      <c r="FN553" s="93"/>
      <c r="FO553" s="93"/>
      <c r="FP553" s="93"/>
      <c r="FQ553" s="93"/>
      <c r="FR553" s="93"/>
      <c r="FS553" s="93"/>
      <c r="FT553" s="93"/>
      <c r="FU553" s="93"/>
      <c r="FV553" s="93"/>
      <c r="FW553" s="93"/>
      <c r="FX553" s="93"/>
      <c r="FY553" s="93"/>
      <c r="FZ553" s="93"/>
      <c r="GA553" s="93"/>
      <c r="GB553" s="93"/>
      <c r="GC553" s="93"/>
      <c r="GD553" s="93"/>
      <c r="GE553" s="93"/>
      <c r="GF553" s="93"/>
      <c r="GG553" s="93"/>
      <c r="GH553" s="93"/>
      <c r="GI553" s="93"/>
      <c r="GJ553" s="93"/>
      <c r="GK553" s="93"/>
      <c r="GL553" s="93"/>
      <c r="GM553" s="93"/>
      <c r="GN553" s="93"/>
      <c r="GO553" s="93"/>
      <c r="GP553" s="93"/>
      <c r="GQ553" s="93"/>
      <c r="GR553" s="93"/>
      <c r="GS553" s="93"/>
      <c r="GT553" s="93"/>
      <c r="GU553" s="93"/>
      <c r="GV553" s="93"/>
      <c r="GW553" s="93"/>
      <c r="GX553" s="93"/>
      <c r="GY553" s="93"/>
      <c r="GZ553" s="93"/>
      <c r="HA553" s="93"/>
      <c r="HB553" s="93"/>
      <c r="HC553" s="93"/>
      <c r="HD553" s="93"/>
      <c r="HE553" s="93"/>
      <c r="HF553" s="93"/>
      <c r="HG553" s="93"/>
      <c r="HH553" s="93"/>
      <c r="HI553" s="93"/>
      <c r="HJ553" s="93"/>
      <c r="HK553" s="93"/>
      <c r="HL553" s="93"/>
      <c r="HM553" s="93"/>
      <c r="HN553" s="93"/>
      <c r="HO553" s="93"/>
      <c r="HP553" s="93"/>
      <c r="HQ553" s="93"/>
      <c r="HR553" s="93"/>
      <c r="HS553" s="93"/>
      <c r="HT553" s="93"/>
      <c r="HU553" s="93"/>
      <c r="HV553" s="93"/>
      <c r="HW553" s="93"/>
      <c r="HX553" s="93"/>
      <c r="HY553" s="93"/>
      <c r="HZ553" s="93"/>
      <c r="IA553" s="93"/>
      <c r="IB553" s="93"/>
      <c r="IC553" s="93"/>
      <c r="ID553" s="93"/>
      <c r="IE553" s="93"/>
      <c r="IF553" s="93"/>
      <c r="IG553" s="93"/>
      <c r="IH553" s="93"/>
      <c r="II553" s="93"/>
      <c r="IJ553" s="93"/>
      <c r="IK553" s="93"/>
      <c r="IL553" s="93"/>
      <c r="IM553" s="93"/>
      <c r="IN553" s="93"/>
      <c r="IO553" s="93"/>
      <c r="IP553" s="93"/>
      <c r="IQ553" s="93"/>
      <c r="IR553" s="93"/>
      <c r="IS553" s="93"/>
      <c r="IT553" s="93"/>
      <c r="IU553" s="93"/>
      <c r="IV553" s="93"/>
      <c r="IW553" s="93"/>
    </row>
    <row r="554" customFormat="false" ht="12.75" hidden="false" customHeight="false" outlineLevel="0" collapsed="false">
      <c r="A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  <c r="BG554" s="93"/>
      <c r="BH554" s="93"/>
      <c r="BI554" s="93"/>
      <c r="BJ554" s="93"/>
      <c r="BK554" s="93"/>
      <c r="BL554" s="93"/>
      <c r="BM554" s="93"/>
      <c r="BN554" s="93"/>
      <c r="BO554" s="93"/>
      <c r="BP554" s="93"/>
      <c r="BQ554" s="93"/>
      <c r="BR554" s="93"/>
      <c r="BS554" s="93"/>
      <c r="BT554" s="93"/>
      <c r="BU554" s="93"/>
      <c r="BV554" s="93"/>
      <c r="BW554" s="93"/>
      <c r="BX554" s="93"/>
      <c r="BY554" s="93"/>
      <c r="BZ554" s="93"/>
      <c r="CA554" s="93"/>
      <c r="CB554" s="93"/>
      <c r="CC554" s="93"/>
      <c r="CD554" s="93"/>
      <c r="CE554" s="93"/>
      <c r="CF554" s="93"/>
      <c r="CG554" s="93"/>
      <c r="CH554" s="93"/>
      <c r="CI554" s="93"/>
      <c r="CJ554" s="93"/>
      <c r="CK554" s="93"/>
      <c r="CL554" s="93"/>
      <c r="CM554" s="93"/>
      <c r="CN554" s="93"/>
      <c r="CO554" s="93"/>
      <c r="CP554" s="93"/>
      <c r="CQ554" s="93"/>
      <c r="CR554" s="93"/>
      <c r="CS554" s="93"/>
      <c r="CT554" s="93"/>
      <c r="CU554" s="93"/>
      <c r="CV554" s="93"/>
      <c r="CW554" s="93"/>
      <c r="CX554" s="93"/>
      <c r="CY554" s="93"/>
      <c r="CZ554" s="93"/>
      <c r="DA554" s="93"/>
      <c r="DB554" s="93"/>
      <c r="DC554" s="93"/>
      <c r="DD554" s="93"/>
      <c r="DE554" s="93"/>
      <c r="DF554" s="93"/>
      <c r="DG554" s="93"/>
      <c r="DH554" s="93"/>
      <c r="DI554" s="93"/>
      <c r="DJ554" s="93"/>
      <c r="DK554" s="93"/>
      <c r="DL554" s="93"/>
      <c r="DM554" s="93"/>
      <c r="DN554" s="93"/>
      <c r="DO554" s="93"/>
      <c r="DP554" s="93"/>
      <c r="DQ554" s="93"/>
      <c r="DR554" s="93"/>
      <c r="DS554" s="93"/>
      <c r="DT554" s="93"/>
      <c r="DU554" s="93"/>
      <c r="DV554" s="93"/>
      <c r="DW554" s="93"/>
      <c r="DX554" s="93"/>
      <c r="DY554" s="93"/>
      <c r="DZ554" s="93"/>
      <c r="EA554" s="93"/>
      <c r="EB554" s="93"/>
      <c r="EC554" s="93"/>
      <c r="ED554" s="93"/>
      <c r="EE554" s="93"/>
      <c r="EF554" s="93"/>
      <c r="EG554" s="93"/>
      <c r="EH554" s="93"/>
      <c r="EI554" s="93"/>
      <c r="EJ554" s="93"/>
      <c r="EK554" s="93"/>
      <c r="EL554" s="93"/>
      <c r="EM554" s="93"/>
      <c r="EN554" s="93"/>
      <c r="EO554" s="93"/>
      <c r="EP554" s="93"/>
      <c r="EQ554" s="93"/>
      <c r="ER554" s="93"/>
      <c r="ES554" s="93"/>
      <c r="ET554" s="93"/>
      <c r="EU554" s="93"/>
      <c r="EV554" s="93"/>
      <c r="EW554" s="93"/>
      <c r="EX554" s="93"/>
      <c r="EY554" s="93"/>
      <c r="EZ554" s="93"/>
      <c r="FA554" s="93"/>
      <c r="FB554" s="93"/>
      <c r="FC554" s="93"/>
      <c r="FD554" s="93"/>
      <c r="FE554" s="93"/>
      <c r="FF554" s="93"/>
      <c r="FG554" s="93"/>
      <c r="FH554" s="93"/>
      <c r="FI554" s="93"/>
      <c r="FJ554" s="93"/>
      <c r="FK554" s="93"/>
      <c r="FL554" s="93"/>
      <c r="FM554" s="93"/>
      <c r="FN554" s="93"/>
      <c r="FO554" s="93"/>
      <c r="FP554" s="93"/>
      <c r="FQ554" s="93"/>
      <c r="FR554" s="93"/>
      <c r="FS554" s="93"/>
      <c r="FT554" s="93"/>
      <c r="FU554" s="93"/>
      <c r="FV554" s="93"/>
      <c r="FW554" s="93"/>
      <c r="FX554" s="93"/>
      <c r="FY554" s="93"/>
      <c r="FZ554" s="93"/>
      <c r="GA554" s="93"/>
      <c r="GB554" s="93"/>
      <c r="GC554" s="93"/>
      <c r="GD554" s="93"/>
      <c r="GE554" s="93"/>
      <c r="GF554" s="93"/>
      <c r="GG554" s="93"/>
      <c r="GH554" s="93"/>
      <c r="GI554" s="93"/>
      <c r="GJ554" s="93"/>
      <c r="GK554" s="93"/>
      <c r="GL554" s="93"/>
      <c r="GM554" s="93"/>
      <c r="GN554" s="93"/>
      <c r="GO554" s="93"/>
      <c r="GP554" s="93"/>
      <c r="GQ554" s="93"/>
      <c r="GR554" s="93"/>
      <c r="GS554" s="93"/>
      <c r="GT554" s="93"/>
      <c r="GU554" s="93"/>
      <c r="GV554" s="93"/>
      <c r="GW554" s="93"/>
      <c r="GX554" s="93"/>
      <c r="GY554" s="93"/>
      <c r="GZ554" s="93"/>
      <c r="HA554" s="93"/>
      <c r="HB554" s="93"/>
      <c r="HC554" s="93"/>
      <c r="HD554" s="93"/>
      <c r="HE554" s="93"/>
      <c r="HF554" s="93"/>
      <c r="HG554" s="93"/>
      <c r="HH554" s="93"/>
      <c r="HI554" s="93"/>
      <c r="HJ554" s="93"/>
      <c r="HK554" s="93"/>
      <c r="HL554" s="93"/>
      <c r="HM554" s="93"/>
      <c r="HN554" s="93"/>
      <c r="HO554" s="93"/>
      <c r="HP554" s="93"/>
      <c r="HQ554" s="93"/>
      <c r="HR554" s="93"/>
      <c r="HS554" s="93"/>
      <c r="HT554" s="93"/>
      <c r="HU554" s="93"/>
      <c r="HV554" s="93"/>
      <c r="HW554" s="93"/>
      <c r="HX554" s="93"/>
      <c r="HY554" s="93"/>
      <c r="HZ554" s="93"/>
      <c r="IA554" s="93"/>
      <c r="IB554" s="93"/>
      <c r="IC554" s="93"/>
      <c r="ID554" s="93"/>
      <c r="IE554" s="93"/>
      <c r="IF554" s="93"/>
      <c r="IG554" s="93"/>
      <c r="IH554" s="93"/>
      <c r="II554" s="93"/>
      <c r="IJ554" s="93"/>
      <c r="IK554" s="93"/>
      <c r="IL554" s="93"/>
      <c r="IM554" s="93"/>
      <c r="IN554" s="93"/>
      <c r="IO554" s="93"/>
      <c r="IP554" s="93"/>
      <c r="IQ554" s="93"/>
      <c r="IR554" s="93"/>
      <c r="IS554" s="93"/>
      <c r="IT554" s="93"/>
      <c r="IU554" s="93"/>
      <c r="IV554" s="93"/>
      <c r="IW554" s="93"/>
    </row>
    <row r="555" customFormat="false" ht="12.75" hidden="false" customHeight="false" outlineLevel="0" collapsed="false">
      <c r="A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  <c r="BG555" s="93"/>
      <c r="BH555" s="93"/>
      <c r="BI555" s="93"/>
      <c r="BJ555" s="93"/>
      <c r="BK555" s="93"/>
      <c r="BL555" s="93"/>
      <c r="BM555" s="93"/>
      <c r="BN555" s="93"/>
      <c r="BO555" s="93"/>
      <c r="BP555" s="93"/>
      <c r="BQ555" s="93"/>
      <c r="BR555" s="93"/>
      <c r="BS555" s="93"/>
      <c r="BT555" s="93"/>
      <c r="BU555" s="93"/>
      <c r="BV555" s="93"/>
      <c r="BW555" s="93"/>
      <c r="BX555" s="93"/>
      <c r="BY555" s="93"/>
      <c r="BZ555" s="93"/>
      <c r="CA555" s="93"/>
      <c r="CB555" s="93"/>
      <c r="CC555" s="93"/>
      <c r="CD555" s="93"/>
      <c r="CE555" s="93"/>
      <c r="CF555" s="93"/>
      <c r="CG555" s="93"/>
      <c r="CH555" s="93"/>
      <c r="CI555" s="93"/>
      <c r="CJ555" s="93"/>
      <c r="CK555" s="93"/>
      <c r="CL555" s="93"/>
      <c r="CM555" s="93"/>
      <c r="CN555" s="93"/>
      <c r="CO555" s="93"/>
      <c r="CP555" s="93"/>
      <c r="CQ555" s="93"/>
      <c r="CR555" s="93"/>
      <c r="CS555" s="93"/>
      <c r="CT555" s="93"/>
      <c r="CU555" s="93"/>
      <c r="CV555" s="93"/>
      <c r="CW555" s="93"/>
      <c r="CX555" s="93"/>
      <c r="CY555" s="93"/>
      <c r="CZ555" s="93"/>
      <c r="DA555" s="93"/>
      <c r="DB555" s="93"/>
      <c r="DC555" s="93"/>
      <c r="DD555" s="93"/>
      <c r="DE555" s="93"/>
      <c r="DF555" s="93"/>
      <c r="DG555" s="93"/>
      <c r="DH555" s="93"/>
      <c r="DI555" s="93"/>
      <c r="DJ555" s="93"/>
      <c r="DK555" s="93"/>
      <c r="DL555" s="93"/>
      <c r="DM555" s="93"/>
      <c r="DN555" s="93"/>
      <c r="DO555" s="93"/>
      <c r="DP555" s="93"/>
      <c r="DQ555" s="93"/>
      <c r="DR555" s="93"/>
      <c r="DS555" s="93"/>
      <c r="DT555" s="93"/>
      <c r="DU555" s="93"/>
      <c r="DV555" s="93"/>
      <c r="DW555" s="93"/>
      <c r="DX555" s="93"/>
      <c r="DY555" s="93"/>
      <c r="DZ555" s="93"/>
      <c r="EA555" s="93"/>
      <c r="EB555" s="93"/>
      <c r="EC555" s="93"/>
      <c r="ED555" s="93"/>
      <c r="EE555" s="93"/>
      <c r="EF555" s="93"/>
      <c r="EG555" s="93"/>
      <c r="EH555" s="93"/>
      <c r="EI555" s="93"/>
      <c r="EJ555" s="93"/>
      <c r="EK555" s="93"/>
      <c r="EL555" s="93"/>
      <c r="EM555" s="93"/>
      <c r="EN555" s="93"/>
      <c r="EO555" s="93"/>
      <c r="EP555" s="93"/>
      <c r="EQ555" s="93"/>
      <c r="ER555" s="93"/>
      <c r="ES555" s="93"/>
      <c r="ET555" s="93"/>
      <c r="EU555" s="93"/>
      <c r="EV555" s="93"/>
      <c r="EW555" s="93"/>
      <c r="EX555" s="93"/>
      <c r="EY555" s="93"/>
      <c r="EZ555" s="93"/>
      <c r="FA555" s="93"/>
      <c r="FB555" s="93"/>
      <c r="FC555" s="93"/>
      <c r="FD555" s="93"/>
      <c r="FE555" s="93"/>
      <c r="FF555" s="93"/>
      <c r="FG555" s="93"/>
      <c r="FH555" s="93"/>
      <c r="FI555" s="93"/>
      <c r="FJ555" s="93"/>
      <c r="FK555" s="93"/>
      <c r="FL555" s="93"/>
      <c r="FM555" s="93"/>
      <c r="FN555" s="93"/>
      <c r="FO555" s="93"/>
      <c r="FP555" s="93"/>
      <c r="FQ555" s="93"/>
      <c r="FR555" s="93"/>
      <c r="FS555" s="93"/>
      <c r="FT555" s="93"/>
      <c r="FU555" s="93"/>
      <c r="FV555" s="93"/>
      <c r="FW555" s="93"/>
      <c r="FX555" s="93"/>
      <c r="FY555" s="93"/>
      <c r="FZ555" s="93"/>
      <c r="GA555" s="93"/>
      <c r="GB555" s="93"/>
      <c r="GC555" s="93"/>
      <c r="GD555" s="93"/>
      <c r="GE555" s="93"/>
      <c r="GF555" s="93"/>
      <c r="GG555" s="93"/>
      <c r="GH555" s="93"/>
      <c r="GI555" s="93"/>
      <c r="GJ555" s="93"/>
      <c r="GK555" s="93"/>
      <c r="GL555" s="93"/>
      <c r="GM555" s="93"/>
      <c r="GN555" s="93"/>
      <c r="GO555" s="93"/>
      <c r="GP555" s="93"/>
      <c r="GQ555" s="93"/>
      <c r="GR555" s="93"/>
      <c r="GS555" s="93"/>
      <c r="GT555" s="93"/>
      <c r="GU555" s="93"/>
      <c r="GV555" s="93"/>
      <c r="GW555" s="93"/>
      <c r="GX555" s="93"/>
      <c r="GY555" s="93"/>
      <c r="GZ555" s="93"/>
      <c r="HA555" s="93"/>
      <c r="HB555" s="93"/>
      <c r="HC555" s="93"/>
      <c r="HD555" s="93"/>
      <c r="HE555" s="93"/>
      <c r="HF555" s="93"/>
      <c r="HG555" s="93"/>
      <c r="HH555" s="93"/>
      <c r="HI555" s="93"/>
      <c r="HJ555" s="93"/>
      <c r="HK555" s="93"/>
      <c r="HL555" s="93"/>
      <c r="HM555" s="93"/>
      <c r="HN555" s="93"/>
      <c r="HO555" s="93"/>
      <c r="HP555" s="93"/>
      <c r="HQ555" s="93"/>
      <c r="HR555" s="93"/>
      <c r="HS555" s="93"/>
      <c r="HT555" s="93"/>
      <c r="HU555" s="93"/>
      <c r="HV555" s="93"/>
      <c r="HW555" s="93"/>
      <c r="HX555" s="93"/>
      <c r="HY555" s="93"/>
      <c r="HZ555" s="93"/>
      <c r="IA555" s="93"/>
      <c r="IB555" s="93"/>
      <c r="IC555" s="93"/>
      <c r="ID555" s="93"/>
      <c r="IE555" s="93"/>
      <c r="IF555" s="93"/>
      <c r="IG555" s="93"/>
      <c r="IH555" s="93"/>
      <c r="II555" s="93"/>
      <c r="IJ555" s="93"/>
      <c r="IK555" s="93"/>
      <c r="IL555" s="93"/>
      <c r="IM555" s="93"/>
      <c r="IN555" s="93"/>
      <c r="IO555" s="93"/>
      <c r="IP555" s="93"/>
      <c r="IQ555" s="93"/>
      <c r="IR555" s="93"/>
      <c r="IS555" s="93"/>
      <c r="IT555" s="93"/>
      <c r="IU555" s="93"/>
      <c r="IV555" s="93"/>
      <c r="IW555" s="93"/>
    </row>
    <row r="556" customFormat="false" ht="12.75" hidden="false" customHeight="false" outlineLevel="0" collapsed="false">
      <c r="A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  <c r="BG556" s="93"/>
      <c r="BH556" s="93"/>
      <c r="BI556" s="93"/>
      <c r="BJ556" s="93"/>
      <c r="BK556" s="93"/>
      <c r="BL556" s="93"/>
      <c r="BM556" s="93"/>
      <c r="BN556" s="93"/>
      <c r="BO556" s="93"/>
      <c r="BP556" s="93"/>
      <c r="BQ556" s="93"/>
      <c r="BR556" s="93"/>
      <c r="BS556" s="93"/>
      <c r="BT556" s="93"/>
      <c r="BU556" s="93"/>
      <c r="BV556" s="93"/>
      <c r="BW556" s="93"/>
      <c r="BX556" s="93"/>
      <c r="BY556" s="93"/>
      <c r="BZ556" s="93"/>
      <c r="CA556" s="93"/>
      <c r="CB556" s="93"/>
      <c r="CC556" s="93"/>
      <c r="CD556" s="93"/>
      <c r="CE556" s="93"/>
      <c r="CF556" s="93"/>
      <c r="CG556" s="93"/>
      <c r="CH556" s="93"/>
      <c r="CI556" s="93"/>
      <c r="CJ556" s="93"/>
      <c r="CK556" s="93"/>
      <c r="CL556" s="93"/>
      <c r="CM556" s="93"/>
      <c r="CN556" s="93"/>
      <c r="CO556" s="93"/>
      <c r="CP556" s="93"/>
      <c r="CQ556" s="93"/>
      <c r="CR556" s="93"/>
      <c r="CS556" s="93"/>
      <c r="CT556" s="93"/>
      <c r="CU556" s="93"/>
      <c r="CV556" s="93"/>
      <c r="CW556" s="93"/>
      <c r="CX556" s="93"/>
      <c r="CY556" s="93"/>
      <c r="CZ556" s="93"/>
      <c r="DA556" s="93"/>
      <c r="DB556" s="93"/>
      <c r="DC556" s="93"/>
      <c r="DD556" s="93"/>
      <c r="DE556" s="93"/>
      <c r="DF556" s="93"/>
      <c r="DG556" s="93"/>
      <c r="DH556" s="93"/>
      <c r="DI556" s="93"/>
      <c r="DJ556" s="93"/>
      <c r="DK556" s="93"/>
      <c r="DL556" s="93"/>
      <c r="DM556" s="93"/>
      <c r="DN556" s="93"/>
      <c r="DO556" s="93"/>
      <c r="DP556" s="93"/>
      <c r="DQ556" s="93"/>
      <c r="DR556" s="93"/>
      <c r="DS556" s="93"/>
      <c r="DT556" s="93"/>
      <c r="DU556" s="93"/>
      <c r="DV556" s="93"/>
      <c r="DW556" s="93"/>
      <c r="DX556" s="93"/>
      <c r="DY556" s="93"/>
      <c r="DZ556" s="93"/>
      <c r="EA556" s="93"/>
      <c r="EB556" s="93"/>
      <c r="EC556" s="93"/>
      <c r="ED556" s="93"/>
      <c r="EE556" s="93"/>
      <c r="EF556" s="93"/>
      <c r="EG556" s="93"/>
      <c r="EH556" s="93"/>
      <c r="EI556" s="93"/>
      <c r="EJ556" s="93"/>
      <c r="EK556" s="93"/>
      <c r="EL556" s="93"/>
      <c r="EM556" s="93"/>
      <c r="EN556" s="93"/>
      <c r="EO556" s="93"/>
      <c r="EP556" s="93"/>
      <c r="EQ556" s="93"/>
      <c r="ER556" s="93"/>
      <c r="ES556" s="93"/>
      <c r="ET556" s="93"/>
      <c r="EU556" s="93"/>
      <c r="EV556" s="93"/>
      <c r="EW556" s="93"/>
      <c r="EX556" s="93"/>
      <c r="EY556" s="93"/>
      <c r="EZ556" s="93"/>
      <c r="FA556" s="93"/>
      <c r="FB556" s="93"/>
      <c r="FC556" s="93"/>
      <c r="FD556" s="93"/>
      <c r="FE556" s="93"/>
      <c r="FF556" s="93"/>
      <c r="FG556" s="93"/>
      <c r="FH556" s="93"/>
      <c r="FI556" s="93"/>
      <c r="FJ556" s="93"/>
      <c r="FK556" s="93"/>
      <c r="FL556" s="93"/>
      <c r="FM556" s="93"/>
      <c r="FN556" s="93"/>
      <c r="FO556" s="93"/>
      <c r="FP556" s="93"/>
      <c r="FQ556" s="93"/>
      <c r="FR556" s="93"/>
      <c r="FS556" s="93"/>
      <c r="FT556" s="93"/>
      <c r="FU556" s="93"/>
      <c r="FV556" s="93"/>
      <c r="FW556" s="93"/>
      <c r="FX556" s="93"/>
      <c r="FY556" s="93"/>
      <c r="FZ556" s="93"/>
      <c r="GA556" s="93"/>
      <c r="GB556" s="93"/>
      <c r="GC556" s="93"/>
      <c r="GD556" s="93"/>
      <c r="GE556" s="93"/>
      <c r="GF556" s="93"/>
      <c r="GG556" s="93"/>
      <c r="GH556" s="93"/>
      <c r="GI556" s="93"/>
      <c r="GJ556" s="93"/>
      <c r="GK556" s="93"/>
      <c r="GL556" s="93"/>
      <c r="GM556" s="93"/>
      <c r="GN556" s="93"/>
      <c r="GO556" s="93"/>
      <c r="GP556" s="93"/>
      <c r="GQ556" s="93"/>
      <c r="GR556" s="93"/>
      <c r="GS556" s="93"/>
      <c r="GT556" s="93"/>
      <c r="GU556" s="93"/>
      <c r="GV556" s="93"/>
      <c r="GW556" s="93"/>
      <c r="GX556" s="93"/>
      <c r="GY556" s="93"/>
      <c r="GZ556" s="93"/>
      <c r="HA556" s="93"/>
      <c r="HB556" s="93"/>
      <c r="HC556" s="93"/>
      <c r="HD556" s="93"/>
      <c r="HE556" s="93"/>
      <c r="HF556" s="93"/>
      <c r="HG556" s="93"/>
      <c r="HH556" s="93"/>
      <c r="HI556" s="93"/>
      <c r="HJ556" s="93"/>
      <c r="HK556" s="93"/>
      <c r="HL556" s="93"/>
      <c r="HM556" s="93"/>
      <c r="HN556" s="93"/>
      <c r="HO556" s="93"/>
      <c r="HP556" s="93"/>
      <c r="HQ556" s="93"/>
      <c r="HR556" s="93"/>
      <c r="HS556" s="93"/>
      <c r="HT556" s="93"/>
      <c r="HU556" s="93"/>
      <c r="HV556" s="93"/>
      <c r="HW556" s="93"/>
      <c r="HX556" s="93"/>
      <c r="HY556" s="93"/>
      <c r="HZ556" s="93"/>
      <c r="IA556" s="93"/>
      <c r="IB556" s="93"/>
      <c r="IC556" s="93"/>
      <c r="ID556" s="93"/>
      <c r="IE556" s="93"/>
      <c r="IF556" s="93"/>
      <c r="IG556" s="93"/>
      <c r="IH556" s="93"/>
      <c r="II556" s="93"/>
      <c r="IJ556" s="93"/>
      <c r="IK556" s="93"/>
      <c r="IL556" s="93"/>
      <c r="IM556" s="93"/>
      <c r="IN556" s="93"/>
      <c r="IO556" s="93"/>
      <c r="IP556" s="93"/>
      <c r="IQ556" s="93"/>
      <c r="IR556" s="93"/>
      <c r="IS556" s="93"/>
      <c r="IT556" s="93"/>
      <c r="IU556" s="93"/>
      <c r="IV556" s="93"/>
      <c r="IW556" s="93"/>
    </row>
    <row r="557" customFormat="false" ht="12.75" hidden="false" customHeight="false" outlineLevel="0" collapsed="false">
      <c r="A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  <c r="BG557" s="93"/>
      <c r="BH557" s="93"/>
      <c r="BI557" s="93"/>
      <c r="BJ557" s="93"/>
      <c r="BK557" s="93"/>
      <c r="BL557" s="93"/>
      <c r="BM557" s="93"/>
      <c r="BN557" s="93"/>
      <c r="BO557" s="93"/>
      <c r="BP557" s="93"/>
      <c r="BQ557" s="93"/>
      <c r="BR557" s="93"/>
      <c r="BS557" s="93"/>
      <c r="BT557" s="93"/>
      <c r="BU557" s="93"/>
      <c r="BV557" s="93"/>
      <c r="BW557" s="93"/>
      <c r="BX557" s="93"/>
      <c r="BY557" s="93"/>
      <c r="BZ557" s="93"/>
      <c r="CA557" s="93"/>
      <c r="CB557" s="93"/>
      <c r="CC557" s="93"/>
      <c r="CD557" s="93"/>
      <c r="CE557" s="93"/>
      <c r="CF557" s="93"/>
      <c r="CG557" s="93"/>
      <c r="CH557" s="93"/>
      <c r="CI557" s="93"/>
      <c r="CJ557" s="93"/>
      <c r="CK557" s="93"/>
      <c r="CL557" s="93"/>
      <c r="CM557" s="93"/>
      <c r="CN557" s="93"/>
      <c r="CO557" s="93"/>
      <c r="CP557" s="93"/>
      <c r="CQ557" s="93"/>
      <c r="CR557" s="93"/>
      <c r="CS557" s="93"/>
      <c r="CT557" s="93"/>
      <c r="CU557" s="93"/>
      <c r="CV557" s="93"/>
      <c r="CW557" s="93"/>
      <c r="CX557" s="93"/>
      <c r="CY557" s="93"/>
      <c r="CZ557" s="93"/>
      <c r="DA557" s="93"/>
      <c r="DB557" s="93"/>
      <c r="DC557" s="93"/>
      <c r="DD557" s="93"/>
      <c r="DE557" s="93"/>
      <c r="DF557" s="93"/>
      <c r="DG557" s="93"/>
      <c r="DH557" s="93"/>
      <c r="DI557" s="93"/>
      <c r="DJ557" s="93"/>
      <c r="DK557" s="93"/>
      <c r="DL557" s="93"/>
      <c r="DM557" s="93"/>
      <c r="DN557" s="93"/>
      <c r="DO557" s="93"/>
      <c r="DP557" s="93"/>
      <c r="DQ557" s="93"/>
      <c r="DR557" s="93"/>
      <c r="DS557" s="93"/>
      <c r="DT557" s="93"/>
      <c r="DU557" s="93"/>
      <c r="DV557" s="93"/>
      <c r="DW557" s="93"/>
      <c r="DX557" s="93"/>
      <c r="DY557" s="93"/>
      <c r="DZ557" s="93"/>
      <c r="EA557" s="93"/>
      <c r="EB557" s="93"/>
      <c r="EC557" s="93"/>
      <c r="ED557" s="93"/>
      <c r="EE557" s="93"/>
      <c r="EF557" s="93"/>
      <c r="EG557" s="93"/>
      <c r="EH557" s="93"/>
      <c r="EI557" s="93"/>
      <c r="EJ557" s="93"/>
      <c r="EK557" s="93"/>
      <c r="EL557" s="93"/>
      <c r="EM557" s="93"/>
      <c r="EN557" s="93"/>
      <c r="EO557" s="93"/>
      <c r="EP557" s="93"/>
      <c r="EQ557" s="93"/>
      <c r="ER557" s="93"/>
      <c r="ES557" s="93"/>
      <c r="ET557" s="93"/>
      <c r="EU557" s="93"/>
      <c r="EV557" s="93"/>
      <c r="EW557" s="93"/>
      <c r="EX557" s="93"/>
      <c r="EY557" s="93"/>
      <c r="EZ557" s="93"/>
      <c r="FA557" s="93"/>
      <c r="FB557" s="93"/>
      <c r="FC557" s="93"/>
      <c r="FD557" s="93"/>
      <c r="FE557" s="93"/>
      <c r="FF557" s="93"/>
      <c r="FG557" s="93"/>
      <c r="FH557" s="93"/>
      <c r="FI557" s="93"/>
      <c r="FJ557" s="93"/>
      <c r="FK557" s="93"/>
      <c r="FL557" s="93"/>
      <c r="FM557" s="93"/>
      <c r="FN557" s="93"/>
      <c r="FO557" s="93"/>
      <c r="FP557" s="93"/>
      <c r="FQ557" s="93"/>
      <c r="FR557" s="93"/>
      <c r="FS557" s="93"/>
      <c r="FT557" s="93"/>
      <c r="FU557" s="93"/>
      <c r="FV557" s="93"/>
      <c r="FW557" s="93"/>
      <c r="FX557" s="93"/>
      <c r="FY557" s="93"/>
      <c r="FZ557" s="93"/>
      <c r="GA557" s="93"/>
      <c r="GB557" s="93"/>
      <c r="GC557" s="93"/>
      <c r="GD557" s="93"/>
      <c r="GE557" s="93"/>
      <c r="GF557" s="93"/>
      <c r="GG557" s="93"/>
      <c r="GH557" s="93"/>
      <c r="GI557" s="93"/>
      <c r="GJ557" s="93"/>
      <c r="GK557" s="93"/>
      <c r="GL557" s="93"/>
      <c r="GM557" s="93"/>
      <c r="GN557" s="93"/>
      <c r="GO557" s="93"/>
      <c r="GP557" s="93"/>
      <c r="GQ557" s="93"/>
      <c r="GR557" s="93"/>
      <c r="GS557" s="93"/>
      <c r="GT557" s="93"/>
      <c r="GU557" s="93"/>
      <c r="GV557" s="93"/>
      <c r="GW557" s="93"/>
      <c r="GX557" s="93"/>
      <c r="GY557" s="93"/>
      <c r="GZ557" s="93"/>
      <c r="HA557" s="93"/>
      <c r="HB557" s="93"/>
      <c r="HC557" s="93"/>
      <c r="HD557" s="93"/>
      <c r="HE557" s="93"/>
      <c r="HF557" s="93"/>
      <c r="HG557" s="93"/>
      <c r="HH557" s="93"/>
      <c r="HI557" s="93"/>
      <c r="HJ557" s="93"/>
      <c r="HK557" s="93"/>
      <c r="HL557" s="93"/>
      <c r="HM557" s="93"/>
      <c r="HN557" s="93"/>
      <c r="HO557" s="93"/>
      <c r="HP557" s="93"/>
      <c r="HQ557" s="93"/>
      <c r="HR557" s="93"/>
      <c r="HS557" s="93"/>
      <c r="HT557" s="93"/>
      <c r="HU557" s="93"/>
      <c r="HV557" s="93"/>
      <c r="HW557" s="93"/>
      <c r="HX557" s="93"/>
      <c r="HY557" s="93"/>
      <c r="HZ557" s="93"/>
      <c r="IA557" s="93"/>
      <c r="IB557" s="93"/>
      <c r="IC557" s="93"/>
      <c r="ID557" s="93"/>
      <c r="IE557" s="93"/>
      <c r="IF557" s="93"/>
      <c r="IG557" s="93"/>
      <c r="IH557" s="93"/>
      <c r="II557" s="93"/>
      <c r="IJ557" s="93"/>
      <c r="IK557" s="93"/>
      <c r="IL557" s="93"/>
      <c r="IM557" s="93"/>
      <c r="IN557" s="93"/>
      <c r="IO557" s="93"/>
      <c r="IP557" s="93"/>
      <c r="IQ557" s="93"/>
      <c r="IR557" s="93"/>
      <c r="IS557" s="93"/>
      <c r="IT557" s="93"/>
      <c r="IU557" s="93"/>
      <c r="IV557" s="93"/>
      <c r="IW557" s="93"/>
    </row>
    <row r="558" customFormat="false" ht="12.75" hidden="false" customHeight="false" outlineLevel="0" collapsed="false">
      <c r="A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  <c r="CM558" s="93"/>
      <c r="CN558" s="93"/>
      <c r="CO558" s="93"/>
      <c r="CP558" s="93"/>
      <c r="CQ558" s="93"/>
      <c r="CR558" s="93"/>
      <c r="CS558" s="93"/>
      <c r="CT558" s="93"/>
      <c r="CU558" s="93"/>
      <c r="CV558" s="93"/>
      <c r="CW558" s="93"/>
      <c r="CX558" s="93"/>
      <c r="CY558" s="93"/>
      <c r="CZ558" s="93"/>
      <c r="DA558" s="93"/>
      <c r="DB558" s="93"/>
      <c r="DC558" s="93"/>
      <c r="DD558" s="93"/>
      <c r="DE558" s="93"/>
      <c r="DF558" s="93"/>
      <c r="DG558" s="93"/>
      <c r="DH558" s="93"/>
      <c r="DI558" s="93"/>
      <c r="DJ558" s="93"/>
      <c r="DK558" s="93"/>
      <c r="DL558" s="93"/>
      <c r="DM558" s="93"/>
      <c r="DN558" s="93"/>
      <c r="DO558" s="93"/>
      <c r="DP558" s="93"/>
      <c r="DQ558" s="93"/>
      <c r="DR558" s="93"/>
      <c r="DS558" s="93"/>
      <c r="DT558" s="93"/>
      <c r="DU558" s="93"/>
      <c r="DV558" s="93"/>
      <c r="DW558" s="93"/>
      <c r="DX558" s="93"/>
      <c r="DY558" s="93"/>
      <c r="DZ558" s="93"/>
      <c r="EA558" s="93"/>
      <c r="EB558" s="93"/>
      <c r="EC558" s="93"/>
      <c r="ED558" s="93"/>
      <c r="EE558" s="93"/>
      <c r="EF558" s="93"/>
      <c r="EG558" s="93"/>
      <c r="EH558" s="93"/>
      <c r="EI558" s="93"/>
      <c r="EJ558" s="93"/>
      <c r="EK558" s="93"/>
      <c r="EL558" s="93"/>
      <c r="EM558" s="93"/>
      <c r="EN558" s="93"/>
      <c r="EO558" s="93"/>
      <c r="EP558" s="93"/>
      <c r="EQ558" s="93"/>
      <c r="ER558" s="93"/>
      <c r="ES558" s="93"/>
      <c r="ET558" s="93"/>
      <c r="EU558" s="93"/>
      <c r="EV558" s="93"/>
      <c r="EW558" s="93"/>
      <c r="EX558" s="93"/>
      <c r="EY558" s="93"/>
      <c r="EZ558" s="93"/>
      <c r="FA558" s="93"/>
      <c r="FB558" s="93"/>
      <c r="FC558" s="93"/>
      <c r="FD558" s="93"/>
      <c r="FE558" s="93"/>
      <c r="FF558" s="93"/>
      <c r="FG558" s="93"/>
      <c r="FH558" s="93"/>
      <c r="FI558" s="93"/>
      <c r="FJ558" s="93"/>
      <c r="FK558" s="93"/>
      <c r="FL558" s="93"/>
      <c r="FM558" s="93"/>
      <c r="FN558" s="93"/>
      <c r="FO558" s="93"/>
      <c r="FP558" s="93"/>
      <c r="FQ558" s="93"/>
      <c r="FR558" s="93"/>
      <c r="FS558" s="93"/>
      <c r="FT558" s="93"/>
      <c r="FU558" s="93"/>
      <c r="FV558" s="93"/>
      <c r="FW558" s="93"/>
      <c r="FX558" s="93"/>
      <c r="FY558" s="93"/>
      <c r="FZ558" s="93"/>
      <c r="GA558" s="93"/>
      <c r="GB558" s="93"/>
      <c r="GC558" s="93"/>
      <c r="GD558" s="93"/>
      <c r="GE558" s="93"/>
      <c r="GF558" s="93"/>
      <c r="GG558" s="93"/>
      <c r="GH558" s="93"/>
      <c r="GI558" s="93"/>
      <c r="GJ558" s="93"/>
      <c r="GK558" s="93"/>
      <c r="GL558" s="93"/>
      <c r="GM558" s="93"/>
      <c r="GN558" s="93"/>
      <c r="GO558" s="93"/>
      <c r="GP558" s="93"/>
      <c r="GQ558" s="93"/>
      <c r="GR558" s="93"/>
      <c r="GS558" s="93"/>
      <c r="GT558" s="93"/>
      <c r="GU558" s="93"/>
      <c r="GV558" s="93"/>
      <c r="GW558" s="93"/>
      <c r="GX558" s="93"/>
      <c r="GY558" s="93"/>
      <c r="GZ558" s="93"/>
      <c r="HA558" s="93"/>
      <c r="HB558" s="93"/>
      <c r="HC558" s="93"/>
      <c r="HD558" s="93"/>
      <c r="HE558" s="93"/>
      <c r="HF558" s="93"/>
      <c r="HG558" s="93"/>
      <c r="HH558" s="93"/>
      <c r="HI558" s="93"/>
      <c r="HJ558" s="93"/>
      <c r="HK558" s="93"/>
      <c r="HL558" s="93"/>
      <c r="HM558" s="93"/>
      <c r="HN558" s="93"/>
      <c r="HO558" s="93"/>
      <c r="HP558" s="93"/>
      <c r="HQ558" s="93"/>
      <c r="HR558" s="93"/>
      <c r="HS558" s="93"/>
      <c r="HT558" s="93"/>
      <c r="HU558" s="93"/>
      <c r="HV558" s="93"/>
      <c r="HW558" s="93"/>
      <c r="HX558" s="93"/>
      <c r="HY558" s="93"/>
      <c r="HZ558" s="93"/>
      <c r="IA558" s="93"/>
      <c r="IB558" s="93"/>
      <c r="IC558" s="93"/>
      <c r="ID558" s="93"/>
      <c r="IE558" s="93"/>
      <c r="IF558" s="93"/>
      <c r="IG558" s="93"/>
      <c r="IH558" s="93"/>
      <c r="II558" s="93"/>
      <c r="IJ558" s="93"/>
      <c r="IK558" s="93"/>
      <c r="IL558" s="93"/>
      <c r="IM558" s="93"/>
      <c r="IN558" s="93"/>
      <c r="IO558" s="93"/>
      <c r="IP558" s="93"/>
      <c r="IQ558" s="93"/>
      <c r="IR558" s="93"/>
      <c r="IS558" s="93"/>
      <c r="IT558" s="93"/>
      <c r="IU558" s="93"/>
      <c r="IV558" s="93"/>
      <c r="IW558" s="93"/>
    </row>
    <row r="559" customFormat="false" ht="12.75" hidden="false" customHeight="false" outlineLevel="0" collapsed="false">
      <c r="A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  <c r="BE559" s="93"/>
      <c r="BF559" s="93"/>
      <c r="BG559" s="93"/>
      <c r="BH559" s="93"/>
      <c r="BI559" s="93"/>
      <c r="BJ559" s="93"/>
      <c r="BK559" s="93"/>
      <c r="BL559" s="93"/>
      <c r="BM559" s="93"/>
      <c r="BN559" s="93"/>
      <c r="BO559" s="93"/>
      <c r="BP559" s="93"/>
      <c r="BQ559" s="93"/>
      <c r="BR559" s="93"/>
      <c r="BS559" s="93"/>
      <c r="BT559" s="93"/>
      <c r="BU559" s="93"/>
      <c r="BV559" s="93"/>
      <c r="BW559" s="93"/>
      <c r="BX559" s="93"/>
      <c r="BY559" s="93"/>
      <c r="BZ559" s="93"/>
      <c r="CA559" s="93"/>
      <c r="CB559" s="93"/>
      <c r="CC559" s="93"/>
      <c r="CD559" s="93"/>
      <c r="CE559" s="93"/>
      <c r="CF559" s="93"/>
      <c r="CG559" s="93"/>
      <c r="CH559" s="93"/>
      <c r="CI559" s="93"/>
      <c r="CJ559" s="93"/>
      <c r="CK559" s="93"/>
      <c r="CL559" s="93"/>
      <c r="CM559" s="93"/>
      <c r="CN559" s="93"/>
      <c r="CO559" s="93"/>
      <c r="CP559" s="93"/>
      <c r="CQ559" s="93"/>
      <c r="CR559" s="93"/>
      <c r="CS559" s="93"/>
      <c r="CT559" s="93"/>
      <c r="CU559" s="93"/>
      <c r="CV559" s="93"/>
      <c r="CW559" s="93"/>
      <c r="CX559" s="93"/>
      <c r="CY559" s="93"/>
      <c r="CZ559" s="93"/>
      <c r="DA559" s="93"/>
      <c r="DB559" s="93"/>
      <c r="DC559" s="93"/>
      <c r="DD559" s="93"/>
      <c r="DE559" s="93"/>
      <c r="DF559" s="93"/>
      <c r="DG559" s="93"/>
      <c r="DH559" s="93"/>
      <c r="DI559" s="93"/>
      <c r="DJ559" s="93"/>
      <c r="DK559" s="93"/>
      <c r="DL559" s="93"/>
      <c r="DM559" s="93"/>
      <c r="DN559" s="93"/>
      <c r="DO559" s="93"/>
      <c r="DP559" s="93"/>
      <c r="DQ559" s="93"/>
      <c r="DR559" s="93"/>
      <c r="DS559" s="93"/>
      <c r="DT559" s="93"/>
      <c r="DU559" s="93"/>
      <c r="DV559" s="93"/>
      <c r="DW559" s="93"/>
      <c r="DX559" s="93"/>
      <c r="DY559" s="93"/>
      <c r="DZ559" s="93"/>
      <c r="EA559" s="93"/>
      <c r="EB559" s="93"/>
      <c r="EC559" s="93"/>
      <c r="ED559" s="93"/>
      <c r="EE559" s="93"/>
      <c r="EF559" s="93"/>
      <c r="EG559" s="93"/>
      <c r="EH559" s="93"/>
      <c r="EI559" s="93"/>
      <c r="EJ559" s="93"/>
      <c r="EK559" s="93"/>
      <c r="EL559" s="93"/>
      <c r="EM559" s="93"/>
      <c r="EN559" s="93"/>
      <c r="EO559" s="93"/>
      <c r="EP559" s="93"/>
      <c r="EQ559" s="93"/>
      <c r="ER559" s="93"/>
      <c r="ES559" s="93"/>
      <c r="ET559" s="93"/>
      <c r="EU559" s="93"/>
      <c r="EV559" s="93"/>
      <c r="EW559" s="93"/>
      <c r="EX559" s="93"/>
      <c r="EY559" s="93"/>
      <c r="EZ559" s="93"/>
      <c r="FA559" s="93"/>
      <c r="FB559" s="93"/>
      <c r="FC559" s="93"/>
      <c r="FD559" s="93"/>
      <c r="FE559" s="93"/>
      <c r="FF559" s="93"/>
      <c r="FG559" s="93"/>
      <c r="FH559" s="93"/>
      <c r="FI559" s="93"/>
      <c r="FJ559" s="93"/>
      <c r="FK559" s="93"/>
      <c r="FL559" s="93"/>
      <c r="FM559" s="93"/>
      <c r="FN559" s="93"/>
      <c r="FO559" s="93"/>
      <c r="FP559" s="93"/>
      <c r="FQ559" s="93"/>
      <c r="FR559" s="93"/>
      <c r="FS559" s="93"/>
      <c r="FT559" s="93"/>
      <c r="FU559" s="93"/>
      <c r="FV559" s="93"/>
      <c r="FW559" s="93"/>
      <c r="FX559" s="93"/>
      <c r="FY559" s="93"/>
      <c r="FZ559" s="93"/>
      <c r="GA559" s="93"/>
      <c r="GB559" s="93"/>
      <c r="GC559" s="93"/>
      <c r="GD559" s="93"/>
      <c r="GE559" s="93"/>
      <c r="GF559" s="93"/>
      <c r="GG559" s="93"/>
      <c r="GH559" s="93"/>
      <c r="GI559" s="93"/>
      <c r="GJ559" s="93"/>
      <c r="GK559" s="93"/>
      <c r="GL559" s="93"/>
      <c r="GM559" s="93"/>
      <c r="GN559" s="93"/>
      <c r="GO559" s="93"/>
      <c r="GP559" s="93"/>
      <c r="GQ559" s="93"/>
      <c r="GR559" s="93"/>
      <c r="GS559" s="93"/>
      <c r="GT559" s="93"/>
      <c r="GU559" s="93"/>
      <c r="GV559" s="93"/>
      <c r="GW559" s="93"/>
      <c r="GX559" s="93"/>
      <c r="GY559" s="93"/>
      <c r="GZ559" s="93"/>
      <c r="HA559" s="93"/>
      <c r="HB559" s="93"/>
      <c r="HC559" s="93"/>
      <c r="HD559" s="93"/>
      <c r="HE559" s="93"/>
      <c r="HF559" s="93"/>
      <c r="HG559" s="93"/>
      <c r="HH559" s="93"/>
      <c r="HI559" s="93"/>
      <c r="HJ559" s="93"/>
      <c r="HK559" s="93"/>
      <c r="HL559" s="93"/>
      <c r="HM559" s="93"/>
      <c r="HN559" s="93"/>
      <c r="HO559" s="93"/>
      <c r="HP559" s="93"/>
      <c r="HQ559" s="93"/>
      <c r="HR559" s="93"/>
      <c r="HS559" s="93"/>
      <c r="HT559" s="93"/>
      <c r="HU559" s="93"/>
      <c r="HV559" s="93"/>
      <c r="HW559" s="93"/>
      <c r="HX559" s="93"/>
      <c r="HY559" s="93"/>
      <c r="HZ559" s="93"/>
      <c r="IA559" s="93"/>
      <c r="IB559" s="93"/>
      <c r="IC559" s="93"/>
      <c r="ID559" s="93"/>
      <c r="IE559" s="93"/>
      <c r="IF559" s="93"/>
      <c r="IG559" s="93"/>
      <c r="IH559" s="93"/>
      <c r="II559" s="93"/>
      <c r="IJ559" s="93"/>
      <c r="IK559" s="93"/>
      <c r="IL559" s="93"/>
      <c r="IM559" s="93"/>
      <c r="IN559" s="93"/>
      <c r="IO559" s="93"/>
      <c r="IP559" s="93"/>
      <c r="IQ559" s="93"/>
      <c r="IR559" s="93"/>
      <c r="IS559" s="93"/>
      <c r="IT559" s="93"/>
      <c r="IU559" s="93"/>
      <c r="IV559" s="93"/>
      <c r="IW559" s="93"/>
    </row>
    <row r="560" customFormat="false" ht="12.75" hidden="false" customHeight="false" outlineLevel="0" collapsed="false">
      <c r="A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  <c r="BE560" s="93"/>
      <c r="BF560" s="93"/>
      <c r="BG560" s="93"/>
      <c r="BH560" s="93"/>
      <c r="BI560" s="93"/>
      <c r="BJ560" s="93"/>
      <c r="BK560" s="93"/>
      <c r="BL560" s="93"/>
      <c r="BM560" s="93"/>
      <c r="BN560" s="93"/>
      <c r="BO560" s="93"/>
      <c r="BP560" s="93"/>
      <c r="BQ560" s="93"/>
      <c r="BR560" s="93"/>
      <c r="BS560" s="93"/>
      <c r="BT560" s="93"/>
      <c r="BU560" s="93"/>
      <c r="BV560" s="93"/>
      <c r="BW560" s="93"/>
      <c r="BX560" s="93"/>
      <c r="BY560" s="93"/>
      <c r="BZ560" s="93"/>
      <c r="CA560" s="93"/>
      <c r="CB560" s="93"/>
      <c r="CC560" s="93"/>
      <c r="CD560" s="93"/>
      <c r="CE560" s="93"/>
      <c r="CF560" s="93"/>
      <c r="CG560" s="93"/>
      <c r="CH560" s="93"/>
      <c r="CI560" s="93"/>
      <c r="CJ560" s="93"/>
      <c r="CK560" s="93"/>
      <c r="CL560" s="93"/>
      <c r="CM560" s="93"/>
      <c r="CN560" s="93"/>
      <c r="CO560" s="93"/>
      <c r="CP560" s="93"/>
      <c r="CQ560" s="93"/>
      <c r="CR560" s="93"/>
      <c r="CS560" s="93"/>
      <c r="CT560" s="93"/>
      <c r="CU560" s="93"/>
      <c r="CV560" s="93"/>
      <c r="CW560" s="93"/>
      <c r="CX560" s="93"/>
      <c r="CY560" s="93"/>
      <c r="CZ560" s="93"/>
      <c r="DA560" s="93"/>
      <c r="DB560" s="93"/>
      <c r="DC560" s="93"/>
      <c r="DD560" s="93"/>
      <c r="DE560" s="93"/>
      <c r="DF560" s="93"/>
      <c r="DG560" s="93"/>
      <c r="DH560" s="93"/>
      <c r="DI560" s="93"/>
      <c r="DJ560" s="93"/>
      <c r="DK560" s="93"/>
      <c r="DL560" s="93"/>
      <c r="DM560" s="93"/>
      <c r="DN560" s="93"/>
      <c r="DO560" s="93"/>
      <c r="DP560" s="93"/>
      <c r="DQ560" s="93"/>
      <c r="DR560" s="93"/>
      <c r="DS560" s="93"/>
      <c r="DT560" s="93"/>
      <c r="DU560" s="93"/>
      <c r="DV560" s="93"/>
      <c r="DW560" s="93"/>
      <c r="DX560" s="93"/>
      <c r="DY560" s="93"/>
      <c r="DZ560" s="93"/>
      <c r="EA560" s="93"/>
      <c r="EB560" s="93"/>
      <c r="EC560" s="93"/>
      <c r="ED560" s="93"/>
      <c r="EE560" s="93"/>
      <c r="EF560" s="93"/>
      <c r="EG560" s="93"/>
      <c r="EH560" s="93"/>
      <c r="EI560" s="93"/>
      <c r="EJ560" s="93"/>
      <c r="EK560" s="93"/>
      <c r="EL560" s="93"/>
      <c r="EM560" s="93"/>
      <c r="EN560" s="93"/>
      <c r="EO560" s="93"/>
      <c r="EP560" s="93"/>
      <c r="EQ560" s="93"/>
      <c r="ER560" s="93"/>
      <c r="ES560" s="93"/>
      <c r="ET560" s="93"/>
      <c r="EU560" s="93"/>
      <c r="EV560" s="93"/>
      <c r="EW560" s="93"/>
      <c r="EX560" s="93"/>
      <c r="EY560" s="93"/>
      <c r="EZ560" s="93"/>
      <c r="FA560" s="93"/>
      <c r="FB560" s="93"/>
      <c r="FC560" s="93"/>
      <c r="FD560" s="93"/>
      <c r="FE560" s="93"/>
      <c r="FF560" s="93"/>
      <c r="FG560" s="93"/>
      <c r="FH560" s="93"/>
      <c r="FI560" s="93"/>
      <c r="FJ560" s="93"/>
      <c r="FK560" s="93"/>
      <c r="FL560" s="93"/>
      <c r="FM560" s="93"/>
      <c r="FN560" s="93"/>
      <c r="FO560" s="93"/>
      <c r="FP560" s="93"/>
      <c r="FQ560" s="93"/>
      <c r="FR560" s="93"/>
      <c r="FS560" s="93"/>
      <c r="FT560" s="93"/>
      <c r="FU560" s="93"/>
      <c r="FV560" s="93"/>
      <c r="FW560" s="93"/>
      <c r="FX560" s="93"/>
      <c r="FY560" s="93"/>
      <c r="FZ560" s="93"/>
      <c r="GA560" s="93"/>
      <c r="GB560" s="93"/>
      <c r="GC560" s="93"/>
      <c r="GD560" s="93"/>
      <c r="GE560" s="93"/>
      <c r="GF560" s="93"/>
      <c r="GG560" s="93"/>
      <c r="GH560" s="93"/>
      <c r="GI560" s="93"/>
      <c r="GJ560" s="93"/>
      <c r="GK560" s="93"/>
      <c r="GL560" s="93"/>
      <c r="GM560" s="93"/>
      <c r="GN560" s="93"/>
      <c r="GO560" s="93"/>
      <c r="GP560" s="93"/>
      <c r="GQ560" s="93"/>
      <c r="GR560" s="93"/>
      <c r="GS560" s="93"/>
      <c r="GT560" s="93"/>
      <c r="GU560" s="93"/>
      <c r="GV560" s="93"/>
      <c r="GW560" s="93"/>
      <c r="GX560" s="93"/>
      <c r="GY560" s="93"/>
      <c r="GZ560" s="93"/>
      <c r="HA560" s="93"/>
      <c r="HB560" s="93"/>
      <c r="HC560" s="93"/>
      <c r="HD560" s="93"/>
      <c r="HE560" s="93"/>
      <c r="HF560" s="93"/>
      <c r="HG560" s="93"/>
      <c r="HH560" s="93"/>
      <c r="HI560" s="93"/>
      <c r="HJ560" s="93"/>
      <c r="HK560" s="93"/>
      <c r="HL560" s="93"/>
      <c r="HM560" s="93"/>
      <c r="HN560" s="93"/>
      <c r="HO560" s="93"/>
      <c r="HP560" s="93"/>
      <c r="HQ560" s="93"/>
      <c r="HR560" s="93"/>
      <c r="HS560" s="93"/>
      <c r="HT560" s="93"/>
      <c r="HU560" s="93"/>
      <c r="HV560" s="93"/>
      <c r="HW560" s="93"/>
      <c r="HX560" s="93"/>
      <c r="HY560" s="93"/>
      <c r="HZ560" s="93"/>
      <c r="IA560" s="93"/>
      <c r="IB560" s="93"/>
      <c r="IC560" s="93"/>
      <c r="ID560" s="93"/>
      <c r="IE560" s="93"/>
      <c r="IF560" s="93"/>
      <c r="IG560" s="93"/>
      <c r="IH560" s="93"/>
      <c r="II560" s="93"/>
      <c r="IJ560" s="93"/>
      <c r="IK560" s="93"/>
      <c r="IL560" s="93"/>
      <c r="IM560" s="93"/>
      <c r="IN560" s="93"/>
      <c r="IO560" s="93"/>
      <c r="IP560" s="93"/>
      <c r="IQ560" s="93"/>
      <c r="IR560" s="93"/>
      <c r="IS560" s="93"/>
      <c r="IT560" s="93"/>
      <c r="IU560" s="93"/>
      <c r="IV560" s="93"/>
      <c r="IW560" s="93"/>
    </row>
    <row r="561" customFormat="false" ht="12.75" hidden="false" customHeight="false" outlineLevel="0" collapsed="false">
      <c r="A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  <c r="BG561" s="93"/>
      <c r="BH561" s="93"/>
      <c r="BI561" s="93"/>
      <c r="BJ561" s="93"/>
      <c r="BK561" s="93"/>
      <c r="BL561" s="93"/>
      <c r="BM561" s="93"/>
      <c r="BN561" s="93"/>
      <c r="BO561" s="93"/>
      <c r="BP561" s="93"/>
      <c r="BQ561" s="93"/>
      <c r="BR561" s="93"/>
      <c r="BS561" s="93"/>
      <c r="BT561" s="93"/>
      <c r="BU561" s="93"/>
      <c r="BV561" s="93"/>
      <c r="BW561" s="93"/>
      <c r="BX561" s="93"/>
      <c r="BY561" s="93"/>
      <c r="BZ561" s="93"/>
      <c r="CA561" s="93"/>
      <c r="CB561" s="93"/>
      <c r="CC561" s="93"/>
      <c r="CD561" s="93"/>
      <c r="CE561" s="93"/>
      <c r="CF561" s="93"/>
      <c r="CG561" s="93"/>
      <c r="CH561" s="93"/>
      <c r="CI561" s="93"/>
      <c r="CJ561" s="93"/>
      <c r="CK561" s="93"/>
      <c r="CL561" s="93"/>
      <c r="CM561" s="93"/>
      <c r="CN561" s="93"/>
      <c r="CO561" s="93"/>
      <c r="CP561" s="93"/>
      <c r="CQ561" s="93"/>
      <c r="CR561" s="93"/>
      <c r="CS561" s="93"/>
      <c r="CT561" s="93"/>
      <c r="CU561" s="93"/>
      <c r="CV561" s="93"/>
      <c r="CW561" s="93"/>
      <c r="CX561" s="93"/>
      <c r="CY561" s="93"/>
      <c r="CZ561" s="93"/>
      <c r="DA561" s="93"/>
      <c r="DB561" s="93"/>
      <c r="DC561" s="93"/>
      <c r="DD561" s="93"/>
      <c r="DE561" s="93"/>
      <c r="DF561" s="93"/>
      <c r="DG561" s="93"/>
      <c r="DH561" s="93"/>
      <c r="DI561" s="93"/>
      <c r="DJ561" s="93"/>
      <c r="DK561" s="93"/>
      <c r="DL561" s="93"/>
      <c r="DM561" s="93"/>
      <c r="DN561" s="93"/>
      <c r="DO561" s="93"/>
      <c r="DP561" s="93"/>
      <c r="DQ561" s="93"/>
      <c r="DR561" s="93"/>
      <c r="DS561" s="93"/>
      <c r="DT561" s="93"/>
      <c r="DU561" s="93"/>
      <c r="DV561" s="93"/>
      <c r="DW561" s="93"/>
      <c r="DX561" s="93"/>
      <c r="DY561" s="93"/>
      <c r="DZ561" s="93"/>
      <c r="EA561" s="93"/>
      <c r="EB561" s="93"/>
      <c r="EC561" s="93"/>
      <c r="ED561" s="93"/>
      <c r="EE561" s="93"/>
      <c r="EF561" s="93"/>
      <c r="EG561" s="93"/>
      <c r="EH561" s="93"/>
      <c r="EI561" s="93"/>
      <c r="EJ561" s="93"/>
      <c r="EK561" s="93"/>
      <c r="EL561" s="93"/>
      <c r="EM561" s="93"/>
      <c r="EN561" s="93"/>
      <c r="EO561" s="93"/>
      <c r="EP561" s="93"/>
      <c r="EQ561" s="93"/>
      <c r="ER561" s="93"/>
      <c r="ES561" s="93"/>
      <c r="ET561" s="93"/>
      <c r="EU561" s="93"/>
      <c r="EV561" s="93"/>
      <c r="EW561" s="93"/>
      <c r="EX561" s="93"/>
      <c r="EY561" s="93"/>
      <c r="EZ561" s="93"/>
      <c r="FA561" s="93"/>
      <c r="FB561" s="93"/>
      <c r="FC561" s="93"/>
      <c r="FD561" s="93"/>
      <c r="FE561" s="93"/>
      <c r="FF561" s="93"/>
      <c r="FG561" s="93"/>
      <c r="FH561" s="93"/>
      <c r="FI561" s="93"/>
      <c r="FJ561" s="93"/>
      <c r="FK561" s="93"/>
      <c r="FL561" s="93"/>
      <c r="FM561" s="93"/>
      <c r="FN561" s="93"/>
      <c r="FO561" s="93"/>
      <c r="FP561" s="93"/>
      <c r="FQ561" s="93"/>
      <c r="FR561" s="93"/>
      <c r="FS561" s="93"/>
      <c r="FT561" s="93"/>
      <c r="FU561" s="93"/>
      <c r="FV561" s="93"/>
      <c r="FW561" s="93"/>
      <c r="FX561" s="93"/>
      <c r="FY561" s="93"/>
      <c r="FZ561" s="93"/>
      <c r="GA561" s="93"/>
      <c r="GB561" s="93"/>
      <c r="GC561" s="93"/>
      <c r="GD561" s="93"/>
      <c r="GE561" s="93"/>
      <c r="GF561" s="93"/>
      <c r="GG561" s="93"/>
      <c r="GH561" s="93"/>
      <c r="GI561" s="93"/>
      <c r="GJ561" s="93"/>
      <c r="GK561" s="93"/>
      <c r="GL561" s="93"/>
      <c r="GM561" s="93"/>
      <c r="GN561" s="93"/>
      <c r="GO561" s="93"/>
      <c r="GP561" s="93"/>
      <c r="GQ561" s="93"/>
      <c r="GR561" s="93"/>
      <c r="GS561" s="93"/>
      <c r="GT561" s="93"/>
      <c r="GU561" s="93"/>
      <c r="GV561" s="93"/>
      <c r="GW561" s="93"/>
      <c r="GX561" s="93"/>
      <c r="GY561" s="93"/>
      <c r="GZ561" s="93"/>
      <c r="HA561" s="93"/>
      <c r="HB561" s="93"/>
      <c r="HC561" s="93"/>
      <c r="HD561" s="93"/>
      <c r="HE561" s="93"/>
      <c r="HF561" s="93"/>
      <c r="HG561" s="93"/>
      <c r="HH561" s="93"/>
      <c r="HI561" s="93"/>
      <c r="HJ561" s="93"/>
      <c r="HK561" s="93"/>
      <c r="HL561" s="93"/>
      <c r="HM561" s="93"/>
      <c r="HN561" s="93"/>
      <c r="HO561" s="93"/>
      <c r="HP561" s="93"/>
      <c r="HQ561" s="93"/>
      <c r="HR561" s="93"/>
      <c r="HS561" s="93"/>
      <c r="HT561" s="93"/>
      <c r="HU561" s="93"/>
      <c r="HV561" s="93"/>
      <c r="HW561" s="93"/>
      <c r="HX561" s="93"/>
      <c r="HY561" s="93"/>
      <c r="HZ561" s="93"/>
      <c r="IA561" s="93"/>
      <c r="IB561" s="93"/>
      <c r="IC561" s="93"/>
      <c r="ID561" s="93"/>
      <c r="IE561" s="93"/>
      <c r="IF561" s="93"/>
      <c r="IG561" s="93"/>
      <c r="IH561" s="93"/>
      <c r="II561" s="93"/>
      <c r="IJ561" s="93"/>
      <c r="IK561" s="93"/>
      <c r="IL561" s="93"/>
      <c r="IM561" s="93"/>
      <c r="IN561" s="93"/>
      <c r="IO561" s="93"/>
      <c r="IP561" s="93"/>
      <c r="IQ561" s="93"/>
      <c r="IR561" s="93"/>
      <c r="IS561" s="93"/>
      <c r="IT561" s="93"/>
      <c r="IU561" s="93"/>
      <c r="IV561" s="93"/>
      <c r="IW561" s="93"/>
    </row>
    <row r="562" customFormat="false" ht="12.75" hidden="false" customHeight="false" outlineLevel="0" collapsed="false">
      <c r="A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  <c r="BG562" s="93"/>
      <c r="BH562" s="93"/>
      <c r="BI562" s="93"/>
      <c r="BJ562" s="93"/>
      <c r="BK562" s="93"/>
      <c r="BL562" s="93"/>
      <c r="BM562" s="93"/>
      <c r="BN562" s="93"/>
      <c r="BO562" s="93"/>
      <c r="BP562" s="93"/>
      <c r="BQ562" s="93"/>
      <c r="BR562" s="93"/>
      <c r="BS562" s="93"/>
      <c r="BT562" s="93"/>
      <c r="BU562" s="93"/>
      <c r="BV562" s="93"/>
      <c r="BW562" s="93"/>
      <c r="BX562" s="93"/>
      <c r="BY562" s="93"/>
      <c r="BZ562" s="93"/>
      <c r="CA562" s="93"/>
      <c r="CB562" s="93"/>
      <c r="CC562" s="93"/>
      <c r="CD562" s="93"/>
      <c r="CE562" s="93"/>
      <c r="CF562" s="93"/>
      <c r="CG562" s="93"/>
      <c r="CH562" s="93"/>
      <c r="CI562" s="93"/>
      <c r="CJ562" s="93"/>
      <c r="CK562" s="93"/>
      <c r="CL562" s="93"/>
      <c r="CM562" s="93"/>
      <c r="CN562" s="93"/>
      <c r="CO562" s="93"/>
      <c r="CP562" s="93"/>
      <c r="CQ562" s="93"/>
      <c r="CR562" s="93"/>
      <c r="CS562" s="93"/>
      <c r="CT562" s="93"/>
      <c r="CU562" s="93"/>
      <c r="CV562" s="93"/>
      <c r="CW562" s="93"/>
      <c r="CX562" s="93"/>
      <c r="CY562" s="93"/>
      <c r="CZ562" s="93"/>
      <c r="DA562" s="93"/>
      <c r="DB562" s="93"/>
      <c r="DC562" s="93"/>
      <c r="DD562" s="93"/>
      <c r="DE562" s="93"/>
      <c r="DF562" s="93"/>
      <c r="DG562" s="93"/>
      <c r="DH562" s="93"/>
      <c r="DI562" s="93"/>
      <c r="DJ562" s="93"/>
      <c r="DK562" s="93"/>
      <c r="DL562" s="93"/>
      <c r="DM562" s="93"/>
      <c r="DN562" s="93"/>
      <c r="DO562" s="93"/>
      <c r="DP562" s="93"/>
      <c r="DQ562" s="93"/>
      <c r="DR562" s="93"/>
      <c r="DS562" s="93"/>
      <c r="DT562" s="93"/>
      <c r="DU562" s="93"/>
      <c r="DV562" s="93"/>
      <c r="DW562" s="93"/>
      <c r="DX562" s="93"/>
      <c r="DY562" s="93"/>
      <c r="DZ562" s="93"/>
      <c r="EA562" s="93"/>
      <c r="EB562" s="93"/>
      <c r="EC562" s="93"/>
      <c r="ED562" s="93"/>
      <c r="EE562" s="93"/>
      <c r="EF562" s="93"/>
      <c r="EG562" s="93"/>
      <c r="EH562" s="93"/>
      <c r="EI562" s="93"/>
      <c r="EJ562" s="93"/>
      <c r="EK562" s="93"/>
      <c r="EL562" s="93"/>
      <c r="EM562" s="93"/>
      <c r="EN562" s="93"/>
      <c r="EO562" s="93"/>
      <c r="EP562" s="93"/>
      <c r="EQ562" s="93"/>
      <c r="ER562" s="93"/>
      <c r="ES562" s="93"/>
      <c r="ET562" s="93"/>
      <c r="EU562" s="93"/>
      <c r="EV562" s="93"/>
      <c r="EW562" s="93"/>
      <c r="EX562" s="93"/>
      <c r="EY562" s="93"/>
      <c r="EZ562" s="93"/>
      <c r="FA562" s="93"/>
      <c r="FB562" s="93"/>
      <c r="FC562" s="93"/>
      <c r="FD562" s="93"/>
      <c r="FE562" s="93"/>
      <c r="FF562" s="93"/>
      <c r="FG562" s="93"/>
      <c r="FH562" s="93"/>
      <c r="FI562" s="93"/>
      <c r="FJ562" s="93"/>
      <c r="FK562" s="93"/>
      <c r="FL562" s="93"/>
      <c r="FM562" s="93"/>
      <c r="FN562" s="93"/>
      <c r="FO562" s="93"/>
      <c r="FP562" s="93"/>
      <c r="FQ562" s="93"/>
      <c r="FR562" s="93"/>
      <c r="FS562" s="93"/>
      <c r="FT562" s="93"/>
      <c r="FU562" s="93"/>
      <c r="FV562" s="93"/>
      <c r="FW562" s="93"/>
      <c r="FX562" s="93"/>
      <c r="FY562" s="93"/>
      <c r="FZ562" s="93"/>
      <c r="GA562" s="93"/>
      <c r="GB562" s="93"/>
      <c r="GC562" s="93"/>
      <c r="GD562" s="93"/>
      <c r="GE562" s="93"/>
      <c r="GF562" s="93"/>
      <c r="GG562" s="93"/>
      <c r="GH562" s="93"/>
      <c r="GI562" s="93"/>
      <c r="GJ562" s="93"/>
      <c r="GK562" s="93"/>
      <c r="GL562" s="93"/>
      <c r="GM562" s="93"/>
      <c r="GN562" s="93"/>
      <c r="GO562" s="93"/>
      <c r="GP562" s="93"/>
      <c r="GQ562" s="93"/>
      <c r="GR562" s="93"/>
      <c r="GS562" s="93"/>
      <c r="GT562" s="93"/>
      <c r="GU562" s="93"/>
      <c r="GV562" s="93"/>
      <c r="GW562" s="93"/>
      <c r="GX562" s="93"/>
      <c r="GY562" s="93"/>
      <c r="GZ562" s="93"/>
      <c r="HA562" s="93"/>
      <c r="HB562" s="93"/>
      <c r="HC562" s="93"/>
      <c r="HD562" s="93"/>
      <c r="HE562" s="93"/>
      <c r="HF562" s="93"/>
      <c r="HG562" s="93"/>
      <c r="HH562" s="93"/>
      <c r="HI562" s="93"/>
      <c r="HJ562" s="93"/>
      <c r="HK562" s="93"/>
      <c r="HL562" s="93"/>
      <c r="HM562" s="93"/>
      <c r="HN562" s="93"/>
      <c r="HO562" s="93"/>
      <c r="HP562" s="93"/>
      <c r="HQ562" s="93"/>
      <c r="HR562" s="93"/>
      <c r="HS562" s="93"/>
      <c r="HT562" s="93"/>
      <c r="HU562" s="93"/>
      <c r="HV562" s="93"/>
      <c r="HW562" s="93"/>
      <c r="HX562" s="93"/>
      <c r="HY562" s="93"/>
      <c r="HZ562" s="93"/>
      <c r="IA562" s="93"/>
      <c r="IB562" s="93"/>
      <c r="IC562" s="93"/>
      <c r="ID562" s="93"/>
      <c r="IE562" s="93"/>
      <c r="IF562" s="93"/>
      <c r="IG562" s="93"/>
      <c r="IH562" s="93"/>
      <c r="II562" s="93"/>
      <c r="IJ562" s="93"/>
      <c r="IK562" s="93"/>
      <c r="IL562" s="93"/>
      <c r="IM562" s="93"/>
      <c r="IN562" s="93"/>
      <c r="IO562" s="93"/>
      <c r="IP562" s="93"/>
      <c r="IQ562" s="93"/>
      <c r="IR562" s="93"/>
      <c r="IS562" s="93"/>
      <c r="IT562" s="93"/>
      <c r="IU562" s="93"/>
      <c r="IV562" s="93"/>
      <c r="IW562" s="93"/>
    </row>
    <row r="563" customFormat="false" ht="12.75" hidden="false" customHeight="false" outlineLevel="0" collapsed="false">
      <c r="A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  <c r="BG563" s="93"/>
      <c r="BH563" s="93"/>
      <c r="BI563" s="93"/>
      <c r="BJ563" s="93"/>
      <c r="BK563" s="93"/>
      <c r="BL563" s="93"/>
      <c r="BM563" s="93"/>
      <c r="BN563" s="93"/>
      <c r="BO563" s="93"/>
      <c r="BP563" s="93"/>
      <c r="BQ563" s="93"/>
      <c r="BR563" s="93"/>
      <c r="BS563" s="93"/>
      <c r="BT563" s="93"/>
      <c r="BU563" s="93"/>
      <c r="BV563" s="93"/>
      <c r="BW563" s="93"/>
      <c r="BX563" s="93"/>
      <c r="BY563" s="93"/>
      <c r="BZ563" s="93"/>
      <c r="CA563" s="93"/>
      <c r="CB563" s="93"/>
      <c r="CC563" s="93"/>
      <c r="CD563" s="93"/>
      <c r="CE563" s="93"/>
      <c r="CF563" s="93"/>
      <c r="CG563" s="93"/>
      <c r="CH563" s="93"/>
      <c r="CI563" s="93"/>
      <c r="CJ563" s="93"/>
      <c r="CK563" s="93"/>
      <c r="CL563" s="93"/>
      <c r="CM563" s="93"/>
      <c r="CN563" s="93"/>
      <c r="CO563" s="93"/>
      <c r="CP563" s="93"/>
      <c r="CQ563" s="93"/>
      <c r="CR563" s="93"/>
      <c r="CS563" s="93"/>
      <c r="CT563" s="93"/>
      <c r="CU563" s="93"/>
      <c r="CV563" s="93"/>
      <c r="CW563" s="93"/>
      <c r="CX563" s="93"/>
      <c r="CY563" s="93"/>
      <c r="CZ563" s="93"/>
      <c r="DA563" s="93"/>
      <c r="DB563" s="93"/>
      <c r="DC563" s="93"/>
      <c r="DD563" s="93"/>
      <c r="DE563" s="93"/>
      <c r="DF563" s="93"/>
      <c r="DG563" s="93"/>
      <c r="DH563" s="93"/>
      <c r="DI563" s="93"/>
      <c r="DJ563" s="93"/>
      <c r="DK563" s="93"/>
      <c r="DL563" s="93"/>
      <c r="DM563" s="93"/>
      <c r="DN563" s="93"/>
      <c r="DO563" s="93"/>
      <c r="DP563" s="93"/>
      <c r="DQ563" s="93"/>
      <c r="DR563" s="93"/>
      <c r="DS563" s="93"/>
      <c r="DT563" s="93"/>
      <c r="DU563" s="93"/>
      <c r="DV563" s="93"/>
      <c r="DW563" s="93"/>
      <c r="DX563" s="93"/>
      <c r="DY563" s="93"/>
      <c r="DZ563" s="93"/>
      <c r="EA563" s="93"/>
      <c r="EB563" s="93"/>
      <c r="EC563" s="93"/>
      <c r="ED563" s="93"/>
      <c r="EE563" s="93"/>
      <c r="EF563" s="93"/>
      <c r="EG563" s="93"/>
      <c r="EH563" s="93"/>
      <c r="EI563" s="93"/>
      <c r="EJ563" s="93"/>
      <c r="EK563" s="93"/>
      <c r="EL563" s="93"/>
      <c r="EM563" s="93"/>
      <c r="EN563" s="93"/>
      <c r="EO563" s="93"/>
      <c r="EP563" s="93"/>
      <c r="EQ563" s="93"/>
      <c r="ER563" s="93"/>
      <c r="ES563" s="93"/>
      <c r="ET563" s="93"/>
      <c r="EU563" s="93"/>
      <c r="EV563" s="93"/>
      <c r="EW563" s="93"/>
      <c r="EX563" s="93"/>
      <c r="EY563" s="93"/>
      <c r="EZ563" s="93"/>
      <c r="FA563" s="93"/>
      <c r="FB563" s="93"/>
      <c r="FC563" s="93"/>
      <c r="FD563" s="93"/>
      <c r="FE563" s="93"/>
      <c r="FF563" s="93"/>
      <c r="FG563" s="93"/>
      <c r="FH563" s="93"/>
      <c r="FI563" s="93"/>
      <c r="FJ563" s="93"/>
      <c r="FK563" s="93"/>
      <c r="FL563" s="93"/>
      <c r="FM563" s="93"/>
      <c r="FN563" s="93"/>
      <c r="FO563" s="93"/>
      <c r="FP563" s="93"/>
      <c r="FQ563" s="93"/>
      <c r="FR563" s="93"/>
      <c r="FS563" s="93"/>
      <c r="FT563" s="93"/>
      <c r="FU563" s="93"/>
      <c r="FV563" s="93"/>
      <c r="FW563" s="93"/>
      <c r="FX563" s="93"/>
      <c r="FY563" s="93"/>
      <c r="FZ563" s="93"/>
      <c r="GA563" s="93"/>
      <c r="GB563" s="93"/>
      <c r="GC563" s="93"/>
      <c r="GD563" s="93"/>
      <c r="GE563" s="93"/>
      <c r="GF563" s="93"/>
      <c r="GG563" s="93"/>
      <c r="GH563" s="93"/>
      <c r="GI563" s="93"/>
      <c r="GJ563" s="93"/>
      <c r="GK563" s="93"/>
      <c r="GL563" s="93"/>
      <c r="GM563" s="93"/>
      <c r="GN563" s="93"/>
      <c r="GO563" s="93"/>
      <c r="GP563" s="93"/>
      <c r="GQ563" s="93"/>
      <c r="GR563" s="93"/>
      <c r="GS563" s="93"/>
      <c r="GT563" s="93"/>
      <c r="GU563" s="93"/>
      <c r="GV563" s="93"/>
      <c r="GW563" s="93"/>
      <c r="GX563" s="93"/>
      <c r="GY563" s="93"/>
      <c r="GZ563" s="93"/>
      <c r="HA563" s="93"/>
      <c r="HB563" s="93"/>
      <c r="HC563" s="93"/>
      <c r="HD563" s="93"/>
      <c r="HE563" s="93"/>
      <c r="HF563" s="93"/>
      <c r="HG563" s="93"/>
      <c r="HH563" s="93"/>
      <c r="HI563" s="93"/>
      <c r="HJ563" s="93"/>
      <c r="HK563" s="93"/>
      <c r="HL563" s="93"/>
      <c r="HM563" s="93"/>
      <c r="HN563" s="93"/>
      <c r="HO563" s="93"/>
      <c r="HP563" s="93"/>
      <c r="HQ563" s="93"/>
      <c r="HR563" s="93"/>
      <c r="HS563" s="93"/>
      <c r="HT563" s="93"/>
      <c r="HU563" s="93"/>
      <c r="HV563" s="93"/>
      <c r="HW563" s="93"/>
      <c r="HX563" s="93"/>
      <c r="HY563" s="93"/>
      <c r="HZ563" s="93"/>
      <c r="IA563" s="93"/>
      <c r="IB563" s="93"/>
      <c r="IC563" s="93"/>
      <c r="ID563" s="93"/>
      <c r="IE563" s="93"/>
      <c r="IF563" s="93"/>
      <c r="IG563" s="93"/>
      <c r="IH563" s="93"/>
      <c r="II563" s="93"/>
      <c r="IJ563" s="93"/>
      <c r="IK563" s="93"/>
      <c r="IL563" s="93"/>
      <c r="IM563" s="93"/>
      <c r="IN563" s="93"/>
      <c r="IO563" s="93"/>
      <c r="IP563" s="93"/>
      <c r="IQ563" s="93"/>
      <c r="IR563" s="93"/>
      <c r="IS563" s="93"/>
      <c r="IT563" s="93"/>
      <c r="IU563" s="93"/>
      <c r="IV563" s="93"/>
      <c r="IW563" s="93"/>
    </row>
    <row r="564" customFormat="false" ht="12.75" hidden="false" customHeight="false" outlineLevel="0" collapsed="false">
      <c r="A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  <c r="BG564" s="93"/>
      <c r="BH564" s="93"/>
      <c r="BI564" s="93"/>
      <c r="BJ564" s="93"/>
      <c r="BK564" s="93"/>
      <c r="BL564" s="93"/>
      <c r="BM564" s="93"/>
      <c r="BN564" s="93"/>
      <c r="BO564" s="93"/>
      <c r="BP564" s="93"/>
      <c r="BQ564" s="93"/>
      <c r="BR564" s="93"/>
      <c r="BS564" s="93"/>
      <c r="BT564" s="93"/>
      <c r="BU564" s="93"/>
      <c r="BV564" s="93"/>
      <c r="BW564" s="93"/>
      <c r="BX564" s="93"/>
      <c r="BY564" s="93"/>
      <c r="BZ564" s="93"/>
      <c r="CA564" s="93"/>
      <c r="CB564" s="93"/>
      <c r="CC564" s="93"/>
      <c r="CD564" s="93"/>
      <c r="CE564" s="93"/>
      <c r="CF564" s="93"/>
      <c r="CG564" s="93"/>
      <c r="CH564" s="93"/>
      <c r="CI564" s="93"/>
      <c r="CJ564" s="93"/>
      <c r="CK564" s="93"/>
      <c r="CL564" s="93"/>
      <c r="CM564" s="93"/>
      <c r="CN564" s="93"/>
      <c r="CO564" s="93"/>
      <c r="CP564" s="93"/>
      <c r="CQ564" s="93"/>
      <c r="CR564" s="93"/>
      <c r="CS564" s="93"/>
      <c r="CT564" s="93"/>
      <c r="CU564" s="93"/>
      <c r="CV564" s="93"/>
      <c r="CW564" s="93"/>
      <c r="CX564" s="93"/>
      <c r="CY564" s="93"/>
      <c r="CZ564" s="93"/>
      <c r="DA564" s="93"/>
      <c r="DB564" s="93"/>
      <c r="DC564" s="93"/>
      <c r="DD564" s="93"/>
      <c r="DE564" s="93"/>
      <c r="DF564" s="93"/>
      <c r="DG564" s="93"/>
      <c r="DH564" s="93"/>
      <c r="DI564" s="93"/>
      <c r="DJ564" s="93"/>
      <c r="DK564" s="93"/>
      <c r="DL564" s="93"/>
      <c r="DM564" s="93"/>
      <c r="DN564" s="93"/>
      <c r="DO564" s="93"/>
      <c r="DP564" s="93"/>
      <c r="DQ564" s="93"/>
      <c r="DR564" s="93"/>
      <c r="DS564" s="93"/>
      <c r="DT564" s="93"/>
      <c r="DU564" s="93"/>
      <c r="DV564" s="93"/>
      <c r="DW564" s="93"/>
      <c r="DX564" s="93"/>
      <c r="DY564" s="93"/>
      <c r="DZ564" s="93"/>
      <c r="EA564" s="93"/>
      <c r="EB564" s="93"/>
      <c r="EC564" s="93"/>
      <c r="ED564" s="93"/>
      <c r="EE564" s="93"/>
      <c r="EF564" s="93"/>
      <c r="EG564" s="93"/>
      <c r="EH564" s="93"/>
      <c r="EI564" s="93"/>
      <c r="EJ564" s="93"/>
      <c r="EK564" s="93"/>
      <c r="EL564" s="93"/>
      <c r="EM564" s="93"/>
      <c r="EN564" s="93"/>
      <c r="EO564" s="93"/>
      <c r="EP564" s="93"/>
      <c r="EQ564" s="93"/>
      <c r="ER564" s="93"/>
      <c r="ES564" s="93"/>
      <c r="ET564" s="93"/>
      <c r="EU564" s="93"/>
      <c r="EV564" s="93"/>
      <c r="EW564" s="93"/>
      <c r="EX564" s="93"/>
      <c r="EY564" s="93"/>
      <c r="EZ564" s="93"/>
      <c r="FA564" s="93"/>
      <c r="FB564" s="93"/>
      <c r="FC564" s="93"/>
      <c r="FD564" s="93"/>
      <c r="FE564" s="93"/>
      <c r="FF564" s="93"/>
      <c r="FG564" s="93"/>
      <c r="FH564" s="93"/>
      <c r="FI564" s="93"/>
      <c r="FJ564" s="93"/>
      <c r="FK564" s="93"/>
      <c r="FL564" s="93"/>
      <c r="FM564" s="93"/>
      <c r="FN564" s="93"/>
      <c r="FO564" s="93"/>
      <c r="FP564" s="93"/>
      <c r="FQ564" s="93"/>
      <c r="FR564" s="93"/>
      <c r="FS564" s="93"/>
      <c r="FT564" s="93"/>
      <c r="FU564" s="93"/>
      <c r="FV564" s="93"/>
      <c r="FW564" s="93"/>
      <c r="FX564" s="93"/>
      <c r="FY564" s="93"/>
      <c r="FZ564" s="93"/>
      <c r="GA564" s="93"/>
      <c r="GB564" s="93"/>
      <c r="GC564" s="93"/>
      <c r="GD564" s="93"/>
      <c r="GE564" s="93"/>
      <c r="GF564" s="93"/>
      <c r="GG564" s="93"/>
      <c r="GH564" s="93"/>
      <c r="GI564" s="93"/>
      <c r="GJ564" s="93"/>
      <c r="GK564" s="93"/>
      <c r="GL564" s="93"/>
      <c r="GM564" s="93"/>
      <c r="GN564" s="93"/>
      <c r="GO564" s="93"/>
      <c r="GP564" s="93"/>
      <c r="GQ564" s="93"/>
      <c r="GR564" s="93"/>
      <c r="GS564" s="93"/>
      <c r="GT564" s="93"/>
      <c r="GU564" s="93"/>
      <c r="GV564" s="93"/>
      <c r="GW564" s="93"/>
      <c r="GX564" s="93"/>
      <c r="GY564" s="93"/>
      <c r="GZ564" s="93"/>
      <c r="HA564" s="93"/>
      <c r="HB564" s="93"/>
      <c r="HC564" s="93"/>
      <c r="HD564" s="93"/>
      <c r="HE564" s="93"/>
      <c r="HF564" s="93"/>
      <c r="HG564" s="93"/>
      <c r="HH564" s="93"/>
      <c r="HI564" s="93"/>
      <c r="HJ564" s="93"/>
      <c r="HK564" s="93"/>
      <c r="HL564" s="93"/>
      <c r="HM564" s="93"/>
      <c r="HN564" s="93"/>
      <c r="HO564" s="93"/>
      <c r="HP564" s="93"/>
      <c r="HQ564" s="93"/>
      <c r="HR564" s="93"/>
      <c r="HS564" s="93"/>
      <c r="HT564" s="93"/>
      <c r="HU564" s="93"/>
      <c r="HV564" s="93"/>
      <c r="HW564" s="93"/>
      <c r="HX564" s="93"/>
      <c r="HY564" s="93"/>
      <c r="HZ564" s="93"/>
      <c r="IA564" s="93"/>
      <c r="IB564" s="93"/>
      <c r="IC564" s="93"/>
      <c r="ID564" s="93"/>
      <c r="IE564" s="93"/>
      <c r="IF564" s="93"/>
      <c r="IG564" s="93"/>
      <c r="IH564" s="93"/>
      <c r="II564" s="93"/>
      <c r="IJ564" s="93"/>
      <c r="IK564" s="93"/>
      <c r="IL564" s="93"/>
      <c r="IM564" s="93"/>
      <c r="IN564" s="93"/>
      <c r="IO564" s="93"/>
      <c r="IP564" s="93"/>
      <c r="IQ564" s="93"/>
      <c r="IR564" s="93"/>
      <c r="IS564" s="93"/>
      <c r="IT564" s="93"/>
      <c r="IU564" s="93"/>
      <c r="IV564" s="93"/>
      <c r="IW564" s="93"/>
    </row>
    <row r="565" customFormat="false" ht="12.75" hidden="false" customHeight="false" outlineLevel="0" collapsed="false">
      <c r="A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  <c r="CM565" s="93"/>
      <c r="CN565" s="93"/>
      <c r="CO565" s="93"/>
      <c r="CP565" s="93"/>
      <c r="CQ565" s="93"/>
      <c r="CR565" s="93"/>
      <c r="CS565" s="93"/>
      <c r="CT565" s="93"/>
      <c r="CU565" s="93"/>
      <c r="CV565" s="93"/>
      <c r="CW565" s="93"/>
      <c r="CX565" s="93"/>
      <c r="CY565" s="93"/>
      <c r="CZ565" s="93"/>
      <c r="DA565" s="93"/>
      <c r="DB565" s="93"/>
      <c r="DC565" s="93"/>
      <c r="DD565" s="93"/>
      <c r="DE565" s="93"/>
      <c r="DF565" s="93"/>
      <c r="DG565" s="93"/>
      <c r="DH565" s="93"/>
      <c r="DI565" s="93"/>
      <c r="DJ565" s="93"/>
      <c r="DK565" s="93"/>
      <c r="DL565" s="93"/>
      <c r="DM565" s="93"/>
      <c r="DN565" s="93"/>
      <c r="DO565" s="93"/>
      <c r="DP565" s="93"/>
      <c r="DQ565" s="93"/>
      <c r="DR565" s="93"/>
      <c r="DS565" s="93"/>
      <c r="DT565" s="93"/>
      <c r="DU565" s="93"/>
      <c r="DV565" s="93"/>
      <c r="DW565" s="93"/>
      <c r="DX565" s="93"/>
      <c r="DY565" s="93"/>
      <c r="DZ565" s="93"/>
      <c r="EA565" s="93"/>
      <c r="EB565" s="93"/>
      <c r="EC565" s="93"/>
      <c r="ED565" s="93"/>
      <c r="EE565" s="93"/>
      <c r="EF565" s="93"/>
      <c r="EG565" s="93"/>
      <c r="EH565" s="93"/>
      <c r="EI565" s="93"/>
      <c r="EJ565" s="93"/>
      <c r="EK565" s="93"/>
      <c r="EL565" s="93"/>
      <c r="EM565" s="93"/>
      <c r="EN565" s="93"/>
      <c r="EO565" s="93"/>
      <c r="EP565" s="93"/>
      <c r="EQ565" s="93"/>
      <c r="ER565" s="93"/>
      <c r="ES565" s="93"/>
      <c r="ET565" s="93"/>
      <c r="EU565" s="93"/>
      <c r="EV565" s="93"/>
      <c r="EW565" s="93"/>
      <c r="EX565" s="93"/>
      <c r="EY565" s="93"/>
      <c r="EZ565" s="93"/>
      <c r="FA565" s="93"/>
      <c r="FB565" s="93"/>
      <c r="FC565" s="93"/>
      <c r="FD565" s="93"/>
      <c r="FE565" s="93"/>
      <c r="FF565" s="93"/>
      <c r="FG565" s="93"/>
      <c r="FH565" s="93"/>
      <c r="FI565" s="93"/>
      <c r="FJ565" s="93"/>
      <c r="FK565" s="93"/>
      <c r="FL565" s="93"/>
      <c r="FM565" s="93"/>
      <c r="FN565" s="93"/>
      <c r="FO565" s="93"/>
      <c r="FP565" s="93"/>
      <c r="FQ565" s="93"/>
      <c r="FR565" s="93"/>
      <c r="FS565" s="93"/>
      <c r="FT565" s="93"/>
      <c r="FU565" s="93"/>
      <c r="FV565" s="93"/>
      <c r="FW565" s="93"/>
      <c r="FX565" s="93"/>
      <c r="FY565" s="93"/>
      <c r="FZ565" s="93"/>
      <c r="GA565" s="93"/>
      <c r="GB565" s="93"/>
      <c r="GC565" s="93"/>
      <c r="GD565" s="93"/>
      <c r="GE565" s="93"/>
      <c r="GF565" s="93"/>
      <c r="GG565" s="93"/>
      <c r="GH565" s="93"/>
      <c r="GI565" s="93"/>
      <c r="GJ565" s="93"/>
      <c r="GK565" s="93"/>
      <c r="GL565" s="93"/>
      <c r="GM565" s="93"/>
      <c r="GN565" s="93"/>
      <c r="GO565" s="93"/>
      <c r="GP565" s="93"/>
      <c r="GQ565" s="93"/>
      <c r="GR565" s="93"/>
      <c r="GS565" s="93"/>
      <c r="GT565" s="93"/>
      <c r="GU565" s="93"/>
      <c r="GV565" s="93"/>
      <c r="GW565" s="93"/>
      <c r="GX565" s="93"/>
      <c r="GY565" s="93"/>
      <c r="GZ565" s="93"/>
      <c r="HA565" s="93"/>
      <c r="HB565" s="93"/>
      <c r="HC565" s="93"/>
      <c r="HD565" s="93"/>
      <c r="HE565" s="93"/>
      <c r="HF565" s="93"/>
      <c r="HG565" s="93"/>
      <c r="HH565" s="93"/>
      <c r="HI565" s="93"/>
      <c r="HJ565" s="93"/>
      <c r="HK565" s="93"/>
      <c r="HL565" s="93"/>
      <c r="HM565" s="93"/>
      <c r="HN565" s="93"/>
      <c r="HO565" s="93"/>
      <c r="HP565" s="93"/>
      <c r="HQ565" s="93"/>
      <c r="HR565" s="93"/>
      <c r="HS565" s="93"/>
      <c r="HT565" s="93"/>
      <c r="HU565" s="93"/>
      <c r="HV565" s="93"/>
      <c r="HW565" s="93"/>
      <c r="HX565" s="93"/>
      <c r="HY565" s="93"/>
      <c r="HZ565" s="93"/>
      <c r="IA565" s="93"/>
      <c r="IB565" s="93"/>
      <c r="IC565" s="93"/>
      <c r="ID565" s="93"/>
      <c r="IE565" s="93"/>
      <c r="IF565" s="93"/>
      <c r="IG565" s="93"/>
      <c r="IH565" s="93"/>
      <c r="II565" s="93"/>
      <c r="IJ565" s="93"/>
      <c r="IK565" s="93"/>
      <c r="IL565" s="93"/>
      <c r="IM565" s="93"/>
      <c r="IN565" s="93"/>
      <c r="IO565" s="93"/>
      <c r="IP565" s="93"/>
      <c r="IQ565" s="93"/>
      <c r="IR565" s="93"/>
      <c r="IS565" s="93"/>
      <c r="IT565" s="93"/>
      <c r="IU565" s="93"/>
      <c r="IV565" s="93"/>
      <c r="IW565" s="93"/>
    </row>
    <row r="566" customFormat="false" ht="12.75" hidden="false" customHeight="false" outlineLevel="0" collapsed="false">
      <c r="A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  <c r="BG566" s="93"/>
      <c r="BH566" s="93"/>
      <c r="BI566" s="93"/>
      <c r="BJ566" s="93"/>
      <c r="BK566" s="93"/>
      <c r="BL566" s="93"/>
      <c r="BM566" s="93"/>
      <c r="BN566" s="93"/>
      <c r="BO566" s="93"/>
      <c r="BP566" s="93"/>
      <c r="BQ566" s="93"/>
      <c r="BR566" s="93"/>
      <c r="BS566" s="93"/>
      <c r="BT566" s="93"/>
      <c r="BU566" s="93"/>
      <c r="BV566" s="93"/>
      <c r="BW566" s="93"/>
      <c r="BX566" s="93"/>
      <c r="BY566" s="93"/>
      <c r="BZ566" s="93"/>
      <c r="CA566" s="93"/>
      <c r="CB566" s="93"/>
      <c r="CC566" s="93"/>
      <c r="CD566" s="93"/>
      <c r="CE566" s="93"/>
      <c r="CF566" s="93"/>
      <c r="CG566" s="93"/>
      <c r="CH566" s="93"/>
      <c r="CI566" s="93"/>
      <c r="CJ566" s="93"/>
      <c r="CK566" s="93"/>
      <c r="CL566" s="93"/>
      <c r="CM566" s="93"/>
      <c r="CN566" s="93"/>
      <c r="CO566" s="93"/>
      <c r="CP566" s="93"/>
      <c r="CQ566" s="93"/>
      <c r="CR566" s="93"/>
      <c r="CS566" s="93"/>
      <c r="CT566" s="93"/>
      <c r="CU566" s="93"/>
      <c r="CV566" s="93"/>
      <c r="CW566" s="93"/>
      <c r="CX566" s="93"/>
      <c r="CY566" s="93"/>
      <c r="CZ566" s="93"/>
      <c r="DA566" s="93"/>
      <c r="DB566" s="93"/>
      <c r="DC566" s="93"/>
      <c r="DD566" s="93"/>
      <c r="DE566" s="93"/>
      <c r="DF566" s="93"/>
      <c r="DG566" s="93"/>
      <c r="DH566" s="93"/>
      <c r="DI566" s="93"/>
      <c r="DJ566" s="93"/>
      <c r="DK566" s="93"/>
      <c r="DL566" s="93"/>
      <c r="DM566" s="93"/>
      <c r="DN566" s="93"/>
      <c r="DO566" s="93"/>
      <c r="DP566" s="93"/>
      <c r="DQ566" s="93"/>
      <c r="DR566" s="93"/>
      <c r="DS566" s="93"/>
      <c r="DT566" s="93"/>
      <c r="DU566" s="93"/>
      <c r="DV566" s="93"/>
      <c r="DW566" s="93"/>
      <c r="DX566" s="93"/>
      <c r="DY566" s="93"/>
      <c r="DZ566" s="93"/>
      <c r="EA566" s="93"/>
      <c r="EB566" s="93"/>
      <c r="EC566" s="93"/>
      <c r="ED566" s="93"/>
      <c r="EE566" s="93"/>
      <c r="EF566" s="93"/>
      <c r="EG566" s="93"/>
      <c r="EH566" s="93"/>
      <c r="EI566" s="93"/>
      <c r="EJ566" s="93"/>
      <c r="EK566" s="93"/>
      <c r="EL566" s="93"/>
      <c r="EM566" s="93"/>
      <c r="EN566" s="93"/>
      <c r="EO566" s="93"/>
      <c r="EP566" s="93"/>
      <c r="EQ566" s="93"/>
      <c r="ER566" s="93"/>
      <c r="ES566" s="93"/>
      <c r="ET566" s="93"/>
      <c r="EU566" s="93"/>
      <c r="EV566" s="93"/>
      <c r="EW566" s="93"/>
      <c r="EX566" s="93"/>
      <c r="EY566" s="93"/>
      <c r="EZ566" s="93"/>
      <c r="FA566" s="93"/>
      <c r="FB566" s="93"/>
      <c r="FC566" s="93"/>
      <c r="FD566" s="93"/>
      <c r="FE566" s="93"/>
      <c r="FF566" s="93"/>
      <c r="FG566" s="93"/>
      <c r="FH566" s="93"/>
      <c r="FI566" s="93"/>
      <c r="FJ566" s="93"/>
      <c r="FK566" s="93"/>
      <c r="FL566" s="93"/>
      <c r="FM566" s="93"/>
      <c r="FN566" s="93"/>
      <c r="FO566" s="93"/>
      <c r="FP566" s="93"/>
      <c r="FQ566" s="93"/>
      <c r="FR566" s="93"/>
      <c r="FS566" s="93"/>
      <c r="FT566" s="93"/>
      <c r="FU566" s="93"/>
      <c r="FV566" s="93"/>
      <c r="FW566" s="93"/>
      <c r="FX566" s="93"/>
      <c r="FY566" s="93"/>
      <c r="FZ566" s="93"/>
      <c r="GA566" s="93"/>
      <c r="GB566" s="93"/>
      <c r="GC566" s="93"/>
      <c r="GD566" s="93"/>
      <c r="GE566" s="93"/>
      <c r="GF566" s="93"/>
      <c r="GG566" s="93"/>
      <c r="GH566" s="93"/>
      <c r="GI566" s="93"/>
      <c r="GJ566" s="93"/>
      <c r="GK566" s="93"/>
      <c r="GL566" s="93"/>
      <c r="GM566" s="93"/>
      <c r="GN566" s="93"/>
      <c r="GO566" s="93"/>
      <c r="GP566" s="93"/>
      <c r="GQ566" s="93"/>
      <c r="GR566" s="93"/>
      <c r="GS566" s="93"/>
      <c r="GT566" s="93"/>
      <c r="GU566" s="93"/>
      <c r="GV566" s="93"/>
      <c r="GW566" s="93"/>
      <c r="GX566" s="93"/>
      <c r="GY566" s="93"/>
      <c r="GZ566" s="93"/>
      <c r="HA566" s="93"/>
      <c r="HB566" s="93"/>
      <c r="HC566" s="93"/>
      <c r="HD566" s="93"/>
      <c r="HE566" s="93"/>
      <c r="HF566" s="93"/>
      <c r="HG566" s="93"/>
      <c r="HH566" s="93"/>
      <c r="HI566" s="93"/>
      <c r="HJ566" s="93"/>
      <c r="HK566" s="93"/>
      <c r="HL566" s="93"/>
      <c r="HM566" s="93"/>
      <c r="HN566" s="93"/>
      <c r="HO566" s="93"/>
      <c r="HP566" s="93"/>
      <c r="HQ566" s="93"/>
      <c r="HR566" s="93"/>
      <c r="HS566" s="93"/>
      <c r="HT566" s="93"/>
      <c r="HU566" s="93"/>
      <c r="HV566" s="93"/>
      <c r="HW566" s="93"/>
      <c r="HX566" s="93"/>
      <c r="HY566" s="93"/>
      <c r="HZ566" s="93"/>
      <c r="IA566" s="93"/>
      <c r="IB566" s="93"/>
      <c r="IC566" s="93"/>
      <c r="ID566" s="93"/>
      <c r="IE566" s="93"/>
      <c r="IF566" s="93"/>
      <c r="IG566" s="93"/>
      <c r="IH566" s="93"/>
      <c r="II566" s="93"/>
      <c r="IJ566" s="93"/>
      <c r="IK566" s="93"/>
      <c r="IL566" s="93"/>
      <c r="IM566" s="93"/>
      <c r="IN566" s="93"/>
      <c r="IO566" s="93"/>
      <c r="IP566" s="93"/>
      <c r="IQ566" s="93"/>
      <c r="IR566" s="93"/>
      <c r="IS566" s="93"/>
      <c r="IT566" s="93"/>
      <c r="IU566" s="93"/>
      <c r="IV566" s="93"/>
      <c r="IW566" s="93"/>
    </row>
    <row r="567" customFormat="false" ht="12.75" hidden="false" customHeight="false" outlineLevel="0" collapsed="false">
      <c r="A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  <c r="BG567" s="93"/>
      <c r="BH567" s="93"/>
      <c r="BI567" s="93"/>
      <c r="BJ567" s="93"/>
      <c r="BK567" s="93"/>
      <c r="BL567" s="93"/>
      <c r="BM567" s="93"/>
      <c r="BN567" s="93"/>
      <c r="BO567" s="93"/>
      <c r="BP567" s="93"/>
      <c r="BQ567" s="93"/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  <c r="CM567" s="93"/>
      <c r="CN567" s="93"/>
      <c r="CO567" s="93"/>
      <c r="CP567" s="93"/>
      <c r="CQ567" s="93"/>
      <c r="CR567" s="93"/>
      <c r="CS567" s="93"/>
      <c r="CT567" s="93"/>
      <c r="CU567" s="93"/>
      <c r="CV567" s="93"/>
      <c r="CW567" s="93"/>
      <c r="CX567" s="93"/>
      <c r="CY567" s="93"/>
      <c r="CZ567" s="93"/>
      <c r="DA567" s="93"/>
      <c r="DB567" s="93"/>
      <c r="DC567" s="93"/>
      <c r="DD567" s="93"/>
      <c r="DE567" s="93"/>
      <c r="DF567" s="93"/>
      <c r="DG567" s="93"/>
      <c r="DH567" s="93"/>
      <c r="DI567" s="93"/>
      <c r="DJ567" s="93"/>
      <c r="DK567" s="93"/>
      <c r="DL567" s="93"/>
      <c r="DM567" s="93"/>
      <c r="DN567" s="93"/>
      <c r="DO567" s="93"/>
      <c r="DP567" s="93"/>
      <c r="DQ567" s="93"/>
      <c r="DR567" s="93"/>
      <c r="DS567" s="93"/>
      <c r="DT567" s="93"/>
      <c r="DU567" s="93"/>
      <c r="DV567" s="93"/>
      <c r="DW567" s="93"/>
      <c r="DX567" s="93"/>
      <c r="DY567" s="93"/>
      <c r="DZ567" s="93"/>
      <c r="EA567" s="93"/>
      <c r="EB567" s="93"/>
      <c r="EC567" s="93"/>
      <c r="ED567" s="93"/>
      <c r="EE567" s="93"/>
      <c r="EF567" s="93"/>
      <c r="EG567" s="93"/>
      <c r="EH567" s="93"/>
      <c r="EI567" s="93"/>
      <c r="EJ567" s="93"/>
      <c r="EK567" s="93"/>
      <c r="EL567" s="93"/>
      <c r="EM567" s="93"/>
      <c r="EN567" s="93"/>
      <c r="EO567" s="93"/>
      <c r="EP567" s="93"/>
      <c r="EQ567" s="93"/>
      <c r="ER567" s="93"/>
      <c r="ES567" s="93"/>
      <c r="ET567" s="93"/>
      <c r="EU567" s="93"/>
      <c r="EV567" s="93"/>
      <c r="EW567" s="93"/>
      <c r="EX567" s="93"/>
      <c r="EY567" s="93"/>
      <c r="EZ567" s="93"/>
      <c r="FA567" s="93"/>
      <c r="FB567" s="93"/>
      <c r="FC567" s="93"/>
      <c r="FD567" s="93"/>
      <c r="FE567" s="93"/>
      <c r="FF567" s="93"/>
      <c r="FG567" s="93"/>
      <c r="FH567" s="93"/>
      <c r="FI567" s="93"/>
      <c r="FJ567" s="93"/>
      <c r="FK567" s="93"/>
      <c r="FL567" s="93"/>
      <c r="FM567" s="93"/>
      <c r="FN567" s="93"/>
      <c r="FO567" s="93"/>
      <c r="FP567" s="93"/>
      <c r="FQ567" s="93"/>
      <c r="FR567" s="93"/>
      <c r="FS567" s="93"/>
      <c r="FT567" s="93"/>
      <c r="FU567" s="93"/>
      <c r="FV567" s="93"/>
      <c r="FW567" s="93"/>
      <c r="FX567" s="93"/>
      <c r="FY567" s="93"/>
      <c r="FZ567" s="93"/>
      <c r="GA567" s="93"/>
      <c r="GB567" s="93"/>
      <c r="GC567" s="93"/>
      <c r="GD567" s="93"/>
      <c r="GE567" s="93"/>
      <c r="GF567" s="93"/>
      <c r="GG567" s="93"/>
      <c r="GH567" s="93"/>
      <c r="GI567" s="93"/>
      <c r="GJ567" s="93"/>
      <c r="GK567" s="93"/>
      <c r="GL567" s="93"/>
      <c r="GM567" s="93"/>
      <c r="GN567" s="93"/>
      <c r="GO567" s="93"/>
      <c r="GP567" s="93"/>
      <c r="GQ567" s="93"/>
      <c r="GR567" s="93"/>
      <c r="GS567" s="93"/>
      <c r="GT567" s="93"/>
      <c r="GU567" s="93"/>
      <c r="GV567" s="93"/>
      <c r="GW567" s="93"/>
      <c r="GX567" s="93"/>
      <c r="GY567" s="93"/>
      <c r="GZ567" s="93"/>
      <c r="HA567" s="93"/>
      <c r="HB567" s="93"/>
      <c r="HC567" s="93"/>
      <c r="HD567" s="93"/>
      <c r="HE567" s="93"/>
      <c r="HF567" s="93"/>
      <c r="HG567" s="93"/>
      <c r="HH567" s="93"/>
      <c r="HI567" s="93"/>
      <c r="HJ567" s="93"/>
      <c r="HK567" s="93"/>
      <c r="HL567" s="93"/>
      <c r="HM567" s="93"/>
      <c r="HN567" s="93"/>
      <c r="HO567" s="93"/>
      <c r="HP567" s="93"/>
      <c r="HQ567" s="93"/>
      <c r="HR567" s="93"/>
      <c r="HS567" s="93"/>
      <c r="HT567" s="93"/>
      <c r="HU567" s="93"/>
      <c r="HV567" s="93"/>
      <c r="HW567" s="93"/>
      <c r="HX567" s="93"/>
      <c r="HY567" s="93"/>
      <c r="HZ567" s="93"/>
      <c r="IA567" s="93"/>
      <c r="IB567" s="93"/>
      <c r="IC567" s="93"/>
      <c r="ID567" s="93"/>
      <c r="IE567" s="93"/>
      <c r="IF567" s="93"/>
      <c r="IG567" s="93"/>
      <c r="IH567" s="93"/>
      <c r="II567" s="93"/>
      <c r="IJ567" s="93"/>
      <c r="IK567" s="93"/>
      <c r="IL567" s="93"/>
      <c r="IM567" s="93"/>
      <c r="IN567" s="93"/>
      <c r="IO567" s="93"/>
      <c r="IP567" s="93"/>
      <c r="IQ567" s="93"/>
      <c r="IR567" s="93"/>
      <c r="IS567" s="93"/>
      <c r="IT567" s="93"/>
      <c r="IU567" s="93"/>
      <c r="IV567" s="93"/>
      <c r="IW567" s="93"/>
    </row>
    <row r="568" customFormat="false" ht="12.75" hidden="false" customHeight="false" outlineLevel="0" collapsed="false">
      <c r="A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  <c r="BG568" s="93"/>
      <c r="BH568" s="93"/>
      <c r="BI568" s="93"/>
      <c r="BJ568" s="93"/>
      <c r="BK568" s="93"/>
      <c r="BL568" s="93"/>
      <c r="BM568" s="93"/>
      <c r="BN568" s="93"/>
      <c r="BO568" s="93"/>
      <c r="BP568" s="93"/>
      <c r="BQ568" s="93"/>
      <c r="BR568" s="93"/>
      <c r="BS568" s="93"/>
      <c r="BT568" s="93"/>
      <c r="BU568" s="93"/>
      <c r="BV568" s="93"/>
      <c r="BW568" s="93"/>
      <c r="BX568" s="93"/>
      <c r="BY568" s="93"/>
      <c r="BZ568" s="93"/>
      <c r="CA568" s="93"/>
      <c r="CB568" s="93"/>
      <c r="CC568" s="93"/>
      <c r="CD568" s="93"/>
      <c r="CE568" s="93"/>
      <c r="CF568" s="93"/>
      <c r="CG568" s="93"/>
      <c r="CH568" s="93"/>
      <c r="CI568" s="93"/>
      <c r="CJ568" s="93"/>
      <c r="CK568" s="93"/>
      <c r="CL568" s="93"/>
      <c r="CM568" s="93"/>
      <c r="CN568" s="93"/>
      <c r="CO568" s="93"/>
      <c r="CP568" s="93"/>
      <c r="CQ568" s="93"/>
      <c r="CR568" s="93"/>
      <c r="CS568" s="93"/>
      <c r="CT568" s="93"/>
      <c r="CU568" s="93"/>
      <c r="CV568" s="93"/>
      <c r="CW568" s="93"/>
      <c r="CX568" s="93"/>
      <c r="CY568" s="93"/>
      <c r="CZ568" s="93"/>
      <c r="DA568" s="93"/>
      <c r="DB568" s="93"/>
      <c r="DC568" s="93"/>
      <c r="DD568" s="93"/>
      <c r="DE568" s="93"/>
      <c r="DF568" s="93"/>
      <c r="DG568" s="93"/>
      <c r="DH568" s="93"/>
      <c r="DI568" s="93"/>
      <c r="DJ568" s="93"/>
      <c r="DK568" s="93"/>
      <c r="DL568" s="93"/>
      <c r="DM568" s="93"/>
      <c r="DN568" s="93"/>
      <c r="DO568" s="93"/>
      <c r="DP568" s="93"/>
      <c r="DQ568" s="93"/>
      <c r="DR568" s="93"/>
      <c r="DS568" s="93"/>
      <c r="DT568" s="93"/>
      <c r="DU568" s="93"/>
      <c r="DV568" s="93"/>
      <c r="DW568" s="93"/>
      <c r="DX568" s="93"/>
      <c r="DY568" s="93"/>
      <c r="DZ568" s="93"/>
      <c r="EA568" s="93"/>
      <c r="EB568" s="93"/>
      <c r="EC568" s="93"/>
      <c r="ED568" s="93"/>
      <c r="EE568" s="93"/>
      <c r="EF568" s="93"/>
      <c r="EG568" s="93"/>
      <c r="EH568" s="93"/>
      <c r="EI568" s="93"/>
      <c r="EJ568" s="93"/>
      <c r="EK568" s="93"/>
      <c r="EL568" s="93"/>
      <c r="EM568" s="93"/>
      <c r="EN568" s="93"/>
      <c r="EO568" s="93"/>
      <c r="EP568" s="93"/>
      <c r="EQ568" s="93"/>
      <c r="ER568" s="93"/>
      <c r="ES568" s="93"/>
      <c r="ET568" s="93"/>
      <c r="EU568" s="93"/>
      <c r="EV568" s="93"/>
      <c r="EW568" s="93"/>
      <c r="EX568" s="93"/>
      <c r="EY568" s="93"/>
      <c r="EZ568" s="93"/>
      <c r="FA568" s="93"/>
      <c r="FB568" s="93"/>
      <c r="FC568" s="93"/>
      <c r="FD568" s="93"/>
      <c r="FE568" s="93"/>
      <c r="FF568" s="93"/>
      <c r="FG568" s="93"/>
      <c r="FH568" s="93"/>
      <c r="FI568" s="93"/>
      <c r="FJ568" s="93"/>
      <c r="FK568" s="93"/>
      <c r="FL568" s="93"/>
      <c r="FM568" s="93"/>
      <c r="FN568" s="93"/>
      <c r="FO568" s="93"/>
      <c r="FP568" s="93"/>
      <c r="FQ568" s="93"/>
      <c r="FR568" s="93"/>
      <c r="FS568" s="93"/>
      <c r="FT568" s="93"/>
      <c r="FU568" s="93"/>
      <c r="FV568" s="93"/>
      <c r="FW568" s="93"/>
      <c r="FX568" s="93"/>
      <c r="FY568" s="93"/>
      <c r="FZ568" s="93"/>
      <c r="GA568" s="93"/>
      <c r="GB568" s="93"/>
      <c r="GC568" s="93"/>
      <c r="GD568" s="93"/>
      <c r="GE568" s="93"/>
      <c r="GF568" s="93"/>
      <c r="GG568" s="93"/>
      <c r="GH568" s="93"/>
      <c r="GI568" s="93"/>
      <c r="GJ568" s="93"/>
      <c r="GK568" s="93"/>
      <c r="GL568" s="93"/>
      <c r="GM568" s="93"/>
      <c r="GN568" s="93"/>
      <c r="GO568" s="93"/>
      <c r="GP568" s="93"/>
      <c r="GQ568" s="93"/>
      <c r="GR568" s="93"/>
      <c r="GS568" s="93"/>
      <c r="GT568" s="93"/>
      <c r="GU568" s="93"/>
      <c r="GV568" s="93"/>
      <c r="GW568" s="93"/>
      <c r="GX568" s="93"/>
      <c r="GY568" s="93"/>
      <c r="GZ568" s="93"/>
      <c r="HA568" s="93"/>
      <c r="HB568" s="93"/>
      <c r="HC568" s="93"/>
      <c r="HD568" s="93"/>
      <c r="HE568" s="93"/>
      <c r="HF568" s="93"/>
      <c r="HG568" s="93"/>
      <c r="HH568" s="93"/>
      <c r="HI568" s="93"/>
      <c r="HJ568" s="93"/>
      <c r="HK568" s="93"/>
      <c r="HL568" s="93"/>
      <c r="HM568" s="93"/>
      <c r="HN568" s="93"/>
      <c r="HO568" s="93"/>
      <c r="HP568" s="93"/>
      <c r="HQ568" s="93"/>
      <c r="HR568" s="93"/>
      <c r="HS568" s="93"/>
      <c r="HT568" s="93"/>
      <c r="HU568" s="93"/>
      <c r="HV568" s="93"/>
      <c r="HW568" s="93"/>
      <c r="HX568" s="93"/>
      <c r="HY568" s="93"/>
      <c r="HZ568" s="93"/>
      <c r="IA568" s="93"/>
      <c r="IB568" s="93"/>
      <c r="IC568" s="93"/>
      <c r="ID568" s="93"/>
      <c r="IE568" s="93"/>
      <c r="IF568" s="93"/>
      <c r="IG568" s="93"/>
      <c r="IH568" s="93"/>
      <c r="II568" s="93"/>
      <c r="IJ568" s="93"/>
      <c r="IK568" s="93"/>
      <c r="IL568" s="93"/>
      <c r="IM568" s="93"/>
      <c r="IN568" s="93"/>
      <c r="IO568" s="93"/>
      <c r="IP568" s="93"/>
      <c r="IQ568" s="93"/>
      <c r="IR568" s="93"/>
      <c r="IS568" s="93"/>
      <c r="IT568" s="93"/>
      <c r="IU568" s="93"/>
      <c r="IV568" s="93"/>
      <c r="IW568" s="93"/>
    </row>
    <row r="569" customFormat="false" ht="12.75" hidden="false" customHeight="false" outlineLevel="0" collapsed="false">
      <c r="A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  <c r="BG569" s="93"/>
      <c r="BH569" s="93"/>
      <c r="BI569" s="93"/>
      <c r="BJ569" s="93"/>
      <c r="BK569" s="93"/>
      <c r="BL569" s="93"/>
      <c r="BM569" s="93"/>
      <c r="BN569" s="93"/>
      <c r="BO569" s="93"/>
      <c r="BP569" s="93"/>
      <c r="BQ569" s="93"/>
      <c r="BR569" s="93"/>
      <c r="BS569" s="93"/>
      <c r="BT569" s="93"/>
      <c r="BU569" s="93"/>
      <c r="BV569" s="93"/>
      <c r="BW569" s="93"/>
      <c r="BX569" s="93"/>
      <c r="BY569" s="93"/>
      <c r="BZ569" s="93"/>
      <c r="CA569" s="93"/>
      <c r="CB569" s="93"/>
      <c r="CC569" s="93"/>
      <c r="CD569" s="93"/>
      <c r="CE569" s="93"/>
      <c r="CF569" s="93"/>
      <c r="CG569" s="93"/>
      <c r="CH569" s="93"/>
      <c r="CI569" s="93"/>
      <c r="CJ569" s="93"/>
      <c r="CK569" s="93"/>
      <c r="CL569" s="93"/>
      <c r="CM569" s="93"/>
      <c r="CN569" s="93"/>
      <c r="CO569" s="93"/>
      <c r="CP569" s="93"/>
      <c r="CQ569" s="93"/>
      <c r="CR569" s="93"/>
      <c r="CS569" s="93"/>
      <c r="CT569" s="93"/>
      <c r="CU569" s="93"/>
      <c r="CV569" s="93"/>
      <c r="CW569" s="93"/>
      <c r="CX569" s="93"/>
      <c r="CY569" s="93"/>
      <c r="CZ569" s="93"/>
      <c r="DA569" s="93"/>
      <c r="DB569" s="93"/>
      <c r="DC569" s="93"/>
      <c r="DD569" s="93"/>
      <c r="DE569" s="93"/>
      <c r="DF569" s="93"/>
      <c r="DG569" s="93"/>
      <c r="DH569" s="93"/>
      <c r="DI569" s="93"/>
      <c r="DJ569" s="93"/>
      <c r="DK569" s="93"/>
      <c r="DL569" s="93"/>
      <c r="DM569" s="93"/>
      <c r="DN569" s="93"/>
      <c r="DO569" s="93"/>
      <c r="DP569" s="93"/>
      <c r="DQ569" s="93"/>
      <c r="DR569" s="93"/>
      <c r="DS569" s="93"/>
      <c r="DT569" s="93"/>
      <c r="DU569" s="93"/>
      <c r="DV569" s="93"/>
      <c r="DW569" s="93"/>
      <c r="DX569" s="93"/>
      <c r="DY569" s="93"/>
      <c r="DZ569" s="93"/>
      <c r="EA569" s="93"/>
      <c r="EB569" s="93"/>
      <c r="EC569" s="93"/>
      <c r="ED569" s="93"/>
      <c r="EE569" s="93"/>
      <c r="EF569" s="93"/>
      <c r="EG569" s="93"/>
      <c r="EH569" s="93"/>
      <c r="EI569" s="93"/>
      <c r="EJ569" s="93"/>
      <c r="EK569" s="93"/>
      <c r="EL569" s="93"/>
      <c r="EM569" s="93"/>
      <c r="EN569" s="93"/>
      <c r="EO569" s="93"/>
      <c r="EP569" s="93"/>
      <c r="EQ569" s="93"/>
      <c r="ER569" s="93"/>
      <c r="ES569" s="93"/>
      <c r="ET569" s="93"/>
      <c r="EU569" s="93"/>
      <c r="EV569" s="93"/>
      <c r="EW569" s="93"/>
      <c r="EX569" s="93"/>
      <c r="EY569" s="93"/>
      <c r="EZ569" s="93"/>
      <c r="FA569" s="93"/>
      <c r="FB569" s="93"/>
      <c r="FC569" s="93"/>
      <c r="FD569" s="93"/>
      <c r="FE569" s="93"/>
      <c r="FF569" s="93"/>
      <c r="FG569" s="93"/>
      <c r="FH569" s="93"/>
      <c r="FI569" s="93"/>
      <c r="FJ569" s="93"/>
      <c r="FK569" s="93"/>
      <c r="FL569" s="93"/>
      <c r="FM569" s="93"/>
      <c r="FN569" s="93"/>
      <c r="FO569" s="93"/>
      <c r="FP569" s="93"/>
      <c r="FQ569" s="93"/>
      <c r="FR569" s="93"/>
      <c r="FS569" s="93"/>
      <c r="FT569" s="93"/>
      <c r="FU569" s="93"/>
      <c r="FV569" s="93"/>
      <c r="FW569" s="93"/>
      <c r="FX569" s="93"/>
      <c r="FY569" s="93"/>
      <c r="FZ569" s="93"/>
      <c r="GA569" s="93"/>
      <c r="GB569" s="93"/>
      <c r="GC569" s="93"/>
      <c r="GD569" s="93"/>
      <c r="GE569" s="93"/>
      <c r="GF569" s="93"/>
      <c r="GG569" s="93"/>
      <c r="GH569" s="93"/>
      <c r="GI569" s="93"/>
      <c r="GJ569" s="93"/>
      <c r="GK569" s="93"/>
      <c r="GL569" s="93"/>
      <c r="GM569" s="93"/>
      <c r="GN569" s="93"/>
      <c r="GO569" s="93"/>
      <c r="GP569" s="93"/>
      <c r="GQ569" s="93"/>
      <c r="GR569" s="93"/>
      <c r="GS569" s="93"/>
      <c r="GT569" s="93"/>
      <c r="GU569" s="93"/>
      <c r="GV569" s="93"/>
      <c r="GW569" s="93"/>
      <c r="GX569" s="93"/>
      <c r="GY569" s="93"/>
      <c r="GZ569" s="93"/>
      <c r="HA569" s="93"/>
      <c r="HB569" s="93"/>
      <c r="HC569" s="93"/>
      <c r="HD569" s="93"/>
      <c r="HE569" s="93"/>
      <c r="HF569" s="93"/>
      <c r="HG569" s="93"/>
      <c r="HH569" s="93"/>
      <c r="HI569" s="93"/>
      <c r="HJ569" s="93"/>
      <c r="HK569" s="93"/>
      <c r="HL569" s="93"/>
      <c r="HM569" s="93"/>
      <c r="HN569" s="93"/>
      <c r="HO569" s="93"/>
      <c r="HP569" s="93"/>
      <c r="HQ569" s="93"/>
      <c r="HR569" s="93"/>
      <c r="HS569" s="93"/>
      <c r="HT569" s="93"/>
      <c r="HU569" s="93"/>
      <c r="HV569" s="93"/>
      <c r="HW569" s="93"/>
      <c r="HX569" s="93"/>
      <c r="HY569" s="93"/>
      <c r="HZ569" s="93"/>
      <c r="IA569" s="93"/>
      <c r="IB569" s="93"/>
      <c r="IC569" s="93"/>
      <c r="ID569" s="93"/>
      <c r="IE569" s="93"/>
      <c r="IF569" s="93"/>
      <c r="IG569" s="93"/>
      <c r="IH569" s="93"/>
      <c r="II569" s="93"/>
      <c r="IJ569" s="93"/>
      <c r="IK569" s="93"/>
      <c r="IL569" s="93"/>
      <c r="IM569" s="93"/>
      <c r="IN569" s="93"/>
      <c r="IO569" s="93"/>
      <c r="IP569" s="93"/>
      <c r="IQ569" s="93"/>
      <c r="IR569" s="93"/>
      <c r="IS569" s="93"/>
      <c r="IT569" s="93"/>
      <c r="IU569" s="93"/>
      <c r="IV569" s="93"/>
      <c r="IW569" s="93"/>
    </row>
    <row r="570" customFormat="false" ht="12.75" hidden="false" customHeight="false" outlineLevel="0" collapsed="false">
      <c r="A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  <c r="BG570" s="93"/>
      <c r="BH570" s="93"/>
      <c r="BI570" s="93"/>
      <c r="BJ570" s="93"/>
      <c r="BK570" s="93"/>
      <c r="BL570" s="93"/>
      <c r="BM570" s="93"/>
      <c r="BN570" s="93"/>
      <c r="BO570" s="93"/>
      <c r="BP570" s="93"/>
      <c r="BQ570" s="93"/>
      <c r="BR570" s="93"/>
      <c r="BS570" s="93"/>
      <c r="BT570" s="93"/>
      <c r="BU570" s="93"/>
      <c r="BV570" s="93"/>
      <c r="BW570" s="93"/>
      <c r="BX570" s="93"/>
      <c r="BY570" s="93"/>
      <c r="BZ570" s="93"/>
      <c r="CA570" s="93"/>
      <c r="CB570" s="93"/>
      <c r="CC570" s="93"/>
      <c r="CD570" s="93"/>
      <c r="CE570" s="93"/>
      <c r="CF570" s="93"/>
      <c r="CG570" s="93"/>
      <c r="CH570" s="93"/>
      <c r="CI570" s="93"/>
      <c r="CJ570" s="93"/>
      <c r="CK570" s="93"/>
      <c r="CL570" s="93"/>
      <c r="CM570" s="93"/>
      <c r="CN570" s="93"/>
      <c r="CO570" s="93"/>
      <c r="CP570" s="93"/>
      <c r="CQ570" s="93"/>
      <c r="CR570" s="93"/>
      <c r="CS570" s="93"/>
      <c r="CT570" s="93"/>
      <c r="CU570" s="93"/>
      <c r="CV570" s="93"/>
      <c r="CW570" s="93"/>
      <c r="CX570" s="93"/>
      <c r="CY570" s="93"/>
      <c r="CZ570" s="93"/>
      <c r="DA570" s="93"/>
      <c r="DB570" s="93"/>
      <c r="DC570" s="93"/>
      <c r="DD570" s="93"/>
      <c r="DE570" s="93"/>
      <c r="DF570" s="93"/>
      <c r="DG570" s="93"/>
      <c r="DH570" s="93"/>
      <c r="DI570" s="93"/>
      <c r="DJ570" s="93"/>
      <c r="DK570" s="93"/>
      <c r="DL570" s="93"/>
      <c r="DM570" s="93"/>
      <c r="DN570" s="93"/>
      <c r="DO570" s="93"/>
      <c r="DP570" s="93"/>
      <c r="DQ570" s="93"/>
      <c r="DR570" s="93"/>
      <c r="DS570" s="93"/>
      <c r="DT570" s="93"/>
      <c r="DU570" s="93"/>
      <c r="DV570" s="93"/>
      <c r="DW570" s="93"/>
      <c r="DX570" s="93"/>
      <c r="DY570" s="93"/>
      <c r="DZ570" s="93"/>
      <c r="EA570" s="93"/>
      <c r="EB570" s="93"/>
      <c r="EC570" s="93"/>
      <c r="ED570" s="93"/>
      <c r="EE570" s="93"/>
      <c r="EF570" s="93"/>
      <c r="EG570" s="93"/>
      <c r="EH570" s="93"/>
      <c r="EI570" s="93"/>
      <c r="EJ570" s="93"/>
      <c r="EK570" s="93"/>
      <c r="EL570" s="93"/>
      <c r="EM570" s="93"/>
      <c r="EN570" s="93"/>
      <c r="EO570" s="93"/>
      <c r="EP570" s="93"/>
      <c r="EQ570" s="93"/>
      <c r="ER570" s="93"/>
      <c r="ES570" s="93"/>
      <c r="ET570" s="93"/>
      <c r="EU570" s="93"/>
      <c r="EV570" s="93"/>
      <c r="EW570" s="93"/>
      <c r="EX570" s="93"/>
      <c r="EY570" s="93"/>
      <c r="EZ570" s="93"/>
      <c r="FA570" s="93"/>
      <c r="FB570" s="93"/>
      <c r="FC570" s="93"/>
      <c r="FD570" s="93"/>
      <c r="FE570" s="93"/>
      <c r="FF570" s="93"/>
      <c r="FG570" s="93"/>
      <c r="FH570" s="93"/>
      <c r="FI570" s="93"/>
      <c r="FJ570" s="93"/>
      <c r="FK570" s="93"/>
      <c r="FL570" s="93"/>
      <c r="FM570" s="93"/>
      <c r="FN570" s="93"/>
      <c r="FO570" s="93"/>
      <c r="FP570" s="93"/>
      <c r="FQ570" s="93"/>
      <c r="FR570" s="93"/>
      <c r="FS570" s="93"/>
      <c r="FT570" s="93"/>
      <c r="FU570" s="93"/>
      <c r="FV570" s="93"/>
      <c r="FW570" s="93"/>
      <c r="FX570" s="93"/>
      <c r="FY570" s="93"/>
      <c r="FZ570" s="93"/>
      <c r="GA570" s="93"/>
      <c r="GB570" s="93"/>
      <c r="GC570" s="93"/>
      <c r="GD570" s="93"/>
      <c r="GE570" s="93"/>
      <c r="GF570" s="93"/>
      <c r="GG570" s="93"/>
      <c r="GH570" s="93"/>
      <c r="GI570" s="93"/>
      <c r="GJ570" s="93"/>
      <c r="GK570" s="93"/>
      <c r="GL570" s="93"/>
      <c r="GM570" s="93"/>
      <c r="GN570" s="93"/>
      <c r="GO570" s="93"/>
      <c r="GP570" s="93"/>
      <c r="GQ570" s="93"/>
      <c r="GR570" s="93"/>
      <c r="GS570" s="93"/>
      <c r="GT570" s="93"/>
      <c r="GU570" s="93"/>
      <c r="GV570" s="93"/>
      <c r="GW570" s="93"/>
      <c r="GX570" s="93"/>
      <c r="GY570" s="93"/>
      <c r="GZ570" s="93"/>
      <c r="HA570" s="93"/>
      <c r="HB570" s="93"/>
      <c r="HC570" s="93"/>
      <c r="HD570" s="93"/>
      <c r="HE570" s="93"/>
      <c r="HF570" s="93"/>
      <c r="HG570" s="93"/>
      <c r="HH570" s="93"/>
      <c r="HI570" s="93"/>
      <c r="HJ570" s="93"/>
      <c r="HK570" s="93"/>
      <c r="HL570" s="93"/>
      <c r="HM570" s="93"/>
      <c r="HN570" s="93"/>
      <c r="HO570" s="93"/>
      <c r="HP570" s="93"/>
      <c r="HQ570" s="93"/>
      <c r="HR570" s="93"/>
      <c r="HS570" s="93"/>
      <c r="HT570" s="93"/>
      <c r="HU570" s="93"/>
      <c r="HV570" s="93"/>
      <c r="HW570" s="93"/>
      <c r="HX570" s="93"/>
      <c r="HY570" s="93"/>
      <c r="HZ570" s="93"/>
      <c r="IA570" s="93"/>
      <c r="IB570" s="93"/>
      <c r="IC570" s="93"/>
      <c r="ID570" s="93"/>
      <c r="IE570" s="93"/>
      <c r="IF570" s="93"/>
      <c r="IG570" s="93"/>
      <c r="IH570" s="93"/>
      <c r="II570" s="93"/>
      <c r="IJ570" s="93"/>
      <c r="IK570" s="93"/>
      <c r="IL570" s="93"/>
      <c r="IM570" s="93"/>
      <c r="IN570" s="93"/>
      <c r="IO570" s="93"/>
      <c r="IP570" s="93"/>
      <c r="IQ570" s="93"/>
      <c r="IR570" s="93"/>
      <c r="IS570" s="93"/>
      <c r="IT570" s="93"/>
      <c r="IU570" s="93"/>
      <c r="IV570" s="93"/>
      <c r="IW570" s="93"/>
    </row>
    <row r="571" customFormat="false" ht="12.75" hidden="false" customHeight="false" outlineLevel="0" collapsed="false">
      <c r="A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3"/>
      <c r="BL571" s="93"/>
      <c r="BM571" s="93"/>
      <c r="BN571" s="93"/>
      <c r="BO571" s="93"/>
      <c r="BP571" s="93"/>
      <c r="BQ571" s="93"/>
      <c r="BR571" s="93"/>
      <c r="BS571" s="93"/>
      <c r="BT571" s="93"/>
      <c r="BU571" s="93"/>
      <c r="BV571" s="93"/>
      <c r="BW571" s="93"/>
      <c r="BX571" s="93"/>
      <c r="BY571" s="93"/>
      <c r="BZ571" s="93"/>
      <c r="CA571" s="93"/>
      <c r="CB571" s="93"/>
      <c r="CC571" s="93"/>
      <c r="CD571" s="93"/>
      <c r="CE571" s="93"/>
      <c r="CF571" s="93"/>
      <c r="CG571" s="93"/>
      <c r="CH571" s="93"/>
      <c r="CI571" s="93"/>
      <c r="CJ571" s="93"/>
      <c r="CK571" s="93"/>
      <c r="CL571" s="93"/>
      <c r="CM571" s="93"/>
      <c r="CN571" s="93"/>
      <c r="CO571" s="93"/>
      <c r="CP571" s="93"/>
      <c r="CQ571" s="93"/>
      <c r="CR571" s="93"/>
      <c r="CS571" s="93"/>
      <c r="CT571" s="93"/>
      <c r="CU571" s="93"/>
      <c r="CV571" s="93"/>
      <c r="CW571" s="93"/>
      <c r="CX571" s="93"/>
      <c r="CY571" s="93"/>
      <c r="CZ571" s="93"/>
      <c r="DA571" s="93"/>
      <c r="DB571" s="93"/>
      <c r="DC571" s="93"/>
      <c r="DD571" s="93"/>
      <c r="DE571" s="93"/>
      <c r="DF571" s="93"/>
      <c r="DG571" s="93"/>
      <c r="DH571" s="93"/>
      <c r="DI571" s="93"/>
      <c r="DJ571" s="93"/>
      <c r="DK571" s="93"/>
      <c r="DL571" s="93"/>
      <c r="DM571" s="93"/>
      <c r="DN571" s="93"/>
      <c r="DO571" s="93"/>
      <c r="DP571" s="93"/>
      <c r="DQ571" s="93"/>
      <c r="DR571" s="93"/>
      <c r="DS571" s="93"/>
      <c r="DT571" s="93"/>
      <c r="DU571" s="93"/>
      <c r="DV571" s="93"/>
      <c r="DW571" s="93"/>
      <c r="DX571" s="93"/>
      <c r="DY571" s="93"/>
      <c r="DZ571" s="93"/>
      <c r="EA571" s="93"/>
      <c r="EB571" s="93"/>
      <c r="EC571" s="93"/>
      <c r="ED571" s="93"/>
      <c r="EE571" s="93"/>
      <c r="EF571" s="93"/>
      <c r="EG571" s="93"/>
      <c r="EH571" s="93"/>
      <c r="EI571" s="93"/>
      <c r="EJ571" s="93"/>
      <c r="EK571" s="93"/>
      <c r="EL571" s="93"/>
      <c r="EM571" s="93"/>
      <c r="EN571" s="93"/>
      <c r="EO571" s="93"/>
      <c r="EP571" s="93"/>
      <c r="EQ571" s="93"/>
      <c r="ER571" s="93"/>
      <c r="ES571" s="93"/>
      <c r="ET571" s="93"/>
      <c r="EU571" s="93"/>
      <c r="EV571" s="93"/>
      <c r="EW571" s="93"/>
      <c r="EX571" s="93"/>
      <c r="EY571" s="93"/>
      <c r="EZ571" s="93"/>
      <c r="FA571" s="93"/>
      <c r="FB571" s="93"/>
      <c r="FC571" s="93"/>
      <c r="FD571" s="93"/>
      <c r="FE571" s="93"/>
      <c r="FF571" s="93"/>
      <c r="FG571" s="93"/>
      <c r="FH571" s="93"/>
      <c r="FI571" s="93"/>
      <c r="FJ571" s="93"/>
      <c r="FK571" s="93"/>
      <c r="FL571" s="93"/>
      <c r="FM571" s="93"/>
      <c r="FN571" s="93"/>
      <c r="FO571" s="93"/>
      <c r="FP571" s="93"/>
      <c r="FQ571" s="93"/>
      <c r="FR571" s="93"/>
      <c r="FS571" s="93"/>
      <c r="FT571" s="93"/>
      <c r="FU571" s="93"/>
      <c r="FV571" s="93"/>
      <c r="FW571" s="93"/>
      <c r="FX571" s="93"/>
      <c r="FY571" s="93"/>
      <c r="FZ571" s="93"/>
      <c r="GA571" s="93"/>
      <c r="GB571" s="93"/>
      <c r="GC571" s="93"/>
      <c r="GD571" s="93"/>
      <c r="GE571" s="93"/>
      <c r="GF571" s="93"/>
      <c r="GG571" s="93"/>
      <c r="GH571" s="93"/>
      <c r="GI571" s="93"/>
      <c r="GJ571" s="93"/>
      <c r="GK571" s="93"/>
      <c r="GL571" s="93"/>
      <c r="GM571" s="93"/>
      <c r="GN571" s="93"/>
      <c r="GO571" s="93"/>
      <c r="GP571" s="93"/>
      <c r="GQ571" s="93"/>
      <c r="GR571" s="93"/>
      <c r="GS571" s="93"/>
      <c r="GT571" s="93"/>
      <c r="GU571" s="93"/>
      <c r="GV571" s="93"/>
      <c r="GW571" s="93"/>
      <c r="GX571" s="93"/>
      <c r="GY571" s="93"/>
      <c r="GZ571" s="93"/>
      <c r="HA571" s="93"/>
      <c r="HB571" s="93"/>
      <c r="HC571" s="93"/>
      <c r="HD571" s="93"/>
      <c r="HE571" s="93"/>
      <c r="HF571" s="93"/>
      <c r="HG571" s="93"/>
      <c r="HH571" s="93"/>
      <c r="HI571" s="93"/>
      <c r="HJ571" s="93"/>
      <c r="HK571" s="93"/>
      <c r="HL571" s="93"/>
      <c r="HM571" s="93"/>
      <c r="HN571" s="93"/>
      <c r="HO571" s="93"/>
      <c r="HP571" s="93"/>
      <c r="HQ571" s="93"/>
      <c r="HR571" s="93"/>
      <c r="HS571" s="93"/>
      <c r="HT571" s="93"/>
      <c r="HU571" s="93"/>
      <c r="HV571" s="93"/>
      <c r="HW571" s="93"/>
      <c r="HX571" s="93"/>
      <c r="HY571" s="93"/>
      <c r="HZ571" s="93"/>
      <c r="IA571" s="93"/>
      <c r="IB571" s="93"/>
      <c r="IC571" s="93"/>
      <c r="ID571" s="93"/>
      <c r="IE571" s="93"/>
      <c r="IF571" s="93"/>
      <c r="IG571" s="93"/>
      <c r="IH571" s="93"/>
      <c r="II571" s="93"/>
      <c r="IJ571" s="93"/>
      <c r="IK571" s="93"/>
      <c r="IL571" s="93"/>
      <c r="IM571" s="93"/>
      <c r="IN571" s="93"/>
      <c r="IO571" s="93"/>
      <c r="IP571" s="93"/>
      <c r="IQ571" s="93"/>
      <c r="IR571" s="93"/>
      <c r="IS571" s="93"/>
      <c r="IT571" s="93"/>
      <c r="IU571" s="93"/>
      <c r="IV571" s="93"/>
      <c r="IW571" s="93"/>
    </row>
    <row r="572" customFormat="false" ht="12.75" hidden="false" customHeight="false" outlineLevel="0" collapsed="false">
      <c r="A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3"/>
      <c r="BL572" s="93"/>
      <c r="BM572" s="93"/>
      <c r="BN572" s="93"/>
      <c r="BO572" s="93"/>
      <c r="BP572" s="93"/>
      <c r="BQ572" s="93"/>
      <c r="BR572" s="93"/>
      <c r="BS572" s="93"/>
      <c r="BT572" s="93"/>
      <c r="BU572" s="93"/>
      <c r="BV572" s="93"/>
      <c r="BW572" s="93"/>
      <c r="BX572" s="93"/>
      <c r="BY572" s="93"/>
      <c r="BZ572" s="93"/>
      <c r="CA572" s="93"/>
      <c r="CB572" s="93"/>
      <c r="CC572" s="93"/>
      <c r="CD572" s="93"/>
      <c r="CE572" s="93"/>
      <c r="CF572" s="93"/>
      <c r="CG572" s="93"/>
      <c r="CH572" s="93"/>
      <c r="CI572" s="93"/>
      <c r="CJ572" s="93"/>
      <c r="CK572" s="93"/>
      <c r="CL572" s="93"/>
      <c r="CM572" s="93"/>
      <c r="CN572" s="93"/>
      <c r="CO572" s="93"/>
      <c r="CP572" s="93"/>
      <c r="CQ572" s="93"/>
      <c r="CR572" s="93"/>
      <c r="CS572" s="93"/>
      <c r="CT572" s="93"/>
      <c r="CU572" s="93"/>
      <c r="CV572" s="93"/>
      <c r="CW572" s="93"/>
      <c r="CX572" s="93"/>
      <c r="CY572" s="93"/>
      <c r="CZ572" s="93"/>
      <c r="DA572" s="93"/>
      <c r="DB572" s="93"/>
      <c r="DC572" s="93"/>
      <c r="DD572" s="93"/>
      <c r="DE572" s="93"/>
      <c r="DF572" s="93"/>
      <c r="DG572" s="93"/>
      <c r="DH572" s="93"/>
      <c r="DI572" s="93"/>
      <c r="DJ572" s="93"/>
      <c r="DK572" s="93"/>
      <c r="DL572" s="93"/>
      <c r="DM572" s="93"/>
      <c r="DN572" s="93"/>
      <c r="DO572" s="93"/>
      <c r="DP572" s="93"/>
      <c r="DQ572" s="93"/>
      <c r="DR572" s="93"/>
      <c r="DS572" s="93"/>
      <c r="DT572" s="93"/>
      <c r="DU572" s="93"/>
      <c r="DV572" s="93"/>
      <c r="DW572" s="93"/>
      <c r="DX572" s="93"/>
      <c r="DY572" s="93"/>
      <c r="DZ572" s="93"/>
      <c r="EA572" s="93"/>
      <c r="EB572" s="93"/>
      <c r="EC572" s="93"/>
      <c r="ED572" s="93"/>
      <c r="EE572" s="93"/>
      <c r="EF572" s="93"/>
      <c r="EG572" s="93"/>
      <c r="EH572" s="93"/>
      <c r="EI572" s="93"/>
      <c r="EJ572" s="93"/>
      <c r="EK572" s="93"/>
      <c r="EL572" s="93"/>
      <c r="EM572" s="93"/>
      <c r="EN572" s="93"/>
      <c r="EO572" s="93"/>
      <c r="EP572" s="93"/>
      <c r="EQ572" s="93"/>
      <c r="ER572" s="93"/>
      <c r="ES572" s="93"/>
      <c r="ET572" s="93"/>
      <c r="EU572" s="93"/>
      <c r="EV572" s="93"/>
      <c r="EW572" s="93"/>
      <c r="EX572" s="93"/>
      <c r="EY572" s="93"/>
      <c r="EZ572" s="93"/>
      <c r="FA572" s="93"/>
      <c r="FB572" s="93"/>
      <c r="FC572" s="93"/>
      <c r="FD572" s="93"/>
      <c r="FE572" s="93"/>
      <c r="FF572" s="93"/>
      <c r="FG572" s="93"/>
      <c r="FH572" s="93"/>
      <c r="FI572" s="93"/>
      <c r="FJ572" s="93"/>
      <c r="FK572" s="93"/>
      <c r="FL572" s="93"/>
      <c r="FM572" s="93"/>
      <c r="FN572" s="93"/>
      <c r="FO572" s="93"/>
      <c r="FP572" s="93"/>
      <c r="FQ572" s="93"/>
      <c r="FR572" s="93"/>
      <c r="FS572" s="93"/>
      <c r="FT572" s="93"/>
      <c r="FU572" s="93"/>
      <c r="FV572" s="93"/>
      <c r="FW572" s="93"/>
      <c r="FX572" s="93"/>
      <c r="FY572" s="93"/>
      <c r="FZ572" s="93"/>
      <c r="GA572" s="93"/>
      <c r="GB572" s="93"/>
      <c r="GC572" s="93"/>
      <c r="GD572" s="93"/>
      <c r="GE572" s="93"/>
      <c r="GF572" s="93"/>
      <c r="GG572" s="93"/>
      <c r="GH572" s="93"/>
      <c r="GI572" s="93"/>
      <c r="GJ572" s="93"/>
      <c r="GK572" s="93"/>
      <c r="GL572" s="93"/>
      <c r="GM572" s="93"/>
      <c r="GN572" s="93"/>
      <c r="GO572" s="93"/>
      <c r="GP572" s="93"/>
      <c r="GQ572" s="93"/>
      <c r="GR572" s="93"/>
      <c r="GS572" s="93"/>
      <c r="GT572" s="93"/>
      <c r="GU572" s="93"/>
      <c r="GV572" s="93"/>
      <c r="GW572" s="93"/>
      <c r="GX572" s="93"/>
      <c r="GY572" s="93"/>
      <c r="GZ572" s="93"/>
      <c r="HA572" s="93"/>
      <c r="HB572" s="93"/>
      <c r="HC572" s="93"/>
      <c r="HD572" s="93"/>
      <c r="HE572" s="93"/>
      <c r="HF572" s="93"/>
      <c r="HG572" s="93"/>
      <c r="HH572" s="93"/>
      <c r="HI572" s="93"/>
      <c r="HJ572" s="93"/>
      <c r="HK572" s="93"/>
      <c r="HL572" s="93"/>
      <c r="HM572" s="93"/>
      <c r="HN572" s="93"/>
      <c r="HO572" s="93"/>
      <c r="HP572" s="93"/>
      <c r="HQ572" s="93"/>
      <c r="HR572" s="93"/>
      <c r="HS572" s="93"/>
      <c r="HT572" s="93"/>
      <c r="HU572" s="93"/>
      <c r="HV572" s="93"/>
      <c r="HW572" s="93"/>
      <c r="HX572" s="93"/>
      <c r="HY572" s="93"/>
      <c r="HZ572" s="93"/>
      <c r="IA572" s="93"/>
      <c r="IB572" s="93"/>
      <c r="IC572" s="93"/>
      <c r="ID572" s="93"/>
      <c r="IE572" s="93"/>
      <c r="IF572" s="93"/>
      <c r="IG572" s="93"/>
      <c r="IH572" s="93"/>
      <c r="II572" s="93"/>
      <c r="IJ572" s="93"/>
      <c r="IK572" s="93"/>
      <c r="IL572" s="93"/>
      <c r="IM572" s="93"/>
      <c r="IN572" s="93"/>
      <c r="IO572" s="93"/>
      <c r="IP572" s="93"/>
      <c r="IQ572" s="93"/>
      <c r="IR572" s="93"/>
      <c r="IS572" s="93"/>
      <c r="IT572" s="93"/>
      <c r="IU572" s="93"/>
      <c r="IV572" s="93"/>
      <c r="IW572" s="93"/>
    </row>
    <row r="573" customFormat="false" ht="12.75" hidden="false" customHeight="false" outlineLevel="0" collapsed="false">
      <c r="A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3"/>
      <c r="BL573" s="93"/>
      <c r="BM573" s="93"/>
      <c r="BN573" s="93"/>
      <c r="BO573" s="93"/>
      <c r="BP573" s="93"/>
      <c r="BQ573" s="93"/>
      <c r="BR573" s="93"/>
      <c r="BS573" s="93"/>
      <c r="BT573" s="93"/>
      <c r="BU573" s="93"/>
      <c r="BV573" s="93"/>
      <c r="BW573" s="93"/>
      <c r="BX573" s="93"/>
      <c r="BY573" s="93"/>
      <c r="BZ573" s="93"/>
      <c r="CA573" s="93"/>
      <c r="CB573" s="93"/>
      <c r="CC573" s="93"/>
      <c r="CD573" s="93"/>
      <c r="CE573" s="93"/>
      <c r="CF573" s="93"/>
      <c r="CG573" s="93"/>
      <c r="CH573" s="93"/>
      <c r="CI573" s="93"/>
      <c r="CJ573" s="93"/>
      <c r="CK573" s="93"/>
      <c r="CL573" s="93"/>
      <c r="CM573" s="93"/>
      <c r="CN573" s="93"/>
      <c r="CO573" s="93"/>
      <c r="CP573" s="93"/>
      <c r="CQ573" s="93"/>
      <c r="CR573" s="93"/>
      <c r="CS573" s="93"/>
      <c r="CT573" s="93"/>
      <c r="CU573" s="93"/>
      <c r="CV573" s="93"/>
      <c r="CW573" s="93"/>
      <c r="CX573" s="93"/>
      <c r="CY573" s="93"/>
      <c r="CZ573" s="93"/>
      <c r="DA573" s="93"/>
      <c r="DB573" s="93"/>
      <c r="DC573" s="93"/>
      <c r="DD573" s="93"/>
      <c r="DE573" s="93"/>
      <c r="DF573" s="93"/>
      <c r="DG573" s="93"/>
      <c r="DH573" s="93"/>
      <c r="DI573" s="93"/>
      <c r="DJ573" s="93"/>
      <c r="DK573" s="93"/>
      <c r="DL573" s="93"/>
      <c r="DM573" s="93"/>
      <c r="DN573" s="93"/>
      <c r="DO573" s="93"/>
      <c r="DP573" s="93"/>
      <c r="DQ573" s="93"/>
      <c r="DR573" s="93"/>
      <c r="DS573" s="93"/>
      <c r="DT573" s="93"/>
      <c r="DU573" s="93"/>
      <c r="DV573" s="93"/>
      <c r="DW573" s="93"/>
      <c r="DX573" s="93"/>
      <c r="DY573" s="93"/>
      <c r="DZ573" s="93"/>
      <c r="EA573" s="93"/>
      <c r="EB573" s="93"/>
      <c r="EC573" s="93"/>
      <c r="ED573" s="93"/>
      <c r="EE573" s="93"/>
      <c r="EF573" s="93"/>
      <c r="EG573" s="93"/>
      <c r="EH573" s="93"/>
      <c r="EI573" s="93"/>
      <c r="EJ573" s="93"/>
      <c r="EK573" s="93"/>
      <c r="EL573" s="93"/>
      <c r="EM573" s="93"/>
      <c r="EN573" s="93"/>
      <c r="EO573" s="93"/>
      <c r="EP573" s="93"/>
      <c r="EQ573" s="93"/>
      <c r="ER573" s="93"/>
      <c r="ES573" s="93"/>
      <c r="ET573" s="93"/>
      <c r="EU573" s="93"/>
      <c r="EV573" s="93"/>
      <c r="EW573" s="93"/>
      <c r="EX573" s="93"/>
      <c r="EY573" s="93"/>
      <c r="EZ573" s="93"/>
      <c r="FA573" s="93"/>
      <c r="FB573" s="93"/>
      <c r="FC573" s="93"/>
      <c r="FD573" s="93"/>
      <c r="FE573" s="93"/>
      <c r="FF573" s="93"/>
      <c r="FG573" s="93"/>
      <c r="FH573" s="93"/>
      <c r="FI573" s="93"/>
      <c r="FJ573" s="93"/>
      <c r="FK573" s="93"/>
      <c r="FL573" s="93"/>
      <c r="FM573" s="93"/>
      <c r="FN573" s="93"/>
      <c r="FO573" s="93"/>
      <c r="FP573" s="93"/>
      <c r="FQ573" s="93"/>
      <c r="FR573" s="93"/>
      <c r="FS573" s="93"/>
      <c r="FT573" s="93"/>
      <c r="FU573" s="93"/>
      <c r="FV573" s="93"/>
      <c r="FW573" s="93"/>
      <c r="FX573" s="93"/>
      <c r="FY573" s="93"/>
      <c r="FZ573" s="93"/>
      <c r="GA573" s="93"/>
      <c r="GB573" s="93"/>
      <c r="GC573" s="93"/>
      <c r="GD573" s="93"/>
      <c r="GE573" s="93"/>
      <c r="GF573" s="93"/>
      <c r="GG573" s="93"/>
      <c r="GH573" s="93"/>
      <c r="GI573" s="93"/>
      <c r="GJ573" s="93"/>
      <c r="GK573" s="93"/>
      <c r="GL573" s="93"/>
      <c r="GM573" s="93"/>
      <c r="GN573" s="93"/>
      <c r="GO573" s="93"/>
      <c r="GP573" s="93"/>
      <c r="GQ573" s="93"/>
      <c r="GR573" s="93"/>
      <c r="GS573" s="93"/>
      <c r="GT573" s="93"/>
      <c r="GU573" s="93"/>
      <c r="GV573" s="93"/>
      <c r="GW573" s="93"/>
      <c r="GX573" s="93"/>
      <c r="GY573" s="93"/>
      <c r="GZ573" s="93"/>
      <c r="HA573" s="93"/>
      <c r="HB573" s="93"/>
      <c r="HC573" s="93"/>
      <c r="HD573" s="93"/>
      <c r="HE573" s="93"/>
      <c r="HF573" s="93"/>
      <c r="HG573" s="93"/>
      <c r="HH573" s="93"/>
      <c r="HI573" s="93"/>
      <c r="HJ573" s="93"/>
      <c r="HK573" s="93"/>
      <c r="HL573" s="93"/>
      <c r="HM573" s="93"/>
      <c r="HN573" s="93"/>
      <c r="HO573" s="93"/>
      <c r="HP573" s="93"/>
      <c r="HQ573" s="93"/>
      <c r="HR573" s="93"/>
      <c r="HS573" s="93"/>
      <c r="HT573" s="93"/>
      <c r="HU573" s="93"/>
      <c r="HV573" s="93"/>
      <c r="HW573" s="93"/>
      <c r="HX573" s="93"/>
      <c r="HY573" s="93"/>
      <c r="HZ573" s="93"/>
      <c r="IA573" s="93"/>
      <c r="IB573" s="93"/>
      <c r="IC573" s="93"/>
      <c r="ID573" s="93"/>
      <c r="IE573" s="93"/>
      <c r="IF573" s="93"/>
      <c r="IG573" s="93"/>
      <c r="IH573" s="93"/>
      <c r="II573" s="93"/>
      <c r="IJ573" s="93"/>
      <c r="IK573" s="93"/>
      <c r="IL573" s="93"/>
      <c r="IM573" s="93"/>
      <c r="IN573" s="93"/>
      <c r="IO573" s="93"/>
      <c r="IP573" s="93"/>
      <c r="IQ573" s="93"/>
      <c r="IR573" s="93"/>
      <c r="IS573" s="93"/>
      <c r="IT573" s="93"/>
      <c r="IU573" s="93"/>
      <c r="IV573" s="93"/>
      <c r="IW573" s="93"/>
    </row>
    <row r="574" customFormat="false" ht="12.75" hidden="false" customHeight="false" outlineLevel="0" collapsed="false">
      <c r="A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3"/>
      <c r="BL574" s="93"/>
      <c r="BM574" s="93"/>
      <c r="BN574" s="93"/>
      <c r="BO574" s="93"/>
      <c r="BP574" s="93"/>
      <c r="BQ574" s="93"/>
      <c r="BR574" s="93"/>
      <c r="BS574" s="93"/>
      <c r="BT574" s="93"/>
      <c r="BU574" s="93"/>
      <c r="BV574" s="93"/>
      <c r="BW574" s="93"/>
      <c r="BX574" s="93"/>
      <c r="BY574" s="93"/>
      <c r="BZ574" s="93"/>
      <c r="CA574" s="93"/>
      <c r="CB574" s="93"/>
      <c r="CC574" s="93"/>
      <c r="CD574" s="93"/>
      <c r="CE574" s="93"/>
      <c r="CF574" s="93"/>
      <c r="CG574" s="93"/>
      <c r="CH574" s="93"/>
      <c r="CI574" s="93"/>
      <c r="CJ574" s="93"/>
      <c r="CK574" s="93"/>
      <c r="CL574" s="93"/>
      <c r="CM574" s="93"/>
      <c r="CN574" s="93"/>
      <c r="CO574" s="93"/>
      <c r="CP574" s="93"/>
      <c r="CQ574" s="93"/>
      <c r="CR574" s="93"/>
      <c r="CS574" s="93"/>
      <c r="CT574" s="93"/>
      <c r="CU574" s="93"/>
      <c r="CV574" s="93"/>
      <c r="CW574" s="93"/>
      <c r="CX574" s="93"/>
      <c r="CY574" s="93"/>
      <c r="CZ574" s="93"/>
      <c r="DA574" s="93"/>
      <c r="DB574" s="93"/>
      <c r="DC574" s="93"/>
      <c r="DD574" s="93"/>
      <c r="DE574" s="93"/>
      <c r="DF574" s="93"/>
      <c r="DG574" s="93"/>
      <c r="DH574" s="93"/>
      <c r="DI574" s="93"/>
      <c r="DJ574" s="93"/>
      <c r="DK574" s="93"/>
      <c r="DL574" s="93"/>
      <c r="DM574" s="93"/>
      <c r="DN574" s="93"/>
      <c r="DO574" s="93"/>
      <c r="DP574" s="93"/>
      <c r="DQ574" s="93"/>
      <c r="DR574" s="93"/>
      <c r="DS574" s="93"/>
      <c r="DT574" s="93"/>
      <c r="DU574" s="93"/>
      <c r="DV574" s="93"/>
      <c r="DW574" s="93"/>
      <c r="DX574" s="93"/>
      <c r="DY574" s="93"/>
      <c r="DZ574" s="93"/>
      <c r="EA574" s="93"/>
      <c r="EB574" s="93"/>
      <c r="EC574" s="93"/>
      <c r="ED574" s="93"/>
      <c r="EE574" s="93"/>
      <c r="EF574" s="93"/>
      <c r="EG574" s="93"/>
      <c r="EH574" s="93"/>
      <c r="EI574" s="93"/>
      <c r="EJ574" s="93"/>
      <c r="EK574" s="93"/>
      <c r="EL574" s="93"/>
      <c r="EM574" s="93"/>
      <c r="EN574" s="93"/>
      <c r="EO574" s="93"/>
      <c r="EP574" s="93"/>
      <c r="EQ574" s="93"/>
      <c r="ER574" s="93"/>
      <c r="ES574" s="93"/>
      <c r="ET574" s="93"/>
      <c r="EU574" s="93"/>
      <c r="EV574" s="93"/>
      <c r="EW574" s="93"/>
      <c r="EX574" s="93"/>
      <c r="EY574" s="93"/>
      <c r="EZ574" s="93"/>
      <c r="FA574" s="93"/>
      <c r="FB574" s="93"/>
      <c r="FC574" s="93"/>
      <c r="FD574" s="93"/>
      <c r="FE574" s="93"/>
      <c r="FF574" s="93"/>
      <c r="FG574" s="93"/>
      <c r="FH574" s="93"/>
      <c r="FI574" s="93"/>
      <c r="FJ574" s="93"/>
      <c r="FK574" s="93"/>
      <c r="FL574" s="93"/>
      <c r="FM574" s="93"/>
      <c r="FN574" s="93"/>
      <c r="FO574" s="93"/>
      <c r="FP574" s="93"/>
      <c r="FQ574" s="93"/>
      <c r="FR574" s="93"/>
      <c r="FS574" s="93"/>
      <c r="FT574" s="93"/>
      <c r="FU574" s="93"/>
      <c r="FV574" s="93"/>
      <c r="FW574" s="93"/>
      <c r="FX574" s="93"/>
      <c r="FY574" s="93"/>
      <c r="FZ574" s="93"/>
      <c r="GA574" s="93"/>
      <c r="GB574" s="93"/>
      <c r="GC574" s="93"/>
      <c r="GD574" s="93"/>
      <c r="GE574" s="93"/>
      <c r="GF574" s="93"/>
      <c r="GG574" s="93"/>
      <c r="GH574" s="93"/>
      <c r="GI574" s="93"/>
      <c r="GJ574" s="93"/>
      <c r="GK574" s="93"/>
      <c r="GL574" s="93"/>
      <c r="GM574" s="93"/>
      <c r="GN574" s="93"/>
      <c r="GO574" s="93"/>
      <c r="GP574" s="93"/>
      <c r="GQ574" s="93"/>
      <c r="GR574" s="93"/>
      <c r="GS574" s="93"/>
      <c r="GT574" s="93"/>
      <c r="GU574" s="93"/>
      <c r="GV574" s="93"/>
      <c r="GW574" s="93"/>
      <c r="GX574" s="93"/>
      <c r="GY574" s="93"/>
      <c r="GZ574" s="93"/>
      <c r="HA574" s="93"/>
      <c r="HB574" s="93"/>
      <c r="HC574" s="93"/>
      <c r="HD574" s="93"/>
      <c r="HE574" s="93"/>
      <c r="HF574" s="93"/>
      <c r="HG574" s="93"/>
      <c r="HH574" s="93"/>
      <c r="HI574" s="93"/>
      <c r="HJ574" s="93"/>
      <c r="HK574" s="93"/>
      <c r="HL574" s="93"/>
      <c r="HM574" s="93"/>
      <c r="HN574" s="93"/>
      <c r="HO574" s="93"/>
      <c r="HP574" s="93"/>
      <c r="HQ574" s="93"/>
      <c r="HR574" s="93"/>
      <c r="HS574" s="93"/>
      <c r="HT574" s="93"/>
      <c r="HU574" s="93"/>
      <c r="HV574" s="93"/>
      <c r="HW574" s="93"/>
      <c r="HX574" s="93"/>
      <c r="HY574" s="93"/>
      <c r="HZ574" s="93"/>
      <c r="IA574" s="93"/>
      <c r="IB574" s="93"/>
      <c r="IC574" s="93"/>
      <c r="ID574" s="93"/>
      <c r="IE574" s="93"/>
      <c r="IF574" s="93"/>
      <c r="IG574" s="93"/>
      <c r="IH574" s="93"/>
      <c r="II574" s="93"/>
      <c r="IJ574" s="93"/>
      <c r="IK574" s="93"/>
      <c r="IL574" s="93"/>
      <c r="IM574" s="93"/>
      <c r="IN574" s="93"/>
      <c r="IO574" s="93"/>
      <c r="IP574" s="93"/>
      <c r="IQ574" s="93"/>
      <c r="IR574" s="93"/>
      <c r="IS574" s="93"/>
      <c r="IT574" s="93"/>
      <c r="IU574" s="93"/>
      <c r="IV574" s="93"/>
      <c r="IW574" s="93"/>
    </row>
    <row r="575" customFormat="false" ht="12.75" hidden="false" customHeight="false" outlineLevel="0" collapsed="false">
      <c r="A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  <c r="BG575" s="93"/>
      <c r="BH575" s="93"/>
      <c r="BI575" s="93"/>
      <c r="BJ575" s="93"/>
      <c r="BK575" s="93"/>
      <c r="BL575" s="93"/>
      <c r="BM575" s="93"/>
      <c r="BN575" s="93"/>
      <c r="BO575" s="93"/>
      <c r="BP575" s="93"/>
      <c r="BQ575" s="93"/>
      <c r="BR575" s="93"/>
      <c r="BS575" s="93"/>
      <c r="BT575" s="93"/>
      <c r="BU575" s="93"/>
      <c r="BV575" s="93"/>
      <c r="BW575" s="93"/>
      <c r="BX575" s="93"/>
      <c r="BY575" s="93"/>
      <c r="BZ575" s="93"/>
      <c r="CA575" s="93"/>
      <c r="CB575" s="93"/>
      <c r="CC575" s="93"/>
      <c r="CD575" s="93"/>
      <c r="CE575" s="93"/>
      <c r="CF575" s="93"/>
      <c r="CG575" s="93"/>
      <c r="CH575" s="93"/>
      <c r="CI575" s="93"/>
      <c r="CJ575" s="93"/>
      <c r="CK575" s="93"/>
      <c r="CL575" s="93"/>
      <c r="CM575" s="93"/>
      <c r="CN575" s="93"/>
      <c r="CO575" s="93"/>
      <c r="CP575" s="93"/>
      <c r="CQ575" s="93"/>
      <c r="CR575" s="93"/>
      <c r="CS575" s="93"/>
      <c r="CT575" s="93"/>
      <c r="CU575" s="93"/>
      <c r="CV575" s="93"/>
      <c r="CW575" s="93"/>
      <c r="CX575" s="93"/>
      <c r="CY575" s="93"/>
      <c r="CZ575" s="93"/>
      <c r="DA575" s="93"/>
      <c r="DB575" s="93"/>
      <c r="DC575" s="93"/>
      <c r="DD575" s="93"/>
      <c r="DE575" s="93"/>
      <c r="DF575" s="93"/>
      <c r="DG575" s="93"/>
      <c r="DH575" s="93"/>
      <c r="DI575" s="93"/>
      <c r="DJ575" s="93"/>
      <c r="DK575" s="93"/>
      <c r="DL575" s="93"/>
      <c r="DM575" s="93"/>
      <c r="DN575" s="93"/>
      <c r="DO575" s="93"/>
      <c r="DP575" s="93"/>
      <c r="DQ575" s="93"/>
      <c r="DR575" s="93"/>
      <c r="DS575" s="93"/>
      <c r="DT575" s="93"/>
      <c r="DU575" s="93"/>
      <c r="DV575" s="93"/>
      <c r="DW575" s="93"/>
      <c r="DX575" s="93"/>
      <c r="DY575" s="93"/>
      <c r="DZ575" s="93"/>
      <c r="EA575" s="93"/>
      <c r="EB575" s="93"/>
      <c r="EC575" s="93"/>
      <c r="ED575" s="93"/>
      <c r="EE575" s="93"/>
      <c r="EF575" s="93"/>
      <c r="EG575" s="93"/>
      <c r="EH575" s="93"/>
      <c r="EI575" s="93"/>
      <c r="EJ575" s="93"/>
      <c r="EK575" s="93"/>
      <c r="EL575" s="93"/>
      <c r="EM575" s="93"/>
      <c r="EN575" s="93"/>
      <c r="EO575" s="93"/>
      <c r="EP575" s="93"/>
      <c r="EQ575" s="93"/>
      <c r="ER575" s="93"/>
      <c r="ES575" s="93"/>
      <c r="ET575" s="93"/>
      <c r="EU575" s="93"/>
      <c r="EV575" s="93"/>
      <c r="EW575" s="93"/>
      <c r="EX575" s="93"/>
      <c r="EY575" s="93"/>
      <c r="EZ575" s="93"/>
      <c r="FA575" s="93"/>
      <c r="FB575" s="93"/>
      <c r="FC575" s="93"/>
      <c r="FD575" s="93"/>
      <c r="FE575" s="93"/>
      <c r="FF575" s="93"/>
      <c r="FG575" s="93"/>
      <c r="FH575" s="93"/>
      <c r="FI575" s="93"/>
      <c r="FJ575" s="93"/>
      <c r="FK575" s="93"/>
      <c r="FL575" s="93"/>
      <c r="FM575" s="93"/>
      <c r="FN575" s="93"/>
      <c r="FO575" s="93"/>
      <c r="FP575" s="93"/>
      <c r="FQ575" s="93"/>
      <c r="FR575" s="93"/>
      <c r="FS575" s="93"/>
      <c r="FT575" s="93"/>
      <c r="FU575" s="93"/>
      <c r="FV575" s="93"/>
      <c r="FW575" s="93"/>
      <c r="FX575" s="93"/>
      <c r="FY575" s="93"/>
      <c r="FZ575" s="93"/>
      <c r="GA575" s="93"/>
      <c r="GB575" s="93"/>
      <c r="GC575" s="93"/>
      <c r="GD575" s="93"/>
      <c r="GE575" s="93"/>
      <c r="GF575" s="93"/>
      <c r="GG575" s="93"/>
      <c r="GH575" s="93"/>
      <c r="GI575" s="93"/>
      <c r="GJ575" s="93"/>
      <c r="GK575" s="93"/>
      <c r="GL575" s="93"/>
      <c r="GM575" s="93"/>
      <c r="GN575" s="93"/>
      <c r="GO575" s="93"/>
      <c r="GP575" s="93"/>
      <c r="GQ575" s="93"/>
      <c r="GR575" s="93"/>
      <c r="GS575" s="93"/>
      <c r="GT575" s="93"/>
      <c r="GU575" s="93"/>
      <c r="GV575" s="93"/>
      <c r="GW575" s="93"/>
      <c r="GX575" s="93"/>
      <c r="GY575" s="93"/>
      <c r="GZ575" s="93"/>
      <c r="HA575" s="93"/>
      <c r="HB575" s="93"/>
      <c r="HC575" s="93"/>
      <c r="HD575" s="93"/>
      <c r="HE575" s="93"/>
      <c r="HF575" s="93"/>
      <c r="HG575" s="93"/>
      <c r="HH575" s="93"/>
      <c r="HI575" s="93"/>
      <c r="HJ575" s="93"/>
      <c r="HK575" s="93"/>
      <c r="HL575" s="93"/>
      <c r="HM575" s="93"/>
      <c r="HN575" s="93"/>
      <c r="HO575" s="93"/>
      <c r="HP575" s="93"/>
      <c r="HQ575" s="93"/>
      <c r="HR575" s="93"/>
      <c r="HS575" s="93"/>
      <c r="HT575" s="93"/>
      <c r="HU575" s="93"/>
      <c r="HV575" s="93"/>
      <c r="HW575" s="93"/>
      <c r="HX575" s="93"/>
      <c r="HY575" s="93"/>
      <c r="HZ575" s="93"/>
      <c r="IA575" s="93"/>
      <c r="IB575" s="93"/>
      <c r="IC575" s="93"/>
      <c r="ID575" s="93"/>
      <c r="IE575" s="93"/>
      <c r="IF575" s="93"/>
      <c r="IG575" s="93"/>
      <c r="IH575" s="93"/>
      <c r="II575" s="93"/>
      <c r="IJ575" s="93"/>
      <c r="IK575" s="93"/>
      <c r="IL575" s="93"/>
      <c r="IM575" s="93"/>
      <c r="IN575" s="93"/>
      <c r="IO575" s="93"/>
      <c r="IP575" s="93"/>
      <c r="IQ575" s="93"/>
      <c r="IR575" s="93"/>
      <c r="IS575" s="93"/>
      <c r="IT575" s="93"/>
      <c r="IU575" s="93"/>
      <c r="IV575" s="93"/>
      <c r="IW575" s="93"/>
    </row>
    <row r="576" customFormat="false" ht="12.75" hidden="false" customHeight="false" outlineLevel="0" collapsed="false">
      <c r="A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  <c r="BG576" s="93"/>
      <c r="BH576" s="93"/>
      <c r="BI576" s="93"/>
      <c r="BJ576" s="93"/>
      <c r="BK576" s="93"/>
      <c r="BL576" s="93"/>
      <c r="BM576" s="93"/>
      <c r="BN576" s="93"/>
      <c r="BO576" s="93"/>
      <c r="BP576" s="93"/>
      <c r="BQ576" s="93"/>
      <c r="BR576" s="93"/>
      <c r="BS576" s="93"/>
      <c r="BT576" s="93"/>
      <c r="BU576" s="93"/>
      <c r="BV576" s="93"/>
      <c r="BW576" s="93"/>
      <c r="BX576" s="93"/>
      <c r="BY576" s="93"/>
      <c r="BZ576" s="93"/>
      <c r="CA576" s="93"/>
      <c r="CB576" s="93"/>
      <c r="CC576" s="93"/>
      <c r="CD576" s="93"/>
      <c r="CE576" s="93"/>
      <c r="CF576" s="93"/>
      <c r="CG576" s="93"/>
      <c r="CH576" s="93"/>
      <c r="CI576" s="93"/>
      <c r="CJ576" s="93"/>
      <c r="CK576" s="93"/>
      <c r="CL576" s="93"/>
      <c r="CM576" s="93"/>
      <c r="CN576" s="93"/>
      <c r="CO576" s="93"/>
      <c r="CP576" s="93"/>
      <c r="CQ576" s="93"/>
      <c r="CR576" s="93"/>
      <c r="CS576" s="93"/>
      <c r="CT576" s="93"/>
      <c r="CU576" s="93"/>
      <c r="CV576" s="93"/>
      <c r="CW576" s="93"/>
      <c r="CX576" s="93"/>
      <c r="CY576" s="93"/>
      <c r="CZ576" s="93"/>
      <c r="DA576" s="93"/>
      <c r="DB576" s="93"/>
      <c r="DC576" s="93"/>
      <c r="DD576" s="93"/>
      <c r="DE576" s="93"/>
      <c r="DF576" s="93"/>
      <c r="DG576" s="93"/>
      <c r="DH576" s="93"/>
      <c r="DI576" s="93"/>
      <c r="DJ576" s="93"/>
      <c r="DK576" s="93"/>
      <c r="DL576" s="93"/>
      <c r="DM576" s="93"/>
      <c r="DN576" s="93"/>
      <c r="DO576" s="93"/>
      <c r="DP576" s="93"/>
      <c r="DQ576" s="93"/>
      <c r="DR576" s="93"/>
      <c r="DS576" s="93"/>
      <c r="DT576" s="93"/>
      <c r="DU576" s="93"/>
      <c r="DV576" s="93"/>
      <c r="DW576" s="93"/>
      <c r="DX576" s="93"/>
      <c r="DY576" s="93"/>
      <c r="DZ576" s="93"/>
      <c r="EA576" s="93"/>
      <c r="EB576" s="93"/>
      <c r="EC576" s="93"/>
      <c r="ED576" s="93"/>
      <c r="EE576" s="93"/>
      <c r="EF576" s="93"/>
      <c r="EG576" s="93"/>
      <c r="EH576" s="93"/>
      <c r="EI576" s="93"/>
      <c r="EJ576" s="93"/>
      <c r="EK576" s="93"/>
      <c r="EL576" s="93"/>
      <c r="EM576" s="93"/>
      <c r="EN576" s="93"/>
      <c r="EO576" s="93"/>
      <c r="EP576" s="93"/>
      <c r="EQ576" s="93"/>
      <c r="ER576" s="93"/>
      <c r="ES576" s="93"/>
      <c r="ET576" s="93"/>
      <c r="EU576" s="93"/>
      <c r="EV576" s="93"/>
      <c r="EW576" s="93"/>
      <c r="EX576" s="93"/>
      <c r="EY576" s="93"/>
      <c r="EZ576" s="93"/>
      <c r="FA576" s="93"/>
      <c r="FB576" s="93"/>
      <c r="FC576" s="93"/>
      <c r="FD576" s="93"/>
      <c r="FE576" s="93"/>
      <c r="FF576" s="93"/>
      <c r="FG576" s="93"/>
      <c r="FH576" s="93"/>
      <c r="FI576" s="93"/>
      <c r="FJ576" s="93"/>
      <c r="FK576" s="93"/>
      <c r="FL576" s="93"/>
      <c r="FM576" s="93"/>
      <c r="FN576" s="93"/>
      <c r="FO576" s="93"/>
      <c r="FP576" s="93"/>
      <c r="FQ576" s="93"/>
      <c r="FR576" s="93"/>
      <c r="FS576" s="93"/>
      <c r="FT576" s="93"/>
      <c r="FU576" s="93"/>
      <c r="FV576" s="93"/>
      <c r="FW576" s="93"/>
      <c r="FX576" s="93"/>
      <c r="FY576" s="93"/>
      <c r="FZ576" s="93"/>
      <c r="GA576" s="93"/>
      <c r="GB576" s="93"/>
      <c r="GC576" s="93"/>
      <c r="GD576" s="93"/>
      <c r="GE576" s="93"/>
      <c r="GF576" s="93"/>
      <c r="GG576" s="93"/>
      <c r="GH576" s="93"/>
      <c r="GI576" s="93"/>
      <c r="GJ576" s="93"/>
      <c r="GK576" s="93"/>
      <c r="GL576" s="93"/>
      <c r="GM576" s="93"/>
      <c r="GN576" s="93"/>
      <c r="GO576" s="93"/>
      <c r="GP576" s="93"/>
      <c r="GQ576" s="93"/>
      <c r="GR576" s="93"/>
      <c r="GS576" s="93"/>
      <c r="GT576" s="93"/>
      <c r="GU576" s="93"/>
      <c r="GV576" s="93"/>
      <c r="GW576" s="93"/>
      <c r="GX576" s="93"/>
      <c r="GY576" s="93"/>
      <c r="GZ576" s="93"/>
      <c r="HA576" s="93"/>
      <c r="HB576" s="93"/>
      <c r="HC576" s="93"/>
      <c r="HD576" s="93"/>
      <c r="HE576" s="93"/>
      <c r="HF576" s="93"/>
      <c r="HG576" s="93"/>
      <c r="HH576" s="93"/>
      <c r="HI576" s="93"/>
      <c r="HJ576" s="93"/>
      <c r="HK576" s="93"/>
      <c r="HL576" s="93"/>
      <c r="HM576" s="93"/>
      <c r="HN576" s="93"/>
      <c r="HO576" s="93"/>
      <c r="HP576" s="93"/>
      <c r="HQ576" s="93"/>
      <c r="HR576" s="93"/>
      <c r="HS576" s="93"/>
      <c r="HT576" s="93"/>
      <c r="HU576" s="93"/>
      <c r="HV576" s="93"/>
      <c r="HW576" s="93"/>
      <c r="HX576" s="93"/>
      <c r="HY576" s="93"/>
      <c r="HZ576" s="93"/>
      <c r="IA576" s="93"/>
      <c r="IB576" s="93"/>
      <c r="IC576" s="93"/>
      <c r="ID576" s="93"/>
      <c r="IE576" s="93"/>
      <c r="IF576" s="93"/>
      <c r="IG576" s="93"/>
      <c r="IH576" s="93"/>
      <c r="II576" s="93"/>
      <c r="IJ576" s="93"/>
      <c r="IK576" s="93"/>
      <c r="IL576" s="93"/>
      <c r="IM576" s="93"/>
      <c r="IN576" s="93"/>
      <c r="IO576" s="93"/>
      <c r="IP576" s="93"/>
      <c r="IQ576" s="93"/>
      <c r="IR576" s="93"/>
      <c r="IS576" s="93"/>
      <c r="IT576" s="93"/>
      <c r="IU576" s="93"/>
      <c r="IV576" s="93"/>
      <c r="IW576" s="93"/>
    </row>
    <row r="577" customFormat="false" ht="12.75" hidden="false" customHeight="false" outlineLevel="0" collapsed="false">
      <c r="A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  <c r="BG577" s="93"/>
      <c r="BH577" s="93"/>
      <c r="BI577" s="93"/>
      <c r="BJ577" s="93"/>
      <c r="BK577" s="93"/>
      <c r="BL577" s="93"/>
      <c r="BM577" s="93"/>
      <c r="BN577" s="93"/>
      <c r="BO577" s="93"/>
      <c r="BP577" s="93"/>
      <c r="BQ577" s="93"/>
      <c r="BR577" s="93"/>
      <c r="BS577" s="93"/>
      <c r="BT577" s="93"/>
      <c r="BU577" s="93"/>
      <c r="BV577" s="93"/>
      <c r="BW577" s="93"/>
      <c r="BX577" s="93"/>
      <c r="BY577" s="93"/>
      <c r="BZ577" s="93"/>
      <c r="CA577" s="93"/>
      <c r="CB577" s="93"/>
      <c r="CC577" s="93"/>
      <c r="CD577" s="93"/>
      <c r="CE577" s="93"/>
      <c r="CF577" s="93"/>
      <c r="CG577" s="93"/>
      <c r="CH577" s="93"/>
      <c r="CI577" s="93"/>
      <c r="CJ577" s="93"/>
      <c r="CK577" s="93"/>
      <c r="CL577" s="93"/>
      <c r="CM577" s="93"/>
      <c r="CN577" s="93"/>
      <c r="CO577" s="93"/>
      <c r="CP577" s="93"/>
      <c r="CQ577" s="93"/>
      <c r="CR577" s="93"/>
      <c r="CS577" s="93"/>
      <c r="CT577" s="93"/>
      <c r="CU577" s="93"/>
      <c r="CV577" s="93"/>
      <c r="CW577" s="93"/>
      <c r="CX577" s="93"/>
      <c r="CY577" s="93"/>
      <c r="CZ577" s="93"/>
      <c r="DA577" s="93"/>
      <c r="DB577" s="93"/>
      <c r="DC577" s="93"/>
      <c r="DD577" s="93"/>
      <c r="DE577" s="93"/>
      <c r="DF577" s="93"/>
      <c r="DG577" s="93"/>
      <c r="DH577" s="93"/>
      <c r="DI577" s="93"/>
      <c r="DJ577" s="93"/>
      <c r="DK577" s="93"/>
      <c r="DL577" s="93"/>
      <c r="DM577" s="93"/>
      <c r="DN577" s="93"/>
      <c r="DO577" s="93"/>
      <c r="DP577" s="93"/>
      <c r="DQ577" s="93"/>
      <c r="DR577" s="93"/>
      <c r="DS577" s="93"/>
      <c r="DT577" s="93"/>
      <c r="DU577" s="93"/>
      <c r="DV577" s="93"/>
      <c r="DW577" s="93"/>
      <c r="DX577" s="93"/>
      <c r="DY577" s="93"/>
      <c r="DZ577" s="93"/>
      <c r="EA577" s="93"/>
      <c r="EB577" s="93"/>
      <c r="EC577" s="93"/>
      <c r="ED577" s="93"/>
      <c r="EE577" s="93"/>
      <c r="EF577" s="93"/>
      <c r="EG577" s="93"/>
      <c r="EH577" s="93"/>
      <c r="EI577" s="93"/>
      <c r="EJ577" s="93"/>
      <c r="EK577" s="93"/>
      <c r="EL577" s="93"/>
      <c r="EM577" s="93"/>
      <c r="EN577" s="93"/>
      <c r="EO577" s="93"/>
      <c r="EP577" s="93"/>
      <c r="EQ577" s="93"/>
      <c r="ER577" s="93"/>
      <c r="ES577" s="93"/>
      <c r="ET577" s="93"/>
      <c r="EU577" s="93"/>
      <c r="EV577" s="93"/>
      <c r="EW577" s="93"/>
      <c r="EX577" s="93"/>
      <c r="EY577" s="93"/>
      <c r="EZ577" s="93"/>
      <c r="FA577" s="93"/>
      <c r="FB577" s="93"/>
      <c r="FC577" s="93"/>
      <c r="FD577" s="93"/>
      <c r="FE577" s="93"/>
      <c r="FF577" s="93"/>
      <c r="FG577" s="93"/>
      <c r="FH577" s="93"/>
      <c r="FI577" s="93"/>
      <c r="FJ577" s="93"/>
      <c r="FK577" s="93"/>
      <c r="FL577" s="93"/>
      <c r="FM577" s="93"/>
      <c r="FN577" s="93"/>
      <c r="FO577" s="93"/>
      <c r="FP577" s="93"/>
      <c r="FQ577" s="93"/>
      <c r="FR577" s="93"/>
      <c r="FS577" s="93"/>
      <c r="FT577" s="93"/>
      <c r="FU577" s="93"/>
      <c r="FV577" s="93"/>
      <c r="FW577" s="93"/>
      <c r="FX577" s="93"/>
      <c r="FY577" s="93"/>
      <c r="FZ577" s="93"/>
      <c r="GA577" s="93"/>
      <c r="GB577" s="93"/>
      <c r="GC577" s="93"/>
      <c r="GD577" s="93"/>
      <c r="GE577" s="93"/>
      <c r="GF577" s="93"/>
      <c r="GG577" s="93"/>
      <c r="GH577" s="93"/>
      <c r="GI577" s="93"/>
      <c r="GJ577" s="93"/>
      <c r="GK577" s="93"/>
      <c r="GL577" s="93"/>
      <c r="GM577" s="93"/>
      <c r="GN577" s="93"/>
      <c r="GO577" s="93"/>
      <c r="GP577" s="93"/>
      <c r="GQ577" s="93"/>
      <c r="GR577" s="93"/>
      <c r="GS577" s="93"/>
      <c r="GT577" s="93"/>
      <c r="GU577" s="93"/>
      <c r="GV577" s="93"/>
      <c r="GW577" s="93"/>
      <c r="GX577" s="93"/>
      <c r="GY577" s="93"/>
      <c r="GZ577" s="93"/>
      <c r="HA577" s="93"/>
      <c r="HB577" s="93"/>
      <c r="HC577" s="93"/>
      <c r="HD577" s="93"/>
      <c r="HE577" s="93"/>
      <c r="HF577" s="93"/>
      <c r="HG577" s="93"/>
      <c r="HH577" s="93"/>
      <c r="HI577" s="93"/>
      <c r="HJ577" s="93"/>
      <c r="HK577" s="93"/>
      <c r="HL577" s="93"/>
      <c r="HM577" s="93"/>
      <c r="HN577" s="93"/>
      <c r="HO577" s="93"/>
      <c r="HP577" s="93"/>
      <c r="HQ577" s="93"/>
      <c r="HR577" s="93"/>
      <c r="HS577" s="93"/>
      <c r="HT577" s="93"/>
      <c r="HU577" s="93"/>
      <c r="HV577" s="93"/>
      <c r="HW577" s="93"/>
      <c r="HX577" s="93"/>
      <c r="HY577" s="93"/>
      <c r="HZ577" s="93"/>
      <c r="IA577" s="93"/>
      <c r="IB577" s="93"/>
      <c r="IC577" s="93"/>
      <c r="ID577" s="93"/>
      <c r="IE577" s="93"/>
      <c r="IF577" s="93"/>
      <c r="IG577" s="93"/>
      <c r="IH577" s="93"/>
      <c r="II577" s="93"/>
      <c r="IJ577" s="93"/>
      <c r="IK577" s="93"/>
      <c r="IL577" s="93"/>
      <c r="IM577" s="93"/>
      <c r="IN577" s="93"/>
      <c r="IO577" s="93"/>
      <c r="IP577" s="93"/>
      <c r="IQ577" s="93"/>
      <c r="IR577" s="93"/>
      <c r="IS577" s="93"/>
      <c r="IT577" s="93"/>
      <c r="IU577" s="93"/>
      <c r="IV577" s="93"/>
      <c r="IW577" s="93"/>
    </row>
    <row r="578" customFormat="false" ht="12.75" hidden="false" customHeight="false" outlineLevel="0" collapsed="false">
      <c r="A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  <c r="BG578" s="93"/>
      <c r="BH578" s="93"/>
      <c r="BI578" s="93"/>
      <c r="BJ578" s="93"/>
      <c r="BK578" s="93"/>
      <c r="BL578" s="93"/>
      <c r="BM578" s="93"/>
      <c r="BN578" s="93"/>
      <c r="BO578" s="93"/>
      <c r="BP578" s="93"/>
      <c r="BQ578" s="93"/>
      <c r="BR578" s="93"/>
      <c r="BS578" s="93"/>
      <c r="BT578" s="93"/>
      <c r="BU578" s="93"/>
      <c r="BV578" s="93"/>
      <c r="BW578" s="93"/>
      <c r="BX578" s="93"/>
      <c r="BY578" s="93"/>
      <c r="BZ578" s="93"/>
      <c r="CA578" s="93"/>
      <c r="CB578" s="93"/>
      <c r="CC578" s="93"/>
      <c r="CD578" s="93"/>
      <c r="CE578" s="93"/>
      <c r="CF578" s="93"/>
      <c r="CG578" s="93"/>
      <c r="CH578" s="93"/>
      <c r="CI578" s="93"/>
      <c r="CJ578" s="93"/>
      <c r="CK578" s="93"/>
      <c r="CL578" s="93"/>
      <c r="CM578" s="93"/>
      <c r="CN578" s="93"/>
      <c r="CO578" s="93"/>
      <c r="CP578" s="93"/>
      <c r="CQ578" s="93"/>
      <c r="CR578" s="93"/>
      <c r="CS578" s="93"/>
      <c r="CT578" s="93"/>
      <c r="CU578" s="93"/>
      <c r="CV578" s="93"/>
      <c r="CW578" s="93"/>
      <c r="CX578" s="93"/>
      <c r="CY578" s="93"/>
      <c r="CZ578" s="93"/>
      <c r="DA578" s="93"/>
      <c r="DB578" s="93"/>
      <c r="DC578" s="93"/>
      <c r="DD578" s="93"/>
      <c r="DE578" s="93"/>
      <c r="DF578" s="93"/>
      <c r="DG578" s="93"/>
      <c r="DH578" s="93"/>
      <c r="DI578" s="93"/>
      <c r="DJ578" s="93"/>
      <c r="DK578" s="93"/>
      <c r="DL578" s="93"/>
      <c r="DM578" s="93"/>
      <c r="DN578" s="93"/>
      <c r="DO578" s="93"/>
      <c r="DP578" s="93"/>
      <c r="DQ578" s="93"/>
      <c r="DR578" s="93"/>
      <c r="DS578" s="93"/>
      <c r="DT578" s="93"/>
      <c r="DU578" s="93"/>
      <c r="DV578" s="93"/>
      <c r="DW578" s="93"/>
      <c r="DX578" s="93"/>
      <c r="DY578" s="93"/>
      <c r="DZ578" s="93"/>
      <c r="EA578" s="93"/>
      <c r="EB578" s="93"/>
      <c r="EC578" s="93"/>
      <c r="ED578" s="93"/>
      <c r="EE578" s="93"/>
      <c r="EF578" s="93"/>
      <c r="EG578" s="93"/>
      <c r="EH578" s="93"/>
      <c r="EI578" s="93"/>
      <c r="EJ578" s="93"/>
      <c r="EK578" s="93"/>
      <c r="EL578" s="93"/>
      <c r="EM578" s="93"/>
      <c r="EN578" s="93"/>
      <c r="EO578" s="93"/>
      <c r="EP578" s="93"/>
      <c r="EQ578" s="93"/>
      <c r="ER578" s="93"/>
      <c r="ES578" s="93"/>
      <c r="ET578" s="93"/>
      <c r="EU578" s="93"/>
      <c r="EV578" s="93"/>
      <c r="EW578" s="93"/>
      <c r="EX578" s="93"/>
      <c r="EY578" s="93"/>
      <c r="EZ578" s="93"/>
      <c r="FA578" s="93"/>
      <c r="FB578" s="93"/>
      <c r="FC578" s="93"/>
      <c r="FD578" s="93"/>
      <c r="FE578" s="93"/>
      <c r="FF578" s="93"/>
      <c r="FG578" s="93"/>
      <c r="FH578" s="93"/>
      <c r="FI578" s="93"/>
      <c r="FJ578" s="93"/>
      <c r="FK578" s="93"/>
      <c r="FL578" s="93"/>
      <c r="FM578" s="93"/>
      <c r="FN578" s="93"/>
      <c r="FO578" s="93"/>
      <c r="FP578" s="93"/>
      <c r="FQ578" s="93"/>
      <c r="FR578" s="93"/>
      <c r="FS578" s="93"/>
      <c r="FT578" s="93"/>
      <c r="FU578" s="93"/>
      <c r="FV578" s="93"/>
      <c r="FW578" s="93"/>
      <c r="FX578" s="93"/>
      <c r="FY578" s="93"/>
      <c r="FZ578" s="93"/>
      <c r="GA578" s="93"/>
      <c r="GB578" s="93"/>
      <c r="GC578" s="93"/>
      <c r="GD578" s="93"/>
      <c r="GE578" s="93"/>
      <c r="GF578" s="93"/>
      <c r="GG578" s="93"/>
      <c r="GH578" s="93"/>
      <c r="GI578" s="93"/>
      <c r="GJ578" s="93"/>
      <c r="GK578" s="93"/>
      <c r="GL578" s="93"/>
      <c r="GM578" s="93"/>
      <c r="GN578" s="93"/>
      <c r="GO578" s="93"/>
      <c r="GP578" s="93"/>
      <c r="GQ578" s="93"/>
      <c r="GR578" s="93"/>
      <c r="GS578" s="93"/>
      <c r="GT578" s="93"/>
      <c r="GU578" s="93"/>
      <c r="GV578" s="93"/>
      <c r="GW578" s="93"/>
      <c r="GX578" s="93"/>
      <c r="GY578" s="93"/>
      <c r="GZ578" s="93"/>
      <c r="HA578" s="93"/>
      <c r="HB578" s="93"/>
      <c r="HC578" s="93"/>
      <c r="HD578" s="93"/>
      <c r="HE578" s="93"/>
      <c r="HF578" s="93"/>
      <c r="HG578" s="93"/>
      <c r="HH578" s="93"/>
      <c r="HI578" s="93"/>
      <c r="HJ578" s="93"/>
      <c r="HK578" s="93"/>
      <c r="HL578" s="93"/>
      <c r="HM578" s="93"/>
      <c r="HN578" s="93"/>
      <c r="HO578" s="93"/>
      <c r="HP578" s="93"/>
      <c r="HQ578" s="93"/>
      <c r="HR578" s="93"/>
      <c r="HS578" s="93"/>
      <c r="HT578" s="93"/>
      <c r="HU578" s="93"/>
      <c r="HV578" s="93"/>
      <c r="HW578" s="93"/>
      <c r="HX578" s="93"/>
      <c r="HY578" s="93"/>
      <c r="HZ578" s="93"/>
      <c r="IA578" s="93"/>
      <c r="IB578" s="93"/>
      <c r="IC578" s="93"/>
      <c r="ID578" s="93"/>
      <c r="IE578" s="93"/>
      <c r="IF578" s="93"/>
      <c r="IG578" s="93"/>
      <c r="IH578" s="93"/>
      <c r="II578" s="93"/>
      <c r="IJ578" s="93"/>
      <c r="IK578" s="93"/>
      <c r="IL578" s="93"/>
      <c r="IM578" s="93"/>
      <c r="IN578" s="93"/>
      <c r="IO578" s="93"/>
      <c r="IP578" s="93"/>
      <c r="IQ578" s="93"/>
      <c r="IR578" s="93"/>
      <c r="IS578" s="93"/>
      <c r="IT578" s="93"/>
      <c r="IU578" s="93"/>
      <c r="IV578" s="93"/>
      <c r="IW578" s="93"/>
    </row>
    <row r="579" customFormat="false" ht="12.75" hidden="false" customHeight="false" outlineLevel="0" collapsed="false">
      <c r="A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  <c r="BG579" s="93"/>
      <c r="BH579" s="93"/>
      <c r="BI579" s="93"/>
      <c r="BJ579" s="93"/>
      <c r="BK579" s="93"/>
      <c r="BL579" s="93"/>
      <c r="BM579" s="93"/>
      <c r="BN579" s="93"/>
      <c r="BO579" s="93"/>
      <c r="BP579" s="93"/>
      <c r="BQ579" s="93"/>
      <c r="BR579" s="93"/>
      <c r="BS579" s="93"/>
      <c r="BT579" s="93"/>
      <c r="BU579" s="93"/>
      <c r="BV579" s="93"/>
      <c r="BW579" s="93"/>
      <c r="BX579" s="93"/>
      <c r="BY579" s="93"/>
      <c r="BZ579" s="93"/>
      <c r="CA579" s="93"/>
      <c r="CB579" s="93"/>
      <c r="CC579" s="93"/>
      <c r="CD579" s="93"/>
      <c r="CE579" s="93"/>
      <c r="CF579" s="93"/>
      <c r="CG579" s="93"/>
      <c r="CH579" s="93"/>
      <c r="CI579" s="93"/>
      <c r="CJ579" s="93"/>
      <c r="CK579" s="93"/>
      <c r="CL579" s="93"/>
      <c r="CM579" s="93"/>
      <c r="CN579" s="93"/>
      <c r="CO579" s="93"/>
      <c r="CP579" s="93"/>
      <c r="CQ579" s="93"/>
      <c r="CR579" s="93"/>
      <c r="CS579" s="93"/>
      <c r="CT579" s="93"/>
      <c r="CU579" s="93"/>
      <c r="CV579" s="93"/>
      <c r="CW579" s="93"/>
      <c r="CX579" s="93"/>
      <c r="CY579" s="93"/>
      <c r="CZ579" s="93"/>
      <c r="DA579" s="93"/>
      <c r="DB579" s="93"/>
      <c r="DC579" s="93"/>
      <c r="DD579" s="93"/>
      <c r="DE579" s="93"/>
      <c r="DF579" s="93"/>
      <c r="DG579" s="93"/>
      <c r="DH579" s="93"/>
      <c r="DI579" s="93"/>
      <c r="DJ579" s="93"/>
      <c r="DK579" s="93"/>
      <c r="DL579" s="93"/>
      <c r="DM579" s="93"/>
      <c r="DN579" s="93"/>
      <c r="DO579" s="93"/>
      <c r="DP579" s="93"/>
      <c r="DQ579" s="93"/>
      <c r="DR579" s="93"/>
      <c r="DS579" s="93"/>
      <c r="DT579" s="93"/>
      <c r="DU579" s="93"/>
      <c r="DV579" s="93"/>
      <c r="DW579" s="93"/>
      <c r="DX579" s="93"/>
      <c r="DY579" s="93"/>
      <c r="DZ579" s="93"/>
      <c r="EA579" s="93"/>
      <c r="EB579" s="93"/>
      <c r="EC579" s="93"/>
      <c r="ED579" s="93"/>
      <c r="EE579" s="93"/>
      <c r="EF579" s="93"/>
      <c r="EG579" s="93"/>
      <c r="EH579" s="93"/>
      <c r="EI579" s="93"/>
      <c r="EJ579" s="93"/>
      <c r="EK579" s="93"/>
      <c r="EL579" s="93"/>
      <c r="EM579" s="93"/>
      <c r="EN579" s="93"/>
      <c r="EO579" s="93"/>
      <c r="EP579" s="93"/>
      <c r="EQ579" s="93"/>
      <c r="ER579" s="93"/>
      <c r="ES579" s="93"/>
      <c r="ET579" s="93"/>
      <c r="EU579" s="93"/>
      <c r="EV579" s="93"/>
      <c r="EW579" s="93"/>
      <c r="EX579" s="93"/>
      <c r="EY579" s="93"/>
      <c r="EZ579" s="93"/>
      <c r="FA579" s="93"/>
      <c r="FB579" s="93"/>
      <c r="FC579" s="93"/>
      <c r="FD579" s="93"/>
      <c r="FE579" s="93"/>
      <c r="FF579" s="93"/>
      <c r="FG579" s="93"/>
      <c r="FH579" s="93"/>
      <c r="FI579" s="93"/>
      <c r="FJ579" s="93"/>
      <c r="FK579" s="93"/>
      <c r="FL579" s="93"/>
      <c r="FM579" s="93"/>
      <c r="FN579" s="93"/>
      <c r="FO579" s="93"/>
      <c r="FP579" s="93"/>
      <c r="FQ579" s="93"/>
      <c r="FR579" s="93"/>
      <c r="FS579" s="93"/>
      <c r="FT579" s="93"/>
      <c r="FU579" s="93"/>
      <c r="FV579" s="93"/>
      <c r="FW579" s="93"/>
      <c r="FX579" s="93"/>
      <c r="FY579" s="93"/>
      <c r="FZ579" s="93"/>
      <c r="GA579" s="93"/>
      <c r="GB579" s="93"/>
      <c r="GC579" s="93"/>
      <c r="GD579" s="93"/>
      <c r="GE579" s="93"/>
      <c r="GF579" s="93"/>
      <c r="GG579" s="93"/>
      <c r="GH579" s="93"/>
      <c r="GI579" s="93"/>
      <c r="GJ579" s="93"/>
      <c r="GK579" s="93"/>
      <c r="GL579" s="93"/>
      <c r="GM579" s="93"/>
      <c r="GN579" s="93"/>
      <c r="GO579" s="93"/>
      <c r="GP579" s="93"/>
      <c r="GQ579" s="93"/>
      <c r="GR579" s="93"/>
      <c r="GS579" s="93"/>
      <c r="GT579" s="93"/>
      <c r="GU579" s="93"/>
      <c r="GV579" s="93"/>
      <c r="GW579" s="93"/>
      <c r="GX579" s="93"/>
      <c r="GY579" s="93"/>
      <c r="GZ579" s="93"/>
      <c r="HA579" s="93"/>
      <c r="HB579" s="93"/>
      <c r="HC579" s="93"/>
      <c r="HD579" s="93"/>
      <c r="HE579" s="93"/>
      <c r="HF579" s="93"/>
      <c r="HG579" s="93"/>
      <c r="HH579" s="93"/>
      <c r="HI579" s="93"/>
      <c r="HJ579" s="93"/>
      <c r="HK579" s="93"/>
      <c r="HL579" s="93"/>
      <c r="HM579" s="93"/>
      <c r="HN579" s="93"/>
      <c r="HO579" s="93"/>
      <c r="HP579" s="93"/>
      <c r="HQ579" s="93"/>
      <c r="HR579" s="93"/>
      <c r="HS579" s="93"/>
      <c r="HT579" s="93"/>
      <c r="HU579" s="93"/>
      <c r="HV579" s="93"/>
      <c r="HW579" s="93"/>
      <c r="HX579" s="93"/>
      <c r="HY579" s="93"/>
      <c r="HZ579" s="93"/>
      <c r="IA579" s="93"/>
      <c r="IB579" s="93"/>
      <c r="IC579" s="93"/>
      <c r="ID579" s="93"/>
      <c r="IE579" s="93"/>
      <c r="IF579" s="93"/>
      <c r="IG579" s="93"/>
      <c r="IH579" s="93"/>
      <c r="II579" s="93"/>
      <c r="IJ579" s="93"/>
      <c r="IK579" s="93"/>
      <c r="IL579" s="93"/>
      <c r="IM579" s="93"/>
      <c r="IN579" s="93"/>
      <c r="IO579" s="93"/>
      <c r="IP579" s="93"/>
      <c r="IQ579" s="93"/>
      <c r="IR579" s="93"/>
      <c r="IS579" s="93"/>
      <c r="IT579" s="93"/>
      <c r="IU579" s="93"/>
      <c r="IV579" s="93"/>
      <c r="IW579" s="93"/>
    </row>
    <row r="580" customFormat="false" ht="12.75" hidden="false" customHeight="false" outlineLevel="0" collapsed="false">
      <c r="A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  <c r="BG580" s="93"/>
      <c r="BH580" s="93"/>
      <c r="BI580" s="93"/>
      <c r="BJ580" s="93"/>
      <c r="BK580" s="93"/>
      <c r="BL580" s="93"/>
      <c r="BM580" s="93"/>
      <c r="BN580" s="93"/>
      <c r="BO580" s="93"/>
      <c r="BP580" s="93"/>
      <c r="BQ580" s="93"/>
      <c r="BR580" s="93"/>
      <c r="BS580" s="93"/>
      <c r="BT580" s="93"/>
      <c r="BU580" s="93"/>
      <c r="BV580" s="93"/>
      <c r="BW580" s="93"/>
      <c r="BX580" s="93"/>
      <c r="BY580" s="93"/>
      <c r="BZ580" s="93"/>
      <c r="CA580" s="93"/>
      <c r="CB580" s="93"/>
      <c r="CC580" s="93"/>
      <c r="CD580" s="93"/>
      <c r="CE580" s="93"/>
      <c r="CF580" s="93"/>
      <c r="CG580" s="93"/>
      <c r="CH580" s="93"/>
      <c r="CI580" s="93"/>
      <c r="CJ580" s="93"/>
      <c r="CK580" s="93"/>
      <c r="CL580" s="93"/>
      <c r="CM580" s="93"/>
      <c r="CN580" s="93"/>
      <c r="CO580" s="93"/>
      <c r="CP580" s="93"/>
      <c r="CQ580" s="93"/>
      <c r="CR580" s="93"/>
      <c r="CS580" s="93"/>
      <c r="CT580" s="93"/>
      <c r="CU580" s="93"/>
      <c r="CV580" s="93"/>
      <c r="CW580" s="93"/>
      <c r="CX580" s="93"/>
      <c r="CY580" s="93"/>
      <c r="CZ580" s="93"/>
      <c r="DA580" s="93"/>
      <c r="DB580" s="93"/>
      <c r="DC580" s="93"/>
      <c r="DD580" s="93"/>
      <c r="DE580" s="93"/>
      <c r="DF580" s="93"/>
      <c r="DG580" s="93"/>
      <c r="DH580" s="93"/>
      <c r="DI580" s="93"/>
      <c r="DJ580" s="93"/>
      <c r="DK580" s="93"/>
      <c r="DL580" s="93"/>
      <c r="DM580" s="93"/>
      <c r="DN580" s="93"/>
      <c r="DO580" s="93"/>
      <c r="DP580" s="93"/>
      <c r="DQ580" s="93"/>
      <c r="DR580" s="93"/>
      <c r="DS580" s="93"/>
      <c r="DT580" s="93"/>
      <c r="DU580" s="93"/>
      <c r="DV580" s="93"/>
      <c r="DW580" s="93"/>
      <c r="DX580" s="93"/>
      <c r="DY580" s="93"/>
      <c r="DZ580" s="93"/>
      <c r="EA580" s="93"/>
      <c r="EB580" s="93"/>
      <c r="EC580" s="93"/>
      <c r="ED580" s="93"/>
      <c r="EE580" s="93"/>
      <c r="EF580" s="93"/>
      <c r="EG580" s="93"/>
      <c r="EH580" s="93"/>
      <c r="EI580" s="93"/>
      <c r="EJ580" s="93"/>
      <c r="EK580" s="93"/>
      <c r="EL580" s="93"/>
      <c r="EM580" s="93"/>
      <c r="EN580" s="93"/>
      <c r="EO580" s="93"/>
      <c r="EP580" s="93"/>
      <c r="EQ580" s="93"/>
      <c r="ER580" s="93"/>
      <c r="ES580" s="93"/>
      <c r="ET580" s="93"/>
      <c r="EU580" s="93"/>
      <c r="EV580" s="93"/>
      <c r="EW580" s="93"/>
      <c r="EX580" s="93"/>
      <c r="EY580" s="93"/>
      <c r="EZ580" s="93"/>
      <c r="FA580" s="93"/>
      <c r="FB580" s="93"/>
      <c r="FC580" s="93"/>
      <c r="FD580" s="93"/>
      <c r="FE580" s="93"/>
      <c r="FF580" s="93"/>
      <c r="FG580" s="93"/>
      <c r="FH580" s="93"/>
      <c r="FI580" s="93"/>
      <c r="FJ580" s="93"/>
      <c r="FK580" s="93"/>
      <c r="FL580" s="93"/>
      <c r="FM580" s="93"/>
      <c r="FN580" s="93"/>
      <c r="FO580" s="93"/>
      <c r="FP580" s="93"/>
      <c r="FQ580" s="93"/>
      <c r="FR580" s="93"/>
      <c r="FS580" s="93"/>
      <c r="FT580" s="93"/>
      <c r="FU580" s="93"/>
      <c r="FV580" s="93"/>
      <c r="FW580" s="93"/>
      <c r="FX580" s="93"/>
      <c r="FY580" s="93"/>
      <c r="FZ580" s="93"/>
      <c r="GA580" s="93"/>
      <c r="GB580" s="93"/>
      <c r="GC580" s="93"/>
      <c r="GD580" s="93"/>
      <c r="GE580" s="93"/>
      <c r="GF580" s="93"/>
      <c r="GG580" s="93"/>
      <c r="GH580" s="93"/>
      <c r="GI580" s="93"/>
      <c r="GJ580" s="93"/>
      <c r="GK580" s="93"/>
      <c r="GL580" s="93"/>
      <c r="GM580" s="93"/>
      <c r="GN580" s="93"/>
      <c r="GO580" s="93"/>
      <c r="GP580" s="93"/>
      <c r="GQ580" s="93"/>
      <c r="GR580" s="93"/>
      <c r="GS580" s="93"/>
      <c r="GT580" s="93"/>
      <c r="GU580" s="93"/>
      <c r="GV580" s="93"/>
      <c r="GW580" s="93"/>
      <c r="GX580" s="93"/>
      <c r="GY580" s="93"/>
      <c r="GZ580" s="93"/>
      <c r="HA580" s="93"/>
      <c r="HB580" s="93"/>
      <c r="HC580" s="93"/>
      <c r="HD580" s="93"/>
      <c r="HE580" s="93"/>
      <c r="HF580" s="93"/>
      <c r="HG580" s="93"/>
      <c r="HH580" s="93"/>
      <c r="HI580" s="93"/>
      <c r="HJ580" s="93"/>
      <c r="HK580" s="93"/>
      <c r="HL580" s="93"/>
      <c r="HM580" s="93"/>
      <c r="HN580" s="93"/>
      <c r="HO580" s="93"/>
      <c r="HP580" s="93"/>
      <c r="HQ580" s="93"/>
      <c r="HR580" s="93"/>
      <c r="HS580" s="93"/>
      <c r="HT580" s="93"/>
      <c r="HU580" s="93"/>
      <c r="HV580" s="93"/>
      <c r="HW580" s="93"/>
      <c r="HX580" s="93"/>
      <c r="HY580" s="93"/>
      <c r="HZ580" s="93"/>
      <c r="IA580" s="93"/>
      <c r="IB580" s="93"/>
      <c r="IC580" s="93"/>
      <c r="ID580" s="93"/>
      <c r="IE580" s="93"/>
      <c r="IF580" s="93"/>
      <c r="IG580" s="93"/>
      <c r="IH580" s="93"/>
      <c r="II580" s="93"/>
      <c r="IJ580" s="93"/>
      <c r="IK580" s="93"/>
      <c r="IL580" s="93"/>
      <c r="IM580" s="93"/>
      <c r="IN580" s="93"/>
      <c r="IO580" s="93"/>
      <c r="IP580" s="93"/>
      <c r="IQ580" s="93"/>
      <c r="IR580" s="93"/>
      <c r="IS580" s="93"/>
      <c r="IT580" s="93"/>
      <c r="IU580" s="93"/>
      <c r="IV580" s="93"/>
      <c r="IW580" s="93"/>
    </row>
    <row r="581" customFormat="false" ht="12.75" hidden="false" customHeight="false" outlineLevel="0" collapsed="false">
      <c r="A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  <c r="BG581" s="93"/>
      <c r="BH581" s="93"/>
      <c r="BI581" s="93"/>
      <c r="BJ581" s="93"/>
      <c r="BK581" s="93"/>
      <c r="BL581" s="93"/>
      <c r="BM581" s="93"/>
      <c r="BN581" s="93"/>
      <c r="BO581" s="93"/>
      <c r="BP581" s="93"/>
      <c r="BQ581" s="93"/>
      <c r="BR581" s="93"/>
      <c r="BS581" s="93"/>
      <c r="BT581" s="93"/>
      <c r="BU581" s="93"/>
      <c r="BV581" s="93"/>
      <c r="BW581" s="93"/>
      <c r="BX581" s="93"/>
      <c r="BY581" s="93"/>
      <c r="BZ581" s="93"/>
      <c r="CA581" s="93"/>
      <c r="CB581" s="93"/>
      <c r="CC581" s="93"/>
      <c r="CD581" s="93"/>
      <c r="CE581" s="93"/>
      <c r="CF581" s="93"/>
      <c r="CG581" s="93"/>
      <c r="CH581" s="93"/>
      <c r="CI581" s="93"/>
      <c r="CJ581" s="93"/>
      <c r="CK581" s="93"/>
      <c r="CL581" s="93"/>
      <c r="CM581" s="93"/>
      <c r="CN581" s="93"/>
      <c r="CO581" s="93"/>
      <c r="CP581" s="93"/>
      <c r="CQ581" s="93"/>
      <c r="CR581" s="93"/>
      <c r="CS581" s="93"/>
      <c r="CT581" s="93"/>
      <c r="CU581" s="93"/>
      <c r="CV581" s="93"/>
      <c r="CW581" s="93"/>
      <c r="CX581" s="93"/>
      <c r="CY581" s="93"/>
      <c r="CZ581" s="93"/>
      <c r="DA581" s="93"/>
      <c r="DB581" s="93"/>
      <c r="DC581" s="93"/>
      <c r="DD581" s="93"/>
      <c r="DE581" s="93"/>
      <c r="DF581" s="93"/>
      <c r="DG581" s="93"/>
      <c r="DH581" s="93"/>
      <c r="DI581" s="93"/>
      <c r="DJ581" s="93"/>
      <c r="DK581" s="93"/>
      <c r="DL581" s="93"/>
      <c r="DM581" s="93"/>
      <c r="DN581" s="93"/>
      <c r="DO581" s="93"/>
      <c r="DP581" s="93"/>
      <c r="DQ581" s="93"/>
      <c r="DR581" s="93"/>
      <c r="DS581" s="93"/>
      <c r="DT581" s="93"/>
      <c r="DU581" s="93"/>
      <c r="DV581" s="93"/>
      <c r="DW581" s="93"/>
      <c r="DX581" s="93"/>
      <c r="DY581" s="93"/>
      <c r="DZ581" s="93"/>
      <c r="EA581" s="93"/>
      <c r="EB581" s="93"/>
      <c r="EC581" s="93"/>
      <c r="ED581" s="93"/>
      <c r="EE581" s="93"/>
      <c r="EF581" s="93"/>
      <c r="EG581" s="93"/>
      <c r="EH581" s="93"/>
      <c r="EI581" s="93"/>
      <c r="EJ581" s="93"/>
      <c r="EK581" s="93"/>
      <c r="EL581" s="93"/>
      <c r="EM581" s="93"/>
      <c r="EN581" s="93"/>
      <c r="EO581" s="93"/>
      <c r="EP581" s="93"/>
      <c r="EQ581" s="93"/>
      <c r="ER581" s="93"/>
      <c r="ES581" s="93"/>
      <c r="ET581" s="93"/>
      <c r="EU581" s="93"/>
      <c r="EV581" s="93"/>
      <c r="EW581" s="93"/>
      <c r="EX581" s="93"/>
      <c r="EY581" s="93"/>
      <c r="EZ581" s="93"/>
      <c r="FA581" s="93"/>
      <c r="FB581" s="93"/>
      <c r="FC581" s="93"/>
      <c r="FD581" s="93"/>
      <c r="FE581" s="93"/>
      <c r="FF581" s="93"/>
      <c r="FG581" s="93"/>
      <c r="FH581" s="93"/>
      <c r="FI581" s="93"/>
      <c r="FJ581" s="93"/>
      <c r="FK581" s="93"/>
      <c r="FL581" s="93"/>
      <c r="FM581" s="93"/>
      <c r="FN581" s="93"/>
      <c r="FO581" s="93"/>
      <c r="FP581" s="93"/>
      <c r="FQ581" s="93"/>
      <c r="FR581" s="93"/>
      <c r="FS581" s="93"/>
      <c r="FT581" s="93"/>
      <c r="FU581" s="93"/>
      <c r="FV581" s="93"/>
      <c r="FW581" s="93"/>
      <c r="FX581" s="93"/>
      <c r="FY581" s="93"/>
      <c r="FZ581" s="93"/>
      <c r="GA581" s="93"/>
      <c r="GB581" s="93"/>
      <c r="GC581" s="93"/>
      <c r="GD581" s="93"/>
      <c r="GE581" s="93"/>
      <c r="GF581" s="93"/>
      <c r="GG581" s="93"/>
      <c r="GH581" s="93"/>
      <c r="GI581" s="93"/>
      <c r="GJ581" s="93"/>
      <c r="GK581" s="93"/>
      <c r="GL581" s="93"/>
      <c r="GM581" s="93"/>
      <c r="GN581" s="93"/>
      <c r="GO581" s="93"/>
      <c r="GP581" s="93"/>
      <c r="GQ581" s="93"/>
      <c r="GR581" s="93"/>
      <c r="GS581" s="93"/>
      <c r="GT581" s="93"/>
      <c r="GU581" s="93"/>
      <c r="GV581" s="93"/>
      <c r="GW581" s="93"/>
      <c r="GX581" s="93"/>
      <c r="GY581" s="93"/>
      <c r="GZ581" s="93"/>
      <c r="HA581" s="93"/>
      <c r="HB581" s="93"/>
      <c r="HC581" s="93"/>
      <c r="HD581" s="93"/>
      <c r="HE581" s="93"/>
      <c r="HF581" s="93"/>
      <c r="HG581" s="93"/>
      <c r="HH581" s="93"/>
      <c r="HI581" s="93"/>
      <c r="HJ581" s="93"/>
      <c r="HK581" s="93"/>
      <c r="HL581" s="93"/>
      <c r="HM581" s="93"/>
      <c r="HN581" s="93"/>
      <c r="HO581" s="93"/>
      <c r="HP581" s="93"/>
      <c r="HQ581" s="93"/>
      <c r="HR581" s="93"/>
      <c r="HS581" s="93"/>
      <c r="HT581" s="93"/>
      <c r="HU581" s="93"/>
      <c r="HV581" s="93"/>
      <c r="HW581" s="93"/>
      <c r="HX581" s="93"/>
      <c r="HY581" s="93"/>
      <c r="HZ581" s="93"/>
      <c r="IA581" s="93"/>
      <c r="IB581" s="93"/>
      <c r="IC581" s="93"/>
      <c r="ID581" s="93"/>
      <c r="IE581" s="93"/>
      <c r="IF581" s="93"/>
      <c r="IG581" s="93"/>
      <c r="IH581" s="93"/>
      <c r="II581" s="93"/>
      <c r="IJ581" s="93"/>
      <c r="IK581" s="93"/>
      <c r="IL581" s="93"/>
      <c r="IM581" s="93"/>
      <c r="IN581" s="93"/>
      <c r="IO581" s="93"/>
      <c r="IP581" s="93"/>
      <c r="IQ581" s="93"/>
      <c r="IR581" s="93"/>
      <c r="IS581" s="93"/>
      <c r="IT581" s="93"/>
      <c r="IU581" s="93"/>
      <c r="IV581" s="93"/>
      <c r="IW581" s="93"/>
    </row>
    <row r="582" customFormat="false" ht="12.75" hidden="false" customHeight="false" outlineLevel="0" collapsed="false">
      <c r="A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  <c r="BG582" s="93"/>
      <c r="BH582" s="93"/>
      <c r="BI582" s="93"/>
      <c r="BJ582" s="93"/>
      <c r="BK582" s="93"/>
      <c r="BL582" s="93"/>
      <c r="BM582" s="93"/>
      <c r="BN582" s="93"/>
      <c r="BO582" s="93"/>
      <c r="BP582" s="93"/>
      <c r="BQ582" s="93"/>
      <c r="BR582" s="93"/>
      <c r="BS582" s="93"/>
      <c r="BT582" s="93"/>
      <c r="BU582" s="93"/>
      <c r="BV582" s="93"/>
      <c r="BW582" s="93"/>
      <c r="BX582" s="93"/>
      <c r="BY582" s="93"/>
      <c r="BZ582" s="93"/>
      <c r="CA582" s="93"/>
      <c r="CB582" s="93"/>
      <c r="CC582" s="93"/>
      <c r="CD582" s="93"/>
      <c r="CE582" s="93"/>
      <c r="CF582" s="93"/>
      <c r="CG582" s="93"/>
      <c r="CH582" s="93"/>
      <c r="CI582" s="93"/>
      <c r="CJ582" s="93"/>
      <c r="CK582" s="93"/>
      <c r="CL582" s="93"/>
      <c r="CM582" s="93"/>
      <c r="CN582" s="93"/>
      <c r="CO582" s="93"/>
      <c r="CP582" s="93"/>
      <c r="CQ582" s="93"/>
      <c r="CR582" s="93"/>
      <c r="CS582" s="93"/>
      <c r="CT582" s="93"/>
      <c r="CU582" s="93"/>
      <c r="CV582" s="93"/>
      <c r="CW582" s="93"/>
      <c r="CX582" s="93"/>
      <c r="CY582" s="93"/>
      <c r="CZ582" s="93"/>
      <c r="DA582" s="93"/>
      <c r="DB582" s="93"/>
      <c r="DC582" s="93"/>
      <c r="DD582" s="93"/>
      <c r="DE582" s="93"/>
      <c r="DF582" s="93"/>
      <c r="DG582" s="93"/>
      <c r="DH582" s="93"/>
      <c r="DI582" s="93"/>
      <c r="DJ582" s="93"/>
      <c r="DK582" s="93"/>
      <c r="DL582" s="93"/>
      <c r="DM582" s="93"/>
      <c r="DN582" s="93"/>
      <c r="DO582" s="93"/>
      <c r="DP582" s="93"/>
      <c r="DQ582" s="93"/>
      <c r="DR582" s="93"/>
      <c r="DS582" s="93"/>
      <c r="DT582" s="93"/>
      <c r="DU582" s="93"/>
      <c r="DV582" s="93"/>
      <c r="DW582" s="93"/>
      <c r="DX582" s="93"/>
      <c r="DY582" s="93"/>
      <c r="DZ582" s="93"/>
      <c r="EA582" s="93"/>
      <c r="EB582" s="93"/>
      <c r="EC582" s="93"/>
      <c r="ED582" s="93"/>
      <c r="EE582" s="93"/>
      <c r="EF582" s="93"/>
      <c r="EG582" s="93"/>
      <c r="EH582" s="93"/>
      <c r="EI582" s="93"/>
      <c r="EJ582" s="93"/>
      <c r="EK582" s="93"/>
      <c r="EL582" s="93"/>
      <c r="EM582" s="93"/>
      <c r="EN582" s="93"/>
      <c r="EO582" s="93"/>
      <c r="EP582" s="93"/>
      <c r="EQ582" s="93"/>
      <c r="ER582" s="93"/>
      <c r="ES582" s="93"/>
      <c r="ET582" s="93"/>
      <c r="EU582" s="93"/>
      <c r="EV582" s="93"/>
      <c r="EW582" s="93"/>
      <c r="EX582" s="93"/>
      <c r="EY582" s="93"/>
      <c r="EZ582" s="93"/>
      <c r="FA582" s="93"/>
      <c r="FB582" s="93"/>
      <c r="FC582" s="93"/>
      <c r="FD582" s="93"/>
      <c r="FE582" s="93"/>
      <c r="FF582" s="93"/>
      <c r="FG582" s="93"/>
      <c r="FH582" s="93"/>
      <c r="FI582" s="93"/>
      <c r="FJ582" s="93"/>
      <c r="FK582" s="93"/>
      <c r="FL582" s="93"/>
      <c r="FM582" s="93"/>
      <c r="FN582" s="93"/>
      <c r="FO582" s="93"/>
      <c r="FP582" s="93"/>
      <c r="FQ582" s="93"/>
      <c r="FR582" s="93"/>
      <c r="FS582" s="93"/>
      <c r="FT582" s="93"/>
      <c r="FU582" s="93"/>
      <c r="FV582" s="93"/>
      <c r="FW582" s="93"/>
      <c r="FX582" s="93"/>
      <c r="FY582" s="93"/>
      <c r="FZ582" s="93"/>
      <c r="GA582" s="93"/>
      <c r="GB582" s="93"/>
      <c r="GC582" s="93"/>
      <c r="GD582" s="93"/>
      <c r="GE582" s="93"/>
      <c r="GF582" s="93"/>
      <c r="GG582" s="93"/>
      <c r="GH582" s="93"/>
      <c r="GI582" s="93"/>
      <c r="GJ582" s="93"/>
      <c r="GK582" s="93"/>
      <c r="GL582" s="93"/>
      <c r="GM582" s="93"/>
      <c r="GN582" s="93"/>
      <c r="GO582" s="93"/>
      <c r="GP582" s="93"/>
      <c r="GQ582" s="93"/>
      <c r="GR582" s="93"/>
      <c r="GS582" s="93"/>
      <c r="GT582" s="93"/>
      <c r="GU582" s="93"/>
      <c r="GV582" s="93"/>
      <c r="GW582" s="93"/>
      <c r="GX582" s="93"/>
      <c r="GY582" s="93"/>
      <c r="GZ582" s="93"/>
      <c r="HA582" s="93"/>
      <c r="HB582" s="93"/>
      <c r="HC582" s="93"/>
      <c r="HD582" s="93"/>
      <c r="HE582" s="93"/>
      <c r="HF582" s="93"/>
      <c r="HG582" s="93"/>
      <c r="HH582" s="93"/>
      <c r="HI582" s="93"/>
      <c r="HJ582" s="93"/>
      <c r="HK582" s="93"/>
      <c r="HL582" s="93"/>
      <c r="HM582" s="93"/>
      <c r="HN582" s="93"/>
      <c r="HO582" s="93"/>
      <c r="HP582" s="93"/>
      <c r="HQ582" s="93"/>
      <c r="HR582" s="93"/>
      <c r="HS582" s="93"/>
      <c r="HT582" s="93"/>
      <c r="HU582" s="93"/>
      <c r="HV582" s="93"/>
      <c r="HW582" s="93"/>
      <c r="HX582" s="93"/>
      <c r="HY582" s="93"/>
      <c r="HZ582" s="93"/>
      <c r="IA582" s="93"/>
      <c r="IB582" s="93"/>
      <c r="IC582" s="93"/>
      <c r="ID582" s="93"/>
      <c r="IE582" s="93"/>
      <c r="IF582" s="93"/>
      <c r="IG582" s="93"/>
      <c r="IH582" s="93"/>
      <c r="II582" s="93"/>
      <c r="IJ582" s="93"/>
      <c r="IK582" s="93"/>
      <c r="IL582" s="93"/>
      <c r="IM582" s="93"/>
      <c r="IN582" s="93"/>
      <c r="IO582" s="93"/>
      <c r="IP582" s="93"/>
      <c r="IQ582" s="93"/>
      <c r="IR582" s="93"/>
      <c r="IS582" s="93"/>
      <c r="IT582" s="93"/>
      <c r="IU582" s="93"/>
      <c r="IV582" s="93"/>
      <c r="IW582" s="93"/>
    </row>
    <row r="583" customFormat="false" ht="12.75" hidden="false" customHeight="false" outlineLevel="0" collapsed="false">
      <c r="A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  <c r="BG583" s="93"/>
      <c r="BH583" s="93"/>
      <c r="BI583" s="93"/>
      <c r="BJ583" s="93"/>
      <c r="BK583" s="93"/>
      <c r="BL583" s="93"/>
      <c r="BM583" s="93"/>
      <c r="BN583" s="93"/>
      <c r="BO583" s="93"/>
      <c r="BP583" s="93"/>
      <c r="BQ583" s="93"/>
      <c r="BR583" s="93"/>
      <c r="BS583" s="93"/>
      <c r="BT583" s="93"/>
      <c r="BU583" s="93"/>
      <c r="BV583" s="93"/>
      <c r="BW583" s="93"/>
      <c r="BX583" s="93"/>
      <c r="BY583" s="93"/>
      <c r="BZ583" s="93"/>
      <c r="CA583" s="93"/>
      <c r="CB583" s="93"/>
      <c r="CC583" s="93"/>
      <c r="CD583" s="93"/>
      <c r="CE583" s="93"/>
      <c r="CF583" s="93"/>
      <c r="CG583" s="93"/>
      <c r="CH583" s="93"/>
      <c r="CI583" s="93"/>
      <c r="CJ583" s="93"/>
      <c r="CK583" s="93"/>
      <c r="CL583" s="93"/>
      <c r="CM583" s="93"/>
      <c r="CN583" s="93"/>
      <c r="CO583" s="93"/>
      <c r="CP583" s="93"/>
      <c r="CQ583" s="93"/>
      <c r="CR583" s="93"/>
      <c r="CS583" s="93"/>
      <c r="CT583" s="93"/>
      <c r="CU583" s="93"/>
      <c r="CV583" s="93"/>
      <c r="CW583" s="93"/>
      <c r="CX583" s="93"/>
      <c r="CY583" s="93"/>
      <c r="CZ583" s="93"/>
      <c r="DA583" s="93"/>
      <c r="DB583" s="93"/>
      <c r="DC583" s="93"/>
      <c r="DD583" s="93"/>
      <c r="DE583" s="93"/>
      <c r="DF583" s="93"/>
      <c r="DG583" s="93"/>
      <c r="DH583" s="93"/>
      <c r="DI583" s="93"/>
      <c r="DJ583" s="93"/>
      <c r="DK583" s="93"/>
      <c r="DL583" s="93"/>
      <c r="DM583" s="93"/>
      <c r="DN583" s="93"/>
      <c r="DO583" s="93"/>
      <c r="DP583" s="93"/>
      <c r="DQ583" s="93"/>
      <c r="DR583" s="93"/>
      <c r="DS583" s="93"/>
      <c r="DT583" s="93"/>
      <c r="DU583" s="93"/>
      <c r="DV583" s="93"/>
      <c r="DW583" s="93"/>
      <c r="DX583" s="93"/>
      <c r="DY583" s="93"/>
      <c r="DZ583" s="93"/>
      <c r="EA583" s="93"/>
      <c r="EB583" s="93"/>
      <c r="EC583" s="93"/>
      <c r="ED583" s="93"/>
      <c r="EE583" s="93"/>
      <c r="EF583" s="93"/>
      <c r="EG583" s="93"/>
      <c r="EH583" s="93"/>
      <c r="EI583" s="93"/>
      <c r="EJ583" s="93"/>
      <c r="EK583" s="93"/>
      <c r="EL583" s="93"/>
      <c r="EM583" s="93"/>
      <c r="EN583" s="93"/>
      <c r="EO583" s="93"/>
      <c r="EP583" s="93"/>
      <c r="EQ583" s="93"/>
      <c r="ER583" s="93"/>
      <c r="ES583" s="93"/>
      <c r="ET583" s="93"/>
      <c r="EU583" s="93"/>
      <c r="EV583" s="93"/>
      <c r="EW583" s="93"/>
      <c r="EX583" s="93"/>
      <c r="EY583" s="93"/>
      <c r="EZ583" s="93"/>
      <c r="FA583" s="93"/>
      <c r="FB583" s="93"/>
      <c r="FC583" s="93"/>
      <c r="FD583" s="93"/>
      <c r="FE583" s="93"/>
      <c r="FF583" s="93"/>
      <c r="FG583" s="93"/>
      <c r="FH583" s="93"/>
      <c r="FI583" s="93"/>
      <c r="FJ583" s="93"/>
      <c r="FK583" s="93"/>
      <c r="FL583" s="93"/>
      <c r="FM583" s="93"/>
      <c r="FN583" s="93"/>
      <c r="FO583" s="93"/>
      <c r="FP583" s="93"/>
      <c r="FQ583" s="93"/>
      <c r="FR583" s="93"/>
      <c r="FS583" s="93"/>
      <c r="FT583" s="93"/>
      <c r="FU583" s="93"/>
      <c r="FV583" s="93"/>
      <c r="FW583" s="93"/>
      <c r="FX583" s="93"/>
      <c r="FY583" s="93"/>
      <c r="FZ583" s="93"/>
      <c r="GA583" s="93"/>
      <c r="GB583" s="93"/>
      <c r="GC583" s="93"/>
      <c r="GD583" s="93"/>
      <c r="GE583" s="93"/>
      <c r="GF583" s="93"/>
      <c r="GG583" s="93"/>
      <c r="GH583" s="93"/>
      <c r="GI583" s="93"/>
      <c r="GJ583" s="93"/>
      <c r="GK583" s="93"/>
      <c r="GL583" s="93"/>
      <c r="GM583" s="93"/>
      <c r="GN583" s="93"/>
      <c r="GO583" s="93"/>
      <c r="GP583" s="93"/>
      <c r="GQ583" s="93"/>
      <c r="GR583" s="93"/>
      <c r="GS583" s="93"/>
      <c r="GT583" s="93"/>
      <c r="GU583" s="93"/>
      <c r="GV583" s="93"/>
      <c r="GW583" s="93"/>
      <c r="GX583" s="93"/>
      <c r="GY583" s="93"/>
      <c r="GZ583" s="93"/>
      <c r="HA583" s="93"/>
      <c r="HB583" s="93"/>
      <c r="HC583" s="93"/>
      <c r="HD583" s="93"/>
      <c r="HE583" s="93"/>
      <c r="HF583" s="93"/>
      <c r="HG583" s="93"/>
      <c r="HH583" s="93"/>
      <c r="HI583" s="93"/>
      <c r="HJ583" s="93"/>
      <c r="HK583" s="93"/>
      <c r="HL583" s="93"/>
      <c r="HM583" s="93"/>
      <c r="HN583" s="93"/>
      <c r="HO583" s="93"/>
      <c r="HP583" s="93"/>
      <c r="HQ583" s="93"/>
      <c r="HR583" s="93"/>
      <c r="HS583" s="93"/>
      <c r="HT583" s="93"/>
      <c r="HU583" s="93"/>
      <c r="HV583" s="93"/>
      <c r="HW583" s="93"/>
      <c r="HX583" s="93"/>
      <c r="HY583" s="93"/>
      <c r="HZ583" s="93"/>
      <c r="IA583" s="93"/>
      <c r="IB583" s="93"/>
      <c r="IC583" s="93"/>
      <c r="ID583" s="93"/>
      <c r="IE583" s="93"/>
      <c r="IF583" s="93"/>
      <c r="IG583" s="93"/>
      <c r="IH583" s="93"/>
      <c r="II583" s="93"/>
      <c r="IJ583" s="93"/>
      <c r="IK583" s="93"/>
      <c r="IL583" s="93"/>
      <c r="IM583" s="93"/>
      <c r="IN583" s="93"/>
      <c r="IO583" s="93"/>
      <c r="IP583" s="93"/>
      <c r="IQ583" s="93"/>
      <c r="IR583" s="93"/>
      <c r="IS583" s="93"/>
      <c r="IT583" s="93"/>
      <c r="IU583" s="93"/>
      <c r="IV583" s="93"/>
      <c r="IW583" s="93"/>
    </row>
    <row r="584" customFormat="false" ht="12.75" hidden="false" customHeight="false" outlineLevel="0" collapsed="false">
      <c r="A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3"/>
      <c r="BL584" s="93"/>
      <c r="BM584" s="93"/>
      <c r="BN584" s="93"/>
      <c r="BO584" s="93"/>
      <c r="BP584" s="93"/>
      <c r="BQ584" s="93"/>
      <c r="BR584" s="93"/>
      <c r="BS584" s="93"/>
      <c r="BT584" s="93"/>
      <c r="BU584" s="93"/>
      <c r="BV584" s="93"/>
      <c r="BW584" s="93"/>
      <c r="BX584" s="93"/>
      <c r="BY584" s="93"/>
      <c r="BZ584" s="93"/>
      <c r="CA584" s="93"/>
      <c r="CB584" s="93"/>
      <c r="CC584" s="93"/>
      <c r="CD584" s="93"/>
      <c r="CE584" s="93"/>
      <c r="CF584" s="93"/>
      <c r="CG584" s="93"/>
      <c r="CH584" s="93"/>
      <c r="CI584" s="93"/>
      <c r="CJ584" s="93"/>
      <c r="CK584" s="93"/>
      <c r="CL584" s="93"/>
      <c r="CM584" s="93"/>
      <c r="CN584" s="93"/>
      <c r="CO584" s="93"/>
      <c r="CP584" s="93"/>
      <c r="CQ584" s="93"/>
      <c r="CR584" s="93"/>
      <c r="CS584" s="93"/>
      <c r="CT584" s="93"/>
      <c r="CU584" s="93"/>
      <c r="CV584" s="93"/>
      <c r="CW584" s="93"/>
      <c r="CX584" s="93"/>
      <c r="CY584" s="93"/>
      <c r="CZ584" s="93"/>
      <c r="DA584" s="93"/>
      <c r="DB584" s="93"/>
      <c r="DC584" s="93"/>
      <c r="DD584" s="93"/>
      <c r="DE584" s="93"/>
      <c r="DF584" s="93"/>
      <c r="DG584" s="93"/>
      <c r="DH584" s="93"/>
      <c r="DI584" s="93"/>
      <c r="DJ584" s="93"/>
      <c r="DK584" s="93"/>
      <c r="DL584" s="93"/>
      <c r="DM584" s="93"/>
      <c r="DN584" s="93"/>
      <c r="DO584" s="93"/>
      <c r="DP584" s="93"/>
      <c r="DQ584" s="93"/>
      <c r="DR584" s="93"/>
      <c r="DS584" s="93"/>
      <c r="DT584" s="93"/>
      <c r="DU584" s="93"/>
      <c r="DV584" s="93"/>
      <c r="DW584" s="93"/>
      <c r="DX584" s="93"/>
      <c r="DY584" s="93"/>
      <c r="DZ584" s="93"/>
      <c r="EA584" s="93"/>
      <c r="EB584" s="93"/>
      <c r="EC584" s="93"/>
      <c r="ED584" s="93"/>
      <c r="EE584" s="93"/>
      <c r="EF584" s="93"/>
      <c r="EG584" s="93"/>
      <c r="EH584" s="93"/>
      <c r="EI584" s="93"/>
      <c r="EJ584" s="93"/>
      <c r="EK584" s="93"/>
      <c r="EL584" s="93"/>
      <c r="EM584" s="93"/>
      <c r="EN584" s="93"/>
      <c r="EO584" s="93"/>
      <c r="EP584" s="93"/>
      <c r="EQ584" s="93"/>
      <c r="ER584" s="93"/>
      <c r="ES584" s="93"/>
      <c r="ET584" s="93"/>
      <c r="EU584" s="93"/>
      <c r="EV584" s="93"/>
      <c r="EW584" s="93"/>
      <c r="EX584" s="93"/>
      <c r="EY584" s="93"/>
      <c r="EZ584" s="93"/>
      <c r="FA584" s="93"/>
      <c r="FB584" s="93"/>
      <c r="FC584" s="93"/>
      <c r="FD584" s="93"/>
      <c r="FE584" s="93"/>
      <c r="FF584" s="93"/>
      <c r="FG584" s="93"/>
      <c r="FH584" s="93"/>
      <c r="FI584" s="93"/>
      <c r="FJ584" s="93"/>
      <c r="FK584" s="93"/>
      <c r="FL584" s="93"/>
      <c r="FM584" s="93"/>
      <c r="FN584" s="93"/>
      <c r="FO584" s="93"/>
      <c r="FP584" s="93"/>
      <c r="FQ584" s="93"/>
      <c r="FR584" s="93"/>
      <c r="FS584" s="93"/>
      <c r="FT584" s="93"/>
      <c r="FU584" s="93"/>
      <c r="FV584" s="93"/>
      <c r="FW584" s="93"/>
      <c r="FX584" s="93"/>
      <c r="FY584" s="93"/>
      <c r="FZ584" s="93"/>
      <c r="GA584" s="93"/>
      <c r="GB584" s="93"/>
      <c r="GC584" s="93"/>
      <c r="GD584" s="93"/>
      <c r="GE584" s="93"/>
      <c r="GF584" s="93"/>
      <c r="GG584" s="93"/>
      <c r="GH584" s="93"/>
      <c r="GI584" s="93"/>
      <c r="GJ584" s="93"/>
      <c r="GK584" s="93"/>
      <c r="GL584" s="93"/>
      <c r="GM584" s="93"/>
      <c r="GN584" s="93"/>
      <c r="GO584" s="93"/>
      <c r="GP584" s="93"/>
      <c r="GQ584" s="93"/>
      <c r="GR584" s="93"/>
      <c r="GS584" s="93"/>
      <c r="GT584" s="93"/>
      <c r="GU584" s="93"/>
      <c r="GV584" s="93"/>
      <c r="GW584" s="93"/>
      <c r="GX584" s="93"/>
      <c r="GY584" s="93"/>
      <c r="GZ584" s="93"/>
      <c r="HA584" s="93"/>
      <c r="HB584" s="93"/>
      <c r="HC584" s="93"/>
      <c r="HD584" s="93"/>
      <c r="HE584" s="93"/>
      <c r="HF584" s="93"/>
      <c r="HG584" s="93"/>
      <c r="HH584" s="93"/>
      <c r="HI584" s="93"/>
      <c r="HJ584" s="93"/>
      <c r="HK584" s="93"/>
      <c r="HL584" s="93"/>
      <c r="HM584" s="93"/>
      <c r="HN584" s="93"/>
      <c r="HO584" s="93"/>
      <c r="HP584" s="93"/>
      <c r="HQ584" s="93"/>
      <c r="HR584" s="93"/>
      <c r="HS584" s="93"/>
      <c r="HT584" s="93"/>
      <c r="HU584" s="93"/>
      <c r="HV584" s="93"/>
      <c r="HW584" s="93"/>
      <c r="HX584" s="93"/>
      <c r="HY584" s="93"/>
      <c r="HZ584" s="93"/>
      <c r="IA584" s="93"/>
      <c r="IB584" s="93"/>
      <c r="IC584" s="93"/>
      <c r="ID584" s="93"/>
      <c r="IE584" s="93"/>
      <c r="IF584" s="93"/>
      <c r="IG584" s="93"/>
      <c r="IH584" s="93"/>
      <c r="II584" s="93"/>
      <c r="IJ584" s="93"/>
      <c r="IK584" s="93"/>
      <c r="IL584" s="93"/>
      <c r="IM584" s="93"/>
      <c r="IN584" s="93"/>
      <c r="IO584" s="93"/>
      <c r="IP584" s="93"/>
      <c r="IQ584" s="93"/>
      <c r="IR584" s="93"/>
      <c r="IS584" s="93"/>
      <c r="IT584" s="93"/>
      <c r="IU584" s="93"/>
      <c r="IV584" s="93"/>
      <c r="IW584" s="93"/>
    </row>
    <row r="585" customFormat="false" ht="12.75" hidden="false" customHeight="false" outlineLevel="0" collapsed="false">
      <c r="A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  <c r="BG585" s="93"/>
      <c r="BH585" s="93"/>
      <c r="BI585" s="93"/>
      <c r="BJ585" s="93"/>
      <c r="BK585" s="93"/>
      <c r="BL585" s="93"/>
      <c r="BM585" s="93"/>
      <c r="BN585" s="93"/>
      <c r="BO585" s="93"/>
      <c r="BP585" s="93"/>
      <c r="BQ585" s="93"/>
      <c r="BR585" s="93"/>
      <c r="BS585" s="93"/>
      <c r="BT585" s="93"/>
      <c r="BU585" s="93"/>
      <c r="BV585" s="93"/>
      <c r="BW585" s="93"/>
      <c r="BX585" s="93"/>
      <c r="BY585" s="93"/>
      <c r="BZ585" s="93"/>
      <c r="CA585" s="93"/>
      <c r="CB585" s="93"/>
      <c r="CC585" s="93"/>
      <c r="CD585" s="93"/>
      <c r="CE585" s="93"/>
      <c r="CF585" s="93"/>
      <c r="CG585" s="93"/>
      <c r="CH585" s="93"/>
      <c r="CI585" s="93"/>
      <c r="CJ585" s="93"/>
      <c r="CK585" s="93"/>
      <c r="CL585" s="93"/>
      <c r="CM585" s="93"/>
      <c r="CN585" s="93"/>
      <c r="CO585" s="93"/>
      <c r="CP585" s="93"/>
      <c r="CQ585" s="93"/>
      <c r="CR585" s="93"/>
      <c r="CS585" s="93"/>
      <c r="CT585" s="93"/>
      <c r="CU585" s="93"/>
      <c r="CV585" s="93"/>
      <c r="CW585" s="93"/>
      <c r="CX585" s="93"/>
      <c r="CY585" s="93"/>
      <c r="CZ585" s="93"/>
      <c r="DA585" s="93"/>
      <c r="DB585" s="93"/>
      <c r="DC585" s="93"/>
      <c r="DD585" s="93"/>
      <c r="DE585" s="93"/>
      <c r="DF585" s="93"/>
      <c r="DG585" s="93"/>
      <c r="DH585" s="93"/>
      <c r="DI585" s="93"/>
      <c r="DJ585" s="93"/>
      <c r="DK585" s="93"/>
      <c r="DL585" s="93"/>
      <c r="DM585" s="93"/>
      <c r="DN585" s="93"/>
      <c r="DO585" s="93"/>
      <c r="DP585" s="93"/>
      <c r="DQ585" s="93"/>
      <c r="DR585" s="93"/>
      <c r="DS585" s="93"/>
      <c r="DT585" s="93"/>
      <c r="DU585" s="93"/>
      <c r="DV585" s="93"/>
      <c r="DW585" s="93"/>
      <c r="DX585" s="93"/>
      <c r="DY585" s="93"/>
      <c r="DZ585" s="93"/>
      <c r="EA585" s="93"/>
      <c r="EB585" s="93"/>
      <c r="EC585" s="93"/>
      <c r="ED585" s="93"/>
      <c r="EE585" s="93"/>
      <c r="EF585" s="93"/>
      <c r="EG585" s="93"/>
      <c r="EH585" s="93"/>
      <c r="EI585" s="93"/>
      <c r="EJ585" s="93"/>
      <c r="EK585" s="93"/>
      <c r="EL585" s="93"/>
      <c r="EM585" s="93"/>
      <c r="EN585" s="93"/>
      <c r="EO585" s="93"/>
      <c r="EP585" s="93"/>
      <c r="EQ585" s="93"/>
      <c r="ER585" s="93"/>
      <c r="ES585" s="93"/>
      <c r="ET585" s="93"/>
      <c r="EU585" s="93"/>
      <c r="EV585" s="93"/>
      <c r="EW585" s="93"/>
      <c r="EX585" s="93"/>
      <c r="EY585" s="93"/>
      <c r="EZ585" s="93"/>
      <c r="FA585" s="93"/>
      <c r="FB585" s="93"/>
      <c r="FC585" s="93"/>
      <c r="FD585" s="93"/>
      <c r="FE585" s="93"/>
      <c r="FF585" s="93"/>
      <c r="FG585" s="93"/>
      <c r="FH585" s="93"/>
      <c r="FI585" s="93"/>
      <c r="FJ585" s="93"/>
      <c r="FK585" s="93"/>
      <c r="FL585" s="93"/>
      <c r="FM585" s="93"/>
      <c r="FN585" s="93"/>
      <c r="FO585" s="93"/>
      <c r="FP585" s="93"/>
      <c r="FQ585" s="93"/>
      <c r="FR585" s="93"/>
      <c r="FS585" s="93"/>
      <c r="FT585" s="93"/>
      <c r="FU585" s="93"/>
      <c r="FV585" s="93"/>
      <c r="FW585" s="93"/>
      <c r="FX585" s="93"/>
      <c r="FY585" s="93"/>
      <c r="FZ585" s="93"/>
      <c r="GA585" s="93"/>
      <c r="GB585" s="93"/>
      <c r="GC585" s="93"/>
      <c r="GD585" s="93"/>
      <c r="GE585" s="93"/>
      <c r="GF585" s="93"/>
      <c r="GG585" s="93"/>
      <c r="GH585" s="93"/>
      <c r="GI585" s="93"/>
      <c r="GJ585" s="93"/>
      <c r="GK585" s="93"/>
      <c r="GL585" s="93"/>
      <c r="GM585" s="93"/>
      <c r="GN585" s="93"/>
      <c r="GO585" s="93"/>
      <c r="GP585" s="93"/>
      <c r="GQ585" s="93"/>
      <c r="GR585" s="93"/>
      <c r="GS585" s="93"/>
      <c r="GT585" s="93"/>
      <c r="GU585" s="93"/>
      <c r="GV585" s="93"/>
      <c r="GW585" s="93"/>
      <c r="GX585" s="93"/>
      <c r="GY585" s="93"/>
      <c r="GZ585" s="93"/>
      <c r="HA585" s="93"/>
      <c r="HB585" s="93"/>
      <c r="HC585" s="93"/>
      <c r="HD585" s="93"/>
      <c r="HE585" s="93"/>
      <c r="HF585" s="93"/>
      <c r="HG585" s="93"/>
      <c r="HH585" s="93"/>
      <c r="HI585" s="93"/>
      <c r="HJ585" s="93"/>
      <c r="HK585" s="93"/>
      <c r="HL585" s="93"/>
      <c r="HM585" s="93"/>
      <c r="HN585" s="93"/>
      <c r="HO585" s="93"/>
      <c r="HP585" s="93"/>
      <c r="HQ585" s="93"/>
      <c r="HR585" s="93"/>
      <c r="HS585" s="93"/>
      <c r="HT585" s="93"/>
      <c r="HU585" s="93"/>
      <c r="HV585" s="93"/>
      <c r="HW585" s="93"/>
      <c r="HX585" s="93"/>
      <c r="HY585" s="93"/>
      <c r="HZ585" s="93"/>
      <c r="IA585" s="93"/>
      <c r="IB585" s="93"/>
      <c r="IC585" s="93"/>
      <c r="ID585" s="93"/>
      <c r="IE585" s="93"/>
      <c r="IF585" s="93"/>
      <c r="IG585" s="93"/>
      <c r="IH585" s="93"/>
      <c r="II585" s="93"/>
      <c r="IJ585" s="93"/>
      <c r="IK585" s="93"/>
      <c r="IL585" s="93"/>
      <c r="IM585" s="93"/>
      <c r="IN585" s="93"/>
      <c r="IO585" s="93"/>
      <c r="IP585" s="93"/>
      <c r="IQ585" s="93"/>
      <c r="IR585" s="93"/>
      <c r="IS585" s="93"/>
      <c r="IT585" s="93"/>
      <c r="IU585" s="93"/>
      <c r="IV585" s="93"/>
      <c r="IW585" s="93"/>
    </row>
    <row r="586" customFormat="false" ht="12.75" hidden="false" customHeight="false" outlineLevel="0" collapsed="false">
      <c r="A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  <c r="BG586" s="93"/>
      <c r="BH586" s="93"/>
      <c r="BI586" s="93"/>
      <c r="BJ586" s="93"/>
      <c r="BK586" s="93"/>
      <c r="BL586" s="93"/>
      <c r="BM586" s="93"/>
      <c r="BN586" s="93"/>
      <c r="BO586" s="93"/>
      <c r="BP586" s="93"/>
      <c r="BQ586" s="93"/>
      <c r="BR586" s="93"/>
      <c r="BS586" s="93"/>
      <c r="BT586" s="93"/>
      <c r="BU586" s="93"/>
      <c r="BV586" s="93"/>
      <c r="BW586" s="93"/>
      <c r="BX586" s="93"/>
      <c r="BY586" s="93"/>
      <c r="BZ586" s="93"/>
      <c r="CA586" s="93"/>
      <c r="CB586" s="93"/>
      <c r="CC586" s="93"/>
      <c r="CD586" s="93"/>
      <c r="CE586" s="93"/>
      <c r="CF586" s="93"/>
      <c r="CG586" s="93"/>
      <c r="CH586" s="93"/>
      <c r="CI586" s="93"/>
      <c r="CJ586" s="93"/>
      <c r="CK586" s="93"/>
      <c r="CL586" s="93"/>
      <c r="CM586" s="93"/>
      <c r="CN586" s="93"/>
      <c r="CO586" s="93"/>
      <c r="CP586" s="93"/>
      <c r="CQ586" s="93"/>
      <c r="CR586" s="93"/>
      <c r="CS586" s="93"/>
      <c r="CT586" s="93"/>
      <c r="CU586" s="93"/>
      <c r="CV586" s="93"/>
      <c r="CW586" s="93"/>
      <c r="CX586" s="93"/>
      <c r="CY586" s="93"/>
      <c r="CZ586" s="93"/>
      <c r="DA586" s="93"/>
      <c r="DB586" s="93"/>
      <c r="DC586" s="93"/>
      <c r="DD586" s="93"/>
      <c r="DE586" s="93"/>
      <c r="DF586" s="93"/>
      <c r="DG586" s="93"/>
      <c r="DH586" s="93"/>
      <c r="DI586" s="93"/>
      <c r="DJ586" s="93"/>
      <c r="DK586" s="93"/>
      <c r="DL586" s="93"/>
      <c r="DM586" s="93"/>
      <c r="DN586" s="93"/>
      <c r="DO586" s="93"/>
      <c r="DP586" s="93"/>
      <c r="DQ586" s="93"/>
      <c r="DR586" s="93"/>
      <c r="DS586" s="93"/>
      <c r="DT586" s="93"/>
      <c r="DU586" s="93"/>
      <c r="DV586" s="93"/>
      <c r="DW586" s="93"/>
      <c r="DX586" s="93"/>
      <c r="DY586" s="93"/>
      <c r="DZ586" s="93"/>
      <c r="EA586" s="93"/>
      <c r="EB586" s="93"/>
      <c r="EC586" s="93"/>
      <c r="ED586" s="93"/>
      <c r="EE586" s="93"/>
      <c r="EF586" s="93"/>
      <c r="EG586" s="93"/>
      <c r="EH586" s="93"/>
      <c r="EI586" s="93"/>
      <c r="EJ586" s="93"/>
      <c r="EK586" s="93"/>
      <c r="EL586" s="93"/>
      <c r="EM586" s="93"/>
      <c r="EN586" s="93"/>
      <c r="EO586" s="93"/>
      <c r="EP586" s="93"/>
      <c r="EQ586" s="93"/>
      <c r="ER586" s="93"/>
      <c r="ES586" s="93"/>
      <c r="ET586" s="93"/>
      <c r="EU586" s="93"/>
      <c r="EV586" s="93"/>
      <c r="EW586" s="93"/>
      <c r="EX586" s="93"/>
      <c r="EY586" s="93"/>
      <c r="EZ586" s="93"/>
      <c r="FA586" s="93"/>
      <c r="FB586" s="93"/>
      <c r="FC586" s="93"/>
      <c r="FD586" s="93"/>
      <c r="FE586" s="93"/>
      <c r="FF586" s="93"/>
      <c r="FG586" s="93"/>
      <c r="FH586" s="93"/>
      <c r="FI586" s="93"/>
      <c r="FJ586" s="93"/>
      <c r="FK586" s="93"/>
      <c r="FL586" s="93"/>
      <c r="FM586" s="93"/>
      <c r="FN586" s="93"/>
      <c r="FO586" s="93"/>
      <c r="FP586" s="93"/>
      <c r="FQ586" s="93"/>
      <c r="FR586" s="93"/>
      <c r="FS586" s="93"/>
      <c r="FT586" s="93"/>
      <c r="FU586" s="93"/>
      <c r="FV586" s="93"/>
      <c r="FW586" s="93"/>
      <c r="FX586" s="93"/>
      <c r="FY586" s="93"/>
      <c r="FZ586" s="93"/>
      <c r="GA586" s="93"/>
      <c r="GB586" s="93"/>
      <c r="GC586" s="93"/>
      <c r="GD586" s="93"/>
      <c r="GE586" s="93"/>
      <c r="GF586" s="93"/>
      <c r="GG586" s="93"/>
      <c r="GH586" s="93"/>
      <c r="GI586" s="93"/>
      <c r="GJ586" s="93"/>
      <c r="GK586" s="93"/>
      <c r="GL586" s="93"/>
      <c r="GM586" s="93"/>
      <c r="GN586" s="93"/>
      <c r="GO586" s="93"/>
      <c r="GP586" s="93"/>
      <c r="GQ586" s="93"/>
      <c r="GR586" s="93"/>
      <c r="GS586" s="93"/>
      <c r="GT586" s="93"/>
      <c r="GU586" s="93"/>
      <c r="GV586" s="93"/>
      <c r="GW586" s="93"/>
      <c r="GX586" s="93"/>
      <c r="GY586" s="93"/>
      <c r="GZ586" s="93"/>
      <c r="HA586" s="93"/>
      <c r="HB586" s="93"/>
      <c r="HC586" s="93"/>
      <c r="HD586" s="93"/>
      <c r="HE586" s="93"/>
      <c r="HF586" s="93"/>
      <c r="HG586" s="93"/>
      <c r="HH586" s="93"/>
      <c r="HI586" s="93"/>
      <c r="HJ586" s="93"/>
      <c r="HK586" s="93"/>
      <c r="HL586" s="93"/>
      <c r="HM586" s="93"/>
      <c r="HN586" s="93"/>
      <c r="HO586" s="93"/>
      <c r="HP586" s="93"/>
      <c r="HQ586" s="93"/>
      <c r="HR586" s="93"/>
      <c r="HS586" s="93"/>
      <c r="HT586" s="93"/>
      <c r="HU586" s="93"/>
      <c r="HV586" s="93"/>
      <c r="HW586" s="93"/>
      <c r="HX586" s="93"/>
      <c r="HY586" s="93"/>
      <c r="HZ586" s="93"/>
      <c r="IA586" s="93"/>
      <c r="IB586" s="93"/>
      <c r="IC586" s="93"/>
      <c r="ID586" s="93"/>
      <c r="IE586" s="93"/>
      <c r="IF586" s="93"/>
      <c r="IG586" s="93"/>
      <c r="IH586" s="93"/>
      <c r="II586" s="93"/>
      <c r="IJ586" s="93"/>
      <c r="IK586" s="93"/>
      <c r="IL586" s="93"/>
      <c r="IM586" s="93"/>
      <c r="IN586" s="93"/>
      <c r="IO586" s="93"/>
      <c r="IP586" s="93"/>
      <c r="IQ586" s="93"/>
      <c r="IR586" s="93"/>
      <c r="IS586" s="93"/>
      <c r="IT586" s="93"/>
      <c r="IU586" s="93"/>
      <c r="IV586" s="93"/>
      <c r="IW586" s="93"/>
    </row>
    <row r="587" customFormat="false" ht="12.75" hidden="false" customHeight="false" outlineLevel="0" collapsed="false">
      <c r="A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  <c r="BG587" s="93"/>
      <c r="BH587" s="93"/>
      <c r="BI587" s="93"/>
      <c r="BJ587" s="93"/>
      <c r="BK587" s="93"/>
      <c r="BL587" s="93"/>
      <c r="BM587" s="93"/>
      <c r="BN587" s="93"/>
      <c r="BO587" s="93"/>
      <c r="BP587" s="93"/>
      <c r="BQ587" s="93"/>
      <c r="BR587" s="93"/>
      <c r="BS587" s="93"/>
      <c r="BT587" s="93"/>
      <c r="BU587" s="93"/>
      <c r="BV587" s="93"/>
      <c r="BW587" s="93"/>
      <c r="BX587" s="93"/>
      <c r="BY587" s="93"/>
      <c r="BZ587" s="93"/>
      <c r="CA587" s="93"/>
      <c r="CB587" s="93"/>
      <c r="CC587" s="93"/>
      <c r="CD587" s="93"/>
      <c r="CE587" s="93"/>
      <c r="CF587" s="93"/>
      <c r="CG587" s="93"/>
      <c r="CH587" s="93"/>
      <c r="CI587" s="93"/>
      <c r="CJ587" s="93"/>
      <c r="CK587" s="93"/>
      <c r="CL587" s="93"/>
      <c r="CM587" s="93"/>
      <c r="CN587" s="93"/>
      <c r="CO587" s="93"/>
      <c r="CP587" s="93"/>
      <c r="CQ587" s="93"/>
      <c r="CR587" s="93"/>
      <c r="CS587" s="93"/>
      <c r="CT587" s="93"/>
      <c r="CU587" s="93"/>
      <c r="CV587" s="93"/>
      <c r="CW587" s="93"/>
      <c r="CX587" s="93"/>
      <c r="CY587" s="93"/>
      <c r="CZ587" s="93"/>
      <c r="DA587" s="93"/>
      <c r="DB587" s="93"/>
      <c r="DC587" s="93"/>
      <c r="DD587" s="93"/>
      <c r="DE587" s="93"/>
      <c r="DF587" s="93"/>
      <c r="DG587" s="93"/>
      <c r="DH587" s="93"/>
      <c r="DI587" s="93"/>
      <c r="DJ587" s="93"/>
      <c r="DK587" s="93"/>
      <c r="DL587" s="93"/>
      <c r="DM587" s="93"/>
      <c r="DN587" s="93"/>
      <c r="DO587" s="93"/>
      <c r="DP587" s="93"/>
      <c r="DQ587" s="93"/>
      <c r="DR587" s="93"/>
      <c r="DS587" s="93"/>
      <c r="DT587" s="93"/>
      <c r="DU587" s="93"/>
      <c r="DV587" s="93"/>
      <c r="DW587" s="93"/>
      <c r="DX587" s="93"/>
      <c r="DY587" s="93"/>
      <c r="DZ587" s="93"/>
      <c r="EA587" s="93"/>
      <c r="EB587" s="93"/>
      <c r="EC587" s="93"/>
      <c r="ED587" s="93"/>
      <c r="EE587" s="93"/>
      <c r="EF587" s="93"/>
      <c r="EG587" s="93"/>
      <c r="EH587" s="93"/>
      <c r="EI587" s="93"/>
      <c r="EJ587" s="93"/>
      <c r="EK587" s="93"/>
      <c r="EL587" s="93"/>
      <c r="EM587" s="93"/>
      <c r="EN587" s="93"/>
      <c r="EO587" s="93"/>
      <c r="EP587" s="93"/>
      <c r="EQ587" s="93"/>
      <c r="ER587" s="93"/>
      <c r="ES587" s="93"/>
      <c r="ET587" s="93"/>
      <c r="EU587" s="93"/>
      <c r="EV587" s="93"/>
      <c r="EW587" s="93"/>
      <c r="EX587" s="93"/>
      <c r="EY587" s="93"/>
      <c r="EZ587" s="93"/>
      <c r="FA587" s="93"/>
      <c r="FB587" s="93"/>
      <c r="FC587" s="93"/>
      <c r="FD587" s="93"/>
      <c r="FE587" s="93"/>
      <c r="FF587" s="93"/>
      <c r="FG587" s="93"/>
      <c r="FH587" s="93"/>
      <c r="FI587" s="93"/>
      <c r="FJ587" s="93"/>
      <c r="FK587" s="93"/>
      <c r="FL587" s="93"/>
      <c r="FM587" s="93"/>
      <c r="FN587" s="93"/>
      <c r="FO587" s="93"/>
      <c r="FP587" s="93"/>
      <c r="FQ587" s="93"/>
      <c r="FR587" s="93"/>
      <c r="FS587" s="93"/>
      <c r="FT587" s="93"/>
      <c r="FU587" s="93"/>
      <c r="FV587" s="93"/>
      <c r="FW587" s="93"/>
      <c r="FX587" s="93"/>
      <c r="FY587" s="93"/>
      <c r="FZ587" s="93"/>
      <c r="GA587" s="93"/>
      <c r="GB587" s="93"/>
      <c r="GC587" s="93"/>
      <c r="GD587" s="93"/>
      <c r="GE587" s="93"/>
      <c r="GF587" s="93"/>
      <c r="GG587" s="93"/>
      <c r="GH587" s="93"/>
      <c r="GI587" s="93"/>
      <c r="GJ587" s="93"/>
      <c r="GK587" s="93"/>
      <c r="GL587" s="93"/>
      <c r="GM587" s="93"/>
      <c r="GN587" s="93"/>
      <c r="GO587" s="93"/>
      <c r="GP587" s="93"/>
      <c r="GQ587" s="93"/>
      <c r="GR587" s="93"/>
      <c r="GS587" s="93"/>
      <c r="GT587" s="93"/>
      <c r="GU587" s="93"/>
      <c r="GV587" s="93"/>
      <c r="GW587" s="93"/>
      <c r="GX587" s="93"/>
      <c r="GY587" s="93"/>
      <c r="GZ587" s="93"/>
      <c r="HA587" s="93"/>
      <c r="HB587" s="93"/>
      <c r="HC587" s="93"/>
      <c r="HD587" s="93"/>
      <c r="HE587" s="93"/>
      <c r="HF587" s="93"/>
      <c r="HG587" s="93"/>
      <c r="HH587" s="93"/>
      <c r="HI587" s="93"/>
      <c r="HJ587" s="93"/>
      <c r="HK587" s="93"/>
      <c r="HL587" s="93"/>
      <c r="HM587" s="93"/>
      <c r="HN587" s="93"/>
      <c r="HO587" s="93"/>
      <c r="HP587" s="93"/>
      <c r="HQ587" s="93"/>
      <c r="HR587" s="93"/>
      <c r="HS587" s="93"/>
      <c r="HT587" s="93"/>
      <c r="HU587" s="93"/>
      <c r="HV587" s="93"/>
      <c r="HW587" s="93"/>
      <c r="HX587" s="93"/>
      <c r="HY587" s="93"/>
      <c r="HZ587" s="93"/>
      <c r="IA587" s="93"/>
      <c r="IB587" s="93"/>
      <c r="IC587" s="93"/>
      <c r="ID587" s="93"/>
      <c r="IE587" s="93"/>
      <c r="IF587" s="93"/>
      <c r="IG587" s="93"/>
      <c r="IH587" s="93"/>
      <c r="II587" s="93"/>
      <c r="IJ587" s="93"/>
      <c r="IK587" s="93"/>
      <c r="IL587" s="93"/>
      <c r="IM587" s="93"/>
      <c r="IN587" s="93"/>
      <c r="IO587" s="93"/>
      <c r="IP587" s="93"/>
      <c r="IQ587" s="93"/>
      <c r="IR587" s="93"/>
      <c r="IS587" s="93"/>
      <c r="IT587" s="93"/>
      <c r="IU587" s="93"/>
      <c r="IV587" s="93"/>
      <c r="IW587" s="93"/>
    </row>
    <row r="588" customFormat="false" ht="12.75" hidden="false" customHeight="false" outlineLevel="0" collapsed="false">
      <c r="A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  <c r="BG588" s="93"/>
      <c r="BH588" s="93"/>
      <c r="BI588" s="93"/>
      <c r="BJ588" s="93"/>
      <c r="BK588" s="93"/>
      <c r="BL588" s="93"/>
      <c r="BM588" s="93"/>
      <c r="BN588" s="93"/>
      <c r="BO588" s="93"/>
      <c r="BP588" s="93"/>
      <c r="BQ588" s="93"/>
      <c r="BR588" s="93"/>
      <c r="BS588" s="93"/>
      <c r="BT588" s="93"/>
      <c r="BU588" s="93"/>
      <c r="BV588" s="93"/>
      <c r="BW588" s="93"/>
      <c r="BX588" s="93"/>
      <c r="BY588" s="93"/>
      <c r="BZ588" s="93"/>
      <c r="CA588" s="93"/>
      <c r="CB588" s="93"/>
      <c r="CC588" s="93"/>
      <c r="CD588" s="93"/>
      <c r="CE588" s="93"/>
      <c r="CF588" s="93"/>
      <c r="CG588" s="93"/>
      <c r="CH588" s="93"/>
      <c r="CI588" s="93"/>
      <c r="CJ588" s="93"/>
      <c r="CK588" s="93"/>
      <c r="CL588" s="93"/>
      <c r="CM588" s="93"/>
      <c r="CN588" s="93"/>
      <c r="CO588" s="93"/>
      <c r="CP588" s="93"/>
      <c r="CQ588" s="93"/>
      <c r="CR588" s="93"/>
      <c r="CS588" s="93"/>
      <c r="CT588" s="93"/>
      <c r="CU588" s="93"/>
      <c r="CV588" s="93"/>
      <c r="CW588" s="93"/>
      <c r="CX588" s="93"/>
      <c r="CY588" s="93"/>
      <c r="CZ588" s="93"/>
      <c r="DA588" s="93"/>
      <c r="DB588" s="93"/>
      <c r="DC588" s="93"/>
      <c r="DD588" s="93"/>
      <c r="DE588" s="93"/>
      <c r="DF588" s="93"/>
      <c r="DG588" s="93"/>
      <c r="DH588" s="93"/>
      <c r="DI588" s="93"/>
      <c r="DJ588" s="93"/>
      <c r="DK588" s="93"/>
      <c r="DL588" s="93"/>
      <c r="DM588" s="93"/>
      <c r="DN588" s="93"/>
      <c r="DO588" s="93"/>
      <c r="DP588" s="93"/>
      <c r="DQ588" s="93"/>
      <c r="DR588" s="93"/>
      <c r="DS588" s="93"/>
      <c r="DT588" s="93"/>
      <c r="DU588" s="93"/>
      <c r="DV588" s="93"/>
      <c r="DW588" s="93"/>
      <c r="DX588" s="93"/>
      <c r="DY588" s="93"/>
      <c r="DZ588" s="93"/>
      <c r="EA588" s="93"/>
      <c r="EB588" s="93"/>
      <c r="EC588" s="93"/>
      <c r="ED588" s="93"/>
      <c r="EE588" s="93"/>
      <c r="EF588" s="93"/>
      <c r="EG588" s="93"/>
      <c r="EH588" s="93"/>
      <c r="EI588" s="93"/>
      <c r="EJ588" s="93"/>
      <c r="EK588" s="93"/>
      <c r="EL588" s="93"/>
      <c r="EM588" s="93"/>
      <c r="EN588" s="93"/>
      <c r="EO588" s="93"/>
      <c r="EP588" s="93"/>
      <c r="EQ588" s="93"/>
      <c r="ER588" s="93"/>
      <c r="ES588" s="93"/>
      <c r="ET588" s="93"/>
      <c r="EU588" s="93"/>
      <c r="EV588" s="93"/>
      <c r="EW588" s="93"/>
      <c r="EX588" s="93"/>
      <c r="EY588" s="93"/>
      <c r="EZ588" s="93"/>
      <c r="FA588" s="93"/>
      <c r="FB588" s="93"/>
      <c r="FC588" s="93"/>
      <c r="FD588" s="93"/>
      <c r="FE588" s="93"/>
      <c r="FF588" s="93"/>
      <c r="FG588" s="93"/>
      <c r="FH588" s="93"/>
      <c r="FI588" s="93"/>
      <c r="FJ588" s="93"/>
      <c r="FK588" s="93"/>
      <c r="FL588" s="93"/>
      <c r="FM588" s="93"/>
      <c r="FN588" s="93"/>
      <c r="FO588" s="93"/>
      <c r="FP588" s="93"/>
      <c r="FQ588" s="93"/>
      <c r="FR588" s="93"/>
      <c r="FS588" s="93"/>
      <c r="FT588" s="93"/>
      <c r="FU588" s="93"/>
      <c r="FV588" s="93"/>
      <c r="FW588" s="93"/>
      <c r="FX588" s="93"/>
      <c r="FY588" s="93"/>
      <c r="FZ588" s="93"/>
      <c r="GA588" s="93"/>
      <c r="GB588" s="93"/>
      <c r="GC588" s="93"/>
      <c r="GD588" s="93"/>
      <c r="GE588" s="93"/>
      <c r="GF588" s="93"/>
      <c r="GG588" s="93"/>
      <c r="GH588" s="93"/>
      <c r="GI588" s="93"/>
      <c r="GJ588" s="93"/>
      <c r="GK588" s="93"/>
      <c r="GL588" s="93"/>
      <c r="GM588" s="93"/>
      <c r="GN588" s="93"/>
      <c r="GO588" s="93"/>
      <c r="GP588" s="93"/>
      <c r="GQ588" s="93"/>
      <c r="GR588" s="93"/>
      <c r="GS588" s="93"/>
      <c r="GT588" s="93"/>
      <c r="GU588" s="93"/>
      <c r="GV588" s="93"/>
      <c r="GW588" s="93"/>
      <c r="GX588" s="93"/>
      <c r="GY588" s="93"/>
      <c r="GZ588" s="93"/>
      <c r="HA588" s="93"/>
      <c r="HB588" s="93"/>
      <c r="HC588" s="93"/>
      <c r="HD588" s="93"/>
      <c r="HE588" s="93"/>
      <c r="HF588" s="93"/>
      <c r="HG588" s="93"/>
      <c r="HH588" s="93"/>
      <c r="HI588" s="93"/>
      <c r="HJ588" s="93"/>
      <c r="HK588" s="93"/>
      <c r="HL588" s="93"/>
      <c r="HM588" s="93"/>
      <c r="HN588" s="93"/>
      <c r="HO588" s="93"/>
      <c r="HP588" s="93"/>
      <c r="HQ588" s="93"/>
      <c r="HR588" s="93"/>
      <c r="HS588" s="93"/>
      <c r="HT588" s="93"/>
      <c r="HU588" s="93"/>
      <c r="HV588" s="93"/>
      <c r="HW588" s="93"/>
      <c r="HX588" s="93"/>
      <c r="HY588" s="93"/>
      <c r="HZ588" s="93"/>
      <c r="IA588" s="93"/>
      <c r="IB588" s="93"/>
      <c r="IC588" s="93"/>
      <c r="ID588" s="93"/>
      <c r="IE588" s="93"/>
      <c r="IF588" s="93"/>
      <c r="IG588" s="93"/>
      <c r="IH588" s="93"/>
      <c r="II588" s="93"/>
      <c r="IJ588" s="93"/>
      <c r="IK588" s="93"/>
      <c r="IL588" s="93"/>
      <c r="IM588" s="93"/>
      <c r="IN588" s="93"/>
      <c r="IO588" s="93"/>
      <c r="IP588" s="93"/>
      <c r="IQ588" s="93"/>
      <c r="IR588" s="93"/>
      <c r="IS588" s="93"/>
      <c r="IT588" s="93"/>
      <c r="IU588" s="93"/>
      <c r="IV588" s="93"/>
      <c r="IW588" s="93"/>
    </row>
    <row r="589" customFormat="false" ht="12.75" hidden="false" customHeight="false" outlineLevel="0" collapsed="false">
      <c r="A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  <c r="BG589" s="93"/>
      <c r="BH589" s="93"/>
      <c r="BI589" s="93"/>
      <c r="BJ589" s="93"/>
      <c r="BK589" s="93"/>
      <c r="BL589" s="93"/>
      <c r="BM589" s="93"/>
      <c r="BN589" s="93"/>
      <c r="BO589" s="93"/>
      <c r="BP589" s="93"/>
      <c r="BQ589" s="93"/>
      <c r="BR589" s="93"/>
      <c r="BS589" s="93"/>
      <c r="BT589" s="93"/>
      <c r="BU589" s="93"/>
      <c r="BV589" s="93"/>
      <c r="BW589" s="93"/>
      <c r="BX589" s="93"/>
      <c r="BY589" s="93"/>
      <c r="BZ589" s="93"/>
      <c r="CA589" s="93"/>
      <c r="CB589" s="93"/>
      <c r="CC589" s="93"/>
      <c r="CD589" s="93"/>
      <c r="CE589" s="93"/>
      <c r="CF589" s="93"/>
      <c r="CG589" s="93"/>
      <c r="CH589" s="93"/>
      <c r="CI589" s="93"/>
      <c r="CJ589" s="93"/>
      <c r="CK589" s="93"/>
      <c r="CL589" s="93"/>
      <c r="CM589" s="93"/>
      <c r="CN589" s="93"/>
      <c r="CO589" s="93"/>
      <c r="CP589" s="93"/>
      <c r="CQ589" s="93"/>
      <c r="CR589" s="93"/>
      <c r="CS589" s="93"/>
      <c r="CT589" s="93"/>
      <c r="CU589" s="93"/>
      <c r="CV589" s="93"/>
      <c r="CW589" s="93"/>
      <c r="CX589" s="93"/>
      <c r="CY589" s="93"/>
      <c r="CZ589" s="93"/>
      <c r="DA589" s="93"/>
      <c r="DB589" s="93"/>
      <c r="DC589" s="93"/>
      <c r="DD589" s="93"/>
      <c r="DE589" s="93"/>
      <c r="DF589" s="93"/>
      <c r="DG589" s="93"/>
      <c r="DH589" s="93"/>
      <c r="DI589" s="93"/>
      <c r="DJ589" s="93"/>
      <c r="DK589" s="93"/>
      <c r="DL589" s="93"/>
      <c r="DM589" s="93"/>
      <c r="DN589" s="93"/>
      <c r="DO589" s="93"/>
      <c r="DP589" s="93"/>
      <c r="DQ589" s="93"/>
      <c r="DR589" s="93"/>
      <c r="DS589" s="93"/>
      <c r="DT589" s="93"/>
      <c r="DU589" s="93"/>
      <c r="DV589" s="93"/>
      <c r="DW589" s="93"/>
      <c r="DX589" s="93"/>
      <c r="DY589" s="93"/>
      <c r="DZ589" s="93"/>
      <c r="EA589" s="93"/>
      <c r="EB589" s="93"/>
      <c r="EC589" s="93"/>
      <c r="ED589" s="93"/>
      <c r="EE589" s="93"/>
      <c r="EF589" s="93"/>
      <c r="EG589" s="93"/>
      <c r="EH589" s="93"/>
      <c r="EI589" s="93"/>
      <c r="EJ589" s="93"/>
      <c r="EK589" s="93"/>
      <c r="EL589" s="93"/>
      <c r="EM589" s="93"/>
      <c r="EN589" s="93"/>
      <c r="EO589" s="93"/>
      <c r="EP589" s="93"/>
      <c r="EQ589" s="93"/>
      <c r="ER589" s="93"/>
      <c r="ES589" s="93"/>
      <c r="ET589" s="93"/>
      <c r="EU589" s="93"/>
      <c r="EV589" s="93"/>
      <c r="EW589" s="93"/>
      <c r="EX589" s="93"/>
      <c r="EY589" s="93"/>
      <c r="EZ589" s="93"/>
      <c r="FA589" s="93"/>
      <c r="FB589" s="93"/>
      <c r="FC589" s="93"/>
      <c r="FD589" s="93"/>
      <c r="FE589" s="93"/>
      <c r="FF589" s="93"/>
      <c r="FG589" s="93"/>
      <c r="FH589" s="93"/>
      <c r="FI589" s="93"/>
      <c r="FJ589" s="93"/>
      <c r="FK589" s="93"/>
      <c r="FL589" s="93"/>
      <c r="FM589" s="93"/>
      <c r="FN589" s="93"/>
      <c r="FO589" s="93"/>
      <c r="FP589" s="93"/>
      <c r="FQ589" s="93"/>
      <c r="FR589" s="93"/>
      <c r="FS589" s="93"/>
      <c r="FT589" s="93"/>
      <c r="FU589" s="93"/>
      <c r="FV589" s="93"/>
      <c r="FW589" s="93"/>
      <c r="FX589" s="93"/>
      <c r="FY589" s="93"/>
      <c r="FZ589" s="93"/>
      <c r="GA589" s="93"/>
      <c r="GB589" s="93"/>
      <c r="GC589" s="93"/>
      <c r="GD589" s="93"/>
      <c r="GE589" s="93"/>
      <c r="GF589" s="93"/>
      <c r="GG589" s="93"/>
      <c r="GH589" s="93"/>
      <c r="GI589" s="93"/>
      <c r="GJ589" s="93"/>
      <c r="GK589" s="93"/>
      <c r="GL589" s="93"/>
      <c r="GM589" s="93"/>
      <c r="GN589" s="93"/>
      <c r="GO589" s="93"/>
      <c r="GP589" s="93"/>
      <c r="GQ589" s="93"/>
      <c r="GR589" s="93"/>
      <c r="GS589" s="93"/>
      <c r="GT589" s="93"/>
      <c r="GU589" s="93"/>
      <c r="GV589" s="93"/>
      <c r="GW589" s="93"/>
      <c r="GX589" s="93"/>
      <c r="GY589" s="93"/>
      <c r="GZ589" s="93"/>
      <c r="HA589" s="93"/>
      <c r="HB589" s="93"/>
      <c r="HC589" s="93"/>
      <c r="HD589" s="93"/>
      <c r="HE589" s="93"/>
      <c r="HF589" s="93"/>
      <c r="HG589" s="93"/>
      <c r="HH589" s="93"/>
      <c r="HI589" s="93"/>
      <c r="HJ589" s="93"/>
      <c r="HK589" s="93"/>
      <c r="HL589" s="93"/>
      <c r="HM589" s="93"/>
      <c r="HN589" s="93"/>
      <c r="HO589" s="93"/>
      <c r="HP589" s="93"/>
      <c r="HQ589" s="93"/>
      <c r="HR589" s="93"/>
      <c r="HS589" s="93"/>
      <c r="HT589" s="93"/>
      <c r="HU589" s="93"/>
      <c r="HV589" s="93"/>
      <c r="HW589" s="93"/>
      <c r="HX589" s="93"/>
      <c r="HY589" s="93"/>
      <c r="HZ589" s="93"/>
      <c r="IA589" s="93"/>
      <c r="IB589" s="93"/>
      <c r="IC589" s="93"/>
      <c r="ID589" s="93"/>
      <c r="IE589" s="93"/>
      <c r="IF589" s="93"/>
      <c r="IG589" s="93"/>
      <c r="IH589" s="93"/>
      <c r="II589" s="93"/>
      <c r="IJ589" s="93"/>
      <c r="IK589" s="93"/>
      <c r="IL589" s="93"/>
      <c r="IM589" s="93"/>
      <c r="IN589" s="93"/>
      <c r="IO589" s="93"/>
      <c r="IP589" s="93"/>
      <c r="IQ589" s="93"/>
      <c r="IR589" s="93"/>
      <c r="IS589" s="93"/>
      <c r="IT589" s="93"/>
      <c r="IU589" s="93"/>
      <c r="IV589" s="93"/>
      <c r="IW589" s="93"/>
    </row>
    <row r="590" customFormat="false" ht="12.75" hidden="false" customHeight="false" outlineLevel="0" collapsed="false">
      <c r="A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3"/>
      <c r="BL590" s="93"/>
      <c r="BM590" s="93"/>
      <c r="BN590" s="93"/>
      <c r="BO590" s="93"/>
      <c r="BP590" s="93"/>
      <c r="BQ590" s="93"/>
      <c r="BR590" s="93"/>
      <c r="BS590" s="93"/>
      <c r="BT590" s="93"/>
      <c r="BU590" s="93"/>
      <c r="BV590" s="93"/>
      <c r="BW590" s="93"/>
      <c r="BX590" s="93"/>
      <c r="BY590" s="93"/>
      <c r="BZ590" s="93"/>
      <c r="CA590" s="93"/>
      <c r="CB590" s="93"/>
      <c r="CC590" s="93"/>
      <c r="CD590" s="93"/>
      <c r="CE590" s="93"/>
      <c r="CF590" s="93"/>
      <c r="CG590" s="93"/>
      <c r="CH590" s="93"/>
      <c r="CI590" s="93"/>
      <c r="CJ590" s="93"/>
      <c r="CK590" s="93"/>
      <c r="CL590" s="93"/>
      <c r="CM590" s="93"/>
      <c r="CN590" s="93"/>
      <c r="CO590" s="93"/>
      <c r="CP590" s="93"/>
      <c r="CQ590" s="93"/>
      <c r="CR590" s="93"/>
      <c r="CS590" s="93"/>
      <c r="CT590" s="93"/>
      <c r="CU590" s="93"/>
      <c r="CV590" s="93"/>
      <c r="CW590" s="93"/>
      <c r="CX590" s="93"/>
      <c r="CY590" s="93"/>
      <c r="CZ590" s="93"/>
      <c r="DA590" s="93"/>
      <c r="DB590" s="93"/>
      <c r="DC590" s="93"/>
      <c r="DD590" s="93"/>
      <c r="DE590" s="93"/>
      <c r="DF590" s="93"/>
      <c r="DG590" s="93"/>
      <c r="DH590" s="93"/>
      <c r="DI590" s="93"/>
      <c r="DJ590" s="93"/>
      <c r="DK590" s="93"/>
      <c r="DL590" s="93"/>
      <c r="DM590" s="93"/>
      <c r="DN590" s="93"/>
      <c r="DO590" s="93"/>
      <c r="DP590" s="93"/>
      <c r="DQ590" s="93"/>
      <c r="DR590" s="93"/>
      <c r="DS590" s="93"/>
      <c r="DT590" s="93"/>
      <c r="DU590" s="93"/>
      <c r="DV590" s="93"/>
      <c r="DW590" s="93"/>
      <c r="DX590" s="93"/>
      <c r="DY590" s="93"/>
      <c r="DZ590" s="93"/>
      <c r="EA590" s="93"/>
      <c r="EB590" s="93"/>
      <c r="EC590" s="93"/>
      <c r="ED590" s="93"/>
      <c r="EE590" s="93"/>
      <c r="EF590" s="93"/>
      <c r="EG590" s="93"/>
      <c r="EH590" s="93"/>
      <c r="EI590" s="93"/>
      <c r="EJ590" s="93"/>
      <c r="EK590" s="93"/>
      <c r="EL590" s="93"/>
      <c r="EM590" s="93"/>
      <c r="EN590" s="93"/>
      <c r="EO590" s="93"/>
      <c r="EP590" s="93"/>
      <c r="EQ590" s="93"/>
      <c r="ER590" s="93"/>
      <c r="ES590" s="93"/>
      <c r="ET590" s="93"/>
      <c r="EU590" s="93"/>
      <c r="EV590" s="93"/>
      <c r="EW590" s="93"/>
      <c r="EX590" s="93"/>
      <c r="EY590" s="93"/>
      <c r="EZ590" s="93"/>
      <c r="FA590" s="93"/>
      <c r="FB590" s="93"/>
      <c r="FC590" s="93"/>
      <c r="FD590" s="93"/>
      <c r="FE590" s="93"/>
      <c r="FF590" s="93"/>
      <c r="FG590" s="93"/>
      <c r="FH590" s="93"/>
      <c r="FI590" s="93"/>
      <c r="FJ590" s="93"/>
      <c r="FK590" s="93"/>
      <c r="FL590" s="93"/>
      <c r="FM590" s="93"/>
      <c r="FN590" s="93"/>
      <c r="FO590" s="93"/>
      <c r="FP590" s="93"/>
      <c r="FQ590" s="93"/>
      <c r="FR590" s="93"/>
      <c r="FS590" s="93"/>
      <c r="FT590" s="93"/>
      <c r="FU590" s="93"/>
      <c r="FV590" s="93"/>
      <c r="FW590" s="93"/>
      <c r="FX590" s="93"/>
      <c r="FY590" s="93"/>
      <c r="FZ590" s="93"/>
      <c r="GA590" s="93"/>
      <c r="GB590" s="93"/>
      <c r="GC590" s="93"/>
      <c r="GD590" s="93"/>
      <c r="GE590" s="93"/>
      <c r="GF590" s="93"/>
      <c r="GG590" s="93"/>
      <c r="GH590" s="93"/>
      <c r="GI590" s="93"/>
      <c r="GJ590" s="93"/>
      <c r="GK590" s="93"/>
      <c r="GL590" s="93"/>
      <c r="GM590" s="93"/>
      <c r="GN590" s="93"/>
      <c r="GO590" s="93"/>
      <c r="GP590" s="93"/>
      <c r="GQ590" s="93"/>
      <c r="GR590" s="93"/>
      <c r="GS590" s="93"/>
      <c r="GT590" s="93"/>
      <c r="GU590" s="93"/>
      <c r="GV590" s="93"/>
      <c r="GW590" s="93"/>
      <c r="GX590" s="93"/>
      <c r="GY590" s="93"/>
      <c r="GZ590" s="93"/>
      <c r="HA590" s="93"/>
      <c r="HB590" s="93"/>
      <c r="HC590" s="93"/>
      <c r="HD590" s="93"/>
      <c r="HE590" s="93"/>
      <c r="HF590" s="93"/>
      <c r="HG590" s="93"/>
      <c r="HH590" s="93"/>
      <c r="HI590" s="93"/>
      <c r="HJ590" s="93"/>
      <c r="HK590" s="93"/>
      <c r="HL590" s="93"/>
      <c r="HM590" s="93"/>
      <c r="HN590" s="93"/>
      <c r="HO590" s="93"/>
      <c r="HP590" s="93"/>
      <c r="HQ590" s="93"/>
      <c r="HR590" s="93"/>
      <c r="HS590" s="93"/>
      <c r="HT590" s="93"/>
      <c r="HU590" s="93"/>
      <c r="HV590" s="93"/>
      <c r="HW590" s="93"/>
      <c r="HX590" s="93"/>
      <c r="HY590" s="93"/>
      <c r="HZ590" s="93"/>
      <c r="IA590" s="93"/>
      <c r="IB590" s="93"/>
      <c r="IC590" s="93"/>
      <c r="ID590" s="93"/>
      <c r="IE590" s="93"/>
      <c r="IF590" s="93"/>
      <c r="IG590" s="93"/>
      <c r="IH590" s="93"/>
      <c r="II590" s="93"/>
      <c r="IJ590" s="93"/>
      <c r="IK590" s="93"/>
      <c r="IL590" s="93"/>
      <c r="IM590" s="93"/>
      <c r="IN590" s="93"/>
      <c r="IO590" s="93"/>
      <c r="IP590" s="93"/>
      <c r="IQ590" s="93"/>
      <c r="IR590" s="93"/>
      <c r="IS590" s="93"/>
      <c r="IT590" s="93"/>
      <c r="IU590" s="93"/>
      <c r="IV590" s="93"/>
      <c r="IW590" s="93"/>
    </row>
    <row r="591" customFormat="false" ht="12.75" hidden="false" customHeight="false" outlineLevel="0" collapsed="false">
      <c r="A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  <c r="BG591" s="93"/>
      <c r="BH591" s="93"/>
      <c r="BI591" s="93"/>
      <c r="BJ591" s="93"/>
      <c r="BK591" s="93"/>
      <c r="BL591" s="93"/>
      <c r="BM591" s="93"/>
      <c r="BN591" s="93"/>
      <c r="BO591" s="93"/>
      <c r="BP591" s="93"/>
      <c r="BQ591" s="93"/>
      <c r="BR591" s="93"/>
      <c r="BS591" s="93"/>
      <c r="BT591" s="93"/>
      <c r="BU591" s="93"/>
      <c r="BV591" s="93"/>
      <c r="BW591" s="93"/>
      <c r="BX591" s="93"/>
      <c r="BY591" s="93"/>
      <c r="BZ591" s="93"/>
      <c r="CA591" s="93"/>
      <c r="CB591" s="93"/>
      <c r="CC591" s="93"/>
      <c r="CD591" s="93"/>
      <c r="CE591" s="93"/>
      <c r="CF591" s="93"/>
      <c r="CG591" s="93"/>
      <c r="CH591" s="93"/>
      <c r="CI591" s="93"/>
      <c r="CJ591" s="93"/>
      <c r="CK591" s="93"/>
      <c r="CL591" s="93"/>
      <c r="CM591" s="93"/>
      <c r="CN591" s="93"/>
      <c r="CO591" s="93"/>
      <c r="CP591" s="93"/>
      <c r="CQ591" s="93"/>
      <c r="CR591" s="93"/>
      <c r="CS591" s="93"/>
      <c r="CT591" s="93"/>
      <c r="CU591" s="93"/>
      <c r="CV591" s="93"/>
      <c r="CW591" s="93"/>
      <c r="CX591" s="93"/>
      <c r="CY591" s="93"/>
      <c r="CZ591" s="93"/>
      <c r="DA591" s="93"/>
      <c r="DB591" s="93"/>
      <c r="DC591" s="93"/>
      <c r="DD591" s="93"/>
      <c r="DE591" s="93"/>
      <c r="DF591" s="93"/>
      <c r="DG591" s="93"/>
      <c r="DH591" s="93"/>
      <c r="DI591" s="93"/>
      <c r="DJ591" s="93"/>
      <c r="DK591" s="93"/>
      <c r="DL591" s="93"/>
      <c r="DM591" s="93"/>
      <c r="DN591" s="93"/>
      <c r="DO591" s="93"/>
      <c r="DP591" s="93"/>
      <c r="DQ591" s="93"/>
      <c r="DR591" s="93"/>
      <c r="DS591" s="93"/>
      <c r="DT591" s="93"/>
      <c r="DU591" s="93"/>
      <c r="DV591" s="93"/>
      <c r="DW591" s="93"/>
      <c r="DX591" s="93"/>
      <c r="DY591" s="93"/>
      <c r="DZ591" s="93"/>
      <c r="EA591" s="93"/>
      <c r="EB591" s="93"/>
      <c r="EC591" s="93"/>
      <c r="ED591" s="93"/>
      <c r="EE591" s="93"/>
      <c r="EF591" s="93"/>
      <c r="EG591" s="93"/>
      <c r="EH591" s="93"/>
      <c r="EI591" s="93"/>
      <c r="EJ591" s="93"/>
      <c r="EK591" s="93"/>
      <c r="EL591" s="93"/>
      <c r="EM591" s="93"/>
      <c r="EN591" s="93"/>
      <c r="EO591" s="93"/>
      <c r="EP591" s="93"/>
      <c r="EQ591" s="93"/>
      <c r="ER591" s="93"/>
      <c r="ES591" s="93"/>
      <c r="ET591" s="93"/>
      <c r="EU591" s="93"/>
      <c r="EV591" s="93"/>
      <c r="EW591" s="93"/>
      <c r="EX591" s="93"/>
      <c r="EY591" s="93"/>
      <c r="EZ591" s="93"/>
      <c r="FA591" s="93"/>
      <c r="FB591" s="93"/>
      <c r="FC591" s="93"/>
      <c r="FD591" s="93"/>
      <c r="FE591" s="93"/>
      <c r="FF591" s="93"/>
      <c r="FG591" s="93"/>
      <c r="FH591" s="93"/>
      <c r="FI591" s="93"/>
      <c r="FJ591" s="93"/>
      <c r="FK591" s="93"/>
      <c r="FL591" s="93"/>
      <c r="FM591" s="93"/>
      <c r="FN591" s="93"/>
      <c r="FO591" s="93"/>
      <c r="FP591" s="93"/>
      <c r="FQ591" s="93"/>
      <c r="FR591" s="93"/>
      <c r="FS591" s="93"/>
      <c r="FT591" s="93"/>
      <c r="FU591" s="93"/>
      <c r="FV591" s="93"/>
      <c r="FW591" s="93"/>
      <c r="FX591" s="93"/>
      <c r="FY591" s="93"/>
      <c r="FZ591" s="93"/>
      <c r="GA591" s="93"/>
      <c r="GB591" s="93"/>
      <c r="GC591" s="93"/>
      <c r="GD591" s="93"/>
      <c r="GE591" s="93"/>
      <c r="GF591" s="93"/>
      <c r="GG591" s="93"/>
      <c r="GH591" s="93"/>
      <c r="GI591" s="93"/>
      <c r="GJ591" s="93"/>
      <c r="GK591" s="93"/>
      <c r="GL591" s="93"/>
      <c r="GM591" s="93"/>
      <c r="GN591" s="93"/>
      <c r="GO591" s="93"/>
      <c r="GP591" s="93"/>
      <c r="GQ591" s="93"/>
      <c r="GR591" s="93"/>
      <c r="GS591" s="93"/>
      <c r="GT591" s="93"/>
      <c r="GU591" s="93"/>
      <c r="GV591" s="93"/>
      <c r="GW591" s="93"/>
      <c r="GX591" s="93"/>
      <c r="GY591" s="93"/>
      <c r="GZ591" s="93"/>
      <c r="HA591" s="93"/>
      <c r="HB591" s="93"/>
      <c r="HC591" s="93"/>
      <c r="HD591" s="93"/>
      <c r="HE591" s="93"/>
      <c r="HF591" s="93"/>
      <c r="HG591" s="93"/>
      <c r="HH591" s="93"/>
      <c r="HI591" s="93"/>
      <c r="HJ591" s="93"/>
      <c r="HK591" s="93"/>
      <c r="HL591" s="93"/>
      <c r="HM591" s="93"/>
      <c r="HN591" s="93"/>
      <c r="HO591" s="93"/>
      <c r="HP591" s="93"/>
      <c r="HQ591" s="93"/>
      <c r="HR591" s="93"/>
      <c r="HS591" s="93"/>
      <c r="HT591" s="93"/>
      <c r="HU591" s="93"/>
      <c r="HV591" s="93"/>
      <c r="HW591" s="93"/>
      <c r="HX591" s="93"/>
      <c r="HY591" s="93"/>
      <c r="HZ591" s="93"/>
      <c r="IA591" s="93"/>
      <c r="IB591" s="93"/>
      <c r="IC591" s="93"/>
      <c r="ID591" s="93"/>
      <c r="IE591" s="93"/>
      <c r="IF591" s="93"/>
      <c r="IG591" s="93"/>
      <c r="IH591" s="93"/>
      <c r="II591" s="93"/>
      <c r="IJ591" s="93"/>
      <c r="IK591" s="93"/>
      <c r="IL591" s="93"/>
      <c r="IM591" s="93"/>
      <c r="IN591" s="93"/>
      <c r="IO591" s="93"/>
      <c r="IP591" s="93"/>
      <c r="IQ591" s="93"/>
      <c r="IR591" s="93"/>
      <c r="IS591" s="93"/>
      <c r="IT591" s="93"/>
      <c r="IU591" s="93"/>
      <c r="IV591" s="93"/>
      <c r="IW591" s="93"/>
    </row>
    <row r="592" customFormat="false" ht="12.75" hidden="false" customHeight="false" outlineLevel="0" collapsed="false">
      <c r="A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  <c r="BG592" s="93"/>
      <c r="BH592" s="93"/>
      <c r="BI592" s="93"/>
      <c r="BJ592" s="93"/>
      <c r="BK592" s="93"/>
      <c r="BL592" s="93"/>
      <c r="BM592" s="93"/>
      <c r="BN592" s="93"/>
      <c r="BO592" s="93"/>
      <c r="BP592" s="93"/>
      <c r="BQ592" s="93"/>
      <c r="BR592" s="93"/>
      <c r="BS592" s="93"/>
      <c r="BT592" s="93"/>
      <c r="BU592" s="93"/>
      <c r="BV592" s="93"/>
      <c r="BW592" s="93"/>
      <c r="BX592" s="93"/>
      <c r="BY592" s="93"/>
      <c r="BZ592" s="93"/>
      <c r="CA592" s="93"/>
      <c r="CB592" s="93"/>
      <c r="CC592" s="93"/>
      <c r="CD592" s="93"/>
      <c r="CE592" s="93"/>
      <c r="CF592" s="93"/>
      <c r="CG592" s="93"/>
      <c r="CH592" s="93"/>
      <c r="CI592" s="93"/>
      <c r="CJ592" s="93"/>
      <c r="CK592" s="93"/>
      <c r="CL592" s="93"/>
      <c r="CM592" s="93"/>
      <c r="CN592" s="93"/>
      <c r="CO592" s="93"/>
      <c r="CP592" s="93"/>
      <c r="CQ592" s="93"/>
      <c r="CR592" s="93"/>
      <c r="CS592" s="93"/>
      <c r="CT592" s="93"/>
      <c r="CU592" s="93"/>
      <c r="CV592" s="93"/>
      <c r="CW592" s="93"/>
      <c r="CX592" s="93"/>
      <c r="CY592" s="93"/>
      <c r="CZ592" s="93"/>
      <c r="DA592" s="93"/>
      <c r="DB592" s="93"/>
      <c r="DC592" s="93"/>
      <c r="DD592" s="93"/>
      <c r="DE592" s="93"/>
      <c r="DF592" s="93"/>
      <c r="DG592" s="93"/>
      <c r="DH592" s="93"/>
      <c r="DI592" s="93"/>
      <c r="DJ592" s="93"/>
      <c r="DK592" s="93"/>
      <c r="DL592" s="93"/>
      <c r="DM592" s="93"/>
      <c r="DN592" s="93"/>
      <c r="DO592" s="93"/>
      <c r="DP592" s="93"/>
      <c r="DQ592" s="93"/>
      <c r="DR592" s="93"/>
      <c r="DS592" s="93"/>
      <c r="DT592" s="93"/>
      <c r="DU592" s="93"/>
      <c r="DV592" s="93"/>
      <c r="DW592" s="93"/>
      <c r="DX592" s="93"/>
      <c r="DY592" s="93"/>
      <c r="DZ592" s="93"/>
      <c r="EA592" s="93"/>
      <c r="EB592" s="93"/>
      <c r="EC592" s="93"/>
      <c r="ED592" s="93"/>
      <c r="EE592" s="93"/>
      <c r="EF592" s="93"/>
      <c r="EG592" s="93"/>
      <c r="EH592" s="93"/>
      <c r="EI592" s="93"/>
      <c r="EJ592" s="93"/>
      <c r="EK592" s="93"/>
      <c r="EL592" s="93"/>
      <c r="EM592" s="93"/>
      <c r="EN592" s="93"/>
      <c r="EO592" s="93"/>
      <c r="EP592" s="93"/>
      <c r="EQ592" s="93"/>
      <c r="ER592" s="93"/>
      <c r="ES592" s="93"/>
      <c r="ET592" s="93"/>
      <c r="EU592" s="93"/>
      <c r="EV592" s="93"/>
      <c r="EW592" s="93"/>
      <c r="EX592" s="93"/>
      <c r="EY592" s="93"/>
      <c r="EZ592" s="93"/>
      <c r="FA592" s="93"/>
      <c r="FB592" s="93"/>
      <c r="FC592" s="93"/>
      <c r="FD592" s="93"/>
      <c r="FE592" s="93"/>
      <c r="FF592" s="93"/>
      <c r="FG592" s="93"/>
      <c r="FH592" s="93"/>
      <c r="FI592" s="93"/>
      <c r="FJ592" s="93"/>
      <c r="FK592" s="93"/>
      <c r="FL592" s="93"/>
      <c r="FM592" s="93"/>
      <c r="FN592" s="93"/>
      <c r="FO592" s="93"/>
      <c r="FP592" s="93"/>
      <c r="FQ592" s="93"/>
      <c r="FR592" s="93"/>
      <c r="FS592" s="93"/>
      <c r="FT592" s="93"/>
      <c r="FU592" s="93"/>
      <c r="FV592" s="93"/>
      <c r="FW592" s="93"/>
      <c r="FX592" s="93"/>
      <c r="FY592" s="93"/>
      <c r="FZ592" s="93"/>
      <c r="GA592" s="93"/>
      <c r="GB592" s="93"/>
      <c r="GC592" s="93"/>
      <c r="GD592" s="93"/>
      <c r="GE592" s="93"/>
      <c r="GF592" s="93"/>
      <c r="GG592" s="93"/>
      <c r="GH592" s="93"/>
      <c r="GI592" s="93"/>
      <c r="GJ592" s="93"/>
      <c r="GK592" s="93"/>
      <c r="GL592" s="93"/>
      <c r="GM592" s="93"/>
      <c r="GN592" s="93"/>
      <c r="GO592" s="93"/>
      <c r="GP592" s="93"/>
      <c r="GQ592" s="93"/>
      <c r="GR592" s="93"/>
      <c r="GS592" s="93"/>
      <c r="GT592" s="93"/>
      <c r="GU592" s="93"/>
      <c r="GV592" s="93"/>
      <c r="GW592" s="93"/>
      <c r="GX592" s="93"/>
      <c r="GY592" s="93"/>
      <c r="GZ592" s="93"/>
      <c r="HA592" s="93"/>
      <c r="HB592" s="93"/>
      <c r="HC592" s="93"/>
      <c r="HD592" s="93"/>
      <c r="HE592" s="93"/>
      <c r="HF592" s="93"/>
      <c r="HG592" s="93"/>
      <c r="HH592" s="93"/>
      <c r="HI592" s="93"/>
      <c r="HJ592" s="93"/>
      <c r="HK592" s="93"/>
      <c r="HL592" s="93"/>
      <c r="HM592" s="93"/>
      <c r="HN592" s="93"/>
      <c r="HO592" s="93"/>
      <c r="HP592" s="93"/>
      <c r="HQ592" s="93"/>
      <c r="HR592" s="93"/>
      <c r="HS592" s="93"/>
      <c r="HT592" s="93"/>
      <c r="HU592" s="93"/>
      <c r="HV592" s="93"/>
      <c r="HW592" s="93"/>
      <c r="HX592" s="93"/>
      <c r="HY592" s="93"/>
      <c r="HZ592" s="93"/>
      <c r="IA592" s="93"/>
      <c r="IB592" s="93"/>
      <c r="IC592" s="93"/>
      <c r="ID592" s="93"/>
      <c r="IE592" s="93"/>
      <c r="IF592" s="93"/>
      <c r="IG592" s="93"/>
      <c r="IH592" s="93"/>
      <c r="II592" s="93"/>
      <c r="IJ592" s="93"/>
      <c r="IK592" s="93"/>
      <c r="IL592" s="93"/>
      <c r="IM592" s="93"/>
      <c r="IN592" s="93"/>
      <c r="IO592" s="93"/>
      <c r="IP592" s="93"/>
      <c r="IQ592" s="93"/>
      <c r="IR592" s="93"/>
      <c r="IS592" s="93"/>
      <c r="IT592" s="93"/>
      <c r="IU592" s="93"/>
      <c r="IV592" s="93"/>
      <c r="IW592" s="93"/>
    </row>
    <row r="593" customFormat="false" ht="12.75" hidden="false" customHeight="false" outlineLevel="0" collapsed="false">
      <c r="A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  <c r="BG593" s="93"/>
      <c r="BH593" s="93"/>
      <c r="BI593" s="93"/>
      <c r="BJ593" s="93"/>
      <c r="BK593" s="93"/>
      <c r="BL593" s="93"/>
      <c r="BM593" s="93"/>
      <c r="BN593" s="93"/>
      <c r="BO593" s="93"/>
      <c r="BP593" s="93"/>
      <c r="BQ593" s="93"/>
      <c r="BR593" s="93"/>
      <c r="BS593" s="93"/>
      <c r="BT593" s="93"/>
      <c r="BU593" s="93"/>
      <c r="BV593" s="93"/>
      <c r="BW593" s="93"/>
      <c r="BX593" s="93"/>
      <c r="BY593" s="93"/>
      <c r="BZ593" s="93"/>
      <c r="CA593" s="93"/>
      <c r="CB593" s="93"/>
      <c r="CC593" s="93"/>
      <c r="CD593" s="93"/>
      <c r="CE593" s="93"/>
      <c r="CF593" s="93"/>
      <c r="CG593" s="93"/>
      <c r="CH593" s="93"/>
      <c r="CI593" s="93"/>
      <c r="CJ593" s="93"/>
      <c r="CK593" s="93"/>
      <c r="CL593" s="93"/>
      <c r="CM593" s="93"/>
      <c r="CN593" s="93"/>
      <c r="CO593" s="93"/>
      <c r="CP593" s="93"/>
      <c r="CQ593" s="93"/>
      <c r="CR593" s="93"/>
      <c r="CS593" s="93"/>
      <c r="CT593" s="93"/>
      <c r="CU593" s="93"/>
      <c r="CV593" s="93"/>
      <c r="CW593" s="93"/>
      <c r="CX593" s="93"/>
      <c r="CY593" s="93"/>
      <c r="CZ593" s="93"/>
      <c r="DA593" s="93"/>
      <c r="DB593" s="93"/>
      <c r="DC593" s="93"/>
      <c r="DD593" s="93"/>
      <c r="DE593" s="93"/>
      <c r="DF593" s="93"/>
      <c r="DG593" s="93"/>
      <c r="DH593" s="93"/>
      <c r="DI593" s="93"/>
      <c r="DJ593" s="93"/>
      <c r="DK593" s="93"/>
      <c r="DL593" s="93"/>
      <c r="DM593" s="93"/>
      <c r="DN593" s="93"/>
      <c r="DO593" s="93"/>
      <c r="DP593" s="93"/>
      <c r="DQ593" s="93"/>
      <c r="DR593" s="93"/>
      <c r="DS593" s="93"/>
      <c r="DT593" s="93"/>
      <c r="DU593" s="93"/>
      <c r="DV593" s="93"/>
      <c r="DW593" s="93"/>
      <c r="DX593" s="93"/>
      <c r="DY593" s="93"/>
      <c r="DZ593" s="93"/>
      <c r="EA593" s="93"/>
      <c r="EB593" s="93"/>
      <c r="EC593" s="93"/>
      <c r="ED593" s="93"/>
      <c r="EE593" s="93"/>
      <c r="EF593" s="93"/>
      <c r="EG593" s="93"/>
      <c r="EH593" s="93"/>
      <c r="EI593" s="93"/>
      <c r="EJ593" s="93"/>
      <c r="EK593" s="93"/>
      <c r="EL593" s="93"/>
      <c r="EM593" s="93"/>
      <c r="EN593" s="93"/>
      <c r="EO593" s="93"/>
      <c r="EP593" s="93"/>
      <c r="EQ593" s="93"/>
      <c r="ER593" s="93"/>
      <c r="ES593" s="93"/>
      <c r="ET593" s="93"/>
      <c r="EU593" s="93"/>
      <c r="EV593" s="93"/>
      <c r="EW593" s="93"/>
      <c r="EX593" s="93"/>
      <c r="EY593" s="93"/>
      <c r="EZ593" s="93"/>
      <c r="FA593" s="93"/>
      <c r="FB593" s="93"/>
      <c r="FC593" s="93"/>
      <c r="FD593" s="93"/>
      <c r="FE593" s="93"/>
      <c r="FF593" s="93"/>
      <c r="FG593" s="93"/>
      <c r="FH593" s="93"/>
      <c r="FI593" s="93"/>
      <c r="FJ593" s="93"/>
      <c r="FK593" s="93"/>
      <c r="FL593" s="93"/>
      <c r="FM593" s="93"/>
      <c r="FN593" s="93"/>
      <c r="FO593" s="93"/>
      <c r="FP593" s="93"/>
      <c r="FQ593" s="93"/>
      <c r="FR593" s="93"/>
      <c r="FS593" s="93"/>
      <c r="FT593" s="93"/>
      <c r="FU593" s="93"/>
      <c r="FV593" s="93"/>
      <c r="FW593" s="93"/>
      <c r="FX593" s="93"/>
      <c r="FY593" s="93"/>
      <c r="FZ593" s="93"/>
      <c r="GA593" s="93"/>
      <c r="GB593" s="93"/>
      <c r="GC593" s="93"/>
      <c r="GD593" s="93"/>
      <c r="GE593" s="93"/>
      <c r="GF593" s="93"/>
      <c r="GG593" s="93"/>
      <c r="GH593" s="93"/>
      <c r="GI593" s="93"/>
      <c r="GJ593" s="93"/>
      <c r="GK593" s="93"/>
      <c r="GL593" s="93"/>
      <c r="GM593" s="93"/>
      <c r="GN593" s="93"/>
      <c r="GO593" s="93"/>
      <c r="GP593" s="93"/>
      <c r="GQ593" s="93"/>
      <c r="GR593" s="93"/>
      <c r="GS593" s="93"/>
      <c r="GT593" s="93"/>
      <c r="GU593" s="93"/>
      <c r="GV593" s="93"/>
      <c r="GW593" s="93"/>
      <c r="GX593" s="93"/>
      <c r="GY593" s="93"/>
      <c r="GZ593" s="93"/>
      <c r="HA593" s="93"/>
      <c r="HB593" s="93"/>
      <c r="HC593" s="93"/>
      <c r="HD593" s="93"/>
      <c r="HE593" s="93"/>
      <c r="HF593" s="93"/>
      <c r="HG593" s="93"/>
      <c r="HH593" s="93"/>
      <c r="HI593" s="93"/>
      <c r="HJ593" s="93"/>
      <c r="HK593" s="93"/>
      <c r="HL593" s="93"/>
      <c r="HM593" s="93"/>
      <c r="HN593" s="93"/>
      <c r="HO593" s="93"/>
      <c r="HP593" s="93"/>
      <c r="HQ593" s="93"/>
      <c r="HR593" s="93"/>
      <c r="HS593" s="93"/>
      <c r="HT593" s="93"/>
      <c r="HU593" s="93"/>
      <c r="HV593" s="93"/>
      <c r="HW593" s="93"/>
      <c r="HX593" s="93"/>
      <c r="HY593" s="93"/>
      <c r="HZ593" s="93"/>
      <c r="IA593" s="93"/>
      <c r="IB593" s="93"/>
      <c r="IC593" s="93"/>
      <c r="ID593" s="93"/>
      <c r="IE593" s="93"/>
      <c r="IF593" s="93"/>
      <c r="IG593" s="93"/>
      <c r="IH593" s="93"/>
      <c r="II593" s="93"/>
      <c r="IJ593" s="93"/>
      <c r="IK593" s="93"/>
      <c r="IL593" s="93"/>
      <c r="IM593" s="93"/>
      <c r="IN593" s="93"/>
      <c r="IO593" s="93"/>
      <c r="IP593" s="93"/>
      <c r="IQ593" s="93"/>
      <c r="IR593" s="93"/>
      <c r="IS593" s="93"/>
      <c r="IT593" s="93"/>
      <c r="IU593" s="93"/>
      <c r="IV593" s="93"/>
      <c r="IW593" s="9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0">
              <controlPr defaultSize="0" print="false" autoFill="0" autoPict="0" macro="general.initCurveValue">
                <anchor moveWithCells="true" sizeWithCells="false">
                  <from>
                    <xdr:col>2</xdr:col>
                    <xdr:colOff>60480</xdr:colOff>
                    <xdr:row>0</xdr:row>
                    <xdr:rowOff>28440</xdr:rowOff>
                  </from>
                  <to>
                    <xdr:col>4</xdr:col>
                    <xdr:colOff>503640</xdr:colOff>
                    <xdr:row>1</xdr:row>
                    <xdr:rowOff>123840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A36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10" activePane="bottomRight" state="frozen"/>
      <selection pane="topLeft" activeCell="A1" activeCellId="0" sqref="A1"/>
      <selection pane="topRight" activeCell="D1" activeCellId="0" sqref="D1"/>
      <selection pane="bottomLeft" activeCell="A10" activeCellId="0" sqref="A10"/>
      <selection pane="bottomRight" activeCell="E26" activeCellId="0" sqref="E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14.28"/>
    <col collapsed="false" customWidth="true" hidden="false" outlineLevel="0" max="3" min="3" style="0" width="2.7"/>
    <col collapsed="false" customWidth="true" hidden="false" outlineLevel="0" max="6" min="4" style="0" width="15.28"/>
    <col collapsed="false" customWidth="true" hidden="false" outlineLevel="0" max="9" min="7" style="0" width="14.14"/>
    <col collapsed="false" customWidth="true" hidden="false" outlineLevel="0" max="12" min="10" style="0" width="12.7"/>
    <col collapsed="false" customWidth="true" hidden="false" outlineLevel="0" max="15" min="13" style="0" width="13.28"/>
    <col collapsed="false" customWidth="true" hidden="false" outlineLevel="0" max="17" min="16" style="0" width="12.7"/>
    <col collapsed="false" customWidth="true" hidden="false" outlineLevel="0" max="18" min="18" style="0" width="11.85"/>
    <col collapsed="false" customWidth="true" hidden="false" outlineLevel="0" max="19" min="19" style="0" width="12.42"/>
    <col collapsed="false" customWidth="true" hidden="false" outlineLevel="0" max="20" min="20" style="0" width="12.56"/>
    <col collapsed="false" customWidth="true" hidden="false" outlineLevel="0" max="21" min="21" style="0" width="12.14"/>
    <col collapsed="false" customWidth="true" hidden="false" outlineLevel="0" max="22" min="22" style="0" width="10.13"/>
    <col collapsed="false" customWidth="true" hidden="false" outlineLevel="0" max="24" min="24" style="0" width="8.14"/>
  </cols>
  <sheetData>
    <row r="1" customFormat="false" ht="24.75" hidden="false" customHeight="false" outlineLevel="0" collapsed="false">
      <c r="A1" s="15"/>
      <c r="B1" s="15"/>
      <c r="C1" s="15"/>
      <c r="D1" s="16" t="str">
        <f aca="false">+D8</f>
        <v>NGW-ALGONQUIN</v>
      </c>
      <c r="E1" s="16" t="str">
        <f aca="false">+E8</f>
        <v>NGW-ALGONQUIN</v>
      </c>
      <c r="F1" s="16" t="str">
        <f aca="false">+F8</f>
        <v>NGW-ALGONQUIN</v>
      </c>
      <c r="G1" s="17" t="str">
        <f aca="false">+G8</f>
        <v>NGW-ALGO/CITY</v>
      </c>
      <c r="H1" s="17" t="str">
        <f aca="false">+H8</f>
        <v>NGW-ALGO/CITY</v>
      </c>
      <c r="I1" s="17" t="str">
        <f aca="false">+I8</f>
        <v>NGW-ALGO/CITY</v>
      </c>
      <c r="J1" s="16" t="str">
        <f aca="false">+J8</f>
        <v>IF-TENN/Z5</v>
      </c>
      <c r="K1" s="16" t="str">
        <f aca="false">+K8</f>
        <v>IF-TENN/Z5</v>
      </c>
      <c r="L1" s="16" t="str">
        <f aca="false">+L8</f>
        <v>IF-TENN/Z5</v>
      </c>
      <c r="M1" s="17" t="str">
        <f aca="false">+M8</f>
        <v>IF-TENN/Z6</v>
      </c>
      <c r="N1" s="17" t="str">
        <f aca="false">+N8</f>
        <v>IF-TENN/Z6</v>
      </c>
      <c r="O1" s="17" t="str">
        <f aca="false">+O8</f>
        <v>IF-TENN/Z6</v>
      </c>
      <c r="P1" s="16" t="str">
        <f aca="false">+P8</f>
        <v>ALG CG adj to M3</v>
      </c>
      <c r="Q1" s="16" t="str">
        <f aca="false">+Q8</f>
        <v>ALG CG adj to M3</v>
      </c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/>
      <c r="D2" s="18"/>
      <c r="E2" s="19"/>
      <c r="F2" s="19"/>
      <c r="G2" s="15"/>
      <c r="H2" s="19"/>
      <c r="I2" s="19"/>
      <c r="J2" s="18"/>
      <c r="K2" s="19"/>
      <c r="L2" s="19"/>
      <c r="M2" s="15"/>
      <c r="N2" s="19"/>
      <c r="O2" s="19"/>
      <c r="P2" s="19"/>
      <c r="Q2" s="19"/>
    </row>
    <row r="3" customFormat="false" ht="13.5" hidden="false" customHeight="fals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/>
      <c r="D3" s="23" t="n">
        <f aca="false">E3+F3</f>
        <v>1.40431284732028</v>
      </c>
      <c r="E3" s="23" t="n">
        <f aca="false">+[1]Averaging!C6</f>
        <v>1.29534660778484</v>
      </c>
      <c r="F3" s="23" t="n">
        <f aca="false">+[1]Averaging!D6</f>
        <v>0.108966239535441</v>
      </c>
      <c r="G3" s="23" t="n">
        <f aca="false">H3+I3</f>
        <v>1.68717407706835</v>
      </c>
      <c r="H3" s="23" t="n">
        <f aca="false">+[1]Averaging!E6</f>
        <v>1.29534660778484</v>
      </c>
      <c r="I3" s="23" t="n">
        <f aca="false">+[1]Averaging!F6</f>
        <v>0.391827469283513</v>
      </c>
      <c r="J3" s="23" t="n">
        <f aca="false">K3+L3</f>
        <v>1.43505448965885</v>
      </c>
      <c r="K3" s="23" t="n">
        <f aca="false">+[1]Averaging!G6</f>
        <v>1.36026637114094</v>
      </c>
      <c r="L3" s="23" t="n">
        <f aca="false">+[1]Averaging!H6</f>
        <v>0.0747881185179093</v>
      </c>
      <c r="M3" s="23" t="n">
        <f aca="false">N3+O3</f>
        <v>1.0310811115657</v>
      </c>
      <c r="N3" s="23" t="n">
        <f aca="false">+[1]Averaging!I6</f>
        <v>1.2871036491865</v>
      </c>
      <c r="O3" s="23" t="n">
        <f aca="false">+[1]Averaging!J6</f>
        <v>-0.256022537620794</v>
      </c>
      <c r="P3" s="40"/>
      <c r="Q3" s="23"/>
    </row>
    <row r="4" customFormat="false" ht="13.5" hidden="false" customHeight="false" outlineLevel="0" collapsed="false">
      <c r="A4" s="20" t="n">
        <v>36831</v>
      </c>
      <c r="B4" s="21" t="str">
        <f aca="false">+[1]Averaging!A7</f>
        <v>Apr/01-Oct/01</v>
      </c>
      <c r="C4" s="22"/>
      <c r="D4" s="23" t="n">
        <f aca="false">E4+F4</f>
        <v>0.391617086608011</v>
      </c>
      <c r="E4" s="23" t="n">
        <f aca="false">+[1]Averaging!C7</f>
        <v>0.371617086608011</v>
      </c>
      <c r="F4" s="23" t="n">
        <f aca="false">+[1]Averaging!D7</f>
        <v>0.02</v>
      </c>
      <c r="G4" s="23" t="n">
        <f aca="false">SUM(G14:G18)/5</f>
        <v>1.6704</v>
      </c>
      <c r="H4" s="23" t="n">
        <f aca="false">+[1]Averaging!E7</f>
        <v>0.371617086608011</v>
      </c>
      <c r="I4" s="23" t="n">
        <f aca="false">+[1]Averaging!F7</f>
        <v>0.057187334261677</v>
      </c>
      <c r="J4" s="23" t="n">
        <f aca="false">K4+L4</f>
        <v>0.711617086608011</v>
      </c>
      <c r="K4" s="23" t="n">
        <f aca="false">+[1]Averaging!G7</f>
        <v>0.691617086608011</v>
      </c>
      <c r="L4" s="23" t="n">
        <f aca="false">+[1]Averaging!H7</f>
        <v>0.02</v>
      </c>
      <c r="M4" s="23" t="n">
        <f aca="false">N4+O4</f>
        <v>0.425871447909686</v>
      </c>
      <c r="N4" s="23" t="n">
        <f aca="false">+[1]Averaging!I7</f>
        <v>0.371617086608011</v>
      </c>
      <c r="O4" s="23" t="n">
        <f aca="false">+[1]Averaging!J7</f>
        <v>0.0542543613016747</v>
      </c>
      <c r="P4" s="23"/>
      <c r="Q4" s="23"/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/>
      <c r="D5" s="23" t="n">
        <f aca="false">E5+F5</f>
        <v>0.963609581942965</v>
      </c>
      <c r="E5" s="23" t="n">
        <f aca="false">+[1]Averaging!C8</f>
        <v>0.883609581942965</v>
      </c>
      <c r="F5" s="23" t="n">
        <f aca="false">+[1]Averaging!D8</f>
        <v>0.08</v>
      </c>
      <c r="G5" s="23" t="n">
        <f aca="false">H5+I5</f>
        <v>1.15673329471293</v>
      </c>
      <c r="H5" s="23" t="n">
        <f aca="false">+[1]Averaging!E8</f>
        <v>0.883609581942965</v>
      </c>
      <c r="I5" s="23" t="n">
        <f aca="false">+[1]Averaging!F8</f>
        <v>0.273123712769962</v>
      </c>
      <c r="J5" s="23" t="n">
        <f aca="false">K5+L5</f>
        <v>1.28360958194297</v>
      </c>
      <c r="K5" s="23" t="n">
        <f aca="false">+[1]Averaging!G8</f>
        <v>1.20360958194296</v>
      </c>
      <c r="L5" s="23" t="n">
        <f aca="false">+[1]Averaging!H8</f>
        <v>0.08</v>
      </c>
      <c r="M5" s="23" t="n">
        <f aca="false">N5+O5</f>
        <v>1.15673329471293</v>
      </c>
      <c r="N5" s="23" t="n">
        <f aca="false">+[1]Averaging!I8</f>
        <v>0.883609581942965</v>
      </c>
      <c r="O5" s="23" t="n">
        <f aca="false">+[1]Averaging!J8</f>
        <v>0.273123712769962</v>
      </c>
      <c r="P5" s="23"/>
      <c r="Q5" s="23"/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/>
      <c r="D6" s="23" t="n">
        <f aca="false">E6+F6</f>
        <v>0.399610838237601</v>
      </c>
      <c r="E6" s="23" t="n">
        <f aca="false">+[1]Averaging!C9</f>
        <v>0.379610838237601</v>
      </c>
      <c r="F6" s="23" t="n">
        <f aca="false">+[1]Averaging!D9</f>
        <v>0.02</v>
      </c>
      <c r="G6" s="23" t="n">
        <f aca="false">H6+I6</f>
        <v>0.436798139808546</v>
      </c>
      <c r="H6" s="23" t="n">
        <f aca="false">+[1]Averaging!E9</f>
        <v>0.379610838237601</v>
      </c>
      <c r="I6" s="23" t="n">
        <f aca="false">+[1]Averaging!F9</f>
        <v>0.0571873015709445</v>
      </c>
      <c r="J6" s="23" t="n">
        <f aca="false">K6+L6</f>
        <v>0.719610838237602</v>
      </c>
      <c r="K6" s="23" t="n">
        <f aca="false">+[1]Averaging!G9</f>
        <v>0.699610838237602</v>
      </c>
      <c r="L6" s="23" t="n">
        <f aca="false">+[1]Averaging!H9</f>
        <v>0.02</v>
      </c>
      <c r="M6" s="23" t="n">
        <f aca="false">N6+O6</f>
        <v>0.436798139808546</v>
      </c>
      <c r="N6" s="23" t="n">
        <f aca="false">+[1]Averaging!I9</f>
        <v>0.379610838237601</v>
      </c>
      <c r="O6" s="23" t="n">
        <f aca="false">+[1]Averaging!J9</f>
        <v>0.0571873015709445</v>
      </c>
      <c r="P6" s="23"/>
      <c r="Q6" s="23"/>
    </row>
    <row r="7" customFormat="false" ht="13.5" hidden="false" customHeight="false" outlineLevel="0" collapsed="false">
      <c r="A7" s="18" t="e">
        <f aca="false">MATCH($C3,$A$10:$A$302,0)+9</f>
        <v>#N/A</v>
      </c>
      <c r="B7" s="18" t="e">
        <f aca="false">MATCH($C4,$A$10:$A$302,0)+9</f>
        <v>#N/A</v>
      </c>
      <c r="C7" s="18"/>
      <c r="D7" s="18"/>
      <c r="E7" s="24"/>
      <c r="F7" s="24"/>
      <c r="G7" s="25"/>
      <c r="H7" s="24"/>
      <c r="I7" s="24"/>
      <c r="J7" s="18"/>
      <c r="K7" s="24"/>
      <c r="L7" s="24"/>
      <c r="M7" s="25"/>
      <c r="N7" s="24"/>
      <c r="O7" s="24"/>
      <c r="P7" s="24"/>
      <c r="Q7" s="24"/>
    </row>
    <row r="8" customFormat="false" ht="24.75" hidden="false" customHeight="false" outlineLevel="0" collapsed="false">
      <c r="A8" s="26"/>
      <c r="B8" s="27" t="s">
        <v>16</v>
      </c>
      <c r="C8" s="28"/>
      <c r="D8" s="29" t="s">
        <v>59</v>
      </c>
      <c r="E8" s="29" t="str">
        <f aca="false">+D8</f>
        <v>NGW-ALGONQUIN</v>
      </c>
      <c r="F8" s="29" t="str">
        <f aca="false">+E8</f>
        <v>NGW-ALGONQUIN</v>
      </c>
      <c r="G8" s="30" t="s">
        <v>60</v>
      </c>
      <c r="H8" s="30" t="str">
        <f aca="false">+G8</f>
        <v>NGW-ALGO/CITY</v>
      </c>
      <c r="I8" s="30" t="str">
        <f aca="false">+H8</f>
        <v>NGW-ALGO/CITY</v>
      </c>
      <c r="J8" s="29" t="s">
        <v>61</v>
      </c>
      <c r="K8" s="29" t="str">
        <f aca="false">+J8</f>
        <v>IF-TENN/Z5</v>
      </c>
      <c r="L8" s="29" t="str">
        <f aca="false">+K8</f>
        <v>IF-TENN/Z5</v>
      </c>
      <c r="M8" s="30" t="s">
        <v>62</v>
      </c>
      <c r="N8" s="30" t="str">
        <f aca="false">+M8</f>
        <v>IF-TENN/Z6</v>
      </c>
      <c r="O8" s="30" t="str">
        <f aca="false">+N8</f>
        <v>IF-TENN/Z6</v>
      </c>
      <c r="P8" s="34" t="s">
        <v>63</v>
      </c>
      <c r="Q8" s="35" t="s">
        <v>63</v>
      </c>
    </row>
    <row r="9" customFormat="false" ht="13.5" hidden="false" customHeight="fals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20</v>
      </c>
      <c r="L9" s="35" t="s">
        <v>26</v>
      </c>
      <c r="M9" s="36" t="s">
        <v>25</v>
      </c>
      <c r="N9" s="36" t="s">
        <v>20</v>
      </c>
      <c r="O9" s="36" t="s">
        <v>26</v>
      </c>
      <c r="P9" s="34"/>
      <c r="Q9" s="35"/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0.3535</v>
      </c>
      <c r="E10" s="41" t="n">
        <f aca="false">+[1]TETCO_TRANSCO!E10</f>
        <v>0.351</v>
      </c>
      <c r="F10" s="42" t="n">
        <f aca="false">+[1]TETCO_TRANSCO!F10</f>
        <v>0.0025</v>
      </c>
      <c r="G10" s="38" t="n">
        <f aca="false">H10+I10</f>
        <v>0.4035</v>
      </c>
      <c r="H10" s="43" t="n">
        <f aca="false">+E10</f>
        <v>0.351</v>
      </c>
      <c r="I10" s="41" t="n">
        <f aca="false">+F10+Q10</f>
        <v>0.0525</v>
      </c>
      <c r="J10" s="40" t="n">
        <f aca="false">K10+L10</f>
        <v>0.3535</v>
      </c>
      <c r="K10" s="41" t="n">
        <f aca="false">E10</f>
        <v>0.351</v>
      </c>
      <c r="L10" s="42" t="n">
        <f aca="false">F10</f>
        <v>0.0025</v>
      </c>
      <c r="M10" s="38" t="n">
        <f aca="false">N10+O10</f>
        <v>0.4035</v>
      </c>
      <c r="N10" s="43" t="n">
        <f aca="false">H10</f>
        <v>0.351</v>
      </c>
      <c r="O10" s="41" t="n">
        <f aca="false">I10</f>
        <v>0.0525</v>
      </c>
      <c r="P10" s="41"/>
      <c r="Q10" s="42" t="n">
        <f aca="false">VLOOKUP(MONTH(A10),tblMthAdj,2,FALSE())</f>
        <v>0.05</v>
      </c>
      <c r="AA10" s="0" t="n">
        <f aca="false">[1]Tables!E$9</f>
        <v>-0.07</v>
      </c>
      <c r="AB10" s="0" t="n">
        <f aca="false">[1]Tables!F$9</f>
        <v>0.0597</v>
      </c>
      <c r="AC10" s="0" t="n">
        <f aca="false">[1]Tables!G$9</f>
        <v>0.02</v>
      </c>
      <c r="AD10" s="0" t="n">
        <f aca="false">[1]Tables!H$9</f>
        <v>0.185</v>
      </c>
      <c r="AE10" s="0" t="n">
        <f aca="false">[1]Tables!I$9</f>
        <v>0.011</v>
      </c>
      <c r="AF10" s="0" t="n">
        <f aca="false">(($B10+AA10)/(1-AB10))-($B10+AA10)</f>
        <v>-0.00444432627884718</v>
      </c>
      <c r="AG10" s="0" t="n">
        <f aca="false">AC10+AD10+AE10</f>
        <v>0.216</v>
      </c>
      <c r="AI10" s="0" t="n">
        <f aca="false">[1]Tables!J$9</f>
        <v>0</v>
      </c>
      <c r="AJ10" s="0" t="n">
        <f aca="false">[1]Tables!K$9</f>
        <v>0</v>
      </c>
      <c r="AK10" s="0" t="n">
        <f aca="false">[1]Tables!L$9</f>
        <v>0</v>
      </c>
      <c r="AL10" s="0" t="n">
        <f aca="false">((B10+L10)/(1-AI10))-(B10+L10)</f>
        <v>0</v>
      </c>
      <c r="AM10" s="0" t="n">
        <f aca="false">AJ10+AK10</f>
        <v>0</v>
      </c>
      <c r="AO10" s="0" t="n">
        <f aca="false">[1]Tables!M$9</f>
        <v>-0.07</v>
      </c>
      <c r="AP10" s="0" t="n">
        <f aca="false">[1]Tables!N$9</f>
        <v>0.0667</v>
      </c>
      <c r="AQ10" s="0" t="n">
        <f aca="false">[1]Tables!O$9</f>
        <v>0.02</v>
      </c>
      <c r="AR10" s="0" t="n">
        <f aca="false">[1]Tables!P$9</f>
        <v>0.22</v>
      </c>
      <c r="AS10" s="0" t="n">
        <f aca="false">[1]Tables!Q$9</f>
        <v>0.011</v>
      </c>
      <c r="AT10" s="0" t="n">
        <f aca="false">(($B10+AO10)/(1-AP10))-($B10+AO10)</f>
        <v>-0.00500267866709525</v>
      </c>
      <c r="AU10" s="0" t="n">
        <f aca="false">AQ10+AR10+AS10</f>
        <v>0.251</v>
      </c>
      <c r="AW10" s="0" t="n">
        <f aca="false">[1]Tables!R$9</f>
        <v>0</v>
      </c>
      <c r="AX10" s="0" t="n">
        <f aca="false">[1]Tables!S$9</f>
        <v>0</v>
      </c>
      <c r="AY10" s="0" t="n">
        <f aca="false">[1]Tables!T$9</f>
        <v>0</v>
      </c>
      <c r="AZ10" s="0" t="n">
        <f aca="false">((B10+Z10)/(1-AW10))-(B10+Z10)</f>
        <v>0</v>
      </c>
      <c r="BA10" s="0" t="n">
        <f aca="false">AX10+AY10</f>
        <v>0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f aca="false">E11+F11</f>
        <v>0.3145</v>
      </c>
      <c r="E11" s="41" t="n">
        <f aca="false">+[1]TETCO_TRANSCO!E12</f>
        <v>0.312</v>
      </c>
      <c r="F11" s="42" t="n">
        <f aca="false">+[1]TETCO_TRANSCO!F11</f>
        <v>0.0025</v>
      </c>
      <c r="G11" s="38" t="n">
        <f aca="false">H11+I11</f>
        <v>0.3645</v>
      </c>
      <c r="H11" s="43" t="n">
        <f aca="false">+E11</f>
        <v>0.312</v>
      </c>
      <c r="I11" s="41" t="n">
        <f aca="false">+F11+Q11</f>
        <v>0.0525</v>
      </c>
      <c r="J11" s="40" t="n">
        <f aca="false">K11+L11</f>
        <v>0.3145</v>
      </c>
      <c r="K11" s="41" t="n">
        <f aca="false">E11</f>
        <v>0.312</v>
      </c>
      <c r="L11" s="42" t="n">
        <f aca="false">F11</f>
        <v>0.0025</v>
      </c>
      <c r="M11" s="38" t="n">
        <f aca="false">N11+O11</f>
        <v>0.22</v>
      </c>
      <c r="N11" s="43" t="n">
        <v>0.22</v>
      </c>
      <c r="O11" s="41" t="n">
        <v>0</v>
      </c>
      <c r="P11" s="41"/>
      <c r="Q11" s="42" t="n">
        <f aca="false">VLOOKUP(MONTH(A11),tblMthAdj,2,FALSE())</f>
        <v>0.05</v>
      </c>
      <c r="AA11" s="0" t="n">
        <f aca="false">[1]Tables!E$10</f>
        <v>-0.07</v>
      </c>
      <c r="AB11" s="0" t="n">
        <f aca="false">[1]Tables!F$10</f>
        <v>0.0597</v>
      </c>
      <c r="AC11" s="0" t="n">
        <f aca="false">[1]Tables!G$10</f>
        <v>0.02</v>
      </c>
      <c r="AD11" s="0" t="n">
        <f aca="false">[1]Tables!H$10</f>
        <v>0.185</v>
      </c>
      <c r="AE11" s="0" t="n">
        <f aca="false">[1]Tables!I$10</f>
        <v>0.011</v>
      </c>
      <c r="AF11" s="0" t="n">
        <f aca="false">(($B11+AA11)/(1-AB11))-($B11+AA11)</f>
        <v>-0.00444432627884718</v>
      </c>
      <c r="AG11" s="0" t="n">
        <f aca="false">AC11+AD11+AE11</f>
        <v>0.216</v>
      </c>
      <c r="AI11" s="0" t="n">
        <f aca="false">[1]Tables!J$10</f>
        <v>0</v>
      </c>
      <c r="AJ11" s="0" t="n">
        <f aca="false">[1]Tables!K$10</f>
        <v>0</v>
      </c>
      <c r="AK11" s="0" t="n">
        <f aca="false">[1]Tables!L$10</f>
        <v>0</v>
      </c>
      <c r="AL11" s="0" t="n">
        <f aca="false">((B11+L11)/(1-AI11))-(B11+L11)</f>
        <v>0</v>
      </c>
      <c r="AM11" s="0" t="n">
        <f aca="false">AJ11+AK11</f>
        <v>0</v>
      </c>
      <c r="AO11" s="0" t="n">
        <f aca="false">[1]Tables!M$10</f>
        <v>-0.07</v>
      </c>
      <c r="AP11" s="0" t="n">
        <f aca="false">[1]Tables!N$10</f>
        <v>0.0667</v>
      </c>
      <c r="AQ11" s="0" t="n">
        <f aca="false">[1]Tables!O$10</f>
        <v>0.02</v>
      </c>
      <c r="AR11" s="0" t="n">
        <f aca="false">[1]Tables!P$10</f>
        <v>0.22</v>
      </c>
      <c r="AS11" s="0" t="n">
        <f aca="false">[1]Tables!Q$10</f>
        <v>0.011</v>
      </c>
      <c r="AT11" s="0" t="n">
        <f aca="false">(($B11+AO11)/(1-AP11))-($B11+AO11)</f>
        <v>-0.00500267866709525</v>
      </c>
      <c r="AU11" s="0" t="n">
        <f aca="false">AQ11+AR11+AS11</f>
        <v>0.251</v>
      </c>
      <c r="AW11" s="0" t="n">
        <f aca="false">[1]Tables!R$10</f>
        <v>0</v>
      </c>
      <c r="AX11" s="0" t="n">
        <f aca="false">[1]Tables!S$10</f>
        <v>0</v>
      </c>
      <c r="AY11" s="0" t="n">
        <f aca="false">[1]Tables!T$10</f>
        <v>0</v>
      </c>
      <c r="AZ11" s="0" t="n">
        <f aca="false">((B11+Z11)/(1-AW11))-(B11+Z11)</f>
        <v>0</v>
      </c>
      <c r="BA11" s="0" t="n">
        <f aca="false">AX11+AY11</f>
        <v>0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f aca="false">E12+F12</f>
        <v>0.3145</v>
      </c>
      <c r="E12" s="41" t="n">
        <f aca="false">+[1]TETCO_TRANSCO!E12</f>
        <v>0.312</v>
      </c>
      <c r="F12" s="42" t="n">
        <f aca="false">+[1]TETCO_TRANSCO!F12</f>
        <v>0.0025</v>
      </c>
      <c r="G12" s="38" t="n">
        <f aca="false">H12+I12</f>
        <v>0.3445</v>
      </c>
      <c r="H12" s="43" t="n">
        <f aca="false">+E12</f>
        <v>0.312</v>
      </c>
      <c r="I12" s="41" t="n">
        <f aca="false">+F12+Q12</f>
        <v>0.0325</v>
      </c>
      <c r="J12" s="40" t="n">
        <f aca="false">K12+L12</f>
        <v>0.3145</v>
      </c>
      <c r="K12" s="41" t="n">
        <f aca="false">E12</f>
        <v>0.312</v>
      </c>
      <c r="L12" s="42" t="n">
        <f aca="false">F12</f>
        <v>0.0025</v>
      </c>
      <c r="M12" s="38" t="n">
        <f aca="false">N12+O12</f>
        <v>0.232</v>
      </c>
      <c r="N12" s="43" t="n">
        <f aca="false">H12</f>
        <v>0.312</v>
      </c>
      <c r="O12" s="41" t="n">
        <v>-0.08</v>
      </c>
      <c r="P12" s="41"/>
      <c r="Q12" s="42" t="n">
        <f aca="false">VLOOKUP(MONTH(A12),tblMthAdj,2,FALSE())</f>
        <v>0.03</v>
      </c>
      <c r="AA12" s="0" t="n">
        <f aca="false">[1]Tables!E$11</f>
        <v>-0.07</v>
      </c>
      <c r="AB12" s="0" t="n">
        <f aca="false">[1]Tables!F$11</f>
        <v>0.0597</v>
      </c>
      <c r="AC12" s="0" t="n">
        <f aca="false">[1]Tables!G$11</f>
        <v>0.02</v>
      </c>
      <c r="AD12" s="0" t="n">
        <f aca="false">[1]Tables!H$11</f>
        <v>0.185</v>
      </c>
      <c r="AE12" s="0" t="n">
        <f aca="false">[1]Tables!I$11</f>
        <v>0.011</v>
      </c>
      <c r="AF12" s="0" t="n">
        <f aca="false">(($B12+AA12)/(1-AB12))-($B12+AA12)</f>
        <v>-0.00444432627884718</v>
      </c>
      <c r="AG12" s="0" t="n">
        <f aca="false">AC12+AD12+AE12</f>
        <v>0.216</v>
      </c>
      <c r="AI12" s="0" t="n">
        <f aca="false">[1]Tables!J$11</f>
        <v>0</v>
      </c>
      <c r="AJ12" s="0" t="n">
        <f aca="false">[1]Tables!K$11</f>
        <v>0</v>
      </c>
      <c r="AK12" s="0" t="n">
        <f aca="false">[1]Tables!L$11</f>
        <v>0</v>
      </c>
      <c r="AL12" s="0" t="n">
        <f aca="false">((B12+L12)/(1-AI12))-(B12+L12)</f>
        <v>0</v>
      </c>
      <c r="AM12" s="0" t="n">
        <f aca="false">AJ12+AK12</f>
        <v>0</v>
      </c>
      <c r="AO12" s="0" t="n">
        <f aca="false">[1]Tables!M$11</f>
        <v>-0.07</v>
      </c>
      <c r="AP12" s="0" t="n">
        <f aca="false">[1]Tables!N$11</f>
        <v>0.0667</v>
      </c>
      <c r="AQ12" s="0" t="n">
        <f aca="false">[1]Tables!O$11</f>
        <v>0.02</v>
      </c>
      <c r="AR12" s="0" t="n">
        <f aca="false">[1]Tables!P$11</f>
        <v>0.22</v>
      </c>
      <c r="AS12" s="0" t="n">
        <f aca="false">[1]Tables!Q$11</f>
        <v>0.011</v>
      </c>
      <c r="AT12" s="0" t="n">
        <f aca="false">(($B12+AO12)/(1-AP12))-($B12+AO12)</f>
        <v>-0.00500267866709525</v>
      </c>
      <c r="AU12" s="0" t="n">
        <f aca="false">AQ12+AR12+AS12</f>
        <v>0.251</v>
      </c>
      <c r="AW12" s="0" t="n">
        <f aca="false">[1]Tables!R$11</f>
        <v>0</v>
      </c>
      <c r="AX12" s="0" t="n">
        <f aca="false">[1]Tables!S$11</f>
        <v>0</v>
      </c>
      <c r="AY12" s="0" t="n">
        <f aca="false">[1]Tables!T$11</f>
        <v>0</v>
      </c>
      <c r="AZ12" s="0" t="n">
        <f aca="false">((B12+Z12)/(1-AW12))-(B12+Z12)</f>
        <v>0</v>
      </c>
      <c r="BA12" s="0" t="n">
        <f aca="false">AX12+AY12</f>
        <v>0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f aca="false">E13+F13</f>
        <v>0.4105</v>
      </c>
      <c r="E13" s="41" t="n">
        <f aca="false">+[1]TETCO_TRANSCO!E13</f>
        <v>0.408</v>
      </c>
      <c r="F13" s="42" t="n">
        <f aca="false">+[1]TETCO_TRANSCO!F13</f>
        <v>0.0025</v>
      </c>
      <c r="G13" s="38" t="n">
        <f aca="false">H13+I13</f>
        <v>0.4405</v>
      </c>
      <c r="H13" s="43" t="n">
        <f aca="false">+E13</f>
        <v>0.408</v>
      </c>
      <c r="I13" s="41" t="n">
        <f aca="false">+F13+Q13</f>
        <v>0.0325</v>
      </c>
      <c r="J13" s="40" t="n">
        <f aca="false">K13+L13</f>
        <v>0.4105</v>
      </c>
      <c r="K13" s="41" t="n">
        <f aca="false">E13</f>
        <v>0.408</v>
      </c>
      <c r="L13" s="42" t="n">
        <f aca="false">F13</f>
        <v>0.0025</v>
      </c>
      <c r="M13" s="38" t="n">
        <f aca="false">N13+O13</f>
        <v>0.328</v>
      </c>
      <c r="N13" s="43" t="n">
        <f aca="false">H13</f>
        <v>0.408</v>
      </c>
      <c r="O13" s="41" t="n">
        <v>-0.08</v>
      </c>
      <c r="P13" s="41"/>
      <c r="Q13" s="42" t="n">
        <f aca="false">VLOOKUP(MONTH(A13),tblMthAdj,2,FALSE())</f>
        <v>0.03</v>
      </c>
      <c r="AA13" s="0" t="n">
        <f aca="false">[1]Tables!E$12</f>
        <v>-0.07</v>
      </c>
      <c r="AB13" s="0" t="n">
        <f aca="false">[1]Tables!F$12</f>
        <v>0.0597</v>
      </c>
      <c r="AC13" s="0" t="n">
        <f aca="false">[1]Tables!G$12</f>
        <v>0.04</v>
      </c>
      <c r="AD13" s="0" t="n">
        <f aca="false">[1]Tables!H$12</f>
        <v>0.185</v>
      </c>
      <c r="AE13" s="0" t="n">
        <f aca="false">[1]Tables!I$12</f>
        <v>0.011</v>
      </c>
      <c r="AF13" s="0" t="n">
        <f aca="false">(($B13+AA13)/(1-AB13))-($B13+AA13)</f>
        <v>-0.00444432627884718</v>
      </c>
      <c r="AG13" s="0" t="n">
        <f aca="false">AC13+AD13+AE13</f>
        <v>0.236</v>
      </c>
      <c r="AI13" s="0" t="n">
        <f aca="false">[1]Tables!J$12</f>
        <v>0</v>
      </c>
      <c r="AJ13" s="0" t="n">
        <f aca="false">[1]Tables!K$12</f>
        <v>0</v>
      </c>
      <c r="AK13" s="0" t="n">
        <f aca="false">[1]Tables!L$12</f>
        <v>0</v>
      </c>
      <c r="AL13" s="0" t="n">
        <f aca="false">((B13+L13)/(1-AI13))-(B13+L13)</f>
        <v>0</v>
      </c>
      <c r="AM13" s="0" t="n">
        <f aca="false">AJ13+AK13</f>
        <v>0</v>
      </c>
      <c r="AO13" s="0" t="n">
        <f aca="false">[1]Tables!M$12</f>
        <v>-0.07</v>
      </c>
      <c r="AP13" s="0" t="n">
        <f aca="false">[1]Tables!N$12</f>
        <v>0.0667</v>
      </c>
      <c r="AQ13" s="0" t="n">
        <f aca="false">[1]Tables!O$12</f>
        <v>0.04</v>
      </c>
      <c r="AR13" s="0" t="n">
        <f aca="false">[1]Tables!P$12</f>
        <v>0.22</v>
      </c>
      <c r="AS13" s="0" t="n">
        <f aca="false">[1]Tables!Q$12</f>
        <v>0.011</v>
      </c>
      <c r="AT13" s="0" t="n">
        <f aca="false">(($B13+AO13)/(1-AP13))-($B13+AO13)</f>
        <v>-0.00500267866709525</v>
      </c>
      <c r="AU13" s="0" t="n">
        <f aca="false">AQ13+AR13+AS13</f>
        <v>0.271</v>
      </c>
      <c r="AW13" s="0" t="n">
        <f aca="false">[1]Tables!R$12</f>
        <v>0</v>
      </c>
      <c r="AX13" s="0" t="n">
        <f aca="false">[1]Tables!S$12</f>
        <v>0</v>
      </c>
      <c r="AY13" s="0" t="n">
        <f aca="false">[1]Tables!T$12</f>
        <v>0</v>
      </c>
      <c r="AZ13" s="0" t="n">
        <f aca="false">((B13+Z13)/(1-AW13))-(B13+Z13)</f>
        <v>0</v>
      </c>
      <c r="BA13" s="0" t="n">
        <f aca="false">AX13+AY13</f>
        <v>0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0.479</v>
      </c>
      <c r="E14" s="48" t="n">
        <f aca="false">+[1]TETCO_TRANSCO!D14</f>
        <v>0.449</v>
      </c>
      <c r="F14" s="49" t="n">
        <f aca="false">+[1]TETCO_TRANSCO!F14</f>
        <v>0.03</v>
      </c>
      <c r="G14" s="50" t="n">
        <f aca="false">H14+I14</f>
        <v>0.599</v>
      </c>
      <c r="H14" s="51" t="n">
        <f aca="false">+E14</f>
        <v>0.449</v>
      </c>
      <c r="I14" s="48" t="n">
        <v>0.15</v>
      </c>
      <c r="J14" s="47" t="n">
        <f aca="false">K14+L14</f>
        <v>0.479</v>
      </c>
      <c r="K14" s="48" t="n">
        <f aca="false">E14</f>
        <v>0.449</v>
      </c>
      <c r="L14" s="49" t="n">
        <f aca="false">F14</f>
        <v>0.03</v>
      </c>
      <c r="M14" s="50" t="n">
        <f aca="false">N14+O14</f>
        <v>0.508</v>
      </c>
      <c r="N14" s="51" t="n">
        <f aca="false">H13</f>
        <v>0.408</v>
      </c>
      <c r="O14" s="48" t="n">
        <v>0.1</v>
      </c>
      <c r="P14" s="48"/>
      <c r="Q14" s="106" t="n">
        <v>0.07</v>
      </c>
      <c r="AA14" s="0" t="n">
        <f aca="false">[1]Tables!E$13</f>
        <v>-0.07</v>
      </c>
      <c r="AB14" s="0" t="n">
        <f aca="false">[1]Tables!F$13</f>
        <v>0.0699</v>
      </c>
      <c r="AC14" s="0" t="n">
        <f aca="false">[1]Tables!G$13</f>
        <v>0.41</v>
      </c>
      <c r="AD14" s="0" t="n">
        <f aca="false">[1]Tables!H$13</f>
        <v>0.185</v>
      </c>
      <c r="AE14" s="0" t="n">
        <f aca="false">[1]Tables!I$13</f>
        <v>0.011</v>
      </c>
      <c r="AF14" s="0" t="n">
        <f aca="false">(($B14+AA14)/(1-AB14))-($B14+AA14)</f>
        <v>-0.00526072465326309</v>
      </c>
      <c r="AG14" s="0" t="n">
        <f aca="false">AC14+AD14+AE14</f>
        <v>0.606</v>
      </c>
      <c r="AI14" s="0" t="n">
        <f aca="false">[1]Tables!J$13</f>
        <v>0.0128</v>
      </c>
      <c r="AJ14" s="0" t="n">
        <f aca="false">[1]Tables!K$13</f>
        <v>0.1848</v>
      </c>
      <c r="AK14" s="0" t="n">
        <f aca="false">[1]Tables!L$13</f>
        <v>0</v>
      </c>
      <c r="AL14" s="0" t="n">
        <f aca="false">((B14+L14)/(1-AI14))-(B14+L14)</f>
        <v>0.000388978930307943</v>
      </c>
      <c r="AM14" s="0" t="n">
        <f aca="false">AJ14+AK14</f>
        <v>0.1848</v>
      </c>
      <c r="AO14" s="0" t="n">
        <f aca="false">[1]Tables!M$13</f>
        <v>-0.05</v>
      </c>
      <c r="AP14" s="0" t="n">
        <f aca="false">[1]Tables!N$13</f>
        <v>0.0782</v>
      </c>
      <c r="AQ14" s="0" t="n">
        <f aca="false">[1]Tables!O$13</f>
        <v>0.51</v>
      </c>
      <c r="AR14" s="0" t="n">
        <f aca="false">[1]Tables!P$13</f>
        <v>0.22</v>
      </c>
      <c r="AS14" s="0" t="n">
        <f aca="false">[1]Tables!Q$13</f>
        <v>0.011</v>
      </c>
      <c r="AT14" s="0" t="n">
        <f aca="false">(($B14+AO14)/(1-AP14))-($B14+AO14)</f>
        <v>-0.00424170101974399</v>
      </c>
      <c r="AU14" s="0" t="n">
        <f aca="false">AQ14+AR14+AS14</f>
        <v>0.741</v>
      </c>
      <c r="AW14" s="0" t="n">
        <f aca="false">[1]Tables!R$13</f>
        <v>0.0089</v>
      </c>
      <c r="AX14" s="0" t="n">
        <f aca="false">[1]Tables!S$13</f>
        <v>0.2176</v>
      </c>
      <c r="AY14" s="0" t="n">
        <f aca="false">[1]Tables!T$13</f>
        <v>0</v>
      </c>
      <c r="AZ14" s="0" t="n">
        <f aca="false">((B14+Z14)/(1-AW14))-(B14+Z14)</f>
        <v>0</v>
      </c>
      <c r="BA14" s="0" t="n">
        <f aca="false">AX14+AY14</f>
        <v>0.2176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0.754</v>
      </c>
      <c r="E15" s="41" t="n">
        <f aca="false">+[1]TETCO_TRANSCO!E15</f>
        <v>0.724</v>
      </c>
      <c r="F15" s="42" t="n">
        <f aca="false">+[1]TETCO_TRANSCO!F15</f>
        <v>0.03</v>
      </c>
      <c r="G15" s="38" t="n">
        <f aca="false">H15+I15</f>
        <v>1.374</v>
      </c>
      <c r="H15" s="43" t="n">
        <f aca="false">+E15</f>
        <v>0.724</v>
      </c>
      <c r="I15" s="41" t="n">
        <v>0.65</v>
      </c>
      <c r="J15" s="40" t="n">
        <f aca="false">K15+L15</f>
        <v>0.754</v>
      </c>
      <c r="K15" s="41" t="n">
        <f aca="false">E15</f>
        <v>0.724</v>
      </c>
      <c r="L15" s="42" t="n">
        <f aca="false">F15</f>
        <v>0.03</v>
      </c>
      <c r="M15" s="38" t="n">
        <f aca="false">N15+O15</f>
        <v>0.764</v>
      </c>
      <c r="N15" s="43" t="n">
        <f aca="false">H15</f>
        <v>0.724</v>
      </c>
      <c r="O15" s="41" t="n">
        <v>0.04</v>
      </c>
      <c r="P15" s="41"/>
      <c r="Q15" s="107" t="n">
        <v>0.11</v>
      </c>
      <c r="AA15" s="0" t="n">
        <f aca="false">[1]Tables!E$14</f>
        <v>-0.05</v>
      </c>
      <c r="AB15" s="0" t="n">
        <f aca="false">[1]Tables!F$14</f>
        <v>0.0699</v>
      </c>
      <c r="AC15" s="0" t="n">
        <f aca="false">[1]Tables!G$14</f>
        <v>0.41</v>
      </c>
      <c r="AD15" s="0" t="n">
        <f aca="false">[1]Tables!H$14</f>
        <v>0.185</v>
      </c>
      <c r="AE15" s="0" t="n">
        <f aca="false">[1]Tables!I$14</f>
        <v>0.011</v>
      </c>
      <c r="AF15" s="0" t="n">
        <f aca="false">(($B15+AA15)/(1-AB15))-($B15+AA15)</f>
        <v>-0.00375766046661649</v>
      </c>
      <c r="AG15" s="0" t="n">
        <f aca="false">AC15+AD15+AE15</f>
        <v>0.606</v>
      </c>
      <c r="AI15" s="0" t="n">
        <f aca="false">[1]Tables!J$14</f>
        <v>0.0128</v>
      </c>
      <c r="AJ15" s="0" t="n">
        <f aca="false">[1]Tables!K$14</f>
        <v>0.1848</v>
      </c>
      <c r="AK15" s="0" t="n">
        <f aca="false">[1]Tables!L$14</f>
        <v>0</v>
      </c>
      <c r="AL15" s="0" t="n">
        <f aca="false">((B15+L15)/(1-AI15))-(B15+L15)</f>
        <v>0.000388978930307943</v>
      </c>
      <c r="AM15" s="0" t="n">
        <f aca="false">AJ15+AK15</f>
        <v>0.1848</v>
      </c>
      <c r="AO15" s="0" t="n">
        <f aca="false">[1]Tables!M$14</f>
        <v>-0.05</v>
      </c>
      <c r="AP15" s="0" t="n">
        <f aca="false">[1]Tables!N$14</f>
        <v>0.0782</v>
      </c>
      <c r="AQ15" s="0" t="n">
        <f aca="false">[1]Tables!O$14</f>
        <v>0.51</v>
      </c>
      <c r="AR15" s="0" t="n">
        <f aca="false">[1]Tables!P$14</f>
        <v>0.22</v>
      </c>
      <c r="AS15" s="0" t="n">
        <f aca="false">[1]Tables!Q$14</f>
        <v>0.011</v>
      </c>
      <c r="AT15" s="0" t="n">
        <f aca="false">(($B15+AO15)/(1-AP15))-($B15+AO15)</f>
        <v>-0.00424170101974399</v>
      </c>
      <c r="AU15" s="0" t="n">
        <f aca="false">AQ15+AR15+AS15</f>
        <v>0.741</v>
      </c>
      <c r="AW15" s="0" t="n">
        <f aca="false">[1]Tables!R$14</f>
        <v>0.0089</v>
      </c>
      <c r="AX15" s="0" t="n">
        <f aca="false">[1]Tables!S$14</f>
        <v>0.2176</v>
      </c>
      <c r="AY15" s="0" t="n">
        <f aca="false">[1]Tables!T$14</f>
        <v>0</v>
      </c>
      <c r="AZ15" s="0" t="n">
        <f aca="false">((B15+Z15)/(1-AW15))-(B15+Z15)</f>
        <v>0</v>
      </c>
      <c r="BA15" s="0" t="n">
        <f aca="false">AX15+AY15</f>
        <v>0.2176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4.15</v>
      </c>
      <c r="E16" s="41" t="n">
        <f aca="false">+[1]TETCO_TRANSCO!E16</f>
        <v>3.9</v>
      </c>
      <c r="F16" s="42" t="n">
        <f aca="false">+[1]TETCO_TRANSCO!F16</f>
        <v>0.25</v>
      </c>
      <c r="G16" s="38" t="n">
        <f aca="false">H16+I16</f>
        <v>4.55</v>
      </c>
      <c r="H16" s="43" t="n">
        <f aca="false">+E16</f>
        <v>3.9</v>
      </c>
      <c r="I16" s="41" t="n">
        <v>0.65</v>
      </c>
      <c r="J16" s="40" t="n">
        <f aca="false">K16+L16</f>
        <v>4.15</v>
      </c>
      <c r="K16" s="41" t="n">
        <f aca="false">E16</f>
        <v>3.9</v>
      </c>
      <c r="L16" s="42" t="n">
        <f aca="false">F16</f>
        <v>0.25</v>
      </c>
      <c r="M16" s="38" t="n">
        <f aca="false">N16+O16</f>
        <v>2.418</v>
      </c>
      <c r="N16" s="43" t="n">
        <f aca="false">H16</f>
        <v>3.9</v>
      </c>
      <c r="O16" s="41" t="n">
        <v>-1.482</v>
      </c>
      <c r="P16" s="41"/>
      <c r="Q16" s="42" t="n">
        <f aca="false">VLOOKUP(MONTH(A16),tblMthAdj,2,FALSE())</f>
        <v>0.27</v>
      </c>
      <c r="AA16" s="0" t="n">
        <f aca="false">[1]Tables!E$3</f>
        <v>-0.05</v>
      </c>
      <c r="AB16" s="0" t="n">
        <f aca="false">[1]Tables!F$3</f>
        <v>0.0699</v>
      </c>
      <c r="AC16" s="0" t="n">
        <f aca="false">[1]Tables!G$3</f>
        <v>0.41</v>
      </c>
      <c r="AD16" s="0" t="n">
        <f aca="false">[1]Tables!H$3</f>
        <v>0.185</v>
      </c>
      <c r="AE16" s="0" t="n">
        <f aca="false">[1]Tables!I$3</f>
        <v>0.011</v>
      </c>
      <c r="AF16" s="0" t="n">
        <f aca="false">(($B16+AA16)/(1-AB16))-($B16+AA16)</f>
        <v>-0.00375766046661649</v>
      </c>
      <c r="AG16" s="0" t="n">
        <f aca="false">AC16+AD16+AE16</f>
        <v>0.606</v>
      </c>
      <c r="AI16" s="0" t="n">
        <f aca="false">[1]Tables!J$3</f>
        <v>0.0128</v>
      </c>
      <c r="AJ16" s="0" t="n">
        <f aca="false">[1]Tables!K$3</f>
        <v>0.1848</v>
      </c>
      <c r="AK16" s="0" t="n">
        <f aca="false">[1]Tables!L$3</f>
        <v>0</v>
      </c>
      <c r="AL16" s="0" t="n">
        <f aca="false">((B16+L16)/(1-AI16))-(B16+L16)</f>
        <v>0.0032414910858995</v>
      </c>
      <c r="AM16" s="0" t="n">
        <f aca="false">AJ16+AK16</f>
        <v>0.1848</v>
      </c>
      <c r="AO16" s="0" t="n">
        <f aca="false">[1]Tables!M$3</f>
        <v>-0.05</v>
      </c>
      <c r="AP16" s="0" t="n">
        <f aca="false">[1]Tables!N$3</f>
        <v>0.0782</v>
      </c>
      <c r="AQ16" s="0" t="n">
        <f aca="false">[1]Tables!O$3</f>
        <v>0.51</v>
      </c>
      <c r="AR16" s="0" t="n">
        <f aca="false">[1]Tables!P$3</f>
        <v>0.22</v>
      </c>
      <c r="AS16" s="0" t="n">
        <f aca="false">[1]Tables!Q$3</f>
        <v>0.011</v>
      </c>
      <c r="AT16" s="0" t="n">
        <f aca="false">(($B16+AO16)/(1-AP16))-($B16+AO16)</f>
        <v>-0.00424170101974399</v>
      </c>
      <c r="AU16" s="0" t="n">
        <f aca="false">AQ16+AR16+AS16</f>
        <v>0.741</v>
      </c>
      <c r="AW16" s="0" t="n">
        <f aca="false">[1]Tables!R$3</f>
        <v>0.0089</v>
      </c>
      <c r="AX16" s="0" t="n">
        <f aca="false">[1]Tables!S$3</f>
        <v>0.2176</v>
      </c>
      <c r="AY16" s="0" t="n">
        <f aca="false">[1]Tables!T$3</f>
        <v>0</v>
      </c>
      <c r="AZ16" s="0" t="n">
        <f aca="false">((B16+Z16)/(1-AW16))-(B16+Z16)</f>
        <v>0</v>
      </c>
      <c r="BA16" s="0" t="n">
        <f aca="false">AX16+AY16</f>
        <v>0.2176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0.837</v>
      </c>
      <c r="E17" s="41" t="n">
        <f aca="false">+[1]TETCO_TRANSCO!E17</f>
        <v>0.787</v>
      </c>
      <c r="F17" s="42" t="n">
        <f aca="false">+[1]TETCO_TRANSCO!F17</f>
        <v>0.05</v>
      </c>
      <c r="G17" s="38" t="n">
        <f aca="false">H17+I17</f>
        <v>1.187</v>
      </c>
      <c r="H17" s="43" t="n">
        <f aca="false">+E17</f>
        <v>0.787</v>
      </c>
      <c r="I17" s="41" t="n">
        <v>0.4</v>
      </c>
      <c r="J17" s="40" t="n">
        <f aca="false">K17+L17</f>
        <v>0.837</v>
      </c>
      <c r="K17" s="41" t="n">
        <f aca="false">E17</f>
        <v>0.787</v>
      </c>
      <c r="L17" s="42" t="n">
        <f aca="false">F17</f>
        <v>0.05</v>
      </c>
      <c r="M17" s="38" t="n">
        <f aca="false">N17+O17</f>
        <v>0.7845</v>
      </c>
      <c r="N17" s="43" t="n">
        <f aca="false">H17</f>
        <v>0.787</v>
      </c>
      <c r="O17" s="41" t="n">
        <v>-0.0025</v>
      </c>
      <c r="P17" s="41"/>
      <c r="Q17" s="42" t="n">
        <f aca="false">VLOOKUP(MONTH(A17),tblMthAdj,2,FALSE())</f>
        <v>0.27</v>
      </c>
      <c r="AA17" s="0" t="n">
        <f aca="false">[1]Tables!E$4</f>
        <v>-0.05</v>
      </c>
      <c r="AB17" s="0" t="n">
        <f aca="false">[1]Tables!F$4</f>
        <v>0.0699</v>
      </c>
      <c r="AC17" s="0" t="n">
        <f aca="false">[1]Tables!G$4</f>
        <v>0.41</v>
      </c>
      <c r="AD17" s="0" t="n">
        <f aca="false">[1]Tables!H$4</f>
        <v>0.185</v>
      </c>
      <c r="AE17" s="0" t="n">
        <f aca="false">[1]Tables!I$4</f>
        <v>0.011</v>
      </c>
      <c r="AF17" s="0" t="n">
        <f aca="false">(($B17+AA17)/(1-AB17))-($B17+AA17)</f>
        <v>-0.00375766046661649</v>
      </c>
      <c r="AG17" s="0" t="n">
        <f aca="false">AC17+AD17+AE17</f>
        <v>0.606</v>
      </c>
      <c r="AI17" s="0" t="n">
        <f aca="false">[1]Tables!J$4</f>
        <v>0.0128</v>
      </c>
      <c r="AJ17" s="0" t="n">
        <f aca="false">[1]Tables!K$4</f>
        <v>0.1848</v>
      </c>
      <c r="AK17" s="0" t="n">
        <f aca="false">[1]Tables!L$4</f>
        <v>0</v>
      </c>
      <c r="AL17" s="0" t="n">
        <f aca="false">((B17+L17)/(1-AI17))-(B17+L17)</f>
        <v>0.000648298217179905</v>
      </c>
      <c r="AM17" s="0" t="n">
        <f aca="false">AJ17+AK17</f>
        <v>0.1848</v>
      </c>
      <c r="AO17" s="0" t="n">
        <f aca="false">[1]Tables!M$4</f>
        <v>-0.05</v>
      </c>
      <c r="AP17" s="0" t="n">
        <f aca="false">[1]Tables!N$4</f>
        <v>0.0782</v>
      </c>
      <c r="AQ17" s="0" t="n">
        <f aca="false">[1]Tables!O$4</f>
        <v>0.51</v>
      </c>
      <c r="AR17" s="0" t="n">
        <f aca="false">[1]Tables!P$4</f>
        <v>0.22</v>
      </c>
      <c r="AS17" s="0" t="n">
        <f aca="false">[1]Tables!Q$4</f>
        <v>0.011</v>
      </c>
      <c r="AT17" s="0" t="n">
        <f aca="false">(($B17+AO17)/(1-AP17))-($B17+AO17)</f>
        <v>-0.00424170101974399</v>
      </c>
      <c r="AU17" s="0" t="n">
        <f aca="false">AQ17+AR17+AS17</f>
        <v>0.741</v>
      </c>
      <c r="AW17" s="0" t="n">
        <f aca="false">[1]Tables!R$4</f>
        <v>0.0089</v>
      </c>
      <c r="AX17" s="0" t="n">
        <f aca="false">[1]Tables!S$4</f>
        <v>0.2176</v>
      </c>
      <c r="AY17" s="0" t="n">
        <f aca="false">[1]Tables!T$4</f>
        <v>0</v>
      </c>
      <c r="AZ17" s="0" t="n">
        <f aca="false">((B17+Z17)/(1-AW17))-(B17+Z17)</f>
        <v>0</v>
      </c>
      <c r="BA17" s="0" t="n">
        <f aca="false">AX17+AY17</f>
        <v>0.2176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0.552</v>
      </c>
      <c r="E18" s="41" t="n">
        <f aca="false">+[1]TETCO_TRANSCO!E18</f>
        <v>0.542</v>
      </c>
      <c r="F18" s="42" t="n">
        <f aca="false">+[1]TETCO_TRANSCO!F18</f>
        <v>0.01</v>
      </c>
      <c r="G18" s="38" t="n">
        <f aca="false">H18+I18</f>
        <v>0.642</v>
      </c>
      <c r="H18" s="43" t="n">
        <f aca="false">+E18</f>
        <v>0.542</v>
      </c>
      <c r="I18" s="41" t="n">
        <v>0.1</v>
      </c>
      <c r="J18" s="40" t="n">
        <f aca="false">K18+L18</f>
        <v>0.872</v>
      </c>
      <c r="K18" s="41" t="n">
        <f aca="false">E18+0.32</f>
        <v>0.862</v>
      </c>
      <c r="L18" s="42" t="n">
        <f aca="false">F18</f>
        <v>0.01</v>
      </c>
      <c r="M18" s="38" t="n">
        <f aca="false">N18+O18</f>
        <v>0.642</v>
      </c>
      <c r="N18" s="43" t="n">
        <f aca="false">H18</f>
        <v>0.542</v>
      </c>
      <c r="O18" s="41" t="n">
        <v>0.1</v>
      </c>
      <c r="P18" s="41"/>
      <c r="Q18" s="42" t="n">
        <f aca="false">VLOOKUP(MONTH(A18),tblMthAdj,2,FALSE())</f>
        <v>0.1</v>
      </c>
      <c r="AA18" s="0" t="n">
        <f aca="false">[1]Tables!E$5</f>
        <v>-0.05</v>
      </c>
      <c r="AB18" s="0" t="n">
        <f aca="false">[1]Tables!F$5</f>
        <v>0.0699</v>
      </c>
      <c r="AC18" s="0" t="n">
        <f aca="false">[1]Tables!G$5</f>
        <v>0.41</v>
      </c>
      <c r="AD18" s="0" t="n">
        <f aca="false">[1]Tables!H$5</f>
        <v>0.185</v>
      </c>
      <c r="AE18" s="0" t="n">
        <f aca="false">[1]Tables!I$5</f>
        <v>0.011</v>
      </c>
      <c r="AF18" s="0" t="n">
        <f aca="false">(($B18+AA18)/(1-AB18))-($B18+AA18)</f>
        <v>-0.00375766046661649</v>
      </c>
      <c r="AG18" s="0" t="n">
        <f aca="false">AC18+AD18+AE18</f>
        <v>0.606</v>
      </c>
      <c r="AI18" s="0" t="n">
        <f aca="false">[1]Tables!J$5</f>
        <v>0.0128</v>
      </c>
      <c r="AJ18" s="0" t="n">
        <f aca="false">[1]Tables!K$5</f>
        <v>0.1848</v>
      </c>
      <c r="AK18" s="0" t="n">
        <f aca="false">[1]Tables!L$5</f>
        <v>0</v>
      </c>
      <c r="AL18" s="0" t="n">
        <f aca="false">((B18+L18)/(1-AI18))-(B18+L18)</f>
        <v>0.000129659643435981</v>
      </c>
      <c r="AM18" s="0" t="n">
        <f aca="false">AJ18+AK18</f>
        <v>0.1848</v>
      </c>
      <c r="AO18" s="0" t="n">
        <f aca="false">[1]Tables!M$5</f>
        <v>-0.05</v>
      </c>
      <c r="AP18" s="0" t="n">
        <f aca="false">[1]Tables!N$5</f>
        <v>0.0782</v>
      </c>
      <c r="AQ18" s="0" t="n">
        <f aca="false">[1]Tables!O$5</f>
        <v>0.51</v>
      </c>
      <c r="AR18" s="0" t="n">
        <f aca="false">[1]Tables!P$5</f>
        <v>0.22</v>
      </c>
      <c r="AS18" s="0" t="n">
        <f aca="false">[1]Tables!Q$5</f>
        <v>0.011</v>
      </c>
      <c r="AT18" s="0" t="n">
        <f aca="false">(($B18+AO18)/(1-AP18))-($B18+AO18)</f>
        <v>-0.00424170101974399</v>
      </c>
      <c r="AU18" s="0" t="n">
        <f aca="false">AQ18+AR18+AS18</f>
        <v>0.741</v>
      </c>
      <c r="AW18" s="0" t="n">
        <f aca="false">[1]Tables!R$5</f>
        <v>0.0089</v>
      </c>
      <c r="AX18" s="0" t="n">
        <f aca="false">[1]Tables!S$5</f>
        <v>0.2176</v>
      </c>
      <c r="AY18" s="0" t="n">
        <f aca="false">[1]Tables!T$5</f>
        <v>0</v>
      </c>
      <c r="AZ18" s="0" t="n">
        <f aca="false">((B18+Z18)/(1-AW18))-(B18+Z18)</f>
        <v>0</v>
      </c>
      <c r="BA18" s="0" t="n">
        <f aca="false">AX18+AY18</f>
        <v>0.2176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0.456</v>
      </c>
      <c r="E19" s="48" t="n">
        <f aca="false">+[1]TETCO_TRANSCO!E19</f>
        <v>0.436</v>
      </c>
      <c r="F19" s="49" t="n">
        <f aca="false">+[1]TETCO_TRANSCO!F19</f>
        <v>0.02</v>
      </c>
      <c r="G19" s="50" t="n">
        <f aca="false">H19+I19</f>
        <v>0.486</v>
      </c>
      <c r="H19" s="51" t="n">
        <f aca="false">+E19</f>
        <v>0.436</v>
      </c>
      <c r="I19" s="48" t="n">
        <f aca="false">+F19+Q19</f>
        <v>0.05</v>
      </c>
      <c r="J19" s="47" t="n">
        <f aca="false">K19+L19</f>
        <v>0.776</v>
      </c>
      <c r="K19" s="48" t="n">
        <f aca="false">E19+0.32</f>
        <v>0.756</v>
      </c>
      <c r="L19" s="49" t="n">
        <f aca="false">F19</f>
        <v>0.02</v>
      </c>
      <c r="M19" s="50" t="n">
        <f aca="false">N19+O19</f>
        <v>0.486</v>
      </c>
      <c r="N19" s="43" t="n">
        <f aca="false">H19</f>
        <v>0.436</v>
      </c>
      <c r="O19" s="48" t="n">
        <f aca="false">I19</f>
        <v>0.05</v>
      </c>
      <c r="P19" s="48"/>
      <c r="Q19" s="49" t="n">
        <f aca="false">VLOOKUP(MONTH(A19),tblMthAdj,2,FALSE())</f>
        <v>0.03</v>
      </c>
      <c r="AA19" s="0" t="n">
        <f aca="false">[1]Tables!E$6</f>
        <v>-0.07</v>
      </c>
      <c r="AB19" s="0" t="n">
        <f aca="false">[1]Tables!F$6</f>
        <v>0.0597</v>
      </c>
      <c r="AC19" s="0" t="n">
        <f aca="false">[1]Tables!G$6</f>
        <v>0.04</v>
      </c>
      <c r="AD19" s="0" t="n">
        <f aca="false">[1]Tables!H$6</f>
        <v>0.185</v>
      </c>
      <c r="AE19" s="0" t="n">
        <f aca="false">[1]Tables!I$6</f>
        <v>0.011</v>
      </c>
      <c r="AF19" s="0" t="n">
        <f aca="false">(($B19+AA19)/(1-AB19))-($B19+AA19)</f>
        <v>-0.00444432627884718</v>
      </c>
      <c r="AG19" s="0" t="n">
        <f aca="false">AC19+AD19+AE19</f>
        <v>0.236</v>
      </c>
      <c r="AI19" s="0" t="n">
        <f aca="false">[1]Tables!J$6</f>
        <v>0</v>
      </c>
      <c r="AJ19" s="0" t="n">
        <f aca="false">[1]Tables!K$6</f>
        <v>0</v>
      </c>
      <c r="AK19" s="0" t="n">
        <f aca="false">[1]Tables!L$6</f>
        <v>0</v>
      </c>
      <c r="AL19" s="0" t="n">
        <f aca="false">((B19+L19)/(1-AI19))-(B19+L19)</f>
        <v>0</v>
      </c>
      <c r="AM19" s="0" t="n">
        <f aca="false">AJ19+AK19</f>
        <v>0</v>
      </c>
      <c r="AO19" s="0" t="n">
        <f aca="false">[1]Tables!M$6</f>
        <v>-0.07</v>
      </c>
      <c r="AP19" s="0" t="n">
        <f aca="false">[1]Tables!N$6</f>
        <v>0.0667</v>
      </c>
      <c r="AQ19" s="0" t="n">
        <f aca="false">[1]Tables!O$6</f>
        <v>0.04</v>
      </c>
      <c r="AR19" s="0" t="n">
        <f aca="false">[1]Tables!P$6</f>
        <v>0.22</v>
      </c>
      <c r="AS19" s="0" t="n">
        <f aca="false">[1]Tables!Q$6</f>
        <v>0.011</v>
      </c>
      <c r="AT19" s="0" t="n">
        <f aca="false">(($B19+AO19)/(1-AP19))-($B19+AO19)</f>
        <v>-0.00500267866709525</v>
      </c>
      <c r="AU19" s="0" t="n">
        <f aca="false">AQ19+AR19+AS19</f>
        <v>0.271</v>
      </c>
      <c r="AW19" s="0" t="n">
        <f aca="false">[1]Tables!R$6</f>
        <v>0</v>
      </c>
      <c r="AX19" s="0" t="n">
        <f aca="false">[1]Tables!S$6</f>
        <v>0</v>
      </c>
      <c r="AY19" s="0" t="n">
        <f aca="false">[1]Tables!T$6</f>
        <v>0</v>
      </c>
      <c r="AZ19" s="0" t="n">
        <f aca="false">((B19+Z19)/(1-AW19))-(B19+Z19)</f>
        <v>0</v>
      </c>
      <c r="BA19" s="0" t="n">
        <f aca="false">AX19+AY19</f>
        <v>0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0.419</v>
      </c>
      <c r="E20" s="41" t="n">
        <f aca="false">+[1]TETCO_TRANSCO!E20</f>
        <v>0.399</v>
      </c>
      <c r="F20" s="42" t="n">
        <f aca="false">+[1]TETCO_TRANSCO!F20</f>
        <v>0.02</v>
      </c>
      <c r="G20" s="38" t="n">
        <f aca="false">H20+I20</f>
        <v>0.449</v>
      </c>
      <c r="H20" s="43" t="n">
        <f aca="false">+E20</f>
        <v>0.399</v>
      </c>
      <c r="I20" s="41" t="n">
        <f aca="false">+F20+Q20</f>
        <v>0.05</v>
      </c>
      <c r="J20" s="40" t="n">
        <f aca="false">K20+L20</f>
        <v>0.739</v>
      </c>
      <c r="K20" s="41" t="n">
        <f aca="false">E20+0.32</f>
        <v>0.719</v>
      </c>
      <c r="L20" s="42" t="n">
        <f aca="false">F20</f>
        <v>0.02</v>
      </c>
      <c r="M20" s="38" t="n">
        <f aca="false">N20+O20</f>
        <v>0.429</v>
      </c>
      <c r="N20" s="43" t="n">
        <f aca="false">H20</f>
        <v>0.399</v>
      </c>
      <c r="O20" s="41" t="n">
        <v>0.03</v>
      </c>
      <c r="P20" s="41"/>
      <c r="Q20" s="42" t="n">
        <f aca="false">VLOOKUP(MONTH(A20),tblMthAdj,2,FALSE())</f>
        <v>0.03</v>
      </c>
      <c r="AA20" s="0" t="n">
        <f aca="false">[1]Tables!E$7</f>
        <v>-0.07</v>
      </c>
      <c r="AB20" s="0" t="n">
        <f aca="false">[1]Tables!F$7</f>
        <v>0.0597</v>
      </c>
      <c r="AC20" s="0" t="n">
        <f aca="false">[1]Tables!G$7</f>
        <v>0.02</v>
      </c>
      <c r="AD20" s="0" t="n">
        <f aca="false">[1]Tables!H$7</f>
        <v>0.185</v>
      </c>
      <c r="AE20" s="0" t="n">
        <f aca="false">[1]Tables!I$7</f>
        <v>0.011</v>
      </c>
      <c r="AF20" s="0" t="n">
        <f aca="false">(($B20+AA20)/(1-AB20))-($B20+AA20)</f>
        <v>-0.00444432627884718</v>
      </c>
      <c r="AG20" s="0" t="n">
        <f aca="false">AC20+AD20+AE20</f>
        <v>0.216</v>
      </c>
      <c r="AI20" s="0" t="n">
        <f aca="false">[1]Tables!J$7</f>
        <v>0</v>
      </c>
      <c r="AJ20" s="0" t="n">
        <f aca="false">[1]Tables!K$7</f>
        <v>0</v>
      </c>
      <c r="AK20" s="0" t="n">
        <f aca="false">[1]Tables!L$7</f>
        <v>0</v>
      </c>
      <c r="AL20" s="0" t="n">
        <f aca="false">((B20+L20)/(1-AI20))-(B20+L20)</f>
        <v>0</v>
      </c>
      <c r="AM20" s="0" t="n">
        <f aca="false">AJ20+AK20</f>
        <v>0</v>
      </c>
      <c r="AO20" s="0" t="n">
        <f aca="false">[1]Tables!M$7</f>
        <v>-0.07</v>
      </c>
      <c r="AP20" s="0" t="n">
        <f aca="false">[1]Tables!N$7</f>
        <v>0.0667</v>
      </c>
      <c r="AQ20" s="0" t="n">
        <f aca="false">[1]Tables!O$7</f>
        <v>0.02</v>
      </c>
      <c r="AR20" s="0" t="n">
        <f aca="false">[1]Tables!P$7</f>
        <v>0.22</v>
      </c>
      <c r="AS20" s="0" t="n">
        <f aca="false">[1]Tables!Q$7</f>
        <v>0.011</v>
      </c>
      <c r="AT20" s="0" t="n">
        <f aca="false">(($B20+AO20)/(1-AP20))-($B20+AO20)</f>
        <v>-0.00500267866709525</v>
      </c>
      <c r="AU20" s="0" t="n">
        <f aca="false">AQ20+AR20+AS20</f>
        <v>0.251</v>
      </c>
      <c r="AW20" s="0" t="n">
        <f aca="false">[1]Tables!R$7</f>
        <v>0</v>
      </c>
      <c r="AX20" s="0" t="n">
        <f aca="false">[1]Tables!S$7</f>
        <v>0</v>
      </c>
      <c r="AY20" s="0" t="n">
        <f aca="false">[1]Tables!T$7</f>
        <v>0</v>
      </c>
      <c r="AZ20" s="0" t="n">
        <f aca="false">((B20+Z20)/(1-AW20))-(B20+Z20)</f>
        <v>0</v>
      </c>
      <c r="BA20" s="0" t="n">
        <f aca="false">AX20+AY20</f>
        <v>0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0.362</v>
      </c>
      <c r="E21" s="41" t="n">
        <f aca="false">+[1]TETCO_TRANSCO!E21</f>
        <v>0.342</v>
      </c>
      <c r="F21" s="42" t="n">
        <f aca="false">+[1]TETCO_TRANSCO!F21</f>
        <v>0.02</v>
      </c>
      <c r="G21" s="38" t="n">
        <f aca="false">H21+I21</f>
        <v>0.402</v>
      </c>
      <c r="H21" s="43" t="n">
        <f aca="false">+E21</f>
        <v>0.342</v>
      </c>
      <c r="I21" s="41" t="n">
        <f aca="false">+F21+Q21</f>
        <v>0.06</v>
      </c>
      <c r="J21" s="40" t="n">
        <f aca="false">K21+L21</f>
        <v>0.682</v>
      </c>
      <c r="K21" s="41" t="n">
        <f aca="false">E21+0.32</f>
        <v>0.662</v>
      </c>
      <c r="L21" s="42" t="n">
        <f aca="false">F21</f>
        <v>0.02</v>
      </c>
      <c r="M21" s="38" t="n">
        <f aca="false">N21+O21</f>
        <v>0.402</v>
      </c>
      <c r="N21" s="43" t="n">
        <f aca="false">H21</f>
        <v>0.342</v>
      </c>
      <c r="O21" s="41" t="n">
        <f aca="false">I21</f>
        <v>0.06</v>
      </c>
      <c r="P21" s="41"/>
      <c r="Q21" s="42" t="n">
        <f aca="false">VLOOKUP(MONTH(A21),tblMthAdj,2,FALSE())</f>
        <v>0.04</v>
      </c>
      <c r="AA21" s="0" t="n">
        <f aca="false">[1]Tables!E$8</f>
        <v>-0.07</v>
      </c>
      <c r="AB21" s="0" t="n">
        <f aca="false">[1]Tables!F$8</f>
        <v>0.0597</v>
      </c>
      <c r="AC21" s="0" t="n">
        <f aca="false">[1]Tables!G$8</f>
        <v>0.02</v>
      </c>
      <c r="AD21" s="0" t="n">
        <f aca="false">[1]Tables!H$8</f>
        <v>0.185</v>
      </c>
      <c r="AE21" s="0" t="n">
        <f aca="false">[1]Tables!I$8</f>
        <v>0.011</v>
      </c>
      <c r="AF21" s="0" t="n">
        <f aca="false">((B21+AA21)/(1-AB21))-(B21+AA21)</f>
        <v>-0.00444432627884718</v>
      </c>
      <c r="AG21" s="0" t="n">
        <f aca="false">AC21+AD21+AE21</f>
        <v>0.216</v>
      </c>
      <c r="AI21" s="0" t="n">
        <f aca="false">[1]Tables!J$8</f>
        <v>0</v>
      </c>
      <c r="AJ21" s="0" t="n">
        <f aca="false">[1]Tables!K$8</f>
        <v>0</v>
      </c>
      <c r="AK21" s="0" t="n">
        <f aca="false">[1]Tables!L$8</f>
        <v>0</v>
      </c>
      <c r="AL21" s="0" t="n">
        <f aca="false">((B21+L21)/(1-AI21))-(B21+L21)</f>
        <v>0</v>
      </c>
      <c r="AM21" s="0" t="n">
        <f aca="false">AJ21+AK21</f>
        <v>0</v>
      </c>
      <c r="AO21" s="0" t="n">
        <f aca="false">[1]Tables!M$8</f>
        <v>-0.07</v>
      </c>
      <c r="AP21" s="0" t="n">
        <f aca="false">[1]Tables!N$8</f>
        <v>0.0667</v>
      </c>
      <c r="AQ21" s="0" t="n">
        <f aca="false">[1]Tables!O$8</f>
        <v>0.02</v>
      </c>
      <c r="AR21" s="0" t="n">
        <f aca="false">[1]Tables!P$8</f>
        <v>0.22</v>
      </c>
      <c r="AS21" s="0" t="n">
        <f aca="false">[1]Tables!Q$8</f>
        <v>0.011</v>
      </c>
      <c r="AT21" s="0" t="n">
        <f aca="false">(($B21+AO21)/(1-AP21))-($B21+AO21)</f>
        <v>-0.00500267866709525</v>
      </c>
      <c r="AU21" s="0" t="n">
        <f aca="false">AQ21+AR21+AS21</f>
        <v>0.251</v>
      </c>
      <c r="AW21" s="0" t="n">
        <f aca="false">[1]Tables!R$8</f>
        <v>0</v>
      </c>
      <c r="AX21" s="0" t="n">
        <f aca="false">[1]Tables!S$8</f>
        <v>0</v>
      </c>
      <c r="AY21" s="0" t="n">
        <f aca="false">[1]Tables!T$8</f>
        <v>0</v>
      </c>
      <c r="AZ21" s="0" t="n">
        <f aca="false">((B21+Z21)/(1-AW21))-(B21+Z21)</f>
        <v>0</v>
      </c>
      <c r="BA21" s="0" t="n">
        <f aca="false">AX21+AY21</f>
        <v>0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0.38</v>
      </c>
      <c r="E22" s="41" t="n">
        <f aca="false">+[1]TETCO_TRANSCO!E22</f>
        <v>0.36</v>
      </c>
      <c r="F22" s="42" t="n">
        <f aca="false">+[1]TETCO_TRANSCO!F22</f>
        <v>0.02</v>
      </c>
      <c r="G22" s="38" t="n">
        <f aca="false">H22+I22</f>
        <v>0.31</v>
      </c>
      <c r="H22" s="43" t="n">
        <f aca="false">+E22</f>
        <v>0.36</v>
      </c>
      <c r="I22" s="41" t="n">
        <f aca="false">+F22+Q22</f>
        <v>-0.05</v>
      </c>
      <c r="J22" s="40" t="n">
        <f aca="false">K22+L22</f>
        <v>0.7</v>
      </c>
      <c r="K22" s="41" t="n">
        <f aca="false">E22+0.32</f>
        <v>0.68</v>
      </c>
      <c r="L22" s="42" t="n">
        <f aca="false">F22</f>
        <v>0.02</v>
      </c>
      <c r="M22" s="38" t="n">
        <f aca="false">N22+O22</f>
        <v>0.31</v>
      </c>
      <c r="N22" s="43" t="n">
        <f aca="false">H22</f>
        <v>0.36</v>
      </c>
      <c r="O22" s="41" t="n">
        <f aca="false">I22</f>
        <v>-0.05</v>
      </c>
      <c r="P22" s="41"/>
      <c r="Q22" s="42" t="n">
        <v>-0.07</v>
      </c>
      <c r="AA22" s="0" t="n">
        <f aca="false">[1]Tables!E$9</f>
        <v>-0.07</v>
      </c>
      <c r="AB22" s="0" t="n">
        <f aca="false">[1]Tables!F$9</f>
        <v>0.0597</v>
      </c>
      <c r="AC22" s="0" t="n">
        <f aca="false">[1]Tables!G$9</f>
        <v>0.02</v>
      </c>
      <c r="AD22" s="0" t="n">
        <f aca="false">[1]Tables!H$9</f>
        <v>0.185</v>
      </c>
      <c r="AE22" s="0" t="n">
        <f aca="false">[1]Tables!I$9</f>
        <v>0.011</v>
      </c>
      <c r="AF22" s="0" t="n">
        <f aca="false">((B22+AA22)/(1-AB22))-(B22+AA22)</f>
        <v>0.232057322131235</v>
      </c>
      <c r="AG22" s="0" t="n">
        <f aca="false">AC22+AD22+AE22</f>
        <v>0.216</v>
      </c>
      <c r="AI22" s="0" t="n">
        <f aca="false">[1]Tables!J$9</f>
        <v>0</v>
      </c>
      <c r="AJ22" s="0" t="n">
        <f aca="false">[1]Tables!K$9</f>
        <v>0</v>
      </c>
      <c r="AK22" s="0" t="n">
        <f aca="false">[1]Tables!L$9</f>
        <v>0</v>
      </c>
      <c r="AL22" s="0" t="n">
        <f aca="false">((B22+L22)/(1-AI22))-(B22+L22)</f>
        <v>0</v>
      </c>
      <c r="AM22" s="0" t="n">
        <f aca="false">AJ22+AK22</f>
        <v>0</v>
      </c>
      <c r="AO22" s="0" t="n">
        <f aca="false">[1]Tables!M$9</f>
        <v>-0.07</v>
      </c>
      <c r="AP22" s="0" t="n">
        <f aca="false">[1]Tables!N$9</f>
        <v>0.0667</v>
      </c>
      <c r="AQ22" s="0" t="n">
        <f aca="false">[1]Tables!O$9</f>
        <v>0.02</v>
      </c>
      <c r="AR22" s="0" t="n">
        <f aca="false">[1]Tables!P$9</f>
        <v>0.22</v>
      </c>
      <c r="AS22" s="0" t="n">
        <f aca="false">[1]Tables!Q$9</f>
        <v>0.011</v>
      </c>
      <c r="AT22" s="0" t="n">
        <f aca="false">(($B22+AO22)/(1-AP22))-($B22+AO22)</f>
        <v>0.261211293260474</v>
      </c>
      <c r="AU22" s="0" t="n">
        <f aca="false">AQ22+AR22+AS22</f>
        <v>0.251</v>
      </c>
      <c r="AW22" s="0" t="n">
        <f aca="false">[1]Tables!R$9</f>
        <v>0</v>
      </c>
      <c r="AX22" s="0" t="n">
        <f aca="false">[1]Tables!S$9</f>
        <v>0</v>
      </c>
      <c r="AY22" s="0" t="n">
        <f aca="false">[1]Tables!T$9</f>
        <v>0</v>
      </c>
      <c r="AZ22" s="0" t="n">
        <f aca="false">((B22+Z22)/(1-AW22))-(B22+Z22)</f>
        <v>0</v>
      </c>
      <c r="BA22" s="0" t="n">
        <f aca="false">AX22+AY22</f>
        <v>0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E23+F23</f>
        <v>0.38</v>
      </c>
      <c r="E23" s="41" t="n">
        <f aca="false">+[1]TETCO_TRANSCO!E22</f>
        <v>0.36</v>
      </c>
      <c r="F23" s="42" t="n">
        <f aca="false">+[1]TETCO_TRANSCO!F23</f>
        <v>0.02</v>
      </c>
      <c r="G23" s="38" t="n">
        <f aca="false">H23+I23</f>
        <v>0.43</v>
      </c>
      <c r="H23" s="43" t="n">
        <f aca="false">+E23</f>
        <v>0.36</v>
      </c>
      <c r="I23" s="41" t="n">
        <f aca="false">+F23+Q23</f>
        <v>0.07</v>
      </c>
      <c r="J23" s="40" t="n">
        <f aca="false">K23+L23</f>
        <v>0.7</v>
      </c>
      <c r="K23" s="41" t="n">
        <f aca="false">E23+0.32</f>
        <v>0.68</v>
      </c>
      <c r="L23" s="42" t="n">
        <f aca="false">F23</f>
        <v>0.02</v>
      </c>
      <c r="M23" s="38" t="n">
        <f aca="false">N23+O23</f>
        <v>0.43</v>
      </c>
      <c r="N23" s="43" t="n">
        <f aca="false">H23</f>
        <v>0.36</v>
      </c>
      <c r="O23" s="41" t="n">
        <f aca="false">I23</f>
        <v>0.07</v>
      </c>
      <c r="P23" s="41"/>
      <c r="Q23" s="42" t="n">
        <f aca="false">VLOOKUP(MONTH(A23),tblMthAdj,2,FALSE())</f>
        <v>0.05</v>
      </c>
      <c r="AA23" s="0" t="n">
        <f aca="false">[1]Tables!E$10</f>
        <v>-0.07</v>
      </c>
      <c r="AB23" s="0" t="n">
        <f aca="false">[1]Tables!F$10</f>
        <v>0.0597</v>
      </c>
      <c r="AC23" s="0" t="n">
        <f aca="false">[1]Tables!G$10</f>
        <v>0.02</v>
      </c>
      <c r="AD23" s="0" t="n">
        <f aca="false">[1]Tables!H$10</f>
        <v>0.185</v>
      </c>
      <c r="AE23" s="0" t="n">
        <f aca="false">[1]Tables!I$10</f>
        <v>0.011</v>
      </c>
      <c r="AF23" s="0" t="n">
        <f aca="false">((B23+AA23)/(1-AB23))-(B23+AA23)</f>
        <v>0.236184196533021</v>
      </c>
      <c r="AG23" s="0" t="n">
        <f aca="false">AC23+AD23+AE23</f>
        <v>0.216</v>
      </c>
      <c r="AI23" s="0" t="n">
        <f aca="false">[1]Tables!J$10</f>
        <v>0</v>
      </c>
      <c r="AJ23" s="0" t="n">
        <f aca="false">[1]Tables!K$10</f>
        <v>0</v>
      </c>
      <c r="AK23" s="0" t="n">
        <f aca="false">[1]Tables!L$10</f>
        <v>0</v>
      </c>
      <c r="AL23" s="0" t="n">
        <f aca="false">((B23+L23)/(1-AI23))-(B23+L23)</f>
        <v>0</v>
      </c>
      <c r="AM23" s="0" t="n">
        <f aca="false">AJ23+AK23</f>
        <v>0</v>
      </c>
      <c r="AO23" s="0" t="n">
        <f aca="false">[1]Tables!M$10</f>
        <v>-0.07</v>
      </c>
      <c r="AP23" s="0" t="n">
        <f aca="false">[1]Tables!N$10</f>
        <v>0.0667</v>
      </c>
      <c r="AQ23" s="0" t="n">
        <f aca="false">[1]Tables!O$10</f>
        <v>0.02</v>
      </c>
      <c r="AR23" s="0" t="n">
        <f aca="false">[1]Tables!P$10</f>
        <v>0.22</v>
      </c>
      <c r="AS23" s="0" t="n">
        <f aca="false">[1]Tables!Q$10</f>
        <v>0.011</v>
      </c>
      <c r="AT23" s="0" t="n">
        <f aca="false">(($B23+AO23)/(1-AP23))-($B23+AO23)</f>
        <v>0.265856637737062</v>
      </c>
      <c r="AU23" s="0" t="n">
        <f aca="false">AQ23+AR23+AS23</f>
        <v>0.251</v>
      </c>
      <c r="AW23" s="0" t="n">
        <f aca="false">[1]Tables!R$10</f>
        <v>0</v>
      </c>
      <c r="AX23" s="0" t="n">
        <f aca="false">[1]Tables!S$10</f>
        <v>0</v>
      </c>
      <c r="AY23" s="0" t="n">
        <f aca="false">[1]Tables!T$10</f>
        <v>0</v>
      </c>
      <c r="AZ23" s="0" t="n">
        <f aca="false">((B23+Z23)/(1-AW23))-(B23+Z23)</f>
        <v>0</v>
      </c>
      <c r="BA23" s="0" t="n">
        <f aca="false">AX23+AY23</f>
        <v>0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</v>
      </c>
      <c r="E24" s="41" t="n">
        <f aca="false">+[1]TETCO_TRANSCO!E24</f>
        <v>0.34</v>
      </c>
      <c r="F24" s="42" t="n">
        <v>-0.05</v>
      </c>
      <c r="G24" s="38" t="n">
        <f aca="false">H24+I24</f>
        <v>0.3</v>
      </c>
      <c r="H24" s="43" t="n">
        <f aca="false">+E24</f>
        <v>0.34</v>
      </c>
      <c r="I24" s="41" t="n">
        <v>-0.04</v>
      </c>
      <c r="J24" s="40" t="n">
        <f aca="false">K24+L24</f>
        <v>0.61</v>
      </c>
      <c r="K24" s="41" t="n">
        <f aca="false">E24+0.32</f>
        <v>0.66</v>
      </c>
      <c r="L24" s="42" t="n">
        <f aca="false">F24</f>
        <v>-0.05</v>
      </c>
      <c r="M24" s="38" t="n">
        <f aca="false">N24+O24</f>
        <v>0.3</v>
      </c>
      <c r="N24" s="43" t="n">
        <f aca="false">H24</f>
        <v>0.34</v>
      </c>
      <c r="O24" s="41" t="n">
        <f aca="false">I24</f>
        <v>-0.04</v>
      </c>
      <c r="P24" s="41"/>
      <c r="Q24" s="42" t="n">
        <f aca="false">VLOOKUP(MONTH(A24),tblMthAdj,2,FALSE())</f>
        <v>0.03</v>
      </c>
      <c r="AA24" s="0" t="n">
        <f aca="false">[1]Tables!E$11</f>
        <v>-0.07</v>
      </c>
      <c r="AB24" s="0" t="n">
        <f aca="false">[1]Tables!F$11</f>
        <v>0.0597</v>
      </c>
      <c r="AC24" s="0" t="n">
        <f aca="false">[1]Tables!G$11</f>
        <v>0.02</v>
      </c>
      <c r="AD24" s="0" t="n">
        <f aca="false">[1]Tables!H$11</f>
        <v>0.185</v>
      </c>
      <c r="AE24" s="0" t="n">
        <f aca="false">[1]Tables!I$11</f>
        <v>0.011</v>
      </c>
      <c r="AF24" s="0" t="n">
        <f aca="false">((B24+AA24)/(1-AB24))-(B24+AA24)</f>
        <v>0.239041263426566</v>
      </c>
      <c r="AG24" s="0" t="n">
        <f aca="false">AC24+AD24+AE24</f>
        <v>0.216</v>
      </c>
      <c r="AI24" s="0" t="n">
        <f aca="false">[1]Tables!J$11</f>
        <v>0</v>
      </c>
      <c r="AJ24" s="0" t="n">
        <f aca="false">[1]Tables!K$11</f>
        <v>0</v>
      </c>
      <c r="AK24" s="0" t="n">
        <f aca="false">[1]Tables!L$11</f>
        <v>0</v>
      </c>
      <c r="AL24" s="0" t="n">
        <f aca="false">((B24+L24)/(1-AI24))-(B24+L24)</f>
        <v>0</v>
      </c>
      <c r="AM24" s="0" t="n">
        <f aca="false">AJ24+AK24</f>
        <v>0</v>
      </c>
      <c r="AO24" s="0" t="n">
        <f aca="false">[1]Tables!M$11</f>
        <v>-0.07</v>
      </c>
      <c r="AP24" s="0" t="n">
        <f aca="false">[1]Tables!N$11</f>
        <v>0.0667</v>
      </c>
      <c r="AQ24" s="0" t="n">
        <f aca="false">[1]Tables!O$11</f>
        <v>0.02</v>
      </c>
      <c r="AR24" s="0" t="n">
        <f aca="false">[1]Tables!P$11</f>
        <v>0.22</v>
      </c>
      <c r="AS24" s="0" t="n">
        <f aca="false">[1]Tables!Q$11</f>
        <v>0.011</v>
      </c>
      <c r="AT24" s="0" t="n">
        <f aca="false">(($B24+AO24)/(1-AP24))-($B24+AO24)</f>
        <v>0.269072645451623</v>
      </c>
      <c r="AU24" s="0" t="n">
        <f aca="false">AQ24+AR24+AS24</f>
        <v>0.251</v>
      </c>
      <c r="AW24" s="0" t="n">
        <f aca="false">[1]Tables!R$11</f>
        <v>0</v>
      </c>
      <c r="AX24" s="0" t="n">
        <f aca="false">[1]Tables!S$11</f>
        <v>0</v>
      </c>
      <c r="AY24" s="0" t="n">
        <f aca="false">[1]Tables!T$11</f>
        <v>0</v>
      </c>
      <c r="AZ24" s="0" t="n">
        <f aca="false">((B24+Z24)/(1-AW24))-(B24+Z24)</f>
        <v>0</v>
      </c>
      <c r="BA24" s="0" t="n">
        <f aca="false">AX24+AY24</f>
        <v>0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0.3825</v>
      </c>
      <c r="E25" s="41" t="n">
        <f aca="false">+[1]TETCO_TRANSCO!E25</f>
        <v>0.3625</v>
      </c>
      <c r="F25" s="42" t="n">
        <f aca="false">+[1]TETCO_TRANSCO!F25</f>
        <v>0.02</v>
      </c>
      <c r="G25" s="38" t="n">
        <f aca="false">H25+I25</f>
        <v>0.4125</v>
      </c>
      <c r="H25" s="43" t="n">
        <f aca="false">+E25</f>
        <v>0.3625</v>
      </c>
      <c r="I25" s="41" t="n">
        <f aca="false">+F25+Q25</f>
        <v>0.05</v>
      </c>
      <c r="J25" s="40" t="n">
        <f aca="false">K25+L25</f>
        <v>0.7025</v>
      </c>
      <c r="K25" s="41" t="n">
        <f aca="false">E25+0.32</f>
        <v>0.6825</v>
      </c>
      <c r="L25" s="42" t="n">
        <f aca="false">F25</f>
        <v>0.02</v>
      </c>
      <c r="M25" s="38" t="n">
        <f aca="false">N25+O25</f>
        <v>0.4125</v>
      </c>
      <c r="N25" s="43" t="n">
        <f aca="false">H25</f>
        <v>0.3625</v>
      </c>
      <c r="O25" s="41" t="n">
        <f aca="false">I25</f>
        <v>0.05</v>
      </c>
      <c r="P25" s="41"/>
      <c r="Q25" s="42" t="n">
        <f aca="false">VLOOKUP(MONTH(A25),tblMthAdj,2,FALSE())</f>
        <v>0.03</v>
      </c>
      <c r="AA25" s="0" t="n">
        <f aca="false">[1]Tables!E$12</f>
        <v>-0.07</v>
      </c>
      <c r="AB25" s="0" t="n">
        <f aca="false">[1]Tables!F$12</f>
        <v>0.0597</v>
      </c>
      <c r="AC25" s="0" t="n">
        <f aca="false">[1]Tables!G$12</f>
        <v>0.04</v>
      </c>
      <c r="AD25" s="0" t="n">
        <f aca="false">[1]Tables!H$12</f>
        <v>0.185</v>
      </c>
      <c r="AE25" s="0" t="n">
        <f aca="false">[1]Tables!I$12</f>
        <v>0.011</v>
      </c>
      <c r="AF25" s="0" t="n">
        <f aca="false">((B25+AA25)/(1-AB25))-(B25+AA25)</f>
        <v>0.243803041582474</v>
      </c>
      <c r="AG25" s="0" t="n">
        <f aca="false">AC25+AD25+AE25</f>
        <v>0.236</v>
      </c>
      <c r="AI25" s="0" t="n">
        <f aca="false">[1]Tables!J$12</f>
        <v>0</v>
      </c>
      <c r="AJ25" s="0" t="n">
        <f aca="false">[1]Tables!K$12</f>
        <v>0</v>
      </c>
      <c r="AK25" s="0" t="n">
        <f aca="false">[1]Tables!L$12</f>
        <v>0</v>
      </c>
      <c r="AL25" s="0" t="n">
        <f aca="false">((B25+L25)/(1-AI25))-(B25+L25)</f>
        <v>0</v>
      </c>
      <c r="AM25" s="0" t="n">
        <f aca="false">AJ25+AK25</f>
        <v>0</v>
      </c>
      <c r="AO25" s="0" t="n">
        <f aca="false">[1]Tables!M$12</f>
        <v>-0.07</v>
      </c>
      <c r="AP25" s="0" t="n">
        <f aca="false">[1]Tables!N$12</f>
        <v>0.0667</v>
      </c>
      <c r="AQ25" s="0" t="n">
        <f aca="false">[1]Tables!O$12</f>
        <v>0.04</v>
      </c>
      <c r="AR25" s="0" t="n">
        <f aca="false">[1]Tables!P$12</f>
        <v>0.22</v>
      </c>
      <c r="AS25" s="0" t="n">
        <f aca="false">[1]Tables!Q$12</f>
        <v>0.011</v>
      </c>
      <c r="AT25" s="0" t="n">
        <f aca="false">(($B25+AO25)/(1-AP25))-($B25+AO25)</f>
        <v>0.274432658309225</v>
      </c>
      <c r="AU25" s="0" t="n">
        <f aca="false">AQ25+AR25+AS25</f>
        <v>0.271</v>
      </c>
      <c r="AW25" s="0" t="n">
        <f aca="false">[1]Tables!R$12</f>
        <v>0</v>
      </c>
      <c r="AX25" s="0" t="n">
        <f aca="false">[1]Tables!S$12</f>
        <v>0</v>
      </c>
      <c r="AY25" s="0" t="n">
        <f aca="false">[1]Tables!T$12</f>
        <v>0</v>
      </c>
      <c r="AZ25" s="0" t="n">
        <f aca="false">((B25+Z25)/(1-AW25))-(B25+Z25)</f>
        <v>0</v>
      </c>
      <c r="BA25" s="0" t="n">
        <f aca="false">AX25+AY25</f>
        <v>0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0.57</v>
      </c>
      <c r="E26" s="48" t="n">
        <f aca="false">+[1]TETCO_TRANSCO!E26</f>
        <v>0.49</v>
      </c>
      <c r="F26" s="49" t="n">
        <f aca="false">+[1]TETCO_TRANSCO!F26</f>
        <v>0.08</v>
      </c>
      <c r="G26" s="50" t="n">
        <f aca="false">H26+I26</f>
        <v>0.66</v>
      </c>
      <c r="H26" s="51" t="n">
        <f aca="false">+E26</f>
        <v>0.49</v>
      </c>
      <c r="I26" s="48" t="n">
        <f aca="false">+F26+Q26</f>
        <v>0.17</v>
      </c>
      <c r="J26" s="47" t="n">
        <f aca="false">K26+L26</f>
        <v>0.89</v>
      </c>
      <c r="K26" s="48" t="n">
        <f aca="false">E26+0.32</f>
        <v>0.81</v>
      </c>
      <c r="L26" s="49" t="n">
        <f aca="false">F26</f>
        <v>0.08</v>
      </c>
      <c r="M26" s="50" t="n">
        <f aca="false">N26+O26</f>
        <v>0.66</v>
      </c>
      <c r="N26" s="51" t="n">
        <f aca="false">H26</f>
        <v>0.49</v>
      </c>
      <c r="O26" s="48" t="n">
        <f aca="false">I26</f>
        <v>0.17</v>
      </c>
      <c r="P26" s="48"/>
      <c r="Q26" s="49" t="n">
        <f aca="false">VLOOKUP(MONTH(A26),tblMthAdj,2,FALSE())</f>
        <v>0.09</v>
      </c>
      <c r="AA26" s="0" t="n">
        <f aca="false">[1]Tables!E$13</f>
        <v>-0.07</v>
      </c>
      <c r="AB26" s="0" t="n">
        <f aca="false">[1]Tables!F$13</f>
        <v>0.0699</v>
      </c>
      <c r="AC26" s="0" t="n">
        <f aca="false">[1]Tables!G$13</f>
        <v>0.41</v>
      </c>
      <c r="AD26" s="0" t="n">
        <f aca="false">[1]Tables!H$13</f>
        <v>0.185</v>
      </c>
      <c r="AE26" s="0" t="n">
        <f aca="false">[1]Tables!I$13</f>
        <v>0.011</v>
      </c>
      <c r="AF26" s="0" t="n">
        <f aca="false">((B26+AA26)/(1-AB26))-(B26+AA26)</f>
        <v>0.303618965702612</v>
      </c>
      <c r="AG26" s="0" t="n">
        <f aca="false">AC26+AD26+AE26</f>
        <v>0.606</v>
      </c>
      <c r="AI26" s="0" t="n">
        <f aca="false">[1]Tables!J$13</f>
        <v>0.0128</v>
      </c>
      <c r="AJ26" s="0" t="n">
        <f aca="false">[1]Tables!K$13</f>
        <v>0.1848</v>
      </c>
      <c r="AK26" s="0" t="n">
        <f aca="false">[1]Tables!L$13</f>
        <v>0</v>
      </c>
      <c r="AL26" s="0" t="n">
        <f aca="false">((B26+L26)/(1-AI26))-(B26+L26)</f>
        <v>0.054327390599676</v>
      </c>
      <c r="AM26" s="0" t="n">
        <f aca="false">AJ26+AK26</f>
        <v>0.1848</v>
      </c>
      <c r="AO26" s="0" t="n">
        <f aca="false">[1]Tables!M$13</f>
        <v>-0.05</v>
      </c>
      <c r="AP26" s="0" t="n">
        <f aca="false">[1]Tables!N$13</f>
        <v>0.0782</v>
      </c>
      <c r="AQ26" s="0" t="n">
        <f aca="false">[1]Tables!O$13</f>
        <v>0.51</v>
      </c>
      <c r="AR26" s="0" t="n">
        <f aca="false">[1]Tables!P$13</f>
        <v>0.22</v>
      </c>
      <c r="AS26" s="0" t="n">
        <f aca="false">[1]Tables!Q$13</f>
        <v>0.011</v>
      </c>
      <c r="AT26" s="0" t="n">
        <f aca="false">(($B26+AO26)/(1-AP26))-($B26+AO26)</f>
        <v>0.344426122803212</v>
      </c>
      <c r="AU26" s="0" t="n">
        <f aca="false">AQ26+AR26+AS26</f>
        <v>0.741</v>
      </c>
      <c r="AW26" s="0" t="n">
        <f aca="false">[1]Tables!R$13</f>
        <v>0.0089</v>
      </c>
      <c r="AX26" s="0" t="n">
        <f aca="false">[1]Tables!S$13</f>
        <v>0.2176</v>
      </c>
      <c r="AY26" s="0" t="n">
        <f aca="false">[1]Tables!T$13</f>
        <v>0</v>
      </c>
      <c r="AZ26" s="0" t="n">
        <f aca="false">((B26+Z26)/(1-AW26))-(B26+Z26)</f>
        <v>0.0369074765412165</v>
      </c>
      <c r="BA26" s="0" t="n">
        <f aca="false">AX26+AY26</f>
        <v>0.2176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0.87</v>
      </c>
      <c r="E27" s="41" t="n">
        <f aca="false">+[1]TETCO_TRANSCO!E27</f>
        <v>0.79</v>
      </c>
      <c r="F27" s="42" t="n">
        <f aca="false">+[1]TETCO_TRANSCO!F27</f>
        <v>0.08</v>
      </c>
      <c r="G27" s="38" t="n">
        <f aca="false">H27+I27</f>
        <v>1.11</v>
      </c>
      <c r="H27" s="43" t="n">
        <f aca="false">+E27</f>
        <v>0.79</v>
      </c>
      <c r="I27" s="41" t="n">
        <f aca="false">+F27+Q27</f>
        <v>0.32</v>
      </c>
      <c r="J27" s="40" t="n">
        <f aca="false">K27+L27</f>
        <v>1.19</v>
      </c>
      <c r="K27" s="41" t="n">
        <f aca="false">E27+0.32</f>
        <v>1.11</v>
      </c>
      <c r="L27" s="42" t="n">
        <f aca="false">F27</f>
        <v>0.08</v>
      </c>
      <c r="M27" s="38" t="n">
        <f aca="false">N27+O27</f>
        <v>1.11</v>
      </c>
      <c r="N27" s="43" t="n">
        <f aca="false">H27</f>
        <v>0.79</v>
      </c>
      <c r="O27" s="41" t="n">
        <f aca="false">I27</f>
        <v>0.32</v>
      </c>
      <c r="P27" s="41"/>
      <c r="Q27" s="42" t="n">
        <f aca="false">VLOOKUP(MONTH(A27),tblMthAdj,2,FALSE())</f>
        <v>0.24</v>
      </c>
      <c r="AA27" s="0" t="n">
        <f aca="false">[1]Tables!E$14</f>
        <v>-0.05</v>
      </c>
      <c r="AB27" s="0" t="n">
        <f aca="false">[1]Tables!F$14</f>
        <v>0.0699</v>
      </c>
      <c r="AC27" s="0" t="n">
        <f aca="false">[1]Tables!G$14</f>
        <v>0.41</v>
      </c>
      <c r="AD27" s="0" t="n">
        <f aca="false">[1]Tables!H$14</f>
        <v>0.185</v>
      </c>
      <c r="AE27" s="0" t="n">
        <f aca="false">[1]Tables!I$14</f>
        <v>0.011</v>
      </c>
      <c r="AF27" s="0" t="n">
        <f aca="false">((B27+AA27)/(1-AB27))-(B27+AA27)</f>
        <v>0.319401139662402</v>
      </c>
      <c r="AG27" s="0" t="n">
        <f aca="false">AC27+AD27+AE27</f>
        <v>0.606</v>
      </c>
      <c r="AI27" s="0" t="n">
        <f aca="false">[1]Tables!J$14</f>
        <v>0.0128</v>
      </c>
      <c r="AJ27" s="0" t="n">
        <f aca="false">[1]Tables!K$14</f>
        <v>0.1848</v>
      </c>
      <c r="AK27" s="0" t="n">
        <f aca="false">[1]Tables!L$14</f>
        <v>0</v>
      </c>
      <c r="AL27" s="0" t="n">
        <f aca="false">((B27+L27)/(1-AI27))-(B27+L27)</f>
        <v>0.05679092382496</v>
      </c>
      <c r="AM27" s="0" t="n">
        <f aca="false">AJ27+AK27</f>
        <v>0.1848</v>
      </c>
      <c r="AO27" s="0" t="n">
        <f aca="false">[1]Tables!M$14</f>
        <v>-0.05</v>
      </c>
      <c r="AP27" s="0" t="n">
        <f aca="false">[1]Tables!N$14</f>
        <v>0.0782</v>
      </c>
      <c r="AQ27" s="0" t="n">
        <f aca="false">[1]Tables!O$14</f>
        <v>0.51</v>
      </c>
      <c r="AR27" s="0" t="n">
        <f aca="false">[1]Tables!P$14</f>
        <v>0.22</v>
      </c>
      <c r="AS27" s="0" t="n">
        <f aca="false">[1]Tables!Q$14</f>
        <v>0.011</v>
      </c>
      <c r="AT27" s="0" t="n">
        <f aca="false">(($B27+AO27)/(1-AP27))-($B27+AO27)</f>
        <v>0.360544586678238</v>
      </c>
      <c r="AU27" s="0" t="n">
        <f aca="false">AQ27+AR27+AS27</f>
        <v>0.741</v>
      </c>
      <c r="AW27" s="0" t="n">
        <f aca="false">[1]Tables!R$14</f>
        <v>0.0089</v>
      </c>
      <c r="AX27" s="0" t="n">
        <f aca="false">[1]Tables!S$14</f>
        <v>0.2176</v>
      </c>
      <c r="AY27" s="0" t="n">
        <f aca="false">[1]Tables!T$14</f>
        <v>0</v>
      </c>
      <c r="AZ27" s="0" t="n">
        <f aca="false">((B27+Z27)/(1-AW27))-(B27+Z27)</f>
        <v>0.0386136615881343</v>
      </c>
      <c r="BA27" s="0" t="n">
        <f aca="false">AX27+AY27</f>
        <v>0.2176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1.24</v>
      </c>
      <c r="E28" s="41" t="n">
        <f aca="false">+[1]TETCO_TRANSCO!E28</f>
        <v>1.16</v>
      </c>
      <c r="F28" s="42" t="n">
        <f aca="false">+[1]TETCO_TRANSCO!F28</f>
        <v>0.08</v>
      </c>
      <c r="G28" s="38" t="n">
        <f aca="false">H28+I28</f>
        <v>1.51</v>
      </c>
      <c r="H28" s="43" t="n">
        <f aca="false">+E28</f>
        <v>1.16</v>
      </c>
      <c r="I28" s="41" t="n">
        <f aca="false">+F28+Q28</f>
        <v>0.35</v>
      </c>
      <c r="J28" s="40" t="n">
        <f aca="false">K28+L28</f>
        <v>1.56</v>
      </c>
      <c r="K28" s="41" t="n">
        <f aca="false">E28+0.32</f>
        <v>1.48</v>
      </c>
      <c r="L28" s="42" t="n">
        <f aca="false">F28</f>
        <v>0.08</v>
      </c>
      <c r="M28" s="38" t="n">
        <f aca="false">N28+O28</f>
        <v>1.51</v>
      </c>
      <c r="N28" s="43" t="n">
        <f aca="false">H28</f>
        <v>1.16</v>
      </c>
      <c r="O28" s="41" t="n">
        <f aca="false">I28</f>
        <v>0.35</v>
      </c>
      <c r="P28" s="41"/>
      <c r="Q28" s="42" t="n">
        <f aca="false">VLOOKUP(MONTH(A28),tblMthAdj,2,FALSE())</f>
        <v>0.27</v>
      </c>
      <c r="AA28" s="0" t="n">
        <f aca="false">[1]Tables!E$3</f>
        <v>-0.05</v>
      </c>
      <c r="AB28" s="0" t="n">
        <f aca="false">[1]Tables!F$3</f>
        <v>0.0699</v>
      </c>
      <c r="AC28" s="0" t="n">
        <f aca="false">[1]Tables!G$3</f>
        <v>0.41</v>
      </c>
      <c r="AD28" s="0" t="n">
        <f aca="false">[1]Tables!H$3</f>
        <v>0.185</v>
      </c>
      <c r="AE28" s="0" t="n">
        <f aca="false">[1]Tables!I$3</f>
        <v>0.011</v>
      </c>
      <c r="AF28" s="0" t="n">
        <f aca="false">((B28+AA28)/(1-AB28))-(B28+AA28)</f>
        <v>0.325413396408989</v>
      </c>
      <c r="AG28" s="0" t="n">
        <f aca="false">AC28+AD28+AE28</f>
        <v>0.606</v>
      </c>
      <c r="AI28" s="0" t="n">
        <f aca="false">[1]Tables!J$3</f>
        <v>0.0128</v>
      </c>
      <c r="AJ28" s="0" t="n">
        <f aca="false">[1]Tables!K$3</f>
        <v>0.1848</v>
      </c>
      <c r="AK28" s="0" t="n">
        <f aca="false">[1]Tables!L$3</f>
        <v>0</v>
      </c>
      <c r="AL28" s="0" t="n">
        <f aca="false">((B28+L28)/(1-AI28))-(B28+L28)</f>
        <v>0.0578282009724473</v>
      </c>
      <c r="AM28" s="0" t="n">
        <f aca="false">AJ28+AK28</f>
        <v>0.1848</v>
      </c>
      <c r="AO28" s="0" t="n">
        <f aca="false">[1]Tables!M$3</f>
        <v>-0.05</v>
      </c>
      <c r="AP28" s="0" t="n">
        <f aca="false">[1]Tables!N$3</f>
        <v>0.0782</v>
      </c>
      <c r="AQ28" s="0" t="n">
        <f aca="false">[1]Tables!O$3</f>
        <v>0.51</v>
      </c>
      <c r="AR28" s="0" t="n">
        <f aca="false">[1]Tables!P$3</f>
        <v>0.22</v>
      </c>
      <c r="AS28" s="0" t="n">
        <f aca="false">[1]Tables!Q$3</f>
        <v>0.011</v>
      </c>
      <c r="AT28" s="0" t="n">
        <f aca="false">(($B28+AO28)/(1-AP28))-($B28+AO28)</f>
        <v>0.367331308309828</v>
      </c>
      <c r="AU28" s="0" t="n">
        <f aca="false">AQ28+AR28+AS28</f>
        <v>0.741</v>
      </c>
      <c r="AW28" s="0" t="n">
        <f aca="false">[1]Tables!R$3</f>
        <v>0.0089</v>
      </c>
      <c r="AX28" s="0" t="n">
        <f aca="false">[1]Tables!S$3</f>
        <v>0.2176</v>
      </c>
      <c r="AY28" s="0" t="n">
        <f aca="false">[1]Tables!T$3</f>
        <v>0</v>
      </c>
      <c r="AZ28" s="0" t="n">
        <f aca="false">((B28+Z28)/(1-AW28))-(B28+Z28)</f>
        <v>0.0393320552920997</v>
      </c>
      <c r="BA28" s="0" t="n">
        <f aca="false">AX28+AY28</f>
        <v>0.2176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1.24</v>
      </c>
      <c r="E29" s="41" t="n">
        <f aca="false">+[1]TETCO_TRANSCO!E29</f>
        <v>1.16</v>
      </c>
      <c r="F29" s="42" t="n">
        <f aca="false">+[1]TETCO_TRANSCO!F29</f>
        <v>0.08</v>
      </c>
      <c r="G29" s="38" t="n">
        <f aca="false">H29+I29</f>
        <v>1.51</v>
      </c>
      <c r="H29" s="43" t="n">
        <f aca="false">+E29</f>
        <v>1.16</v>
      </c>
      <c r="I29" s="41" t="n">
        <f aca="false">+F29+Q29</f>
        <v>0.35</v>
      </c>
      <c r="J29" s="40" t="n">
        <f aca="false">K29+L29</f>
        <v>1.56</v>
      </c>
      <c r="K29" s="41" t="n">
        <f aca="false">E29+0.32</f>
        <v>1.48</v>
      </c>
      <c r="L29" s="42" t="n">
        <f aca="false">F29</f>
        <v>0.08</v>
      </c>
      <c r="M29" s="38" t="n">
        <f aca="false">N29+O29</f>
        <v>1.51</v>
      </c>
      <c r="N29" s="43" t="n">
        <f aca="false">H29</f>
        <v>1.16</v>
      </c>
      <c r="O29" s="41" t="n">
        <f aca="false">I29</f>
        <v>0.35</v>
      </c>
      <c r="P29" s="41"/>
      <c r="Q29" s="42" t="n">
        <f aca="false">VLOOKUP(MONTH(A29),tblMthAdj,2,FALSE())</f>
        <v>0.27</v>
      </c>
      <c r="AA29" s="0" t="n">
        <f aca="false">[1]Tables!E$4</f>
        <v>-0.05</v>
      </c>
      <c r="AB29" s="0" t="n">
        <f aca="false">[1]Tables!F$4</f>
        <v>0.0699</v>
      </c>
      <c r="AC29" s="0" t="n">
        <f aca="false">[1]Tables!G$4</f>
        <v>0.41</v>
      </c>
      <c r="AD29" s="0" t="n">
        <f aca="false">[1]Tables!H$4</f>
        <v>0.185</v>
      </c>
      <c r="AE29" s="0" t="n">
        <f aca="false">[1]Tables!I$4</f>
        <v>0.011</v>
      </c>
      <c r="AF29" s="0" t="n">
        <f aca="false">((B29+AA29)/(1-AB29))-(B29+AA29)</f>
        <v>0.314891947102462</v>
      </c>
      <c r="AG29" s="0" t="n">
        <f aca="false">AC29+AD29+AE29</f>
        <v>0.606</v>
      </c>
      <c r="AI29" s="0" t="n">
        <f aca="false">[1]Tables!J$4</f>
        <v>0.0128</v>
      </c>
      <c r="AJ29" s="0" t="n">
        <f aca="false">[1]Tables!K$4</f>
        <v>0.1848</v>
      </c>
      <c r="AK29" s="0" t="n">
        <f aca="false">[1]Tables!L$4</f>
        <v>0</v>
      </c>
      <c r="AL29" s="0" t="n">
        <f aca="false">((B29+L29)/(1-AI29))-(B29+L29)</f>
        <v>0.056012965964344</v>
      </c>
      <c r="AM29" s="0" t="n">
        <f aca="false">AJ29+AK29</f>
        <v>0.1848</v>
      </c>
      <c r="AO29" s="0" t="n">
        <f aca="false">[1]Tables!M$4</f>
        <v>-0.05</v>
      </c>
      <c r="AP29" s="0" t="n">
        <f aca="false">[1]Tables!N$4</f>
        <v>0.0782</v>
      </c>
      <c r="AQ29" s="0" t="n">
        <f aca="false">[1]Tables!O$4</f>
        <v>0.51</v>
      </c>
      <c r="AR29" s="0" t="n">
        <f aca="false">[1]Tables!P$4</f>
        <v>0.22</v>
      </c>
      <c r="AS29" s="0" t="n">
        <f aca="false">[1]Tables!Q$4</f>
        <v>0.011</v>
      </c>
      <c r="AT29" s="0" t="n">
        <f aca="false">(($B29+AO29)/(1-AP29))-($B29+AO29)</f>
        <v>0.355454545454545</v>
      </c>
      <c r="AU29" s="0" t="n">
        <f aca="false">AQ29+AR29+AS29</f>
        <v>0.741</v>
      </c>
      <c r="AW29" s="0" t="n">
        <f aca="false">[1]Tables!R$4</f>
        <v>0.0089</v>
      </c>
      <c r="AX29" s="0" t="n">
        <f aca="false">[1]Tables!S$4</f>
        <v>0.2176</v>
      </c>
      <c r="AY29" s="0" t="n">
        <f aca="false">[1]Tables!T$4</f>
        <v>0</v>
      </c>
      <c r="AZ29" s="0" t="n">
        <f aca="false">((B29+Z29)/(1-AW29))-(B29+Z29)</f>
        <v>0.0380748663101604</v>
      </c>
      <c r="BA29" s="0" t="n">
        <f aca="false">AX29+AY29</f>
        <v>0.2176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0.61</v>
      </c>
      <c r="E30" s="41" t="n">
        <f aca="false">+[1]TETCO_TRANSCO!E30</f>
        <v>0.53</v>
      </c>
      <c r="F30" s="42" t="n">
        <f aca="false">+[1]TETCO_TRANSCO!F30</f>
        <v>0.08</v>
      </c>
      <c r="G30" s="38" t="n">
        <f aca="false">H30+I30</f>
        <v>0.71</v>
      </c>
      <c r="H30" s="43" t="n">
        <f aca="false">+E30</f>
        <v>0.53</v>
      </c>
      <c r="I30" s="41" t="n">
        <f aca="false">+F30+Q30</f>
        <v>0.18</v>
      </c>
      <c r="J30" s="40" t="n">
        <f aca="false">K30+L30</f>
        <v>0.93</v>
      </c>
      <c r="K30" s="41" t="n">
        <f aca="false">E30+0.32</f>
        <v>0.85</v>
      </c>
      <c r="L30" s="42" t="n">
        <f aca="false">F30</f>
        <v>0.08</v>
      </c>
      <c r="M30" s="38" t="n">
        <f aca="false">N30+O30</f>
        <v>0.71</v>
      </c>
      <c r="N30" s="43" t="n">
        <f aca="false">H30</f>
        <v>0.53</v>
      </c>
      <c r="O30" s="41" t="n">
        <f aca="false">I30</f>
        <v>0.18</v>
      </c>
      <c r="P30" s="41"/>
      <c r="Q30" s="42" t="n">
        <f aca="false">VLOOKUP(MONTH(A30),tblMthAdj,2,FALSE())</f>
        <v>0.1</v>
      </c>
      <c r="AA30" s="0" t="n">
        <f aca="false">[1]Tables!E$5</f>
        <v>-0.05</v>
      </c>
      <c r="AB30" s="0" t="n">
        <f aca="false">[1]Tables!F$5</f>
        <v>0.0699</v>
      </c>
      <c r="AC30" s="0" t="n">
        <f aca="false">[1]Tables!G$5</f>
        <v>0.41</v>
      </c>
      <c r="AD30" s="0" t="n">
        <f aca="false">[1]Tables!H$5</f>
        <v>0.185</v>
      </c>
      <c r="AE30" s="0" t="n">
        <f aca="false">[1]Tables!I$5</f>
        <v>0.011</v>
      </c>
      <c r="AF30" s="0" t="n">
        <f aca="false">((B30+AA30)/(1-AB30))-(B30+AA30)</f>
        <v>0.297606708956026</v>
      </c>
      <c r="AG30" s="0" t="n">
        <f aca="false">AC30+AD30+AE30</f>
        <v>0.606</v>
      </c>
      <c r="AI30" s="0" t="n">
        <f aca="false">[1]Tables!J$5</f>
        <v>0.0128</v>
      </c>
      <c r="AJ30" s="0" t="n">
        <f aca="false">[1]Tables!K$5</f>
        <v>0.1848</v>
      </c>
      <c r="AK30" s="0" t="n">
        <f aca="false">[1]Tables!L$5</f>
        <v>0</v>
      </c>
      <c r="AL30" s="0" t="n">
        <f aca="false">((B30+L30)/(1-AI30))-(B30+L30)</f>
        <v>0.0530307941653163</v>
      </c>
      <c r="AM30" s="0" t="n">
        <f aca="false">AJ30+AK30</f>
        <v>0.1848</v>
      </c>
      <c r="AO30" s="0" t="n">
        <f aca="false">[1]Tables!M$5</f>
        <v>-0.05</v>
      </c>
      <c r="AP30" s="0" t="n">
        <f aca="false">[1]Tables!N$5</f>
        <v>0.0782</v>
      </c>
      <c r="AQ30" s="0" t="n">
        <f aca="false">[1]Tables!O$5</f>
        <v>0.51</v>
      </c>
      <c r="AR30" s="0" t="n">
        <f aca="false">[1]Tables!P$5</f>
        <v>0.22</v>
      </c>
      <c r="AS30" s="0" t="n">
        <f aca="false">[1]Tables!Q$5</f>
        <v>0.011</v>
      </c>
      <c r="AT30" s="0" t="n">
        <f aca="false">(($B30+AO30)/(1-AP30))-($B30+AO30)</f>
        <v>0.335942720763724</v>
      </c>
      <c r="AU30" s="0" t="n">
        <f aca="false">AQ30+AR30+AS30</f>
        <v>0.741</v>
      </c>
      <c r="AW30" s="0" t="n">
        <f aca="false">[1]Tables!R$5</f>
        <v>0.0089</v>
      </c>
      <c r="AX30" s="0" t="n">
        <f aca="false">[1]Tables!S$5</f>
        <v>0.2176</v>
      </c>
      <c r="AY30" s="0" t="n">
        <f aca="false">[1]Tables!T$5</f>
        <v>0</v>
      </c>
      <c r="AZ30" s="0" t="n">
        <f aca="false">((B30+Z30)/(1-AW30))-(B30+Z30)</f>
        <v>0.0360094844112604</v>
      </c>
      <c r="BA30" s="0" t="n">
        <f aca="false">AX30+AY30</f>
        <v>0.2176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0.41</v>
      </c>
      <c r="E31" s="48" t="n">
        <f aca="false">+[1]TETCO_TRANSCO!E31</f>
        <v>0.39</v>
      </c>
      <c r="F31" s="49" t="n">
        <f aca="false">+[1]TETCO_TRANSCO!F31</f>
        <v>0.02</v>
      </c>
      <c r="G31" s="50" t="n">
        <f aca="false">H31+I31</f>
        <v>0.44</v>
      </c>
      <c r="H31" s="51" t="n">
        <f aca="false">+E31</f>
        <v>0.39</v>
      </c>
      <c r="I31" s="48" t="n">
        <f aca="false">+F31+Q31</f>
        <v>0.05</v>
      </c>
      <c r="J31" s="47" t="n">
        <f aca="false">K31+L31</f>
        <v>0.73</v>
      </c>
      <c r="K31" s="48" t="n">
        <f aca="false">E31+0.32</f>
        <v>0.71</v>
      </c>
      <c r="L31" s="49" t="n">
        <f aca="false">F31</f>
        <v>0.02</v>
      </c>
      <c r="M31" s="50" t="n">
        <f aca="false">N31+O31</f>
        <v>0.44</v>
      </c>
      <c r="N31" s="51" t="n">
        <f aca="false">H31</f>
        <v>0.39</v>
      </c>
      <c r="O31" s="48" t="n">
        <f aca="false">I31</f>
        <v>0.05</v>
      </c>
      <c r="P31" s="48"/>
      <c r="Q31" s="49" t="n">
        <f aca="false">VLOOKUP(MONTH(A31),tblMthAdj,2,FALSE())</f>
        <v>0.03</v>
      </c>
      <c r="AA31" s="0" t="n">
        <f aca="false">[1]Tables!E$6</f>
        <v>-0.07</v>
      </c>
      <c r="AB31" s="0" t="n">
        <f aca="false">[1]Tables!F$6</f>
        <v>0.0597</v>
      </c>
      <c r="AC31" s="0" t="n">
        <f aca="false">[1]Tables!G$6</f>
        <v>0.04</v>
      </c>
      <c r="AD31" s="0" t="n">
        <f aca="false">[1]Tables!H$6</f>
        <v>0.185</v>
      </c>
      <c r="AE31" s="0" t="n">
        <f aca="false">[1]Tables!I$6</f>
        <v>0.011</v>
      </c>
      <c r="AF31" s="0" t="n">
        <f aca="false">((B31+AA31)/(1-AB31))-(B31+AA31)</f>
        <v>0.22647016909497</v>
      </c>
      <c r="AG31" s="0" t="n">
        <f aca="false">AC31+AD31+AE31</f>
        <v>0.236</v>
      </c>
      <c r="AI31" s="0" t="n">
        <f aca="false">[1]Tables!J$6</f>
        <v>0</v>
      </c>
      <c r="AJ31" s="0" t="n">
        <f aca="false">[1]Tables!K$6</f>
        <v>0</v>
      </c>
      <c r="AK31" s="0" t="n">
        <f aca="false">[1]Tables!L$6</f>
        <v>0</v>
      </c>
      <c r="AL31" s="0" t="n">
        <f aca="false">((B31+L31)/(1-AI31))-(B31+L31)</f>
        <v>0</v>
      </c>
      <c r="AM31" s="0" t="n">
        <f aca="false">AJ31+AK31</f>
        <v>0</v>
      </c>
      <c r="AO31" s="0" t="n">
        <f aca="false">[1]Tables!M$6</f>
        <v>-0.07</v>
      </c>
      <c r="AP31" s="0" t="n">
        <f aca="false">[1]Tables!N$6</f>
        <v>0.0667</v>
      </c>
      <c r="AQ31" s="0" t="n">
        <f aca="false">[1]Tables!O$6</f>
        <v>0.04</v>
      </c>
      <c r="AR31" s="0" t="n">
        <f aca="false">[1]Tables!P$6</f>
        <v>0.22</v>
      </c>
      <c r="AS31" s="0" t="n">
        <f aca="false">[1]Tables!Q$6</f>
        <v>0.011</v>
      </c>
      <c r="AT31" s="0" t="n">
        <f aca="false">(($B31+AO31)/(1-AP31))-($B31+AO31)</f>
        <v>0.254922211507554</v>
      </c>
      <c r="AU31" s="0" t="n">
        <f aca="false">AQ31+AR31+AS31</f>
        <v>0.271</v>
      </c>
      <c r="AW31" s="0" t="n">
        <f aca="false">[1]Tables!R$6</f>
        <v>0</v>
      </c>
      <c r="AX31" s="0" t="n">
        <f aca="false">[1]Tables!S$6</f>
        <v>0</v>
      </c>
      <c r="AY31" s="0" t="n">
        <f aca="false">[1]Tables!T$6</f>
        <v>0</v>
      </c>
      <c r="AZ31" s="0" t="n">
        <f aca="false">((B31+Z31)/(1-AW31))-(B31+Z31)</f>
        <v>0</v>
      </c>
      <c r="BA31" s="0" t="n">
        <f aca="false">AX31+AY31</f>
        <v>0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0.36</v>
      </c>
      <c r="E32" s="41" t="n">
        <f aca="false">+[1]TETCO_TRANSCO!E32</f>
        <v>0.34</v>
      </c>
      <c r="F32" s="42" t="n">
        <f aca="false">+[1]TETCO_TRANSCO!F32</f>
        <v>0.02</v>
      </c>
      <c r="G32" s="38" t="n">
        <f aca="false">H32+I32</f>
        <v>0.39</v>
      </c>
      <c r="H32" s="43" t="n">
        <f aca="false">+E32</f>
        <v>0.34</v>
      </c>
      <c r="I32" s="41" t="n">
        <f aca="false">+F32+Q32</f>
        <v>0.05</v>
      </c>
      <c r="J32" s="40" t="n">
        <f aca="false">K32+L32</f>
        <v>0.68</v>
      </c>
      <c r="K32" s="41" t="n">
        <f aca="false">E32+0.32</f>
        <v>0.66</v>
      </c>
      <c r="L32" s="42" t="n">
        <f aca="false">F32</f>
        <v>0.02</v>
      </c>
      <c r="M32" s="38" t="n">
        <f aca="false">N32+O32</f>
        <v>0.39</v>
      </c>
      <c r="N32" s="43" t="n">
        <f aca="false">H32</f>
        <v>0.34</v>
      </c>
      <c r="O32" s="41" t="n">
        <f aca="false">I32</f>
        <v>0.05</v>
      </c>
      <c r="P32" s="41"/>
      <c r="Q32" s="42" t="n">
        <f aca="false">VLOOKUP(MONTH(A32),tblMthAdj,2,FALSE())</f>
        <v>0.03</v>
      </c>
      <c r="AA32" s="0" t="n">
        <f aca="false">[1]Tables!E$7</f>
        <v>-0.07</v>
      </c>
      <c r="AB32" s="0" t="n">
        <f aca="false">[1]Tables!F$7</f>
        <v>0.0597</v>
      </c>
      <c r="AC32" s="0" t="n">
        <f aca="false">[1]Tables!G$7</f>
        <v>0.02</v>
      </c>
      <c r="AD32" s="0" t="n">
        <f aca="false">[1]Tables!H$7</f>
        <v>0.185</v>
      </c>
      <c r="AE32" s="0" t="n">
        <f aca="false">[1]Tables!I$7</f>
        <v>0.011</v>
      </c>
      <c r="AF32" s="0" t="n">
        <f aca="false">((B32+AA32)/(1-AB32))-(B32+AA32)</f>
        <v>0.225390832712964</v>
      </c>
      <c r="AG32" s="0" t="n">
        <f aca="false">AC32+AD32+AE32</f>
        <v>0.216</v>
      </c>
      <c r="AI32" s="0" t="n">
        <f aca="false">[1]Tables!J$7</f>
        <v>0</v>
      </c>
      <c r="AJ32" s="0" t="n">
        <f aca="false">[1]Tables!K$7</f>
        <v>0</v>
      </c>
      <c r="AK32" s="0" t="n">
        <f aca="false">[1]Tables!L$7</f>
        <v>0</v>
      </c>
      <c r="AL32" s="0" t="n">
        <f aca="false">((B32+L32)/(1-AI32))-(B32+L32)</f>
        <v>0</v>
      </c>
      <c r="AM32" s="0" t="n">
        <f aca="false">AJ32+AK32</f>
        <v>0</v>
      </c>
      <c r="AO32" s="0" t="n">
        <f aca="false">[1]Tables!M$7</f>
        <v>-0.07</v>
      </c>
      <c r="AP32" s="0" t="n">
        <f aca="false">[1]Tables!N$7</f>
        <v>0.0667</v>
      </c>
      <c r="AQ32" s="0" t="n">
        <f aca="false">[1]Tables!O$7</f>
        <v>0.02</v>
      </c>
      <c r="AR32" s="0" t="n">
        <f aca="false">[1]Tables!P$7</f>
        <v>0.22</v>
      </c>
      <c r="AS32" s="0" t="n">
        <f aca="false">[1]Tables!Q$7</f>
        <v>0.011</v>
      </c>
      <c r="AT32" s="0" t="n">
        <f aca="false">(($B32+AO32)/(1-AP32))-($B32+AO32)</f>
        <v>0.253707275259831</v>
      </c>
      <c r="AU32" s="0" t="n">
        <f aca="false">AQ32+AR32+AS32</f>
        <v>0.251</v>
      </c>
      <c r="AW32" s="0" t="n">
        <f aca="false">[1]Tables!R$7</f>
        <v>0</v>
      </c>
      <c r="AX32" s="0" t="n">
        <f aca="false">[1]Tables!S$7</f>
        <v>0</v>
      </c>
      <c r="AY32" s="0" t="n">
        <f aca="false">[1]Tables!T$7</f>
        <v>0</v>
      </c>
      <c r="AZ32" s="0" t="n">
        <f aca="false">((B32+Z32)/(1-AW32))-(B32+Z32)</f>
        <v>0</v>
      </c>
      <c r="BA32" s="0" t="n">
        <f aca="false">AX32+AY32</f>
        <v>0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0.385</v>
      </c>
      <c r="E33" s="41" t="n">
        <f aca="false">+[1]TETCO_TRANSCO!E33</f>
        <v>0.365</v>
      </c>
      <c r="F33" s="42" t="n">
        <f aca="false">+[1]TETCO_TRANSCO!F33</f>
        <v>0.02</v>
      </c>
      <c r="G33" s="38" t="n">
        <f aca="false">H33+I33</f>
        <v>0.425</v>
      </c>
      <c r="H33" s="43" t="n">
        <f aca="false">+E33</f>
        <v>0.365</v>
      </c>
      <c r="I33" s="41" t="n">
        <f aca="false">+F33+Q33</f>
        <v>0.06</v>
      </c>
      <c r="J33" s="40" t="n">
        <f aca="false">K33+L33</f>
        <v>0.705</v>
      </c>
      <c r="K33" s="41" t="n">
        <f aca="false">E33+0.32</f>
        <v>0.685</v>
      </c>
      <c r="L33" s="42" t="n">
        <f aca="false">F33</f>
        <v>0.02</v>
      </c>
      <c r="M33" s="38" t="n">
        <f aca="false">N33+O33</f>
        <v>0.425</v>
      </c>
      <c r="N33" s="43" t="n">
        <f aca="false">H33</f>
        <v>0.365</v>
      </c>
      <c r="O33" s="41" t="n">
        <f aca="false">I33</f>
        <v>0.06</v>
      </c>
      <c r="P33" s="41"/>
      <c r="Q33" s="42" t="n">
        <f aca="false">VLOOKUP(MONTH(A33),tblMthAdj,2,FALSE())</f>
        <v>0.04</v>
      </c>
      <c r="AA33" s="0" t="n">
        <f aca="false">[1]Tables!E$8</f>
        <v>-0.07</v>
      </c>
      <c r="AB33" s="0" t="n">
        <f aca="false">[1]Tables!F$8</f>
        <v>0.0597</v>
      </c>
      <c r="AC33" s="0" t="n">
        <f aca="false">[1]Tables!G$8</f>
        <v>0.02</v>
      </c>
      <c r="AD33" s="0" t="n">
        <f aca="false">[1]Tables!H$8</f>
        <v>0.185</v>
      </c>
      <c r="AE33" s="0" t="n">
        <f aca="false">[1]Tables!I$8</f>
        <v>0.011</v>
      </c>
      <c r="AF33" s="0" t="n">
        <f aca="false">((B33+AA33)/(1-AB33))-(B33+AA33)</f>
        <v>0.228565351483569</v>
      </c>
      <c r="AG33" s="0" t="n">
        <f aca="false">AC33+AD33+AE33</f>
        <v>0.216</v>
      </c>
      <c r="AI33" s="0" t="n">
        <f aca="false">[1]Tables!J$8</f>
        <v>0</v>
      </c>
      <c r="AJ33" s="0" t="n">
        <f aca="false">[1]Tables!K$8</f>
        <v>0</v>
      </c>
      <c r="AK33" s="0" t="n">
        <f aca="false">[1]Tables!L$8</f>
        <v>0</v>
      </c>
      <c r="AL33" s="0" t="n">
        <f aca="false">((B33+L33)/(1-AI33))-(B33+L33)</f>
        <v>0</v>
      </c>
      <c r="AM33" s="0" t="n">
        <f aca="false">AJ33+AK33</f>
        <v>0</v>
      </c>
      <c r="AO33" s="0" t="n">
        <f aca="false">[1]Tables!M$8</f>
        <v>-0.07</v>
      </c>
      <c r="AP33" s="0" t="n">
        <f aca="false">[1]Tables!N$8</f>
        <v>0.0667</v>
      </c>
      <c r="AQ33" s="0" t="n">
        <f aca="false">[1]Tables!O$8</f>
        <v>0.02</v>
      </c>
      <c r="AR33" s="0" t="n">
        <f aca="false">[1]Tables!P$8</f>
        <v>0.22</v>
      </c>
      <c r="AS33" s="0" t="n">
        <f aca="false">[1]Tables!Q$8</f>
        <v>0.011</v>
      </c>
      <c r="AT33" s="0" t="n">
        <f aca="false">(($B33+AO33)/(1-AP33))-($B33+AO33)</f>
        <v>0.257280617164899</v>
      </c>
      <c r="AU33" s="0" t="n">
        <f aca="false">AQ33+AR33+AS33</f>
        <v>0.251</v>
      </c>
      <c r="AW33" s="0" t="n">
        <f aca="false">[1]Tables!R$8</f>
        <v>0</v>
      </c>
      <c r="AX33" s="0" t="n">
        <f aca="false">[1]Tables!S$8</f>
        <v>0</v>
      </c>
      <c r="AY33" s="0" t="n">
        <f aca="false">[1]Tables!T$8</f>
        <v>0</v>
      </c>
      <c r="AZ33" s="0" t="n">
        <f aca="false">((B33+Z33)/(1-AW33))-(B33+Z33)</f>
        <v>0</v>
      </c>
      <c r="BA33" s="0" t="n">
        <f aca="false">AX33+AY33</f>
        <v>0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0.38</v>
      </c>
      <c r="E34" s="41" t="n">
        <f aca="false">+[1]TETCO_TRANSCO!E34</f>
        <v>0.36</v>
      </c>
      <c r="F34" s="42" t="n">
        <f aca="false">+[1]TETCO_TRANSCO!F34</f>
        <v>0.02</v>
      </c>
      <c r="G34" s="38" t="n">
        <f aca="false">H34+I34</f>
        <v>0.43</v>
      </c>
      <c r="H34" s="43" t="n">
        <f aca="false">+E34</f>
        <v>0.36</v>
      </c>
      <c r="I34" s="41" t="n">
        <f aca="false">+F34+Q34</f>
        <v>0.07</v>
      </c>
      <c r="J34" s="40" t="n">
        <f aca="false">K34+L34</f>
        <v>0.7</v>
      </c>
      <c r="K34" s="41" t="n">
        <f aca="false">E34+0.32</f>
        <v>0.68</v>
      </c>
      <c r="L34" s="42" t="n">
        <f aca="false">F34</f>
        <v>0.02</v>
      </c>
      <c r="M34" s="38" t="n">
        <f aca="false">N34+O34</f>
        <v>0.43</v>
      </c>
      <c r="N34" s="43" t="n">
        <f aca="false">H34</f>
        <v>0.36</v>
      </c>
      <c r="O34" s="41" t="n">
        <f aca="false">I34</f>
        <v>0.07</v>
      </c>
      <c r="P34" s="41"/>
      <c r="Q34" s="42" t="n">
        <f aca="false">VLOOKUP(MONTH(A34),tblMthAdj,2,FALSE())</f>
        <v>0.05</v>
      </c>
      <c r="AA34" s="0" t="n">
        <f aca="false">[1]Tables!E$9</f>
        <v>-0.07</v>
      </c>
      <c r="AB34" s="0" t="n">
        <f aca="false">[1]Tables!F$9</f>
        <v>0.0597</v>
      </c>
      <c r="AC34" s="0" t="n">
        <f aca="false">[1]Tables!G$9</f>
        <v>0.02</v>
      </c>
      <c r="AD34" s="0" t="n">
        <f aca="false">[1]Tables!H$9</f>
        <v>0.185</v>
      </c>
      <c r="AE34" s="0" t="n">
        <f aca="false">[1]Tables!I$9</f>
        <v>0.011</v>
      </c>
      <c r="AF34" s="0" t="n">
        <f aca="false">((B34+AA34)/(1-AB34))-(B34+AA34)</f>
        <v>0.230470062745932</v>
      </c>
      <c r="AG34" s="0" t="n">
        <f aca="false">AC34+AD34+AE34</f>
        <v>0.216</v>
      </c>
      <c r="AI34" s="0" t="n">
        <f aca="false">[1]Tables!J$9</f>
        <v>0</v>
      </c>
      <c r="AJ34" s="0" t="n">
        <f aca="false">[1]Tables!K$9</f>
        <v>0</v>
      </c>
      <c r="AK34" s="0" t="n">
        <f aca="false">[1]Tables!L$9</f>
        <v>0</v>
      </c>
      <c r="AL34" s="0" t="n">
        <f aca="false">((B34+L34)/(1-AI34))-(B34+L34)</f>
        <v>0</v>
      </c>
      <c r="AM34" s="0" t="n">
        <f aca="false">AJ34+AK34</f>
        <v>0</v>
      </c>
      <c r="AO34" s="0" t="n">
        <f aca="false">[1]Tables!M$9</f>
        <v>-0.07</v>
      </c>
      <c r="AP34" s="0" t="n">
        <f aca="false">[1]Tables!N$9</f>
        <v>0.0667</v>
      </c>
      <c r="AQ34" s="0" t="n">
        <f aca="false">[1]Tables!O$9</f>
        <v>0.02</v>
      </c>
      <c r="AR34" s="0" t="n">
        <f aca="false">[1]Tables!P$9</f>
        <v>0.22</v>
      </c>
      <c r="AS34" s="0" t="n">
        <f aca="false">[1]Tables!Q$9</f>
        <v>0.011</v>
      </c>
      <c r="AT34" s="0" t="n">
        <f aca="false">(($B34+AO34)/(1-AP34))-($B34+AO34)</f>
        <v>0.25942462230794</v>
      </c>
      <c r="AU34" s="0" t="n">
        <f aca="false">AQ34+AR34+AS34</f>
        <v>0.251</v>
      </c>
      <c r="AW34" s="0" t="n">
        <f aca="false">[1]Tables!R$9</f>
        <v>0</v>
      </c>
      <c r="AX34" s="0" t="n">
        <f aca="false">[1]Tables!S$9</f>
        <v>0</v>
      </c>
      <c r="AY34" s="0" t="n">
        <f aca="false">[1]Tables!T$9</f>
        <v>0</v>
      </c>
      <c r="AZ34" s="0" t="n">
        <f aca="false">((B34+Z34)/(1-AW34))-(B34+Z34)</f>
        <v>0</v>
      </c>
      <c r="BA34" s="0" t="n">
        <f aca="false">AX34+AY34</f>
        <v>0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0.38</v>
      </c>
      <c r="E35" s="41" t="n">
        <f aca="false">+[1]TETCO_TRANSCO!E35</f>
        <v>0.36</v>
      </c>
      <c r="F35" s="42" t="n">
        <f aca="false">+[1]TETCO_TRANSCO!F35</f>
        <v>0.02</v>
      </c>
      <c r="G35" s="38" t="n">
        <f aca="false">H35+I35</f>
        <v>0.43</v>
      </c>
      <c r="H35" s="43" t="n">
        <f aca="false">+E35</f>
        <v>0.36</v>
      </c>
      <c r="I35" s="41" t="n">
        <f aca="false">+F35+Q35</f>
        <v>0.07</v>
      </c>
      <c r="J35" s="40" t="n">
        <f aca="false">K35+L35</f>
        <v>0.7</v>
      </c>
      <c r="K35" s="41" t="n">
        <f aca="false">E35+0.32</f>
        <v>0.68</v>
      </c>
      <c r="L35" s="42" t="n">
        <f aca="false">F35</f>
        <v>0.02</v>
      </c>
      <c r="M35" s="38" t="n">
        <f aca="false">N35+O35</f>
        <v>0.43</v>
      </c>
      <c r="N35" s="43" t="n">
        <f aca="false">H35</f>
        <v>0.36</v>
      </c>
      <c r="O35" s="41" t="n">
        <f aca="false">I35</f>
        <v>0.07</v>
      </c>
      <c r="P35" s="41"/>
      <c r="Q35" s="42" t="n">
        <f aca="false">VLOOKUP(MONTH(A35),tblMthAdj,2,FALSE())</f>
        <v>0.05</v>
      </c>
      <c r="AA35" s="0" t="n">
        <f aca="false">[1]Tables!E$10</f>
        <v>-0.07</v>
      </c>
      <c r="AB35" s="0" t="n">
        <f aca="false">[1]Tables!F$10</f>
        <v>0.0597</v>
      </c>
      <c r="AC35" s="0" t="n">
        <f aca="false">[1]Tables!G$10</f>
        <v>0.02</v>
      </c>
      <c r="AD35" s="0" t="n">
        <f aca="false">[1]Tables!H$10</f>
        <v>0.185</v>
      </c>
      <c r="AE35" s="0" t="n">
        <f aca="false">[1]Tables!I$10</f>
        <v>0.011</v>
      </c>
      <c r="AF35" s="0" t="n">
        <f aca="false">((B35+AA35)/(1-AB35))-(B35+AA35)</f>
        <v>0.232374774008295</v>
      </c>
      <c r="AG35" s="0" t="n">
        <f aca="false">AC35+AD35+AE35</f>
        <v>0.216</v>
      </c>
      <c r="AI35" s="0" t="n">
        <f aca="false">[1]Tables!J$10</f>
        <v>0</v>
      </c>
      <c r="AJ35" s="0" t="n">
        <f aca="false">[1]Tables!K$10</f>
        <v>0</v>
      </c>
      <c r="AK35" s="0" t="n">
        <f aca="false">[1]Tables!L$10</f>
        <v>0</v>
      </c>
      <c r="AL35" s="0" t="n">
        <f aca="false">((B35+L35)/(1-AI35))-(B35+L35)</f>
        <v>0</v>
      </c>
      <c r="AM35" s="0" t="n">
        <f aca="false">AJ35+AK35</f>
        <v>0</v>
      </c>
      <c r="AO35" s="0" t="n">
        <f aca="false">[1]Tables!M$10</f>
        <v>-0.07</v>
      </c>
      <c r="AP35" s="0" t="n">
        <f aca="false">[1]Tables!N$10</f>
        <v>0.0667</v>
      </c>
      <c r="AQ35" s="0" t="n">
        <f aca="false">[1]Tables!O$10</f>
        <v>0.02</v>
      </c>
      <c r="AR35" s="0" t="n">
        <f aca="false">[1]Tables!P$10</f>
        <v>0.22</v>
      </c>
      <c r="AS35" s="0" t="n">
        <f aca="false">[1]Tables!Q$10</f>
        <v>0.011</v>
      </c>
      <c r="AT35" s="0" t="n">
        <f aca="false">(($B35+AO35)/(1-AP35))-($B35+AO35)</f>
        <v>0.261568627450981</v>
      </c>
      <c r="AU35" s="0" t="n">
        <f aca="false">AQ35+AR35+AS35</f>
        <v>0.251</v>
      </c>
      <c r="AW35" s="0" t="n">
        <f aca="false">[1]Tables!R$10</f>
        <v>0</v>
      </c>
      <c r="AX35" s="0" t="n">
        <f aca="false">[1]Tables!S$10</f>
        <v>0</v>
      </c>
      <c r="AY35" s="0" t="n">
        <f aca="false">[1]Tables!T$10</f>
        <v>0</v>
      </c>
      <c r="AZ35" s="0" t="n">
        <f aca="false">((B35+Z35)/(1-AW35))-(B35+Z35)</f>
        <v>0</v>
      </c>
      <c r="BA35" s="0" t="n">
        <f aca="false">AX35+AY35</f>
        <v>0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0.37</v>
      </c>
      <c r="E36" s="41" t="n">
        <f aca="false">+[1]TETCO_TRANSCO!E36</f>
        <v>0.35</v>
      </c>
      <c r="F36" s="42" t="n">
        <f aca="false">+[1]TETCO_TRANSCO!F36</f>
        <v>0.02</v>
      </c>
      <c r="G36" s="38" t="n">
        <f aca="false">H36+I36</f>
        <v>0.4</v>
      </c>
      <c r="H36" s="43" t="n">
        <f aca="false">+E36</f>
        <v>0.35</v>
      </c>
      <c r="I36" s="41" t="n">
        <f aca="false">+F36+Q36</f>
        <v>0.05</v>
      </c>
      <c r="J36" s="40" t="n">
        <f aca="false">K36+L36</f>
        <v>0.69</v>
      </c>
      <c r="K36" s="41" t="n">
        <f aca="false">E36+0.32</f>
        <v>0.67</v>
      </c>
      <c r="L36" s="42" t="n">
        <f aca="false">F36</f>
        <v>0.02</v>
      </c>
      <c r="M36" s="38" t="n">
        <f aca="false">N36+O36</f>
        <v>0.4</v>
      </c>
      <c r="N36" s="43" t="n">
        <f aca="false">H36</f>
        <v>0.35</v>
      </c>
      <c r="O36" s="41" t="n">
        <f aca="false">I36</f>
        <v>0.05</v>
      </c>
      <c r="P36" s="41"/>
      <c r="Q36" s="42" t="n">
        <f aca="false">VLOOKUP(MONTH(A36),tblMthAdj,2,FALSE())</f>
        <v>0.03</v>
      </c>
      <c r="AA36" s="0" t="n">
        <f aca="false">[1]Tables!E$11</f>
        <v>-0.07</v>
      </c>
      <c r="AB36" s="0" t="n">
        <f aca="false">[1]Tables!F$11</f>
        <v>0.0597</v>
      </c>
      <c r="AC36" s="0" t="n">
        <f aca="false">[1]Tables!G$11</f>
        <v>0.02</v>
      </c>
      <c r="AD36" s="0" t="n">
        <f aca="false">[1]Tables!H$11</f>
        <v>0.185</v>
      </c>
      <c r="AE36" s="0" t="n">
        <f aca="false">[1]Tables!I$11</f>
        <v>0.011</v>
      </c>
      <c r="AF36" s="0" t="n">
        <f aca="false">((B36+AA36)/(1-AB36))-(B36+AA36)</f>
        <v>0.233009677762416</v>
      </c>
      <c r="AG36" s="0" t="n">
        <f aca="false">AC36+AD36+AE36</f>
        <v>0.216</v>
      </c>
      <c r="AI36" s="0" t="n">
        <f aca="false">[1]Tables!J$11</f>
        <v>0</v>
      </c>
      <c r="AJ36" s="0" t="n">
        <f aca="false">[1]Tables!K$11</f>
        <v>0</v>
      </c>
      <c r="AK36" s="0" t="n">
        <f aca="false">[1]Tables!L$11</f>
        <v>0</v>
      </c>
      <c r="AL36" s="0" t="n">
        <f aca="false">((B36+L36)/(1-AI36))-(B36+L36)</f>
        <v>0</v>
      </c>
      <c r="AM36" s="0" t="n">
        <f aca="false">AJ36+AK36</f>
        <v>0</v>
      </c>
      <c r="AO36" s="0" t="n">
        <f aca="false">[1]Tables!M$11</f>
        <v>-0.07</v>
      </c>
      <c r="AP36" s="0" t="n">
        <f aca="false">[1]Tables!N$11</f>
        <v>0.0667</v>
      </c>
      <c r="AQ36" s="0" t="n">
        <f aca="false">[1]Tables!O$11</f>
        <v>0.02</v>
      </c>
      <c r="AR36" s="0" t="n">
        <f aca="false">[1]Tables!P$11</f>
        <v>0.22</v>
      </c>
      <c r="AS36" s="0" t="n">
        <f aca="false">[1]Tables!Q$11</f>
        <v>0.011</v>
      </c>
      <c r="AT36" s="0" t="n">
        <f aca="false">(($B36+AO36)/(1-AP36))-($B36+AO36)</f>
        <v>0.262283295831994</v>
      </c>
      <c r="AU36" s="0" t="n">
        <f aca="false">AQ36+AR36+AS36</f>
        <v>0.251</v>
      </c>
      <c r="AW36" s="0" t="n">
        <f aca="false">[1]Tables!R$11</f>
        <v>0</v>
      </c>
      <c r="AX36" s="0" t="n">
        <f aca="false">[1]Tables!S$11</f>
        <v>0</v>
      </c>
      <c r="AY36" s="0" t="n">
        <f aca="false">[1]Tables!T$11</f>
        <v>0</v>
      </c>
      <c r="AZ36" s="0" t="n">
        <f aca="false">((B36+Z36)/(1-AW36))-(B36+Z36)</f>
        <v>0</v>
      </c>
      <c r="BA36" s="0" t="n">
        <f aca="false">AX36+AY36</f>
        <v>0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0.4</v>
      </c>
      <c r="E37" s="41" t="n">
        <f aca="false">+[1]TETCO_TRANSCO!E37</f>
        <v>0.38</v>
      </c>
      <c r="F37" s="42" t="n">
        <f aca="false">+[1]TETCO_TRANSCO!F37</f>
        <v>0.02</v>
      </c>
      <c r="G37" s="38" t="n">
        <f aca="false">H37+I37</f>
        <v>0.43</v>
      </c>
      <c r="H37" s="43" t="n">
        <f aca="false">+E37</f>
        <v>0.38</v>
      </c>
      <c r="I37" s="41" t="n">
        <f aca="false">+F37+Q37</f>
        <v>0.05</v>
      </c>
      <c r="J37" s="40" t="n">
        <f aca="false">K37+L37</f>
        <v>0.72</v>
      </c>
      <c r="K37" s="41" t="n">
        <f aca="false">E37+0.32</f>
        <v>0.7</v>
      </c>
      <c r="L37" s="42" t="n">
        <f aca="false">F37</f>
        <v>0.02</v>
      </c>
      <c r="M37" s="38" t="n">
        <f aca="false">N37+O37</f>
        <v>0.43</v>
      </c>
      <c r="N37" s="43" t="n">
        <f aca="false">H37</f>
        <v>0.38</v>
      </c>
      <c r="O37" s="41" t="n">
        <f aca="false">I37</f>
        <v>0.05</v>
      </c>
      <c r="P37" s="41"/>
      <c r="Q37" s="42" t="n">
        <f aca="false">VLOOKUP(MONTH(A37),tblMthAdj,2,FALSE())</f>
        <v>0.03</v>
      </c>
      <c r="AA37" s="0" t="n">
        <f aca="false">[1]Tables!E$12</f>
        <v>-0.07</v>
      </c>
      <c r="AB37" s="0" t="n">
        <f aca="false">[1]Tables!F$12</f>
        <v>0.0597</v>
      </c>
      <c r="AC37" s="0" t="n">
        <f aca="false">[1]Tables!G$12</f>
        <v>0.04</v>
      </c>
      <c r="AD37" s="0" t="n">
        <f aca="false">[1]Tables!H$12</f>
        <v>0.185</v>
      </c>
      <c r="AE37" s="0" t="n">
        <f aca="false">[1]Tables!I$12</f>
        <v>0.011</v>
      </c>
      <c r="AF37" s="0" t="n">
        <f aca="false">((B37+AA37)/(1-AB37))-(B37+AA37)</f>
        <v>0.231993831755823</v>
      </c>
      <c r="AG37" s="0" t="n">
        <f aca="false">AC37+AD37+AE37</f>
        <v>0.236</v>
      </c>
      <c r="AI37" s="0" t="n">
        <f aca="false">[1]Tables!J$12</f>
        <v>0</v>
      </c>
      <c r="AJ37" s="0" t="n">
        <f aca="false">[1]Tables!K$12</f>
        <v>0</v>
      </c>
      <c r="AK37" s="0" t="n">
        <f aca="false">[1]Tables!L$12</f>
        <v>0</v>
      </c>
      <c r="AL37" s="0" t="n">
        <f aca="false">((B37+L37)/(1-AI37))-(B37+L37)</f>
        <v>0</v>
      </c>
      <c r="AM37" s="0" t="n">
        <f aca="false">AJ37+AK37</f>
        <v>0</v>
      </c>
      <c r="AO37" s="0" t="n">
        <f aca="false">[1]Tables!M$12</f>
        <v>-0.07</v>
      </c>
      <c r="AP37" s="0" t="n">
        <f aca="false">[1]Tables!N$12</f>
        <v>0.0667</v>
      </c>
      <c r="AQ37" s="0" t="n">
        <f aca="false">[1]Tables!O$12</f>
        <v>0.04</v>
      </c>
      <c r="AR37" s="0" t="n">
        <f aca="false">[1]Tables!P$12</f>
        <v>0.22</v>
      </c>
      <c r="AS37" s="0" t="n">
        <f aca="false">[1]Tables!Q$12</f>
        <v>0.011</v>
      </c>
      <c r="AT37" s="0" t="n">
        <f aca="false">(($B37+AO37)/(1-AP37))-($B37+AO37)</f>
        <v>0.261139826422372</v>
      </c>
      <c r="AU37" s="0" t="n">
        <f aca="false">AQ37+AR37+AS37</f>
        <v>0.271</v>
      </c>
      <c r="AW37" s="0" t="n">
        <f aca="false">[1]Tables!R$12</f>
        <v>0</v>
      </c>
      <c r="AX37" s="0" t="n">
        <f aca="false">[1]Tables!S$12</f>
        <v>0</v>
      </c>
      <c r="AY37" s="0" t="n">
        <f aca="false">[1]Tables!T$12</f>
        <v>0</v>
      </c>
      <c r="AZ37" s="0" t="n">
        <f aca="false">((B37+Z37)/(1-AW37))-(B37+Z37)</f>
        <v>0</v>
      </c>
      <c r="BA37" s="0" t="n">
        <f aca="false">AX37+AY37</f>
        <v>0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/>
      <c r="D38" s="47" t="n">
        <f aca="false">E38+F38</f>
        <v>0.43</v>
      </c>
      <c r="E38" s="48" t="n">
        <f aca="false">+[1]TETCO_TRANSCO!E37</f>
        <v>0.38</v>
      </c>
      <c r="F38" s="49" t="n">
        <f aca="false">+[1]TETCO_TRANSCO!F38</f>
        <v>0.05</v>
      </c>
      <c r="G38" s="50" t="n">
        <f aca="false">H38+I38</f>
        <v>0.52</v>
      </c>
      <c r="H38" s="51" t="n">
        <f aca="false">+E38</f>
        <v>0.38</v>
      </c>
      <c r="I38" s="48" t="n">
        <f aca="false">+F38+Q38</f>
        <v>0.14</v>
      </c>
      <c r="J38" s="47" t="n">
        <f aca="false">K38+L38</f>
        <v>0.75</v>
      </c>
      <c r="K38" s="48" t="n">
        <f aca="false">E38+0.32</f>
        <v>0.7</v>
      </c>
      <c r="L38" s="49" t="n">
        <f aca="false">F38</f>
        <v>0.05</v>
      </c>
      <c r="M38" s="50" t="n">
        <f aca="false">N38+O38</f>
        <v>0.52</v>
      </c>
      <c r="N38" s="51" t="n">
        <f aca="false">H38</f>
        <v>0.38</v>
      </c>
      <c r="O38" s="48" t="n">
        <f aca="false">I38</f>
        <v>0.14</v>
      </c>
      <c r="P38" s="48"/>
      <c r="Q38" s="49" t="n">
        <f aca="false">VLOOKUP(MONTH(A38),tblMthAdj,2,FALSE())</f>
        <v>0.09</v>
      </c>
      <c r="AA38" s="0" t="n">
        <f aca="false">[1]Tables!E$13</f>
        <v>-0.07</v>
      </c>
      <c r="AB38" s="0" t="n">
        <f aca="false">[1]Tables!F$13</f>
        <v>0.0699</v>
      </c>
      <c r="AC38" s="0" t="n">
        <f aca="false">[1]Tables!G$13</f>
        <v>0.41</v>
      </c>
      <c r="AD38" s="0" t="n">
        <f aca="false">[1]Tables!H$13</f>
        <v>0.185</v>
      </c>
      <c r="AE38" s="0" t="n">
        <f aca="false">[1]Tables!I$13</f>
        <v>0.011</v>
      </c>
      <c r="AF38" s="0" t="n">
        <f aca="false">((B38+AA38)/(1-AB38))-(B38+AA38)</f>
        <v>0.284079131276207</v>
      </c>
      <c r="AG38" s="0" t="n">
        <f aca="false">AC38+AD38+AE38</f>
        <v>0.606</v>
      </c>
      <c r="AI38" s="0" t="n">
        <f aca="false">[1]Tables!J$13</f>
        <v>0.0128</v>
      </c>
      <c r="AJ38" s="0" t="n">
        <f aca="false">[1]Tables!K$13</f>
        <v>0.1848</v>
      </c>
      <c r="AK38" s="0" t="n">
        <f aca="false">[1]Tables!L$13</f>
        <v>0</v>
      </c>
      <c r="AL38" s="0" t="n">
        <f aca="false">((B38+L38)/(1-AI38))-(B38+L38)</f>
        <v>0.0505672609400327</v>
      </c>
      <c r="AM38" s="0" t="n">
        <f aca="false">AJ38+AK38</f>
        <v>0.1848</v>
      </c>
      <c r="AO38" s="0" t="n">
        <f aca="false">[1]Tables!M$13</f>
        <v>-0.05</v>
      </c>
      <c r="AP38" s="0" t="n">
        <f aca="false">[1]Tables!N$13</f>
        <v>0.0782</v>
      </c>
      <c r="AQ38" s="0" t="n">
        <f aca="false">[1]Tables!O$13</f>
        <v>0.51</v>
      </c>
      <c r="AR38" s="0" t="n">
        <f aca="false">[1]Tables!P$13</f>
        <v>0.22</v>
      </c>
      <c r="AS38" s="0" t="n">
        <f aca="false">[1]Tables!Q$13</f>
        <v>0.011</v>
      </c>
      <c r="AT38" s="0" t="n">
        <f aca="false">(($B38+AO38)/(1-AP38))-($B38+AO38)</f>
        <v>0.322369277500542</v>
      </c>
      <c r="AU38" s="0" t="n">
        <f aca="false">AQ38+AR38+AS38</f>
        <v>0.741</v>
      </c>
      <c r="AW38" s="0" t="n">
        <f aca="false">[1]Tables!R$13</f>
        <v>0.0089</v>
      </c>
      <c r="AX38" s="0" t="n">
        <f aca="false">[1]Tables!S$13</f>
        <v>0.2176</v>
      </c>
      <c r="AY38" s="0" t="n">
        <f aca="false">[1]Tables!T$13</f>
        <v>0</v>
      </c>
      <c r="AZ38" s="0" t="n">
        <f aca="false">((B38+Z38)/(1-AW38))-(B38+Z38)</f>
        <v>0.0345726970033295</v>
      </c>
      <c r="BA38" s="0" t="n">
        <f aca="false">AX38+AY38</f>
        <v>0.2176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0.95</v>
      </c>
      <c r="E39" s="41" t="n">
        <f aca="false">+[1]TETCO_TRANSCO!E39</f>
        <v>0.9</v>
      </c>
      <c r="F39" s="42" t="n">
        <f aca="false">+[1]TETCO_TRANSCO!F39</f>
        <v>0.05</v>
      </c>
      <c r="G39" s="38" t="n">
        <f aca="false">H39+I39</f>
        <v>1.19</v>
      </c>
      <c r="H39" s="43" t="n">
        <f aca="false">+E39</f>
        <v>0.9</v>
      </c>
      <c r="I39" s="41" t="n">
        <f aca="false">+F39+Q39</f>
        <v>0.29</v>
      </c>
      <c r="J39" s="40" t="n">
        <f aca="false">K39+L39</f>
        <v>1.27</v>
      </c>
      <c r="K39" s="41" t="n">
        <f aca="false">E39+0.32</f>
        <v>1.22</v>
      </c>
      <c r="L39" s="42" t="n">
        <f aca="false">F39</f>
        <v>0.05</v>
      </c>
      <c r="M39" s="38" t="n">
        <f aca="false">N39+O39</f>
        <v>1.19</v>
      </c>
      <c r="N39" s="43" t="n">
        <f aca="false">H39</f>
        <v>0.9</v>
      </c>
      <c r="O39" s="41" t="n">
        <f aca="false">I39</f>
        <v>0.29</v>
      </c>
      <c r="P39" s="41"/>
      <c r="Q39" s="42" t="n">
        <f aca="false">VLOOKUP(MONTH(A39),tblMthAdj,2,FALSE())</f>
        <v>0.24</v>
      </c>
      <c r="AA39" s="0" t="n">
        <f aca="false">[1]Tables!E$14</f>
        <v>-0.05</v>
      </c>
      <c r="AB39" s="0" t="n">
        <f aca="false">[1]Tables!F$14</f>
        <v>0.0699</v>
      </c>
      <c r="AC39" s="0" t="n">
        <f aca="false">[1]Tables!G$14</f>
        <v>0.41</v>
      </c>
      <c r="AD39" s="0" t="n">
        <f aca="false">[1]Tables!H$14</f>
        <v>0.185</v>
      </c>
      <c r="AE39" s="0" t="n">
        <f aca="false">[1]Tables!I$14</f>
        <v>0.011</v>
      </c>
      <c r="AF39" s="0" t="n">
        <f aca="false">((B39+AA39)/(1-AB39))-(B39+AA39)</f>
        <v>0.297606708956026</v>
      </c>
      <c r="AG39" s="0" t="n">
        <f aca="false">AC39+AD39+AE39</f>
        <v>0.606</v>
      </c>
      <c r="AI39" s="0" t="n">
        <f aca="false">[1]Tables!J$14</f>
        <v>0.0128</v>
      </c>
      <c r="AJ39" s="0" t="n">
        <f aca="false">[1]Tables!K$14</f>
        <v>0.1848</v>
      </c>
      <c r="AK39" s="0" t="n">
        <f aca="false">[1]Tables!L$14</f>
        <v>0</v>
      </c>
      <c r="AL39" s="0" t="n">
        <f aca="false">((B39+L39)/(1-AI39))-(B39+L39)</f>
        <v>0.0526418152350079</v>
      </c>
      <c r="AM39" s="0" t="n">
        <f aca="false">AJ39+AK39</f>
        <v>0.1848</v>
      </c>
      <c r="AO39" s="0" t="n">
        <f aca="false">[1]Tables!M$14</f>
        <v>-0.05</v>
      </c>
      <c r="AP39" s="0" t="n">
        <f aca="false">[1]Tables!N$14</f>
        <v>0.0782</v>
      </c>
      <c r="AQ39" s="0" t="n">
        <f aca="false">[1]Tables!O$14</f>
        <v>0.51</v>
      </c>
      <c r="AR39" s="0" t="n">
        <f aca="false">[1]Tables!P$14</f>
        <v>0.22</v>
      </c>
      <c r="AS39" s="0" t="n">
        <f aca="false">[1]Tables!Q$14</f>
        <v>0.011</v>
      </c>
      <c r="AT39" s="0" t="n">
        <f aca="false">(($B39+AO39)/(1-AP39))-($B39+AO39)</f>
        <v>0.335942720763724</v>
      </c>
      <c r="AU39" s="0" t="n">
        <f aca="false">AQ39+AR39+AS39</f>
        <v>0.741</v>
      </c>
      <c r="AW39" s="0" t="n">
        <f aca="false">[1]Tables!R$14</f>
        <v>0.0089</v>
      </c>
      <c r="AX39" s="0" t="n">
        <f aca="false">[1]Tables!S$14</f>
        <v>0.2176</v>
      </c>
      <c r="AY39" s="0" t="n">
        <f aca="false">[1]Tables!T$14</f>
        <v>0</v>
      </c>
      <c r="AZ39" s="0" t="n">
        <f aca="false">((B39+Z39)/(1-AW39))-(B39+Z39)</f>
        <v>0.0360094844112604</v>
      </c>
      <c r="BA39" s="0" t="n">
        <f aca="false">AX39+AY39</f>
        <v>0.2176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1.2</v>
      </c>
      <c r="E40" s="41" t="n">
        <f aca="false">+[1]TETCO_TRANSCO!E40</f>
        <v>1.15</v>
      </c>
      <c r="F40" s="42" t="n">
        <f aca="false">+[1]TETCO_TRANSCO!F40</f>
        <v>0.05</v>
      </c>
      <c r="G40" s="38" t="n">
        <f aca="false">H40+I40</f>
        <v>1.47</v>
      </c>
      <c r="H40" s="43" t="n">
        <f aca="false">+E40</f>
        <v>1.15</v>
      </c>
      <c r="I40" s="41" t="n">
        <f aca="false">+F40+Q40</f>
        <v>0.32</v>
      </c>
      <c r="J40" s="40" t="n">
        <f aca="false">K40+L40</f>
        <v>1.52</v>
      </c>
      <c r="K40" s="41" t="n">
        <f aca="false">E40+0.32</f>
        <v>1.47</v>
      </c>
      <c r="L40" s="42" t="n">
        <f aca="false">F40</f>
        <v>0.05</v>
      </c>
      <c r="M40" s="38" t="n">
        <f aca="false">N40+O40</f>
        <v>1.47</v>
      </c>
      <c r="N40" s="43" t="n">
        <f aca="false">H40</f>
        <v>1.15</v>
      </c>
      <c r="O40" s="41" t="n">
        <f aca="false">I40</f>
        <v>0.32</v>
      </c>
      <c r="P40" s="41"/>
      <c r="Q40" s="42" t="n">
        <f aca="false">VLOOKUP(MONTH(A40),tblMthAdj,2,FALSE())</f>
        <v>0.27</v>
      </c>
      <c r="AA40" s="0" t="n">
        <f aca="false">[1]Tables!E$3</f>
        <v>-0.05</v>
      </c>
      <c r="AB40" s="0" t="n">
        <f aca="false">[1]Tables!F$3</f>
        <v>0.0699</v>
      </c>
      <c r="AC40" s="0" t="n">
        <f aca="false">[1]Tables!G$3</f>
        <v>0.41</v>
      </c>
      <c r="AD40" s="0" t="n">
        <f aca="false">[1]Tables!H$3</f>
        <v>0.185</v>
      </c>
      <c r="AE40" s="0" t="n">
        <f aca="false">[1]Tables!I$3</f>
        <v>0.011</v>
      </c>
      <c r="AF40" s="0" t="n">
        <f aca="false">((B40+AA40)/(1-AB40))-(B40+AA40)</f>
        <v>0.30677540049457</v>
      </c>
      <c r="AG40" s="0" t="n">
        <f aca="false">AC40+AD40+AE40</f>
        <v>0.606</v>
      </c>
      <c r="AI40" s="0" t="n">
        <f aca="false">[1]Tables!J$3</f>
        <v>0.0128</v>
      </c>
      <c r="AJ40" s="0" t="n">
        <f aca="false">[1]Tables!K$3</f>
        <v>0.1848</v>
      </c>
      <c r="AK40" s="0" t="n">
        <f aca="false">[1]Tables!L$3</f>
        <v>0</v>
      </c>
      <c r="AL40" s="0" t="n">
        <f aca="false">((B40+L40)/(1-AI40))-(B40+L40)</f>
        <v>0.0542236628849269</v>
      </c>
      <c r="AM40" s="0" t="n">
        <f aca="false">AJ40+AK40</f>
        <v>0.1848</v>
      </c>
      <c r="AO40" s="0" t="n">
        <f aca="false">[1]Tables!M$3</f>
        <v>-0.05</v>
      </c>
      <c r="AP40" s="0" t="n">
        <f aca="false">[1]Tables!N$3</f>
        <v>0.0782</v>
      </c>
      <c r="AQ40" s="0" t="n">
        <f aca="false">[1]Tables!O$3</f>
        <v>0.51</v>
      </c>
      <c r="AR40" s="0" t="n">
        <f aca="false">[1]Tables!P$3</f>
        <v>0.22</v>
      </c>
      <c r="AS40" s="0" t="n">
        <f aca="false">[1]Tables!Q$3</f>
        <v>0.011</v>
      </c>
      <c r="AT40" s="0" t="n">
        <f aca="false">(($B40+AO40)/(1-AP40))-($B40+AO40)</f>
        <v>0.346292471251899</v>
      </c>
      <c r="AU40" s="0" t="n">
        <f aca="false">AQ40+AR40+AS40</f>
        <v>0.741</v>
      </c>
      <c r="AW40" s="0" t="n">
        <f aca="false">[1]Tables!R$3</f>
        <v>0.0089</v>
      </c>
      <c r="AX40" s="0" t="n">
        <f aca="false">[1]Tables!S$3</f>
        <v>0.2176</v>
      </c>
      <c r="AY40" s="0" t="n">
        <f aca="false">[1]Tables!T$3</f>
        <v>0</v>
      </c>
      <c r="AZ40" s="0" t="n">
        <f aca="false">((B40+Z40)/(1-AW40))-(B40+Z40)</f>
        <v>0.037105034809807</v>
      </c>
      <c r="BA40" s="0" t="n">
        <f aca="false">AX40+AY40</f>
        <v>0.2176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1.2</v>
      </c>
      <c r="E41" s="41" t="n">
        <f aca="false">+[1]TETCO_TRANSCO!E41</f>
        <v>1.15</v>
      </c>
      <c r="F41" s="42" t="n">
        <f aca="false">+[1]TETCO_TRANSCO!F41</f>
        <v>0.05</v>
      </c>
      <c r="G41" s="38" t="n">
        <f aca="false">H41+I41</f>
        <v>1.47</v>
      </c>
      <c r="H41" s="43" t="n">
        <f aca="false">+E41</f>
        <v>1.15</v>
      </c>
      <c r="I41" s="41" t="n">
        <f aca="false">+F41+Q41</f>
        <v>0.32</v>
      </c>
      <c r="J41" s="40" t="n">
        <f aca="false">K41+L41</f>
        <v>1.52</v>
      </c>
      <c r="K41" s="41" t="n">
        <f aca="false">E41+0.32</f>
        <v>1.47</v>
      </c>
      <c r="L41" s="42" t="n">
        <f aca="false">F41</f>
        <v>0.05</v>
      </c>
      <c r="M41" s="38" t="n">
        <f aca="false">N41+O41</f>
        <v>1.47</v>
      </c>
      <c r="N41" s="43" t="n">
        <f aca="false">H41</f>
        <v>1.15</v>
      </c>
      <c r="O41" s="41" t="n">
        <f aca="false">I41</f>
        <v>0.32</v>
      </c>
      <c r="P41" s="41"/>
      <c r="Q41" s="42" t="n">
        <f aca="false">VLOOKUP(MONTH(A41),tblMthAdj,2,FALSE())</f>
        <v>0.27</v>
      </c>
      <c r="AA41" s="0" t="n">
        <f aca="false">[1]Tables!E$4</f>
        <v>-0.05</v>
      </c>
      <c r="AB41" s="0" t="n">
        <f aca="false">[1]Tables!F$4</f>
        <v>0.0699</v>
      </c>
      <c r="AC41" s="0" t="n">
        <f aca="false">[1]Tables!G$4</f>
        <v>0.41</v>
      </c>
      <c r="AD41" s="0" t="n">
        <f aca="false">[1]Tables!H$4</f>
        <v>0.185</v>
      </c>
      <c r="AE41" s="0" t="n">
        <f aca="false">[1]Tables!I$4</f>
        <v>0.011</v>
      </c>
      <c r="AF41" s="0" t="n">
        <f aca="false">((B41+AA41)/(1-AB41))-(B41+AA41)</f>
        <v>0.292345984302763</v>
      </c>
      <c r="AG41" s="0" t="n">
        <f aca="false">AC41+AD41+AE41</f>
        <v>0.606</v>
      </c>
      <c r="AI41" s="0" t="n">
        <f aca="false">[1]Tables!J$4</f>
        <v>0.0128</v>
      </c>
      <c r="AJ41" s="0" t="n">
        <f aca="false">[1]Tables!K$4</f>
        <v>0.1848</v>
      </c>
      <c r="AK41" s="0" t="n">
        <f aca="false">[1]Tables!L$4</f>
        <v>0</v>
      </c>
      <c r="AL41" s="0" t="n">
        <f aca="false">((B41+L41)/(1-AI41))-(B41+L41)</f>
        <v>0.0517341977309562</v>
      </c>
      <c r="AM41" s="0" t="n">
        <f aca="false">AJ41+AK41</f>
        <v>0.1848</v>
      </c>
      <c r="AO41" s="0" t="n">
        <f aca="false">[1]Tables!M$4</f>
        <v>-0.05</v>
      </c>
      <c r="AP41" s="0" t="n">
        <f aca="false">[1]Tables!N$4</f>
        <v>0.0782</v>
      </c>
      <c r="AQ41" s="0" t="n">
        <f aca="false">[1]Tables!O$4</f>
        <v>0.51</v>
      </c>
      <c r="AR41" s="0" t="n">
        <f aca="false">[1]Tables!P$4</f>
        <v>0.22</v>
      </c>
      <c r="AS41" s="0" t="n">
        <f aca="false">[1]Tables!Q$4</f>
        <v>0.011</v>
      </c>
      <c r="AT41" s="0" t="n">
        <f aca="false">(($B41+AO41)/(1-AP41))-($B41+AO41)</f>
        <v>0.330004339336082</v>
      </c>
      <c r="AU41" s="0" t="n">
        <f aca="false">AQ41+AR41+AS41</f>
        <v>0.741</v>
      </c>
      <c r="AW41" s="0" t="n">
        <f aca="false">[1]Tables!R$4</f>
        <v>0.0089</v>
      </c>
      <c r="AX41" s="0" t="n">
        <f aca="false">[1]Tables!S$4</f>
        <v>0.2176</v>
      </c>
      <c r="AY41" s="0" t="n">
        <f aca="false">[1]Tables!T$4</f>
        <v>0</v>
      </c>
      <c r="AZ41" s="0" t="n">
        <f aca="false">((B41+Z41)/(1-AW41))-(B41+Z41)</f>
        <v>0.0353808899202908</v>
      </c>
      <c r="BA41" s="0" t="n">
        <f aca="false">AX41+AY41</f>
        <v>0.2176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0.7</v>
      </c>
      <c r="E42" s="41" t="n">
        <f aca="false">+[1]TETCO_TRANSCO!E42</f>
        <v>0.65</v>
      </c>
      <c r="F42" s="42" t="n">
        <f aca="false">+[1]TETCO_TRANSCO!F42</f>
        <v>0.05</v>
      </c>
      <c r="G42" s="38" t="n">
        <f aca="false">H42+I42</f>
        <v>0.8</v>
      </c>
      <c r="H42" s="43" t="n">
        <f aca="false">+E42</f>
        <v>0.65</v>
      </c>
      <c r="I42" s="41" t="n">
        <f aca="false">+F42+Q42</f>
        <v>0.15</v>
      </c>
      <c r="J42" s="40" t="n">
        <f aca="false">K42+L42</f>
        <v>1.02</v>
      </c>
      <c r="K42" s="41" t="n">
        <f aca="false">E42+0.32</f>
        <v>0.97</v>
      </c>
      <c r="L42" s="42" t="n">
        <f aca="false">F42</f>
        <v>0.05</v>
      </c>
      <c r="M42" s="38" t="n">
        <f aca="false">N42+O42</f>
        <v>0.8</v>
      </c>
      <c r="N42" s="43" t="n">
        <f aca="false">H42</f>
        <v>0.65</v>
      </c>
      <c r="O42" s="41" t="n">
        <f aca="false">I42</f>
        <v>0.15</v>
      </c>
      <c r="P42" s="41"/>
      <c r="Q42" s="42" t="n">
        <f aca="false">VLOOKUP(MONTH(A42),tblMthAdj,2,FALSE())</f>
        <v>0.1</v>
      </c>
      <c r="AA42" s="0" t="n">
        <f aca="false">[1]Tables!E$5</f>
        <v>-0.05</v>
      </c>
      <c r="AB42" s="0" t="n">
        <f aca="false">[1]Tables!F$5</f>
        <v>0.0699</v>
      </c>
      <c r="AC42" s="0" t="n">
        <f aca="false">[1]Tables!G$5</f>
        <v>0.41</v>
      </c>
      <c r="AD42" s="0" t="n">
        <f aca="false">[1]Tables!H$5</f>
        <v>0.185</v>
      </c>
      <c r="AE42" s="0" t="n">
        <f aca="false">[1]Tables!I$5</f>
        <v>0.011</v>
      </c>
      <c r="AF42" s="0" t="n">
        <f aca="false">((B42+AA42)/(1-AB42))-(B42+AA42)</f>
        <v>0.287010106440168</v>
      </c>
      <c r="AG42" s="0" t="n">
        <f aca="false">AC42+AD42+AE42</f>
        <v>0.606</v>
      </c>
      <c r="AI42" s="0" t="n">
        <f aca="false">[1]Tables!J$5</f>
        <v>0.0128</v>
      </c>
      <c r="AJ42" s="0" t="n">
        <f aca="false">[1]Tables!K$5</f>
        <v>0.1848</v>
      </c>
      <c r="AK42" s="0" t="n">
        <f aca="false">[1]Tables!L$5</f>
        <v>0</v>
      </c>
      <c r="AL42" s="0" t="n">
        <f aca="false">((B42+L42)/(1-AI42))-(B42+L42)</f>
        <v>0.050813614262561</v>
      </c>
      <c r="AM42" s="0" t="n">
        <f aca="false">AJ42+AK42</f>
        <v>0.1848</v>
      </c>
      <c r="AO42" s="0" t="n">
        <f aca="false">[1]Tables!M$5</f>
        <v>-0.05</v>
      </c>
      <c r="AP42" s="0" t="n">
        <f aca="false">[1]Tables!N$5</f>
        <v>0.0782</v>
      </c>
      <c r="AQ42" s="0" t="n">
        <f aca="false">[1]Tables!O$5</f>
        <v>0.51</v>
      </c>
      <c r="AR42" s="0" t="n">
        <f aca="false">[1]Tables!P$5</f>
        <v>0.22</v>
      </c>
      <c r="AS42" s="0" t="n">
        <f aca="false">[1]Tables!Q$5</f>
        <v>0.011</v>
      </c>
      <c r="AT42" s="0" t="n">
        <f aca="false">(($B42+AO42)/(1-AP42))-($B42+AO42)</f>
        <v>0.323981123888045</v>
      </c>
      <c r="AU42" s="0" t="n">
        <f aca="false">AQ42+AR42+AS42</f>
        <v>0.741</v>
      </c>
      <c r="AW42" s="0" t="n">
        <f aca="false">[1]Tables!R$5</f>
        <v>0.0089</v>
      </c>
      <c r="AX42" s="0" t="n">
        <f aca="false">[1]Tables!S$5</f>
        <v>0.2176</v>
      </c>
      <c r="AY42" s="0" t="n">
        <f aca="false">[1]Tables!T$5</f>
        <v>0</v>
      </c>
      <c r="AZ42" s="0" t="n">
        <f aca="false">((B42+Z42)/(1-AW42))-(B42+Z42)</f>
        <v>0.0347433155080217</v>
      </c>
      <c r="BA42" s="0" t="n">
        <f aca="false">AX42+AY42</f>
        <v>0.2176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0.455</v>
      </c>
      <c r="E43" s="48" t="n">
        <f aca="false">+[1]TETCO_TRANSCO!E43</f>
        <v>0.435</v>
      </c>
      <c r="F43" s="49" t="n">
        <f aca="false">+[1]TETCO_TRANSCO!F43</f>
        <v>0.02</v>
      </c>
      <c r="G43" s="50" t="n">
        <f aca="false">H43+I43</f>
        <v>0.485</v>
      </c>
      <c r="H43" s="51" t="n">
        <f aca="false">+E43</f>
        <v>0.435</v>
      </c>
      <c r="I43" s="48" t="n">
        <f aca="false">+F43+Q43</f>
        <v>0.05</v>
      </c>
      <c r="J43" s="47" t="n">
        <f aca="false">K43+L43</f>
        <v>0.775</v>
      </c>
      <c r="K43" s="48" t="n">
        <f aca="false">E43+0.32</f>
        <v>0.755</v>
      </c>
      <c r="L43" s="49" t="n">
        <f aca="false">F43</f>
        <v>0.02</v>
      </c>
      <c r="M43" s="50" t="n">
        <f aca="false">N43+O43</f>
        <v>0.485</v>
      </c>
      <c r="N43" s="51" t="n">
        <f aca="false">H43</f>
        <v>0.435</v>
      </c>
      <c r="O43" s="48" t="n">
        <f aca="false">I43</f>
        <v>0.05</v>
      </c>
      <c r="P43" s="48"/>
      <c r="Q43" s="49" t="n">
        <f aca="false">VLOOKUP(MONTH(A43),tblMthAdj,2,FALSE())</f>
        <v>0.03</v>
      </c>
      <c r="AA43" s="0" t="n">
        <f aca="false">[1]Tables!E$6</f>
        <v>-0.07</v>
      </c>
      <c r="AB43" s="0" t="n">
        <f aca="false">[1]Tables!F$6</f>
        <v>0.0597</v>
      </c>
      <c r="AC43" s="0" t="n">
        <f aca="false">[1]Tables!G$6</f>
        <v>0.04</v>
      </c>
      <c r="AD43" s="0" t="n">
        <f aca="false">[1]Tables!H$6</f>
        <v>0.185</v>
      </c>
      <c r="AE43" s="0" t="n">
        <f aca="false">[1]Tables!I$6</f>
        <v>0.011</v>
      </c>
      <c r="AF43" s="0" t="n">
        <f aca="false">((B43+AA43)/(1-AB43))-(B43+AA43)</f>
        <v>0.225644794214612</v>
      </c>
      <c r="AG43" s="0" t="n">
        <f aca="false">AC43+AD43+AE43</f>
        <v>0.236</v>
      </c>
      <c r="AI43" s="0" t="n">
        <f aca="false">[1]Tables!J$6</f>
        <v>0</v>
      </c>
      <c r="AJ43" s="0" t="n">
        <f aca="false">[1]Tables!K$6</f>
        <v>0</v>
      </c>
      <c r="AK43" s="0" t="n">
        <f aca="false">[1]Tables!L$6</f>
        <v>0</v>
      </c>
      <c r="AL43" s="0" t="n">
        <f aca="false">((B43+L43)/(1-AI43))-(B43+L43)</f>
        <v>0</v>
      </c>
      <c r="AM43" s="0" t="n">
        <f aca="false">AJ43+AK43</f>
        <v>0</v>
      </c>
      <c r="AO43" s="0" t="n">
        <f aca="false">[1]Tables!M$6</f>
        <v>-0.07</v>
      </c>
      <c r="AP43" s="0" t="n">
        <f aca="false">[1]Tables!N$6</f>
        <v>0.0667</v>
      </c>
      <c r="AQ43" s="0" t="n">
        <f aca="false">[1]Tables!O$6</f>
        <v>0.04</v>
      </c>
      <c r="AR43" s="0" t="n">
        <f aca="false">[1]Tables!P$6</f>
        <v>0.22</v>
      </c>
      <c r="AS43" s="0" t="n">
        <f aca="false">[1]Tables!Q$6</f>
        <v>0.011</v>
      </c>
      <c r="AT43" s="0" t="n">
        <f aca="false">(($B43+AO43)/(1-AP43))-($B43+AO43)</f>
        <v>0.253993142612236</v>
      </c>
      <c r="AU43" s="0" t="n">
        <f aca="false">AQ43+AR43+AS43</f>
        <v>0.271</v>
      </c>
      <c r="AW43" s="0" t="n">
        <f aca="false">[1]Tables!R$6</f>
        <v>0</v>
      </c>
      <c r="AX43" s="0" t="n">
        <f aca="false">[1]Tables!S$6</f>
        <v>0</v>
      </c>
      <c r="AY43" s="0" t="n">
        <f aca="false">[1]Tables!T$6</f>
        <v>0</v>
      </c>
      <c r="AZ43" s="0" t="n">
        <f aca="false">((B43+Z43)/(1-AW43))-(B43+Z43)</f>
        <v>0</v>
      </c>
      <c r="BA43" s="0" t="n">
        <f aca="false">AX43+AY43</f>
        <v>0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0.405</v>
      </c>
      <c r="E44" s="41" t="n">
        <f aca="false">+[1]TETCO_TRANSCO!E44</f>
        <v>0.385</v>
      </c>
      <c r="F44" s="42" t="n">
        <f aca="false">+[1]TETCO_TRANSCO!F44</f>
        <v>0.02</v>
      </c>
      <c r="G44" s="38" t="n">
        <f aca="false">H44+I44</f>
        <v>0.435</v>
      </c>
      <c r="H44" s="43" t="n">
        <f aca="false">+E44</f>
        <v>0.385</v>
      </c>
      <c r="I44" s="41" t="n">
        <f aca="false">+F44+Q44</f>
        <v>0.05</v>
      </c>
      <c r="J44" s="40" t="n">
        <f aca="false">K44+L44</f>
        <v>0.725</v>
      </c>
      <c r="K44" s="41" t="n">
        <f aca="false">E44+0.32</f>
        <v>0.705</v>
      </c>
      <c r="L44" s="42" t="n">
        <f aca="false">F44</f>
        <v>0.02</v>
      </c>
      <c r="M44" s="38" t="n">
        <f aca="false">N44+O44</f>
        <v>0.435</v>
      </c>
      <c r="N44" s="43" t="n">
        <f aca="false">H44</f>
        <v>0.385</v>
      </c>
      <c r="O44" s="41" t="n">
        <f aca="false">I44</f>
        <v>0.05</v>
      </c>
      <c r="P44" s="41"/>
      <c r="Q44" s="42" t="n">
        <f aca="false">VLOOKUP(MONTH(A44),tblMthAdj,2,FALSE())</f>
        <v>0.03</v>
      </c>
      <c r="AA44" s="0" t="n">
        <f aca="false">[1]Tables!E$7</f>
        <v>-0.07</v>
      </c>
      <c r="AB44" s="0" t="n">
        <f aca="false">[1]Tables!F$7</f>
        <v>0.0597</v>
      </c>
      <c r="AC44" s="0" t="n">
        <f aca="false">[1]Tables!G$7</f>
        <v>0.02</v>
      </c>
      <c r="AD44" s="0" t="n">
        <f aca="false">[1]Tables!H$7</f>
        <v>0.185</v>
      </c>
      <c r="AE44" s="0" t="n">
        <f aca="false">[1]Tables!I$7</f>
        <v>0.011</v>
      </c>
      <c r="AF44" s="0" t="n">
        <f aca="false">((B44+AA44)/(1-AB44))-(B44+AA44)</f>
        <v>0.22405753482931</v>
      </c>
      <c r="AG44" s="0" t="n">
        <f aca="false">AC44+AD44+AE44</f>
        <v>0.216</v>
      </c>
      <c r="AI44" s="0" t="n">
        <f aca="false">[1]Tables!J$7</f>
        <v>0</v>
      </c>
      <c r="AJ44" s="0" t="n">
        <f aca="false">[1]Tables!K$7</f>
        <v>0</v>
      </c>
      <c r="AK44" s="0" t="n">
        <f aca="false">[1]Tables!L$7</f>
        <v>0</v>
      </c>
      <c r="AL44" s="0" t="n">
        <f aca="false">((B44+L44)/(1-AI44))-(B44+L44)</f>
        <v>0</v>
      </c>
      <c r="AM44" s="0" t="n">
        <f aca="false">AJ44+AK44</f>
        <v>0</v>
      </c>
      <c r="AO44" s="0" t="n">
        <f aca="false">[1]Tables!M$7</f>
        <v>-0.07</v>
      </c>
      <c r="AP44" s="0" t="n">
        <f aca="false">[1]Tables!N$7</f>
        <v>0.0667</v>
      </c>
      <c r="AQ44" s="0" t="n">
        <f aca="false">[1]Tables!O$7</f>
        <v>0.02</v>
      </c>
      <c r="AR44" s="0" t="n">
        <f aca="false">[1]Tables!P$7</f>
        <v>0.22</v>
      </c>
      <c r="AS44" s="0" t="n">
        <f aca="false">[1]Tables!Q$7</f>
        <v>0.011</v>
      </c>
      <c r="AT44" s="0" t="n">
        <f aca="false">(($B44+AO44)/(1-AP44))-($B44+AO44)</f>
        <v>0.252206471659702</v>
      </c>
      <c r="AU44" s="0" t="n">
        <f aca="false">AQ44+AR44+AS44</f>
        <v>0.251</v>
      </c>
      <c r="AW44" s="0" t="n">
        <f aca="false">[1]Tables!R$7</f>
        <v>0</v>
      </c>
      <c r="AX44" s="0" t="n">
        <f aca="false">[1]Tables!S$7</f>
        <v>0</v>
      </c>
      <c r="AY44" s="0" t="n">
        <f aca="false">[1]Tables!T$7</f>
        <v>0</v>
      </c>
      <c r="AZ44" s="0" t="n">
        <f aca="false">((B44+Z44)/(1-AW44))-(B44+Z44)</f>
        <v>0</v>
      </c>
      <c r="BA44" s="0" t="n">
        <f aca="false">AX44+AY44</f>
        <v>0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0.405</v>
      </c>
      <c r="E45" s="41" t="n">
        <f aca="false">+[1]TETCO_TRANSCO!E45</f>
        <v>0.385</v>
      </c>
      <c r="F45" s="42" t="n">
        <f aca="false">+[1]TETCO_TRANSCO!F45</f>
        <v>0.02</v>
      </c>
      <c r="G45" s="38" t="n">
        <f aca="false">H45+I45</f>
        <v>0.445</v>
      </c>
      <c r="H45" s="43" t="n">
        <f aca="false">+E45</f>
        <v>0.385</v>
      </c>
      <c r="I45" s="41" t="n">
        <f aca="false">+F45+Q45</f>
        <v>0.06</v>
      </c>
      <c r="J45" s="40" t="n">
        <f aca="false">K45+L45</f>
        <v>0.725</v>
      </c>
      <c r="K45" s="41" t="n">
        <f aca="false">E45+0.32</f>
        <v>0.705</v>
      </c>
      <c r="L45" s="42" t="n">
        <f aca="false">F45</f>
        <v>0.02</v>
      </c>
      <c r="M45" s="38" t="n">
        <f aca="false">N45+O45</f>
        <v>0.445</v>
      </c>
      <c r="N45" s="43" t="n">
        <f aca="false">H45</f>
        <v>0.385</v>
      </c>
      <c r="O45" s="41" t="n">
        <f aca="false">I45</f>
        <v>0.06</v>
      </c>
      <c r="P45" s="41"/>
      <c r="Q45" s="42" t="n">
        <f aca="false">VLOOKUP(MONTH(A45),tblMthAdj,2,FALSE())</f>
        <v>0.04</v>
      </c>
      <c r="AA45" s="0" t="n">
        <f aca="false">[1]Tables!E$8</f>
        <v>-0.07</v>
      </c>
      <c r="AB45" s="0" t="n">
        <f aca="false">[1]Tables!F$8</f>
        <v>0.0597</v>
      </c>
      <c r="AC45" s="0" t="n">
        <f aca="false">[1]Tables!G$8</f>
        <v>0.02</v>
      </c>
      <c r="AD45" s="0" t="n">
        <f aca="false">[1]Tables!H$8</f>
        <v>0.185</v>
      </c>
      <c r="AE45" s="0" t="n">
        <f aca="false">[1]Tables!I$8</f>
        <v>0.011</v>
      </c>
      <c r="AF45" s="0" t="n">
        <f aca="false">((B45+AA45)/(1-AB45))-(B45+AA45)</f>
        <v>0.223486121450601</v>
      </c>
      <c r="AG45" s="0" t="n">
        <f aca="false">AC45+AD45+AE45</f>
        <v>0.216</v>
      </c>
      <c r="AI45" s="0" t="n">
        <f aca="false">[1]Tables!J$8</f>
        <v>0</v>
      </c>
      <c r="AJ45" s="0" t="n">
        <f aca="false">[1]Tables!K$8</f>
        <v>0</v>
      </c>
      <c r="AK45" s="0" t="n">
        <f aca="false">[1]Tables!L$8</f>
        <v>0</v>
      </c>
      <c r="AL45" s="0" t="n">
        <f aca="false">((B45+L45)/(1-AI45))-(B45+L45)</f>
        <v>0</v>
      </c>
      <c r="AM45" s="0" t="n">
        <f aca="false">AJ45+AK45</f>
        <v>0</v>
      </c>
      <c r="AO45" s="0" t="n">
        <f aca="false">[1]Tables!M$8</f>
        <v>-0.07</v>
      </c>
      <c r="AP45" s="0" t="n">
        <f aca="false">[1]Tables!N$8</f>
        <v>0.0667</v>
      </c>
      <c r="AQ45" s="0" t="n">
        <f aca="false">[1]Tables!O$8</f>
        <v>0.02</v>
      </c>
      <c r="AR45" s="0" t="n">
        <f aca="false">[1]Tables!P$8</f>
        <v>0.22</v>
      </c>
      <c r="AS45" s="0" t="n">
        <f aca="false">[1]Tables!Q$8</f>
        <v>0.011</v>
      </c>
      <c r="AT45" s="0" t="n">
        <f aca="false">(($B45+AO45)/(1-AP45))-($B45+AO45)</f>
        <v>0.25156327011679</v>
      </c>
      <c r="AU45" s="0" t="n">
        <f aca="false">AQ45+AR45+AS45</f>
        <v>0.251</v>
      </c>
      <c r="AW45" s="0" t="n">
        <f aca="false">[1]Tables!R$8</f>
        <v>0</v>
      </c>
      <c r="AX45" s="0" t="n">
        <f aca="false">[1]Tables!S$8</f>
        <v>0</v>
      </c>
      <c r="AY45" s="0" t="n">
        <f aca="false">[1]Tables!T$8</f>
        <v>0</v>
      </c>
      <c r="AZ45" s="0" t="n">
        <f aca="false">((B45+Z45)/(1-AW45))-(B45+Z45)</f>
        <v>0</v>
      </c>
      <c r="BA45" s="0" t="n">
        <f aca="false">AX45+AY45</f>
        <v>0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0.4175</v>
      </c>
      <c r="E46" s="41" t="n">
        <f aca="false">+[1]TETCO_TRANSCO!E46</f>
        <v>0.3975</v>
      </c>
      <c r="F46" s="42" t="n">
        <f aca="false">+[1]TETCO_TRANSCO!F46</f>
        <v>0.02</v>
      </c>
      <c r="G46" s="38" t="n">
        <f aca="false">H46+I46</f>
        <v>0.4675</v>
      </c>
      <c r="H46" s="43" t="n">
        <f aca="false">+E46</f>
        <v>0.3975</v>
      </c>
      <c r="I46" s="41" t="n">
        <f aca="false">+F46+Q46</f>
        <v>0.07</v>
      </c>
      <c r="J46" s="40" t="n">
        <f aca="false">K46+L46</f>
        <v>0.7375</v>
      </c>
      <c r="K46" s="41" t="n">
        <f aca="false">E46+0.32</f>
        <v>0.7175</v>
      </c>
      <c r="L46" s="42" t="n">
        <f aca="false">F46</f>
        <v>0.02</v>
      </c>
      <c r="M46" s="38" t="n">
        <f aca="false">N46+O46</f>
        <v>0.4675</v>
      </c>
      <c r="N46" s="43" t="n">
        <f aca="false">H46</f>
        <v>0.3975</v>
      </c>
      <c r="O46" s="41" t="n">
        <f aca="false">I46</f>
        <v>0.07</v>
      </c>
      <c r="P46" s="41"/>
      <c r="Q46" s="42" t="n">
        <f aca="false">VLOOKUP(MONTH(A46),tblMthAdj,2,FALSE())</f>
        <v>0.05</v>
      </c>
      <c r="AA46" s="0" t="n">
        <f aca="false">[1]Tables!E$9</f>
        <v>-0.07</v>
      </c>
      <c r="AB46" s="0" t="n">
        <f aca="false">[1]Tables!F$9</f>
        <v>0.0597</v>
      </c>
      <c r="AC46" s="0" t="n">
        <f aca="false">[1]Tables!G$9</f>
        <v>0.02</v>
      </c>
      <c r="AD46" s="0" t="n">
        <f aca="false">[1]Tables!H$9</f>
        <v>0.185</v>
      </c>
      <c r="AE46" s="0" t="n">
        <f aca="false">[1]Tables!I$9</f>
        <v>0.011</v>
      </c>
      <c r="AF46" s="0" t="n">
        <f aca="false">((B46+AA46)/(1-AB46))-(B46+AA46)</f>
        <v>0.229581197490162</v>
      </c>
      <c r="AG46" s="0" t="n">
        <f aca="false">AC46+AD46+AE46</f>
        <v>0.216</v>
      </c>
      <c r="AI46" s="0" t="n">
        <f aca="false">[1]Tables!J$9</f>
        <v>0</v>
      </c>
      <c r="AJ46" s="0" t="n">
        <f aca="false">[1]Tables!K$9</f>
        <v>0</v>
      </c>
      <c r="AK46" s="0" t="n">
        <f aca="false">[1]Tables!L$9</f>
        <v>0</v>
      </c>
      <c r="AL46" s="0" t="n">
        <f aca="false">((B46+L46)/(1-AI46))-(B46+L46)</f>
        <v>0</v>
      </c>
      <c r="AM46" s="0" t="n">
        <f aca="false">AJ46+AK46</f>
        <v>0</v>
      </c>
      <c r="AO46" s="0" t="n">
        <f aca="false">[1]Tables!M$9</f>
        <v>-0.07</v>
      </c>
      <c r="AP46" s="0" t="n">
        <f aca="false">[1]Tables!N$9</f>
        <v>0.0667</v>
      </c>
      <c r="AQ46" s="0" t="n">
        <f aca="false">[1]Tables!O$9</f>
        <v>0.02</v>
      </c>
      <c r="AR46" s="0" t="n">
        <f aca="false">[1]Tables!P$9</f>
        <v>0.22</v>
      </c>
      <c r="AS46" s="0" t="n">
        <f aca="false">[1]Tables!Q$9</f>
        <v>0.011</v>
      </c>
      <c r="AT46" s="0" t="n">
        <f aca="false">(($B46+AO46)/(1-AP46))-($B46+AO46)</f>
        <v>0.258424086574521</v>
      </c>
      <c r="AU46" s="0" t="n">
        <f aca="false">AQ46+AR46+AS46</f>
        <v>0.251</v>
      </c>
      <c r="AW46" s="0" t="n">
        <f aca="false">[1]Tables!R$9</f>
        <v>0</v>
      </c>
      <c r="AX46" s="0" t="n">
        <f aca="false">[1]Tables!S$9</f>
        <v>0</v>
      </c>
      <c r="AY46" s="0" t="n">
        <f aca="false">[1]Tables!T$9</f>
        <v>0</v>
      </c>
      <c r="AZ46" s="0" t="n">
        <f aca="false">((B46+Z46)/(1-AW46))-(B46+Z46)</f>
        <v>0</v>
      </c>
      <c r="BA46" s="0" t="n">
        <f aca="false">AX46+AY46</f>
        <v>0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0.42</v>
      </c>
      <c r="E47" s="41" t="n">
        <f aca="false">+[1]TETCO_TRANSCO!E47</f>
        <v>0.4</v>
      </c>
      <c r="F47" s="42" t="n">
        <f aca="false">+[1]TETCO_TRANSCO!F47</f>
        <v>0.02</v>
      </c>
      <c r="G47" s="38" t="n">
        <f aca="false">H47+I47</f>
        <v>0.47</v>
      </c>
      <c r="H47" s="43" t="n">
        <f aca="false">+E47</f>
        <v>0.4</v>
      </c>
      <c r="I47" s="41" t="n">
        <f aca="false">+F47+Q47</f>
        <v>0.07</v>
      </c>
      <c r="J47" s="40" t="n">
        <f aca="false">K47+L47</f>
        <v>0.74</v>
      </c>
      <c r="K47" s="41" t="n">
        <f aca="false">E47+0.32</f>
        <v>0.72</v>
      </c>
      <c r="L47" s="42" t="n">
        <f aca="false">F47</f>
        <v>0.02</v>
      </c>
      <c r="M47" s="38" t="n">
        <f aca="false">N47+O47</f>
        <v>0.47</v>
      </c>
      <c r="N47" s="43" t="n">
        <f aca="false">H47</f>
        <v>0.4</v>
      </c>
      <c r="O47" s="41" t="n">
        <f aca="false">I47</f>
        <v>0.07</v>
      </c>
      <c r="P47" s="41"/>
      <c r="Q47" s="42" t="n">
        <f aca="false">VLOOKUP(MONTH(A47),tblMthAdj,2,FALSE())</f>
        <v>0.05</v>
      </c>
      <c r="AA47" s="0" t="n">
        <f aca="false">[1]Tables!E$10</f>
        <v>-0.07</v>
      </c>
      <c r="AB47" s="0" t="n">
        <f aca="false">[1]Tables!F$10</f>
        <v>0.0597</v>
      </c>
      <c r="AC47" s="0" t="n">
        <f aca="false">[1]Tables!G$10</f>
        <v>0.02</v>
      </c>
      <c r="AD47" s="0" t="n">
        <f aca="false">[1]Tables!H$10</f>
        <v>0.185</v>
      </c>
      <c r="AE47" s="0" t="n">
        <f aca="false">[1]Tables!I$10</f>
        <v>0.011</v>
      </c>
      <c r="AF47" s="0" t="n">
        <f aca="false">((B47+AA47)/(1-AB47))-(B47+AA47)</f>
        <v>0.231358928001701</v>
      </c>
      <c r="AG47" s="0" t="n">
        <f aca="false">AC47+AD47+AE47</f>
        <v>0.216</v>
      </c>
      <c r="AI47" s="0" t="n">
        <f aca="false">[1]Tables!J$10</f>
        <v>0</v>
      </c>
      <c r="AJ47" s="0" t="n">
        <f aca="false">[1]Tables!K$10</f>
        <v>0</v>
      </c>
      <c r="AK47" s="0" t="n">
        <f aca="false">[1]Tables!L$10</f>
        <v>0</v>
      </c>
      <c r="AL47" s="0" t="n">
        <f aca="false">((B47+L47)/(1-AI47))-(B47+L47)</f>
        <v>0</v>
      </c>
      <c r="AM47" s="0" t="n">
        <f aca="false">AJ47+AK47</f>
        <v>0</v>
      </c>
      <c r="AO47" s="0" t="n">
        <f aca="false">[1]Tables!M$10</f>
        <v>-0.07</v>
      </c>
      <c r="AP47" s="0" t="n">
        <f aca="false">[1]Tables!N$10</f>
        <v>0.0667</v>
      </c>
      <c r="AQ47" s="0" t="n">
        <f aca="false">[1]Tables!O$10</f>
        <v>0.02</v>
      </c>
      <c r="AR47" s="0" t="n">
        <f aca="false">[1]Tables!P$10</f>
        <v>0.22</v>
      </c>
      <c r="AS47" s="0" t="n">
        <f aca="false">[1]Tables!Q$10</f>
        <v>0.011</v>
      </c>
      <c r="AT47" s="0" t="n">
        <f aca="false">(($B47+AO47)/(1-AP47))-($B47+AO47)</f>
        <v>0.260425158041358</v>
      </c>
      <c r="AU47" s="0" t="n">
        <f aca="false">AQ47+AR47+AS47</f>
        <v>0.251</v>
      </c>
      <c r="AW47" s="0" t="n">
        <f aca="false">[1]Tables!R$10</f>
        <v>0</v>
      </c>
      <c r="AX47" s="0" t="n">
        <f aca="false">[1]Tables!S$10</f>
        <v>0</v>
      </c>
      <c r="AY47" s="0" t="n">
        <f aca="false">[1]Tables!T$10</f>
        <v>0</v>
      </c>
      <c r="AZ47" s="0" t="n">
        <f aca="false">((B47+Z47)/(1-AW47))-(B47+Z47)</f>
        <v>0</v>
      </c>
      <c r="BA47" s="0" t="n">
        <f aca="false">AX47+AY47</f>
        <v>0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0.4175</v>
      </c>
      <c r="E48" s="41" t="n">
        <f aca="false">+[1]TETCO_TRANSCO!E48</f>
        <v>0.3975</v>
      </c>
      <c r="F48" s="42" t="n">
        <f aca="false">+[1]TETCO_TRANSCO!F48</f>
        <v>0.02</v>
      </c>
      <c r="G48" s="38" t="n">
        <f aca="false">H48+I48</f>
        <v>0.4475</v>
      </c>
      <c r="H48" s="43" t="n">
        <f aca="false">+E48</f>
        <v>0.3975</v>
      </c>
      <c r="I48" s="41" t="n">
        <f aca="false">+F48+Q48</f>
        <v>0.05</v>
      </c>
      <c r="J48" s="40" t="n">
        <f aca="false">K48+L48</f>
        <v>0.7375</v>
      </c>
      <c r="K48" s="41" t="n">
        <f aca="false">E48+0.32</f>
        <v>0.7175</v>
      </c>
      <c r="L48" s="42" t="n">
        <f aca="false">F48</f>
        <v>0.02</v>
      </c>
      <c r="M48" s="38" t="n">
        <f aca="false">N48+O48</f>
        <v>0.4475</v>
      </c>
      <c r="N48" s="43" t="n">
        <f aca="false">H48</f>
        <v>0.3975</v>
      </c>
      <c r="O48" s="41" t="n">
        <f aca="false">I48</f>
        <v>0.05</v>
      </c>
      <c r="P48" s="41"/>
      <c r="Q48" s="42" t="n">
        <f aca="false">VLOOKUP(MONTH(A48),tblMthAdj,2,FALSE())</f>
        <v>0.03</v>
      </c>
      <c r="AA48" s="0" t="n">
        <f aca="false">[1]Tables!E$11</f>
        <v>-0.07</v>
      </c>
      <c r="AB48" s="0" t="n">
        <f aca="false">[1]Tables!F$11</f>
        <v>0.0597</v>
      </c>
      <c r="AC48" s="0" t="n">
        <f aca="false">[1]Tables!G$11</f>
        <v>0.02</v>
      </c>
      <c r="AD48" s="0" t="n">
        <f aca="false">[1]Tables!H$11</f>
        <v>0.185</v>
      </c>
      <c r="AE48" s="0" t="n">
        <f aca="false">[1]Tables!I$11</f>
        <v>0.011</v>
      </c>
      <c r="AF48" s="0" t="n">
        <f aca="false">((B48+AA48)/(1-AB48))-(B48+AA48)</f>
        <v>0.227168563224503</v>
      </c>
      <c r="AG48" s="0" t="n">
        <f aca="false">AC48+AD48+AE48</f>
        <v>0.216</v>
      </c>
      <c r="AI48" s="0" t="n">
        <f aca="false">[1]Tables!J$11</f>
        <v>0</v>
      </c>
      <c r="AJ48" s="0" t="n">
        <f aca="false">[1]Tables!K$11</f>
        <v>0</v>
      </c>
      <c r="AK48" s="0" t="n">
        <f aca="false">[1]Tables!L$11</f>
        <v>0</v>
      </c>
      <c r="AL48" s="0" t="n">
        <f aca="false">((B48+L48)/(1-AI48))-(B48+L48)</f>
        <v>0</v>
      </c>
      <c r="AM48" s="0" t="n">
        <f aca="false">AJ48+AK48</f>
        <v>0</v>
      </c>
      <c r="AO48" s="0" t="n">
        <f aca="false">[1]Tables!M$11</f>
        <v>-0.07</v>
      </c>
      <c r="AP48" s="0" t="n">
        <f aca="false">[1]Tables!N$11</f>
        <v>0.0667</v>
      </c>
      <c r="AQ48" s="0" t="n">
        <f aca="false">[1]Tables!O$11</f>
        <v>0.02</v>
      </c>
      <c r="AR48" s="0" t="n">
        <f aca="false">[1]Tables!P$11</f>
        <v>0.22</v>
      </c>
      <c r="AS48" s="0" t="n">
        <f aca="false">[1]Tables!Q$11</f>
        <v>0.011</v>
      </c>
      <c r="AT48" s="0" t="n">
        <f aca="false">(($B48+AO48)/(1-AP48))-($B48+AO48)</f>
        <v>0.255708346726669</v>
      </c>
      <c r="AU48" s="0" t="n">
        <f aca="false">AQ48+AR48+AS48</f>
        <v>0.251</v>
      </c>
      <c r="AW48" s="0" t="n">
        <f aca="false">[1]Tables!R$11</f>
        <v>0</v>
      </c>
      <c r="AX48" s="0" t="n">
        <f aca="false">[1]Tables!S$11</f>
        <v>0</v>
      </c>
      <c r="AY48" s="0" t="n">
        <f aca="false">[1]Tables!T$11</f>
        <v>0</v>
      </c>
      <c r="AZ48" s="0" t="n">
        <f aca="false">((B48+Z48)/(1-AW48))-(B48+Z48)</f>
        <v>0</v>
      </c>
      <c r="BA48" s="0" t="n">
        <f aca="false">AX48+AY48</f>
        <v>0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0.42</v>
      </c>
      <c r="E49" s="41" t="n">
        <f aca="false">+[1]TETCO_TRANSCO!E49</f>
        <v>0.4</v>
      </c>
      <c r="F49" s="42" t="n">
        <f aca="false">+[1]TETCO_TRANSCO!F49</f>
        <v>0.02</v>
      </c>
      <c r="G49" s="38" t="n">
        <f aca="false">H49+I49</f>
        <v>0.45</v>
      </c>
      <c r="H49" s="43" t="n">
        <f aca="false">+E49</f>
        <v>0.4</v>
      </c>
      <c r="I49" s="41" t="n">
        <f aca="false">+F49+Q49</f>
        <v>0.05</v>
      </c>
      <c r="J49" s="40" t="n">
        <f aca="false">K49+L49</f>
        <v>0.74</v>
      </c>
      <c r="K49" s="41" t="n">
        <f aca="false">E49+0.32</f>
        <v>0.72</v>
      </c>
      <c r="L49" s="42" t="n">
        <f aca="false">F49</f>
        <v>0.02</v>
      </c>
      <c r="M49" s="38" t="n">
        <f aca="false">N49+O49</f>
        <v>0.45</v>
      </c>
      <c r="N49" s="43" t="n">
        <f aca="false">H49</f>
        <v>0.4</v>
      </c>
      <c r="O49" s="41" t="n">
        <f aca="false">I49</f>
        <v>0.05</v>
      </c>
      <c r="P49" s="41"/>
      <c r="Q49" s="42" t="n">
        <f aca="false">VLOOKUP(MONTH(A49),tblMthAdj,2,FALSE())</f>
        <v>0.03</v>
      </c>
      <c r="AA49" s="0" t="n">
        <f aca="false">[1]Tables!E$12</f>
        <v>-0.07</v>
      </c>
      <c r="AB49" s="0" t="n">
        <f aca="false">[1]Tables!F$12</f>
        <v>0.0597</v>
      </c>
      <c r="AC49" s="0" t="n">
        <f aca="false">[1]Tables!G$12</f>
        <v>0.04</v>
      </c>
      <c r="AD49" s="0" t="n">
        <f aca="false">[1]Tables!H$12</f>
        <v>0.185</v>
      </c>
      <c r="AE49" s="0" t="n">
        <f aca="false">[1]Tables!I$12</f>
        <v>0.011</v>
      </c>
      <c r="AF49" s="0" t="n">
        <f aca="false">((B49+AA49)/(1-AB49))-(B49+AA49)</f>
        <v>0.228628841858981</v>
      </c>
      <c r="AG49" s="0" t="n">
        <f aca="false">AC49+AD49+AE49</f>
        <v>0.236</v>
      </c>
      <c r="AI49" s="0" t="n">
        <f aca="false">[1]Tables!J$12</f>
        <v>0</v>
      </c>
      <c r="AJ49" s="0" t="n">
        <f aca="false">[1]Tables!K$12</f>
        <v>0</v>
      </c>
      <c r="AK49" s="0" t="n">
        <f aca="false">[1]Tables!L$12</f>
        <v>0</v>
      </c>
      <c r="AL49" s="0" t="n">
        <f aca="false">((B49+L49)/(1-AI49))-(B49+L49)</f>
        <v>0</v>
      </c>
      <c r="AM49" s="0" t="n">
        <f aca="false">AJ49+AK49</f>
        <v>0</v>
      </c>
      <c r="AO49" s="0" t="n">
        <f aca="false">[1]Tables!M$12</f>
        <v>-0.07</v>
      </c>
      <c r="AP49" s="0" t="n">
        <f aca="false">[1]Tables!N$12</f>
        <v>0.0667</v>
      </c>
      <c r="AQ49" s="0" t="n">
        <f aca="false">[1]Tables!O$12</f>
        <v>0.04</v>
      </c>
      <c r="AR49" s="0" t="n">
        <f aca="false">[1]Tables!P$12</f>
        <v>0.22</v>
      </c>
      <c r="AS49" s="0" t="n">
        <f aca="false">[1]Tables!Q$12</f>
        <v>0.011</v>
      </c>
      <c r="AT49" s="0" t="n">
        <f aca="false">(($B49+AO49)/(1-AP49))-($B49+AO49)</f>
        <v>0.257352084003</v>
      </c>
      <c r="AU49" s="0" t="n">
        <f aca="false">AQ49+AR49+AS49</f>
        <v>0.271</v>
      </c>
      <c r="AW49" s="0" t="n">
        <f aca="false">[1]Tables!R$12</f>
        <v>0</v>
      </c>
      <c r="AX49" s="0" t="n">
        <f aca="false">[1]Tables!S$12</f>
        <v>0</v>
      </c>
      <c r="AY49" s="0" t="n">
        <f aca="false">[1]Tables!T$12</f>
        <v>0</v>
      </c>
      <c r="AZ49" s="0" t="n">
        <f aca="false">((B49+Z49)/(1-AW49))-(B49+Z49)</f>
        <v>0</v>
      </c>
      <c r="BA49" s="0" t="n">
        <f aca="false">AX49+AY49</f>
        <v>0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E50+F50</f>
        <v>0.6</v>
      </c>
      <c r="E50" s="48" t="n">
        <f aca="false">+[1]TETCO_TRANSCO!E50</f>
        <v>0.55</v>
      </c>
      <c r="F50" s="49" t="n">
        <f aca="false">+[1]TETCO_TRANSCO!F50</f>
        <v>0.05</v>
      </c>
      <c r="G50" s="50" t="n">
        <f aca="false">H50+I50</f>
        <v>0.69</v>
      </c>
      <c r="H50" s="51" t="n">
        <f aca="false">+E50</f>
        <v>0.55</v>
      </c>
      <c r="I50" s="48" t="n">
        <f aca="false">+F50+Q50</f>
        <v>0.14</v>
      </c>
      <c r="J50" s="47" t="n">
        <f aca="false">K50+L50</f>
        <v>0.92</v>
      </c>
      <c r="K50" s="48" t="n">
        <f aca="false">E50+0.32</f>
        <v>0.87</v>
      </c>
      <c r="L50" s="49" t="n">
        <f aca="false">F50</f>
        <v>0.05</v>
      </c>
      <c r="M50" s="50" t="n">
        <f aca="false">N50+O50</f>
        <v>0.69</v>
      </c>
      <c r="N50" s="51" t="n">
        <f aca="false">H50</f>
        <v>0.55</v>
      </c>
      <c r="O50" s="48" t="n">
        <f aca="false">I50</f>
        <v>0.14</v>
      </c>
      <c r="P50" s="48"/>
      <c r="Q50" s="49" t="n">
        <f aca="false">VLOOKUP(MONTH(A50),tblMthAdj,2,FALSE())</f>
        <v>0.09</v>
      </c>
      <c r="AA50" s="0" t="n">
        <f aca="false">[1]Tables!E$13</f>
        <v>-0.07</v>
      </c>
      <c r="AB50" s="0" t="n">
        <f aca="false">[1]Tables!F$13</f>
        <v>0.0699</v>
      </c>
      <c r="AC50" s="0" t="n">
        <f aca="false">[1]Tables!G$13</f>
        <v>0.41</v>
      </c>
      <c r="AD50" s="0" t="n">
        <f aca="false">[1]Tables!H$13</f>
        <v>0.185</v>
      </c>
      <c r="AE50" s="0" t="n">
        <f aca="false">[1]Tables!I$13</f>
        <v>0.011</v>
      </c>
      <c r="AF50" s="0" t="n">
        <f aca="false">((B50+AA50)/(1-AB50))-(B50+AA50)</f>
        <v>0.28678464681217</v>
      </c>
      <c r="AG50" s="0" t="n">
        <f aca="false">AC50+AD50+AE50</f>
        <v>0.606</v>
      </c>
      <c r="AI50" s="0" t="n">
        <f aca="false">[1]Tables!J$13</f>
        <v>0.0128</v>
      </c>
      <c r="AJ50" s="0" t="n">
        <f aca="false">[1]Tables!K$13</f>
        <v>0.1848</v>
      </c>
      <c r="AK50" s="0" t="n">
        <f aca="false">[1]Tables!L$13</f>
        <v>0</v>
      </c>
      <c r="AL50" s="0" t="n">
        <f aca="false">((B50+L50)/(1-AI50))-(B50+L50)</f>
        <v>0.0510340356564023</v>
      </c>
      <c r="AM50" s="0" t="n">
        <f aca="false">AJ50+AK50</f>
        <v>0.1848</v>
      </c>
      <c r="AO50" s="0" t="n">
        <f aca="false">[1]Tables!M$13</f>
        <v>-0.05</v>
      </c>
      <c r="AP50" s="0" t="n">
        <f aca="false">[1]Tables!N$13</f>
        <v>0.0782</v>
      </c>
      <c r="AQ50" s="0" t="n">
        <f aca="false">[1]Tables!O$13</f>
        <v>0.51</v>
      </c>
      <c r="AR50" s="0" t="n">
        <f aca="false">[1]Tables!P$13</f>
        <v>0.22</v>
      </c>
      <c r="AS50" s="0" t="n">
        <f aca="false">[1]Tables!Q$13</f>
        <v>0.011</v>
      </c>
      <c r="AT50" s="0" t="n">
        <f aca="false">(($B50+AO50)/(1-AP50))-($B50+AO50)</f>
        <v>0.325423302234758</v>
      </c>
      <c r="AU50" s="0" t="n">
        <f aca="false">AQ50+AR50+AS50</f>
        <v>0.741</v>
      </c>
      <c r="AW50" s="0" t="n">
        <f aca="false">[1]Tables!R$13</f>
        <v>0.0089</v>
      </c>
      <c r="AX50" s="0" t="n">
        <f aca="false">[1]Tables!S$13</f>
        <v>0.2176</v>
      </c>
      <c r="AY50" s="0" t="n">
        <f aca="false">[1]Tables!T$13</f>
        <v>0</v>
      </c>
      <c r="AZ50" s="0" t="n">
        <f aca="false">((B50+Z50)/(1-AW50))-(B50+Z50)</f>
        <v>0.034895974170114</v>
      </c>
      <c r="BA50" s="0" t="n">
        <f aca="false">AX50+AY50</f>
        <v>0.2176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0.95</v>
      </c>
      <c r="E51" s="41" t="n">
        <f aca="false">+[1]TETCO_TRANSCO!E51</f>
        <v>0.9</v>
      </c>
      <c r="F51" s="42" t="n">
        <f aca="false">+[1]TETCO_TRANSCO!F51</f>
        <v>0.05</v>
      </c>
      <c r="G51" s="38" t="n">
        <f aca="false">H51+I51</f>
        <v>1.19</v>
      </c>
      <c r="H51" s="43" t="n">
        <f aca="false">+E51</f>
        <v>0.9</v>
      </c>
      <c r="I51" s="41" t="n">
        <f aca="false">+F51+Q51</f>
        <v>0.29</v>
      </c>
      <c r="J51" s="40" t="n">
        <f aca="false">K51+L51</f>
        <v>1.27</v>
      </c>
      <c r="K51" s="41" t="n">
        <f aca="false">E51+0.32</f>
        <v>1.22</v>
      </c>
      <c r="L51" s="42" t="n">
        <f aca="false">F51</f>
        <v>0.05</v>
      </c>
      <c r="M51" s="38" t="n">
        <f aca="false">N51+O51</f>
        <v>1.19</v>
      </c>
      <c r="N51" s="43" t="n">
        <f aca="false">H51</f>
        <v>0.9</v>
      </c>
      <c r="O51" s="41" t="n">
        <f aca="false">I51</f>
        <v>0.29</v>
      </c>
      <c r="P51" s="41"/>
      <c r="Q51" s="42" t="n">
        <f aca="false">VLOOKUP(MONTH(A51),tblMthAdj,2,FALSE())</f>
        <v>0.24</v>
      </c>
      <c r="AA51" s="0" t="n">
        <f aca="false">[1]Tables!E$14</f>
        <v>-0.05</v>
      </c>
      <c r="AB51" s="0" t="n">
        <f aca="false">[1]Tables!F$14</f>
        <v>0.0699</v>
      </c>
      <c r="AC51" s="0" t="n">
        <f aca="false">[1]Tables!G$14</f>
        <v>0.41</v>
      </c>
      <c r="AD51" s="0" t="n">
        <f aca="false">[1]Tables!H$14</f>
        <v>0.185</v>
      </c>
      <c r="AE51" s="0" t="n">
        <f aca="false">[1]Tables!I$14</f>
        <v>0.011</v>
      </c>
      <c r="AF51" s="0" t="n">
        <f aca="false">((B51+AA51)/(1-AB51))-(B51+AA51)</f>
        <v>0.298809160305344</v>
      </c>
      <c r="AG51" s="0" t="n">
        <f aca="false">AC51+AD51+AE51</f>
        <v>0.606</v>
      </c>
      <c r="AI51" s="0" t="n">
        <f aca="false">[1]Tables!J$14</f>
        <v>0.0128</v>
      </c>
      <c r="AJ51" s="0" t="n">
        <f aca="false">[1]Tables!K$14</f>
        <v>0.1848</v>
      </c>
      <c r="AK51" s="0" t="n">
        <f aca="false">[1]Tables!L$14</f>
        <v>0</v>
      </c>
      <c r="AL51" s="0" t="n">
        <f aca="false">((B51+L51)/(1-AI51))-(B51+L51)</f>
        <v>0.0528492706645061</v>
      </c>
      <c r="AM51" s="0" t="n">
        <f aca="false">AJ51+AK51</f>
        <v>0.1848</v>
      </c>
      <c r="AO51" s="0" t="n">
        <f aca="false">[1]Tables!M$14</f>
        <v>-0.05</v>
      </c>
      <c r="AP51" s="0" t="n">
        <f aca="false">[1]Tables!N$14</f>
        <v>0.0782</v>
      </c>
      <c r="AQ51" s="0" t="n">
        <f aca="false">[1]Tables!O$14</f>
        <v>0.51</v>
      </c>
      <c r="AR51" s="0" t="n">
        <f aca="false">[1]Tables!P$14</f>
        <v>0.22</v>
      </c>
      <c r="AS51" s="0" t="n">
        <f aca="false">[1]Tables!Q$14</f>
        <v>0.011</v>
      </c>
      <c r="AT51" s="0" t="n">
        <f aca="false">(($B51+AO51)/(1-AP51))-($B51+AO51)</f>
        <v>0.337300065090042</v>
      </c>
      <c r="AU51" s="0" t="n">
        <f aca="false">AQ51+AR51+AS51</f>
        <v>0.741</v>
      </c>
      <c r="AW51" s="0" t="n">
        <f aca="false">[1]Tables!R$14</f>
        <v>0.0089</v>
      </c>
      <c r="AX51" s="0" t="n">
        <f aca="false">[1]Tables!S$14</f>
        <v>0.2176</v>
      </c>
      <c r="AY51" s="0" t="n">
        <f aca="false">[1]Tables!T$14</f>
        <v>0</v>
      </c>
      <c r="AZ51" s="0" t="n">
        <f aca="false">((B51+Z51)/(1-AW51))-(B51+Z51)</f>
        <v>0.0361531631520533</v>
      </c>
      <c r="BA51" s="0" t="n">
        <f aca="false">AX51+AY51</f>
        <v>0.2176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1.25</v>
      </c>
      <c r="E52" s="41" t="n">
        <f aca="false">+[1]TETCO_TRANSCO!E52</f>
        <v>1.2</v>
      </c>
      <c r="F52" s="42" t="n">
        <f aca="false">+[1]TETCO_TRANSCO!F52</f>
        <v>0.05</v>
      </c>
      <c r="G52" s="38" t="n">
        <f aca="false">H52+I52</f>
        <v>1.52</v>
      </c>
      <c r="H52" s="43" t="n">
        <f aca="false">+E52</f>
        <v>1.2</v>
      </c>
      <c r="I52" s="41" t="n">
        <f aca="false">+F52+Q52</f>
        <v>0.32</v>
      </c>
      <c r="J52" s="40" t="n">
        <f aca="false">K52+L52</f>
        <v>1.57</v>
      </c>
      <c r="K52" s="41" t="n">
        <f aca="false">E52+0.32</f>
        <v>1.52</v>
      </c>
      <c r="L52" s="42" t="n">
        <f aca="false">F52</f>
        <v>0.05</v>
      </c>
      <c r="M52" s="38" t="n">
        <f aca="false">N52+O52</f>
        <v>1.52</v>
      </c>
      <c r="N52" s="43" t="n">
        <f aca="false">H52</f>
        <v>1.2</v>
      </c>
      <c r="O52" s="41" t="n">
        <f aca="false">I52</f>
        <v>0.32</v>
      </c>
      <c r="P52" s="41"/>
      <c r="Q52" s="42" t="n">
        <f aca="false">VLOOKUP(MONTH(A52),tblMthAdj,2,FALSE())</f>
        <v>0.27</v>
      </c>
      <c r="AA52" s="0" t="n">
        <f aca="false">[1]Tables!E$3</f>
        <v>-0.05</v>
      </c>
      <c r="AB52" s="0" t="n">
        <f aca="false">[1]Tables!F$3</f>
        <v>0.0699</v>
      </c>
      <c r="AC52" s="0" t="n">
        <f aca="false">[1]Tables!G$3</f>
        <v>0.41</v>
      </c>
      <c r="AD52" s="0" t="n">
        <f aca="false">[1]Tables!H$3</f>
        <v>0.185</v>
      </c>
      <c r="AE52" s="0" t="n">
        <f aca="false">[1]Tables!I$3</f>
        <v>0.011</v>
      </c>
      <c r="AF52" s="0" t="n">
        <f aca="false">((B52+AA52)/(1-AB52))-(B52+AA52)</f>
        <v>0.29159445220944</v>
      </c>
      <c r="AG52" s="0" t="n">
        <f aca="false">AC52+AD52+AE52</f>
        <v>0.606</v>
      </c>
      <c r="AI52" s="0" t="n">
        <f aca="false">[1]Tables!J$3</f>
        <v>0.0128</v>
      </c>
      <c r="AJ52" s="0" t="n">
        <f aca="false">[1]Tables!K$3</f>
        <v>0.1848</v>
      </c>
      <c r="AK52" s="0" t="n">
        <f aca="false">[1]Tables!L$3</f>
        <v>0</v>
      </c>
      <c r="AL52" s="0" t="n">
        <f aca="false">((B52+L52)/(1-AI52))-(B52+L52)</f>
        <v>0.0516045380875201</v>
      </c>
      <c r="AM52" s="0" t="n">
        <f aca="false">AJ52+AK52</f>
        <v>0.1848</v>
      </c>
      <c r="AO52" s="0" t="n">
        <f aca="false">[1]Tables!M$3</f>
        <v>-0.05</v>
      </c>
      <c r="AP52" s="0" t="n">
        <f aca="false">[1]Tables!N$3</f>
        <v>0.0782</v>
      </c>
      <c r="AQ52" s="0" t="n">
        <f aca="false">[1]Tables!O$3</f>
        <v>0.51</v>
      </c>
      <c r="AR52" s="0" t="n">
        <f aca="false">[1]Tables!P$3</f>
        <v>0.22</v>
      </c>
      <c r="AS52" s="0" t="n">
        <f aca="false">[1]Tables!Q$3</f>
        <v>0.011</v>
      </c>
      <c r="AT52" s="0" t="n">
        <f aca="false">(($B52+AO52)/(1-AP52))-($B52+AO52)</f>
        <v>0.329155999132133</v>
      </c>
      <c r="AU52" s="0" t="n">
        <f aca="false">AQ52+AR52+AS52</f>
        <v>0.741</v>
      </c>
      <c r="AW52" s="0" t="n">
        <f aca="false">[1]Tables!R$3</f>
        <v>0.0089</v>
      </c>
      <c r="AX52" s="0" t="n">
        <f aca="false">[1]Tables!S$3</f>
        <v>0.2176</v>
      </c>
      <c r="AY52" s="0" t="n">
        <f aca="false">[1]Tables!T$3</f>
        <v>0</v>
      </c>
      <c r="AZ52" s="0" t="n">
        <f aca="false">((B52+Z52)/(1-AW52))-(B52+Z52)</f>
        <v>0.035291090707295</v>
      </c>
      <c r="BA52" s="0" t="n">
        <f aca="false">AX52+AY52</f>
        <v>0.2176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1.25</v>
      </c>
      <c r="E53" s="41" t="n">
        <f aca="false">+[1]TETCO_TRANSCO!E53</f>
        <v>1.2</v>
      </c>
      <c r="F53" s="42" t="n">
        <f aca="false">+[1]TETCO_TRANSCO!F53</f>
        <v>0.05</v>
      </c>
      <c r="G53" s="38" t="n">
        <f aca="false">H53+I53</f>
        <v>1.52</v>
      </c>
      <c r="H53" s="43" t="n">
        <f aca="false">+E53</f>
        <v>1.2</v>
      </c>
      <c r="I53" s="41" t="n">
        <f aca="false">+F53+Q53</f>
        <v>0.32</v>
      </c>
      <c r="J53" s="40" t="n">
        <f aca="false">K53+L53</f>
        <v>1.57</v>
      </c>
      <c r="K53" s="41" t="n">
        <f aca="false">E53+0.32</f>
        <v>1.52</v>
      </c>
      <c r="L53" s="42" t="n">
        <f aca="false">F53</f>
        <v>0.05</v>
      </c>
      <c r="M53" s="38" t="n">
        <f aca="false">N53+O53</f>
        <v>1.52</v>
      </c>
      <c r="N53" s="43" t="n">
        <f aca="false">H53</f>
        <v>1.2</v>
      </c>
      <c r="O53" s="41" t="n">
        <f aca="false">I53</f>
        <v>0.32</v>
      </c>
      <c r="P53" s="41"/>
      <c r="Q53" s="42" t="n">
        <f aca="false">VLOOKUP(MONTH(A53),tblMthAdj,2,FALSE())</f>
        <v>0.27</v>
      </c>
      <c r="AA53" s="0" t="n">
        <f aca="false">[1]Tables!E$4</f>
        <v>-0.05</v>
      </c>
      <c r="AB53" s="0" t="n">
        <f aca="false">[1]Tables!F$4</f>
        <v>0.0699</v>
      </c>
      <c r="AC53" s="0" t="n">
        <f aca="false">[1]Tables!G$4</f>
        <v>0.41</v>
      </c>
      <c r="AD53" s="0" t="n">
        <f aca="false">[1]Tables!H$4</f>
        <v>0.185</v>
      </c>
      <c r="AE53" s="0" t="n">
        <f aca="false">[1]Tables!I$4</f>
        <v>0.011</v>
      </c>
      <c r="AF53" s="0" t="n">
        <f aca="false">((B53+AA53)/(1-AB53))-(B53+AA53)</f>
        <v>0.290842920116116</v>
      </c>
      <c r="AG53" s="0" t="n">
        <f aca="false">AC53+AD53+AE53</f>
        <v>0.606</v>
      </c>
      <c r="AI53" s="0" t="n">
        <f aca="false">[1]Tables!J$4</f>
        <v>0.0128</v>
      </c>
      <c r="AJ53" s="0" t="n">
        <f aca="false">[1]Tables!K$4</f>
        <v>0.1848</v>
      </c>
      <c r="AK53" s="0" t="n">
        <f aca="false">[1]Tables!L$4</f>
        <v>0</v>
      </c>
      <c r="AL53" s="0" t="n">
        <f aca="false">((B53+L53)/(1-AI53))-(B53+L53)</f>
        <v>0.0514748784440844</v>
      </c>
      <c r="AM53" s="0" t="n">
        <f aca="false">AJ53+AK53</f>
        <v>0.1848</v>
      </c>
      <c r="AO53" s="0" t="n">
        <f aca="false">[1]Tables!M$4</f>
        <v>-0.05</v>
      </c>
      <c r="AP53" s="0" t="n">
        <f aca="false">[1]Tables!N$4</f>
        <v>0.0782</v>
      </c>
      <c r="AQ53" s="0" t="n">
        <f aca="false">[1]Tables!O$4</f>
        <v>0.51</v>
      </c>
      <c r="AR53" s="0" t="n">
        <f aca="false">[1]Tables!P$4</f>
        <v>0.22</v>
      </c>
      <c r="AS53" s="0" t="n">
        <f aca="false">[1]Tables!Q$4</f>
        <v>0.011</v>
      </c>
      <c r="AT53" s="0" t="n">
        <f aca="false">(($B53+AO53)/(1-AP53))-($B53+AO53)</f>
        <v>0.328307658928185</v>
      </c>
      <c r="AU53" s="0" t="n">
        <f aca="false">AQ53+AR53+AS53</f>
        <v>0.741</v>
      </c>
      <c r="AW53" s="0" t="n">
        <f aca="false">[1]Tables!R$4</f>
        <v>0.0089</v>
      </c>
      <c r="AX53" s="0" t="n">
        <f aca="false">[1]Tables!S$4</f>
        <v>0.2176</v>
      </c>
      <c r="AY53" s="0" t="n">
        <f aca="false">[1]Tables!T$4</f>
        <v>0</v>
      </c>
      <c r="AZ53" s="0" t="n">
        <f aca="false">((B53+Z53)/(1-AW53))-(B53+Z53)</f>
        <v>0.0352012914942992</v>
      </c>
      <c r="BA53" s="0" t="n">
        <f aca="false">AX53+AY53</f>
        <v>0.2176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0.7</v>
      </c>
      <c r="E54" s="41" t="n">
        <f aca="false">+[1]TETCO_TRANSCO!E54</f>
        <v>0.65</v>
      </c>
      <c r="F54" s="42" t="n">
        <f aca="false">+[1]TETCO_TRANSCO!F54</f>
        <v>0.05</v>
      </c>
      <c r="G54" s="38" t="n">
        <f aca="false">H54+I54</f>
        <v>0.8</v>
      </c>
      <c r="H54" s="43" t="n">
        <f aca="false">+E54</f>
        <v>0.65</v>
      </c>
      <c r="I54" s="41" t="n">
        <f aca="false">+F54+Q54</f>
        <v>0.15</v>
      </c>
      <c r="J54" s="40" t="n">
        <f aca="false">K54+L54</f>
        <v>1.02</v>
      </c>
      <c r="K54" s="41" t="n">
        <f aca="false">E54+0.32</f>
        <v>0.97</v>
      </c>
      <c r="L54" s="42" t="n">
        <f aca="false">F54</f>
        <v>0.05</v>
      </c>
      <c r="M54" s="38" t="n">
        <f aca="false">N54+O54</f>
        <v>0.8</v>
      </c>
      <c r="N54" s="43" t="n">
        <f aca="false">H54</f>
        <v>0.65</v>
      </c>
      <c r="O54" s="41" t="n">
        <f aca="false">I54</f>
        <v>0.15</v>
      </c>
      <c r="P54" s="41"/>
      <c r="Q54" s="42" t="n">
        <f aca="false">VLOOKUP(MONTH(A54),tblMthAdj,2,FALSE())</f>
        <v>0.1</v>
      </c>
      <c r="AA54" s="0" t="n">
        <f aca="false">[1]Tables!E$5</f>
        <v>-0.05</v>
      </c>
      <c r="AB54" s="0" t="n">
        <f aca="false">[1]Tables!F$5</f>
        <v>0.0699</v>
      </c>
      <c r="AC54" s="0" t="n">
        <f aca="false">[1]Tables!G$5</f>
        <v>0.41</v>
      </c>
      <c r="AD54" s="0" t="n">
        <f aca="false">[1]Tables!H$5</f>
        <v>0.185</v>
      </c>
      <c r="AE54" s="0" t="n">
        <f aca="false">[1]Tables!I$5</f>
        <v>0.011</v>
      </c>
      <c r="AF54" s="0" t="n">
        <f aca="false">((B54+AA54)/(1-AB54))-(B54+AA54)</f>
        <v>0.28032147080959</v>
      </c>
      <c r="AG54" s="0" t="n">
        <f aca="false">AC54+AD54+AE54</f>
        <v>0.606</v>
      </c>
      <c r="AI54" s="0" t="n">
        <f aca="false">[1]Tables!J$5</f>
        <v>0.0128</v>
      </c>
      <c r="AJ54" s="0" t="n">
        <f aca="false">[1]Tables!K$5</f>
        <v>0.1848</v>
      </c>
      <c r="AK54" s="0" t="n">
        <f aca="false">[1]Tables!L$5</f>
        <v>0</v>
      </c>
      <c r="AL54" s="0" t="n">
        <f aca="false">((B54+L54)/(1-AI54))-(B54+L54)</f>
        <v>0.0496596434359806</v>
      </c>
      <c r="AM54" s="0" t="n">
        <f aca="false">AJ54+AK54</f>
        <v>0.1848</v>
      </c>
      <c r="AO54" s="0" t="n">
        <f aca="false">[1]Tables!M$5</f>
        <v>-0.05</v>
      </c>
      <c r="AP54" s="0" t="n">
        <f aca="false">[1]Tables!N$5</f>
        <v>0.0782</v>
      </c>
      <c r="AQ54" s="0" t="n">
        <f aca="false">[1]Tables!O$5</f>
        <v>0.51</v>
      </c>
      <c r="AR54" s="0" t="n">
        <f aca="false">[1]Tables!P$5</f>
        <v>0.22</v>
      </c>
      <c r="AS54" s="0" t="n">
        <f aca="false">[1]Tables!Q$5</f>
        <v>0.011</v>
      </c>
      <c r="AT54" s="0" t="n">
        <f aca="false">(($B54+AO54)/(1-AP54))-($B54+AO54)</f>
        <v>0.316430896072901</v>
      </c>
      <c r="AU54" s="0" t="n">
        <f aca="false">AQ54+AR54+AS54</f>
        <v>0.741</v>
      </c>
      <c r="AW54" s="0" t="n">
        <f aca="false">[1]Tables!R$5</f>
        <v>0.0089</v>
      </c>
      <c r="AX54" s="0" t="n">
        <f aca="false">[1]Tables!S$5</f>
        <v>0.2176</v>
      </c>
      <c r="AY54" s="0" t="n">
        <f aca="false">[1]Tables!T$5</f>
        <v>0</v>
      </c>
      <c r="AZ54" s="0" t="n">
        <f aca="false">((B54+Z54)/(1-AW54))-(B54+Z54)</f>
        <v>0.0339441025123599</v>
      </c>
      <c r="BA54" s="0" t="n">
        <f aca="false">AX54+AY54</f>
        <v>0.2176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0.455</v>
      </c>
      <c r="E55" s="48" t="n">
        <f aca="false">+[1]TETCO_TRANSCO!E55</f>
        <v>0.435</v>
      </c>
      <c r="F55" s="49" t="n">
        <f aca="false">+[1]TETCO_TRANSCO!F55</f>
        <v>0.02</v>
      </c>
      <c r="G55" s="50" t="n">
        <f aca="false">H55+I55</f>
        <v>0.485</v>
      </c>
      <c r="H55" s="51" t="n">
        <f aca="false">+E55</f>
        <v>0.435</v>
      </c>
      <c r="I55" s="48" t="n">
        <f aca="false">+F55+Q55</f>
        <v>0.05</v>
      </c>
      <c r="J55" s="47" t="n">
        <f aca="false">K55+L55</f>
        <v>0.775</v>
      </c>
      <c r="K55" s="48" t="n">
        <f aca="false">E55+0.32</f>
        <v>0.755</v>
      </c>
      <c r="L55" s="49" t="n">
        <f aca="false">F55</f>
        <v>0.02</v>
      </c>
      <c r="M55" s="50" t="n">
        <f aca="false">N55+O55</f>
        <v>0.485</v>
      </c>
      <c r="N55" s="51" t="n">
        <f aca="false">H55</f>
        <v>0.435</v>
      </c>
      <c r="O55" s="48" t="n">
        <f aca="false">I55</f>
        <v>0.05</v>
      </c>
      <c r="P55" s="48"/>
      <c r="Q55" s="49" t="n">
        <f aca="false">VLOOKUP(MONTH(A55),tblMthAdj,2,FALSE())</f>
        <v>0.03</v>
      </c>
      <c r="AA55" s="0" t="n">
        <f aca="false">[1]Tables!E$6</f>
        <v>-0.07</v>
      </c>
      <c r="AB55" s="0" t="n">
        <f aca="false">[1]Tables!F$6</f>
        <v>0.0597</v>
      </c>
      <c r="AC55" s="0" t="n">
        <f aca="false">[1]Tables!G$6</f>
        <v>0.04</v>
      </c>
      <c r="AD55" s="0" t="n">
        <f aca="false">[1]Tables!H$6</f>
        <v>0.185</v>
      </c>
      <c r="AE55" s="0" t="n">
        <f aca="false">[1]Tables!I$6</f>
        <v>0.011</v>
      </c>
      <c r="AF55" s="0" t="n">
        <f aca="false">((B55+AA55)/(1-AB55))-(B55+AA55)</f>
        <v>0.224755928958843</v>
      </c>
      <c r="AG55" s="0" t="n">
        <f aca="false">AC55+AD55+AE55</f>
        <v>0.236</v>
      </c>
      <c r="AI55" s="0" t="n">
        <f aca="false">[1]Tables!J$6</f>
        <v>0</v>
      </c>
      <c r="AJ55" s="0" t="n">
        <f aca="false">[1]Tables!K$6</f>
        <v>0</v>
      </c>
      <c r="AK55" s="0" t="n">
        <f aca="false">[1]Tables!L$6</f>
        <v>0</v>
      </c>
      <c r="AL55" s="0" t="n">
        <f aca="false">((B55+L55)/(1-AI55))-(B55+L55)</f>
        <v>0</v>
      </c>
      <c r="AM55" s="0" t="n">
        <f aca="false">AJ55+AK55</f>
        <v>0</v>
      </c>
      <c r="AO55" s="0" t="n">
        <f aca="false">[1]Tables!M$6</f>
        <v>-0.07</v>
      </c>
      <c r="AP55" s="0" t="n">
        <f aca="false">[1]Tables!N$6</f>
        <v>0.0667</v>
      </c>
      <c r="AQ55" s="0" t="n">
        <f aca="false">[1]Tables!O$6</f>
        <v>0.04</v>
      </c>
      <c r="AR55" s="0" t="n">
        <f aca="false">[1]Tables!P$6</f>
        <v>0.22</v>
      </c>
      <c r="AS55" s="0" t="n">
        <f aca="false">[1]Tables!Q$6</f>
        <v>0.011</v>
      </c>
      <c r="AT55" s="0" t="n">
        <f aca="false">(($B55+AO55)/(1-AP55))-($B55+AO55)</f>
        <v>0.252992606878817</v>
      </c>
      <c r="AU55" s="0" t="n">
        <f aca="false">AQ55+AR55+AS55</f>
        <v>0.271</v>
      </c>
      <c r="AW55" s="0" t="n">
        <f aca="false">[1]Tables!R$6</f>
        <v>0</v>
      </c>
      <c r="AX55" s="0" t="n">
        <f aca="false">[1]Tables!S$6</f>
        <v>0</v>
      </c>
      <c r="AY55" s="0" t="n">
        <f aca="false">[1]Tables!T$6</f>
        <v>0</v>
      </c>
      <c r="AZ55" s="0" t="n">
        <f aca="false">((B55+Z55)/(1-AW55))-(B55+Z55)</f>
        <v>0</v>
      </c>
      <c r="BA55" s="0" t="n">
        <f aca="false">AX55+AY55</f>
        <v>0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0.405</v>
      </c>
      <c r="E56" s="41" t="n">
        <f aca="false">+[1]TETCO_TRANSCO!E56</f>
        <v>0.385</v>
      </c>
      <c r="F56" s="42" t="n">
        <f aca="false">+[1]TETCO_TRANSCO!F56</f>
        <v>0.02</v>
      </c>
      <c r="G56" s="38" t="n">
        <f aca="false">H56+I56</f>
        <v>0.435</v>
      </c>
      <c r="H56" s="43" t="n">
        <f aca="false">+E56</f>
        <v>0.385</v>
      </c>
      <c r="I56" s="41" t="n">
        <f aca="false">+F56+Q56</f>
        <v>0.05</v>
      </c>
      <c r="J56" s="40" t="n">
        <f aca="false">K56+L56</f>
        <v>0.725</v>
      </c>
      <c r="K56" s="41" t="n">
        <f aca="false">E56+0.32</f>
        <v>0.705</v>
      </c>
      <c r="L56" s="42" t="n">
        <f aca="false">F56</f>
        <v>0.02</v>
      </c>
      <c r="M56" s="38" t="n">
        <f aca="false">N56+O56</f>
        <v>0.435</v>
      </c>
      <c r="N56" s="43" t="n">
        <f aca="false">H56</f>
        <v>0.385</v>
      </c>
      <c r="O56" s="41" t="n">
        <f aca="false">I56</f>
        <v>0.05</v>
      </c>
      <c r="P56" s="41"/>
      <c r="Q56" s="42" t="n">
        <f aca="false">VLOOKUP(MONTH(A56),tblMthAdj,2,FALSE())</f>
        <v>0.03</v>
      </c>
      <c r="AA56" s="0" t="n">
        <f aca="false">[1]Tables!E$7</f>
        <v>-0.07</v>
      </c>
      <c r="AB56" s="0" t="n">
        <f aca="false">[1]Tables!F$7</f>
        <v>0.0597</v>
      </c>
      <c r="AC56" s="0" t="n">
        <f aca="false">[1]Tables!G$7</f>
        <v>0.02</v>
      </c>
      <c r="AD56" s="0" t="n">
        <f aca="false">[1]Tables!H$7</f>
        <v>0.185</v>
      </c>
      <c r="AE56" s="0" t="n">
        <f aca="false">[1]Tables!I$7</f>
        <v>0.011</v>
      </c>
      <c r="AF56" s="0" t="n">
        <f aca="false">((B56+AA56)/(1-AB56))-(B56+AA56)</f>
        <v>0.224121025204722</v>
      </c>
      <c r="AG56" s="0" t="n">
        <f aca="false">AC56+AD56+AE56</f>
        <v>0.216</v>
      </c>
      <c r="AI56" s="0" t="n">
        <f aca="false">[1]Tables!J$7</f>
        <v>0</v>
      </c>
      <c r="AJ56" s="0" t="n">
        <f aca="false">[1]Tables!K$7</f>
        <v>0</v>
      </c>
      <c r="AK56" s="0" t="n">
        <f aca="false">[1]Tables!L$7</f>
        <v>0</v>
      </c>
      <c r="AL56" s="0" t="n">
        <f aca="false">((B56+L56)/(1-AI56))-(B56+L56)</f>
        <v>0</v>
      </c>
      <c r="AM56" s="0" t="n">
        <f aca="false">AJ56+AK56</f>
        <v>0</v>
      </c>
      <c r="AO56" s="0" t="n">
        <f aca="false">[1]Tables!M$7</f>
        <v>-0.07</v>
      </c>
      <c r="AP56" s="0" t="n">
        <f aca="false">[1]Tables!N$7</f>
        <v>0.0667</v>
      </c>
      <c r="AQ56" s="0" t="n">
        <f aca="false">[1]Tables!O$7</f>
        <v>0.02</v>
      </c>
      <c r="AR56" s="0" t="n">
        <f aca="false">[1]Tables!P$7</f>
        <v>0.22</v>
      </c>
      <c r="AS56" s="0" t="n">
        <f aca="false">[1]Tables!Q$7</f>
        <v>0.011</v>
      </c>
      <c r="AT56" s="0" t="n">
        <f aca="false">(($B56+AO56)/(1-AP56))-($B56+AO56)</f>
        <v>0.252277938497803</v>
      </c>
      <c r="AU56" s="0" t="n">
        <f aca="false">AQ56+AR56+AS56</f>
        <v>0.251</v>
      </c>
      <c r="AW56" s="0" t="n">
        <f aca="false">[1]Tables!R$7</f>
        <v>0</v>
      </c>
      <c r="AX56" s="0" t="n">
        <f aca="false">[1]Tables!S$7</f>
        <v>0</v>
      </c>
      <c r="AY56" s="0" t="n">
        <f aca="false">[1]Tables!T$7</f>
        <v>0</v>
      </c>
      <c r="AZ56" s="0" t="n">
        <f aca="false">((B56+Z56)/(1-AW56))-(B56+Z56)</f>
        <v>0</v>
      </c>
      <c r="BA56" s="0" t="n">
        <f aca="false">AX56+AY56</f>
        <v>0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0.405</v>
      </c>
      <c r="E57" s="41" t="n">
        <f aca="false">+[1]TETCO_TRANSCO!E57</f>
        <v>0.385</v>
      </c>
      <c r="F57" s="42" t="n">
        <f aca="false">+[1]TETCO_TRANSCO!F57</f>
        <v>0.02</v>
      </c>
      <c r="G57" s="38" t="n">
        <f aca="false">H57+I57</f>
        <v>0.445</v>
      </c>
      <c r="H57" s="43" t="n">
        <f aca="false">+E57</f>
        <v>0.385</v>
      </c>
      <c r="I57" s="41" t="n">
        <f aca="false">+F57+Q57</f>
        <v>0.06</v>
      </c>
      <c r="J57" s="40" t="n">
        <f aca="false">K57+L57</f>
        <v>0.725</v>
      </c>
      <c r="K57" s="41" t="n">
        <f aca="false">E57+0.32</f>
        <v>0.705</v>
      </c>
      <c r="L57" s="42" t="n">
        <f aca="false">F57</f>
        <v>0.02</v>
      </c>
      <c r="M57" s="38" t="n">
        <f aca="false">N57+O57</f>
        <v>0.445</v>
      </c>
      <c r="N57" s="43" t="n">
        <f aca="false">H57</f>
        <v>0.385</v>
      </c>
      <c r="O57" s="41" t="n">
        <f aca="false">I57</f>
        <v>0.06</v>
      </c>
      <c r="P57" s="41"/>
      <c r="Q57" s="42" t="n">
        <f aca="false">VLOOKUP(MONTH(A57),tblMthAdj,2,FALSE())</f>
        <v>0.04</v>
      </c>
      <c r="AA57" s="0" t="n">
        <f aca="false">[1]Tables!E$8</f>
        <v>-0.07</v>
      </c>
      <c r="AB57" s="0" t="n">
        <f aca="false">[1]Tables!F$8</f>
        <v>0.0597</v>
      </c>
      <c r="AC57" s="0" t="n">
        <f aca="false">[1]Tables!G$8</f>
        <v>0.02</v>
      </c>
      <c r="AD57" s="0" t="n">
        <f aca="false">[1]Tables!H$8</f>
        <v>0.185</v>
      </c>
      <c r="AE57" s="0" t="n">
        <f aca="false">[1]Tables!I$8</f>
        <v>0.011</v>
      </c>
      <c r="AF57" s="0" t="n">
        <f aca="false">((B57+AA57)/(1-AB57))-(B57+AA57)</f>
        <v>0.226406678719557</v>
      </c>
      <c r="AG57" s="0" t="n">
        <f aca="false">AC57+AD57+AE57</f>
        <v>0.216</v>
      </c>
      <c r="AI57" s="0" t="n">
        <f aca="false">[1]Tables!J$8</f>
        <v>0</v>
      </c>
      <c r="AJ57" s="0" t="n">
        <f aca="false">[1]Tables!K$8</f>
        <v>0</v>
      </c>
      <c r="AK57" s="0" t="n">
        <f aca="false">[1]Tables!L$8</f>
        <v>0</v>
      </c>
      <c r="AL57" s="0" t="n">
        <f aca="false">((B57+L57)/(1-AI57))-(B57+L57)</f>
        <v>0</v>
      </c>
      <c r="AM57" s="0" t="n">
        <f aca="false">AJ57+AK57</f>
        <v>0</v>
      </c>
      <c r="AO57" s="0" t="n">
        <f aca="false">[1]Tables!M$8</f>
        <v>-0.07</v>
      </c>
      <c r="AP57" s="0" t="n">
        <f aca="false">[1]Tables!N$8</f>
        <v>0.0667</v>
      </c>
      <c r="AQ57" s="0" t="n">
        <f aca="false">[1]Tables!O$8</f>
        <v>0.02</v>
      </c>
      <c r="AR57" s="0" t="n">
        <f aca="false">[1]Tables!P$8</f>
        <v>0.22</v>
      </c>
      <c r="AS57" s="0" t="n">
        <f aca="false">[1]Tables!Q$8</f>
        <v>0.011</v>
      </c>
      <c r="AT57" s="0" t="n">
        <f aca="false">(($B57+AO57)/(1-AP57))-($B57+AO57)</f>
        <v>0.254850744669453</v>
      </c>
      <c r="AU57" s="0" t="n">
        <f aca="false">AQ57+AR57+AS57</f>
        <v>0.251</v>
      </c>
      <c r="AW57" s="0" t="n">
        <f aca="false">[1]Tables!R$8</f>
        <v>0</v>
      </c>
      <c r="AX57" s="0" t="n">
        <f aca="false">[1]Tables!S$8</f>
        <v>0</v>
      </c>
      <c r="AY57" s="0" t="n">
        <f aca="false">[1]Tables!T$8</f>
        <v>0</v>
      </c>
      <c r="AZ57" s="0" t="n">
        <f aca="false">((B57+Z57)/(1-AW57))-(B57+Z57)</f>
        <v>0</v>
      </c>
      <c r="BA57" s="0" t="n">
        <f aca="false">AX57+AY57</f>
        <v>0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0.4175</v>
      </c>
      <c r="E58" s="41" t="n">
        <f aca="false">+[1]TETCO_TRANSCO!E58</f>
        <v>0.3975</v>
      </c>
      <c r="F58" s="42" t="n">
        <f aca="false">+[1]TETCO_TRANSCO!F58</f>
        <v>0.02</v>
      </c>
      <c r="G58" s="38" t="n">
        <f aca="false">H58+I58</f>
        <v>0.4675</v>
      </c>
      <c r="H58" s="43" t="n">
        <f aca="false">+E58</f>
        <v>0.3975</v>
      </c>
      <c r="I58" s="41" t="n">
        <f aca="false">+F58+Q58</f>
        <v>0.07</v>
      </c>
      <c r="J58" s="40" t="n">
        <f aca="false">K58+L58</f>
        <v>0.7375</v>
      </c>
      <c r="K58" s="41" t="n">
        <f aca="false">E58+0.32</f>
        <v>0.7175</v>
      </c>
      <c r="L58" s="42" t="n">
        <f aca="false">F58</f>
        <v>0.02</v>
      </c>
      <c r="M58" s="38" t="n">
        <f aca="false">N58+O58</f>
        <v>0.4675</v>
      </c>
      <c r="N58" s="43" t="n">
        <f aca="false">H58</f>
        <v>0.3975</v>
      </c>
      <c r="O58" s="41" t="n">
        <f aca="false">I58</f>
        <v>0.07</v>
      </c>
      <c r="P58" s="41"/>
      <c r="Q58" s="42" t="n">
        <f aca="false">VLOOKUP(MONTH(A58),tblMthAdj,2,FALSE())</f>
        <v>0.05</v>
      </c>
      <c r="AA58" s="0" t="n">
        <f aca="false">[1]Tables!E$9</f>
        <v>-0.07</v>
      </c>
      <c r="AB58" s="0" t="n">
        <f aca="false">[1]Tables!F$9</f>
        <v>0.0597</v>
      </c>
      <c r="AC58" s="0" t="n">
        <f aca="false">[1]Tables!G$9</f>
        <v>0.02</v>
      </c>
      <c r="AD58" s="0" t="n">
        <f aca="false">[1]Tables!H$9</f>
        <v>0.185</v>
      </c>
      <c r="AE58" s="0" t="n">
        <f aca="false">[1]Tables!I$9</f>
        <v>0.011</v>
      </c>
      <c r="AF58" s="0" t="n">
        <f aca="false">((B58+AA58)/(1-AB58))-(B58+AA58)</f>
        <v>-0.00444432627884718</v>
      </c>
      <c r="AG58" s="0" t="n">
        <f aca="false">AC58+AD58+AE58</f>
        <v>0.216</v>
      </c>
      <c r="AI58" s="0" t="n">
        <f aca="false">[1]Tables!J$9</f>
        <v>0</v>
      </c>
      <c r="AJ58" s="0" t="n">
        <f aca="false">[1]Tables!K$9</f>
        <v>0</v>
      </c>
      <c r="AK58" s="0" t="n">
        <f aca="false">[1]Tables!L$9</f>
        <v>0</v>
      </c>
      <c r="AL58" s="0" t="n">
        <f aca="false">((B58+L58)/(1-AI58))-(B58+L58)</f>
        <v>0</v>
      </c>
      <c r="AM58" s="0" t="n">
        <f aca="false">AJ58+AK58</f>
        <v>0</v>
      </c>
      <c r="AO58" s="0" t="n">
        <f aca="false">[1]Tables!M$9</f>
        <v>-0.07</v>
      </c>
      <c r="AP58" s="0" t="n">
        <f aca="false">[1]Tables!N$9</f>
        <v>0.0667</v>
      </c>
      <c r="AQ58" s="0" t="n">
        <f aca="false">[1]Tables!O$9</f>
        <v>0.02</v>
      </c>
      <c r="AR58" s="0" t="n">
        <f aca="false">[1]Tables!P$9</f>
        <v>0.22</v>
      </c>
      <c r="AS58" s="0" t="n">
        <f aca="false">[1]Tables!Q$9</f>
        <v>0.011</v>
      </c>
      <c r="AT58" s="0" t="n">
        <f aca="false">(($B58+AO58)/(1-AP58))-($B58+AO58)</f>
        <v>-0.00500267866709525</v>
      </c>
      <c r="AU58" s="0" t="n">
        <f aca="false">AQ58+AR58+AS58</f>
        <v>0.251</v>
      </c>
      <c r="AW58" s="0" t="n">
        <f aca="false">[1]Tables!R$9</f>
        <v>0</v>
      </c>
      <c r="AX58" s="0" t="n">
        <f aca="false">[1]Tables!S$9</f>
        <v>0</v>
      </c>
      <c r="AY58" s="0" t="n">
        <f aca="false">[1]Tables!T$9</f>
        <v>0</v>
      </c>
      <c r="AZ58" s="0" t="n">
        <f aca="false">((B58+Z58)/(1-AW58))-(B58+Z58)</f>
        <v>0</v>
      </c>
      <c r="BA58" s="0" t="n">
        <f aca="false">AX58+AY58</f>
        <v>0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0.42</v>
      </c>
      <c r="E59" s="41" t="n">
        <f aca="false">+[1]TETCO_TRANSCO!E59</f>
        <v>0.4</v>
      </c>
      <c r="F59" s="42" t="n">
        <f aca="false">+[1]TETCO_TRANSCO!F59</f>
        <v>0.02</v>
      </c>
      <c r="G59" s="38" t="n">
        <f aca="false">H59+I59</f>
        <v>0.47</v>
      </c>
      <c r="H59" s="43" t="n">
        <f aca="false">+E59</f>
        <v>0.4</v>
      </c>
      <c r="I59" s="41" t="n">
        <f aca="false">+F59+Q59</f>
        <v>0.07</v>
      </c>
      <c r="J59" s="40" t="n">
        <f aca="false">K59+L59</f>
        <v>0.74</v>
      </c>
      <c r="K59" s="41" t="n">
        <f aca="false">E59+0.32</f>
        <v>0.72</v>
      </c>
      <c r="L59" s="42" t="n">
        <f aca="false">F59</f>
        <v>0.02</v>
      </c>
      <c r="M59" s="38" t="n">
        <f aca="false">N59+O59</f>
        <v>0.47</v>
      </c>
      <c r="N59" s="43" t="n">
        <f aca="false">H59</f>
        <v>0.4</v>
      </c>
      <c r="O59" s="41" t="n">
        <f aca="false">I59</f>
        <v>0.07</v>
      </c>
      <c r="P59" s="41"/>
      <c r="Q59" s="42" t="n">
        <f aca="false">VLOOKUP(MONTH(A59),tblMthAdj,2,FALSE())</f>
        <v>0.05</v>
      </c>
      <c r="AA59" s="0" t="n">
        <f aca="false">[1]Tables!E$10</f>
        <v>-0.07</v>
      </c>
      <c r="AB59" s="0" t="n">
        <f aca="false">[1]Tables!F$10</f>
        <v>0.0597</v>
      </c>
      <c r="AC59" s="0" t="n">
        <f aca="false">[1]Tables!G$10</f>
        <v>0.02</v>
      </c>
      <c r="AD59" s="0" t="n">
        <f aca="false">[1]Tables!H$10</f>
        <v>0.185</v>
      </c>
      <c r="AE59" s="0" t="n">
        <f aca="false">[1]Tables!I$10</f>
        <v>0.011</v>
      </c>
      <c r="AF59" s="0" t="n">
        <f aca="false">((B59+AA59)/(1-AB59))-(B59+AA59)</f>
        <v>-0.00444432627884718</v>
      </c>
      <c r="AG59" s="0" t="n">
        <f aca="false">AC59+AD59+AE59</f>
        <v>0.216</v>
      </c>
      <c r="AI59" s="0" t="n">
        <f aca="false">[1]Tables!J$10</f>
        <v>0</v>
      </c>
      <c r="AJ59" s="0" t="n">
        <f aca="false">[1]Tables!K$10</f>
        <v>0</v>
      </c>
      <c r="AK59" s="0" t="n">
        <f aca="false">[1]Tables!L$10</f>
        <v>0</v>
      </c>
      <c r="AL59" s="0" t="n">
        <f aca="false">((B59+L59)/(1-AI59))-(B59+L59)</f>
        <v>0</v>
      </c>
      <c r="AM59" s="0" t="n">
        <f aca="false">AJ59+AK59</f>
        <v>0</v>
      </c>
      <c r="AO59" s="0" t="n">
        <f aca="false">[1]Tables!M$10</f>
        <v>-0.07</v>
      </c>
      <c r="AP59" s="0" t="n">
        <f aca="false">[1]Tables!N$10</f>
        <v>0.0667</v>
      </c>
      <c r="AQ59" s="0" t="n">
        <f aca="false">[1]Tables!O$10</f>
        <v>0.02</v>
      </c>
      <c r="AR59" s="0" t="n">
        <f aca="false">[1]Tables!P$10</f>
        <v>0.22</v>
      </c>
      <c r="AS59" s="0" t="n">
        <f aca="false">[1]Tables!Q$10</f>
        <v>0.011</v>
      </c>
      <c r="AT59" s="0" t="n">
        <f aca="false">(($B59+AO59)/(1-AP59))-($B59+AO59)</f>
        <v>-0.00500267866709525</v>
      </c>
      <c r="AU59" s="0" t="n">
        <f aca="false">AQ59+AR59+AS59</f>
        <v>0.251</v>
      </c>
      <c r="AW59" s="0" t="n">
        <f aca="false">[1]Tables!R$10</f>
        <v>0</v>
      </c>
      <c r="AX59" s="0" t="n">
        <f aca="false">[1]Tables!S$10</f>
        <v>0</v>
      </c>
      <c r="AY59" s="0" t="n">
        <f aca="false">[1]Tables!T$10</f>
        <v>0</v>
      </c>
      <c r="AZ59" s="0" t="n">
        <f aca="false">((B59+Z59)/(1-AW59))-(B59+Z59)</f>
        <v>0</v>
      </c>
      <c r="BA59" s="0" t="n">
        <f aca="false">AX59+AY59</f>
        <v>0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0.4175</v>
      </c>
      <c r="E60" s="41" t="n">
        <f aca="false">+[1]TETCO_TRANSCO!E60</f>
        <v>0.3975</v>
      </c>
      <c r="F60" s="42" t="n">
        <f aca="false">+[1]TETCO_TRANSCO!F60</f>
        <v>0.02</v>
      </c>
      <c r="G60" s="38" t="n">
        <f aca="false">H60+I60</f>
        <v>0.4475</v>
      </c>
      <c r="H60" s="43" t="n">
        <f aca="false">+E60</f>
        <v>0.3975</v>
      </c>
      <c r="I60" s="41" t="n">
        <f aca="false">+F60+Q60</f>
        <v>0.05</v>
      </c>
      <c r="J60" s="40" t="n">
        <f aca="false">K60+L60</f>
        <v>0.7375</v>
      </c>
      <c r="K60" s="41" t="n">
        <f aca="false">E60+0.32</f>
        <v>0.7175</v>
      </c>
      <c r="L60" s="42" t="n">
        <f aca="false">F60</f>
        <v>0.02</v>
      </c>
      <c r="M60" s="38" t="n">
        <f aca="false">N60+O60</f>
        <v>0.4475</v>
      </c>
      <c r="N60" s="43" t="n">
        <f aca="false">H60</f>
        <v>0.3975</v>
      </c>
      <c r="O60" s="41" t="n">
        <f aca="false">I60</f>
        <v>0.05</v>
      </c>
      <c r="P60" s="41"/>
      <c r="Q60" s="42" t="n">
        <f aca="false">VLOOKUP(MONTH(A60),tblMthAdj,2,FALSE())</f>
        <v>0.03</v>
      </c>
      <c r="AA60" s="0" t="n">
        <f aca="false">[1]Tables!E$11</f>
        <v>-0.07</v>
      </c>
      <c r="AB60" s="0" t="n">
        <f aca="false">[1]Tables!F$11</f>
        <v>0.0597</v>
      </c>
      <c r="AC60" s="0" t="n">
        <f aca="false">[1]Tables!G$11</f>
        <v>0.02</v>
      </c>
      <c r="AD60" s="0" t="n">
        <f aca="false">[1]Tables!H$11</f>
        <v>0.185</v>
      </c>
      <c r="AE60" s="0" t="n">
        <f aca="false">[1]Tables!I$11</f>
        <v>0.011</v>
      </c>
      <c r="AF60" s="0" t="n">
        <f aca="false">((B60+AA60)/(1-AB60))-(B60+AA60)</f>
        <v>-0.00444432627884718</v>
      </c>
      <c r="AG60" s="0" t="n">
        <f aca="false">AC60+AD60+AE60</f>
        <v>0.216</v>
      </c>
      <c r="AI60" s="0" t="n">
        <f aca="false">[1]Tables!J$11</f>
        <v>0</v>
      </c>
      <c r="AJ60" s="0" t="n">
        <f aca="false">[1]Tables!K$11</f>
        <v>0</v>
      </c>
      <c r="AK60" s="0" t="n">
        <f aca="false">[1]Tables!L$11</f>
        <v>0</v>
      </c>
      <c r="AL60" s="0" t="n">
        <f aca="false">((B60+L60)/(1-AI60))-(B60+L60)</f>
        <v>0</v>
      </c>
      <c r="AM60" s="0" t="n">
        <f aca="false">AJ60+AK60</f>
        <v>0</v>
      </c>
      <c r="AO60" s="0" t="n">
        <f aca="false">[1]Tables!M$11</f>
        <v>-0.07</v>
      </c>
      <c r="AP60" s="0" t="n">
        <f aca="false">[1]Tables!N$11</f>
        <v>0.0667</v>
      </c>
      <c r="AQ60" s="0" t="n">
        <f aca="false">[1]Tables!O$11</f>
        <v>0.02</v>
      </c>
      <c r="AR60" s="0" t="n">
        <f aca="false">[1]Tables!P$11</f>
        <v>0.22</v>
      </c>
      <c r="AS60" s="0" t="n">
        <f aca="false">[1]Tables!Q$11</f>
        <v>0.011</v>
      </c>
      <c r="AT60" s="0" t="n">
        <f aca="false">(($B60+AO60)/(1-AP60))-($B60+AO60)</f>
        <v>-0.00500267866709525</v>
      </c>
      <c r="AU60" s="0" t="n">
        <f aca="false">AQ60+AR60+AS60</f>
        <v>0.251</v>
      </c>
      <c r="AW60" s="0" t="n">
        <f aca="false">[1]Tables!R$11</f>
        <v>0</v>
      </c>
      <c r="AX60" s="0" t="n">
        <f aca="false">[1]Tables!S$11</f>
        <v>0</v>
      </c>
      <c r="AY60" s="0" t="n">
        <f aca="false">[1]Tables!T$11</f>
        <v>0</v>
      </c>
      <c r="AZ60" s="0" t="n">
        <f aca="false">((B60+Z60)/(1-AW60))-(B60+Z60)</f>
        <v>0</v>
      </c>
      <c r="BA60" s="0" t="n">
        <f aca="false">AX60+AY60</f>
        <v>0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0.42</v>
      </c>
      <c r="E61" s="41" t="n">
        <f aca="false">+[1]TETCO_TRANSCO!E61</f>
        <v>0.4</v>
      </c>
      <c r="F61" s="42" t="n">
        <f aca="false">+[1]TETCO_TRANSCO!F61</f>
        <v>0.02</v>
      </c>
      <c r="G61" s="38" t="n">
        <f aca="false">H61+I61</f>
        <v>0.45</v>
      </c>
      <c r="H61" s="43" t="n">
        <f aca="false">+E61</f>
        <v>0.4</v>
      </c>
      <c r="I61" s="41" t="n">
        <f aca="false">+F61+Q61</f>
        <v>0.05</v>
      </c>
      <c r="J61" s="40" t="n">
        <f aca="false">K61+L61</f>
        <v>0.74</v>
      </c>
      <c r="K61" s="41" t="n">
        <f aca="false">E61+0.32</f>
        <v>0.72</v>
      </c>
      <c r="L61" s="42" t="n">
        <f aca="false">F61</f>
        <v>0.02</v>
      </c>
      <c r="M61" s="38" t="n">
        <f aca="false">N61+O61</f>
        <v>0.45</v>
      </c>
      <c r="N61" s="43" t="n">
        <f aca="false">H61</f>
        <v>0.4</v>
      </c>
      <c r="O61" s="41" t="n">
        <f aca="false">I61</f>
        <v>0.05</v>
      </c>
      <c r="P61" s="41"/>
      <c r="Q61" s="42" t="n">
        <f aca="false">VLOOKUP(MONTH(A61),tblMthAdj,2,FALSE())</f>
        <v>0.03</v>
      </c>
      <c r="AA61" s="0" t="n">
        <f aca="false">[1]Tables!E$12</f>
        <v>-0.07</v>
      </c>
      <c r="AB61" s="0" t="n">
        <f aca="false">[1]Tables!F$12</f>
        <v>0.0597</v>
      </c>
      <c r="AC61" s="0" t="n">
        <f aca="false">[1]Tables!G$12</f>
        <v>0.04</v>
      </c>
      <c r="AD61" s="0" t="n">
        <f aca="false">[1]Tables!H$12</f>
        <v>0.185</v>
      </c>
      <c r="AE61" s="0" t="n">
        <f aca="false">[1]Tables!I$12</f>
        <v>0.011</v>
      </c>
      <c r="AF61" s="0" t="n">
        <f aca="false">((B61+AA61)/(1-AB61))-(B61+AA61)</f>
        <v>-0.00444432627884718</v>
      </c>
      <c r="AG61" s="0" t="n">
        <f aca="false">AC61+AD61+AE61</f>
        <v>0.236</v>
      </c>
      <c r="AI61" s="0" t="n">
        <f aca="false">[1]Tables!J$12</f>
        <v>0</v>
      </c>
      <c r="AJ61" s="0" t="n">
        <f aca="false">[1]Tables!K$12</f>
        <v>0</v>
      </c>
      <c r="AK61" s="0" t="n">
        <f aca="false">[1]Tables!L$12</f>
        <v>0</v>
      </c>
      <c r="AL61" s="0" t="n">
        <f aca="false">((B61+L61)/(1-AI61))-(B61+L61)</f>
        <v>0</v>
      </c>
      <c r="AM61" s="0" t="n">
        <f aca="false">AJ61+AK61</f>
        <v>0</v>
      </c>
      <c r="AO61" s="0" t="n">
        <f aca="false">[1]Tables!M$12</f>
        <v>-0.07</v>
      </c>
      <c r="AP61" s="0" t="n">
        <f aca="false">[1]Tables!N$12</f>
        <v>0.0667</v>
      </c>
      <c r="AQ61" s="0" t="n">
        <f aca="false">[1]Tables!O$12</f>
        <v>0.04</v>
      </c>
      <c r="AR61" s="0" t="n">
        <f aca="false">[1]Tables!P$12</f>
        <v>0.22</v>
      </c>
      <c r="AS61" s="0" t="n">
        <f aca="false">[1]Tables!Q$12</f>
        <v>0.011</v>
      </c>
      <c r="AT61" s="0" t="n">
        <f aca="false">(($B61+AO61)/(1-AP61))-($B61+AO61)</f>
        <v>-0.00500267866709525</v>
      </c>
      <c r="AU61" s="0" t="n">
        <f aca="false">AQ61+AR61+AS61</f>
        <v>0.271</v>
      </c>
      <c r="AW61" s="0" t="n">
        <f aca="false">[1]Tables!R$12</f>
        <v>0</v>
      </c>
      <c r="AX61" s="0" t="n">
        <f aca="false">[1]Tables!S$12</f>
        <v>0</v>
      </c>
      <c r="AY61" s="0" t="n">
        <f aca="false">[1]Tables!T$12</f>
        <v>0</v>
      </c>
      <c r="AZ61" s="0" t="n">
        <f aca="false">((B61+Z61)/(1-AW61))-(B61+Z61)</f>
        <v>0</v>
      </c>
      <c r="BA61" s="0" t="n">
        <f aca="false">AX61+AY61</f>
        <v>0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0.6</v>
      </c>
      <c r="E62" s="48" t="n">
        <f aca="false">+[1]TETCO_TRANSCO!E62</f>
        <v>0.55</v>
      </c>
      <c r="F62" s="49" t="n">
        <f aca="false">+[1]TETCO_TRANSCO!F62</f>
        <v>0.05</v>
      </c>
      <c r="G62" s="50" t="n">
        <f aca="false">H62+I62</f>
        <v>0.69</v>
      </c>
      <c r="H62" s="51" t="n">
        <f aca="false">+E62</f>
        <v>0.55</v>
      </c>
      <c r="I62" s="48" t="n">
        <f aca="false">+F62+Q62</f>
        <v>0.14</v>
      </c>
      <c r="J62" s="47" t="n">
        <f aca="false">K62+L62</f>
        <v>0.92</v>
      </c>
      <c r="K62" s="48" t="n">
        <f aca="false">E62+0.32</f>
        <v>0.87</v>
      </c>
      <c r="L62" s="49" t="n">
        <f aca="false">F62</f>
        <v>0.05</v>
      </c>
      <c r="M62" s="50" t="n">
        <f aca="false">N62+O62</f>
        <v>0.69</v>
      </c>
      <c r="N62" s="51" t="n">
        <f aca="false">H62</f>
        <v>0.55</v>
      </c>
      <c r="O62" s="48" t="n">
        <f aca="false">I62</f>
        <v>0.14</v>
      </c>
      <c r="P62" s="48"/>
      <c r="Q62" s="49" t="n">
        <f aca="false">VLOOKUP(MONTH(A62),tblMthAdj,2,FALSE())</f>
        <v>0.09</v>
      </c>
      <c r="AA62" s="0" t="n">
        <f aca="false">[1]Tables!E$13</f>
        <v>-0.07</v>
      </c>
      <c r="AB62" s="0" t="n">
        <f aca="false">[1]Tables!F$13</f>
        <v>0.0699</v>
      </c>
      <c r="AC62" s="0" t="n">
        <f aca="false">[1]Tables!G$13</f>
        <v>0.41</v>
      </c>
      <c r="AD62" s="0" t="n">
        <f aca="false">[1]Tables!H$13</f>
        <v>0.185</v>
      </c>
      <c r="AE62" s="0" t="n">
        <f aca="false">[1]Tables!I$13</f>
        <v>0.011</v>
      </c>
      <c r="AF62" s="0" t="n">
        <f aca="false">((B62+AA62)/(1-AB62))-(B62+AA62)</f>
        <v>-0.00526072465326309</v>
      </c>
      <c r="AG62" s="0" t="n">
        <f aca="false">AC62+AD62+AE62</f>
        <v>0.606</v>
      </c>
      <c r="AI62" s="0" t="n">
        <f aca="false">[1]Tables!J$13</f>
        <v>0.0128</v>
      </c>
      <c r="AJ62" s="0" t="n">
        <f aca="false">[1]Tables!K$13</f>
        <v>0.1848</v>
      </c>
      <c r="AK62" s="0" t="n">
        <f aca="false">[1]Tables!L$13</f>
        <v>0</v>
      </c>
      <c r="AL62" s="0" t="n">
        <f aca="false">((B62+L62)/(1-AI62))-(B62+L62)</f>
        <v>0.000648298217179905</v>
      </c>
      <c r="AM62" s="0" t="n">
        <f aca="false">AJ62+AK62</f>
        <v>0.1848</v>
      </c>
      <c r="AO62" s="0" t="n">
        <f aca="false">[1]Tables!M$13</f>
        <v>-0.05</v>
      </c>
      <c r="AP62" s="0" t="n">
        <f aca="false">[1]Tables!N$13</f>
        <v>0.0782</v>
      </c>
      <c r="AQ62" s="0" t="n">
        <f aca="false">[1]Tables!O$13</f>
        <v>0.51</v>
      </c>
      <c r="AR62" s="0" t="n">
        <f aca="false">[1]Tables!P$13</f>
        <v>0.22</v>
      </c>
      <c r="AS62" s="0" t="n">
        <f aca="false">[1]Tables!Q$13</f>
        <v>0.011</v>
      </c>
      <c r="AT62" s="0" t="n">
        <f aca="false">(($B62+AO62)/(1-AP62))-($B62+AO62)</f>
        <v>-0.00424170101974399</v>
      </c>
      <c r="AU62" s="0" t="n">
        <f aca="false">AQ62+AR62+AS62</f>
        <v>0.741</v>
      </c>
      <c r="AW62" s="0" t="n">
        <f aca="false">[1]Tables!R$13</f>
        <v>0.0089</v>
      </c>
      <c r="AX62" s="0" t="n">
        <f aca="false">[1]Tables!S$13</f>
        <v>0.2176</v>
      </c>
      <c r="AY62" s="0" t="n">
        <f aca="false">[1]Tables!T$13</f>
        <v>0</v>
      </c>
      <c r="AZ62" s="0" t="n">
        <f aca="false">((B62+Z62)/(1-AW62))-(B62+Z62)</f>
        <v>0</v>
      </c>
      <c r="BA62" s="0" t="n">
        <f aca="false">AX62+AY62</f>
        <v>0.2176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0.95</v>
      </c>
      <c r="E63" s="41" t="n">
        <f aca="false">+[1]TETCO_TRANSCO!E63</f>
        <v>0.9</v>
      </c>
      <c r="F63" s="42" t="n">
        <f aca="false">+[1]TETCO_TRANSCO!F63</f>
        <v>0.05</v>
      </c>
      <c r="G63" s="38" t="n">
        <f aca="false">H63+I63</f>
        <v>1.19</v>
      </c>
      <c r="H63" s="43" t="n">
        <f aca="false">+E63</f>
        <v>0.9</v>
      </c>
      <c r="I63" s="41" t="n">
        <f aca="false">+F63+Q63</f>
        <v>0.29</v>
      </c>
      <c r="J63" s="40" t="n">
        <f aca="false">K63+L63</f>
        <v>1.27</v>
      </c>
      <c r="K63" s="41" t="n">
        <f aca="false">E63+0.32</f>
        <v>1.22</v>
      </c>
      <c r="L63" s="42" t="n">
        <f aca="false">F63</f>
        <v>0.05</v>
      </c>
      <c r="M63" s="38" t="n">
        <f aca="false">N63+O63</f>
        <v>1.19</v>
      </c>
      <c r="N63" s="43" t="n">
        <f aca="false">H63</f>
        <v>0.9</v>
      </c>
      <c r="O63" s="41" t="n">
        <f aca="false">I63</f>
        <v>0.29</v>
      </c>
      <c r="P63" s="41"/>
      <c r="Q63" s="42" t="n">
        <f aca="false">VLOOKUP(MONTH(A63),tblMthAdj,2,FALSE())</f>
        <v>0.24</v>
      </c>
      <c r="AA63" s="0" t="n">
        <f aca="false">[1]Tables!E$14</f>
        <v>-0.05</v>
      </c>
      <c r="AB63" s="0" t="n">
        <f aca="false">[1]Tables!F$14</f>
        <v>0.0699</v>
      </c>
      <c r="AC63" s="0" t="n">
        <f aca="false">[1]Tables!G$14</f>
        <v>0.41</v>
      </c>
      <c r="AD63" s="0" t="n">
        <f aca="false">[1]Tables!H$14</f>
        <v>0.185</v>
      </c>
      <c r="AE63" s="0" t="n">
        <f aca="false">[1]Tables!I$14</f>
        <v>0.011</v>
      </c>
      <c r="AF63" s="0" t="n">
        <f aca="false">((B63+AA63)/(1-AB63))-(B63+AA63)</f>
        <v>-0.00375766046661649</v>
      </c>
      <c r="AG63" s="0" t="n">
        <f aca="false">AC63+AD63+AE63</f>
        <v>0.606</v>
      </c>
      <c r="AI63" s="0" t="n">
        <f aca="false">[1]Tables!J$14</f>
        <v>0.0128</v>
      </c>
      <c r="AJ63" s="0" t="n">
        <f aca="false">[1]Tables!K$14</f>
        <v>0.1848</v>
      </c>
      <c r="AK63" s="0" t="n">
        <f aca="false">[1]Tables!L$14</f>
        <v>0</v>
      </c>
      <c r="AL63" s="0" t="n">
        <f aca="false">((B63+L63)/(1-AI63))-(B63+L63)</f>
        <v>0.000648298217179905</v>
      </c>
      <c r="AM63" s="0" t="n">
        <f aca="false">AJ63+AK63</f>
        <v>0.1848</v>
      </c>
      <c r="AO63" s="0" t="n">
        <f aca="false">[1]Tables!M$14</f>
        <v>-0.05</v>
      </c>
      <c r="AP63" s="0" t="n">
        <f aca="false">[1]Tables!N$14</f>
        <v>0.0782</v>
      </c>
      <c r="AQ63" s="0" t="n">
        <f aca="false">[1]Tables!O$14</f>
        <v>0.51</v>
      </c>
      <c r="AR63" s="0" t="n">
        <f aca="false">[1]Tables!P$14</f>
        <v>0.22</v>
      </c>
      <c r="AS63" s="0" t="n">
        <f aca="false">[1]Tables!Q$14</f>
        <v>0.011</v>
      </c>
      <c r="AT63" s="0" t="n">
        <f aca="false">(($B63+AO63)/(1-AP63))-($B63+AO63)</f>
        <v>-0.00424170101974399</v>
      </c>
      <c r="AU63" s="0" t="n">
        <f aca="false">AQ63+AR63+AS63</f>
        <v>0.741</v>
      </c>
      <c r="AW63" s="0" t="n">
        <f aca="false">[1]Tables!R$14</f>
        <v>0.0089</v>
      </c>
      <c r="AX63" s="0" t="n">
        <f aca="false">[1]Tables!S$14</f>
        <v>0.2176</v>
      </c>
      <c r="AY63" s="0" t="n">
        <f aca="false">[1]Tables!T$14</f>
        <v>0</v>
      </c>
      <c r="AZ63" s="0" t="n">
        <f aca="false">((B63+Z63)/(1-AW63))-(B63+Z63)</f>
        <v>0</v>
      </c>
      <c r="BA63" s="0" t="n">
        <f aca="false">AX63+AY63</f>
        <v>0.2176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1.25</v>
      </c>
      <c r="E64" s="41" t="n">
        <f aca="false">+[1]TETCO_TRANSCO!E64</f>
        <v>1.2</v>
      </c>
      <c r="F64" s="42" t="n">
        <f aca="false">+[1]TETCO_TRANSCO!F64</f>
        <v>0.05</v>
      </c>
      <c r="G64" s="38" t="n">
        <f aca="false">H64+I64</f>
        <v>1.52</v>
      </c>
      <c r="H64" s="43" t="n">
        <f aca="false">+E64</f>
        <v>1.2</v>
      </c>
      <c r="I64" s="41" t="n">
        <f aca="false">+F64+Q64</f>
        <v>0.32</v>
      </c>
      <c r="J64" s="40" t="n">
        <f aca="false">K64+L64</f>
        <v>1.57</v>
      </c>
      <c r="K64" s="41" t="n">
        <f aca="false">E64+0.32</f>
        <v>1.52</v>
      </c>
      <c r="L64" s="42" t="n">
        <f aca="false">F64</f>
        <v>0.05</v>
      </c>
      <c r="M64" s="38" t="n">
        <f aca="false">N64+O64</f>
        <v>1.52</v>
      </c>
      <c r="N64" s="43" t="n">
        <f aca="false">H64</f>
        <v>1.2</v>
      </c>
      <c r="O64" s="41" t="n">
        <f aca="false">I64</f>
        <v>0.32</v>
      </c>
      <c r="P64" s="41"/>
      <c r="Q64" s="42" t="n">
        <f aca="false">VLOOKUP(MONTH(A64),tblMthAdj,2,FALSE())</f>
        <v>0.27</v>
      </c>
      <c r="AA64" s="0" t="n">
        <f aca="false">[1]Tables!E$3</f>
        <v>-0.05</v>
      </c>
      <c r="AB64" s="0" t="n">
        <f aca="false">[1]Tables!F$3</f>
        <v>0.0699</v>
      </c>
      <c r="AC64" s="0" t="n">
        <f aca="false">[1]Tables!G$3</f>
        <v>0.41</v>
      </c>
      <c r="AD64" s="0" t="n">
        <f aca="false">[1]Tables!H$3</f>
        <v>0.185</v>
      </c>
      <c r="AE64" s="0" t="n">
        <f aca="false">[1]Tables!I$3</f>
        <v>0.011</v>
      </c>
      <c r="AF64" s="0" t="n">
        <f aca="false">((B64+AA64)/(1-AB64))-(B64+AA64)</f>
        <v>-0.00375766046661649</v>
      </c>
      <c r="AG64" s="0" t="n">
        <f aca="false">AC64+AD64+AE64</f>
        <v>0.606</v>
      </c>
      <c r="AI64" s="0" t="n">
        <f aca="false">[1]Tables!J$3</f>
        <v>0.0128</v>
      </c>
      <c r="AJ64" s="0" t="n">
        <f aca="false">[1]Tables!K$3</f>
        <v>0.1848</v>
      </c>
      <c r="AK64" s="0" t="n">
        <f aca="false">[1]Tables!L$3</f>
        <v>0</v>
      </c>
      <c r="AL64" s="0" t="n">
        <f aca="false">((B64+L64)/(1-AI64))-(B64+L64)</f>
        <v>0.000648298217179905</v>
      </c>
      <c r="AM64" s="0" t="n">
        <f aca="false">AJ64+AK64</f>
        <v>0.1848</v>
      </c>
      <c r="AO64" s="0" t="n">
        <f aca="false">[1]Tables!M$3</f>
        <v>-0.05</v>
      </c>
      <c r="AP64" s="0" t="n">
        <f aca="false">[1]Tables!N$3</f>
        <v>0.0782</v>
      </c>
      <c r="AQ64" s="0" t="n">
        <f aca="false">[1]Tables!O$3</f>
        <v>0.51</v>
      </c>
      <c r="AR64" s="0" t="n">
        <f aca="false">[1]Tables!P$3</f>
        <v>0.22</v>
      </c>
      <c r="AS64" s="0" t="n">
        <f aca="false">[1]Tables!Q$3</f>
        <v>0.011</v>
      </c>
      <c r="AT64" s="0" t="n">
        <f aca="false">(($B64+AO64)/(1-AP64))-($B64+AO64)</f>
        <v>-0.00424170101974399</v>
      </c>
      <c r="AU64" s="0" t="n">
        <f aca="false">AQ64+AR64+AS64</f>
        <v>0.741</v>
      </c>
      <c r="AW64" s="0" t="n">
        <f aca="false">[1]Tables!R$3</f>
        <v>0.0089</v>
      </c>
      <c r="AX64" s="0" t="n">
        <f aca="false">[1]Tables!S$3</f>
        <v>0.2176</v>
      </c>
      <c r="AY64" s="0" t="n">
        <f aca="false">[1]Tables!T$3</f>
        <v>0</v>
      </c>
      <c r="AZ64" s="0" t="n">
        <f aca="false">((B64+Z64)/(1-AW64))-(B64+Z64)</f>
        <v>0</v>
      </c>
      <c r="BA64" s="0" t="n">
        <f aca="false">AX64+AY64</f>
        <v>0.2176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1.25</v>
      </c>
      <c r="E65" s="41" t="n">
        <f aca="false">+[1]TETCO_TRANSCO!E65</f>
        <v>1.2</v>
      </c>
      <c r="F65" s="42" t="n">
        <f aca="false">+[1]TETCO_TRANSCO!F65</f>
        <v>0.05</v>
      </c>
      <c r="G65" s="38" t="n">
        <f aca="false">H65+I65</f>
        <v>1.52</v>
      </c>
      <c r="H65" s="43" t="n">
        <f aca="false">+E65</f>
        <v>1.2</v>
      </c>
      <c r="I65" s="41" t="n">
        <f aca="false">+F65+Q65</f>
        <v>0.32</v>
      </c>
      <c r="J65" s="40" t="n">
        <f aca="false">K65+L65</f>
        <v>1.57</v>
      </c>
      <c r="K65" s="41" t="n">
        <f aca="false">E65+0.32</f>
        <v>1.52</v>
      </c>
      <c r="L65" s="42" t="n">
        <f aca="false">F65</f>
        <v>0.05</v>
      </c>
      <c r="M65" s="38" t="n">
        <f aca="false">N65+O65</f>
        <v>1.52</v>
      </c>
      <c r="N65" s="43" t="n">
        <f aca="false">H65</f>
        <v>1.2</v>
      </c>
      <c r="O65" s="41" t="n">
        <f aca="false">I65</f>
        <v>0.32</v>
      </c>
      <c r="P65" s="41"/>
      <c r="Q65" s="42" t="n">
        <f aca="false">VLOOKUP(MONTH(A65),tblMthAdj,2,FALSE())</f>
        <v>0.27</v>
      </c>
      <c r="AA65" s="0" t="n">
        <f aca="false">[1]Tables!E$4</f>
        <v>-0.05</v>
      </c>
      <c r="AB65" s="0" t="n">
        <f aca="false">[1]Tables!F$4</f>
        <v>0.0699</v>
      </c>
      <c r="AC65" s="0" t="n">
        <f aca="false">[1]Tables!G$4</f>
        <v>0.41</v>
      </c>
      <c r="AD65" s="0" t="n">
        <f aca="false">[1]Tables!H$4</f>
        <v>0.185</v>
      </c>
      <c r="AE65" s="0" t="n">
        <f aca="false">[1]Tables!I$4</f>
        <v>0.011</v>
      </c>
      <c r="AF65" s="0" t="n">
        <f aca="false">((B65+AA65)/(1-AB65))-(B65+AA65)</f>
        <v>-0.00375766046661649</v>
      </c>
      <c r="AG65" s="0" t="n">
        <f aca="false">AC65+AD65+AE65</f>
        <v>0.606</v>
      </c>
      <c r="AI65" s="0" t="n">
        <f aca="false">[1]Tables!J$4</f>
        <v>0.0128</v>
      </c>
      <c r="AJ65" s="0" t="n">
        <f aca="false">[1]Tables!K$4</f>
        <v>0.1848</v>
      </c>
      <c r="AK65" s="0" t="n">
        <f aca="false">[1]Tables!L$4</f>
        <v>0</v>
      </c>
      <c r="AL65" s="0" t="n">
        <f aca="false">((B65+L65)/(1-AI65))-(B65+L65)</f>
        <v>0.000648298217179905</v>
      </c>
      <c r="AM65" s="0" t="n">
        <f aca="false">AJ65+AK65</f>
        <v>0.1848</v>
      </c>
      <c r="AO65" s="0" t="n">
        <f aca="false">[1]Tables!M$4</f>
        <v>-0.05</v>
      </c>
      <c r="AP65" s="0" t="n">
        <f aca="false">[1]Tables!N$4</f>
        <v>0.0782</v>
      </c>
      <c r="AQ65" s="0" t="n">
        <f aca="false">[1]Tables!O$4</f>
        <v>0.51</v>
      </c>
      <c r="AR65" s="0" t="n">
        <f aca="false">[1]Tables!P$4</f>
        <v>0.22</v>
      </c>
      <c r="AS65" s="0" t="n">
        <f aca="false">[1]Tables!Q$4</f>
        <v>0.011</v>
      </c>
      <c r="AT65" s="0" t="n">
        <f aca="false">(($B65+AO65)/(1-AP65))-($B65+AO65)</f>
        <v>-0.00424170101974399</v>
      </c>
      <c r="AU65" s="0" t="n">
        <f aca="false">AQ65+AR65+AS65</f>
        <v>0.741</v>
      </c>
      <c r="AW65" s="0" t="n">
        <f aca="false">[1]Tables!R$4</f>
        <v>0.0089</v>
      </c>
      <c r="AX65" s="0" t="n">
        <f aca="false">[1]Tables!S$4</f>
        <v>0.2176</v>
      </c>
      <c r="AY65" s="0" t="n">
        <f aca="false">[1]Tables!T$4</f>
        <v>0</v>
      </c>
      <c r="AZ65" s="0" t="n">
        <f aca="false">((B65+Z65)/(1-AW65))-(B65+Z65)</f>
        <v>0</v>
      </c>
      <c r="BA65" s="0" t="n">
        <f aca="false">AX65+AY65</f>
        <v>0.2176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0.7</v>
      </c>
      <c r="E66" s="41" t="n">
        <f aca="false">+[1]TETCO_TRANSCO!E66</f>
        <v>0.65</v>
      </c>
      <c r="F66" s="42" t="n">
        <f aca="false">+[1]TETCO_TRANSCO!F66</f>
        <v>0.05</v>
      </c>
      <c r="G66" s="38" t="n">
        <f aca="false">H66+I66</f>
        <v>0.8</v>
      </c>
      <c r="H66" s="43" t="n">
        <f aca="false">+E66</f>
        <v>0.65</v>
      </c>
      <c r="I66" s="41" t="n">
        <f aca="false">+F66+Q66</f>
        <v>0.15</v>
      </c>
      <c r="J66" s="40" t="n">
        <f aca="false">K66+L66</f>
        <v>1.02</v>
      </c>
      <c r="K66" s="41" t="n">
        <f aca="false">E66+0.32</f>
        <v>0.97</v>
      </c>
      <c r="L66" s="42" t="n">
        <f aca="false">F66</f>
        <v>0.05</v>
      </c>
      <c r="M66" s="38" t="n">
        <f aca="false">N66+O66</f>
        <v>0.8</v>
      </c>
      <c r="N66" s="43" t="n">
        <f aca="false">H66</f>
        <v>0.65</v>
      </c>
      <c r="O66" s="41" t="n">
        <f aca="false">I66</f>
        <v>0.15</v>
      </c>
      <c r="P66" s="41"/>
      <c r="Q66" s="42" t="n">
        <f aca="false">VLOOKUP(MONTH(A66),tblMthAdj,2,FALSE())</f>
        <v>0.1</v>
      </c>
      <c r="AA66" s="0" t="n">
        <f aca="false">[1]Tables!E$5</f>
        <v>-0.05</v>
      </c>
      <c r="AB66" s="0" t="n">
        <f aca="false">[1]Tables!F$5</f>
        <v>0.0699</v>
      </c>
      <c r="AC66" s="0" t="n">
        <f aca="false">[1]Tables!G$5</f>
        <v>0.41</v>
      </c>
      <c r="AD66" s="0" t="n">
        <f aca="false">[1]Tables!H$5</f>
        <v>0.185</v>
      </c>
      <c r="AE66" s="0" t="n">
        <f aca="false">[1]Tables!I$5</f>
        <v>0.011</v>
      </c>
      <c r="AF66" s="0" t="n">
        <f aca="false">((B66+AA66)/(1-AB66))-(B66+AA66)</f>
        <v>-0.00375766046661649</v>
      </c>
      <c r="AG66" s="0" t="n">
        <f aca="false">AC66+AD66+AE66</f>
        <v>0.606</v>
      </c>
      <c r="AI66" s="0" t="n">
        <f aca="false">[1]Tables!J$5</f>
        <v>0.0128</v>
      </c>
      <c r="AJ66" s="0" t="n">
        <f aca="false">[1]Tables!K$5</f>
        <v>0.1848</v>
      </c>
      <c r="AK66" s="0" t="n">
        <f aca="false">[1]Tables!L$5</f>
        <v>0</v>
      </c>
      <c r="AL66" s="0" t="n">
        <f aca="false">((B66+L66)/(1-AI66))-(B66+L66)</f>
        <v>0.000648298217179905</v>
      </c>
      <c r="AM66" s="0" t="n">
        <f aca="false">AJ66+AK66</f>
        <v>0.1848</v>
      </c>
      <c r="AO66" s="0" t="n">
        <f aca="false">[1]Tables!M$5</f>
        <v>-0.05</v>
      </c>
      <c r="AP66" s="0" t="n">
        <f aca="false">[1]Tables!N$5</f>
        <v>0.0782</v>
      </c>
      <c r="AQ66" s="0" t="n">
        <f aca="false">[1]Tables!O$5</f>
        <v>0.51</v>
      </c>
      <c r="AR66" s="0" t="n">
        <f aca="false">[1]Tables!P$5</f>
        <v>0.22</v>
      </c>
      <c r="AS66" s="0" t="n">
        <f aca="false">[1]Tables!Q$5</f>
        <v>0.011</v>
      </c>
      <c r="AT66" s="0" t="n">
        <f aca="false">(($B66+AO66)/(1-AP66))-($B66+AO66)</f>
        <v>-0.00424170101974399</v>
      </c>
      <c r="AU66" s="0" t="n">
        <f aca="false">AQ66+AR66+AS66</f>
        <v>0.741</v>
      </c>
      <c r="AW66" s="0" t="n">
        <f aca="false">[1]Tables!R$5</f>
        <v>0.0089</v>
      </c>
      <c r="AX66" s="0" t="n">
        <f aca="false">[1]Tables!S$5</f>
        <v>0.2176</v>
      </c>
      <c r="AY66" s="0" t="n">
        <f aca="false">[1]Tables!T$5</f>
        <v>0</v>
      </c>
      <c r="AZ66" s="0" t="n">
        <f aca="false">((B66+Z66)/(1-AW66))-(B66+Z66)</f>
        <v>0</v>
      </c>
      <c r="BA66" s="0" t="n">
        <f aca="false">AX66+AY66</f>
        <v>0.2176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0.455</v>
      </c>
      <c r="E67" s="48" t="n">
        <f aca="false">+[1]TETCO_TRANSCO!E67</f>
        <v>0.435</v>
      </c>
      <c r="F67" s="49" t="n">
        <f aca="false">+[1]TETCO_TRANSCO!F67</f>
        <v>0.02</v>
      </c>
      <c r="G67" s="50" t="n">
        <f aca="false">H67+I67</f>
        <v>0.485</v>
      </c>
      <c r="H67" s="51" t="n">
        <f aca="false">+E67</f>
        <v>0.435</v>
      </c>
      <c r="I67" s="48" t="n">
        <f aca="false">+F67+Q67</f>
        <v>0.05</v>
      </c>
      <c r="J67" s="47" t="n">
        <f aca="false">K67+L67</f>
        <v>0.775</v>
      </c>
      <c r="K67" s="48" t="n">
        <f aca="false">E67+0.32</f>
        <v>0.755</v>
      </c>
      <c r="L67" s="49" t="n">
        <f aca="false">F67</f>
        <v>0.02</v>
      </c>
      <c r="M67" s="50" t="n">
        <f aca="false">N67+O67</f>
        <v>0.485</v>
      </c>
      <c r="N67" s="51" t="n">
        <f aca="false">H67</f>
        <v>0.435</v>
      </c>
      <c r="O67" s="48" t="n">
        <f aca="false">I67</f>
        <v>0.05</v>
      </c>
      <c r="P67" s="48"/>
      <c r="Q67" s="49" t="n">
        <f aca="false">VLOOKUP(MONTH(A67),tblMthAdj,2,FALSE())</f>
        <v>0.03</v>
      </c>
      <c r="AA67" s="0" t="n">
        <f aca="false">[1]Tables!E$6</f>
        <v>-0.07</v>
      </c>
      <c r="AB67" s="0" t="n">
        <f aca="false">[1]Tables!F$6</f>
        <v>0.0597</v>
      </c>
      <c r="AC67" s="0" t="n">
        <f aca="false">[1]Tables!G$6</f>
        <v>0.04</v>
      </c>
      <c r="AD67" s="0" t="n">
        <f aca="false">[1]Tables!H$6</f>
        <v>0.185</v>
      </c>
      <c r="AE67" s="0" t="n">
        <f aca="false">[1]Tables!I$6</f>
        <v>0.011</v>
      </c>
      <c r="AF67" s="0" t="n">
        <f aca="false">((B67+AA67)/(1-AB67))-(B67+AA67)</f>
        <v>-0.00444432627884718</v>
      </c>
      <c r="AG67" s="0" t="n">
        <f aca="false">AC67+AD67+AE67</f>
        <v>0.236</v>
      </c>
      <c r="AI67" s="0" t="n">
        <f aca="false">[1]Tables!J$6</f>
        <v>0</v>
      </c>
      <c r="AJ67" s="0" t="n">
        <f aca="false">[1]Tables!K$6</f>
        <v>0</v>
      </c>
      <c r="AK67" s="0" t="n">
        <f aca="false">[1]Tables!L$6</f>
        <v>0</v>
      </c>
      <c r="AL67" s="0" t="n">
        <f aca="false">((B67+L67)/(1-AI67))-(B67+L67)</f>
        <v>0</v>
      </c>
      <c r="AM67" s="0" t="n">
        <f aca="false">AJ67+AK67</f>
        <v>0</v>
      </c>
      <c r="AO67" s="0" t="n">
        <f aca="false">[1]Tables!M$6</f>
        <v>-0.07</v>
      </c>
      <c r="AP67" s="0" t="n">
        <f aca="false">[1]Tables!N$6</f>
        <v>0.0667</v>
      </c>
      <c r="AQ67" s="0" t="n">
        <f aca="false">[1]Tables!O$6</f>
        <v>0.04</v>
      </c>
      <c r="AR67" s="0" t="n">
        <f aca="false">[1]Tables!P$6</f>
        <v>0.22</v>
      </c>
      <c r="AS67" s="0" t="n">
        <f aca="false">[1]Tables!Q$6</f>
        <v>0.011</v>
      </c>
      <c r="AT67" s="0" t="n">
        <f aca="false">(($B67+AO67)/(1-AP67))-($B67+AO67)</f>
        <v>-0.00500267866709525</v>
      </c>
      <c r="AU67" s="0" t="n">
        <f aca="false">AQ67+AR67+AS67</f>
        <v>0.271</v>
      </c>
      <c r="AW67" s="0" t="n">
        <f aca="false">[1]Tables!R$6</f>
        <v>0</v>
      </c>
      <c r="AX67" s="0" t="n">
        <f aca="false">[1]Tables!S$6</f>
        <v>0</v>
      </c>
      <c r="AY67" s="0" t="n">
        <f aca="false">[1]Tables!T$6</f>
        <v>0</v>
      </c>
      <c r="AZ67" s="0" t="n">
        <f aca="false">((B67+Z67)/(1-AW67))-(B67+Z67)</f>
        <v>0</v>
      </c>
      <c r="BA67" s="0" t="n">
        <f aca="false">AX67+AY67</f>
        <v>0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0.405</v>
      </c>
      <c r="E68" s="41" t="n">
        <f aca="false">+[1]TETCO_TRANSCO!E68</f>
        <v>0.385</v>
      </c>
      <c r="F68" s="42" t="n">
        <f aca="false">+[1]TETCO_TRANSCO!F68</f>
        <v>0.02</v>
      </c>
      <c r="G68" s="38" t="n">
        <f aca="false">H68+I68</f>
        <v>0.435</v>
      </c>
      <c r="H68" s="43" t="n">
        <f aca="false">+E68</f>
        <v>0.385</v>
      </c>
      <c r="I68" s="41" t="n">
        <f aca="false">+F68+Q68</f>
        <v>0.05</v>
      </c>
      <c r="J68" s="40" t="n">
        <f aca="false">K68+L68</f>
        <v>0.725</v>
      </c>
      <c r="K68" s="41" t="n">
        <f aca="false">E68+0.32</f>
        <v>0.705</v>
      </c>
      <c r="L68" s="42" t="n">
        <f aca="false">F68</f>
        <v>0.02</v>
      </c>
      <c r="M68" s="38" t="n">
        <f aca="false">N68+O68</f>
        <v>0.435</v>
      </c>
      <c r="N68" s="43" t="n">
        <f aca="false">H68</f>
        <v>0.385</v>
      </c>
      <c r="O68" s="41" t="n">
        <f aca="false">I68</f>
        <v>0.05</v>
      </c>
      <c r="P68" s="41"/>
      <c r="Q68" s="42" t="n">
        <f aca="false">VLOOKUP(MONTH(A68),tblMthAdj,2,FALSE())</f>
        <v>0.03</v>
      </c>
      <c r="AA68" s="0" t="n">
        <f aca="false">[1]Tables!E$7</f>
        <v>-0.07</v>
      </c>
      <c r="AB68" s="0" t="n">
        <f aca="false">[1]Tables!F$7</f>
        <v>0.0597</v>
      </c>
      <c r="AC68" s="0" t="n">
        <f aca="false">[1]Tables!G$7</f>
        <v>0.02</v>
      </c>
      <c r="AD68" s="0" t="n">
        <f aca="false">[1]Tables!H$7</f>
        <v>0.185</v>
      </c>
      <c r="AE68" s="0" t="n">
        <f aca="false">[1]Tables!I$7</f>
        <v>0.011</v>
      </c>
      <c r="AF68" s="0" t="n">
        <f aca="false">((B68+AA68)/(1-AB68))-(B68+AA68)</f>
        <v>-0.00444432627884718</v>
      </c>
      <c r="AG68" s="0" t="n">
        <f aca="false">AC68+AD68+AE68</f>
        <v>0.216</v>
      </c>
      <c r="AI68" s="0" t="n">
        <f aca="false">[1]Tables!J$7</f>
        <v>0</v>
      </c>
      <c r="AJ68" s="0" t="n">
        <f aca="false">[1]Tables!K$7</f>
        <v>0</v>
      </c>
      <c r="AK68" s="0" t="n">
        <f aca="false">[1]Tables!L$7</f>
        <v>0</v>
      </c>
      <c r="AL68" s="0" t="n">
        <f aca="false">((B68+L68)/(1-AI68))-(B68+L68)</f>
        <v>0</v>
      </c>
      <c r="AM68" s="0" t="n">
        <f aca="false">AJ68+AK68</f>
        <v>0</v>
      </c>
      <c r="AO68" s="0" t="n">
        <f aca="false">[1]Tables!M$7</f>
        <v>-0.07</v>
      </c>
      <c r="AP68" s="0" t="n">
        <f aca="false">[1]Tables!N$7</f>
        <v>0.0667</v>
      </c>
      <c r="AQ68" s="0" t="n">
        <f aca="false">[1]Tables!O$7</f>
        <v>0.02</v>
      </c>
      <c r="AR68" s="0" t="n">
        <f aca="false">[1]Tables!P$7</f>
        <v>0.22</v>
      </c>
      <c r="AS68" s="0" t="n">
        <f aca="false">[1]Tables!Q$7</f>
        <v>0.011</v>
      </c>
      <c r="AT68" s="0" t="n">
        <f aca="false">(($B68+AO68)/(1-AP68))-($B68+AO68)</f>
        <v>-0.00500267866709525</v>
      </c>
      <c r="AU68" s="0" t="n">
        <f aca="false">AQ68+AR68+AS68</f>
        <v>0.251</v>
      </c>
      <c r="AW68" s="0" t="n">
        <f aca="false">[1]Tables!R$7</f>
        <v>0</v>
      </c>
      <c r="AX68" s="0" t="n">
        <f aca="false">[1]Tables!S$7</f>
        <v>0</v>
      </c>
      <c r="AY68" s="0" t="n">
        <f aca="false">[1]Tables!T$7</f>
        <v>0</v>
      </c>
      <c r="AZ68" s="0" t="n">
        <f aca="false">((B68+Z68)/(1-AW68))-(B68+Z68)</f>
        <v>0</v>
      </c>
      <c r="BA68" s="0" t="n">
        <f aca="false">AX68+AY68</f>
        <v>0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0.405</v>
      </c>
      <c r="E69" s="41" t="n">
        <f aca="false">+[1]TETCO_TRANSCO!E69</f>
        <v>0.385</v>
      </c>
      <c r="F69" s="42" t="n">
        <f aca="false">+[1]TETCO_TRANSCO!F69</f>
        <v>0.02</v>
      </c>
      <c r="G69" s="38" t="n">
        <f aca="false">H69+I69</f>
        <v>0.445</v>
      </c>
      <c r="H69" s="43" t="n">
        <f aca="false">+E69</f>
        <v>0.385</v>
      </c>
      <c r="I69" s="41" t="n">
        <f aca="false">+F69+Q69</f>
        <v>0.06</v>
      </c>
      <c r="J69" s="40" t="n">
        <f aca="false">K69+L69</f>
        <v>0.725</v>
      </c>
      <c r="K69" s="41" t="n">
        <f aca="false">E69+0.32</f>
        <v>0.705</v>
      </c>
      <c r="L69" s="42" t="n">
        <f aca="false">F69</f>
        <v>0.02</v>
      </c>
      <c r="M69" s="38" t="n">
        <f aca="false">N69+O69</f>
        <v>0.445</v>
      </c>
      <c r="N69" s="43" t="n">
        <f aca="false">H69</f>
        <v>0.385</v>
      </c>
      <c r="O69" s="41" t="n">
        <f aca="false">I69</f>
        <v>0.06</v>
      </c>
      <c r="P69" s="41"/>
      <c r="Q69" s="42" t="n">
        <f aca="false">VLOOKUP(MONTH(A69),tblMthAdj,2,FALSE())</f>
        <v>0.04</v>
      </c>
      <c r="AA69" s="0" t="n">
        <f aca="false">[1]Tables!E$8</f>
        <v>-0.07</v>
      </c>
      <c r="AB69" s="0" t="n">
        <f aca="false">[1]Tables!F$8</f>
        <v>0.0597</v>
      </c>
      <c r="AC69" s="0" t="n">
        <f aca="false">[1]Tables!G$8</f>
        <v>0.02</v>
      </c>
      <c r="AD69" s="0" t="n">
        <f aca="false">[1]Tables!H$8</f>
        <v>0.185</v>
      </c>
      <c r="AE69" s="0" t="n">
        <f aca="false">[1]Tables!I$8</f>
        <v>0.011</v>
      </c>
      <c r="AF69" s="0" t="n">
        <f aca="false">((B69+AA69)/(1-AB69))-(B69+AA69)</f>
        <v>-0.00444432627884718</v>
      </c>
      <c r="AG69" s="0" t="n">
        <f aca="false">AC69+AD69+AE69</f>
        <v>0.216</v>
      </c>
      <c r="AI69" s="0" t="n">
        <f aca="false">[1]Tables!J$8</f>
        <v>0</v>
      </c>
      <c r="AJ69" s="0" t="n">
        <f aca="false">[1]Tables!K$8</f>
        <v>0</v>
      </c>
      <c r="AK69" s="0" t="n">
        <f aca="false">[1]Tables!L$8</f>
        <v>0</v>
      </c>
      <c r="AL69" s="0" t="n">
        <f aca="false">((B69+L69)/(1-AI69))-(B69+L69)</f>
        <v>0</v>
      </c>
      <c r="AM69" s="0" t="n">
        <f aca="false">AJ69+AK69</f>
        <v>0</v>
      </c>
      <c r="AO69" s="0" t="n">
        <f aca="false">[1]Tables!M$8</f>
        <v>-0.07</v>
      </c>
      <c r="AP69" s="0" t="n">
        <f aca="false">[1]Tables!N$8</f>
        <v>0.0667</v>
      </c>
      <c r="AQ69" s="0" t="n">
        <f aca="false">[1]Tables!O$8</f>
        <v>0.02</v>
      </c>
      <c r="AR69" s="0" t="n">
        <f aca="false">[1]Tables!P$8</f>
        <v>0.22</v>
      </c>
      <c r="AS69" s="0" t="n">
        <f aca="false">[1]Tables!Q$8</f>
        <v>0.011</v>
      </c>
      <c r="AT69" s="0" t="n">
        <f aca="false">(($B69+AO69)/(1-AP69))-($B69+AO69)</f>
        <v>-0.00500267866709525</v>
      </c>
      <c r="AU69" s="0" t="n">
        <f aca="false">AQ69+AR69+AS69</f>
        <v>0.251</v>
      </c>
      <c r="AW69" s="0" t="n">
        <f aca="false">[1]Tables!R$8</f>
        <v>0</v>
      </c>
      <c r="AX69" s="0" t="n">
        <f aca="false">[1]Tables!S$8</f>
        <v>0</v>
      </c>
      <c r="AY69" s="0" t="n">
        <f aca="false">[1]Tables!T$8</f>
        <v>0</v>
      </c>
      <c r="AZ69" s="0" t="n">
        <f aca="false">((B69+Z69)/(1-AW69))-(B69+Z69)</f>
        <v>0</v>
      </c>
      <c r="BA69" s="0" t="n">
        <f aca="false">AX69+AY69</f>
        <v>0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0.4175</v>
      </c>
      <c r="E70" s="41" t="n">
        <f aca="false">+[1]TETCO_TRANSCO!E70</f>
        <v>0.3975</v>
      </c>
      <c r="F70" s="42" t="n">
        <f aca="false">+[1]TETCO_TRANSCO!F70</f>
        <v>0.02</v>
      </c>
      <c r="G70" s="38" t="n">
        <f aca="false">H70+I70</f>
        <v>0.4675</v>
      </c>
      <c r="H70" s="43" t="n">
        <f aca="false">+E70</f>
        <v>0.3975</v>
      </c>
      <c r="I70" s="41" t="n">
        <f aca="false">+F70+Q70</f>
        <v>0.07</v>
      </c>
      <c r="J70" s="40" t="n">
        <f aca="false">K70+L70</f>
        <v>0.7375</v>
      </c>
      <c r="K70" s="41" t="n">
        <f aca="false">E70+0.32</f>
        <v>0.7175</v>
      </c>
      <c r="L70" s="42" t="n">
        <f aca="false">F70</f>
        <v>0.02</v>
      </c>
      <c r="M70" s="38" t="n">
        <f aca="false">N70+O70</f>
        <v>0.4675</v>
      </c>
      <c r="N70" s="43" t="n">
        <f aca="false">H70</f>
        <v>0.3975</v>
      </c>
      <c r="O70" s="41" t="n">
        <f aca="false">I70</f>
        <v>0.07</v>
      </c>
      <c r="P70" s="41"/>
      <c r="Q70" s="42" t="n">
        <f aca="false">VLOOKUP(MONTH(A70),tblMthAdj,2,FALSE())</f>
        <v>0.05</v>
      </c>
      <c r="AA70" s="0" t="n">
        <f aca="false">[1]Tables!E$9</f>
        <v>-0.07</v>
      </c>
      <c r="AB70" s="0" t="n">
        <f aca="false">[1]Tables!F$9</f>
        <v>0.0597</v>
      </c>
      <c r="AC70" s="0" t="n">
        <f aca="false">[1]Tables!G$9</f>
        <v>0.02</v>
      </c>
      <c r="AD70" s="0" t="n">
        <f aca="false">[1]Tables!H$9</f>
        <v>0.185</v>
      </c>
      <c r="AE70" s="0" t="n">
        <f aca="false">[1]Tables!I$9</f>
        <v>0.011</v>
      </c>
      <c r="AF70" s="0" t="n">
        <f aca="false">((B70+AA70)/(1-AB70))-(B70+AA70)</f>
        <v>-0.00444432627884718</v>
      </c>
      <c r="AG70" s="0" t="n">
        <f aca="false">AC70+AD70+AE70</f>
        <v>0.216</v>
      </c>
      <c r="AI70" s="0" t="n">
        <f aca="false">[1]Tables!J$9</f>
        <v>0</v>
      </c>
      <c r="AJ70" s="0" t="n">
        <f aca="false">[1]Tables!K$9</f>
        <v>0</v>
      </c>
      <c r="AK70" s="0" t="n">
        <f aca="false">[1]Tables!L$9</f>
        <v>0</v>
      </c>
      <c r="AL70" s="0" t="n">
        <f aca="false">((B70+L70)/(1-AI70))-(B70+L70)</f>
        <v>0</v>
      </c>
      <c r="AM70" s="0" t="n">
        <f aca="false">AJ70+AK70</f>
        <v>0</v>
      </c>
      <c r="AO70" s="0" t="n">
        <f aca="false">[1]Tables!M$9</f>
        <v>-0.07</v>
      </c>
      <c r="AP70" s="0" t="n">
        <f aca="false">[1]Tables!N$9</f>
        <v>0.0667</v>
      </c>
      <c r="AQ70" s="0" t="n">
        <f aca="false">[1]Tables!O$9</f>
        <v>0.02</v>
      </c>
      <c r="AR70" s="0" t="n">
        <f aca="false">[1]Tables!P$9</f>
        <v>0.22</v>
      </c>
      <c r="AS70" s="0" t="n">
        <f aca="false">[1]Tables!Q$9</f>
        <v>0.011</v>
      </c>
      <c r="AT70" s="0" t="n">
        <f aca="false">(($B70+AO70)/(1-AP70))-($B70+AO70)</f>
        <v>-0.00500267866709525</v>
      </c>
      <c r="AU70" s="0" t="n">
        <f aca="false">AQ70+AR70+AS70</f>
        <v>0.251</v>
      </c>
      <c r="AW70" s="0" t="n">
        <f aca="false">[1]Tables!R$9</f>
        <v>0</v>
      </c>
      <c r="AX70" s="0" t="n">
        <f aca="false">[1]Tables!S$9</f>
        <v>0</v>
      </c>
      <c r="AY70" s="0" t="n">
        <f aca="false">[1]Tables!T$9</f>
        <v>0</v>
      </c>
      <c r="AZ70" s="0" t="n">
        <f aca="false">((B70+Z70)/(1-AW70))-(B70+Z70)</f>
        <v>0</v>
      </c>
      <c r="BA70" s="0" t="n">
        <f aca="false">AX70+AY70</f>
        <v>0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0.42</v>
      </c>
      <c r="E71" s="41" t="n">
        <f aca="false">+[1]TETCO_TRANSCO!E71</f>
        <v>0.4</v>
      </c>
      <c r="F71" s="42" t="n">
        <f aca="false">+[1]TETCO_TRANSCO!F71</f>
        <v>0.02</v>
      </c>
      <c r="G71" s="38" t="n">
        <f aca="false">H71+I71</f>
        <v>0.47</v>
      </c>
      <c r="H71" s="43" t="n">
        <f aca="false">+E71</f>
        <v>0.4</v>
      </c>
      <c r="I71" s="41" t="n">
        <f aca="false">+F71+Q71</f>
        <v>0.07</v>
      </c>
      <c r="J71" s="40" t="n">
        <f aca="false">K71+L71</f>
        <v>0.74</v>
      </c>
      <c r="K71" s="41" t="n">
        <f aca="false">E71+0.32</f>
        <v>0.72</v>
      </c>
      <c r="L71" s="42" t="n">
        <f aca="false">F71</f>
        <v>0.02</v>
      </c>
      <c r="M71" s="38" t="n">
        <f aca="false">N71+O71</f>
        <v>0.47</v>
      </c>
      <c r="N71" s="43" t="n">
        <f aca="false">H71</f>
        <v>0.4</v>
      </c>
      <c r="O71" s="41" t="n">
        <f aca="false">I71</f>
        <v>0.07</v>
      </c>
      <c r="P71" s="41"/>
      <c r="Q71" s="42" t="n">
        <f aca="false">VLOOKUP(MONTH(A71),tblMthAdj,2,FALSE())</f>
        <v>0.05</v>
      </c>
      <c r="AA71" s="0" t="n">
        <f aca="false">[1]Tables!E$10</f>
        <v>-0.07</v>
      </c>
      <c r="AB71" s="0" t="n">
        <f aca="false">[1]Tables!F$10</f>
        <v>0.0597</v>
      </c>
      <c r="AC71" s="0" t="n">
        <f aca="false">[1]Tables!G$10</f>
        <v>0.02</v>
      </c>
      <c r="AD71" s="0" t="n">
        <f aca="false">[1]Tables!H$10</f>
        <v>0.185</v>
      </c>
      <c r="AE71" s="0" t="n">
        <f aca="false">[1]Tables!I$10</f>
        <v>0.011</v>
      </c>
      <c r="AF71" s="0" t="n">
        <f aca="false">((B71+AA71)/(1-AB71))-(B71+AA71)</f>
        <v>-0.00444432627884718</v>
      </c>
      <c r="AG71" s="0" t="n">
        <f aca="false">AC71+AD71+AE71</f>
        <v>0.216</v>
      </c>
      <c r="AI71" s="0" t="n">
        <f aca="false">[1]Tables!J$10</f>
        <v>0</v>
      </c>
      <c r="AJ71" s="0" t="n">
        <f aca="false">[1]Tables!K$10</f>
        <v>0</v>
      </c>
      <c r="AK71" s="0" t="n">
        <f aca="false">[1]Tables!L$10</f>
        <v>0</v>
      </c>
      <c r="AL71" s="0" t="n">
        <f aca="false">((B71+L71)/(1-AI71))-(B71+L71)</f>
        <v>0</v>
      </c>
      <c r="AM71" s="0" t="n">
        <f aca="false">AJ71+AK71</f>
        <v>0</v>
      </c>
      <c r="AO71" s="0" t="n">
        <f aca="false">[1]Tables!M$10</f>
        <v>-0.07</v>
      </c>
      <c r="AP71" s="0" t="n">
        <f aca="false">[1]Tables!N$10</f>
        <v>0.0667</v>
      </c>
      <c r="AQ71" s="0" t="n">
        <f aca="false">[1]Tables!O$10</f>
        <v>0.02</v>
      </c>
      <c r="AR71" s="0" t="n">
        <f aca="false">[1]Tables!P$10</f>
        <v>0.22</v>
      </c>
      <c r="AS71" s="0" t="n">
        <f aca="false">[1]Tables!Q$10</f>
        <v>0.011</v>
      </c>
      <c r="AT71" s="0" t="n">
        <f aca="false">(($B71+AO71)/(1-AP71))-($B71+AO71)</f>
        <v>-0.00500267866709525</v>
      </c>
      <c r="AU71" s="0" t="n">
        <f aca="false">AQ71+AR71+AS71</f>
        <v>0.251</v>
      </c>
      <c r="AW71" s="0" t="n">
        <f aca="false">[1]Tables!R$10</f>
        <v>0</v>
      </c>
      <c r="AX71" s="0" t="n">
        <f aca="false">[1]Tables!S$10</f>
        <v>0</v>
      </c>
      <c r="AY71" s="0" t="n">
        <f aca="false">[1]Tables!T$10</f>
        <v>0</v>
      </c>
      <c r="AZ71" s="0" t="n">
        <f aca="false">((B71+Z71)/(1-AW71))-(B71+Z71)</f>
        <v>0</v>
      </c>
      <c r="BA71" s="0" t="n">
        <f aca="false">AX71+AY71</f>
        <v>0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0.4175</v>
      </c>
      <c r="E72" s="41" t="n">
        <f aca="false">+[1]TETCO_TRANSCO!E72</f>
        <v>0.3975</v>
      </c>
      <c r="F72" s="42" t="n">
        <f aca="false">+[1]TETCO_TRANSCO!F72</f>
        <v>0.02</v>
      </c>
      <c r="G72" s="38" t="n">
        <f aca="false">H72+I72</f>
        <v>0.4475</v>
      </c>
      <c r="H72" s="43" t="n">
        <f aca="false">+E72</f>
        <v>0.3975</v>
      </c>
      <c r="I72" s="41" t="n">
        <f aca="false">+F72+Q72</f>
        <v>0.05</v>
      </c>
      <c r="J72" s="40" t="n">
        <f aca="false">K72+L72</f>
        <v>0.7375</v>
      </c>
      <c r="K72" s="41" t="n">
        <f aca="false">E72+0.32</f>
        <v>0.7175</v>
      </c>
      <c r="L72" s="42" t="n">
        <f aca="false">F72</f>
        <v>0.02</v>
      </c>
      <c r="M72" s="38" t="n">
        <f aca="false">N72+O72</f>
        <v>0.4475</v>
      </c>
      <c r="N72" s="43" t="n">
        <f aca="false">H72</f>
        <v>0.3975</v>
      </c>
      <c r="O72" s="41" t="n">
        <f aca="false">I72</f>
        <v>0.05</v>
      </c>
      <c r="P72" s="41"/>
      <c r="Q72" s="42" t="n">
        <f aca="false">VLOOKUP(MONTH(A72),tblMthAdj,2,FALSE())</f>
        <v>0.03</v>
      </c>
      <c r="AA72" s="0" t="n">
        <f aca="false">[1]Tables!E$11</f>
        <v>-0.07</v>
      </c>
      <c r="AB72" s="0" t="n">
        <f aca="false">[1]Tables!F$11</f>
        <v>0.0597</v>
      </c>
      <c r="AC72" s="0" t="n">
        <f aca="false">[1]Tables!G$11</f>
        <v>0.02</v>
      </c>
      <c r="AD72" s="0" t="n">
        <f aca="false">[1]Tables!H$11</f>
        <v>0.185</v>
      </c>
      <c r="AE72" s="0" t="n">
        <f aca="false">[1]Tables!I$11</f>
        <v>0.011</v>
      </c>
      <c r="AF72" s="0" t="n">
        <f aca="false">((B72+AA72)/(1-AB72))-(B72+AA72)</f>
        <v>-0.00444432627884718</v>
      </c>
      <c r="AG72" s="0" t="n">
        <f aca="false">AC72+AD72+AE72</f>
        <v>0.216</v>
      </c>
      <c r="AI72" s="0" t="n">
        <f aca="false">[1]Tables!J$11</f>
        <v>0</v>
      </c>
      <c r="AJ72" s="0" t="n">
        <f aca="false">[1]Tables!K$11</f>
        <v>0</v>
      </c>
      <c r="AK72" s="0" t="n">
        <f aca="false">[1]Tables!L$11</f>
        <v>0</v>
      </c>
      <c r="AL72" s="0" t="n">
        <f aca="false">((B72+L72)/(1-AI72))-(B72+L72)</f>
        <v>0</v>
      </c>
      <c r="AM72" s="0" t="n">
        <f aca="false">AJ72+AK72</f>
        <v>0</v>
      </c>
      <c r="AO72" s="0" t="n">
        <f aca="false">[1]Tables!M$11</f>
        <v>-0.07</v>
      </c>
      <c r="AP72" s="0" t="n">
        <f aca="false">[1]Tables!N$11</f>
        <v>0.0667</v>
      </c>
      <c r="AQ72" s="0" t="n">
        <f aca="false">[1]Tables!O$11</f>
        <v>0.02</v>
      </c>
      <c r="AR72" s="0" t="n">
        <f aca="false">[1]Tables!P$11</f>
        <v>0.22</v>
      </c>
      <c r="AS72" s="0" t="n">
        <f aca="false">[1]Tables!Q$11</f>
        <v>0.011</v>
      </c>
      <c r="AT72" s="0" t="n">
        <f aca="false">(($B72+AO72)/(1-AP72))-($B72+AO72)</f>
        <v>-0.00500267866709525</v>
      </c>
      <c r="AU72" s="0" t="n">
        <f aca="false">AQ72+AR72+AS72</f>
        <v>0.251</v>
      </c>
      <c r="AW72" s="0" t="n">
        <f aca="false">[1]Tables!R$11</f>
        <v>0</v>
      </c>
      <c r="AX72" s="0" t="n">
        <f aca="false">[1]Tables!S$11</f>
        <v>0</v>
      </c>
      <c r="AY72" s="0" t="n">
        <f aca="false">[1]Tables!T$11</f>
        <v>0</v>
      </c>
      <c r="AZ72" s="0" t="n">
        <f aca="false">((B72+Z72)/(1-AW72))-(B72+Z72)</f>
        <v>0</v>
      </c>
      <c r="BA72" s="0" t="n">
        <f aca="false">AX72+AY72</f>
        <v>0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0.42</v>
      </c>
      <c r="E73" s="41" t="n">
        <f aca="false">+[1]TETCO_TRANSCO!E73</f>
        <v>0.4</v>
      </c>
      <c r="F73" s="42" t="n">
        <f aca="false">+[1]TETCO_TRANSCO!F73</f>
        <v>0.02</v>
      </c>
      <c r="G73" s="38" t="n">
        <f aca="false">H73+I73</f>
        <v>0.45</v>
      </c>
      <c r="H73" s="43" t="n">
        <f aca="false">+E73</f>
        <v>0.4</v>
      </c>
      <c r="I73" s="41" t="n">
        <f aca="false">+F73+Q73</f>
        <v>0.05</v>
      </c>
      <c r="J73" s="40" t="n">
        <f aca="false">K73+L73</f>
        <v>0.74</v>
      </c>
      <c r="K73" s="41" t="n">
        <f aca="false">E73+0.32</f>
        <v>0.72</v>
      </c>
      <c r="L73" s="42" t="n">
        <f aca="false">F73</f>
        <v>0.02</v>
      </c>
      <c r="M73" s="38" t="n">
        <f aca="false">N73+O73</f>
        <v>0.45</v>
      </c>
      <c r="N73" s="43" t="n">
        <f aca="false">H73</f>
        <v>0.4</v>
      </c>
      <c r="O73" s="41" t="n">
        <f aca="false">I73</f>
        <v>0.05</v>
      </c>
      <c r="P73" s="41"/>
      <c r="Q73" s="42" t="n">
        <f aca="false">VLOOKUP(MONTH(A73),tblMthAdj,2,FALSE())</f>
        <v>0.03</v>
      </c>
      <c r="AA73" s="0" t="n">
        <f aca="false">[1]Tables!E$12</f>
        <v>-0.07</v>
      </c>
      <c r="AB73" s="0" t="n">
        <f aca="false">[1]Tables!F$12</f>
        <v>0.0597</v>
      </c>
      <c r="AC73" s="0" t="n">
        <f aca="false">[1]Tables!G$12</f>
        <v>0.04</v>
      </c>
      <c r="AD73" s="0" t="n">
        <f aca="false">[1]Tables!H$12</f>
        <v>0.185</v>
      </c>
      <c r="AE73" s="0" t="n">
        <f aca="false">[1]Tables!I$12</f>
        <v>0.011</v>
      </c>
      <c r="AF73" s="0" t="n">
        <f aca="false">((B73+AA73)/(1-AB73))-(B73+AA73)</f>
        <v>-0.00444432627884718</v>
      </c>
      <c r="AG73" s="0" t="n">
        <f aca="false">AC73+AD73+AE73</f>
        <v>0.236</v>
      </c>
      <c r="AI73" s="0" t="n">
        <f aca="false">[1]Tables!J$12</f>
        <v>0</v>
      </c>
      <c r="AJ73" s="0" t="n">
        <f aca="false">[1]Tables!K$12</f>
        <v>0</v>
      </c>
      <c r="AK73" s="0" t="n">
        <f aca="false">[1]Tables!L$12</f>
        <v>0</v>
      </c>
      <c r="AL73" s="0" t="n">
        <f aca="false">((B73+L73)/(1-AI73))-(B73+L73)</f>
        <v>0</v>
      </c>
      <c r="AM73" s="0" t="n">
        <f aca="false">AJ73+AK73</f>
        <v>0</v>
      </c>
      <c r="AO73" s="0" t="n">
        <f aca="false">[1]Tables!M$12</f>
        <v>-0.07</v>
      </c>
      <c r="AP73" s="0" t="n">
        <f aca="false">[1]Tables!N$12</f>
        <v>0.0667</v>
      </c>
      <c r="AQ73" s="0" t="n">
        <f aca="false">[1]Tables!O$12</f>
        <v>0.04</v>
      </c>
      <c r="AR73" s="0" t="n">
        <f aca="false">[1]Tables!P$12</f>
        <v>0.22</v>
      </c>
      <c r="AS73" s="0" t="n">
        <f aca="false">[1]Tables!Q$12</f>
        <v>0.011</v>
      </c>
      <c r="AT73" s="0" t="n">
        <f aca="false">(($B73+AO73)/(1-AP73))-($B73+AO73)</f>
        <v>-0.00500267866709525</v>
      </c>
      <c r="AU73" s="0" t="n">
        <f aca="false">AQ73+AR73+AS73</f>
        <v>0.271</v>
      </c>
      <c r="AW73" s="0" t="n">
        <f aca="false">[1]Tables!R$12</f>
        <v>0</v>
      </c>
      <c r="AX73" s="0" t="n">
        <f aca="false">[1]Tables!S$12</f>
        <v>0</v>
      </c>
      <c r="AY73" s="0" t="n">
        <f aca="false">[1]Tables!T$12</f>
        <v>0</v>
      </c>
      <c r="AZ73" s="0" t="n">
        <f aca="false">((B73+Z73)/(1-AW73))-(B73+Z73)</f>
        <v>0</v>
      </c>
      <c r="BA73" s="0" t="n">
        <f aca="false">AX73+AY73</f>
        <v>0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0.605</v>
      </c>
      <c r="E74" s="48" t="n">
        <f aca="false">+[1]TETCO_TRANSCO!E74</f>
        <v>0.555</v>
      </c>
      <c r="F74" s="49" t="n">
        <f aca="false">+[1]TETCO_TRANSCO!F74</f>
        <v>0.05</v>
      </c>
      <c r="G74" s="50" t="n">
        <f aca="false">H74+I74</f>
        <v>0.695</v>
      </c>
      <c r="H74" s="51" t="n">
        <f aca="false">+E74</f>
        <v>0.555</v>
      </c>
      <c r="I74" s="48" t="n">
        <f aca="false">+F74+Q74</f>
        <v>0.14</v>
      </c>
      <c r="J74" s="47" t="n">
        <f aca="false">K74+L74</f>
        <v>0.925</v>
      </c>
      <c r="K74" s="48" t="n">
        <f aca="false">E74+0.32</f>
        <v>0.875</v>
      </c>
      <c r="L74" s="49" t="n">
        <f aca="false">F74</f>
        <v>0.05</v>
      </c>
      <c r="M74" s="50" t="n">
        <f aca="false">N74+O74</f>
        <v>0.695</v>
      </c>
      <c r="N74" s="51" t="n">
        <f aca="false">H74</f>
        <v>0.555</v>
      </c>
      <c r="O74" s="48" t="n">
        <f aca="false">I74</f>
        <v>0.14</v>
      </c>
      <c r="P74" s="48"/>
      <c r="Q74" s="49" t="n">
        <f aca="false">VLOOKUP(MONTH(A74),tblMthAdj,2,FALSE())</f>
        <v>0.09</v>
      </c>
      <c r="AA74" s="0" t="n">
        <f aca="false">[1]Tables!E$13</f>
        <v>-0.07</v>
      </c>
      <c r="AB74" s="0" t="n">
        <f aca="false">[1]Tables!F$13</f>
        <v>0.0699</v>
      </c>
      <c r="AC74" s="0" t="n">
        <f aca="false">[1]Tables!G$13</f>
        <v>0.41</v>
      </c>
      <c r="AD74" s="0" t="n">
        <f aca="false">[1]Tables!H$13</f>
        <v>0.185</v>
      </c>
      <c r="AE74" s="0" t="n">
        <f aca="false">[1]Tables!I$13</f>
        <v>0.011</v>
      </c>
      <c r="AF74" s="0" t="n">
        <f aca="false">((B74+AA74)/(1-AB74))-(B74+AA74)</f>
        <v>-0.00526072465326309</v>
      </c>
      <c r="AG74" s="0" t="n">
        <f aca="false">AC74+AD74+AE74</f>
        <v>0.606</v>
      </c>
      <c r="AI74" s="0" t="n">
        <f aca="false">[1]Tables!J$13</f>
        <v>0.0128</v>
      </c>
      <c r="AJ74" s="0" t="n">
        <f aca="false">[1]Tables!K$13</f>
        <v>0.1848</v>
      </c>
      <c r="AK74" s="0" t="n">
        <f aca="false">[1]Tables!L$13</f>
        <v>0</v>
      </c>
      <c r="AL74" s="0" t="n">
        <f aca="false">((B74+L74)/(1-AI74))-(B74+L74)</f>
        <v>0.000648298217179905</v>
      </c>
      <c r="AM74" s="0" t="n">
        <f aca="false">AJ74+AK74</f>
        <v>0.1848</v>
      </c>
      <c r="AO74" s="0" t="n">
        <f aca="false">[1]Tables!M$13</f>
        <v>-0.05</v>
      </c>
      <c r="AP74" s="0" t="n">
        <f aca="false">[1]Tables!N$13</f>
        <v>0.0782</v>
      </c>
      <c r="AQ74" s="0" t="n">
        <f aca="false">[1]Tables!O$13</f>
        <v>0.51</v>
      </c>
      <c r="AR74" s="0" t="n">
        <f aca="false">[1]Tables!P$13</f>
        <v>0.22</v>
      </c>
      <c r="AS74" s="0" t="n">
        <f aca="false">[1]Tables!Q$13</f>
        <v>0.011</v>
      </c>
      <c r="AT74" s="0" t="n">
        <f aca="false">(($B74+AO74)/(1-AP74))-($B74+AO74)</f>
        <v>-0.00424170101974399</v>
      </c>
      <c r="AU74" s="0" t="n">
        <f aca="false">AQ74+AR74+AS74</f>
        <v>0.741</v>
      </c>
      <c r="AW74" s="0" t="n">
        <f aca="false">[1]Tables!R$13</f>
        <v>0.0089</v>
      </c>
      <c r="AX74" s="0" t="n">
        <f aca="false">[1]Tables!S$13</f>
        <v>0.2176</v>
      </c>
      <c r="AY74" s="0" t="n">
        <f aca="false">[1]Tables!T$13</f>
        <v>0</v>
      </c>
      <c r="AZ74" s="0" t="n">
        <f aca="false">((B74+Z74)/(1-AW74))-(B74+Z74)</f>
        <v>0</v>
      </c>
      <c r="BA74" s="0" t="n">
        <f aca="false">AX74+AY74</f>
        <v>0.2176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0.96</v>
      </c>
      <c r="E75" s="41" t="n">
        <f aca="false">+[1]TETCO_TRANSCO!E75</f>
        <v>0.91</v>
      </c>
      <c r="F75" s="42" t="n">
        <f aca="false">+[1]TETCO_TRANSCO!F75</f>
        <v>0.05</v>
      </c>
      <c r="G75" s="38" t="n">
        <f aca="false">H75+I75</f>
        <v>1.2</v>
      </c>
      <c r="H75" s="43" t="n">
        <f aca="false">+E75</f>
        <v>0.91</v>
      </c>
      <c r="I75" s="41" t="n">
        <f aca="false">+F75+Q75</f>
        <v>0.29</v>
      </c>
      <c r="J75" s="40" t="n">
        <f aca="false">K75+L75</f>
        <v>1.28</v>
      </c>
      <c r="K75" s="41" t="n">
        <f aca="false">E75+0.32</f>
        <v>1.23</v>
      </c>
      <c r="L75" s="42" t="n">
        <f aca="false">F75</f>
        <v>0.05</v>
      </c>
      <c r="M75" s="38" t="n">
        <f aca="false">N75+O75</f>
        <v>1.2</v>
      </c>
      <c r="N75" s="43" t="n">
        <f aca="false">H75</f>
        <v>0.91</v>
      </c>
      <c r="O75" s="41" t="n">
        <f aca="false">I75</f>
        <v>0.29</v>
      </c>
      <c r="P75" s="41"/>
      <c r="Q75" s="42" t="n">
        <f aca="false">VLOOKUP(MONTH(A75),tblMthAdj,2,FALSE())</f>
        <v>0.24</v>
      </c>
      <c r="AA75" s="0" t="n">
        <f aca="false">[1]Tables!E$14</f>
        <v>-0.05</v>
      </c>
      <c r="AB75" s="0" t="n">
        <f aca="false">[1]Tables!F$14</f>
        <v>0.0699</v>
      </c>
      <c r="AC75" s="0" t="n">
        <f aca="false">[1]Tables!G$14</f>
        <v>0.41</v>
      </c>
      <c r="AD75" s="0" t="n">
        <f aca="false">[1]Tables!H$14</f>
        <v>0.185</v>
      </c>
      <c r="AE75" s="0" t="n">
        <f aca="false">[1]Tables!I$14</f>
        <v>0.011</v>
      </c>
      <c r="AF75" s="0" t="n">
        <f aca="false">((B75+AA75)/(1-AB75))-(B75+AA75)</f>
        <v>-0.00375766046661649</v>
      </c>
      <c r="AG75" s="0" t="n">
        <f aca="false">AC75+AD75+AE75</f>
        <v>0.606</v>
      </c>
      <c r="AI75" s="0" t="n">
        <f aca="false">[1]Tables!J$14</f>
        <v>0.0128</v>
      </c>
      <c r="AJ75" s="0" t="n">
        <f aca="false">[1]Tables!K$14</f>
        <v>0.1848</v>
      </c>
      <c r="AK75" s="0" t="n">
        <f aca="false">[1]Tables!L$14</f>
        <v>0</v>
      </c>
      <c r="AL75" s="0" t="n">
        <f aca="false">((B75+L75)/(1-AI75))-(B75+L75)</f>
        <v>0.000648298217179905</v>
      </c>
      <c r="AM75" s="0" t="n">
        <f aca="false">AJ75+AK75</f>
        <v>0.1848</v>
      </c>
      <c r="AO75" s="0" t="n">
        <f aca="false">[1]Tables!M$14</f>
        <v>-0.05</v>
      </c>
      <c r="AP75" s="0" t="n">
        <f aca="false">[1]Tables!N$14</f>
        <v>0.0782</v>
      </c>
      <c r="AQ75" s="0" t="n">
        <f aca="false">[1]Tables!O$14</f>
        <v>0.51</v>
      </c>
      <c r="AR75" s="0" t="n">
        <f aca="false">[1]Tables!P$14</f>
        <v>0.22</v>
      </c>
      <c r="AS75" s="0" t="n">
        <f aca="false">[1]Tables!Q$14</f>
        <v>0.011</v>
      </c>
      <c r="AT75" s="0" t="n">
        <f aca="false">(($B75+AO75)/(1-AP75))-($B75+AO75)</f>
        <v>-0.00424170101974399</v>
      </c>
      <c r="AU75" s="0" t="n">
        <f aca="false">AQ75+AR75+AS75</f>
        <v>0.741</v>
      </c>
      <c r="AW75" s="0" t="n">
        <f aca="false">[1]Tables!R$14</f>
        <v>0.0089</v>
      </c>
      <c r="AX75" s="0" t="n">
        <f aca="false">[1]Tables!S$14</f>
        <v>0.2176</v>
      </c>
      <c r="AY75" s="0" t="n">
        <f aca="false">[1]Tables!T$14</f>
        <v>0</v>
      </c>
      <c r="AZ75" s="0" t="n">
        <f aca="false">((B75+Z75)/(1-AW75))-(B75+Z75)</f>
        <v>0</v>
      </c>
      <c r="BA75" s="0" t="n">
        <f aca="false">AX75+AY75</f>
        <v>0.2176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1.265</v>
      </c>
      <c r="E76" s="41" t="n">
        <f aca="false">+[1]TETCO_TRANSCO!E76</f>
        <v>1.215</v>
      </c>
      <c r="F76" s="42" t="n">
        <f aca="false">+[1]TETCO_TRANSCO!F76</f>
        <v>0.05</v>
      </c>
      <c r="G76" s="38" t="n">
        <f aca="false">H76+I76</f>
        <v>1.535</v>
      </c>
      <c r="H76" s="43" t="n">
        <f aca="false">+E76</f>
        <v>1.215</v>
      </c>
      <c r="I76" s="41" t="n">
        <f aca="false">+F76+Q76</f>
        <v>0.32</v>
      </c>
      <c r="J76" s="40" t="n">
        <f aca="false">K76+L76</f>
        <v>1.585</v>
      </c>
      <c r="K76" s="41" t="n">
        <f aca="false">E76+0.32</f>
        <v>1.535</v>
      </c>
      <c r="L76" s="42" t="n">
        <f aca="false">F76</f>
        <v>0.05</v>
      </c>
      <c r="M76" s="38" t="n">
        <f aca="false">N76+O76</f>
        <v>1.535</v>
      </c>
      <c r="N76" s="43" t="n">
        <f aca="false">H76</f>
        <v>1.215</v>
      </c>
      <c r="O76" s="41" t="n">
        <f aca="false">I76</f>
        <v>0.32</v>
      </c>
      <c r="P76" s="41"/>
      <c r="Q76" s="42" t="n">
        <f aca="false">VLOOKUP(MONTH(A76),tblMthAdj,2,FALSE())</f>
        <v>0.27</v>
      </c>
      <c r="AA76" s="0" t="n">
        <f aca="false">[1]Tables!E$3</f>
        <v>-0.05</v>
      </c>
      <c r="AB76" s="0" t="n">
        <f aca="false">[1]Tables!F$3</f>
        <v>0.0699</v>
      </c>
      <c r="AC76" s="0" t="n">
        <f aca="false">[1]Tables!G$3</f>
        <v>0.41</v>
      </c>
      <c r="AD76" s="0" t="n">
        <f aca="false">[1]Tables!H$3</f>
        <v>0.185</v>
      </c>
      <c r="AE76" s="0" t="n">
        <f aca="false">[1]Tables!I$3</f>
        <v>0.011</v>
      </c>
      <c r="AF76" s="0" t="n">
        <f aca="false">((B76+AA76)/(1-AB76))-(B76+AA76)</f>
        <v>-0.00375766046661649</v>
      </c>
      <c r="AG76" s="0" t="n">
        <f aca="false">AC76+AD76+AE76</f>
        <v>0.606</v>
      </c>
      <c r="AI76" s="0" t="n">
        <f aca="false">[1]Tables!J$3</f>
        <v>0.0128</v>
      </c>
      <c r="AJ76" s="0" t="n">
        <f aca="false">[1]Tables!K$3</f>
        <v>0.1848</v>
      </c>
      <c r="AK76" s="0" t="n">
        <f aca="false">[1]Tables!L$3</f>
        <v>0</v>
      </c>
      <c r="AL76" s="0" t="n">
        <f aca="false">((B76+L76)/(1-AI76))-(B76+L76)</f>
        <v>0.000648298217179905</v>
      </c>
      <c r="AM76" s="0" t="n">
        <f aca="false">AJ76+AK76</f>
        <v>0.1848</v>
      </c>
      <c r="AO76" s="0" t="n">
        <f aca="false">[1]Tables!M$3</f>
        <v>-0.05</v>
      </c>
      <c r="AP76" s="0" t="n">
        <f aca="false">[1]Tables!N$3</f>
        <v>0.0782</v>
      </c>
      <c r="AQ76" s="0" t="n">
        <f aca="false">[1]Tables!O$3</f>
        <v>0.51</v>
      </c>
      <c r="AR76" s="0" t="n">
        <f aca="false">[1]Tables!P$3</f>
        <v>0.22</v>
      </c>
      <c r="AS76" s="0" t="n">
        <f aca="false">[1]Tables!Q$3</f>
        <v>0.011</v>
      </c>
      <c r="AT76" s="0" t="n">
        <f aca="false">(($B76+AO76)/(1-AP76))-($B76+AO76)</f>
        <v>-0.00424170101974399</v>
      </c>
      <c r="AU76" s="0" t="n">
        <f aca="false">AQ76+AR76+AS76</f>
        <v>0.741</v>
      </c>
      <c r="AW76" s="0" t="n">
        <f aca="false">[1]Tables!R$3</f>
        <v>0.0089</v>
      </c>
      <c r="AX76" s="0" t="n">
        <f aca="false">[1]Tables!S$3</f>
        <v>0.2176</v>
      </c>
      <c r="AY76" s="0" t="n">
        <f aca="false">[1]Tables!T$3</f>
        <v>0</v>
      </c>
      <c r="AZ76" s="0" t="n">
        <f aca="false">((B76+Z76)/(1-AW76))-(B76+Z76)</f>
        <v>0</v>
      </c>
      <c r="BA76" s="0" t="n">
        <f aca="false">AX76+AY76</f>
        <v>0.2176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1.265</v>
      </c>
      <c r="E77" s="41" t="n">
        <f aca="false">+[1]TETCO_TRANSCO!E77</f>
        <v>1.215</v>
      </c>
      <c r="F77" s="42" t="n">
        <f aca="false">+[1]TETCO_TRANSCO!F77</f>
        <v>0.05</v>
      </c>
      <c r="G77" s="38" t="n">
        <f aca="false">H77+I77</f>
        <v>1.535</v>
      </c>
      <c r="H77" s="43" t="n">
        <f aca="false">+E77</f>
        <v>1.215</v>
      </c>
      <c r="I77" s="41" t="n">
        <f aca="false">+F77+Q77</f>
        <v>0.32</v>
      </c>
      <c r="J77" s="40" t="n">
        <f aca="false">K77+L77</f>
        <v>1.585</v>
      </c>
      <c r="K77" s="41" t="n">
        <f aca="false">E77+0.32</f>
        <v>1.535</v>
      </c>
      <c r="L77" s="42" t="n">
        <f aca="false">F77</f>
        <v>0.05</v>
      </c>
      <c r="M77" s="38" t="n">
        <f aca="false">N77+O77</f>
        <v>1.535</v>
      </c>
      <c r="N77" s="43" t="n">
        <f aca="false">H77</f>
        <v>1.215</v>
      </c>
      <c r="O77" s="41" t="n">
        <f aca="false">I77</f>
        <v>0.32</v>
      </c>
      <c r="P77" s="41"/>
      <c r="Q77" s="42" t="n">
        <f aca="false">VLOOKUP(MONTH(A77),tblMthAdj,2,FALSE())</f>
        <v>0.27</v>
      </c>
      <c r="AA77" s="0" t="n">
        <f aca="false">[1]Tables!E$4</f>
        <v>-0.05</v>
      </c>
      <c r="AB77" s="0" t="n">
        <f aca="false">[1]Tables!F$4</f>
        <v>0.0699</v>
      </c>
      <c r="AC77" s="0" t="n">
        <f aca="false">[1]Tables!G$4</f>
        <v>0.41</v>
      </c>
      <c r="AD77" s="0" t="n">
        <f aca="false">[1]Tables!H$4</f>
        <v>0.185</v>
      </c>
      <c r="AE77" s="0" t="n">
        <f aca="false">[1]Tables!I$4</f>
        <v>0.011</v>
      </c>
      <c r="AF77" s="0" t="n">
        <f aca="false">((B77+AA77)/(1-AB77))-(B77+AA77)</f>
        <v>-0.00375766046661649</v>
      </c>
      <c r="AG77" s="0" t="n">
        <f aca="false">AC77+AD77+AE77</f>
        <v>0.606</v>
      </c>
      <c r="AI77" s="0" t="n">
        <f aca="false">[1]Tables!J$4</f>
        <v>0.0128</v>
      </c>
      <c r="AJ77" s="0" t="n">
        <f aca="false">[1]Tables!K$4</f>
        <v>0.1848</v>
      </c>
      <c r="AK77" s="0" t="n">
        <f aca="false">[1]Tables!L$4</f>
        <v>0</v>
      </c>
      <c r="AL77" s="0" t="n">
        <f aca="false">((B77+L77)/(1-AI77))-(B77+L77)</f>
        <v>0.000648298217179905</v>
      </c>
      <c r="AM77" s="0" t="n">
        <f aca="false">AJ77+AK77</f>
        <v>0.1848</v>
      </c>
      <c r="AO77" s="0" t="n">
        <f aca="false">[1]Tables!M$4</f>
        <v>-0.05</v>
      </c>
      <c r="AP77" s="0" t="n">
        <f aca="false">[1]Tables!N$4</f>
        <v>0.0782</v>
      </c>
      <c r="AQ77" s="0" t="n">
        <f aca="false">[1]Tables!O$4</f>
        <v>0.51</v>
      </c>
      <c r="AR77" s="0" t="n">
        <f aca="false">[1]Tables!P$4</f>
        <v>0.22</v>
      </c>
      <c r="AS77" s="0" t="n">
        <f aca="false">[1]Tables!Q$4</f>
        <v>0.011</v>
      </c>
      <c r="AT77" s="0" t="n">
        <f aca="false">(($B77+AO77)/(1-AP77))-($B77+AO77)</f>
        <v>-0.00424170101974399</v>
      </c>
      <c r="AU77" s="0" t="n">
        <f aca="false">AQ77+AR77+AS77</f>
        <v>0.741</v>
      </c>
      <c r="AW77" s="0" t="n">
        <f aca="false">[1]Tables!R$4</f>
        <v>0.0089</v>
      </c>
      <c r="AX77" s="0" t="n">
        <f aca="false">[1]Tables!S$4</f>
        <v>0.2176</v>
      </c>
      <c r="AY77" s="0" t="n">
        <f aca="false">[1]Tables!T$4</f>
        <v>0</v>
      </c>
      <c r="AZ77" s="0" t="n">
        <f aca="false">((B77+Z77)/(1-AW77))-(B77+Z77)</f>
        <v>0</v>
      </c>
      <c r="BA77" s="0" t="n">
        <f aca="false">AX77+AY77</f>
        <v>0.2176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0.705</v>
      </c>
      <c r="E78" s="41" t="n">
        <f aca="false">+[1]TETCO_TRANSCO!E78</f>
        <v>0.655</v>
      </c>
      <c r="F78" s="42" t="n">
        <f aca="false">+[1]TETCO_TRANSCO!F78</f>
        <v>0.05</v>
      </c>
      <c r="G78" s="38" t="n">
        <f aca="false">H78+I78</f>
        <v>0.805</v>
      </c>
      <c r="H78" s="43" t="n">
        <f aca="false">+E78</f>
        <v>0.655</v>
      </c>
      <c r="I78" s="41" t="n">
        <f aca="false">+F78+Q78</f>
        <v>0.15</v>
      </c>
      <c r="J78" s="40" t="n">
        <f aca="false">K78+L78</f>
        <v>1.025</v>
      </c>
      <c r="K78" s="41" t="n">
        <f aca="false">E78+0.32</f>
        <v>0.975</v>
      </c>
      <c r="L78" s="42" t="n">
        <f aca="false">F78</f>
        <v>0.05</v>
      </c>
      <c r="M78" s="38" t="n">
        <f aca="false">N78+O78</f>
        <v>0.805</v>
      </c>
      <c r="N78" s="43" t="n">
        <f aca="false">H78</f>
        <v>0.655</v>
      </c>
      <c r="O78" s="41" t="n">
        <f aca="false">I78</f>
        <v>0.15</v>
      </c>
      <c r="P78" s="41"/>
      <c r="Q78" s="42" t="n">
        <f aca="false">VLOOKUP(MONTH(A78),tblMthAdj,2,FALSE())</f>
        <v>0.1</v>
      </c>
      <c r="AA78" s="0" t="n">
        <f aca="false">[1]Tables!E$5</f>
        <v>-0.05</v>
      </c>
      <c r="AB78" s="0" t="n">
        <f aca="false">[1]Tables!F$5</f>
        <v>0.0699</v>
      </c>
      <c r="AC78" s="0" t="n">
        <f aca="false">[1]Tables!G$5</f>
        <v>0.41</v>
      </c>
      <c r="AD78" s="0" t="n">
        <f aca="false">[1]Tables!H$5</f>
        <v>0.185</v>
      </c>
      <c r="AE78" s="0" t="n">
        <f aca="false">[1]Tables!I$5</f>
        <v>0.011</v>
      </c>
      <c r="AF78" s="0" t="n">
        <f aca="false">((B78+AA78)/(1-AB78))-(B78+AA78)</f>
        <v>-0.00375766046661649</v>
      </c>
      <c r="AG78" s="0" t="n">
        <f aca="false">AC78+AD78+AE78</f>
        <v>0.606</v>
      </c>
      <c r="AI78" s="0" t="n">
        <f aca="false">[1]Tables!J$5</f>
        <v>0.0128</v>
      </c>
      <c r="AJ78" s="0" t="n">
        <f aca="false">[1]Tables!K$5</f>
        <v>0.1848</v>
      </c>
      <c r="AK78" s="0" t="n">
        <f aca="false">[1]Tables!L$5</f>
        <v>0</v>
      </c>
      <c r="AL78" s="0" t="n">
        <f aca="false">((B78+L78)/(1-AI78))-(B78+L78)</f>
        <v>0.000648298217179905</v>
      </c>
      <c r="AM78" s="0" t="n">
        <f aca="false">AJ78+AK78</f>
        <v>0.1848</v>
      </c>
      <c r="AO78" s="0" t="n">
        <f aca="false">[1]Tables!M$5</f>
        <v>-0.05</v>
      </c>
      <c r="AP78" s="0" t="n">
        <f aca="false">[1]Tables!N$5</f>
        <v>0.0782</v>
      </c>
      <c r="AQ78" s="0" t="n">
        <f aca="false">[1]Tables!O$5</f>
        <v>0.51</v>
      </c>
      <c r="AR78" s="0" t="n">
        <f aca="false">[1]Tables!P$5</f>
        <v>0.22</v>
      </c>
      <c r="AS78" s="0" t="n">
        <f aca="false">[1]Tables!Q$5</f>
        <v>0.011</v>
      </c>
      <c r="AT78" s="0" t="n">
        <f aca="false">(($B78+AO78)/(1-AP78))-($B78+AO78)</f>
        <v>-0.00424170101974399</v>
      </c>
      <c r="AU78" s="0" t="n">
        <f aca="false">AQ78+AR78+AS78</f>
        <v>0.741</v>
      </c>
      <c r="AW78" s="0" t="n">
        <f aca="false">[1]Tables!R$5</f>
        <v>0.0089</v>
      </c>
      <c r="AX78" s="0" t="n">
        <f aca="false">[1]Tables!S$5</f>
        <v>0.2176</v>
      </c>
      <c r="AY78" s="0" t="n">
        <f aca="false">[1]Tables!T$5</f>
        <v>0</v>
      </c>
      <c r="AZ78" s="0" t="n">
        <f aca="false">((B78+Z78)/(1-AW78))-(B78+Z78)</f>
        <v>0</v>
      </c>
      <c r="BA78" s="0" t="n">
        <f aca="false">AX78+AY78</f>
        <v>0.2176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0.455</v>
      </c>
      <c r="E79" s="48" t="n">
        <f aca="false">+[1]TETCO_TRANSCO!E79</f>
        <v>0.435</v>
      </c>
      <c r="F79" s="49" t="n">
        <f aca="false">+[1]TETCO_TRANSCO!F79</f>
        <v>0.02</v>
      </c>
      <c r="G79" s="50" t="n">
        <f aca="false">H79+I79</f>
        <v>0.485</v>
      </c>
      <c r="H79" s="51" t="n">
        <f aca="false">+E79</f>
        <v>0.435</v>
      </c>
      <c r="I79" s="48" t="n">
        <f aca="false">+F79+Q79</f>
        <v>0.05</v>
      </c>
      <c r="J79" s="47" t="n">
        <f aca="false">K79+L79</f>
        <v>0.775</v>
      </c>
      <c r="K79" s="48" t="n">
        <f aca="false">E79+0.32</f>
        <v>0.755</v>
      </c>
      <c r="L79" s="49" t="n">
        <f aca="false">F79</f>
        <v>0.02</v>
      </c>
      <c r="M79" s="38" t="n">
        <f aca="false">N79+O79</f>
        <v>0.485</v>
      </c>
      <c r="N79" s="51" t="n">
        <f aca="false">H79</f>
        <v>0.435</v>
      </c>
      <c r="O79" s="48" t="n">
        <f aca="false">I79</f>
        <v>0.05</v>
      </c>
      <c r="P79" s="48"/>
      <c r="Q79" s="49" t="n">
        <f aca="false">VLOOKUP(MONTH(A79),tblMthAdj,2,FALSE())</f>
        <v>0.03</v>
      </c>
      <c r="AA79" s="0" t="n">
        <f aca="false">[1]Tables!E$6</f>
        <v>-0.07</v>
      </c>
      <c r="AB79" s="0" t="n">
        <f aca="false">[1]Tables!F$6</f>
        <v>0.0597</v>
      </c>
      <c r="AC79" s="0" t="n">
        <f aca="false">[1]Tables!G$6</f>
        <v>0.04</v>
      </c>
      <c r="AD79" s="0" t="n">
        <f aca="false">[1]Tables!H$6</f>
        <v>0.185</v>
      </c>
      <c r="AE79" s="0" t="n">
        <f aca="false">[1]Tables!I$6</f>
        <v>0.011</v>
      </c>
      <c r="AF79" s="0" t="n">
        <f aca="false">((B79+AA79)/(1-AB79))-(B79+AA79)</f>
        <v>-0.00444432627884718</v>
      </c>
      <c r="AG79" s="0" t="n">
        <f aca="false">AC79+AD79+AE79</f>
        <v>0.236</v>
      </c>
      <c r="AI79" s="0" t="n">
        <f aca="false">[1]Tables!J$6</f>
        <v>0</v>
      </c>
      <c r="AJ79" s="0" t="n">
        <f aca="false">[1]Tables!K$6</f>
        <v>0</v>
      </c>
      <c r="AK79" s="0" t="n">
        <f aca="false">[1]Tables!L$6</f>
        <v>0</v>
      </c>
      <c r="AL79" s="0" t="n">
        <f aca="false">((B79+L79)/(1-AI79))-(B79+L79)</f>
        <v>0</v>
      </c>
      <c r="AM79" s="0" t="n">
        <f aca="false">AJ79+AK79</f>
        <v>0</v>
      </c>
      <c r="AO79" s="0" t="n">
        <f aca="false">[1]Tables!M$6</f>
        <v>-0.07</v>
      </c>
      <c r="AP79" s="0" t="n">
        <f aca="false">[1]Tables!N$6</f>
        <v>0.0667</v>
      </c>
      <c r="AQ79" s="0" t="n">
        <f aca="false">[1]Tables!O$6</f>
        <v>0.04</v>
      </c>
      <c r="AR79" s="0" t="n">
        <f aca="false">[1]Tables!P$6</f>
        <v>0.22</v>
      </c>
      <c r="AS79" s="0" t="n">
        <f aca="false">[1]Tables!Q$6</f>
        <v>0.011</v>
      </c>
      <c r="AT79" s="0" t="n">
        <f aca="false">(($B79+AO79)/(1-AP79))-($B79+AO79)</f>
        <v>-0.00500267866709525</v>
      </c>
      <c r="AU79" s="0" t="n">
        <f aca="false">AQ79+AR79+AS79</f>
        <v>0.271</v>
      </c>
      <c r="AW79" s="0" t="n">
        <f aca="false">[1]Tables!R$6</f>
        <v>0</v>
      </c>
      <c r="AX79" s="0" t="n">
        <f aca="false">[1]Tables!S$6</f>
        <v>0</v>
      </c>
      <c r="AY79" s="0" t="n">
        <f aca="false">[1]Tables!T$6</f>
        <v>0</v>
      </c>
      <c r="AZ79" s="0" t="n">
        <f aca="false">((B79+Z79)/(1-AW79))-(B79+Z79)</f>
        <v>0</v>
      </c>
      <c r="BA79" s="0" t="n">
        <f aca="false">AX79+AY79</f>
        <v>0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0.405</v>
      </c>
      <c r="E80" s="41" t="n">
        <f aca="false">+[1]TETCO_TRANSCO!E80</f>
        <v>0.385</v>
      </c>
      <c r="F80" s="42" t="n">
        <f aca="false">+[1]TETCO_TRANSCO!F80</f>
        <v>0.02</v>
      </c>
      <c r="G80" s="38" t="n">
        <f aca="false">H80+I80</f>
        <v>0.435</v>
      </c>
      <c r="H80" s="43" t="n">
        <f aca="false">+E80</f>
        <v>0.385</v>
      </c>
      <c r="I80" s="41" t="n">
        <f aca="false">+F80+Q80</f>
        <v>0.05</v>
      </c>
      <c r="J80" s="40" t="n">
        <f aca="false">K80+L80</f>
        <v>0.725</v>
      </c>
      <c r="K80" s="41" t="n">
        <f aca="false">E80+0.32</f>
        <v>0.705</v>
      </c>
      <c r="L80" s="42" t="n">
        <f aca="false">F80</f>
        <v>0.02</v>
      </c>
      <c r="M80" s="38" t="n">
        <f aca="false">N80+O80</f>
        <v>0.435</v>
      </c>
      <c r="N80" s="43" t="n">
        <f aca="false">H80</f>
        <v>0.385</v>
      </c>
      <c r="O80" s="41" t="n">
        <f aca="false">I80</f>
        <v>0.05</v>
      </c>
      <c r="P80" s="41"/>
      <c r="Q80" s="42" t="n">
        <f aca="false">VLOOKUP(MONTH(A80),tblMthAdj,2,FALSE())</f>
        <v>0.03</v>
      </c>
      <c r="AA80" s="0" t="n">
        <f aca="false">[1]Tables!E$7</f>
        <v>-0.07</v>
      </c>
      <c r="AB80" s="0" t="n">
        <f aca="false">[1]Tables!F$7</f>
        <v>0.0597</v>
      </c>
      <c r="AC80" s="0" t="n">
        <f aca="false">[1]Tables!G$7</f>
        <v>0.02</v>
      </c>
      <c r="AD80" s="0" t="n">
        <f aca="false">[1]Tables!H$7</f>
        <v>0.185</v>
      </c>
      <c r="AE80" s="0" t="n">
        <f aca="false">[1]Tables!I$7</f>
        <v>0.011</v>
      </c>
      <c r="AF80" s="0" t="n">
        <f aca="false">((B80+AA80)/(1-AB80))-(B80+AA80)</f>
        <v>-0.00444432627884718</v>
      </c>
      <c r="AG80" s="0" t="n">
        <f aca="false">AC80+AD80+AE80</f>
        <v>0.216</v>
      </c>
      <c r="AI80" s="0" t="n">
        <f aca="false">[1]Tables!J$7</f>
        <v>0</v>
      </c>
      <c r="AJ80" s="0" t="n">
        <f aca="false">[1]Tables!K$7</f>
        <v>0</v>
      </c>
      <c r="AK80" s="0" t="n">
        <f aca="false">[1]Tables!L$7</f>
        <v>0</v>
      </c>
      <c r="AL80" s="0" t="n">
        <f aca="false">((B80+L80)/(1-AI80))-(B80+L80)</f>
        <v>0</v>
      </c>
      <c r="AM80" s="0" t="n">
        <f aca="false">AJ80+AK80</f>
        <v>0</v>
      </c>
      <c r="AO80" s="0" t="n">
        <f aca="false">[1]Tables!M$7</f>
        <v>-0.07</v>
      </c>
      <c r="AP80" s="0" t="n">
        <f aca="false">[1]Tables!N$7</f>
        <v>0.0667</v>
      </c>
      <c r="AQ80" s="0" t="n">
        <f aca="false">[1]Tables!O$7</f>
        <v>0.02</v>
      </c>
      <c r="AR80" s="0" t="n">
        <f aca="false">[1]Tables!P$7</f>
        <v>0.22</v>
      </c>
      <c r="AS80" s="0" t="n">
        <f aca="false">[1]Tables!Q$7</f>
        <v>0.011</v>
      </c>
      <c r="AT80" s="0" t="n">
        <f aca="false">(($B80+AO80)/(1-AP80))-($B80+AO80)</f>
        <v>-0.00500267866709525</v>
      </c>
      <c r="AU80" s="0" t="n">
        <f aca="false">AQ80+AR80+AS80</f>
        <v>0.251</v>
      </c>
      <c r="AW80" s="0" t="n">
        <f aca="false">[1]Tables!R$7</f>
        <v>0</v>
      </c>
      <c r="AX80" s="0" t="n">
        <f aca="false">[1]Tables!S$7</f>
        <v>0</v>
      </c>
      <c r="AY80" s="0" t="n">
        <f aca="false">[1]Tables!T$7</f>
        <v>0</v>
      </c>
      <c r="AZ80" s="0" t="n">
        <f aca="false">((B80+Z80)/(1-AW80))-(B80+Z80)</f>
        <v>0</v>
      </c>
      <c r="BA80" s="0" t="n">
        <f aca="false">AX80+AY80</f>
        <v>0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0.405</v>
      </c>
      <c r="E81" s="41" t="n">
        <f aca="false">+[1]TETCO_TRANSCO!E81</f>
        <v>0.385</v>
      </c>
      <c r="F81" s="42" t="n">
        <f aca="false">+[1]TETCO_TRANSCO!F81</f>
        <v>0.02</v>
      </c>
      <c r="G81" s="38" t="n">
        <f aca="false">H81+I81</f>
        <v>0.445</v>
      </c>
      <c r="H81" s="43" t="n">
        <f aca="false">+E81</f>
        <v>0.385</v>
      </c>
      <c r="I81" s="41" t="n">
        <f aca="false">+F81+Q81</f>
        <v>0.06</v>
      </c>
      <c r="J81" s="40" t="n">
        <f aca="false">K81+L81</f>
        <v>0.725</v>
      </c>
      <c r="K81" s="41" t="n">
        <f aca="false">E81+0.32</f>
        <v>0.705</v>
      </c>
      <c r="L81" s="42" t="n">
        <f aca="false">F81</f>
        <v>0.02</v>
      </c>
      <c r="M81" s="38" t="n">
        <f aca="false">N81+O81</f>
        <v>0.445</v>
      </c>
      <c r="N81" s="43" t="n">
        <f aca="false">H81</f>
        <v>0.385</v>
      </c>
      <c r="O81" s="41" t="n">
        <f aca="false">I81</f>
        <v>0.06</v>
      </c>
      <c r="P81" s="41"/>
      <c r="Q81" s="42" t="n">
        <f aca="false">VLOOKUP(MONTH(A81),tblMthAdj,2,FALSE())</f>
        <v>0.04</v>
      </c>
      <c r="AA81" s="0" t="n">
        <f aca="false">[1]Tables!E$8</f>
        <v>-0.07</v>
      </c>
      <c r="AB81" s="0" t="n">
        <f aca="false">[1]Tables!F$8</f>
        <v>0.0597</v>
      </c>
      <c r="AC81" s="0" t="n">
        <f aca="false">[1]Tables!G$8</f>
        <v>0.02</v>
      </c>
      <c r="AD81" s="0" t="n">
        <f aca="false">[1]Tables!H$8</f>
        <v>0.185</v>
      </c>
      <c r="AE81" s="0" t="n">
        <f aca="false">[1]Tables!I$8</f>
        <v>0.011</v>
      </c>
      <c r="AF81" s="0" t="n">
        <f aca="false">((B81+AA81)/(1-AB81))-(B81+AA81)</f>
        <v>-0.00444432627884718</v>
      </c>
      <c r="AG81" s="0" t="n">
        <f aca="false">AC81+AD81+AE81</f>
        <v>0.216</v>
      </c>
      <c r="AI81" s="0" t="n">
        <f aca="false">[1]Tables!J$8</f>
        <v>0</v>
      </c>
      <c r="AJ81" s="0" t="n">
        <f aca="false">[1]Tables!K$8</f>
        <v>0</v>
      </c>
      <c r="AK81" s="0" t="n">
        <f aca="false">[1]Tables!L$8</f>
        <v>0</v>
      </c>
      <c r="AL81" s="0" t="n">
        <f aca="false">((B81+L81)/(1-AI81))-(B81+L81)</f>
        <v>0</v>
      </c>
      <c r="AM81" s="0" t="n">
        <f aca="false">AJ81+AK81</f>
        <v>0</v>
      </c>
      <c r="AO81" s="0" t="n">
        <f aca="false">[1]Tables!M$8</f>
        <v>-0.07</v>
      </c>
      <c r="AP81" s="0" t="n">
        <f aca="false">[1]Tables!N$8</f>
        <v>0.0667</v>
      </c>
      <c r="AQ81" s="0" t="n">
        <f aca="false">[1]Tables!O$8</f>
        <v>0.02</v>
      </c>
      <c r="AR81" s="0" t="n">
        <f aca="false">[1]Tables!P$8</f>
        <v>0.22</v>
      </c>
      <c r="AS81" s="0" t="n">
        <f aca="false">[1]Tables!Q$8</f>
        <v>0.011</v>
      </c>
      <c r="AT81" s="0" t="n">
        <f aca="false">(($B81+AO81)/(1-AP81))-($B81+AO81)</f>
        <v>-0.00500267866709525</v>
      </c>
      <c r="AU81" s="0" t="n">
        <f aca="false">AQ81+AR81+AS81</f>
        <v>0.251</v>
      </c>
      <c r="AW81" s="0" t="n">
        <f aca="false">[1]Tables!R$8</f>
        <v>0</v>
      </c>
      <c r="AX81" s="0" t="n">
        <f aca="false">[1]Tables!S$8</f>
        <v>0</v>
      </c>
      <c r="AY81" s="0" t="n">
        <f aca="false">[1]Tables!T$8</f>
        <v>0</v>
      </c>
      <c r="AZ81" s="0" t="n">
        <f aca="false">((B81+Z81)/(1-AW81))-(B81+Z81)</f>
        <v>0</v>
      </c>
      <c r="BA81" s="0" t="n">
        <f aca="false">AX81+AY81</f>
        <v>0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0.4175</v>
      </c>
      <c r="E82" s="41" t="n">
        <f aca="false">+[1]TETCO_TRANSCO!E82</f>
        <v>0.3975</v>
      </c>
      <c r="F82" s="42" t="n">
        <f aca="false">+[1]TETCO_TRANSCO!F82</f>
        <v>0.02</v>
      </c>
      <c r="G82" s="38" t="n">
        <f aca="false">H82+I82</f>
        <v>0.4675</v>
      </c>
      <c r="H82" s="43" t="n">
        <f aca="false">+E82</f>
        <v>0.3975</v>
      </c>
      <c r="I82" s="41" t="n">
        <f aca="false">+F82+Q82</f>
        <v>0.07</v>
      </c>
      <c r="J82" s="40" t="n">
        <f aca="false">K82+L82</f>
        <v>0.7375</v>
      </c>
      <c r="K82" s="41" t="n">
        <f aca="false">E82+0.32</f>
        <v>0.7175</v>
      </c>
      <c r="L82" s="42" t="n">
        <f aca="false">F82</f>
        <v>0.02</v>
      </c>
      <c r="M82" s="38" t="n">
        <f aca="false">N82+O82</f>
        <v>0.4675</v>
      </c>
      <c r="N82" s="43" t="n">
        <f aca="false">H82</f>
        <v>0.3975</v>
      </c>
      <c r="O82" s="41" t="n">
        <f aca="false">I82</f>
        <v>0.07</v>
      </c>
      <c r="P82" s="41"/>
      <c r="Q82" s="42" t="n">
        <f aca="false">VLOOKUP(MONTH(A82),tblMthAdj,2,FALSE())</f>
        <v>0.05</v>
      </c>
      <c r="AA82" s="0" t="n">
        <f aca="false">[1]Tables!E$9</f>
        <v>-0.07</v>
      </c>
      <c r="AB82" s="0" t="n">
        <f aca="false">[1]Tables!F$9</f>
        <v>0.0597</v>
      </c>
      <c r="AC82" s="0" t="n">
        <f aca="false">[1]Tables!G$9</f>
        <v>0.02</v>
      </c>
      <c r="AD82" s="0" t="n">
        <f aca="false">[1]Tables!H$9</f>
        <v>0.185</v>
      </c>
      <c r="AE82" s="0" t="n">
        <f aca="false">[1]Tables!I$9</f>
        <v>0.011</v>
      </c>
      <c r="AF82" s="0" t="n">
        <f aca="false">((B82+AA82)/(1-AB82))-(B82+AA82)</f>
        <v>-0.00444432627884718</v>
      </c>
      <c r="AG82" s="0" t="n">
        <f aca="false">AC82+AD82+AE82</f>
        <v>0.216</v>
      </c>
      <c r="AI82" s="0" t="n">
        <f aca="false">[1]Tables!J$9</f>
        <v>0</v>
      </c>
      <c r="AJ82" s="0" t="n">
        <f aca="false">[1]Tables!K$9</f>
        <v>0</v>
      </c>
      <c r="AK82" s="0" t="n">
        <f aca="false">[1]Tables!L$9</f>
        <v>0</v>
      </c>
      <c r="AL82" s="0" t="n">
        <f aca="false">((B82+L82)/(1-AI82))-(B82+L82)</f>
        <v>0</v>
      </c>
      <c r="AM82" s="0" t="n">
        <f aca="false">AJ82+AK82</f>
        <v>0</v>
      </c>
      <c r="AO82" s="0" t="n">
        <f aca="false">[1]Tables!M$9</f>
        <v>-0.07</v>
      </c>
      <c r="AP82" s="0" t="n">
        <f aca="false">[1]Tables!N$9</f>
        <v>0.0667</v>
      </c>
      <c r="AQ82" s="0" t="n">
        <f aca="false">[1]Tables!O$9</f>
        <v>0.02</v>
      </c>
      <c r="AR82" s="0" t="n">
        <f aca="false">[1]Tables!P$9</f>
        <v>0.22</v>
      </c>
      <c r="AS82" s="0" t="n">
        <f aca="false">[1]Tables!Q$9</f>
        <v>0.011</v>
      </c>
      <c r="AT82" s="0" t="n">
        <f aca="false">(($B82+AO82)/(1-AP82))-($B82+AO82)</f>
        <v>-0.00500267866709525</v>
      </c>
      <c r="AU82" s="0" t="n">
        <f aca="false">AQ82+AR82+AS82</f>
        <v>0.251</v>
      </c>
      <c r="AW82" s="0" t="n">
        <f aca="false">[1]Tables!R$9</f>
        <v>0</v>
      </c>
      <c r="AX82" s="0" t="n">
        <f aca="false">[1]Tables!S$9</f>
        <v>0</v>
      </c>
      <c r="AY82" s="0" t="n">
        <f aca="false">[1]Tables!T$9</f>
        <v>0</v>
      </c>
      <c r="AZ82" s="0" t="n">
        <f aca="false">((B82+Z82)/(1-AW82))-(B82+Z82)</f>
        <v>0</v>
      </c>
      <c r="BA82" s="0" t="n">
        <f aca="false">AX82+AY82</f>
        <v>0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0.42</v>
      </c>
      <c r="E83" s="41" t="n">
        <f aca="false">+[1]TETCO_TRANSCO!E83</f>
        <v>0.4</v>
      </c>
      <c r="F83" s="42" t="n">
        <f aca="false">+[1]TETCO_TRANSCO!F83</f>
        <v>0.02</v>
      </c>
      <c r="G83" s="38" t="n">
        <f aca="false">H83+I83</f>
        <v>0.47</v>
      </c>
      <c r="H83" s="43" t="n">
        <f aca="false">+E83</f>
        <v>0.4</v>
      </c>
      <c r="I83" s="41" t="n">
        <f aca="false">+F83+Q83</f>
        <v>0.07</v>
      </c>
      <c r="J83" s="40" t="n">
        <f aca="false">K83+L83</f>
        <v>0.74</v>
      </c>
      <c r="K83" s="41" t="n">
        <f aca="false">E83+0.32</f>
        <v>0.72</v>
      </c>
      <c r="L83" s="42" t="n">
        <f aca="false">F83</f>
        <v>0.02</v>
      </c>
      <c r="M83" s="38" t="n">
        <f aca="false">N83+O83</f>
        <v>0.47</v>
      </c>
      <c r="N83" s="43" t="n">
        <f aca="false">H83</f>
        <v>0.4</v>
      </c>
      <c r="O83" s="41" t="n">
        <f aca="false">I83</f>
        <v>0.07</v>
      </c>
      <c r="P83" s="41"/>
      <c r="Q83" s="42" t="n">
        <f aca="false">VLOOKUP(MONTH(A83),tblMthAdj,2,FALSE())</f>
        <v>0.05</v>
      </c>
      <c r="AA83" s="0" t="n">
        <f aca="false">[1]Tables!E$10</f>
        <v>-0.07</v>
      </c>
      <c r="AB83" s="0" t="n">
        <f aca="false">[1]Tables!F$10</f>
        <v>0.0597</v>
      </c>
      <c r="AC83" s="0" t="n">
        <f aca="false">[1]Tables!G$10</f>
        <v>0.02</v>
      </c>
      <c r="AD83" s="0" t="n">
        <f aca="false">[1]Tables!H$10</f>
        <v>0.185</v>
      </c>
      <c r="AE83" s="0" t="n">
        <f aca="false">[1]Tables!I$10</f>
        <v>0.011</v>
      </c>
      <c r="AF83" s="0" t="n">
        <f aca="false">((B83+AA83)/(1-AB83))-(B83+AA83)</f>
        <v>-0.00444432627884718</v>
      </c>
      <c r="AG83" s="0" t="n">
        <f aca="false">AC83+AD83+AE83</f>
        <v>0.216</v>
      </c>
      <c r="AI83" s="0" t="n">
        <f aca="false">[1]Tables!J$10</f>
        <v>0</v>
      </c>
      <c r="AJ83" s="0" t="n">
        <f aca="false">[1]Tables!K$10</f>
        <v>0</v>
      </c>
      <c r="AK83" s="0" t="n">
        <f aca="false">[1]Tables!L$10</f>
        <v>0</v>
      </c>
      <c r="AL83" s="0" t="n">
        <f aca="false">((B83+L83)/(1-AI83))-(B83+L83)</f>
        <v>0</v>
      </c>
      <c r="AM83" s="0" t="n">
        <f aca="false">AJ83+AK83</f>
        <v>0</v>
      </c>
      <c r="AO83" s="0" t="n">
        <f aca="false">[1]Tables!M$10</f>
        <v>-0.07</v>
      </c>
      <c r="AP83" s="0" t="n">
        <f aca="false">[1]Tables!N$10</f>
        <v>0.0667</v>
      </c>
      <c r="AQ83" s="0" t="n">
        <f aca="false">[1]Tables!O$10</f>
        <v>0.02</v>
      </c>
      <c r="AR83" s="0" t="n">
        <f aca="false">[1]Tables!P$10</f>
        <v>0.22</v>
      </c>
      <c r="AS83" s="0" t="n">
        <f aca="false">[1]Tables!Q$10</f>
        <v>0.011</v>
      </c>
      <c r="AT83" s="0" t="n">
        <f aca="false">(($B83+AO83)/(1-AP83))-($B83+AO83)</f>
        <v>-0.00500267866709525</v>
      </c>
      <c r="AU83" s="0" t="n">
        <f aca="false">AQ83+AR83+AS83</f>
        <v>0.251</v>
      </c>
      <c r="AW83" s="0" t="n">
        <f aca="false">[1]Tables!R$10</f>
        <v>0</v>
      </c>
      <c r="AX83" s="0" t="n">
        <f aca="false">[1]Tables!S$10</f>
        <v>0</v>
      </c>
      <c r="AY83" s="0" t="n">
        <f aca="false">[1]Tables!T$10</f>
        <v>0</v>
      </c>
      <c r="AZ83" s="0" t="n">
        <f aca="false">((B83+Z83)/(1-AW83))-(B83+Z83)</f>
        <v>0</v>
      </c>
      <c r="BA83" s="0" t="n">
        <f aca="false">AX83+AY83</f>
        <v>0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0.4175</v>
      </c>
      <c r="E84" s="41" t="n">
        <f aca="false">+[1]TETCO_TRANSCO!E84</f>
        <v>0.3975</v>
      </c>
      <c r="F84" s="42" t="n">
        <f aca="false">+[1]TETCO_TRANSCO!F84</f>
        <v>0.02</v>
      </c>
      <c r="G84" s="38" t="n">
        <f aca="false">H84+I84</f>
        <v>0.4475</v>
      </c>
      <c r="H84" s="43" t="n">
        <f aca="false">+E84</f>
        <v>0.3975</v>
      </c>
      <c r="I84" s="41" t="n">
        <f aca="false">+F84+Q84</f>
        <v>0.05</v>
      </c>
      <c r="J84" s="40" t="n">
        <f aca="false">K84+L84</f>
        <v>0.7375</v>
      </c>
      <c r="K84" s="41" t="n">
        <f aca="false">E84+0.32</f>
        <v>0.7175</v>
      </c>
      <c r="L84" s="42" t="n">
        <f aca="false">F84</f>
        <v>0.02</v>
      </c>
      <c r="M84" s="38" t="n">
        <f aca="false">N84+O84</f>
        <v>0.4475</v>
      </c>
      <c r="N84" s="43" t="n">
        <f aca="false">H84</f>
        <v>0.3975</v>
      </c>
      <c r="O84" s="41" t="n">
        <f aca="false">I84</f>
        <v>0.05</v>
      </c>
      <c r="P84" s="41"/>
      <c r="Q84" s="42" t="n">
        <f aca="false">VLOOKUP(MONTH(A84),tblMthAdj,2,FALSE())</f>
        <v>0.03</v>
      </c>
      <c r="AA84" s="0" t="n">
        <f aca="false">[1]Tables!E$11</f>
        <v>-0.07</v>
      </c>
      <c r="AB84" s="0" t="n">
        <f aca="false">[1]Tables!F$11</f>
        <v>0.0597</v>
      </c>
      <c r="AC84" s="0" t="n">
        <f aca="false">[1]Tables!G$11</f>
        <v>0.02</v>
      </c>
      <c r="AD84" s="0" t="n">
        <f aca="false">[1]Tables!H$11</f>
        <v>0.185</v>
      </c>
      <c r="AE84" s="0" t="n">
        <f aca="false">[1]Tables!I$11</f>
        <v>0.011</v>
      </c>
      <c r="AF84" s="0" t="n">
        <f aca="false">((B84+AA84)/(1-AB84))-(B84+AA84)</f>
        <v>-0.00444432627884718</v>
      </c>
      <c r="AG84" s="0" t="n">
        <f aca="false">AC84+AD84+AE84</f>
        <v>0.216</v>
      </c>
      <c r="AI84" s="0" t="n">
        <f aca="false">[1]Tables!J$11</f>
        <v>0</v>
      </c>
      <c r="AJ84" s="0" t="n">
        <f aca="false">[1]Tables!K$11</f>
        <v>0</v>
      </c>
      <c r="AK84" s="0" t="n">
        <f aca="false">[1]Tables!L$11</f>
        <v>0</v>
      </c>
      <c r="AL84" s="0" t="n">
        <f aca="false">((B84+L84)/(1-AI84))-(B84+L84)</f>
        <v>0</v>
      </c>
      <c r="AM84" s="0" t="n">
        <f aca="false">AJ84+AK84</f>
        <v>0</v>
      </c>
      <c r="AO84" s="0" t="n">
        <f aca="false">[1]Tables!M$11</f>
        <v>-0.07</v>
      </c>
      <c r="AP84" s="0" t="n">
        <f aca="false">[1]Tables!N$11</f>
        <v>0.0667</v>
      </c>
      <c r="AQ84" s="0" t="n">
        <f aca="false">[1]Tables!O$11</f>
        <v>0.02</v>
      </c>
      <c r="AR84" s="0" t="n">
        <f aca="false">[1]Tables!P$11</f>
        <v>0.22</v>
      </c>
      <c r="AS84" s="0" t="n">
        <f aca="false">[1]Tables!Q$11</f>
        <v>0.011</v>
      </c>
      <c r="AT84" s="0" t="n">
        <f aca="false">(($B84+AO84)/(1-AP84))-($B84+AO84)</f>
        <v>-0.00500267866709525</v>
      </c>
      <c r="AU84" s="0" t="n">
        <f aca="false">AQ84+AR84+AS84</f>
        <v>0.251</v>
      </c>
      <c r="AW84" s="0" t="n">
        <f aca="false">[1]Tables!R$11</f>
        <v>0</v>
      </c>
      <c r="AX84" s="0" t="n">
        <f aca="false">[1]Tables!S$11</f>
        <v>0</v>
      </c>
      <c r="AY84" s="0" t="n">
        <f aca="false">[1]Tables!T$11</f>
        <v>0</v>
      </c>
      <c r="AZ84" s="0" t="n">
        <f aca="false">((B84+Z84)/(1-AW84))-(B84+Z84)</f>
        <v>0</v>
      </c>
      <c r="BA84" s="0" t="n">
        <f aca="false">AX84+AY84</f>
        <v>0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0.42</v>
      </c>
      <c r="E85" s="41" t="n">
        <f aca="false">+[1]TETCO_TRANSCO!E85</f>
        <v>0.4</v>
      </c>
      <c r="F85" s="42" t="n">
        <f aca="false">+[1]TETCO_TRANSCO!F85</f>
        <v>0.02</v>
      </c>
      <c r="G85" s="38" t="n">
        <f aca="false">H85+I85</f>
        <v>0.45</v>
      </c>
      <c r="H85" s="43" t="n">
        <f aca="false">+E85</f>
        <v>0.4</v>
      </c>
      <c r="I85" s="41" t="n">
        <f aca="false">+F85+Q85</f>
        <v>0.05</v>
      </c>
      <c r="J85" s="40" t="n">
        <f aca="false">K85+L85</f>
        <v>0.74</v>
      </c>
      <c r="K85" s="41" t="n">
        <f aca="false">E85+0.32</f>
        <v>0.72</v>
      </c>
      <c r="L85" s="42" t="n">
        <f aca="false">F85</f>
        <v>0.02</v>
      </c>
      <c r="M85" s="38" t="n">
        <f aca="false">N85+O85</f>
        <v>0.45</v>
      </c>
      <c r="N85" s="43" t="n">
        <f aca="false">H85</f>
        <v>0.4</v>
      </c>
      <c r="O85" s="41" t="n">
        <f aca="false">I85</f>
        <v>0.05</v>
      </c>
      <c r="P85" s="41"/>
      <c r="Q85" s="42" t="n">
        <f aca="false">VLOOKUP(MONTH(A85),tblMthAdj,2,FALSE())</f>
        <v>0.03</v>
      </c>
      <c r="AA85" s="0" t="n">
        <f aca="false">[1]Tables!E$12</f>
        <v>-0.07</v>
      </c>
      <c r="AB85" s="0" t="n">
        <f aca="false">[1]Tables!F$12</f>
        <v>0.0597</v>
      </c>
      <c r="AC85" s="0" t="n">
        <f aca="false">[1]Tables!G$12</f>
        <v>0.04</v>
      </c>
      <c r="AD85" s="0" t="n">
        <f aca="false">[1]Tables!H$12</f>
        <v>0.185</v>
      </c>
      <c r="AE85" s="0" t="n">
        <f aca="false">[1]Tables!I$12</f>
        <v>0.011</v>
      </c>
      <c r="AF85" s="0" t="n">
        <f aca="false">((B85+AA85)/(1-AB85))-(B85+AA85)</f>
        <v>-0.00444432627884718</v>
      </c>
      <c r="AG85" s="0" t="n">
        <f aca="false">AC85+AD85+AE85</f>
        <v>0.236</v>
      </c>
      <c r="AI85" s="0" t="n">
        <f aca="false">[1]Tables!J$12</f>
        <v>0</v>
      </c>
      <c r="AJ85" s="0" t="n">
        <f aca="false">[1]Tables!K$12</f>
        <v>0</v>
      </c>
      <c r="AK85" s="0" t="n">
        <f aca="false">[1]Tables!L$12</f>
        <v>0</v>
      </c>
      <c r="AL85" s="0" t="n">
        <f aca="false">((B85+L85)/(1-AI85))-(B85+L85)</f>
        <v>0</v>
      </c>
      <c r="AM85" s="0" t="n">
        <f aca="false">AJ85+AK85</f>
        <v>0</v>
      </c>
      <c r="AO85" s="0" t="n">
        <f aca="false">[1]Tables!M$12</f>
        <v>-0.07</v>
      </c>
      <c r="AP85" s="0" t="n">
        <f aca="false">[1]Tables!N$12</f>
        <v>0.0667</v>
      </c>
      <c r="AQ85" s="0" t="n">
        <f aca="false">[1]Tables!O$12</f>
        <v>0.04</v>
      </c>
      <c r="AR85" s="0" t="n">
        <f aca="false">[1]Tables!P$12</f>
        <v>0.22</v>
      </c>
      <c r="AS85" s="0" t="n">
        <f aca="false">[1]Tables!Q$12</f>
        <v>0.011</v>
      </c>
      <c r="AT85" s="0" t="n">
        <f aca="false">(($B85+AO85)/(1-AP85))-($B85+AO85)</f>
        <v>-0.00500267866709525</v>
      </c>
      <c r="AU85" s="0" t="n">
        <f aca="false">AQ85+AR85+AS85</f>
        <v>0.271</v>
      </c>
      <c r="AW85" s="0" t="n">
        <f aca="false">[1]Tables!R$12</f>
        <v>0</v>
      </c>
      <c r="AX85" s="0" t="n">
        <f aca="false">[1]Tables!S$12</f>
        <v>0</v>
      </c>
      <c r="AY85" s="0" t="n">
        <f aca="false">[1]Tables!T$12</f>
        <v>0</v>
      </c>
      <c r="AZ85" s="0" t="n">
        <f aca="false">((B85+Z85)/(1-AW85))-(B85+Z85)</f>
        <v>0</v>
      </c>
      <c r="BA85" s="0" t="n">
        <f aca="false">AX85+AY85</f>
        <v>0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0.605</v>
      </c>
      <c r="E86" s="48" t="n">
        <f aca="false">+[1]TETCO_TRANSCO!E86</f>
        <v>0.555</v>
      </c>
      <c r="F86" s="49" t="n">
        <f aca="false">+[1]TETCO_TRANSCO!F86</f>
        <v>0.05</v>
      </c>
      <c r="G86" s="50" t="n">
        <f aca="false">H86+I86</f>
        <v>0.695</v>
      </c>
      <c r="H86" s="51" t="n">
        <f aca="false">+E86</f>
        <v>0.555</v>
      </c>
      <c r="I86" s="48" t="n">
        <f aca="false">+F86+Q86</f>
        <v>0.14</v>
      </c>
      <c r="J86" s="47" t="n">
        <f aca="false">K86+L86</f>
        <v>0.925</v>
      </c>
      <c r="K86" s="48" t="n">
        <f aca="false">E86+0.32</f>
        <v>0.875</v>
      </c>
      <c r="L86" s="49" t="n">
        <f aca="false">F86</f>
        <v>0.05</v>
      </c>
      <c r="M86" s="50" t="n">
        <f aca="false">N86+O86</f>
        <v>0.695</v>
      </c>
      <c r="N86" s="51" t="n">
        <f aca="false">H86</f>
        <v>0.555</v>
      </c>
      <c r="O86" s="48" t="n">
        <f aca="false">I86</f>
        <v>0.14</v>
      </c>
      <c r="P86" s="48"/>
      <c r="Q86" s="49" t="n">
        <f aca="false">VLOOKUP(MONTH(A86),tblMthAdj,2,FALSE())</f>
        <v>0.09</v>
      </c>
      <c r="AA86" s="0" t="n">
        <f aca="false">[1]Tables!E$13</f>
        <v>-0.07</v>
      </c>
      <c r="AB86" s="0" t="n">
        <f aca="false">[1]Tables!F$13</f>
        <v>0.0699</v>
      </c>
      <c r="AC86" s="0" t="n">
        <f aca="false">[1]Tables!G$13</f>
        <v>0.41</v>
      </c>
      <c r="AD86" s="0" t="n">
        <f aca="false">[1]Tables!H$13</f>
        <v>0.185</v>
      </c>
      <c r="AE86" s="0" t="n">
        <f aca="false">[1]Tables!I$13</f>
        <v>0.011</v>
      </c>
      <c r="AF86" s="0" t="n">
        <f aca="false">((B86+AA86)/(1-AB86))-(B86+AA86)</f>
        <v>-0.00526072465326309</v>
      </c>
      <c r="AG86" s="0" t="n">
        <f aca="false">AC86+AD86+AE86</f>
        <v>0.606</v>
      </c>
      <c r="AI86" s="0" t="n">
        <f aca="false">[1]Tables!J$13</f>
        <v>0.0128</v>
      </c>
      <c r="AJ86" s="0" t="n">
        <f aca="false">[1]Tables!K$13</f>
        <v>0.1848</v>
      </c>
      <c r="AK86" s="0" t="n">
        <f aca="false">[1]Tables!L$13</f>
        <v>0</v>
      </c>
      <c r="AL86" s="0" t="n">
        <f aca="false">((B86+L86)/(1-AI86))-(B86+L86)</f>
        <v>0.000648298217179905</v>
      </c>
      <c r="AM86" s="0" t="n">
        <f aca="false">AJ86+AK86</f>
        <v>0.1848</v>
      </c>
      <c r="AO86" s="0" t="n">
        <f aca="false">[1]Tables!M$13</f>
        <v>-0.05</v>
      </c>
      <c r="AP86" s="0" t="n">
        <f aca="false">[1]Tables!N$13</f>
        <v>0.0782</v>
      </c>
      <c r="AQ86" s="0" t="n">
        <f aca="false">[1]Tables!O$13</f>
        <v>0.51</v>
      </c>
      <c r="AR86" s="0" t="n">
        <f aca="false">[1]Tables!P$13</f>
        <v>0.22</v>
      </c>
      <c r="AS86" s="0" t="n">
        <f aca="false">[1]Tables!Q$13</f>
        <v>0.011</v>
      </c>
      <c r="AT86" s="0" t="n">
        <f aca="false">(($B86+AO86)/(1-AP86))-($B86+AO86)</f>
        <v>-0.00424170101974399</v>
      </c>
      <c r="AU86" s="0" t="n">
        <f aca="false">AQ86+AR86+AS86</f>
        <v>0.741</v>
      </c>
      <c r="AW86" s="0" t="n">
        <f aca="false">[1]Tables!R$13</f>
        <v>0.0089</v>
      </c>
      <c r="AX86" s="0" t="n">
        <f aca="false">[1]Tables!S$13</f>
        <v>0.2176</v>
      </c>
      <c r="AY86" s="0" t="n">
        <f aca="false">[1]Tables!T$13</f>
        <v>0</v>
      </c>
      <c r="AZ86" s="0" t="n">
        <f aca="false">((B86+Z86)/(1-AW86))-(B86+Z86)</f>
        <v>0</v>
      </c>
      <c r="BA86" s="0" t="n">
        <f aca="false">AX86+AY86</f>
        <v>0.2176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0.96</v>
      </c>
      <c r="E87" s="41" t="n">
        <f aca="false">+[1]TETCO_TRANSCO!E87</f>
        <v>0.91</v>
      </c>
      <c r="F87" s="42" t="n">
        <f aca="false">+[1]TETCO_TRANSCO!F87</f>
        <v>0.05</v>
      </c>
      <c r="G87" s="38" t="n">
        <f aca="false">H87+I87</f>
        <v>1.2</v>
      </c>
      <c r="H87" s="43" t="n">
        <f aca="false">+E87</f>
        <v>0.91</v>
      </c>
      <c r="I87" s="41" t="n">
        <f aca="false">+F87+Q87</f>
        <v>0.29</v>
      </c>
      <c r="J87" s="40" t="n">
        <f aca="false">K87+L87</f>
        <v>1.28</v>
      </c>
      <c r="K87" s="41" t="n">
        <f aca="false">E87+0.32</f>
        <v>1.23</v>
      </c>
      <c r="L87" s="42" t="n">
        <f aca="false">F87</f>
        <v>0.05</v>
      </c>
      <c r="M87" s="38" t="n">
        <f aca="false">N87+O87</f>
        <v>1.2</v>
      </c>
      <c r="N87" s="43" t="n">
        <f aca="false">H87</f>
        <v>0.91</v>
      </c>
      <c r="O87" s="41" t="n">
        <f aca="false">I87</f>
        <v>0.29</v>
      </c>
      <c r="P87" s="41"/>
      <c r="Q87" s="42" t="n">
        <f aca="false">VLOOKUP(MONTH(A87),tblMthAdj,2,FALSE())</f>
        <v>0.24</v>
      </c>
      <c r="AA87" s="0" t="n">
        <f aca="false">[1]Tables!E$14</f>
        <v>-0.05</v>
      </c>
      <c r="AB87" s="0" t="n">
        <f aca="false">[1]Tables!F$14</f>
        <v>0.0699</v>
      </c>
      <c r="AC87" s="0" t="n">
        <f aca="false">[1]Tables!G$14</f>
        <v>0.41</v>
      </c>
      <c r="AD87" s="0" t="n">
        <f aca="false">[1]Tables!H$14</f>
        <v>0.185</v>
      </c>
      <c r="AE87" s="0" t="n">
        <f aca="false">[1]Tables!I$14</f>
        <v>0.011</v>
      </c>
      <c r="AF87" s="0" t="n">
        <f aca="false">((B87+AA87)/(1-AB87))-(B87+AA87)</f>
        <v>-0.00375766046661649</v>
      </c>
      <c r="AG87" s="0" t="n">
        <f aca="false">AC87+AD87+AE87</f>
        <v>0.606</v>
      </c>
      <c r="AI87" s="0" t="n">
        <f aca="false">[1]Tables!J$14</f>
        <v>0.0128</v>
      </c>
      <c r="AJ87" s="0" t="n">
        <f aca="false">[1]Tables!K$14</f>
        <v>0.1848</v>
      </c>
      <c r="AK87" s="0" t="n">
        <f aca="false">[1]Tables!L$14</f>
        <v>0</v>
      </c>
      <c r="AL87" s="0" t="n">
        <f aca="false">((B87+L87)/(1-AI87))-(B87+L87)</f>
        <v>0.000648298217179905</v>
      </c>
      <c r="AM87" s="0" t="n">
        <f aca="false">AJ87+AK87</f>
        <v>0.1848</v>
      </c>
      <c r="AO87" s="0" t="n">
        <f aca="false">[1]Tables!M$14</f>
        <v>-0.05</v>
      </c>
      <c r="AP87" s="0" t="n">
        <f aca="false">[1]Tables!N$14</f>
        <v>0.0782</v>
      </c>
      <c r="AQ87" s="0" t="n">
        <f aca="false">[1]Tables!O$14</f>
        <v>0.51</v>
      </c>
      <c r="AR87" s="0" t="n">
        <f aca="false">[1]Tables!P$14</f>
        <v>0.22</v>
      </c>
      <c r="AS87" s="0" t="n">
        <f aca="false">[1]Tables!Q$14</f>
        <v>0.011</v>
      </c>
      <c r="AT87" s="0" t="n">
        <f aca="false">(($B87+AO87)/(1-AP87))-($B87+AO87)</f>
        <v>-0.00424170101974399</v>
      </c>
      <c r="AU87" s="0" t="n">
        <f aca="false">AQ87+AR87+AS87</f>
        <v>0.741</v>
      </c>
      <c r="AW87" s="0" t="n">
        <f aca="false">[1]Tables!R$14</f>
        <v>0.0089</v>
      </c>
      <c r="AX87" s="0" t="n">
        <f aca="false">[1]Tables!S$14</f>
        <v>0.2176</v>
      </c>
      <c r="AY87" s="0" t="n">
        <f aca="false">[1]Tables!T$14</f>
        <v>0</v>
      </c>
      <c r="AZ87" s="0" t="n">
        <f aca="false">((B87+Z87)/(1-AW87))-(B87+Z87)</f>
        <v>0</v>
      </c>
      <c r="BA87" s="0" t="n">
        <f aca="false">AX87+AY87</f>
        <v>0.2176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1.265</v>
      </c>
      <c r="E88" s="41" t="n">
        <f aca="false">+[1]TETCO_TRANSCO!E88</f>
        <v>1.215</v>
      </c>
      <c r="F88" s="42" t="n">
        <f aca="false">+[1]TETCO_TRANSCO!F88</f>
        <v>0.05</v>
      </c>
      <c r="G88" s="38" t="n">
        <f aca="false">H88+I88</f>
        <v>1.535</v>
      </c>
      <c r="H88" s="43" t="n">
        <f aca="false">+E88</f>
        <v>1.215</v>
      </c>
      <c r="I88" s="41" t="n">
        <f aca="false">+F88+Q88</f>
        <v>0.32</v>
      </c>
      <c r="J88" s="40" t="n">
        <f aca="false">K88+L88</f>
        <v>1.585</v>
      </c>
      <c r="K88" s="41" t="n">
        <f aca="false">E88+0.32</f>
        <v>1.535</v>
      </c>
      <c r="L88" s="42" t="n">
        <f aca="false">F88</f>
        <v>0.05</v>
      </c>
      <c r="M88" s="38" t="n">
        <f aca="false">N88+O88</f>
        <v>1.535</v>
      </c>
      <c r="N88" s="43" t="n">
        <f aca="false">H88</f>
        <v>1.215</v>
      </c>
      <c r="O88" s="41" t="n">
        <f aca="false">I88</f>
        <v>0.32</v>
      </c>
      <c r="P88" s="41"/>
      <c r="Q88" s="42" t="n">
        <f aca="false">VLOOKUP(MONTH(A88),tblMthAdj,2,FALSE())</f>
        <v>0.27</v>
      </c>
      <c r="AA88" s="0" t="n">
        <f aca="false">[1]Tables!E$3</f>
        <v>-0.05</v>
      </c>
      <c r="AB88" s="0" t="n">
        <f aca="false">[1]Tables!F$3</f>
        <v>0.0699</v>
      </c>
      <c r="AC88" s="0" t="n">
        <f aca="false">[1]Tables!G$3</f>
        <v>0.41</v>
      </c>
      <c r="AD88" s="0" t="n">
        <f aca="false">[1]Tables!H$3</f>
        <v>0.185</v>
      </c>
      <c r="AE88" s="0" t="n">
        <f aca="false">[1]Tables!I$3</f>
        <v>0.011</v>
      </c>
      <c r="AF88" s="0" t="n">
        <f aca="false">((B88+AA88)/(1-AB88))-(B88+AA88)</f>
        <v>-0.00375766046661649</v>
      </c>
      <c r="AG88" s="0" t="n">
        <f aca="false">AC88+AD88+AE88</f>
        <v>0.606</v>
      </c>
      <c r="AI88" s="0" t="n">
        <f aca="false">[1]Tables!J$3</f>
        <v>0.0128</v>
      </c>
      <c r="AJ88" s="0" t="n">
        <f aca="false">[1]Tables!K$3</f>
        <v>0.1848</v>
      </c>
      <c r="AK88" s="0" t="n">
        <f aca="false">[1]Tables!L$3</f>
        <v>0</v>
      </c>
      <c r="AL88" s="0" t="n">
        <f aca="false">((B88+L88)/(1-AI88))-(B88+L88)</f>
        <v>0.000648298217179905</v>
      </c>
      <c r="AM88" s="0" t="n">
        <f aca="false">AJ88+AK88</f>
        <v>0.1848</v>
      </c>
      <c r="AO88" s="0" t="n">
        <f aca="false">[1]Tables!M$3</f>
        <v>-0.05</v>
      </c>
      <c r="AP88" s="0" t="n">
        <f aca="false">[1]Tables!N$3</f>
        <v>0.0782</v>
      </c>
      <c r="AQ88" s="0" t="n">
        <f aca="false">[1]Tables!O$3</f>
        <v>0.51</v>
      </c>
      <c r="AR88" s="0" t="n">
        <f aca="false">[1]Tables!P$3</f>
        <v>0.22</v>
      </c>
      <c r="AS88" s="0" t="n">
        <f aca="false">[1]Tables!Q$3</f>
        <v>0.011</v>
      </c>
      <c r="AT88" s="0" t="n">
        <f aca="false">(($B88+AO88)/(1-AP88))-($B88+AO88)</f>
        <v>-0.00424170101974399</v>
      </c>
      <c r="AU88" s="0" t="n">
        <f aca="false">AQ88+AR88+AS88</f>
        <v>0.741</v>
      </c>
      <c r="AW88" s="0" t="n">
        <f aca="false">[1]Tables!R$3</f>
        <v>0.0089</v>
      </c>
      <c r="AX88" s="0" t="n">
        <f aca="false">[1]Tables!S$3</f>
        <v>0.2176</v>
      </c>
      <c r="AY88" s="0" t="n">
        <f aca="false">[1]Tables!T$3</f>
        <v>0</v>
      </c>
      <c r="AZ88" s="0" t="n">
        <f aca="false">((B88+Z88)/(1-AW88))-(B88+Z88)</f>
        <v>0</v>
      </c>
      <c r="BA88" s="0" t="n">
        <f aca="false">AX88+AY88</f>
        <v>0.2176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1.265</v>
      </c>
      <c r="E89" s="41" t="n">
        <f aca="false">+[1]TETCO_TRANSCO!E89</f>
        <v>1.215</v>
      </c>
      <c r="F89" s="42" t="n">
        <f aca="false">+[1]TETCO_TRANSCO!F89</f>
        <v>0.05</v>
      </c>
      <c r="G89" s="38" t="n">
        <f aca="false">H89+I89</f>
        <v>1.535</v>
      </c>
      <c r="H89" s="43" t="n">
        <f aca="false">+E89</f>
        <v>1.215</v>
      </c>
      <c r="I89" s="41" t="n">
        <f aca="false">+F89+Q89</f>
        <v>0.32</v>
      </c>
      <c r="J89" s="40" t="n">
        <f aca="false">K89+L89</f>
        <v>1.585</v>
      </c>
      <c r="K89" s="41" t="n">
        <f aca="false">E89+0.32</f>
        <v>1.535</v>
      </c>
      <c r="L89" s="42" t="n">
        <f aca="false">F89</f>
        <v>0.05</v>
      </c>
      <c r="M89" s="38" t="n">
        <f aca="false">N89+O89</f>
        <v>1.535</v>
      </c>
      <c r="N89" s="43" t="n">
        <f aca="false">H89</f>
        <v>1.215</v>
      </c>
      <c r="O89" s="41" t="n">
        <f aca="false">I89</f>
        <v>0.32</v>
      </c>
      <c r="P89" s="41"/>
      <c r="Q89" s="42" t="n">
        <f aca="false">VLOOKUP(MONTH(A89),tblMthAdj,2,FALSE())</f>
        <v>0.27</v>
      </c>
      <c r="AA89" s="0" t="n">
        <f aca="false">[1]Tables!E$4</f>
        <v>-0.05</v>
      </c>
      <c r="AB89" s="0" t="n">
        <f aca="false">[1]Tables!F$4</f>
        <v>0.0699</v>
      </c>
      <c r="AC89" s="0" t="n">
        <f aca="false">[1]Tables!G$4</f>
        <v>0.41</v>
      </c>
      <c r="AD89" s="0" t="n">
        <f aca="false">[1]Tables!H$4</f>
        <v>0.185</v>
      </c>
      <c r="AE89" s="0" t="n">
        <f aca="false">[1]Tables!I$4</f>
        <v>0.011</v>
      </c>
      <c r="AF89" s="0" t="n">
        <f aca="false">((B89+AA89)/(1-AB89))-(B89+AA89)</f>
        <v>-0.00375766046661649</v>
      </c>
      <c r="AG89" s="0" t="n">
        <f aca="false">AC89+AD89+AE89</f>
        <v>0.606</v>
      </c>
      <c r="AI89" s="0" t="n">
        <f aca="false">[1]Tables!J$4</f>
        <v>0.0128</v>
      </c>
      <c r="AJ89" s="0" t="n">
        <f aca="false">[1]Tables!K$4</f>
        <v>0.1848</v>
      </c>
      <c r="AK89" s="0" t="n">
        <f aca="false">[1]Tables!L$4</f>
        <v>0</v>
      </c>
      <c r="AL89" s="0" t="n">
        <f aca="false">((B89+L89)/(1-AI89))-(B89+L89)</f>
        <v>0.000648298217179905</v>
      </c>
      <c r="AM89" s="0" t="n">
        <f aca="false">AJ89+AK89</f>
        <v>0.1848</v>
      </c>
      <c r="AO89" s="0" t="n">
        <f aca="false">[1]Tables!M$4</f>
        <v>-0.05</v>
      </c>
      <c r="AP89" s="0" t="n">
        <f aca="false">[1]Tables!N$4</f>
        <v>0.0782</v>
      </c>
      <c r="AQ89" s="0" t="n">
        <f aca="false">[1]Tables!O$4</f>
        <v>0.51</v>
      </c>
      <c r="AR89" s="0" t="n">
        <f aca="false">[1]Tables!P$4</f>
        <v>0.22</v>
      </c>
      <c r="AS89" s="0" t="n">
        <f aca="false">[1]Tables!Q$4</f>
        <v>0.011</v>
      </c>
      <c r="AT89" s="0" t="n">
        <f aca="false">(($B89+AO89)/(1-AP89))-($B89+AO89)</f>
        <v>-0.00424170101974399</v>
      </c>
      <c r="AU89" s="0" t="n">
        <f aca="false">AQ89+AR89+AS89</f>
        <v>0.741</v>
      </c>
      <c r="AW89" s="0" t="n">
        <f aca="false">[1]Tables!R$4</f>
        <v>0.0089</v>
      </c>
      <c r="AX89" s="0" t="n">
        <f aca="false">[1]Tables!S$4</f>
        <v>0.2176</v>
      </c>
      <c r="AY89" s="0" t="n">
        <f aca="false">[1]Tables!T$4</f>
        <v>0</v>
      </c>
      <c r="AZ89" s="0" t="n">
        <f aca="false">((B89+Z89)/(1-AW89))-(B89+Z89)</f>
        <v>0</v>
      </c>
      <c r="BA89" s="0" t="n">
        <f aca="false">AX89+AY89</f>
        <v>0.2176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0.705</v>
      </c>
      <c r="E90" s="41" t="n">
        <f aca="false">+[1]TETCO_TRANSCO!E90</f>
        <v>0.655</v>
      </c>
      <c r="F90" s="42" t="n">
        <f aca="false">+[1]TETCO_TRANSCO!F90</f>
        <v>0.05</v>
      </c>
      <c r="G90" s="38" t="n">
        <f aca="false">H90+I90</f>
        <v>0.805</v>
      </c>
      <c r="H90" s="43" t="n">
        <f aca="false">+E90</f>
        <v>0.655</v>
      </c>
      <c r="I90" s="41" t="n">
        <f aca="false">+F90+Q90</f>
        <v>0.15</v>
      </c>
      <c r="J90" s="40" t="n">
        <f aca="false">K90+L90</f>
        <v>1.025</v>
      </c>
      <c r="K90" s="41" t="n">
        <f aca="false">E90+0.32</f>
        <v>0.975</v>
      </c>
      <c r="L90" s="42" t="n">
        <f aca="false">F90</f>
        <v>0.05</v>
      </c>
      <c r="M90" s="38" t="n">
        <f aca="false">N90+O90</f>
        <v>0.805</v>
      </c>
      <c r="N90" s="43" t="n">
        <f aca="false">H90</f>
        <v>0.655</v>
      </c>
      <c r="O90" s="41" t="n">
        <f aca="false">I90</f>
        <v>0.15</v>
      </c>
      <c r="P90" s="41"/>
      <c r="Q90" s="42" t="n">
        <f aca="false">VLOOKUP(MONTH(A90),tblMthAdj,2,FALSE())</f>
        <v>0.1</v>
      </c>
      <c r="AA90" s="0" t="n">
        <f aca="false">[1]Tables!E$5</f>
        <v>-0.05</v>
      </c>
      <c r="AB90" s="0" t="n">
        <f aca="false">[1]Tables!F$5</f>
        <v>0.0699</v>
      </c>
      <c r="AC90" s="0" t="n">
        <f aca="false">[1]Tables!G$5</f>
        <v>0.41</v>
      </c>
      <c r="AD90" s="0" t="n">
        <f aca="false">[1]Tables!H$5</f>
        <v>0.185</v>
      </c>
      <c r="AE90" s="0" t="n">
        <f aca="false">[1]Tables!I$5</f>
        <v>0.011</v>
      </c>
      <c r="AF90" s="0" t="n">
        <f aca="false">((B90+AA90)/(1-AB90))-(B90+AA90)</f>
        <v>-0.00375766046661649</v>
      </c>
      <c r="AG90" s="0" t="n">
        <f aca="false">AC90+AD90+AE90</f>
        <v>0.606</v>
      </c>
      <c r="AI90" s="0" t="n">
        <f aca="false">[1]Tables!J$5</f>
        <v>0.0128</v>
      </c>
      <c r="AJ90" s="0" t="n">
        <f aca="false">[1]Tables!K$5</f>
        <v>0.1848</v>
      </c>
      <c r="AK90" s="0" t="n">
        <f aca="false">[1]Tables!L$5</f>
        <v>0</v>
      </c>
      <c r="AL90" s="0" t="n">
        <f aca="false">((B90+L90)/(1-AI90))-(B90+L90)</f>
        <v>0.000648298217179905</v>
      </c>
      <c r="AM90" s="0" t="n">
        <f aca="false">AJ90+AK90</f>
        <v>0.1848</v>
      </c>
      <c r="AO90" s="0" t="n">
        <f aca="false">[1]Tables!M$5</f>
        <v>-0.05</v>
      </c>
      <c r="AP90" s="0" t="n">
        <f aca="false">[1]Tables!N$5</f>
        <v>0.0782</v>
      </c>
      <c r="AQ90" s="0" t="n">
        <f aca="false">[1]Tables!O$5</f>
        <v>0.51</v>
      </c>
      <c r="AR90" s="0" t="n">
        <f aca="false">[1]Tables!P$5</f>
        <v>0.22</v>
      </c>
      <c r="AS90" s="0" t="n">
        <f aca="false">[1]Tables!Q$5</f>
        <v>0.011</v>
      </c>
      <c r="AT90" s="0" t="n">
        <f aca="false">(($B90+AO90)/(1-AP90))-($B90+AO90)</f>
        <v>-0.00424170101974399</v>
      </c>
      <c r="AU90" s="0" t="n">
        <f aca="false">AQ90+AR90+AS90</f>
        <v>0.741</v>
      </c>
      <c r="AW90" s="0" t="n">
        <f aca="false">[1]Tables!R$5</f>
        <v>0.0089</v>
      </c>
      <c r="AX90" s="0" t="n">
        <f aca="false">[1]Tables!S$5</f>
        <v>0.2176</v>
      </c>
      <c r="AY90" s="0" t="n">
        <f aca="false">[1]Tables!T$5</f>
        <v>0</v>
      </c>
      <c r="AZ90" s="0" t="n">
        <f aca="false">((B90+Z90)/(1-AW90))-(B90+Z90)</f>
        <v>0</v>
      </c>
      <c r="BA90" s="0" t="n">
        <f aca="false">AX90+AY90</f>
        <v>0.2176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0.455</v>
      </c>
      <c r="E91" s="48" t="n">
        <f aca="false">+[1]TETCO_TRANSCO!E91</f>
        <v>0.435</v>
      </c>
      <c r="F91" s="49" t="n">
        <f aca="false">+[1]TETCO_TRANSCO!F91</f>
        <v>0.02</v>
      </c>
      <c r="G91" s="50" t="n">
        <f aca="false">H91+I91</f>
        <v>0.485</v>
      </c>
      <c r="H91" s="51" t="n">
        <f aca="false">+E91</f>
        <v>0.435</v>
      </c>
      <c r="I91" s="48" t="n">
        <f aca="false">+F91+Q91</f>
        <v>0.05</v>
      </c>
      <c r="J91" s="47" t="n">
        <f aca="false">K91+L91</f>
        <v>0.455</v>
      </c>
      <c r="K91" s="48" t="n">
        <f aca="false">E91</f>
        <v>0.435</v>
      </c>
      <c r="L91" s="49" t="n">
        <f aca="false">F91</f>
        <v>0.02</v>
      </c>
      <c r="M91" s="50" t="n">
        <f aca="false">N91+O91</f>
        <v>0.485</v>
      </c>
      <c r="N91" s="51" t="n">
        <f aca="false">H91</f>
        <v>0.435</v>
      </c>
      <c r="O91" s="48" t="n">
        <f aca="false">I91</f>
        <v>0.05</v>
      </c>
      <c r="P91" s="48"/>
      <c r="Q91" s="49" t="n">
        <f aca="false">VLOOKUP(MONTH(A91),tblMthAdj,2,FALSE())</f>
        <v>0.03</v>
      </c>
      <c r="AA91" s="0" t="n">
        <f aca="false">[1]Tables!E$6</f>
        <v>-0.07</v>
      </c>
      <c r="AB91" s="0" t="n">
        <f aca="false">[1]Tables!F$6</f>
        <v>0.0597</v>
      </c>
      <c r="AC91" s="0" t="n">
        <f aca="false">[1]Tables!G$6</f>
        <v>0.04</v>
      </c>
      <c r="AD91" s="0" t="n">
        <f aca="false">[1]Tables!H$6</f>
        <v>0.185</v>
      </c>
      <c r="AE91" s="0" t="n">
        <f aca="false">[1]Tables!I$6</f>
        <v>0.011</v>
      </c>
      <c r="AF91" s="0" t="n">
        <f aca="false">((B91+AA91)/(1-AB91))-(B91+AA91)</f>
        <v>-0.00444432627884718</v>
      </c>
      <c r="AG91" s="0" t="n">
        <f aca="false">AC91+AD91+AE91</f>
        <v>0.236</v>
      </c>
      <c r="AI91" s="0" t="n">
        <f aca="false">[1]Tables!J$6</f>
        <v>0</v>
      </c>
      <c r="AJ91" s="0" t="n">
        <f aca="false">[1]Tables!K$6</f>
        <v>0</v>
      </c>
      <c r="AK91" s="0" t="n">
        <f aca="false">[1]Tables!L$6</f>
        <v>0</v>
      </c>
      <c r="AL91" s="0" t="n">
        <f aca="false">((B91+L91)/(1-AI91))-(B91+L91)</f>
        <v>0</v>
      </c>
      <c r="AM91" s="0" t="n">
        <f aca="false">AJ91+AK91</f>
        <v>0</v>
      </c>
      <c r="AO91" s="0" t="n">
        <f aca="false">[1]Tables!M$6</f>
        <v>-0.07</v>
      </c>
      <c r="AP91" s="0" t="n">
        <f aca="false">[1]Tables!N$6</f>
        <v>0.0667</v>
      </c>
      <c r="AQ91" s="0" t="n">
        <f aca="false">[1]Tables!O$6</f>
        <v>0.04</v>
      </c>
      <c r="AR91" s="0" t="n">
        <f aca="false">[1]Tables!P$6</f>
        <v>0.22</v>
      </c>
      <c r="AS91" s="0" t="n">
        <f aca="false">[1]Tables!Q$6</f>
        <v>0.011</v>
      </c>
      <c r="AT91" s="0" t="n">
        <f aca="false">(($B91+AO91)/(1-AP91))-($B91+AO91)</f>
        <v>-0.00500267866709525</v>
      </c>
      <c r="AU91" s="0" t="n">
        <f aca="false">AQ91+AR91+AS91</f>
        <v>0.271</v>
      </c>
      <c r="AW91" s="0" t="n">
        <f aca="false">[1]Tables!R$6</f>
        <v>0</v>
      </c>
      <c r="AX91" s="0" t="n">
        <f aca="false">[1]Tables!S$6</f>
        <v>0</v>
      </c>
      <c r="AY91" s="0" t="n">
        <f aca="false">[1]Tables!T$6</f>
        <v>0</v>
      </c>
      <c r="AZ91" s="0" t="n">
        <f aca="false">((B91+Z91)/(1-AW91))-(B91+Z91)</f>
        <v>0</v>
      </c>
      <c r="BA91" s="0" t="n">
        <f aca="false">AX91+AY91</f>
        <v>0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0.405</v>
      </c>
      <c r="E92" s="41" t="n">
        <f aca="false">+[1]TETCO_TRANSCO!E92</f>
        <v>0.385</v>
      </c>
      <c r="F92" s="42" t="n">
        <f aca="false">+[1]TETCO_TRANSCO!F92</f>
        <v>0.02</v>
      </c>
      <c r="G92" s="38" t="n">
        <f aca="false">H92+I92</f>
        <v>0.435</v>
      </c>
      <c r="H92" s="43" t="n">
        <f aca="false">+E92</f>
        <v>0.385</v>
      </c>
      <c r="I92" s="41" t="n">
        <f aca="false">+F92+Q92</f>
        <v>0.05</v>
      </c>
      <c r="J92" s="40" t="n">
        <f aca="false">K92+L92</f>
        <v>0.405</v>
      </c>
      <c r="K92" s="41" t="n">
        <f aca="false">E92</f>
        <v>0.385</v>
      </c>
      <c r="L92" s="42" t="n">
        <f aca="false">F92</f>
        <v>0.02</v>
      </c>
      <c r="M92" s="38" t="n">
        <f aca="false">N92+O92</f>
        <v>0.435</v>
      </c>
      <c r="N92" s="43" t="n">
        <f aca="false">H92</f>
        <v>0.385</v>
      </c>
      <c r="O92" s="41" t="n">
        <f aca="false">I92</f>
        <v>0.05</v>
      </c>
      <c r="P92" s="41"/>
      <c r="Q92" s="42" t="n">
        <f aca="false">VLOOKUP(MONTH(A92),tblMthAdj,2,FALSE())</f>
        <v>0.03</v>
      </c>
      <c r="AA92" s="0" t="n">
        <f aca="false">[1]Tables!E$7</f>
        <v>-0.07</v>
      </c>
      <c r="AB92" s="0" t="n">
        <f aca="false">[1]Tables!F$7</f>
        <v>0.0597</v>
      </c>
      <c r="AC92" s="0" t="n">
        <f aca="false">[1]Tables!G$7</f>
        <v>0.02</v>
      </c>
      <c r="AD92" s="0" t="n">
        <f aca="false">[1]Tables!H$7</f>
        <v>0.185</v>
      </c>
      <c r="AE92" s="0" t="n">
        <f aca="false">[1]Tables!I$7</f>
        <v>0.011</v>
      </c>
      <c r="AF92" s="0" t="n">
        <f aca="false">((B92+AA92)/(1-AB92))-(B92+AA92)</f>
        <v>-0.00444432627884718</v>
      </c>
      <c r="AG92" s="0" t="n">
        <f aca="false">AC92+AD92+AE92</f>
        <v>0.216</v>
      </c>
      <c r="AI92" s="0" t="n">
        <f aca="false">[1]Tables!J$7</f>
        <v>0</v>
      </c>
      <c r="AJ92" s="0" t="n">
        <f aca="false">[1]Tables!K$7</f>
        <v>0</v>
      </c>
      <c r="AK92" s="0" t="n">
        <f aca="false">[1]Tables!L$7</f>
        <v>0</v>
      </c>
      <c r="AL92" s="0" t="n">
        <f aca="false">((B92+L92)/(1-AI92))-(B92+L92)</f>
        <v>0</v>
      </c>
      <c r="AM92" s="0" t="n">
        <f aca="false">AJ92+AK92</f>
        <v>0</v>
      </c>
      <c r="AO92" s="0" t="n">
        <f aca="false">[1]Tables!M$7</f>
        <v>-0.07</v>
      </c>
      <c r="AP92" s="0" t="n">
        <f aca="false">[1]Tables!N$7</f>
        <v>0.0667</v>
      </c>
      <c r="AQ92" s="0" t="n">
        <f aca="false">[1]Tables!O$7</f>
        <v>0.02</v>
      </c>
      <c r="AR92" s="0" t="n">
        <f aca="false">[1]Tables!P$7</f>
        <v>0.22</v>
      </c>
      <c r="AS92" s="0" t="n">
        <f aca="false">[1]Tables!Q$7</f>
        <v>0.011</v>
      </c>
      <c r="AT92" s="0" t="n">
        <f aca="false">(($B92+AO92)/(1-AP92))-($B92+AO92)</f>
        <v>-0.00500267866709525</v>
      </c>
      <c r="AU92" s="0" t="n">
        <f aca="false">AQ92+AR92+AS92</f>
        <v>0.251</v>
      </c>
      <c r="AW92" s="0" t="n">
        <f aca="false">[1]Tables!R$7</f>
        <v>0</v>
      </c>
      <c r="AX92" s="0" t="n">
        <f aca="false">[1]Tables!S$7</f>
        <v>0</v>
      </c>
      <c r="AY92" s="0" t="n">
        <f aca="false">[1]Tables!T$7</f>
        <v>0</v>
      </c>
      <c r="AZ92" s="0" t="n">
        <f aca="false">((B92+Z92)/(1-AW92))-(B92+Z92)</f>
        <v>0</v>
      </c>
      <c r="BA92" s="0" t="n">
        <f aca="false">AX92+AY92</f>
        <v>0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0.405</v>
      </c>
      <c r="E93" s="41" t="n">
        <f aca="false">+[1]TETCO_TRANSCO!E93</f>
        <v>0.385</v>
      </c>
      <c r="F93" s="42" t="n">
        <f aca="false">+[1]TETCO_TRANSCO!F93</f>
        <v>0.02</v>
      </c>
      <c r="G93" s="38" t="n">
        <f aca="false">H93+I93</f>
        <v>0.445</v>
      </c>
      <c r="H93" s="43" t="n">
        <f aca="false">+E93</f>
        <v>0.385</v>
      </c>
      <c r="I93" s="41" t="n">
        <f aca="false">+F93+Q93</f>
        <v>0.06</v>
      </c>
      <c r="J93" s="40" t="n">
        <f aca="false">K93+L93</f>
        <v>0.405</v>
      </c>
      <c r="K93" s="41" t="n">
        <f aca="false">E93</f>
        <v>0.385</v>
      </c>
      <c r="L93" s="42" t="n">
        <f aca="false">F93</f>
        <v>0.02</v>
      </c>
      <c r="M93" s="38" t="n">
        <f aca="false">N93+O93</f>
        <v>0.445</v>
      </c>
      <c r="N93" s="43" t="n">
        <f aca="false">H93</f>
        <v>0.385</v>
      </c>
      <c r="O93" s="41" t="n">
        <f aca="false">I93</f>
        <v>0.06</v>
      </c>
      <c r="P93" s="41"/>
      <c r="Q93" s="42" t="n">
        <f aca="false">VLOOKUP(MONTH(A93),tblMthAdj,2,FALSE())</f>
        <v>0.04</v>
      </c>
      <c r="AA93" s="0" t="n">
        <f aca="false">[1]Tables!E$8</f>
        <v>-0.07</v>
      </c>
      <c r="AB93" s="0" t="n">
        <f aca="false">[1]Tables!F$8</f>
        <v>0.0597</v>
      </c>
      <c r="AC93" s="0" t="n">
        <f aca="false">[1]Tables!G$8</f>
        <v>0.02</v>
      </c>
      <c r="AD93" s="0" t="n">
        <f aca="false">[1]Tables!H$8</f>
        <v>0.185</v>
      </c>
      <c r="AE93" s="0" t="n">
        <f aca="false">[1]Tables!I$8</f>
        <v>0.011</v>
      </c>
      <c r="AF93" s="0" t="n">
        <f aca="false">((B93+AA93)/(1-AB93))-(B93+AA93)</f>
        <v>-0.00444432627884718</v>
      </c>
      <c r="AG93" s="0" t="n">
        <f aca="false">AC93+AD93+AE93</f>
        <v>0.216</v>
      </c>
      <c r="AI93" s="0" t="n">
        <f aca="false">[1]Tables!J$8</f>
        <v>0</v>
      </c>
      <c r="AJ93" s="0" t="n">
        <f aca="false">[1]Tables!K$8</f>
        <v>0</v>
      </c>
      <c r="AK93" s="0" t="n">
        <f aca="false">[1]Tables!L$8</f>
        <v>0</v>
      </c>
      <c r="AL93" s="0" t="n">
        <f aca="false">((B93+L93)/(1-AI93))-(B93+L93)</f>
        <v>0</v>
      </c>
      <c r="AM93" s="0" t="n">
        <f aca="false">AJ93+AK93</f>
        <v>0</v>
      </c>
      <c r="AO93" s="0" t="n">
        <f aca="false">[1]Tables!M$8</f>
        <v>-0.07</v>
      </c>
      <c r="AP93" s="0" t="n">
        <f aca="false">[1]Tables!N$8</f>
        <v>0.0667</v>
      </c>
      <c r="AQ93" s="0" t="n">
        <f aca="false">[1]Tables!O$8</f>
        <v>0.02</v>
      </c>
      <c r="AR93" s="0" t="n">
        <f aca="false">[1]Tables!P$8</f>
        <v>0.22</v>
      </c>
      <c r="AS93" s="0" t="n">
        <f aca="false">[1]Tables!Q$8</f>
        <v>0.011</v>
      </c>
      <c r="AT93" s="0" t="n">
        <f aca="false">(($B93+AO93)/(1-AP93))-($B93+AO93)</f>
        <v>-0.00500267866709525</v>
      </c>
      <c r="AU93" s="0" t="n">
        <f aca="false">AQ93+AR93+AS93</f>
        <v>0.251</v>
      </c>
      <c r="AW93" s="0" t="n">
        <f aca="false">[1]Tables!R$8</f>
        <v>0</v>
      </c>
      <c r="AX93" s="0" t="n">
        <f aca="false">[1]Tables!S$8</f>
        <v>0</v>
      </c>
      <c r="AY93" s="0" t="n">
        <f aca="false">[1]Tables!T$8</f>
        <v>0</v>
      </c>
      <c r="AZ93" s="0" t="n">
        <f aca="false">((B93+Z93)/(1-AW93))-(B93+Z93)</f>
        <v>0</v>
      </c>
      <c r="BA93" s="0" t="n">
        <f aca="false">AX93+AY93</f>
        <v>0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0.4175</v>
      </c>
      <c r="E94" s="41" t="n">
        <f aca="false">+[1]TETCO_TRANSCO!E94</f>
        <v>0.3975</v>
      </c>
      <c r="F94" s="42" t="n">
        <f aca="false">+[1]TETCO_TRANSCO!F94</f>
        <v>0.02</v>
      </c>
      <c r="G94" s="38" t="n">
        <f aca="false">H94+I94</f>
        <v>0.4675</v>
      </c>
      <c r="H94" s="43" t="n">
        <f aca="false">+E94</f>
        <v>0.3975</v>
      </c>
      <c r="I94" s="41" t="n">
        <f aca="false">+F94+Q94</f>
        <v>0.07</v>
      </c>
      <c r="J94" s="40" t="n">
        <f aca="false">K94+L94</f>
        <v>0.4175</v>
      </c>
      <c r="K94" s="41" t="n">
        <f aca="false">E94</f>
        <v>0.3975</v>
      </c>
      <c r="L94" s="42" t="n">
        <f aca="false">F94</f>
        <v>0.02</v>
      </c>
      <c r="M94" s="38" t="n">
        <f aca="false">N94+O94</f>
        <v>0.4675</v>
      </c>
      <c r="N94" s="43" t="n">
        <f aca="false">H94</f>
        <v>0.3975</v>
      </c>
      <c r="O94" s="41" t="n">
        <f aca="false">I94</f>
        <v>0.07</v>
      </c>
      <c r="P94" s="41"/>
      <c r="Q94" s="42" t="n">
        <f aca="false">VLOOKUP(MONTH(A94),tblMthAdj,2,FALSE())</f>
        <v>0.05</v>
      </c>
      <c r="AA94" s="0" t="n">
        <f aca="false">[1]Tables!E$9</f>
        <v>-0.07</v>
      </c>
      <c r="AB94" s="0" t="n">
        <f aca="false">[1]Tables!F$9</f>
        <v>0.0597</v>
      </c>
      <c r="AC94" s="0" t="n">
        <f aca="false">[1]Tables!G$9</f>
        <v>0.02</v>
      </c>
      <c r="AD94" s="0" t="n">
        <f aca="false">[1]Tables!H$9</f>
        <v>0.185</v>
      </c>
      <c r="AE94" s="0" t="n">
        <f aca="false">[1]Tables!I$9</f>
        <v>0.011</v>
      </c>
      <c r="AF94" s="0" t="n">
        <f aca="false">((B94+AA94)/(1-AB94))-(B94+AA94)</f>
        <v>-0.00444432627884718</v>
      </c>
      <c r="AG94" s="0" t="n">
        <f aca="false">AC94+AD94+AE94</f>
        <v>0.216</v>
      </c>
      <c r="AI94" s="0" t="n">
        <f aca="false">[1]Tables!J$9</f>
        <v>0</v>
      </c>
      <c r="AJ94" s="0" t="n">
        <f aca="false">[1]Tables!K$9</f>
        <v>0</v>
      </c>
      <c r="AK94" s="0" t="n">
        <f aca="false">[1]Tables!L$9</f>
        <v>0</v>
      </c>
      <c r="AL94" s="0" t="n">
        <f aca="false">((B94+L94)/(1-AI94))-(B94+L94)</f>
        <v>0</v>
      </c>
      <c r="AM94" s="0" t="n">
        <f aca="false">AJ94+AK94</f>
        <v>0</v>
      </c>
      <c r="AO94" s="0" t="n">
        <f aca="false">[1]Tables!M$9</f>
        <v>-0.07</v>
      </c>
      <c r="AP94" s="0" t="n">
        <f aca="false">[1]Tables!N$9</f>
        <v>0.0667</v>
      </c>
      <c r="AQ94" s="0" t="n">
        <f aca="false">[1]Tables!O$9</f>
        <v>0.02</v>
      </c>
      <c r="AR94" s="0" t="n">
        <f aca="false">[1]Tables!P$9</f>
        <v>0.22</v>
      </c>
      <c r="AS94" s="0" t="n">
        <f aca="false">[1]Tables!Q$9</f>
        <v>0.011</v>
      </c>
      <c r="AT94" s="0" t="n">
        <f aca="false">(($B94+AO94)/(1-AP94))-($B94+AO94)</f>
        <v>-0.00500267866709525</v>
      </c>
      <c r="AU94" s="0" t="n">
        <f aca="false">AQ94+AR94+AS94</f>
        <v>0.251</v>
      </c>
      <c r="AW94" s="0" t="n">
        <f aca="false">[1]Tables!R$9</f>
        <v>0</v>
      </c>
      <c r="AX94" s="0" t="n">
        <f aca="false">[1]Tables!S$9</f>
        <v>0</v>
      </c>
      <c r="AY94" s="0" t="n">
        <f aca="false">[1]Tables!T$9</f>
        <v>0</v>
      </c>
      <c r="AZ94" s="0" t="n">
        <f aca="false">((B94+Z94)/(1-AW94))-(B94+Z94)</f>
        <v>0</v>
      </c>
      <c r="BA94" s="0" t="n">
        <f aca="false">AX94+AY94</f>
        <v>0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0.42</v>
      </c>
      <c r="E95" s="41" t="n">
        <f aca="false">+[1]TETCO_TRANSCO!E95</f>
        <v>0.4</v>
      </c>
      <c r="F95" s="42" t="n">
        <f aca="false">+[1]TETCO_TRANSCO!F95</f>
        <v>0.02</v>
      </c>
      <c r="G95" s="38" t="n">
        <f aca="false">H95+I95</f>
        <v>0.47</v>
      </c>
      <c r="H95" s="43" t="n">
        <f aca="false">+E95</f>
        <v>0.4</v>
      </c>
      <c r="I95" s="41" t="n">
        <f aca="false">+F95+Q95</f>
        <v>0.07</v>
      </c>
      <c r="J95" s="40" t="n">
        <f aca="false">K95+L95</f>
        <v>0.42</v>
      </c>
      <c r="K95" s="41" t="n">
        <f aca="false">E95</f>
        <v>0.4</v>
      </c>
      <c r="L95" s="42" t="n">
        <f aca="false">F95</f>
        <v>0.02</v>
      </c>
      <c r="M95" s="38" t="n">
        <f aca="false">N95+O95</f>
        <v>0.47</v>
      </c>
      <c r="N95" s="43" t="n">
        <f aca="false">H95</f>
        <v>0.4</v>
      </c>
      <c r="O95" s="41" t="n">
        <f aca="false">I95</f>
        <v>0.07</v>
      </c>
      <c r="P95" s="41"/>
      <c r="Q95" s="42" t="n">
        <f aca="false">VLOOKUP(MONTH(A95),tblMthAdj,2,FALSE())</f>
        <v>0.05</v>
      </c>
      <c r="AA95" s="0" t="n">
        <f aca="false">[1]Tables!E$10</f>
        <v>-0.07</v>
      </c>
      <c r="AB95" s="0" t="n">
        <f aca="false">[1]Tables!F$10</f>
        <v>0.0597</v>
      </c>
      <c r="AC95" s="0" t="n">
        <f aca="false">[1]Tables!G$10</f>
        <v>0.02</v>
      </c>
      <c r="AD95" s="0" t="n">
        <f aca="false">[1]Tables!H$10</f>
        <v>0.185</v>
      </c>
      <c r="AE95" s="0" t="n">
        <f aca="false">[1]Tables!I$10</f>
        <v>0.011</v>
      </c>
      <c r="AF95" s="0" t="n">
        <f aca="false">((B95+AA95)/(1-AB95))-(B95+AA95)</f>
        <v>-0.00444432627884718</v>
      </c>
      <c r="AG95" s="0" t="n">
        <f aca="false">AC95+AD95+AE95</f>
        <v>0.216</v>
      </c>
      <c r="AI95" s="0" t="n">
        <f aca="false">[1]Tables!J$10</f>
        <v>0</v>
      </c>
      <c r="AJ95" s="0" t="n">
        <f aca="false">[1]Tables!K$10</f>
        <v>0</v>
      </c>
      <c r="AK95" s="0" t="n">
        <f aca="false">[1]Tables!L$10</f>
        <v>0</v>
      </c>
      <c r="AL95" s="0" t="n">
        <f aca="false">((B95+L95)/(1-AI95))-(B95+L95)</f>
        <v>0</v>
      </c>
      <c r="AM95" s="0" t="n">
        <f aca="false">AJ95+AK95</f>
        <v>0</v>
      </c>
      <c r="AO95" s="0" t="n">
        <f aca="false">[1]Tables!M$10</f>
        <v>-0.07</v>
      </c>
      <c r="AP95" s="0" t="n">
        <f aca="false">[1]Tables!N$10</f>
        <v>0.0667</v>
      </c>
      <c r="AQ95" s="0" t="n">
        <f aca="false">[1]Tables!O$10</f>
        <v>0.02</v>
      </c>
      <c r="AR95" s="0" t="n">
        <f aca="false">[1]Tables!P$10</f>
        <v>0.22</v>
      </c>
      <c r="AS95" s="0" t="n">
        <f aca="false">[1]Tables!Q$10</f>
        <v>0.011</v>
      </c>
      <c r="AT95" s="0" t="n">
        <f aca="false">(($B95+AO95)/(1-AP95))-($B95+AO95)</f>
        <v>-0.00500267866709525</v>
      </c>
      <c r="AU95" s="0" t="n">
        <f aca="false">AQ95+AR95+AS95</f>
        <v>0.251</v>
      </c>
      <c r="AW95" s="0" t="n">
        <f aca="false">[1]Tables!R$10</f>
        <v>0</v>
      </c>
      <c r="AX95" s="0" t="n">
        <f aca="false">[1]Tables!S$10</f>
        <v>0</v>
      </c>
      <c r="AY95" s="0" t="n">
        <f aca="false">[1]Tables!T$10</f>
        <v>0</v>
      </c>
      <c r="AZ95" s="0" t="n">
        <f aca="false">((B95+Z95)/(1-AW95))-(B95+Z95)</f>
        <v>0</v>
      </c>
      <c r="BA95" s="0" t="n">
        <f aca="false">AX95+AY95</f>
        <v>0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0.4175</v>
      </c>
      <c r="E96" s="41" t="n">
        <f aca="false">+[1]TETCO_TRANSCO!E96</f>
        <v>0.3975</v>
      </c>
      <c r="F96" s="42" t="n">
        <f aca="false">+[1]TETCO_TRANSCO!F96</f>
        <v>0.02</v>
      </c>
      <c r="G96" s="38" t="n">
        <f aca="false">H96+I96</f>
        <v>0.4475</v>
      </c>
      <c r="H96" s="43" t="n">
        <f aca="false">+E96</f>
        <v>0.3975</v>
      </c>
      <c r="I96" s="41" t="n">
        <f aca="false">+F96+Q96</f>
        <v>0.05</v>
      </c>
      <c r="J96" s="40" t="n">
        <f aca="false">K96+L96</f>
        <v>0.4175</v>
      </c>
      <c r="K96" s="41" t="n">
        <f aca="false">E96</f>
        <v>0.3975</v>
      </c>
      <c r="L96" s="42" t="n">
        <f aca="false">F96</f>
        <v>0.02</v>
      </c>
      <c r="M96" s="38" t="n">
        <f aca="false">N96+O96</f>
        <v>0.4475</v>
      </c>
      <c r="N96" s="43" t="n">
        <f aca="false">H96</f>
        <v>0.3975</v>
      </c>
      <c r="O96" s="41" t="n">
        <f aca="false">I96</f>
        <v>0.05</v>
      </c>
      <c r="P96" s="41"/>
      <c r="Q96" s="42" t="n">
        <f aca="false">VLOOKUP(MONTH(A96),tblMthAdj,2,FALSE())</f>
        <v>0.03</v>
      </c>
      <c r="AA96" s="0" t="n">
        <f aca="false">[1]Tables!E$11</f>
        <v>-0.07</v>
      </c>
      <c r="AB96" s="0" t="n">
        <f aca="false">[1]Tables!F$11</f>
        <v>0.0597</v>
      </c>
      <c r="AC96" s="0" t="n">
        <f aca="false">[1]Tables!G$11</f>
        <v>0.02</v>
      </c>
      <c r="AD96" s="0" t="n">
        <f aca="false">[1]Tables!H$11</f>
        <v>0.185</v>
      </c>
      <c r="AE96" s="0" t="n">
        <f aca="false">[1]Tables!I$11</f>
        <v>0.011</v>
      </c>
      <c r="AF96" s="0" t="n">
        <f aca="false">((B96+AA96)/(1-AB96))-(B96+AA96)</f>
        <v>-0.00444432627884718</v>
      </c>
      <c r="AG96" s="0" t="n">
        <f aca="false">AC96+AD96+AE96</f>
        <v>0.216</v>
      </c>
      <c r="AI96" s="0" t="n">
        <f aca="false">[1]Tables!J$11</f>
        <v>0</v>
      </c>
      <c r="AJ96" s="0" t="n">
        <f aca="false">[1]Tables!K$11</f>
        <v>0</v>
      </c>
      <c r="AK96" s="0" t="n">
        <f aca="false">[1]Tables!L$11</f>
        <v>0</v>
      </c>
      <c r="AL96" s="0" t="n">
        <f aca="false">((B96+L96)/(1-AI96))-(B96+L96)</f>
        <v>0</v>
      </c>
      <c r="AM96" s="0" t="n">
        <f aca="false">AJ96+AK96</f>
        <v>0</v>
      </c>
      <c r="AO96" s="0" t="n">
        <f aca="false">[1]Tables!M$11</f>
        <v>-0.07</v>
      </c>
      <c r="AP96" s="0" t="n">
        <f aca="false">[1]Tables!N$11</f>
        <v>0.0667</v>
      </c>
      <c r="AQ96" s="0" t="n">
        <f aca="false">[1]Tables!O$11</f>
        <v>0.02</v>
      </c>
      <c r="AR96" s="0" t="n">
        <f aca="false">[1]Tables!P$11</f>
        <v>0.22</v>
      </c>
      <c r="AS96" s="0" t="n">
        <f aca="false">[1]Tables!Q$11</f>
        <v>0.011</v>
      </c>
      <c r="AT96" s="0" t="n">
        <f aca="false">(($B96+AO96)/(1-AP96))-($B96+AO96)</f>
        <v>-0.00500267866709525</v>
      </c>
      <c r="AU96" s="0" t="n">
        <f aca="false">AQ96+AR96+AS96</f>
        <v>0.251</v>
      </c>
      <c r="AW96" s="0" t="n">
        <f aca="false">[1]Tables!R$11</f>
        <v>0</v>
      </c>
      <c r="AX96" s="0" t="n">
        <f aca="false">[1]Tables!S$11</f>
        <v>0</v>
      </c>
      <c r="AY96" s="0" t="n">
        <f aca="false">[1]Tables!T$11</f>
        <v>0</v>
      </c>
      <c r="AZ96" s="0" t="n">
        <f aca="false">((B96+Z96)/(1-AW96))-(B96+Z96)</f>
        <v>0</v>
      </c>
      <c r="BA96" s="0" t="n">
        <f aca="false">AX96+AY96</f>
        <v>0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0.42</v>
      </c>
      <c r="E97" s="41" t="n">
        <f aca="false">+[1]TETCO_TRANSCO!E97</f>
        <v>0.4</v>
      </c>
      <c r="F97" s="42" t="n">
        <f aca="false">+[1]TETCO_TRANSCO!F97</f>
        <v>0.02</v>
      </c>
      <c r="G97" s="38" t="n">
        <f aca="false">H97+I97</f>
        <v>0.45</v>
      </c>
      <c r="H97" s="43" t="n">
        <f aca="false">+E97</f>
        <v>0.4</v>
      </c>
      <c r="I97" s="41" t="n">
        <f aca="false">+F97+Q97</f>
        <v>0.05</v>
      </c>
      <c r="J97" s="40" t="n">
        <f aca="false">K97+L97</f>
        <v>0.42</v>
      </c>
      <c r="K97" s="41" t="n">
        <f aca="false">E97</f>
        <v>0.4</v>
      </c>
      <c r="L97" s="42" t="n">
        <f aca="false">F97</f>
        <v>0.02</v>
      </c>
      <c r="M97" s="38" t="n">
        <f aca="false">N97+O97</f>
        <v>0.45</v>
      </c>
      <c r="N97" s="43" t="n">
        <f aca="false">H97</f>
        <v>0.4</v>
      </c>
      <c r="O97" s="41" t="n">
        <f aca="false">I97</f>
        <v>0.05</v>
      </c>
      <c r="P97" s="41"/>
      <c r="Q97" s="42" t="n">
        <f aca="false">VLOOKUP(MONTH(A97),tblMthAdj,2,FALSE())</f>
        <v>0.03</v>
      </c>
      <c r="AA97" s="0" t="n">
        <f aca="false">[1]Tables!E$12</f>
        <v>-0.07</v>
      </c>
      <c r="AB97" s="0" t="n">
        <f aca="false">[1]Tables!F$12</f>
        <v>0.0597</v>
      </c>
      <c r="AC97" s="0" t="n">
        <f aca="false">[1]Tables!G$12</f>
        <v>0.04</v>
      </c>
      <c r="AD97" s="0" t="n">
        <f aca="false">[1]Tables!H$12</f>
        <v>0.185</v>
      </c>
      <c r="AE97" s="0" t="n">
        <f aca="false">[1]Tables!I$12</f>
        <v>0.011</v>
      </c>
      <c r="AF97" s="0" t="n">
        <f aca="false">((B97+AA97)/(1-AB97))-(B97+AA97)</f>
        <v>-0.00444432627884718</v>
      </c>
      <c r="AG97" s="0" t="n">
        <f aca="false">AC97+AD97+AE97</f>
        <v>0.236</v>
      </c>
      <c r="AI97" s="0" t="n">
        <f aca="false">[1]Tables!J$12</f>
        <v>0</v>
      </c>
      <c r="AJ97" s="0" t="n">
        <f aca="false">[1]Tables!K$12</f>
        <v>0</v>
      </c>
      <c r="AK97" s="0" t="n">
        <f aca="false">[1]Tables!L$12</f>
        <v>0</v>
      </c>
      <c r="AL97" s="0" t="n">
        <f aca="false">((B97+L97)/(1-AI97))-(B97+L97)</f>
        <v>0</v>
      </c>
      <c r="AM97" s="0" t="n">
        <f aca="false">AJ97+AK97</f>
        <v>0</v>
      </c>
      <c r="AO97" s="0" t="n">
        <f aca="false">[1]Tables!M$12</f>
        <v>-0.07</v>
      </c>
      <c r="AP97" s="0" t="n">
        <f aca="false">[1]Tables!N$12</f>
        <v>0.0667</v>
      </c>
      <c r="AQ97" s="0" t="n">
        <f aca="false">[1]Tables!O$12</f>
        <v>0.04</v>
      </c>
      <c r="AR97" s="0" t="n">
        <f aca="false">[1]Tables!P$12</f>
        <v>0.22</v>
      </c>
      <c r="AS97" s="0" t="n">
        <f aca="false">[1]Tables!Q$12</f>
        <v>0.011</v>
      </c>
      <c r="AT97" s="0" t="n">
        <f aca="false">(($B97+AO97)/(1-AP97))-($B97+AO97)</f>
        <v>-0.00500267866709525</v>
      </c>
      <c r="AU97" s="0" t="n">
        <f aca="false">AQ97+AR97+AS97</f>
        <v>0.271</v>
      </c>
      <c r="AW97" s="0" t="n">
        <f aca="false">[1]Tables!R$12</f>
        <v>0</v>
      </c>
      <c r="AX97" s="0" t="n">
        <f aca="false">[1]Tables!S$12</f>
        <v>0</v>
      </c>
      <c r="AY97" s="0" t="n">
        <f aca="false">[1]Tables!T$12</f>
        <v>0</v>
      </c>
      <c r="AZ97" s="0" t="n">
        <f aca="false">((B97+Z97)/(1-AW97))-(B97+Z97)</f>
        <v>0</v>
      </c>
      <c r="BA97" s="0" t="n">
        <f aca="false">AX97+AY97</f>
        <v>0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0.605</v>
      </c>
      <c r="E98" s="48" t="n">
        <f aca="false">+[1]TETCO_TRANSCO!E98</f>
        <v>0.555</v>
      </c>
      <c r="F98" s="49" t="n">
        <f aca="false">+[1]TETCO_TRANSCO!F98</f>
        <v>0.05</v>
      </c>
      <c r="G98" s="50" t="n">
        <f aca="false">H98+I98</f>
        <v>0.695</v>
      </c>
      <c r="H98" s="51" t="n">
        <f aca="false">+E98</f>
        <v>0.555</v>
      </c>
      <c r="I98" s="48" t="n">
        <f aca="false">+F98+Q98</f>
        <v>0.14</v>
      </c>
      <c r="J98" s="47" t="n">
        <f aca="false">K98+L98</f>
        <v>0.605</v>
      </c>
      <c r="K98" s="48" t="n">
        <f aca="false">E98</f>
        <v>0.555</v>
      </c>
      <c r="L98" s="49" t="n">
        <f aca="false">F98</f>
        <v>0.05</v>
      </c>
      <c r="M98" s="50" t="n">
        <f aca="false">N98+O98</f>
        <v>0.695</v>
      </c>
      <c r="N98" s="51" t="n">
        <f aca="false">H98</f>
        <v>0.555</v>
      </c>
      <c r="O98" s="48" t="n">
        <f aca="false">I98</f>
        <v>0.14</v>
      </c>
      <c r="P98" s="48"/>
      <c r="Q98" s="49" t="n">
        <f aca="false">VLOOKUP(MONTH(A98),tblMthAdj,2,FALSE())</f>
        <v>0.09</v>
      </c>
      <c r="AA98" s="0" t="n">
        <f aca="false">[1]Tables!E$13</f>
        <v>-0.07</v>
      </c>
      <c r="AB98" s="0" t="n">
        <f aca="false">[1]Tables!F$13</f>
        <v>0.0699</v>
      </c>
      <c r="AC98" s="0" t="n">
        <f aca="false">[1]Tables!G$13</f>
        <v>0.41</v>
      </c>
      <c r="AD98" s="0" t="n">
        <f aca="false">[1]Tables!H$13</f>
        <v>0.185</v>
      </c>
      <c r="AE98" s="0" t="n">
        <f aca="false">[1]Tables!I$13</f>
        <v>0.011</v>
      </c>
      <c r="AF98" s="0" t="n">
        <f aca="false">((B98+AA98)/(1-AB98))-(B98+AA98)</f>
        <v>-0.00526072465326309</v>
      </c>
      <c r="AG98" s="0" t="n">
        <f aca="false">AC98+AD98+AE98</f>
        <v>0.606</v>
      </c>
      <c r="AI98" s="0" t="n">
        <f aca="false">[1]Tables!J$13</f>
        <v>0.0128</v>
      </c>
      <c r="AJ98" s="0" t="n">
        <f aca="false">[1]Tables!K$13</f>
        <v>0.1848</v>
      </c>
      <c r="AK98" s="0" t="n">
        <f aca="false">[1]Tables!L$13</f>
        <v>0</v>
      </c>
      <c r="AL98" s="0" t="n">
        <f aca="false">((B98+L98)/(1-AI98))-(B98+L98)</f>
        <v>0.000648298217179905</v>
      </c>
      <c r="AM98" s="0" t="n">
        <f aca="false">AJ98+AK98</f>
        <v>0.1848</v>
      </c>
      <c r="AO98" s="0" t="n">
        <f aca="false">[1]Tables!M$13</f>
        <v>-0.05</v>
      </c>
      <c r="AP98" s="0" t="n">
        <f aca="false">[1]Tables!N$13</f>
        <v>0.0782</v>
      </c>
      <c r="AQ98" s="0" t="n">
        <f aca="false">[1]Tables!O$13</f>
        <v>0.51</v>
      </c>
      <c r="AR98" s="0" t="n">
        <f aca="false">[1]Tables!P$13</f>
        <v>0.22</v>
      </c>
      <c r="AS98" s="0" t="n">
        <f aca="false">[1]Tables!Q$13</f>
        <v>0.011</v>
      </c>
      <c r="AT98" s="0" t="n">
        <f aca="false">(($B98+AO98)/(1-AP98))-($B98+AO98)</f>
        <v>-0.00424170101974399</v>
      </c>
      <c r="AU98" s="0" t="n">
        <f aca="false">AQ98+AR98+AS98</f>
        <v>0.741</v>
      </c>
      <c r="AW98" s="0" t="n">
        <f aca="false">[1]Tables!R$13</f>
        <v>0.0089</v>
      </c>
      <c r="AX98" s="0" t="n">
        <f aca="false">[1]Tables!S$13</f>
        <v>0.2176</v>
      </c>
      <c r="AY98" s="0" t="n">
        <f aca="false">[1]Tables!T$13</f>
        <v>0</v>
      </c>
      <c r="AZ98" s="0" t="n">
        <f aca="false">((B98+Z98)/(1-AW98))-(B98+Z98)</f>
        <v>0</v>
      </c>
      <c r="BA98" s="0" t="n">
        <f aca="false">AX98+AY98</f>
        <v>0.2176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0.96</v>
      </c>
      <c r="E99" s="41" t="n">
        <f aca="false">+[1]TETCO_TRANSCO!E99</f>
        <v>0.91</v>
      </c>
      <c r="F99" s="42" t="n">
        <f aca="false">+[1]TETCO_TRANSCO!F99</f>
        <v>0.05</v>
      </c>
      <c r="G99" s="38" t="n">
        <f aca="false">H99+I99</f>
        <v>1.2</v>
      </c>
      <c r="H99" s="43" t="n">
        <f aca="false">+E99</f>
        <v>0.91</v>
      </c>
      <c r="I99" s="41" t="n">
        <f aca="false">+F99+Q99</f>
        <v>0.29</v>
      </c>
      <c r="J99" s="40" t="n">
        <f aca="false">K99+L99</f>
        <v>0.96</v>
      </c>
      <c r="K99" s="41" t="n">
        <f aca="false">E99</f>
        <v>0.91</v>
      </c>
      <c r="L99" s="42" t="n">
        <f aca="false">F99</f>
        <v>0.05</v>
      </c>
      <c r="M99" s="38" t="n">
        <f aca="false">N99+O99</f>
        <v>1.2</v>
      </c>
      <c r="N99" s="43" t="n">
        <f aca="false">H99</f>
        <v>0.91</v>
      </c>
      <c r="O99" s="41" t="n">
        <f aca="false">I99</f>
        <v>0.29</v>
      </c>
      <c r="P99" s="41"/>
      <c r="Q99" s="42" t="n">
        <f aca="false">VLOOKUP(MONTH(A99),tblMthAdj,2,FALSE())</f>
        <v>0.24</v>
      </c>
      <c r="AA99" s="0" t="n">
        <f aca="false">[1]Tables!E$14</f>
        <v>-0.05</v>
      </c>
      <c r="AB99" s="0" t="n">
        <f aca="false">[1]Tables!F$14</f>
        <v>0.0699</v>
      </c>
      <c r="AC99" s="0" t="n">
        <f aca="false">[1]Tables!G$14</f>
        <v>0.41</v>
      </c>
      <c r="AD99" s="0" t="n">
        <f aca="false">[1]Tables!H$14</f>
        <v>0.185</v>
      </c>
      <c r="AE99" s="0" t="n">
        <f aca="false">[1]Tables!I$14</f>
        <v>0.011</v>
      </c>
      <c r="AF99" s="0" t="n">
        <f aca="false">((B99+AA99)/(1-AB99))-(B99+AA99)</f>
        <v>-0.00375766046661649</v>
      </c>
      <c r="AG99" s="0" t="n">
        <f aca="false">AC99+AD99+AE99</f>
        <v>0.606</v>
      </c>
      <c r="AI99" s="0" t="n">
        <f aca="false">[1]Tables!J$14</f>
        <v>0.0128</v>
      </c>
      <c r="AJ99" s="0" t="n">
        <f aca="false">[1]Tables!K$14</f>
        <v>0.1848</v>
      </c>
      <c r="AK99" s="0" t="n">
        <f aca="false">[1]Tables!L$14</f>
        <v>0</v>
      </c>
      <c r="AL99" s="0" t="n">
        <f aca="false">((B99+L99)/(1-AI99))-(B99+L99)</f>
        <v>0.000648298217179905</v>
      </c>
      <c r="AM99" s="0" t="n">
        <f aca="false">AJ99+AK99</f>
        <v>0.1848</v>
      </c>
      <c r="AO99" s="0" t="n">
        <f aca="false">[1]Tables!M$14</f>
        <v>-0.05</v>
      </c>
      <c r="AP99" s="0" t="n">
        <f aca="false">[1]Tables!N$14</f>
        <v>0.0782</v>
      </c>
      <c r="AQ99" s="0" t="n">
        <f aca="false">[1]Tables!O$14</f>
        <v>0.51</v>
      </c>
      <c r="AR99" s="0" t="n">
        <f aca="false">[1]Tables!P$14</f>
        <v>0.22</v>
      </c>
      <c r="AS99" s="0" t="n">
        <f aca="false">[1]Tables!Q$14</f>
        <v>0.011</v>
      </c>
      <c r="AT99" s="0" t="n">
        <f aca="false">(($B99+AO99)/(1-AP99))-($B99+AO99)</f>
        <v>-0.00424170101974399</v>
      </c>
      <c r="AU99" s="0" t="n">
        <f aca="false">AQ99+AR99+AS99</f>
        <v>0.741</v>
      </c>
      <c r="AW99" s="0" t="n">
        <f aca="false">[1]Tables!R$14</f>
        <v>0.0089</v>
      </c>
      <c r="AX99" s="0" t="n">
        <f aca="false">[1]Tables!S$14</f>
        <v>0.2176</v>
      </c>
      <c r="AY99" s="0" t="n">
        <f aca="false">[1]Tables!T$14</f>
        <v>0</v>
      </c>
      <c r="AZ99" s="0" t="n">
        <f aca="false">((B99+Z99)/(1-AW99))-(B99+Z99)</f>
        <v>0</v>
      </c>
      <c r="BA99" s="0" t="n">
        <f aca="false">AX99+AY99</f>
        <v>0.2176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1.265</v>
      </c>
      <c r="E100" s="41" t="n">
        <f aca="false">+[1]TETCO_TRANSCO!E100</f>
        <v>1.215</v>
      </c>
      <c r="F100" s="42" t="n">
        <f aca="false">+[1]TETCO_TRANSCO!F100</f>
        <v>0.05</v>
      </c>
      <c r="G100" s="38" t="n">
        <f aca="false">H100+I100</f>
        <v>1.535</v>
      </c>
      <c r="H100" s="43" t="n">
        <f aca="false">+E100</f>
        <v>1.215</v>
      </c>
      <c r="I100" s="41" t="n">
        <f aca="false">+F100+Q100</f>
        <v>0.32</v>
      </c>
      <c r="J100" s="40" t="n">
        <f aca="false">K100+L100</f>
        <v>1.265</v>
      </c>
      <c r="K100" s="41" t="n">
        <f aca="false">E100</f>
        <v>1.215</v>
      </c>
      <c r="L100" s="42" t="n">
        <f aca="false">F100</f>
        <v>0.05</v>
      </c>
      <c r="M100" s="38" t="n">
        <f aca="false">N100+O100</f>
        <v>1.535</v>
      </c>
      <c r="N100" s="43" t="n">
        <f aca="false">H100</f>
        <v>1.215</v>
      </c>
      <c r="O100" s="41" t="n">
        <f aca="false">I100</f>
        <v>0.32</v>
      </c>
      <c r="P100" s="41"/>
      <c r="Q100" s="42" t="n">
        <f aca="false">VLOOKUP(MONTH(A100),tblMthAdj,2,FALSE())</f>
        <v>0.27</v>
      </c>
      <c r="AA100" s="0" t="n">
        <f aca="false">[1]Tables!E$3</f>
        <v>-0.05</v>
      </c>
      <c r="AB100" s="0" t="n">
        <f aca="false">[1]Tables!F$3</f>
        <v>0.0699</v>
      </c>
      <c r="AC100" s="0" t="n">
        <f aca="false">[1]Tables!G$3</f>
        <v>0.41</v>
      </c>
      <c r="AD100" s="0" t="n">
        <f aca="false">[1]Tables!H$3</f>
        <v>0.185</v>
      </c>
      <c r="AE100" s="0" t="n">
        <f aca="false">[1]Tables!I$3</f>
        <v>0.011</v>
      </c>
      <c r="AF100" s="0" t="n">
        <f aca="false">((B100+AA100)/(1-AB100))-(B100+AA100)</f>
        <v>-0.00375766046661649</v>
      </c>
      <c r="AG100" s="0" t="n">
        <f aca="false">AC100+AD100+AE100</f>
        <v>0.606</v>
      </c>
      <c r="AI100" s="0" t="n">
        <f aca="false">[1]Tables!J$3</f>
        <v>0.0128</v>
      </c>
      <c r="AJ100" s="0" t="n">
        <f aca="false">[1]Tables!K$3</f>
        <v>0.1848</v>
      </c>
      <c r="AK100" s="0" t="n">
        <f aca="false">[1]Tables!L$3</f>
        <v>0</v>
      </c>
      <c r="AL100" s="0" t="n">
        <f aca="false">((B100+L100)/(1-AI100))-(B100+L100)</f>
        <v>0.000648298217179905</v>
      </c>
      <c r="AM100" s="0" t="n">
        <f aca="false">AJ100+AK100</f>
        <v>0.1848</v>
      </c>
      <c r="AO100" s="0" t="n">
        <f aca="false">[1]Tables!M$3</f>
        <v>-0.05</v>
      </c>
      <c r="AP100" s="0" t="n">
        <f aca="false">[1]Tables!N$3</f>
        <v>0.0782</v>
      </c>
      <c r="AQ100" s="0" t="n">
        <f aca="false">[1]Tables!O$3</f>
        <v>0.51</v>
      </c>
      <c r="AR100" s="0" t="n">
        <f aca="false">[1]Tables!P$3</f>
        <v>0.22</v>
      </c>
      <c r="AS100" s="0" t="n">
        <f aca="false">[1]Tables!Q$3</f>
        <v>0.011</v>
      </c>
      <c r="AT100" s="0" t="n">
        <f aca="false">(($B100+AO100)/(1-AP100))-($B100+AO100)</f>
        <v>-0.00424170101974399</v>
      </c>
      <c r="AU100" s="0" t="n">
        <f aca="false">AQ100+AR100+AS100</f>
        <v>0.741</v>
      </c>
      <c r="AW100" s="0" t="n">
        <f aca="false">[1]Tables!R$3</f>
        <v>0.0089</v>
      </c>
      <c r="AX100" s="0" t="n">
        <f aca="false">[1]Tables!S$3</f>
        <v>0.2176</v>
      </c>
      <c r="AY100" s="0" t="n">
        <f aca="false">[1]Tables!T$3</f>
        <v>0</v>
      </c>
      <c r="AZ100" s="0" t="n">
        <f aca="false">((B100+Z100)/(1-AW100))-(B100+Z100)</f>
        <v>0</v>
      </c>
      <c r="BA100" s="0" t="n">
        <f aca="false">AX100+AY100</f>
        <v>0.2176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1.265</v>
      </c>
      <c r="E101" s="41" t="n">
        <f aca="false">+[1]TETCO_TRANSCO!E101</f>
        <v>1.215</v>
      </c>
      <c r="F101" s="42" t="n">
        <f aca="false">+[1]TETCO_TRANSCO!F101</f>
        <v>0.05</v>
      </c>
      <c r="G101" s="38" t="n">
        <f aca="false">H101+I101</f>
        <v>1.535</v>
      </c>
      <c r="H101" s="43" t="n">
        <f aca="false">+E101</f>
        <v>1.215</v>
      </c>
      <c r="I101" s="41" t="n">
        <f aca="false">+F101+Q101</f>
        <v>0.32</v>
      </c>
      <c r="J101" s="40" t="n">
        <f aca="false">K101+L101</f>
        <v>1.265</v>
      </c>
      <c r="K101" s="41" t="n">
        <f aca="false">E101</f>
        <v>1.215</v>
      </c>
      <c r="L101" s="42" t="n">
        <f aca="false">F101</f>
        <v>0.05</v>
      </c>
      <c r="M101" s="38" t="n">
        <f aca="false">N101+O101</f>
        <v>1.535</v>
      </c>
      <c r="N101" s="43" t="n">
        <f aca="false">H101</f>
        <v>1.215</v>
      </c>
      <c r="O101" s="41" t="n">
        <f aca="false">I101</f>
        <v>0.32</v>
      </c>
      <c r="P101" s="41"/>
      <c r="Q101" s="42" t="n">
        <f aca="false">VLOOKUP(MONTH(A101),tblMthAdj,2,FALSE())</f>
        <v>0.27</v>
      </c>
      <c r="AA101" s="0" t="n">
        <f aca="false">[1]Tables!E$4</f>
        <v>-0.05</v>
      </c>
      <c r="AB101" s="0" t="n">
        <f aca="false">[1]Tables!F$4</f>
        <v>0.0699</v>
      </c>
      <c r="AC101" s="0" t="n">
        <f aca="false">[1]Tables!G$4</f>
        <v>0.41</v>
      </c>
      <c r="AD101" s="0" t="n">
        <f aca="false">[1]Tables!H$4</f>
        <v>0.185</v>
      </c>
      <c r="AE101" s="0" t="n">
        <f aca="false">[1]Tables!I$4</f>
        <v>0.011</v>
      </c>
      <c r="AF101" s="0" t="n">
        <f aca="false">((B101+AA101)/(1-AB101))-(B101+AA101)</f>
        <v>-0.00375766046661649</v>
      </c>
      <c r="AG101" s="0" t="n">
        <f aca="false">AC101+AD101+AE101</f>
        <v>0.606</v>
      </c>
      <c r="AI101" s="0" t="n">
        <f aca="false">[1]Tables!J$4</f>
        <v>0.0128</v>
      </c>
      <c r="AJ101" s="0" t="n">
        <f aca="false">[1]Tables!K$4</f>
        <v>0.1848</v>
      </c>
      <c r="AK101" s="0" t="n">
        <f aca="false">[1]Tables!L$4</f>
        <v>0</v>
      </c>
      <c r="AL101" s="0" t="n">
        <f aca="false">((B101+L101)/(1-AI101))-(B101+L101)</f>
        <v>0.000648298217179905</v>
      </c>
      <c r="AM101" s="0" t="n">
        <f aca="false">AJ101+AK101</f>
        <v>0.1848</v>
      </c>
      <c r="AO101" s="0" t="n">
        <f aca="false">[1]Tables!M$4</f>
        <v>-0.05</v>
      </c>
      <c r="AP101" s="0" t="n">
        <f aca="false">[1]Tables!N$4</f>
        <v>0.0782</v>
      </c>
      <c r="AQ101" s="0" t="n">
        <f aca="false">[1]Tables!O$4</f>
        <v>0.51</v>
      </c>
      <c r="AR101" s="0" t="n">
        <f aca="false">[1]Tables!P$4</f>
        <v>0.22</v>
      </c>
      <c r="AS101" s="0" t="n">
        <f aca="false">[1]Tables!Q$4</f>
        <v>0.011</v>
      </c>
      <c r="AT101" s="0" t="n">
        <f aca="false">(($B101+AO101)/(1-AP101))-($B101+AO101)</f>
        <v>-0.00424170101974399</v>
      </c>
      <c r="AU101" s="0" t="n">
        <f aca="false">AQ101+AR101+AS101</f>
        <v>0.741</v>
      </c>
      <c r="AW101" s="0" t="n">
        <f aca="false">[1]Tables!R$4</f>
        <v>0.0089</v>
      </c>
      <c r="AX101" s="0" t="n">
        <f aca="false">[1]Tables!S$4</f>
        <v>0.2176</v>
      </c>
      <c r="AY101" s="0" t="n">
        <f aca="false">[1]Tables!T$4</f>
        <v>0</v>
      </c>
      <c r="AZ101" s="0" t="n">
        <f aca="false">((B101+Z101)/(1-AW101))-(B101+Z101)</f>
        <v>0</v>
      </c>
      <c r="BA101" s="0" t="n">
        <f aca="false">AX101+AY101</f>
        <v>0.2176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0.705</v>
      </c>
      <c r="E102" s="41" t="n">
        <f aca="false">+[1]TETCO_TRANSCO!E102</f>
        <v>0.655</v>
      </c>
      <c r="F102" s="42" t="n">
        <f aca="false">+[1]TETCO_TRANSCO!F102</f>
        <v>0.05</v>
      </c>
      <c r="G102" s="38" t="n">
        <f aca="false">H102+I102</f>
        <v>0.805</v>
      </c>
      <c r="H102" s="43" t="n">
        <f aca="false">+E102</f>
        <v>0.655</v>
      </c>
      <c r="I102" s="41" t="n">
        <f aca="false">+F102+Q102</f>
        <v>0.15</v>
      </c>
      <c r="J102" s="40" t="n">
        <f aca="false">K102+L102</f>
        <v>0.705</v>
      </c>
      <c r="K102" s="41" t="n">
        <f aca="false">E102</f>
        <v>0.655</v>
      </c>
      <c r="L102" s="42" t="n">
        <f aca="false">F102</f>
        <v>0.05</v>
      </c>
      <c r="M102" s="38" t="n">
        <f aca="false">N102+O102</f>
        <v>0.805</v>
      </c>
      <c r="N102" s="43" t="n">
        <f aca="false">H102</f>
        <v>0.655</v>
      </c>
      <c r="O102" s="41" t="n">
        <f aca="false">I102</f>
        <v>0.15</v>
      </c>
      <c r="P102" s="41"/>
      <c r="Q102" s="42" t="n">
        <f aca="false">VLOOKUP(MONTH(A102),tblMthAdj,2,FALSE())</f>
        <v>0.1</v>
      </c>
      <c r="AA102" s="0" t="n">
        <f aca="false">[1]Tables!E$5</f>
        <v>-0.05</v>
      </c>
      <c r="AB102" s="0" t="n">
        <f aca="false">[1]Tables!F$5</f>
        <v>0.0699</v>
      </c>
      <c r="AC102" s="0" t="n">
        <f aca="false">[1]Tables!G$5</f>
        <v>0.41</v>
      </c>
      <c r="AD102" s="0" t="n">
        <f aca="false">[1]Tables!H$5</f>
        <v>0.185</v>
      </c>
      <c r="AE102" s="0" t="n">
        <f aca="false">[1]Tables!I$5</f>
        <v>0.011</v>
      </c>
      <c r="AF102" s="0" t="n">
        <f aca="false">((B102+AA102)/(1-AB102))-(B102+AA102)</f>
        <v>-0.00375766046661649</v>
      </c>
      <c r="AG102" s="0" t="n">
        <f aca="false">AC102+AD102+AE102</f>
        <v>0.606</v>
      </c>
      <c r="AI102" s="0" t="n">
        <f aca="false">[1]Tables!J$5</f>
        <v>0.0128</v>
      </c>
      <c r="AJ102" s="0" t="n">
        <f aca="false">[1]Tables!K$5</f>
        <v>0.1848</v>
      </c>
      <c r="AK102" s="0" t="n">
        <f aca="false">[1]Tables!L$5</f>
        <v>0</v>
      </c>
      <c r="AL102" s="0" t="n">
        <f aca="false">((B102+L102)/(1-AI102))-(B102+L102)</f>
        <v>0.000648298217179905</v>
      </c>
      <c r="AM102" s="0" t="n">
        <f aca="false">AJ102+AK102</f>
        <v>0.1848</v>
      </c>
      <c r="AO102" s="0" t="n">
        <f aca="false">[1]Tables!M$5</f>
        <v>-0.05</v>
      </c>
      <c r="AP102" s="0" t="n">
        <f aca="false">[1]Tables!N$5</f>
        <v>0.0782</v>
      </c>
      <c r="AQ102" s="0" t="n">
        <f aca="false">[1]Tables!O$5</f>
        <v>0.51</v>
      </c>
      <c r="AR102" s="0" t="n">
        <f aca="false">[1]Tables!P$5</f>
        <v>0.22</v>
      </c>
      <c r="AS102" s="0" t="n">
        <f aca="false">[1]Tables!Q$5</f>
        <v>0.011</v>
      </c>
      <c r="AT102" s="0" t="n">
        <f aca="false">(($B102+AO102)/(1-AP102))-($B102+AO102)</f>
        <v>-0.00424170101974399</v>
      </c>
      <c r="AU102" s="0" t="n">
        <f aca="false">AQ102+AR102+AS102</f>
        <v>0.741</v>
      </c>
      <c r="AW102" s="0" t="n">
        <f aca="false">[1]Tables!R$5</f>
        <v>0.0089</v>
      </c>
      <c r="AX102" s="0" t="n">
        <f aca="false">[1]Tables!S$5</f>
        <v>0.2176</v>
      </c>
      <c r="AY102" s="0" t="n">
        <f aca="false">[1]Tables!T$5</f>
        <v>0</v>
      </c>
      <c r="AZ102" s="0" t="n">
        <f aca="false">((B102+Z102)/(1-AW102))-(B102+Z102)</f>
        <v>0</v>
      </c>
      <c r="BA102" s="0" t="n">
        <f aca="false">AX102+AY102</f>
        <v>0.2176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0.455</v>
      </c>
      <c r="E103" s="48" t="n">
        <f aca="false">+[1]TETCO_TRANSCO!E103</f>
        <v>0.435</v>
      </c>
      <c r="F103" s="49" t="n">
        <f aca="false">+[1]TETCO_TRANSCO!F103</f>
        <v>0.02</v>
      </c>
      <c r="G103" s="50" t="n">
        <f aca="false">H103+I103</f>
        <v>0.485</v>
      </c>
      <c r="H103" s="51" t="n">
        <f aca="false">+E103</f>
        <v>0.435</v>
      </c>
      <c r="I103" s="48" t="n">
        <f aca="false">+F103+Q103</f>
        <v>0.05</v>
      </c>
      <c r="J103" s="47" t="n">
        <f aca="false">K103+L103</f>
        <v>0.455</v>
      </c>
      <c r="K103" s="48" t="n">
        <f aca="false">E103</f>
        <v>0.435</v>
      </c>
      <c r="L103" s="49" t="n">
        <f aca="false">F103</f>
        <v>0.02</v>
      </c>
      <c r="M103" s="50" t="n">
        <f aca="false">N103+O103</f>
        <v>0.485</v>
      </c>
      <c r="N103" s="51" t="n">
        <f aca="false">H103</f>
        <v>0.435</v>
      </c>
      <c r="O103" s="48" t="n">
        <f aca="false">I103</f>
        <v>0.05</v>
      </c>
      <c r="P103" s="48"/>
      <c r="Q103" s="49" t="n">
        <f aca="false">VLOOKUP(MONTH(A103),tblMthAdj,2,FALSE())</f>
        <v>0.03</v>
      </c>
      <c r="AA103" s="0" t="n">
        <f aca="false">[1]Tables!E$6</f>
        <v>-0.07</v>
      </c>
      <c r="AB103" s="0" t="n">
        <f aca="false">[1]Tables!F$6</f>
        <v>0.0597</v>
      </c>
      <c r="AC103" s="0" t="n">
        <f aca="false">[1]Tables!G$6</f>
        <v>0.04</v>
      </c>
      <c r="AD103" s="0" t="n">
        <f aca="false">[1]Tables!H$6</f>
        <v>0.185</v>
      </c>
      <c r="AE103" s="0" t="n">
        <f aca="false">[1]Tables!I$6</f>
        <v>0.011</v>
      </c>
      <c r="AF103" s="0" t="n">
        <f aca="false">((B103+AA103)/(1-AB103))-(B103+AA103)</f>
        <v>-0.00444432627884718</v>
      </c>
      <c r="AG103" s="0" t="n">
        <f aca="false">AC103+AD103+AE103</f>
        <v>0.236</v>
      </c>
      <c r="AI103" s="0" t="n">
        <f aca="false">[1]Tables!J$6</f>
        <v>0</v>
      </c>
      <c r="AJ103" s="0" t="n">
        <f aca="false">[1]Tables!K$6</f>
        <v>0</v>
      </c>
      <c r="AK103" s="0" t="n">
        <f aca="false">[1]Tables!L$6</f>
        <v>0</v>
      </c>
      <c r="AL103" s="0" t="n">
        <f aca="false">((B103+L103)/(1-AI103))-(B103+L103)</f>
        <v>0</v>
      </c>
      <c r="AM103" s="0" t="n">
        <f aca="false">AJ103+AK103</f>
        <v>0</v>
      </c>
      <c r="AO103" s="0" t="n">
        <f aca="false">[1]Tables!M$6</f>
        <v>-0.07</v>
      </c>
      <c r="AP103" s="0" t="n">
        <f aca="false">[1]Tables!N$6</f>
        <v>0.0667</v>
      </c>
      <c r="AQ103" s="0" t="n">
        <f aca="false">[1]Tables!O$6</f>
        <v>0.04</v>
      </c>
      <c r="AR103" s="0" t="n">
        <f aca="false">[1]Tables!P$6</f>
        <v>0.22</v>
      </c>
      <c r="AS103" s="0" t="n">
        <f aca="false">[1]Tables!Q$6</f>
        <v>0.011</v>
      </c>
      <c r="AT103" s="0" t="n">
        <f aca="false">(($B103+AO103)/(1-AP103))-($B103+AO103)</f>
        <v>-0.00500267866709525</v>
      </c>
      <c r="AU103" s="0" t="n">
        <f aca="false">AQ103+AR103+AS103</f>
        <v>0.271</v>
      </c>
      <c r="AW103" s="0" t="n">
        <f aca="false">[1]Tables!R$6</f>
        <v>0</v>
      </c>
      <c r="AX103" s="0" t="n">
        <f aca="false">[1]Tables!S$6</f>
        <v>0</v>
      </c>
      <c r="AY103" s="0" t="n">
        <f aca="false">[1]Tables!T$6</f>
        <v>0</v>
      </c>
      <c r="AZ103" s="0" t="n">
        <f aca="false">((B103+Z103)/(1-AW103))-(B103+Z103)</f>
        <v>0</v>
      </c>
      <c r="BA103" s="0" t="n">
        <f aca="false">AX103+AY103</f>
        <v>0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0.405</v>
      </c>
      <c r="E104" s="41" t="n">
        <f aca="false">+[1]TETCO_TRANSCO!E104</f>
        <v>0.385</v>
      </c>
      <c r="F104" s="42" t="n">
        <f aca="false">+[1]TETCO_TRANSCO!F104</f>
        <v>0.02</v>
      </c>
      <c r="G104" s="38" t="n">
        <f aca="false">H104+I104</f>
        <v>0.435</v>
      </c>
      <c r="H104" s="43" t="n">
        <f aca="false">+E104</f>
        <v>0.385</v>
      </c>
      <c r="I104" s="41" t="n">
        <f aca="false">+F104+Q104</f>
        <v>0.05</v>
      </c>
      <c r="J104" s="40" t="n">
        <f aca="false">K104+L104</f>
        <v>0.405</v>
      </c>
      <c r="K104" s="41" t="n">
        <f aca="false">E104</f>
        <v>0.385</v>
      </c>
      <c r="L104" s="42" t="n">
        <f aca="false">F104</f>
        <v>0.02</v>
      </c>
      <c r="M104" s="38" t="n">
        <f aca="false">N104+O104</f>
        <v>0.435</v>
      </c>
      <c r="N104" s="43" t="n">
        <f aca="false">H104</f>
        <v>0.385</v>
      </c>
      <c r="O104" s="41" t="n">
        <f aca="false">I104</f>
        <v>0.05</v>
      </c>
      <c r="P104" s="41"/>
      <c r="Q104" s="42" t="n">
        <f aca="false">VLOOKUP(MONTH(A104),tblMthAdj,2,FALSE())</f>
        <v>0.03</v>
      </c>
      <c r="AA104" s="0" t="n">
        <f aca="false">[1]Tables!E$7</f>
        <v>-0.07</v>
      </c>
      <c r="AB104" s="0" t="n">
        <f aca="false">[1]Tables!F$7</f>
        <v>0.0597</v>
      </c>
      <c r="AC104" s="0" t="n">
        <f aca="false">[1]Tables!G$7</f>
        <v>0.02</v>
      </c>
      <c r="AD104" s="0" t="n">
        <f aca="false">[1]Tables!H$7</f>
        <v>0.185</v>
      </c>
      <c r="AE104" s="0" t="n">
        <f aca="false">[1]Tables!I$7</f>
        <v>0.011</v>
      </c>
      <c r="AF104" s="0" t="n">
        <f aca="false">((B104+AA104)/(1-AB104))-(B104+AA104)</f>
        <v>-0.00444432627884718</v>
      </c>
      <c r="AG104" s="0" t="n">
        <f aca="false">AC104+AD104+AE104</f>
        <v>0.216</v>
      </c>
      <c r="AI104" s="0" t="n">
        <f aca="false">[1]Tables!J$7</f>
        <v>0</v>
      </c>
      <c r="AJ104" s="0" t="n">
        <f aca="false">[1]Tables!K$7</f>
        <v>0</v>
      </c>
      <c r="AK104" s="0" t="n">
        <f aca="false">[1]Tables!L$7</f>
        <v>0</v>
      </c>
      <c r="AL104" s="0" t="n">
        <f aca="false">((B104+L104)/(1-AI104))-(B104+L104)</f>
        <v>0</v>
      </c>
      <c r="AM104" s="0" t="n">
        <f aca="false">AJ104+AK104</f>
        <v>0</v>
      </c>
      <c r="AO104" s="0" t="n">
        <f aca="false">[1]Tables!M$7</f>
        <v>-0.07</v>
      </c>
      <c r="AP104" s="0" t="n">
        <f aca="false">[1]Tables!N$7</f>
        <v>0.0667</v>
      </c>
      <c r="AQ104" s="0" t="n">
        <f aca="false">[1]Tables!O$7</f>
        <v>0.02</v>
      </c>
      <c r="AR104" s="0" t="n">
        <f aca="false">[1]Tables!P$7</f>
        <v>0.22</v>
      </c>
      <c r="AS104" s="0" t="n">
        <f aca="false">[1]Tables!Q$7</f>
        <v>0.011</v>
      </c>
      <c r="AT104" s="0" t="n">
        <f aca="false">(($B104+AO104)/(1-AP104))-($B104+AO104)</f>
        <v>-0.00500267866709525</v>
      </c>
      <c r="AU104" s="0" t="n">
        <f aca="false">AQ104+AR104+AS104</f>
        <v>0.251</v>
      </c>
      <c r="AW104" s="0" t="n">
        <f aca="false">[1]Tables!R$7</f>
        <v>0</v>
      </c>
      <c r="AX104" s="0" t="n">
        <f aca="false">[1]Tables!S$7</f>
        <v>0</v>
      </c>
      <c r="AY104" s="0" t="n">
        <f aca="false">[1]Tables!T$7</f>
        <v>0</v>
      </c>
      <c r="AZ104" s="0" t="n">
        <f aca="false">((B104+Z104)/(1-AW104))-(B104+Z104)</f>
        <v>0</v>
      </c>
      <c r="BA104" s="0" t="n">
        <f aca="false">AX104+AY104</f>
        <v>0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0.405</v>
      </c>
      <c r="E105" s="41" t="n">
        <f aca="false">+[1]TETCO_TRANSCO!E105</f>
        <v>0.385</v>
      </c>
      <c r="F105" s="42" t="n">
        <f aca="false">+[1]TETCO_TRANSCO!F105</f>
        <v>0.02</v>
      </c>
      <c r="G105" s="38" t="n">
        <f aca="false">H105+I105</f>
        <v>0.445</v>
      </c>
      <c r="H105" s="43" t="n">
        <f aca="false">+E105</f>
        <v>0.385</v>
      </c>
      <c r="I105" s="41" t="n">
        <f aca="false">+F105+Q105</f>
        <v>0.06</v>
      </c>
      <c r="J105" s="40" t="n">
        <f aca="false">K105+L105</f>
        <v>0.405</v>
      </c>
      <c r="K105" s="41" t="n">
        <f aca="false">E105</f>
        <v>0.385</v>
      </c>
      <c r="L105" s="42" t="n">
        <f aca="false">F105</f>
        <v>0.02</v>
      </c>
      <c r="M105" s="38" t="n">
        <f aca="false">N105+O105</f>
        <v>0.445</v>
      </c>
      <c r="N105" s="43" t="n">
        <f aca="false">H105</f>
        <v>0.385</v>
      </c>
      <c r="O105" s="41" t="n">
        <f aca="false">I105</f>
        <v>0.06</v>
      </c>
      <c r="P105" s="41"/>
      <c r="Q105" s="42" t="n">
        <f aca="false">VLOOKUP(MONTH(A105),tblMthAdj,2,FALSE())</f>
        <v>0.04</v>
      </c>
      <c r="AA105" s="0" t="n">
        <f aca="false">[1]Tables!E$8</f>
        <v>-0.07</v>
      </c>
      <c r="AB105" s="0" t="n">
        <f aca="false">[1]Tables!F$8</f>
        <v>0.0597</v>
      </c>
      <c r="AC105" s="0" t="n">
        <f aca="false">[1]Tables!G$8</f>
        <v>0.02</v>
      </c>
      <c r="AD105" s="0" t="n">
        <f aca="false">[1]Tables!H$8</f>
        <v>0.185</v>
      </c>
      <c r="AE105" s="0" t="n">
        <f aca="false">[1]Tables!I$8</f>
        <v>0.011</v>
      </c>
      <c r="AF105" s="0" t="n">
        <f aca="false">((B105+AA105)/(1-AB105))-(B105+AA105)</f>
        <v>-0.00444432627884718</v>
      </c>
      <c r="AG105" s="0" t="n">
        <f aca="false">AC105+AD105+AE105</f>
        <v>0.216</v>
      </c>
      <c r="AI105" s="0" t="n">
        <f aca="false">[1]Tables!J$8</f>
        <v>0</v>
      </c>
      <c r="AJ105" s="0" t="n">
        <f aca="false">[1]Tables!K$8</f>
        <v>0</v>
      </c>
      <c r="AK105" s="0" t="n">
        <f aca="false">[1]Tables!L$8</f>
        <v>0</v>
      </c>
      <c r="AL105" s="0" t="n">
        <f aca="false">((B105+L105)/(1-AI105))-(B105+L105)</f>
        <v>0</v>
      </c>
      <c r="AM105" s="0" t="n">
        <f aca="false">AJ105+AK105</f>
        <v>0</v>
      </c>
      <c r="AO105" s="0" t="n">
        <f aca="false">[1]Tables!M$8</f>
        <v>-0.07</v>
      </c>
      <c r="AP105" s="0" t="n">
        <f aca="false">[1]Tables!N$8</f>
        <v>0.0667</v>
      </c>
      <c r="AQ105" s="0" t="n">
        <f aca="false">[1]Tables!O$8</f>
        <v>0.02</v>
      </c>
      <c r="AR105" s="0" t="n">
        <f aca="false">[1]Tables!P$8</f>
        <v>0.22</v>
      </c>
      <c r="AS105" s="0" t="n">
        <f aca="false">[1]Tables!Q$8</f>
        <v>0.011</v>
      </c>
      <c r="AT105" s="0" t="n">
        <f aca="false">(($B105+AO105)/(1-AP105))-($B105+AO105)</f>
        <v>-0.00500267866709525</v>
      </c>
      <c r="AU105" s="0" t="n">
        <f aca="false">AQ105+AR105+AS105</f>
        <v>0.251</v>
      </c>
      <c r="AW105" s="0" t="n">
        <f aca="false">[1]Tables!R$8</f>
        <v>0</v>
      </c>
      <c r="AX105" s="0" t="n">
        <f aca="false">[1]Tables!S$8</f>
        <v>0</v>
      </c>
      <c r="AY105" s="0" t="n">
        <f aca="false">[1]Tables!T$8</f>
        <v>0</v>
      </c>
      <c r="AZ105" s="0" t="n">
        <f aca="false">((B105+Z105)/(1-AW105))-(B105+Z105)</f>
        <v>0</v>
      </c>
      <c r="BA105" s="0" t="n">
        <f aca="false">AX105+AY105</f>
        <v>0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0.4175</v>
      </c>
      <c r="E106" s="41" t="n">
        <f aca="false">+[1]TETCO_TRANSCO!E106</f>
        <v>0.3975</v>
      </c>
      <c r="F106" s="42" t="n">
        <f aca="false">+[1]TETCO_TRANSCO!F106</f>
        <v>0.02</v>
      </c>
      <c r="G106" s="38" t="n">
        <f aca="false">H106+I106</f>
        <v>0.4675</v>
      </c>
      <c r="H106" s="43" t="n">
        <f aca="false">+E106</f>
        <v>0.3975</v>
      </c>
      <c r="I106" s="41" t="n">
        <f aca="false">+F106+Q106</f>
        <v>0.07</v>
      </c>
      <c r="J106" s="40" t="n">
        <f aca="false">K106+L106</f>
        <v>0.4175</v>
      </c>
      <c r="K106" s="41" t="n">
        <f aca="false">E106</f>
        <v>0.3975</v>
      </c>
      <c r="L106" s="42" t="n">
        <f aca="false">F106</f>
        <v>0.02</v>
      </c>
      <c r="M106" s="38" t="n">
        <f aca="false">N106+O106</f>
        <v>0.4675</v>
      </c>
      <c r="N106" s="43" t="n">
        <f aca="false">H106</f>
        <v>0.3975</v>
      </c>
      <c r="O106" s="41" t="n">
        <f aca="false">I106</f>
        <v>0.07</v>
      </c>
      <c r="P106" s="41"/>
      <c r="Q106" s="42" t="n">
        <f aca="false">VLOOKUP(MONTH(A106),tblMthAdj,2,FALSE())</f>
        <v>0.05</v>
      </c>
      <c r="AA106" s="0" t="n">
        <f aca="false">[1]Tables!E$9</f>
        <v>-0.07</v>
      </c>
      <c r="AB106" s="0" t="n">
        <f aca="false">[1]Tables!F$9</f>
        <v>0.0597</v>
      </c>
      <c r="AC106" s="0" t="n">
        <f aca="false">[1]Tables!G$9</f>
        <v>0.02</v>
      </c>
      <c r="AD106" s="0" t="n">
        <f aca="false">[1]Tables!H$9</f>
        <v>0.185</v>
      </c>
      <c r="AE106" s="0" t="n">
        <f aca="false">[1]Tables!I$9</f>
        <v>0.011</v>
      </c>
      <c r="AF106" s="0" t="n">
        <f aca="false">((B106+AA106)/(1-AB106))-(B106+AA106)</f>
        <v>-0.00444432627884718</v>
      </c>
      <c r="AG106" s="0" t="n">
        <f aca="false">AC106+AD106+AE106</f>
        <v>0.216</v>
      </c>
      <c r="AI106" s="0" t="n">
        <f aca="false">[1]Tables!J$9</f>
        <v>0</v>
      </c>
      <c r="AJ106" s="0" t="n">
        <f aca="false">[1]Tables!K$9</f>
        <v>0</v>
      </c>
      <c r="AK106" s="0" t="n">
        <f aca="false">[1]Tables!L$9</f>
        <v>0</v>
      </c>
      <c r="AL106" s="0" t="n">
        <f aca="false">((B106+L106)/(1-AI106))-(B106+L106)</f>
        <v>0</v>
      </c>
      <c r="AM106" s="0" t="n">
        <f aca="false">AJ106+AK106</f>
        <v>0</v>
      </c>
      <c r="AO106" s="0" t="n">
        <f aca="false">[1]Tables!M$9</f>
        <v>-0.07</v>
      </c>
      <c r="AP106" s="0" t="n">
        <f aca="false">[1]Tables!N$9</f>
        <v>0.0667</v>
      </c>
      <c r="AQ106" s="0" t="n">
        <f aca="false">[1]Tables!O$9</f>
        <v>0.02</v>
      </c>
      <c r="AR106" s="0" t="n">
        <f aca="false">[1]Tables!P$9</f>
        <v>0.22</v>
      </c>
      <c r="AS106" s="0" t="n">
        <f aca="false">[1]Tables!Q$9</f>
        <v>0.011</v>
      </c>
      <c r="AT106" s="0" t="n">
        <f aca="false">(($B106+AO106)/(1-AP106))-($B106+AO106)</f>
        <v>-0.00500267866709525</v>
      </c>
      <c r="AU106" s="0" t="n">
        <f aca="false">AQ106+AR106+AS106</f>
        <v>0.251</v>
      </c>
      <c r="AW106" s="0" t="n">
        <f aca="false">[1]Tables!R$9</f>
        <v>0</v>
      </c>
      <c r="AX106" s="0" t="n">
        <f aca="false">[1]Tables!S$9</f>
        <v>0</v>
      </c>
      <c r="AY106" s="0" t="n">
        <f aca="false">[1]Tables!T$9</f>
        <v>0</v>
      </c>
      <c r="AZ106" s="0" t="n">
        <f aca="false">((B106+Z106)/(1-AW106))-(B106+Z106)</f>
        <v>0</v>
      </c>
      <c r="BA106" s="0" t="n">
        <f aca="false">AX106+AY106</f>
        <v>0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0.42</v>
      </c>
      <c r="E107" s="41" t="n">
        <f aca="false">+[1]TETCO_TRANSCO!E107</f>
        <v>0.4</v>
      </c>
      <c r="F107" s="42" t="n">
        <f aca="false">+[1]TETCO_TRANSCO!F107</f>
        <v>0.02</v>
      </c>
      <c r="G107" s="38" t="n">
        <f aca="false">H107+I107</f>
        <v>0.47</v>
      </c>
      <c r="H107" s="43" t="n">
        <f aca="false">+E107</f>
        <v>0.4</v>
      </c>
      <c r="I107" s="41" t="n">
        <f aca="false">+F107+Q107</f>
        <v>0.07</v>
      </c>
      <c r="J107" s="40" t="n">
        <f aca="false">K107+L107</f>
        <v>0.42</v>
      </c>
      <c r="K107" s="41" t="n">
        <f aca="false">E107</f>
        <v>0.4</v>
      </c>
      <c r="L107" s="42" t="n">
        <f aca="false">F107</f>
        <v>0.02</v>
      </c>
      <c r="M107" s="38" t="n">
        <f aca="false">N107+O107</f>
        <v>0.47</v>
      </c>
      <c r="N107" s="43" t="n">
        <f aca="false">H107</f>
        <v>0.4</v>
      </c>
      <c r="O107" s="41" t="n">
        <f aca="false">I107</f>
        <v>0.07</v>
      </c>
      <c r="P107" s="41"/>
      <c r="Q107" s="42" t="n">
        <f aca="false">VLOOKUP(MONTH(A107),tblMthAdj,2,FALSE())</f>
        <v>0.05</v>
      </c>
      <c r="AA107" s="0" t="n">
        <f aca="false">[1]Tables!E$10</f>
        <v>-0.07</v>
      </c>
      <c r="AB107" s="0" t="n">
        <f aca="false">[1]Tables!F$10</f>
        <v>0.0597</v>
      </c>
      <c r="AC107" s="0" t="n">
        <f aca="false">[1]Tables!G$10</f>
        <v>0.02</v>
      </c>
      <c r="AD107" s="0" t="n">
        <f aca="false">[1]Tables!H$10</f>
        <v>0.185</v>
      </c>
      <c r="AE107" s="0" t="n">
        <f aca="false">[1]Tables!I$10</f>
        <v>0.011</v>
      </c>
      <c r="AF107" s="0" t="n">
        <f aca="false">((B107+AA107)/(1-AB107))-(B107+AA107)</f>
        <v>-0.00444432627884718</v>
      </c>
      <c r="AG107" s="0" t="n">
        <f aca="false">AC107+AD107+AE107</f>
        <v>0.216</v>
      </c>
      <c r="AI107" s="0" t="n">
        <f aca="false">[1]Tables!J$10</f>
        <v>0</v>
      </c>
      <c r="AJ107" s="0" t="n">
        <f aca="false">[1]Tables!K$10</f>
        <v>0</v>
      </c>
      <c r="AK107" s="0" t="n">
        <f aca="false">[1]Tables!L$10</f>
        <v>0</v>
      </c>
      <c r="AL107" s="0" t="n">
        <f aca="false">((B107+L107)/(1-AI107))-(B107+L107)</f>
        <v>0</v>
      </c>
      <c r="AM107" s="0" t="n">
        <f aca="false">AJ107+AK107</f>
        <v>0</v>
      </c>
      <c r="AO107" s="0" t="n">
        <f aca="false">[1]Tables!M$10</f>
        <v>-0.07</v>
      </c>
      <c r="AP107" s="0" t="n">
        <f aca="false">[1]Tables!N$10</f>
        <v>0.0667</v>
      </c>
      <c r="AQ107" s="0" t="n">
        <f aca="false">[1]Tables!O$10</f>
        <v>0.02</v>
      </c>
      <c r="AR107" s="0" t="n">
        <f aca="false">[1]Tables!P$10</f>
        <v>0.22</v>
      </c>
      <c r="AS107" s="0" t="n">
        <f aca="false">[1]Tables!Q$10</f>
        <v>0.011</v>
      </c>
      <c r="AT107" s="0" t="n">
        <f aca="false">(($B107+AO107)/(1-AP107))-($B107+AO107)</f>
        <v>-0.00500267866709525</v>
      </c>
      <c r="AU107" s="0" t="n">
        <f aca="false">AQ107+AR107+AS107</f>
        <v>0.251</v>
      </c>
      <c r="AW107" s="0" t="n">
        <f aca="false">[1]Tables!R$10</f>
        <v>0</v>
      </c>
      <c r="AX107" s="0" t="n">
        <f aca="false">[1]Tables!S$10</f>
        <v>0</v>
      </c>
      <c r="AY107" s="0" t="n">
        <f aca="false">[1]Tables!T$10</f>
        <v>0</v>
      </c>
      <c r="AZ107" s="0" t="n">
        <f aca="false">((B107+Z107)/(1-AW107))-(B107+Z107)</f>
        <v>0</v>
      </c>
      <c r="BA107" s="0" t="n">
        <f aca="false">AX107+AY107</f>
        <v>0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0.4175</v>
      </c>
      <c r="E108" s="41" t="n">
        <f aca="false">+[1]TETCO_TRANSCO!E108</f>
        <v>0.3975</v>
      </c>
      <c r="F108" s="42" t="n">
        <f aca="false">+[1]TETCO_TRANSCO!F108</f>
        <v>0.02</v>
      </c>
      <c r="G108" s="38" t="n">
        <f aca="false">H108+I108</f>
        <v>0.4475</v>
      </c>
      <c r="H108" s="43" t="n">
        <f aca="false">+E108</f>
        <v>0.3975</v>
      </c>
      <c r="I108" s="41" t="n">
        <f aca="false">+F108+Q108</f>
        <v>0.05</v>
      </c>
      <c r="J108" s="40" t="n">
        <f aca="false">K108+L108</f>
        <v>0.4175</v>
      </c>
      <c r="K108" s="41" t="n">
        <f aca="false">E108</f>
        <v>0.3975</v>
      </c>
      <c r="L108" s="42" t="n">
        <f aca="false">F108</f>
        <v>0.02</v>
      </c>
      <c r="M108" s="38" t="n">
        <f aca="false">N108+O108</f>
        <v>0.4475</v>
      </c>
      <c r="N108" s="43" t="n">
        <f aca="false">H108</f>
        <v>0.3975</v>
      </c>
      <c r="O108" s="41" t="n">
        <f aca="false">I108</f>
        <v>0.05</v>
      </c>
      <c r="P108" s="41"/>
      <c r="Q108" s="42" t="n">
        <f aca="false">VLOOKUP(MONTH(A108),tblMthAdj,2,FALSE())</f>
        <v>0.03</v>
      </c>
      <c r="AA108" s="0" t="n">
        <f aca="false">[1]Tables!E$11</f>
        <v>-0.07</v>
      </c>
      <c r="AB108" s="0" t="n">
        <f aca="false">[1]Tables!F$11</f>
        <v>0.0597</v>
      </c>
      <c r="AC108" s="0" t="n">
        <f aca="false">[1]Tables!G$11</f>
        <v>0.02</v>
      </c>
      <c r="AD108" s="0" t="n">
        <f aca="false">[1]Tables!H$11</f>
        <v>0.185</v>
      </c>
      <c r="AE108" s="0" t="n">
        <f aca="false">[1]Tables!I$11</f>
        <v>0.011</v>
      </c>
      <c r="AF108" s="0" t="n">
        <f aca="false">((B108+AA108)/(1-AB108))-(B108+AA108)</f>
        <v>-0.00444432627884718</v>
      </c>
      <c r="AG108" s="0" t="n">
        <f aca="false">AC108+AD108+AE108</f>
        <v>0.216</v>
      </c>
      <c r="AI108" s="0" t="n">
        <f aca="false">[1]Tables!J$11</f>
        <v>0</v>
      </c>
      <c r="AJ108" s="0" t="n">
        <f aca="false">[1]Tables!K$11</f>
        <v>0</v>
      </c>
      <c r="AK108" s="0" t="n">
        <f aca="false">[1]Tables!L$11</f>
        <v>0</v>
      </c>
      <c r="AL108" s="0" t="n">
        <f aca="false">((B108+L108)/(1-AI108))-(B108+L108)</f>
        <v>0</v>
      </c>
      <c r="AM108" s="0" t="n">
        <f aca="false">AJ108+AK108</f>
        <v>0</v>
      </c>
      <c r="AO108" s="0" t="n">
        <f aca="false">[1]Tables!M$11</f>
        <v>-0.07</v>
      </c>
      <c r="AP108" s="0" t="n">
        <f aca="false">[1]Tables!N$11</f>
        <v>0.0667</v>
      </c>
      <c r="AQ108" s="0" t="n">
        <f aca="false">[1]Tables!O$11</f>
        <v>0.02</v>
      </c>
      <c r="AR108" s="0" t="n">
        <f aca="false">[1]Tables!P$11</f>
        <v>0.22</v>
      </c>
      <c r="AS108" s="0" t="n">
        <f aca="false">[1]Tables!Q$11</f>
        <v>0.011</v>
      </c>
      <c r="AT108" s="0" t="n">
        <f aca="false">(($B108+AO108)/(1-AP108))-($B108+AO108)</f>
        <v>-0.00500267866709525</v>
      </c>
      <c r="AU108" s="0" t="n">
        <f aca="false">AQ108+AR108+AS108</f>
        <v>0.251</v>
      </c>
      <c r="AW108" s="0" t="n">
        <f aca="false">[1]Tables!R$11</f>
        <v>0</v>
      </c>
      <c r="AX108" s="0" t="n">
        <f aca="false">[1]Tables!S$11</f>
        <v>0</v>
      </c>
      <c r="AY108" s="0" t="n">
        <f aca="false">[1]Tables!T$11</f>
        <v>0</v>
      </c>
      <c r="AZ108" s="0" t="n">
        <f aca="false">((B108+Z108)/(1-AW108))-(B108+Z108)</f>
        <v>0</v>
      </c>
      <c r="BA108" s="0" t="n">
        <f aca="false">AX108+AY108</f>
        <v>0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0.42</v>
      </c>
      <c r="E109" s="41" t="n">
        <f aca="false">+[1]TETCO_TRANSCO!E109</f>
        <v>0.4</v>
      </c>
      <c r="F109" s="42" t="n">
        <f aca="false">+[1]TETCO_TRANSCO!F109</f>
        <v>0.02</v>
      </c>
      <c r="G109" s="38" t="n">
        <f aca="false">H109+I109</f>
        <v>0.45</v>
      </c>
      <c r="H109" s="43" t="n">
        <f aca="false">+E109</f>
        <v>0.4</v>
      </c>
      <c r="I109" s="41" t="n">
        <f aca="false">+F109+Q109</f>
        <v>0.05</v>
      </c>
      <c r="J109" s="40" t="n">
        <f aca="false">K109+L109</f>
        <v>0.42</v>
      </c>
      <c r="K109" s="41" t="n">
        <f aca="false">E109</f>
        <v>0.4</v>
      </c>
      <c r="L109" s="42" t="n">
        <f aca="false">F109</f>
        <v>0.02</v>
      </c>
      <c r="M109" s="38" t="n">
        <f aca="false">N109+O109</f>
        <v>0.45</v>
      </c>
      <c r="N109" s="43" t="n">
        <f aca="false">H109</f>
        <v>0.4</v>
      </c>
      <c r="O109" s="41" t="n">
        <f aca="false">I109</f>
        <v>0.05</v>
      </c>
      <c r="P109" s="41"/>
      <c r="Q109" s="42" t="n">
        <f aca="false">VLOOKUP(MONTH(A109),tblMthAdj,2,FALSE())</f>
        <v>0.03</v>
      </c>
      <c r="AA109" s="0" t="n">
        <f aca="false">[1]Tables!E$12</f>
        <v>-0.07</v>
      </c>
      <c r="AB109" s="0" t="n">
        <f aca="false">[1]Tables!F$12</f>
        <v>0.0597</v>
      </c>
      <c r="AC109" s="0" t="n">
        <f aca="false">[1]Tables!G$12</f>
        <v>0.04</v>
      </c>
      <c r="AD109" s="0" t="n">
        <f aca="false">[1]Tables!H$12</f>
        <v>0.185</v>
      </c>
      <c r="AE109" s="0" t="n">
        <f aca="false">[1]Tables!I$12</f>
        <v>0.011</v>
      </c>
      <c r="AF109" s="0" t="n">
        <f aca="false">((B109+AA109)/(1-AB109))-(B109+AA109)</f>
        <v>-0.00444432627884718</v>
      </c>
      <c r="AG109" s="0" t="n">
        <f aca="false">AC109+AD109+AE109</f>
        <v>0.236</v>
      </c>
      <c r="AI109" s="0" t="n">
        <f aca="false">[1]Tables!J$12</f>
        <v>0</v>
      </c>
      <c r="AJ109" s="0" t="n">
        <f aca="false">[1]Tables!K$12</f>
        <v>0</v>
      </c>
      <c r="AK109" s="0" t="n">
        <f aca="false">[1]Tables!L$12</f>
        <v>0</v>
      </c>
      <c r="AL109" s="0" t="n">
        <f aca="false">((B109+L109)/(1-AI109))-(B109+L109)</f>
        <v>0</v>
      </c>
      <c r="AM109" s="0" t="n">
        <f aca="false">AJ109+AK109</f>
        <v>0</v>
      </c>
      <c r="AO109" s="0" t="n">
        <f aca="false">[1]Tables!M$12</f>
        <v>-0.07</v>
      </c>
      <c r="AP109" s="0" t="n">
        <f aca="false">[1]Tables!N$12</f>
        <v>0.0667</v>
      </c>
      <c r="AQ109" s="0" t="n">
        <f aca="false">[1]Tables!O$12</f>
        <v>0.04</v>
      </c>
      <c r="AR109" s="0" t="n">
        <f aca="false">[1]Tables!P$12</f>
        <v>0.22</v>
      </c>
      <c r="AS109" s="0" t="n">
        <f aca="false">[1]Tables!Q$12</f>
        <v>0.011</v>
      </c>
      <c r="AT109" s="0" t="n">
        <f aca="false">(($B109+AO109)/(1-AP109))-($B109+AO109)</f>
        <v>-0.00500267866709525</v>
      </c>
      <c r="AU109" s="0" t="n">
        <f aca="false">AQ109+AR109+AS109</f>
        <v>0.271</v>
      </c>
      <c r="AW109" s="0" t="n">
        <f aca="false">[1]Tables!R$12</f>
        <v>0</v>
      </c>
      <c r="AX109" s="0" t="n">
        <f aca="false">[1]Tables!S$12</f>
        <v>0</v>
      </c>
      <c r="AY109" s="0" t="n">
        <f aca="false">[1]Tables!T$12</f>
        <v>0</v>
      </c>
      <c r="AZ109" s="0" t="n">
        <f aca="false">((B109+Z109)/(1-AW109))-(B109+Z109)</f>
        <v>0</v>
      </c>
      <c r="BA109" s="0" t="n">
        <f aca="false">AX109+AY109</f>
        <v>0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0.605</v>
      </c>
      <c r="E110" s="48" t="n">
        <f aca="false">+[1]TETCO_TRANSCO!E110</f>
        <v>0.555</v>
      </c>
      <c r="F110" s="49" t="n">
        <f aca="false">+[1]TETCO_TRANSCO!F110</f>
        <v>0.05</v>
      </c>
      <c r="G110" s="50" t="n">
        <f aca="false">H110+I110</f>
        <v>0.695</v>
      </c>
      <c r="H110" s="51" t="n">
        <f aca="false">+E110</f>
        <v>0.555</v>
      </c>
      <c r="I110" s="48" t="n">
        <f aca="false">+F110+Q110</f>
        <v>0.14</v>
      </c>
      <c r="J110" s="47" t="n">
        <f aca="false">K110+L110</f>
        <v>0.605</v>
      </c>
      <c r="K110" s="48" t="n">
        <f aca="false">E110</f>
        <v>0.555</v>
      </c>
      <c r="L110" s="49" t="n">
        <f aca="false">F110</f>
        <v>0.05</v>
      </c>
      <c r="M110" s="50" t="n">
        <f aca="false">N110+O110</f>
        <v>0.695</v>
      </c>
      <c r="N110" s="51" t="n">
        <f aca="false">H110</f>
        <v>0.555</v>
      </c>
      <c r="O110" s="48" t="n">
        <f aca="false">I110</f>
        <v>0.14</v>
      </c>
      <c r="P110" s="48"/>
      <c r="Q110" s="49" t="n">
        <f aca="false">VLOOKUP(MONTH(A110),tblMthAdj,2,FALSE())</f>
        <v>0.09</v>
      </c>
      <c r="AA110" s="0" t="n">
        <f aca="false">[1]Tables!E$13</f>
        <v>-0.07</v>
      </c>
      <c r="AB110" s="0" t="n">
        <f aca="false">[1]Tables!F$13</f>
        <v>0.0699</v>
      </c>
      <c r="AC110" s="0" t="n">
        <f aca="false">[1]Tables!G$13</f>
        <v>0.41</v>
      </c>
      <c r="AD110" s="0" t="n">
        <f aca="false">[1]Tables!H$13</f>
        <v>0.185</v>
      </c>
      <c r="AE110" s="0" t="n">
        <f aca="false">[1]Tables!I$13</f>
        <v>0.011</v>
      </c>
      <c r="AF110" s="0" t="n">
        <f aca="false">((B110+AA110)/(1-AB110))-(B110+AA110)</f>
        <v>-0.00526072465326309</v>
      </c>
      <c r="AG110" s="0" t="n">
        <f aca="false">AC110+AD110+AE110</f>
        <v>0.606</v>
      </c>
      <c r="AI110" s="0" t="n">
        <f aca="false">[1]Tables!J$13</f>
        <v>0.0128</v>
      </c>
      <c r="AJ110" s="0" t="n">
        <f aca="false">[1]Tables!K$13</f>
        <v>0.1848</v>
      </c>
      <c r="AK110" s="0" t="n">
        <f aca="false">[1]Tables!L$13</f>
        <v>0</v>
      </c>
      <c r="AL110" s="0" t="n">
        <f aca="false">((B110+L110)/(1-AI110))-(B110+L110)</f>
        <v>0.000648298217179905</v>
      </c>
      <c r="AM110" s="0" t="n">
        <f aca="false">AJ110+AK110</f>
        <v>0.1848</v>
      </c>
      <c r="AO110" s="0" t="n">
        <f aca="false">[1]Tables!M$13</f>
        <v>-0.05</v>
      </c>
      <c r="AP110" s="0" t="n">
        <f aca="false">[1]Tables!N$13</f>
        <v>0.0782</v>
      </c>
      <c r="AQ110" s="0" t="n">
        <f aca="false">[1]Tables!O$13</f>
        <v>0.51</v>
      </c>
      <c r="AR110" s="0" t="n">
        <f aca="false">[1]Tables!P$13</f>
        <v>0.22</v>
      </c>
      <c r="AS110" s="0" t="n">
        <f aca="false">[1]Tables!Q$13</f>
        <v>0.011</v>
      </c>
      <c r="AT110" s="0" t="n">
        <f aca="false">(($B110+AO110)/(1-AP110))-($B110+AO110)</f>
        <v>-0.00424170101974399</v>
      </c>
      <c r="AU110" s="0" t="n">
        <f aca="false">AQ110+AR110+AS110</f>
        <v>0.741</v>
      </c>
      <c r="AW110" s="0" t="n">
        <f aca="false">[1]Tables!R$13</f>
        <v>0.0089</v>
      </c>
      <c r="AX110" s="0" t="n">
        <f aca="false">[1]Tables!S$13</f>
        <v>0.2176</v>
      </c>
      <c r="AY110" s="0" t="n">
        <f aca="false">[1]Tables!T$13</f>
        <v>0</v>
      </c>
      <c r="AZ110" s="0" t="n">
        <f aca="false">((B110+Z110)/(1-AW110))-(B110+Z110)</f>
        <v>0</v>
      </c>
      <c r="BA110" s="0" t="n">
        <f aca="false">AX110+AY110</f>
        <v>0.2176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0.96</v>
      </c>
      <c r="E111" s="41" t="n">
        <f aca="false">+[1]TETCO_TRANSCO!E111</f>
        <v>0.91</v>
      </c>
      <c r="F111" s="42" t="n">
        <f aca="false">+[1]TETCO_TRANSCO!F111</f>
        <v>0.05</v>
      </c>
      <c r="G111" s="38" t="n">
        <f aca="false">H111+I111</f>
        <v>1.2</v>
      </c>
      <c r="H111" s="43" t="n">
        <f aca="false">+E111</f>
        <v>0.91</v>
      </c>
      <c r="I111" s="41" t="n">
        <f aca="false">+F111+Q111</f>
        <v>0.29</v>
      </c>
      <c r="J111" s="40" t="n">
        <f aca="false">K111+L111</f>
        <v>0.96</v>
      </c>
      <c r="K111" s="41" t="n">
        <f aca="false">E111</f>
        <v>0.91</v>
      </c>
      <c r="L111" s="42" t="n">
        <f aca="false">F111</f>
        <v>0.05</v>
      </c>
      <c r="M111" s="38" t="n">
        <f aca="false">N111+O111</f>
        <v>1.2</v>
      </c>
      <c r="N111" s="43" t="n">
        <f aca="false">H111</f>
        <v>0.91</v>
      </c>
      <c r="O111" s="41" t="n">
        <f aca="false">I111</f>
        <v>0.29</v>
      </c>
      <c r="P111" s="41"/>
      <c r="Q111" s="42" t="n">
        <f aca="false">VLOOKUP(MONTH(A111),tblMthAdj,2,FALSE())</f>
        <v>0.24</v>
      </c>
      <c r="AA111" s="0" t="n">
        <f aca="false">[1]Tables!E$14</f>
        <v>-0.05</v>
      </c>
      <c r="AB111" s="0" t="n">
        <f aca="false">[1]Tables!F$14</f>
        <v>0.0699</v>
      </c>
      <c r="AC111" s="0" t="n">
        <f aca="false">[1]Tables!G$14</f>
        <v>0.41</v>
      </c>
      <c r="AD111" s="0" t="n">
        <f aca="false">[1]Tables!H$14</f>
        <v>0.185</v>
      </c>
      <c r="AE111" s="0" t="n">
        <f aca="false">[1]Tables!I$14</f>
        <v>0.011</v>
      </c>
      <c r="AF111" s="0" t="n">
        <f aca="false">((B111+AA111)/(1-AB111))-(B111+AA111)</f>
        <v>-0.00375766046661649</v>
      </c>
      <c r="AG111" s="0" t="n">
        <f aca="false">AC111+AD111+AE111</f>
        <v>0.606</v>
      </c>
      <c r="AI111" s="0" t="n">
        <f aca="false">[1]Tables!J$14</f>
        <v>0.0128</v>
      </c>
      <c r="AJ111" s="0" t="n">
        <f aca="false">[1]Tables!K$14</f>
        <v>0.1848</v>
      </c>
      <c r="AK111" s="0" t="n">
        <f aca="false">[1]Tables!L$14</f>
        <v>0</v>
      </c>
      <c r="AL111" s="0" t="n">
        <f aca="false">((B111+L111)/(1-AI111))-(B111+L111)</f>
        <v>0.000648298217179905</v>
      </c>
      <c r="AM111" s="0" t="n">
        <f aca="false">AJ111+AK111</f>
        <v>0.1848</v>
      </c>
      <c r="AO111" s="0" t="n">
        <f aca="false">[1]Tables!M$14</f>
        <v>-0.05</v>
      </c>
      <c r="AP111" s="0" t="n">
        <f aca="false">[1]Tables!N$14</f>
        <v>0.0782</v>
      </c>
      <c r="AQ111" s="0" t="n">
        <f aca="false">[1]Tables!O$14</f>
        <v>0.51</v>
      </c>
      <c r="AR111" s="0" t="n">
        <f aca="false">[1]Tables!P$14</f>
        <v>0.22</v>
      </c>
      <c r="AS111" s="0" t="n">
        <f aca="false">[1]Tables!Q$14</f>
        <v>0.011</v>
      </c>
      <c r="AT111" s="0" t="n">
        <f aca="false">(($B111+AO111)/(1-AP111))-($B111+AO111)</f>
        <v>-0.00424170101974399</v>
      </c>
      <c r="AU111" s="0" t="n">
        <f aca="false">AQ111+AR111+AS111</f>
        <v>0.741</v>
      </c>
      <c r="AW111" s="0" t="n">
        <f aca="false">[1]Tables!R$14</f>
        <v>0.0089</v>
      </c>
      <c r="AX111" s="0" t="n">
        <f aca="false">[1]Tables!S$14</f>
        <v>0.2176</v>
      </c>
      <c r="AY111" s="0" t="n">
        <f aca="false">[1]Tables!T$14</f>
        <v>0</v>
      </c>
      <c r="AZ111" s="0" t="n">
        <f aca="false">((B111+Z111)/(1-AW111))-(B111+Z111)</f>
        <v>0</v>
      </c>
      <c r="BA111" s="0" t="n">
        <f aca="false">AX111+AY111</f>
        <v>0.2176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1.265</v>
      </c>
      <c r="E112" s="41" t="n">
        <f aca="false">+[1]TETCO_TRANSCO!E112</f>
        <v>1.215</v>
      </c>
      <c r="F112" s="42" t="n">
        <f aca="false">+[1]TETCO_TRANSCO!F112</f>
        <v>0.05</v>
      </c>
      <c r="G112" s="38" t="n">
        <f aca="false">H112+I112</f>
        <v>1.535</v>
      </c>
      <c r="H112" s="43" t="n">
        <f aca="false">+E112</f>
        <v>1.215</v>
      </c>
      <c r="I112" s="41" t="n">
        <f aca="false">+F112+Q112</f>
        <v>0.32</v>
      </c>
      <c r="J112" s="40" t="n">
        <f aca="false">K112+L112</f>
        <v>1.265</v>
      </c>
      <c r="K112" s="41" t="n">
        <f aca="false">E112</f>
        <v>1.215</v>
      </c>
      <c r="L112" s="42" t="n">
        <f aca="false">F112</f>
        <v>0.05</v>
      </c>
      <c r="M112" s="38" t="n">
        <f aca="false">N112+O112</f>
        <v>1.535</v>
      </c>
      <c r="N112" s="43" t="n">
        <f aca="false">H112</f>
        <v>1.215</v>
      </c>
      <c r="O112" s="41" t="n">
        <f aca="false">I112</f>
        <v>0.32</v>
      </c>
      <c r="P112" s="41"/>
      <c r="Q112" s="42" t="n">
        <f aca="false">VLOOKUP(MONTH(A112),tblMthAdj,2,FALSE())</f>
        <v>0.27</v>
      </c>
      <c r="AA112" s="0" t="n">
        <f aca="false">[1]Tables!E$3</f>
        <v>-0.05</v>
      </c>
      <c r="AB112" s="0" t="n">
        <f aca="false">[1]Tables!F$3</f>
        <v>0.0699</v>
      </c>
      <c r="AC112" s="0" t="n">
        <f aca="false">[1]Tables!G$3</f>
        <v>0.41</v>
      </c>
      <c r="AD112" s="0" t="n">
        <f aca="false">[1]Tables!H$3</f>
        <v>0.185</v>
      </c>
      <c r="AE112" s="0" t="n">
        <f aca="false">[1]Tables!I$3</f>
        <v>0.011</v>
      </c>
      <c r="AF112" s="0" t="n">
        <f aca="false">((B112+AA112)/(1-AB112))-(B112+AA112)</f>
        <v>-0.00375766046661649</v>
      </c>
      <c r="AG112" s="0" t="n">
        <f aca="false">AC112+AD112+AE112</f>
        <v>0.606</v>
      </c>
      <c r="AI112" s="0" t="n">
        <f aca="false">[1]Tables!J$3</f>
        <v>0.0128</v>
      </c>
      <c r="AJ112" s="0" t="n">
        <f aca="false">[1]Tables!K$3</f>
        <v>0.1848</v>
      </c>
      <c r="AK112" s="0" t="n">
        <f aca="false">[1]Tables!L$3</f>
        <v>0</v>
      </c>
      <c r="AL112" s="0" t="n">
        <f aca="false">((B112+L112)/(1-AI112))-(B112+L112)</f>
        <v>0.000648298217179905</v>
      </c>
      <c r="AM112" s="0" t="n">
        <f aca="false">AJ112+AK112</f>
        <v>0.1848</v>
      </c>
      <c r="AO112" s="0" t="n">
        <f aca="false">[1]Tables!M$3</f>
        <v>-0.05</v>
      </c>
      <c r="AP112" s="0" t="n">
        <f aca="false">[1]Tables!N$3</f>
        <v>0.0782</v>
      </c>
      <c r="AQ112" s="0" t="n">
        <f aca="false">[1]Tables!O$3</f>
        <v>0.51</v>
      </c>
      <c r="AR112" s="0" t="n">
        <f aca="false">[1]Tables!P$3</f>
        <v>0.22</v>
      </c>
      <c r="AS112" s="0" t="n">
        <f aca="false">[1]Tables!Q$3</f>
        <v>0.011</v>
      </c>
      <c r="AT112" s="0" t="n">
        <f aca="false">(($B112+AO112)/(1-AP112))-($B112+AO112)</f>
        <v>-0.00424170101974399</v>
      </c>
      <c r="AU112" s="0" t="n">
        <f aca="false">AQ112+AR112+AS112</f>
        <v>0.741</v>
      </c>
      <c r="AW112" s="0" t="n">
        <f aca="false">[1]Tables!R$3</f>
        <v>0.0089</v>
      </c>
      <c r="AX112" s="0" t="n">
        <f aca="false">[1]Tables!S$3</f>
        <v>0.2176</v>
      </c>
      <c r="AY112" s="0" t="n">
        <f aca="false">[1]Tables!T$3</f>
        <v>0</v>
      </c>
      <c r="AZ112" s="0" t="n">
        <f aca="false">((B112+Z112)/(1-AW112))-(B112+Z112)</f>
        <v>0</v>
      </c>
      <c r="BA112" s="0" t="n">
        <f aca="false">AX112+AY112</f>
        <v>0.2176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1.265</v>
      </c>
      <c r="E113" s="41" t="n">
        <f aca="false">+[1]TETCO_TRANSCO!E113</f>
        <v>1.215</v>
      </c>
      <c r="F113" s="42" t="n">
        <f aca="false">+[1]TETCO_TRANSCO!F113</f>
        <v>0.05</v>
      </c>
      <c r="G113" s="38" t="n">
        <f aca="false">H113+I113</f>
        <v>1.535</v>
      </c>
      <c r="H113" s="43" t="n">
        <f aca="false">+E113</f>
        <v>1.215</v>
      </c>
      <c r="I113" s="41" t="n">
        <f aca="false">+F113+Q113</f>
        <v>0.32</v>
      </c>
      <c r="J113" s="40" t="n">
        <f aca="false">K113+L113</f>
        <v>1.265</v>
      </c>
      <c r="K113" s="41" t="n">
        <f aca="false">E113</f>
        <v>1.215</v>
      </c>
      <c r="L113" s="42" t="n">
        <f aca="false">F113</f>
        <v>0.05</v>
      </c>
      <c r="M113" s="38" t="n">
        <f aca="false">N113+O113</f>
        <v>1.535</v>
      </c>
      <c r="N113" s="43" t="n">
        <f aca="false">H113</f>
        <v>1.215</v>
      </c>
      <c r="O113" s="41" t="n">
        <f aca="false">I113</f>
        <v>0.32</v>
      </c>
      <c r="P113" s="41"/>
      <c r="Q113" s="42" t="n">
        <f aca="false">VLOOKUP(MONTH(A113),tblMthAdj,2,FALSE())</f>
        <v>0.27</v>
      </c>
      <c r="AA113" s="0" t="n">
        <f aca="false">[1]Tables!E$4</f>
        <v>-0.05</v>
      </c>
      <c r="AB113" s="0" t="n">
        <f aca="false">[1]Tables!F$4</f>
        <v>0.0699</v>
      </c>
      <c r="AC113" s="0" t="n">
        <f aca="false">[1]Tables!G$4</f>
        <v>0.41</v>
      </c>
      <c r="AD113" s="0" t="n">
        <f aca="false">[1]Tables!H$4</f>
        <v>0.185</v>
      </c>
      <c r="AE113" s="0" t="n">
        <f aca="false">[1]Tables!I$4</f>
        <v>0.011</v>
      </c>
      <c r="AF113" s="0" t="n">
        <f aca="false">((B113+AA113)/(1-AB113))-(B113+AA113)</f>
        <v>-0.00375766046661649</v>
      </c>
      <c r="AG113" s="0" t="n">
        <f aca="false">AC113+AD113+AE113</f>
        <v>0.606</v>
      </c>
      <c r="AI113" s="0" t="n">
        <f aca="false">[1]Tables!J$4</f>
        <v>0.0128</v>
      </c>
      <c r="AJ113" s="0" t="n">
        <f aca="false">[1]Tables!K$4</f>
        <v>0.1848</v>
      </c>
      <c r="AK113" s="0" t="n">
        <f aca="false">[1]Tables!L$4</f>
        <v>0</v>
      </c>
      <c r="AL113" s="0" t="n">
        <f aca="false">((B113+L113)/(1-AI113))-(B113+L113)</f>
        <v>0.000648298217179905</v>
      </c>
      <c r="AM113" s="0" t="n">
        <f aca="false">AJ113+AK113</f>
        <v>0.1848</v>
      </c>
      <c r="AO113" s="0" t="n">
        <f aca="false">[1]Tables!M$4</f>
        <v>-0.05</v>
      </c>
      <c r="AP113" s="0" t="n">
        <f aca="false">[1]Tables!N$4</f>
        <v>0.0782</v>
      </c>
      <c r="AQ113" s="0" t="n">
        <f aca="false">[1]Tables!O$4</f>
        <v>0.51</v>
      </c>
      <c r="AR113" s="0" t="n">
        <f aca="false">[1]Tables!P$4</f>
        <v>0.22</v>
      </c>
      <c r="AS113" s="0" t="n">
        <f aca="false">[1]Tables!Q$4</f>
        <v>0.011</v>
      </c>
      <c r="AT113" s="0" t="n">
        <f aca="false">(($B113+AO113)/(1-AP113))-($B113+AO113)</f>
        <v>-0.00424170101974399</v>
      </c>
      <c r="AU113" s="0" t="n">
        <f aca="false">AQ113+AR113+AS113</f>
        <v>0.741</v>
      </c>
      <c r="AW113" s="0" t="n">
        <f aca="false">[1]Tables!R$4</f>
        <v>0.0089</v>
      </c>
      <c r="AX113" s="0" t="n">
        <f aca="false">[1]Tables!S$4</f>
        <v>0.2176</v>
      </c>
      <c r="AY113" s="0" t="n">
        <f aca="false">[1]Tables!T$4</f>
        <v>0</v>
      </c>
      <c r="AZ113" s="0" t="n">
        <f aca="false">((B113+Z113)/(1-AW113))-(B113+Z113)</f>
        <v>0</v>
      </c>
      <c r="BA113" s="0" t="n">
        <f aca="false">AX113+AY113</f>
        <v>0.2176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0.705</v>
      </c>
      <c r="E114" s="41" t="n">
        <f aca="false">+[1]TETCO_TRANSCO!E114</f>
        <v>0.655</v>
      </c>
      <c r="F114" s="42" t="n">
        <f aca="false">+[1]TETCO_TRANSCO!F114</f>
        <v>0.05</v>
      </c>
      <c r="G114" s="38" t="n">
        <f aca="false">H114+I114</f>
        <v>0.805</v>
      </c>
      <c r="H114" s="43" t="n">
        <f aca="false">+E114</f>
        <v>0.655</v>
      </c>
      <c r="I114" s="41" t="n">
        <f aca="false">+F114+Q114</f>
        <v>0.15</v>
      </c>
      <c r="J114" s="40" t="n">
        <f aca="false">K114+L114</f>
        <v>0.705</v>
      </c>
      <c r="K114" s="41" t="n">
        <f aca="false">E114</f>
        <v>0.655</v>
      </c>
      <c r="L114" s="42" t="n">
        <f aca="false">F114</f>
        <v>0.05</v>
      </c>
      <c r="M114" s="38" t="n">
        <f aca="false">N114+O114</f>
        <v>0.805</v>
      </c>
      <c r="N114" s="43" t="n">
        <f aca="false">H114</f>
        <v>0.655</v>
      </c>
      <c r="O114" s="41" t="n">
        <f aca="false">I114</f>
        <v>0.15</v>
      </c>
      <c r="P114" s="41"/>
      <c r="Q114" s="42" t="n">
        <f aca="false">VLOOKUP(MONTH(A114),tblMthAdj,2,FALSE())</f>
        <v>0.1</v>
      </c>
      <c r="AA114" s="0" t="n">
        <f aca="false">[1]Tables!E$5</f>
        <v>-0.05</v>
      </c>
      <c r="AB114" s="0" t="n">
        <f aca="false">[1]Tables!F$5</f>
        <v>0.0699</v>
      </c>
      <c r="AC114" s="0" t="n">
        <f aca="false">[1]Tables!G$5</f>
        <v>0.41</v>
      </c>
      <c r="AD114" s="0" t="n">
        <f aca="false">[1]Tables!H$5</f>
        <v>0.185</v>
      </c>
      <c r="AE114" s="0" t="n">
        <f aca="false">[1]Tables!I$5</f>
        <v>0.011</v>
      </c>
      <c r="AF114" s="0" t="n">
        <f aca="false">((B114+AA114)/(1-AB114))-(B114+AA114)</f>
        <v>-0.00375766046661649</v>
      </c>
      <c r="AG114" s="0" t="n">
        <f aca="false">AC114+AD114+AE114</f>
        <v>0.606</v>
      </c>
      <c r="AI114" s="0" t="n">
        <f aca="false">[1]Tables!J$5</f>
        <v>0.0128</v>
      </c>
      <c r="AJ114" s="0" t="n">
        <f aca="false">[1]Tables!K$5</f>
        <v>0.1848</v>
      </c>
      <c r="AK114" s="0" t="n">
        <f aca="false">[1]Tables!L$5</f>
        <v>0</v>
      </c>
      <c r="AL114" s="0" t="n">
        <f aca="false">((B114+L114)/(1-AI114))-(B114+L114)</f>
        <v>0.000648298217179905</v>
      </c>
      <c r="AM114" s="0" t="n">
        <f aca="false">AJ114+AK114</f>
        <v>0.1848</v>
      </c>
      <c r="AO114" s="0" t="n">
        <f aca="false">[1]Tables!M$5</f>
        <v>-0.05</v>
      </c>
      <c r="AP114" s="0" t="n">
        <f aca="false">[1]Tables!N$5</f>
        <v>0.0782</v>
      </c>
      <c r="AQ114" s="0" t="n">
        <f aca="false">[1]Tables!O$5</f>
        <v>0.51</v>
      </c>
      <c r="AR114" s="0" t="n">
        <f aca="false">[1]Tables!P$5</f>
        <v>0.22</v>
      </c>
      <c r="AS114" s="0" t="n">
        <f aca="false">[1]Tables!Q$5</f>
        <v>0.011</v>
      </c>
      <c r="AT114" s="0" t="n">
        <f aca="false">(($B114+AO114)/(1-AP114))-($B114+AO114)</f>
        <v>-0.00424170101974399</v>
      </c>
      <c r="AU114" s="0" t="n">
        <f aca="false">AQ114+AR114+AS114</f>
        <v>0.741</v>
      </c>
      <c r="AW114" s="0" t="n">
        <f aca="false">[1]Tables!R$5</f>
        <v>0.0089</v>
      </c>
      <c r="AX114" s="0" t="n">
        <f aca="false">[1]Tables!S$5</f>
        <v>0.2176</v>
      </c>
      <c r="AY114" s="0" t="n">
        <f aca="false">[1]Tables!T$5</f>
        <v>0</v>
      </c>
      <c r="AZ114" s="0" t="n">
        <f aca="false">((B114+Z114)/(1-AW114))-(B114+Z114)</f>
        <v>0</v>
      </c>
      <c r="BA114" s="0" t="n">
        <f aca="false">AX114+AY114</f>
        <v>0.2176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0.455</v>
      </c>
      <c r="E115" s="48" t="n">
        <f aca="false">+[1]TETCO_TRANSCO!E115</f>
        <v>0.435</v>
      </c>
      <c r="F115" s="49" t="n">
        <f aca="false">+[1]TETCO_TRANSCO!F115</f>
        <v>0.02</v>
      </c>
      <c r="G115" s="50" t="n">
        <f aca="false">H115+I115</f>
        <v>0.485</v>
      </c>
      <c r="H115" s="51" t="n">
        <f aca="false">+E115</f>
        <v>0.435</v>
      </c>
      <c r="I115" s="48" t="n">
        <f aca="false">+F115+Q115</f>
        <v>0.05</v>
      </c>
      <c r="J115" s="47" t="n">
        <f aca="false">K115+L115</f>
        <v>0.455</v>
      </c>
      <c r="K115" s="48" t="n">
        <f aca="false">E115</f>
        <v>0.435</v>
      </c>
      <c r="L115" s="49" t="n">
        <f aca="false">F115</f>
        <v>0.02</v>
      </c>
      <c r="M115" s="50" t="n">
        <f aca="false">N115+O115</f>
        <v>0.485</v>
      </c>
      <c r="N115" s="51" t="n">
        <f aca="false">H115</f>
        <v>0.435</v>
      </c>
      <c r="O115" s="48" t="n">
        <f aca="false">I115</f>
        <v>0.05</v>
      </c>
      <c r="P115" s="48"/>
      <c r="Q115" s="49" t="n">
        <f aca="false">VLOOKUP(MONTH(A115),tblMthAdj,2,FALSE())</f>
        <v>0.03</v>
      </c>
      <c r="AA115" s="0" t="n">
        <f aca="false">[1]Tables!E$6</f>
        <v>-0.07</v>
      </c>
      <c r="AB115" s="0" t="n">
        <f aca="false">[1]Tables!F$6</f>
        <v>0.0597</v>
      </c>
      <c r="AC115" s="0" t="n">
        <f aca="false">[1]Tables!G$6</f>
        <v>0.04</v>
      </c>
      <c r="AD115" s="0" t="n">
        <f aca="false">[1]Tables!H$6</f>
        <v>0.185</v>
      </c>
      <c r="AE115" s="0" t="n">
        <f aca="false">[1]Tables!I$6</f>
        <v>0.011</v>
      </c>
      <c r="AF115" s="0" t="n">
        <f aca="false">((B115+AA115)/(1-AB115))-(B115+AA115)</f>
        <v>-0.00444432627884718</v>
      </c>
      <c r="AG115" s="0" t="n">
        <f aca="false">AC115+AD115+AE115</f>
        <v>0.236</v>
      </c>
      <c r="AI115" s="0" t="n">
        <f aca="false">[1]Tables!J$6</f>
        <v>0</v>
      </c>
      <c r="AJ115" s="0" t="n">
        <f aca="false">[1]Tables!K$6</f>
        <v>0</v>
      </c>
      <c r="AK115" s="0" t="n">
        <f aca="false">[1]Tables!L$6</f>
        <v>0</v>
      </c>
      <c r="AL115" s="0" t="n">
        <f aca="false">((B115+L115)/(1-AI115))-(B115+L115)</f>
        <v>0</v>
      </c>
      <c r="AM115" s="0" t="n">
        <f aca="false">AJ115+AK115</f>
        <v>0</v>
      </c>
      <c r="AO115" s="0" t="n">
        <f aca="false">[1]Tables!M$6</f>
        <v>-0.07</v>
      </c>
      <c r="AP115" s="0" t="n">
        <f aca="false">[1]Tables!N$6</f>
        <v>0.0667</v>
      </c>
      <c r="AQ115" s="0" t="n">
        <f aca="false">[1]Tables!O$6</f>
        <v>0.04</v>
      </c>
      <c r="AR115" s="0" t="n">
        <f aca="false">[1]Tables!P$6</f>
        <v>0.22</v>
      </c>
      <c r="AS115" s="0" t="n">
        <f aca="false">[1]Tables!Q$6</f>
        <v>0.011</v>
      </c>
      <c r="AT115" s="0" t="n">
        <f aca="false">(($B115+AO115)/(1-AP115))-($B115+AO115)</f>
        <v>-0.00500267866709525</v>
      </c>
      <c r="AU115" s="0" t="n">
        <f aca="false">AQ115+AR115+AS115</f>
        <v>0.271</v>
      </c>
      <c r="AW115" s="0" t="n">
        <f aca="false">[1]Tables!R$6</f>
        <v>0</v>
      </c>
      <c r="AX115" s="0" t="n">
        <f aca="false">[1]Tables!S$6</f>
        <v>0</v>
      </c>
      <c r="AY115" s="0" t="n">
        <f aca="false">[1]Tables!T$6</f>
        <v>0</v>
      </c>
      <c r="AZ115" s="0" t="n">
        <f aca="false">((B115+Z115)/(1-AW115))-(B115+Z115)</f>
        <v>0</v>
      </c>
      <c r="BA115" s="0" t="n">
        <f aca="false">AX115+AY115</f>
        <v>0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0.405</v>
      </c>
      <c r="E116" s="41" t="n">
        <f aca="false">+[1]TETCO_TRANSCO!E116</f>
        <v>0.385</v>
      </c>
      <c r="F116" s="42" t="n">
        <f aca="false">+[1]TETCO_TRANSCO!F116</f>
        <v>0.02</v>
      </c>
      <c r="G116" s="38" t="n">
        <f aca="false">H116+I116</f>
        <v>0.435</v>
      </c>
      <c r="H116" s="43" t="n">
        <f aca="false">+E116</f>
        <v>0.385</v>
      </c>
      <c r="I116" s="41" t="n">
        <f aca="false">+F116+Q116</f>
        <v>0.05</v>
      </c>
      <c r="J116" s="40" t="n">
        <f aca="false">K116+L116</f>
        <v>0.405</v>
      </c>
      <c r="K116" s="41" t="n">
        <f aca="false">E116</f>
        <v>0.385</v>
      </c>
      <c r="L116" s="42" t="n">
        <f aca="false">F116</f>
        <v>0.02</v>
      </c>
      <c r="M116" s="38" t="n">
        <f aca="false">N116+O116</f>
        <v>0.435</v>
      </c>
      <c r="N116" s="43" t="n">
        <f aca="false">H116</f>
        <v>0.385</v>
      </c>
      <c r="O116" s="41" t="n">
        <f aca="false">I116</f>
        <v>0.05</v>
      </c>
      <c r="P116" s="41"/>
      <c r="Q116" s="42" t="n">
        <f aca="false">VLOOKUP(MONTH(A116),tblMthAdj,2,FALSE())</f>
        <v>0.03</v>
      </c>
      <c r="AA116" s="0" t="n">
        <f aca="false">[1]Tables!E$7</f>
        <v>-0.07</v>
      </c>
      <c r="AB116" s="0" t="n">
        <f aca="false">[1]Tables!F$7</f>
        <v>0.0597</v>
      </c>
      <c r="AC116" s="0" t="n">
        <f aca="false">[1]Tables!G$7</f>
        <v>0.02</v>
      </c>
      <c r="AD116" s="0" t="n">
        <f aca="false">[1]Tables!H$7</f>
        <v>0.185</v>
      </c>
      <c r="AE116" s="0" t="n">
        <f aca="false">[1]Tables!I$7</f>
        <v>0.011</v>
      </c>
      <c r="AF116" s="0" t="n">
        <f aca="false">((B116+AA116)/(1-AB116))-(B116+AA116)</f>
        <v>-0.00444432627884718</v>
      </c>
      <c r="AG116" s="0" t="n">
        <f aca="false">AC116+AD116+AE116</f>
        <v>0.216</v>
      </c>
      <c r="AI116" s="0" t="n">
        <f aca="false">[1]Tables!J$7</f>
        <v>0</v>
      </c>
      <c r="AJ116" s="0" t="n">
        <f aca="false">[1]Tables!K$7</f>
        <v>0</v>
      </c>
      <c r="AK116" s="0" t="n">
        <f aca="false">[1]Tables!L$7</f>
        <v>0</v>
      </c>
      <c r="AL116" s="0" t="n">
        <f aca="false">((B116+L116)/(1-AI116))-(B116+L116)</f>
        <v>0</v>
      </c>
      <c r="AM116" s="0" t="n">
        <f aca="false">AJ116+AK116</f>
        <v>0</v>
      </c>
      <c r="AO116" s="0" t="n">
        <f aca="false">[1]Tables!M$7</f>
        <v>-0.07</v>
      </c>
      <c r="AP116" s="0" t="n">
        <f aca="false">[1]Tables!N$7</f>
        <v>0.0667</v>
      </c>
      <c r="AQ116" s="0" t="n">
        <f aca="false">[1]Tables!O$7</f>
        <v>0.02</v>
      </c>
      <c r="AR116" s="0" t="n">
        <f aca="false">[1]Tables!P$7</f>
        <v>0.22</v>
      </c>
      <c r="AS116" s="0" t="n">
        <f aca="false">[1]Tables!Q$7</f>
        <v>0.011</v>
      </c>
      <c r="AT116" s="0" t="n">
        <f aca="false">(($B116+AO116)/(1-AP116))-($B116+AO116)</f>
        <v>-0.00500267866709525</v>
      </c>
      <c r="AU116" s="0" t="n">
        <f aca="false">AQ116+AR116+AS116</f>
        <v>0.251</v>
      </c>
      <c r="AW116" s="0" t="n">
        <f aca="false">[1]Tables!R$7</f>
        <v>0</v>
      </c>
      <c r="AX116" s="0" t="n">
        <f aca="false">[1]Tables!S$7</f>
        <v>0</v>
      </c>
      <c r="AY116" s="0" t="n">
        <f aca="false">[1]Tables!T$7</f>
        <v>0</v>
      </c>
      <c r="AZ116" s="0" t="n">
        <f aca="false">((B116+Z116)/(1-AW116))-(B116+Z116)</f>
        <v>0</v>
      </c>
      <c r="BA116" s="0" t="n">
        <f aca="false">AX116+AY116</f>
        <v>0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0.405</v>
      </c>
      <c r="E117" s="41" t="n">
        <f aca="false">+[1]TETCO_TRANSCO!E117</f>
        <v>0.385</v>
      </c>
      <c r="F117" s="42" t="n">
        <f aca="false">+[1]TETCO_TRANSCO!F117</f>
        <v>0.02</v>
      </c>
      <c r="G117" s="38" t="n">
        <f aca="false">H117+I117</f>
        <v>0.445</v>
      </c>
      <c r="H117" s="43" t="n">
        <f aca="false">+E117</f>
        <v>0.385</v>
      </c>
      <c r="I117" s="41" t="n">
        <f aca="false">+F117+Q117</f>
        <v>0.06</v>
      </c>
      <c r="J117" s="40" t="n">
        <f aca="false">K117+L117</f>
        <v>0.405</v>
      </c>
      <c r="K117" s="41" t="n">
        <f aca="false">E117</f>
        <v>0.385</v>
      </c>
      <c r="L117" s="42" t="n">
        <f aca="false">F117</f>
        <v>0.02</v>
      </c>
      <c r="M117" s="38" t="n">
        <f aca="false">N117+O117</f>
        <v>0.445</v>
      </c>
      <c r="N117" s="43" t="n">
        <f aca="false">H117</f>
        <v>0.385</v>
      </c>
      <c r="O117" s="41" t="n">
        <f aca="false">I117</f>
        <v>0.06</v>
      </c>
      <c r="P117" s="41"/>
      <c r="Q117" s="42" t="n">
        <f aca="false">VLOOKUP(MONTH(A117),tblMthAdj,2,FALSE())</f>
        <v>0.04</v>
      </c>
      <c r="AA117" s="0" t="n">
        <f aca="false">[1]Tables!E$8</f>
        <v>-0.07</v>
      </c>
      <c r="AB117" s="0" t="n">
        <f aca="false">[1]Tables!F$8</f>
        <v>0.0597</v>
      </c>
      <c r="AC117" s="0" t="n">
        <f aca="false">[1]Tables!G$8</f>
        <v>0.02</v>
      </c>
      <c r="AD117" s="0" t="n">
        <f aca="false">[1]Tables!H$8</f>
        <v>0.185</v>
      </c>
      <c r="AE117" s="0" t="n">
        <f aca="false">[1]Tables!I$8</f>
        <v>0.011</v>
      </c>
      <c r="AF117" s="0" t="n">
        <f aca="false">((B117+AA117)/(1-AB117))-(B117+AA117)</f>
        <v>-0.00444432627884718</v>
      </c>
      <c r="AG117" s="0" t="n">
        <f aca="false">AC117+AD117+AE117</f>
        <v>0.216</v>
      </c>
      <c r="AI117" s="0" t="n">
        <f aca="false">[1]Tables!J$8</f>
        <v>0</v>
      </c>
      <c r="AJ117" s="0" t="n">
        <f aca="false">[1]Tables!K$8</f>
        <v>0</v>
      </c>
      <c r="AK117" s="0" t="n">
        <f aca="false">[1]Tables!L$8</f>
        <v>0</v>
      </c>
      <c r="AL117" s="0" t="n">
        <f aca="false">((B117+L117)/(1-AI117))-(B117+L117)</f>
        <v>0</v>
      </c>
      <c r="AM117" s="0" t="n">
        <f aca="false">AJ117+AK117</f>
        <v>0</v>
      </c>
      <c r="AO117" s="0" t="n">
        <f aca="false">[1]Tables!M$8</f>
        <v>-0.07</v>
      </c>
      <c r="AP117" s="0" t="n">
        <f aca="false">[1]Tables!N$8</f>
        <v>0.0667</v>
      </c>
      <c r="AQ117" s="0" t="n">
        <f aca="false">[1]Tables!O$8</f>
        <v>0.02</v>
      </c>
      <c r="AR117" s="0" t="n">
        <f aca="false">[1]Tables!P$8</f>
        <v>0.22</v>
      </c>
      <c r="AS117" s="0" t="n">
        <f aca="false">[1]Tables!Q$8</f>
        <v>0.011</v>
      </c>
      <c r="AT117" s="0" t="n">
        <f aca="false">(($B117+AO117)/(1-AP117))-($B117+AO117)</f>
        <v>-0.00500267866709525</v>
      </c>
      <c r="AU117" s="0" t="n">
        <f aca="false">AQ117+AR117+AS117</f>
        <v>0.251</v>
      </c>
      <c r="AW117" s="0" t="n">
        <f aca="false">[1]Tables!R$8</f>
        <v>0</v>
      </c>
      <c r="AX117" s="0" t="n">
        <f aca="false">[1]Tables!S$8</f>
        <v>0</v>
      </c>
      <c r="AY117" s="0" t="n">
        <f aca="false">[1]Tables!T$8</f>
        <v>0</v>
      </c>
      <c r="AZ117" s="0" t="n">
        <f aca="false">((B117+Z117)/(1-AW117))-(B117+Z117)</f>
        <v>0</v>
      </c>
      <c r="BA117" s="0" t="n">
        <f aca="false">AX117+AY117</f>
        <v>0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0.4175</v>
      </c>
      <c r="E118" s="41" t="n">
        <f aca="false">+[1]TETCO_TRANSCO!E118</f>
        <v>0.3975</v>
      </c>
      <c r="F118" s="42" t="n">
        <f aca="false">+[1]TETCO_TRANSCO!F118</f>
        <v>0.02</v>
      </c>
      <c r="G118" s="38" t="n">
        <f aca="false">H118+I118</f>
        <v>0.4675</v>
      </c>
      <c r="H118" s="43" t="n">
        <f aca="false">+E118</f>
        <v>0.3975</v>
      </c>
      <c r="I118" s="41" t="n">
        <f aca="false">+F118+Q118</f>
        <v>0.07</v>
      </c>
      <c r="J118" s="40" t="n">
        <f aca="false">K118+L118</f>
        <v>0.4175</v>
      </c>
      <c r="K118" s="41" t="n">
        <f aca="false">E118</f>
        <v>0.3975</v>
      </c>
      <c r="L118" s="42" t="n">
        <f aca="false">F118</f>
        <v>0.02</v>
      </c>
      <c r="M118" s="38" t="n">
        <f aca="false">N118+O118</f>
        <v>0.4675</v>
      </c>
      <c r="N118" s="43" t="n">
        <f aca="false">H118</f>
        <v>0.3975</v>
      </c>
      <c r="O118" s="41" t="n">
        <f aca="false">I118</f>
        <v>0.07</v>
      </c>
      <c r="P118" s="41"/>
      <c r="Q118" s="42" t="n">
        <f aca="false">VLOOKUP(MONTH(A118),tblMthAdj,2,FALSE())</f>
        <v>0.05</v>
      </c>
      <c r="AA118" s="0" t="n">
        <f aca="false">[1]Tables!E$9</f>
        <v>-0.07</v>
      </c>
      <c r="AB118" s="0" t="n">
        <f aca="false">[1]Tables!F$9</f>
        <v>0.0597</v>
      </c>
      <c r="AC118" s="0" t="n">
        <f aca="false">[1]Tables!G$9</f>
        <v>0.02</v>
      </c>
      <c r="AD118" s="0" t="n">
        <f aca="false">[1]Tables!H$9</f>
        <v>0.185</v>
      </c>
      <c r="AE118" s="0" t="n">
        <f aca="false">[1]Tables!I$9</f>
        <v>0.011</v>
      </c>
      <c r="AF118" s="0" t="n">
        <f aca="false">((B118+AA118)/(1-AB118))-(B118+AA118)</f>
        <v>-0.00444432627884718</v>
      </c>
      <c r="AG118" s="0" t="n">
        <f aca="false">AC118+AD118+AE118</f>
        <v>0.216</v>
      </c>
      <c r="AI118" s="0" t="n">
        <f aca="false">[1]Tables!J$9</f>
        <v>0</v>
      </c>
      <c r="AJ118" s="0" t="n">
        <f aca="false">[1]Tables!K$9</f>
        <v>0</v>
      </c>
      <c r="AK118" s="0" t="n">
        <f aca="false">[1]Tables!L$9</f>
        <v>0</v>
      </c>
      <c r="AL118" s="0" t="n">
        <f aca="false">((B118+L118)/(1-AI118))-(B118+L118)</f>
        <v>0</v>
      </c>
      <c r="AM118" s="0" t="n">
        <f aca="false">AJ118+AK118</f>
        <v>0</v>
      </c>
      <c r="AO118" s="0" t="n">
        <f aca="false">[1]Tables!M$9</f>
        <v>-0.07</v>
      </c>
      <c r="AP118" s="0" t="n">
        <f aca="false">[1]Tables!N$9</f>
        <v>0.0667</v>
      </c>
      <c r="AQ118" s="0" t="n">
        <f aca="false">[1]Tables!O$9</f>
        <v>0.02</v>
      </c>
      <c r="AR118" s="0" t="n">
        <f aca="false">[1]Tables!P$9</f>
        <v>0.22</v>
      </c>
      <c r="AS118" s="0" t="n">
        <f aca="false">[1]Tables!Q$9</f>
        <v>0.011</v>
      </c>
      <c r="AT118" s="0" t="n">
        <f aca="false">(($B118+AO118)/(1-AP118))-($B118+AO118)</f>
        <v>-0.00500267866709525</v>
      </c>
      <c r="AU118" s="0" t="n">
        <f aca="false">AQ118+AR118+AS118</f>
        <v>0.251</v>
      </c>
      <c r="AW118" s="0" t="n">
        <f aca="false">[1]Tables!R$9</f>
        <v>0</v>
      </c>
      <c r="AX118" s="0" t="n">
        <f aca="false">[1]Tables!S$9</f>
        <v>0</v>
      </c>
      <c r="AY118" s="0" t="n">
        <f aca="false">[1]Tables!T$9</f>
        <v>0</v>
      </c>
      <c r="AZ118" s="0" t="n">
        <f aca="false">((B118+Z118)/(1-AW118))-(B118+Z118)</f>
        <v>0</v>
      </c>
      <c r="BA118" s="0" t="n">
        <f aca="false">AX118+AY118</f>
        <v>0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0.42</v>
      </c>
      <c r="E119" s="41" t="n">
        <f aca="false">+[1]TETCO_TRANSCO!E119</f>
        <v>0.4</v>
      </c>
      <c r="F119" s="42" t="n">
        <f aca="false">+[1]TETCO_TRANSCO!F119</f>
        <v>0.02</v>
      </c>
      <c r="G119" s="38" t="n">
        <f aca="false">H119+I119</f>
        <v>0.47</v>
      </c>
      <c r="H119" s="43" t="n">
        <f aca="false">+E119</f>
        <v>0.4</v>
      </c>
      <c r="I119" s="41" t="n">
        <f aca="false">+F119+Q119</f>
        <v>0.07</v>
      </c>
      <c r="J119" s="40" t="n">
        <f aca="false">K119+L119</f>
        <v>0.42</v>
      </c>
      <c r="K119" s="41" t="n">
        <f aca="false">E119</f>
        <v>0.4</v>
      </c>
      <c r="L119" s="42" t="n">
        <f aca="false">F119</f>
        <v>0.02</v>
      </c>
      <c r="M119" s="38" t="n">
        <f aca="false">N119+O119</f>
        <v>0.47</v>
      </c>
      <c r="N119" s="43" t="n">
        <f aca="false">H119</f>
        <v>0.4</v>
      </c>
      <c r="O119" s="41" t="n">
        <f aca="false">I119</f>
        <v>0.07</v>
      </c>
      <c r="P119" s="41"/>
      <c r="Q119" s="42" t="n">
        <f aca="false">VLOOKUP(MONTH(A119),tblMthAdj,2,FALSE())</f>
        <v>0.05</v>
      </c>
      <c r="AA119" s="0" t="n">
        <f aca="false">[1]Tables!E$10</f>
        <v>-0.07</v>
      </c>
      <c r="AB119" s="0" t="n">
        <f aca="false">[1]Tables!F$10</f>
        <v>0.0597</v>
      </c>
      <c r="AC119" s="0" t="n">
        <f aca="false">[1]Tables!G$10</f>
        <v>0.02</v>
      </c>
      <c r="AD119" s="0" t="n">
        <f aca="false">[1]Tables!H$10</f>
        <v>0.185</v>
      </c>
      <c r="AE119" s="0" t="n">
        <f aca="false">[1]Tables!I$10</f>
        <v>0.011</v>
      </c>
      <c r="AF119" s="0" t="n">
        <f aca="false">((B119+AA119)/(1-AB119))-(B119+AA119)</f>
        <v>-0.00444432627884718</v>
      </c>
      <c r="AG119" s="0" t="n">
        <f aca="false">AC119+AD119+AE119</f>
        <v>0.216</v>
      </c>
      <c r="AI119" s="0" t="n">
        <f aca="false">[1]Tables!J$10</f>
        <v>0</v>
      </c>
      <c r="AJ119" s="0" t="n">
        <f aca="false">[1]Tables!K$10</f>
        <v>0</v>
      </c>
      <c r="AK119" s="0" t="n">
        <f aca="false">[1]Tables!L$10</f>
        <v>0</v>
      </c>
      <c r="AL119" s="0" t="n">
        <f aca="false">((B119+L119)/(1-AI119))-(B119+L119)</f>
        <v>0</v>
      </c>
      <c r="AM119" s="0" t="n">
        <f aca="false">AJ119+AK119</f>
        <v>0</v>
      </c>
      <c r="AO119" s="0" t="n">
        <f aca="false">[1]Tables!M$10</f>
        <v>-0.07</v>
      </c>
      <c r="AP119" s="0" t="n">
        <f aca="false">[1]Tables!N$10</f>
        <v>0.0667</v>
      </c>
      <c r="AQ119" s="0" t="n">
        <f aca="false">[1]Tables!O$10</f>
        <v>0.02</v>
      </c>
      <c r="AR119" s="0" t="n">
        <f aca="false">[1]Tables!P$10</f>
        <v>0.22</v>
      </c>
      <c r="AS119" s="0" t="n">
        <f aca="false">[1]Tables!Q$10</f>
        <v>0.011</v>
      </c>
      <c r="AT119" s="0" t="n">
        <f aca="false">(($B119+AO119)/(1-AP119))-($B119+AO119)</f>
        <v>-0.00500267866709525</v>
      </c>
      <c r="AU119" s="0" t="n">
        <f aca="false">AQ119+AR119+AS119</f>
        <v>0.251</v>
      </c>
      <c r="AW119" s="0" t="n">
        <f aca="false">[1]Tables!R$10</f>
        <v>0</v>
      </c>
      <c r="AX119" s="0" t="n">
        <f aca="false">[1]Tables!S$10</f>
        <v>0</v>
      </c>
      <c r="AY119" s="0" t="n">
        <f aca="false">[1]Tables!T$10</f>
        <v>0</v>
      </c>
      <c r="AZ119" s="0" t="n">
        <f aca="false">((B119+Z119)/(1-AW119))-(B119+Z119)</f>
        <v>0</v>
      </c>
      <c r="BA119" s="0" t="n">
        <f aca="false">AX119+AY119</f>
        <v>0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0.4175</v>
      </c>
      <c r="E120" s="41" t="n">
        <f aca="false">+[1]TETCO_TRANSCO!E120</f>
        <v>0.3975</v>
      </c>
      <c r="F120" s="42" t="n">
        <f aca="false">+[1]TETCO_TRANSCO!F120</f>
        <v>0.02</v>
      </c>
      <c r="G120" s="38" t="n">
        <f aca="false">H120+I120</f>
        <v>0.4475</v>
      </c>
      <c r="H120" s="43" t="n">
        <f aca="false">+E120</f>
        <v>0.3975</v>
      </c>
      <c r="I120" s="41" t="n">
        <f aca="false">+F120+Q120</f>
        <v>0.05</v>
      </c>
      <c r="J120" s="40" t="n">
        <f aca="false">K120+L120</f>
        <v>0.4175</v>
      </c>
      <c r="K120" s="41" t="n">
        <f aca="false">E120</f>
        <v>0.3975</v>
      </c>
      <c r="L120" s="42" t="n">
        <f aca="false">F120</f>
        <v>0.02</v>
      </c>
      <c r="M120" s="38" t="n">
        <f aca="false">N120+O120</f>
        <v>0.4475</v>
      </c>
      <c r="N120" s="43" t="n">
        <f aca="false">H120</f>
        <v>0.3975</v>
      </c>
      <c r="O120" s="41" t="n">
        <f aca="false">I120</f>
        <v>0.05</v>
      </c>
      <c r="P120" s="41"/>
      <c r="Q120" s="42" t="n">
        <f aca="false">VLOOKUP(MONTH(A120),tblMthAdj,2,FALSE())</f>
        <v>0.03</v>
      </c>
      <c r="AA120" s="0" t="n">
        <f aca="false">[1]Tables!E$11</f>
        <v>-0.07</v>
      </c>
      <c r="AB120" s="0" t="n">
        <f aca="false">[1]Tables!F$11</f>
        <v>0.0597</v>
      </c>
      <c r="AC120" s="0" t="n">
        <f aca="false">[1]Tables!G$11</f>
        <v>0.02</v>
      </c>
      <c r="AD120" s="0" t="n">
        <f aca="false">[1]Tables!H$11</f>
        <v>0.185</v>
      </c>
      <c r="AE120" s="0" t="n">
        <f aca="false">[1]Tables!I$11</f>
        <v>0.011</v>
      </c>
      <c r="AF120" s="0" t="n">
        <f aca="false">((B120+AA120)/(1-AB120))-(B120+AA120)</f>
        <v>-0.00444432627884718</v>
      </c>
      <c r="AG120" s="0" t="n">
        <f aca="false">AC120+AD120+AE120</f>
        <v>0.216</v>
      </c>
      <c r="AI120" s="0" t="n">
        <f aca="false">[1]Tables!J$11</f>
        <v>0</v>
      </c>
      <c r="AJ120" s="0" t="n">
        <f aca="false">[1]Tables!K$11</f>
        <v>0</v>
      </c>
      <c r="AK120" s="0" t="n">
        <f aca="false">[1]Tables!L$11</f>
        <v>0</v>
      </c>
      <c r="AL120" s="0" t="n">
        <f aca="false">((B120+L120)/(1-AI120))-(B120+L120)</f>
        <v>0</v>
      </c>
      <c r="AM120" s="0" t="n">
        <f aca="false">AJ120+AK120</f>
        <v>0</v>
      </c>
      <c r="AO120" s="0" t="n">
        <f aca="false">[1]Tables!M$11</f>
        <v>-0.07</v>
      </c>
      <c r="AP120" s="0" t="n">
        <f aca="false">[1]Tables!N$11</f>
        <v>0.0667</v>
      </c>
      <c r="AQ120" s="0" t="n">
        <f aca="false">[1]Tables!O$11</f>
        <v>0.02</v>
      </c>
      <c r="AR120" s="0" t="n">
        <f aca="false">[1]Tables!P$11</f>
        <v>0.22</v>
      </c>
      <c r="AS120" s="0" t="n">
        <f aca="false">[1]Tables!Q$11</f>
        <v>0.011</v>
      </c>
      <c r="AT120" s="0" t="n">
        <f aca="false">(($B120+AO120)/(1-AP120))-($B120+AO120)</f>
        <v>-0.00500267866709525</v>
      </c>
      <c r="AU120" s="0" t="n">
        <f aca="false">AQ120+AR120+AS120</f>
        <v>0.251</v>
      </c>
      <c r="AW120" s="0" t="n">
        <f aca="false">[1]Tables!R$11</f>
        <v>0</v>
      </c>
      <c r="AX120" s="0" t="n">
        <f aca="false">[1]Tables!S$11</f>
        <v>0</v>
      </c>
      <c r="AY120" s="0" t="n">
        <f aca="false">[1]Tables!T$11</f>
        <v>0</v>
      </c>
      <c r="AZ120" s="0" t="n">
        <f aca="false">((B120+Z120)/(1-AW120))-(B120+Z120)</f>
        <v>0</v>
      </c>
      <c r="BA120" s="0" t="n">
        <f aca="false">AX120+AY120</f>
        <v>0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0.42</v>
      </c>
      <c r="E121" s="41" t="n">
        <f aca="false">+[1]TETCO_TRANSCO!E121</f>
        <v>0.4</v>
      </c>
      <c r="F121" s="42" t="n">
        <f aca="false">+[1]TETCO_TRANSCO!F121</f>
        <v>0.02</v>
      </c>
      <c r="G121" s="38" t="n">
        <f aca="false">H121+I121</f>
        <v>0.45</v>
      </c>
      <c r="H121" s="43" t="n">
        <f aca="false">+E121</f>
        <v>0.4</v>
      </c>
      <c r="I121" s="41" t="n">
        <f aca="false">+F121+Q121</f>
        <v>0.05</v>
      </c>
      <c r="J121" s="40" t="n">
        <f aca="false">K121+L121</f>
        <v>0.42</v>
      </c>
      <c r="K121" s="41" t="n">
        <f aca="false">E121</f>
        <v>0.4</v>
      </c>
      <c r="L121" s="42" t="n">
        <f aca="false">F121</f>
        <v>0.02</v>
      </c>
      <c r="M121" s="38" t="n">
        <f aca="false">N121+O121</f>
        <v>0.45</v>
      </c>
      <c r="N121" s="43" t="n">
        <f aca="false">H121</f>
        <v>0.4</v>
      </c>
      <c r="O121" s="41" t="n">
        <f aca="false">I121</f>
        <v>0.05</v>
      </c>
      <c r="P121" s="41"/>
      <c r="Q121" s="42" t="n">
        <f aca="false">VLOOKUP(MONTH(A121),tblMthAdj,2,FALSE())</f>
        <v>0.03</v>
      </c>
      <c r="AA121" s="0" t="n">
        <f aca="false">[1]Tables!E$12</f>
        <v>-0.07</v>
      </c>
      <c r="AB121" s="0" t="n">
        <f aca="false">[1]Tables!F$12</f>
        <v>0.0597</v>
      </c>
      <c r="AC121" s="0" t="n">
        <f aca="false">[1]Tables!G$12</f>
        <v>0.04</v>
      </c>
      <c r="AD121" s="0" t="n">
        <f aca="false">[1]Tables!H$12</f>
        <v>0.185</v>
      </c>
      <c r="AE121" s="0" t="n">
        <f aca="false">[1]Tables!I$12</f>
        <v>0.011</v>
      </c>
      <c r="AF121" s="0" t="n">
        <f aca="false">((B121+AA121)/(1-AB121))-(B121+AA121)</f>
        <v>-0.00444432627884718</v>
      </c>
      <c r="AG121" s="0" t="n">
        <f aca="false">AC121+AD121+AE121</f>
        <v>0.236</v>
      </c>
      <c r="AI121" s="0" t="n">
        <f aca="false">[1]Tables!J$12</f>
        <v>0</v>
      </c>
      <c r="AJ121" s="0" t="n">
        <f aca="false">[1]Tables!K$12</f>
        <v>0</v>
      </c>
      <c r="AK121" s="0" t="n">
        <f aca="false">[1]Tables!L$12</f>
        <v>0</v>
      </c>
      <c r="AL121" s="0" t="n">
        <f aca="false">((B121+L121)/(1-AI121))-(B121+L121)</f>
        <v>0</v>
      </c>
      <c r="AM121" s="0" t="n">
        <f aca="false">AJ121+AK121</f>
        <v>0</v>
      </c>
      <c r="AO121" s="0" t="n">
        <f aca="false">[1]Tables!M$12</f>
        <v>-0.07</v>
      </c>
      <c r="AP121" s="0" t="n">
        <f aca="false">[1]Tables!N$12</f>
        <v>0.0667</v>
      </c>
      <c r="AQ121" s="0" t="n">
        <f aca="false">[1]Tables!O$12</f>
        <v>0.04</v>
      </c>
      <c r="AR121" s="0" t="n">
        <f aca="false">[1]Tables!P$12</f>
        <v>0.22</v>
      </c>
      <c r="AS121" s="0" t="n">
        <f aca="false">[1]Tables!Q$12</f>
        <v>0.011</v>
      </c>
      <c r="AT121" s="0" t="n">
        <f aca="false">(($B121+AO121)/(1-AP121))-($B121+AO121)</f>
        <v>-0.00500267866709525</v>
      </c>
      <c r="AU121" s="0" t="n">
        <f aca="false">AQ121+AR121+AS121</f>
        <v>0.271</v>
      </c>
      <c r="AW121" s="0" t="n">
        <f aca="false">[1]Tables!R$12</f>
        <v>0</v>
      </c>
      <c r="AX121" s="0" t="n">
        <f aca="false">[1]Tables!S$12</f>
        <v>0</v>
      </c>
      <c r="AY121" s="0" t="n">
        <f aca="false">[1]Tables!T$12</f>
        <v>0</v>
      </c>
      <c r="AZ121" s="0" t="n">
        <f aca="false">((B121+Z121)/(1-AW121))-(B121+Z121)</f>
        <v>0</v>
      </c>
      <c r="BA121" s="0" t="n">
        <f aca="false">AX121+AY121</f>
        <v>0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0.605</v>
      </c>
      <c r="E122" s="48" t="n">
        <f aca="false">+[1]TETCO_TRANSCO!E122</f>
        <v>0.555</v>
      </c>
      <c r="F122" s="49" t="n">
        <f aca="false">+[1]TETCO_TRANSCO!F122</f>
        <v>0.05</v>
      </c>
      <c r="G122" s="50" t="n">
        <f aca="false">H122+I122</f>
        <v>0.695</v>
      </c>
      <c r="H122" s="51" t="n">
        <f aca="false">+E122</f>
        <v>0.555</v>
      </c>
      <c r="I122" s="48" t="n">
        <f aca="false">+F122+Q122</f>
        <v>0.14</v>
      </c>
      <c r="J122" s="47" t="n">
        <f aca="false">K122+L122</f>
        <v>0.605</v>
      </c>
      <c r="K122" s="48" t="n">
        <f aca="false">E122</f>
        <v>0.555</v>
      </c>
      <c r="L122" s="49" t="n">
        <f aca="false">F122</f>
        <v>0.05</v>
      </c>
      <c r="M122" s="50" t="n">
        <f aca="false">N122+O122</f>
        <v>0.695</v>
      </c>
      <c r="N122" s="51" t="n">
        <f aca="false">H122</f>
        <v>0.555</v>
      </c>
      <c r="O122" s="48" t="n">
        <f aca="false">I122</f>
        <v>0.14</v>
      </c>
      <c r="P122" s="48"/>
      <c r="Q122" s="49" t="n">
        <f aca="false">VLOOKUP(MONTH(A122),tblMthAdj,2,FALSE())</f>
        <v>0.09</v>
      </c>
      <c r="AA122" s="0" t="n">
        <f aca="false">[1]Tables!E$13</f>
        <v>-0.07</v>
      </c>
      <c r="AB122" s="0" t="n">
        <f aca="false">[1]Tables!F$13</f>
        <v>0.0699</v>
      </c>
      <c r="AC122" s="0" t="n">
        <f aca="false">[1]Tables!G$13</f>
        <v>0.41</v>
      </c>
      <c r="AD122" s="0" t="n">
        <f aca="false">[1]Tables!H$13</f>
        <v>0.185</v>
      </c>
      <c r="AE122" s="0" t="n">
        <f aca="false">[1]Tables!I$13</f>
        <v>0.011</v>
      </c>
      <c r="AF122" s="0" t="n">
        <f aca="false">((B122+AA122)/(1-AB122))-(B122+AA122)</f>
        <v>-0.00526072465326309</v>
      </c>
      <c r="AG122" s="0" t="n">
        <f aca="false">AC122+AD122+AE122</f>
        <v>0.606</v>
      </c>
      <c r="AI122" s="0" t="n">
        <f aca="false">[1]Tables!J$13</f>
        <v>0.0128</v>
      </c>
      <c r="AJ122" s="0" t="n">
        <f aca="false">[1]Tables!K$13</f>
        <v>0.1848</v>
      </c>
      <c r="AK122" s="0" t="n">
        <f aca="false">[1]Tables!L$13</f>
        <v>0</v>
      </c>
      <c r="AL122" s="0" t="n">
        <f aca="false">((B122+L122)/(1-AI122))-(B122+L122)</f>
        <v>0.000648298217179905</v>
      </c>
      <c r="AM122" s="0" t="n">
        <f aca="false">AJ122+AK122</f>
        <v>0.1848</v>
      </c>
      <c r="AO122" s="0" t="n">
        <f aca="false">[1]Tables!M$13</f>
        <v>-0.05</v>
      </c>
      <c r="AP122" s="0" t="n">
        <f aca="false">[1]Tables!N$13</f>
        <v>0.0782</v>
      </c>
      <c r="AQ122" s="0" t="n">
        <f aca="false">[1]Tables!O$13</f>
        <v>0.51</v>
      </c>
      <c r="AR122" s="0" t="n">
        <f aca="false">[1]Tables!P$13</f>
        <v>0.22</v>
      </c>
      <c r="AS122" s="0" t="n">
        <f aca="false">[1]Tables!Q$13</f>
        <v>0.011</v>
      </c>
      <c r="AT122" s="0" t="n">
        <f aca="false">(($B122+AO122)/(1-AP122))-($B122+AO122)</f>
        <v>-0.00424170101974399</v>
      </c>
      <c r="AU122" s="0" t="n">
        <f aca="false">AQ122+AR122+AS122</f>
        <v>0.741</v>
      </c>
      <c r="AW122" s="0" t="n">
        <f aca="false">[1]Tables!R$13</f>
        <v>0.0089</v>
      </c>
      <c r="AX122" s="0" t="n">
        <f aca="false">[1]Tables!S$13</f>
        <v>0.2176</v>
      </c>
      <c r="AY122" s="0" t="n">
        <f aca="false">[1]Tables!T$13</f>
        <v>0</v>
      </c>
      <c r="AZ122" s="0" t="n">
        <f aca="false">((B122+Z122)/(1-AW122))-(B122+Z122)</f>
        <v>0</v>
      </c>
      <c r="BA122" s="0" t="n">
        <f aca="false">AX122+AY122</f>
        <v>0.2176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0.96</v>
      </c>
      <c r="E123" s="41" t="n">
        <f aca="false">+[1]TETCO_TRANSCO!E123</f>
        <v>0.91</v>
      </c>
      <c r="F123" s="42" t="n">
        <f aca="false">+[1]TETCO_TRANSCO!F123</f>
        <v>0.05</v>
      </c>
      <c r="G123" s="38" t="n">
        <f aca="false">H123+I123</f>
        <v>1.2</v>
      </c>
      <c r="H123" s="43" t="n">
        <f aca="false">+E123</f>
        <v>0.91</v>
      </c>
      <c r="I123" s="41" t="n">
        <f aca="false">+F123+Q123</f>
        <v>0.29</v>
      </c>
      <c r="J123" s="40" t="n">
        <f aca="false">K123+L123</f>
        <v>0.96</v>
      </c>
      <c r="K123" s="41" t="n">
        <f aca="false">E123</f>
        <v>0.91</v>
      </c>
      <c r="L123" s="42" t="n">
        <f aca="false">F123</f>
        <v>0.05</v>
      </c>
      <c r="M123" s="38" t="n">
        <f aca="false">N123+O123</f>
        <v>1.2</v>
      </c>
      <c r="N123" s="43" t="n">
        <f aca="false">H123</f>
        <v>0.91</v>
      </c>
      <c r="O123" s="41" t="n">
        <f aca="false">I123</f>
        <v>0.29</v>
      </c>
      <c r="P123" s="41"/>
      <c r="Q123" s="42" t="n">
        <f aca="false">VLOOKUP(MONTH(A123),tblMthAdj,2,FALSE())</f>
        <v>0.24</v>
      </c>
      <c r="AA123" s="0" t="n">
        <f aca="false">[1]Tables!E$14</f>
        <v>-0.05</v>
      </c>
      <c r="AB123" s="0" t="n">
        <f aca="false">[1]Tables!F$14</f>
        <v>0.0699</v>
      </c>
      <c r="AC123" s="0" t="n">
        <f aca="false">[1]Tables!G$14</f>
        <v>0.41</v>
      </c>
      <c r="AD123" s="0" t="n">
        <f aca="false">[1]Tables!H$14</f>
        <v>0.185</v>
      </c>
      <c r="AE123" s="0" t="n">
        <f aca="false">[1]Tables!I$14</f>
        <v>0.011</v>
      </c>
      <c r="AF123" s="0" t="n">
        <f aca="false">((B123+AA123)/(1-AB123))-(B123+AA123)</f>
        <v>-0.00375766046661649</v>
      </c>
      <c r="AG123" s="0" t="n">
        <f aca="false">AC123+AD123+AE123</f>
        <v>0.606</v>
      </c>
      <c r="AI123" s="0" t="n">
        <f aca="false">[1]Tables!J$14</f>
        <v>0.0128</v>
      </c>
      <c r="AJ123" s="0" t="n">
        <f aca="false">[1]Tables!K$14</f>
        <v>0.1848</v>
      </c>
      <c r="AK123" s="0" t="n">
        <f aca="false">[1]Tables!L$14</f>
        <v>0</v>
      </c>
      <c r="AL123" s="0" t="n">
        <f aca="false">((B123+L123)/(1-AI123))-(B123+L123)</f>
        <v>0.000648298217179905</v>
      </c>
      <c r="AM123" s="0" t="n">
        <f aca="false">AJ123+AK123</f>
        <v>0.1848</v>
      </c>
      <c r="AO123" s="0" t="n">
        <f aca="false">[1]Tables!M$14</f>
        <v>-0.05</v>
      </c>
      <c r="AP123" s="0" t="n">
        <f aca="false">[1]Tables!N$14</f>
        <v>0.0782</v>
      </c>
      <c r="AQ123" s="0" t="n">
        <f aca="false">[1]Tables!O$14</f>
        <v>0.51</v>
      </c>
      <c r="AR123" s="0" t="n">
        <f aca="false">[1]Tables!P$14</f>
        <v>0.22</v>
      </c>
      <c r="AS123" s="0" t="n">
        <f aca="false">[1]Tables!Q$14</f>
        <v>0.011</v>
      </c>
      <c r="AT123" s="0" t="n">
        <f aca="false">(($B123+AO123)/(1-AP123))-($B123+AO123)</f>
        <v>-0.00424170101974399</v>
      </c>
      <c r="AU123" s="0" t="n">
        <f aca="false">AQ123+AR123+AS123</f>
        <v>0.741</v>
      </c>
      <c r="AW123" s="0" t="n">
        <f aca="false">[1]Tables!R$14</f>
        <v>0.0089</v>
      </c>
      <c r="AX123" s="0" t="n">
        <f aca="false">[1]Tables!S$14</f>
        <v>0.2176</v>
      </c>
      <c r="AY123" s="0" t="n">
        <f aca="false">[1]Tables!T$14</f>
        <v>0</v>
      </c>
      <c r="AZ123" s="0" t="n">
        <f aca="false">((B123+Z123)/(1-AW123))-(B123+Z123)</f>
        <v>0</v>
      </c>
      <c r="BA123" s="0" t="n">
        <f aca="false">AX123+AY123</f>
        <v>0.2176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1.265</v>
      </c>
      <c r="E124" s="41" t="n">
        <f aca="false">+[1]TETCO_TRANSCO!E124</f>
        <v>1.215</v>
      </c>
      <c r="F124" s="42" t="n">
        <f aca="false">+[1]TETCO_TRANSCO!F124</f>
        <v>0.05</v>
      </c>
      <c r="G124" s="38" t="n">
        <f aca="false">H124+I124</f>
        <v>1.535</v>
      </c>
      <c r="H124" s="43" t="n">
        <f aca="false">+E124</f>
        <v>1.215</v>
      </c>
      <c r="I124" s="41" t="n">
        <f aca="false">+F124+Q124</f>
        <v>0.32</v>
      </c>
      <c r="J124" s="40" t="n">
        <f aca="false">K124+L124</f>
        <v>1.265</v>
      </c>
      <c r="K124" s="41" t="n">
        <f aca="false">E124</f>
        <v>1.215</v>
      </c>
      <c r="L124" s="42" t="n">
        <f aca="false">F124</f>
        <v>0.05</v>
      </c>
      <c r="M124" s="38" t="n">
        <f aca="false">N124+O124</f>
        <v>1.535</v>
      </c>
      <c r="N124" s="43" t="n">
        <f aca="false">H124</f>
        <v>1.215</v>
      </c>
      <c r="O124" s="41" t="n">
        <f aca="false">I124</f>
        <v>0.32</v>
      </c>
      <c r="P124" s="41"/>
      <c r="Q124" s="42" t="n">
        <f aca="false">VLOOKUP(MONTH(A124),tblMthAdj,2,FALSE())</f>
        <v>0.27</v>
      </c>
      <c r="AA124" s="0" t="n">
        <f aca="false">[1]Tables!E$3</f>
        <v>-0.05</v>
      </c>
      <c r="AB124" s="0" t="n">
        <f aca="false">[1]Tables!F$3</f>
        <v>0.0699</v>
      </c>
      <c r="AC124" s="0" t="n">
        <f aca="false">[1]Tables!G$3</f>
        <v>0.41</v>
      </c>
      <c r="AD124" s="0" t="n">
        <f aca="false">[1]Tables!H$3</f>
        <v>0.185</v>
      </c>
      <c r="AE124" s="0" t="n">
        <f aca="false">[1]Tables!I$3</f>
        <v>0.011</v>
      </c>
      <c r="AF124" s="0" t="n">
        <f aca="false">((B124+AA124)/(1-AB124))-(B124+AA124)</f>
        <v>-0.00375766046661649</v>
      </c>
      <c r="AG124" s="0" t="n">
        <f aca="false">AC124+AD124+AE124</f>
        <v>0.606</v>
      </c>
      <c r="AI124" s="0" t="n">
        <f aca="false">[1]Tables!J$3</f>
        <v>0.0128</v>
      </c>
      <c r="AJ124" s="0" t="n">
        <f aca="false">[1]Tables!K$3</f>
        <v>0.1848</v>
      </c>
      <c r="AK124" s="0" t="n">
        <f aca="false">[1]Tables!L$3</f>
        <v>0</v>
      </c>
      <c r="AL124" s="0" t="n">
        <f aca="false">((B124+L124)/(1-AI124))-(B124+L124)</f>
        <v>0.000648298217179905</v>
      </c>
      <c r="AM124" s="0" t="n">
        <f aca="false">AJ124+AK124</f>
        <v>0.1848</v>
      </c>
      <c r="AO124" s="0" t="n">
        <f aca="false">[1]Tables!M$3</f>
        <v>-0.05</v>
      </c>
      <c r="AP124" s="0" t="n">
        <f aca="false">[1]Tables!N$3</f>
        <v>0.0782</v>
      </c>
      <c r="AQ124" s="0" t="n">
        <f aca="false">[1]Tables!O$3</f>
        <v>0.51</v>
      </c>
      <c r="AR124" s="0" t="n">
        <f aca="false">[1]Tables!P$3</f>
        <v>0.22</v>
      </c>
      <c r="AS124" s="0" t="n">
        <f aca="false">[1]Tables!Q$3</f>
        <v>0.011</v>
      </c>
      <c r="AT124" s="0" t="n">
        <f aca="false">(($B124+AO124)/(1-AP124))-($B124+AO124)</f>
        <v>-0.00424170101974399</v>
      </c>
      <c r="AU124" s="0" t="n">
        <f aca="false">AQ124+AR124+AS124</f>
        <v>0.741</v>
      </c>
      <c r="AW124" s="0" t="n">
        <f aca="false">[1]Tables!R$3</f>
        <v>0.0089</v>
      </c>
      <c r="AX124" s="0" t="n">
        <f aca="false">[1]Tables!S$3</f>
        <v>0.2176</v>
      </c>
      <c r="AY124" s="0" t="n">
        <f aca="false">[1]Tables!T$3</f>
        <v>0</v>
      </c>
      <c r="AZ124" s="0" t="n">
        <f aca="false">((B124+Z124)/(1-AW124))-(B124+Z124)</f>
        <v>0</v>
      </c>
      <c r="BA124" s="0" t="n">
        <f aca="false">AX124+AY124</f>
        <v>0.2176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1.265</v>
      </c>
      <c r="E125" s="41" t="n">
        <f aca="false">+[1]TETCO_TRANSCO!E125</f>
        <v>1.215</v>
      </c>
      <c r="F125" s="42" t="n">
        <f aca="false">+[1]TETCO_TRANSCO!F125</f>
        <v>0.05</v>
      </c>
      <c r="G125" s="38" t="n">
        <f aca="false">H125+I125</f>
        <v>1.535</v>
      </c>
      <c r="H125" s="43" t="n">
        <f aca="false">+E125</f>
        <v>1.215</v>
      </c>
      <c r="I125" s="41" t="n">
        <f aca="false">+F125+Q125</f>
        <v>0.32</v>
      </c>
      <c r="J125" s="40" t="n">
        <f aca="false">K125+L125</f>
        <v>1.265</v>
      </c>
      <c r="K125" s="41" t="n">
        <f aca="false">E125</f>
        <v>1.215</v>
      </c>
      <c r="L125" s="42" t="n">
        <f aca="false">F125</f>
        <v>0.05</v>
      </c>
      <c r="M125" s="38" t="n">
        <f aca="false">N125+O125</f>
        <v>1.535</v>
      </c>
      <c r="N125" s="43" t="n">
        <f aca="false">H125</f>
        <v>1.215</v>
      </c>
      <c r="O125" s="41" t="n">
        <f aca="false">I125</f>
        <v>0.32</v>
      </c>
      <c r="P125" s="41"/>
      <c r="Q125" s="42" t="n">
        <f aca="false">VLOOKUP(MONTH(A125),tblMthAdj,2,FALSE())</f>
        <v>0.27</v>
      </c>
      <c r="AA125" s="0" t="n">
        <f aca="false">[1]Tables!E$4</f>
        <v>-0.05</v>
      </c>
      <c r="AB125" s="0" t="n">
        <f aca="false">[1]Tables!F$4</f>
        <v>0.0699</v>
      </c>
      <c r="AC125" s="0" t="n">
        <f aca="false">[1]Tables!G$4</f>
        <v>0.41</v>
      </c>
      <c r="AD125" s="0" t="n">
        <f aca="false">[1]Tables!H$4</f>
        <v>0.185</v>
      </c>
      <c r="AE125" s="0" t="n">
        <f aca="false">[1]Tables!I$4</f>
        <v>0.011</v>
      </c>
      <c r="AF125" s="0" t="n">
        <f aca="false">((B125+AA125)/(1-AB125))-(B125+AA125)</f>
        <v>-0.00375766046661649</v>
      </c>
      <c r="AG125" s="0" t="n">
        <f aca="false">AC125+AD125+AE125</f>
        <v>0.606</v>
      </c>
      <c r="AI125" s="0" t="n">
        <f aca="false">[1]Tables!J$4</f>
        <v>0.0128</v>
      </c>
      <c r="AJ125" s="0" t="n">
        <f aca="false">[1]Tables!K$4</f>
        <v>0.1848</v>
      </c>
      <c r="AK125" s="0" t="n">
        <f aca="false">[1]Tables!L$4</f>
        <v>0</v>
      </c>
      <c r="AL125" s="0" t="n">
        <f aca="false">((B125+L125)/(1-AI125))-(B125+L125)</f>
        <v>0.000648298217179905</v>
      </c>
      <c r="AM125" s="0" t="n">
        <f aca="false">AJ125+AK125</f>
        <v>0.1848</v>
      </c>
      <c r="AO125" s="0" t="n">
        <f aca="false">[1]Tables!M$4</f>
        <v>-0.05</v>
      </c>
      <c r="AP125" s="0" t="n">
        <f aca="false">[1]Tables!N$4</f>
        <v>0.0782</v>
      </c>
      <c r="AQ125" s="0" t="n">
        <f aca="false">[1]Tables!O$4</f>
        <v>0.51</v>
      </c>
      <c r="AR125" s="0" t="n">
        <f aca="false">[1]Tables!P$4</f>
        <v>0.22</v>
      </c>
      <c r="AS125" s="0" t="n">
        <f aca="false">[1]Tables!Q$4</f>
        <v>0.011</v>
      </c>
      <c r="AT125" s="0" t="n">
        <f aca="false">(($B125+AO125)/(1-AP125))-($B125+AO125)</f>
        <v>-0.00424170101974399</v>
      </c>
      <c r="AU125" s="0" t="n">
        <f aca="false">AQ125+AR125+AS125</f>
        <v>0.741</v>
      </c>
      <c r="AW125" s="0" t="n">
        <f aca="false">[1]Tables!R$4</f>
        <v>0.0089</v>
      </c>
      <c r="AX125" s="0" t="n">
        <f aca="false">[1]Tables!S$4</f>
        <v>0.2176</v>
      </c>
      <c r="AY125" s="0" t="n">
        <f aca="false">[1]Tables!T$4</f>
        <v>0</v>
      </c>
      <c r="AZ125" s="0" t="n">
        <f aca="false">((B125+Z125)/(1-AW125))-(B125+Z125)</f>
        <v>0</v>
      </c>
      <c r="BA125" s="0" t="n">
        <f aca="false">AX125+AY125</f>
        <v>0.2176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0.705</v>
      </c>
      <c r="E126" s="41" t="n">
        <f aca="false">+[1]TETCO_TRANSCO!E126</f>
        <v>0.655</v>
      </c>
      <c r="F126" s="42" t="n">
        <f aca="false">+[1]TETCO_TRANSCO!F126</f>
        <v>0.05</v>
      </c>
      <c r="G126" s="38" t="n">
        <f aca="false">H126+I126</f>
        <v>0.805</v>
      </c>
      <c r="H126" s="43" t="n">
        <f aca="false">+E126</f>
        <v>0.655</v>
      </c>
      <c r="I126" s="41" t="n">
        <f aca="false">+F126+Q126</f>
        <v>0.15</v>
      </c>
      <c r="J126" s="40" t="n">
        <f aca="false">K126+L126</f>
        <v>0.705</v>
      </c>
      <c r="K126" s="41" t="n">
        <f aca="false">E126</f>
        <v>0.655</v>
      </c>
      <c r="L126" s="42" t="n">
        <f aca="false">F126</f>
        <v>0.05</v>
      </c>
      <c r="M126" s="38" t="n">
        <f aca="false">N126+O126</f>
        <v>0.805</v>
      </c>
      <c r="N126" s="43" t="n">
        <f aca="false">H126</f>
        <v>0.655</v>
      </c>
      <c r="O126" s="41" t="n">
        <f aca="false">I126</f>
        <v>0.15</v>
      </c>
      <c r="P126" s="41"/>
      <c r="Q126" s="42" t="n">
        <f aca="false">VLOOKUP(MONTH(A126),tblMthAdj,2,FALSE())</f>
        <v>0.1</v>
      </c>
      <c r="AA126" s="0" t="n">
        <f aca="false">[1]Tables!E$5</f>
        <v>-0.05</v>
      </c>
      <c r="AB126" s="0" t="n">
        <f aca="false">[1]Tables!F$5</f>
        <v>0.0699</v>
      </c>
      <c r="AC126" s="0" t="n">
        <f aca="false">[1]Tables!G$5</f>
        <v>0.41</v>
      </c>
      <c r="AD126" s="0" t="n">
        <f aca="false">[1]Tables!H$5</f>
        <v>0.185</v>
      </c>
      <c r="AE126" s="0" t="n">
        <f aca="false">[1]Tables!I$5</f>
        <v>0.011</v>
      </c>
      <c r="AF126" s="0" t="n">
        <f aca="false">((B126+AA126)/(1-AB126))-(B126+AA126)</f>
        <v>-0.00375766046661649</v>
      </c>
      <c r="AG126" s="0" t="n">
        <f aca="false">AC126+AD126+AE126</f>
        <v>0.606</v>
      </c>
      <c r="AI126" s="0" t="n">
        <f aca="false">[1]Tables!J$5</f>
        <v>0.0128</v>
      </c>
      <c r="AJ126" s="0" t="n">
        <f aca="false">[1]Tables!K$5</f>
        <v>0.1848</v>
      </c>
      <c r="AK126" s="0" t="n">
        <f aca="false">[1]Tables!L$5</f>
        <v>0</v>
      </c>
      <c r="AL126" s="0" t="n">
        <f aca="false">((B126+L126)/(1-AI126))-(B126+L126)</f>
        <v>0.000648298217179905</v>
      </c>
      <c r="AM126" s="0" t="n">
        <f aca="false">AJ126+AK126</f>
        <v>0.1848</v>
      </c>
      <c r="AO126" s="0" t="n">
        <f aca="false">[1]Tables!M$5</f>
        <v>-0.05</v>
      </c>
      <c r="AP126" s="0" t="n">
        <f aca="false">[1]Tables!N$5</f>
        <v>0.0782</v>
      </c>
      <c r="AQ126" s="0" t="n">
        <f aca="false">[1]Tables!O$5</f>
        <v>0.51</v>
      </c>
      <c r="AR126" s="0" t="n">
        <f aca="false">[1]Tables!P$5</f>
        <v>0.22</v>
      </c>
      <c r="AS126" s="0" t="n">
        <f aca="false">[1]Tables!Q$5</f>
        <v>0.011</v>
      </c>
      <c r="AT126" s="0" t="n">
        <f aca="false">(($B126+AO126)/(1-AP126))-($B126+AO126)</f>
        <v>-0.00424170101974399</v>
      </c>
      <c r="AU126" s="0" t="n">
        <f aca="false">AQ126+AR126+AS126</f>
        <v>0.741</v>
      </c>
      <c r="AW126" s="0" t="n">
        <f aca="false">[1]Tables!R$5</f>
        <v>0.0089</v>
      </c>
      <c r="AX126" s="0" t="n">
        <f aca="false">[1]Tables!S$5</f>
        <v>0.2176</v>
      </c>
      <c r="AY126" s="0" t="n">
        <f aca="false">[1]Tables!T$5</f>
        <v>0</v>
      </c>
      <c r="AZ126" s="0" t="n">
        <f aca="false">((B126+Z126)/(1-AW126))-(B126+Z126)</f>
        <v>0</v>
      </c>
      <c r="BA126" s="0" t="n">
        <f aca="false">AX126+AY126</f>
        <v>0.2176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0.455</v>
      </c>
      <c r="E127" s="48" t="n">
        <f aca="false">+[1]TETCO_TRANSCO!E127</f>
        <v>0.435</v>
      </c>
      <c r="F127" s="49" t="n">
        <f aca="false">+[1]TETCO_TRANSCO!F127</f>
        <v>0.02</v>
      </c>
      <c r="G127" s="50" t="n">
        <f aca="false">H127+I127</f>
        <v>0.485</v>
      </c>
      <c r="H127" s="51" t="n">
        <f aca="false">+E127</f>
        <v>0.435</v>
      </c>
      <c r="I127" s="48" t="n">
        <f aca="false">+F127+Q127</f>
        <v>0.05</v>
      </c>
      <c r="J127" s="47" t="n">
        <f aca="false">K127+L127</f>
        <v>0.455</v>
      </c>
      <c r="K127" s="48" t="n">
        <f aca="false">E127</f>
        <v>0.435</v>
      </c>
      <c r="L127" s="49" t="n">
        <f aca="false">F127</f>
        <v>0.02</v>
      </c>
      <c r="M127" s="50" t="n">
        <f aca="false">N127+O127</f>
        <v>0.485</v>
      </c>
      <c r="N127" s="51" t="n">
        <f aca="false">H127</f>
        <v>0.435</v>
      </c>
      <c r="O127" s="48" t="n">
        <f aca="false">I127</f>
        <v>0.05</v>
      </c>
      <c r="P127" s="48"/>
      <c r="Q127" s="49" t="n">
        <f aca="false">VLOOKUP(MONTH(A127),tblMthAdj,2,FALSE())</f>
        <v>0.03</v>
      </c>
      <c r="AA127" s="0" t="n">
        <f aca="false">[1]Tables!E$6</f>
        <v>-0.07</v>
      </c>
      <c r="AB127" s="0" t="n">
        <f aca="false">[1]Tables!F$6</f>
        <v>0.0597</v>
      </c>
      <c r="AC127" s="0" t="n">
        <f aca="false">[1]Tables!G$6</f>
        <v>0.04</v>
      </c>
      <c r="AD127" s="0" t="n">
        <f aca="false">[1]Tables!H$6</f>
        <v>0.185</v>
      </c>
      <c r="AE127" s="0" t="n">
        <f aca="false">[1]Tables!I$6</f>
        <v>0.011</v>
      </c>
      <c r="AF127" s="0" t="n">
        <f aca="false">((B127+AA127)/(1-AB127))-(B127+AA127)</f>
        <v>-0.00444432627884718</v>
      </c>
      <c r="AG127" s="0" t="n">
        <f aca="false">AC127+AD127+AE127</f>
        <v>0.236</v>
      </c>
      <c r="AI127" s="0" t="n">
        <f aca="false">[1]Tables!J$6</f>
        <v>0</v>
      </c>
      <c r="AJ127" s="0" t="n">
        <f aca="false">[1]Tables!K$6</f>
        <v>0</v>
      </c>
      <c r="AK127" s="0" t="n">
        <f aca="false">[1]Tables!L$6</f>
        <v>0</v>
      </c>
      <c r="AL127" s="0" t="n">
        <f aca="false">((B127+L127)/(1-AI127))-(B127+L127)</f>
        <v>0</v>
      </c>
      <c r="AM127" s="0" t="n">
        <f aca="false">AJ127+AK127</f>
        <v>0</v>
      </c>
      <c r="AO127" s="0" t="n">
        <f aca="false">[1]Tables!M$6</f>
        <v>-0.07</v>
      </c>
      <c r="AP127" s="0" t="n">
        <f aca="false">[1]Tables!N$6</f>
        <v>0.0667</v>
      </c>
      <c r="AQ127" s="0" t="n">
        <f aca="false">[1]Tables!O$6</f>
        <v>0.04</v>
      </c>
      <c r="AR127" s="0" t="n">
        <f aca="false">[1]Tables!P$6</f>
        <v>0.22</v>
      </c>
      <c r="AS127" s="0" t="n">
        <f aca="false">[1]Tables!Q$6</f>
        <v>0.011</v>
      </c>
      <c r="AT127" s="0" t="n">
        <f aca="false">(($B127+AO127)/(1-AP127))-($B127+AO127)</f>
        <v>-0.00500267866709525</v>
      </c>
      <c r="AU127" s="0" t="n">
        <f aca="false">AQ127+AR127+AS127</f>
        <v>0.271</v>
      </c>
      <c r="AW127" s="0" t="n">
        <f aca="false">[1]Tables!R$6</f>
        <v>0</v>
      </c>
      <c r="AX127" s="0" t="n">
        <f aca="false">[1]Tables!S$6</f>
        <v>0</v>
      </c>
      <c r="AY127" s="0" t="n">
        <f aca="false">[1]Tables!T$6</f>
        <v>0</v>
      </c>
      <c r="AZ127" s="0" t="n">
        <f aca="false">((B127+Z127)/(1-AW127))-(B127+Z127)</f>
        <v>0</v>
      </c>
      <c r="BA127" s="0" t="n">
        <f aca="false">AX127+AY127</f>
        <v>0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0.405</v>
      </c>
      <c r="E128" s="41" t="n">
        <f aca="false">+[1]TETCO_TRANSCO!E128</f>
        <v>0.385</v>
      </c>
      <c r="F128" s="42" t="n">
        <f aca="false">+[1]TETCO_TRANSCO!F128</f>
        <v>0.02</v>
      </c>
      <c r="G128" s="38" t="n">
        <f aca="false">H128+I128</f>
        <v>0.435</v>
      </c>
      <c r="H128" s="43" t="n">
        <f aca="false">+E128</f>
        <v>0.385</v>
      </c>
      <c r="I128" s="41" t="n">
        <f aca="false">+F128+Q128</f>
        <v>0.05</v>
      </c>
      <c r="J128" s="40" t="n">
        <f aca="false">K128+L128</f>
        <v>0.405</v>
      </c>
      <c r="K128" s="41" t="n">
        <f aca="false">E128</f>
        <v>0.385</v>
      </c>
      <c r="L128" s="42" t="n">
        <f aca="false">F128</f>
        <v>0.02</v>
      </c>
      <c r="M128" s="38" t="n">
        <f aca="false">N128+O128</f>
        <v>0.435</v>
      </c>
      <c r="N128" s="43" t="n">
        <f aca="false">H128</f>
        <v>0.385</v>
      </c>
      <c r="O128" s="41" t="n">
        <f aca="false">I128</f>
        <v>0.05</v>
      </c>
      <c r="P128" s="41"/>
      <c r="Q128" s="42" t="n">
        <f aca="false">VLOOKUP(MONTH(A128),tblMthAdj,2,FALSE())</f>
        <v>0.03</v>
      </c>
      <c r="AA128" s="0" t="n">
        <f aca="false">[1]Tables!E$7</f>
        <v>-0.07</v>
      </c>
      <c r="AB128" s="0" t="n">
        <f aca="false">[1]Tables!F$7</f>
        <v>0.0597</v>
      </c>
      <c r="AC128" s="0" t="n">
        <f aca="false">[1]Tables!G$7</f>
        <v>0.02</v>
      </c>
      <c r="AD128" s="0" t="n">
        <f aca="false">[1]Tables!H$7</f>
        <v>0.185</v>
      </c>
      <c r="AE128" s="0" t="n">
        <f aca="false">[1]Tables!I$7</f>
        <v>0.011</v>
      </c>
      <c r="AF128" s="0" t="n">
        <f aca="false">((B128+AA128)/(1-AB128))-(B128+AA128)</f>
        <v>-0.00444432627884718</v>
      </c>
      <c r="AG128" s="0" t="n">
        <f aca="false">AC128+AD128+AE128</f>
        <v>0.216</v>
      </c>
      <c r="AI128" s="0" t="n">
        <f aca="false">[1]Tables!J$7</f>
        <v>0</v>
      </c>
      <c r="AJ128" s="0" t="n">
        <f aca="false">[1]Tables!K$7</f>
        <v>0</v>
      </c>
      <c r="AK128" s="0" t="n">
        <f aca="false">[1]Tables!L$7</f>
        <v>0</v>
      </c>
      <c r="AL128" s="0" t="n">
        <f aca="false">((B128+L128)/(1-AI128))-(B128+L128)</f>
        <v>0</v>
      </c>
      <c r="AM128" s="0" t="n">
        <f aca="false">AJ128+AK128</f>
        <v>0</v>
      </c>
      <c r="AO128" s="0" t="n">
        <f aca="false">[1]Tables!M$7</f>
        <v>-0.07</v>
      </c>
      <c r="AP128" s="0" t="n">
        <f aca="false">[1]Tables!N$7</f>
        <v>0.0667</v>
      </c>
      <c r="AQ128" s="0" t="n">
        <f aca="false">[1]Tables!O$7</f>
        <v>0.02</v>
      </c>
      <c r="AR128" s="0" t="n">
        <f aca="false">[1]Tables!P$7</f>
        <v>0.22</v>
      </c>
      <c r="AS128" s="0" t="n">
        <f aca="false">[1]Tables!Q$7</f>
        <v>0.011</v>
      </c>
      <c r="AT128" s="0" t="n">
        <f aca="false">(($B128+AO128)/(1-AP128))-($B128+AO128)</f>
        <v>-0.00500267866709525</v>
      </c>
      <c r="AU128" s="0" t="n">
        <f aca="false">AQ128+AR128+AS128</f>
        <v>0.251</v>
      </c>
      <c r="AW128" s="0" t="n">
        <f aca="false">[1]Tables!R$7</f>
        <v>0</v>
      </c>
      <c r="AX128" s="0" t="n">
        <f aca="false">[1]Tables!S$7</f>
        <v>0</v>
      </c>
      <c r="AY128" s="0" t="n">
        <f aca="false">[1]Tables!T$7</f>
        <v>0</v>
      </c>
      <c r="AZ128" s="0" t="n">
        <f aca="false">((B128+Z128)/(1-AW128))-(B128+Z128)</f>
        <v>0</v>
      </c>
      <c r="BA128" s="0" t="n">
        <f aca="false">AX128+AY128</f>
        <v>0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0.405</v>
      </c>
      <c r="E129" s="41" t="n">
        <f aca="false">+[1]TETCO_TRANSCO!E129</f>
        <v>0.385</v>
      </c>
      <c r="F129" s="42" t="n">
        <f aca="false">+[1]TETCO_TRANSCO!F129</f>
        <v>0.02</v>
      </c>
      <c r="G129" s="38" t="n">
        <f aca="false">H129+I129</f>
        <v>0.445</v>
      </c>
      <c r="H129" s="43" t="n">
        <f aca="false">+E129</f>
        <v>0.385</v>
      </c>
      <c r="I129" s="41" t="n">
        <f aca="false">+F129+Q129</f>
        <v>0.06</v>
      </c>
      <c r="J129" s="40" t="n">
        <f aca="false">K129+L129</f>
        <v>0.405</v>
      </c>
      <c r="K129" s="41" t="n">
        <f aca="false">E129</f>
        <v>0.385</v>
      </c>
      <c r="L129" s="42" t="n">
        <f aca="false">F129</f>
        <v>0.02</v>
      </c>
      <c r="M129" s="38" t="n">
        <f aca="false">N129+O129</f>
        <v>0.445</v>
      </c>
      <c r="N129" s="43" t="n">
        <f aca="false">H129</f>
        <v>0.385</v>
      </c>
      <c r="O129" s="41" t="n">
        <f aca="false">I129</f>
        <v>0.06</v>
      </c>
      <c r="P129" s="41"/>
      <c r="Q129" s="42" t="n">
        <f aca="false">VLOOKUP(MONTH(A129),tblMthAdj,2,FALSE())</f>
        <v>0.04</v>
      </c>
      <c r="AA129" s="0" t="n">
        <f aca="false">[1]Tables!E$8</f>
        <v>-0.07</v>
      </c>
      <c r="AB129" s="0" t="n">
        <f aca="false">[1]Tables!F$8</f>
        <v>0.0597</v>
      </c>
      <c r="AC129" s="0" t="n">
        <f aca="false">[1]Tables!G$8</f>
        <v>0.02</v>
      </c>
      <c r="AD129" s="0" t="n">
        <f aca="false">[1]Tables!H$8</f>
        <v>0.185</v>
      </c>
      <c r="AE129" s="0" t="n">
        <f aca="false">[1]Tables!I$8</f>
        <v>0.011</v>
      </c>
      <c r="AF129" s="0" t="n">
        <f aca="false">((B129+AA129)/(1-AB129))-(B129+AA129)</f>
        <v>-0.00444432627884718</v>
      </c>
      <c r="AG129" s="0" t="n">
        <f aca="false">AC129+AD129+AE129</f>
        <v>0.216</v>
      </c>
      <c r="AI129" s="0" t="n">
        <f aca="false">[1]Tables!J$8</f>
        <v>0</v>
      </c>
      <c r="AJ129" s="0" t="n">
        <f aca="false">[1]Tables!K$8</f>
        <v>0</v>
      </c>
      <c r="AK129" s="0" t="n">
        <f aca="false">[1]Tables!L$8</f>
        <v>0</v>
      </c>
      <c r="AL129" s="0" t="n">
        <f aca="false">((B129+L129)/(1-AI129))-(B129+L129)</f>
        <v>0</v>
      </c>
      <c r="AM129" s="0" t="n">
        <f aca="false">AJ129+AK129</f>
        <v>0</v>
      </c>
      <c r="AO129" s="0" t="n">
        <f aca="false">[1]Tables!M$8</f>
        <v>-0.07</v>
      </c>
      <c r="AP129" s="0" t="n">
        <f aca="false">[1]Tables!N$8</f>
        <v>0.0667</v>
      </c>
      <c r="AQ129" s="0" t="n">
        <f aca="false">[1]Tables!O$8</f>
        <v>0.02</v>
      </c>
      <c r="AR129" s="0" t="n">
        <f aca="false">[1]Tables!P$8</f>
        <v>0.22</v>
      </c>
      <c r="AS129" s="0" t="n">
        <f aca="false">[1]Tables!Q$8</f>
        <v>0.011</v>
      </c>
      <c r="AT129" s="0" t="n">
        <f aca="false">(($B129+AO129)/(1-AP129))-($B129+AO129)</f>
        <v>-0.00500267866709525</v>
      </c>
      <c r="AU129" s="0" t="n">
        <f aca="false">AQ129+AR129+AS129</f>
        <v>0.251</v>
      </c>
      <c r="AW129" s="0" t="n">
        <f aca="false">[1]Tables!R$8</f>
        <v>0</v>
      </c>
      <c r="AX129" s="0" t="n">
        <f aca="false">[1]Tables!S$8</f>
        <v>0</v>
      </c>
      <c r="AY129" s="0" t="n">
        <f aca="false">[1]Tables!T$8</f>
        <v>0</v>
      </c>
      <c r="AZ129" s="0" t="n">
        <f aca="false">((B129+Z129)/(1-AW129))-(B129+Z129)</f>
        <v>0</v>
      </c>
      <c r="BA129" s="0" t="n">
        <f aca="false">AX129+AY129</f>
        <v>0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0.4175</v>
      </c>
      <c r="E130" s="41" t="n">
        <f aca="false">+[1]TETCO_TRANSCO!E130</f>
        <v>0.3975</v>
      </c>
      <c r="F130" s="42" t="n">
        <f aca="false">+[1]TETCO_TRANSCO!F130</f>
        <v>0.02</v>
      </c>
      <c r="G130" s="38" t="n">
        <f aca="false">H130+I130</f>
        <v>0.4675</v>
      </c>
      <c r="H130" s="43" t="n">
        <f aca="false">+E130</f>
        <v>0.3975</v>
      </c>
      <c r="I130" s="41" t="n">
        <f aca="false">+F130+Q130</f>
        <v>0.07</v>
      </c>
      <c r="J130" s="40" t="n">
        <f aca="false">K130+L130</f>
        <v>0.4175</v>
      </c>
      <c r="K130" s="41" t="n">
        <f aca="false">E130</f>
        <v>0.3975</v>
      </c>
      <c r="L130" s="42" t="n">
        <f aca="false">F130</f>
        <v>0.02</v>
      </c>
      <c r="M130" s="38" t="n">
        <f aca="false">N130+O130</f>
        <v>0.4675</v>
      </c>
      <c r="N130" s="43" t="n">
        <f aca="false">H130</f>
        <v>0.3975</v>
      </c>
      <c r="O130" s="41" t="n">
        <f aca="false">I130</f>
        <v>0.07</v>
      </c>
      <c r="P130" s="41"/>
      <c r="Q130" s="42" t="n">
        <f aca="false">VLOOKUP(MONTH(A130),tblMthAdj,2,FALSE())</f>
        <v>0.05</v>
      </c>
      <c r="AA130" s="0" t="n">
        <f aca="false">[1]Tables!E$9</f>
        <v>-0.07</v>
      </c>
      <c r="AB130" s="0" t="n">
        <f aca="false">[1]Tables!F$9</f>
        <v>0.0597</v>
      </c>
      <c r="AC130" s="0" t="n">
        <f aca="false">[1]Tables!G$9</f>
        <v>0.02</v>
      </c>
      <c r="AD130" s="0" t="n">
        <f aca="false">[1]Tables!H$9</f>
        <v>0.185</v>
      </c>
      <c r="AE130" s="0" t="n">
        <f aca="false">[1]Tables!I$9</f>
        <v>0.011</v>
      </c>
      <c r="AF130" s="0" t="n">
        <f aca="false">((B130+AA130)/(1-AB130))-(B130+AA130)</f>
        <v>-0.00444432627884718</v>
      </c>
      <c r="AG130" s="0" t="n">
        <f aca="false">AC130+AD130+AE130</f>
        <v>0.216</v>
      </c>
      <c r="AI130" s="0" t="n">
        <f aca="false">[1]Tables!J$9</f>
        <v>0</v>
      </c>
      <c r="AJ130" s="0" t="n">
        <f aca="false">[1]Tables!K$9</f>
        <v>0</v>
      </c>
      <c r="AK130" s="0" t="n">
        <f aca="false">[1]Tables!L$9</f>
        <v>0</v>
      </c>
      <c r="AL130" s="0" t="n">
        <f aca="false">((B130+L130)/(1-AI130))-(B130+L130)</f>
        <v>0</v>
      </c>
      <c r="AM130" s="0" t="n">
        <f aca="false">AJ130+AK130</f>
        <v>0</v>
      </c>
      <c r="AO130" s="0" t="n">
        <f aca="false">[1]Tables!M$9</f>
        <v>-0.07</v>
      </c>
      <c r="AP130" s="0" t="n">
        <f aca="false">[1]Tables!N$9</f>
        <v>0.0667</v>
      </c>
      <c r="AQ130" s="0" t="n">
        <f aca="false">[1]Tables!O$9</f>
        <v>0.02</v>
      </c>
      <c r="AR130" s="0" t="n">
        <f aca="false">[1]Tables!P$9</f>
        <v>0.22</v>
      </c>
      <c r="AS130" s="0" t="n">
        <f aca="false">[1]Tables!Q$9</f>
        <v>0.011</v>
      </c>
      <c r="AT130" s="0" t="n">
        <f aca="false">(($B130+AO130)/(1-AP130))-($B130+AO130)</f>
        <v>-0.00500267866709525</v>
      </c>
      <c r="AU130" s="0" t="n">
        <f aca="false">AQ130+AR130+AS130</f>
        <v>0.251</v>
      </c>
      <c r="AW130" s="0" t="n">
        <f aca="false">[1]Tables!R$9</f>
        <v>0</v>
      </c>
      <c r="AX130" s="0" t="n">
        <f aca="false">[1]Tables!S$9</f>
        <v>0</v>
      </c>
      <c r="AY130" s="0" t="n">
        <f aca="false">[1]Tables!T$9</f>
        <v>0</v>
      </c>
      <c r="AZ130" s="0" t="n">
        <f aca="false">((B130+Z130)/(1-AW130))-(B130+Z130)</f>
        <v>0</v>
      </c>
      <c r="BA130" s="0" t="n">
        <f aca="false">AX130+AY130</f>
        <v>0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0.42</v>
      </c>
      <c r="E131" s="41" t="n">
        <f aca="false">+[1]TETCO_TRANSCO!E131</f>
        <v>0.4</v>
      </c>
      <c r="F131" s="42" t="n">
        <f aca="false">+[1]TETCO_TRANSCO!F131</f>
        <v>0.02</v>
      </c>
      <c r="G131" s="38" t="n">
        <f aca="false">H131+I131</f>
        <v>0.47</v>
      </c>
      <c r="H131" s="43" t="n">
        <f aca="false">+E131</f>
        <v>0.4</v>
      </c>
      <c r="I131" s="41" t="n">
        <f aca="false">+F131+Q131</f>
        <v>0.07</v>
      </c>
      <c r="J131" s="40" t="n">
        <f aca="false">K131+L131</f>
        <v>0.42</v>
      </c>
      <c r="K131" s="41" t="n">
        <f aca="false">E131</f>
        <v>0.4</v>
      </c>
      <c r="L131" s="42" t="n">
        <f aca="false">F131</f>
        <v>0.02</v>
      </c>
      <c r="M131" s="38" t="n">
        <f aca="false">N131+O131</f>
        <v>0.47</v>
      </c>
      <c r="N131" s="43" t="n">
        <f aca="false">H131</f>
        <v>0.4</v>
      </c>
      <c r="O131" s="41" t="n">
        <f aca="false">I131</f>
        <v>0.07</v>
      </c>
      <c r="P131" s="41"/>
      <c r="Q131" s="42" t="n">
        <f aca="false">VLOOKUP(MONTH(A131),tblMthAdj,2,FALSE())</f>
        <v>0.05</v>
      </c>
      <c r="AA131" s="0" t="n">
        <f aca="false">[1]Tables!E$10</f>
        <v>-0.07</v>
      </c>
      <c r="AB131" s="0" t="n">
        <f aca="false">[1]Tables!F$10</f>
        <v>0.0597</v>
      </c>
      <c r="AC131" s="0" t="n">
        <f aca="false">[1]Tables!G$10</f>
        <v>0.02</v>
      </c>
      <c r="AD131" s="0" t="n">
        <f aca="false">[1]Tables!H$10</f>
        <v>0.185</v>
      </c>
      <c r="AE131" s="0" t="n">
        <f aca="false">[1]Tables!I$10</f>
        <v>0.011</v>
      </c>
      <c r="AF131" s="0" t="n">
        <f aca="false">((B131+AA131)/(1-AB131))-(B131+AA131)</f>
        <v>-0.00444432627884718</v>
      </c>
      <c r="AG131" s="0" t="n">
        <f aca="false">AC131+AD131+AE131</f>
        <v>0.216</v>
      </c>
      <c r="AI131" s="0" t="n">
        <f aca="false">[1]Tables!J$10</f>
        <v>0</v>
      </c>
      <c r="AJ131" s="0" t="n">
        <f aca="false">[1]Tables!K$10</f>
        <v>0</v>
      </c>
      <c r="AK131" s="0" t="n">
        <f aca="false">[1]Tables!L$10</f>
        <v>0</v>
      </c>
      <c r="AL131" s="0" t="n">
        <f aca="false">((B131+L131)/(1-AI131))-(B131+L131)</f>
        <v>0</v>
      </c>
      <c r="AM131" s="0" t="n">
        <f aca="false">AJ131+AK131</f>
        <v>0</v>
      </c>
      <c r="AO131" s="0" t="n">
        <f aca="false">[1]Tables!M$10</f>
        <v>-0.07</v>
      </c>
      <c r="AP131" s="0" t="n">
        <f aca="false">[1]Tables!N$10</f>
        <v>0.0667</v>
      </c>
      <c r="AQ131" s="0" t="n">
        <f aca="false">[1]Tables!O$10</f>
        <v>0.02</v>
      </c>
      <c r="AR131" s="0" t="n">
        <f aca="false">[1]Tables!P$10</f>
        <v>0.22</v>
      </c>
      <c r="AS131" s="0" t="n">
        <f aca="false">[1]Tables!Q$10</f>
        <v>0.011</v>
      </c>
      <c r="AT131" s="0" t="n">
        <f aca="false">(($B131+AO131)/(1-AP131))-($B131+AO131)</f>
        <v>-0.00500267866709525</v>
      </c>
      <c r="AU131" s="0" t="n">
        <f aca="false">AQ131+AR131+AS131</f>
        <v>0.251</v>
      </c>
      <c r="AW131" s="0" t="n">
        <f aca="false">[1]Tables!R$10</f>
        <v>0</v>
      </c>
      <c r="AX131" s="0" t="n">
        <f aca="false">[1]Tables!S$10</f>
        <v>0</v>
      </c>
      <c r="AY131" s="0" t="n">
        <f aca="false">[1]Tables!T$10</f>
        <v>0</v>
      </c>
      <c r="AZ131" s="0" t="n">
        <f aca="false">((B131+Z131)/(1-AW131))-(B131+Z131)</f>
        <v>0</v>
      </c>
      <c r="BA131" s="0" t="n">
        <f aca="false">AX131+AY131</f>
        <v>0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0.4175</v>
      </c>
      <c r="E132" s="41" t="n">
        <f aca="false">+[1]TETCO_TRANSCO!E132</f>
        <v>0.3975</v>
      </c>
      <c r="F132" s="42" t="n">
        <f aca="false">+[1]TETCO_TRANSCO!F132</f>
        <v>0.02</v>
      </c>
      <c r="G132" s="38" t="n">
        <f aca="false">H132+I132</f>
        <v>0.4475</v>
      </c>
      <c r="H132" s="43" t="n">
        <f aca="false">+E132</f>
        <v>0.3975</v>
      </c>
      <c r="I132" s="41" t="n">
        <f aca="false">+F132+Q132</f>
        <v>0.05</v>
      </c>
      <c r="J132" s="40" t="n">
        <f aca="false">K132+L132</f>
        <v>0.4175</v>
      </c>
      <c r="K132" s="41" t="n">
        <f aca="false">E132</f>
        <v>0.3975</v>
      </c>
      <c r="L132" s="42" t="n">
        <f aca="false">F132</f>
        <v>0.02</v>
      </c>
      <c r="M132" s="38" t="n">
        <f aca="false">N132+O132</f>
        <v>0.4475</v>
      </c>
      <c r="N132" s="43" t="n">
        <f aca="false">H132</f>
        <v>0.3975</v>
      </c>
      <c r="O132" s="41" t="n">
        <f aca="false">I132</f>
        <v>0.05</v>
      </c>
      <c r="P132" s="41"/>
      <c r="Q132" s="42" t="n">
        <f aca="false">VLOOKUP(MONTH(A132),tblMthAdj,2,FALSE())</f>
        <v>0.03</v>
      </c>
      <c r="AA132" s="0" t="n">
        <f aca="false">[1]Tables!E$11</f>
        <v>-0.07</v>
      </c>
      <c r="AB132" s="0" t="n">
        <f aca="false">[1]Tables!F$11</f>
        <v>0.0597</v>
      </c>
      <c r="AC132" s="0" t="n">
        <f aca="false">[1]Tables!G$11</f>
        <v>0.02</v>
      </c>
      <c r="AD132" s="0" t="n">
        <f aca="false">[1]Tables!H$11</f>
        <v>0.185</v>
      </c>
      <c r="AE132" s="0" t="n">
        <f aca="false">[1]Tables!I$11</f>
        <v>0.011</v>
      </c>
      <c r="AF132" s="0" t="n">
        <f aca="false">((B132+AA132)/(1-AB132))-(B132+AA132)</f>
        <v>-0.00444432627884718</v>
      </c>
      <c r="AG132" s="0" t="n">
        <f aca="false">AC132+AD132+AE132</f>
        <v>0.216</v>
      </c>
      <c r="AI132" s="0" t="n">
        <f aca="false">[1]Tables!J$11</f>
        <v>0</v>
      </c>
      <c r="AJ132" s="0" t="n">
        <f aca="false">[1]Tables!K$11</f>
        <v>0</v>
      </c>
      <c r="AK132" s="0" t="n">
        <f aca="false">[1]Tables!L$11</f>
        <v>0</v>
      </c>
      <c r="AL132" s="0" t="n">
        <f aca="false">((B132+L132)/(1-AI132))-(B132+L132)</f>
        <v>0</v>
      </c>
      <c r="AM132" s="0" t="n">
        <f aca="false">AJ132+AK132</f>
        <v>0</v>
      </c>
      <c r="AO132" s="0" t="n">
        <f aca="false">[1]Tables!M$11</f>
        <v>-0.07</v>
      </c>
      <c r="AP132" s="0" t="n">
        <f aca="false">[1]Tables!N$11</f>
        <v>0.0667</v>
      </c>
      <c r="AQ132" s="0" t="n">
        <f aca="false">[1]Tables!O$11</f>
        <v>0.02</v>
      </c>
      <c r="AR132" s="0" t="n">
        <f aca="false">[1]Tables!P$11</f>
        <v>0.22</v>
      </c>
      <c r="AS132" s="0" t="n">
        <f aca="false">[1]Tables!Q$11</f>
        <v>0.011</v>
      </c>
      <c r="AT132" s="0" t="n">
        <f aca="false">(($B132+AO132)/(1-AP132))-($B132+AO132)</f>
        <v>-0.00500267866709525</v>
      </c>
      <c r="AU132" s="0" t="n">
        <f aca="false">AQ132+AR132+AS132</f>
        <v>0.251</v>
      </c>
      <c r="AW132" s="0" t="n">
        <f aca="false">[1]Tables!R$11</f>
        <v>0</v>
      </c>
      <c r="AX132" s="0" t="n">
        <f aca="false">[1]Tables!S$11</f>
        <v>0</v>
      </c>
      <c r="AY132" s="0" t="n">
        <f aca="false">[1]Tables!T$11</f>
        <v>0</v>
      </c>
      <c r="AZ132" s="0" t="n">
        <f aca="false">((B132+Z132)/(1-AW132))-(B132+Z132)</f>
        <v>0</v>
      </c>
      <c r="BA132" s="0" t="n">
        <f aca="false">AX132+AY132</f>
        <v>0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0.42</v>
      </c>
      <c r="E133" s="41" t="n">
        <f aca="false">+[1]TETCO_TRANSCO!E133</f>
        <v>0.4</v>
      </c>
      <c r="F133" s="42" t="n">
        <f aca="false">+[1]TETCO_TRANSCO!F133</f>
        <v>0.02</v>
      </c>
      <c r="G133" s="38" t="n">
        <f aca="false">H133+I133</f>
        <v>0.45</v>
      </c>
      <c r="H133" s="43" t="n">
        <f aca="false">+E133</f>
        <v>0.4</v>
      </c>
      <c r="I133" s="41" t="n">
        <f aca="false">+F133+Q133</f>
        <v>0.05</v>
      </c>
      <c r="J133" s="40" t="n">
        <f aca="false">K133+L133</f>
        <v>0.42</v>
      </c>
      <c r="K133" s="41" t="n">
        <f aca="false">E133</f>
        <v>0.4</v>
      </c>
      <c r="L133" s="42" t="n">
        <f aca="false">F133</f>
        <v>0.02</v>
      </c>
      <c r="M133" s="38" t="n">
        <f aca="false">N133+O133</f>
        <v>0.45</v>
      </c>
      <c r="N133" s="43" t="n">
        <f aca="false">H133</f>
        <v>0.4</v>
      </c>
      <c r="O133" s="41" t="n">
        <f aca="false">I133</f>
        <v>0.05</v>
      </c>
      <c r="P133" s="41"/>
      <c r="Q133" s="42" t="n">
        <f aca="false">VLOOKUP(MONTH(A133),tblMthAdj,2,FALSE())</f>
        <v>0.03</v>
      </c>
      <c r="AA133" s="0" t="n">
        <f aca="false">[1]Tables!E$12</f>
        <v>-0.07</v>
      </c>
      <c r="AB133" s="0" t="n">
        <f aca="false">[1]Tables!F$12</f>
        <v>0.0597</v>
      </c>
      <c r="AC133" s="0" t="n">
        <f aca="false">[1]Tables!G$12</f>
        <v>0.04</v>
      </c>
      <c r="AD133" s="0" t="n">
        <f aca="false">[1]Tables!H$12</f>
        <v>0.185</v>
      </c>
      <c r="AE133" s="0" t="n">
        <f aca="false">[1]Tables!I$12</f>
        <v>0.011</v>
      </c>
      <c r="AF133" s="0" t="n">
        <f aca="false">((B133+AA133)/(1-AB133))-(B133+AA133)</f>
        <v>-0.00444432627884718</v>
      </c>
      <c r="AG133" s="0" t="n">
        <f aca="false">AC133+AD133+AE133</f>
        <v>0.236</v>
      </c>
      <c r="AI133" s="0" t="n">
        <f aca="false">[1]Tables!J$12</f>
        <v>0</v>
      </c>
      <c r="AJ133" s="0" t="n">
        <f aca="false">[1]Tables!K$12</f>
        <v>0</v>
      </c>
      <c r="AK133" s="0" t="n">
        <f aca="false">[1]Tables!L$12</f>
        <v>0</v>
      </c>
      <c r="AL133" s="0" t="n">
        <f aca="false">((B133+L133)/(1-AI133))-(B133+L133)</f>
        <v>0</v>
      </c>
      <c r="AM133" s="0" t="n">
        <f aca="false">AJ133+AK133</f>
        <v>0</v>
      </c>
      <c r="AO133" s="0" t="n">
        <f aca="false">[1]Tables!M$12</f>
        <v>-0.07</v>
      </c>
      <c r="AP133" s="0" t="n">
        <f aca="false">[1]Tables!N$12</f>
        <v>0.0667</v>
      </c>
      <c r="AQ133" s="0" t="n">
        <f aca="false">[1]Tables!O$12</f>
        <v>0.04</v>
      </c>
      <c r="AR133" s="0" t="n">
        <f aca="false">[1]Tables!P$12</f>
        <v>0.22</v>
      </c>
      <c r="AS133" s="0" t="n">
        <f aca="false">[1]Tables!Q$12</f>
        <v>0.011</v>
      </c>
      <c r="AT133" s="0" t="n">
        <f aca="false">(($B133+AO133)/(1-AP133))-($B133+AO133)</f>
        <v>-0.00500267866709525</v>
      </c>
      <c r="AU133" s="0" t="n">
        <f aca="false">AQ133+AR133+AS133</f>
        <v>0.271</v>
      </c>
      <c r="AW133" s="0" t="n">
        <f aca="false">[1]Tables!R$12</f>
        <v>0</v>
      </c>
      <c r="AX133" s="0" t="n">
        <f aca="false">[1]Tables!S$12</f>
        <v>0</v>
      </c>
      <c r="AY133" s="0" t="n">
        <f aca="false">[1]Tables!T$12</f>
        <v>0</v>
      </c>
      <c r="AZ133" s="0" t="n">
        <f aca="false">((B133+Z133)/(1-AW133))-(B133+Z133)</f>
        <v>0</v>
      </c>
      <c r="BA133" s="0" t="n">
        <f aca="false">AX133+AY133</f>
        <v>0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0.605</v>
      </c>
      <c r="E134" s="48" t="n">
        <f aca="false">+[1]TETCO_TRANSCO!E134</f>
        <v>0.555</v>
      </c>
      <c r="F134" s="49" t="n">
        <f aca="false">+[1]TETCO_TRANSCO!F134</f>
        <v>0.05</v>
      </c>
      <c r="G134" s="50" t="n">
        <f aca="false">H134+I134</f>
        <v>0.695</v>
      </c>
      <c r="H134" s="51" t="n">
        <f aca="false">+E134</f>
        <v>0.555</v>
      </c>
      <c r="I134" s="48" t="n">
        <f aca="false">+F134+Q134</f>
        <v>0.14</v>
      </c>
      <c r="J134" s="47" t="n">
        <f aca="false">K134+L134</f>
        <v>0.605</v>
      </c>
      <c r="K134" s="48" t="n">
        <f aca="false">E134</f>
        <v>0.555</v>
      </c>
      <c r="L134" s="49" t="n">
        <f aca="false">F134</f>
        <v>0.05</v>
      </c>
      <c r="M134" s="50" t="n">
        <f aca="false">N134+O134</f>
        <v>0.695</v>
      </c>
      <c r="N134" s="51" t="n">
        <f aca="false">H134</f>
        <v>0.555</v>
      </c>
      <c r="O134" s="48" t="n">
        <f aca="false">I134</f>
        <v>0.14</v>
      </c>
      <c r="P134" s="48"/>
      <c r="Q134" s="49" t="n">
        <f aca="false">VLOOKUP(MONTH(A134),tblMthAdj,2,FALSE())</f>
        <v>0.09</v>
      </c>
      <c r="AA134" s="0" t="n">
        <f aca="false">[1]Tables!E$13</f>
        <v>-0.07</v>
      </c>
      <c r="AB134" s="0" t="n">
        <f aca="false">[1]Tables!F$13</f>
        <v>0.0699</v>
      </c>
      <c r="AC134" s="0" t="n">
        <f aca="false">[1]Tables!G$13</f>
        <v>0.41</v>
      </c>
      <c r="AD134" s="0" t="n">
        <f aca="false">[1]Tables!H$13</f>
        <v>0.185</v>
      </c>
      <c r="AE134" s="0" t="n">
        <f aca="false">[1]Tables!I$13</f>
        <v>0.011</v>
      </c>
      <c r="AF134" s="0" t="n">
        <f aca="false">((B134+AA134)/(1-AB134))-(B134+AA134)</f>
        <v>-0.00526072465326309</v>
      </c>
      <c r="AG134" s="0" t="n">
        <f aca="false">AC134+AD134+AE134</f>
        <v>0.606</v>
      </c>
      <c r="AI134" s="0" t="n">
        <f aca="false">[1]Tables!J$13</f>
        <v>0.0128</v>
      </c>
      <c r="AJ134" s="0" t="n">
        <f aca="false">[1]Tables!K$13</f>
        <v>0.1848</v>
      </c>
      <c r="AK134" s="0" t="n">
        <f aca="false">[1]Tables!L$13</f>
        <v>0</v>
      </c>
      <c r="AL134" s="0" t="n">
        <f aca="false">((B134+L134)/(1-AI134))-(B134+L134)</f>
        <v>0.000648298217179905</v>
      </c>
      <c r="AM134" s="0" t="n">
        <f aca="false">AJ134+AK134</f>
        <v>0.1848</v>
      </c>
      <c r="AO134" s="0" t="n">
        <f aca="false">[1]Tables!M$13</f>
        <v>-0.05</v>
      </c>
      <c r="AP134" s="0" t="n">
        <f aca="false">[1]Tables!N$13</f>
        <v>0.0782</v>
      </c>
      <c r="AQ134" s="0" t="n">
        <f aca="false">[1]Tables!O$13</f>
        <v>0.51</v>
      </c>
      <c r="AR134" s="0" t="n">
        <f aca="false">[1]Tables!P$13</f>
        <v>0.22</v>
      </c>
      <c r="AS134" s="0" t="n">
        <f aca="false">[1]Tables!Q$13</f>
        <v>0.011</v>
      </c>
      <c r="AT134" s="0" t="n">
        <f aca="false">(($B134+AO134)/(1-AP134))-($B134+AO134)</f>
        <v>-0.00424170101974399</v>
      </c>
      <c r="AU134" s="0" t="n">
        <f aca="false">AQ134+AR134+AS134</f>
        <v>0.741</v>
      </c>
      <c r="AW134" s="0" t="n">
        <f aca="false">[1]Tables!R$13</f>
        <v>0.0089</v>
      </c>
      <c r="AX134" s="0" t="n">
        <f aca="false">[1]Tables!S$13</f>
        <v>0.2176</v>
      </c>
      <c r="AY134" s="0" t="n">
        <f aca="false">[1]Tables!T$13</f>
        <v>0</v>
      </c>
      <c r="AZ134" s="0" t="n">
        <f aca="false">((B134+Z134)/(1-AW134))-(B134+Z134)</f>
        <v>0</v>
      </c>
      <c r="BA134" s="0" t="n">
        <f aca="false">AX134+AY134</f>
        <v>0.2176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0.96</v>
      </c>
      <c r="E135" s="41" t="n">
        <f aca="false">+[1]TETCO_TRANSCO!E135</f>
        <v>0.91</v>
      </c>
      <c r="F135" s="42" t="n">
        <f aca="false">+[1]TETCO_TRANSCO!F135</f>
        <v>0.05</v>
      </c>
      <c r="G135" s="38" t="n">
        <f aca="false">H135+I135</f>
        <v>1.2</v>
      </c>
      <c r="H135" s="43" t="n">
        <f aca="false">+E135</f>
        <v>0.91</v>
      </c>
      <c r="I135" s="41" t="n">
        <f aca="false">+F135+Q135</f>
        <v>0.29</v>
      </c>
      <c r="J135" s="40" t="n">
        <f aca="false">K135+L135</f>
        <v>0.96</v>
      </c>
      <c r="K135" s="41" t="n">
        <f aca="false">E135</f>
        <v>0.91</v>
      </c>
      <c r="L135" s="42" t="n">
        <f aca="false">F135</f>
        <v>0.05</v>
      </c>
      <c r="M135" s="38" t="n">
        <f aca="false">N135+O135</f>
        <v>1.2</v>
      </c>
      <c r="N135" s="43" t="n">
        <f aca="false">H135</f>
        <v>0.91</v>
      </c>
      <c r="O135" s="41" t="n">
        <f aca="false">I135</f>
        <v>0.29</v>
      </c>
      <c r="P135" s="41"/>
      <c r="Q135" s="42" t="n">
        <f aca="false">VLOOKUP(MONTH(A135),tblMthAdj,2,FALSE())</f>
        <v>0.24</v>
      </c>
      <c r="AA135" s="0" t="n">
        <f aca="false">[1]Tables!E$14</f>
        <v>-0.05</v>
      </c>
      <c r="AB135" s="0" t="n">
        <f aca="false">[1]Tables!F$14</f>
        <v>0.0699</v>
      </c>
      <c r="AC135" s="0" t="n">
        <f aca="false">[1]Tables!G$14</f>
        <v>0.41</v>
      </c>
      <c r="AD135" s="0" t="n">
        <f aca="false">[1]Tables!H$14</f>
        <v>0.185</v>
      </c>
      <c r="AE135" s="0" t="n">
        <f aca="false">[1]Tables!I$14</f>
        <v>0.011</v>
      </c>
      <c r="AF135" s="0" t="n">
        <f aca="false">((B135+AA135)/(1-AB135))-(B135+AA135)</f>
        <v>-0.00375766046661649</v>
      </c>
      <c r="AG135" s="0" t="n">
        <f aca="false">AC135+AD135+AE135</f>
        <v>0.606</v>
      </c>
      <c r="AI135" s="0" t="n">
        <f aca="false">[1]Tables!J$14</f>
        <v>0.0128</v>
      </c>
      <c r="AJ135" s="0" t="n">
        <f aca="false">[1]Tables!K$14</f>
        <v>0.1848</v>
      </c>
      <c r="AK135" s="0" t="n">
        <f aca="false">[1]Tables!L$14</f>
        <v>0</v>
      </c>
      <c r="AL135" s="0" t="n">
        <f aca="false">((B135+L135)/(1-AI135))-(B135+L135)</f>
        <v>0.000648298217179905</v>
      </c>
      <c r="AM135" s="0" t="n">
        <f aca="false">AJ135+AK135</f>
        <v>0.1848</v>
      </c>
      <c r="AO135" s="0" t="n">
        <f aca="false">[1]Tables!M$14</f>
        <v>-0.05</v>
      </c>
      <c r="AP135" s="0" t="n">
        <f aca="false">[1]Tables!N$14</f>
        <v>0.0782</v>
      </c>
      <c r="AQ135" s="0" t="n">
        <f aca="false">[1]Tables!O$14</f>
        <v>0.51</v>
      </c>
      <c r="AR135" s="0" t="n">
        <f aca="false">[1]Tables!P$14</f>
        <v>0.22</v>
      </c>
      <c r="AS135" s="0" t="n">
        <f aca="false">[1]Tables!Q$14</f>
        <v>0.011</v>
      </c>
      <c r="AT135" s="0" t="n">
        <f aca="false">(($B135+AO135)/(1-AP135))-($B135+AO135)</f>
        <v>-0.00424170101974399</v>
      </c>
      <c r="AU135" s="0" t="n">
        <f aca="false">AQ135+AR135+AS135</f>
        <v>0.741</v>
      </c>
      <c r="AW135" s="0" t="n">
        <f aca="false">[1]Tables!R$14</f>
        <v>0.0089</v>
      </c>
      <c r="AX135" s="0" t="n">
        <f aca="false">[1]Tables!S$14</f>
        <v>0.2176</v>
      </c>
      <c r="AY135" s="0" t="n">
        <f aca="false">[1]Tables!T$14</f>
        <v>0</v>
      </c>
      <c r="AZ135" s="0" t="n">
        <f aca="false">((B135+Z135)/(1-AW135))-(B135+Z135)</f>
        <v>0</v>
      </c>
      <c r="BA135" s="0" t="n">
        <f aca="false">AX135+AY135</f>
        <v>0.2176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1.265</v>
      </c>
      <c r="E136" s="41" t="n">
        <f aca="false">+[1]TETCO_TRANSCO!E136</f>
        <v>1.215</v>
      </c>
      <c r="F136" s="42" t="n">
        <f aca="false">+[1]TETCO_TRANSCO!F136</f>
        <v>0.05</v>
      </c>
      <c r="G136" s="38" t="n">
        <f aca="false">H136+I136</f>
        <v>1.535</v>
      </c>
      <c r="H136" s="43" t="n">
        <f aca="false">+E136</f>
        <v>1.215</v>
      </c>
      <c r="I136" s="41" t="n">
        <f aca="false">+F136+Q136</f>
        <v>0.32</v>
      </c>
      <c r="J136" s="40" t="n">
        <f aca="false">K136+L136</f>
        <v>1.265</v>
      </c>
      <c r="K136" s="41" t="n">
        <f aca="false">E136</f>
        <v>1.215</v>
      </c>
      <c r="L136" s="42" t="n">
        <f aca="false">F136</f>
        <v>0.05</v>
      </c>
      <c r="M136" s="38" t="n">
        <f aca="false">N136+O136</f>
        <v>1.535</v>
      </c>
      <c r="N136" s="43" t="n">
        <f aca="false">H136</f>
        <v>1.215</v>
      </c>
      <c r="O136" s="41" t="n">
        <f aca="false">I136</f>
        <v>0.32</v>
      </c>
      <c r="P136" s="41"/>
      <c r="Q136" s="42" t="n">
        <f aca="false">VLOOKUP(MONTH(A136),tblMthAdj,2,FALSE())</f>
        <v>0.27</v>
      </c>
      <c r="AA136" s="0" t="n">
        <f aca="false">[1]Tables!E$3</f>
        <v>-0.05</v>
      </c>
      <c r="AB136" s="0" t="n">
        <f aca="false">[1]Tables!F$3</f>
        <v>0.0699</v>
      </c>
      <c r="AC136" s="0" t="n">
        <f aca="false">[1]Tables!G$3</f>
        <v>0.41</v>
      </c>
      <c r="AD136" s="0" t="n">
        <f aca="false">[1]Tables!H$3</f>
        <v>0.185</v>
      </c>
      <c r="AE136" s="0" t="n">
        <f aca="false">[1]Tables!I$3</f>
        <v>0.011</v>
      </c>
      <c r="AF136" s="0" t="n">
        <f aca="false">((B136+AA136)/(1-AB136))-(B136+AA136)</f>
        <v>-0.00375766046661649</v>
      </c>
      <c r="AG136" s="0" t="n">
        <f aca="false">AC136+AD136+AE136</f>
        <v>0.606</v>
      </c>
      <c r="AI136" s="0" t="n">
        <f aca="false">[1]Tables!J$3</f>
        <v>0.0128</v>
      </c>
      <c r="AJ136" s="0" t="n">
        <f aca="false">[1]Tables!K$3</f>
        <v>0.1848</v>
      </c>
      <c r="AK136" s="0" t="n">
        <f aca="false">[1]Tables!L$3</f>
        <v>0</v>
      </c>
      <c r="AL136" s="0" t="n">
        <f aca="false">((B136+L136)/(1-AI136))-(B136+L136)</f>
        <v>0.000648298217179905</v>
      </c>
      <c r="AM136" s="0" t="n">
        <f aca="false">AJ136+AK136</f>
        <v>0.1848</v>
      </c>
      <c r="AO136" s="0" t="n">
        <f aca="false">[1]Tables!M$3</f>
        <v>-0.05</v>
      </c>
      <c r="AP136" s="0" t="n">
        <f aca="false">[1]Tables!N$3</f>
        <v>0.0782</v>
      </c>
      <c r="AQ136" s="0" t="n">
        <f aca="false">[1]Tables!O$3</f>
        <v>0.51</v>
      </c>
      <c r="AR136" s="0" t="n">
        <f aca="false">[1]Tables!P$3</f>
        <v>0.22</v>
      </c>
      <c r="AS136" s="0" t="n">
        <f aca="false">[1]Tables!Q$3</f>
        <v>0.011</v>
      </c>
      <c r="AT136" s="0" t="n">
        <f aca="false">(($B136+AO136)/(1-AP136))-($B136+AO136)</f>
        <v>-0.00424170101974399</v>
      </c>
      <c r="AU136" s="0" t="n">
        <f aca="false">AQ136+AR136+AS136</f>
        <v>0.741</v>
      </c>
      <c r="AW136" s="0" t="n">
        <f aca="false">[1]Tables!R$3</f>
        <v>0.0089</v>
      </c>
      <c r="AX136" s="0" t="n">
        <f aca="false">[1]Tables!S$3</f>
        <v>0.2176</v>
      </c>
      <c r="AY136" s="0" t="n">
        <f aca="false">[1]Tables!T$3</f>
        <v>0</v>
      </c>
      <c r="AZ136" s="0" t="n">
        <f aca="false">((B136+Z136)/(1-AW136))-(B136+Z136)</f>
        <v>0</v>
      </c>
      <c r="BA136" s="0" t="n">
        <f aca="false">AX136+AY136</f>
        <v>0.2176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1.265</v>
      </c>
      <c r="E137" s="41" t="n">
        <f aca="false">+[1]TETCO_TRANSCO!E137</f>
        <v>1.215</v>
      </c>
      <c r="F137" s="42" t="n">
        <f aca="false">+[1]TETCO_TRANSCO!F137</f>
        <v>0.05</v>
      </c>
      <c r="G137" s="38" t="n">
        <f aca="false">H137+I137</f>
        <v>1.535</v>
      </c>
      <c r="H137" s="43" t="n">
        <f aca="false">+E137</f>
        <v>1.215</v>
      </c>
      <c r="I137" s="41" t="n">
        <f aca="false">+F137+Q137</f>
        <v>0.32</v>
      </c>
      <c r="J137" s="40" t="n">
        <f aca="false">K137+L137</f>
        <v>1.265</v>
      </c>
      <c r="K137" s="41" t="n">
        <f aca="false">E137</f>
        <v>1.215</v>
      </c>
      <c r="L137" s="42" t="n">
        <f aca="false">F137</f>
        <v>0.05</v>
      </c>
      <c r="M137" s="38" t="n">
        <f aca="false">N137+O137</f>
        <v>1.535</v>
      </c>
      <c r="N137" s="43" t="n">
        <f aca="false">H137</f>
        <v>1.215</v>
      </c>
      <c r="O137" s="41" t="n">
        <f aca="false">I137</f>
        <v>0.32</v>
      </c>
      <c r="P137" s="41"/>
      <c r="Q137" s="42" t="n">
        <f aca="false">VLOOKUP(MONTH(A137),tblMthAdj,2,FALSE())</f>
        <v>0.27</v>
      </c>
      <c r="AA137" s="0" t="n">
        <f aca="false">[1]Tables!E$4</f>
        <v>-0.05</v>
      </c>
      <c r="AB137" s="0" t="n">
        <f aca="false">[1]Tables!F$4</f>
        <v>0.0699</v>
      </c>
      <c r="AC137" s="0" t="n">
        <f aca="false">[1]Tables!G$4</f>
        <v>0.41</v>
      </c>
      <c r="AD137" s="0" t="n">
        <f aca="false">[1]Tables!H$4</f>
        <v>0.185</v>
      </c>
      <c r="AE137" s="0" t="n">
        <f aca="false">[1]Tables!I$4</f>
        <v>0.011</v>
      </c>
      <c r="AF137" s="0" t="n">
        <f aca="false">((B137+AA137)/(1-AB137))-(B137+AA137)</f>
        <v>-0.00375766046661649</v>
      </c>
      <c r="AG137" s="0" t="n">
        <f aca="false">AC137+AD137+AE137</f>
        <v>0.606</v>
      </c>
      <c r="AI137" s="0" t="n">
        <f aca="false">[1]Tables!J$4</f>
        <v>0.0128</v>
      </c>
      <c r="AJ137" s="0" t="n">
        <f aca="false">[1]Tables!K$4</f>
        <v>0.1848</v>
      </c>
      <c r="AK137" s="0" t="n">
        <f aca="false">[1]Tables!L$4</f>
        <v>0</v>
      </c>
      <c r="AL137" s="0" t="n">
        <f aca="false">((B137+L137)/(1-AI137))-(B137+L137)</f>
        <v>0.000648298217179905</v>
      </c>
      <c r="AM137" s="0" t="n">
        <f aca="false">AJ137+AK137</f>
        <v>0.1848</v>
      </c>
      <c r="AO137" s="0" t="n">
        <f aca="false">[1]Tables!M$4</f>
        <v>-0.05</v>
      </c>
      <c r="AP137" s="0" t="n">
        <f aca="false">[1]Tables!N$4</f>
        <v>0.0782</v>
      </c>
      <c r="AQ137" s="0" t="n">
        <f aca="false">[1]Tables!O$4</f>
        <v>0.51</v>
      </c>
      <c r="AR137" s="0" t="n">
        <f aca="false">[1]Tables!P$4</f>
        <v>0.22</v>
      </c>
      <c r="AS137" s="0" t="n">
        <f aca="false">[1]Tables!Q$4</f>
        <v>0.011</v>
      </c>
      <c r="AT137" s="0" t="n">
        <f aca="false">(($B137+AO137)/(1-AP137))-($B137+AO137)</f>
        <v>-0.00424170101974399</v>
      </c>
      <c r="AU137" s="0" t="n">
        <f aca="false">AQ137+AR137+AS137</f>
        <v>0.741</v>
      </c>
      <c r="AW137" s="0" t="n">
        <f aca="false">[1]Tables!R$4</f>
        <v>0.0089</v>
      </c>
      <c r="AX137" s="0" t="n">
        <f aca="false">[1]Tables!S$4</f>
        <v>0.2176</v>
      </c>
      <c r="AY137" s="0" t="n">
        <f aca="false">[1]Tables!T$4</f>
        <v>0</v>
      </c>
      <c r="AZ137" s="0" t="n">
        <f aca="false">((B137+Z137)/(1-AW137))-(B137+Z137)</f>
        <v>0</v>
      </c>
      <c r="BA137" s="0" t="n">
        <f aca="false">AX137+AY137</f>
        <v>0.2176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0.705</v>
      </c>
      <c r="E138" s="41" t="n">
        <f aca="false">+[1]TETCO_TRANSCO!E138</f>
        <v>0.655</v>
      </c>
      <c r="F138" s="42" t="n">
        <f aca="false">+[1]TETCO_TRANSCO!F138</f>
        <v>0.05</v>
      </c>
      <c r="G138" s="38" t="n">
        <f aca="false">H138+I138</f>
        <v>0.805</v>
      </c>
      <c r="H138" s="43" t="n">
        <f aca="false">+E138</f>
        <v>0.655</v>
      </c>
      <c r="I138" s="41" t="n">
        <f aca="false">+F138+Q138</f>
        <v>0.15</v>
      </c>
      <c r="J138" s="40" t="n">
        <f aca="false">K138+L138</f>
        <v>0.705</v>
      </c>
      <c r="K138" s="41" t="n">
        <f aca="false">E138</f>
        <v>0.655</v>
      </c>
      <c r="L138" s="42" t="n">
        <f aca="false">F138</f>
        <v>0.05</v>
      </c>
      <c r="M138" s="38" t="n">
        <f aca="false">N138+O138</f>
        <v>0.805</v>
      </c>
      <c r="N138" s="43" t="n">
        <f aca="false">H138</f>
        <v>0.655</v>
      </c>
      <c r="O138" s="41" t="n">
        <f aca="false">I138</f>
        <v>0.15</v>
      </c>
      <c r="P138" s="41"/>
      <c r="Q138" s="42" t="n">
        <f aca="false">VLOOKUP(MONTH(A138),tblMthAdj,2,FALSE())</f>
        <v>0.1</v>
      </c>
      <c r="AA138" s="0" t="n">
        <f aca="false">[1]Tables!E$5</f>
        <v>-0.05</v>
      </c>
      <c r="AB138" s="0" t="n">
        <f aca="false">[1]Tables!F$5</f>
        <v>0.0699</v>
      </c>
      <c r="AC138" s="0" t="n">
        <f aca="false">[1]Tables!G$5</f>
        <v>0.41</v>
      </c>
      <c r="AD138" s="0" t="n">
        <f aca="false">[1]Tables!H$5</f>
        <v>0.185</v>
      </c>
      <c r="AE138" s="0" t="n">
        <f aca="false">[1]Tables!I$5</f>
        <v>0.011</v>
      </c>
      <c r="AF138" s="0" t="n">
        <f aca="false">((B138+AA138)/(1-AB138))-(B138+AA138)</f>
        <v>-0.00375766046661649</v>
      </c>
      <c r="AG138" s="0" t="n">
        <f aca="false">AC138+AD138+AE138</f>
        <v>0.606</v>
      </c>
      <c r="AI138" s="0" t="n">
        <f aca="false">[1]Tables!J$5</f>
        <v>0.0128</v>
      </c>
      <c r="AJ138" s="0" t="n">
        <f aca="false">[1]Tables!K$5</f>
        <v>0.1848</v>
      </c>
      <c r="AK138" s="0" t="n">
        <f aca="false">[1]Tables!L$5</f>
        <v>0</v>
      </c>
      <c r="AL138" s="0" t="n">
        <f aca="false">((B138+L138)/(1-AI138))-(B138+L138)</f>
        <v>0.000648298217179905</v>
      </c>
      <c r="AM138" s="0" t="n">
        <f aca="false">AJ138+AK138</f>
        <v>0.1848</v>
      </c>
      <c r="AO138" s="0" t="n">
        <f aca="false">[1]Tables!M$5</f>
        <v>-0.05</v>
      </c>
      <c r="AP138" s="0" t="n">
        <f aca="false">[1]Tables!N$5</f>
        <v>0.0782</v>
      </c>
      <c r="AQ138" s="0" t="n">
        <f aca="false">[1]Tables!O$5</f>
        <v>0.51</v>
      </c>
      <c r="AR138" s="0" t="n">
        <f aca="false">[1]Tables!P$5</f>
        <v>0.22</v>
      </c>
      <c r="AS138" s="0" t="n">
        <f aca="false">[1]Tables!Q$5</f>
        <v>0.011</v>
      </c>
      <c r="AT138" s="0" t="n">
        <f aca="false">(($B138+AO138)/(1-AP138))-($B138+AO138)</f>
        <v>-0.00424170101974399</v>
      </c>
      <c r="AU138" s="0" t="n">
        <f aca="false">AQ138+AR138+AS138</f>
        <v>0.741</v>
      </c>
      <c r="AW138" s="0" t="n">
        <f aca="false">[1]Tables!R$5</f>
        <v>0.0089</v>
      </c>
      <c r="AX138" s="0" t="n">
        <f aca="false">[1]Tables!S$5</f>
        <v>0.2176</v>
      </c>
      <c r="AY138" s="0" t="n">
        <f aca="false">[1]Tables!T$5</f>
        <v>0</v>
      </c>
      <c r="AZ138" s="0" t="n">
        <f aca="false">((B138+Z138)/(1-AW138))-(B138+Z138)</f>
        <v>0</v>
      </c>
      <c r="BA138" s="0" t="n">
        <f aca="false">AX138+AY138</f>
        <v>0.2176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0.455</v>
      </c>
      <c r="E139" s="48" t="n">
        <f aca="false">+[1]TETCO_TRANSCO!E139</f>
        <v>0.435</v>
      </c>
      <c r="F139" s="49" t="n">
        <f aca="false">+[1]TETCO_TRANSCO!F139</f>
        <v>0.02</v>
      </c>
      <c r="G139" s="50" t="n">
        <f aca="false">H139+I139</f>
        <v>0.485</v>
      </c>
      <c r="H139" s="51" t="n">
        <f aca="false">+E139</f>
        <v>0.435</v>
      </c>
      <c r="I139" s="48" t="n">
        <f aca="false">+F139+Q139</f>
        <v>0.05</v>
      </c>
      <c r="J139" s="47" t="n">
        <f aca="false">K139+L139</f>
        <v>0.455</v>
      </c>
      <c r="K139" s="48" t="n">
        <f aca="false">E139</f>
        <v>0.435</v>
      </c>
      <c r="L139" s="49" t="n">
        <f aca="false">F139</f>
        <v>0.02</v>
      </c>
      <c r="M139" s="50" t="n">
        <f aca="false">N139+O139</f>
        <v>0.485</v>
      </c>
      <c r="N139" s="51" t="n">
        <f aca="false">H139</f>
        <v>0.435</v>
      </c>
      <c r="O139" s="48" t="n">
        <f aca="false">I139</f>
        <v>0.05</v>
      </c>
      <c r="P139" s="48"/>
      <c r="Q139" s="49" t="n">
        <f aca="false">VLOOKUP(MONTH(A139),tblMthAdj,2,FALSE())</f>
        <v>0.03</v>
      </c>
      <c r="AA139" s="0" t="n">
        <f aca="false">[1]Tables!E$6</f>
        <v>-0.07</v>
      </c>
      <c r="AB139" s="0" t="n">
        <f aca="false">[1]Tables!F$6</f>
        <v>0.0597</v>
      </c>
      <c r="AC139" s="0" t="n">
        <f aca="false">[1]Tables!G$6</f>
        <v>0.04</v>
      </c>
      <c r="AD139" s="0" t="n">
        <f aca="false">[1]Tables!H$6</f>
        <v>0.185</v>
      </c>
      <c r="AE139" s="0" t="n">
        <f aca="false">[1]Tables!I$6</f>
        <v>0.011</v>
      </c>
      <c r="AF139" s="0" t="n">
        <f aca="false">((B139+AA139)/(1-AB139))-(B139+AA139)</f>
        <v>-0.00444432627884718</v>
      </c>
      <c r="AG139" s="0" t="n">
        <f aca="false">AC139+AD139+AE139</f>
        <v>0.236</v>
      </c>
      <c r="AI139" s="0" t="n">
        <f aca="false">[1]Tables!J$6</f>
        <v>0</v>
      </c>
      <c r="AJ139" s="0" t="n">
        <f aca="false">[1]Tables!K$6</f>
        <v>0</v>
      </c>
      <c r="AK139" s="0" t="n">
        <f aca="false">[1]Tables!L$6</f>
        <v>0</v>
      </c>
      <c r="AL139" s="0" t="n">
        <f aca="false">((B139+L139)/(1-AI139))-(B139+L139)</f>
        <v>0</v>
      </c>
      <c r="AM139" s="0" t="n">
        <f aca="false">AJ139+AK139</f>
        <v>0</v>
      </c>
      <c r="AO139" s="0" t="n">
        <f aca="false">[1]Tables!M$6</f>
        <v>-0.07</v>
      </c>
      <c r="AP139" s="0" t="n">
        <f aca="false">[1]Tables!N$6</f>
        <v>0.0667</v>
      </c>
      <c r="AQ139" s="0" t="n">
        <f aca="false">[1]Tables!O$6</f>
        <v>0.04</v>
      </c>
      <c r="AR139" s="0" t="n">
        <f aca="false">[1]Tables!P$6</f>
        <v>0.22</v>
      </c>
      <c r="AS139" s="0" t="n">
        <f aca="false">[1]Tables!Q$6</f>
        <v>0.011</v>
      </c>
      <c r="AT139" s="0" t="n">
        <f aca="false">(($B139+AO139)/(1-AP139))-($B139+AO139)</f>
        <v>-0.00500267866709525</v>
      </c>
      <c r="AU139" s="0" t="n">
        <f aca="false">AQ139+AR139+AS139</f>
        <v>0.271</v>
      </c>
      <c r="AW139" s="0" t="n">
        <f aca="false">[1]Tables!R$6</f>
        <v>0</v>
      </c>
      <c r="AX139" s="0" t="n">
        <f aca="false">[1]Tables!S$6</f>
        <v>0</v>
      </c>
      <c r="AY139" s="0" t="n">
        <f aca="false">[1]Tables!T$6</f>
        <v>0</v>
      </c>
      <c r="AZ139" s="0" t="n">
        <f aca="false">((B139+Z139)/(1-AW139))-(B139+Z139)</f>
        <v>0</v>
      </c>
      <c r="BA139" s="0" t="n">
        <f aca="false">AX139+AY139</f>
        <v>0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0.405</v>
      </c>
      <c r="E140" s="41" t="n">
        <f aca="false">+[1]TETCO_TRANSCO!E140</f>
        <v>0.385</v>
      </c>
      <c r="F140" s="42" t="n">
        <f aca="false">+[1]TETCO_TRANSCO!F140</f>
        <v>0.02</v>
      </c>
      <c r="G140" s="38" t="n">
        <f aca="false">H140+I140</f>
        <v>0.435</v>
      </c>
      <c r="H140" s="43" t="n">
        <f aca="false">+E140</f>
        <v>0.385</v>
      </c>
      <c r="I140" s="41" t="n">
        <f aca="false">+F140+Q140</f>
        <v>0.05</v>
      </c>
      <c r="J140" s="40" t="n">
        <f aca="false">K140+L140</f>
        <v>0.405</v>
      </c>
      <c r="K140" s="41" t="n">
        <f aca="false">E140</f>
        <v>0.385</v>
      </c>
      <c r="L140" s="42" t="n">
        <f aca="false">F140</f>
        <v>0.02</v>
      </c>
      <c r="M140" s="38" t="n">
        <f aca="false">N140+O140</f>
        <v>0.435</v>
      </c>
      <c r="N140" s="43" t="n">
        <f aca="false">H140</f>
        <v>0.385</v>
      </c>
      <c r="O140" s="41" t="n">
        <f aca="false">I140</f>
        <v>0.05</v>
      </c>
      <c r="P140" s="41"/>
      <c r="Q140" s="42" t="n">
        <f aca="false">VLOOKUP(MONTH(A140),tblMthAdj,2,FALSE())</f>
        <v>0.03</v>
      </c>
      <c r="AA140" s="0" t="n">
        <f aca="false">[1]Tables!E$7</f>
        <v>-0.07</v>
      </c>
      <c r="AB140" s="0" t="n">
        <f aca="false">[1]Tables!F$7</f>
        <v>0.0597</v>
      </c>
      <c r="AC140" s="0" t="n">
        <f aca="false">[1]Tables!G$7</f>
        <v>0.02</v>
      </c>
      <c r="AD140" s="0" t="n">
        <f aca="false">[1]Tables!H$7</f>
        <v>0.185</v>
      </c>
      <c r="AE140" s="0" t="n">
        <f aca="false">[1]Tables!I$7</f>
        <v>0.011</v>
      </c>
      <c r="AF140" s="0" t="n">
        <f aca="false">((B140+AA140)/(1-AB140))-(B140+AA140)</f>
        <v>-0.00444432627884718</v>
      </c>
      <c r="AG140" s="0" t="n">
        <f aca="false">AC140+AD140+AE140</f>
        <v>0.216</v>
      </c>
      <c r="AI140" s="0" t="n">
        <f aca="false">[1]Tables!J$7</f>
        <v>0</v>
      </c>
      <c r="AJ140" s="0" t="n">
        <f aca="false">[1]Tables!K$7</f>
        <v>0</v>
      </c>
      <c r="AK140" s="0" t="n">
        <f aca="false">[1]Tables!L$7</f>
        <v>0</v>
      </c>
      <c r="AL140" s="0" t="n">
        <f aca="false">((B140+L140)/(1-AI140))-(B140+L140)</f>
        <v>0</v>
      </c>
      <c r="AM140" s="0" t="n">
        <f aca="false">AJ140+AK140</f>
        <v>0</v>
      </c>
      <c r="AO140" s="0" t="n">
        <f aca="false">[1]Tables!M$7</f>
        <v>-0.07</v>
      </c>
      <c r="AP140" s="0" t="n">
        <f aca="false">[1]Tables!N$7</f>
        <v>0.0667</v>
      </c>
      <c r="AQ140" s="0" t="n">
        <f aca="false">[1]Tables!O$7</f>
        <v>0.02</v>
      </c>
      <c r="AR140" s="0" t="n">
        <f aca="false">[1]Tables!P$7</f>
        <v>0.22</v>
      </c>
      <c r="AS140" s="0" t="n">
        <f aca="false">[1]Tables!Q$7</f>
        <v>0.011</v>
      </c>
      <c r="AT140" s="0" t="n">
        <f aca="false">(($B140+AO140)/(1-AP140))-($B140+AO140)</f>
        <v>-0.00500267866709525</v>
      </c>
      <c r="AU140" s="0" t="n">
        <f aca="false">AQ140+AR140+AS140</f>
        <v>0.251</v>
      </c>
      <c r="AW140" s="0" t="n">
        <f aca="false">[1]Tables!R$7</f>
        <v>0</v>
      </c>
      <c r="AX140" s="0" t="n">
        <f aca="false">[1]Tables!S$7</f>
        <v>0</v>
      </c>
      <c r="AY140" s="0" t="n">
        <f aca="false">[1]Tables!T$7</f>
        <v>0</v>
      </c>
      <c r="AZ140" s="0" t="n">
        <f aca="false">((B140+Z140)/(1-AW140))-(B140+Z140)</f>
        <v>0</v>
      </c>
      <c r="BA140" s="0" t="n">
        <f aca="false">AX140+AY140</f>
        <v>0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0.405</v>
      </c>
      <c r="E141" s="41" t="n">
        <f aca="false">+[1]TETCO_TRANSCO!E141</f>
        <v>0.385</v>
      </c>
      <c r="F141" s="42" t="n">
        <f aca="false">+[1]TETCO_TRANSCO!F141</f>
        <v>0.02</v>
      </c>
      <c r="G141" s="38" t="n">
        <f aca="false">H141+I141</f>
        <v>0.445</v>
      </c>
      <c r="H141" s="43" t="n">
        <f aca="false">+E141</f>
        <v>0.385</v>
      </c>
      <c r="I141" s="41" t="n">
        <f aca="false">+F141+Q141</f>
        <v>0.06</v>
      </c>
      <c r="J141" s="40" t="n">
        <f aca="false">K141+L141</f>
        <v>0.405</v>
      </c>
      <c r="K141" s="41" t="n">
        <f aca="false">E141</f>
        <v>0.385</v>
      </c>
      <c r="L141" s="42" t="n">
        <f aca="false">F141</f>
        <v>0.02</v>
      </c>
      <c r="M141" s="38" t="n">
        <f aca="false">N141+O141</f>
        <v>0.445</v>
      </c>
      <c r="N141" s="43" t="n">
        <f aca="false">H141</f>
        <v>0.385</v>
      </c>
      <c r="O141" s="41" t="n">
        <f aca="false">I141</f>
        <v>0.06</v>
      </c>
      <c r="P141" s="41"/>
      <c r="Q141" s="42" t="n">
        <f aca="false">VLOOKUP(MONTH(A141),tblMthAdj,2,FALSE())</f>
        <v>0.04</v>
      </c>
      <c r="AA141" s="0" t="n">
        <f aca="false">[1]Tables!E$8</f>
        <v>-0.07</v>
      </c>
      <c r="AB141" s="0" t="n">
        <f aca="false">[1]Tables!F$8</f>
        <v>0.0597</v>
      </c>
      <c r="AC141" s="0" t="n">
        <f aca="false">[1]Tables!G$8</f>
        <v>0.02</v>
      </c>
      <c r="AD141" s="0" t="n">
        <f aca="false">[1]Tables!H$8</f>
        <v>0.185</v>
      </c>
      <c r="AE141" s="0" t="n">
        <f aca="false">[1]Tables!I$8</f>
        <v>0.011</v>
      </c>
      <c r="AF141" s="0" t="n">
        <f aca="false">((B141+AA141)/(1-AB141))-(B141+AA141)</f>
        <v>-0.00444432627884718</v>
      </c>
      <c r="AG141" s="0" t="n">
        <f aca="false">AC141+AD141+AE141</f>
        <v>0.216</v>
      </c>
      <c r="AI141" s="0" t="n">
        <f aca="false">[1]Tables!J$8</f>
        <v>0</v>
      </c>
      <c r="AJ141" s="0" t="n">
        <f aca="false">[1]Tables!K$8</f>
        <v>0</v>
      </c>
      <c r="AK141" s="0" t="n">
        <f aca="false">[1]Tables!L$8</f>
        <v>0</v>
      </c>
      <c r="AL141" s="0" t="n">
        <f aca="false">((B141+L141)/(1-AI141))-(B141+L141)</f>
        <v>0</v>
      </c>
      <c r="AM141" s="0" t="n">
        <f aca="false">AJ141+AK141</f>
        <v>0</v>
      </c>
      <c r="AO141" s="0" t="n">
        <f aca="false">[1]Tables!M$8</f>
        <v>-0.07</v>
      </c>
      <c r="AP141" s="0" t="n">
        <f aca="false">[1]Tables!N$8</f>
        <v>0.0667</v>
      </c>
      <c r="AQ141" s="0" t="n">
        <f aca="false">[1]Tables!O$8</f>
        <v>0.02</v>
      </c>
      <c r="AR141" s="0" t="n">
        <f aca="false">[1]Tables!P$8</f>
        <v>0.22</v>
      </c>
      <c r="AS141" s="0" t="n">
        <f aca="false">[1]Tables!Q$8</f>
        <v>0.011</v>
      </c>
      <c r="AT141" s="0" t="n">
        <f aca="false">(($B141+AO141)/(1-AP141))-($B141+AO141)</f>
        <v>-0.00500267866709525</v>
      </c>
      <c r="AU141" s="0" t="n">
        <f aca="false">AQ141+AR141+AS141</f>
        <v>0.251</v>
      </c>
      <c r="AW141" s="0" t="n">
        <f aca="false">[1]Tables!R$8</f>
        <v>0</v>
      </c>
      <c r="AX141" s="0" t="n">
        <f aca="false">[1]Tables!S$8</f>
        <v>0</v>
      </c>
      <c r="AY141" s="0" t="n">
        <f aca="false">[1]Tables!T$8</f>
        <v>0</v>
      </c>
      <c r="AZ141" s="0" t="n">
        <f aca="false">((B141+Z141)/(1-AW141))-(B141+Z141)</f>
        <v>0</v>
      </c>
      <c r="BA141" s="0" t="n">
        <f aca="false">AX141+AY141</f>
        <v>0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0.4175</v>
      </c>
      <c r="E142" s="41" t="n">
        <f aca="false">+[1]TETCO_TRANSCO!E142</f>
        <v>0.3975</v>
      </c>
      <c r="F142" s="42" t="n">
        <f aca="false">+[1]TETCO_TRANSCO!F142</f>
        <v>0.02</v>
      </c>
      <c r="G142" s="38" t="n">
        <f aca="false">H142+I142</f>
        <v>0.4675</v>
      </c>
      <c r="H142" s="43" t="n">
        <f aca="false">+E142</f>
        <v>0.3975</v>
      </c>
      <c r="I142" s="41" t="n">
        <f aca="false">+F142+Q142</f>
        <v>0.07</v>
      </c>
      <c r="J142" s="40" t="n">
        <f aca="false">K142+L142</f>
        <v>0.4175</v>
      </c>
      <c r="K142" s="41" t="n">
        <f aca="false">E142</f>
        <v>0.3975</v>
      </c>
      <c r="L142" s="42" t="n">
        <f aca="false">F142</f>
        <v>0.02</v>
      </c>
      <c r="M142" s="38" t="n">
        <f aca="false">N142+O142</f>
        <v>0.4675</v>
      </c>
      <c r="N142" s="43" t="n">
        <f aca="false">H142</f>
        <v>0.3975</v>
      </c>
      <c r="O142" s="41" t="n">
        <f aca="false">I142</f>
        <v>0.07</v>
      </c>
      <c r="P142" s="41"/>
      <c r="Q142" s="42" t="n">
        <f aca="false">VLOOKUP(MONTH(A142),tblMthAdj,2,FALSE())</f>
        <v>0.05</v>
      </c>
      <c r="AA142" s="0" t="n">
        <f aca="false">[1]Tables!E$9</f>
        <v>-0.07</v>
      </c>
      <c r="AB142" s="0" t="n">
        <f aca="false">[1]Tables!F$9</f>
        <v>0.0597</v>
      </c>
      <c r="AC142" s="0" t="n">
        <f aca="false">[1]Tables!G$9</f>
        <v>0.02</v>
      </c>
      <c r="AD142" s="0" t="n">
        <f aca="false">[1]Tables!H$9</f>
        <v>0.185</v>
      </c>
      <c r="AE142" s="0" t="n">
        <f aca="false">[1]Tables!I$9</f>
        <v>0.011</v>
      </c>
      <c r="AF142" s="0" t="n">
        <f aca="false">((B142+AA142)/(1-AB142))-(B142+AA142)</f>
        <v>-0.00444432627884718</v>
      </c>
      <c r="AG142" s="0" t="n">
        <f aca="false">AC142+AD142+AE142</f>
        <v>0.216</v>
      </c>
      <c r="AI142" s="0" t="n">
        <f aca="false">[1]Tables!J$9</f>
        <v>0</v>
      </c>
      <c r="AJ142" s="0" t="n">
        <f aca="false">[1]Tables!K$9</f>
        <v>0</v>
      </c>
      <c r="AK142" s="0" t="n">
        <f aca="false">[1]Tables!L$9</f>
        <v>0</v>
      </c>
      <c r="AL142" s="0" t="n">
        <f aca="false">((B142+L142)/(1-AI142))-(B142+L142)</f>
        <v>0</v>
      </c>
      <c r="AM142" s="0" t="n">
        <f aca="false">AJ142+AK142</f>
        <v>0</v>
      </c>
      <c r="AO142" s="0" t="n">
        <f aca="false">[1]Tables!M$9</f>
        <v>-0.07</v>
      </c>
      <c r="AP142" s="0" t="n">
        <f aca="false">[1]Tables!N$9</f>
        <v>0.0667</v>
      </c>
      <c r="AQ142" s="0" t="n">
        <f aca="false">[1]Tables!O$9</f>
        <v>0.02</v>
      </c>
      <c r="AR142" s="0" t="n">
        <f aca="false">[1]Tables!P$9</f>
        <v>0.22</v>
      </c>
      <c r="AS142" s="0" t="n">
        <f aca="false">[1]Tables!Q$9</f>
        <v>0.011</v>
      </c>
      <c r="AT142" s="0" t="n">
        <f aca="false">(($B142+AO142)/(1-AP142))-($B142+AO142)</f>
        <v>-0.00500267866709525</v>
      </c>
      <c r="AU142" s="0" t="n">
        <f aca="false">AQ142+AR142+AS142</f>
        <v>0.251</v>
      </c>
      <c r="AW142" s="0" t="n">
        <f aca="false">[1]Tables!R$9</f>
        <v>0</v>
      </c>
      <c r="AX142" s="0" t="n">
        <f aca="false">[1]Tables!S$9</f>
        <v>0</v>
      </c>
      <c r="AY142" s="0" t="n">
        <f aca="false">[1]Tables!T$9</f>
        <v>0</v>
      </c>
      <c r="AZ142" s="0" t="n">
        <f aca="false">((B142+Z142)/(1-AW142))-(B142+Z142)</f>
        <v>0</v>
      </c>
      <c r="BA142" s="0" t="n">
        <f aca="false">AX142+AY142</f>
        <v>0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0.42</v>
      </c>
      <c r="E143" s="41" t="n">
        <f aca="false">+[1]TETCO_TRANSCO!E143</f>
        <v>0.4</v>
      </c>
      <c r="F143" s="42" t="n">
        <f aca="false">+[1]TETCO_TRANSCO!F143</f>
        <v>0.02</v>
      </c>
      <c r="G143" s="38" t="n">
        <f aca="false">H143+I143</f>
        <v>0.47</v>
      </c>
      <c r="H143" s="43" t="n">
        <f aca="false">+E143</f>
        <v>0.4</v>
      </c>
      <c r="I143" s="41" t="n">
        <f aca="false">+F143+Q143</f>
        <v>0.07</v>
      </c>
      <c r="J143" s="40" t="n">
        <f aca="false">K143+L143</f>
        <v>0.42</v>
      </c>
      <c r="K143" s="41" t="n">
        <f aca="false">E143</f>
        <v>0.4</v>
      </c>
      <c r="L143" s="42" t="n">
        <f aca="false">F143</f>
        <v>0.02</v>
      </c>
      <c r="M143" s="38" t="n">
        <f aca="false">N143+O143</f>
        <v>0.47</v>
      </c>
      <c r="N143" s="43" t="n">
        <f aca="false">H143</f>
        <v>0.4</v>
      </c>
      <c r="O143" s="41" t="n">
        <f aca="false">I143</f>
        <v>0.07</v>
      </c>
      <c r="P143" s="41"/>
      <c r="Q143" s="42" t="n">
        <f aca="false">VLOOKUP(MONTH(A143),tblMthAdj,2,FALSE())</f>
        <v>0.05</v>
      </c>
      <c r="AA143" s="0" t="n">
        <f aca="false">[1]Tables!E$10</f>
        <v>-0.07</v>
      </c>
      <c r="AB143" s="0" t="n">
        <f aca="false">[1]Tables!F$10</f>
        <v>0.0597</v>
      </c>
      <c r="AC143" s="0" t="n">
        <f aca="false">[1]Tables!G$10</f>
        <v>0.02</v>
      </c>
      <c r="AD143" s="0" t="n">
        <f aca="false">[1]Tables!H$10</f>
        <v>0.185</v>
      </c>
      <c r="AE143" s="0" t="n">
        <f aca="false">[1]Tables!I$10</f>
        <v>0.011</v>
      </c>
      <c r="AF143" s="0" t="n">
        <f aca="false">((B143+AA143)/(1-AB143))-(B143+AA143)</f>
        <v>-0.00444432627884718</v>
      </c>
      <c r="AG143" s="0" t="n">
        <f aca="false">AC143+AD143+AE143</f>
        <v>0.216</v>
      </c>
      <c r="AI143" s="0" t="n">
        <f aca="false">[1]Tables!J$10</f>
        <v>0</v>
      </c>
      <c r="AJ143" s="0" t="n">
        <f aca="false">[1]Tables!K$10</f>
        <v>0</v>
      </c>
      <c r="AK143" s="0" t="n">
        <f aca="false">[1]Tables!L$10</f>
        <v>0</v>
      </c>
      <c r="AL143" s="0" t="n">
        <f aca="false">((B143+L143)/(1-AI143))-(B143+L143)</f>
        <v>0</v>
      </c>
      <c r="AM143" s="0" t="n">
        <f aca="false">AJ143+AK143</f>
        <v>0</v>
      </c>
      <c r="AO143" s="0" t="n">
        <f aca="false">[1]Tables!M$10</f>
        <v>-0.07</v>
      </c>
      <c r="AP143" s="0" t="n">
        <f aca="false">[1]Tables!N$10</f>
        <v>0.0667</v>
      </c>
      <c r="AQ143" s="0" t="n">
        <f aca="false">[1]Tables!O$10</f>
        <v>0.02</v>
      </c>
      <c r="AR143" s="0" t="n">
        <f aca="false">[1]Tables!P$10</f>
        <v>0.22</v>
      </c>
      <c r="AS143" s="0" t="n">
        <f aca="false">[1]Tables!Q$10</f>
        <v>0.011</v>
      </c>
      <c r="AT143" s="0" t="n">
        <f aca="false">(($B143+AO143)/(1-AP143))-($B143+AO143)</f>
        <v>-0.00500267866709525</v>
      </c>
      <c r="AU143" s="0" t="n">
        <f aca="false">AQ143+AR143+AS143</f>
        <v>0.251</v>
      </c>
      <c r="AW143" s="0" t="n">
        <f aca="false">[1]Tables!R$10</f>
        <v>0</v>
      </c>
      <c r="AX143" s="0" t="n">
        <f aca="false">[1]Tables!S$10</f>
        <v>0</v>
      </c>
      <c r="AY143" s="0" t="n">
        <f aca="false">[1]Tables!T$10</f>
        <v>0</v>
      </c>
      <c r="AZ143" s="0" t="n">
        <f aca="false">((B143+Z143)/(1-AW143))-(B143+Z143)</f>
        <v>0</v>
      </c>
      <c r="BA143" s="0" t="n">
        <f aca="false">AX143+AY143</f>
        <v>0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0.4175</v>
      </c>
      <c r="E144" s="41" t="n">
        <f aca="false">+[1]TETCO_TRANSCO!E144</f>
        <v>0.3975</v>
      </c>
      <c r="F144" s="42" t="n">
        <f aca="false">+[1]TETCO_TRANSCO!F144</f>
        <v>0.02</v>
      </c>
      <c r="G144" s="38" t="n">
        <f aca="false">H144+I144</f>
        <v>0.4475</v>
      </c>
      <c r="H144" s="43" t="n">
        <f aca="false">+E144</f>
        <v>0.3975</v>
      </c>
      <c r="I144" s="41" t="n">
        <f aca="false">+F144+Q144</f>
        <v>0.05</v>
      </c>
      <c r="J144" s="40" t="n">
        <f aca="false">K144+L144</f>
        <v>0.4175</v>
      </c>
      <c r="K144" s="41" t="n">
        <f aca="false">E144</f>
        <v>0.3975</v>
      </c>
      <c r="L144" s="42" t="n">
        <f aca="false">F144</f>
        <v>0.02</v>
      </c>
      <c r="M144" s="38" t="n">
        <f aca="false">N144+O144</f>
        <v>0.4475</v>
      </c>
      <c r="N144" s="43" t="n">
        <f aca="false">H144</f>
        <v>0.3975</v>
      </c>
      <c r="O144" s="41" t="n">
        <f aca="false">I144</f>
        <v>0.05</v>
      </c>
      <c r="P144" s="41"/>
      <c r="Q144" s="42" t="n">
        <f aca="false">VLOOKUP(MONTH(A144),tblMthAdj,2,FALSE())</f>
        <v>0.03</v>
      </c>
      <c r="AA144" s="0" t="n">
        <f aca="false">[1]Tables!E$11</f>
        <v>-0.07</v>
      </c>
      <c r="AB144" s="0" t="n">
        <f aca="false">[1]Tables!F$11</f>
        <v>0.0597</v>
      </c>
      <c r="AC144" s="0" t="n">
        <f aca="false">[1]Tables!G$11</f>
        <v>0.02</v>
      </c>
      <c r="AD144" s="0" t="n">
        <f aca="false">[1]Tables!H$11</f>
        <v>0.185</v>
      </c>
      <c r="AE144" s="0" t="n">
        <f aca="false">[1]Tables!I$11</f>
        <v>0.011</v>
      </c>
      <c r="AF144" s="0" t="n">
        <f aca="false">((B144+AA144)/(1-AB144))-(B144+AA144)</f>
        <v>-0.00444432627884718</v>
      </c>
      <c r="AG144" s="0" t="n">
        <f aca="false">AC144+AD144+AE144</f>
        <v>0.216</v>
      </c>
      <c r="AI144" s="0" t="n">
        <f aca="false">[1]Tables!J$11</f>
        <v>0</v>
      </c>
      <c r="AJ144" s="0" t="n">
        <f aca="false">[1]Tables!K$11</f>
        <v>0</v>
      </c>
      <c r="AK144" s="0" t="n">
        <f aca="false">[1]Tables!L$11</f>
        <v>0</v>
      </c>
      <c r="AL144" s="0" t="n">
        <f aca="false">((B144+L144)/(1-AI144))-(B144+L144)</f>
        <v>0</v>
      </c>
      <c r="AM144" s="0" t="n">
        <f aca="false">AJ144+AK144</f>
        <v>0</v>
      </c>
      <c r="AO144" s="0" t="n">
        <f aca="false">[1]Tables!M$11</f>
        <v>-0.07</v>
      </c>
      <c r="AP144" s="0" t="n">
        <f aca="false">[1]Tables!N$11</f>
        <v>0.0667</v>
      </c>
      <c r="AQ144" s="0" t="n">
        <f aca="false">[1]Tables!O$11</f>
        <v>0.02</v>
      </c>
      <c r="AR144" s="0" t="n">
        <f aca="false">[1]Tables!P$11</f>
        <v>0.22</v>
      </c>
      <c r="AS144" s="0" t="n">
        <f aca="false">[1]Tables!Q$11</f>
        <v>0.011</v>
      </c>
      <c r="AT144" s="0" t="n">
        <f aca="false">(($B144+AO144)/(1-AP144))-($B144+AO144)</f>
        <v>-0.00500267866709525</v>
      </c>
      <c r="AU144" s="0" t="n">
        <f aca="false">AQ144+AR144+AS144</f>
        <v>0.251</v>
      </c>
      <c r="AW144" s="0" t="n">
        <f aca="false">[1]Tables!R$11</f>
        <v>0</v>
      </c>
      <c r="AX144" s="0" t="n">
        <f aca="false">[1]Tables!S$11</f>
        <v>0</v>
      </c>
      <c r="AY144" s="0" t="n">
        <f aca="false">[1]Tables!T$11</f>
        <v>0</v>
      </c>
      <c r="AZ144" s="0" t="n">
        <f aca="false">((B144+Z144)/(1-AW144))-(B144+Z144)</f>
        <v>0</v>
      </c>
      <c r="BA144" s="0" t="n">
        <f aca="false">AX144+AY144</f>
        <v>0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0.42</v>
      </c>
      <c r="E145" s="41" t="n">
        <f aca="false">+[1]TETCO_TRANSCO!E145</f>
        <v>0.4</v>
      </c>
      <c r="F145" s="42" t="n">
        <f aca="false">+[1]TETCO_TRANSCO!F145</f>
        <v>0.02</v>
      </c>
      <c r="G145" s="38" t="n">
        <f aca="false">H145+I145</f>
        <v>0.45</v>
      </c>
      <c r="H145" s="43" t="n">
        <f aca="false">+E145</f>
        <v>0.4</v>
      </c>
      <c r="I145" s="41" t="n">
        <f aca="false">+F145+Q145</f>
        <v>0.05</v>
      </c>
      <c r="J145" s="40" t="n">
        <f aca="false">K145+L145</f>
        <v>0.42</v>
      </c>
      <c r="K145" s="41" t="n">
        <f aca="false">E145</f>
        <v>0.4</v>
      </c>
      <c r="L145" s="42" t="n">
        <f aca="false">F145</f>
        <v>0.02</v>
      </c>
      <c r="M145" s="38" t="n">
        <f aca="false">N145+O145</f>
        <v>0.45</v>
      </c>
      <c r="N145" s="43" t="n">
        <f aca="false">H145</f>
        <v>0.4</v>
      </c>
      <c r="O145" s="41" t="n">
        <f aca="false">I145</f>
        <v>0.05</v>
      </c>
      <c r="P145" s="41"/>
      <c r="Q145" s="42" t="n">
        <f aca="false">VLOOKUP(MONTH(A145),tblMthAdj,2,FALSE())</f>
        <v>0.03</v>
      </c>
      <c r="AA145" s="0" t="n">
        <f aca="false">[1]Tables!E$12</f>
        <v>-0.07</v>
      </c>
      <c r="AB145" s="0" t="n">
        <f aca="false">[1]Tables!F$12</f>
        <v>0.0597</v>
      </c>
      <c r="AC145" s="0" t="n">
        <f aca="false">[1]Tables!G$12</f>
        <v>0.04</v>
      </c>
      <c r="AD145" s="0" t="n">
        <f aca="false">[1]Tables!H$12</f>
        <v>0.185</v>
      </c>
      <c r="AE145" s="0" t="n">
        <f aca="false">[1]Tables!I$12</f>
        <v>0.011</v>
      </c>
      <c r="AF145" s="0" t="n">
        <f aca="false">((B145+AA145)/(1-AB145))-(B145+AA145)</f>
        <v>-0.00444432627884718</v>
      </c>
      <c r="AG145" s="0" t="n">
        <f aca="false">AC145+AD145+AE145</f>
        <v>0.236</v>
      </c>
      <c r="AI145" s="0" t="n">
        <f aca="false">[1]Tables!J$12</f>
        <v>0</v>
      </c>
      <c r="AJ145" s="0" t="n">
        <f aca="false">[1]Tables!K$12</f>
        <v>0</v>
      </c>
      <c r="AK145" s="0" t="n">
        <f aca="false">[1]Tables!L$12</f>
        <v>0</v>
      </c>
      <c r="AL145" s="0" t="n">
        <f aca="false">((B145+L145)/(1-AI145))-(B145+L145)</f>
        <v>0</v>
      </c>
      <c r="AM145" s="0" t="n">
        <f aca="false">AJ145+AK145</f>
        <v>0</v>
      </c>
      <c r="AO145" s="0" t="n">
        <f aca="false">[1]Tables!M$12</f>
        <v>-0.07</v>
      </c>
      <c r="AP145" s="0" t="n">
        <f aca="false">[1]Tables!N$12</f>
        <v>0.0667</v>
      </c>
      <c r="AQ145" s="0" t="n">
        <f aca="false">[1]Tables!O$12</f>
        <v>0.04</v>
      </c>
      <c r="AR145" s="0" t="n">
        <f aca="false">[1]Tables!P$12</f>
        <v>0.22</v>
      </c>
      <c r="AS145" s="0" t="n">
        <f aca="false">[1]Tables!Q$12</f>
        <v>0.011</v>
      </c>
      <c r="AT145" s="0" t="n">
        <f aca="false">(($B145+AO145)/(1-AP145))-($B145+AO145)</f>
        <v>-0.00500267866709525</v>
      </c>
      <c r="AU145" s="0" t="n">
        <f aca="false">AQ145+AR145+AS145</f>
        <v>0.271</v>
      </c>
      <c r="AW145" s="0" t="n">
        <f aca="false">[1]Tables!R$12</f>
        <v>0</v>
      </c>
      <c r="AX145" s="0" t="n">
        <f aca="false">[1]Tables!S$12</f>
        <v>0</v>
      </c>
      <c r="AY145" s="0" t="n">
        <f aca="false">[1]Tables!T$12</f>
        <v>0</v>
      </c>
      <c r="AZ145" s="0" t="n">
        <f aca="false">((B145+Z145)/(1-AW145))-(B145+Z145)</f>
        <v>0</v>
      </c>
      <c r="BA145" s="0" t="n">
        <f aca="false">AX145+AY145</f>
        <v>0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0.605</v>
      </c>
      <c r="E146" s="48" t="n">
        <f aca="false">+[1]TETCO_TRANSCO!E146</f>
        <v>0.555</v>
      </c>
      <c r="F146" s="49" t="n">
        <f aca="false">+[1]TETCO_TRANSCO!F146</f>
        <v>0.05</v>
      </c>
      <c r="G146" s="50" t="n">
        <f aca="false">H146+I146</f>
        <v>0.695</v>
      </c>
      <c r="H146" s="51" t="n">
        <f aca="false">+E146</f>
        <v>0.555</v>
      </c>
      <c r="I146" s="48" t="n">
        <f aca="false">+F146+Q146</f>
        <v>0.14</v>
      </c>
      <c r="J146" s="47" t="n">
        <f aca="false">K146+L146</f>
        <v>0.605</v>
      </c>
      <c r="K146" s="48" t="n">
        <f aca="false">E146</f>
        <v>0.555</v>
      </c>
      <c r="L146" s="49" t="n">
        <f aca="false">F146</f>
        <v>0.05</v>
      </c>
      <c r="M146" s="50" t="n">
        <f aca="false">N146+O146</f>
        <v>0.695</v>
      </c>
      <c r="N146" s="51" t="n">
        <f aca="false">H146</f>
        <v>0.555</v>
      </c>
      <c r="O146" s="48" t="n">
        <f aca="false">I146</f>
        <v>0.14</v>
      </c>
      <c r="P146" s="48"/>
      <c r="Q146" s="49" t="n">
        <f aca="false">VLOOKUP(MONTH(A146),tblMthAdj,2,FALSE())</f>
        <v>0.09</v>
      </c>
      <c r="AA146" s="0" t="n">
        <f aca="false">[1]Tables!E$13</f>
        <v>-0.07</v>
      </c>
      <c r="AB146" s="0" t="n">
        <f aca="false">[1]Tables!F$13</f>
        <v>0.0699</v>
      </c>
      <c r="AC146" s="0" t="n">
        <f aca="false">[1]Tables!G$13</f>
        <v>0.41</v>
      </c>
      <c r="AD146" s="0" t="n">
        <f aca="false">[1]Tables!H$13</f>
        <v>0.185</v>
      </c>
      <c r="AE146" s="0" t="n">
        <f aca="false">[1]Tables!I$13</f>
        <v>0.011</v>
      </c>
      <c r="AF146" s="0" t="n">
        <f aca="false">((B146+AA146)/(1-AB146))-(B146+AA146)</f>
        <v>-0.00526072465326309</v>
      </c>
      <c r="AG146" s="0" t="n">
        <f aca="false">AC146+AD146+AE146</f>
        <v>0.606</v>
      </c>
      <c r="AI146" s="0" t="n">
        <f aca="false">[1]Tables!J$13</f>
        <v>0.0128</v>
      </c>
      <c r="AJ146" s="0" t="n">
        <f aca="false">[1]Tables!K$13</f>
        <v>0.1848</v>
      </c>
      <c r="AK146" s="0" t="n">
        <f aca="false">[1]Tables!L$13</f>
        <v>0</v>
      </c>
      <c r="AL146" s="0" t="n">
        <f aca="false">((B146+L146)/(1-AI146))-(B146+L146)</f>
        <v>0.000648298217179905</v>
      </c>
      <c r="AM146" s="0" t="n">
        <f aca="false">AJ146+AK146</f>
        <v>0.1848</v>
      </c>
      <c r="AO146" s="0" t="n">
        <f aca="false">[1]Tables!M$13</f>
        <v>-0.05</v>
      </c>
      <c r="AP146" s="0" t="n">
        <f aca="false">[1]Tables!N$13</f>
        <v>0.0782</v>
      </c>
      <c r="AQ146" s="0" t="n">
        <f aca="false">[1]Tables!O$13</f>
        <v>0.51</v>
      </c>
      <c r="AR146" s="0" t="n">
        <f aca="false">[1]Tables!P$13</f>
        <v>0.22</v>
      </c>
      <c r="AS146" s="0" t="n">
        <f aca="false">[1]Tables!Q$13</f>
        <v>0.011</v>
      </c>
      <c r="AT146" s="0" t="n">
        <f aca="false">(($B146+AO146)/(1-AP146))-($B146+AO146)</f>
        <v>-0.00424170101974399</v>
      </c>
      <c r="AU146" s="0" t="n">
        <f aca="false">AQ146+AR146+AS146</f>
        <v>0.741</v>
      </c>
      <c r="AW146" s="0" t="n">
        <f aca="false">[1]Tables!R$13</f>
        <v>0.0089</v>
      </c>
      <c r="AX146" s="0" t="n">
        <f aca="false">[1]Tables!S$13</f>
        <v>0.2176</v>
      </c>
      <c r="AY146" s="0" t="n">
        <f aca="false">[1]Tables!T$13</f>
        <v>0</v>
      </c>
      <c r="AZ146" s="0" t="n">
        <f aca="false">((B146+Z146)/(1-AW146))-(B146+Z146)</f>
        <v>0</v>
      </c>
      <c r="BA146" s="0" t="n">
        <f aca="false">AX146+AY146</f>
        <v>0.2176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0.96</v>
      </c>
      <c r="E147" s="41" t="n">
        <f aca="false">+[1]TETCO_TRANSCO!E147</f>
        <v>0.91</v>
      </c>
      <c r="F147" s="42" t="n">
        <f aca="false">+[1]TETCO_TRANSCO!F147</f>
        <v>0.05</v>
      </c>
      <c r="G147" s="38" t="n">
        <f aca="false">H147+I147</f>
        <v>1.2</v>
      </c>
      <c r="H147" s="43" t="n">
        <f aca="false">+E147</f>
        <v>0.91</v>
      </c>
      <c r="I147" s="41" t="n">
        <f aca="false">+F147+Q147</f>
        <v>0.29</v>
      </c>
      <c r="J147" s="40" t="n">
        <f aca="false">K147+L147</f>
        <v>0.96</v>
      </c>
      <c r="K147" s="41" t="n">
        <f aca="false">E147</f>
        <v>0.91</v>
      </c>
      <c r="L147" s="42" t="n">
        <f aca="false">F147</f>
        <v>0.05</v>
      </c>
      <c r="M147" s="38" t="n">
        <f aca="false">N147+O147</f>
        <v>1.2</v>
      </c>
      <c r="N147" s="43" t="n">
        <f aca="false">H147</f>
        <v>0.91</v>
      </c>
      <c r="O147" s="41" t="n">
        <f aca="false">I147</f>
        <v>0.29</v>
      </c>
      <c r="P147" s="41"/>
      <c r="Q147" s="42" t="n">
        <f aca="false">VLOOKUP(MONTH(A147),tblMthAdj,2,FALSE())</f>
        <v>0.24</v>
      </c>
      <c r="AA147" s="0" t="n">
        <f aca="false">[1]Tables!E$14</f>
        <v>-0.05</v>
      </c>
      <c r="AB147" s="0" t="n">
        <f aca="false">[1]Tables!F$14</f>
        <v>0.0699</v>
      </c>
      <c r="AC147" s="0" t="n">
        <f aca="false">[1]Tables!G$14</f>
        <v>0.41</v>
      </c>
      <c r="AD147" s="0" t="n">
        <f aca="false">[1]Tables!H$14</f>
        <v>0.185</v>
      </c>
      <c r="AE147" s="0" t="n">
        <f aca="false">[1]Tables!I$14</f>
        <v>0.011</v>
      </c>
      <c r="AF147" s="0" t="n">
        <f aca="false">((B147+AA147)/(1-AB147))-(B147+AA147)</f>
        <v>-0.00375766046661649</v>
      </c>
      <c r="AG147" s="0" t="n">
        <f aca="false">AC147+AD147+AE147</f>
        <v>0.606</v>
      </c>
      <c r="AI147" s="0" t="n">
        <f aca="false">[1]Tables!J$14</f>
        <v>0.0128</v>
      </c>
      <c r="AJ147" s="0" t="n">
        <f aca="false">[1]Tables!K$14</f>
        <v>0.1848</v>
      </c>
      <c r="AK147" s="0" t="n">
        <f aca="false">[1]Tables!L$14</f>
        <v>0</v>
      </c>
      <c r="AL147" s="0" t="n">
        <f aca="false">((B147+L147)/(1-AI147))-(B147+L147)</f>
        <v>0.000648298217179905</v>
      </c>
      <c r="AM147" s="0" t="n">
        <f aca="false">AJ147+AK147</f>
        <v>0.1848</v>
      </c>
      <c r="AO147" s="0" t="n">
        <f aca="false">[1]Tables!M$14</f>
        <v>-0.05</v>
      </c>
      <c r="AP147" s="0" t="n">
        <f aca="false">[1]Tables!N$14</f>
        <v>0.0782</v>
      </c>
      <c r="AQ147" s="0" t="n">
        <f aca="false">[1]Tables!O$14</f>
        <v>0.51</v>
      </c>
      <c r="AR147" s="0" t="n">
        <f aca="false">[1]Tables!P$14</f>
        <v>0.22</v>
      </c>
      <c r="AS147" s="0" t="n">
        <f aca="false">[1]Tables!Q$14</f>
        <v>0.011</v>
      </c>
      <c r="AT147" s="0" t="n">
        <f aca="false">(($B147+AO147)/(1-AP147))-($B147+AO147)</f>
        <v>-0.00424170101974399</v>
      </c>
      <c r="AU147" s="0" t="n">
        <f aca="false">AQ147+AR147+AS147</f>
        <v>0.741</v>
      </c>
      <c r="AW147" s="0" t="n">
        <f aca="false">[1]Tables!R$14</f>
        <v>0.0089</v>
      </c>
      <c r="AX147" s="0" t="n">
        <f aca="false">[1]Tables!S$14</f>
        <v>0.2176</v>
      </c>
      <c r="AY147" s="0" t="n">
        <f aca="false">[1]Tables!T$14</f>
        <v>0</v>
      </c>
      <c r="AZ147" s="0" t="n">
        <f aca="false">((B147+Z147)/(1-AW147))-(B147+Z147)</f>
        <v>0</v>
      </c>
      <c r="BA147" s="0" t="n">
        <f aca="false">AX147+AY147</f>
        <v>0.2176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1.265</v>
      </c>
      <c r="E148" s="41" t="n">
        <f aca="false">+[1]TETCO_TRANSCO!E148</f>
        <v>1.215</v>
      </c>
      <c r="F148" s="42" t="n">
        <f aca="false">+[1]TETCO_TRANSCO!F148</f>
        <v>0.05</v>
      </c>
      <c r="G148" s="38" t="n">
        <f aca="false">H148+I148</f>
        <v>1.535</v>
      </c>
      <c r="H148" s="43" t="n">
        <f aca="false">+E148</f>
        <v>1.215</v>
      </c>
      <c r="I148" s="41" t="n">
        <f aca="false">+F148+Q148</f>
        <v>0.32</v>
      </c>
      <c r="J148" s="40" t="n">
        <f aca="false">K148+L148</f>
        <v>1.265</v>
      </c>
      <c r="K148" s="41" t="n">
        <f aca="false">E148</f>
        <v>1.215</v>
      </c>
      <c r="L148" s="42" t="n">
        <f aca="false">F148</f>
        <v>0.05</v>
      </c>
      <c r="M148" s="38" t="n">
        <f aca="false">N148+O148</f>
        <v>1.535</v>
      </c>
      <c r="N148" s="43" t="n">
        <f aca="false">H148</f>
        <v>1.215</v>
      </c>
      <c r="O148" s="41" t="n">
        <f aca="false">I148</f>
        <v>0.32</v>
      </c>
      <c r="P148" s="41"/>
      <c r="Q148" s="42" t="n">
        <f aca="false">VLOOKUP(MONTH(A148),tblMthAdj,2,FALSE())</f>
        <v>0.27</v>
      </c>
      <c r="AA148" s="0" t="n">
        <f aca="false">[1]Tables!E$3</f>
        <v>-0.05</v>
      </c>
      <c r="AB148" s="0" t="n">
        <f aca="false">[1]Tables!F$3</f>
        <v>0.0699</v>
      </c>
      <c r="AC148" s="0" t="n">
        <f aca="false">[1]Tables!G$3</f>
        <v>0.41</v>
      </c>
      <c r="AD148" s="0" t="n">
        <f aca="false">[1]Tables!H$3</f>
        <v>0.185</v>
      </c>
      <c r="AE148" s="0" t="n">
        <f aca="false">[1]Tables!I$3</f>
        <v>0.011</v>
      </c>
      <c r="AF148" s="0" t="n">
        <f aca="false">((B148+AA148)/(1-AB148))-(B148+AA148)</f>
        <v>-0.00375766046661649</v>
      </c>
      <c r="AG148" s="0" t="n">
        <f aca="false">AC148+AD148+AE148</f>
        <v>0.606</v>
      </c>
      <c r="AI148" s="0" t="n">
        <f aca="false">[1]Tables!J$3</f>
        <v>0.0128</v>
      </c>
      <c r="AJ148" s="0" t="n">
        <f aca="false">[1]Tables!K$3</f>
        <v>0.1848</v>
      </c>
      <c r="AK148" s="0" t="n">
        <f aca="false">[1]Tables!L$3</f>
        <v>0</v>
      </c>
      <c r="AL148" s="0" t="n">
        <f aca="false">((B148+L148)/(1-AI148))-(B148+L148)</f>
        <v>0.000648298217179905</v>
      </c>
      <c r="AM148" s="0" t="n">
        <f aca="false">AJ148+AK148</f>
        <v>0.1848</v>
      </c>
      <c r="AO148" s="0" t="n">
        <f aca="false">[1]Tables!M$3</f>
        <v>-0.05</v>
      </c>
      <c r="AP148" s="0" t="n">
        <f aca="false">[1]Tables!N$3</f>
        <v>0.0782</v>
      </c>
      <c r="AQ148" s="0" t="n">
        <f aca="false">[1]Tables!O$3</f>
        <v>0.51</v>
      </c>
      <c r="AR148" s="0" t="n">
        <f aca="false">[1]Tables!P$3</f>
        <v>0.22</v>
      </c>
      <c r="AS148" s="0" t="n">
        <f aca="false">[1]Tables!Q$3</f>
        <v>0.011</v>
      </c>
      <c r="AT148" s="0" t="n">
        <f aca="false">(($B148+AO148)/(1-AP148))-($B148+AO148)</f>
        <v>-0.00424170101974399</v>
      </c>
      <c r="AU148" s="0" t="n">
        <f aca="false">AQ148+AR148+AS148</f>
        <v>0.741</v>
      </c>
      <c r="AW148" s="0" t="n">
        <f aca="false">[1]Tables!R$3</f>
        <v>0.0089</v>
      </c>
      <c r="AX148" s="0" t="n">
        <f aca="false">[1]Tables!S$3</f>
        <v>0.2176</v>
      </c>
      <c r="AY148" s="0" t="n">
        <f aca="false">[1]Tables!T$3</f>
        <v>0</v>
      </c>
      <c r="AZ148" s="0" t="n">
        <f aca="false">((B148+Z148)/(1-AW148))-(B148+Z148)</f>
        <v>0</v>
      </c>
      <c r="BA148" s="0" t="n">
        <f aca="false">AX148+AY148</f>
        <v>0.2176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1.265</v>
      </c>
      <c r="E149" s="41" t="n">
        <f aca="false">+[1]TETCO_TRANSCO!E149</f>
        <v>1.215</v>
      </c>
      <c r="F149" s="42" t="n">
        <f aca="false">+[1]TETCO_TRANSCO!F149</f>
        <v>0.05</v>
      </c>
      <c r="G149" s="38" t="n">
        <f aca="false">H149+I149</f>
        <v>1.535</v>
      </c>
      <c r="H149" s="43" t="n">
        <f aca="false">+E149</f>
        <v>1.215</v>
      </c>
      <c r="I149" s="41" t="n">
        <f aca="false">+F149+Q149</f>
        <v>0.32</v>
      </c>
      <c r="J149" s="40" t="n">
        <f aca="false">K149+L149</f>
        <v>1.265</v>
      </c>
      <c r="K149" s="41" t="n">
        <f aca="false">E149</f>
        <v>1.215</v>
      </c>
      <c r="L149" s="42" t="n">
        <f aca="false">F149</f>
        <v>0.05</v>
      </c>
      <c r="M149" s="38" t="n">
        <f aca="false">N149+O149</f>
        <v>1.535</v>
      </c>
      <c r="N149" s="43" t="n">
        <f aca="false">H149</f>
        <v>1.215</v>
      </c>
      <c r="O149" s="41" t="n">
        <f aca="false">I149</f>
        <v>0.32</v>
      </c>
      <c r="P149" s="41"/>
      <c r="Q149" s="42" t="n">
        <f aca="false">VLOOKUP(MONTH(A149),tblMthAdj,2,FALSE())</f>
        <v>0.27</v>
      </c>
      <c r="AA149" s="0" t="n">
        <f aca="false">[1]Tables!E$4</f>
        <v>-0.05</v>
      </c>
      <c r="AB149" s="0" t="n">
        <f aca="false">[1]Tables!F$4</f>
        <v>0.0699</v>
      </c>
      <c r="AC149" s="0" t="n">
        <f aca="false">[1]Tables!G$4</f>
        <v>0.41</v>
      </c>
      <c r="AD149" s="0" t="n">
        <f aca="false">[1]Tables!H$4</f>
        <v>0.185</v>
      </c>
      <c r="AE149" s="0" t="n">
        <f aca="false">[1]Tables!I$4</f>
        <v>0.011</v>
      </c>
      <c r="AF149" s="0" t="n">
        <f aca="false">((B149+AA149)/(1-AB149))-(B149+AA149)</f>
        <v>-0.00375766046661649</v>
      </c>
      <c r="AG149" s="0" t="n">
        <f aca="false">AC149+AD149+AE149</f>
        <v>0.606</v>
      </c>
      <c r="AI149" s="0" t="n">
        <f aca="false">[1]Tables!J$4</f>
        <v>0.0128</v>
      </c>
      <c r="AJ149" s="0" t="n">
        <f aca="false">[1]Tables!K$4</f>
        <v>0.1848</v>
      </c>
      <c r="AK149" s="0" t="n">
        <f aca="false">[1]Tables!L$4</f>
        <v>0</v>
      </c>
      <c r="AL149" s="0" t="n">
        <f aca="false">((B149+L149)/(1-AI149))-(B149+L149)</f>
        <v>0.000648298217179905</v>
      </c>
      <c r="AM149" s="0" t="n">
        <f aca="false">AJ149+AK149</f>
        <v>0.1848</v>
      </c>
      <c r="AO149" s="0" t="n">
        <f aca="false">[1]Tables!M$4</f>
        <v>-0.05</v>
      </c>
      <c r="AP149" s="0" t="n">
        <f aca="false">[1]Tables!N$4</f>
        <v>0.0782</v>
      </c>
      <c r="AQ149" s="0" t="n">
        <f aca="false">[1]Tables!O$4</f>
        <v>0.51</v>
      </c>
      <c r="AR149" s="0" t="n">
        <f aca="false">[1]Tables!P$4</f>
        <v>0.22</v>
      </c>
      <c r="AS149" s="0" t="n">
        <f aca="false">[1]Tables!Q$4</f>
        <v>0.011</v>
      </c>
      <c r="AT149" s="0" t="n">
        <f aca="false">(($B149+AO149)/(1-AP149))-($B149+AO149)</f>
        <v>-0.00424170101974399</v>
      </c>
      <c r="AU149" s="0" t="n">
        <f aca="false">AQ149+AR149+AS149</f>
        <v>0.741</v>
      </c>
      <c r="AW149" s="0" t="n">
        <f aca="false">[1]Tables!R$4</f>
        <v>0.0089</v>
      </c>
      <c r="AX149" s="0" t="n">
        <f aca="false">[1]Tables!S$4</f>
        <v>0.2176</v>
      </c>
      <c r="AY149" s="0" t="n">
        <f aca="false">[1]Tables!T$4</f>
        <v>0</v>
      </c>
      <c r="AZ149" s="0" t="n">
        <f aca="false">((B149+Z149)/(1-AW149))-(B149+Z149)</f>
        <v>0</v>
      </c>
      <c r="BA149" s="0" t="n">
        <f aca="false">AX149+AY149</f>
        <v>0.2176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0.705</v>
      </c>
      <c r="E150" s="41" t="n">
        <f aca="false">+[1]TETCO_TRANSCO!E150</f>
        <v>0.655</v>
      </c>
      <c r="F150" s="42" t="n">
        <f aca="false">+[1]TETCO_TRANSCO!F150</f>
        <v>0.05</v>
      </c>
      <c r="G150" s="38" t="n">
        <f aca="false">H150+I150</f>
        <v>0.805</v>
      </c>
      <c r="H150" s="43" t="n">
        <f aca="false">+E150</f>
        <v>0.655</v>
      </c>
      <c r="I150" s="41" t="n">
        <f aca="false">+F150+Q150</f>
        <v>0.15</v>
      </c>
      <c r="J150" s="40" t="n">
        <f aca="false">K150+L150</f>
        <v>0.705</v>
      </c>
      <c r="K150" s="41" t="n">
        <f aca="false">E150</f>
        <v>0.655</v>
      </c>
      <c r="L150" s="42" t="n">
        <f aca="false">F150</f>
        <v>0.05</v>
      </c>
      <c r="M150" s="38" t="n">
        <f aca="false">N150+O150</f>
        <v>0.805</v>
      </c>
      <c r="N150" s="43" t="n">
        <f aca="false">H150</f>
        <v>0.655</v>
      </c>
      <c r="O150" s="41" t="n">
        <f aca="false">I150</f>
        <v>0.15</v>
      </c>
      <c r="P150" s="41"/>
      <c r="Q150" s="42" t="n">
        <f aca="false">VLOOKUP(MONTH(A150),tblMthAdj,2,FALSE())</f>
        <v>0.1</v>
      </c>
      <c r="AA150" s="0" t="n">
        <f aca="false">[1]Tables!E$5</f>
        <v>-0.05</v>
      </c>
      <c r="AB150" s="0" t="n">
        <f aca="false">[1]Tables!F$5</f>
        <v>0.0699</v>
      </c>
      <c r="AC150" s="0" t="n">
        <f aca="false">[1]Tables!G$5</f>
        <v>0.41</v>
      </c>
      <c r="AD150" s="0" t="n">
        <f aca="false">[1]Tables!H$5</f>
        <v>0.185</v>
      </c>
      <c r="AE150" s="0" t="n">
        <f aca="false">[1]Tables!I$5</f>
        <v>0.011</v>
      </c>
      <c r="AF150" s="0" t="n">
        <f aca="false">((B150+AA150)/(1-AB150))-(B150+AA150)</f>
        <v>-0.00375766046661649</v>
      </c>
      <c r="AG150" s="0" t="n">
        <f aca="false">AC150+AD150+AE150</f>
        <v>0.606</v>
      </c>
      <c r="AI150" s="0" t="n">
        <f aca="false">[1]Tables!J$5</f>
        <v>0.0128</v>
      </c>
      <c r="AJ150" s="0" t="n">
        <f aca="false">[1]Tables!K$5</f>
        <v>0.1848</v>
      </c>
      <c r="AK150" s="0" t="n">
        <f aca="false">[1]Tables!L$5</f>
        <v>0</v>
      </c>
      <c r="AL150" s="0" t="n">
        <f aca="false">((B150+L150)/(1-AI150))-(B150+L150)</f>
        <v>0.000648298217179905</v>
      </c>
      <c r="AM150" s="0" t="n">
        <f aca="false">AJ150+AK150</f>
        <v>0.1848</v>
      </c>
      <c r="AO150" s="0" t="n">
        <f aca="false">[1]Tables!M$5</f>
        <v>-0.05</v>
      </c>
      <c r="AP150" s="0" t="n">
        <f aca="false">[1]Tables!N$5</f>
        <v>0.0782</v>
      </c>
      <c r="AQ150" s="0" t="n">
        <f aca="false">[1]Tables!O$5</f>
        <v>0.51</v>
      </c>
      <c r="AR150" s="0" t="n">
        <f aca="false">[1]Tables!P$5</f>
        <v>0.22</v>
      </c>
      <c r="AS150" s="0" t="n">
        <f aca="false">[1]Tables!Q$5</f>
        <v>0.011</v>
      </c>
      <c r="AT150" s="0" t="n">
        <f aca="false">(($B150+AO150)/(1-AP150))-($B150+AO150)</f>
        <v>-0.00424170101974399</v>
      </c>
      <c r="AU150" s="0" t="n">
        <f aca="false">AQ150+AR150+AS150</f>
        <v>0.741</v>
      </c>
      <c r="AW150" s="0" t="n">
        <f aca="false">[1]Tables!R$5</f>
        <v>0.0089</v>
      </c>
      <c r="AX150" s="0" t="n">
        <f aca="false">[1]Tables!S$5</f>
        <v>0.2176</v>
      </c>
      <c r="AY150" s="0" t="n">
        <f aca="false">[1]Tables!T$5</f>
        <v>0</v>
      </c>
      <c r="AZ150" s="0" t="n">
        <f aca="false">((B150+Z150)/(1-AW150))-(B150+Z150)</f>
        <v>0</v>
      </c>
      <c r="BA150" s="0" t="n">
        <f aca="false">AX150+AY150</f>
        <v>0.2176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0.455</v>
      </c>
      <c r="E151" s="48" t="n">
        <f aca="false">+[1]TETCO_TRANSCO!E151</f>
        <v>0.435</v>
      </c>
      <c r="F151" s="49" t="n">
        <f aca="false">+[1]TETCO_TRANSCO!F151</f>
        <v>0.02</v>
      </c>
      <c r="G151" s="50" t="n">
        <f aca="false">H151+I151</f>
        <v>0.485</v>
      </c>
      <c r="H151" s="51" t="n">
        <f aca="false">+E151</f>
        <v>0.435</v>
      </c>
      <c r="I151" s="48" t="n">
        <f aca="false">+F151+Q151</f>
        <v>0.05</v>
      </c>
      <c r="J151" s="47" t="n">
        <f aca="false">K151+L151</f>
        <v>0.455</v>
      </c>
      <c r="K151" s="48" t="n">
        <f aca="false">E151</f>
        <v>0.435</v>
      </c>
      <c r="L151" s="49" t="n">
        <f aca="false">F151</f>
        <v>0.02</v>
      </c>
      <c r="M151" s="50" t="n">
        <f aca="false">N151+O151</f>
        <v>0.485</v>
      </c>
      <c r="N151" s="51" t="n">
        <f aca="false">H151</f>
        <v>0.435</v>
      </c>
      <c r="O151" s="48" t="n">
        <f aca="false">I151</f>
        <v>0.05</v>
      </c>
      <c r="P151" s="48"/>
      <c r="Q151" s="49" t="n">
        <f aca="false">VLOOKUP(MONTH(A151),tblMthAdj,2,FALSE())</f>
        <v>0.03</v>
      </c>
      <c r="AA151" s="0" t="n">
        <f aca="false">[1]Tables!E$6</f>
        <v>-0.07</v>
      </c>
      <c r="AB151" s="0" t="n">
        <f aca="false">[1]Tables!F$6</f>
        <v>0.0597</v>
      </c>
      <c r="AC151" s="0" t="n">
        <f aca="false">[1]Tables!G$6</f>
        <v>0.04</v>
      </c>
      <c r="AD151" s="0" t="n">
        <f aca="false">[1]Tables!H$6</f>
        <v>0.185</v>
      </c>
      <c r="AE151" s="0" t="n">
        <f aca="false">[1]Tables!I$6</f>
        <v>0.011</v>
      </c>
      <c r="AF151" s="0" t="n">
        <f aca="false">((B151+AA151)/(1-AB151))-(B151+AA151)</f>
        <v>-0.00444432627884718</v>
      </c>
      <c r="AG151" s="0" t="n">
        <f aca="false">AC151+AD151+AE151</f>
        <v>0.236</v>
      </c>
      <c r="AI151" s="0" t="n">
        <f aca="false">[1]Tables!J$6</f>
        <v>0</v>
      </c>
      <c r="AJ151" s="0" t="n">
        <f aca="false">[1]Tables!K$6</f>
        <v>0</v>
      </c>
      <c r="AK151" s="0" t="n">
        <f aca="false">[1]Tables!L$6</f>
        <v>0</v>
      </c>
      <c r="AL151" s="0" t="n">
        <f aca="false">((B151+L151)/(1-AI151))-(B151+L151)</f>
        <v>0</v>
      </c>
      <c r="AM151" s="0" t="n">
        <f aca="false">AJ151+AK151</f>
        <v>0</v>
      </c>
      <c r="AO151" s="0" t="n">
        <f aca="false">[1]Tables!M$6</f>
        <v>-0.07</v>
      </c>
      <c r="AP151" s="0" t="n">
        <f aca="false">[1]Tables!N$6</f>
        <v>0.0667</v>
      </c>
      <c r="AQ151" s="0" t="n">
        <f aca="false">[1]Tables!O$6</f>
        <v>0.04</v>
      </c>
      <c r="AR151" s="0" t="n">
        <f aca="false">[1]Tables!P$6</f>
        <v>0.22</v>
      </c>
      <c r="AS151" s="0" t="n">
        <f aca="false">[1]Tables!Q$6</f>
        <v>0.011</v>
      </c>
      <c r="AT151" s="0" t="n">
        <f aca="false">(($B151+AO151)/(1-AP151))-($B151+AO151)</f>
        <v>-0.00500267866709525</v>
      </c>
      <c r="AU151" s="0" t="n">
        <f aca="false">AQ151+AR151+AS151</f>
        <v>0.271</v>
      </c>
      <c r="AW151" s="0" t="n">
        <f aca="false">[1]Tables!R$6</f>
        <v>0</v>
      </c>
      <c r="AX151" s="0" t="n">
        <f aca="false">[1]Tables!S$6</f>
        <v>0</v>
      </c>
      <c r="AY151" s="0" t="n">
        <f aca="false">[1]Tables!T$6</f>
        <v>0</v>
      </c>
      <c r="AZ151" s="0" t="n">
        <f aca="false">((B151+Z151)/(1-AW151))-(B151+Z151)</f>
        <v>0</v>
      </c>
      <c r="BA151" s="0" t="n">
        <f aca="false">AX151+AY151</f>
        <v>0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0.405</v>
      </c>
      <c r="E152" s="41" t="n">
        <f aca="false">+[1]TETCO_TRANSCO!E152</f>
        <v>0.385</v>
      </c>
      <c r="F152" s="42" t="n">
        <f aca="false">+[1]TETCO_TRANSCO!F152</f>
        <v>0.02</v>
      </c>
      <c r="G152" s="38" t="n">
        <f aca="false">H152+I152</f>
        <v>0.435</v>
      </c>
      <c r="H152" s="43" t="n">
        <f aca="false">+E152</f>
        <v>0.385</v>
      </c>
      <c r="I152" s="41" t="n">
        <f aca="false">+F152+Q152</f>
        <v>0.05</v>
      </c>
      <c r="J152" s="40" t="n">
        <f aca="false">K152+L152</f>
        <v>0.405</v>
      </c>
      <c r="K152" s="41" t="n">
        <f aca="false">E152</f>
        <v>0.385</v>
      </c>
      <c r="L152" s="42" t="n">
        <f aca="false">F152</f>
        <v>0.02</v>
      </c>
      <c r="M152" s="38" t="n">
        <f aca="false">N152+O152</f>
        <v>0.435</v>
      </c>
      <c r="N152" s="43" t="n">
        <f aca="false">H152</f>
        <v>0.385</v>
      </c>
      <c r="O152" s="41" t="n">
        <f aca="false">I152</f>
        <v>0.05</v>
      </c>
      <c r="P152" s="41"/>
      <c r="Q152" s="42" t="n">
        <f aca="false">VLOOKUP(MONTH(A152),tblMthAdj,2,FALSE())</f>
        <v>0.03</v>
      </c>
      <c r="AA152" s="0" t="n">
        <f aca="false">[1]Tables!E$7</f>
        <v>-0.07</v>
      </c>
      <c r="AB152" s="0" t="n">
        <f aca="false">[1]Tables!F$7</f>
        <v>0.0597</v>
      </c>
      <c r="AC152" s="0" t="n">
        <f aca="false">[1]Tables!G$7</f>
        <v>0.02</v>
      </c>
      <c r="AD152" s="0" t="n">
        <f aca="false">[1]Tables!H$7</f>
        <v>0.185</v>
      </c>
      <c r="AE152" s="0" t="n">
        <f aca="false">[1]Tables!I$7</f>
        <v>0.011</v>
      </c>
      <c r="AF152" s="0" t="n">
        <f aca="false">((B152+AA152)/(1-AB152))-(B152+AA152)</f>
        <v>-0.00444432627884718</v>
      </c>
      <c r="AG152" s="0" t="n">
        <f aca="false">AC152+AD152+AE152</f>
        <v>0.216</v>
      </c>
      <c r="AI152" s="0" t="n">
        <f aca="false">[1]Tables!J$7</f>
        <v>0</v>
      </c>
      <c r="AJ152" s="0" t="n">
        <f aca="false">[1]Tables!K$7</f>
        <v>0</v>
      </c>
      <c r="AK152" s="0" t="n">
        <f aca="false">[1]Tables!L$7</f>
        <v>0</v>
      </c>
      <c r="AL152" s="0" t="n">
        <f aca="false">((B152+L152)/(1-AI152))-(B152+L152)</f>
        <v>0</v>
      </c>
      <c r="AM152" s="0" t="n">
        <f aca="false">AJ152+AK152</f>
        <v>0</v>
      </c>
      <c r="AO152" s="0" t="n">
        <f aca="false">[1]Tables!M$7</f>
        <v>-0.07</v>
      </c>
      <c r="AP152" s="0" t="n">
        <f aca="false">[1]Tables!N$7</f>
        <v>0.0667</v>
      </c>
      <c r="AQ152" s="0" t="n">
        <f aca="false">[1]Tables!O$7</f>
        <v>0.02</v>
      </c>
      <c r="AR152" s="0" t="n">
        <f aca="false">[1]Tables!P$7</f>
        <v>0.22</v>
      </c>
      <c r="AS152" s="0" t="n">
        <f aca="false">[1]Tables!Q$7</f>
        <v>0.011</v>
      </c>
      <c r="AT152" s="0" t="n">
        <f aca="false">(($B152+AO152)/(1-AP152))-($B152+AO152)</f>
        <v>-0.00500267866709525</v>
      </c>
      <c r="AU152" s="0" t="n">
        <f aca="false">AQ152+AR152+AS152</f>
        <v>0.251</v>
      </c>
      <c r="AW152" s="0" t="n">
        <f aca="false">[1]Tables!R$7</f>
        <v>0</v>
      </c>
      <c r="AX152" s="0" t="n">
        <f aca="false">[1]Tables!S$7</f>
        <v>0</v>
      </c>
      <c r="AY152" s="0" t="n">
        <f aca="false">[1]Tables!T$7</f>
        <v>0</v>
      </c>
      <c r="AZ152" s="0" t="n">
        <f aca="false">((B152+Z152)/(1-AW152))-(B152+Z152)</f>
        <v>0</v>
      </c>
      <c r="BA152" s="0" t="n">
        <f aca="false">AX152+AY152</f>
        <v>0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0.405</v>
      </c>
      <c r="E153" s="41" t="n">
        <f aca="false">+[1]TETCO_TRANSCO!E153</f>
        <v>0.385</v>
      </c>
      <c r="F153" s="42" t="n">
        <f aca="false">+[1]TETCO_TRANSCO!F153</f>
        <v>0.02</v>
      </c>
      <c r="G153" s="38" t="n">
        <f aca="false">H153+I153</f>
        <v>0.445</v>
      </c>
      <c r="H153" s="43" t="n">
        <f aca="false">+E153</f>
        <v>0.385</v>
      </c>
      <c r="I153" s="41" t="n">
        <f aca="false">+F153+Q153</f>
        <v>0.06</v>
      </c>
      <c r="J153" s="40" t="n">
        <f aca="false">K153+L153</f>
        <v>0.405</v>
      </c>
      <c r="K153" s="41" t="n">
        <f aca="false">E153</f>
        <v>0.385</v>
      </c>
      <c r="L153" s="42" t="n">
        <f aca="false">F153</f>
        <v>0.02</v>
      </c>
      <c r="M153" s="38" t="n">
        <f aca="false">N153+O153</f>
        <v>0.445</v>
      </c>
      <c r="N153" s="43" t="n">
        <f aca="false">H153</f>
        <v>0.385</v>
      </c>
      <c r="O153" s="41" t="n">
        <f aca="false">I153</f>
        <v>0.06</v>
      </c>
      <c r="P153" s="41"/>
      <c r="Q153" s="42" t="n">
        <f aca="false">VLOOKUP(MONTH(A153),tblMthAdj,2,FALSE())</f>
        <v>0.04</v>
      </c>
      <c r="AA153" s="0" t="n">
        <f aca="false">[1]Tables!E$8</f>
        <v>-0.07</v>
      </c>
      <c r="AB153" s="0" t="n">
        <f aca="false">[1]Tables!F$8</f>
        <v>0.0597</v>
      </c>
      <c r="AC153" s="0" t="n">
        <f aca="false">[1]Tables!G$8</f>
        <v>0.02</v>
      </c>
      <c r="AD153" s="0" t="n">
        <f aca="false">[1]Tables!H$8</f>
        <v>0.185</v>
      </c>
      <c r="AE153" s="0" t="n">
        <f aca="false">[1]Tables!I$8</f>
        <v>0.011</v>
      </c>
      <c r="AF153" s="0" t="n">
        <f aca="false">((B153+AA153)/(1-AB153))-(B153+AA153)</f>
        <v>-0.00444432627884718</v>
      </c>
      <c r="AG153" s="0" t="n">
        <f aca="false">AC153+AD153+AE153</f>
        <v>0.216</v>
      </c>
      <c r="AI153" s="0" t="n">
        <f aca="false">[1]Tables!J$8</f>
        <v>0</v>
      </c>
      <c r="AJ153" s="0" t="n">
        <f aca="false">[1]Tables!K$8</f>
        <v>0</v>
      </c>
      <c r="AK153" s="0" t="n">
        <f aca="false">[1]Tables!L$8</f>
        <v>0</v>
      </c>
      <c r="AL153" s="0" t="n">
        <f aca="false">((B153+L153)/(1-AI153))-(B153+L153)</f>
        <v>0</v>
      </c>
      <c r="AM153" s="0" t="n">
        <f aca="false">AJ153+AK153</f>
        <v>0</v>
      </c>
      <c r="AO153" s="0" t="n">
        <f aca="false">[1]Tables!M$8</f>
        <v>-0.07</v>
      </c>
      <c r="AP153" s="0" t="n">
        <f aca="false">[1]Tables!N$8</f>
        <v>0.0667</v>
      </c>
      <c r="AQ153" s="0" t="n">
        <f aca="false">[1]Tables!O$8</f>
        <v>0.02</v>
      </c>
      <c r="AR153" s="0" t="n">
        <f aca="false">[1]Tables!P$8</f>
        <v>0.22</v>
      </c>
      <c r="AS153" s="0" t="n">
        <f aca="false">[1]Tables!Q$8</f>
        <v>0.011</v>
      </c>
      <c r="AT153" s="0" t="n">
        <f aca="false">(($B153+AO153)/(1-AP153))-($B153+AO153)</f>
        <v>-0.00500267866709525</v>
      </c>
      <c r="AU153" s="0" t="n">
        <f aca="false">AQ153+AR153+AS153</f>
        <v>0.251</v>
      </c>
      <c r="AW153" s="0" t="n">
        <f aca="false">[1]Tables!R$8</f>
        <v>0</v>
      </c>
      <c r="AX153" s="0" t="n">
        <f aca="false">[1]Tables!S$8</f>
        <v>0</v>
      </c>
      <c r="AY153" s="0" t="n">
        <f aca="false">[1]Tables!T$8</f>
        <v>0</v>
      </c>
      <c r="AZ153" s="0" t="n">
        <f aca="false">((B153+Z153)/(1-AW153))-(B153+Z153)</f>
        <v>0</v>
      </c>
      <c r="BA153" s="0" t="n">
        <f aca="false">AX153+AY153</f>
        <v>0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0.4175</v>
      </c>
      <c r="E154" s="41" t="n">
        <f aca="false">+[1]TETCO_TRANSCO!E154</f>
        <v>0.3975</v>
      </c>
      <c r="F154" s="42" t="n">
        <f aca="false">+[1]TETCO_TRANSCO!F154</f>
        <v>0.02</v>
      </c>
      <c r="G154" s="38" t="n">
        <f aca="false">H154+I154</f>
        <v>0.4675</v>
      </c>
      <c r="H154" s="43" t="n">
        <f aca="false">+E154</f>
        <v>0.3975</v>
      </c>
      <c r="I154" s="41" t="n">
        <f aca="false">+F154+Q154</f>
        <v>0.07</v>
      </c>
      <c r="J154" s="40" t="n">
        <f aca="false">K154+L154</f>
        <v>0.4175</v>
      </c>
      <c r="K154" s="41" t="n">
        <f aca="false">E154</f>
        <v>0.3975</v>
      </c>
      <c r="L154" s="42" t="n">
        <f aca="false">F154</f>
        <v>0.02</v>
      </c>
      <c r="M154" s="38" t="n">
        <f aca="false">N154+O154</f>
        <v>0.4675</v>
      </c>
      <c r="N154" s="43" t="n">
        <f aca="false">H154</f>
        <v>0.3975</v>
      </c>
      <c r="O154" s="41" t="n">
        <f aca="false">I154</f>
        <v>0.07</v>
      </c>
      <c r="P154" s="41"/>
      <c r="Q154" s="42" t="n">
        <f aca="false">VLOOKUP(MONTH(A154),tblMthAdj,2,FALSE())</f>
        <v>0.05</v>
      </c>
      <c r="AA154" s="0" t="n">
        <f aca="false">[1]Tables!E$9</f>
        <v>-0.07</v>
      </c>
      <c r="AB154" s="0" t="n">
        <f aca="false">[1]Tables!F$9</f>
        <v>0.0597</v>
      </c>
      <c r="AC154" s="0" t="n">
        <f aca="false">[1]Tables!G$9</f>
        <v>0.02</v>
      </c>
      <c r="AD154" s="0" t="n">
        <f aca="false">[1]Tables!H$9</f>
        <v>0.185</v>
      </c>
      <c r="AE154" s="0" t="n">
        <f aca="false">[1]Tables!I$9</f>
        <v>0.011</v>
      </c>
      <c r="AF154" s="0" t="n">
        <f aca="false">((B154+AA154)/(1-AB154))-(B154+AA154)</f>
        <v>-0.00444432627884718</v>
      </c>
      <c r="AG154" s="0" t="n">
        <f aca="false">AC154+AD154+AE154</f>
        <v>0.216</v>
      </c>
      <c r="AI154" s="0" t="n">
        <f aca="false">[1]Tables!J$9</f>
        <v>0</v>
      </c>
      <c r="AJ154" s="0" t="n">
        <f aca="false">[1]Tables!K$9</f>
        <v>0</v>
      </c>
      <c r="AK154" s="0" t="n">
        <f aca="false">[1]Tables!L$9</f>
        <v>0</v>
      </c>
      <c r="AL154" s="0" t="n">
        <f aca="false">((B154+L154)/(1-AI154))-(B154+L154)</f>
        <v>0</v>
      </c>
      <c r="AM154" s="0" t="n">
        <f aca="false">AJ154+AK154</f>
        <v>0</v>
      </c>
      <c r="AO154" s="0" t="n">
        <f aca="false">[1]Tables!M$9</f>
        <v>-0.07</v>
      </c>
      <c r="AP154" s="0" t="n">
        <f aca="false">[1]Tables!N$9</f>
        <v>0.0667</v>
      </c>
      <c r="AQ154" s="0" t="n">
        <f aca="false">[1]Tables!O$9</f>
        <v>0.02</v>
      </c>
      <c r="AR154" s="0" t="n">
        <f aca="false">[1]Tables!P$9</f>
        <v>0.22</v>
      </c>
      <c r="AS154" s="0" t="n">
        <f aca="false">[1]Tables!Q$9</f>
        <v>0.011</v>
      </c>
      <c r="AT154" s="0" t="n">
        <f aca="false">(($B154+AO154)/(1-AP154))-($B154+AO154)</f>
        <v>-0.00500267866709525</v>
      </c>
      <c r="AU154" s="0" t="n">
        <f aca="false">AQ154+AR154+AS154</f>
        <v>0.251</v>
      </c>
      <c r="AW154" s="0" t="n">
        <f aca="false">[1]Tables!R$9</f>
        <v>0</v>
      </c>
      <c r="AX154" s="0" t="n">
        <f aca="false">[1]Tables!S$9</f>
        <v>0</v>
      </c>
      <c r="AY154" s="0" t="n">
        <f aca="false">[1]Tables!T$9</f>
        <v>0</v>
      </c>
      <c r="AZ154" s="0" t="n">
        <f aca="false">((B154+Z154)/(1-AW154))-(B154+Z154)</f>
        <v>0</v>
      </c>
      <c r="BA154" s="0" t="n">
        <f aca="false">AX154+AY154</f>
        <v>0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0.42</v>
      </c>
      <c r="E155" s="41" t="n">
        <f aca="false">+[1]TETCO_TRANSCO!E155</f>
        <v>0.4</v>
      </c>
      <c r="F155" s="42" t="n">
        <f aca="false">+[1]TETCO_TRANSCO!F155</f>
        <v>0.02</v>
      </c>
      <c r="G155" s="38" t="n">
        <f aca="false">H155+I155</f>
        <v>0.47</v>
      </c>
      <c r="H155" s="43" t="n">
        <f aca="false">+E155</f>
        <v>0.4</v>
      </c>
      <c r="I155" s="41" t="n">
        <f aca="false">+F155+Q155</f>
        <v>0.07</v>
      </c>
      <c r="J155" s="40" t="n">
        <f aca="false">K155+L155</f>
        <v>0.42</v>
      </c>
      <c r="K155" s="41" t="n">
        <f aca="false">E155</f>
        <v>0.4</v>
      </c>
      <c r="L155" s="42" t="n">
        <f aca="false">F155</f>
        <v>0.02</v>
      </c>
      <c r="M155" s="38" t="n">
        <f aca="false">N155+O155</f>
        <v>0.47</v>
      </c>
      <c r="N155" s="43" t="n">
        <f aca="false">H155</f>
        <v>0.4</v>
      </c>
      <c r="O155" s="41" t="n">
        <f aca="false">I155</f>
        <v>0.07</v>
      </c>
      <c r="P155" s="41"/>
      <c r="Q155" s="42" t="n">
        <f aca="false">VLOOKUP(MONTH(A155),tblMthAdj,2,FALSE())</f>
        <v>0.05</v>
      </c>
      <c r="AA155" s="0" t="n">
        <f aca="false">[1]Tables!E$10</f>
        <v>-0.07</v>
      </c>
      <c r="AB155" s="0" t="n">
        <f aca="false">[1]Tables!F$10</f>
        <v>0.0597</v>
      </c>
      <c r="AC155" s="0" t="n">
        <f aca="false">[1]Tables!G$10</f>
        <v>0.02</v>
      </c>
      <c r="AD155" s="0" t="n">
        <f aca="false">[1]Tables!H$10</f>
        <v>0.185</v>
      </c>
      <c r="AE155" s="0" t="n">
        <f aca="false">[1]Tables!I$10</f>
        <v>0.011</v>
      </c>
      <c r="AF155" s="0" t="n">
        <f aca="false">((B155+AA155)/(1-AB155))-(B155+AA155)</f>
        <v>-0.00444432627884718</v>
      </c>
      <c r="AG155" s="0" t="n">
        <f aca="false">AC155+AD155+AE155</f>
        <v>0.216</v>
      </c>
      <c r="AI155" s="0" t="n">
        <f aca="false">[1]Tables!J$10</f>
        <v>0</v>
      </c>
      <c r="AJ155" s="0" t="n">
        <f aca="false">[1]Tables!K$10</f>
        <v>0</v>
      </c>
      <c r="AK155" s="0" t="n">
        <f aca="false">[1]Tables!L$10</f>
        <v>0</v>
      </c>
      <c r="AL155" s="0" t="n">
        <f aca="false">((B155+L155)/(1-AI155))-(B155+L155)</f>
        <v>0</v>
      </c>
      <c r="AM155" s="0" t="n">
        <f aca="false">AJ155+AK155</f>
        <v>0</v>
      </c>
      <c r="AO155" s="0" t="n">
        <f aca="false">[1]Tables!M$10</f>
        <v>-0.07</v>
      </c>
      <c r="AP155" s="0" t="n">
        <f aca="false">[1]Tables!N$10</f>
        <v>0.0667</v>
      </c>
      <c r="AQ155" s="0" t="n">
        <f aca="false">[1]Tables!O$10</f>
        <v>0.02</v>
      </c>
      <c r="AR155" s="0" t="n">
        <f aca="false">[1]Tables!P$10</f>
        <v>0.22</v>
      </c>
      <c r="AS155" s="0" t="n">
        <f aca="false">[1]Tables!Q$10</f>
        <v>0.011</v>
      </c>
      <c r="AT155" s="0" t="n">
        <f aca="false">(($B155+AO155)/(1-AP155))-($B155+AO155)</f>
        <v>-0.00500267866709525</v>
      </c>
      <c r="AU155" s="0" t="n">
        <f aca="false">AQ155+AR155+AS155</f>
        <v>0.251</v>
      </c>
      <c r="AW155" s="0" t="n">
        <f aca="false">[1]Tables!R$10</f>
        <v>0</v>
      </c>
      <c r="AX155" s="0" t="n">
        <f aca="false">[1]Tables!S$10</f>
        <v>0</v>
      </c>
      <c r="AY155" s="0" t="n">
        <f aca="false">[1]Tables!T$10</f>
        <v>0</v>
      </c>
      <c r="AZ155" s="0" t="n">
        <f aca="false">((B155+Z155)/(1-AW155))-(B155+Z155)</f>
        <v>0</v>
      </c>
      <c r="BA155" s="0" t="n">
        <f aca="false">AX155+AY155</f>
        <v>0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0.4175</v>
      </c>
      <c r="E156" s="41" t="n">
        <f aca="false">+[1]TETCO_TRANSCO!E156</f>
        <v>0.3975</v>
      </c>
      <c r="F156" s="42" t="n">
        <f aca="false">+[1]TETCO_TRANSCO!F156</f>
        <v>0.02</v>
      </c>
      <c r="G156" s="38" t="n">
        <f aca="false">H156+I156</f>
        <v>0.4475</v>
      </c>
      <c r="H156" s="43" t="n">
        <f aca="false">+E156</f>
        <v>0.3975</v>
      </c>
      <c r="I156" s="41" t="n">
        <f aca="false">+F156+Q156</f>
        <v>0.05</v>
      </c>
      <c r="J156" s="40" t="n">
        <f aca="false">K156+L156</f>
        <v>0.4175</v>
      </c>
      <c r="K156" s="41" t="n">
        <f aca="false">E156</f>
        <v>0.3975</v>
      </c>
      <c r="L156" s="42" t="n">
        <f aca="false">F156</f>
        <v>0.02</v>
      </c>
      <c r="M156" s="38" t="n">
        <f aca="false">N156+O156</f>
        <v>0.4475</v>
      </c>
      <c r="N156" s="43" t="n">
        <f aca="false">H156</f>
        <v>0.3975</v>
      </c>
      <c r="O156" s="41" t="n">
        <f aca="false">I156</f>
        <v>0.05</v>
      </c>
      <c r="P156" s="41"/>
      <c r="Q156" s="42" t="n">
        <f aca="false">VLOOKUP(MONTH(A156),tblMthAdj,2,FALSE())</f>
        <v>0.03</v>
      </c>
      <c r="AA156" s="0" t="n">
        <f aca="false">[1]Tables!E$11</f>
        <v>-0.07</v>
      </c>
      <c r="AB156" s="0" t="n">
        <f aca="false">[1]Tables!F$11</f>
        <v>0.0597</v>
      </c>
      <c r="AC156" s="0" t="n">
        <f aca="false">[1]Tables!G$11</f>
        <v>0.02</v>
      </c>
      <c r="AD156" s="0" t="n">
        <f aca="false">[1]Tables!H$11</f>
        <v>0.185</v>
      </c>
      <c r="AE156" s="0" t="n">
        <f aca="false">[1]Tables!I$11</f>
        <v>0.011</v>
      </c>
      <c r="AF156" s="0" t="n">
        <f aca="false">((B156+AA156)/(1-AB156))-(B156+AA156)</f>
        <v>-0.00444432627884718</v>
      </c>
      <c r="AG156" s="0" t="n">
        <f aca="false">AC156+AD156+AE156</f>
        <v>0.216</v>
      </c>
      <c r="AI156" s="0" t="n">
        <f aca="false">[1]Tables!J$11</f>
        <v>0</v>
      </c>
      <c r="AJ156" s="0" t="n">
        <f aca="false">[1]Tables!K$11</f>
        <v>0</v>
      </c>
      <c r="AK156" s="0" t="n">
        <f aca="false">[1]Tables!L$11</f>
        <v>0</v>
      </c>
      <c r="AL156" s="0" t="n">
        <f aca="false">((B156+L156)/(1-AI156))-(B156+L156)</f>
        <v>0</v>
      </c>
      <c r="AM156" s="0" t="n">
        <f aca="false">AJ156+AK156</f>
        <v>0</v>
      </c>
      <c r="AO156" s="0" t="n">
        <f aca="false">[1]Tables!M$11</f>
        <v>-0.07</v>
      </c>
      <c r="AP156" s="0" t="n">
        <f aca="false">[1]Tables!N$11</f>
        <v>0.0667</v>
      </c>
      <c r="AQ156" s="0" t="n">
        <f aca="false">[1]Tables!O$11</f>
        <v>0.02</v>
      </c>
      <c r="AR156" s="0" t="n">
        <f aca="false">[1]Tables!P$11</f>
        <v>0.22</v>
      </c>
      <c r="AS156" s="0" t="n">
        <f aca="false">[1]Tables!Q$11</f>
        <v>0.011</v>
      </c>
      <c r="AT156" s="0" t="n">
        <f aca="false">(($B156+AO156)/(1-AP156))-($B156+AO156)</f>
        <v>-0.00500267866709525</v>
      </c>
      <c r="AU156" s="0" t="n">
        <f aca="false">AQ156+AR156+AS156</f>
        <v>0.251</v>
      </c>
      <c r="AW156" s="0" t="n">
        <f aca="false">[1]Tables!R$11</f>
        <v>0</v>
      </c>
      <c r="AX156" s="0" t="n">
        <f aca="false">[1]Tables!S$11</f>
        <v>0</v>
      </c>
      <c r="AY156" s="0" t="n">
        <f aca="false">[1]Tables!T$11</f>
        <v>0</v>
      </c>
      <c r="AZ156" s="0" t="n">
        <f aca="false">((B156+Z156)/(1-AW156))-(B156+Z156)</f>
        <v>0</v>
      </c>
      <c r="BA156" s="0" t="n">
        <f aca="false">AX156+AY156</f>
        <v>0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0.42</v>
      </c>
      <c r="E157" s="41" t="n">
        <f aca="false">+[1]TETCO_TRANSCO!E157</f>
        <v>0.4</v>
      </c>
      <c r="F157" s="42" t="n">
        <f aca="false">+[1]TETCO_TRANSCO!F157</f>
        <v>0.02</v>
      </c>
      <c r="G157" s="38" t="n">
        <f aca="false">H157+I157</f>
        <v>0.45</v>
      </c>
      <c r="H157" s="43" t="n">
        <f aca="false">+E157</f>
        <v>0.4</v>
      </c>
      <c r="I157" s="41" t="n">
        <f aca="false">+F157+Q157</f>
        <v>0.05</v>
      </c>
      <c r="J157" s="40" t="n">
        <f aca="false">K157+L157</f>
        <v>0.42</v>
      </c>
      <c r="K157" s="41" t="n">
        <f aca="false">E157</f>
        <v>0.4</v>
      </c>
      <c r="L157" s="42" t="n">
        <f aca="false">F157</f>
        <v>0.02</v>
      </c>
      <c r="M157" s="38" t="n">
        <f aca="false">N157+O157</f>
        <v>0.45</v>
      </c>
      <c r="N157" s="43" t="n">
        <f aca="false">H157</f>
        <v>0.4</v>
      </c>
      <c r="O157" s="41" t="n">
        <f aca="false">I157</f>
        <v>0.05</v>
      </c>
      <c r="P157" s="41"/>
      <c r="Q157" s="42" t="n">
        <f aca="false">VLOOKUP(MONTH(A157),tblMthAdj,2,FALSE())</f>
        <v>0.03</v>
      </c>
      <c r="AA157" s="0" t="n">
        <f aca="false">[1]Tables!E$12</f>
        <v>-0.07</v>
      </c>
      <c r="AB157" s="0" t="n">
        <f aca="false">[1]Tables!F$12</f>
        <v>0.0597</v>
      </c>
      <c r="AC157" s="0" t="n">
        <f aca="false">[1]Tables!G$12</f>
        <v>0.04</v>
      </c>
      <c r="AD157" s="0" t="n">
        <f aca="false">[1]Tables!H$12</f>
        <v>0.185</v>
      </c>
      <c r="AE157" s="0" t="n">
        <f aca="false">[1]Tables!I$12</f>
        <v>0.011</v>
      </c>
      <c r="AF157" s="0" t="n">
        <f aca="false">((B157+AA157)/(1-AB157))-(B157+AA157)</f>
        <v>-0.00444432627884718</v>
      </c>
      <c r="AG157" s="0" t="n">
        <f aca="false">AC157+AD157+AE157</f>
        <v>0.236</v>
      </c>
      <c r="AI157" s="0" t="n">
        <f aca="false">[1]Tables!J$12</f>
        <v>0</v>
      </c>
      <c r="AJ157" s="0" t="n">
        <f aca="false">[1]Tables!K$12</f>
        <v>0</v>
      </c>
      <c r="AK157" s="0" t="n">
        <f aca="false">[1]Tables!L$12</f>
        <v>0</v>
      </c>
      <c r="AL157" s="0" t="n">
        <f aca="false">((B157+L157)/(1-AI157))-(B157+L157)</f>
        <v>0</v>
      </c>
      <c r="AM157" s="0" t="n">
        <f aca="false">AJ157+AK157</f>
        <v>0</v>
      </c>
      <c r="AO157" s="0" t="n">
        <f aca="false">[1]Tables!M$12</f>
        <v>-0.07</v>
      </c>
      <c r="AP157" s="0" t="n">
        <f aca="false">[1]Tables!N$12</f>
        <v>0.0667</v>
      </c>
      <c r="AQ157" s="0" t="n">
        <f aca="false">[1]Tables!O$12</f>
        <v>0.04</v>
      </c>
      <c r="AR157" s="0" t="n">
        <f aca="false">[1]Tables!P$12</f>
        <v>0.22</v>
      </c>
      <c r="AS157" s="0" t="n">
        <f aca="false">[1]Tables!Q$12</f>
        <v>0.011</v>
      </c>
      <c r="AT157" s="0" t="n">
        <f aca="false">(($B157+AO157)/(1-AP157))-($B157+AO157)</f>
        <v>-0.00500267866709525</v>
      </c>
      <c r="AU157" s="0" t="n">
        <f aca="false">AQ157+AR157+AS157</f>
        <v>0.271</v>
      </c>
      <c r="AW157" s="0" t="n">
        <f aca="false">[1]Tables!R$12</f>
        <v>0</v>
      </c>
      <c r="AX157" s="0" t="n">
        <f aca="false">[1]Tables!S$12</f>
        <v>0</v>
      </c>
      <c r="AY157" s="0" t="n">
        <f aca="false">[1]Tables!T$12</f>
        <v>0</v>
      </c>
      <c r="AZ157" s="0" t="n">
        <f aca="false">((B157+Z157)/(1-AW157))-(B157+Z157)</f>
        <v>0</v>
      </c>
      <c r="BA157" s="0" t="n">
        <f aca="false">AX157+AY157</f>
        <v>0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0.605</v>
      </c>
      <c r="E158" s="48" t="n">
        <f aca="false">+[1]TETCO_TRANSCO!E158</f>
        <v>0.555</v>
      </c>
      <c r="F158" s="49" t="n">
        <f aca="false">+[1]TETCO_TRANSCO!F158</f>
        <v>0.05</v>
      </c>
      <c r="G158" s="50" t="n">
        <f aca="false">H158+I158</f>
        <v>0.695</v>
      </c>
      <c r="H158" s="51" t="n">
        <f aca="false">+E158</f>
        <v>0.555</v>
      </c>
      <c r="I158" s="48" t="n">
        <f aca="false">+F158+Q158</f>
        <v>0.14</v>
      </c>
      <c r="J158" s="47" t="n">
        <f aca="false">K158+L158</f>
        <v>0.605</v>
      </c>
      <c r="K158" s="48" t="n">
        <f aca="false">E158</f>
        <v>0.555</v>
      </c>
      <c r="L158" s="49" t="n">
        <f aca="false">F158</f>
        <v>0.05</v>
      </c>
      <c r="M158" s="50" t="n">
        <f aca="false">N158+O158</f>
        <v>0.695</v>
      </c>
      <c r="N158" s="51" t="n">
        <f aca="false">H158</f>
        <v>0.555</v>
      </c>
      <c r="O158" s="48" t="n">
        <f aca="false">I158</f>
        <v>0.14</v>
      </c>
      <c r="P158" s="48"/>
      <c r="Q158" s="49" t="n">
        <f aca="false">VLOOKUP(MONTH(A158),tblMthAdj,2,FALSE())</f>
        <v>0.09</v>
      </c>
      <c r="AA158" s="0" t="n">
        <f aca="false">[1]Tables!E$13</f>
        <v>-0.07</v>
      </c>
      <c r="AB158" s="0" t="n">
        <f aca="false">[1]Tables!F$13</f>
        <v>0.0699</v>
      </c>
      <c r="AC158" s="0" t="n">
        <f aca="false">[1]Tables!G$13</f>
        <v>0.41</v>
      </c>
      <c r="AD158" s="0" t="n">
        <f aca="false">[1]Tables!H$13</f>
        <v>0.185</v>
      </c>
      <c r="AE158" s="0" t="n">
        <f aca="false">[1]Tables!I$13</f>
        <v>0.011</v>
      </c>
      <c r="AF158" s="0" t="n">
        <f aca="false">((B158+AA158)/(1-AB158))-(B158+AA158)</f>
        <v>-0.00526072465326309</v>
      </c>
      <c r="AG158" s="0" t="n">
        <f aca="false">AC158+AD158+AE158</f>
        <v>0.606</v>
      </c>
      <c r="AI158" s="0" t="n">
        <f aca="false">[1]Tables!J$13</f>
        <v>0.0128</v>
      </c>
      <c r="AJ158" s="0" t="n">
        <f aca="false">[1]Tables!K$13</f>
        <v>0.1848</v>
      </c>
      <c r="AK158" s="0" t="n">
        <f aca="false">[1]Tables!L$13</f>
        <v>0</v>
      </c>
      <c r="AL158" s="0" t="n">
        <f aca="false">((B158+L158)/(1-AI158))-(B158+L158)</f>
        <v>0.000648298217179905</v>
      </c>
      <c r="AM158" s="0" t="n">
        <f aca="false">AJ158+AK158</f>
        <v>0.1848</v>
      </c>
      <c r="AO158" s="0" t="n">
        <f aca="false">[1]Tables!M$13</f>
        <v>-0.05</v>
      </c>
      <c r="AP158" s="0" t="n">
        <f aca="false">[1]Tables!N$13</f>
        <v>0.0782</v>
      </c>
      <c r="AQ158" s="0" t="n">
        <f aca="false">[1]Tables!O$13</f>
        <v>0.51</v>
      </c>
      <c r="AR158" s="0" t="n">
        <f aca="false">[1]Tables!P$13</f>
        <v>0.22</v>
      </c>
      <c r="AS158" s="0" t="n">
        <f aca="false">[1]Tables!Q$13</f>
        <v>0.011</v>
      </c>
      <c r="AT158" s="0" t="n">
        <f aca="false">(($B158+AO158)/(1-AP158))-($B158+AO158)</f>
        <v>-0.00424170101974399</v>
      </c>
      <c r="AU158" s="0" t="n">
        <f aca="false">AQ158+AR158+AS158</f>
        <v>0.741</v>
      </c>
      <c r="AW158" s="0" t="n">
        <f aca="false">[1]Tables!R$13</f>
        <v>0.0089</v>
      </c>
      <c r="AX158" s="0" t="n">
        <f aca="false">[1]Tables!S$13</f>
        <v>0.2176</v>
      </c>
      <c r="AY158" s="0" t="n">
        <f aca="false">[1]Tables!T$13</f>
        <v>0</v>
      </c>
      <c r="AZ158" s="0" t="n">
        <f aca="false">((B158+Z158)/(1-AW158))-(B158+Z158)</f>
        <v>0</v>
      </c>
      <c r="BA158" s="0" t="n">
        <f aca="false">AX158+AY158</f>
        <v>0.2176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0.655</v>
      </c>
      <c r="E159" s="41" t="n">
        <f aca="false">+[1]TETCO_TRANSCO!D158</f>
        <v>0.605</v>
      </c>
      <c r="F159" s="42" t="n">
        <f aca="false">+[1]TETCO_TRANSCO!F159</f>
        <v>0.05</v>
      </c>
      <c r="G159" s="38" t="n">
        <f aca="false">H159+I159</f>
        <v>0.895</v>
      </c>
      <c r="H159" s="43" t="n">
        <f aca="false">+E159</f>
        <v>0.605</v>
      </c>
      <c r="I159" s="41" t="n">
        <f aca="false">+F159+Q159</f>
        <v>0.29</v>
      </c>
      <c r="J159" s="40" t="n">
        <f aca="false">K159+L159</f>
        <v>0.655</v>
      </c>
      <c r="K159" s="41" t="n">
        <f aca="false">E159</f>
        <v>0.605</v>
      </c>
      <c r="L159" s="42" t="n">
        <f aca="false">F159</f>
        <v>0.05</v>
      </c>
      <c r="M159" s="38" t="n">
        <f aca="false">N159+O159</f>
        <v>0.895</v>
      </c>
      <c r="N159" s="43" t="n">
        <f aca="false">H159</f>
        <v>0.605</v>
      </c>
      <c r="O159" s="41" t="n">
        <f aca="false">I159</f>
        <v>0.29</v>
      </c>
      <c r="P159" s="41"/>
      <c r="Q159" s="42" t="n">
        <f aca="false">VLOOKUP(MONTH(A159),tblMthAdj,2,FALSE())</f>
        <v>0.24</v>
      </c>
      <c r="AA159" s="0" t="n">
        <f aca="false">[1]Tables!E$14</f>
        <v>-0.05</v>
      </c>
      <c r="AB159" s="0" t="n">
        <f aca="false">[1]Tables!F$14</f>
        <v>0.0699</v>
      </c>
      <c r="AC159" s="0" t="n">
        <f aca="false">[1]Tables!G$14</f>
        <v>0.41</v>
      </c>
      <c r="AD159" s="0" t="n">
        <f aca="false">[1]Tables!H$14</f>
        <v>0.185</v>
      </c>
      <c r="AE159" s="0" t="n">
        <f aca="false">[1]Tables!I$14</f>
        <v>0.011</v>
      </c>
      <c r="AF159" s="0" t="n">
        <f aca="false">((B159+AA159)/(1-AB159))-(B159+AA159)</f>
        <v>-0.00375766046661649</v>
      </c>
      <c r="AG159" s="0" t="n">
        <f aca="false">AC159+AD159+AE159</f>
        <v>0.606</v>
      </c>
      <c r="AI159" s="0" t="n">
        <f aca="false">[1]Tables!J$14</f>
        <v>0.0128</v>
      </c>
      <c r="AJ159" s="0" t="n">
        <f aca="false">[1]Tables!K$14</f>
        <v>0.1848</v>
      </c>
      <c r="AK159" s="0" t="n">
        <f aca="false">[1]Tables!L$14</f>
        <v>0</v>
      </c>
      <c r="AL159" s="0" t="n">
        <f aca="false">((B159+L159)/(1-AI159))-(B159+L159)</f>
        <v>0.000648298217179905</v>
      </c>
      <c r="AM159" s="0" t="n">
        <f aca="false">AJ159+AK159</f>
        <v>0.1848</v>
      </c>
      <c r="AO159" s="0" t="n">
        <f aca="false">[1]Tables!M$14</f>
        <v>-0.05</v>
      </c>
      <c r="AP159" s="0" t="n">
        <f aca="false">[1]Tables!N$14</f>
        <v>0.0782</v>
      </c>
      <c r="AQ159" s="0" t="n">
        <f aca="false">[1]Tables!O$14</f>
        <v>0.51</v>
      </c>
      <c r="AR159" s="0" t="n">
        <f aca="false">[1]Tables!P$14</f>
        <v>0.22</v>
      </c>
      <c r="AS159" s="0" t="n">
        <f aca="false">[1]Tables!Q$14</f>
        <v>0.011</v>
      </c>
      <c r="AT159" s="0" t="n">
        <f aca="false">(($B159+AO159)/(1-AP159))-($B159+AO159)</f>
        <v>-0.00424170101974399</v>
      </c>
      <c r="AU159" s="0" t="n">
        <f aca="false">AQ159+AR159+AS159</f>
        <v>0.741</v>
      </c>
      <c r="AW159" s="0" t="n">
        <f aca="false">[1]Tables!R$14</f>
        <v>0.0089</v>
      </c>
      <c r="AX159" s="0" t="n">
        <f aca="false">[1]Tables!S$14</f>
        <v>0.2176</v>
      </c>
      <c r="AY159" s="0" t="n">
        <f aca="false">[1]Tables!T$14</f>
        <v>0</v>
      </c>
      <c r="AZ159" s="0" t="n">
        <f aca="false">((B159+Z159)/(1-AW159))-(B159+Z159)</f>
        <v>0</v>
      </c>
      <c r="BA159" s="0" t="n">
        <f aca="false">AX159+AY159</f>
        <v>0.2176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0.655</v>
      </c>
      <c r="E160" s="41" t="n">
        <f aca="false">+[1]TETCO_TRANSCO!D158</f>
        <v>0.605</v>
      </c>
      <c r="F160" s="42" t="n">
        <f aca="false">+[1]TETCO_TRANSCO!F160</f>
        <v>0.05</v>
      </c>
      <c r="G160" s="38" t="n">
        <f aca="false">H160+I160</f>
        <v>0.925</v>
      </c>
      <c r="H160" s="43" t="n">
        <f aca="false">+E160</f>
        <v>0.605</v>
      </c>
      <c r="I160" s="41" t="n">
        <f aca="false">+F160+Q160</f>
        <v>0.32</v>
      </c>
      <c r="J160" s="40" t="n">
        <f aca="false">K160+L160</f>
        <v>0.655</v>
      </c>
      <c r="K160" s="41" t="n">
        <f aca="false">E160</f>
        <v>0.605</v>
      </c>
      <c r="L160" s="42" t="n">
        <f aca="false">F160</f>
        <v>0.05</v>
      </c>
      <c r="M160" s="38" t="n">
        <f aca="false">N160+O160</f>
        <v>0.925</v>
      </c>
      <c r="N160" s="43" t="n">
        <f aca="false">H160</f>
        <v>0.605</v>
      </c>
      <c r="O160" s="41" t="n">
        <f aca="false">I160</f>
        <v>0.32</v>
      </c>
      <c r="P160" s="41"/>
      <c r="Q160" s="42" t="n">
        <f aca="false">VLOOKUP(MONTH(A160),tblMthAdj,2,FALSE())</f>
        <v>0.27</v>
      </c>
      <c r="AA160" s="0" t="n">
        <f aca="false">[1]Tables!E$3</f>
        <v>-0.05</v>
      </c>
      <c r="AB160" s="0" t="n">
        <f aca="false">[1]Tables!F$3</f>
        <v>0.0699</v>
      </c>
      <c r="AC160" s="0" t="n">
        <f aca="false">[1]Tables!G$3</f>
        <v>0.41</v>
      </c>
      <c r="AD160" s="0" t="n">
        <f aca="false">[1]Tables!H$3</f>
        <v>0.185</v>
      </c>
      <c r="AE160" s="0" t="n">
        <f aca="false">[1]Tables!I$3</f>
        <v>0.011</v>
      </c>
      <c r="AF160" s="0" t="n">
        <f aca="false">((B160+AA160)/(1-AB160))-(B160+AA160)</f>
        <v>-0.00375766046661649</v>
      </c>
      <c r="AG160" s="0" t="n">
        <f aca="false">AC160+AD160+AE160</f>
        <v>0.606</v>
      </c>
      <c r="AI160" s="0" t="n">
        <f aca="false">[1]Tables!J$3</f>
        <v>0.0128</v>
      </c>
      <c r="AJ160" s="0" t="n">
        <f aca="false">[1]Tables!K$3</f>
        <v>0.1848</v>
      </c>
      <c r="AK160" s="0" t="n">
        <f aca="false">[1]Tables!L$3</f>
        <v>0</v>
      </c>
      <c r="AL160" s="0" t="n">
        <f aca="false">((B160+L160)/(1-AI160))-(B160+L160)</f>
        <v>0.000648298217179905</v>
      </c>
      <c r="AM160" s="0" t="n">
        <f aca="false">AJ160+AK160</f>
        <v>0.1848</v>
      </c>
      <c r="AO160" s="0" t="n">
        <f aca="false">[1]Tables!M$3</f>
        <v>-0.05</v>
      </c>
      <c r="AP160" s="0" t="n">
        <f aca="false">[1]Tables!N$3</f>
        <v>0.0782</v>
      </c>
      <c r="AQ160" s="0" t="n">
        <f aca="false">[1]Tables!O$3</f>
        <v>0.51</v>
      </c>
      <c r="AR160" s="0" t="n">
        <f aca="false">[1]Tables!P$3</f>
        <v>0.22</v>
      </c>
      <c r="AS160" s="0" t="n">
        <f aca="false">[1]Tables!Q$3</f>
        <v>0.011</v>
      </c>
      <c r="AT160" s="0" t="n">
        <f aca="false">(($B160+AO160)/(1-AP160))-($B160+AO160)</f>
        <v>-0.00424170101974399</v>
      </c>
      <c r="AU160" s="0" t="n">
        <f aca="false">AQ160+AR160+AS160</f>
        <v>0.741</v>
      </c>
      <c r="AW160" s="0" t="n">
        <f aca="false">[1]Tables!R$3</f>
        <v>0.0089</v>
      </c>
      <c r="AX160" s="0" t="n">
        <f aca="false">[1]Tables!S$3</f>
        <v>0.2176</v>
      </c>
      <c r="AY160" s="0" t="n">
        <f aca="false">[1]Tables!T$3</f>
        <v>0</v>
      </c>
      <c r="AZ160" s="0" t="n">
        <f aca="false">((B160+Z160)/(1-AW160))-(B160+Z160)</f>
        <v>0</v>
      </c>
      <c r="BA160" s="0" t="n">
        <f aca="false">AX160+AY160</f>
        <v>0.2176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1.265</v>
      </c>
      <c r="E161" s="41" t="n">
        <f aca="false">+[1]TETCO_TRANSCO!E161</f>
        <v>1.215</v>
      </c>
      <c r="F161" s="42" t="n">
        <f aca="false">+[1]TETCO_TRANSCO!F161</f>
        <v>0.05</v>
      </c>
      <c r="G161" s="38" t="n">
        <f aca="false">H161+I161</f>
        <v>1.535</v>
      </c>
      <c r="H161" s="43" t="n">
        <f aca="false">+E161</f>
        <v>1.215</v>
      </c>
      <c r="I161" s="41" t="n">
        <f aca="false">+F161+Q161</f>
        <v>0.32</v>
      </c>
      <c r="J161" s="40" t="n">
        <f aca="false">K161+L161</f>
        <v>1.265</v>
      </c>
      <c r="K161" s="41" t="n">
        <f aca="false">E161</f>
        <v>1.215</v>
      </c>
      <c r="L161" s="42" t="n">
        <f aca="false">F161</f>
        <v>0.05</v>
      </c>
      <c r="M161" s="38" t="n">
        <f aca="false">N161+O161</f>
        <v>1.535</v>
      </c>
      <c r="N161" s="43" t="n">
        <f aca="false">H161</f>
        <v>1.215</v>
      </c>
      <c r="O161" s="41" t="n">
        <f aca="false">I161</f>
        <v>0.32</v>
      </c>
      <c r="P161" s="41"/>
      <c r="Q161" s="42" t="n">
        <f aca="false">VLOOKUP(MONTH(A161),tblMthAdj,2,FALSE())</f>
        <v>0.27</v>
      </c>
      <c r="AA161" s="0" t="n">
        <f aca="false">[1]Tables!E$4</f>
        <v>-0.05</v>
      </c>
      <c r="AB161" s="0" t="n">
        <f aca="false">[1]Tables!F$4</f>
        <v>0.0699</v>
      </c>
      <c r="AC161" s="0" t="n">
        <f aca="false">[1]Tables!G$4</f>
        <v>0.41</v>
      </c>
      <c r="AD161" s="0" t="n">
        <f aca="false">[1]Tables!H$4</f>
        <v>0.185</v>
      </c>
      <c r="AE161" s="0" t="n">
        <f aca="false">[1]Tables!I$4</f>
        <v>0.011</v>
      </c>
      <c r="AF161" s="0" t="n">
        <f aca="false">((B161+AA161)/(1-AB161))-(B161+AA161)</f>
        <v>-0.00375766046661649</v>
      </c>
      <c r="AG161" s="0" t="n">
        <f aca="false">AC161+AD161+AE161</f>
        <v>0.606</v>
      </c>
      <c r="AI161" s="0" t="n">
        <f aca="false">[1]Tables!J$4</f>
        <v>0.0128</v>
      </c>
      <c r="AJ161" s="0" t="n">
        <f aca="false">[1]Tables!K$4</f>
        <v>0.1848</v>
      </c>
      <c r="AK161" s="0" t="n">
        <f aca="false">[1]Tables!L$4</f>
        <v>0</v>
      </c>
      <c r="AL161" s="0" t="n">
        <f aca="false">((B161+L161)/(1-AI161))-(B161+L161)</f>
        <v>0.000648298217179905</v>
      </c>
      <c r="AM161" s="0" t="n">
        <f aca="false">AJ161+AK161</f>
        <v>0.1848</v>
      </c>
      <c r="AO161" s="0" t="n">
        <f aca="false">[1]Tables!M$4</f>
        <v>-0.05</v>
      </c>
      <c r="AP161" s="0" t="n">
        <f aca="false">[1]Tables!N$4</f>
        <v>0.0782</v>
      </c>
      <c r="AQ161" s="0" t="n">
        <f aca="false">[1]Tables!O$4</f>
        <v>0.51</v>
      </c>
      <c r="AR161" s="0" t="n">
        <f aca="false">[1]Tables!P$4</f>
        <v>0.22</v>
      </c>
      <c r="AS161" s="0" t="n">
        <f aca="false">[1]Tables!Q$4</f>
        <v>0.011</v>
      </c>
      <c r="AT161" s="0" t="n">
        <f aca="false">(($B161+AO161)/(1-AP161))-($B161+AO161)</f>
        <v>-0.00424170101974399</v>
      </c>
      <c r="AU161" s="0" t="n">
        <f aca="false">AQ161+AR161+AS161</f>
        <v>0.741</v>
      </c>
      <c r="AW161" s="0" t="n">
        <f aca="false">[1]Tables!R$4</f>
        <v>0.0089</v>
      </c>
      <c r="AX161" s="0" t="n">
        <f aca="false">[1]Tables!S$4</f>
        <v>0.2176</v>
      </c>
      <c r="AY161" s="0" t="n">
        <f aca="false">[1]Tables!T$4</f>
        <v>0</v>
      </c>
      <c r="AZ161" s="0" t="n">
        <f aca="false">((B161+Z161)/(1-AW161))-(B161+Z161)</f>
        <v>0</v>
      </c>
      <c r="BA161" s="0" t="n">
        <f aca="false">AX161+AY161</f>
        <v>0.2176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0.705</v>
      </c>
      <c r="E162" s="41" t="n">
        <f aca="false">+[1]TETCO_TRANSCO!E162</f>
        <v>0.655</v>
      </c>
      <c r="F162" s="42" t="n">
        <f aca="false">+[1]TETCO_TRANSCO!F162</f>
        <v>0.05</v>
      </c>
      <c r="G162" s="38" t="n">
        <f aca="false">H162+I162</f>
        <v>0.805</v>
      </c>
      <c r="H162" s="43" t="n">
        <f aca="false">+E162</f>
        <v>0.655</v>
      </c>
      <c r="I162" s="41" t="n">
        <f aca="false">+F162+Q162</f>
        <v>0.15</v>
      </c>
      <c r="J162" s="40" t="n">
        <f aca="false">K162+L162</f>
        <v>0.705</v>
      </c>
      <c r="K162" s="41" t="n">
        <f aca="false">E162</f>
        <v>0.655</v>
      </c>
      <c r="L162" s="42" t="n">
        <f aca="false">F162</f>
        <v>0.05</v>
      </c>
      <c r="M162" s="38" t="n">
        <f aca="false">N162+O162</f>
        <v>0.805</v>
      </c>
      <c r="N162" s="43" t="n">
        <f aca="false">H162</f>
        <v>0.655</v>
      </c>
      <c r="O162" s="41" t="n">
        <f aca="false">I162</f>
        <v>0.15</v>
      </c>
      <c r="P162" s="41"/>
      <c r="Q162" s="42" t="n">
        <f aca="false">VLOOKUP(MONTH(A162),tblMthAdj,2,FALSE())</f>
        <v>0.1</v>
      </c>
      <c r="AA162" s="0" t="n">
        <f aca="false">[1]Tables!E$5</f>
        <v>-0.05</v>
      </c>
      <c r="AB162" s="0" t="n">
        <f aca="false">[1]Tables!F$5</f>
        <v>0.0699</v>
      </c>
      <c r="AC162" s="0" t="n">
        <f aca="false">[1]Tables!G$5</f>
        <v>0.41</v>
      </c>
      <c r="AD162" s="0" t="n">
        <f aca="false">[1]Tables!H$5</f>
        <v>0.185</v>
      </c>
      <c r="AE162" s="0" t="n">
        <f aca="false">[1]Tables!I$5</f>
        <v>0.011</v>
      </c>
      <c r="AF162" s="0" t="n">
        <f aca="false">((B162+AA162)/(1-AB162))-(B162+AA162)</f>
        <v>-0.00375766046661649</v>
      </c>
      <c r="AG162" s="0" t="n">
        <f aca="false">AC162+AD162+AE162</f>
        <v>0.606</v>
      </c>
      <c r="AI162" s="0" t="n">
        <f aca="false">[1]Tables!J$5</f>
        <v>0.0128</v>
      </c>
      <c r="AJ162" s="0" t="n">
        <f aca="false">[1]Tables!K$5</f>
        <v>0.1848</v>
      </c>
      <c r="AK162" s="0" t="n">
        <f aca="false">[1]Tables!L$5</f>
        <v>0</v>
      </c>
      <c r="AL162" s="0" t="n">
        <f aca="false">((B162+L162)/(1-AI162))-(B162+L162)</f>
        <v>0.000648298217179905</v>
      </c>
      <c r="AM162" s="0" t="n">
        <f aca="false">AJ162+AK162</f>
        <v>0.1848</v>
      </c>
      <c r="AO162" s="0" t="n">
        <f aca="false">[1]Tables!M$5</f>
        <v>-0.05</v>
      </c>
      <c r="AP162" s="0" t="n">
        <f aca="false">[1]Tables!N$5</f>
        <v>0.0782</v>
      </c>
      <c r="AQ162" s="0" t="n">
        <f aca="false">[1]Tables!O$5</f>
        <v>0.51</v>
      </c>
      <c r="AR162" s="0" t="n">
        <f aca="false">[1]Tables!P$5</f>
        <v>0.22</v>
      </c>
      <c r="AS162" s="0" t="n">
        <f aca="false">[1]Tables!Q$5</f>
        <v>0.011</v>
      </c>
      <c r="AT162" s="0" t="n">
        <f aca="false">(($B162+AO162)/(1-AP162))-($B162+AO162)</f>
        <v>-0.00424170101974399</v>
      </c>
      <c r="AU162" s="0" t="n">
        <f aca="false">AQ162+AR162+AS162</f>
        <v>0.741</v>
      </c>
      <c r="AW162" s="0" t="n">
        <f aca="false">[1]Tables!R$5</f>
        <v>0.0089</v>
      </c>
      <c r="AX162" s="0" t="n">
        <f aca="false">[1]Tables!S$5</f>
        <v>0.2176</v>
      </c>
      <c r="AY162" s="0" t="n">
        <f aca="false">[1]Tables!T$5</f>
        <v>0</v>
      </c>
      <c r="AZ162" s="0" t="n">
        <f aca="false">((B162+Z162)/(1-AW162))-(B162+Z162)</f>
        <v>0</v>
      </c>
      <c r="BA162" s="0" t="n">
        <f aca="false">AX162+AY162</f>
        <v>0.2176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0.455</v>
      </c>
      <c r="E163" s="48" t="n">
        <f aca="false">+[1]TETCO_TRANSCO!E163</f>
        <v>0.435</v>
      </c>
      <c r="F163" s="49" t="n">
        <f aca="false">+[1]TETCO_TRANSCO!F163</f>
        <v>0.02</v>
      </c>
      <c r="G163" s="50" t="n">
        <f aca="false">H163+I163</f>
        <v>0.485</v>
      </c>
      <c r="H163" s="51" t="n">
        <f aca="false">+E163</f>
        <v>0.435</v>
      </c>
      <c r="I163" s="48" t="n">
        <f aca="false">+F163+Q163</f>
        <v>0.05</v>
      </c>
      <c r="J163" s="47" t="n">
        <f aca="false">K163+L163</f>
        <v>0.455</v>
      </c>
      <c r="K163" s="48" t="n">
        <f aca="false">E163</f>
        <v>0.435</v>
      </c>
      <c r="L163" s="49" t="n">
        <f aca="false">F163</f>
        <v>0.02</v>
      </c>
      <c r="M163" s="50" t="n">
        <f aca="false">N163+O163</f>
        <v>0.485</v>
      </c>
      <c r="N163" s="51" t="n">
        <f aca="false">H163</f>
        <v>0.435</v>
      </c>
      <c r="O163" s="48" t="n">
        <f aca="false">I163</f>
        <v>0.05</v>
      </c>
      <c r="P163" s="48"/>
      <c r="Q163" s="49" t="n">
        <f aca="false">VLOOKUP(MONTH(A163),tblMthAdj,2,FALSE())</f>
        <v>0.03</v>
      </c>
      <c r="AA163" s="0" t="n">
        <f aca="false">[1]Tables!E$6</f>
        <v>-0.07</v>
      </c>
      <c r="AB163" s="0" t="n">
        <f aca="false">[1]Tables!F$6</f>
        <v>0.0597</v>
      </c>
      <c r="AC163" s="0" t="n">
        <f aca="false">[1]Tables!G$6</f>
        <v>0.04</v>
      </c>
      <c r="AD163" s="0" t="n">
        <f aca="false">[1]Tables!H$6</f>
        <v>0.185</v>
      </c>
      <c r="AE163" s="0" t="n">
        <f aca="false">[1]Tables!I$6</f>
        <v>0.011</v>
      </c>
      <c r="AF163" s="0" t="n">
        <f aca="false">((B163+AA163)/(1-AB163))-(B163+AA163)</f>
        <v>-0.00444432627884718</v>
      </c>
      <c r="AG163" s="0" t="n">
        <f aca="false">AC163+AD163+AE163</f>
        <v>0.236</v>
      </c>
      <c r="AI163" s="0" t="n">
        <f aca="false">[1]Tables!J$6</f>
        <v>0</v>
      </c>
      <c r="AJ163" s="0" t="n">
        <f aca="false">[1]Tables!K$6</f>
        <v>0</v>
      </c>
      <c r="AK163" s="0" t="n">
        <f aca="false">[1]Tables!L$6</f>
        <v>0</v>
      </c>
      <c r="AL163" s="0" t="n">
        <f aca="false">((B163+L163)/(1-AI163))-(B163+L163)</f>
        <v>0</v>
      </c>
      <c r="AM163" s="0" t="n">
        <f aca="false">AJ163+AK163</f>
        <v>0</v>
      </c>
      <c r="AO163" s="0" t="n">
        <f aca="false">[1]Tables!M$6</f>
        <v>-0.07</v>
      </c>
      <c r="AP163" s="0" t="n">
        <f aca="false">[1]Tables!N$6</f>
        <v>0.0667</v>
      </c>
      <c r="AQ163" s="0" t="n">
        <f aca="false">[1]Tables!O$6</f>
        <v>0.04</v>
      </c>
      <c r="AR163" s="0" t="n">
        <f aca="false">[1]Tables!P$6</f>
        <v>0.22</v>
      </c>
      <c r="AS163" s="0" t="n">
        <f aca="false">[1]Tables!Q$6</f>
        <v>0.011</v>
      </c>
      <c r="AT163" s="0" t="n">
        <f aca="false">(($B163+AO163)/(1-AP163))-($B163+AO163)</f>
        <v>-0.00500267866709525</v>
      </c>
      <c r="AU163" s="0" t="n">
        <f aca="false">AQ163+AR163+AS163</f>
        <v>0.271</v>
      </c>
      <c r="AW163" s="0" t="n">
        <f aca="false">[1]Tables!R$6</f>
        <v>0</v>
      </c>
      <c r="AX163" s="0" t="n">
        <f aca="false">[1]Tables!S$6</f>
        <v>0</v>
      </c>
      <c r="AY163" s="0" t="n">
        <f aca="false">[1]Tables!T$6</f>
        <v>0</v>
      </c>
      <c r="AZ163" s="0" t="n">
        <f aca="false">((B163+Z163)/(1-AW163))-(B163+Z163)</f>
        <v>0</v>
      </c>
      <c r="BA163" s="0" t="n">
        <f aca="false">AX163+AY163</f>
        <v>0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0.405</v>
      </c>
      <c r="E164" s="41" t="n">
        <f aca="false">+[1]TETCO_TRANSCO!E164</f>
        <v>0.385</v>
      </c>
      <c r="F164" s="42" t="n">
        <f aca="false">+[1]TETCO_TRANSCO!F164</f>
        <v>0.02</v>
      </c>
      <c r="G164" s="38" t="n">
        <f aca="false">H164+I164</f>
        <v>0.435</v>
      </c>
      <c r="H164" s="43" t="n">
        <f aca="false">+E164</f>
        <v>0.385</v>
      </c>
      <c r="I164" s="41" t="n">
        <f aca="false">+F164+Q164</f>
        <v>0.05</v>
      </c>
      <c r="J164" s="40" t="n">
        <f aca="false">K164+L164</f>
        <v>0.405</v>
      </c>
      <c r="K164" s="41" t="n">
        <f aca="false">E164</f>
        <v>0.385</v>
      </c>
      <c r="L164" s="42" t="n">
        <f aca="false">F164</f>
        <v>0.02</v>
      </c>
      <c r="M164" s="38" t="n">
        <f aca="false">N164+O164</f>
        <v>0.435</v>
      </c>
      <c r="N164" s="43" t="n">
        <f aca="false">H164</f>
        <v>0.385</v>
      </c>
      <c r="O164" s="41" t="n">
        <f aca="false">I164</f>
        <v>0.05</v>
      </c>
      <c r="P164" s="41"/>
      <c r="Q164" s="42" t="n">
        <f aca="false">VLOOKUP(MONTH(A164),tblMthAdj,2,FALSE())</f>
        <v>0.03</v>
      </c>
      <c r="AA164" s="0" t="n">
        <f aca="false">[1]Tables!E$7</f>
        <v>-0.07</v>
      </c>
      <c r="AB164" s="0" t="n">
        <f aca="false">[1]Tables!F$7</f>
        <v>0.0597</v>
      </c>
      <c r="AC164" s="0" t="n">
        <f aca="false">[1]Tables!G$7</f>
        <v>0.02</v>
      </c>
      <c r="AD164" s="0" t="n">
        <f aca="false">[1]Tables!H$7</f>
        <v>0.185</v>
      </c>
      <c r="AE164" s="0" t="n">
        <f aca="false">[1]Tables!I$7</f>
        <v>0.011</v>
      </c>
      <c r="AF164" s="0" t="n">
        <f aca="false">((B164+AA164)/(1-AB164))-(B164+AA164)</f>
        <v>-0.00444432627884718</v>
      </c>
      <c r="AG164" s="0" t="n">
        <f aca="false">AC164+AD164+AE164</f>
        <v>0.216</v>
      </c>
      <c r="AI164" s="0" t="n">
        <f aca="false">[1]Tables!J$7</f>
        <v>0</v>
      </c>
      <c r="AJ164" s="0" t="n">
        <f aca="false">[1]Tables!K$7</f>
        <v>0</v>
      </c>
      <c r="AK164" s="0" t="n">
        <f aca="false">[1]Tables!L$7</f>
        <v>0</v>
      </c>
      <c r="AL164" s="0" t="n">
        <f aca="false">((B164+L164)/(1-AI164))-(B164+L164)</f>
        <v>0</v>
      </c>
      <c r="AM164" s="0" t="n">
        <f aca="false">AJ164+AK164</f>
        <v>0</v>
      </c>
      <c r="AO164" s="0" t="n">
        <f aca="false">[1]Tables!M$7</f>
        <v>-0.07</v>
      </c>
      <c r="AP164" s="0" t="n">
        <f aca="false">[1]Tables!N$7</f>
        <v>0.0667</v>
      </c>
      <c r="AQ164" s="0" t="n">
        <f aca="false">[1]Tables!O$7</f>
        <v>0.02</v>
      </c>
      <c r="AR164" s="0" t="n">
        <f aca="false">[1]Tables!P$7</f>
        <v>0.22</v>
      </c>
      <c r="AS164" s="0" t="n">
        <f aca="false">[1]Tables!Q$7</f>
        <v>0.011</v>
      </c>
      <c r="AT164" s="0" t="n">
        <f aca="false">(($B164+AO164)/(1-AP164))-($B164+AO164)</f>
        <v>-0.00500267866709525</v>
      </c>
      <c r="AU164" s="0" t="n">
        <f aca="false">AQ164+AR164+AS164</f>
        <v>0.251</v>
      </c>
      <c r="AW164" s="0" t="n">
        <f aca="false">[1]Tables!R$7</f>
        <v>0</v>
      </c>
      <c r="AX164" s="0" t="n">
        <f aca="false">[1]Tables!S$7</f>
        <v>0</v>
      </c>
      <c r="AY164" s="0" t="n">
        <f aca="false">[1]Tables!T$7</f>
        <v>0</v>
      </c>
      <c r="AZ164" s="0" t="n">
        <f aca="false">((B164+Z164)/(1-AW164))-(B164+Z164)</f>
        <v>0</v>
      </c>
      <c r="BA164" s="0" t="n">
        <f aca="false">AX164+AY164</f>
        <v>0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0.405</v>
      </c>
      <c r="E165" s="41" t="n">
        <f aca="false">+[1]TETCO_TRANSCO!E165</f>
        <v>0.385</v>
      </c>
      <c r="F165" s="42" t="n">
        <f aca="false">+[1]TETCO_TRANSCO!F165</f>
        <v>0.02</v>
      </c>
      <c r="G165" s="38" t="n">
        <f aca="false">H165+I165</f>
        <v>0.445</v>
      </c>
      <c r="H165" s="43" t="n">
        <f aca="false">+E165</f>
        <v>0.385</v>
      </c>
      <c r="I165" s="41" t="n">
        <f aca="false">+F165+Q165</f>
        <v>0.06</v>
      </c>
      <c r="J165" s="40" t="n">
        <f aca="false">K165+L165</f>
        <v>0.405</v>
      </c>
      <c r="K165" s="41" t="n">
        <f aca="false">E165</f>
        <v>0.385</v>
      </c>
      <c r="L165" s="42" t="n">
        <f aca="false">F165</f>
        <v>0.02</v>
      </c>
      <c r="M165" s="38" t="n">
        <f aca="false">N165+O165</f>
        <v>0.445</v>
      </c>
      <c r="N165" s="43" t="n">
        <f aca="false">H165</f>
        <v>0.385</v>
      </c>
      <c r="O165" s="41" t="n">
        <f aca="false">I165</f>
        <v>0.06</v>
      </c>
      <c r="P165" s="41"/>
      <c r="Q165" s="42" t="n">
        <f aca="false">VLOOKUP(MONTH(A165),tblMthAdj,2,FALSE())</f>
        <v>0.04</v>
      </c>
      <c r="AA165" s="0" t="n">
        <f aca="false">[1]Tables!E$8</f>
        <v>-0.07</v>
      </c>
      <c r="AB165" s="0" t="n">
        <f aca="false">[1]Tables!F$8</f>
        <v>0.0597</v>
      </c>
      <c r="AC165" s="0" t="n">
        <f aca="false">[1]Tables!G$8</f>
        <v>0.02</v>
      </c>
      <c r="AD165" s="0" t="n">
        <f aca="false">[1]Tables!H$8</f>
        <v>0.185</v>
      </c>
      <c r="AE165" s="0" t="n">
        <f aca="false">[1]Tables!I$8</f>
        <v>0.011</v>
      </c>
      <c r="AF165" s="0" t="n">
        <f aca="false">((B165+AA165)/(1-AB165))-(B165+AA165)</f>
        <v>-0.00444432627884718</v>
      </c>
      <c r="AG165" s="0" t="n">
        <f aca="false">AC165+AD165+AE165</f>
        <v>0.216</v>
      </c>
      <c r="AI165" s="0" t="n">
        <f aca="false">[1]Tables!J$8</f>
        <v>0</v>
      </c>
      <c r="AJ165" s="0" t="n">
        <f aca="false">[1]Tables!K$8</f>
        <v>0</v>
      </c>
      <c r="AK165" s="0" t="n">
        <f aca="false">[1]Tables!L$8</f>
        <v>0</v>
      </c>
      <c r="AL165" s="0" t="n">
        <f aca="false">((B165+L165)/(1-AI165))-(B165+L165)</f>
        <v>0</v>
      </c>
      <c r="AM165" s="0" t="n">
        <f aca="false">AJ165+AK165</f>
        <v>0</v>
      </c>
      <c r="AO165" s="0" t="n">
        <f aca="false">[1]Tables!M$8</f>
        <v>-0.07</v>
      </c>
      <c r="AP165" s="0" t="n">
        <f aca="false">[1]Tables!N$8</f>
        <v>0.0667</v>
      </c>
      <c r="AQ165" s="0" t="n">
        <f aca="false">[1]Tables!O$8</f>
        <v>0.02</v>
      </c>
      <c r="AR165" s="0" t="n">
        <f aca="false">[1]Tables!P$8</f>
        <v>0.22</v>
      </c>
      <c r="AS165" s="0" t="n">
        <f aca="false">[1]Tables!Q$8</f>
        <v>0.011</v>
      </c>
      <c r="AT165" s="0" t="n">
        <f aca="false">(($B165+AO165)/(1-AP165))-($B165+AO165)</f>
        <v>-0.00500267866709525</v>
      </c>
      <c r="AU165" s="0" t="n">
        <f aca="false">AQ165+AR165+AS165</f>
        <v>0.251</v>
      </c>
      <c r="AW165" s="0" t="n">
        <f aca="false">[1]Tables!R$8</f>
        <v>0</v>
      </c>
      <c r="AX165" s="0" t="n">
        <f aca="false">[1]Tables!S$8</f>
        <v>0</v>
      </c>
      <c r="AY165" s="0" t="n">
        <f aca="false">[1]Tables!T$8</f>
        <v>0</v>
      </c>
      <c r="AZ165" s="0" t="n">
        <f aca="false">((B165+Z165)/(1-AW165))-(B165+Z165)</f>
        <v>0</v>
      </c>
      <c r="BA165" s="0" t="n">
        <f aca="false">AX165+AY165</f>
        <v>0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0.4175</v>
      </c>
      <c r="E166" s="41" t="n">
        <f aca="false">+[1]TETCO_TRANSCO!E166</f>
        <v>0.3975</v>
      </c>
      <c r="F166" s="42" t="n">
        <f aca="false">+[1]TETCO_TRANSCO!F166</f>
        <v>0.02</v>
      </c>
      <c r="G166" s="38" t="n">
        <f aca="false">H166+I166</f>
        <v>0.4675</v>
      </c>
      <c r="H166" s="43" t="n">
        <f aca="false">+E166</f>
        <v>0.3975</v>
      </c>
      <c r="I166" s="41" t="n">
        <f aca="false">+F166+Q166</f>
        <v>0.07</v>
      </c>
      <c r="J166" s="40" t="n">
        <f aca="false">K166+L166</f>
        <v>0.4175</v>
      </c>
      <c r="K166" s="41" t="n">
        <f aca="false">E166</f>
        <v>0.3975</v>
      </c>
      <c r="L166" s="42" t="n">
        <f aca="false">F166</f>
        <v>0.02</v>
      </c>
      <c r="M166" s="38" t="n">
        <f aca="false">N166+O166</f>
        <v>0.4675</v>
      </c>
      <c r="N166" s="43" t="n">
        <f aca="false">H166</f>
        <v>0.3975</v>
      </c>
      <c r="O166" s="41" t="n">
        <f aca="false">I166</f>
        <v>0.07</v>
      </c>
      <c r="P166" s="41"/>
      <c r="Q166" s="42" t="n">
        <f aca="false">VLOOKUP(MONTH(A166),tblMthAdj,2,FALSE())</f>
        <v>0.05</v>
      </c>
      <c r="AA166" s="0" t="n">
        <f aca="false">[1]Tables!E$9</f>
        <v>-0.07</v>
      </c>
      <c r="AB166" s="0" t="n">
        <f aca="false">[1]Tables!F$9</f>
        <v>0.0597</v>
      </c>
      <c r="AC166" s="0" t="n">
        <f aca="false">[1]Tables!G$9</f>
        <v>0.02</v>
      </c>
      <c r="AD166" s="0" t="n">
        <f aca="false">[1]Tables!H$9</f>
        <v>0.185</v>
      </c>
      <c r="AE166" s="0" t="n">
        <f aca="false">[1]Tables!I$9</f>
        <v>0.011</v>
      </c>
      <c r="AF166" s="0" t="n">
        <f aca="false">((B166+AA166)/(1-AB166))-(B166+AA166)</f>
        <v>-0.00444432627884718</v>
      </c>
      <c r="AG166" s="0" t="n">
        <f aca="false">AC166+AD166+AE166</f>
        <v>0.216</v>
      </c>
      <c r="AI166" s="0" t="n">
        <f aca="false">[1]Tables!J$9</f>
        <v>0</v>
      </c>
      <c r="AJ166" s="0" t="n">
        <f aca="false">[1]Tables!K$9</f>
        <v>0</v>
      </c>
      <c r="AK166" s="0" t="n">
        <f aca="false">[1]Tables!L$9</f>
        <v>0</v>
      </c>
      <c r="AL166" s="0" t="n">
        <f aca="false">((B166+L166)/(1-AI166))-(B166+L166)</f>
        <v>0</v>
      </c>
      <c r="AM166" s="0" t="n">
        <f aca="false">AJ166+AK166</f>
        <v>0</v>
      </c>
      <c r="AO166" s="0" t="n">
        <f aca="false">[1]Tables!M$9</f>
        <v>-0.07</v>
      </c>
      <c r="AP166" s="0" t="n">
        <f aca="false">[1]Tables!N$9</f>
        <v>0.0667</v>
      </c>
      <c r="AQ166" s="0" t="n">
        <f aca="false">[1]Tables!O$9</f>
        <v>0.02</v>
      </c>
      <c r="AR166" s="0" t="n">
        <f aca="false">[1]Tables!P$9</f>
        <v>0.22</v>
      </c>
      <c r="AS166" s="0" t="n">
        <f aca="false">[1]Tables!Q$9</f>
        <v>0.011</v>
      </c>
      <c r="AT166" s="0" t="n">
        <f aca="false">(($B166+AO166)/(1-AP166))-($B166+AO166)</f>
        <v>-0.00500267866709525</v>
      </c>
      <c r="AU166" s="0" t="n">
        <f aca="false">AQ166+AR166+AS166</f>
        <v>0.251</v>
      </c>
      <c r="AW166" s="0" t="n">
        <f aca="false">[1]Tables!R$9</f>
        <v>0</v>
      </c>
      <c r="AX166" s="0" t="n">
        <f aca="false">[1]Tables!S$9</f>
        <v>0</v>
      </c>
      <c r="AY166" s="0" t="n">
        <f aca="false">[1]Tables!T$9</f>
        <v>0</v>
      </c>
      <c r="AZ166" s="0" t="n">
        <f aca="false">((B166+Z166)/(1-AW166))-(B166+Z166)</f>
        <v>0</v>
      </c>
      <c r="BA166" s="0" t="n">
        <f aca="false">AX166+AY166</f>
        <v>0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0.42</v>
      </c>
      <c r="E167" s="41" t="n">
        <f aca="false">+[1]TETCO_TRANSCO!E167</f>
        <v>0.4</v>
      </c>
      <c r="F167" s="42" t="n">
        <f aca="false">+[1]TETCO_TRANSCO!F167</f>
        <v>0.02</v>
      </c>
      <c r="G167" s="38" t="n">
        <f aca="false">H167+I167</f>
        <v>0.47</v>
      </c>
      <c r="H167" s="43" t="n">
        <f aca="false">+E167</f>
        <v>0.4</v>
      </c>
      <c r="I167" s="41" t="n">
        <f aca="false">+F167+Q167</f>
        <v>0.07</v>
      </c>
      <c r="J167" s="40" t="n">
        <f aca="false">K167+L167</f>
        <v>0.42</v>
      </c>
      <c r="K167" s="41" t="n">
        <f aca="false">E167</f>
        <v>0.4</v>
      </c>
      <c r="L167" s="42" t="n">
        <f aca="false">F167</f>
        <v>0.02</v>
      </c>
      <c r="M167" s="38" t="n">
        <f aca="false">N167+O167</f>
        <v>0.47</v>
      </c>
      <c r="N167" s="43" t="n">
        <f aca="false">H167</f>
        <v>0.4</v>
      </c>
      <c r="O167" s="41" t="n">
        <f aca="false">I167</f>
        <v>0.07</v>
      </c>
      <c r="P167" s="41"/>
      <c r="Q167" s="42" t="n">
        <f aca="false">VLOOKUP(MONTH(A167),tblMthAdj,2,FALSE())</f>
        <v>0.05</v>
      </c>
      <c r="AA167" s="0" t="n">
        <f aca="false">[1]Tables!E$10</f>
        <v>-0.07</v>
      </c>
      <c r="AB167" s="0" t="n">
        <f aca="false">[1]Tables!F$10</f>
        <v>0.0597</v>
      </c>
      <c r="AC167" s="0" t="n">
        <f aca="false">[1]Tables!G$10</f>
        <v>0.02</v>
      </c>
      <c r="AD167" s="0" t="n">
        <f aca="false">[1]Tables!H$10</f>
        <v>0.185</v>
      </c>
      <c r="AE167" s="0" t="n">
        <f aca="false">[1]Tables!I$10</f>
        <v>0.011</v>
      </c>
      <c r="AF167" s="0" t="n">
        <f aca="false">((B167+AA167)/(1-AB167))-(B167+AA167)</f>
        <v>-0.00444432627884718</v>
      </c>
      <c r="AG167" s="0" t="n">
        <f aca="false">AC167+AD167+AE167</f>
        <v>0.216</v>
      </c>
      <c r="AI167" s="0" t="n">
        <f aca="false">[1]Tables!J$10</f>
        <v>0</v>
      </c>
      <c r="AJ167" s="0" t="n">
        <f aca="false">[1]Tables!K$10</f>
        <v>0</v>
      </c>
      <c r="AK167" s="0" t="n">
        <f aca="false">[1]Tables!L$10</f>
        <v>0</v>
      </c>
      <c r="AL167" s="0" t="n">
        <f aca="false">((B167+L167)/(1-AI167))-(B167+L167)</f>
        <v>0</v>
      </c>
      <c r="AM167" s="0" t="n">
        <f aca="false">AJ167+AK167</f>
        <v>0</v>
      </c>
      <c r="AO167" s="0" t="n">
        <f aca="false">[1]Tables!M$10</f>
        <v>-0.07</v>
      </c>
      <c r="AP167" s="0" t="n">
        <f aca="false">[1]Tables!N$10</f>
        <v>0.0667</v>
      </c>
      <c r="AQ167" s="0" t="n">
        <f aca="false">[1]Tables!O$10</f>
        <v>0.02</v>
      </c>
      <c r="AR167" s="0" t="n">
        <f aca="false">[1]Tables!P$10</f>
        <v>0.22</v>
      </c>
      <c r="AS167" s="0" t="n">
        <f aca="false">[1]Tables!Q$10</f>
        <v>0.011</v>
      </c>
      <c r="AT167" s="0" t="n">
        <f aca="false">(($B167+AO167)/(1-AP167))-($B167+AO167)</f>
        <v>-0.00500267866709525</v>
      </c>
      <c r="AU167" s="0" t="n">
        <f aca="false">AQ167+AR167+AS167</f>
        <v>0.251</v>
      </c>
      <c r="AW167" s="0" t="n">
        <f aca="false">[1]Tables!R$10</f>
        <v>0</v>
      </c>
      <c r="AX167" s="0" t="n">
        <f aca="false">[1]Tables!S$10</f>
        <v>0</v>
      </c>
      <c r="AY167" s="0" t="n">
        <f aca="false">[1]Tables!T$10</f>
        <v>0</v>
      </c>
      <c r="AZ167" s="0" t="n">
        <f aca="false">((B167+Z167)/(1-AW167))-(B167+Z167)</f>
        <v>0</v>
      </c>
      <c r="BA167" s="0" t="n">
        <f aca="false">AX167+AY167</f>
        <v>0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0.4175</v>
      </c>
      <c r="E168" s="41" t="n">
        <f aca="false">+[1]TETCO_TRANSCO!E168</f>
        <v>0.3975</v>
      </c>
      <c r="F168" s="42" t="n">
        <f aca="false">+[1]TETCO_TRANSCO!F168</f>
        <v>0.02</v>
      </c>
      <c r="G168" s="38" t="n">
        <f aca="false">H168+I168</f>
        <v>0.4475</v>
      </c>
      <c r="H168" s="43" t="n">
        <f aca="false">+E168</f>
        <v>0.3975</v>
      </c>
      <c r="I168" s="41" t="n">
        <f aca="false">+F168+Q168</f>
        <v>0.05</v>
      </c>
      <c r="J168" s="40" t="n">
        <f aca="false">K168+L168</f>
        <v>0.4175</v>
      </c>
      <c r="K168" s="41" t="n">
        <f aca="false">E168</f>
        <v>0.3975</v>
      </c>
      <c r="L168" s="42" t="n">
        <f aca="false">F168</f>
        <v>0.02</v>
      </c>
      <c r="M168" s="38" t="n">
        <f aca="false">N168+O168</f>
        <v>0.4475</v>
      </c>
      <c r="N168" s="43" t="n">
        <f aca="false">H168</f>
        <v>0.3975</v>
      </c>
      <c r="O168" s="41" t="n">
        <f aca="false">I168</f>
        <v>0.05</v>
      </c>
      <c r="P168" s="41"/>
      <c r="Q168" s="42" t="n">
        <f aca="false">VLOOKUP(MONTH(A168),tblMthAdj,2,FALSE())</f>
        <v>0.03</v>
      </c>
      <c r="AA168" s="0" t="n">
        <f aca="false">[1]Tables!E$11</f>
        <v>-0.07</v>
      </c>
      <c r="AB168" s="0" t="n">
        <f aca="false">[1]Tables!F$11</f>
        <v>0.0597</v>
      </c>
      <c r="AC168" s="0" t="n">
        <f aca="false">[1]Tables!G$11</f>
        <v>0.02</v>
      </c>
      <c r="AD168" s="0" t="n">
        <f aca="false">[1]Tables!H$11</f>
        <v>0.185</v>
      </c>
      <c r="AE168" s="0" t="n">
        <f aca="false">[1]Tables!I$11</f>
        <v>0.011</v>
      </c>
      <c r="AF168" s="0" t="n">
        <f aca="false">((B168+AA168)/(1-AB168))-(B168+AA168)</f>
        <v>-0.00444432627884718</v>
      </c>
      <c r="AG168" s="0" t="n">
        <f aca="false">AC168+AD168+AE168</f>
        <v>0.216</v>
      </c>
      <c r="AI168" s="0" t="n">
        <f aca="false">[1]Tables!J$11</f>
        <v>0</v>
      </c>
      <c r="AJ168" s="0" t="n">
        <f aca="false">[1]Tables!K$11</f>
        <v>0</v>
      </c>
      <c r="AK168" s="0" t="n">
        <f aca="false">[1]Tables!L$11</f>
        <v>0</v>
      </c>
      <c r="AL168" s="0" t="n">
        <f aca="false">((B168+L168)/(1-AI168))-(B168+L168)</f>
        <v>0</v>
      </c>
      <c r="AM168" s="0" t="n">
        <f aca="false">AJ168+AK168</f>
        <v>0</v>
      </c>
      <c r="AO168" s="0" t="n">
        <f aca="false">[1]Tables!M$11</f>
        <v>-0.07</v>
      </c>
      <c r="AP168" s="0" t="n">
        <f aca="false">[1]Tables!N$11</f>
        <v>0.0667</v>
      </c>
      <c r="AQ168" s="0" t="n">
        <f aca="false">[1]Tables!O$11</f>
        <v>0.02</v>
      </c>
      <c r="AR168" s="0" t="n">
        <f aca="false">[1]Tables!P$11</f>
        <v>0.22</v>
      </c>
      <c r="AS168" s="0" t="n">
        <f aca="false">[1]Tables!Q$11</f>
        <v>0.011</v>
      </c>
      <c r="AT168" s="0" t="n">
        <f aca="false">(($B168+AO168)/(1-AP168))-($B168+AO168)</f>
        <v>-0.00500267866709525</v>
      </c>
      <c r="AU168" s="0" t="n">
        <f aca="false">AQ168+AR168+AS168</f>
        <v>0.251</v>
      </c>
      <c r="AW168" s="0" t="n">
        <f aca="false">[1]Tables!R$11</f>
        <v>0</v>
      </c>
      <c r="AX168" s="0" t="n">
        <f aca="false">[1]Tables!S$11</f>
        <v>0</v>
      </c>
      <c r="AY168" s="0" t="n">
        <f aca="false">[1]Tables!T$11</f>
        <v>0</v>
      </c>
      <c r="AZ168" s="0" t="n">
        <f aca="false">((B168+Z168)/(1-AW168))-(B168+Z168)</f>
        <v>0</v>
      </c>
      <c r="BA168" s="0" t="n">
        <f aca="false">AX168+AY168</f>
        <v>0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0.42</v>
      </c>
      <c r="E169" s="41" t="n">
        <f aca="false">+[1]TETCO_TRANSCO!E169</f>
        <v>0.4</v>
      </c>
      <c r="F169" s="42" t="n">
        <f aca="false">+[1]TETCO_TRANSCO!F169</f>
        <v>0.02</v>
      </c>
      <c r="G169" s="38" t="n">
        <f aca="false">H169+I169</f>
        <v>0.45</v>
      </c>
      <c r="H169" s="43" t="n">
        <f aca="false">+E169</f>
        <v>0.4</v>
      </c>
      <c r="I169" s="41" t="n">
        <f aca="false">+F169+Q169</f>
        <v>0.05</v>
      </c>
      <c r="J169" s="40" t="n">
        <f aca="false">K169+L169</f>
        <v>0.42</v>
      </c>
      <c r="K169" s="41" t="n">
        <f aca="false">E169</f>
        <v>0.4</v>
      </c>
      <c r="L169" s="42" t="n">
        <f aca="false">F169</f>
        <v>0.02</v>
      </c>
      <c r="M169" s="38" t="n">
        <f aca="false">N169+O169</f>
        <v>0.45</v>
      </c>
      <c r="N169" s="43" t="n">
        <f aca="false">H169</f>
        <v>0.4</v>
      </c>
      <c r="O169" s="41" t="n">
        <f aca="false">I169</f>
        <v>0.05</v>
      </c>
      <c r="P169" s="41"/>
      <c r="Q169" s="42" t="n">
        <f aca="false">VLOOKUP(MONTH(A169),tblMthAdj,2,FALSE())</f>
        <v>0.03</v>
      </c>
      <c r="AA169" s="0" t="n">
        <f aca="false">[1]Tables!E$12</f>
        <v>-0.07</v>
      </c>
      <c r="AB169" s="0" t="n">
        <f aca="false">[1]Tables!F$12</f>
        <v>0.0597</v>
      </c>
      <c r="AC169" s="0" t="n">
        <f aca="false">[1]Tables!G$12</f>
        <v>0.04</v>
      </c>
      <c r="AD169" s="0" t="n">
        <f aca="false">[1]Tables!H$12</f>
        <v>0.185</v>
      </c>
      <c r="AE169" s="0" t="n">
        <f aca="false">[1]Tables!I$12</f>
        <v>0.011</v>
      </c>
      <c r="AF169" s="0" t="n">
        <f aca="false">((B169+AA169)/(1-AB169))-(B169+AA169)</f>
        <v>-0.00444432627884718</v>
      </c>
      <c r="AG169" s="0" t="n">
        <f aca="false">AC169+AD169+AE169</f>
        <v>0.236</v>
      </c>
      <c r="AI169" s="0" t="n">
        <f aca="false">[1]Tables!J$12</f>
        <v>0</v>
      </c>
      <c r="AJ169" s="0" t="n">
        <f aca="false">[1]Tables!K$12</f>
        <v>0</v>
      </c>
      <c r="AK169" s="0" t="n">
        <f aca="false">[1]Tables!L$12</f>
        <v>0</v>
      </c>
      <c r="AL169" s="0" t="n">
        <f aca="false">((B169+L169)/(1-AI169))-(B169+L169)</f>
        <v>0</v>
      </c>
      <c r="AM169" s="0" t="n">
        <f aca="false">AJ169+AK169</f>
        <v>0</v>
      </c>
      <c r="AO169" s="0" t="n">
        <f aca="false">[1]Tables!M$12</f>
        <v>-0.07</v>
      </c>
      <c r="AP169" s="0" t="n">
        <f aca="false">[1]Tables!N$12</f>
        <v>0.0667</v>
      </c>
      <c r="AQ169" s="0" t="n">
        <f aca="false">[1]Tables!O$12</f>
        <v>0.04</v>
      </c>
      <c r="AR169" s="0" t="n">
        <f aca="false">[1]Tables!P$12</f>
        <v>0.22</v>
      </c>
      <c r="AS169" s="0" t="n">
        <f aca="false">[1]Tables!Q$12</f>
        <v>0.011</v>
      </c>
      <c r="AT169" s="0" t="n">
        <f aca="false">(($B169+AO169)/(1-AP169))-($B169+AO169)</f>
        <v>-0.00500267866709525</v>
      </c>
      <c r="AU169" s="0" t="n">
        <f aca="false">AQ169+AR169+AS169</f>
        <v>0.271</v>
      </c>
      <c r="AW169" s="0" t="n">
        <f aca="false">[1]Tables!R$12</f>
        <v>0</v>
      </c>
      <c r="AX169" s="0" t="n">
        <f aca="false">[1]Tables!S$12</f>
        <v>0</v>
      </c>
      <c r="AY169" s="0" t="n">
        <f aca="false">[1]Tables!T$12</f>
        <v>0</v>
      </c>
      <c r="AZ169" s="0" t="n">
        <f aca="false">((B169+Z169)/(1-AW169))-(B169+Z169)</f>
        <v>0</v>
      </c>
      <c r="BA169" s="0" t="n">
        <f aca="false">AX169+AY169</f>
        <v>0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0.605</v>
      </c>
      <c r="E170" s="48" t="n">
        <f aca="false">+[1]TETCO_TRANSCO!E170</f>
        <v>0.555</v>
      </c>
      <c r="F170" s="49" t="n">
        <f aca="false">+[1]TETCO_TRANSCO!F170</f>
        <v>0.05</v>
      </c>
      <c r="G170" s="50" t="n">
        <f aca="false">H170+I170</f>
        <v>0.695</v>
      </c>
      <c r="H170" s="51" t="n">
        <f aca="false">+E170</f>
        <v>0.555</v>
      </c>
      <c r="I170" s="48" t="n">
        <f aca="false">+F170+Q170</f>
        <v>0.14</v>
      </c>
      <c r="J170" s="47" t="n">
        <f aca="false">K170+L170</f>
        <v>0.605</v>
      </c>
      <c r="K170" s="48" t="n">
        <f aca="false">E170</f>
        <v>0.555</v>
      </c>
      <c r="L170" s="49" t="n">
        <f aca="false">F170</f>
        <v>0.05</v>
      </c>
      <c r="M170" s="50" t="n">
        <f aca="false">N170+O170</f>
        <v>0.695</v>
      </c>
      <c r="N170" s="51" t="n">
        <f aca="false">H170</f>
        <v>0.555</v>
      </c>
      <c r="O170" s="48" t="n">
        <f aca="false">I170</f>
        <v>0.14</v>
      </c>
      <c r="P170" s="48"/>
      <c r="Q170" s="49" t="n">
        <f aca="false">VLOOKUP(MONTH(A170),tblMthAdj,2,FALSE())</f>
        <v>0.09</v>
      </c>
      <c r="AA170" s="0" t="n">
        <f aca="false">[1]Tables!E$13</f>
        <v>-0.07</v>
      </c>
      <c r="AB170" s="0" t="n">
        <f aca="false">[1]Tables!F$13</f>
        <v>0.0699</v>
      </c>
      <c r="AC170" s="0" t="n">
        <f aca="false">[1]Tables!G$13</f>
        <v>0.41</v>
      </c>
      <c r="AD170" s="0" t="n">
        <f aca="false">[1]Tables!H$13</f>
        <v>0.185</v>
      </c>
      <c r="AE170" s="0" t="n">
        <f aca="false">[1]Tables!I$13</f>
        <v>0.011</v>
      </c>
      <c r="AF170" s="0" t="n">
        <f aca="false">((B170+AA170)/(1-AB170))-(B170+AA170)</f>
        <v>-0.00526072465326309</v>
      </c>
      <c r="AG170" s="0" t="n">
        <f aca="false">AC170+AD170+AE170</f>
        <v>0.606</v>
      </c>
      <c r="AI170" s="0" t="n">
        <f aca="false">[1]Tables!J$13</f>
        <v>0.0128</v>
      </c>
      <c r="AJ170" s="0" t="n">
        <f aca="false">[1]Tables!K$13</f>
        <v>0.1848</v>
      </c>
      <c r="AK170" s="0" t="n">
        <f aca="false">[1]Tables!L$13</f>
        <v>0</v>
      </c>
      <c r="AL170" s="0" t="n">
        <f aca="false">((B170+L170)/(1-AI170))-(B170+L170)</f>
        <v>0.000648298217179905</v>
      </c>
      <c r="AM170" s="0" t="n">
        <f aca="false">AJ170+AK170</f>
        <v>0.1848</v>
      </c>
      <c r="AO170" s="0" t="n">
        <f aca="false">[1]Tables!M$13</f>
        <v>-0.05</v>
      </c>
      <c r="AP170" s="0" t="n">
        <f aca="false">[1]Tables!N$13</f>
        <v>0.0782</v>
      </c>
      <c r="AQ170" s="0" t="n">
        <f aca="false">[1]Tables!O$13</f>
        <v>0.51</v>
      </c>
      <c r="AR170" s="0" t="n">
        <f aca="false">[1]Tables!P$13</f>
        <v>0.22</v>
      </c>
      <c r="AS170" s="0" t="n">
        <f aca="false">[1]Tables!Q$13</f>
        <v>0.011</v>
      </c>
      <c r="AT170" s="0" t="n">
        <f aca="false">(($B170+AO170)/(1-AP170))-($B170+AO170)</f>
        <v>-0.00424170101974399</v>
      </c>
      <c r="AU170" s="0" t="n">
        <f aca="false">AQ170+AR170+AS170</f>
        <v>0.741</v>
      </c>
      <c r="AW170" s="0" t="n">
        <f aca="false">[1]Tables!R$13</f>
        <v>0.0089</v>
      </c>
      <c r="AX170" s="0" t="n">
        <f aca="false">[1]Tables!S$13</f>
        <v>0.2176</v>
      </c>
      <c r="AY170" s="0" t="n">
        <f aca="false">[1]Tables!T$13</f>
        <v>0</v>
      </c>
      <c r="AZ170" s="0" t="n">
        <f aca="false">((B170+Z170)/(1-AW170))-(B170+Z170)</f>
        <v>0</v>
      </c>
      <c r="BA170" s="0" t="n">
        <f aca="false">AX170+AY170</f>
        <v>0.2176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0.96</v>
      </c>
      <c r="E171" s="41" t="n">
        <f aca="false">+[1]TETCO_TRANSCO!E171</f>
        <v>0.91</v>
      </c>
      <c r="F171" s="42" t="n">
        <f aca="false">+[1]TETCO_TRANSCO!F171</f>
        <v>0.05</v>
      </c>
      <c r="G171" s="38" t="n">
        <f aca="false">H171+I171</f>
        <v>1.2</v>
      </c>
      <c r="H171" s="43" t="n">
        <f aca="false">+E171</f>
        <v>0.91</v>
      </c>
      <c r="I171" s="41" t="n">
        <f aca="false">+F171+Q171</f>
        <v>0.29</v>
      </c>
      <c r="J171" s="40" t="n">
        <f aca="false">K171+L171</f>
        <v>0.96</v>
      </c>
      <c r="K171" s="41" t="n">
        <f aca="false">E171</f>
        <v>0.91</v>
      </c>
      <c r="L171" s="42" t="n">
        <f aca="false">F171</f>
        <v>0.05</v>
      </c>
      <c r="M171" s="38" t="n">
        <f aca="false">N171+O171</f>
        <v>1.2</v>
      </c>
      <c r="N171" s="43" t="n">
        <f aca="false">H171</f>
        <v>0.91</v>
      </c>
      <c r="O171" s="41" t="n">
        <f aca="false">I171</f>
        <v>0.29</v>
      </c>
      <c r="P171" s="41"/>
      <c r="Q171" s="42" t="n">
        <f aca="false">VLOOKUP(MONTH(A171),tblMthAdj,2,FALSE())</f>
        <v>0.24</v>
      </c>
      <c r="AA171" s="0" t="n">
        <f aca="false">[1]Tables!E$14</f>
        <v>-0.05</v>
      </c>
      <c r="AB171" s="0" t="n">
        <f aca="false">[1]Tables!F$14</f>
        <v>0.0699</v>
      </c>
      <c r="AC171" s="0" t="n">
        <f aca="false">[1]Tables!G$14</f>
        <v>0.41</v>
      </c>
      <c r="AD171" s="0" t="n">
        <f aca="false">[1]Tables!H$14</f>
        <v>0.185</v>
      </c>
      <c r="AE171" s="0" t="n">
        <f aca="false">[1]Tables!I$14</f>
        <v>0.011</v>
      </c>
      <c r="AF171" s="0" t="n">
        <f aca="false">((B171+AA171)/(1-AB171))-(B171+AA171)</f>
        <v>-0.00375766046661649</v>
      </c>
      <c r="AG171" s="0" t="n">
        <f aca="false">AC171+AD171+AE171</f>
        <v>0.606</v>
      </c>
      <c r="AI171" s="0" t="n">
        <f aca="false">[1]Tables!J$14</f>
        <v>0.0128</v>
      </c>
      <c r="AJ171" s="0" t="n">
        <f aca="false">[1]Tables!K$14</f>
        <v>0.1848</v>
      </c>
      <c r="AK171" s="0" t="n">
        <f aca="false">[1]Tables!L$14</f>
        <v>0</v>
      </c>
      <c r="AL171" s="0" t="n">
        <f aca="false">((B171+L171)/(1-AI171))-(B171+L171)</f>
        <v>0.000648298217179905</v>
      </c>
      <c r="AM171" s="0" t="n">
        <f aca="false">AJ171+AK171</f>
        <v>0.1848</v>
      </c>
      <c r="AO171" s="0" t="n">
        <f aca="false">[1]Tables!M$14</f>
        <v>-0.05</v>
      </c>
      <c r="AP171" s="0" t="n">
        <f aca="false">[1]Tables!N$14</f>
        <v>0.0782</v>
      </c>
      <c r="AQ171" s="0" t="n">
        <f aca="false">[1]Tables!O$14</f>
        <v>0.51</v>
      </c>
      <c r="AR171" s="0" t="n">
        <f aca="false">[1]Tables!P$14</f>
        <v>0.22</v>
      </c>
      <c r="AS171" s="0" t="n">
        <f aca="false">[1]Tables!Q$14</f>
        <v>0.011</v>
      </c>
      <c r="AT171" s="0" t="n">
        <f aca="false">(($B171+AO171)/(1-AP171))-($B171+AO171)</f>
        <v>-0.00424170101974399</v>
      </c>
      <c r="AU171" s="0" t="n">
        <f aca="false">AQ171+AR171+AS171</f>
        <v>0.741</v>
      </c>
      <c r="AW171" s="0" t="n">
        <f aca="false">[1]Tables!R$14</f>
        <v>0.0089</v>
      </c>
      <c r="AX171" s="0" t="n">
        <f aca="false">[1]Tables!S$14</f>
        <v>0.2176</v>
      </c>
      <c r="AY171" s="0" t="n">
        <f aca="false">[1]Tables!T$14</f>
        <v>0</v>
      </c>
      <c r="AZ171" s="0" t="n">
        <f aca="false">((B171+Z171)/(1-AW171))-(B171+Z171)</f>
        <v>0</v>
      </c>
      <c r="BA171" s="0" t="n">
        <f aca="false">AX171+AY171</f>
        <v>0.2176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1.265</v>
      </c>
      <c r="E172" s="41" t="n">
        <f aca="false">+[1]TETCO_TRANSCO!E172</f>
        <v>1.215</v>
      </c>
      <c r="F172" s="42" t="n">
        <f aca="false">+[1]TETCO_TRANSCO!F172</f>
        <v>0.05</v>
      </c>
      <c r="G172" s="38" t="n">
        <f aca="false">H172+I172</f>
        <v>1.535</v>
      </c>
      <c r="H172" s="43" t="n">
        <f aca="false">+E172</f>
        <v>1.215</v>
      </c>
      <c r="I172" s="41" t="n">
        <f aca="false">+F172+Q172</f>
        <v>0.32</v>
      </c>
      <c r="J172" s="40" t="n">
        <f aca="false">K172+L172</f>
        <v>1.265</v>
      </c>
      <c r="K172" s="41" t="n">
        <f aca="false">E172</f>
        <v>1.215</v>
      </c>
      <c r="L172" s="42" t="n">
        <f aca="false">F172</f>
        <v>0.05</v>
      </c>
      <c r="M172" s="38" t="n">
        <f aca="false">N172+O172</f>
        <v>1.535</v>
      </c>
      <c r="N172" s="43" t="n">
        <f aca="false">H172</f>
        <v>1.215</v>
      </c>
      <c r="O172" s="41" t="n">
        <f aca="false">I172</f>
        <v>0.32</v>
      </c>
      <c r="P172" s="41"/>
      <c r="Q172" s="42" t="n">
        <f aca="false">VLOOKUP(MONTH(A172),tblMthAdj,2,FALSE())</f>
        <v>0.27</v>
      </c>
      <c r="AA172" s="0" t="n">
        <f aca="false">[1]Tables!E$3</f>
        <v>-0.05</v>
      </c>
      <c r="AB172" s="0" t="n">
        <f aca="false">[1]Tables!F$3</f>
        <v>0.0699</v>
      </c>
      <c r="AC172" s="0" t="n">
        <f aca="false">[1]Tables!G$3</f>
        <v>0.41</v>
      </c>
      <c r="AD172" s="0" t="n">
        <f aca="false">[1]Tables!H$3</f>
        <v>0.185</v>
      </c>
      <c r="AE172" s="0" t="n">
        <f aca="false">[1]Tables!I$3</f>
        <v>0.011</v>
      </c>
      <c r="AF172" s="0" t="n">
        <f aca="false">((B172+AA172)/(1-AB172))-(B172+AA172)</f>
        <v>-0.00375766046661649</v>
      </c>
      <c r="AG172" s="0" t="n">
        <f aca="false">AC172+AD172+AE172</f>
        <v>0.606</v>
      </c>
      <c r="AI172" s="0" t="n">
        <f aca="false">[1]Tables!J$3</f>
        <v>0.0128</v>
      </c>
      <c r="AJ172" s="0" t="n">
        <f aca="false">[1]Tables!K$3</f>
        <v>0.1848</v>
      </c>
      <c r="AK172" s="0" t="n">
        <f aca="false">[1]Tables!L$3</f>
        <v>0</v>
      </c>
      <c r="AL172" s="0" t="n">
        <f aca="false">((B172+L172)/(1-AI172))-(B172+L172)</f>
        <v>0.000648298217179905</v>
      </c>
      <c r="AM172" s="0" t="n">
        <f aca="false">AJ172+AK172</f>
        <v>0.1848</v>
      </c>
      <c r="AO172" s="0" t="n">
        <f aca="false">[1]Tables!M$3</f>
        <v>-0.05</v>
      </c>
      <c r="AP172" s="0" t="n">
        <f aca="false">[1]Tables!N$3</f>
        <v>0.0782</v>
      </c>
      <c r="AQ172" s="0" t="n">
        <f aca="false">[1]Tables!O$3</f>
        <v>0.51</v>
      </c>
      <c r="AR172" s="0" t="n">
        <f aca="false">[1]Tables!P$3</f>
        <v>0.22</v>
      </c>
      <c r="AS172" s="0" t="n">
        <f aca="false">[1]Tables!Q$3</f>
        <v>0.011</v>
      </c>
      <c r="AT172" s="0" t="n">
        <f aca="false">(($B172+AO172)/(1-AP172))-($B172+AO172)</f>
        <v>-0.00424170101974399</v>
      </c>
      <c r="AU172" s="0" t="n">
        <f aca="false">AQ172+AR172+AS172</f>
        <v>0.741</v>
      </c>
      <c r="AW172" s="0" t="n">
        <f aca="false">[1]Tables!R$3</f>
        <v>0.0089</v>
      </c>
      <c r="AX172" s="0" t="n">
        <f aca="false">[1]Tables!S$3</f>
        <v>0.2176</v>
      </c>
      <c r="AY172" s="0" t="n">
        <f aca="false">[1]Tables!T$3</f>
        <v>0</v>
      </c>
      <c r="AZ172" s="0" t="n">
        <f aca="false">((B172+Z172)/(1-AW172))-(B172+Z172)</f>
        <v>0</v>
      </c>
      <c r="BA172" s="0" t="n">
        <f aca="false">AX172+AY172</f>
        <v>0.2176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1.265</v>
      </c>
      <c r="E173" s="41" t="n">
        <f aca="false">+[1]TETCO_TRANSCO!E173</f>
        <v>1.215</v>
      </c>
      <c r="F173" s="42" t="n">
        <f aca="false">+[1]TETCO_TRANSCO!F173</f>
        <v>0.05</v>
      </c>
      <c r="G173" s="38" t="n">
        <f aca="false">H173+I173</f>
        <v>1.535</v>
      </c>
      <c r="H173" s="43" t="n">
        <f aca="false">+E173</f>
        <v>1.215</v>
      </c>
      <c r="I173" s="41" t="n">
        <f aca="false">+F173+Q173</f>
        <v>0.32</v>
      </c>
      <c r="J173" s="40" t="n">
        <f aca="false">K173+L173</f>
        <v>1.265</v>
      </c>
      <c r="K173" s="41" t="n">
        <f aca="false">E173</f>
        <v>1.215</v>
      </c>
      <c r="L173" s="42" t="n">
        <f aca="false">F173</f>
        <v>0.05</v>
      </c>
      <c r="M173" s="38" t="n">
        <f aca="false">N173+O173</f>
        <v>1.535</v>
      </c>
      <c r="N173" s="43" t="n">
        <f aca="false">H173</f>
        <v>1.215</v>
      </c>
      <c r="O173" s="41" t="n">
        <f aca="false">I173</f>
        <v>0.32</v>
      </c>
      <c r="P173" s="41"/>
      <c r="Q173" s="42" t="n">
        <f aca="false">VLOOKUP(MONTH(A173),tblMthAdj,2,FALSE())</f>
        <v>0.27</v>
      </c>
      <c r="AA173" s="0" t="n">
        <f aca="false">[1]Tables!E$4</f>
        <v>-0.05</v>
      </c>
      <c r="AB173" s="0" t="n">
        <f aca="false">[1]Tables!F$4</f>
        <v>0.0699</v>
      </c>
      <c r="AC173" s="0" t="n">
        <f aca="false">[1]Tables!G$4</f>
        <v>0.41</v>
      </c>
      <c r="AD173" s="0" t="n">
        <f aca="false">[1]Tables!H$4</f>
        <v>0.185</v>
      </c>
      <c r="AE173" s="0" t="n">
        <f aca="false">[1]Tables!I$4</f>
        <v>0.011</v>
      </c>
      <c r="AF173" s="0" t="n">
        <f aca="false">((B173+AA173)/(1-AB173))-(B173+AA173)</f>
        <v>-0.00375766046661649</v>
      </c>
      <c r="AG173" s="0" t="n">
        <f aca="false">AC173+AD173+AE173</f>
        <v>0.606</v>
      </c>
      <c r="AI173" s="0" t="n">
        <f aca="false">[1]Tables!J$4</f>
        <v>0.0128</v>
      </c>
      <c r="AJ173" s="0" t="n">
        <f aca="false">[1]Tables!K$4</f>
        <v>0.1848</v>
      </c>
      <c r="AK173" s="0" t="n">
        <f aca="false">[1]Tables!L$4</f>
        <v>0</v>
      </c>
      <c r="AL173" s="0" t="n">
        <f aca="false">((B173+L173)/(1-AI173))-(B173+L173)</f>
        <v>0.000648298217179905</v>
      </c>
      <c r="AM173" s="0" t="n">
        <f aca="false">AJ173+AK173</f>
        <v>0.1848</v>
      </c>
      <c r="AO173" s="0" t="n">
        <f aca="false">[1]Tables!M$4</f>
        <v>-0.05</v>
      </c>
      <c r="AP173" s="0" t="n">
        <f aca="false">[1]Tables!N$4</f>
        <v>0.0782</v>
      </c>
      <c r="AQ173" s="0" t="n">
        <f aca="false">[1]Tables!O$4</f>
        <v>0.51</v>
      </c>
      <c r="AR173" s="0" t="n">
        <f aca="false">[1]Tables!P$4</f>
        <v>0.22</v>
      </c>
      <c r="AS173" s="0" t="n">
        <f aca="false">[1]Tables!Q$4</f>
        <v>0.011</v>
      </c>
      <c r="AT173" s="0" t="n">
        <f aca="false">(($B173+AO173)/(1-AP173))-($B173+AO173)</f>
        <v>-0.00424170101974399</v>
      </c>
      <c r="AU173" s="0" t="n">
        <f aca="false">AQ173+AR173+AS173</f>
        <v>0.741</v>
      </c>
      <c r="AW173" s="0" t="n">
        <f aca="false">[1]Tables!R$4</f>
        <v>0.0089</v>
      </c>
      <c r="AX173" s="0" t="n">
        <f aca="false">[1]Tables!S$4</f>
        <v>0.2176</v>
      </c>
      <c r="AY173" s="0" t="n">
        <f aca="false">[1]Tables!T$4</f>
        <v>0</v>
      </c>
      <c r="AZ173" s="0" t="n">
        <f aca="false">((B173+Z173)/(1-AW173))-(B173+Z173)</f>
        <v>0</v>
      </c>
      <c r="BA173" s="0" t="n">
        <f aca="false">AX173+AY173</f>
        <v>0.2176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0.705</v>
      </c>
      <c r="E174" s="41" t="n">
        <f aca="false">+[1]TETCO_TRANSCO!E174</f>
        <v>0.655</v>
      </c>
      <c r="F174" s="42" t="n">
        <f aca="false">+[1]TETCO_TRANSCO!F174</f>
        <v>0.05</v>
      </c>
      <c r="G174" s="38" t="n">
        <f aca="false">H174+I174</f>
        <v>0.805</v>
      </c>
      <c r="H174" s="43" t="n">
        <f aca="false">+E174</f>
        <v>0.655</v>
      </c>
      <c r="I174" s="41" t="n">
        <f aca="false">+F174+Q174</f>
        <v>0.15</v>
      </c>
      <c r="J174" s="40" t="n">
        <f aca="false">K174+L174</f>
        <v>0.705</v>
      </c>
      <c r="K174" s="41" t="n">
        <f aca="false">E174</f>
        <v>0.655</v>
      </c>
      <c r="L174" s="42" t="n">
        <f aca="false">F174</f>
        <v>0.05</v>
      </c>
      <c r="M174" s="38" t="n">
        <f aca="false">N174+O174</f>
        <v>0.805</v>
      </c>
      <c r="N174" s="43" t="n">
        <f aca="false">H174</f>
        <v>0.655</v>
      </c>
      <c r="O174" s="41" t="n">
        <f aca="false">I174</f>
        <v>0.15</v>
      </c>
      <c r="P174" s="41"/>
      <c r="Q174" s="42" t="n">
        <f aca="false">VLOOKUP(MONTH(A174),tblMthAdj,2,FALSE())</f>
        <v>0.1</v>
      </c>
      <c r="AA174" s="0" t="n">
        <f aca="false">[1]Tables!E$5</f>
        <v>-0.05</v>
      </c>
      <c r="AB174" s="0" t="n">
        <f aca="false">[1]Tables!F$5</f>
        <v>0.0699</v>
      </c>
      <c r="AC174" s="0" t="n">
        <f aca="false">[1]Tables!G$5</f>
        <v>0.41</v>
      </c>
      <c r="AD174" s="0" t="n">
        <f aca="false">[1]Tables!H$5</f>
        <v>0.185</v>
      </c>
      <c r="AE174" s="0" t="n">
        <f aca="false">[1]Tables!I$5</f>
        <v>0.011</v>
      </c>
      <c r="AF174" s="0" t="n">
        <f aca="false">((B174+AA174)/(1-AB174))-(B174+AA174)</f>
        <v>-0.00375766046661649</v>
      </c>
      <c r="AG174" s="0" t="n">
        <f aca="false">AC174+AD174+AE174</f>
        <v>0.606</v>
      </c>
      <c r="AI174" s="0" t="n">
        <f aca="false">[1]Tables!J$5</f>
        <v>0.0128</v>
      </c>
      <c r="AJ174" s="0" t="n">
        <f aca="false">[1]Tables!K$5</f>
        <v>0.1848</v>
      </c>
      <c r="AK174" s="0" t="n">
        <f aca="false">[1]Tables!L$5</f>
        <v>0</v>
      </c>
      <c r="AL174" s="0" t="n">
        <f aca="false">((B174+L174)/(1-AI174))-(B174+L174)</f>
        <v>0.000648298217179905</v>
      </c>
      <c r="AM174" s="0" t="n">
        <f aca="false">AJ174+AK174</f>
        <v>0.1848</v>
      </c>
      <c r="AO174" s="0" t="n">
        <f aca="false">[1]Tables!M$5</f>
        <v>-0.05</v>
      </c>
      <c r="AP174" s="0" t="n">
        <f aca="false">[1]Tables!N$5</f>
        <v>0.0782</v>
      </c>
      <c r="AQ174" s="0" t="n">
        <f aca="false">[1]Tables!O$5</f>
        <v>0.51</v>
      </c>
      <c r="AR174" s="0" t="n">
        <f aca="false">[1]Tables!P$5</f>
        <v>0.22</v>
      </c>
      <c r="AS174" s="0" t="n">
        <f aca="false">[1]Tables!Q$5</f>
        <v>0.011</v>
      </c>
      <c r="AT174" s="0" t="n">
        <f aca="false">(($B174+AO174)/(1-AP174))-($B174+AO174)</f>
        <v>-0.00424170101974399</v>
      </c>
      <c r="AU174" s="0" t="n">
        <f aca="false">AQ174+AR174+AS174</f>
        <v>0.741</v>
      </c>
      <c r="AW174" s="0" t="n">
        <f aca="false">[1]Tables!R$5</f>
        <v>0.0089</v>
      </c>
      <c r="AX174" s="0" t="n">
        <f aca="false">[1]Tables!S$5</f>
        <v>0.2176</v>
      </c>
      <c r="AY174" s="0" t="n">
        <f aca="false">[1]Tables!T$5</f>
        <v>0</v>
      </c>
      <c r="AZ174" s="0" t="n">
        <f aca="false">((B174+Z174)/(1-AW174))-(B174+Z174)</f>
        <v>0</v>
      </c>
      <c r="BA174" s="0" t="n">
        <f aca="false">AX174+AY174</f>
        <v>0.2176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0.455</v>
      </c>
      <c r="E175" s="48" t="n">
        <f aca="false">+[1]TETCO_TRANSCO!E175</f>
        <v>0.435</v>
      </c>
      <c r="F175" s="49" t="n">
        <f aca="false">+[1]TETCO_TRANSCO!F175</f>
        <v>0.02</v>
      </c>
      <c r="G175" s="50" t="n">
        <f aca="false">H175+I175</f>
        <v>0.485</v>
      </c>
      <c r="H175" s="51" t="n">
        <f aca="false">+E175</f>
        <v>0.435</v>
      </c>
      <c r="I175" s="48" t="n">
        <f aca="false">+F175+Q175</f>
        <v>0.05</v>
      </c>
      <c r="J175" s="47" t="n">
        <f aca="false">K175+L175</f>
        <v>0.455</v>
      </c>
      <c r="K175" s="48" t="n">
        <f aca="false">E175</f>
        <v>0.435</v>
      </c>
      <c r="L175" s="49" t="n">
        <f aca="false">F175</f>
        <v>0.02</v>
      </c>
      <c r="M175" s="50" t="n">
        <f aca="false">N175+O175</f>
        <v>0.485</v>
      </c>
      <c r="N175" s="51" t="n">
        <f aca="false">H175</f>
        <v>0.435</v>
      </c>
      <c r="O175" s="48" t="n">
        <f aca="false">I175</f>
        <v>0.05</v>
      </c>
      <c r="P175" s="48"/>
      <c r="Q175" s="49" t="n">
        <f aca="false">VLOOKUP(MONTH(A175),tblMthAdj,2,FALSE())</f>
        <v>0.03</v>
      </c>
      <c r="AA175" s="0" t="n">
        <f aca="false">[1]Tables!E$6</f>
        <v>-0.07</v>
      </c>
      <c r="AB175" s="0" t="n">
        <f aca="false">[1]Tables!F$6</f>
        <v>0.0597</v>
      </c>
      <c r="AC175" s="0" t="n">
        <f aca="false">[1]Tables!G$6</f>
        <v>0.04</v>
      </c>
      <c r="AD175" s="0" t="n">
        <f aca="false">[1]Tables!H$6</f>
        <v>0.185</v>
      </c>
      <c r="AE175" s="0" t="n">
        <f aca="false">[1]Tables!I$6</f>
        <v>0.011</v>
      </c>
      <c r="AF175" s="0" t="n">
        <f aca="false">((B175+AA175)/(1-AB175))-(B175+AA175)</f>
        <v>-0.00444432627884718</v>
      </c>
      <c r="AG175" s="0" t="n">
        <f aca="false">AC175+AD175+AE175</f>
        <v>0.236</v>
      </c>
      <c r="AI175" s="0" t="n">
        <f aca="false">[1]Tables!J$6</f>
        <v>0</v>
      </c>
      <c r="AJ175" s="0" t="n">
        <f aca="false">[1]Tables!K$6</f>
        <v>0</v>
      </c>
      <c r="AK175" s="0" t="n">
        <f aca="false">[1]Tables!L$6</f>
        <v>0</v>
      </c>
      <c r="AL175" s="0" t="n">
        <f aca="false">((B175+L175)/(1-AI175))-(B175+L175)</f>
        <v>0</v>
      </c>
      <c r="AM175" s="0" t="n">
        <f aca="false">AJ175+AK175</f>
        <v>0</v>
      </c>
      <c r="AO175" s="0" t="n">
        <f aca="false">[1]Tables!M$6</f>
        <v>-0.07</v>
      </c>
      <c r="AP175" s="0" t="n">
        <f aca="false">[1]Tables!N$6</f>
        <v>0.0667</v>
      </c>
      <c r="AQ175" s="0" t="n">
        <f aca="false">[1]Tables!O$6</f>
        <v>0.04</v>
      </c>
      <c r="AR175" s="0" t="n">
        <f aca="false">[1]Tables!P$6</f>
        <v>0.22</v>
      </c>
      <c r="AS175" s="0" t="n">
        <f aca="false">[1]Tables!Q$6</f>
        <v>0.011</v>
      </c>
      <c r="AT175" s="0" t="n">
        <f aca="false">(($B175+AO175)/(1-AP175))-($B175+AO175)</f>
        <v>-0.00500267866709525</v>
      </c>
      <c r="AU175" s="0" t="n">
        <f aca="false">AQ175+AR175+AS175</f>
        <v>0.271</v>
      </c>
      <c r="AW175" s="0" t="n">
        <f aca="false">[1]Tables!R$6</f>
        <v>0</v>
      </c>
      <c r="AX175" s="0" t="n">
        <f aca="false">[1]Tables!S$6</f>
        <v>0</v>
      </c>
      <c r="AY175" s="0" t="n">
        <f aca="false">[1]Tables!T$6</f>
        <v>0</v>
      </c>
      <c r="AZ175" s="0" t="n">
        <f aca="false">((B175+Z175)/(1-AW175))-(B175+Z175)</f>
        <v>0</v>
      </c>
      <c r="BA175" s="0" t="n">
        <f aca="false">AX175+AY175</f>
        <v>0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0.405</v>
      </c>
      <c r="E176" s="41" t="n">
        <f aca="false">+[1]TETCO_TRANSCO!E176</f>
        <v>0.385</v>
      </c>
      <c r="F176" s="42" t="n">
        <f aca="false">+[1]TETCO_TRANSCO!F176</f>
        <v>0.02</v>
      </c>
      <c r="G176" s="38" t="n">
        <f aca="false">H176+I176</f>
        <v>0.435</v>
      </c>
      <c r="H176" s="43" t="n">
        <f aca="false">+E176</f>
        <v>0.385</v>
      </c>
      <c r="I176" s="41" t="n">
        <f aca="false">+F176+Q176</f>
        <v>0.05</v>
      </c>
      <c r="J176" s="40" t="n">
        <f aca="false">K176+L176</f>
        <v>0.405</v>
      </c>
      <c r="K176" s="41" t="n">
        <f aca="false">E176</f>
        <v>0.385</v>
      </c>
      <c r="L176" s="42" t="n">
        <f aca="false">F176</f>
        <v>0.02</v>
      </c>
      <c r="M176" s="38" t="n">
        <f aca="false">N176+O176</f>
        <v>0.435</v>
      </c>
      <c r="N176" s="43" t="n">
        <f aca="false">H176</f>
        <v>0.385</v>
      </c>
      <c r="O176" s="41" t="n">
        <f aca="false">I176</f>
        <v>0.05</v>
      </c>
      <c r="P176" s="41"/>
      <c r="Q176" s="42" t="n">
        <f aca="false">VLOOKUP(MONTH(A176),tblMthAdj,2,FALSE())</f>
        <v>0.03</v>
      </c>
      <c r="AA176" s="0" t="n">
        <f aca="false">[1]Tables!E$7</f>
        <v>-0.07</v>
      </c>
      <c r="AB176" s="0" t="n">
        <f aca="false">[1]Tables!F$7</f>
        <v>0.0597</v>
      </c>
      <c r="AC176" s="0" t="n">
        <f aca="false">[1]Tables!G$7</f>
        <v>0.02</v>
      </c>
      <c r="AD176" s="0" t="n">
        <f aca="false">[1]Tables!H$7</f>
        <v>0.185</v>
      </c>
      <c r="AE176" s="0" t="n">
        <f aca="false">[1]Tables!I$7</f>
        <v>0.011</v>
      </c>
      <c r="AF176" s="0" t="n">
        <f aca="false">((B176+AA176)/(1-AB176))-(B176+AA176)</f>
        <v>-0.00444432627884718</v>
      </c>
      <c r="AG176" s="0" t="n">
        <f aca="false">AC176+AD176+AE176</f>
        <v>0.216</v>
      </c>
      <c r="AI176" s="0" t="n">
        <f aca="false">[1]Tables!J$7</f>
        <v>0</v>
      </c>
      <c r="AJ176" s="0" t="n">
        <f aca="false">[1]Tables!K$7</f>
        <v>0</v>
      </c>
      <c r="AK176" s="0" t="n">
        <f aca="false">[1]Tables!L$7</f>
        <v>0</v>
      </c>
      <c r="AL176" s="0" t="n">
        <f aca="false">((B176+L176)/(1-AI176))-(B176+L176)</f>
        <v>0</v>
      </c>
      <c r="AM176" s="0" t="n">
        <f aca="false">AJ176+AK176</f>
        <v>0</v>
      </c>
      <c r="AO176" s="0" t="n">
        <f aca="false">[1]Tables!M$7</f>
        <v>-0.07</v>
      </c>
      <c r="AP176" s="0" t="n">
        <f aca="false">[1]Tables!N$7</f>
        <v>0.0667</v>
      </c>
      <c r="AQ176" s="0" t="n">
        <f aca="false">[1]Tables!O$7</f>
        <v>0.02</v>
      </c>
      <c r="AR176" s="0" t="n">
        <f aca="false">[1]Tables!P$7</f>
        <v>0.22</v>
      </c>
      <c r="AS176" s="0" t="n">
        <f aca="false">[1]Tables!Q$7</f>
        <v>0.011</v>
      </c>
      <c r="AT176" s="0" t="n">
        <f aca="false">(($B176+AO176)/(1-AP176))-($B176+AO176)</f>
        <v>-0.00500267866709525</v>
      </c>
      <c r="AU176" s="0" t="n">
        <f aca="false">AQ176+AR176+AS176</f>
        <v>0.251</v>
      </c>
      <c r="AW176" s="0" t="n">
        <f aca="false">[1]Tables!R$7</f>
        <v>0</v>
      </c>
      <c r="AX176" s="0" t="n">
        <f aca="false">[1]Tables!S$7</f>
        <v>0</v>
      </c>
      <c r="AY176" s="0" t="n">
        <f aca="false">[1]Tables!T$7</f>
        <v>0</v>
      </c>
      <c r="AZ176" s="0" t="n">
        <f aca="false">((B176+Z176)/(1-AW176))-(B176+Z176)</f>
        <v>0</v>
      </c>
      <c r="BA176" s="0" t="n">
        <f aca="false">AX176+AY176</f>
        <v>0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0.405</v>
      </c>
      <c r="E177" s="41" t="n">
        <f aca="false">+[1]TETCO_TRANSCO!E177</f>
        <v>0.385</v>
      </c>
      <c r="F177" s="42" t="n">
        <f aca="false">+[1]TETCO_TRANSCO!F177</f>
        <v>0.02</v>
      </c>
      <c r="G177" s="38" t="n">
        <f aca="false">H177+I177</f>
        <v>0.445</v>
      </c>
      <c r="H177" s="43" t="n">
        <f aca="false">+E177</f>
        <v>0.385</v>
      </c>
      <c r="I177" s="41" t="n">
        <f aca="false">+F177+Q177</f>
        <v>0.06</v>
      </c>
      <c r="J177" s="40" t="n">
        <f aca="false">K177+L177</f>
        <v>0.405</v>
      </c>
      <c r="K177" s="41" t="n">
        <f aca="false">E177</f>
        <v>0.385</v>
      </c>
      <c r="L177" s="42" t="n">
        <f aca="false">F177</f>
        <v>0.02</v>
      </c>
      <c r="M177" s="38" t="n">
        <f aca="false">N177+O177</f>
        <v>0.445</v>
      </c>
      <c r="N177" s="43" t="n">
        <f aca="false">H177</f>
        <v>0.385</v>
      </c>
      <c r="O177" s="41" t="n">
        <f aca="false">I177</f>
        <v>0.06</v>
      </c>
      <c r="P177" s="41"/>
      <c r="Q177" s="42" t="n">
        <f aca="false">VLOOKUP(MONTH(A177),tblMthAdj,2,FALSE())</f>
        <v>0.04</v>
      </c>
      <c r="AA177" s="0" t="n">
        <f aca="false">[1]Tables!E$8</f>
        <v>-0.07</v>
      </c>
      <c r="AB177" s="0" t="n">
        <f aca="false">[1]Tables!F$8</f>
        <v>0.0597</v>
      </c>
      <c r="AC177" s="0" t="n">
        <f aca="false">[1]Tables!G$8</f>
        <v>0.02</v>
      </c>
      <c r="AD177" s="0" t="n">
        <f aca="false">[1]Tables!H$8</f>
        <v>0.185</v>
      </c>
      <c r="AE177" s="0" t="n">
        <f aca="false">[1]Tables!I$8</f>
        <v>0.011</v>
      </c>
      <c r="AF177" s="0" t="n">
        <f aca="false">((B177+AA177)/(1-AB177))-(B177+AA177)</f>
        <v>-0.00444432627884718</v>
      </c>
      <c r="AG177" s="0" t="n">
        <f aca="false">AC177+AD177+AE177</f>
        <v>0.216</v>
      </c>
      <c r="AI177" s="0" t="n">
        <f aca="false">[1]Tables!J$8</f>
        <v>0</v>
      </c>
      <c r="AJ177" s="0" t="n">
        <f aca="false">[1]Tables!K$8</f>
        <v>0</v>
      </c>
      <c r="AK177" s="0" t="n">
        <f aca="false">[1]Tables!L$8</f>
        <v>0</v>
      </c>
      <c r="AL177" s="0" t="n">
        <f aca="false">((B177+L177)/(1-AI177))-(B177+L177)</f>
        <v>0</v>
      </c>
      <c r="AM177" s="0" t="n">
        <f aca="false">AJ177+AK177</f>
        <v>0</v>
      </c>
      <c r="AO177" s="0" t="n">
        <f aca="false">[1]Tables!M$8</f>
        <v>-0.07</v>
      </c>
      <c r="AP177" s="0" t="n">
        <f aca="false">[1]Tables!N$8</f>
        <v>0.0667</v>
      </c>
      <c r="AQ177" s="0" t="n">
        <f aca="false">[1]Tables!O$8</f>
        <v>0.02</v>
      </c>
      <c r="AR177" s="0" t="n">
        <f aca="false">[1]Tables!P$8</f>
        <v>0.22</v>
      </c>
      <c r="AS177" s="0" t="n">
        <f aca="false">[1]Tables!Q$8</f>
        <v>0.011</v>
      </c>
      <c r="AT177" s="0" t="n">
        <f aca="false">(($B177+AO177)/(1-AP177))-($B177+AO177)</f>
        <v>-0.00500267866709525</v>
      </c>
      <c r="AU177" s="0" t="n">
        <f aca="false">AQ177+AR177+AS177</f>
        <v>0.251</v>
      </c>
      <c r="AW177" s="0" t="n">
        <f aca="false">[1]Tables!R$8</f>
        <v>0</v>
      </c>
      <c r="AX177" s="0" t="n">
        <f aca="false">[1]Tables!S$8</f>
        <v>0</v>
      </c>
      <c r="AY177" s="0" t="n">
        <f aca="false">[1]Tables!T$8</f>
        <v>0</v>
      </c>
      <c r="AZ177" s="0" t="n">
        <f aca="false">((B177+Z177)/(1-AW177))-(B177+Z177)</f>
        <v>0</v>
      </c>
      <c r="BA177" s="0" t="n">
        <f aca="false">AX177+AY177</f>
        <v>0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0.4175</v>
      </c>
      <c r="E178" s="41" t="n">
        <f aca="false">+[1]TETCO_TRANSCO!E178</f>
        <v>0.3975</v>
      </c>
      <c r="F178" s="42" t="n">
        <f aca="false">+[1]TETCO_TRANSCO!F178</f>
        <v>0.02</v>
      </c>
      <c r="G178" s="38" t="n">
        <f aca="false">H178+I178</f>
        <v>0.4675</v>
      </c>
      <c r="H178" s="43" t="n">
        <f aca="false">+E178</f>
        <v>0.3975</v>
      </c>
      <c r="I178" s="41" t="n">
        <f aca="false">+F178+Q178</f>
        <v>0.07</v>
      </c>
      <c r="J178" s="40" t="n">
        <f aca="false">K178+L178</f>
        <v>0.4175</v>
      </c>
      <c r="K178" s="41" t="n">
        <f aca="false">E178</f>
        <v>0.3975</v>
      </c>
      <c r="L178" s="42" t="n">
        <f aca="false">F178</f>
        <v>0.02</v>
      </c>
      <c r="M178" s="38" t="n">
        <f aca="false">N178+O178</f>
        <v>0.4675</v>
      </c>
      <c r="N178" s="43" t="n">
        <f aca="false">H178</f>
        <v>0.3975</v>
      </c>
      <c r="O178" s="41" t="n">
        <f aca="false">I178</f>
        <v>0.07</v>
      </c>
      <c r="P178" s="41"/>
      <c r="Q178" s="42" t="n">
        <f aca="false">VLOOKUP(MONTH(A178),tblMthAdj,2,FALSE())</f>
        <v>0.05</v>
      </c>
      <c r="AA178" s="0" t="n">
        <f aca="false">[1]Tables!E$9</f>
        <v>-0.07</v>
      </c>
      <c r="AB178" s="0" t="n">
        <f aca="false">[1]Tables!F$9</f>
        <v>0.0597</v>
      </c>
      <c r="AC178" s="0" t="n">
        <f aca="false">[1]Tables!G$9</f>
        <v>0.02</v>
      </c>
      <c r="AD178" s="0" t="n">
        <f aca="false">[1]Tables!H$9</f>
        <v>0.185</v>
      </c>
      <c r="AE178" s="0" t="n">
        <f aca="false">[1]Tables!I$9</f>
        <v>0.011</v>
      </c>
      <c r="AF178" s="0" t="n">
        <f aca="false">((B178+AA178)/(1-AB178))-(B178+AA178)</f>
        <v>-0.00444432627884718</v>
      </c>
      <c r="AG178" s="0" t="n">
        <f aca="false">AC178+AD178+AE178</f>
        <v>0.216</v>
      </c>
      <c r="AI178" s="0" t="n">
        <f aca="false">[1]Tables!J$9</f>
        <v>0</v>
      </c>
      <c r="AJ178" s="0" t="n">
        <f aca="false">[1]Tables!K$9</f>
        <v>0</v>
      </c>
      <c r="AK178" s="0" t="n">
        <f aca="false">[1]Tables!L$9</f>
        <v>0</v>
      </c>
      <c r="AL178" s="0" t="n">
        <f aca="false">((B178+L178)/(1-AI178))-(B178+L178)</f>
        <v>0</v>
      </c>
      <c r="AM178" s="0" t="n">
        <f aca="false">AJ178+AK178</f>
        <v>0</v>
      </c>
      <c r="AO178" s="0" t="n">
        <f aca="false">[1]Tables!M$9</f>
        <v>-0.07</v>
      </c>
      <c r="AP178" s="0" t="n">
        <f aca="false">[1]Tables!N$9</f>
        <v>0.0667</v>
      </c>
      <c r="AQ178" s="0" t="n">
        <f aca="false">[1]Tables!O$9</f>
        <v>0.02</v>
      </c>
      <c r="AR178" s="0" t="n">
        <f aca="false">[1]Tables!P$9</f>
        <v>0.22</v>
      </c>
      <c r="AS178" s="0" t="n">
        <f aca="false">[1]Tables!Q$9</f>
        <v>0.011</v>
      </c>
      <c r="AT178" s="0" t="n">
        <f aca="false">(($B178+AO178)/(1-AP178))-($B178+AO178)</f>
        <v>-0.00500267866709525</v>
      </c>
      <c r="AU178" s="0" t="n">
        <f aca="false">AQ178+AR178+AS178</f>
        <v>0.251</v>
      </c>
      <c r="AW178" s="0" t="n">
        <f aca="false">[1]Tables!R$9</f>
        <v>0</v>
      </c>
      <c r="AX178" s="0" t="n">
        <f aca="false">[1]Tables!S$9</f>
        <v>0</v>
      </c>
      <c r="AY178" s="0" t="n">
        <f aca="false">[1]Tables!T$9</f>
        <v>0</v>
      </c>
      <c r="AZ178" s="0" t="n">
        <f aca="false">((B178+Z178)/(1-AW178))-(B178+Z178)</f>
        <v>0</v>
      </c>
      <c r="BA178" s="0" t="n">
        <f aca="false">AX178+AY178</f>
        <v>0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0.42</v>
      </c>
      <c r="E179" s="41" t="n">
        <f aca="false">+[1]TETCO_TRANSCO!E179</f>
        <v>0.4</v>
      </c>
      <c r="F179" s="42" t="n">
        <f aca="false">+[1]TETCO_TRANSCO!F179</f>
        <v>0.02</v>
      </c>
      <c r="G179" s="38" t="n">
        <f aca="false">H179+I179</f>
        <v>0.47</v>
      </c>
      <c r="H179" s="43" t="n">
        <f aca="false">+E179</f>
        <v>0.4</v>
      </c>
      <c r="I179" s="41" t="n">
        <f aca="false">+F179+Q179</f>
        <v>0.07</v>
      </c>
      <c r="J179" s="40" t="n">
        <f aca="false">K179+L179</f>
        <v>0.42</v>
      </c>
      <c r="K179" s="41" t="n">
        <f aca="false">E179</f>
        <v>0.4</v>
      </c>
      <c r="L179" s="42" t="n">
        <f aca="false">F179</f>
        <v>0.02</v>
      </c>
      <c r="M179" s="38" t="n">
        <f aca="false">N179+O179</f>
        <v>0.47</v>
      </c>
      <c r="N179" s="43" t="n">
        <f aca="false">H179</f>
        <v>0.4</v>
      </c>
      <c r="O179" s="41" t="n">
        <f aca="false">I179</f>
        <v>0.07</v>
      </c>
      <c r="P179" s="41"/>
      <c r="Q179" s="42" t="n">
        <f aca="false">VLOOKUP(MONTH(A179),tblMthAdj,2,FALSE())</f>
        <v>0.05</v>
      </c>
      <c r="AA179" s="0" t="n">
        <f aca="false">[1]Tables!E$10</f>
        <v>-0.07</v>
      </c>
      <c r="AB179" s="0" t="n">
        <f aca="false">[1]Tables!F$10</f>
        <v>0.0597</v>
      </c>
      <c r="AC179" s="0" t="n">
        <f aca="false">[1]Tables!G$10</f>
        <v>0.02</v>
      </c>
      <c r="AD179" s="0" t="n">
        <f aca="false">[1]Tables!H$10</f>
        <v>0.185</v>
      </c>
      <c r="AE179" s="0" t="n">
        <f aca="false">[1]Tables!I$10</f>
        <v>0.011</v>
      </c>
      <c r="AF179" s="0" t="n">
        <f aca="false">((B179+AA179)/(1-AB179))-(B179+AA179)</f>
        <v>-0.00444432627884718</v>
      </c>
      <c r="AG179" s="0" t="n">
        <f aca="false">AC179+AD179+AE179</f>
        <v>0.216</v>
      </c>
      <c r="AI179" s="0" t="n">
        <f aca="false">[1]Tables!J$10</f>
        <v>0</v>
      </c>
      <c r="AJ179" s="0" t="n">
        <f aca="false">[1]Tables!K$10</f>
        <v>0</v>
      </c>
      <c r="AK179" s="0" t="n">
        <f aca="false">[1]Tables!L$10</f>
        <v>0</v>
      </c>
      <c r="AL179" s="0" t="n">
        <f aca="false">((B179+L179)/(1-AI179))-(B179+L179)</f>
        <v>0</v>
      </c>
      <c r="AM179" s="0" t="n">
        <f aca="false">AJ179+AK179</f>
        <v>0</v>
      </c>
      <c r="AO179" s="0" t="n">
        <f aca="false">[1]Tables!M$10</f>
        <v>-0.07</v>
      </c>
      <c r="AP179" s="0" t="n">
        <f aca="false">[1]Tables!N$10</f>
        <v>0.0667</v>
      </c>
      <c r="AQ179" s="0" t="n">
        <f aca="false">[1]Tables!O$10</f>
        <v>0.02</v>
      </c>
      <c r="AR179" s="0" t="n">
        <f aca="false">[1]Tables!P$10</f>
        <v>0.22</v>
      </c>
      <c r="AS179" s="0" t="n">
        <f aca="false">[1]Tables!Q$10</f>
        <v>0.011</v>
      </c>
      <c r="AT179" s="0" t="n">
        <f aca="false">(($B179+AO179)/(1-AP179))-($B179+AO179)</f>
        <v>-0.00500267866709525</v>
      </c>
      <c r="AU179" s="0" t="n">
        <f aca="false">AQ179+AR179+AS179</f>
        <v>0.251</v>
      </c>
      <c r="AW179" s="0" t="n">
        <f aca="false">[1]Tables!R$10</f>
        <v>0</v>
      </c>
      <c r="AX179" s="0" t="n">
        <f aca="false">[1]Tables!S$10</f>
        <v>0</v>
      </c>
      <c r="AY179" s="0" t="n">
        <f aca="false">[1]Tables!T$10</f>
        <v>0</v>
      </c>
      <c r="AZ179" s="0" t="n">
        <f aca="false">((B179+Z179)/(1-AW179))-(B179+Z179)</f>
        <v>0</v>
      </c>
      <c r="BA179" s="0" t="n">
        <f aca="false">AX179+AY179</f>
        <v>0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0.4175</v>
      </c>
      <c r="E180" s="41" t="n">
        <f aca="false">+[1]TETCO_TRANSCO!E180</f>
        <v>0.3975</v>
      </c>
      <c r="F180" s="42" t="n">
        <f aca="false">+[1]TETCO_TRANSCO!F180</f>
        <v>0.02</v>
      </c>
      <c r="G180" s="38" t="n">
        <f aca="false">H180+I180</f>
        <v>0.4475</v>
      </c>
      <c r="H180" s="43" t="n">
        <f aca="false">+E180</f>
        <v>0.3975</v>
      </c>
      <c r="I180" s="41" t="n">
        <f aca="false">+F180+Q180</f>
        <v>0.05</v>
      </c>
      <c r="J180" s="40" t="n">
        <f aca="false">K180+L180</f>
        <v>0.4175</v>
      </c>
      <c r="K180" s="41" t="n">
        <f aca="false">E180</f>
        <v>0.3975</v>
      </c>
      <c r="L180" s="42" t="n">
        <f aca="false">F180</f>
        <v>0.02</v>
      </c>
      <c r="M180" s="38" t="n">
        <f aca="false">N180+O180</f>
        <v>0.4475</v>
      </c>
      <c r="N180" s="43" t="n">
        <f aca="false">H180</f>
        <v>0.3975</v>
      </c>
      <c r="O180" s="41" t="n">
        <f aca="false">I180</f>
        <v>0.05</v>
      </c>
      <c r="P180" s="41"/>
      <c r="Q180" s="42" t="n">
        <f aca="false">VLOOKUP(MONTH(A180),tblMthAdj,2,FALSE())</f>
        <v>0.03</v>
      </c>
      <c r="AA180" s="0" t="n">
        <f aca="false">[1]Tables!E$11</f>
        <v>-0.07</v>
      </c>
      <c r="AB180" s="0" t="n">
        <f aca="false">[1]Tables!F$11</f>
        <v>0.0597</v>
      </c>
      <c r="AC180" s="0" t="n">
        <f aca="false">[1]Tables!G$11</f>
        <v>0.02</v>
      </c>
      <c r="AD180" s="0" t="n">
        <f aca="false">[1]Tables!H$11</f>
        <v>0.185</v>
      </c>
      <c r="AE180" s="0" t="n">
        <f aca="false">[1]Tables!I$11</f>
        <v>0.011</v>
      </c>
      <c r="AF180" s="0" t="n">
        <f aca="false">((B180+AA180)/(1-AB180))-(B180+AA180)</f>
        <v>-0.00444432627884718</v>
      </c>
      <c r="AG180" s="0" t="n">
        <f aca="false">AC180+AD180+AE180</f>
        <v>0.216</v>
      </c>
      <c r="AI180" s="0" t="n">
        <f aca="false">[1]Tables!J$11</f>
        <v>0</v>
      </c>
      <c r="AJ180" s="0" t="n">
        <f aca="false">[1]Tables!K$11</f>
        <v>0</v>
      </c>
      <c r="AK180" s="0" t="n">
        <f aca="false">[1]Tables!L$11</f>
        <v>0</v>
      </c>
      <c r="AL180" s="0" t="n">
        <f aca="false">((B180+L180)/(1-AI180))-(B180+L180)</f>
        <v>0</v>
      </c>
      <c r="AM180" s="0" t="n">
        <f aca="false">AJ180+AK180</f>
        <v>0</v>
      </c>
      <c r="AO180" s="0" t="n">
        <f aca="false">[1]Tables!M$11</f>
        <v>-0.07</v>
      </c>
      <c r="AP180" s="0" t="n">
        <f aca="false">[1]Tables!N$11</f>
        <v>0.0667</v>
      </c>
      <c r="AQ180" s="0" t="n">
        <f aca="false">[1]Tables!O$11</f>
        <v>0.02</v>
      </c>
      <c r="AR180" s="0" t="n">
        <f aca="false">[1]Tables!P$11</f>
        <v>0.22</v>
      </c>
      <c r="AS180" s="0" t="n">
        <f aca="false">[1]Tables!Q$11</f>
        <v>0.011</v>
      </c>
      <c r="AT180" s="0" t="n">
        <f aca="false">(($B180+AO180)/(1-AP180))-($B180+AO180)</f>
        <v>-0.00500267866709525</v>
      </c>
      <c r="AU180" s="0" t="n">
        <f aca="false">AQ180+AR180+AS180</f>
        <v>0.251</v>
      </c>
      <c r="AW180" s="0" t="n">
        <f aca="false">[1]Tables!R$11</f>
        <v>0</v>
      </c>
      <c r="AX180" s="0" t="n">
        <f aca="false">[1]Tables!S$11</f>
        <v>0</v>
      </c>
      <c r="AY180" s="0" t="n">
        <f aca="false">[1]Tables!T$11</f>
        <v>0</v>
      </c>
      <c r="AZ180" s="0" t="n">
        <f aca="false">((B180+Z180)/(1-AW180))-(B180+Z180)</f>
        <v>0</v>
      </c>
      <c r="BA180" s="0" t="n">
        <f aca="false">AX180+AY180</f>
        <v>0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0.42</v>
      </c>
      <c r="E181" s="41" t="n">
        <f aca="false">+[1]TETCO_TRANSCO!E181</f>
        <v>0.4</v>
      </c>
      <c r="F181" s="42" t="n">
        <f aca="false">+[1]TETCO_TRANSCO!F181</f>
        <v>0.02</v>
      </c>
      <c r="G181" s="38" t="n">
        <f aca="false">H181+I181</f>
        <v>0.45</v>
      </c>
      <c r="H181" s="43" t="n">
        <f aca="false">+E181</f>
        <v>0.4</v>
      </c>
      <c r="I181" s="41" t="n">
        <f aca="false">+F181+Q181</f>
        <v>0.05</v>
      </c>
      <c r="J181" s="40" t="n">
        <f aca="false">K181+L181</f>
        <v>0.42</v>
      </c>
      <c r="K181" s="41" t="n">
        <f aca="false">E181</f>
        <v>0.4</v>
      </c>
      <c r="L181" s="42" t="n">
        <f aca="false">F181</f>
        <v>0.02</v>
      </c>
      <c r="M181" s="38" t="n">
        <f aca="false">N181+O181</f>
        <v>0.45</v>
      </c>
      <c r="N181" s="43" t="n">
        <f aca="false">H181</f>
        <v>0.4</v>
      </c>
      <c r="O181" s="41" t="n">
        <f aca="false">I181</f>
        <v>0.05</v>
      </c>
      <c r="P181" s="41"/>
      <c r="Q181" s="42" t="n">
        <f aca="false">VLOOKUP(MONTH(A181),tblMthAdj,2,FALSE())</f>
        <v>0.03</v>
      </c>
      <c r="AA181" s="0" t="n">
        <f aca="false">[1]Tables!E$12</f>
        <v>-0.07</v>
      </c>
      <c r="AB181" s="0" t="n">
        <f aca="false">[1]Tables!F$12</f>
        <v>0.0597</v>
      </c>
      <c r="AC181" s="0" t="n">
        <f aca="false">[1]Tables!G$12</f>
        <v>0.04</v>
      </c>
      <c r="AD181" s="0" t="n">
        <f aca="false">[1]Tables!H$12</f>
        <v>0.185</v>
      </c>
      <c r="AE181" s="0" t="n">
        <f aca="false">[1]Tables!I$12</f>
        <v>0.011</v>
      </c>
      <c r="AF181" s="0" t="n">
        <f aca="false">((B181+AA181)/(1-AB181))-(B181+AA181)</f>
        <v>-0.00444432627884718</v>
      </c>
      <c r="AG181" s="0" t="n">
        <f aca="false">AC181+AD181+AE181</f>
        <v>0.236</v>
      </c>
      <c r="AI181" s="0" t="n">
        <f aca="false">[1]Tables!J$12</f>
        <v>0</v>
      </c>
      <c r="AJ181" s="0" t="n">
        <f aca="false">[1]Tables!K$12</f>
        <v>0</v>
      </c>
      <c r="AK181" s="0" t="n">
        <f aca="false">[1]Tables!L$12</f>
        <v>0</v>
      </c>
      <c r="AL181" s="0" t="n">
        <f aca="false">((B181+L181)/(1-AI181))-(B181+L181)</f>
        <v>0</v>
      </c>
      <c r="AM181" s="0" t="n">
        <f aca="false">AJ181+AK181</f>
        <v>0</v>
      </c>
      <c r="AO181" s="0" t="n">
        <f aca="false">[1]Tables!M$12</f>
        <v>-0.07</v>
      </c>
      <c r="AP181" s="0" t="n">
        <f aca="false">[1]Tables!N$12</f>
        <v>0.0667</v>
      </c>
      <c r="AQ181" s="0" t="n">
        <f aca="false">[1]Tables!O$12</f>
        <v>0.04</v>
      </c>
      <c r="AR181" s="0" t="n">
        <f aca="false">[1]Tables!P$12</f>
        <v>0.22</v>
      </c>
      <c r="AS181" s="0" t="n">
        <f aca="false">[1]Tables!Q$12</f>
        <v>0.011</v>
      </c>
      <c r="AT181" s="0" t="n">
        <f aca="false">(($B181+AO181)/(1-AP181))-($B181+AO181)</f>
        <v>-0.00500267866709525</v>
      </c>
      <c r="AU181" s="0" t="n">
        <f aca="false">AQ181+AR181+AS181</f>
        <v>0.271</v>
      </c>
      <c r="AW181" s="0" t="n">
        <f aca="false">[1]Tables!R$12</f>
        <v>0</v>
      </c>
      <c r="AX181" s="0" t="n">
        <f aca="false">[1]Tables!S$12</f>
        <v>0</v>
      </c>
      <c r="AY181" s="0" t="n">
        <f aca="false">[1]Tables!T$12</f>
        <v>0</v>
      </c>
      <c r="AZ181" s="0" t="n">
        <f aca="false">((B181+Z181)/(1-AW181))-(B181+Z181)</f>
        <v>0</v>
      </c>
      <c r="BA181" s="0" t="n">
        <f aca="false">AX181+AY181</f>
        <v>0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0.605</v>
      </c>
      <c r="E182" s="48" t="n">
        <f aca="false">+[1]TETCO_TRANSCO!E182</f>
        <v>0.555</v>
      </c>
      <c r="F182" s="49" t="n">
        <f aca="false">+[1]TETCO_TRANSCO!F182</f>
        <v>0.05</v>
      </c>
      <c r="G182" s="50" t="n">
        <f aca="false">H182+I182</f>
        <v>0.695</v>
      </c>
      <c r="H182" s="51" t="n">
        <f aca="false">+E182</f>
        <v>0.555</v>
      </c>
      <c r="I182" s="48" t="n">
        <f aca="false">+F182+Q182</f>
        <v>0.14</v>
      </c>
      <c r="J182" s="47" t="n">
        <f aca="false">K182+L182</f>
        <v>0.605</v>
      </c>
      <c r="K182" s="48" t="n">
        <f aca="false">E182</f>
        <v>0.555</v>
      </c>
      <c r="L182" s="49" t="n">
        <f aca="false">F182</f>
        <v>0.05</v>
      </c>
      <c r="M182" s="50" t="n">
        <f aca="false">N182+O182</f>
        <v>0.695</v>
      </c>
      <c r="N182" s="51" t="n">
        <f aca="false">H182</f>
        <v>0.555</v>
      </c>
      <c r="O182" s="48" t="n">
        <f aca="false">I182</f>
        <v>0.14</v>
      </c>
      <c r="P182" s="48"/>
      <c r="Q182" s="49" t="n">
        <f aca="false">VLOOKUP(MONTH(A182),tblMthAdj,2,FALSE())</f>
        <v>0.09</v>
      </c>
      <c r="AA182" s="0" t="n">
        <f aca="false">[1]Tables!E$13</f>
        <v>-0.07</v>
      </c>
      <c r="AB182" s="0" t="n">
        <f aca="false">[1]Tables!F$13</f>
        <v>0.0699</v>
      </c>
      <c r="AC182" s="0" t="n">
        <f aca="false">[1]Tables!G$13</f>
        <v>0.41</v>
      </c>
      <c r="AD182" s="0" t="n">
        <f aca="false">[1]Tables!H$13</f>
        <v>0.185</v>
      </c>
      <c r="AE182" s="0" t="n">
        <f aca="false">[1]Tables!I$13</f>
        <v>0.011</v>
      </c>
      <c r="AF182" s="0" t="n">
        <f aca="false">((B182+AA182)/(1-AB182))-(B182+AA182)</f>
        <v>-0.00526072465326309</v>
      </c>
      <c r="AG182" s="0" t="n">
        <f aca="false">AC182+AD182+AE182</f>
        <v>0.606</v>
      </c>
      <c r="AI182" s="0" t="n">
        <f aca="false">[1]Tables!J$13</f>
        <v>0.0128</v>
      </c>
      <c r="AJ182" s="0" t="n">
        <f aca="false">[1]Tables!K$13</f>
        <v>0.1848</v>
      </c>
      <c r="AK182" s="0" t="n">
        <f aca="false">[1]Tables!L$13</f>
        <v>0</v>
      </c>
      <c r="AL182" s="0" t="n">
        <f aca="false">((B182+L182)/(1-AI182))-(B182+L182)</f>
        <v>0.000648298217179905</v>
      </c>
      <c r="AM182" s="0" t="n">
        <f aca="false">AJ182+AK182</f>
        <v>0.1848</v>
      </c>
      <c r="AO182" s="0" t="n">
        <f aca="false">[1]Tables!M$13</f>
        <v>-0.05</v>
      </c>
      <c r="AP182" s="0" t="n">
        <f aca="false">[1]Tables!N$13</f>
        <v>0.0782</v>
      </c>
      <c r="AQ182" s="0" t="n">
        <f aca="false">[1]Tables!O$13</f>
        <v>0.51</v>
      </c>
      <c r="AR182" s="0" t="n">
        <f aca="false">[1]Tables!P$13</f>
        <v>0.22</v>
      </c>
      <c r="AS182" s="0" t="n">
        <f aca="false">[1]Tables!Q$13</f>
        <v>0.011</v>
      </c>
      <c r="AT182" s="0" t="n">
        <f aca="false">(($B182+AO182)/(1-AP182))-($B182+AO182)</f>
        <v>-0.00424170101974399</v>
      </c>
      <c r="AU182" s="0" t="n">
        <f aca="false">AQ182+AR182+AS182</f>
        <v>0.741</v>
      </c>
      <c r="AW182" s="0" t="n">
        <f aca="false">[1]Tables!R$13</f>
        <v>0.0089</v>
      </c>
      <c r="AX182" s="0" t="n">
        <f aca="false">[1]Tables!S$13</f>
        <v>0.2176</v>
      </c>
      <c r="AY182" s="0" t="n">
        <f aca="false">[1]Tables!T$13</f>
        <v>0</v>
      </c>
      <c r="AZ182" s="0" t="n">
        <f aca="false">((B182+Z182)/(1-AW182))-(B182+Z182)</f>
        <v>0</v>
      </c>
      <c r="BA182" s="0" t="n">
        <f aca="false">AX182+AY182</f>
        <v>0.2176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0.96</v>
      </c>
      <c r="E183" s="41" t="n">
        <f aca="false">+[1]TETCO_TRANSCO!E183</f>
        <v>0.91</v>
      </c>
      <c r="F183" s="42" t="n">
        <f aca="false">+[1]TETCO_TRANSCO!F183</f>
        <v>0.05</v>
      </c>
      <c r="G183" s="38" t="n">
        <f aca="false">H183+I183</f>
        <v>1.2</v>
      </c>
      <c r="H183" s="43" t="n">
        <f aca="false">+E183</f>
        <v>0.91</v>
      </c>
      <c r="I183" s="41" t="n">
        <f aca="false">+F183+Q183</f>
        <v>0.29</v>
      </c>
      <c r="J183" s="40" t="n">
        <f aca="false">K183+L183</f>
        <v>0.96</v>
      </c>
      <c r="K183" s="41" t="n">
        <f aca="false">E183</f>
        <v>0.91</v>
      </c>
      <c r="L183" s="42" t="n">
        <f aca="false">F183</f>
        <v>0.05</v>
      </c>
      <c r="M183" s="38" t="n">
        <f aca="false">N183+O183</f>
        <v>1.2</v>
      </c>
      <c r="N183" s="43" t="n">
        <f aca="false">H183</f>
        <v>0.91</v>
      </c>
      <c r="O183" s="41" t="n">
        <f aca="false">I183</f>
        <v>0.29</v>
      </c>
      <c r="P183" s="41"/>
      <c r="Q183" s="42" t="n">
        <f aca="false">VLOOKUP(MONTH(A183),tblMthAdj,2,FALSE())</f>
        <v>0.24</v>
      </c>
      <c r="AA183" s="0" t="n">
        <f aca="false">[1]Tables!E$14</f>
        <v>-0.05</v>
      </c>
      <c r="AB183" s="0" t="n">
        <f aca="false">[1]Tables!F$14</f>
        <v>0.0699</v>
      </c>
      <c r="AC183" s="0" t="n">
        <f aca="false">[1]Tables!G$14</f>
        <v>0.41</v>
      </c>
      <c r="AD183" s="0" t="n">
        <f aca="false">[1]Tables!H$14</f>
        <v>0.185</v>
      </c>
      <c r="AE183" s="0" t="n">
        <f aca="false">[1]Tables!I$14</f>
        <v>0.011</v>
      </c>
      <c r="AF183" s="0" t="n">
        <f aca="false">((B183+AA183)/(1-AB183))-(B183+AA183)</f>
        <v>-0.00375766046661649</v>
      </c>
      <c r="AG183" s="0" t="n">
        <f aca="false">AC183+AD183+AE183</f>
        <v>0.606</v>
      </c>
      <c r="AI183" s="0" t="n">
        <f aca="false">[1]Tables!J$14</f>
        <v>0.0128</v>
      </c>
      <c r="AJ183" s="0" t="n">
        <f aca="false">[1]Tables!K$14</f>
        <v>0.1848</v>
      </c>
      <c r="AK183" s="0" t="n">
        <f aca="false">[1]Tables!L$14</f>
        <v>0</v>
      </c>
      <c r="AL183" s="0" t="n">
        <f aca="false">((B183+L183)/(1-AI183))-(B183+L183)</f>
        <v>0.000648298217179905</v>
      </c>
      <c r="AM183" s="0" t="n">
        <f aca="false">AJ183+AK183</f>
        <v>0.1848</v>
      </c>
      <c r="AO183" s="0" t="n">
        <f aca="false">[1]Tables!M$14</f>
        <v>-0.05</v>
      </c>
      <c r="AP183" s="0" t="n">
        <f aca="false">[1]Tables!N$14</f>
        <v>0.0782</v>
      </c>
      <c r="AQ183" s="0" t="n">
        <f aca="false">[1]Tables!O$14</f>
        <v>0.51</v>
      </c>
      <c r="AR183" s="0" t="n">
        <f aca="false">[1]Tables!P$14</f>
        <v>0.22</v>
      </c>
      <c r="AS183" s="0" t="n">
        <f aca="false">[1]Tables!Q$14</f>
        <v>0.011</v>
      </c>
      <c r="AT183" s="0" t="n">
        <f aca="false">(($B183+AO183)/(1-AP183))-($B183+AO183)</f>
        <v>-0.00424170101974399</v>
      </c>
      <c r="AU183" s="0" t="n">
        <f aca="false">AQ183+AR183+AS183</f>
        <v>0.741</v>
      </c>
      <c r="AW183" s="0" t="n">
        <f aca="false">[1]Tables!R$14</f>
        <v>0.0089</v>
      </c>
      <c r="AX183" s="0" t="n">
        <f aca="false">[1]Tables!S$14</f>
        <v>0.2176</v>
      </c>
      <c r="AY183" s="0" t="n">
        <f aca="false">[1]Tables!T$14</f>
        <v>0</v>
      </c>
      <c r="AZ183" s="0" t="n">
        <f aca="false">((B183+Z183)/(1-AW183))-(B183+Z183)</f>
        <v>0</v>
      </c>
      <c r="BA183" s="0" t="n">
        <f aca="false">AX183+AY183</f>
        <v>0.2176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1.265</v>
      </c>
      <c r="E184" s="41" t="n">
        <f aca="false">+[1]TETCO_TRANSCO!E184</f>
        <v>1.215</v>
      </c>
      <c r="F184" s="42" t="n">
        <f aca="false">+[1]TETCO_TRANSCO!F184</f>
        <v>0.05</v>
      </c>
      <c r="G184" s="38" t="n">
        <f aca="false">H184+I184</f>
        <v>1.535</v>
      </c>
      <c r="H184" s="43" t="n">
        <f aca="false">+E184</f>
        <v>1.215</v>
      </c>
      <c r="I184" s="41" t="n">
        <f aca="false">+F184+Q184</f>
        <v>0.32</v>
      </c>
      <c r="J184" s="40" t="n">
        <f aca="false">K184+L184</f>
        <v>1.265</v>
      </c>
      <c r="K184" s="41" t="n">
        <f aca="false">E184</f>
        <v>1.215</v>
      </c>
      <c r="L184" s="42" t="n">
        <f aca="false">F184</f>
        <v>0.05</v>
      </c>
      <c r="M184" s="38" t="n">
        <f aca="false">N184+O184</f>
        <v>1.535</v>
      </c>
      <c r="N184" s="43" t="n">
        <f aca="false">H184</f>
        <v>1.215</v>
      </c>
      <c r="O184" s="41" t="n">
        <f aca="false">I184</f>
        <v>0.32</v>
      </c>
      <c r="P184" s="41"/>
      <c r="Q184" s="42" t="n">
        <f aca="false">VLOOKUP(MONTH(A184),tblMthAdj,2,FALSE())</f>
        <v>0.27</v>
      </c>
      <c r="AA184" s="0" t="n">
        <f aca="false">[1]Tables!E$3</f>
        <v>-0.05</v>
      </c>
      <c r="AB184" s="0" t="n">
        <f aca="false">[1]Tables!F$3</f>
        <v>0.0699</v>
      </c>
      <c r="AC184" s="0" t="n">
        <f aca="false">[1]Tables!G$3</f>
        <v>0.41</v>
      </c>
      <c r="AD184" s="0" t="n">
        <f aca="false">[1]Tables!H$3</f>
        <v>0.185</v>
      </c>
      <c r="AE184" s="0" t="n">
        <f aca="false">[1]Tables!I$3</f>
        <v>0.011</v>
      </c>
      <c r="AF184" s="0" t="n">
        <f aca="false">((B184+AA184)/(1-AB184))-(B184+AA184)</f>
        <v>-0.00375766046661649</v>
      </c>
      <c r="AG184" s="0" t="n">
        <f aca="false">AC184+AD184+AE184</f>
        <v>0.606</v>
      </c>
      <c r="AI184" s="0" t="n">
        <f aca="false">[1]Tables!J$3</f>
        <v>0.0128</v>
      </c>
      <c r="AJ184" s="0" t="n">
        <f aca="false">[1]Tables!K$3</f>
        <v>0.1848</v>
      </c>
      <c r="AK184" s="0" t="n">
        <f aca="false">[1]Tables!L$3</f>
        <v>0</v>
      </c>
      <c r="AL184" s="0" t="n">
        <f aca="false">((B184+L184)/(1-AI184))-(B184+L184)</f>
        <v>0.000648298217179905</v>
      </c>
      <c r="AM184" s="0" t="n">
        <f aca="false">AJ184+AK184</f>
        <v>0.1848</v>
      </c>
      <c r="AO184" s="0" t="n">
        <f aca="false">[1]Tables!M$3</f>
        <v>-0.05</v>
      </c>
      <c r="AP184" s="0" t="n">
        <f aca="false">[1]Tables!N$3</f>
        <v>0.0782</v>
      </c>
      <c r="AQ184" s="0" t="n">
        <f aca="false">[1]Tables!O$3</f>
        <v>0.51</v>
      </c>
      <c r="AR184" s="0" t="n">
        <f aca="false">[1]Tables!P$3</f>
        <v>0.22</v>
      </c>
      <c r="AS184" s="0" t="n">
        <f aca="false">[1]Tables!Q$3</f>
        <v>0.011</v>
      </c>
      <c r="AT184" s="0" t="n">
        <f aca="false">(($B184+AO184)/(1-AP184))-($B184+AO184)</f>
        <v>-0.00424170101974399</v>
      </c>
      <c r="AU184" s="0" t="n">
        <f aca="false">AQ184+AR184+AS184</f>
        <v>0.741</v>
      </c>
      <c r="AW184" s="0" t="n">
        <f aca="false">[1]Tables!R$3</f>
        <v>0.0089</v>
      </c>
      <c r="AX184" s="0" t="n">
        <f aca="false">[1]Tables!S$3</f>
        <v>0.2176</v>
      </c>
      <c r="AY184" s="0" t="n">
        <f aca="false">[1]Tables!T$3</f>
        <v>0</v>
      </c>
      <c r="AZ184" s="0" t="n">
        <f aca="false">((B184+Z184)/(1-AW184))-(B184+Z184)</f>
        <v>0</v>
      </c>
      <c r="BA184" s="0" t="n">
        <f aca="false">AX184+AY184</f>
        <v>0.2176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1.265</v>
      </c>
      <c r="E185" s="41" t="n">
        <f aca="false">+[1]TETCO_TRANSCO!E185</f>
        <v>1.215</v>
      </c>
      <c r="F185" s="42" t="n">
        <f aca="false">+[1]TETCO_TRANSCO!F185</f>
        <v>0.05</v>
      </c>
      <c r="G185" s="38" t="n">
        <f aca="false">H185+I185</f>
        <v>1.535</v>
      </c>
      <c r="H185" s="43" t="n">
        <f aca="false">+E185</f>
        <v>1.215</v>
      </c>
      <c r="I185" s="41" t="n">
        <f aca="false">+F185+Q185</f>
        <v>0.32</v>
      </c>
      <c r="J185" s="40" t="n">
        <f aca="false">K185+L185</f>
        <v>1.265</v>
      </c>
      <c r="K185" s="41" t="n">
        <f aca="false">E185</f>
        <v>1.215</v>
      </c>
      <c r="L185" s="42" t="n">
        <f aca="false">F185</f>
        <v>0.05</v>
      </c>
      <c r="M185" s="38" t="n">
        <f aca="false">N185+O185</f>
        <v>1.535</v>
      </c>
      <c r="N185" s="43" t="n">
        <f aca="false">H185</f>
        <v>1.215</v>
      </c>
      <c r="O185" s="41" t="n">
        <f aca="false">I185</f>
        <v>0.32</v>
      </c>
      <c r="P185" s="41"/>
      <c r="Q185" s="42" t="n">
        <f aca="false">VLOOKUP(MONTH(A185),tblMthAdj,2,FALSE())</f>
        <v>0.27</v>
      </c>
      <c r="AA185" s="0" t="n">
        <f aca="false">[1]Tables!E$4</f>
        <v>-0.05</v>
      </c>
      <c r="AB185" s="0" t="n">
        <f aca="false">[1]Tables!F$4</f>
        <v>0.0699</v>
      </c>
      <c r="AC185" s="0" t="n">
        <f aca="false">[1]Tables!G$4</f>
        <v>0.41</v>
      </c>
      <c r="AD185" s="0" t="n">
        <f aca="false">[1]Tables!H$4</f>
        <v>0.185</v>
      </c>
      <c r="AE185" s="0" t="n">
        <f aca="false">[1]Tables!I$4</f>
        <v>0.011</v>
      </c>
      <c r="AF185" s="0" t="n">
        <f aca="false">((B185+AA185)/(1-AB185))-(B185+AA185)</f>
        <v>-0.00375766046661649</v>
      </c>
      <c r="AG185" s="0" t="n">
        <f aca="false">AC185+AD185+AE185</f>
        <v>0.606</v>
      </c>
      <c r="AI185" s="0" t="n">
        <f aca="false">[1]Tables!J$4</f>
        <v>0.0128</v>
      </c>
      <c r="AJ185" s="0" t="n">
        <f aca="false">[1]Tables!K$4</f>
        <v>0.1848</v>
      </c>
      <c r="AK185" s="0" t="n">
        <f aca="false">[1]Tables!L$4</f>
        <v>0</v>
      </c>
      <c r="AL185" s="0" t="n">
        <f aca="false">((B185+L185)/(1-AI185))-(B185+L185)</f>
        <v>0.000648298217179905</v>
      </c>
      <c r="AM185" s="0" t="n">
        <f aca="false">AJ185+AK185</f>
        <v>0.1848</v>
      </c>
      <c r="AO185" s="0" t="n">
        <f aca="false">[1]Tables!M$4</f>
        <v>-0.05</v>
      </c>
      <c r="AP185" s="0" t="n">
        <f aca="false">[1]Tables!N$4</f>
        <v>0.0782</v>
      </c>
      <c r="AQ185" s="0" t="n">
        <f aca="false">[1]Tables!O$4</f>
        <v>0.51</v>
      </c>
      <c r="AR185" s="0" t="n">
        <f aca="false">[1]Tables!P$4</f>
        <v>0.22</v>
      </c>
      <c r="AS185" s="0" t="n">
        <f aca="false">[1]Tables!Q$4</f>
        <v>0.011</v>
      </c>
      <c r="AT185" s="0" t="n">
        <f aca="false">(($B185+AO185)/(1-AP185))-($B185+AO185)</f>
        <v>-0.00424170101974399</v>
      </c>
      <c r="AU185" s="0" t="n">
        <f aca="false">AQ185+AR185+AS185</f>
        <v>0.741</v>
      </c>
      <c r="AW185" s="0" t="n">
        <f aca="false">[1]Tables!R$4</f>
        <v>0.0089</v>
      </c>
      <c r="AX185" s="0" t="n">
        <f aca="false">[1]Tables!S$4</f>
        <v>0.2176</v>
      </c>
      <c r="AY185" s="0" t="n">
        <f aca="false">[1]Tables!T$4</f>
        <v>0</v>
      </c>
      <c r="AZ185" s="0" t="n">
        <f aca="false">((B185+Z185)/(1-AW185))-(B185+Z185)</f>
        <v>0</v>
      </c>
      <c r="BA185" s="0" t="n">
        <f aca="false">AX185+AY185</f>
        <v>0.2176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0.705</v>
      </c>
      <c r="E186" s="41" t="n">
        <f aca="false">+[1]TETCO_TRANSCO!E186</f>
        <v>0.655</v>
      </c>
      <c r="F186" s="42" t="n">
        <f aca="false">+[1]TETCO_TRANSCO!F186</f>
        <v>0.05</v>
      </c>
      <c r="G186" s="38" t="n">
        <f aca="false">H186+I186</f>
        <v>0.805</v>
      </c>
      <c r="H186" s="43" t="n">
        <f aca="false">+E186</f>
        <v>0.655</v>
      </c>
      <c r="I186" s="41" t="n">
        <f aca="false">+F186+Q186</f>
        <v>0.15</v>
      </c>
      <c r="J186" s="40" t="n">
        <f aca="false">K186+L186</f>
        <v>0.705</v>
      </c>
      <c r="K186" s="41" t="n">
        <f aca="false">E186</f>
        <v>0.655</v>
      </c>
      <c r="L186" s="42" t="n">
        <f aca="false">F186</f>
        <v>0.05</v>
      </c>
      <c r="M186" s="38" t="n">
        <f aca="false">N186+O186</f>
        <v>0.805</v>
      </c>
      <c r="N186" s="43" t="n">
        <f aca="false">H186</f>
        <v>0.655</v>
      </c>
      <c r="O186" s="41" t="n">
        <f aca="false">I186</f>
        <v>0.15</v>
      </c>
      <c r="P186" s="41"/>
      <c r="Q186" s="42" t="n">
        <f aca="false">VLOOKUP(MONTH(A186),tblMthAdj,2,FALSE())</f>
        <v>0.1</v>
      </c>
      <c r="AA186" s="0" t="n">
        <f aca="false">[1]Tables!E$5</f>
        <v>-0.05</v>
      </c>
      <c r="AB186" s="0" t="n">
        <f aca="false">[1]Tables!F$5</f>
        <v>0.0699</v>
      </c>
      <c r="AC186" s="0" t="n">
        <f aca="false">[1]Tables!G$5</f>
        <v>0.41</v>
      </c>
      <c r="AD186" s="0" t="n">
        <f aca="false">[1]Tables!H$5</f>
        <v>0.185</v>
      </c>
      <c r="AE186" s="0" t="n">
        <f aca="false">[1]Tables!I$5</f>
        <v>0.011</v>
      </c>
      <c r="AF186" s="0" t="n">
        <f aca="false">((B186+AA186)/(1-AB186))-(B186+AA186)</f>
        <v>-0.00375766046661649</v>
      </c>
      <c r="AG186" s="0" t="n">
        <f aca="false">AC186+AD186+AE186</f>
        <v>0.606</v>
      </c>
      <c r="AI186" s="0" t="n">
        <f aca="false">[1]Tables!J$5</f>
        <v>0.0128</v>
      </c>
      <c r="AJ186" s="0" t="n">
        <f aca="false">[1]Tables!K$5</f>
        <v>0.1848</v>
      </c>
      <c r="AK186" s="0" t="n">
        <f aca="false">[1]Tables!L$5</f>
        <v>0</v>
      </c>
      <c r="AL186" s="0" t="n">
        <f aca="false">((B186+L186)/(1-AI186))-(B186+L186)</f>
        <v>0.000648298217179905</v>
      </c>
      <c r="AM186" s="0" t="n">
        <f aca="false">AJ186+AK186</f>
        <v>0.1848</v>
      </c>
      <c r="AO186" s="0" t="n">
        <f aca="false">[1]Tables!M$5</f>
        <v>-0.05</v>
      </c>
      <c r="AP186" s="0" t="n">
        <f aca="false">[1]Tables!N$5</f>
        <v>0.0782</v>
      </c>
      <c r="AQ186" s="0" t="n">
        <f aca="false">[1]Tables!O$5</f>
        <v>0.51</v>
      </c>
      <c r="AR186" s="0" t="n">
        <f aca="false">[1]Tables!P$5</f>
        <v>0.22</v>
      </c>
      <c r="AS186" s="0" t="n">
        <f aca="false">[1]Tables!Q$5</f>
        <v>0.011</v>
      </c>
      <c r="AT186" s="0" t="n">
        <f aca="false">(($B186+AO186)/(1-AP186))-($B186+AO186)</f>
        <v>-0.00424170101974399</v>
      </c>
      <c r="AU186" s="0" t="n">
        <f aca="false">AQ186+AR186+AS186</f>
        <v>0.741</v>
      </c>
      <c r="AW186" s="0" t="n">
        <f aca="false">[1]Tables!R$5</f>
        <v>0.0089</v>
      </c>
      <c r="AX186" s="0" t="n">
        <f aca="false">[1]Tables!S$5</f>
        <v>0.2176</v>
      </c>
      <c r="AY186" s="0" t="n">
        <f aca="false">[1]Tables!T$5</f>
        <v>0</v>
      </c>
      <c r="AZ186" s="0" t="n">
        <f aca="false">((B186+Z186)/(1-AW186))-(B186+Z186)</f>
        <v>0</v>
      </c>
      <c r="BA186" s="0" t="n">
        <f aca="false">AX186+AY186</f>
        <v>0.2176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0.455</v>
      </c>
      <c r="E187" s="48" t="n">
        <f aca="false">+[1]TETCO_TRANSCO!E187</f>
        <v>0.435</v>
      </c>
      <c r="F187" s="49" t="n">
        <f aca="false">+[1]TETCO_TRANSCO!F187</f>
        <v>0.02</v>
      </c>
      <c r="G187" s="50" t="n">
        <f aca="false">H187+I187</f>
        <v>0.485</v>
      </c>
      <c r="H187" s="51" t="n">
        <f aca="false">+E187</f>
        <v>0.435</v>
      </c>
      <c r="I187" s="48" t="n">
        <f aca="false">+F187+Q187</f>
        <v>0.05</v>
      </c>
      <c r="J187" s="47" t="n">
        <f aca="false">K187+L187</f>
        <v>0.455</v>
      </c>
      <c r="K187" s="48" t="n">
        <f aca="false">E187</f>
        <v>0.435</v>
      </c>
      <c r="L187" s="49" t="n">
        <f aca="false">F187</f>
        <v>0.02</v>
      </c>
      <c r="M187" s="50" t="n">
        <f aca="false">N187+O187</f>
        <v>0.485</v>
      </c>
      <c r="N187" s="51" t="n">
        <f aca="false">H187</f>
        <v>0.435</v>
      </c>
      <c r="O187" s="48" t="n">
        <f aca="false">I187</f>
        <v>0.05</v>
      </c>
      <c r="P187" s="48"/>
      <c r="Q187" s="49" t="n">
        <f aca="false">VLOOKUP(MONTH(A187),tblMthAdj,2,FALSE())</f>
        <v>0.03</v>
      </c>
      <c r="AA187" s="0" t="n">
        <f aca="false">[1]Tables!E$6</f>
        <v>-0.07</v>
      </c>
      <c r="AB187" s="0" t="n">
        <f aca="false">[1]Tables!F$6</f>
        <v>0.0597</v>
      </c>
      <c r="AC187" s="0" t="n">
        <f aca="false">[1]Tables!G$6</f>
        <v>0.04</v>
      </c>
      <c r="AD187" s="0" t="n">
        <f aca="false">[1]Tables!H$6</f>
        <v>0.185</v>
      </c>
      <c r="AE187" s="0" t="n">
        <f aca="false">[1]Tables!I$6</f>
        <v>0.011</v>
      </c>
      <c r="AF187" s="0" t="n">
        <f aca="false">((B187+AA187)/(1-AB187))-(B187+AA187)</f>
        <v>-0.00444432627884718</v>
      </c>
      <c r="AG187" s="0" t="n">
        <f aca="false">AC187+AD187+AE187</f>
        <v>0.236</v>
      </c>
      <c r="AI187" s="0" t="n">
        <f aca="false">[1]Tables!J$6</f>
        <v>0</v>
      </c>
      <c r="AJ187" s="0" t="n">
        <f aca="false">[1]Tables!K$6</f>
        <v>0</v>
      </c>
      <c r="AK187" s="0" t="n">
        <f aca="false">[1]Tables!L$6</f>
        <v>0</v>
      </c>
      <c r="AL187" s="0" t="n">
        <f aca="false">((B187+L187)/(1-AI187))-(B187+L187)</f>
        <v>0</v>
      </c>
      <c r="AM187" s="0" t="n">
        <f aca="false">AJ187+AK187</f>
        <v>0</v>
      </c>
      <c r="AO187" s="0" t="n">
        <f aca="false">[1]Tables!M$6</f>
        <v>-0.07</v>
      </c>
      <c r="AP187" s="0" t="n">
        <f aca="false">[1]Tables!N$6</f>
        <v>0.0667</v>
      </c>
      <c r="AQ187" s="0" t="n">
        <f aca="false">[1]Tables!O$6</f>
        <v>0.04</v>
      </c>
      <c r="AR187" s="0" t="n">
        <f aca="false">[1]Tables!P$6</f>
        <v>0.22</v>
      </c>
      <c r="AS187" s="0" t="n">
        <f aca="false">[1]Tables!Q$6</f>
        <v>0.011</v>
      </c>
      <c r="AT187" s="0" t="n">
        <f aca="false">(($B187+AO187)/(1-AP187))-($B187+AO187)</f>
        <v>-0.00500267866709525</v>
      </c>
      <c r="AU187" s="0" t="n">
        <f aca="false">AQ187+AR187+AS187</f>
        <v>0.271</v>
      </c>
      <c r="AW187" s="0" t="n">
        <f aca="false">[1]Tables!R$6</f>
        <v>0</v>
      </c>
      <c r="AX187" s="0" t="n">
        <f aca="false">[1]Tables!S$6</f>
        <v>0</v>
      </c>
      <c r="AY187" s="0" t="n">
        <f aca="false">[1]Tables!T$6</f>
        <v>0</v>
      </c>
      <c r="AZ187" s="0" t="n">
        <f aca="false">((B187+Z187)/(1-AW187))-(B187+Z187)</f>
        <v>0</v>
      </c>
      <c r="BA187" s="0" t="n">
        <f aca="false">AX187+AY187</f>
        <v>0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0.405</v>
      </c>
      <c r="E188" s="41" t="n">
        <f aca="false">+[1]TETCO_TRANSCO!E188</f>
        <v>0.385</v>
      </c>
      <c r="F188" s="42" t="n">
        <f aca="false">+[1]TETCO_TRANSCO!F188</f>
        <v>0.02</v>
      </c>
      <c r="G188" s="38" t="n">
        <f aca="false">H188+I188</f>
        <v>0.435</v>
      </c>
      <c r="H188" s="43" t="n">
        <f aca="false">+E188</f>
        <v>0.385</v>
      </c>
      <c r="I188" s="41" t="n">
        <f aca="false">+F188+Q188</f>
        <v>0.05</v>
      </c>
      <c r="J188" s="40" t="n">
        <f aca="false">K188+L188</f>
        <v>0.405</v>
      </c>
      <c r="K188" s="41" t="n">
        <f aca="false">E188</f>
        <v>0.385</v>
      </c>
      <c r="L188" s="42" t="n">
        <f aca="false">F188</f>
        <v>0.02</v>
      </c>
      <c r="M188" s="38" t="n">
        <f aca="false">N188+O188</f>
        <v>0.435</v>
      </c>
      <c r="N188" s="43" t="n">
        <f aca="false">H188</f>
        <v>0.385</v>
      </c>
      <c r="O188" s="41" t="n">
        <f aca="false">I188</f>
        <v>0.05</v>
      </c>
      <c r="P188" s="41"/>
      <c r="Q188" s="42" t="n">
        <f aca="false">VLOOKUP(MONTH(A188),tblMthAdj,2,FALSE())</f>
        <v>0.03</v>
      </c>
      <c r="AA188" s="0" t="n">
        <f aca="false">[1]Tables!E$7</f>
        <v>-0.07</v>
      </c>
      <c r="AB188" s="0" t="n">
        <f aca="false">[1]Tables!F$7</f>
        <v>0.0597</v>
      </c>
      <c r="AC188" s="0" t="n">
        <f aca="false">[1]Tables!G$7</f>
        <v>0.02</v>
      </c>
      <c r="AD188" s="0" t="n">
        <f aca="false">[1]Tables!H$7</f>
        <v>0.185</v>
      </c>
      <c r="AE188" s="0" t="n">
        <f aca="false">[1]Tables!I$7</f>
        <v>0.011</v>
      </c>
      <c r="AF188" s="0" t="n">
        <f aca="false">((B188+AA188)/(1-AB188))-(B188+AA188)</f>
        <v>-0.00444432627884718</v>
      </c>
      <c r="AG188" s="0" t="n">
        <f aca="false">AC188+AD188+AE188</f>
        <v>0.216</v>
      </c>
      <c r="AI188" s="0" t="n">
        <f aca="false">[1]Tables!J$7</f>
        <v>0</v>
      </c>
      <c r="AJ188" s="0" t="n">
        <f aca="false">[1]Tables!K$7</f>
        <v>0</v>
      </c>
      <c r="AK188" s="0" t="n">
        <f aca="false">[1]Tables!L$7</f>
        <v>0</v>
      </c>
      <c r="AL188" s="0" t="n">
        <f aca="false">((B188+L188)/(1-AI188))-(B188+L188)</f>
        <v>0</v>
      </c>
      <c r="AM188" s="0" t="n">
        <f aca="false">AJ188+AK188</f>
        <v>0</v>
      </c>
      <c r="AO188" s="0" t="n">
        <f aca="false">[1]Tables!M$7</f>
        <v>-0.07</v>
      </c>
      <c r="AP188" s="0" t="n">
        <f aca="false">[1]Tables!N$7</f>
        <v>0.0667</v>
      </c>
      <c r="AQ188" s="0" t="n">
        <f aca="false">[1]Tables!O$7</f>
        <v>0.02</v>
      </c>
      <c r="AR188" s="0" t="n">
        <f aca="false">[1]Tables!P$7</f>
        <v>0.22</v>
      </c>
      <c r="AS188" s="0" t="n">
        <f aca="false">[1]Tables!Q$7</f>
        <v>0.011</v>
      </c>
      <c r="AT188" s="0" t="n">
        <f aca="false">(($B188+AO188)/(1-AP188))-($B188+AO188)</f>
        <v>-0.00500267866709525</v>
      </c>
      <c r="AU188" s="0" t="n">
        <f aca="false">AQ188+AR188+AS188</f>
        <v>0.251</v>
      </c>
      <c r="AW188" s="0" t="n">
        <f aca="false">[1]Tables!R$7</f>
        <v>0</v>
      </c>
      <c r="AX188" s="0" t="n">
        <f aca="false">[1]Tables!S$7</f>
        <v>0</v>
      </c>
      <c r="AY188" s="0" t="n">
        <f aca="false">[1]Tables!T$7</f>
        <v>0</v>
      </c>
      <c r="AZ188" s="0" t="n">
        <f aca="false">((B188+Z188)/(1-AW188))-(B188+Z188)</f>
        <v>0</v>
      </c>
      <c r="BA188" s="0" t="n">
        <f aca="false">AX188+AY188</f>
        <v>0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0.405</v>
      </c>
      <c r="E189" s="41" t="n">
        <f aca="false">+[1]TETCO_TRANSCO!E189</f>
        <v>0.385</v>
      </c>
      <c r="F189" s="42" t="n">
        <f aca="false">+[1]TETCO_TRANSCO!F189</f>
        <v>0.02</v>
      </c>
      <c r="G189" s="38" t="n">
        <f aca="false">H189+I189</f>
        <v>0.445</v>
      </c>
      <c r="H189" s="43" t="n">
        <f aca="false">+E189</f>
        <v>0.385</v>
      </c>
      <c r="I189" s="41" t="n">
        <f aca="false">+F189+Q189</f>
        <v>0.06</v>
      </c>
      <c r="J189" s="40" t="n">
        <f aca="false">K189+L189</f>
        <v>0.405</v>
      </c>
      <c r="K189" s="41" t="n">
        <f aca="false">E189</f>
        <v>0.385</v>
      </c>
      <c r="L189" s="42" t="n">
        <f aca="false">F189</f>
        <v>0.02</v>
      </c>
      <c r="M189" s="38" t="n">
        <f aca="false">N189+O189</f>
        <v>0.445</v>
      </c>
      <c r="N189" s="43" t="n">
        <f aca="false">H189</f>
        <v>0.385</v>
      </c>
      <c r="O189" s="41" t="n">
        <f aca="false">I189</f>
        <v>0.06</v>
      </c>
      <c r="P189" s="41"/>
      <c r="Q189" s="42" t="n">
        <f aca="false">VLOOKUP(MONTH(A189),tblMthAdj,2,FALSE())</f>
        <v>0.04</v>
      </c>
      <c r="AA189" s="0" t="n">
        <f aca="false">[1]Tables!E$8</f>
        <v>-0.07</v>
      </c>
      <c r="AB189" s="0" t="n">
        <f aca="false">[1]Tables!F$8</f>
        <v>0.0597</v>
      </c>
      <c r="AC189" s="0" t="n">
        <f aca="false">[1]Tables!G$8</f>
        <v>0.02</v>
      </c>
      <c r="AD189" s="0" t="n">
        <f aca="false">[1]Tables!H$8</f>
        <v>0.185</v>
      </c>
      <c r="AE189" s="0" t="n">
        <f aca="false">[1]Tables!I$8</f>
        <v>0.011</v>
      </c>
      <c r="AF189" s="0" t="n">
        <f aca="false">((B189+AA189)/(1-AB189))-(B189+AA189)</f>
        <v>-0.00444432627884718</v>
      </c>
      <c r="AG189" s="0" t="n">
        <f aca="false">AC189+AD189+AE189</f>
        <v>0.216</v>
      </c>
      <c r="AI189" s="0" t="n">
        <f aca="false">[1]Tables!J$8</f>
        <v>0</v>
      </c>
      <c r="AJ189" s="0" t="n">
        <f aca="false">[1]Tables!K$8</f>
        <v>0</v>
      </c>
      <c r="AK189" s="0" t="n">
        <f aca="false">[1]Tables!L$8</f>
        <v>0</v>
      </c>
      <c r="AL189" s="0" t="n">
        <f aca="false">((B189+L189)/(1-AI189))-(B189+L189)</f>
        <v>0</v>
      </c>
      <c r="AM189" s="0" t="n">
        <f aca="false">AJ189+AK189</f>
        <v>0</v>
      </c>
      <c r="AO189" s="0" t="n">
        <f aca="false">[1]Tables!M$8</f>
        <v>-0.07</v>
      </c>
      <c r="AP189" s="0" t="n">
        <f aca="false">[1]Tables!N$8</f>
        <v>0.0667</v>
      </c>
      <c r="AQ189" s="0" t="n">
        <f aca="false">[1]Tables!O$8</f>
        <v>0.02</v>
      </c>
      <c r="AR189" s="0" t="n">
        <f aca="false">[1]Tables!P$8</f>
        <v>0.22</v>
      </c>
      <c r="AS189" s="0" t="n">
        <f aca="false">[1]Tables!Q$8</f>
        <v>0.011</v>
      </c>
      <c r="AT189" s="0" t="n">
        <f aca="false">(($B189+AO189)/(1-AP189))-($B189+AO189)</f>
        <v>-0.00500267866709525</v>
      </c>
      <c r="AU189" s="0" t="n">
        <f aca="false">AQ189+AR189+AS189</f>
        <v>0.251</v>
      </c>
      <c r="AW189" s="0" t="n">
        <f aca="false">[1]Tables!R$8</f>
        <v>0</v>
      </c>
      <c r="AX189" s="0" t="n">
        <f aca="false">[1]Tables!S$8</f>
        <v>0</v>
      </c>
      <c r="AY189" s="0" t="n">
        <f aca="false">[1]Tables!T$8</f>
        <v>0</v>
      </c>
      <c r="AZ189" s="0" t="n">
        <f aca="false">((B189+Z189)/(1-AW189))-(B189+Z189)</f>
        <v>0</v>
      </c>
      <c r="BA189" s="0" t="n">
        <f aca="false">AX189+AY189</f>
        <v>0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0.4175</v>
      </c>
      <c r="E190" s="41" t="n">
        <f aca="false">+[1]TETCO_TRANSCO!E190</f>
        <v>0.3975</v>
      </c>
      <c r="F190" s="42" t="n">
        <f aca="false">+[1]TETCO_TRANSCO!F190</f>
        <v>0.02</v>
      </c>
      <c r="G190" s="38" t="n">
        <f aca="false">H190+I190</f>
        <v>0.4675</v>
      </c>
      <c r="H190" s="43" t="n">
        <f aca="false">+E190</f>
        <v>0.3975</v>
      </c>
      <c r="I190" s="41" t="n">
        <f aca="false">+F190+Q190</f>
        <v>0.07</v>
      </c>
      <c r="J190" s="40" t="n">
        <f aca="false">K190+L190</f>
        <v>0.4175</v>
      </c>
      <c r="K190" s="41" t="n">
        <f aca="false">E190</f>
        <v>0.3975</v>
      </c>
      <c r="L190" s="42" t="n">
        <f aca="false">F190</f>
        <v>0.02</v>
      </c>
      <c r="M190" s="38" t="n">
        <f aca="false">N190+O190</f>
        <v>0.4675</v>
      </c>
      <c r="N190" s="43" t="n">
        <f aca="false">H190</f>
        <v>0.3975</v>
      </c>
      <c r="O190" s="41" t="n">
        <f aca="false">I190</f>
        <v>0.07</v>
      </c>
      <c r="P190" s="41"/>
      <c r="Q190" s="42" t="n">
        <f aca="false">VLOOKUP(MONTH(A190),tblMthAdj,2,FALSE())</f>
        <v>0.05</v>
      </c>
      <c r="AA190" s="0" t="n">
        <f aca="false">[1]Tables!E$9</f>
        <v>-0.07</v>
      </c>
      <c r="AB190" s="0" t="n">
        <f aca="false">[1]Tables!F$9</f>
        <v>0.0597</v>
      </c>
      <c r="AC190" s="0" t="n">
        <f aca="false">[1]Tables!G$9</f>
        <v>0.02</v>
      </c>
      <c r="AD190" s="0" t="n">
        <f aca="false">[1]Tables!H$9</f>
        <v>0.185</v>
      </c>
      <c r="AE190" s="0" t="n">
        <f aca="false">[1]Tables!I$9</f>
        <v>0.011</v>
      </c>
      <c r="AF190" s="0" t="n">
        <f aca="false">((B190+AA190)/(1-AB190))-(B190+AA190)</f>
        <v>-0.00444432627884718</v>
      </c>
      <c r="AG190" s="0" t="n">
        <f aca="false">AC190+AD190+AE190</f>
        <v>0.216</v>
      </c>
      <c r="AI190" s="0" t="n">
        <f aca="false">[1]Tables!J$9</f>
        <v>0</v>
      </c>
      <c r="AJ190" s="0" t="n">
        <f aca="false">[1]Tables!K$9</f>
        <v>0</v>
      </c>
      <c r="AK190" s="0" t="n">
        <f aca="false">[1]Tables!L$9</f>
        <v>0</v>
      </c>
      <c r="AL190" s="0" t="n">
        <f aca="false">((B190+L190)/(1-AI190))-(B190+L190)</f>
        <v>0</v>
      </c>
      <c r="AM190" s="0" t="n">
        <f aca="false">AJ190+AK190</f>
        <v>0</v>
      </c>
      <c r="AO190" s="0" t="n">
        <f aca="false">[1]Tables!M$9</f>
        <v>-0.07</v>
      </c>
      <c r="AP190" s="0" t="n">
        <f aca="false">[1]Tables!N$9</f>
        <v>0.0667</v>
      </c>
      <c r="AQ190" s="0" t="n">
        <f aca="false">[1]Tables!O$9</f>
        <v>0.02</v>
      </c>
      <c r="AR190" s="0" t="n">
        <f aca="false">[1]Tables!P$9</f>
        <v>0.22</v>
      </c>
      <c r="AS190" s="0" t="n">
        <f aca="false">[1]Tables!Q$9</f>
        <v>0.011</v>
      </c>
      <c r="AT190" s="0" t="n">
        <f aca="false">(($B190+AO190)/(1-AP190))-($B190+AO190)</f>
        <v>-0.00500267866709525</v>
      </c>
      <c r="AU190" s="0" t="n">
        <f aca="false">AQ190+AR190+AS190</f>
        <v>0.251</v>
      </c>
      <c r="AW190" s="0" t="n">
        <f aca="false">[1]Tables!R$9</f>
        <v>0</v>
      </c>
      <c r="AX190" s="0" t="n">
        <f aca="false">[1]Tables!S$9</f>
        <v>0</v>
      </c>
      <c r="AY190" s="0" t="n">
        <f aca="false">[1]Tables!T$9</f>
        <v>0</v>
      </c>
      <c r="AZ190" s="0" t="n">
        <f aca="false">((B190+Z190)/(1-AW190))-(B190+Z190)</f>
        <v>0</v>
      </c>
      <c r="BA190" s="0" t="n">
        <f aca="false">AX190+AY190</f>
        <v>0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0.42</v>
      </c>
      <c r="E191" s="41" t="n">
        <f aca="false">+[1]TETCO_TRANSCO!E191</f>
        <v>0.4</v>
      </c>
      <c r="F191" s="42" t="n">
        <f aca="false">+[1]TETCO_TRANSCO!F191</f>
        <v>0.02</v>
      </c>
      <c r="G191" s="38" t="n">
        <f aca="false">H191+I191</f>
        <v>0.47</v>
      </c>
      <c r="H191" s="43" t="n">
        <f aca="false">+E191</f>
        <v>0.4</v>
      </c>
      <c r="I191" s="41" t="n">
        <f aca="false">+F191+Q191</f>
        <v>0.07</v>
      </c>
      <c r="J191" s="40" t="n">
        <f aca="false">K191+L191</f>
        <v>0.42</v>
      </c>
      <c r="K191" s="41" t="n">
        <f aca="false">E191</f>
        <v>0.4</v>
      </c>
      <c r="L191" s="42" t="n">
        <f aca="false">F191</f>
        <v>0.02</v>
      </c>
      <c r="M191" s="38" t="n">
        <f aca="false">N191+O191</f>
        <v>0.47</v>
      </c>
      <c r="N191" s="43" t="n">
        <f aca="false">H191</f>
        <v>0.4</v>
      </c>
      <c r="O191" s="41" t="n">
        <f aca="false">I191</f>
        <v>0.07</v>
      </c>
      <c r="P191" s="41"/>
      <c r="Q191" s="42" t="n">
        <f aca="false">VLOOKUP(MONTH(A191),tblMthAdj,2,FALSE())</f>
        <v>0.05</v>
      </c>
      <c r="AA191" s="0" t="n">
        <f aca="false">[1]Tables!E$10</f>
        <v>-0.07</v>
      </c>
      <c r="AB191" s="0" t="n">
        <f aca="false">[1]Tables!F$10</f>
        <v>0.0597</v>
      </c>
      <c r="AC191" s="0" t="n">
        <f aca="false">[1]Tables!G$10</f>
        <v>0.02</v>
      </c>
      <c r="AD191" s="0" t="n">
        <f aca="false">[1]Tables!H$10</f>
        <v>0.185</v>
      </c>
      <c r="AE191" s="0" t="n">
        <f aca="false">[1]Tables!I$10</f>
        <v>0.011</v>
      </c>
      <c r="AF191" s="0" t="n">
        <f aca="false">((B191+AA191)/(1-AB191))-(B191+AA191)</f>
        <v>-0.00444432627884718</v>
      </c>
      <c r="AG191" s="0" t="n">
        <f aca="false">AC191+AD191+AE191</f>
        <v>0.216</v>
      </c>
      <c r="AI191" s="0" t="n">
        <f aca="false">[1]Tables!J$10</f>
        <v>0</v>
      </c>
      <c r="AJ191" s="0" t="n">
        <f aca="false">[1]Tables!K$10</f>
        <v>0</v>
      </c>
      <c r="AK191" s="0" t="n">
        <f aca="false">[1]Tables!L$10</f>
        <v>0</v>
      </c>
      <c r="AL191" s="0" t="n">
        <f aca="false">((B191+L191)/(1-AI191))-(B191+L191)</f>
        <v>0</v>
      </c>
      <c r="AM191" s="0" t="n">
        <f aca="false">AJ191+AK191</f>
        <v>0</v>
      </c>
      <c r="AO191" s="0" t="n">
        <f aca="false">[1]Tables!M$10</f>
        <v>-0.07</v>
      </c>
      <c r="AP191" s="0" t="n">
        <f aca="false">[1]Tables!N$10</f>
        <v>0.0667</v>
      </c>
      <c r="AQ191" s="0" t="n">
        <f aca="false">[1]Tables!O$10</f>
        <v>0.02</v>
      </c>
      <c r="AR191" s="0" t="n">
        <f aca="false">[1]Tables!P$10</f>
        <v>0.22</v>
      </c>
      <c r="AS191" s="0" t="n">
        <f aca="false">[1]Tables!Q$10</f>
        <v>0.011</v>
      </c>
      <c r="AT191" s="0" t="n">
        <f aca="false">(($B191+AO191)/(1-AP191))-($B191+AO191)</f>
        <v>-0.00500267866709525</v>
      </c>
      <c r="AU191" s="0" t="n">
        <f aca="false">AQ191+AR191+AS191</f>
        <v>0.251</v>
      </c>
      <c r="AW191" s="0" t="n">
        <f aca="false">[1]Tables!R$10</f>
        <v>0</v>
      </c>
      <c r="AX191" s="0" t="n">
        <f aca="false">[1]Tables!S$10</f>
        <v>0</v>
      </c>
      <c r="AY191" s="0" t="n">
        <f aca="false">[1]Tables!T$10</f>
        <v>0</v>
      </c>
      <c r="AZ191" s="0" t="n">
        <f aca="false">((B191+Z191)/(1-AW191))-(B191+Z191)</f>
        <v>0</v>
      </c>
      <c r="BA191" s="0" t="n">
        <f aca="false">AX191+AY191</f>
        <v>0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0.4175</v>
      </c>
      <c r="E192" s="41" t="n">
        <f aca="false">+[1]TETCO_TRANSCO!E192</f>
        <v>0.3975</v>
      </c>
      <c r="F192" s="42" t="n">
        <f aca="false">+[1]TETCO_TRANSCO!F192</f>
        <v>0.02</v>
      </c>
      <c r="G192" s="38" t="n">
        <f aca="false">H192+I192</f>
        <v>0.4475</v>
      </c>
      <c r="H192" s="43" t="n">
        <f aca="false">+E192</f>
        <v>0.3975</v>
      </c>
      <c r="I192" s="41" t="n">
        <f aca="false">+F192+Q192</f>
        <v>0.05</v>
      </c>
      <c r="J192" s="40" t="n">
        <f aca="false">K192+L192</f>
        <v>0.4175</v>
      </c>
      <c r="K192" s="41" t="n">
        <f aca="false">E192</f>
        <v>0.3975</v>
      </c>
      <c r="L192" s="42" t="n">
        <f aca="false">F192</f>
        <v>0.02</v>
      </c>
      <c r="M192" s="38" t="n">
        <f aca="false">N192+O192</f>
        <v>0.4475</v>
      </c>
      <c r="N192" s="43" t="n">
        <f aca="false">H192</f>
        <v>0.3975</v>
      </c>
      <c r="O192" s="41" t="n">
        <f aca="false">I192</f>
        <v>0.05</v>
      </c>
      <c r="P192" s="41"/>
      <c r="Q192" s="42" t="n">
        <f aca="false">VLOOKUP(MONTH(A192),tblMthAdj,2,FALSE())</f>
        <v>0.03</v>
      </c>
      <c r="AA192" s="0" t="n">
        <f aca="false">[1]Tables!E$11</f>
        <v>-0.07</v>
      </c>
      <c r="AB192" s="0" t="n">
        <f aca="false">[1]Tables!F$11</f>
        <v>0.0597</v>
      </c>
      <c r="AC192" s="0" t="n">
        <f aca="false">[1]Tables!G$11</f>
        <v>0.02</v>
      </c>
      <c r="AD192" s="0" t="n">
        <f aca="false">[1]Tables!H$11</f>
        <v>0.185</v>
      </c>
      <c r="AE192" s="0" t="n">
        <f aca="false">[1]Tables!I$11</f>
        <v>0.011</v>
      </c>
      <c r="AF192" s="0" t="n">
        <f aca="false">((B192+AA192)/(1-AB192))-(B192+AA192)</f>
        <v>-0.00444432627884718</v>
      </c>
      <c r="AG192" s="0" t="n">
        <f aca="false">AC192+AD192+AE192</f>
        <v>0.216</v>
      </c>
      <c r="AI192" s="0" t="n">
        <f aca="false">[1]Tables!J$11</f>
        <v>0</v>
      </c>
      <c r="AJ192" s="0" t="n">
        <f aca="false">[1]Tables!K$11</f>
        <v>0</v>
      </c>
      <c r="AK192" s="0" t="n">
        <f aca="false">[1]Tables!L$11</f>
        <v>0</v>
      </c>
      <c r="AL192" s="0" t="n">
        <f aca="false">((B192+L192)/(1-AI192))-(B192+L192)</f>
        <v>0</v>
      </c>
      <c r="AM192" s="0" t="n">
        <f aca="false">AJ192+AK192</f>
        <v>0</v>
      </c>
      <c r="AO192" s="0" t="n">
        <f aca="false">[1]Tables!M$11</f>
        <v>-0.07</v>
      </c>
      <c r="AP192" s="0" t="n">
        <f aca="false">[1]Tables!N$11</f>
        <v>0.0667</v>
      </c>
      <c r="AQ192" s="0" t="n">
        <f aca="false">[1]Tables!O$11</f>
        <v>0.02</v>
      </c>
      <c r="AR192" s="0" t="n">
        <f aca="false">[1]Tables!P$11</f>
        <v>0.22</v>
      </c>
      <c r="AS192" s="0" t="n">
        <f aca="false">[1]Tables!Q$11</f>
        <v>0.011</v>
      </c>
      <c r="AT192" s="0" t="n">
        <f aca="false">(($B192+AO192)/(1-AP192))-($B192+AO192)</f>
        <v>-0.00500267866709525</v>
      </c>
      <c r="AU192" s="0" t="n">
        <f aca="false">AQ192+AR192+AS192</f>
        <v>0.251</v>
      </c>
      <c r="AW192" s="0" t="n">
        <f aca="false">[1]Tables!R$11</f>
        <v>0</v>
      </c>
      <c r="AX192" s="0" t="n">
        <f aca="false">[1]Tables!S$11</f>
        <v>0</v>
      </c>
      <c r="AY192" s="0" t="n">
        <f aca="false">[1]Tables!T$11</f>
        <v>0</v>
      </c>
      <c r="AZ192" s="0" t="n">
        <f aca="false">((B192+Z192)/(1-AW192))-(B192+Z192)</f>
        <v>0</v>
      </c>
      <c r="BA192" s="0" t="n">
        <f aca="false">AX192+AY192</f>
        <v>0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0.42</v>
      </c>
      <c r="E193" s="41" t="n">
        <f aca="false">+[1]TETCO_TRANSCO!E193</f>
        <v>0.4</v>
      </c>
      <c r="F193" s="42" t="n">
        <f aca="false">+[1]TETCO_TRANSCO!F193</f>
        <v>0.02</v>
      </c>
      <c r="G193" s="38" t="n">
        <f aca="false">H193+I193</f>
        <v>0.45</v>
      </c>
      <c r="H193" s="43" t="n">
        <f aca="false">+E193</f>
        <v>0.4</v>
      </c>
      <c r="I193" s="41" t="n">
        <f aca="false">+F193+Q193</f>
        <v>0.05</v>
      </c>
      <c r="J193" s="40" t="n">
        <f aca="false">K193+L193</f>
        <v>0.42</v>
      </c>
      <c r="K193" s="41" t="n">
        <f aca="false">E193</f>
        <v>0.4</v>
      </c>
      <c r="L193" s="42" t="n">
        <f aca="false">F193</f>
        <v>0.02</v>
      </c>
      <c r="M193" s="38" t="n">
        <f aca="false">N193+O193</f>
        <v>0.45</v>
      </c>
      <c r="N193" s="43" t="n">
        <f aca="false">H193</f>
        <v>0.4</v>
      </c>
      <c r="O193" s="41" t="n">
        <f aca="false">I193</f>
        <v>0.05</v>
      </c>
      <c r="P193" s="41"/>
      <c r="Q193" s="42" t="n">
        <f aca="false">VLOOKUP(MONTH(A193),tblMthAdj,2,FALSE())</f>
        <v>0.03</v>
      </c>
      <c r="AA193" s="0" t="n">
        <f aca="false">[1]Tables!E$12</f>
        <v>-0.07</v>
      </c>
      <c r="AB193" s="0" t="n">
        <f aca="false">[1]Tables!F$12</f>
        <v>0.0597</v>
      </c>
      <c r="AC193" s="0" t="n">
        <f aca="false">[1]Tables!G$12</f>
        <v>0.04</v>
      </c>
      <c r="AD193" s="0" t="n">
        <f aca="false">[1]Tables!H$12</f>
        <v>0.185</v>
      </c>
      <c r="AE193" s="0" t="n">
        <f aca="false">[1]Tables!I$12</f>
        <v>0.011</v>
      </c>
      <c r="AF193" s="0" t="n">
        <f aca="false">((B193+AA193)/(1-AB193))-(B193+AA193)</f>
        <v>-0.00444432627884718</v>
      </c>
      <c r="AG193" s="0" t="n">
        <f aca="false">AC193+AD193+AE193</f>
        <v>0.236</v>
      </c>
      <c r="AI193" s="0" t="n">
        <f aca="false">[1]Tables!J$12</f>
        <v>0</v>
      </c>
      <c r="AJ193" s="0" t="n">
        <f aca="false">[1]Tables!K$12</f>
        <v>0</v>
      </c>
      <c r="AK193" s="0" t="n">
        <f aca="false">[1]Tables!L$12</f>
        <v>0</v>
      </c>
      <c r="AL193" s="0" t="n">
        <f aca="false">((B193+L193)/(1-AI193))-(B193+L193)</f>
        <v>0</v>
      </c>
      <c r="AM193" s="0" t="n">
        <f aca="false">AJ193+AK193</f>
        <v>0</v>
      </c>
      <c r="AO193" s="0" t="n">
        <f aca="false">[1]Tables!M$12</f>
        <v>-0.07</v>
      </c>
      <c r="AP193" s="0" t="n">
        <f aca="false">[1]Tables!N$12</f>
        <v>0.0667</v>
      </c>
      <c r="AQ193" s="0" t="n">
        <f aca="false">[1]Tables!O$12</f>
        <v>0.04</v>
      </c>
      <c r="AR193" s="0" t="n">
        <f aca="false">[1]Tables!P$12</f>
        <v>0.22</v>
      </c>
      <c r="AS193" s="0" t="n">
        <f aca="false">[1]Tables!Q$12</f>
        <v>0.011</v>
      </c>
      <c r="AT193" s="0" t="n">
        <f aca="false">(($B193+AO193)/(1-AP193))-($B193+AO193)</f>
        <v>-0.00500267866709525</v>
      </c>
      <c r="AU193" s="0" t="n">
        <f aca="false">AQ193+AR193+AS193</f>
        <v>0.271</v>
      </c>
      <c r="AW193" s="0" t="n">
        <f aca="false">[1]Tables!R$12</f>
        <v>0</v>
      </c>
      <c r="AX193" s="0" t="n">
        <f aca="false">[1]Tables!S$12</f>
        <v>0</v>
      </c>
      <c r="AY193" s="0" t="n">
        <f aca="false">[1]Tables!T$12</f>
        <v>0</v>
      </c>
      <c r="AZ193" s="0" t="n">
        <f aca="false">((B193+Z193)/(1-AW193))-(B193+Z193)</f>
        <v>0</v>
      </c>
      <c r="BA193" s="0" t="n">
        <f aca="false">AX193+AY193</f>
        <v>0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0.605</v>
      </c>
      <c r="E194" s="48" t="n">
        <f aca="false">+[1]TETCO_TRANSCO!E194</f>
        <v>0.555</v>
      </c>
      <c r="F194" s="49" t="n">
        <f aca="false">+[1]TETCO_TRANSCO!F194</f>
        <v>0.05</v>
      </c>
      <c r="G194" s="50" t="n">
        <f aca="false">H194+I194</f>
        <v>0.695</v>
      </c>
      <c r="H194" s="51" t="n">
        <f aca="false">+E194</f>
        <v>0.555</v>
      </c>
      <c r="I194" s="48" t="n">
        <f aca="false">+F194+Q194</f>
        <v>0.14</v>
      </c>
      <c r="J194" s="47" t="n">
        <f aca="false">K194+L194</f>
        <v>0.605</v>
      </c>
      <c r="K194" s="48" t="n">
        <f aca="false">E194</f>
        <v>0.555</v>
      </c>
      <c r="L194" s="49" t="n">
        <f aca="false">F194</f>
        <v>0.05</v>
      </c>
      <c r="M194" s="50" t="n">
        <f aca="false">N194+O194</f>
        <v>0.695</v>
      </c>
      <c r="N194" s="51" t="n">
        <f aca="false">H194</f>
        <v>0.555</v>
      </c>
      <c r="O194" s="48" t="n">
        <f aca="false">I194</f>
        <v>0.14</v>
      </c>
      <c r="P194" s="48"/>
      <c r="Q194" s="49" t="n">
        <f aca="false">VLOOKUP(MONTH(A194),tblMthAdj,2,FALSE())</f>
        <v>0.09</v>
      </c>
      <c r="AA194" s="0" t="n">
        <f aca="false">[1]Tables!E$13</f>
        <v>-0.07</v>
      </c>
      <c r="AB194" s="0" t="n">
        <f aca="false">[1]Tables!F$13</f>
        <v>0.0699</v>
      </c>
      <c r="AC194" s="0" t="n">
        <f aca="false">[1]Tables!G$13</f>
        <v>0.41</v>
      </c>
      <c r="AD194" s="0" t="n">
        <f aca="false">[1]Tables!H$13</f>
        <v>0.185</v>
      </c>
      <c r="AE194" s="0" t="n">
        <f aca="false">[1]Tables!I$13</f>
        <v>0.011</v>
      </c>
      <c r="AF194" s="0" t="n">
        <f aca="false">((B194+AA194)/(1-AB194))-(B194+AA194)</f>
        <v>-0.00526072465326309</v>
      </c>
      <c r="AG194" s="0" t="n">
        <f aca="false">AC194+AD194+AE194</f>
        <v>0.606</v>
      </c>
      <c r="AI194" s="0" t="n">
        <f aca="false">[1]Tables!J$13</f>
        <v>0.0128</v>
      </c>
      <c r="AJ194" s="0" t="n">
        <f aca="false">[1]Tables!K$13</f>
        <v>0.1848</v>
      </c>
      <c r="AK194" s="0" t="n">
        <f aca="false">[1]Tables!L$13</f>
        <v>0</v>
      </c>
      <c r="AL194" s="0" t="n">
        <f aca="false">((B194+L194)/(1-AI194))-(B194+L194)</f>
        <v>0.000648298217179905</v>
      </c>
      <c r="AM194" s="0" t="n">
        <f aca="false">AJ194+AK194</f>
        <v>0.1848</v>
      </c>
      <c r="AO194" s="0" t="n">
        <f aca="false">[1]Tables!M$13</f>
        <v>-0.05</v>
      </c>
      <c r="AP194" s="0" t="n">
        <f aca="false">[1]Tables!N$13</f>
        <v>0.0782</v>
      </c>
      <c r="AQ194" s="0" t="n">
        <f aca="false">[1]Tables!O$13</f>
        <v>0.51</v>
      </c>
      <c r="AR194" s="0" t="n">
        <f aca="false">[1]Tables!P$13</f>
        <v>0.22</v>
      </c>
      <c r="AS194" s="0" t="n">
        <f aca="false">[1]Tables!Q$13</f>
        <v>0.011</v>
      </c>
      <c r="AT194" s="0" t="n">
        <f aca="false">(($B194+AO194)/(1-AP194))-($B194+AO194)</f>
        <v>-0.00424170101974399</v>
      </c>
      <c r="AU194" s="0" t="n">
        <f aca="false">AQ194+AR194+AS194</f>
        <v>0.741</v>
      </c>
      <c r="AW194" s="0" t="n">
        <f aca="false">[1]Tables!R$13</f>
        <v>0.0089</v>
      </c>
      <c r="AX194" s="0" t="n">
        <f aca="false">[1]Tables!S$13</f>
        <v>0.2176</v>
      </c>
      <c r="AY194" s="0" t="n">
        <f aca="false">[1]Tables!T$13</f>
        <v>0</v>
      </c>
      <c r="AZ194" s="0" t="n">
        <f aca="false">((B194+Z194)/(1-AW194))-(B194+Z194)</f>
        <v>0</v>
      </c>
      <c r="BA194" s="0" t="n">
        <f aca="false">AX194+AY194</f>
        <v>0.2176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0.96</v>
      </c>
      <c r="E195" s="41" t="n">
        <f aca="false">+[1]TETCO_TRANSCO!E195</f>
        <v>0.91</v>
      </c>
      <c r="F195" s="42" t="n">
        <f aca="false">+[1]TETCO_TRANSCO!F195</f>
        <v>0.05</v>
      </c>
      <c r="G195" s="38" t="n">
        <f aca="false">H195+I195</f>
        <v>1.2</v>
      </c>
      <c r="H195" s="43" t="n">
        <f aca="false">+E195</f>
        <v>0.91</v>
      </c>
      <c r="I195" s="41" t="n">
        <f aca="false">+F195+Q195</f>
        <v>0.29</v>
      </c>
      <c r="J195" s="40" t="n">
        <f aca="false">K195+L195</f>
        <v>0.96</v>
      </c>
      <c r="K195" s="41" t="n">
        <f aca="false">E195</f>
        <v>0.91</v>
      </c>
      <c r="L195" s="42" t="n">
        <f aca="false">F195</f>
        <v>0.05</v>
      </c>
      <c r="M195" s="38" t="n">
        <f aca="false">N195+O195</f>
        <v>1.2</v>
      </c>
      <c r="N195" s="43" t="n">
        <f aca="false">H195</f>
        <v>0.91</v>
      </c>
      <c r="O195" s="41" t="n">
        <f aca="false">I195</f>
        <v>0.29</v>
      </c>
      <c r="P195" s="41"/>
      <c r="Q195" s="42" t="n">
        <f aca="false">VLOOKUP(MONTH(A195),tblMthAdj,2,FALSE())</f>
        <v>0.24</v>
      </c>
      <c r="AA195" s="0" t="n">
        <f aca="false">[1]Tables!E$14</f>
        <v>-0.05</v>
      </c>
      <c r="AB195" s="0" t="n">
        <f aca="false">[1]Tables!F$14</f>
        <v>0.0699</v>
      </c>
      <c r="AC195" s="0" t="n">
        <f aca="false">[1]Tables!G$14</f>
        <v>0.41</v>
      </c>
      <c r="AD195" s="0" t="n">
        <f aca="false">[1]Tables!H$14</f>
        <v>0.185</v>
      </c>
      <c r="AE195" s="0" t="n">
        <f aca="false">[1]Tables!I$14</f>
        <v>0.011</v>
      </c>
      <c r="AF195" s="0" t="n">
        <f aca="false">((B195+AA195)/(1-AB195))-(B195+AA195)</f>
        <v>-0.00375766046661649</v>
      </c>
      <c r="AG195" s="0" t="n">
        <f aca="false">AC195+AD195+AE195</f>
        <v>0.606</v>
      </c>
      <c r="AI195" s="0" t="n">
        <f aca="false">[1]Tables!J$14</f>
        <v>0.0128</v>
      </c>
      <c r="AJ195" s="0" t="n">
        <f aca="false">[1]Tables!K$14</f>
        <v>0.1848</v>
      </c>
      <c r="AK195" s="0" t="n">
        <f aca="false">[1]Tables!L$14</f>
        <v>0</v>
      </c>
      <c r="AL195" s="0" t="n">
        <f aca="false">((B195+L195)/(1-AI195))-(B195+L195)</f>
        <v>0.000648298217179905</v>
      </c>
      <c r="AM195" s="0" t="n">
        <f aca="false">AJ195+AK195</f>
        <v>0.1848</v>
      </c>
      <c r="AO195" s="0" t="n">
        <f aca="false">[1]Tables!M$14</f>
        <v>-0.05</v>
      </c>
      <c r="AP195" s="0" t="n">
        <f aca="false">[1]Tables!N$14</f>
        <v>0.0782</v>
      </c>
      <c r="AQ195" s="0" t="n">
        <f aca="false">[1]Tables!O$14</f>
        <v>0.51</v>
      </c>
      <c r="AR195" s="0" t="n">
        <f aca="false">[1]Tables!P$14</f>
        <v>0.22</v>
      </c>
      <c r="AS195" s="0" t="n">
        <f aca="false">[1]Tables!Q$14</f>
        <v>0.011</v>
      </c>
      <c r="AT195" s="0" t="n">
        <f aca="false">(($B195+AO195)/(1-AP195))-($B195+AO195)</f>
        <v>-0.00424170101974399</v>
      </c>
      <c r="AU195" s="0" t="n">
        <f aca="false">AQ195+AR195+AS195</f>
        <v>0.741</v>
      </c>
      <c r="AW195" s="0" t="n">
        <f aca="false">[1]Tables!R$14</f>
        <v>0.0089</v>
      </c>
      <c r="AX195" s="0" t="n">
        <f aca="false">[1]Tables!S$14</f>
        <v>0.2176</v>
      </c>
      <c r="AY195" s="0" t="n">
        <f aca="false">[1]Tables!T$14</f>
        <v>0</v>
      </c>
      <c r="AZ195" s="0" t="n">
        <f aca="false">((B195+Z195)/(1-AW195))-(B195+Z195)</f>
        <v>0</v>
      </c>
      <c r="BA195" s="0" t="n">
        <f aca="false">AX195+AY195</f>
        <v>0.2176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1.265</v>
      </c>
      <c r="E196" s="41" t="n">
        <f aca="false">+[1]TETCO_TRANSCO!E196</f>
        <v>1.215</v>
      </c>
      <c r="F196" s="42" t="n">
        <f aca="false">+[1]TETCO_TRANSCO!F196</f>
        <v>0.05</v>
      </c>
      <c r="G196" s="38" t="n">
        <f aca="false">H196+I196</f>
        <v>1.535</v>
      </c>
      <c r="H196" s="43" t="n">
        <f aca="false">+E196</f>
        <v>1.215</v>
      </c>
      <c r="I196" s="41" t="n">
        <f aca="false">+F196+Q196</f>
        <v>0.32</v>
      </c>
      <c r="J196" s="40" t="n">
        <f aca="false">K196+L196</f>
        <v>1.265</v>
      </c>
      <c r="K196" s="41" t="n">
        <f aca="false">E196</f>
        <v>1.215</v>
      </c>
      <c r="L196" s="42" t="n">
        <f aca="false">F196</f>
        <v>0.05</v>
      </c>
      <c r="M196" s="38" t="n">
        <f aca="false">N196+O196</f>
        <v>1.535</v>
      </c>
      <c r="N196" s="43" t="n">
        <f aca="false">H196</f>
        <v>1.215</v>
      </c>
      <c r="O196" s="41" t="n">
        <f aca="false">I196</f>
        <v>0.32</v>
      </c>
      <c r="P196" s="41"/>
      <c r="Q196" s="42" t="n">
        <f aca="false">VLOOKUP(MONTH(A196),tblMthAdj,2,FALSE())</f>
        <v>0.27</v>
      </c>
      <c r="AA196" s="0" t="n">
        <f aca="false">[1]Tables!E$3</f>
        <v>-0.05</v>
      </c>
      <c r="AB196" s="0" t="n">
        <f aca="false">[1]Tables!F$3</f>
        <v>0.0699</v>
      </c>
      <c r="AC196" s="0" t="n">
        <f aca="false">[1]Tables!G$3</f>
        <v>0.41</v>
      </c>
      <c r="AD196" s="0" t="n">
        <f aca="false">[1]Tables!H$3</f>
        <v>0.185</v>
      </c>
      <c r="AE196" s="0" t="n">
        <f aca="false">[1]Tables!I$3</f>
        <v>0.011</v>
      </c>
      <c r="AF196" s="0" t="n">
        <f aca="false">((B196+AA196)/(1-AB196))-(B196+AA196)</f>
        <v>-0.00375766046661649</v>
      </c>
      <c r="AG196" s="0" t="n">
        <f aca="false">AC196+AD196+AE196</f>
        <v>0.606</v>
      </c>
      <c r="AI196" s="0" t="n">
        <f aca="false">[1]Tables!J$3</f>
        <v>0.0128</v>
      </c>
      <c r="AJ196" s="0" t="n">
        <f aca="false">[1]Tables!K$3</f>
        <v>0.1848</v>
      </c>
      <c r="AK196" s="0" t="n">
        <f aca="false">[1]Tables!L$3</f>
        <v>0</v>
      </c>
      <c r="AL196" s="0" t="n">
        <f aca="false">((B196+L196)/(1-AI196))-(B196+L196)</f>
        <v>0.000648298217179905</v>
      </c>
      <c r="AM196" s="0" t="n">
        <f aca="false">AJ196+AK196</f>
        <v>0.1848</v>
      </c>
      <c r="AO196" s="0" t="n">
        <f aca="false">[1]Tables!M$3</f>
        <v>-0.05</v>
      </c>
      <c r="AP196" s="0" t="n">
        <f aca="false">[1]Tables!N$3</f>
        <v>0.0782</v>
      </c>
      <c r="AQ196" s="0" t="n">
        <f aca="false">[1]Tables!O$3</f>
        <v>0.51</v>
      </c>
      <c r="AR196" s="0" t="n">
        <f aca="false">[1]Tables!P$3</f>
        <v>0.22</v>
      </c>
      <c r="AS196" s="0" t="n">
        <f aca="false">[1]Tables!Q$3</f>
        <v>0.011</v>
      </c>
      <c r="AT196" s="0" t="n">
        <f aca="false">(($B196+AO196)/(1-AP196))-($B196+AO196)</f>
        <v>-0.00424170101974399</v>
      </c>
      <c r="AU196" s="0" t="n">
        <f aca="false">AQ196+AR196+AS196</f>
        <v>0.741</v>
      </c>
      <c r="AW196" s="0" t="n">
        <f aca="false">[1]Tables!R$3</f>
        <v>0.0089</v>
      </c>
      <c r="AX196" s="0" t="n">
        <f aca="false">[1]Tables!S$3</f>
        <v>0.2176</v>
      </c>
      <c r="AY196" s="0" t="n">
        <f aca="false">[1]Tables!T$3</f>
        <v>0</v>
      </c>
      <c r="AZ196" s="0" t="n">
        <f aca="false">((B196+Z196)/(1-AW196))-(B196+Z196)</f>
        <v>0</v>
      </c>
      <c r="BA196" s="0" t="n">
        <f aca="false">AX196+AY196</f>
        <v>0.2176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1.265</v>
      </c>
      <c r="E197" s="41" t="n">
        <f aca="false">+[1]TETCO_TRANSCO!E197</f>
        <v>1.215</v>
      </c>
      <c r="F197" s="42" t="n">
        <f aca="false">+[1]TETCO_TRANSCO!F197</f>
        <v>0.05</v>
      </c>
      <c r="G197" s="38" t="n">
        <f aca="false">H197+I197</f>
        <v>1.535</v>
      </c>
      <c r="H197" s="43" t="n">
        <f aca="false">+E197</f>
        <v>1.215</v>
      </c>
      <c r="I197" s="41" t="n">
        <f aca="false">+F197+Q197</f>
        <v>0.32</v>
      </c>
      <c r="J197" s="40" t="n">
        <f aca="false">K197+L197</f>
        <v>1.265</v>
      </c>
      <c r="K197" s="41" t="n">
        <f aca="false">E197</f>
        <v>1.215</v>
      </c>
      <c r="L197" s="42" t="n">
        <f aca="false">F197</f>
        <v>0.05</v>
      </c>
      <c r="M197" s="38" t="n">
        <f aca="false">N197+O197</f>
        <v>1.535</v>
      </c>
      <c r="N197" s="43" t="n">
        <f aca="false">H197</f>
        <v>1.215</v>
      </c>
      <c r="O197" s="41" t="n">
        <f aca="false">I197</f>
        <v>0.32</v>
      </c>
      <c r="P197" s="41"/>
      <c r="Q197" s="42" t="n">
        <f aca="false">VLOOKUP(MONTH(A197),tblMthAdj,2,FALSE())</f>
        <v>0.27</v>
      </c>
      <c r="AA197" s="0" t="n">
        <f aca="false">[1]Tables!E$4</f>
        <v>-0.05</v>
      </c>
      <c r="AB197" s="0" t="n">
        <f aca="false">[1]Tables!F$4</f>
        <v>0.0699</v>
      </c>
      <c r="AC197" s="0" t="n">
        <f aca="false">[1]Tables!G$4</f>
        <v>0.41</v>
      </c>
      <c r="AD197" s="0" t="n">
        <f aca="false">[1]Tables!H$4</f>
        <v>0.185</v>
      </c>
      <c r="AE197" s="0" t="n">
        <f aca="false">[1]Tables!I$4</f>
        <v>0.011</v>
      </c>
      <c r="AF197" s="0" t="n">
        <f aca="false">((B197+AA197)/(1-AB197))-(B197+AA197)</f>
        <v>-0.00375766046661649</v>
      </c>
      <c r="AG197" s="0" t="n">
        <f aca="false">AC197+AD197+AE197</f>
        <v>0.606</v>
      </c>
      <c r="AI197" s="0" t="n">
        <f aca="false">[1]Tables!J$4</f>
        <v>0.0128</v>
      </c>
      <c r="AJ197" s="0" t="n">
        <f aca="false">[1]Tables!K$4</f>
        <v>0.1848</v>
      </c>
      <c r="AK197" s="0" t="n">
        <f aca="false">[1]Tables!L$4</f>
        <v>0</v>
      </c>
      <c r="AL197" s="0" t="n">
        <f aca="false">((B197+L197)/(1-AI197))-(B197+L197)</f>
        <v>0.000648298217179905</v>
      </c>
      <c r="AM197" s="0" t="n">
        <f aca="false">AJ197+AK197</f>
        <v>0.1848</v>
      </c>
      <c r="AO197" s="0" t="n">
        <f aca="false">[1]Tables!M$4</f>
        <v>-0.05</v>
      </c>
      <c r="AP197" s="0" t="n">
        <f aca="false">[1]Tables!N$4</f>
        <v>0.0782</v>
      </c>
      <c r="AQ197" s="0" t="n">
        <f aca="false">[1]Tables!O$4</f>
        <v>0.51</v>
      </c>
      <c r="AR197" s="0" t="n">
        <f aca="false">[1]Tables!P$4</f>
        <v>0.22</v>
      </c>
      <c r="AS197" s="0" t="n">
        <f aca="false">[1]Tables!Q$4</f>
        <v>0.011</v>
      </c>
      <c r="AT197" s="0" t="n">
        <f aca="false">(($B197+AO197)/(1-AP197))-($B197+AO197)</f>
        <v>-0.00424170101974399</v>
      </c>
      <c r="AU197" s="0" t="n">
        <f aca="false">AQ197+AR197+AS197</f>
        <v>0.741</v>
      </c>
      <c r="AW197" s="0" t="n">
        <f aca="false">[1]Tables!R$4</f>
        <v>0.0089</v>
      </c>
      <c r="AX197" s="0" t="n">
        <f aca="false">[1]Tables!S$4</f>
        <v>0.2176</v>
      </c>
      <c r="AY197" s="0" t="n">
        <f aca="false">[1]Tables!T$4</f>
        <v>0</v>
      </c>
      <c r="AZ197" s="0" t="n">
        <f aca="false">((B197+Z197)/(1-AW197))-(B197+Z197)</f>
        <v>0</v>
      </c>
      <c r="BA197" s="0" t="n">
        <f aca="false">AX197+AY197</f>
        <v>0.2176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0.705</v>
      </c>
      <c r="E198" s="41" t="n">
        <f aca="false">+[1]TETCO_TRANSCO!E198</f>
        <v>0.655</v>
      </c>
      <c r="F198" s="42" t="n">
        <f aca="false">+[1]TETCO_TRANSCO!F198</f>
        <v>0.05</v>
      </c>
      <c r="G198" s="38" t="n">
        <f aca="false">H198+I198</f>
        <v>0.805</v>
      </c>
      <c r="H198" s="43" t="n">
        <f aca="false">+E198</f>
        <v>0.655</v>
      </c>
      <c r="I198" s="41" t="n">
        <f aca="false">+F198+Q198</f>
        <v>0.15</v>
      </c>
      <c r="J198" s="40" t="n">
        <f aca="false">K198+L198</f>
        <v>0.705</v>
      </c>
      <c r="K198" s="41" t="n">
        <f aca="false">E198</f>
        <v>0.655</v>
      </c>
      <c r="L198" s="42" t="n">
        <f aca="false">F198</f>
        <v>0.05</v>
      </c>
      <c r="M198" s="38" t="n">
        <f aca="false">N198+O198</f>
        <v>0.805</v>
      </c>
      <c r="N198" s="43" t="n">
        <f aca="false">H198</f>
        <v>0.655</v>
      </c>
      <c r="O198" s="41" t="n">
        <f aca="false">I198</f>
        <v>0.15</v>
      </c>
      <c r="P198" s="41"/>
      <c r="Q198" s="42" t="n">
        <f aca="false">VLOOKUP(MONTH(A198),tblMthAdj,2,FALSE())</f>
        <v>0.1</v>
      </c>
      <c r="AA198" s="0" t="n">
        <f aca="false">[1]Tables!E$5</f>
        <v>-0.05</v>
      </c>
      <c r="AB198" s="0" t="n">
        <f aca="false">[1]Tables!F$5</f>
        <v>0.0699</v>
      </c>
      <c r="AC198" s="0" t="n">
        <f aca="false">[1]Tables!G$5</f>
        <v>0.41</v>
      </c>
      <c r="AD198" s="0" t="n">
        <f aca="false">[1]Tables!H$5</f>
        <v>0.185</v>
      </c>
      <c r="AE198" s="0" t="n">
        <f aca="false">[1]Tables!I$5</f>
        <v>0.011</v>
      </c>
      <c r="AF198" s="0" t="n">
        <f aca="false">((B198+AA198)/(1-AB198))-(B198+AA198)</f>
        <v>-0.00375766046661649</v>
      </c>
      <c r="AG198" s="0" t="n">
        <f aca="false">AC198+AD198+AE198</f>
        <v>0.606</v>
      </c>
      <c r="AI198" s="0" t="n">
        <f aca="false">[1]Tables!J$5</f>
        <v>0.0128</v>
      </c>
      <c r="AJ198" s="0" t="n">
        <f aca="false">[1]Tables!K$5</f>
        <v>0.1848</v>
      </c>
      <c r="AK198" s="0" t="n">
        <f aca="false">[1]Tables!L$5</f>
        <v>0</v>
      </c>
      <c r="AL198" s="0" t="n">
        <f aca="false">((B198+L198)/(1-AI198))-(B198+L198)</f>
        <v>0.000648298217179905</v>
      </c>
      <c r="AM198" s="0" t="n">
        <f aca="false">AJ198+AK198</f>
        <v>0.1848</v>
      </c>
      <c r="AO198" s="0" t="n">
        <f aca="false">[1]Tables!M$5</f>
        <v>-0.05</v>
      </c>
      <c r="AP198" s="0" t="n">
        <f aca="false">[1]Tables!N$5</f>
        <v>0.0782</v>
      </c>
      <c r="AQ198" s="0" t="n">
        <f aca="false">[1]Tables!O$5</f>
        <v>0.51</v>
      </c>
      <c r="AR198" s="0" t="n">
        <f aca="false">[1]Tables!P$5</f>
        <v>0.22</v>
      </c>
      <c r="AS198" s="0" t="n">
        <f aca="false">[1]Tables!Q$5</f>
        <v>0.011</v>
      </c>
      <c r="AT198" s="0" t="n">
        <f aca="false">(($B198+AO198)/(1-AP198))-($B198+AO198)</f>
        <v>-0.00424170101974399</v>
      </c>
      <c r="AU198" s="0" t="n">
        <f aca="false">AQ198+AR198+AS198</f>
        <v>0.741</v>
      </c>
      <c r="AW198" s="0" t="n">
        <f aca="false">[1]Tables!R$5</f>
        <v>0.0089</v>
      </c>
      <c r="AX198" s="0" t="n">
        <f aca="false">[1]Tables!S$5</f>
        <v>0.2176</v>
      </c>
      <c r="AY198" s="0" t="n">
        <f aca="false">[1]Tables!T$5</f>
        <v>0</v>
      </c>
      <c r="AZ198" s="0" t="n">
        <f aca="false">((B198+Z198)/(1-AW198))-(B198+Z198)</f>
        <v>0</v>
      </c>
      <c r="BA198" s="0" t="n">
        <f aca="false">AX198+AY198</f>
        <v>0.2176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0.455</v>
      </c>
      <c r="E199" s="41" t="n">
        <f aca="false">+[1]TETCO_TRANSCO!E199</f>
        <v>0.435</v>
      </c>
      <c r="F199" s="42" t="n">
        <f aca="false">+[1]TETCO_TRANSCO!F199</f>
        <v>0.02</v>
      </c>
      <c r="G199" s="38" t="n">
        <f aca="false">H199+I199</f>
        <v>0.485</v>
      </c>
      <c r="H199" s="43" t="n">
        <f aca="false">+E199</f>
        <v>0.435</v>
      </c>
      <c r="I199" s="41" t="n">
        <f aca="false">+F199+Q199</f>
        <v>0.05</v>
      </c>
      <c r="J199" s="40" t="n">
        <f aca="false">K199+L199</f>
        <v>0.455</v>
      </c>
      <c r="K199" s="41" t="n">
        <f aca="false">E199</f>
        <v>0.435</v>
      </c>
      <c r="L199" s="42" t="n">
        <f aca="false">F199</f>
        <v>0.02</v>
      </c>
      <c r="M199" s="38" t="n">
        <f aca="false">N199+O199</f>
        <v>0.485</v>
      </c>
      <c r="N199" s="43" t="n">
        <f aca="false">H199</f>
        <v>0.435</v>
      </c>
      <c r="O199" s="41" t="n">
        <f aca="false">I199</f>
        <v>0.05</v>
      </c>
      <c r="P199" s="41"/>
      <c r="Q199" s="42" t="n">
        <f aca="false">VLOOKUP(MONTH(A199),tblMthAdj,2,FALSE())</f>
        <v>0.03</v>
      </c>
      <c r="AA199" s="0" t="n">
        <f aca="false">[1]Tables!E$6</f>
        <v>-0.07</v>
      </c>
      <c r="AB199" s="0" t="n">
        <f aca="false">[1]Tables!F$6</f>
        <v>0.0597</v>
      </c>
      <c r="AC199" s="0" t="n">
        <f aca="false">[1]Tables!G$6</f>
        <v>0.04</v>
      </c>
      <c r="AD199" s="0" t="n">
        <f aca="false">[1]Tables!H$6</f>
        <v>0.185</v>
      </c>
      <c r="AE199" s="0" t="n">
        <f aca="false">[1]Tables!I$6</f>
        <v>0.011</v>
      </c>
      <c r="AF199" s="0" t="n">
        <f aca="false">((B199+AA199)/(1-AB199))-(B199+AA199)</f>
        <v>-0.00444432627884718</v>
      </c>
      <c r="AG199" s="0" t="n">
        <f aca="false">AC199+AD199+AE199</f>
        <v>0.236</v>
      </c>
      <c r="AI199" s="0" t="n">
        <f aca="false">[1]Tables!J$6</f>
        <v>0</v>
      </c>
      <c r="AJ199" s="0" t="n">
        <f aca="false">[1]Tables!K$6</f>
        <v>0</v>
      </c>
      <c r="AK199" s="0" t="n">
        <f aca="false">[1]Tables!L$6</f>
        <v>0</v>
      </c>
      <c r="AL199" s="0" t="n">
        <f aca="false">((B199+L199)/(1-AI199))-(B199+L199)</f>
        <v>0</v>
      </c>
      <c r="AM199" s="0" t="n">
        <f aca="false">AJ199+AK199</f>
        <v>0</v>
      </c>
      <c r="AO199" s="0" t="n">
        <f aca="false">[1]Tables!M$6</f>
        <v>-0.07</v>
      </c>
      <c r="AP199" s="0" t="n">
        <f aca="false">[1]Tables!N$6</f>
        <v>0.0667</v>
      </c>
      <c r="AQ199" s="0" t="n">
        <f aca="false">[1]Tables!O$6</f>
        <v>0.04</v>
      </c>
      <c r="AR199" s="0" t="n">
        <f aca="false">[1]Tables!P$6</f>
        <v>0.22</v>
      </c>
      <c r="AS199" s="0" t="n">
        <f aca="false">[1]Tables!Q$6</f>
        <v>0.011</v>
      </c>
      <c r="AT199" s="0" t="n">
        <f aca="false">(($B199+AO199)/(1-AP199))-($B199+AO199)</f>
        <v>-0.00500267866709525</v>
      </c>
      <c r="AU199" s="0" t="n">
        <f aca="false">AQ199+AR199+AS199</f>
        <v>0.271</v>
      </c>
      <c r="AW199" s="0" t="n">
        <f aca="false">[1]Tables!R$6</f>
        <v>0</v>
      </c>
      <c r="AX199" s="0" t="n">
        <f aca="false">[1]Tables!S$6</f>
        <v>0</v>
      </c>
      <c r="AY199" s="0" t="n">
        <f aca="false">[1]Tables!T$6</f>
        <v>0</v>
      </c>
      <c r="AZ199" s="0" t="n">
        <f aca="false">((B199+Z199)/(1-AW199))-(B199+Z199)</f>
        <v>0</v>
      </c>
      <c r="BA199" s="0" t="n">
        <f aca="false">AX199+AY199</f>
        <v>0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0.405</v>
      </c>
      <c r="E200" s="41" t="n">
        <f aca="false">+[1]TETCO_TRANSCO!E200</f>
        <v>0.385</v>
      </c>
      <c r="F200" s="42" t="n">
        <f aca="false">+[1]TETCO_TRANSCO!F200</f>
        <v>0.02</v>
      </c>
      <c r="G200" s="38" t="n">
        <f aca="false">H200+I200</f>
        <v>0.435</v>
      </c>
      <c r="H200" s="43" t="n">
        <f aca="false">+E200</f>
        <v>0.385</v>
      </c>
      <c r="I200" s="41" t="n">
        <f aca="false">+F200+Q200</f>
        <v>0.05</v>
      </c>
      <c r="J200" s="40" t="n">
        <f aca="false">K200+L200</f>
        <v>0.405</v>
      </c>
      <c r="K200" s="41" t="n">
        <f aca="false">E200</f>
        <v>0.385</v>
      </c>
      <c r="L200" s="42" t="n">
        <f aca="false">F200</f>
        <v>0.02</v>
      </c>
      <c r="M200" s="38" t="n">
        <f aca="false">N200+O200</f>
        <v>0.435</v>
      </c>
      <c r="N200" s="43" t="n">
        <f aca="false">H200</f>
        <v>0.385</v>
      </c>
      <c r="O200" s="41" t="n">
        <f aca="false">I200</f>
        <v>0.05</v>
      </c>
      <c r="P200" s="41"/>
      <c r="Q200" s="42" t="n">
        <f aca="false">VLOOKUP(MONTH(A200),tblMthAdj,2,FALSE())</f>
        <v>0.03</v>
      </c>
      <c r="AA200" s="0" t="n">
        <f aca="false">[1]Tables!E$7</f>
        <v>-0.07</v>
      </c>
      <c r="AB200" s="0" t="n">
        <f aca="false">[1]Tables!F$7</f>
        <v>0.0597</v>
      </c>
      <c r="AC200" s="0" t="n">
        <f aca="false">[1]Tables!G$7</f>
        <v>0.02</v>
      </c>
      <c r="AD200" s="0" t="n">
        <f aca="false">[1]Tables!H$7</f>
        <v>0.185</v>
      </c>
      <c r="AE200" s="0" t="n">
        <f aca="false">[1]Tables!I$7</f>
        <v>0.011</v>
      </c>
      <c r="AF200" s="0" t="n">
        <f aca="false">((B200+AA200)/(1-AB200))-(B200+AA200)</f>
        <v>-0.00444432627884718</v>
      </c>
      <c r="AG200" s="0" t="n">
        <f aca="false">AC200+AD200+AE200</f>
        <v>0.216</v>
      </c>
      <c r="AI200" s="0" t="n">
        <f aca="false">[1]Tables!J$7</f>
        <v>0</v>
      </c>
      <c r="AJ200" s="0" t="n">
        <f aca="false">[1]Tables!K$7</f>
        <v>0</v>
      </c>
      <c r="AK200" s="0" t="n">
        <f aca="false">[1]Tables!L$7</f>
        <v>0</v>
      </c>
      <c r="AL200" s="0" t="n">
        <f aca="false">((B200+L200)/(1-AI200))-(B200+L200)</f>
        <v>0</v>
      </c>
      <c r="AM200" s="0" t="n">
        <f aca="false">AJ200+AK200</f>
        <v>0</v>
      </c>
      <c r="AO200" s="0" t="n">
        <f aca="false">[1]Tables!M$7</f>
        <v>-0.07</v>
      </c>
      <c r="AP200" s="0" t="n">
        <f aca="false">[1]Tables!N$7</f>
        <v>0.0667</v>
      </c>
      <c r="AQ200" s="0" t="n">
        <f aca="false">[1]Tables!O$7</f>
        <v>0.02</v>
      </c>
      <c r="AR200" s="0" t="n">
        <f aca="false">[1]Tables!P$7</f>
        <v>0.22</v>
      </c>
      <c r="AS200" s="0" t="n">
        <f aca="false">[1]Tables!Q$7</f>
        <v>0.011</v>
      </c>
      <c r="AT200" s="0" t="n">
        <f aca="false">(($B200+AO200)/(1-AP200))-($B200+AO200)</f>
        <v>-0.00500267866709525</v>
      </c>
      <c r="AU200" s="0" t="n">
        <f aca="false">AQ200+AR200+AS200</f>
        <v>0.251</v>
      </c>
      <c r="AW200" s="0" t="n">
        <f aca="false">[1]Tables!R$7</f>
        <v>0</v>
      </c>
      <c r="AX200" s="0" t="n">
        <f aca="false">[1]Tables!S$7</f>
        <v>0</v>
      </c>
      <c r="AY200" s="0" t="n">
        <f aca="false">[1]Tables!T$7</f>
        <v>0</v>
      </c>
      <c r="AZ200" s="0" t="n">
        <f aca="false">((B200+Z200)/(1-AW200))-(B200+Z200)</f>
        <v>0</v>
      </c>
      <c r="BA200" s="0" t="n">
        <f aca="false">AX200+AY200</f>
        <v>0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0.405</v>
      </c>
      <c r="E201" s="41" t="n">
        <f aca="false">+[1]TETCO_TRANSCO!E201</f>
        <v>0.385</v>
      </c>
      <c r="F201" s="42" t="n">
        <f aca="false">+[1]TETCO_TRANSCO!F201</f>
        <v>0.02</v>
      </c>
      <c r="G201" s="38" t="n">
        <f aca="false">H201+I201</f>
        <v>0.445</v>
      </c>
      <c r="H201" s="43" t="n">
        <f aca="false">+E201</f>
        <v>0.385</v>
      </c>
      <c r="I201" s="41" t="n">
        <f aca="false">+F201+Q201</f>
        <v>0.06</v>
      </c>
      <c r="J201" s="40" t="n">
        <f aca="false">K201+L201</f>
        <v>0.405</v>
      </c>
      <c r="K201" s="41" t="n">
        <f aca="false">E201</f>
        <v>0.385</v>
      </c>
      <c r="L201" s="42" t="n">
        <f aca="false">F201</f>
        <v>0.02</v>
      </c>
      <c r="M201" s="38" t="n">
        <f aca="false">N201+O201</f>
        <v>0.445</v>
      </c>
      <c r="N201" s="43" t="n">
        <f aca="false">H201</f>
        <v>0.385</v>
      </c>
      <c r="O201" s="41" t="n">
        <f aca="false">I201</f>
        <v>0.06</v>
      </c>
      <c r="P201" s="41"/>
      <c r="Q201" s="42" t="n">
        <f aca="false">VLOOKUP(MONTH(A201),tblMthAdj,2,FALSE())</f>
        <v>0.04</v>
      </c>
      <c r="AA201" s="0" t="n">
        <f aca="false">[1]Tables!E$8</f>
        <v>-0.07</v>
      </c>
      <c r="AB201" s="0" t="n">
        <f aca="false">[1]Tables!F$8</f>
        <v>0.0597</v>
      </c>
      <c r="AC201" s="0" t="n">
        <f aca="false">[1]Tables!G$8</f>
        <v>0.02</v>
      </c>
      <c r="AD201" s="0" t="n">
        <f aca="false">[1]Tables!H$8</f>
        <v>0.185</v>
      </c>
      <c r="AE201" s="0" t="n">
        <f aca="false">[1]Tables!I$8</f>
        <v>0.011</v>
      </c>
      <c r="AF201" s="0" t="n">
        <f aca="false">((B201+AA201)/(1-AB201))-(B201+AA201)</f>
        <v>-0.00444432627884718</v>
      </c>
      <c r="AG201" s="0" t="n">
        <f aca="false">AC201+AD201+AE201</f>
        <v>0.216</v>
      </c>
      <c r="AI201" s="0" t="n">
        <f aca="false">[1]Tables!J$8</f>
        <v>0</v>
      </c>
      <c r="AJ201" s="0" t="n">
        <f aca="false">[1]Tables!K$8</f>
        <v>0</v>
      </c>
      <c r="AK201" s="0" t="n">
        <f aca="false">[1]Tables!L$8</f>
        <v>0</v>
      </c>
      <c r="AL201" s="0" t="n">
        <f aca="false">((B201+L201)/(1-AI201))-(B201+L201)</f>
        <v>0</v>
      </c>
      <c r="AM201" s="0" t="n">
        <f aca="false">AJ201+AK201</f>
        <v>0</v>
      </c>
      <c r="AO201" s="0" t="n">
        <f aca="false">[1]Tables!M$8</f>
        <v>-0.07</v>
      </c>
      <c r="AP201" s="0" t="n">
        <f aca="false">[1]Tables!N$8</f>
        <v>0.0667</v>
      </c>
      <c r="AQ201" s="0" t="n">
        <f aca="false">[1]Tables!O$8</f>
        <v>0.02</v>
      </c>
      <c r="AR201" s="0" t="n">
        <f aca="false">[1]Tables!P$8</f>
        <v>0.22</v>
      </c>
      <c r="AS201" s="0" t="n">
        <f aca="false">[1]Tables!Q$8</f>
        <v>0.011</v>
      </c>
      <c r="AT201" s="0" t="n">
        <f aca="false">(($B201+AO201)/(1-AP201))-($B201+AO201)</f>
        <v>-0.00500267866709525</v>
      </c>
      <c r="AU201" s="0" t="n">
        <f aca="false">AQ201+AR201+AS201</f>
        <v>0.251</v>
      </c>
      <c r="AW201" s="0" t="n">
        <f aca="false">[1]Tables!R$8</f>
        <v>0</v>
      </c>
      <c r="AX201" s="0" t="n">
        <f aca="false">[1]Tables!S$8</f>
        <v>0</v>
      </c>
      <c r="AY201" s="0" t="n">
        <f aca="false">[1]Tables!T$8</f>
        <v>0</v>
      </c>
      <c r="AZ201" s="0" t="n">
        <f aca="false">((B201+Z201)/(1-AW201))-(B201+Z201)</f>
        <v>0</v>
      </c>
      <c r="BA201" s="0" t="n">
        <f aca="false">AX201+AY201</f>
        <v>0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0.4175</v>
      </c>
      <c r="E202" s="41" t="n">
        <f aca="false">+[1]TETCO_TRANSCO!E202</f>
        <v>0.3975</v>
      </c>
      <c r="F202" s="42" t="n">
        <f aca="false">+[1]TETCO_TRANSCO!F202</f>
        <v>0.02</v>
      </c>
      <c r="G202" s="38" t="n">
        <f aca="false">H202+I202</f>
        <v>0.4675</v>
      </c>
      <c r="H202" s="43" t="n">
        <f aca="false">+E202</f>
        <v>0.3975</v>
      </c>
      <c r="I202" s="41" t="n">
        <f aca="false">+F202+Q202</f>
        <v>0.07</v>
      </c>
      <c r="J202" s="40" t="n">
        <f aca="false">K202+L202</f>
        <v>0.4175</v>
      </c>
      <c r="K202" s="41" t="n">
        <f aca="false">E202</f>
        <v>0.3975</v>
      </c>
      <c r="L202" s="42" t="n">
        <f aca="false">F202</f>
        <v>0.02</v>
      </c>
      <c r="M202" s="38" t="n">
        <f aca="false">N202+O202</f>
        <v>0.4675</v>
      </c>
      <c r="N202" s="43" t="n">
        <f aca="false">H202</f>
        <v>0.3975</v>
      </c>
      <c r="O202" s="41" t="n">
        <f aca="false">I202</f>
        <v>0.07</v>
      </c>
      <c r="P202" s="41"/>
      <c r="Q202" s="42" t="n">
        <f aca="false">VLOOKUP(MONTH(A202),tblMthAdj,2,FALSE())</f>
        <v>0.05</v>
      </c>
      <c r="AA202" s="0" t="n">
        <f aca="false">[1]Tables!E$9</f>
        <v>-0.07</v>
      </c>
      <c r="AB202" s="0" t="n">
        <f aca="false">[1]Tables!F$9</f>
        <v>0.0597</v>
      </c>
      <c r="AC202" s="0" t="n">
        <f aca="false">[1]Tables!G$9</f>
        <v>0.02</v>
      </c>
      <c r="AD202" s="0" t="n">
        <f aca="false">[1]Tables!H$9</f>
        <v>0.185</v>
      </c>
      <c r="AE202" s="0" t="n">
        <f aca="false">[1]Tables!I$9</f>
        <v>0.011</v>
      </c>
      <c r="AF202" s="0" t="n">
        <f aca="false">((B202+AA202)/(1-AB202))-(B202+AA202)</f>
        <v>-0.00444432627884718</v>
      </c>
      <c r="AG202" s="0" t="n">
        <f aca="false">AC202+AD202+AE202</f>
        <v>0.216</v>
      </c>
      <c r="AI202" s="0" t="n">
        <f aca="false">[1]Tables!J$9</f>
        <v>0</v>
      </c>
      <c r="AJ202" s="0" t="n">
        <f aca="false">[1]Tables!K$9</f>
        <v>0</v>
      </c>
      <c r="AK202" s="0" t="n">
        <f aca="false">[1]Tables!L$9</f>
        <v>0</v>
      </c>
      <c r="AL202" s="0" t="n">
        <f aca="false">((B202+L202)/(1-AI202))-(B202+L202)</f>
        <v>0</v>
      </c>
      <c r="AM202" s="0" t="n">
        <f aca="false">AJ202+AK202</f>
        <v>0</v>
      </c>
      <c r="AO202" s="0" t="n">
        <f aca="false">[1]Tables!M$9</f>
        <v>-0.07</v>
      </c>
      <c r="AP202" s="0" t="n">
        <f aca="false">[1]Tables!N$9</f>
        <v>0.0667</v>
      </c>
      <c r="AQ202" s="0" t="n">
        <f aca="false">[1]Tables!O$9</f>
        <v>0.02</v>
      </c>
      <c r="AR202" s="0" t="n">
        <f aca="false">[1]Tables!P$9</f>
        <v>0.22</v>
      </c>
      <c r="AS202" s="0" t="n">
        <f aca="false">[1]Tables!Q$9</f>
        <v>0.011</v>
      </c>
      <c r="AT202" s="0" t="n">
        <f aca="false">(($B202+AO202)/(1-AP202))-($B202+AO202)</f>
        <v>-0.00500267866709525</v>
      </c>
      <c r="AU202" s="0" t="n">
        <f aca="false">AQ202+AR202+AS202</f>
        <v>0.251</v>
      </c>
      <c r="AW202" s="0" t="n">
        <f aca="false">[1]Tables!R$9</f>
        <v>0</v>
      </c>
      <c r="AX202" s="0" t="n">
        <f aca="false">[1]Tables!S$9</f>
        <v>0</v>
      </c>
      <c r="AY202" s="0" t="n">
        <f aca="false">[1]Tables!T$9</f>
        <v>0</v>
      </c>
      <c r="AZ202" s="0" t="n">
        <f aca="false">((B202+Z202)/(1-AW202))-(B202+Z202)</f>
        <v>0</v>
      </c>
      <c r="BA202" s="0" t="n">
        <f aca="false">AX202+AY202</f>
        <v>0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0.42</v>
      </c>
      <c r="E203" s="41" t="n">
        <f aca="false">+[1]TETCO_TRANSCO!E203</f>
        <v>0.4</v>
      </c>
      <c r="F203" s="42" t="n">
        <f aca="false">+[1]TETCO_TRANSCO!F203</f>
        <v>0.02</v>
      </c>
      <c r="G203" s="38" t="n">
        <f aca="false">H203+I203</f>
        <v>0.47</v>
      </c>
      <c r="H203" s="43" t="n">
        <f aca="false">+E203</f>
        <v>0.4</v>
      </c>
      <c r="I203" s="41" t="n">
        <f aca="false">+F203+Q203</f>
        <v>0.07</v>
      </c>
      <c r="J203" s="40" t="n">
        <f aca="false">K203+L203</f>
        <v>0.42</v>
      </c>
      <c r="K203" s="41" t="n">
        <f aca="false">E203</f>
        <v>0.4</v>
      </c>
      <c r="L203" s="42" t="n">
        <f aca="false">F203</f>
        <v>0.02</v>
      </c>
      <c r="M203" s="38" t="n">
        <f aca="false">N203+O203</f>
        <v>0.47</v>
      </c>
      <c r="N203" s="43" t="n">
        <f aca="false">H203</f>
        <v>0.4</v>
      </c>
      <c r="O203" s="41" t="n">
        <f aca="false">I203</f>
        <v>0.07</v>
      </c>
      <c r="P203" s="41"/>
      <c r="Q203" s="42" t="n">
        <f aca="false">VLOOKUP(MONTH(A203),tblMthAdj,2,FALSE())</f>
        <v>0.05</v>
      </c>
      <c r="AA203" s="0" t="n">
        <f aca="false">[1]Tables!E$10</f>
        <v>-0.07</v>
      </c>
      <c r="AB203" s="0" t="n">
        <f aca="false">[1]Tables!F$10</f>
        <v>0.0597</v>
      </c>
      <c r="AC203" s="0" t="n">
        <f aca="false">[1]Tables!G$10</f>
        <v>0.02</v>
      </c>
      <c r="AD203" s="0" t="n">
        <f aca="false">[1]Tables!H$10</f>
        <v>0.185</v>
      </c>
      <c r="AE203" s="0" t="n">
        <f aca="false">[1]Tables!I$10</f>
        <v>0.011</v>
      </c>
      <c r="AF203" s="0" t="n">
        <f aca="false">((B203+AA203)/(1-AB203))-(B203+AA203)</f>
        <v>-0.00444432627884718</v>
      </c>
      <c r="AG203" s="0" t="n">
        <f aca="false">AC203+AD203+AE203</f>
        <v>0.216</v>
      </c>
      <c r="AI203" s="0" t="n">
        <f aca="false">[1]Tables!J$10</f>
        <v>0</v>
      </c>
      <c r="AJ203" s="0" t="n">
        <f aca="false">[1]Tables!K$10</f>
        <v>0</v>
      </c>
      <c r="AK203" s="0" t="n">
        <f aca="false">[1]Tables!L$10</f>
        <v>0</v>
      </c>
      <c r="AL203" s="0" t="n">
        <f aca="false">((B203+L203)/(1-AI203))-(B203+L203)</f>
        <v>0</v>
      </c>
      <c r="AM203" s="0" t="n">
        <f aca="false">AJ203+AK203</f>
        <v>0</v>
      </c>
      <c r="AO203" s="0" t="n">
        <f aca="false">[1]Tables!M$10</f>
        <v>-0.07</v>
      </c>
      <c r="AP203" s="0" t="n">
        <f aca="false">[1]Tables!N$10</f>
        <v>0.0667</v>
      </c>
      <c r="AQ203" s="0" t="n">
        <f aca="false">[1]Tables!O$10</f>
        <v>0.02</v>
      </c>
      <c r="AR203" s="0" t="n">
        <f aca="false">[1]Tables!P$10</f>
        <v>0.22</v>
      </c>
      <c r="AS203" s="0" t="n">
        <f aca="false">[1]Tables!Q$10</f>
        <v>0.011</v>
      </c>
      <c r="AT203" s="0" t="n">
        <f aca="false">(($B203+AO203)/(1-AP203))-($B203+AO203)</f>
        <v>-0.00500267866709525</v>
      </c>
      <c r="AU203" s="0" t="n">
        <f aca="false">AQ203+AR203+AS203</f>
        <v>0.251</v>
      </c>
      <c r="AW203" s="0" t="n">
        <f aca="false">[1]Tables!R$10</f>
        <v>0</v>
      </c>
      <c r="AX203" s="0" t="n">
        <f aca="false">[1]Tables!S$10</f>
        <v>0</v>
      </c>
      <c r="AY203" s="0" t="n">
        <f aca="false">[1]Tables!T$10</f>
        <v>0</v>
      </c>
      <c r="AZ203" s="0" t="n">
        <f aca="false">((B203+Z203)/(1-AW203))-(B203+Z203)</f>
        <v>0</v>
      </c>
      <c r="BA203" s="0" t="n">
        <f aca="false">AX203+AY203</f>
        <v>0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0.4175</v>
      </c>
      <c r="E204" s="41" t="n">
        <f aca="false">+[1]TETCO_TRANSCO!E204</f>
        <v>0.3975</v>
      </c>
      <c r="F204" s="42" t="n">
        <f aca="false">+[1]TETCO_TRANSCO!F204</f>
        <v>0.02</v>
      </c>
      <c r="G204" s="38" t="n">
        <f aca="false">H204+I204</f>
        <v>0.4475</v>
      </c>
      <c r="H204" s="43" t="n">
        <f aca="false">+E204</f>
        <v>0.3975</v>
      </c>
      <c r="I204" s="41" t="n">
        <f aca="false">+F204+Q204</f>
        <v>0.05</v>
      </c>
      <c r="J204" s="40" t="n">
        <f aca="false">K204+L204</f>
        <v>0.4175</v>
      </c>
      <c r="K204" s="41" t="n">
        <f aca="false">E204</f>
        <v>0.3975</v>
      </c>
      <c r="L204" s="42" t="n">
        <f aca="false">F204</f>
        <v>0.02</v>
      </c>
      <c r="M204" s="38" t="n">
        <f aca="false">N204+O204</f>
        <v>0.4475</v>
      </c>
      <c r="N204" s="43" t="n">
        <f aca="false">H204</f>
        <v>0.3975</v>
      </c>
      <c r="O204" s="41" t="n">
        <f aca="false">I204</f>
        <v>0.05</v>
      </c>
      <c r="P204" s="41"/>
      <c r="Q204" s="42" t="n">
        <f aca="false">VLOOKUP(MONTH(A204),tblMthAdj,2,FALSE())</f>
        <v>0.03</v>
      </c>
      <c r="AA204" s="0" t="n">
        <f aca="false">[1]Tables!E$11</f>
        <v>-0.07</v>
      </c>
      <c r="AB204" s="0" t="n">
        <f aca="false">[1]Tables!F$11</f>
        <v>0.0597</v>
      </c>
      <c r="AC204" s="0" t="n">
        <f aca="false">[1]Tables!G$11</f>
        <v>0.02</v>
      </c>
      <c r="AD204" s="0" t="n">
        <f aca="false">[1]Tables!H$11</f>
        <v>0.185</v>
      </c>
      <c r="AE204" s="0" t="n">
        <f aca="false">[1]Tables!I$11</f>
        <v>0.011</v>
      </c>
      <c r="AF204" s="0" t="n">
        <f aca="false">((B204+AA204)/(1-AB204))-(B204+AA204)</f>
        <v>-0.00444432627884718</v>
      </c>
      <c r="AG204" s="0" t="n">
        <f aca="false">AC204+AD204+AE204</f>
        <v>0.216</v>
      </c>
      <c r="AI204" s="0" t="n">
        <f aca="false">[1]Tables!J$11</f>
        <v>0</v>
      </c>
      <c r="AJ204" s="0" t="n">
        <f aca="false">[1]Tables!K$11</f>
        <v>0</v>
      </c>
      <c r="AK204" s="0" t="n">
        <f aca="false">[1]Tables!L$11</f>
        <v>0</v>
      </c>
      <c r="AL204" s="0" t="n">
        <f aca="false">((B204+L204)/(1-AI204))-(B204+L204)</f>
        <v>0</v>
      </c>
      <c r="AM204" s="0" t="n">
        <f aca="false">AJ204+AK204</f>
        <v>0</v>
      </c>
      <c r="AO204" s="0" t="n">
        <f aca="false">[1]Tables!M$11</f>
        <v>-0.07</v>
      </c>
      <c r="AP204" s="0" t="n">
        <f aca="false">[1]Tables!N$11</f>
        <v>0.0667</v>
      </c>
      <c r="AQ204" s="0" t="n">
        <f aca="false">[1]Tables!O$11</f>
        <v>0.02</v>
      </c>
      <c r="AR204" s="0" t="n">
        <f aca="false">[1]Tables!P$11</f>
        <v>0.22</v>
      </c>
      <c r="AS204" s="0" t="n">
        <f aca="false">[1]Tables!Q$11</f>
        <v>0.011</v>
      </c>
      <c r="AT204" s="0" t="n">
        <f aca="false">(($B204+AO204)/(1-AP204))-($B204+AO204)</f>
        <v>-0.00500267866709525</v>
      </c>
      <c r="AU204" s="0" t="n">
        <f aca="false">AQ204+AR204+AS204</f>
        <v>0.251</v>
      </c>
      <c r="AW204" s="0" t="n">
        <f aca="false">[1]Tables!R$11</f>
        <v>0</v>
      </c>
      <c r="AX204" s="0" t="n">
        <f aca="false">[1]Tables!S$11</f>
        <v>0</v>
      </c>
      <c r="AY204" s="0" t="n">
        <f aca="false">[1]Tables!T$11</f>
        <v>0</v>
      </c>
      <c r="AZ204" s="0" t="n">
        <f aca="false">((B204+Z204)/(1-AW204))-(B204+Z204)</f>
        <v>0</v>
      </c>
      <c r="BA204" s="0" t="n">
        <f aca="false">AX204+AY204</f>
        <v>0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0.42</v>
      </c>
      <c r="E205" s="41" t="n">
        <f aca="false">+[1]TETCO_TRANSCO!E205</f>
        <v>0.4</v>
      </c>
      <c r="F205" s="42" t="n">
        <f aca="false">+[1]TETCO_TRANSCO!F205</f>
        <v>0.02</v>
      </c>
      <c r="G205" s="38" t="n">
        <f aca="false">H205+I205</f>
        <v>0.45</v>
      </c>
      <c r="H205" s="43" t="n">
        <f aca="false">+E205</f>
        <v>0.4</v>
      </c>
      <c r="I205" s="41" t="n">
        <f aca="false">+F205+Q205</f>
        <v>0.05</v>
      </c>
      <c r="J205" s="40" t="n">
        <f aca="false">K205+L205</f>
        <v>0.42</v>
      </c>
      <c r="K205" s="41" t="n">
        <f aca="false">E205</f>
        <v>0.4</v>
      </c>
      <c r="L205" s="42" t="n">
        <f aca="false">F205</f>
        <v>0.02</v>
      </c>
      <c r="M205" s="38" t="n">
        <f aca="false">N205+O205</f>
        <v>0.45</v>
      </c>
      <c r="N205" s="43" t="n">
        <f aca="false">H205</f>
        <v>0.4</v>
      </c>
      <c r="O205" s="41" t="n">
        <f aca="false">I205</f>
        <v>0.05</v>
      </c>
      <c r="P205" s="41"/>
      <c r="Q205" s="42" t="n">
        <f aca="false">VLOOKUP(MONTH(A205),tblMthAdj,2,FALSE())</f>
        <v>0.03</v>
      </c>
      <c r="AA205" s="0" t="n">
        <f aca="false">[1]Tables!E$12</f>
        <v>-0.07</v>
      </c>
      <c r="AB205" s="0" t="n">
        <f aca="false">[1]Tables!F$12</f>
        <v>0.0597</v>
      </c>
      <c r="AC205" s="0" t="n">
        <f aca="false">[1]Tables!G$12</f>
        <v>0.04</v>
      </c>
      <c r="AD205" s="0" t="n">
        <f aca="false">[1]Tables!H$12</f>
        <v>0.185</v>
      </c>
      <c r="AE205" s="0" t="n">
        <f aca="false">[1]Tables!I$12</f>
        <v>0.011</v>
      </c>
      <c r="AF205" s="0" t="n">
        <f aca="false">((B205+AA205)/(1-AB205))-(B205+AA205)</f>
        <v>-0.00444432627884718</v>
      </c>
      <c r="AG205" s="0" t="n">
        <f aca="false">AC205+AD205+AE205</f>
        <v>0.236</v>
      </c>
      <c r="AI205" s="0" t="n">
        <f aca="false">[1]Tables!J$12</f>
        <v>0</v>
      </c>
      <c r="AJ205" s="0" t="n">
        <f aca="false">[1]Tables!K$12</f>
        <v>0</v>
      </c>
      <c r="AK205" s="0" t="n">
        <f aca="false">[1]Tables!L$12</f>
        <v>0</v>
      </c>
      <c r="AL205" s="0" t="n">
        <f aca="false">((B205+L205)/(1-AI205))-(B205+L205)</f>
        <v>0</v>
      </c>
      <c r="AM205" s="0" t="n">
        <f aca="false">AJ205+AK205</f>
        <v>0</v>
      </c>
      <c r="AO205" s="0" t="n">
        <f aca="false">[1]Tables!M$12</f>
        <v>-0.07</v>
      </c>
      <c r="AP205" s="0" t="n">
        <f aca="false">[1]Tables!N$12</f>
        <v>0.0667</v>
      </c>
      <c r="AQ205" s="0" t="n">
        <f aca="false">[1]Tables!O$12</f>
        <v>0.04</v>
      </c>
      <c r="AR205" s="0" t="n">
        <f aca="false">[1]Tables!P$12</f>
        <v>0.22</v>
      </c>
      <c r="AS205" s="0" t="n">
        <f aca="false">[1]Tables!Q$12</f>
        <v>0.011</v>
      </c>
      <c r="AT205" s="0" t="n">
        <f aca="false">(($B205+AO205)/(1-AP205))-($B205+AO205)</f>
        <v>-0.00500267866709525</v>
      </c>
      <c r="AU205" s="0" t="n">
        <f aca="false">AQ205+AR205+AS205</f>
        <v>0.271</v>
      </c>
      <c r="AW205" s="0" t="n">
        <f aca="false">[1]Tables!R$12</f>
        <v>0</v>
      </c>
      <c r="AX205" s="0" t="n">
        <f aca="false">[1]Tables!S$12</f>
        <v>0</v>
      </c>
      <c r="AY205" s="0" t="n">
        <f aca="false">[1]Tables!T$12</f>
        <v>0</v>
      </c>
      <c r="AZ205" s="0" t="n">
        <f aca="false">((B205+Z205)/(1-AW205))-(B205+Z205)</f>
        <v>0</v>
      </c>
      <c r="BA205" s="0" t="n">
        <f aca="false">AX205+AY205</f>
        <v>0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0.605</v>
      </c>
      <c r="E206" s="41" t="n">
        <f aca="false">+[1]TETCO_TRANSCO!E206</f>
        <v>0.555</v>
      </c>
      <c r="F206" s="42" t="n">
        <f aca="false">+[1]TETCO_TRANSCO!F206</f>
        <v>0.05</v>
      </c>
      <c r="G206" s="38" t="n">
        <f aca="false">H206+I206</f>
        <v>0.695</v>
      </c>
      <c r="H206" s="43" t="n">
        <f aca="false">+E206</f>
        <v>0.555</v>
      </c>
      <c r="I206" s="41" t="n">
        <f aca="false">+F206+Q206</f>
        <v>0.14</v>
      </c>
      <c r="J206" s="40" t="n">
        <f aca="false">K206+L206</f>
        <v>0.605</v>
      </c>
      <c r="K206" s="41" t="n">
        <f aca="false">E206</f>
        <v>0.555</v>
      </c>
      <c r="L206" s="42" t="n">
        <f aca="false">F206</f>
        <v>0.05</v>
      </c>
      <c r="M206" s="38" t="n">
        <f aca="false">N206+O206</f>
        <v>0.695</v>
      </c>
      <c r="N206" s="43" t="n">
        <f aca="false">H206</f>
        <v>0.555</v>
      </c>
      <c r="O206" s="41" t="n">
        <f aca="false">I206</f>
        <v>0.14</v>
      </c>
      <c r="P206" s="41"/>
      <c r="Q206" s="42" t="n">
        <f aca="false">VLOOKUP(MONTH(A206),tblMthAdj,2,FALSE())</f>
        <v>0.09</v>
      </c>
      <c r="AA206" s="0" t="n">
        <f aca="false">[1]Tables!E$13</f>
        <v>-0.07</v>
      </c>
      <c r="AB206" s="0" t="n">
        <f aca="false">[1]Tables!F$13</f>
        <v>0.0699</v>
      </c>
      <c r="AC206" s="0" t="n">
        <f aca="false">[1]Tables!G$13</f>
        <v>0.41</v>
      </c>
      <c r="AD206" s="0" t="n">
        <f aca="false">[1]Tables!H$13</f>
        <v>0.185</v>
      </c>
      <c r="AE206" s="0" t="n">
        <f aca="false">[1]Tables!I$13</f>
        <v>0.011</v>
      </c>
      <c r="AF206" s="0" t="n">
        <f aca="false">((B206+AA206)/(1-AB206))-(B206+AA206)</f>
        <v>-0.00526072465326309</v>
      </c>
      <c r="AG206" s="0" t="n">
        <f aca="false">AC206+AD206+AE206</f>
        <v>0.606</v>
      </c>
      <c r="AI206" s="0" t="n">
        <f aca="false">[1]Tables!J$13</f>
        <v>0.0128</v>
      </c>
      <c r="AJ206" s="0" t="n">
        <f aca="false">[1]Tables!K$13</f>
        <v>0.1848</v>
      </c>
      <c r="AK206" s="0" t="n">
        <f aca="false">[1]Tables!L$13</f>
        <v>0</v>
      </c>
      <c r="AL206" s="0" t="n">
        <f aca="false">((B206+L206)/(1-AI206))-(B206+L206)</f>
        <v>0.000648298217179905</v>
      </c>
      <c r="AM206" s="0" t="n">
        <f aca="false">AJ206+AK206</f>
        <v>0.1848</v>
      </c>
      <c r="AO206" s="0" t="n">
        <f aca="false">[1]Tables!M$13</f>
        <v>-0.05</v>
      </c>
      <c r="AP206" s="0" t="n">
        <f aca="false">[1]Tables!N$13</f>
        <v>0.0782</v>
      </c>
      <c r="AQ206" s="0" t="n">
        <f aca="false">[1]Tables!O$13</f>
        <v>0.51</v>
      </c>
      <c r="AR206" s="0" t="n">
        <f aca="false">[1]Tables!P$13</f>
        <v>0.22</v>
      </c>
      <c r="AS206" s="0" t="n">
        <f aca="false">[1]Tables!Q$13</f>
        <v>0.011</v>
      </c>
      <c r="AT206" s="0" t="n">
        <f aca="false">(($B206+AO206)/(1-AP206))-($B206+AO206)</f>
        <v>-0.00424170101974399</v>
      </c>
      <c r="AU206" s="0" t="n">
        <f aca="false">AQ206+AR206+AS206</f>
        <v>0.741</v>
      </c>
      <c r="AW206" s="0" t="n">
        <f aca="false">[1]Tables!R$13</f>
        <v>0.0089</v>
      </c>
      <c r="AX206" s="0" t="n">
        <f aca="false">[1]Tables!S$13</f>
        <v>0.2176</v>
      </c>
      <c r="AY206" s="0" t="n">
        <f aca="false">[1]Tables!T$13</f>
        <v>0</v>
      </c>
      <c r="AZ206" s="0" t="n">
        <f aca="false">((B206+Z206)/(1-AW206))-(B206+Z206)</f>
        <v>0</v>
      </c>
      <c r="BA206" s="0" t="n">
        <f aca="false">AX206+AY206</f>
        <v>0.2176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0.96</v>
      </c>
      <c r="E207" s="41" t="n">
        <f aca="false">+[1]TETCO_TRANSCO!E207</f>
        <v>0.91</v>
      </c>
      <c r="F207" s="42" t="n">
        <f aca="false">+[1]TETCO_TRANSCO!F207</f>
        <v>0.05</v>
      </c>
      <c r="G207" s="38" t="n">
        <f aca="false">H207+I207</f>
        <v>1.2</v>
      </c>
      <c r="H207" s="43" t="n">
        <f aca="false">+E207</f>
        <v>0.91</v>
      </c>
      <c r="I207" s="41" t="n">
        <f aca="false">+F207+Q207</f>
        <v>0.29</v>
      </c>
      <c r="J207" s="40" t="n">
        <f aca="false">K207+L207</f>
        <v>0.96</v>
      </c>
      <c r="K207" s="41" t="n">
        <f aca="false">E207</f>
        <v>0.91</v>
      </c>
      <c r="L207" s="42" t="n">
        <f aca="false">F207</f>
        <v>0.05</v>
      </c>
      <c r="M207" s="38" t="n">
        <f aca="false">N207+O207</f>
        <v>1.2</v>
      </c>
      <c r="N207" s="43" t="n">
        <f aca="false">H207</f>
        <v>0.91</v>
      </c>
      <c r="O207" s="41" t="n">
        <f aca="false">I207</f>
        <v>0.29</v>
      </c>
      <c r="P207" s="41"/>
      <c r="Q207" s="42" t="n">
        <f aca="false">VLOOKUP(MONTH(A207),tblMthAdj,2,FALSE())</f>
        <v>0.24</v>
      </c>
      <c r="AA207" s="0" t="n">
        <f aca="false">[1]Tables!E$14</f>
        <v>-0.05</v>
      </c>
      <c r="AB207" s="0" t="n">
        <f aca="false">[1]Tables!F$14</f>
        <v>0.0699</v>
      </c>
      <c r="AC207" s="0" t="n">
        <f aca="false">[1]Tables!G$14</f>
        <v>0.41</v>
      </c>
      <c r="AD207" s="0" t="n">
        <f aca="false">[1]Tables!H$14</f>
        <v>0.185</v>
      </c>
      <c r="AE207" s="0" t="n">
        <f aca="false">[1]Tables!I$14</f>
        <v>0.011</v>
      </c>
      <c r="AF207" s="0" t="n">
        <f aca="false">((B207+AA207)/(1-AB207))-(B207+AA207)</f>
        <v>-0.00375766046661649</v>
      </c>
      <c r="AG207" s="0" t="n">
        <f aca="false">AC207+AD207+AE207</f>
        <v>0.606</v>
      </c>
      <c r="AI207" s="0" t="n">
        <f aca="false">[1]Tables!J$14</f>
        <v>0.0128</v>
      </c>
      <c r="AJ207" s="0" t="n">
        <f aca="false">[1]Tables!K$14</f>
        <v>0.1848</v>
      </c>
      <c r="AK207" s="0" t="n">
        <f aca="false">[1]Tables!L$14</f>
        <v>0</v>
      </c>
      <c r="AL207" s="0" t="n">
        <f aca="false">((B207+L207)/(1-AI207))-(B207+L207)</f>
        <v>0.000648298217179905</v>
      </c>
      <c r="AM207" s="0" t="n">
        <f aca="false">AJ207+AK207</f>
        <v>0.1848</v>
      </c>
      <c r="AO207" s="0" t="n">
        <f aca="false">[1]Tables!M$14</f>
        <v>-0.05</v>
      </c>
      <c r="AP207" s="0" t="n">
        <f aca="false">[1]Tables!N$14</f>
        <v>0.0782</v>
      </c>
      <c r="AQ207" s="0" t="n">
        <f aca="false">[1]Tables!O$14</f>
        <v>0.51</v>
      </c>
      <c r="AR207" s="0" t="n">
        <f aca="false">[1]Tables!P$14</f>
        <v>0.22</v>
      </c>
      <c r="AS207" s="0" t="n">
        <f aca="false">[1]Tables!Q$14</f>
        <v>0.011</v>
      </c>
      <c r="AT207" s="0" t="n">
        <f aca="false">(($B207+AO207)/(1-AP207))-($B207+AO207)</f>
        <v>-0.00424170101974399</v>
      </c>
      <c r="AU207" s="0" t="n">
        <f aca="false">AQ207+AR207+AS207</f>
        <v>0.741</v>
      </c>
      <c r="AW207" s="0" t="n">
        <f aca="false">[1]Tables!R$14</f>
        <v>0.0089</v>
      </c>
      <c r="AX207" s="0" t="n">
        <f aca="false">[1]Tables!S$14</f>
        <v>0.2176</v>
      </c>
      <c r="AY207" s="0" t="n">
        <f aca="false">[1]Tables!T$14</f>
        <v>0</v>
      </c>
      <c r="AZ207" s="0" t="n">
        <f aca="false">((B207+Z207)/(1-AW207))-(B207+Z207)</f>
        <v>0</v>
      </c>
      <c r="BA207" s="0" t="n">
        <f aca="false">AX207+AY207</f>
        <v>0.2176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1.265</v>
      </c>
      <c r="E208" s="41" t="n">
        <f aca="false">+[1]TETCO_TRANSCO!E208</f>
        <v>1.215</v>
      </c>
      <c r="F208" s="42" t="n">
        <f aca="false">+[1]TETCO_TRANSCO!F208</f>
        <v>0.05</v>
      </c>
      <c r="G208" s="38" t="n">
        <f aca="false">H208+I208</f>
        <v>1.535</v>
      </c>
      <c r="H208" s="43" t="n">
        <f aca="false">+E208</f>
        <v>1.215</v>
      </c>
      <c r="I208" s="41" t="n">
        <f aca="false">+F208+Q208</f>
        <v>0.32</v>
      </c>
      <c r="J208" s="40" t="n">
        <f aca="false">K208+L208</f>
        <v>1.265</v>
      </c>
      <c r="K208" s="41" t="n">
        <f aca="false">E208</f>
        <v>1.215</v>
      </c>
      <c r="L208" s="42" t="n">
        <f aca="false">F208</f>
        <v>0.05</v>
      </c>
      <c r="M208" s="38" t="n">
        <f aca="false">N208+O208</f>
        <v>1.535</v>
      </c>
      <c r="N208" s="43" t="n">
        <f aca="false">H208</f>
        <v>1.215</v>
      </c>
      <c r="O208" s="41" t="n">
        <f aca="false">I208</f>
        <v>0.32</v>
      </c>
      <c r="P208" s="41"/>
      <c r="Q208" s="42" t="n">
        <f aca="false">VLOOKUP(MONTH(A208),tblMthAdj,2,FALSE())</f>
        <v>0.27</v>
      </c>
      <c r="AA208" s="0" t="n">
        <f aca="false">[1]Tables!E$3</f>
        <v>-0.05</v>
      </c>
      <c r="AB208" s="0" t="n">
        <f aca="false">[1]Tables!F$3</f>
        <v>0.0699</v>
      </c>
      <c r="AC208" s="0" t="n">
        <f aca="false">[1]Tables!G$3</f>
        <v>0.41</v>
      </c>
      <c r="AD208" s="0" t="n">
        <f aca="false">[1]Tables!H$3</f>
        <v>0.185</v>
      </c>
      <c r="AE208" s="0" t="n">
        <f aca="false">[1]Tables!I$3</f>
        <v>0.011</v>
      </c>
      <c r="AF208" s="0" t="n">
        <f aca="false">((B208+AA208)/(1-AB208))-(B208+AA208)</f>
        <v>-0.00375766046661649</v>
      </c>
      <c r="AG208" s="0" t="n">
        <f aca="false">AC208+AD208+AE208</f>
        <v>0.606</v>
      </c>
      <c r="AI208" s="0" t="n">
        <f aca="false">[1]Tables!J$3</f>
        <v>0.0128</v>
      </c>
      <c r="AJ208" s="0" t="n">
        <f aca="false">[1]Tables!K$3</f>
        <v>0.1848</v>
      </c>
      <c r="AK208" s="0" t="n">
        <f aca="false">[1]Tables!L$3</f>
        <v>0</v>
      </c>
      <c r="AL208" s="0" t="n">
        <f aca="false">((B208+L208)/(1-AI208))-(B208+L208)</f>
        <v>0.000648298217179905</v>
      </c>
      <c r="AM208" s="0" t="n">
        <f aca="false">AJ208+AK208</f>
        <v>0.1848</v>
      </c>
      <c r="AO208" s="0" t="n">
        <f aca="false">[1]Tables!M$3</f>
        <v>-0.05</v>
      </c>
      <c r="AP208" s="0" t="n">
        <f aca="false">[1]Tables!N$3</f>
        <v>0.0782</v>
      </c>
      <c r="AQ208" s="0" t="n">
        <f aca="false">[1]Tables!O$3</f>
        <v>0.51</v>
      </c>
      <c r="AR208" s="0" t="n">
        <f aca="false">[1]Tables!P$3</f>
        <v>0.22</v>
      </c>
      <c r="AS208" s="0" t="n">
        <f aca="false">[1]Tables!Q$3</f>
        <v>0.011</v>
      </c>
      <c r="AT208" s="0" t="n">
        <f aca="false">(($B208+AO208)/(1-AP208))-($B208+AO208)</f>
        <v>-0.00424170101974399</v>
      </c>
      <c r="AU208" s="0" t="n">
        <f aca="false">AQ208+AR208+AS208</f>
        <v>0.741</v>
      </c>
      <c r="AW208" s="0" t="n">
        <f aca="false">[1]Tables!R$3</f>
        <v>0.0089</v>
      </c>
      <c r="AX208" s="0" t="n">
        <f aca="false">[1]Tables!S$3</f>
        <v>0.2176</v>
      </c>
      <c r="AY208" s="0" t="n">
        <f aca="false">[1]Tables!T$3</f>
        <v>0</v>
      </c>
      <c r="AZ208" s="0" t="n">
        <f aca="false">((B208+Z208)/(1-AW208))-(B208+Z208)</f>
        <v>0</v>
      </c>
      <c r="BA208" s="0" t="n">
        <f aca="false">AX208+AY208</f>
        <v>0.2176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1.265</v>
      </c>
      <c r="E209" s="41" t="n">
        <f aca="false">+[1]TETCO_TRANSCO!E209</f>
        <v>1.215</v>
      </c>
      <c r="F209" s="42" t="n">
        <f aca="false">+[1]TETCO_TRANSCO!F209</f>
        <v>0.05</v>
      </c>
      <c r="G209" s="38" t="n">
        <f aca="false">H209+I209</f>
        <v>1.535</v>
      </c>
      <c r="H209" s="43" t="n">
        <f aca="false">+E209</f>
        <v>1.215</v>
      </c>
      <c r="I209" s="41" t="n">
        <f aca="false">+F209+Q209</f>
        <v>0.32</v>
      </c>
      <c r="J209" s="40" t="n">
        <f aca="false">K209+L209</f>
        <v>1.265</v>
      </c>
      <c r="K209" s="41" t="n">
        <f aca="false">E209</f>
        <v>1.215</v>
      </c>
      <c r="L209" s="42" t="n">
        <f aca="false">F209</f>
        <v>0.05</v>
      </c>
      <c r="M209" s="38" t="n">
        <f aca="false">N209+O209</f>
        <v>1.535</v>
      </c>
      <c r="N209" s="43" t="n">
        <f aca="false">H209</f>
        <v>1.215</v>
      </c>
      <c r="O209" s="41" t="n">
        <f aca="false">I209</f>
        <v>0.32</v>
      </c>
      <c r="P209" s="41"/>
      <c r="Q209" s="42" t="n">
        <f aca="false">VLOOKUP(MONTH(A209),tblMthAdj,2,FALSE())</f>
        <v>0.27</v>
      </c>
      <c r="AA209" s="0" t="n">
        <f aca="false">[1]Tables!E$4</f>
        <v>-0.05</v>
      </c>
      <c r="AB209" s="0" t="n">
        <f aca="false">[1]Tables!F$4</f>
        <v>0.0699</v>
      </c>
      <c r="AC209" s="0" t="n">
        <f aca="false">[1]Tables!G$4</f>
        <v>0.41</v>
      </c>
      <c r="AD209" s="0" t="n">
        <f aca="false">[1]Tables!H$4</f>
        <v>0.185</v>
      </c>
      <c r="AE209" s="0" t="n">
        <f aca="false">[1]Tables!I$4</f>
        <v>0.011</v>
      </c>
      <c r="AF209" s="0" t="n">
        <f aca="false">((B209+AA209)/(1-AB209))-(B209+AA209)</f>
        <v>-0.00375766046661649</v>
      </c>
      <c r="AG209" s="0" t="n">
        <f aca="false">AC209+AD209+AE209</f>
        <v>0.606</v>
      </c>
      <c r="AI209" s="0" t="n">
        <f aca="false">[1]Tables!J$4</f>
        <v>0.0128</v>
      </c>
      <c r="AJ209" s="0" t="n">
        <f aca="false">[1]Tables!K$4</f>
        <v>0.1848</v>
      </c>
      <c r="AK209" s="0" t="n">
        <f aca="false">[1]Tables!L$4</f>
        <v>0</v>
      </c>
      <c r="AL209" s="0" t="n">
        <f aca="false">((B209+L209)/(1-AI209))-(B209+L209)</f>
        <v>0.000648298217179905</v>
      </c>
      <c r="AM209" s="0" t="n">
        <f aca="false">AJ209+AK209</f>
        <v>0.1848</v>
      </c>
      <c r="AO209" s="0" t="n">
        <f aca="false">[1]Tables!M$4</f>
        <v>-0.05</v>
      </c>
      <c r="AP209" s="0" t="n">
        <f aca="false">[1]Tables!N$4</f>
        <v>0.0782</v>
      </c>
      <c r="AQ209" s="0" t="n">
        <f aca="false">[1]Tables!O$4</f>
        <v>0.51</v>
      </c>
      <c r="AR209" s="0" t="n">
        <f aca="false">[1]Tables!P$4</f>
        <v>0.22</v>
      </c>
      <c r="AS209" s="0" t="n">
        <f aca="false">[1]Tables!Q$4</f>
        <v>0.011</v>
      </c>
      <c r="AT209" s="0" t="n">
        <f aca="false">(($B209+AO209)/(1-AP209))-($B209+AO209)</f>
        <v>-0.00424170101974399</v>
      </c>
      <c r="AU209" s="0" t="n">
        <f aca="false">AQ209+AR209+AS209</f>
        <v>0.741</v>
      </c>
      <c r="AW209" s="0" t="n">
        <f aca="false">[1]Tables!R$4</f>
        <v>0.0089</v>
      </c>
      <c r="AX209" s="0" t="n">
        <f aca="false">[1]Tables!S$4</f>
        <v>0.2176</v>
      </c>
      <c r="AY209" s="0" t="n">
        <f aca="false">[1]Tables!T$4</f>
        <v>0</v>
      </c>
      <c r="AZ209" s="0" t="n">
        <f aca="false">((B209+Z209)/(1-AW209))-(B209+Z209)</f>
        <v>0</v>
      </c>
      <c r="BA209" s="0" t="n">
        <f aca="false">AX209+AY209</f>
        <v>0.2176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0.705</v>
      </c>
      <c r="E210" s="41" t="n">
        <f aca="false">+[1]TETCO_TRANSCO!E210</f>
        <v>0.655</v>
      </c>
      <c r="F210" s="42" t="n">
        <f aca="false">+[1]TETCO_TRANSCO!F210</f>
        <v>0.05</v>
      </c>
      <c r="G210" s="38" t="n">
        <f aca="false">H210+I210</f>
        <v>0.805</v>
      </c>
      <c r="H210" s="43" t="n">
        <f aca="false">+E210</f>
        <v>0.655</v>
      </c>
      <c r="I210" s="41" t="n">
        <f aca="false">+F210+Q210</f>
        <v>0.15</v>
      </c>
      <c r="J210" s="40" t="n">
        <f aca="false">K210+L210</f>
        <v>0.705</v>
      </c>
      <c r="K210" s="41" t="n">
        <f aca="false">E210</f>
        <v>0.655</v>
      </c>
      <c r="L210" s="42" t="n">
        <f aca="false">F210</f>
        <v>0.05</v>
      </c>
      <c r="M210" s="38" t="n">
        <f aca="false">N210+O210</f>
        <v>0.805</v>
      </c>
      <c r="N210" s="43" t="n">
        <f aca="false">H210</f>
        <v>0.655</v>
      </c>
      <c r="O210" s="41" t="n">
        <f aca="false">I210</f>
        <v>0.15</v>
      </c>
      <c r="P210" s="41"/>
      <c r="Q210" s="42" t="n">
        <f aca="false">VLOOKUP(MONTH(A210),tblMthAdj,2,FALSE())</f>
        <v>0.1</v>
      </c>
      <c r="AA210" s="0" t="n">
        <f aca="false">[1]Tables!E$5</f>
        <v>-0.05</v>
      </c>
      <c r="AB210" s="0" t="n">
        <f aca="false">[1]Tables!F$5</f>
        <v>0.0699</v>
      </c>
      <c r="AC210" s="0" t="n">
        <f aca="false">[1]Tables!G$5</f>
        <v>0.41</v>
      </c>
      <c r="AD210" s="0" t="n">
        <f aca="false">[1]Tables!H$5</f>
        <v>0.185</v>
      </c>
      <c r="AE210" s="0" t="n">
        <f aca="false">[1]Tables!I$5</f>
        <v>0.011</v>
      </c>
      <c r="AF210" s="0" t="n">
        <f aca="false">((B210+AA210)/(1-AB210))-(B210+AA210)</f>
        <v>-0.00375766046661649</v>
      </c>
      <c r="AG210" s="0" t="n">
        <f aca="false">AC210+AD210+AE210</f>
        <v>0.606</v>
      </c>
      <c r="AI210" s="0" t="n">
        <f aca="false">[1]Tables!J$5</f>
        <v>0.0128</v>
      </c>
      <c r="AJ210" s="0" t="n">
        <f aca="false">[1]Tables!K$5</f>
        <v>0.1848</v>
      </c>
      <c r="AK210" s="0" t="n">
        <f aca="false">[1]Tables!L$5</f>
        <v>0</v>
      </c>
      <c r="AL210" s="0" t="n">
        <f aca="false">((B210+L210)/(1-AI210))-(B210+L210)</f>
        <v>0.000648298217179905</v>
      </c>
      <c r="AM210" s="0" t="n">
        <f aca="false">AJ210+AK210</f>
        <v>0.1848</v>
      </c>
      <c r="AO210" s="0" t="n">
        <f aca="false">[1]Tables!M$5</f>
        <v>-0.05</v>
      </c>
      <c r="AP210" s="0" t="n">
        <f aca="false">[1]Tables!N$5</f>
        <v>0.0782</v>
      </c>
      <c r="AQ210" s="0" t="n">
        <f aca="false">[1]Tables!O$5</f>
        <v>0.51</v>
      </c>
      <c r="AR210" s="0" t="n">
        <f aca="false">[1]Tables!P$5</f>
        <v>0.22</v>
      </c>
      <c r="AS210" s="0" t="n">
        <f aca="false">[1]Tables!Q$5</f>
        <v>0.011</v>
      </c>
      <c r="AT210" s="0" t="n">
        <f aca="false">(($B210+AO210)/(1-AP210))-($B210+AO210)</f>
        <v>-0.00424170101974399</v>
      </c>
      <c r="AU210" s="0" t="n">
        <f aca="false">AQ210+AR210+AS210</f>
        <v>0.741</v>
      </c>
      <c r="AW210" s="0" t="n">
        <f aca="false">[1]Tables!R$5</f>
        <v>0.0089</v>
      </c>
      <c r="AX210" s="0" t="n">
        <f aca="false">[1]Tables!S$5</f>
        <v>0.2176</v>
      </c>
      <c r="AY210" s="0" t="n">
        <f aca="false">[1]Tables!T$5</f>
        <v>0</v>
      </c>
      <c r="AZ210" s="0" t="n">
        <f aca="false">((B210+Z210)/(1-AW210))-(B210+Z210)</f>
        <v>0</v>
      </c>
      <c r="BA210" s="0" t="n">
        <f aca="false">AX210+AY210</f>
        <v>0.2176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0.455</v>
      </c>
      <c r="E211" s="41" t="n">
        <f aca="false">+[1]TETCO_TRANSCO!E211</f>
        <v>0.435</v>
      </c>
      <c r="F211" s="42" t="n">
        <f aca="false">+[1]TETCO_TRANSCO!F211</f>
        <v>0.02</v>
      </c>
      <c r="G211" s="38" t="n">
        <f aca="false">H211+I211</f>
        <v>0.485</v>
      </c>
      <c r="H211" s="43" t="n">
        <f aca="false">+E211</f>
        <v>0.435</v>
      </c>
      <c r="I211" s="41" t="n">
        <f aca="false">+F211+Q211</f>
        <v>0.05</v>
      </c>
      <c r="J211" s="40" t="n">
        <f aca="false">K211+L211</f>
        <v>0.455</v>
      </c>
      <c r="K211" s="41" t="n">
        <f aca="false">E211</f>
        <v>0.435</v>
      </c>
      <c r="L211" s="42" t="n">
        <f aca="false">F211</f>
        <v>0.02</v>
      </c>
      <c r="M211" s="38" t="n">
        <f aca="false">N211+O211</f>
        <v>0.485</v>
      </c>
      <c r="N211" s="43" t="n">
        <f aca="false">H211</f>
        <v>0.435</v>
      </c>
      <c r="O211" s="41" t="n">
        <f aca="false">I211</f>
        <v>0.05</v>
      </c>
      <c r="P211" s="41"/>
      <c r="Q211" s="42" t="n">
        <f aca="false">VLOOKUP(MONTH(A211),tblMthAdj,2,FALSE())</f>
        <v>0.03</v>
      </c>
      <c r="AA211" s="0" t="n">
        <f aca="false">[1]Tables!E$6</f>
        <v>-0.07</v>
      </c>
      <c r="AB211" s="0" t="n">
        <f aca="false">[1]Tables!F$6</f>
        <v>0.0597</v>
      </c>
      <c r="AC211" s="0" t="n">
        <f aca="false">[1]Tables!G$6</f>
        <v>0.04</v>
      </c>
      <c r="AD211" s="0" t="n">
        <f aca="false">[1]Tables!H$6</f>
        <v>0.185</v>
      </c>
      <c r="AE211" s="0" t="n">
        <f aca="false">[1]Tables!I$6</f>
        <v>0.011</v>
      </c>
      <c r="AF211" s="0" t="n">
        <f aca="false">((B211+AA211)/(1-AB211))-(B211+AA211)</f>
        <v>-0.00444432627884718</v>
      </c>
      <c r="AG211" s="0" t="n">
        <f aca="false">AC211+AD211+AE211</f>
        <v>0.236</v>
      </c>
      <c r="AI211" s="0" t="n">
        <f aca="false">[1]Tables!J$6</f>
        <v>0</v>
      </c>
      <c r="AJ211" s="0" t="n">
        <f aca="false">[1]Tables!K$6</f>
        <v>0</v>
      </c>
      <c r="AK211" s="0" t="n">
        <f aca="false">[1]Tables!L$6</f>
        <v>0</v>
      </c>
      <c r="AL211" s="0" t="n">
        <f aca="false">((B211+L211)/(1-AI211))-(B211+L211)</f>
        <v>0</v>
      </c>
      <c r="AM211" s="0" t="n">
        <f aca="false">AJ211+AK211</f>
        <v>0</v>
      </c>
      <c r="AO211" s="0" t="n">
        <f aca="false">[1]Tables!M$6</f>
        <v>-0.07</v>
      </c>
      <c r="AP211" s="0" t="n">
        <f aca="false">[1]Tables!N$6</f>
        <v>0.0667</v>
      </c>
      <c r="AQ211" s="0" t="n">
        <f aca="false">[1]Tables!O$6</f>
        <v>0.04</v>
      </c>
      <c r="AR211" s="0" t="n">
        <f aca="false">[1]Tables!P$6</f>
        <v>0.22</v>
      </c>
      <c r="AS211" s="0" t="n">
        <f aca="false">[1]Tables!Q$6</f>
        <v>0.011</v>
      </c>
      <c r="AT211" s="0" t="n">
        <f aca="false">(($B211+AO211)/(1-AP211))-($B211+AO211)</f>
        <v>-0.00500267866709525</v>
      </c>
      <c r="AU211" s="0" t="n">
        <f aca="false">AQ211+AR211+AS211</f>
        <v>0.271</v>
      </c>
      <c r="AW211" s="0" t="n">
        <f aca="false">[1]Tables!R$6</f>
        <v>0</v>
      </c>
      <c r="AX211" s="0" t="n">
        <f aca="false">[1]Tables!S$6</f>
        <v>0</v>
      </c>
      <c r="AY211" s="0" t="n">
        <f aca="false">[1]Tables!T$6</f>
        <v>0</v>
      </c>
      <c r="AZ211" s="0" t="n">
        <f aca="false">((B211+Z211)/(1-AW211))-(B211+Z211)</f>
        <v>0</v>
      </c>
      <c r="BA211" s="0" t="n">
        <f aca="false">AX211+AY211</f>
        <v>0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0.405</v>
      </c>
      <c r="E212" s="41" t="n">
        <f aca="false">+[1]TETCO_TRANSCO!E212</f>
        <v>0.385</v>
      </c>
      <c r="F212" s="42" t="n">
        <f aca="false">+[1]TETCO_TRANSCO!F212</f>
        <v>0.02</v>
      </c>
      <c r="G212" s="38" t="n">
        <f aca="false">H212+I212</f>
        <v>0.435</v>
      </c>
      <c r="H212" s="43" t="n">
        <f aca="false">+E212</f>
        <v>0.385</v>
      </c>
      <c r="I212" s="41" t="n">
        <f aca="false">+F212+Q212</f>
        <v>0.05</v>
      </c>
      <c r="J212" s="40" t="n">
        <f aca="false">K212+L212</f>
        <v>0.405</v>
      </c>
      <c r="K212" s="41" t="n">
        <f aca="false">E212</f>
        <v>0.385</v>
      </c>
      <c r="L212" s="42" t="n">
        <f aca="false">F212</f>
        <v>0.02</v>
      </c>
      <c r="M212" s="38" t="n">
        <f aca="false">N212+O212</f>
        <v>0.435</v>
      </c>
      <c r="N212" s="43" t="n">
        <f aca="false">H212</f>
        <v>0.385</v>
      </c>
      <c r="O212" s="41" t="n">
        <f aca="false">I212</f>
        <v>0.05</v>
      </c>
      <c r="P212" s="41"/>
      <c r="Q212" s="42" t="n">
        <f aca="false">VLOOKUP(MONTH(A212),tblMthAdj,2,FALSE())</f>
        <v>0.03</v>
      </c>
      <c r="AA212" s="0" t="n">
        <f aca="false">[1]Tables!E$7</f>
        <v>-0.07</v>
      </c>
      <c r="AB212" s="0" t="n">
        <f aca="false">[1]Tables!F$7</f>
        <v>0.0597</v>
      </c>
      <c r="AC212" s="0" t="n">
        <f aca="false">[1]Tables!G$7</f>
        <v>0.02</v>
      </c>
      <c r="AD212" s="0" t="n">
        <f aca="false">[1]Tables!H$7</f>
        <v>0.185</v>
      </c>
      <c r="AE212" s="0" t="n">
        <f aca="false">[1]Tables!I$7</f>
        <v>0.011</v>
      </c>
      <c r="AF212" s="0" t="n">
        <f aca="false">((B212+AA212)/(1-AB212))-(B212+AA212)</f>
        <v>-0.00444432627884718</v>
      </c>
      <c r="AG212" s="0" t="n">
        <f aca="false">AC212+AD212+AE212</f>
        <v>0.216</v>
      </c>
      <c r="AI212" s="0" t="n">
        <f aca="false">[1]Tables!J$7</f>
        <v>0</v>
      </c>
      <c r="AJ212" s="0" t="n">
        <f aca="false">[1]Tables!K$7</f>
        <v>0</v>
      </c>
      <c r="AK212" s="0" t="n">
        <f aca="false">[1]Tables!L$7</f>
        <v>0</v>
      </c>
      <c r="AL212" s="0" t="n">
        <f aca="false">((B212+L212)/(1-AI212))-(B212+L212)</f>
        <v>0</v>
      </c>
      <c r="AM212" s="0" t="n">
        <f aca="false">AJ212+AK212</f>
        <v>0</v>
      </c>
      <c r="AO212" s="0" t="n">
        <f aca="false">[1]Tables!M$7</f>
        <v>-0.07</v>
      </c>
      <c r="AP212" s="0" t="n">
        <f aca="false">[1]Tables!N$7</f>
        <v>0.0667</v>
      </c>
      <c r="AQ212" s="0" t="n">
        <f aca="false">[1]Tables!O$7</f>
        <v>0.02</v>
      </c>
      <c r="AR212" s="0" t="n">
        <f aca="false">[1]Tables!P$7</f>
        <v>0.22</v>
      </c>
      <c r="AS212" s="0" t="n">
        <f aca="false">[1]Tables!Q$7</f>
        <v>0.011</v>
      </c>
      <c r="AT212" s="0" t="n">
        <f aca="false">(($B212+AO212)/(1-AP212))-($B212+AO212)</f>
        <v>-0.00500267866709525</v>
      </c>
      <c r="AU212" s="0" t="n">
        <f aca="false">AQ212+AR212+AS212</f>
        <v>0.251</v>
      </c>
      <c r="AW212" s="0" t="n">
        <f aca="false">[1]Tables!R$7</f>
        <v>0</v>
      </c>
      <c r="AX212" s="0" t="n">
        <f aca="false">[1]Tables!S$7</f>
        <v>0</v>
      </c>
      <c r="AY212" s="0" t="n">
        <f aca="false">[1]Tables!T$7</f>
        <v>0</v>
      </c>
      <c r="AZ212" s="0" t="n">
        <f aca="false">((B212+Z212)/(1-AW212))-(B212+Z212)</f>
        <v>0</v>
      </c>
      <c r="BA212" s="0" t="n">
        <f aca="false">AX212+AY212</f>
        <v>0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0.405</v>
      </c>
      <c r="E213" s="0" t="n">
        <f aca="false">+[1]TETCO_TRANSCO!E213</f>
        <v>0.385</v>
      </c>
      <c r="F213" s="0" t="n">
        <f aca="false">+[1]TETCO_TRANSCO!F213</f>
        <v>0.02</v>
      </c>
      <c r="G213" s="0" t="n">
        <f aca="false">H213+I213</f>
        <v>0.445</v>
      </c>
      <c r="H213" s="0" t="n">
        <f aca="false">+E213</f>
        <v>0.385</v>
      </c>
      <c r="I213" s="0" t="n">
        <f aca="false">+F213+Q213</f>
        <v>0.06</v>
      </c>
      <c r="J213" s="0" t="n">
        <f aca="false">K213+L213</f>
        <v>0.405</v>
      </c>
      <c r="K213" s="0" t="n">
        <f aca="false">E213</f>
        <v>0.385</v>
      </c>
      <c r="L213" s="0" t="n">
        <f aca="false">F213</f>
        <v>0.02</v>
      </c>
      <c r="M213" s="0" t="n">
        <f aca="false">N213+O213</f>
        <v>0.445</v>
      </c>
      <c r="N213" s="0" t="n">
        <f aca="false">H213</f>
        <v>0.385</v>
      </c>
      <c r="O213" s="0" t="n">
        <f aca="false">I213</f>
        <v>0.06</v>
      </c>
      <c r="Q213" s="0" t="n">
        <f aca="false">VLOOKUP(MONTH(A213),tblMthAdj,2,FALSE())</f>
        <v>0.04</v>
      </c>
      <c r="AA213" s="0" t="n">
        <f aca="false">[1]Tables!E$8</f>
        <v>-0.07</v>
      </c>
      <c r="AB213" s="0" t="n">
        <f aca="false">[1]Tables!F$8</f>
        <v>0.0597</v>
      </c>
      <c r="AC213" s="0" t="n">
        <f aca="false">[1]Tables!G$8</f>
        <v>0.02</v>
      </c>
      <c r="AD213" s="0" t="n">
        <f aca="false">[1]Tables!H$8</f>
        <v>0.185</v>
      </c>
      <c r="AE213" s="0" t="n">
        <f aca="false">[1]Tables!I$8</f>
        <v>0.011</v>
      </c>
      <c r="AF213" s="0" t="n">
        <f aca="false">((B213+AA213)/(1-AB213))-(B213+AA213)</f>
        <v>-0.00444432627884718</v>
      </c>
      <c r="AG213" s="0" t="n">
        <f aca="false">AC213+AD213+AE213</f>
        <v>0.216</v>
      </c>
      <c r="AI213" s="0" t="n">
        <f aca="false">[1]Tables!J$8</f>
        <v>0</v>
      </c>
      <c r="AJ213" s="0" t="n">
        <f aca="false">[1]Tables!K$8</f>
        <v>0</v>
      </c>
      <c r="AK213" s="0" t="n">
        <f aca="false">[1]Tables!L$8</f>
        <v>0</v>
      </c>
      <c r="AL213" s="0" t="n">
        <f aca="false">((B213+L213)/(1-AI213))-(B213+L213)</f>
        <v>0</v>
      </c>
      <c r="AM213" s="0" t="n">
        <f aca="false">AJ213+AK213</f>
        <v>0</v>
      </c>
      <c r="AO213" s="0" t="n">
        <f aca="false">[1]Tables!M$8</f>
        <v>-0.07</v>
      </c>
      <c r="AP213" s="0" t="n">
        <f aca="false">[1]Tables!N$8</f>
        <v>0.0667</v>
      </c>
      <c r="AQ213" s="0" t="n">
        <f aca="false">[1]Tables!O$8</f>
        <v>0.02</v>
      </c>
      <c r="AR213" s="0" t="n">
        <f aca="false">[1]Tables!P$8</f>
        <v>0.22</v>
      </c>
      <c r="AS213" s="0" t="n">
        <f aca="false">[1]Tables!Q$8</f>
        <v>0.011</v>
      </c>
      <c r="AT213" s="0" t="n">
        <f aca="false">(($B213+AO213)/(1-AP213))-($B213+AO213)</f>
        <v>-0.00500267866709525</v>
      </c>
      <c r="AU213" s="0" t="n">
        <f aca="false">AQ213+AR213+AS213</f>
        <v>0.251</v>
      </c>
      <c r="AW213" s="0" t="n">
        <f aca="false">[1]Tables!R$8</f>
        <v>0</v>
      </c>
      <c r="AX213" s="0" t="n">
        <f aca="false">[1]Tables!S$8</f>
        <v>0</v>
      </c>
      <c r="AY213" s="0" t="n">
        <f aca="false">[1]Tables!T$8</f>
        <v>0</v>
      </c>
      <c r="AZ213" s="0" t="n">
        <f aca="false">((B213+Z213)/(1-AW213))-(B213+Z213)</f>
        <v>0</v>
      </c>
      <c r="BA213" s="0" t="n">
        <f aca="false">AX213+AY213</f>
        <v>0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0.4175</v>
      </c>
      <c r="E214" s="0" t="n">
        <f aca="false">+[1]TETCO_TRANSCO!E214</f>
        <v>0.3975</v>
      </c>
      <c r="F214" s="0" t="n">
        <f aca="false">+[1]TETCO_TRANSCO!F214</f>
        <v>0.02</v>
      </c>
      <c r="G214" s="0" t="n">
        <f aca="false">H214+I214</f>
        <v>0.4675</v>
      </c>
      <c r="H214" s="0" t="n">
        <f aca="false">+E214</f>
        <v>0.3975</v>
      </c>
      <c r="I214" s="0" t="n">
        <f aca="false">+F214+Q214</f>
        <v>0.07</v>
      </c>
      <c r="J214" s="0" t="n">
        <f aca="false">K214+L214</f>
        <v>0.4175</v>
      </c>
      <c r="K214" s="0" t="n">
        <f aca="false">E214</f>
        <v>0.3975</v>
      </c>
      <c r="L214" s="0" t="n">
        <f aca="false">F214</f>
        <v>0.02</v>
      </c>
      <c r="M214" s="0" t="n">
        <f aca="false">N214+O214</f>
        <v>0.4675</v>
      </c>
      <c r="N214" s="0" t="n">
        <f aca="false">H214</f>
        <v>0.3975</v>
      </c>
      <c r="O214" s="0" t="n">
        <f aca="false">I214</f>
        <v>0.07</v>
      </c>
      <c r="Q214" s="0" t="n">
        <f aca="false">VLOOKUP(MONTH(A214),tblMthAdj,2,FALSE())</f>
        <v>0.05</v>
      </c>
      <c r="AA214" s="0" t="n">
        <f aca="false">[1]Tables!E$9</f>
        <v>-0.07</v>
      </c>
      <c r="AB214" s="0" t="n">
        <f aca="false">[1]Tables!F$9</f>
        <v>0.0597</v>
      </c>
      <c r="AC214" s="0" t="n">
        <f aca="false">[1]Tables!G$9</f>
        <v>0.02</v>
      </c>
      <c r="AD214" s="0" t="n">
        <f aca="false">[1]Tables!H$9</f>
        <v>0.185</v>
      </c>
      <c r="AE214" s="0" t="n">
        <f aca="false">[1]Tables!I$9</f>
        <v>0.011</v>
      </c>
      <c r="AF214" s="0" t="n">
        <f aca="false">((B214+AA214)/(1-AB214))-(B214+AA214)</f>
        <v>-0.00444432627884718</v>
      </c>
      <c r="AG214" s="0" t="n">
        <f aca="false">AC214+AD214+AE214</f>
        <v>0.216</v>
      </c>
      <c r="AI214" s="0" t="n">
        <f aca="false">[1]Tables!J$9</f>
        <v>0</v>
      </c>
      <c r="AJ214" s="0" t="n">
        <f aca="false">[1]Tables!K$9</f>
        <v>0</v>
      </c>
      <c r="AK214" s="0" t="n">
        <f aca="false">[1]Tables!L$9</f>
        <v>0</v>
      </c>
      <c r="AL214" s="0" t="n">
        <f aca="false">((B214+L214)/(1-AI214))-(B214+L214)</f>
        <v>0</v>
      </c>
      <c r="AM214" s="0" t="n">
        <f aca="false">AJ214+AK214</f>
        <v>0</v>
      </c>
      <c r="AO214" s="0" t="n">
        <f aca="false">[1]Tables!M$9</f>
        <v>-0.07</v>
      </c>
      <c r="AP214" s="0" t="n">
        <f aca="false">[1]Tables!N$9</f>
        <v>0.0667</v>
      </c>
      <c r="AQ214" s="0" t="n">
        <f aca="false">[1]Tables!O$9</f>
        <v>0.02</v>
      </c>
      <c r="AR214" s="0" t="n">
        <f aca="false">[1]Tables!P$9</f>
        <v>0.22</v>
      </c>
      <c r="AS214" s="0" t="n">
        <f aca="false">[1]Tables!Q$9</f>
        <v>0.011</v>
      </c>
      <c r="AT214" s="0" t="n">
        <f aca="false">(($B214+AO214)/(1-AP214))-($B214+AO214)</f>
        <v>-0.00500267866709525</v>
      </c>
      <c r="AU214" s="0" t="n">
        <f aca="false">AQ214+AR214+AS214</f>
        <v>0.251</v>
      </c>
      <c r="AW214" s="0" t="n">
        <f aca="false">[1]Tables!R$9</f>
        <v>0</v>
      </c>
      <c r="AX214" s="0" t="n">
        <f aca="false">[1]Tables!S$9</f>
        <v>0</v>
      </c>
      <c r="AY214" s="0" t="n">
        <f aca="false">[1]Tables!T$9</f>
        <v>0</v>
      </c>
      <c r="AZ214" s="0" t="n">
        <f aca="false">((B214+Z214)/(1-AW214))-(B214+Z214)</f>
        <v>0</v>
      </c>
      <c r="BA214" s="0" t="n">
        <f aca="false">AX214+AY214</f>
        <v>0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0.42</v>
      </c>
      <c r="E215" s="0" t="n">
        <f aca="false">+[1]TETCO_TRANSCO!E215</f>
        <v>0.4</v>
      </c>
      <c r="F215" s="0" t="n">
        <f aca="false">+[1]TETCO_TRANSCO!F215</f>
        <v>0.02</v>
      </c>
      <c r="G215" s="0" t="n">
        <f aca="false">H215+I215</f>
        <v>0.47</v>
      </c>
      <c r="H215" s="0" t="n">
        <f aca="false">+E215</f>
        <v>0.4</v>
      </c>
      <c r="I215" s="0" t="n">
        <f aca="false">+F215+Q215</f>
        <v>0.07</v>
      </c>
      <c r="J215" s="0" t="n">
        <f aca="false">K215+L215</f>
        <v>0.42</v>
      </c>
      <c r="K215" s="0" t="n">
        <f aca="false">E215</f>
        <v>0.4</v>
      </c>
      <c r="L215" s="0" t="n">
        <f aca="false">F215</f>
        <v>0.02</v>
      </c>
      <c r="M215" s="0" t="n">
        <f aca="false">N215+O215</f>
        <v>0.47</v>
      </c>
      <c r="N215" s="0" t="n">
        <f aca="false">H215</f>
        <v>0.4</v>
      </c>
      <c r="O215" s="0" t="n">
        <f aca="false">I215</f>
        <v>0.07</v>
      </c>
      <c r="Q215" s="0" t="n">
        <f aca="false">VLOOKUP(MONTH(A215),tblMthAdj,2,FALSE())</f>
        <v>0.05</v>
      </c>
      <c r="AA215" s="0" t="n">
        <f aca="false">[1]Tables!E$10</f>
        <v>-0.07</v>
      </c>
      <c r="AB215" s="0" t="n">
        <f aca="false">[1]Tables!F$10</f>
        <v>0.0597</v>
      </c>
      <c r="AC215" s="0" t="n">
        <f aca="false">[1]Tables!G$10</f>
        <v>0.02</v>
      </c>
      <c r="AD215" s="0" t="n">
        <f aca="false">[1]Tables!H$10</f>
        <v>0.185</v>
      </c>
      <c r="AE215" s="0" t="n">
        <f aca="false">[1]Tables!I$10</f>
        <v>0.011</v>
      </c>
      <c r="AF215" s="0" t="n">
        <f aca="false">((B215+AA215)/(1-AB215))-(B215+AA215)</f>
        <v>-0.00444432627884718</v>
      </c>
      <c r="AG215" s="0" t="n">
        <f aca="false">AC215+AD215+AE215</f>
        <v>0.216</v>
      </c>
      <c r="AI215" s="0" t="n">
        <f aca="false">[1]Tables!J$10</f>
        <v>0</v>
      </c>
      <c r="AJ215" s="0" t="n">
        <f aca="false">[1]Tables!K$10</f>
        <v>0</v>
      </c>
      <c r="AK215" s="0" t="n">
        <f aca="false">[1]Tables!L$10</f>
        <v>0</v>
      </c>
      <c r="AL215" s="0" t="n">
        <f aca="false">((B215+L215)/(1-AI215))-(B215+L215)</f>
        <v>0</v>
      </c>
      <c r="AM215" s="0" t="n">
        <f aca="false">AJ215+AK215</f>
        <v>0</v>
      </c>
      <c r="AO215" s="0" t="n">
        <f aca="false">[1]Tables!M$10</f>
        <v>-0.07</v>
      </c>
      <c r="AP215" s="0" t="n">
        <f aca="false">[1]Tables!N$10</f>
        <v>0.0667</v>
      </c>
      <c r="AQ215" s="0" t="n">
        <f aca="false">[1]Tables!O$10</f>
        <v>0.02</v>
      </c>
      <c r="AR215" s="0" t="n">
        <f aca="false">[1]Tables!P$10</f>
        <v>0.22</v>
      </c>
      <c r="AS215" s="0" t="n">
        <f aca="false">[1]Tables!Q$10</f>
        <v>0.011</v>
      </c>
      <c r="AT215" s="0" t="n">
        <f aca="false">(($B215+AO215)/(1-AP215))-($B215+AO215)</f>
        <v>-0.00500267866709525</v>
      </c>
      <c r="AU215" s="0" t="n">
        <f aca="false">AQ215+AR215+AS215</f>
        <v>0.251</v>
      </c>
      <c r="AW215" s="0" t="n">
        <f aca="false">[1]Tables!R$10</f>
        <v>0</v>
      </c>
      <c r="AX215" s="0" t="n">
        <f aca="false">[1]Tables!S$10</f>
        <v>0</v>
      </c>
      <c r="AY215" s="0" t="n">
        <f aca="false">[1]Tables!T$10</f>
        <v>0</v>
      </c>
      <c r="AZ215" s="0" t="n">
        <f aca="false">((B215+Z215)/(1-AW215))-(B215+Z215)</f>
        <v>0</v>
      </c>
      <c r="BA215" s="0" t="n">
        <f aca="false">AX215+AY215</f>
        <v>0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0.4175</v>
      </c>
      <c r="E216" s="0" t="n">
        <f aca="false">+[1]TETCO_TRANSCO!E216</f>
        <v>0.3975</v>
      </c>
      <c r="F216" s="0" t="n">
        <f aca="false">+[1]TETCO_TRANSCO!F216</f>
        <v>0.02</v>
      </c>
      <c r="G216" s="0" t="n">
        <f aca="false">H216+I216</f>
        <v>0.4475</v>
      </c>
      <c r="H216" s="0" t="n">
        <f aca="false">+E216</f>
        <v>0.3975</v>
      </c>
      <c r="I216" s="0" t="n">
        <f aca="false">+F216+Q216</f>
        <v>0.05</v>
      </c>
      <c r="J216" s="0" t="n">
        <f aca="false">K216+L216</f>
        <v>0.4175</v>
      </c>
      <c r="K216" s="0" t="n">
        <f aca="false">E216</f>
        <v>0.3975</v>
      </c>
      <c r="L216" s="0" t="n">
        <f aca="false">F216</f>
        <v>0.02</v>
      </c>
      <c r="M216" s="0" t="n">
        <f aca="false">N216+O216</f>
        <v>0.4475</v>
      </c>
      <c r="N216" s="0" t="n">
        <f aca="false">H216</f>
        <v>0.3975</v>
      </c>
      <c r="O216" s="0" t="n">
        <f aca="false">I216</f>
        <v>0.05</v>
      </c>
      <c r="Q216" s="0" t="n">
        <f aca="false">VLOOKUP(MONTH(A216),tblMthAdj,2,FALSE())</f>
        <v>0.03</v>
      </c>
      <c r="AA216" s="0" t="n">
        <f aca="false">[1]Tables!E$11</f>
        <v>-0.07</v>
      </c>
      <c r="AB216" s="0" t="n">
        <f aca="false">[1]Tables!F$11</f>
        <v>0.0597</v>
      </c>
      <c r="AC216" s="0" t="n">
        <f aca="false">[1]Tables!G$11</f>
        <v>0.02</v>
      </c>
      <c r="AD216" s="0" t="n">
        <f aca="false">[1]Tables!H$11</f>
        <v>0.185</v>
      </c>
      <c r="AE216" s="0" t="n">
        <f aca="false">[1]Tables!I$11</f>
        <v>0.011</v>
      </c>
      <c r="AF216" s="0" t="n">
        <f aca="false">((B216+AA216)/(1-AB216))-(B216+AA216)</f>
        <v>-0.00444432627884718</v>
      </c>
      <c r="AG216" s="0" t="n">
        <f aca="false">AC216+AD216+AE216</f>
        <v>0.216</v>
      </c>
      <c r="AI216" s="0" t="n">
        <f aca="false">[1]Tables!J$11</f>
        <v>0</v>
      </c>
      <c r="AJ216" s="0" t="n">
        <f aca="false">[1]Tables!K$11</f>
        <v>0</v>
      </c>
      <c r="AK216" s="0" t="n">
        <f aca="false">[1]Tables!L$11</f>
        <v>0</v>
      </c>
      <c r="AL216" s="0" t="n">
        <f aca="false">((B216+L216)/(1-AI216))-(B216+L216)</f>
        <v>0</v>
      </c>
      <c r="AM216" s="0" t="n">
        <f aca="false">AJ216+AK216</f>
        <v>0</v>
      </c>
      <c r="AO216" s="0" t="n">
        <f aca="false">[1]Tables!M$11</f>
        <v>-0.07</v>
      </c>
      <c r="AP216" s="0" t="n">
        <f aca="false">[1]Tables!N$11</f>
        <v>0.0667</v>
      </c>
      <c r="AQ216" s="0" t="n">
        <f aca="false">[1]Tables!O$11</f>
        <v>0.02</v>
      </c>
      <c r="AR216" s="0" t="n">
        <f aca="false">[1]Tables!P$11</f>
        <v>0.22</v>
      </c>
      <c r="AS216" s="0" t="n">
        <f aca="false">[1]Tables!Q$11</f>
        <v>0.011</v>
      </c>
      <c r="AT216" s="0" t="n">
        <f aca="false">(($B216+AO216)/(1-AP216))-($B216+AO216)</f>
        <v>-0.00500267866709525</v>
      </c>
      <c r="AU216" s="0" t="n">
        <f aca="false">AQ216+AR216+AS216</f>
        <v>0.251</v>
      </c>
      <c r="AW216" s="0" t="n">
        <f aca="false">[1]Tables!R$11</f>
        <v>0</v>
      </c>
      <c r="AX216" s="0" t="n">
        <f aca="false">[1]Tables!S$11</f>
        <v>0</v>
      </c>
      <c r="AY216" s="0" t="n">
        <f aca="false">[1]Tables!T$11</f>
        <v>0</v>
      </c>
      <c r="AZ216" s="0" t="n">
        <f aca="false">((B216+Z216)/(1-AW216))-(B216+Z216)</f>
        <v>0</v>
      </c>
      <c r="BA216" s="0" t="n">
        <f aca="false">AX216+AY216</f>
        <v>0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0.42</v>
      </c>
      <c r="E217" s="0" t="n">
        <f aca="false">+[1]TETCO_TRANSCO!E217</f>
        <v>0.4</v>
      </c>
      <c r="F217" s="0" t="n">
        <f aca="false">+[1]TETCO_TRANSCO!F217</f>
        <v>0.02</v>
      </c>
      <c r="G217" s="0" t="n">
        <f aca="false">H217+I217</f>
        <v>0.45</v>
      </c>
      <c r="H217" s="0" t="n">
        <f aca="false">+E217</f>
        <v>0.4</v>
      </c>
      <c r="I217" s="0" t="n">
        <f aca="false">+F217+Q217</f>
        <v>0.05</v>
      </c>
      <c r="J217" s="0" t="n">
        <f aca="false">K217+L217</f>
        <v>0.42</v>
      </c>
      <c r="K217" s="0" t="n">
        <f aca="false">E217</f>
        <v>0.4</v>
      </c>
      <c r="L217" s="0" t="n">
        <f aca="false">F217</f>
        <v>0.02</v>
      </c>
      <c r="M217" s="0" t="n">
        <f aca="false">N217+O217</f>
        <v>0.45</v>
      </c>
      <c r="N217" s="0" t="n">
        <f aca="false">H217</f>
        <v>0.4</v>
      </c>
      <c r="O217" s="0" t="n">
        <f aca="false">I217</f>
        <v>0.05</v>
      </c>
      <c r="Q217" s="0" t="n">
        <f aca="false">VLOOKUP(MONTH(A217),tblMthAdj,2,FALSE())</f>
        <v>0.03</v>
      </c>
      <c r="AA217" s="0" t="n">
        <f aca="false">[1]Tables!E$12</f>
        <v>-0.07</v>
      </c>
      <c r="AB217" s="0" t="n">
        <f aca="false">[1]Tables!F$12</f>
        <v>0.0597</v>
      </c>
      <c r="AC217" s="0" t="n">
        <f aca="false">[1]Tables!G$12</f>
        <v>0.04</v>
      </c>
      <c r="AD217" s="0" t="n">
        <f aca="false">[1]Tables!H$12</f>
        <v>0.185</v>
      </c>
      <c r="AE217" s="0" t="n">
        <f aca="false">[1]Tables!I$12</f>
        <v>0.011</v>
      </c>
      <c r="AF217" s="0" t="n">
        <f aca="false">((B217+AA217)/(1-AB217))-(B217+AA217)</f>
        <v>-0.00444432627884718</v>
      </c>
      <c r="AG217" s="0" t="n">
        <f aca="false">AC217+AD217+AE217</f>
        <v>0.236</v>
      </c>
      <c r="AI217" s="0" t="n">
        <f aca="false">[1]Tables!J$12</f>
        <v>0</v>
      </c>
      <c r="AJ217" s="0" t="n">
        <f aca="false">[1]Tables!K$12</f>
        <v>0</v>
      </c>
      <c r="AK217" s="0" t="n">
        <f aca="false">[1]Tables!L$12</f>
        <v>0</v>
      </c>
      <c r="AL217" s="0" t="n">
        <f aca="false">((B217+L217)/(1-AI217))-(B217+L217)</f>
        <v>0</v>
      </c>
      <c r="AM217" s="0" t="n">
        <f aca="false">AJ217+AK217</f>
        <v>0</v>
      </c>
      <c r="AO217" s="0" t="n">
        <f aca="false">[1]Tables!M$12</f>
        <v>-0.07</v>
      </c>
      <c r="AP217" s="0" t="n">
        <f aca="false">[1]Tables!N$12</f>
        <v>0.0667</v>
      </c>
      <c r="AQ217" s="0" t="n">
        <f aca="false">[1]Tables!O$12</f>
        <v>0.04</v>
      </c>
      <c r="AR217" s="0" t="n">
        <f aca="false">[1]Tables!P$12</f>
        <v>0.22</v>
      </c>
      <c r="AS217" s="0" t="n">
        <f aca="false">[1]Tables!Q$12</f>
        <v>0.011</v>
      </c>
      <c r="AT217" s="0" t="n">
        <f aca="false">(($B217+AO217)/(1-AP217))-($B217+AO217)</f>
        <v>-0.00500267866709525</v>
      </c>
      <c r="AU217" s="0" t="n">
        <f aca="false">AQ217+AR217+AS217</f>
        <v>0.271</v>
      </c>
      <c r="AW217" s="0" t="n">
        <f aca="false">[1]Tables!R$12</f>
        <v>0</v>
      </c>
      <c r="AX217" s="0" t="n">
        <f aca="false">[1]Tables!S$12</f>
        <v>0</v>
      </c>
      <c r="AY217" s="0" t="n">
        <f aca="false">[1]Tables!T$12</f>
        <v>0</v>
      </c>
      <c r="AZ217" s="0" t="n">
        <f aca="false">((B217+Z217)/(1-AW217))-(B217+Z217)</f>
        <v>0</v>
      </c>
      <c r="BA217" s="0" t="n">
        <f aca="false">AX217+AY217</f>
        <v>0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0.605</v>
      </c>
      <c r="E218" s="0" t="n">
        <f aca="false">+[1]TETCO_TRANSCO!E218</f>
        <v>0.555</v>
      </c>
      <c r="F218" s="0" t="n">
        <f aca="false">+[1]TETCO_TRANSCO!F218</f>
        <v>0.05</v>
      </c>
      <c r="G218" s="0" t="n">
        <f aca="false">H218+I218</f>
        <v>0.695</v>
      </c>
      <c r="H218" s="0" t="n">
        <f aca="false">+E218</f>
        <v>0.555</v>
      </c>
      <c r="I218" s="0" t="n">
        <f aca="false">+F218+Q218</f>
        <v>0.14</v>
      </c>
      <c r="J218" s="0" t="n">
        <f aca="false">K218+L218</f>
        <v>0.605</v>
      </c>
      <c r="K218" s="0" t="n">
        <f aca="false">E218</f>
        <v>0.555</v>
      </c>
      <c r="L218" s="0" t="n">
        <f aca="false">F218</f>
        <v>0.05</v>
      </c>
      <c r="M218" s="0" t="n">
        <f aca="false">N218+O218</f>
        <v>0.695</v>
      </c>
      <c r="N218" s="0" t="n">
        <f aca="false">H218</f>
        <v>0.555</v>
      </c>
      <c r="O218" s="0" t="n">
        <f aca="false">I218</f>
        <v>0.14</v>
      </c>
      <c r="Q218" s="0" t="n">
        <f aca="false">VLOOKUP(MONTH(A218),tblMthAdj,2,FALSE())</f>
        <v>0.09</v>
      </c>
      <c r="AA218" s="0" t="n">
        <f aca="false">[1]Tables!E$13</f>
        <v>-0.07</v>
      </c>
      <c r="AB218" s="0" t="n">
        <f aca="false">[1]Tables!F$13</f>
        <v>0.0699</v>
      </c>
      <c r="AC218" s="0" t="n">
        <f aca="false">[1]Tables!G$13</f>
        <v>0.41</v>
      </c>
      <c r="AD218" s="0" t="n">
        <f aca="false">[1]Tables!H$13</f>
        <v>0.185</v>
      </c>
      <c r="AE218" s="0" t="n">
        <f aca="false">[1]Tables!I$13</f>
        <v>0.011</v>
      </c>
      <c r="AF218" s="0" t="n">
        <f aca="false">((B218+AA218)/(1-AB218))-(B218+AA218)</f>
        <v>-0.00526072465326309</v>
      </c>
      <c r="AG218" s="0" t="n">
        <f aca="false">AC218+AD218+AE218</f>
        <v>0.606</v>
      </c>
      <c r="AI218" s="0" t="n">
        <f aca="false">[1]Tables!J$13</f>
        <v>0.0128</v>
      </c>
      <c r="AJ218" s="0" t="n">
        <f aca="false">[1]Tables!K$13</f>
        <v>0.1848</v>
      </c>
      <c r="AK218" s="0" t="n">
        <f aca="false">[1]Tables!L$13</f>
        <v>0</v>
      </c>
      <c r="AL218" s="0" t="n">
        <f aca="false">((B218+L218)/(1-AI218))-(B218+L218)</f>
        <v>0.000648298217179905</v>
      </c>
      <c r="AM218" s="0" t="n">
        <f aca="false">AJ218+AK218</f>
        <v>0.1848</v>
      </c>
      <c r="AO218" s="0" t="n">
        <f aca="false">[1]Tables!M$13</f>
        <v>-0.05</v>
      </c>
      <c r="AP218" s="0" t="n">
        <f aca="false">[1]Tables!N$13</f>
        <v>0.0782</v>
      </c>
      <c r="AQ218" s="0" t="n">
        <f aca="false">[1]Tables!O$13</f>
        <v>0.51</v>
      </c>
      <c r="AR218" s="0" t="n">
        <f aca="false">[1]Tables!P$13</f>
        <v>0.22</v>
      </c>
      <c r="AS218" s="0" t="n">
        <f aca="false">[1]Tables!Q$13</f>
        <v>0.011</v>
      </c>
      <c r="AT218" s="0" t="n">
        <f aca="false">(($B218+AO218)/(1-AP218))-($B218+AO218)</f>
        <v>-0.00424170101974399</v>
      </c>
      <c r="AU218" s="0" t="n">
        <f aca="false">AQ218+AR218+AS218</f>
        <v>0.741</v>
      </c>
      <c r="AW218" s="0" t="n">
        <f aca="false">[1]Tables!R$13</f>
        <v>0.0089</v>
      </c>
      <c r="AX218" s="0" t="n">
        <f aca="false">[1]Tables!S$13</f>
        <v>0.2176</v>
      </c>
      <c r="AY218" s="0" t="n">
        <f aca="false">[1]Tables!T$13</f>
        <v>0</v>
      </c>
      <c r="AZ218" s="0" t="n">
        <f aca="false">((B218+Z218)/(1-AW218))-(B218+Z218)</f>
        <v>0</v>
      </c>
      <c r="BA218" s="0" t="n">
        <f aca="false">AX218+AY218</f>
        <v>0.2176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0.96</v>
      </c>
      <c r="E219" s="0" t="n">
        <f aca="false">+[1]TETCO_TRANSCO!E219</f>
        <v>0.91</v>
      </c>
      <c r="F219" s="0" t="n">
        <f aca="false">+[1]TETCO_TRANSCO!F219</f>
        <v>0.05</v>
      </c>
      <c r="G219" s="0" t="n">
        <f aca="false">H219+I219</f>
        <v>1.2</v>
      </c>
      <c r="H219" s="0" t="n">
        <f aca="false">+E219</f>
        <v>0.91</v>
      </c>
      <c r="I219" s="0" t="n">
        <f aca="false">+F219+Q219</f>
        <v>0.29</v>
      </c>
      <c r="J219" s="0" t="n">
        <f aca="false">K219+L219</f>
        <v>0.96</v>
      </c>
      <c r="K219" s="0" t="n">
        <f aca="false">E219</f>
        <v>0.91</v>
      </c>
      <c r="L219" s="0" t="n">
        <f aca="false">F219</f>
        <v>0.05</v>
      </c>
      <c r="M219" s="0" t="n">
        <f aca="false">N219+O219</f>
        <v>1.2</v>
      </c>
      <c r="N219" s="0" t="n">
        <f aca="false">H219</f>
        <v>0.91</v>
      </c>
      <c r="O219" s="0" t="n">
        <f aca="false">I219</f>
        <v>0.29</v>
      </c>
      <c r="Q219" s="0" t="n">
        <f aca="false">VLOOKUP(MONTH(A219),tblMthAdj,2,FALSE())</f>
        <v>0.24</v>
      </c>
      <c r="AA219" s="0" t="n">
        <f aca="false">[1]Tables!E$14</f>
        <v>-0.05</v>
      </c>
      <c r="AB219" s="0" t="n">
        <f aca="false">[1]Tables!F$14</f>
        <v>0.0699</v>
      </c>
      <c r="AC219" s="0" t="n">
        <f aca="false">[1]Tables!G$14</f>
        <v>0.41</v>
      </c>
      <c r="AD219" s="0" t="n">
        <f aca="false">[1]Tables!H$14</f>
        <v>0.185</v>
      </c>
      <c r="AE219" s="0" t="n">
        <f aca="false">[1]Tables!I$14</f>
        <v>0.011</v>
      </c>
      <c r="AF219" s="0" t="n">
        <f aca="false">((B219+AA219)/(1-AB219))-(B219+AA219)</f>
        <v>-0.00375766046661649</v>
      </c>
      <c r="AG219" s="0" t="n">
        <f aca="false">AC219+AD219+AE219</f>
        <v>0.606</v>
      </c>
      <c r="AI219" s="0" t="n">
        <f aca="false">[1]Tables!J$14</f>
        <v>0.0128</v>
      </c>
      <c r="AJ219" s="0" t="n">
        <f aca="false">[1]Tables!K$14</f>
        <v>0.1848</v>
      </c>
      <c r="AK219" s="0" t="n">
        <f aca="false">[1]Tables!L$14</f>
        <v>0</v>
      </c>
      <c r="AL219" s="0" t="n">
        <f aca="false">((B219+L219)/(1-AI219))-(B219+L219)</f>
        <v>0.000648298217179905</v>
      </c>
      <c r="AM219" s="0" t="n">
        <f aca="false">AJ219+AK219</f>
        <v>0.1848</v>
      </c>
      <c r="AO219" s="0" t="n">
        <f aca="false">[1]Tables!M$14</f>
        <v>-0.05</v>
      </c>
      <c r="AP219" s="0" t="n">
        <f aca="false">[1]Tables!N$14</f>
        <v>0.0782</v>
      </c>
      <c r="AQ219" s="0" t="n">
        <f aca="false">[1]Tables!O$14</f>
        <v>0.51</v>
      </c>
      <c r="AR219" s="0" t="n">
        <f aca="false">[1]Tables!P$14</f>
        <v>0.22</v>
      </c>
      <c r="AS219" s="0" t="n">
        <f aca="false">[1]Tables!Q$14</f>
        <v>0.011</v>
      </c>
      <c r="AT219" s="0" t="n">
        <f aca="false">(($B219+AO219)/(1-AP219))-($B219+AO219)</f>
        <v>-0.00424170101974399</v>
      </c>
      <c r="AU219" s="0" t="n">
        <f aca="false">AQ219+AR219+AS219</f>
        <v>0.741</v>
      </c>
      <c r="AW219" s="0" t="n">
        <f aca="false">[1]Tables!R$14</f>
        <v>0.0089</v>
      </c>
      <c r="AX219" s="0" t="n">
        <f aca="false">[1]Tables!S$14</f>
        <v>0.2176</v>
      </c>
      <c r="AY219" s="0" t="n">
        <f aca="false">[1]Tables!T$14</f>
        <v>0</v>
      </c>
      <c r="AZ219" s="0" t="n">
        <f aca="false">((B219+Z219)/(1-AW219))-(B219+Z219)</f>
        <v>0</v>
      </c>
      <c r="BA219" s="0" t="n">
        <f aca="false">AX219+AY219</f>
        <v>0.2176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1.265</v>
      </c>
      <c r="E220" s="0" t="n">
        <f aca="false">+[1]TETCO_TRANSCO!E220</f>
        <v>1.215</v>
      </c>
      <c r="F220" s="0" t="n">
        <f aca="false">+[1]TETCO_TRANSCO!F220</f>
        <v>0.05</v>
      </c>
      <c r="G220" s="0" t="n">
        <f aca="false">H220+I220</f>
        <v>1.535</v>
      </c>
      <c r="H220" s="0" t="n">
        <f aca="false">+E220</f>
        <v>1.215</v>
      </c>
      <c r="I220" s="0" t="n">
        <f aca="false">+F220+Q220</f>
        <v>0.32</v>
      </c>
      <c r="J220" s="0" t="n">
        <f aca="false">K220+L220</f>
        <v>1.265</v>
      </c>
      <c r="K220" s="0" t="n">
        <f aca="false">E220</f>
        <v>1.215</v>
      </c>
      <c r="L220" s="0" t="n">
        <f aca="false">F220</f>
        <v>0.05</v>
      </c>
      <c r="M220" s="0" t="n">
        <f aca="false">N220+O220</f>
        <v>1.535</v>
      </c>
      <c r="N220" s="0" t="n">
        <f aca="false">H220</f>
        <v>1.215</v>
      </c>
      <c r="O220" s="0" t="n">
        <f aca="false">I220</f>
        <v>0.32</v>
      </c>
      <c r="Q220" s="0" t="n">
        <f aca="false">VLOOKUP(MONTH(A220),tblMthAdj,2,FALSE())</f>
        <v>0.27</v>
      </c>
      <c r="AA220" s="0" t="n">
        <f aca="false">[1]Tables!E$3</f>
        <v>-0.05</v>
      </c>
      <c r="AB220" s="0" t="n">
        <f aca="false">[1]Tables!F$3</f>
        <v>0.0699</v>
      </c>
      <c r="AC220" s="0" t="n">
        <f aca="false">[1]Tables!G$3</f>
        <v>0.41</v>
      </c>
      <c r="AD220" s="0" t="n">
        <f aca="false">[1]Tables!H$3</f>
        <v>0.185</v>
      </c>
      <c r="AE220" s="0" t="n">
        <f aca="false">[1]Tables!I$3</f>
        <v>0.011</v>
      </c>
      <c r="AF220" s="0" t="n">
        <f aca="false">((B220+AA220)/(1-AB220))-(B220+AA220)</f>
        <v>-0.00375766046661649</v>
      </c>
      <c r="AG220" s="0" t="n">
        <f aca="false">AC220+AD220+AE220</f>
        <v>0.606</v>
      </c>
      <c r="AI220" s="0" t="n">
        <f aca="false">[1]Tables!J$3</f>
        <v>0.0128</v>
      </c>
      <c r="AJ220" s="0" t="n">
        <f aca="false">[1]Tables!K$3</f>
        <v>0.1848</v>
      </c>
      <c r="AK220" s="0" t="n">
        <f aca="false">[1]Tables!L$3</f>
        <v>0</v>
      </c>
      <c r="AL220" s="0" t="n">
        <f aca="false">((B220+L220)/(1-AI220))-(B220+L220)</f>
        <v>0.000648298217179905</v>
      </c>
      <c r="AM220" s="0" t="n">
        <f aca="false">AJ220+AK220</f>
        <v>0.1848</v>
      </c>
      <c r="AO220" s="0" t="n">
        <f aca="false">[1]Tables!M$3</f>
        <v>-0.05</v>
      </c>
      <c r="AP220" s="0" t="n">
        <f aca="false">[1]Tables!N$3</f>
        <v>0.0782</v>
      </c>
      <c r="AQ220" s="0" t="n">
        <f aca="false">[1]Tables!O$3</f>
        <v>0.51</v>
      </c>
      <c r="AR220" s="0" t="n">
        <f aca="false">[1]Tables!P$3</f>
        <v>0.22</v>
      </c>
      <c r="AS220" s="0" t="n">
        <f aca="false">[1]Tables!Q$3</f>
        <v>0.011</v>
      </c>
      <c r="AT220" s="0" t="n">
        <f aca="false">(($B220+AO220)/(1-AP220))-($B220+AO220)</f>
        <v>-0.00424170101974399</v>
      </c>
      <c r="AU220" s="0" t="n">
        <f aca="false">AQ220+AR220+AS220</f>
        <v>0.741</v>
      </c>
      <c r="AW220" s="0" t="n">
        <f aca="false">[1]Tables!R$3</f>
        <v>0.0089</v>
      </c>
      <c r="AX220" s="0" t="n">
        <f aca="false">[1]Tables!S$3</f>
        <v>0.2176</v>
      </c>
      <c r="AY220" s="0" t="n">
        <f aca="false">[1]Tables!T$3</f>
        <v>0</v>
      </c>
      <c r="AZ220" s="0" t="n">
        <f aca="false">((B220+Z220)/(1-AW220))-(B220+Z220)</f>
        <v>0</v>
      </c>
      <c r="BA220" s="0" t="n">
        <f aca="false">AX220+AY220</f>
        <v>0.2176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1.265</v>
      </c>
      <c r="E221" s="0" t="n">
        <f aca="false">+[1]TETCO_TRANSCO!E221</f>
        <v>1.215</v>
      </c>
      <c r="F221" s="0" t="n">
        <f aca="false">+[1]TETCO_TRANSCO!F221</f>
        <v>0.05</v>
      </c>
      <c r="G221" s="0" t="n">
        <f aca="false">H221+I221</f>
        <v>1.535</v>
      </c>
      <c r="H221" s="0" t="n">
        <f aca="false">+E221</f>
        <v>1.215</v>
      </c>
      <c r="I221" s="0" t="n">
        <f aca="false">+F221+Q221</f>
        <v>0.32</v>
      </c>
      <c r="J221" s="0" t="n">
        <f aca="false">K221+L221</f>
        <v>1.265</v>
      </c>
      <c r="K221" s="0" t="n">
        <f aca="false">E221</f>
        <v>1.215</v>
      </c>
      <c r="L221" s="0" t="n">
        <f aca="false">F221</f>
        <v>0.05</v>
      </c>
      <c r="M221" s="0" t="n">
        <f aca="false">N221+O221</f>
        <v>1.535</v>
      </c>
      <c r="N221" s="0" t="n">
        <f aca="false">H221</f>
        <v>1.215</v>
      </c>
      <c r="O221" s="0" t="n">
        <f aca="false">I221</f>
        <v>0.32</v>
      </c>
      <c r="Q221" s="0" t="n">
        <f aca="false">VLOOKUP(MONTH(A221),tblMthAdj,2,FALSE())</f>
        <v>0.27</v>
      </c>
      <c r="AA221" s="0" t="n">
        <f aca="false">[1]Tables!E$4</f>
        <v>-0.05</v>
      </c>
      <c r="AB221" s="0" t="n">
        <f aca="false">[1]Tables!F$4</f>
        <v>0.0699</v>
      </c>
      <c r="AC221" s="0" t="n">
        <f aca="false">[1]Tables!G$4</f>
        <v>0.41</v>
      </c>
      <c r="AD221" s="0" t="n">
        <f aca="false">[1]Tables!H$4</f>
        <v>0.185</v>
      </c>
      <c r="AE221" s="0" t="n">
        <f aca="false">[1]Tables!I$4</f>
        <v>0.011</v>
      </c>
      <c r="AF221" s="0" t="n">
        <f aca="false">((B221+AA221)/(1-AB221))-(B221+AA221)</f>
        <v>-0.00375766046661649</v>
      </c>
      <c r="AG221" s="0" t="n">
        <f aca="false">AC221+AD221+AE221</f>
        <v>0.606</v>
      </c>
      <c r="AI221" s="0" t="n">
        <f aca="false">[1]Tables!J$4</f>
        <v>0.0128</v>
      </c>
      <c r="AJ221" s="0" t="n">
        <f aca="false">[1]Tables!K$4</f>
        <v>0.1848</v>
      </c>
      <c r="AK221" s="0" t="n">
        <f aca="false">[1]Tables!L$4</f>
        <v>0</v>
      </c>
      <c r="AL221" s="0" t="n">
        <f aca="false">((B221+L221)/(1-AI221))-(B221+L221)</f>
        <v>0.000648298217179905</v>
      </c>
      <c r="AM221" s="0" t="n">
        <f aca="false">AJ221+AK221</f>
        <v>0.1848</v>
      </c>
      <c r="AO221" s="0" t="n">
        <f aca="false">[1]Tables!M$4</f>
        <v>-0.05</v>
      </c>
      <c r="AP221" s="0" t="n">
        <f aca="false">[1]Tables!N$4</f>
        <v>0.0782</v>
      </c>
      <c r="AQ221" s="0" t="n">
        <f aca="false">[1]Tables!O$4</f>
        <v>0.51</v>
      </c>
      <c r="AR221" s="0" t="n">
        <f aca="false">[1]Tables!P$4</f>
        <v>0.22</v>
      </c>
      <c r="AS221" s="0" t="n">
        <f aca="false">[1]Tables!Q$4</f>
        <v>0.011</v>
      </c>
      <c r="AT221" s="0" t="n">
        <f aca="false">(($B221+AO221)/(1-AP221))-($B221+AO221)</f>
        <v>-0.00424170101974399</v>
      </c>
      <c r="AU221" s="0" t="n">
        <f aca="false">AQ221+AR221+AS221</f>
        <v>0.741</v>
      </c>
      <c r="AW221" s="0" t="n">
        <f aca="false">[1]Tables!R$4</f>
        <v>0.0089</v>
      </c>
      <c r="AX221" s="0" t="n">
        <f aca="false">[1]Tables!S$4</f>
        <v>0.2176</v>
      </c>
      <c r="AY221" s="0" t="n">
        <f aca="false">[1]Tables!T$4</f>
        <v>0</v>
      </c>
      <c r="AZ221" s="0" t="n">
        <f aca="false">((B221+Z221)/(1-AW221))-(B221+Z221)</f>
        <v>0</v>
      </c>
      <c r="BA221" s="0" t="n">
        <f aca="false">AX221+AY221</f>
        <v>0.2176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0.705</v>
      </c>
      <c r="E222" s="0" t="n">
        <f aca="false">+[1]TETCO_TRANSCO!E222</f>
        <v>0.655</v>
      </c>
      <c r="F222" s="0" t="n">
        <f aca="false">+[1]TETCO_TRANSCO!F222</f>
        <v>0.05</v>
      </c>
      <c r="G222" s="0" t="n">
        <f aca="false">H222+I222</f>
        <v>0.805</v>
      </c>
      <c r="H222" s="0" t="n">
        <f aca="false">+E222</f>
        <v>0.655</v>
      </c>
      <c r="I222" s="0" t="n">
        <f aca="false">+F222+Q222</f>
        <v>0.15</v>
      </c>
      <c r="J222" s="0" t="n">
        <f aca="false">K222+L222</f>
        <v>0.705</v>
      </c>
      <c r="K222" s="0" t="n">
        <f aca="false">E222</f>
        <v>0.655</v>
      </c>
      <c r="L222" s="0" t="n">
        <f aca="false">F222</f>
        <v>0.05</v>
      </c>
      <c r="M222" s="0" t="n">
        <f aca="false">N222+O222</f>
        <v>0.805</v>
      </c>
      <c r="N222" s="0" t="n">
        <f aca="false">H222</f>
        <v>0.655</v>
      </c>
      <c r="O222" s="0" t="n">
        <f aca="false">I222</f>
        <v>0.15</v>
      </c>
      <c r="Q222" s="0" t="n">
        <f aca="false">VLOOKUP(MONTH(A222),tblMthAdj,2,FALSE())</f>
        <v>0.1</v>
      </c>
      <c r="AA222" s="0" t="n">
        <f aca="false">[1]Tables!E$5</f>
        <v>-0.05</v>
      </c>
      <c r="AB222" s="0" t="n">
        <f aca="false">[1]Tables!F$5</f>
        <v>0.0699</v>
      </c>
      <c r="AC222" s="0" t="n">
        <f aca="false">[1]Tables!G$5</f>
        <v>0.41</v>
      </c>
      <c r="AD222" s="0" t="n">
        <f aca="false">[1]Tables!H$5</f>
        <v>0.185</v>
      </c>
      <c r="AE222" s="0" t="n">
        <f aca="false">[1]Tables!I$5</f>
        <v>0.011</v>
      </c>
      <c r="AF222" s="0" t="n">
        <f aca="false">((B222+AA222)/(1-AB222))-(B222+AA222)</f>
        <v>-0.00375766046661649</v>
      </c>
      <c r="AG222" s="0" t="n">
        <f aca="false">AC222+AD222+AE222</f>
        <v>0.606</v>
      </c>
      <c r="AI222" s="0" t="n">
        <f aca="false">[1]Tables!J$5</f>
        <v>0.0128</v>
      </c>
      <c r="AJ222" s="0" t="n">
        <f aca="false">[1]Tables!K$5</f>
        <v>0.1848</v>
      </c>
      <c r="AK222" s="0" t="n">
        <f aca="false">[1]Tables!L$5</f>
        <v>0</v>
      </c>
      <c r="AL222" s="0" t="n">
        <f aca="false">((B222+L222)/(1-AI222))-(B222+L222)</f>
        <v>0.000648298217179905</v>
      </c>
      <c r="AM222" s="0" t="n">
        <f aca="false">AJ222+AK222</f>
        <v>0.1848</v>
      </c>
      <c r="AO222" s="0" t="n">
        <f aca="false">[1]Tables!M$5</f>
        <v>-0.05</v>
      </c>
      <c r="AP222" s="0" t="n">
        <f aca="false">[1]Tables!N$5</f>
        <v>0.0782</v>
      </c>
      <c r="AQ222" s="0" t="n">
        <f aca="false">[1]Tables!O$5</f>
        <v>0.51</v>
      </c>
      <c r="AR222" s="0" t="n">
        <f aca="false">[1]Tables!P$5</f>
        <v>0.22</v>
      </c>
      <c r="AS222" s="0" t="n">
        <f aca="false">[1]Tables!Q$5</f>
        <v>0.011</v>
      </c>
      <c r="AT222" s="0" t="n">
        <f aca="false">(($B222+AO222)/(1-AP222))-($B222+AO222)</f>
        <v>-0.00424170101974399</v>
      </c>
      <c r="AU222" s="0" t="n">
        <f aca="false">AQ222+AR222+AS222</f>
        <v>0.741</v>
      </c>
      <c r="AW222" s="0" t="n">
        <f aca="false">[1]Tables!R$5</f>
        <v>0.0089</v>
      </c>
      <c r="AX222" s="0" t="n">
        <f aca="false">[1]Tables!S$5</f>
        <v>0.2176</v>
      </c>
      <c r="AY222" s="0" t="n">
        <f aca="false">[1]Tables!T$5</f>
        <v>0</v>
      </c>
      <c r="AZ222" s="0" t="n">
        <f aca="false">((B222+Z222)/(1-AW222))-(B222+Z222)</f>
        <v>0</v>
      </c>
      <c r="BA222" s="0" t="n">
        <f aca="false">AX222+AY222</f>
        <v>0.2176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0.455</v>
      </c>
      <c r="E223" s="0" t="n">
        <f aca="false">+[1]TETCO_TRANSCO!E223</f>
        <v>0.435</v>
      </c>
      <c r="F223" s="0" t="n">
        <f aca="false">+[1]TETCO_TRANSCO!F223</f>
        <v>0.02</v>
      </c>
      <c r="G223" s="0" t="n">
        <f aca="false">H223+I223</f>
        <v>0.485</v>
      </c>
      <c r="H223" s="0" t="n">
        <f aca="false">+E223</f>
        <v>0.435</v>
      </c>
      <c r="I223" s="0" t="n">
        <f aca="false">+F223+Q223</f>
        <v>0.05</v>
      </c>
      <c r="J223" s="0" t="n">
        <f aca="false">K223+L223</f>
        <v>0.455</v>
      </c>
      <c r="K223" s="0" t="n">
        <f aca="false">E223</f>
        <v>0.435</v>
      </c>
      <c r="L223" s="0" t="n">
        <f aca="false">F223</f>
        <v>0.02</v>
      </c>
      <c r="M223" s="0" t="n">
        <f aca="false">N223+O223</f>
        <v>0.485</v>
      </c>
      <c r="N223" s="0" t="n">
        <f aca="false">H223</f>
        <v>0.435</v>
      </c>
      <c r="O223" s="0" t="n">
        <f aca="false">I223</f>
        <v>0.05</v>
      </c>
      <c r="Q223" s="0" t="n">
        <f aca="false">VLOOKUP(MONTH(A223),tblMthAdj,2,FALSE())</f>
        <v>0.03</v>
      </c>
      <c r="AA223" s="0" t="n">
        <f aca="false">[1]Tables!E$6</f>
        <v>-0.07</v>
      </c>
      <c r="AB223" s="0" t="n">
        <f aca="false">[1]Tables!F$6</f>
        <v>0.0597</v>
      </c>
      <c r="AC223" s="0" t="n">
        <f aca="false">[1]Tables!G$6</f>
        <v>0.04</v>
      </c>
      <c r="AD223" s="0" t="n">
        <f aca="false">[1]Tables!H$6</f>
        <v>0.185</v>
      </c>
      <c r="AE223" s="0" t="n">
        <f aca="false">[1]Tables!I$6</f>
        <v>0.011</v>
      </c>
      <c r="AF223" s="0" t="n">
        <f aca="false">((B223+AA223)/(1-AB223))-(B223+AA223)</f>
        <v>-0.00444432627884718</v>
      </c>
      <c r="AG223" s="0" t="n">
        <f aca="false">AC223+AD223+AE223</f>
        <v>0.236</v>
      </c>
      <c r="AI223" s="0" t="n">
        <f aca="false">[1]Tables!J$6</f>
        <v>0</v>
      </c>
      <c r="AJ223" s="0" t="n">
        <f aca="false">[1]Tables!K$6</f>
        <v>0</v>
      </c>
      <c r="AK223" s="0" t="n">
        <f aca="false">[1]Tables!L$6</f>
        <v>0</v>
      </c>
      <c r="AL223" s="0" t="n">
        <f aca="false">((B223+L223)/(1-AI223))-(B223+L223)</f>
        <v>0</v>
      </c>
      <c r="AM223" s="0" t="n">
        <f aca="false">AJ223+AK223</f>
        <v>0</v>
      </c>
      <c r="AO223" s="0" t="n">
        <f aca="false">[1]Tables!M$6</f>
        <v>-0.07</v>
      </c>
      <c r="AP223" s="0" t="n">
        <f aca="false">[1]Tables!N$6</f>
        <v>0.0667</v>
      </c>
      <c r="AQ223" s="0" t="n">
        <f aca="false">[1]Tables!O$6</f>
        <v>0.04</v>
      </c>
      <c r="AR223" s="0" t="n">
        <f aca="false">[1]Tables!P$6</f>
        <v>0.22</v>
      </c>
      <c r="AS223" s="0" t="n">
        <f aca="false">[1]Tables!Q$6</f>
        <v>0.011</v>
      </c>
      <c r="AT223" s="0" t="n">
        <f aca="false">(($B223+AO223)/(1-AP223))-($B223+AO223)</f>
        <v>-0.00500267866709525</v>
      </c>
      <c r="AU223" s="0" t="n">
        <f aca="false">AQ223+AR223+AS223</f>
        <v>0.271</v>
      </c>
      <c r="AW223" s="0" t="n">
        <f aca="false">[1]Tables!R$6</f>
        <v>0</v>
      </c>
      <c r="AX223" s="0" t="n">
        <f aca="false">[1]Tables!S$6</f>
        <v>0</v>
      </c>
      <c r="AY223" s="0" t="n">
        <f aca="false">[1]Tables!T$6</f>
        <v>0</v>
      </c>
      <c r="AZ223" s="0" t="n">
        <f aca="false">((B223+Z223)/(1-AW223))-(B223+Z223)</f>
        <v>0</v>
      </c>
      <c r="BA223" s="0" t="n">
        <f aca="false">AX223+AY223</f>
        <v>0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0.405</v>
      </c>
      <c r="E224" s="0" t="n">
        <f aca="false">+[1]TETCO_TRANSCO!E224</f>
        <v>0.385</v>
      </c>
      <c r="F224" s="0" t="n">
        <f aca="false">+[1]TETCO_TRANSCO!F224</f>
        <v>0.02</v>
      </c>
      <c r="G224" s="0" t="n">
        <f aca="false">H224+I224</f>
        <v>0.435</v>
      </c>
      <c r="H224" s="0" t="n">
        <f aca="false">+E224</f>
        <v>0.385</v>
      </c>
      <c r="I224" s="0" t="n">
        <f aca="false">+F224+Q224</f>
        <v>0.05</v>
      </c>
      <c r="J224" s="0" t="n">
        <f aca="false">K224+L224</f>
        <v>0.405</v>
      </c>
      <c r="K224" s="0" t="n">
        <f aca="false">E224</f>
        <v>0.385</v>
      </c>
      <c r="L224" s="0" t="n">
        <f aca="false">F224</f>
        <v>0.02</v>
      </c>
      <c r="M224" s="0" t="n">
        <f aca="false">N224+O224</f>
        <v>0.435</v>
      </c>
      <c r="N224" s="0" t="n">
        <f aca="false">H224</f>
        <v>0.385</v>
      </c>
      <c r="O224" s="0" t="n">
        <f aca="false">I224</f>
        <v>0.05</v>
      </c>
      <c r="Q224" s="0" t="n">
        <f aca="false">VLOOKUP(MONTH(A224),tblMthAdj,2,FALSE())</f>
        <v>0.03</v>
      </c>
      <c r="AA224" s="0" t="n">
        <f aca="false">[1]Tables!E$7</f>
        <v>-0.07</v>
      </c>
      <c r="AB224" s="0" t="n">
        <f aca="false">[1]Tables!F$7</f>
        <v>0.0597</v>
      </c>
      <c r="AC224" s="0" t="n">
        <f aca="false">[1]Tables!G$7</f>
        <v>0.02</v>
      </c>
      <c r="AD224" s="0" t="n">
        <f aca="false">[1]Tables!H$7</f>
        <v>0.185</v>
      </c>
      <c r="AE224" s="0" t="n">
        <f aca="false">[1]Tables!I$7</f>
        <v>0.011</v>
      </c>
      <c r="AF224" s="0" t="n">
        <f aca="false">((B224+AA224)/(1-AB224))-(B224+AA224)</f>
        <v>-0.00444432627884718</v>
      </c>
      <c r="AG224" s="0" t="n">
        <f aca="false">AC224+AD224+AE224</f>
        <v>0.216</v>
      </c>
      <c r="AI224" s="0" t="n">
        <f aca="false">[1]Tables!J$7</f>
        <v>0</v>
      </c>
      <c r="AJ224" s="0" t="n">
        <f aca="false">[1]Tables!K$7</f>
        <v>0</v>
      </c>
      <c r="AK224" s="0" t="n">
        <f aca="false">[1]Tables!L$7</f>
        <v>0</v>
      </c>
      <c r="AL224" s="0" t="n">
        <f aca="false">((B224+L224)/(1-AI224))-(B224+L224)</f>
        <v>0</v>
      </c>
      <c r="AM224" s="0" t="n">
        <f aca="false">AJ224+AK224</f>
        <v>0</v>
      </c>
      <c r="AO224" s="0" t="n">
        <f aca="false">[1]Tables!M$7</f>
        <v>-0.07</v>
      </c>
      <c r="AP224" s="0" t="n">
        <f aca="false">[1]Tables!N$7</f>
        <v>0.0667</v>
      </c>
      <c r="AQ224" s="0" t="n">
        <f aca="false">[1]Tables!O$7</f>
        <v>0.02</v>
      </c>
      <c r="AR224" s="0" t="n">
        <f aca="false">[1]Tables!P$7</f>
        <v>0.22</v>
      </c>
      <c r="AS224" s="0" t="n">
        <f aca="false">[1]Tables!Q$7</f>
        <v>0.011</v>
      </c>
      <c r="AT224" s="0" t="n">
        <f aca="false">(($B224+AO224)/(1-AP224))-($B224+AO224)</f>
        <v>-0.00500267866709525</v>
      </c>
      <c r="AU224" s="0" t="n">
        <f aca="false">AQ224+AR224+AS224</f>
        <v>0.251</v>
      </c>
      <c r="AW224" s="0" t="n">
        <f aca="false">[1]Tables!R$7</f>
        <v>0</v>
      </c>
      <c r="AX224" s="0" t="n">
        <f aca="false">[1]Tables!S$7</f>
        <v>0</v>
      </c>
      <c r="AY224" s="0" t="n">
        <f aca="false">[1]Tables!T$7</f>
        <v>0</v>
      </c>
      <c r="AZ224" s="0" t="n">
        <f aca="false">((B224+Z224)/(1-AW224))-(B224+Z224)</f>
        <v>0</v>
      </c>
      <c r="BA224" s="0" t="n">
        <f aca="false">AX224+AY224</f>
        <v>0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0.405</v>
      </c>
      <c r="E225" s="0" t="n">
        <f aca="false">+[1]TETCO_TRANSCO!E225</f>
        <v>0.385</v>
      </c>
      <c r="F225" s="0" t="n">
        <f aca="false">+[1]TETCO_TRANSCO!F225</f>
        <v>0.02</v>
      </c>
      <c r="G225" s="0" t="n">
        <f aca="false">H225+I225</f>
        <v>0.445</v>
      </c>
      <c r="H225" s="0" t="n">
        <f aca="false">+E225</f>
        <v>0.385</v>
      </c>
      <c r="I225" s="0" t="n">
        <f aca="false">+F225+Q225</f>
        <v>0.06</v>
      </c>
      <c r="J225" s="0" t="n">
        <f aca="false">K225+L225</f>
        <v>0.405</v>
      </c>
      <c r="K225" s="0" t="n">
        <f aca="false">E225</f>
        <v>0.385</v>
      </c>
      <c r="L225" s="0" t="n">
        <f aca="false">F225</f>
        <v>0.02</v>
      </c>
      <c r="M225" s="0" t="n">
        <f aca="false">N225+O225</f>
        <v>0.445</v>
      </c>
      <c r="N225" s="0" t="n">
        <f aca="false">H225</f>
        <v>0.385</v>
      </c>
      <c r="O225" s="0" t="n">
        <f aca="false">I225</f>
        <v>0.06</v>
      </c>
      <c r="Q225" s="0" t="n">
        <f aca="false">VLOOKUP(MONTH(A225),tblMthAdj,2,FALSE())</f>
        <v>0.04</v>
      </c>
      <c r="AA225" s="0" t="n">
        <f aca="false">[1]Tables!E$8</f>
        <v>-0.07</v>
      </c>
      <c r="AB225" s="0" t="n">
        <f aca="false">[1]Tables!F$8</f>
        <v>0.0597</v>
      </c>
      <c r="AC225" s="0" t="n">
        <f aca="false">[1]Tables!G$8</f>
        <v>0.02</v>
      </c>
      <c r="AD225" s="0" t="n">
        <f aca="false">[1]Tables!H$8</f>
        <v>0.185</v>
      </c>
      <c r="AE225" s="0" t="n">
        <f aca="false">[1]Tables!I$8</f>
        <v>0.011</v>
      </c>
      <c r="AF225" s="0" t="n">
        <f aca="false">((B225+AA225)/(1-AB225))-(B225+AA225)</f>
        <v>-0.00444432627884718</v>
      </c>
      <c r="AG225" s="0" t="n">
        <f aca="false">AC225+AD225+AE225</f>
        <v>0.216</v>
      </c>
      <c r="AI225" s="0" t="n">
        <f aca="false">[1]Tables!J$8</f>
        <v>0</v>
      </c>
      <c r="AJ225" s="0" t="n">
        <f aca="false">[1]Tables!K$8</f>
        <v>0</v>
      </c>
      <c r="AK225" s="0" t="n">
        <f aca="false">[1]Tables!L$8</f>
        <v>0</v>
      </c>
      <c r="AL225" s="0" t="n">
        <f aca="false">((B225+L225)/(1-AI225))-(B225+L225)</f>
        <v>0</v>
      </c>
      <c r="AM225" s="0" t="n">
        <f aca="false">AJ225+AK225</f>
        <v>0</v>
      </c>
      <c r="AO225" s="0" t="n">
        <f aca="false">[1]Tables!M$8</f>
        <v>-0.07</v>
      </c>
      <c r="AP225" s="0" t="n">
        <f aca="false">[1]Tables!N$8</f>
        <v>0.0667</v>
      </c>
      <c r="AQ225" s="0" t="n">
        <f aca="false">[1]Tables!O$8</f>
        <v>0.02</v>
      </c>
      <c r="AR225" s="0" t="n">
        <f aca="false">[1]Tables!P$8</f>
        <v>0.22</v>
      </c>
      <c r="AS225" s="0" t="n">
        <f aca="false">[1]Tables!Q$8</f>
        <v>0.011</v>
      </c>
      <c r="AT225" s="0" t="n">
        <f aca="false">(($B225+AO225)/(1-AP225))-($B225+AO225)</f>
        <v>-0.00500267866709525</v>
      </c>
      <c r="AU225" s="0" t="n">
        <f aca="false">AQ225+AR225+AS225</f>
        <v>0.251</v>
      </c>
      <c r="AW225" s="0" t="n">
        <f aca="false">[1]Tables!R$8</f>
        <v>0</v>
      </c>
      <c r="AX225" s="0" t="n">
        <f aca="false">[1]Tables!S$8</f>
        <v>0</v>
      </c>
      <c r="AY225" s="0" t="n">
        <f aca="false">[1]Tables!T$8</f>
        <v>0</v>
      </c>
      <c r="AZ225" s="0" t="n">
        <f aca="false">((B225+Z225)/(1-AW225))-(B225+Z225)</f>
        <v>0</v>
      </c>
      <c r="BA225" s="0" t="n">
        <f aca="false">AX225+AY225</f>
        <v>0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0.4175</v>
      </c>
      <c r="E226" s="0" t="n">
        <f aca="false">+[1]TETCO_TRANSCO!E226</f>
        <v>0.3975</v>
      </c>
      <c r="F226" s="0" t="n">
        <f aca="false">+[1]TETCO_TRANSCO!F226</f>
        <v>0.02</v>
      </c>
      <c r="G226" s="0" t="n">
        <f aca="false">H226+I226</f>
        <v>0.4675</v>
      </c>
      <c r="H226" s="0" t="n">
        <f aca="false">+E226</f>
        <v>0.3975</v>
      </c>
      <c r="I226" s="0" t="n">
        <f aca="false">+F226+Q226</f>
        <v>0.07</v>
      </c>
      <c r="J226" s="0" t="n">
        <f aca="false">K226+L226</f>
        <v>0.4175</v>
      </c>
      <c r="K226" s="0" t="n">
        <f aca="false">E226</f>
        <v>0.3975</v>
      </c>
      <c r="L226" s="0" t="n">
        <f aca="false">F226</f>
        <v>0.02</v>
      </c>
      <c r="M226" s="0" t="n">
        <f aca="false">N226+O226</f>
        <v>0.4675</v>
      </c>
      <c r="N226" s="0" t="n">
        <f aca="false">H226</f>
        <v>0.3975</v>
      </c>
      <c r="O226" s="0" t="n">
        <f aca="false">I226</f>
        <v>0.07</v>
      </c>
      <c r="Q226" s="0" t="n">
        <f aca="false">VLOOKUP(MONTH(A226),tblMthAdj,2,FALSE())</f>
        <v>0.05</v>
      </c>
      <c r="AA226" s="0" t="n">
        <f aca="false">[1]Tables!E$9</f>
        <v>-0.07</v>
      </c>
      <c r="AB226" s="0" t="n">
        <f aca="false">[1]Tables!F$9</f>
        <v>0.0597</v>
      </c>
      <c r="AC226" s="0" t="n">
        <f aca="false">[1]Tables!G$9</f>
        <v>0.02</v>
      </c>
      <c r="AD226" s="0" t="n">
        <f aca="false">[1]Tables!H$9</f>
        <v>0.185</v>
      </c>
      <c r="AE226" s="0" t="n">
        <f aca="false">[1]Tables!I$9</f>
        <v>0.011</v>
      </c>
      <c r="AF226" s="0" t="n">
        <f aca="false">((B226+AA226)/(1-AB226))-(B226+AA226)</f>
        <v>-0.00444432627884718</v>
      </c>
      <c r="AG226" s="0" t="n">
        <f aca="false">AC226+AD226+AE226</f>
        <v>0.216</v>
      </c>
      <c r="AI226" s="0" t="n">
        <f aca="false">[1]Tables!J$9</f>
        <v>0</v>
      </c>
      <c r="AJ226" s="0" t="n">
        <f aca="false">[1]Tables!K$9</f>
        <v>0</v>
      </c>
      <c r="AK226" s="0" t="n">
        <f aca="false">[1]Tables!L$9</f>
        <v>0</v>
      </c>
      <c r="AL226" s="0" t="n">
        <f aca="false">((B226+L226)/(1-AI226))-(B226+L226)</f>
        <v>0</v>
      </c>
      <c r="AM226" s="0" t="n">
        <f aca="false">AJ226+AK226</f>
        <v>0</v>
      </c>
      <c r="AO226" s="0" t="n">
        <f aca="false">[1]Tables!M$9</f>
        <v>-0.07</v>
      </c>
      <c r="AP226" s="0" t="n">
        <f aca="false">[1]Tables!N$9</f>
        <v>0.0667</v>
      </c>
      <c r="AQ226" s="0" t="n">
        <f aca="false">[1]Tables!O$9</f>
        <v>0.02</v>
      </c>
      <c r="AR226" s="0" t="n">
        <f aca="false">[1]Tables!P$9</f>
        <v>0.22</v>
      </c>
      <c r="AS226" s="0" t="n">
        <f aca="false">[1]Tables!Q$9</f>
        <v>0.011</v>
      </c>
      <c r="AT226" s="0" t="n">
        <f aca="false">(($B226+AO226)/(1-AP226))-($B226+AO226)</f>
        <v>-0.00500267866709525</v>
      </c>
      <c r="AU226" s="0" t="n">
        <f aca="false">AQ226+AR226+AS226</f>
        <v>0.251</v>
      </c>
      <c r="AW226" s="0" t="n">
        <f aca="false">[1]Tables!R$9</f>
        <v>0</v>
      </c>
      <c r="AX226" s="0" t="n">
        <f aca="false">[1]Tables!S$9</f>
        <v>0</v>
      </c>
      <c r="AY226" s="0" t="n">
        <f aca="false">[1]Tables!T$9</f>
        <v>0</v>
      </c>
      <c r="AZ226" s="0" t="n">
        <f aca="false">((B226+Z226)/(1-AW226))-(B226+Z226)</f>
        <v>0</v>
      </c>
      <c r="BA226" s="0" t="n">
        <f aca="false">AX226+AY226</f>
        <v>0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0.42</v>
      </c>
      <c r="E227" s="0" t="n">
        <f aca="false">+[1]TETCO_TRANSCO!E227</f>
        <v>0.4</v>
      </c>
      <c r="F227" s="0" t="n">
        <f aca="false">+[1]TETCO_TRANSCO!F227</f>
        <v>0.02</v>
      </c>
      <c r="G227" s="0" t="n">
        <f aca="false">H227+I227</f>
        <v>0.47</v>
      </c>
      <c r="H227" s="0" t="n">
        <f aca="false">+E227</f>
        <v>0.4</v>
      </c>
      <c r="I227" s="0" t="n">
        <f aca="false">+F227+Q227</f>
        <v>0.07</v>
      </c>
      <c r="J227" s="0" t="n">
        <f aca="false">K227+L227</f>
        <v>0.42</v>
      </c>
      <c r="K227" s="0" t="n">
        <f aca="false">E227</f>
        <v>0.4</v>
      </c>
      <c r="L227" s="0" t="n">
        <f aca="false">F227</f>
        <v>0.02</v>
      </c>
      <c r="M227" s="0" t="n">
        <f aca="false">N227+O227</f>
        <v>0.47</v>
      </c>
      <c r="N227" s="0" t="n">
        <f aca="false">H227</f>
        <v>0.4</v>
      </c>
      <c r="O227" s="0" t="n">
        <f aca="false">I227</f>
        <v>0.07</v>
      </c>
      <c r="Q227" s="0" t="n">
        <f aca="false">VLOOKUP(MONTH(A227),tblMthAdj,2,FALSE())</f>
        <v>0.05</v>
      </c>
      <c r="AA227" s="0" t="n">
        <f aca="false">[1]Tables!E$10</f>
        <v>-0.07</v>
      </c>
      <c r="AB227" s="0" t="n">
        <f aca="false">[1]Tables!F$10</f>
        <v>0.0597</v>
      </c>
      <c r="AC227" s="0" t="n">
        <f aca="false">[1]Tables!G$10</f>
        <v>0.02</v>
      </c>
      <c r="AD227" s="0" t="n">
        <f aca="false">[1]Tables!H$10</f>
        <v>0.185</v>
      </c>
      <c r="AE227" s="0" t="n">
        <f aca="false">[1]Tables!I$10</f>
        <v>0.011</v>
      </c>
      <c r="AF227" s="0" t="n">
        <f aca="false">((B227+AA227)/(1-AB227))-(B227+AA227)</f>
        <v>-0.00444432627884718</v>
      </c>
      <c r="AG227" s="0" t="n">
        <f aca="false">AC227+AD227+AE227</f>
        <v>0.216</v>
      </c>
      <c r="AI227" s="0" t="n">
        <f aca="false">[1]Tables!J$10</f>
        <v>0</v>
      </c>
      <c r="AJ227" s="0" t="n">
        <f aca="false">[1]Tables!K$10</f>
        <v>0</v>
      </c>
      <c r="AK227" s="0" t="n">
        <f aca="false">[1]Tables!L$10</f>
        <v>0</v>
      </c>
      <c r="AL227" s="0" t="n">
        <f aca="false">((B227+L227)/(1-AI227))-(B227+L227)</f>
        <v>0</v>
      </c>
      <c r="AM227" s="0" t="n">
        <f aca="false">AJ227+AK227</f>
        <v>0</v>
      </c>
      <c r="AO227" s="0" t="n">
        <f aca="false">[1]Tables!M$10</f>
        <v>-0.07</v>
      </c>
      <c r="AP227" s="0" t="n">
        <f aca="false">[1]Tables!N$10</f>
        <v>0.0667</v>
      </c>
      <c r="AQ227" s="0" t="n">
        <f aca="false">[1]Tables!O$10</f>
        <v>0.02</v>
      </c>
      <c r="AR227" s="0" t="n">
        <f aca="false">[1]Tables!P$10</f>
        <v>0.22</v>
      </c>
      <c r="AS227" s="0" t="n">
        <f aca="false">[1]Tables!Q$10</f>
        <v>0.011</v>
      </c>
      <c r="AT227" s="0" t="n">
        <f aca="false">(($B227+AO227)/(1-AP227))-($B227+AO227)</f>
        <v>-0.00500267866709525</v>
      </c>
      <c r="AU227" s="0" t="n">
        <f aca="false">AQ227+AR227+AS227</f>
        <v>0.251</v>
      </c>
      <c r="AW227" s="0" t="n">
        <f aca="false">[1]Tables!R$10</f>
        <v>0</v>
      </c>
      <c r="AX227" s="0" t="n">
        <f aca="false">[1]Tables!S$10</f>
        <v>0</v>
      </c>
      <c r="AY227" s="0" t="n">
        <f aca="false">[1]Tables!T$10</f>
        <v>0</v>
      </c>
      <c r="AZ227" s="0" t="n">
        <f aca="false">((B227+Z227)/(1-AW227))-(B227+Z227)</f>
        <v>0</v>
      </c>
      <c r="BA227" s="0" t="n">
        <f aca="false">AX227+AY227</f>
        <v>0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0.4175</v>
      </c>
      <c r="E228" s="0" t="n">
        <f aca="false">+[1]TETCO_TRANSCO!E228</f>
        <v>0.3975</v>
      </c>
      <c r="F228" s="0" t="n">
        <f aca="false">+[1]TETCO_TRANSCO!F228</f>
        <v>0.02</v>
      </c>
      <c r="G228" s="0" t="n">
        <f aca="false">H228+I228</f>
        <v>0.4475</v>
      </c>
      <c r="H228" s="0" t="n">
        <f aca="false">+E228</f>
        <v>0.3975</v>
      </c>
      <c r="I228" s="0" t="n">
        <f aca="false">+F228+Q228</f>
        <v>0.05</v>
      </c>
      <c r="J228" s="0" t="n">
        <f aca="false">K228+L228</f>
        <v>0.4175</v>
      </c>
      <c r="K228" s="0" t="n">
        <f aca="false">E228</f>
        <v>0.3975</v>
      </c>
      <c r="L228" s="0" t="n">
        <f aca="false">F228</f>
        <v>0.02</v>
      </c>
      <c r="M228" s="0" t="n">
        <f aca="false">N228+O228</f>
        <v>0.4475</v>
      </c>
      <c r="N228" s="0" t="n">
        <f aca="false">H228</f>
        <v>0.3975</v>
      </c>
      <c r="O228" s="0" t="n">
        <f aca="false">I228</f>
        <v>0.05</v>
      </c>
      <c r="Q228" s="0" t="n">
        <f aca="false">VLOOKUP(MONTH(A228),tblMthAdj,2,FALSE())</f>
        <v>0.03</v>
      </c>
      <c r="AA228" s="0" t="n">
        <f aca="false">[1]Tables!E$11</f>
        <v>-0.07</v>
      </c>
      <c r="AB228" s="0" t="n">
        <f aca="false">[1]Tables!F$11</f>
        <v>0.0597</v>
      </c>
      <c r="AC228" s="0" t="n">
        <f aca="false">[1]Tables!G$11</f>
        <v>0.02</v>
      </c>
      <c r="AD228" s="0" t="n">
        <f aca="false">[1]Tables!H$11</f>
        <v>0.185</v>
      </c>
      <c r="AE228" s="0" t="n">
        <f aca="false">[1]Tables!I$11</f>
        <v>0.011</v>
      </c>
      <c r="AF228" s="0" t="n">
        <f aca="false">((B228+AA228)/(1-AB228))-(B228+AA228)</f>
        <v>-0.00444432627884718</v>
      </c>
      <c r="AG228" s="0" t="n">
        <f aca="false">AC228+AD228+AE228</f>
        <v>0.216</v>
      </c>
      <c r="AI228" s="0" t="n">
        <f aca="false">[1]Tables!J$11</f>
        <v>0</v>
      </c>
      <c r="AJ228" s="0" t="n">
        <f aca="false">[1]Tables!K$11</f>
        <v>0</v>
      </c>
      <c r="AK228" s="0" t="n">
        <f aca="false">[1]Tables!L$11</f>
        <v>0</v>
      </c>
      <c r="AL228" s="0" t="n">
        <f aca="false">((B228+L228)/(1-AI228))-(B228+L228)</f>
        <v>0</v>
      </c>
      <c r="AM228" s="0" t="n">
        <f aca="false">AJ228+AK228</f>
        <v>0</v>
      </c>
      <c r="AO228" s="0" t="n">
        <f aca="false">[1]Tables!M$11</f>
        <v>-0.07</v>
      </c>
      <c r="AP228" s="0" t="n">
        <f aca="false">[1]Tables!N$11</f>
        <v>0.0667</v>
      </c>
      <c r="AQ228" s="0" t="n">
        <f aca="false">[1]Tables!O$11</f>
        <v>0.02</v>
      </c>
      <c r="AR228" s="0" t="n">
        <f aca="false">[1]Tables!P$11</f>
        <v>0.22</v>
      </c>
      <c r="AS228" s="0" t="n">
        <f aca="false">[1]Tables!Q$11</f>
        <v>0.011</v>
      </c>
      <c r="AT228" s="0" t="n">
        <f aca="false">(($B228+AO228)/(1-AP228))-($B228+AO228)</f>
        <v>-0.00500267866709525</v>
      </c>
      <c r="AU228" s="0" t="n">
        <f aca="false">AQ228+AR228+AS228</f>
        <v>0.251</v>
      </c>
      <c r="AW228" s="0" t="n">
        <f aca="false">[1]Tables!R$11</f>
        <v>0</v>
      </c>
      <c r="AX228" s="0" t="n">
        <f aca="false">[1]Tables!S$11</f>
        <v>0</v>
      </c>
      <c r="AY228" s="0" t="n">
        <f aca="false">[1]Tables!T$11</f>
        <v>0</v>
      </c>
      <c r="AZ228" s="0" t="n">
        <f aca="false">((B228+Z228)/(1-AW228))-(B228+Z228)</f>
        <v>0</v>
      </c>
      <c r="BA228" s="0" t="n">
        <f aca="false">AX228+AY228</f>
        <v>0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0.42</v>
      </c>
      <c r="E229" s="0" t="n">
        <f aca="false">+[1]TETCO_TRANSCO!E229</f>
        <v>0.4</v>
      </c>
      <c r="F229" s="0" t="n">
        <f aca="false">+[1]TETCO_TRANSCO!F229</f>
        <v>0.02</v>
      </c>
      <c r="G229" s="0" t="n">
        <f aca="false">H229+I229</f>
        <v>0.45</v>
      </c>
      <c r="H229" s="0" t="n">
        <f aca="false">+E229</f>
        <v>0.4</v>
      </c>
      <c r="I229" s="0" t="n">
        <f aca="false">+F229+Q229</f>
        <v>0.05</v>
      </c>
      <c r="J229" s="0" t="n">
        <f aca="false">K229+L229</f>
        <v>0.42</v>
      </c>
      <c r="K229" s="0" t="n">
        <f aca="false">E229</f>
        <v>0.4</v>
      </c>
      <c r="L229" s="0" t="n">
        <f aca="false">F229</f>
        <v>0.02</v>
      </c>
      <c r="M229" s="0" t="n">
        <f aca="false">N229+O229</f>
        <v>0.45</v>
      </c>
      <c r="N229" s="0" t="n">
        <f aca="false">H229</f>
        <v>0.4</v>
      </c>
      <c r="O229" s="0" t="n">
        <f aca="false">I229</f>
        <v>0.05</v>
      </c>
      <c r="Q229" s="0" t="n">
        <f aca="false">VLOOKUP(MONTH(A229),tblMthAdj,2,FALSE())</f>
        <v>0.03</v>
      </c>
      <c r="AA229" s="0" t="n">
        <f aca="false">[1]Tables!E$12</f>
        <v>-0.07</v>
      </c>
      <c r="AB229" s="0" t="n">
        <f aca="false">[1]Tables!F$12</f>
        <v>0.0597</v>
      </c>
      <c r="AC229" s="0" t="n">
        <f aca="false">[1]Tables!G$12</f>
        <v>0.04</v>
      </c>
      <c r="AD229" s="0" t="n">
        <f aca="false">[1]Tables!H$12</f>
        <v>0.185</v>
      </c>
      <c r="AE229" s="0" t="n">
        <f aca="false">[1]Tables!I$12</f>
        <v>0.011</v>
      </c>
      <c r="AF229" s="0" t="n">
        <f aca="false">((B229+AA229)/(1-AB229))-(B229+AA229)</f>
        <v>-0.00444432627884718</v>
      </c>
      <c r="AG229" s="0" t="n">
        <f aca="false">AC229+AD229+AE229</f>
        <v>0.236</v>
      </c>
      <c r="AI229" s="0" t="n">
        <f aca="false">[1]Tables!J$12</f>
        <v>0</v>
      </c>
      <c r="AJ229" s="0" t="n">
        <f aca="false">[1]Tables!K$12</f>
        <v>0</v>
      </c>
      <c r="AK229" s="0" t="n">
        <f aca="false">[1]Tables!L$12</f>
        <v>0</v>
      </c>
      <c r="AL229" s="0" t="n">
        <f aca="false">((B229+L229)/(1-AI229))-(B229+L229)</f>
        <v>0</v>
      </c>
      <c r="AM229" s="0" t="n">
        <f aca="false">AJ229+AK229</f>
        <v>0</v>
      </c>
      <c r="AO229" s="0" t="n">
        <f aca="false">[1]Tables!M$12</f>
        <v>-0.07</v>
      </c>
      <c r="AP229" s="0" t="n">
        <f aca="false">[1]Tables!N$12</f>
        <v>0.0667</v>
      </c>
      <c r="AQ229" s="0" t="n">
        <f aca="false">[1]Tables!O$12</f>
        <v>0.04</v>
      </c>
      <c r="AR229" s="0" t="n">
        <f aca="false">[1]Tables!P$12</f>
        <v>0.22</v>
      </c>
      <c r="AS229" s="0" t="n">
        <f aca="false">[1]Tables!Q$12</f>
        <v>0.011</v>
      </c>
      <c r="AT229" s="0" t="n">
        <f aca="false">(($B229+AO229)/(1-AP229))-($B229+AO229)</f>
        <v>-0.00500267866709525</v>
      </c>
      <c r="AU229" s="0" t="n">
        <f aca="false">AQ229+AR229+AS229</f>
        <v>0.271</v>
      </c>
      <c r="AW229" s="0" t="n">
        <f aca="false">[1]Tables!R$12</f>
        <v>0</v>
      </c>
      <c r="AX229" s="0" t="n">
        <f aca="false">[1]Tables!S$12</f>
        <v>0</v>
      </c>
      <c r="AY229" s="0" t="n">
        <f aca="false">[1]Tables!T$12</f>
        <v>0</v>
      </c>
      <c r="AZ229" s="0" t="n">
        <f aca="false">((B229+Z229)/(1-AW229))-(B229+Z229)</f>
        <v>0</v>
      </c>
      <c r="BA229" s="0" t="n">
        <f aca="false">AX229+AY229</f>
        <v>0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0.605</v>
      </c>
      <c r="E230" s="0" t="n">
        <f aca="false">+[1]TETCO_TRANSCO!E230</f>
        <v>0.555</v>
      </c>
      <c r="F230" s="0" t="n">
        <f aca="false">+[1]TETCO_TRANSCO!F230</f>
        <v>0.05</v>
      </c>
      <c r="G230" s="0" t="n">
        <f aca="false">H230+I230</f>
        <v>0.695</v>
      </c>
      <c r="H230" s="0" t="n">
        <f aca="false">+E230</f>
        <v>0.555</v>
      </c>
      <c r="I230" s="0" t="n">
        <f aca="false">+F230+Q230</f>
        <v>0.14</v>
      </c>
      <c r="J230" s="0" t="n">
        <f aca="false">K230+L230</f>
        <v>0.605</v>
      </c>
      <c r="K230" s="0" t="n">
        <f aca="false">E230</f>
        <v>0.555</v>
      </c>
      <c r="L230" s="0" t="n">
        <f aca="false">F230</f>
        <v>0.05</v>
      </c>
      <c r="M230" s="0" t="n">
        <f aca="false">N230+O230</f>
        <v>0.695</v>
      </c>
      <c r="N230" s="0" t="n">
        <f aca="false">H230</f>
        <v>0.555</v>
      </c>
      <c r="O230" s="0" t="n">
        <f aca="false">I230</f>
        <v>0.14</v>
      </c>
      <c r="Q230" s="0" t="n">
        <f aca="false">VLOOKUP(MONTH(A230),tblMthAdj,2,FALSE())</f>
        <v>0.09</v>
      </c>
      <c r="AA230" s="0" t="n">
        <f aca="false">[1]Tables!E$13</f>
        <v>-0.07</v>
      </c>
      <c r="AB230" s="0" t="n">
        <f aca="false">[1]Tables!F$13</f>
        <v>0.0699</v>
      </c>
      <c r="AC230" s="0" t="n">
        <f aca="false">[1]Tables!G$13</f>
        <v>0.41</v>
      </c>
      <c r="AD230" s="0" t="n">
        <f aca="false">[1]Tables!H$13</f>
        <v>0.185</v>
      </c>
      <c r="AE230" s="0" t="n">
        <f aca="false">[1]Tables!I$13</f>
        <v>0.011</v>
      </c>
      <c r="AF230" s="0" t="n">
        <f aca="false">((B230+AA230)/(1-AB230))-(B230+AA230)</f>
        <v>-0.00526072465326309</v>
      </c>
      <c r="AG230" s="0" t="n">
        <f aca="false">AC230+AD230+AE230</f>
        <v>0.606</v>
      </c>
      <c r="AI230" s="0" t="n">
        <f aca="false">[1]Tables!J$13</f>
        <v>0.0128</v>
      </c>
      <c r="AJ230" s="0" t="n">
        <f aca="false">[1]Tables!K$13</f>
        <v>0.1848</v>
      </c>
      <c r="AK230" s="0" t="n">
        <f aca="false">[1]Tables!L$13</f>
        <v>0</v>
      </c>
      <c r="AL230" s="0" t="n">
        <f aca="false">((B230+L230)/(1-AI230))-(B230+L230)</f>
        <v>0.000648298217179905</v>
      </c>
      <c r="AM230" s="0" t="n">
        <f aca="false">AJ230+AK230</f>
        <v>0.1848</v>
      </c>
      <c r="AO230" s="0" t="n">
        <f aca="false">[1]Tables!M$13</f>
        <v>-0.05</v>
      </c>
      <c r="AP230" s="0" t="n">
        <f aca="false">[1]Tables!N$13</f>
        <v>0.0782</v>
      </c>
      <c r="AQ230" s="0" t="n">
        <f aca="false">[1]Tables!O$13</f>
        <v>0.51</v>
      </c>
      <c r="AR230" s="0" t="n">
        <f aca="false">[1]Tables!P$13</f>
        <v>0.22</v>
      </c>
      <c r="AS230" s="0" t="n">
        <f aca="false">[1]Tables!Q$13</f>
        <v>0.011</v>
      </c>
      <c r="AT230" s="0" t="n">
        <f aca="false">(($B230+AO230)/(1-AP230))-($B230+AO230)</f>
        <v>-0.00424170101974399</v>
      </c>
      <c r="AU230" s="0" t="n">
        <f aca="false">AQ230+AR230+AS230</f>
        <v>0.741</v>
      </c>
      <c r="AW230" s="0" t="n">
        <f aca="false">[1]Tables!R$13</f>
        <v>0.0089</v>
      </c>
      <c r="AX230" s="0" t="n">
        <f aca="false">[1]Tables!S$13</f>
        <v>0.2176</v>
      </c>
      <c r="AY230" s="0" t="n">
        <f aca="false">[1]Tables!T$13</f>
        <v>0</v>
      </c>
      <c r="AZ230" s="0" t="n">
        <f aca="false">((B230+Z230)/(1-AW230))-(B230+Z230)</f>
        <v>0</v>
      </c>
      <c r="BA230" s="0" t="n">
        <f aca="false">AX230+AY230</f>
        <v>0.2176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0.96</v>
      </c>
      <c r="E231" s="0" t="n">
        <f aca="false">+[1]TETCO_TRANSCO!E231</f>
        <v>0.91</v>
      </c>
      <c r="F231" s="0" t="n">
        <f aca="false">+[1]TETCO_TRANSCO!F231</f>
        <v>0.05</v>
      </c>
      <c r="G231" s="0" t="n">
        <f aca="false">H231+I231</f>
        <v>1.2</v>
      </c>
      <c r="H231" s="0" t="n">
        <f aca="false">+E231</f>
        <v>0.91</v>
      </c>
      <c r="I231" s="0" t="n">
        <f aca="false">+F231+Q231</f>
        <v>0.29</v>
      </c>
      <c r="J231" s="0" t="n">
        <f aca="false">K231+L231</f>
        <v>0.96</v>
      </c>
      <c r="K231" s="0" t="n">
        <f aca="false">E231</f>
        <v>0.91</v>
      </c>
      <c r="L231" s="0" t="n">
        <f aca="false">F231</f>
        <v>0.05</v>
      </c>
      <c r="M231" s="0" t="n">
        <f aca="false">N231+O231</f>
        <v>1.2</v>
      </c>
      <c r="N231" s="0" t="n">
        <f aca="false">H231</f>
        <v>0.91</v>
      </c>
      <c r="O231" s="0" t="n">
        <f aca="false">I231</f>
        <v>0.29</v>
      </c>
      <c r="Q231" s="0" t="n">
        <f aca="false">VLOOKUP(MONTH(A231),tblMthAdj,2,FALSE())</f>
        <v>0.24</v>
      </c>
      <c r="AA231" s="0" t="n">
        <f aca="false">[1]Tables!E$14</f>
        <v>-0.05</v>
      </c>
      <c r="AB231" s="0" t="n">
        <f aca="false">[1]Tables!F$14</f>
        <v>0.0699</v>
      </c>
      <c r="AC231" s="0" t="n">
        <f aca="false">[1]Tables!G$14</f>
        <v>0.41</v>
      </c>
      <c r="AD231" s="0" t="n">
        <f aca="false">[1]Tables!H$14</f>
        <v>0.185</v>
      </c>
      <c r="AE231" s="0" t="n">
        <f aca="false">[1]Tables!I$14</f>
        <v>0.011</v>
      </c>
      <c r="AF231" s="0" t="n">
        <f aca="false">((B231+AA231)/(1-AB231))-(B231+AA231)</f>
        <v>-0.00375766046661649</v>
      </c>
      <c r="AG231" s="0" t="n">
        <f aca="false">AC231+AD231+AE231</f>
        <v>0.606</v>
      </c>
      <c r="AI231" s="0" t="n">
        <f aca="false">[1]Tables!J$14</f>
        <v>0.0128</v>
      </c>
      <c r="AJ231" s="0" t="n">
        <f aca="false">[1]Tables!K$14</f>
        <v>0.1848</v>
      </c>
      <c r="AK231" s="0" t="n">
        <f aca="false">[1]Tables!L$14</f>
        <v>0</v>
      </c>
      <c r="AL231" s="0" t="n">
        <f aca="false">((B231+L231)/(1-AI231))-(B231+L231)</f>
        <v>0.000648298217179905</v>
      </c>
      <c r="AM231" s="0" t="n">
        <f aca="false">AJ231+AK231</f>
        <v>0.1848</v>
      </c>
      <c r="AO231" s="0" t="n">
        <f aca="false">[1]Tables!M$14</f>
        <v>-0.05</v>
      </c>
      <c r="AP231" s="0" t="n">
        <f aca="false">[1]Tables!N$14</f>
        <v>0.0782</v>
      </c>
      <c r="AQ231" s="0" t="n">
        <f aca="false">[1]Tables!O$14</f>
        <v>0.51</v>
      </c>
      <c r="AR231" s="0" t="n">
        <f aca="false">[1]Tables!P$14</f>
        <v>0.22</v>
      </c>
      <c r="AS231" s="0" t="n">
        <f aca="false">[1]Tables!Q$14</f>
        <v>0.011</v>
      </c>
      <c r="AT231" s="0" t="n">
        <f aca="false">(($B231+AO231)/(1-AP231))-($B231+AO231)</f>
        <v>-0.00424170101974399</v>
      </c>
      <c r="AU231" s="0" t="n">
        <f aca="false">AQ231+AR231+AS231</f>
        <v>0.741</v>
      </c>
      <c r="AW231" s="0" t="n">
        <f aca="false">[1]Tables!R$14</f>
        <v>0.0089</v>
      </c>
      <c r="AX231" s="0" t="n">
        <f aca="false">[1]Tables!S$14</f>
        <v>0.2176</v>
      </c>
      <c r="AY231" s="0" t="n">
        <f aca="false">[1]Tables!T$14</f>
        <v>0</v>
      </c>
      <c r="AZ231" s="0" t="n">
        <f aca="false">((B231+Z231)/(1-AW231))-(B231+Z231)</f>
        <v>0</v>
      </c>
      <c r="BA231" s="0" t="n">
        <f aca="false">AX231+AY231</f>
        <v>0.2176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1.265</v>
      </c>
      <c r="E232" s="0" t="n">
        <f aca="false">+[1]TETCO_TRANSCO!E232</f>
        <v>1.215</v>
      </c>
      <c r="F232" s="0" t="n">
        <f aca="false">+[1]TETCO_TRANSCO!F232</f>
        <v>0.05</v>
      </c>
      <c r="G232" s="0" t="n">
        <f aca="false">H232+I232</f>
        <v>1.535</v>
      </c>
      <c r="H232" s="0" t="n">
        <f aca="false">+E232</f>
        <v>1.215</v>
      </c>
      <c r="I232" s="0" t="n">
        <f aca="false">+F232+Q232</f>
        <v>0.32</v>
      </c>
      <c r="J232" s="0" t="n">
        <f aca="false">K232+L232</f>
        <v>1.265</v>
      </c>
      <c r="K232" s="0" t="n">
        <f aca="false">E232</f>
        <v>1.215</v>
      </c>
      <c r="L232" s="0" t="n">
        <f aca="false">F232</f>
        <v>0.05</v>
      </c>
      <c r="M232" s="0" t="n">
        <f aca="false">N232+O232</f>
        <v>1.535</v>
      </c>
      <c r="N232" s="0" t="n">
        <f aca="false">H232</f>
        <v>1.215</v>
      </c>
      <c r="O232" s="0" t="n">
        <f aca="false">I232</f>
        <v>0.32</v>
      </c>
      <c r="Q232" s="0" t="n">
        <f aca="false">VLOOKUP(MONTH(A232),tblMthAdj,2,FALSE())</f>
        <v>0.27</v>
      </c>
      <c r="AA232" s="0" t="n">
        <f aca="false">[1]Tables!E$3</f>
        <v>-0.05</v>
      </c>
      <c r="AB232" s="0" t="n">
        <f aca="false">[1]Tables!F$3</f>
        <v>0.0699</v>
      </c>
      <c r="AC232" s="0" t="n">
        <f aca="false">[1]Tables!G$3</f>
        <v>0.41</v>
      </c>
      <c r="AD232" s="0" t="n">
        <f aca="false">[1]Tables!H$3</f>
        <v>0.185</v>
      </c>
      <c r="AE232" s="0" t="n">
        <f aca="false">[1]Tables!I$3</f>
        <v>0.011</v>
      </c>
      <c r="AF232" s="0" t="n">
        <f aca="false">((B232+AA232)/(1-AB232))-(B232+AA232)</f>
        <v>-0.00375766046661649</v>
      </c>
      <c r="AG232" s="0" t="n">
        <f aca="false">AC232+AD232+AE232</f>
        <v>0.606</v>
      </c>
      <c r="AI232" s="0" t="n">
        <f aca="false">[1]Tables!J$3</f>
        <v>0.0128</v>
      </c>
      <c r="AJ232" s="0" t="n">
        <f aca="false">[1]Tables!K$3</f>
        <v>0.1848</v>
      </c>
      <c r="AK232" s="0" t="n">
        <f aca="false">[1]Tables!L$3</f>
        <v>0</v>
      </c>
      <c r="AL232" s="0" t="n">
        <f aca="false">((B232+L232)/(1-AI232))-(B232+L232)</f>
        <v>0.000648298217179905</v>
      </c>
      <c r="AM232" s="0" t="n">
        <f aca="false">AJ232+AK232</f>
        <v>0.1848</v>
      </c>
      <c r="AO232" s="0" t="n">
        <f aca="false">[1]Tables!M$3</f>
        <v>-0.05</v>
      </c>
      <c r="AP232" s="0" t="n">
        <f aca="false">[1]Tables!N$3</f>
        <v>0.0782</v>
      </c>
      <c r="AQ232" s="0" t="n">
        <f aca="false">[1]Tables!O$3</f>
        <v>0.51</v>
      </c>
      <c r="AR232" s="0" t="n">
        <f aca="false">[1]Tables!P$3</f>
        <v>0.22</v>
      </c>
      <c r="AS232" s="0" t="n">
        <f aca="false">[1]Tables!Q$3</f>
        <v>0.011</v>
      </c>
      <c r="AT232" s="0" t="n">
        <f aca="false">(($B232+AO232)/(1-AP232))-($B232+AO232)</f>
        <v>-0.00424170101974399</v>
      </c>
      <c r="AU232" s="0" t="n">
        <f aca="false">AQ232+AR232+AS232</f>
        <v>0.741</v>
      </c>
      <c r="AW232" s="0" t="n">
        <f aca="false">[1]Tables!R$3</f>
        <v>0.0089</v>
      </c>
      <c r="AX232" s="0" t="n">
        <f aca="false">[1]Tables!S$3</f>
        <v>0.2176</v>
      </c>
      <c r="AY232" s="0" t="n">
        <f aca="false">[1]Tables!T$3</f>
        <v>0</v>
      </c>
      <c r="AZ232" s="0" t="n">
        <f aca="false">((B232+Z232)/(1-AW232))-(B232+Z232)</f>
        <v>0</v>
      </c>
      <c r="BA232" s="0" t="n">
        <f aca="false">AX232+AY232</f>
        <v>0.2176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1.265</v>
      </c>
      <c r="E233" s="0" t="n">
        <f aca="false">+[1]TETCO_TRANSCO!E233</f>
        <v>1.215</v>
      </c>
      <c r="F233" s="0" t="n">
        <f aca="false">+[1]TETCO_TRANSCO!F233</f>
        <v>0.05</v>
      </c>
      <c r="G233" s="0" t="n">
        <f aca="false">H233+I233</f>
        <v>1.535</v>
      </c>
      <c r="H233" s="0" t="n">
        <f aca="false">+E233</f>
        <v>1.215</v>
      </c>
      <c r="I233" s="0" t="n">
        <f aca="false">+F233+Q233</f>
        <v>0.32</v>
      </c>
      <c r="J233" s="0" t="n">
        <f aca="false">K233+L233</f>
        <v>1.265</v>
      </c>
      <c r="K233" s="0" t="n">
        <f aca="false">E233</f>
        <v>1.215</v>
      </c>
      <c r="L233" s="0" t="n">
        <f aca="false">F233</f>
        <v>0.05</v>
      </c>
      <c r="M233" s="0" t="n">
        <f aca="false">N233+O233</f>
        <v>1.535</v>
      </c>
      <c r="N233" s="0" t="n">
        <f aca="false">H233</f>
        <v>1.215</v>
      </c>
      <c r="O233" s="0" t="n">
        <f aca="false">I233</f>
        <v>0.32</v>
      </c>
      <c r="Q233" s="0" t="n">
        <f aca="false">VLOOKUP(MONTH(A233),tblMthAdj,2,FALSE())</f>
        <v>0.27</v>
      </c>
      <c r="AA233" s="0" t="n">
        <f aca="false">[1]Tables!E$4</f>
        <v>-0.05</v>
      </c>
      <c r="AB233" s="0" t="n">
        <f aca="false">[1]Tables!F$4</f>
        <v>0.0699</v>
      </c>
      <c r="AC233" s="0" t="n">
        <f aca="false">[1]Tables!G$4</f>
        <v>0.41</v>
      </c>
      <c r="AD233" s="0" t="n">
        <f aca="false">[1]Tables!H$4</f>
        <v>0.185</v>
      </c>
      <c r="AE233" s="0" t="n">
        <f aca="false">[1]Tables!I$4</f>
        <v>0.011</v>
      </c>
      <c r="AF233" s="0" t="n">
        <f aca="false">((B233+AA233)/(1-AB233))-(B233+AA233)</f>
        <v>-0.00375766046661649</v>
      </c>
      <c r="AG233" s="0" t="n">
        <f aca="false">AC233+AD233+AE233</f>
        <v>0.606</v>
      </c>
      <c r="AI233" s="0" t="n">
        <f aca="false">[1]Tables!J$4</f>
        <v>0.0128</v>
      </c>
      <c r="AJ233" s="0" t="n">
        <f aca="false">[1]Tables!K$4</f>
        <v>0.1848</v>
      </c>
      <c r="AK233" s="0" t="n">
        <f aca="false">[1]Tables!L$4</f>
        <v>0</v>
      </c>
      <c r="AL233" s="0" t="n">
        <f aca="false">((B233+L233)/(1-AI233))-(B233+L233)</f>
        <v>0.000648298217179905</v>
      </c>
      <c r="AM233" s="0" t="n">
        <f aca="false">AJ233+AK233</f>
        <v>0.1848</v>
      </c>
      <c r="AO233" s="0" t="n">
        <f aca="false">[1]Tables!M$4</f>
        <v>-0.05</v>
      </c>
      <c r="AP233" s="0" t="n">
        <f aca="false">[1]Tables!N$4</f>
        <v>0.0782</v>
      </c>
      <c r="AQ233" s="0" t="n">
        <f aca="false">[1]Tables!O$4</f>
        <v>0.51</v>
      </c>
      <c r="AR233" s="0" t="n">
        <f aca="false">[1]Tables!P$4</f>
        <v>0.22</v>
      </c>
      <c r="AS233" s="0" t="n">
        <f aca="false">[1]Tables!Q$4</f>
        <v>0.011</v>
      </c>
      <c r="AT233" s="0" t="n">
        <f aca="false">(($B233+AO233)/(1-AP233))-($B233+AO233)</f>
        <v>-0.00424170101974399</v>
      </c>
      <c r="AU233" s="0" t="n">
        <f aca="false">AQ233+AR233+AS233</f>
        <v>0.741</v>
      </c>
      <c r="AW233" s="0" t="n">
        <f aca="false">[1]Tables!R$4</f>
        <v>0.0089</v>
      </c>
      <c r="AX233" s="0" t="n">
        <f aca="false">[1]Tables!S$4</f>
        <v>0.2176</v>
      </c>
      <c r="AY233" s="0" t="n">
        <f aca="false">[1]Tables!T$4</f>
        <v>0</v>
      </c>
      <c r="AZ233" s="0" t="n">
        <f aca="false">((B233+Z233)/(1-AW233))-(B233+Z233)</f>
        <v>0</v>
      </c>
      <c r="BA233" s="0" t="n">
        <f aca="false">AX233+AY233</f>
        <v>0.2176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0.705</v>
      </c>
      <c r="E234" s="0" t="n">
        <f aca="false">+[1]TETCO_TRANSCO!E234</f>
        <v>0.655</v>
      </c>
      <c r="F234" s="0" t="n">
        <f aca="false">+[1]TETCO_TRANSCO!F234</f>
        <v>0.05</v>
      </c>
      <c r="G234" s="0" t="n">
        <f aca="false">H234+I234</f>
        <v>0.805</v>
      </c>
      <c r="H234" s="0" t="n">
        <f aca="false">+E234</f>
        <v>0.655</v>
      </c>
      <c r="I234" s="0" t="n">
        <f aca="false">+F234+Q234</f>
        <v>0.15</v>
      </c>
      <c r="J234" s="0" t="n">
        <f aca="false">K234+L234</f>
        <v>0.705</v>
      </c>
      <c r="K234" s="0" t="n">
        <f aca="false">E234</f>
        <v>0.655</v>
      </c>
      <c r="L234" s="0" t="n">
        <f aca="false">F234</f>
        <v>0.05</v>
      </c>
      <c r="M234" s="0" t="n">
        <f aca="false">N234+O234</f>
        <v>0.805</v>
      </c>
      <c r="N234" s="0" t="n">
        <f aca="false">H234</f>
        <v>0.655</v>
      </c>
      <c r="O234" s="0" t="n">
        <f aca="false">I234</f>
        <v>0.15</v>
      </c>
      <c r="Q234" s="0" t="n">
        <f aca="false">VLOOKUP(MONTH(A234),tblMthAdj,2,FALSE())</f>
        <v>0.1</v>
      </c>
      <c r="AA234" s="0" t="n">
        <f aca="false">[1]Tables!E$5</f>
        <v>-0.05</v>
      </c>
      <c r="AB234" s="0" t="n">
        <f aca="false">[1]Tables!F$5</f>
        <v>0.0699</v>
      </c>
      <c r="AC234" s="0" t="n">
        <f aca="false">[1]Tables!G$5</f>
        <v>0.41</v>
      </c>
      <c r="AD234" s="0" t="n">
        <f aca="false">[1]Tables!H$5</f>
        <v>0.185</v>
      </c>
      <c r="AE234" s="0" t="n">
        <f aca="false">[1]Tables!I$5</f>
        <v>0.011</v>
      </c>
      <c r="AF234" s="0" t="n">
        <f aca="false">((B234+AA234)/(1-AB234))-(B234+AA234)</f>
        <v>-0.00375766046661649</v>
      </c>
      <c r="AG234" s="0" t="n">
        <f aca="false">AC234+AD234+AE234</f>
        <v>0.606</v>
      </c>
      <c r="AI234" s="0" t="n">
        <f aca="false">[1]Tables!J$5</f>
        <v>0.0128</v>
      </c>
      <c r="AJ234" s="0" t="n">
        <f aca="false">[1]Tables!K$5</f>
        <v>0.1848</v>
      </c>
      <c r="AK234" s="0" t="n">
        <f aca="false">[1]Tables!L$5</f>
        <v>0</v>
      </c>
      <c r="AL234" s="0" t="n">
        <f aca="false">((B234+L234)/(1-AI234))-(B234+L234)</f>
        <v>0.000648298217179905</v>
      </c>
      <c r="AM234" s="0" t="n">
        <f aca="false">AJ234+AK234</f>
        <v>0.1848</v>
      </c>
      <c r="AO234" s="0" t="n">
        <f aca="false">[1]Tables!M$5</f>
        <v>-0.05</v>
      </c>
      <c r="AP234" s="0" t="n">
        <f aca="false">[1]Tables!N$5</f>
        <v>0.0782</v>
      </c>
      <c r="AQ234" s="0" t="n">
        <f aca="false">[1]Tables!O$5</f>
        <v>0.51</v>
      </c>
      <c r="AR234" s="0" t="n">
        <f aca="false">[1]Tables!P$5</f>
        <v>0.22</v>
      </c>
      <c r="AS234" s="0" t="n">
        <f aca="false">[1]Tables!Q$5</f>
        <v>0.011</v>
      </c>
      <c r="AT234" s="0" t="n">
        <f aca="false">(($B234+AO234)/(1-AP234))-($B234+AO234)</f>
        <v>-0.00424170101974399</v>
      </c>
      <c r="AU234" s="0" t="n">
        <f aca="false">AQ234+AR234+AS234</f>
        <v>0.741</v>
      </c>
      <c r="AW234" s="0" t="n">
        <f aca="false">[1]Tables!R$5</f>
        <v>0.0089</v>
      </c>
      <c r="AX234" s="0" t="n">
        <f aca="false">[1]Tables!S$5</f>
        <v>0.2176</v>
      </c>
      <c r="AY234" s="0" t="n">
        <f aca="false">[1]Tables!T$5</f>
        <v>0</v>
      </c>
      <c r="AZ234" s="0" t="n">
        <f aca="false">((B234+Z234)/(1-AW234))-(B234+Z234)</f>
        <v>0</v>
      </c>
      <c r="BA234" s="0" t="n">
        <f aca="false">AX234+AY234</f>
        <v>0.2176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0.455</v>
      </c>
      <c r="E235" s="0" t="n">
        <f aca="false">+[1]TETCO_TRANSCO!E235</f>
        <v>0.435</v>
      </c>
      <c r="F235" s="0" t="n">
        <f aca="false">+[1]TETCO_TRANSCO!F235</f>
        <v>0.02</v>
      </c>
      <c r="G235" s="0" t="n">
        <f aca="false">H235+I235</f>
        <v>0.485</v>
      </c>
      <c r="H235" s="0" t="n">
        <f aca="false">+E235</f>
        <v>0.435</v>
      </c>
      <c r="I235" s="0" t="n">
        <f aca="false">+F235+Q235</f>
        <v>0.05</v>
      </c>
      <c r="J235" s="0" t="n">
        <f aca="false">K235+L235</f>
        <v>0.455</v>
      </c>
      <c r="K235" s="0" t="n">
        <f aca="false">E235</f>
        <v>0.435</v>
      </c>
      <c r="L235" s="0" t="n">
        <f aca="false">F235</f>
        <v>0.02</v>
      </c>
      <c r="M235" s="0" t="n">
        <f aca="false">N235+O235</f>
        <v>0.485</v>
      </c>
      <c r="N235" s="0" t="n">
        <f aca="false">H235</f>
        <v>0.435</v>
      </c>
      <c r="O235" s="0" t="n">
        <f aca="false">I235</f>
        <v>0.05</v>
      </c>
      <c r="Q235" s="0" t="n">
        <f aca="false">VLOOKUP(MONTH(A235),tblMthAdj,2,FALSE())</f>
        <v>0.03</v>
      </c>
      <c r="AA235" s="0" t="n">
        <f aca="false">[1]Tables!E$6</f>
        <v>-0.07</v>
      </c>
      <c r="AB235" s="0" t="n">
        <f aca="false">[1]Tables!F$6</f>
        <v>0.0597</v>
      </c>
      <c r="AC235" s="0" t="n">
        <f aca="false">[1]Tables!G$6</f>
        <v>0.04</v>
      </c>
      <c r="AD235" s="0" t="n">
        <f aca="false">[1]Tables!H$6</f>
        <v>0.185</v>
      </c>
      <c r="AE235" s="0" t="n">
        <f aca="false">[1]Tables!I$6</f>
        <v>0.011</v>
      </c>
      <c r="AF235" s="0" t="n">
        <f aca="false">((B235+AA235)/(1-AB235))-(B235+AA235)</f>
        <v>-0.00444432627884718</v>
      </c>
      <c r="AG235" s="0" t="n">
        <f aca="false">AC235+AD235+AE235</f>
        <v>0.236</v>
      </c>
      <c r="AI235" s="0" t="n">
        <f aca="false">[1]Tables!J$6</f>
        <v>0</v>
      </c>
      <c r="AJ235" s="0" t="n">
        <f aca="false">[1]Tables!K$6</f>
        <v>0</v>
      </c>
      <c r="AK235" s="0" t="n">
        <f aca="false">[1]Tables!L$6</f>
        <v>0</v>
      </c>
      <c r="AL235" s="0" t="n">
        <f aca="false">((B235+L235)/(1-AI235))-(B235+L235)</f>
        <v>0</v>
      </c>
      <c r="AM235" s="0" t="n">
        <f aca="false">AJ235+AK235</f>
        <v>0</v>
      </c>
      <c r="AO235" s="0" t="n">
        <f aca="false">[1]Tables!M$6</f>
        <v>-0.07</v>
      </c>
      <c r="AP235" s="0" t="n">
        <f aca="false">[1]Tables!N$6</f>
        <v>0.0667</v>
      </c>
      <c r="AQ235" s="0" t="n">
        <f aca="false">[1]Tables!O$6</f>
        <v>0.04</v>
      </c>
      <c r="AR235" s="0" t="n">
        <f aca="false">[1]Tables!P$6</f>
        <v>0.22</v>
      </c>
      <c r="AS235" s="0" t="n">
        <f aca="false">[1]Tables!Q$6</f>
        <v>0.011</v>
      </c>
      <c r="AT235" s="0" t="n">
        <f aca="false">(($B235+AO235)/(1-AP235))-($B235+AO235)</f>
        <v>-0.00500267866709525</v>
      </c>
      <c r="AU235" s="0" t="n">
        <f aca="false">AQ235+AR235+AS235</f>
        <v>0.271</v>
      </c>
      <c r="AW235" s="0" t="n">
        <f aca="false">[1]Tables!R$6</f>
        <v>0</v>
      </c>
      <c r="AX235" s="0" t="n">
        <f aca="false">[1]Tables!S$6</f>
        <v>0</v>
      </c>
      <c r="AY235" s="0" t="n">
        <f aca="false">[1]Tables!T$6</f>
        <v>0</v>
      </c>
      <c r="AZ235" s="0" t="n">
        <f aca="false">((B235+Z235)/(1-AW235))-(B235+Z235)</f>
        <v>0</v>
      </c>
      <c r="BA235" s="0" t="n">
        <f aca="false">AX235+AY235</f>
        <v>0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0.405</v>
      </c>
      <c r="E236" s="0" t="n">
        <f aca="false">+[1]TETCO_TRANSCO!E236</f>
        <v>0.385</v>
      </c>
      <c r="F236" s="0" t="n">
        <f aca="false">+[1]TETCO_TRANSCO!F236</f>
        <v>0.02</v>
      </c>
      <c r="G236" s="0" t="n">
        <f aca="false">H236+I236</f>
        <v>0.435</v>
      </c>
      <c r="H236" s="0" t="n">
        <f aca="false">+E236</f>
        <v>0.385</v>
      </c>
      <c r="I236" s="0" t="n">
        <f aca="false">+F236+Q236</f>
        <v>0.05</v>
      </c>
      <c r="J236" s="0" t="n">
        <f aca="false">K236+L236</f>
        <v>0.405</v>
      </c>
      <c r="K236" s="0" t="n">
        <f aca="false">E236</f>
        <v>0.385</v>
      </c>
      <c r="L236" s="0" t="n">
        <f aca="false">F236</f>
        <v>0.02</v>
      </c>
      <c r="M236" s="0" t="n">
        <f aca="false">N236+O236</f>
        <v>0.435</v>
      </c>
      <c r="N236" s="0" t="n">
        <f aca="false">H236</f>
        <v>0.385</v>
      </c>
      <c r="O236" s="0" t="n">
        <f aca="false">I236</f>
        <v>0.05</v>
      </c>
      <c r="Q236" s="0" t="n">
        <f aca="false">VLOOKUP(MONTH(A236),tblMthAdj,2,FALSE())</f>
        <v>0.03</v>
      </c>
      <c r="AA236" s="0" t="n">
        <f aca="false">[1]Tables!E$7</f>
        <v>-0.07</v>
      </c>
      <c r="AB236" s="0" t="n">
        <f aca="false">[1]Tables!F$7</f>
        <v>0.0597</v>
      </c>
      <c r="AC236" s="0" t="n">
        <f aca="false">[1]Tables!G$7</f>
        <v>0.02</v>
      </c>
      <c r="AD236" s="0" t="n">
        <f aca="false">[1]Tables!H$7</f>
        <v>0.185</v>
      </c>
      <c r="AE236" s="0" t="n">
        <f aca="false">[1]Tables!I$7</f>
        <v>0.011</v>
      </c>
      <c r="AF236" s="0" t="n">
        <f aca="false">((B236+AA236)/(1-AB236))-(B236+AA236)</f>
        <v>-0.00444432627884718</v>
      </c>
      <c r="AG236" s="0" t="n">
        <f aca="false">AC236+AD236+AE236</f>
        <v>0.216</v>
      </c>
      <c r="AI236" s="0" t="n">
        <f aca="false">[1]Tables!J$7</f>
        <v>0</v>
      </c>
      <c r="AJ236" s="0" t="n">
        <f aca="false">[1]Tables!K$7</f>
        <v>0</v>
      </c>
      <c r="AK236" s="0" t="n">
        <f aca="false">[1]Tables!L$7</f>
        <v>0</v>
      </c>
      <c r="AL236" s="0" t="n">
        <f aca="false">((B236+L236)/(1-AI236))-(B236+L236)</f>
        <v>0</v>
      </c>
      <c r="AM236" s="0" t="n">
        <f aca="false">AJ236+AK236</f>
        <v>0</v>
      </c>
      <c r="AO236" s="0" t="n">
        <f aca="false">[1]Tables!M$7</f>
        <v>-0.07</v>
      </c>
      <c r="AP236" s="0" t="n">
        <f aca="false">[1]Tables!N$7</f>
        <v>0.0667</v>
      </c>
      <c r="AQ236" s="0" t="n">
        <f aca="false">[1]Tables!O$7</f>
        <v>0.02</v>
      </c>
      <c r="AR236" s="0" t="n">
        <f aca="false">[1]Tables!P$7</f>
        <v>0.22</v>
      </c>
      <c r="AS236" s="0" t="n">
        <f aca="false">[1]Tables!Q$7</f>
        <v>0.011</v>
      </c>
      <c r="AT236" s="0" t="n">
        <f aca="false">(($B236+AO236)/(1-AP236))-($B236+AO236)</f>
        <v>-0.00500267866709525</v>
      </c>
      <c r="AU236" s="0" t="n">
        <f aca="false">AQ236+AR236+AS236</f>
        <v>0.251</v>
      </c>
      <c r="AW236" s="0" t="n">
        <f aca="false">[1]Tables!R$7</f>
        <v>0</v>
      </c>
      <c r="AX236" s="0" t="n">
        <f aca="false">[1]Tables!S$7</f>
        <v>0</v>
      </c>
      <c r="AY236" s="0" t="n">
        <f aca="false">[1]Tables!T$7</f>
        <v>0</v>
      </c>
      <c r="AZ236" s="0" t="n">
        <f aca="false">((B236+Z236)/(1-AW236))-(B236+Z236)</f>
        <v>0</v>
      </c>
      <c r="BA236" s="0" t="n">
        <f aca="false">AX236+AY236</f>
        <v>0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0.405</v>
      </c>
      <c r="E237" s="0" t="n">
        <f aca="false">+[1]TETCO_TRANSCO!E237</f>
        <v>0.385</v>
      </c>
      <c r="F237" s="0" t="n">
        <f aca="false">+[1]TETCO_TRANSCO!F237</f>
        <v>0.02</v>
      </c>
      <c r="G237" s="0" t="n">
        <f aca="false">H237+I237</f>
        <v>0.445</v>
      </c>
      <c r="H237" s="0" t="n">
        <f aca="false">+E237</f>
        <v>0.385</v>
      </c>
      <c r="I237" s="0" t="n">
        <f aca="false">+F237+Q237</f>
        <v>0.06</v>
      </c>
      <c r="J237" s="0" t="n">
        <f aca="false">K237+L237</f>
        <v>0.405</v>
      </c>
      <c r="K237" s="0" t="n">
        <f aca="false">E237</f>
        <v>0.385</v>
      </c>
      <c r="L237" s="0" t="n">
        <f aca="false">F237</f>
        <v>0.02</v>
      </c>
      <c r="M237" s="0" t="n">
        <f aca="false">N237+O237</f>
        <v>0.445</v>
      </c>
      <c r="N237" s="0" t="n">
        <f aca="false">H237</f>
        <v>0.385</v>
      </c>
      <c r="O237" s="0" t="n">
        <f aca="false">I237</f>
        <v>0.06</v>
      </c>
      <c r="Q237" s="0" t="n">
        <f aca="false">VLOOKUP(MONTH(A237),tblMthAdj,2,FALSE())</f>
        <v>0.04</v>
      </c>
      <c r="AA237" s="0" t="n">
        <f aca="false">[1]Tables!E$8</f>
        <v>-0.07</v>
      </c>
      <c r="AB237" s="0" t="n">
        <f aca="false">[1]Tables!F$8</f>
        <v>0.0597</v>
      </c>
      <c r="AC237" s="0" t="n">
        <f aca="false">[1]Tables!G$8</f>
        <v>0.02</v>
      </c>
      <c r="AD237" s="0" t="n">
        <f aca="false">[1]Tables!H$8</f>
        <v>0.185</v>
      </c>
      <c r="AE237" s="0" t="n">
        <f aca="false">[1]Tables!I$8</f>
        <v>0.011</v>
      </c>
      <c r="AF237" s="0" t="n">
        <f aca="false">((B237+AA237)/(1-AB237))-(B237+AA237)</f>
        <v>-0.00444432627884718</v>
      </c>
      <c r="AG237" s="0" t="n">
        <f aca="false">AC237+AD237+AE237</f>
        <v>0.216</v>
      </c>
      <c r="AI237" s="0" t="n">
        <f aca="false">[1]Tables!J$8</f>
        <v>0</v>
      </c>
      <c r="AJ237" s="0" t="n">
        <f aca="false">[1]Tables!K$8</f>
        <v>0</v>
      </c>
      <c r="AK237" s="0" t="n">
        <f aca="false">[1]Tables!L$8</f>
        <v>0</v>
      </c>
      <c r="AL237" s="0" t="n">
        <f aca="false">((B237+L237)/(1-AI237))-(B237+L237)</f>
        <v>0</v>
      </c>
      <c r="AM237" s="0" t="n">
        <f aca="false">AJ237+AK237</f>
        <v>0</v>
      </c>
      <c r="AO237" s="0" t="n">
        <f aca="false">[1]Tables!M$8</f>
        <v>-0.07</v>
      </c>
      <c r="AP237" s="0" t="n">
        <f aca="false">[1]Tables!N$8</f>
        <v>0.0667</v>
      </c>
      <c r="AQ237" s="0" t="n">
        <f aca="false">[1]Tables!O$8</f>
        <v>0.02</v>
      </c>
      <c r="AR237" s="0" t="n">
        <f aca="false">[1]Tables!P$8</f>
        <v>0.22</v>
      </c>
      <c r="AS237" s="0" t="n">
        <f aca="false">[1]Tables!Q$8</f>
        <v>0.011</v>
      </c>
      <c r="AT237" s="0" t="n">
        <f aca="false">(($B237+AO237)/(1-AP237))-($B237+AO237)</f>
        <v>-0.00500267866709525</v>
      </c>
      <c r="AU237" s="0" t="n">
        <f aca="false">AQ237+AR237+AS237</f>
        <v>0.251</v>
      </c>
      <c r="AW237" s="0" t="n">
        <f aca="false">[1]Tables!R$8</f>
        <v>0</v>
      </c>
      <c r="AX237" s="0" t="n">
        <f aca="false">[1]Tables!S$8</f>
        <v>0</v>
      </c>
      <c r="AY237" s="0" t="n">
        <f aca="false">[1]Tables!T$8</f>
        <v>0</v>
      </c>
      <c r="AZ237" s="0" t="n">
        <f aca="false">((B237+Z237)/(1-AW237))-(B237+Z237)</f>
        <v>0</v>
      </c>
      <c r="BA237" s="0" t="n">
        <f aca="false">AX237+AY237</f>
        <v>0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0.4175</v>
      </c>
      <c r="E238" s="0" t="n">
        <f aca="false">+[1]TETCO_TRANSCO!E238</f>
        <v>0.3975</v>
      </c>
      <c r="F238" s="0" t="n">
        <f aca="false">+[1]TETCO_TRANSCO!F238</f>
        <v>0.02</v>
      </c>
      <c r="G238" s="0" t="n">
        <f aca="false">H238+I238</f>
        <v>0.4675</v>
      </c>
      <c r="H238" s="0" t="n">
        <f aca="false">+E238</f>
        <v>0.3975</v>
      </c>
      <c r="I238" s="0" t="n">
        <f aca="false">+F238+Q238</f>
        <v>0.07</v>
      </c>
      <c r="J238" s="0" t="n">
        <f aca="false">K238+L238</f>
        <v>0.4175</v>
      </c>
      <c r="K238" s="0" t="n">
        <f aca="false">E238</f>
        <v>0.3975</v>
      </c>
      <c r="L238" s="0" t="n">
        <f aca="false">F238</f>
        <v>0.02</v>
      </c>
      <c r="M238" s="0" t="n">
        <f aca="false">N238+O238</f>
        <v>0.4675</v>
      </c>
      <c r="N238" s="0" t="n">
        <f aca="false">H238</f>
        <v>0.3975</v>
      </c>
      <c r="O238" s="0" t="n">
        <f aca="false">I238</f>
        <v>0.07</v>
      </c>
      <c r="Q238" s="0" t="n">
        <f aca="false">VLOOKUP(MONTH(A238),tblMthAdj,2,FALSE())</f>
        <v>0.05</v>
      </c>
      <c r="AA238" s="0" t="n">
        <f aca="false">[1]Tables!E$9</f>
        <v>-0.07</v>
      </c>
      <c r="AB238" s="0" t="n">
        <f aca="false">[1]Tables!F$9</f>
        <v>0.0597</v>
      </c>
      <c r="AC238" s="0" t="n">
        <f aca="false">[1]Tables!G$9</f>
        <v>0.02</v>
      </c>
      <c r="AD238" s="0" t="n">
        <f aca="false">[1]Tables!H$9</f>
        <v>0.185</v>
      </c>
      <c r="AE238" s="0" t="n">
        <f aca="false">[1]Tables!I$9</f>
        <v>0.011</v>
      </c>
      <c r="AF238" s="0" t="n">
        <f aca="false">((B238+AA238)/(1-AB238))-(B238+AA238)</f>
        <v>-0.00444432627884718</v>
      </c>
      <c r="AG238" s="0" t="n">
        <f aca="false">AC238+AD238+AE238</f>
        <v>0.216</v>
      </c>
      <c r="AI238" s="0" t="n">
        <f aca="false">[1]Tables!J$9</f>
        <v>0</v>
      </c>
      <c r="AJ238" s="0" t="n">
        <f aca="false">[1]Tables!K$9</f>
        <v>0</v>
      </c>
      <c r="AK238" s="0" t="n">
        <f aca="false">[1]Tables!L$9</f>
        <v>0</v>
      </c>
      <c r="AL238" s="0" t="n">
        <f aca="false">((B238+L238)/(1-AI238))-(B238+L238)</f>
        <v>0</v>
      </c>
      <c r="AM238" s="0" t="n">
        <f aca="false">AJ238+AK238</f>
        <v>0</v>
      </c>
      <c r="AO238" s="0" t="n">
        <f aca="false">[1]Tables!M$9</f>
        <v>-0.07</v>
      </c>
      <c r="AP238" s="0" t="n">
        <f aca="false">[1]Tables!N$9</f>
        <v>0.0667</v>
      </c>
      <c r="AQ238" s="0" t="n">
        <f aca="false">[1]Tables!O$9</f>
        <v>0.02</v>
      </c>
      <c r="AR238" s="0" t="n">
        <f aca="false">[1]Tables!P$9</f>
        <v>0.22</v>
      </c>
      <c r="AS238" s="0" t="n">
        <f aca="false">[1]Tables!Q$9</f>
        <v>0.011</v>
      </c>
      <c r="AT238" s="0" t="n">
        <f aca="false">(($B238+AO238)/(1-AP238))-($B238+AO238)</f>
        <v>-0.00500267866709525</v>
      </c>
      <c r="AU238" s="0" t="n">
        <f aca="false">AQ238+AR238+AS238</f>
        <v>0.251</v>
      </c>
      <c r="AW238" s="0" t="n">
        <f aca="false">[1]Tables!R$9</f>
        <v>0</v>
      </c>
      <c r="AX238" s="0" t="n">
        <f aca="false">[1]Tables!S$9</f>
        <v>0</v>
      </c>
      <c r="AY238" s="0" t="n">
        <f aca="false">[1]Tables!T$9</f>
        <v>0</v>
      </c>
      <c r="AZ238" s="0" t="n">
        <f aca="false">((B238+Z238)/(1-AW238))-(B238+Z238)</f>
        <v>0</v>
      </c>
      <c r="BA238" s="0" t="n">
        <f aca="false">AX238+AY238</f>
        <v>0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0.42</v>
      </c>
      <c r="E239" s="0" t="n">
        <f aca="false">+[1]TETCO_TRANSCO!E239</f>
        <v>0.4</v>
      </c>
      <c r="F239" s="0" t="n">
        <f aca="false">+[1]TETCO_TRANSCO!F239</f>
        <v>0.02</v>
      </c>
      <c r="G239" s="0" t="n">
        <f aca="false">H239+I239</f>
        <v>0.47</v>
      </c>
      <c r="H239" s="0" t="n">
        <f aca="false">+E239</f>
        <v>0.4</v>
      </c>
      <c r="I239" s="0" t="n">
        <f aca="false">+F239+Q239</f>
        <v>0.07</v>
      </c>
      <c r="J239" s="0" t="n">
        <f aca="false">K239+L239</f>
        <v>0.42</v>
      </c>
      <c r="K239" s="0" t="n">
        <f aca="false">E239</f>
        <v>0.4</v>
      </c>
      <c r="L239" s="0" t="n">
        <f aca="false">F239</f>
        <v>0.02</v>
      </c>
      <c r="M239" s="0" t="n">
        <f aca="false">N239+O239</f>
        <v>0.47</v>
      </c>
      <c r="N239" s="0" t="n">
        <f aca="false">H239</f>
        <v>0.4</v>
      </c>
      <c r="O239" s="0" t="n">
        <f aca="false">I239</f>
        <v>0.07</v>
      </c>
      <c r="Q239" s="0" t="n">
        <f aca="false">VLOOKUP(MONTH(A239),tblMthAdj,2,FALSE())</f>
        <v>0.05</v>
      </c>
      <c r="AA239" s="0" t="n">
        <f aca="false">[1]Tables!E$10</f>
        <v>-0.07</v>
      </c>
      <c r="AB239" s="0" t="n">
        <f aca="false">[1]Tables!F$10</f>
        <v>0.0597</v>
      </c>
      <c r="AC239" s="0" t="n">
        <f aca="false">[1]Tables!G$10</f>
        <v>0.02</v>
      </c>
      <c r="AD239" s="0" t="n">
        <f aca="false">[1]Tables!H$10</f>
        <v>0.185</v>
      </c>
      <c r="AE239" s="0" t="n">
        <f aca="false">[1]Tables!I$10</f>
        <v>0.011</v>
      </c>
      <c r="AF239" s="0" t="n">
        <f aca="false">((B239+AA239)/(1-AB239))-(B239+AA239)</f>
        <v>-0.00444432627884718</v>
      </c>
      <c r="AG239" s="0" t="n">
        <f aca="false">AC239+AD239+AE239</f>
        <v>0.216</v>
      </c>
      <c r="AI239" s="0" t="n">
        <f aca="false">[1]Tables!J$10</f>
        <v>0</v>
      </c>
      <c r="AJ239" s="0" t="n">
        <f aca="false">[1]Tables!K$10</f>
        <v>0</v>
      </c>
      <c r="AK239" s="0" t="n">
        <f aca="false">[1]Tables!L$10</f>
        <v>0</v>
      </c>
      <c r="AL239" s="0" t="n">
        <f aca="false">((B239+L239)/(1-AI239))-(B239+L239)</f>
        <v>0</v>
      </c>
      <c r="AM239" s="0" t="n">
        <f aca="false">AJ239+AK239</f>
        <v>0</v>
      </c>
      <c r="AO239" s="0" t="n">
        <f aca="false">[1]Tables!M$10</f>
        <v>-0.07</v>
      </c>
      <c r="AP239" s="0" t="n">
        <f aca="false">[1]Tables!N$10</f>
        <v>0.0667</v>
      </c>
      <c r="AQ239" s="0" t="n">
        <f aca="false">[1]Tables!O$10</f>
        <v>0.02</v>
      </c>
      <c r="AR239" s="0" t="n">
        <f aca="false">[1]Tables!P$10</f>
        <v>0.22</v>
      </c>
      <c r="AS239" s="0" t="n">
        <f aca="false">[1]Tables!Q$10</f>
        <v>0.011</v>
      </c>
      <c r="AT239" s="0" t="n">
        <f aca="false">(($B239+AO239)/(1-AP239))-($B239+AO239)</f>
        <v>-0.00500267866709525</v>
      </c>
      <c r="AU239" s="0" t="n">
        <f aca="false">AQ239+AR239+AS239</f>
        <v>0.251</v>
      </c>
      <c r="AW239" s="0" t="n">
        <f aca="false">[1]Tables!R$10</f>
        <v>0</v>
      </c>
      <c r="AX239" s="0" t="n">
        <f aca="false">[1]Tables!S$10</f>
        <v>0</v>
      </c>
      <c r="AY239" s="0" t="n">
        <f aca="false">[1]Tables!T$10</f>
        <v>0</v>
      </c>
      <c r="AZ239" s="0" t="n">
        <f aca="false">((B239+Z239)/(1-AW239))-(B239+Z239)</f>
        <v>0</v>
      </c>
      <c r="BA239" s="0" t="n">
        <f aca="false">AX239+AY239</f>
        <v>0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0.4175</v>
      </c>
      <c r="E240" s="0" t="n">
        <f aca="false">+[1]TETCO_TRANSCO!E240</f>
        <v>0.3975</v>
      </c>
      <c r="F240" s="0" t="n">
        <f aca="false">+[1]TETCO_TRANSCO!F240</f>
        <v>0.02</v>
      </c>
      <c r="G240" s="0" t="n">
        <f aca="false">H240+I240</f>
        <v>0.4475</v>
      </c>
      <c r="H240" s="0" t="n">
        <f aca="false">+E240</f>
        <v>0.3975</v>
      </c>
      <c r="I240" s="0" t="n">
        <f aca="false">+F240+Q240</f>
        <v>0.05</v>
      </c>
      <c r="J240" s="0" t="n">
        <f aca="false">K240+L240</f>
        <v>0.4175</v>
      </c>
      <c r="K240" s="0" t="n">
        <f aca="false">E240</f>
        <v>0.3975</v>
      </c>
      <c r="L240" s="0" t="n">
        <f aca="false">F240</f>
        <v>0.02</v>
      </c>
      <c r="M240" s="0" t="n">
        <f aca="false">N240+O240</f>
        <v>0.4475</v>
      </c>
      <c r="N240" s="0" t="n">
        <f aca="false">H240</f>
        <v>0.3975</v>
      </c>
      <c r="O240" s="0" t="n">
        <f aca="false">I240</f>
        <v>0.05</v>
      </c>
      <c r="Q240" s="0" t="n">
        <f aca="false">VLOOKUP(MONTH(A240),tblMthAdj,2,FALSE())</f>
        <v>0.03</v>
      </c>
      <c r="AA240" s="0" t="n">
        <f aca="false">[1]Tables!E$11</f>
        <v>-0.07</v>
      </c>
      <c r="AB240" s="0" t="n">
        <f aca="false">[1]Tables!F$11</f>
        <v>0.0597</v>
      </c>
      <c r="AC240" s="0" t="n">
        <f aca="false">[1]Tables!G$11</f>
        <v>0.02</v>
      </c>
      <c r="AD240" s="0" t="n">
        <f aca="false">[1]Tables!H$11</f>
        <v>0.185</v>
      </c>
      <c r="AE240" s="0" t="n">
        <f aca="false">[1]Tables!I$11</f>
        <v>0.011</v>
      </c>
      <c r="AF240" s="0" t="n">
        <f aca="false">((B240+AA240)/(1-AB240))-(B240+AA240)</f>
        <v>-0.00444432627884718</v>
      </c>
      <c r="AG240" s="0" t="n">
        <f aca="false">AC240+AD240+AE240</f>
        <v>0.216</v>
      </c>
      <c r="AI240" s="0" t="n">
        <f aca="false">[1]Tables!J$11</f>
        <v>0</v>
      </c>
      <c r="AJ240" s="0" t="n">
        <f aca="false">[1]Tables!K$11</f>
        <v>0</v>
      </c>
      <c r="AK240" s="0" t="n">
        <f aca="false">[1]Tables!L$11</f>
        <v>0</v>
      </c>
      <c r="AL240" s="0" t="n">
        <f aca="false">((B240+L240)/(1-AI240))-(B240+L240)</f>
        <v>0</v>
      </c>
      <c r="AM240" s="0" t="n">
        <f aca="false">AJ240+AK240</f>
        <v>0</v>
      </c>
      <c r="AO240" s="0" t="n">
        <f aca="false">[1]Tables!M$11</f>
        <v>-0.07</v>
      </c>
      <c r="AP240" s="0" t="n">
        <f aca="false">[1]Tables!N$11</f>
        <v>0.0667</v>
      </c>
      <c r="AQ240" s="0" t="n">
        <f aca="false">[1]Tables!O$11</f>
        <v>0.02</v>
      </c>
      <c r="AR240" s="0" t="n">
        <f aca="false">[1]Tables!P$11</f>
        <v>0.22</v>
      </c>
      <c r="AS240" s="0" t="n">
        <f aca="false">[1]Tables!Q$11</f>
        <v>0.011</v>
      </c>
      <c r="AT240" s="0" t="n">
        <f aca="false">(($B240+AO240)/(1-AP240))-($B240+AO240)</f>
        <v>-0.00500267866709525</v>
      </c>
      <c r="AU240" s="0" t="n">
        <f aca="false">AQ240+AR240+AS240</f>
        <v>0.251</v>
      </c>
      <c r="AW240" s="0" t="n">
        <f aca="false">[1]Tables!R$11</f>
        <v>0</v>
      </c>
      <c r="AX240" s="0" t="n">
        <f aca="false">[1]Tables!S$11</f>
        <v>0</v>
      </c>
      <c r="AY240" s="0" t="n">
        <f aca="false">[1]Tables!T$11</f>
        <v>0</v>
      </c>
      <c r="AZ240" s="0" t="n">
        <f aca="false">((B240+Z240)/(1-AW240))-(B240+Z240)</f>
        <v>0</v>
      </c>
      <c r="BA240" s="0" t="n">
        <f aca="false">AX240+AY240</f>
        <v>0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0.42</v>
      </c>
      <c r="E241" s="0" t="n">
        <f aca="false">+[1]TETCO_TRANSCO!E241</f>
        <v>0.4</v>
      </c>
      <c r="F241" s="0" t="n">
        <f aca="false">+[1]TETCO_TRANSCO!F241</f>
        <v>0.02</v>
      </c>
      <c r="G241" s="0" t="n">
        <f aca="false">H241+I241</f>
        <v>0.45</v>
      </c>
      <c r="H241" s="0" t="n">
        <f aca="false">+E241</f>
        <v>0.4</v>
      </c>
      <c r="I241" s="0" t="n">
        <f aca="false">+F241+Q241</f>
        <v>0.05</v>
      </c>
      <c r="J241" s="0" t="n">
        <f aca="false">K241+L241</f>
        <v>0.42</v>
      </c>
      <c r="K241" s="0" t="n">
        <f aca="false">E241</f>
        <v>0.4</v>
      </c>
      <c r="L241" s="0" t="n">
        <f aca="false">F241</f>
        <v>0.02</v>
      </c>
      <c r="M241" s="0" t="n">
        <f aca="false">N241+O241</f>
        <v>0.45</v>
      </c>
      <c r="N241" s="0" t="n">
        <f aca="false">H241</f>
        <v>0.4</v>
      </c>
      <c r="O241" s="0" t="n">
        <f aca="false">I241</f>
        <v>0.05</v>
      </c>
      <c r="Q241" s="0" t="n">
        <f aca="false">VLOOKUP(MONTH(A241),tblMthAdj,2,FALSE())</f>
        <v>0.03</v>
      </c>
      <c r="AA241" s="0" t="n">
        <f aca="false">[1]Tables!E$12</f>
        <v>-0.07</v>
      </c>
      <c r="AB241" s="0" t="n">
        <f aca="false">[1]Tables!F$12</f>
        <v>0.0597</v>
      </c>
      <c r="AC241" s="0" t="n">
        <f aca="false">[1]Tables!G$12</f>
        <v>0.04</v>
      </c>
      <c r="AD241" s="0" t="n">
        <f aca="false">[1]Tables!H$12</f>
        <v>0.185</v>
      </c>
      <c r="AE241" s="0" t="n">
        <f aca="false">[1]Tables!I$12</f>
        <v>0.011</v>
      </c>
      <c r="AF241" s="0" t="n">
        <f aca="false">((B241+AA241)/(1-AB241))-(B241+AA241)</f>
        <v>-0.00444432627884718</v>
      </c>
      <c r="AG241" s="0" t="n">
        <f aca="false">AC241+AD241+AE241</f>
        <v>0.236</v>
      </c>
      <c r="AI241" s="0" t="n">
        <f aca="false">[1]Tables!J$12</f>
        <v>0</v>
      </c>
      <c r="AJ241" s="0" t="n">
        <f aca="false">[1]Tables!K$12</f>
        <v>0</v>
      </c>
      <c r="AK241" s="0" t="n">
        <f aca="false">[1]Tables!L$12</f>
        <v>0</v>
      </c>
      <c r="AL241" s="0" t="n">
        <f aca="false">((B241+L241)/(1-AI241))-(B241+L241)</f>
        <v>0</v>
      </c>
      <c r="AM241" s="0" t="n">
        <f aca="false">AJ241+AK241</f>
        <v>0</v>
      </c>
      <c r="AO241" s="0" t="n">
        <f aca="false">[1]Tables!M$12</f>
        <v>-0.07</v>
      </c>
      <c r="AP241" s="0" t="n">
        <f aca="false">[1]Tables!N$12</f>
        <v>0.0667</v>
      </c>
      <c r="AQ241" s="0" t="n">
        <f aca="false">[1]Tables!O$12</f>
        <v>0.04</v>
      </c>
      <c r="AR241" s="0" t="n">
        <f aca="false">[1]Tables!P$12</f>
        <v>0.22</v>
      </c>
      <c r="AS241" s="0" t="n">
        <f aca="false">[1]Tables!Q$12</f>
        <v>0.011</v>
      </c>
      <c r="AT241" s="0" t="n">
        <f aca="false">(($B241+AO241)/(1-AP241))-($B241+AO241)</f>
        <v>-0.00500267866709525</v>
      </c>
      <c r="AU241" s="0" t="n">
        <f aca="false">AQ241+AR241+AS241</f>
        <v>0.271</v>
      </c>
      <c r="AW241" s="0" t="n">
        <f aca="false">[1]Tables!R$12</f>
        <v>0</v>
      </c>
      <c r="AX241" s="0" t="n">
        <f aca="false">[1]Tables!S$12</f>
        <v>0</v>
      </c>
      <c r="AY241" s="0" t="n">
        <f aca="false">[1]Tables!T$12</f>
        <v>0</v>
      </c>
      <c r="AZ241" s="0" t="n">
        <f aca="false">((B241+Z241)/(1-AW241))-(B241+Z241)</f>
        <v>0</v>
      </c>
      <c r="BA241" s="0" t="n">
        <f aca="false">AX241+AY241</f>
        <v>0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0.605</v>
      </c>
      <c r="E242" s="0" t="n">
        <f aca="false">+[1]TETCO_TRANSCO!E242</f>
        <v>0.555</v>
      </c>
      <c r="F242" s="0" t="n">
        <f aca="false">+[1]TETCO_TRANSCO!F242</f>
        <v>0.05</v>
      </c>
      <c r="G242" s="0" t="n">
        <f aca="false">H242+I242</f>
        <v>0.695</v>
      </c>
      <c r="H242" s="0" t="n">
        <f aca="false">+E242</f>
        <v>0.555</v>
      </c>
      <c r="I242" s="0" t="n">
        <f aca="false">+F242+Q242</f>
        <v>0.14</v>
      </c>
      <c r="J242" s="0" t="n">
        <f aca="false">K242+L242</f>
        <v>0.605</v>
      </c>
      <c r="K242" s="0" t="n">
        <f aca="false">E242</f>
        <v>0.555</v>
      </c>
      <c r="L242" s="0" t="n">
        <f aca="false">F242</f>
        <v>0.05</v>
      </c>
      <c r="M242" s="0" t="n">
        <f aca="false">N242+O242</f>
        <v>0.695</v>
      </c>
      <c r="N242" s="0" t="n">
        <f aca="false">H242</f>
        <v>0.555</v>
      </c>
      <c r="O242" s="0" t="n">
        <f aca="false">I242</f>
        <v>0.14</v>
      </c>
      <c r="Q242" s="0" t="n">
        <f aca="false">VLOOKUP(MONTH(A242),tblMthAdj,2,FALSE())</f>
        <v>0.09</v>
      </c>
      <c r="AA242" s="0" t="n">
        <f aca="false">[1]Tables!E$13</f>
        <v>-0.07</v>
      </c>
      <c r="AB242" s="0" t="n">
        <f aca="false">[1]Tables!F$13</f>
        <v>0.0699</v>
      </c>
      <c r="AC242" s="0" t="n">
        <f aca="false">[1]Tables!G$13</f>
        <v>0.41</v>
      </c>
      <c r="AD242" s="0" t="n">
        <f aca="false">[1]Tables!H$13</f>
        <v>0.185</v>
      </c>
      <c r="AE242" s="0" t="n">
        <f aca="false">[1]Tables!I$13</f>
        <v>0.011</v>
      </c>
      <c r="AF242" s="0" t="n">
        <f aca="false">((B242+AA242)/(1-AB242))-(B242+AA242)</f>
        <v>-0.00526072465326309</v>
      </c>
      <c r="AG242" s="0" t="n">
        <f aca="false">AC242+AD242+AE242</f>
        <v>0.606</v>
      </c>
      <c r="AI242" s="0" t="n">
        <f aca="false">[1]Tables!J$13</f>
        <v>0.0128</v>
      </c>
      <c r="AJ242" s="0" t="n">
        <f aca="false">[1]Tables!K$13</f>
        <v>0.1848</v>
      </c>
      <c r="AK242" s="0" t="n">
        <f aca="false">[1]Tables!L$13</f>
        <v>0</v>
      </c>
      <c r="AL242" s="0" t="n">
        <f aca="false">((B242+L242)/(1-AI242))-(B242+L242)</f>
        <v>0.000648298217179905</v>
      </c>
      <c r="AM242" s="0" t="n">
        <f aca="false">AJ242+AK242</f>
        <v>0.1848</v>
      </c>
      <c r="AO242" s="0" t="n">
        <f aca="false">[1]Tables!M$13</f>
        <v>-0.05</v>
      </c>
      <c r="AP242" s="0" t="n">
        <f aca="false">[1]Tables!N$13</f>
        <v>0.0782</v>
      </c>
      <c r="AQ242" s="0" t="n">
        <f aca="false">[1]Tables!O$13</f>
        <v>0.51</v>
      </c>
      <c r="AR242" s="0" t="n">
        <f aca="false">[1]Tables!P$13</f>
        <v>0.22</v>
      </c>
      <c r="AS242" s="0" t="n">
        <f aca="false">[1]Tables!Q$13</f>
        <v>0.011</v>
      </c>
      <c r="AT242" s="0" t="n">
        <f aca="false">(($B242+AO242)/(1-AP242))-($B242+AO242)</f>
        <v>-0.00424170101974399</v>
      </c>
      <c r="AU242" s="0" t="n">
        <f aca="false">AQ242+AR242+AS242</f>
        <v>0.741</v>
      </c>
      <c r="AW242" s="0" t="n">
        <f aca="false">[1]Tables!R$13</f>
        <v>0.0089</v>
      </c>
      <c r="AX242" s="0" t="n">
        <f aca="false">[1]Tables!S$13</f>
        <v>0.2176</v>
      </c>
      <c r="AY242" s="0" t="n">
        <f aca="false">[1]Tables!T$13</f>
        <v>0</v>
      </c>
      <c r="AZ242" s="0" t="n">
        <f aca="false">((B242+Z242)/(1-AW242))-(B242+Z242)</f>
        <v>0</v>
      </c>
      <c r="BA242" s="0" t="n">
        <f aca="false">AX242+AY242</f>
        <v>0.2176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0.96</v>
      </c>
      <c r="E243" s="0" t="n">
        <f aca="false">+[1]TETCO_TRANSCO!E243</f>
        <v>0.91</v>
      </c>
      <c r="F243" s="0" t="n">
        <f aca="false">+[1]TETCO_TRANSCO!F243</f>
        <v>0.05</v>
      </c>
      <c r="G243" s="0" t="n">
        <f aca="false">H243+I243</f>
        <v>1.2</v>
      </c>
      <c r="H243" s="0" t="n">
        <f aca="false">+E243</f>
        <v>0.91</v>
      </c>
      <c r="I243" s="0" t="n">
        <f aca="false">+F243+Q243</f>
        <v>0.29</v>
      </c>
      <c r="J243" s="0" t="n">
        <f aca="false">K243+L243</f>
        <v>0.96</v>
      </c>
      <c r="K243" s="0" t="n">
        <f aca="false">E243</f>
        <v>0.91</v>
      </c>
      <c r="L243" s="0" t="n">
        <f aca="false">F243</f>
        <v>0.05</v>
      </c>
      <c r="M243" s="0" t="n">
        <f aca="false">N243+O243</f>
        <v>1.2</v>
      </c>
      <c r="N243" s="0" t="n">
        <f aca="false">H243</f>
        <v>0.91</v>
      </c>
      <c r="O243" s="0" t="n">
        <f aca="false">I243</f>
        <v>0.29</v>
      </c>
      <c r="Q243" s="0" t="n">
        <f aca="false">VLOOKUP(MONTH(A243),tblMthAdj,2,FALSE())</f>
        <v>0.24</v>
      </c>
      <c r="AA243" s="0" t="n">
        <f aca="false">[1]Tables!E$14</f>
        <v>-0.05</v>
      </c>
      <c r="AB243" s="0" t="n">
        <f aca="false">[1]Tables!F$14</f>
        <v>0.0699</v>
      </c>
      <c r="AC243" s="0" t="n">
        <f aca="false">[1]Tables!G$14</f>
        <v>0.41</v>
      </c>
      <c r="AD243" s="0" t="n">
        <f aca="false">[1]Tables!H$14</f>
        <v>0.185</v>
      </c>
      <c r="AE243" s="0" t="n">
        <f aca="false">[1]Tables!I$14</f>
        <v>0.011</v>
      </c>
      <c r="AF243" s="0" t="n">
        <f aca="false">((B243+AA243)/(1-AB243))-(B243+AA243)</f>
        <v>-0.00375766046661649</v>
      </c>
      <c r="AG243" s="0" t="n">
        <f aca="false">AC243+AD243+AE243</f>
        <v>0.606</v>
      </c>
      <c r="AI243" s="0" t="n">
        <f aca="false">[1]Tables!J$14</f>
        <v>0.0128</v>
      </c>
      <c r="AJ243" s="0" t="n">
        <f aca="false">[1]Tables!K$14</f>
        <v>0.1848</v>
      </c>
      <c r="AK243" s="0" t="n">
        <f aca="false">[1]Tables!L$14</f>
        <v>0</v>
      </c>
      <c r="AL243" s="0" t="n">
        <f aca="false">((B243+L243)/(1-AI243))-(B243+L243)</f>
        <v>0.000648298217179905</v>
      </c>
      <c r="AM243" s="0" t="n">
        <f aca="false">AJ243+AK243</f>
        <v>0.1848</v>
      </c>
      <c r="AO243" s="0" t="n">
        <f aca="false">[1]Tables!M$14</f>
        <v>-0.05</v>
      </c>
      <c r="AP243" s="0" t="n">
        <f aca="false">[1]Tables!N$14</f>
        <v>0.0782</v>
      </c>
      <c r="AQ243" s="0" t="n">
        <f aca="false">[1]Tables!O$14</f>
        <v>0.51</v>
      </c>
      <c r="AR243" s="0" t="n">
        <f aca="false">[1]Tables!P$14</f>
        <v>0.22</v>
      </c>
      <c r="AS243" s="0" t="n">
        <f aca="false">[1]Tables!Q$14</f>
        <v>0.011</v>
      </c>
      <c r="AT243" s="0" t="n">
        <f aca="false">(($B243+AO243)/(1-AP243))-($B243+AO243)</f>
        <v>-0.00424170101974399</v>
      </c>
      <c r="AU243" s="0" t="n">
        <f aca="false">AQ243+AR243+AS243</f>
        <v>0.741</v>
      </c>
      <c r="AW243" s="0" t="n">
        <f aca="false">[1]Tables!R$14</f>
        <v>0.0089</v>
      </c>
      <c r="AX243" s="0" t="n">
        <f aca="false">[1]Tables!S$14</f>
        <v>0.2176</v>
      </c>
      <c r="AY243" s="0" t="n">
        <f aca="false">[1]Tables!T$14</f>
        <v>0</v>
      </c>
      <c r="AZ243" s="0" t="n">
        <f aca="false">((B243+Z243)/(1-AW243))-(B243+Z243)</f>
        <v>0</v>
      </c>
      <c r="BA243" s="0" t="n">
        <f aca="false">AX243+AY243</f>
        <v>0.2176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1.265</v>
      </c>
      <c r="E244" s="0" t="n">
        <f aca="false">+[1]TETCO_TRANSCO!E244</f>
        <v>1.215</v>
      </c>
      <c r="F244" s="0" t="n">
        <f aca="false">+[1]TETCO_TRANSCO!F244</f>
        <v>0.05</v>
      </c>
      <c r="G244" s="0" t="n">
        <f aca="false">H244+I244</f>
        <v>1.535</v>
      </c>
      <c r="H244" s="0" t="n">
        <f aca="false">+E244</f>
        <v>1.215</v>
      </c>
      <c r="I244" s="0" t="n">
        <f aca="false">+F244+Q244</f>
        <v>0.32</v>
      </c>
      <c r="J244" s="0" t="n">
        <f aca="false">K244+L244</f>
        <v>1.265</v>
      </c>
      <c r="K244" s="0" t="n">
        <f aca="false">E244</f>
        <v>1.215</v>
      </c>
      <c r="L244" s="0" t="n">
        <f aca="false">F244</f>
        <v>0.05</v>
      </c>
      <c r="M244" s="0" t="n">
        <f aca="false">N244+O244</f>
        <v>1.535</v>
      </c>
      <c r="N244" s="0" t="n">
        <f aca="false">H244</f>
        <v>1.215</v>
      </c>
      <c r="O244" s="0" t="n">
        <f aca="false">I244</f>
        <v>0.32</v>
      </c>
      <c r="Q244" s="0" t="n">
        <f aca="false">VLOOKUP(MONTH(A244),tblMthAdj,2,FALSE())</f>
        <v>0.27</v>
      </c>
      <c r="AA244" s="0" t="n">
        <f aca="false">[1]Tables!E$3</f>
        <v>-0.05</v>
      </c>
      <c r="AB244" s="0" t="n">
        <f aca="false">[1]Tables!F$3</f>
        <v>0.0699</v>
      </c>
      <c r="AC244" s="0" t="n">
        <f aca="false">[1]Tables!G$3</f>
        <v>0.41</v>
      </c>
      <c r="AD244" s="0" t="n">
        <f aca="false">[1]Tables!H$3</f>
        <v>0.185</v>
      </c>
      <c r="AE244" s="0" t="n">
        <f aca="false">[1]Tables!I$3</f>
        <v>0.011</v>
      </c>
      <c r="AF244" s="0" t="n">
        <f aca="false">((B244+AA244)/(1-AB244))-(B244+AA244)</f>
        <v>-0.00375766046661649</v>
      </c>
      <c r="AG244" s="0" t="n">
        <f aca="false">AC244+AD244+AE244</f>
        <v>0.606</v>
      </c>
      <c r="AI244" s="0" t="n">
        <f aca="false">[1]Tables!J$3</f>
        <v>0.0128</v>
      </c>
      <c r="AJ244" s="0" t="n">
        <f aca="false">[1]Tables!K$3</f>
        <v>0.1848</v>
      </c>
      <c r="AK244" s="0" t="n">
        <f aca="false">[1]Tables!L$3</f>
        <v>0</v>
      </c>
      <c r="AL244" s="0" t="n">
        <f aca="false">((B244+L244)/(1-AI244))-(B244+L244)</f>
        <v>0.000648298217179905</v>
      </c>
      <c r="AM244" s="0" t="n">
        <f aca="false">AJ244+AK244</f>
        <v>0.1848</v>
      </c>
      <c r="AO244" s="0" t="n">
        <f aca="false">[1]Tables!M$3</f>
        <v>-0.05</v>
      </c>
      <c r="AP244" s="0" t="n">
        <f aca="false">[1]Tables!N$3</f>
        <v>0.0782</v>
      </c>
      <c r="AQ244" s="0" t="n">
        <f aca="false">[1]Tables!O$3</f>
        <v>0.51</v>
      </c>
      <c r="AR244" s="0" t="n">
        <f aca="false">[1]Tables!P$3</f>
        <v>0.22</v>
      </c>
      <c r="AS244" s="0" t="n">
        <f aca="false">[1]Tables!Q$3</f>
        <v>0.011</v>
      </c>
      <c r="AT244" s="0" t="n">
        <f aca="false">(($B244+AO244)/(1-AP244))-($B244+AO244)</f>
        <v>-0.00424170101974399</v>
      </c>
      <c r="AU244" s="0" t="n">
        <f aca="false">AQ244+AR244+AS244</f>
        <v>0.741</v>
      </c>
      <c r="AW244" s="0" t="n">
        <f aca="false">[1]Tables!R$3</f>
        <v>0.0089</v>
      </c>
      <c r="AX244" s="0" t="n">
        <f aca="false">[1]Tables!S$3</f>
        <v>0.2176</v>
      </c>
      <c r="AY244" s="0" t="n">
        <f aca="false">[1]Tables!T$3</f>
        <v>0</v>
      </c>
      <c r="AZ244" s="0" t="n">
        <f aca="false">((B244+Z244)/(1-AW244))-(B244+Z244)</f>
        <v>0</v>
      </c>
      <c r="BA244" s="0" t="n">
        <f aca="false">AX244+AY244</f>
        <v>0.2176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1.265</v>
      </c>
      <c r="E245" s="0" t="n">
        <f aca="false">+[1]TETCO_TRANSCO!E245</f>
        <v>1.215</v>
      </c>
      <c r="F245" s="0" t="n">
        <f aca="false">+[1]TETCO_TRANSCO!F245</f>
        <v>0.05</v>
      </c>
      <c r="G245" s="0" t="n">
        <f aca="false">H245+I245</f>
        <v>1.535</v>
      </c>
      <c r="H245" s="0" t="n">
        <f aca="false">+E245</f>
        <v>1.215</v>
      </c>
      <c r="I245" s="0" t="n">
        <f aca="false">+F245+Q245</f>
        <v>0.32</v>
      </c>
      <c r="J245" s="0" t="n">
        <f aca="false">K245+L245</f>
        <v>1.265</v>
      </c>
      <c r="K245" s="0" t="n">
        <f aca="false">E245</f>
        <v>1.215</v>
      </c>
      <c r="L245" s="0" t="n">
        <f aca="false">F245</f>
        <v>0.05</v>
      </c>
      <c r="M245" s="0" t="n">
        <f aca="false">N245+O245</f>
        <v>1.535</v>
      </c>
      <c r="N245" s="0" t="n">
        <f aca="false">H245</f>
        <v>1.215</v>
      </c>
      <c r="O245" s="0" t="n">
        <f aca="false">I245</f>
        <v>0.32</v>
      </c>
      <c r="Q245" s="0" t="n">
        <f aca="false">VLOOKUP(MONTH(A245),tblMthAdj,2,FALSE())</f>
        <v>0.27</v>
      </c>
      <c r="AA245" s="0" t="n">
        <f aca="false">[1]Tables!E$4</f>
        <v>-0.05</v>
      </c>
      <c r="AB245" s="0" t="n">
        <f aca="false">[1]Tables!F$4</f>
        <v>0.0699</v>
      </c>
      <c r="AC245" s="0" t="n">
        <f aca="false">[1]Tables!G$4</f>
        <v>0.41</v>
      </c>
      <c r="AD245" s="0" t="n">
        <f aca="false">[1]Tables!H$4</f>
        <v>0.185</v>
      </c>
      <c r="AE245" s="0" t="n">
        <f aca="false">[1]Tables!I$4</f>
        <v>0.011</v>
      </c>
      <c r="AF245" s="0" t="n">
        <f aca="false">((B245+AA245)/(1-AB245))-(B245+AA245)</f>
        <v>-0.00375766046661649</v>
      </c>
      <c r="AG245" s="0" t="n">
        <f aca="false">AC245+AD245+AE245</f>
        <v>0.606</v>
      </c>
      <c r="AI245" s="0" t="n">
        <f aca="false">[1]Tables!J$4</f>
        <v>0.0128</v>
      </c>
      <c r="AJ245" s="0" t="n">
        <f aca="false">[1]Tables!K$4</f>
        <v>0.1848</v>
      </c>
      <c r="AK245" s="0" t="n">
        <f aca="false">[1]Tables!L$4</f>
        <v>0</v>
      </c>
      <c r="AL245" s="0" t="n">
        <f aca="false">((B245+L245)/(1-AI245))-(B245+L245)</f>
        <v>0.000648298217179905</v>
      </c>
      <c r="AM245" s="0" t="n">
        <f aca="false">AJ245+AK245</f>
        <v>0.1848</v>
      </c>
      <c r="AO245" s="0" t="n">
        <f aca="false">[1]Tables!M$4</f>
        <v>-0.05</v>
      </c>
      <c r="AP245" s="0" t="n">
        <f aca="false">[1]Tables!N$4</f>
        <v>0.0782</v>
      </c>
      <c r="AQ245" s="0" t="n">
        <f aca="false">[1]Tables!O$4</f>
        <v>0.51</v>
      </c>
      <c r="AR245" s="0" t="n">
        <f aca="false">[1]Tables!P$4</f>
        <v>0.22</v>
      </c>
      <c r="AS245" s="0" t="n">
        <f aca="false">[1]Tables!Q$4</f>
        <v>0.011</v>
      </c>
      <c r="AT245" s="0" t="n">
        <f aca="false">(($B245+AO245)/(1-AP245))-($B245+AO245)</f>
        <v>-0.00424170101974399</v>
      </c>
      <c r="AU245" s="0" t="n">
        <f aca="false">AQ245+AR245+AS245</f>
        <v>0.741</v>
      </c>
      <c r="AW245" s="0" t="n">
        <f aca="false">[1]Tables!R$4</f>
        <v>0.0089</v>
      </c>
      <c r="AX245" s="0" t="n">
        <f aca="false">[1]Tables!S$4</f>
        <v>0.2176</v>
      </c>
      <c r="AY245" s="0" t="n">
        <f aca="false">[1]Tables!T$4</f>
        <v>0</v>
      </c>
      <c r="AZ245" s="0" t="n">
        <f aca="false">((B245+Z245)/(1-AW245))-(B245+Z245)</f>
        <v>0</v>
      </c>
      <c r="BA245" s="0" t="n">
        <f aca="false">AX245+AY245</f>
        <v>0.2176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0.705</v>
      </c>
      <c r="E246" s="0" t="n">
        <f aca="false">+[1]TETCO_TRANSCO!E246</f>
        <v>0.655</v>
      </c>
      <c r="F246" s="0" t="n">
        <f aca="false">+[1]TETCO_TRANSCO!F246</f>
        <v>0.05</v>
      </c>
      <c r="G246" s="0" t="n">
        <f aca="false">H246+I246</f>
        <v>0.805</v>
      </c>
      <c r="H246" s="0" t="n">
        <f aca="false">+E246</f>
        <v>0.655</v>
      </c>
      <c r="I246" s="0" t="n">
        <f aca="false">+F246+Q246</f>
        <v>0.15</v>
      </c>
      <c r="J246" s="0" t="n">
        <f aca="false">K246+L246</f>
        <v>0.705</v>
      </c>
      <c r="K246" s="0" t="n">
        <f aca="false">E246</f>
        <v>0.655</v>
      </c>
      <c r="L246" s="0" t="n">
        <f aca="false">F246</f>
        <v>0.05</v>
      </c>
      <c r="M246" s="0" t="n">
        <f aca="false">N246+O246</f>
        <v>0.805</v>
      </c>
      <c r="N246" s="0" t="n">
        <f aca="false">H246</f>
        <v>0.655</v>
      </c>
      <c r="O246" s="0" t="n">
        <f aca="false">I246</f>
        <v>0.15</v>
      </c>
      <c r="Q246" s="0" t="n">
        <f aca="false">VLOOKUP(MONTH(A246),tblMthAdj,2,FALSE())</f>
        <v>0.1</v>
      </c>
      <c r="AA246" s="0" t="n">
        <f aca="false">[1]Tables!E$5</f>
        <v>-0.05</v>
      </c>
      <c r="AB246" s="0" t="n">
        <f aca="false">[1]Tables!F$5</f>
        <v>0.0699</v>
      </c>
      <c r="AC246" s="0" t="n">
        <f aca="false">[1]Tables!G$5</f>
        <v>0.41</v>
      </c>
      <c r="AD246" s="0" t="n">
        <f aca="false">[1]Tables!H$5</f>
        <v>0.185</v>
      </c>
      <c r="AE246" s="0" t="n">
        <f aca="false">[1]Tables!I$5</f>
        <v>0.011</v>
      </c>
      <c r="AF246" s="0" t="n">
        <f aca="false">((B246+AA246)/(1-AB246))-(B246+AA246)</f>
        <v>-0.00375766046661649</v>
      </c>
      <c r="AG246" s="0" t="n">
        <f aca="false">AC246+AD246+AE246</f>
        <v>0.606</v>
      </c>
      <c r="AI246" s="0" t="n">
        <f aca="false">[1]Tables!J$5</f>
        <v>0.0128</v>
      </c>
      <c r="AJ246" s="0" t="n">
        <f aca="false">[1]Tables!K$5</f>
        <v>0.1848</v>
      </c>
      <c r="AK246" s="0" t="n">
        <f aca="false">[1]Tables!L$5</f>
        <v>0</v>
      </c>
      <c r="AL246" s="0" t="n">
        <f aca="false">((B246+L246)/(1-AI246))-(B246+L246)</f>
        <v>0.000648298217179905</v>
      </c>
      <c r="AM246" s="0" t="n">
        <f aca="false">AJ246+AK246</f>
        <v>0.1848</v>
      </c>
      <c r="AO246" s="0" t="n">
        <f aca="false">[1]Tables!M$5</f>
        <v>-0.05</v>
      </c>
      <c r="AP246" s="0" t="n">
        <f aca="false">[1]Tables!N$5</f>
        <v>0.0782</v>
      </c>
      <c r="AQ246" s="0" t="n">
        <f aca="false">[1]Tables!O$5</f>
        <v>0.51</v>
      </c>
      <c r="AR246" s="0" t="n">
        <f aca="false">[1]Tables!P$5</f>
        <v>0.22</v>
      </c>
      <c r="AS246" s="0" t="n">
        <f aca="false">[1]Tables!Q$5</f>
        <v>0.011</v>
      </c>
      <c r="AT246" s="0" t="n">
        <f aca="false">(($B246+AO246)/(1-AP246))-($B246+AO246)</f>
        <v>-0.00424170101974399</v>
      </c>
      <c r="AU246" s="0" t="n">
        <f aca="false">AQ246+AR246+AS246</f>
        <v>0.741</v>
      </c>
      <c r="AW246" s="0" t="n">
        <f aca="false">[1]Tables!R$5</f>
        <v>0.0089</v>
      </c>
      <c r="AX246" s="0" t="n">
        <f aca="false">[1]Tables!S$5</f>
        <v>0.2176</v>
      </c>
      <c r="AY246" s="0" t="n">
        <f aca="false">[1]Tables!T$5</f>
        <v>0</v>
      </c>
      <c r="AZ246" s="0" t="n">
        <f aca="false">((B246+Z246)/(1-AW246))-(B246+Z246)</f>
        <v>0</v>
      </c>
      <c r="BA246" s="0" t="n">
        <f aca="false">AX246+AY246</f>
        <v>0.2176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0.455</v>
      </c>
      <c r="E247" s="0" t="n">
        <f aca="false">+[1]TETCO_TRANSCO!E247</f>
        <v>0.435</v>
      </c>
      <c r="F247" s="0" t="n">
        <f aca="false">+[1]TETCO_TRANSCO!F247</f>
        <v>0.02</v>
      </c>
      <c r="G247" s="0" t="n">
        <f aca="false">H247+I247</f>
        <v>0.485</v>
      </c>
      <c r="H247" s="0" t="n">
        <f aca="false">+E247</f>
        <v>0.435</v>
      </c>
      <c r="I247" s="0" t="n">
        <f aca="false">+F247+Q247</f>
        <v>0.05</v>
      </c>
      <c r="J247" s="0" t="n">
        <f aca="false">K247+L247</f>
        <v>0.455</v>
      </c>
      <c r="K247" s="0" t="n">
        <f aca="false">E247</f>
        <v>0.435</v>
      </c>
      <c r="L247" s="0" t="n">
        <f aca="false">F247</f>
        <v>0.02</v>
      </c>
      <c r="M247" s="0" t="n">
        <f aca="false">N247+O247</f>
        <v>0.485</v>
      </c>
      <c r="N247" s="0" t="n">
        <f aca="false">H247</f>
        <v>0.435</v>
      </c>
      <c r="O247" s="0" t="n">
        <f aca="false">I247</f>
        <v>0.05</v>
      </c>
      <c r="Q247" s="0" t="n">
        <f aca="false">VLOOKUP(MONTH(A247),tblMthAdj,2,FALSE())</f>
        <v>0.03</v>
      </c>
      <c r="AA247" s="0" t="n">
        <f aca="false">[1]Tables!E$6</f>
        <v>-0.07</v>
      </c>
      <c r="AB247" s="0" t="n">
        <f aca="false">[1]Tables!F$6</f>
        <v>0.0597</v>
      </c>
      <c r="AC247" s="0" t="n">
        <f aca="false">[1]Tables!G$6</f>
        <v>0.04</v>
      </c>
      <c r="AD247" s="0" t="n">
        <f aca="false">[1]Tables!H$6</f>
        <v>0.185</v>
      </c>
      <c r="AE247" s="0" t="n">
        <f aca="false">[1]Tables!I$6</f>
        <v>0.011</v>
      </c>
      <c r="AF247" s="0" t="n">
        <f aca="false">((B247+AA247)/(1-AB247))-(B247+AA247)</f>
        <v>-0.00444432627884718</v>
      </c>
      <c r="AG247" s="0" t="n">
        <f aca="false">AC247+AD247+AE247</f>
        <v>0.236</v>
      </c>
      <c r="AI247" s="0" t="n">
        <f aca="false">[1]Tables!J$6</f>
        <v>0</v>
      </c>
      <c r="AJ247" s="0" t="n">
        <f aca="false">[1]Tables!K$6</f>
        <v>0</v>
      </c>
      <c r="AK247" s="0" t="n">
        <f aca="false">[1]Tables!L$6</f>
        <v>0</v>
      </c>
      <c r="AL247" s="0" t="n">
        <f aca="false">((B247+L247)/(1-AI247))-(B247+L247)</f>
        <v>0</v>
      </c>
      <c r="AM247" s="0" t="n">
        <f aca="false">AJ247+AK247</f>
        <v>0</v>
      </c>
      <c r="AO247" s="0" t="n">
        <f aca="false">[1]Tables!M$6</f>
        <v>-0.07</v>
      </c>
      <c r="AP247" s="0" t="n">
        <f aca="false">[1]Tables!N$6</f>
        <v>0.0667</v>
      </c>
      <c r="AQ247" s="0" t="n">
        <f aca="false">[1]Tables!O$6</f>
        <v>0.04</v>
      </c>
      <c r="AR247" s="0" t="n">
        <f aca="false">[1]Tables!P$6</f>
        <v>0.22</v>
      </c>
      <c r="AS247" s="0" t="n">
        <f aca="false">[1]Tables!Q$6</f>
        <v>0.011</v>
      </c>
      <c r="AT247" s="0" t="n">
        <f aca="false">(($B247+AO247)/(1-AP247))-($B247+AO247)</f>
        <v>-0.00500267866709525</v>
      </c>
      <c r="AU247" s="0" t="n">
        <f aca="false">AQ247+AR247+AS247</f>
        <v>0.271</v>
      </c>
      <c r="AW247" s="0" t="n">
        <f aca="false">[1]Tables!R$6</f>
        <v>0</v>
      </c>
      <c r="AX247" s="0" t="n">
        <f aca="false">[1]Tables!S$6</f>
        <v>0</v>
      </c>
      <c r="AY247" s="0" t="n">
        <f aca="false">[1]Tables!T$6</f>
        <v>0</v>
      </c>
      <c r="AZ247" s="0" t="n">
        <f aca="false">((B247+Z247)/(1-AW247))-(B247+Z247)</f>
        <v>0</v>
      </c>
      <c r="BA247" s="0" t="n">
        <f aca="false">AX247+AY247</f>
        <v>0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0.405</v>
      </c>
      <c r="E248" s="0" t="n">
        <f aca="false">+[1]TETCO_TRANSCO!E248</f>
        <v>0.385</v>
      </c>
      <c r="F248" s="0" t="n">
        <f aca="false">+[1]TETCO_TRANSCO!F248</f>
        <v>0.02</v>
      </c>
      <c r="G248" s="0" t="n">
        <f aca="false">H248+I248</f>
        <v>0.435</v>
      </c>
      <c r="H248" s="0" t="n">
        <f aca="false">+E248</f>
        <v>0.385</v>
      </c>
      <c r="I248" s="0" t="n">
        <f aca="false">+F248+Q248</f>
        <v>0.05</v>
      </c>
      <c r="J248" s="0" t="n">
        <f aca="false">K248+L248</f>
        <v>0.405</v>
      </c>
      <c r="K248" s="0" t="n">
        <f aca="false">E248</f>
        <v>0.385</v>
      </c>
      <c r="L248" s="0" t="n">
        <f aca="false">F248</f>
        <v>0.02</v>
      </c>
      <c r="M248" s="0" t="n">
        <f aca="false">N248+O248</f>
        <v>0.435</v>
      </c>
      <c r="N248" s="0" t="n">
        <f aca="false">H248</f>
        <v>0.385</v>
      </c>
      <c r="O248" s="0" t="n">
        <f aca="false">I248</f>
        <v>0.05</v>
      </c>
      <c r="Q248" s="0" t="n">
        <f aca="false">VLOOKUP(MONTH(A248),tblMthAdj,2,FALSE())</f>
        <v>0.03</v>
      </c>
      <c r="AA248" s="0" t="n">
        <f aca="false">[1]Tables!E$7</f>
        <v>-0.07</v>
      </c>
      <c r="AB248" s="0" t="n">
        <f aca="false">[1]Tables!F$7</f>
        <v>0.0597</v>
      </c>
      <c r="AC248" s="0" t="n">
        <f aca="false">[1]Tables!G$7</f>
        <v>0.02</v>
      </c>
      <c r="AD248" s="0" t="n">
        <f aca="false">[1]Tables!H$7</f>
        <v>0.185</v>
      </c>
      <c r="AE248" s="0" t="n">
        <f aca="false">[1]Tables!I$7</f>
        <v>0.011</v>
      </c>
      <c r="AF248" s="0" t="n">
        <f aca="false">((B248+AA248)/(1-AB248))-(B248+AA248)</f>
        <v>-0.00444432627884718</v>
      </c>
      <c r="AG248" s="0" t="n">
        <f aca="false">AC248+AD248+AE248</f>
        <v>0.216</v>
      </c>
      <c r="AI248" s="0" t="n">
        <f aca="false">[1]Tables!J$7</f>
        <v>0</v>
      </c>
      <c r="AJ248" s="0" t="n">
        <f aca="false">[1]Tables!K$7</f>
        <v>0</v>
      </c>
      <c r="AK248" s="0" t="n">
        <f aca="false">[1]Tables!L$7</f>
        <v>0</v>
      </c>
      <c r="AL248" s="0" t="n">
        <f aca="false">((B248+L248)/(1-AI248))-(B248+L248)</f>
        <v>0</v>
      </c>
      <c r="AM248" s="0" t="n">
        <f aca="false">AJ248+AK248</f>
        <v>0</v>
      </c>
      <c r="AO248" s="0" t="n">
        <f aca="false">[1]Tables!M$7</f>
        <v>-0.07</v>
      </c>
      <c r="AP248" s="0" t="n">
        <f aca="false">[1]Tables!N$7</f>
        <v>0.0667</v>
      </c>
      <c r="AQ248" s="0" t="n">
        <f aca="false">[1]Tables!O$7</f>
        <v>0.02</v>
      </c>
      <c r="AR248" s="0" t="n">
        <f aca="false">[1]Tables!P$7</f>
        <v>0.22</v>
      </c>
      <c r="AS248" s="0" t="n">
        <f aca="false">[1]Tables!Q$7</f>
        <v>0.011</v>
      </c>
      <c r="AT248" s="0" t="n">
        <f aca="false">(($B248+AO248)/(1-AP248))-($B248+AO248)</f>
        <v>-0.00500267866709525</v>
      </c>
      <c r="AU248" s="0" t="n">
        <f aca="false">AQ248+AR248+AS248</f>
        <v>0.251</v>
      </c>
      <c r="AW248" s="0" t="n">
        <f aca="false">[1]Tables!R$7</f>
        <v>0</v>
      </c>
      <c r="AX248" s="0" t="n">
        <f aca="false">[1]Tables!S$7</f>
        <v>0</v>
      </c>
      <c r="AY248" s="0" t="n">
        <f aca="false">[1]Tables!T$7</f>
        <v>0</v>
      </c>
      <c r="AZ248" s="0" t="n">
        <f aca="false">((B248+Z248)/(1-AW248))-(B248+Z248)</f>
        <v>0</v>
      </c>
      <c r="BA248" s="0" t="n">
        <f aca="false">AX248+AY248</f>
        <v>0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0.405</v>
      </c>
      <c r="E249" s="0" t="n">
        <f aca="false">+[1]TETCO_TRANSCO!E249</f>
        <v>0.385</v>
      </c>
      <c r="F249" s="0" t="n">
        <f aca="false">+[1]TETCO_TRANSCO!F249</f>
        <v>0.02</v>
      </c>
      <c r="G249" s="0" t="n">
        <f aca="false">H249+I249</f>
        <v>0.445</v>
      </c>
      <c r="H249" s="0" t="n">
        <f aca="false">+E249</f>
        <v>0.385</v>
      </c>
      <c r="I249" s="0" t="n">
        <f aca="false">+F249+Q249</f>
        <v>0.06</v>
      </c>
      <c r="J249" s="0" t="n">
        <f aca="false">K249+L249</f>
        <v>0.405</v>
      </c>
      <c r="K249" s="0" t="n">
        <f aca="false">E249</f>
        <v>0.385</v>
      </c>
      <c r="L249" s="0" t="n">
        <f aca="false">F249</f>
        <v>0.02</v>
      </c>
      <c r="M249" s="0" t="n">
        <f aca="false">N249+O249</f>
        <v>0.445</v>
      </c>
      <c r="N249" s="0" t="n">
        <f aca="false">H249</f>
        <v>0.385</v>
      </c>
      <c r="O249" s="0" t="n">
        <f aca="false">I249</f>
        <v>0.06</v>
      </c>
      <c r="Q249" s="0" t="n">
        <f aca="false">VLOOKUP(MONTH(A249),tblMthAdj,2,FALSE())</f>
        <v>0.04</v>
      </c>
      <c r="AA249" s="0" t="n">
        <f aca="false">[1]Tables!E$8</f>
        <v>-0.07</v>
      </c>
      <c r="AB249" s="0" t="n">
        <f aca="false">[1]Tables!F$8</f>
        <v>0.0597</v>
      </c>
      <c r="AC249" s="0" t="n">
        <f aca="false">[1]Tables!G$8</f>
        <v>0.02</v>
      </c>
      <c r="AD249" s="0" t="n">
        <f aca="false">[1]Tables!H$8</f>
        <v>0.185</v>
      </c>
      <c r="AE249" s="0" t="n">
        <f aca="false">[1]Tables!I$8</f>
        <v>0.011</v>
      </c>
      <c r="AF249" s="0" t="n">
        <f aca="false">((B249+AA249)/(1-AB249))-(B249+AA249)</f>
        <v>-0.00444432627884718</v>
      </c>
      <c r="AG249" s="0" t="n">
        <f aca="false">AC249+AD249+AE249</f>
        <v>0.216</v>
      </c>
      <c r="AI249" s="0" t="n">
        <f aca="false">[1]Tables!J$8</f>
        <v>0</v>
      </c>
      <c r="AJ249" s="0" t="n">
        <f aca="false">[1]Tables!K$8</f>
        <v>0</v>
      </c>
      <c r="AK249" s="0" t="n">
        <f aca="false">[1]Tables!L$8</f>
        <v>0</v>
      </c>
      <c r="AL249" s="0" t="n">
        <f aca="false">((B249+L249)/(1-AI249))-(B249+L249)</f>
        <v>0</v>
      </c>
      <c r="AM249" s="0" t="n">
        <f aca="false">AJ249+AK249</f>
        <v>0</v>
      </c>
      <c r="AO249" s="0" t="n">
        <f aca="false">[1]Tables!M$8</f>
        <v>-0.07</v>
      </c>
      <c r="AP249" s="0" t="n">
        <f aca="false">[1]Tables!N$8</f>
        <v>0.0667</v>
      </c>
      <c r="AQ249" s="0" t="n">
        <f aca="false">[1]Tables!O$8</f>
        <v>0.02</v>
      </c>
      <c r="AR249" s="0" t="n">
        <f aca="false">[1]Tables!P$8</f>
        <v>0.22</v>
      </c>
      <c r="AS249" s="0" t="n">
        <f aca="false">[1]Tables!Q$8</f>
        <v>0.011</v>
      </c>
      <c r="AT249" s="0" t="n">
        <f aca="false">(($B249+AO249)/(1-AP249))-($B249+AO249)</f>
        <v>-0.00500267866709525</v>
      </c>
      <c r="AU249" s="0" t="n">
        <f aca="false">AQ249+AR249+AS249</f>
        <v>0.251</v>
      </c>
      <c r="AW249" s="0" t="n">
        <f aca="false">[1]Tables!R$8</f>
        <v>0</v>
      </c>
      <c r="AX249" s="0" t="n">
        <f aca="false">[1]Tables!S$8</f>
        <v>0</v>
      </c>
      <c r="AY249" s="0" t="n">
        <f aca="false">[1]Tables!T$8</f>
        <v>0</v>
      </c>
      <c r="AZ249" s="0" t="n">
        <f aca="false">((B249+Z249)/(1-AW249))-(B249+Z249)</f>
        <v>0</v>
      </c>
      <c r="BA249" s="0" t="n">
        <f aca="false">AX249+AY249</f>
        <v>0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0.4175</v>
      </c>
      <c r="E250" s="0" t="n">
        <f aca="false">+[1]TETCO_TRANSCO!E250</f>
        <v>0.3975</v>
      </c>
      <c r="F250" s="0" t="n">
        <f aca="false">+[1]TETCO_TRANSCO!F250</f>
        <v>0.02</v>
      </c>
      <c r="G250" s="0" t="n">
        <f aca="false">H250+I250</f>
        <v>0.4675</v>
      </c>
      <c r="H250" s="0" t="n">
        <f aca="false">+E250</f>
        <v>0.3975</v>
      </c>
      <c r="I250" s="0" t="n">
        <f aca="false">+F250+Q250</f>
        <v>0.07</v>
      </c>
      <c r="J250" s="0" t="n">
        <f aca="false">K250+L250</f>
        <v>0.4175</v>
      </c>
      <c r="K250" s="0" t="n">
        <f aca="false">E250</f>
        <v>0.3975</v>
      </c>
      <c r="L250" s="0" t="n">
        <f aca="false">F250</f>
        <v>0.02</v>
      </c>
      <c r="M250" s="0" t="n">
        <f aca="false">N250+O250</f>
        <v>0.4675</v>
      </c>
      <c r="N250" s="0" t="n">
        <f aca="false">H250</f>
        <v>0.3975</v>
      </c>
      <c r="O250" s="0" t="n">
        <f aca="false">I250</f>
        <v>0.07</v>
      </c>
      <c r="Q250" s="0" t="n">
        <f aca="false">VLOOKUP(MONTH(A250),tblMthAdj,2,FALSE())</f>
        <v>0.05</v>
      </c>
      <c r="AA250" s="0" t="n">
        <f aca="false">[1]Tables!E$9</f>
        <v>-0.07</v>
      </c>
      <c r="AB250" s="0" t="n">
        <f aca="false">[1]Tables!F$9</f>
        <v>0.0597</v>
      </c>
      <c r="AC250" s="0" t="n">
        <f aca="false">[1]Tables!G$9</f>
        <v>0.02</v>
      </c>
      <c r="AD250" s="0" t="n">
        <f aca="false">[1]Tables!H$9</f>
        <v>0.185</v>
      </c>
      <c r="AE250" s="0" t="n">
        <f aca="false">[1]Tables!I$9</f>
        <v>0.011</v>
      </c>
      <c r="AF250" s="0" t="n">
        <f aca="false">((B250+AA250)/(1-AB250))-(B250+AA250)</f>
        <v>-0.00444432627884718</v>
      </c>
      <c r="AG250" s="0" t="n">
        <f aca="false">AC250+AD250+AE250</f>
        <v>0.216</v>
      </c>
      <c r="AI250" s="0" t="n">
        <f aca="false">[1]Tables!J$9</f>
        <v>0</v>
      </c>
      <c r="AJ250" s="0" t="n">
        <f aca="false">[1]Tables!K$9</f>
        <v>0</v>
      </c>
      <c r="AK250" s="0" t="n">
        <f aca="false">[1]Tables!L$9</f>
        <v>0</v>
      </c>
      <c r="AL250" s="0" t="n">
        <f aca="false">((B250+L250)/(1-AI250))-(B250+L250)</f>
        <v>0</v>
      </c>
      <c r="AM250" s="0" t="n">
        <f aca="false">AJ250+AK250</f>
        <v>0</v>
      </c>
      <c r="AO250" s="0" t="n">
        <f aca="false">[1]Tables!M$9</f>
        <v>-0.07</v>
      </c>
      <c r="AP250" s="0" t="n">
        <f aca="false">[1]Tables!N$9</f>
        <v>0.0667</v>
      </c>
      <c r="AQ250" s="0" t="n">
        <f aca="false">[1]Tables!O$9</f>
        <v>0.02</v>
      </c>
      <c r="AR250" s="0" t="n">
        <f aca="false">[1]Tables!P$9</f>
        <v>0.22</v>
      </c>
      <c r="AS250" s="0" t="n">
        <f aca="false">[1]Tables!Q$9</f>
        <v>0.011</v>
      </c>
      <c r="AT250" s="0" t="n">
        <f aca="false">(($B250+AO250)/(1-AP250))-($B250+AO250)</f>
        <v>-0.00500267866709525</v>
      </c>
      <c r="AU250" s="0" t="n">
        <f aca="false">AQ250+AR250+AS250</f>
        <v>0.251</v>
      </c>
      <c r="AW250" s="0" t="n">
        <f aca="false">[1]Tables!R$9</f>
        <v>0</v>
      </c>
      <c r="AX250" s="0" t="n">
        <f aca="false">[1]Tables!S$9</f>
        <v>0</v>
      </c>
      <c r="AY250" s="0" t="n">
        <f aca="false">[1]Tables!T$9</f>
        <v>0</v>
      </c>
      <c r="AZ250" s="0" t="n">
        <f aca="false">((B250+Z250)/(1-AW250))-(B250+Z250)</f>
        <v>0</v>
      </c>
      <c r="BA250" s="0" t="n">
        <f aca="false">AX250+AY250</f>
        <v>0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0.42</v>
      </c>
      <c r="E251" s="0" t="n">
        <f aca="false">+[1]TETCO_TRANSCO!E251</f>
        <v>0.4</v>
      </c>
      <c r="F251" s="0" t="n">
        <f aca="false">+[1]TETCO_TRANSCO!F251</f>
        <v>0.02</v>
      </c>
      <c r="G251" s="0" t="n">
        <f aca="false">H251+I251</f>
        <v>0.47</v>
      </c>
      <c r="H251" s="0" t="n">
        <f aca="false">+E251</f>
        <v>0.4</v>
      </c>
      <c r="I251" s="0" t="n">
        <f aca="false">+F251+Q251</f>
        <v>0.07</v>
      </c>
      <c r="J251" s="0" t="n">
        <f aca="false">K251+L251</f>
        <v>0.42</v>
      </c>
      <c r="K251" s="0" t="n">
        <f aca="false">E251</f>
        <v>0.4</v>
      </c>
      <c r="L251" s="0" t="n">
        <f aca="false">F251</f>
        <v>0.02</v>
      </c>
      <c r="M251" s="0" t="n">
        <f aca="false">N251+O251</f>
        <v>0.47</v>
      </c>
      <c r="N251" s="0" t="n">
        <f aca="false">H251</f>
        <v>0.4</v>
      </c>
      <c r="O251" s="0" t="n">
        <f aca="false">I251</f>
        <v>0.07</v>
      </c>
      <c r="Q251" s="0" t="n">
        <f aca="false">VLOOKUP(MONTH(A251),tblMthAdj,2,FALSE())</f>
        <v>0.05</v>
      </c>
      <c r="AA251" s="0" t="n">
        <f aca="false">[1]Tables!E$10</f>
        <v>-0.07</v>
      </c>
      <c r="AB251" s="0" t="n">
        <f aca="false">[1]Tables!F$10</f>
        <v>0.0597</v>
      </c>
      <c r="AC251" s="0" t="n">
        <f aca="false">[1]Tables!G$10</f>
        <v>0.02</v>
      </c>
      <c r="AD251" s="0" t="n">
        <f aca="false">[1]Tables!H$10</f>
        <v>0.185</v>
      </c>
      <c r="AE251" s="0" t="n">
        <f aca="false">[1]Tables!I$10</f>
        <v>0.011</v>
      </c>
      <c r="AF251" s="0" t="n">
        <f aca="false">((B251+AA251)/(1-AB251))-(B251+AA251)</f>
        <v>-0.00444432627884718</v>
      </c>
      <c r="AG251" s="0" t="n">
        <f aca="false">AC251+AD251+AE251</f>
        <v>0.216</v>
      </c>
      <c r="AI251" s="0" t="n">
        <f aca="false">[1]Tables!J$10</f>
        <v>0</v>
      </c>
      <c r="AJ251" s="0" t="n">
        <f aca="false">[1]Tables!K$10</f>
        <v>0</v>
      </c>
      <c r="AK251" s="0" t="n">
        <f aca="false">[1]Tables!L$10</f>
        <v>0</v>
      </c>
      <c r="AL251" s="0" t="n">
        <f aca="false">((B251+L251)/(1-AI251))-(B251+L251)</f>
        <v>0</v>
      </c>
      <c r="AM251" s="0" t="n">
        <f aca="false">AJ251+AK251</f>
        <v>0</v>
      </c>
      <c r="AO251" s="0" t="n">
        <f aca="false">[1]Tables!M$10</f>
        <v>-0.07</v>
      </c>
      <c r="AP251" s="0" t="n">
        <f aca="false">[1]Tables!N$10</f>
        <v>0.0667</v>
      </c>
      <c r="AQ251" s="0" t="n">
        <f aca="false">[1]Tables!O$10</f>
        <v>0.02</v>
      </c>
      <c r="AR251" s="0" t="n">
        <f aca="false">[1]Tables!P$10</f>
        <v>0.22</v>
      </c>
      <c r="AS251" s="0" t="n">
        <f aca="false">[1]Tables!Q$10</f>
        <v>0.011</v>
      </c>
      <c r="AT251" s="0" t="n">
        <f aca="false">(($B251+AO251)/(1-AP251))-($B251+AO251)</f>
        <v>-0.00500267866709525</v>
      </c>
      <c r="AU251" s="0" t="n">
        <f aca="false">AQ251+AR251+AS251</f>
        <v>0.251</v>
      </c>
      <c r="AW251" s="0" t="n">
        <f aca="false">[1]Tables!R$10</f>
        <v>0</v>
      </c>
      <c r="AX251" s="0" t="n">
        <f aca="false">[1]Tables!S$10</f>
        <v>0</v>
      </c>
      <c r="AY251" s="0" t="n">
        <f aca="false">[1]Tables!T$10</f>
        <v>0</v>
      </c>
      <c r="AZ251" s="0" t="n">
        <f aca="false">((B251+Z251)/(1-AW251))-(B251+Z251)</f>
        <v>0</v>
      </c>
      <c r="BA251" s="0" t="n">
        <f aca="false">AX251+AY251</f>
        <v>0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0.4175</v>
      </c>
      <c r="E252" s="0" t="n">
        <f aca="false">+[1]TETCO_TRANSCO!E252</f>
        <v>0.3975</v>
      </c>
      <c r="F252" s="0" t="n">
        <f aca="false">+[1]TETCO_TRANSCO!F252</f>
        <v>0.02</v>
      </c>
      <c r="G252" s="0" t="n">
        <f aca="false">H252+I252</f>
        <v>0.4475</v>
      </c>
      <c r="H252" s="0" t="n">
        <f aca="false">+E252</f>
        <v>0.3975</v>
      </c>
      <c r="I252" s="0" t="n">
        <f aca="false">+F252+Q252</f>
        <v>0.05</v>
      </c>
      <c r="J252" s="0" t="n">
        <f aca="false">K252+L252</f>
        <v>0.4175</v>
      </c>
      <c r="K252" s="0" t="n">
        <f aca="false">E252</f>
        <v>0.3975</v>
      </c>
      <c r="L252" s="0" t="n">
        <f aca="false">F252</f>
        <v>0.02</v>
      </c>
      <c r="M252" s="0" t="n">
        <f aca="false">N252+O252</f>
        <v>0.4475</v>
      </c>
      <c r="N252" s="0" t="n">
        <f aca="false">H252</f>
        <v>0.3975</v>
      </c>
      <c r="O252" s="0" t="n">
        <f aca="false">I252</f>
        <v>0.05</v>
      </c>
      <c r="Q252" s="0" t="n">
        <f aca="false">VLOOKUP(MONTH(A252),tblMthAdj,2,FALSE())</f>
        <v>0.03</v>
      </c>
      <c r="AA252" s="0" t="n">
        <f aca="false">[1]Tables!E$11</f>
        <v>-0.07</v>
      </c>
      <c r="AB252" s="0" t="n">
        <f aca="false">[1]Tables!F$11</f>
        <v>0.0597</v>
      </c>
      <c r="AC252" s="0" t="n">
        <f aca="false">[1]Tables!G$11</f>
        <v>0.02</v>
      </c>
      <c r="AD252" s="0" t="n">
        <f aca="false">[1]Tables!H$11</f>
        <v>0.185</v>
      </c>
      <c r="AE252" s="0" t="n">
        <f aca="false">[1]Tables!I$11</f>
        <v>0.011</v>
      </c>
      <c r="AF252" s="0" t="n">
        <f aca="false">((B252+AA252)/(1-AB252))-(B252+AA252)</f>
        <v>-0.00444432627884718</v>
      </c>
      <c r="AG252" s="0" t="n">
        <f aca="false">AC252+AD252+AE252</f>
        <v>0.216</v>
      </c>
      <c r="AI252" s="0" t="n">
        <f aca="false">[1]Tables!J$11</f>
        <v>0</v>
      </c>
      <c r="AJ252" s="0" t="n">
        <f aca="false">[1]Tables!K$11</f>
        <v>0</v>
      </c>
      <c r="AK252" s="0" t="n">
        <f aca="false">[1]Tables!L$11</f>
        <v>0</v>
      </c>
      <c r="AL252" s="0" t="n">
        <f aca="false">((B252+L252)/(1-AI252))-(B252+L252)</f>
        <v>0</v>
      </c>
      <c r="AM252" s="0" t="n">
        <f aca="false">AJ252+AK252</f>
        <v>0</v>
      </c>
      <c r="AO252" s="0" t="n">
        <f aca="false">[1]Tables!M$11</f>
        <v>-0.07</v>
      </c>
      <c r="AP252" s="0" t="n">
        <f aca="false">[1]Tables!N$11</f>
        <v>0.0667</v>
      </c>
      <c r="AQ252" s="0" t="n">
        <f aca="false">[1]Tables!O$11</f>
        <v>0.02</v>
      </c>
      <c r="AR252" s="0" t="n">
        <f aca="false">[1]Tables!P$11</f>
        <v>0.22</v>
      </c>
      <c r="AS252" s="0" t="n">
        <f aca="false">[1]Tables!Q$11</f>
        <v>0.011</v>
      </c>
      <c r="AT252" s="0" t="n">
        <f aca="false">(($B252+AO252)/(1-AP252))-($B252+AO252)</f>
        <v>-0.00500267866709525</v>
      </c>
      <c r="AU252" s="0" t="n">
        <f aca="false">AQ252+AR252+AS252</f>
        <v>0.251</v>
      </c>
      <c r="AW252" s="0" t="n">
        <f aca="false">[1]Tables!R$11</f>
        <v>0</v>
      </c>
      <c r="AX252" s="0" t="n">
        <f aca="false">[1]Tables!S$11</f>
        <v>0</v>
      </c>
      <c r="AY252" s="0" t="n">
        <f aca="false">[1]Tables!T$11</f>
        <v>0</v>
      </c>
      <c r="AZ252" s="0" t="n">
        <f aca="false">((B252+Z252)/(1-AW252))-(B252+Z252)</f>
        <v>0</v>
      </c>
      <c r="BA252" s="0" t="n">
        <f aca="false">AX252+AY252</f>
        <v>0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0.42</v>
      </c>
      <c r="E253" s="0" t="n">
        <f aca="false">+[1]TETCO_TRANSCO!E253</f>
        <v>0.4</v>
      </c>
      <c r="F253" s="0" t="n">
        <f aca="false">+[1]TETCO_TRANSCO!F253</f>
        <v>0.02</v>
      </c>
      <c r="G253" s="0" t="n">
        <f aca="false">H253+I253</f>
        <v>0.45</v>
      </c>
      <c r="H253" s="0" t="n">
        <f aca="false">+E253</f>
        <v>0.4</v>
      </c>
      <c r="I253" s="0" t="n">
        <f aca="false">+F253+Q253</f>
        <v>0.05</v>
      </c>
      <c r="J253" s="0" t="n">
        <f aca="false">K253+L253</f>
        <v>0.42</v>
      </c>
      <c r="K253" s="0" t="n">
        <f aca="false">E253</f>
        <v>0.4</v>
      </c>
      <c r="L253" s="0" t="n">
        <f aca="false">F253</f>
        <v>0.02</v>
      </c>
      <c r="M253" s="0" t="n">
        <f aca="false">N253+O253</f>
        <v>0.45</v>
      </c>
      <c r="N253" s="0" t="n">
        <f aca="false">H253</f>
        <v>0.4</v>
      </c>
      <c r="O253" s="0" t="n">
        <f aca="false">I253</f>
        <v>0.05</v>
      </c>
      <c r="Q253" s="0" t="n">
        <f aca="false">VLOOKUP(MONTH(A253),tblMthAdj,2,FALSE())</f>
        <v>0.03</v>
      </c>
      <c r="AA253" s="0" t="n">
        <f aca="false">[1]Tables!E$12</f>
        <v>-0.07</v>
      </c>
      <c r="AB253" s="0" t="n">
        <f aca="false">[1]Tables!F$12</f>
        <v>0.0597</v>
      </c>
      <c r="AC253" s="0" t="n">
        <f aca="false">[1]Tables!G$12</f>
        <v>0.04</v>
      </c>
      <c r="AD253" s="0" t="n">
        <f aca="false">[1]Tables!H$12</f>
        <v>0.185</v>
      </c>
      <c r="AE253" s="0" t="n">
        <f aca="false">[1]Tables!I$12</f>
        <v>0.011</v>
      </c>
      <c r="AF253" s="0" t="n">
        <f aca="false">((B253+AA253)/(1-AB253))-(B253+AA253)</f>
        <v>-0.00444432627884718</v>
      </c>
      <c r="AG253" s="0" t="n">
        <f aca="false">AC253+AD253+AE253</f>
        <v>0.236</v>
      </c>
      <c r="AI253" s="0" t="n">
        <f aca="false">[1]Tables!J$12</f>
        <v>0</v>
      </c>
      <c r="AJ253" s="0" t="n">
        <f aca="false">[1]Tables!K$12</f>
        <v>0</v>
      </c>
      <c r="AK253" s="0" t="n">
        <f aca="false">[1]Tables!L$12</f>
        <v>0</v>
      </c>
      <c r="AL253" s="0" t="n">
        <f aca="false">((B253+L253)/(1-AI253))-(B253+L253)</f>
        <v>0</v>
      </c>
      <c r="AM253" s="0" t="n">
        <f aca="false">AJ253+AK253</f>
        <v>0</v>
      </c>
      <c r="AO253" s="0" t="n">
        <f aca="false">[1]Tables!M$12</f>
        <v>-0.07</v>
      </c>
      <c r="AP253" s="0" t="n">
        <f aca="false">[1]Tables!N$12</f>
        <v>0.0667</v>
      </c>
      <c r="AQ253" s="0" t="n">
        <f aca="false">[1]Tables!O$12</f>
        <v>0.04</v>
      </c>
      <c r="AR253" s="0" t="n">
        <f aca="false">[1]Tables!P$12</f>
        <v>0.22</v>
      </c>
      <c r="AS253" s="0" t="n">
        <f aca="false">[1]Tables!Q$12</f>
        <v>0.011</v>
      </c>
      <c r="AT253" s="0" t="n">
        <f aca="false">(($B253+AO253)/(1-AP253))-($B253+AO253)</f>
        <v>-0.00500267866709525</v>
      </c>
      <c r="AU253" s="0" t="n">
        <f aca="false">AQ253+AR253+AS253</f>
        <v>0.271</v>
      </c>
      <c r="AW253" s="0" t="n">
        <f aca="false">[1]Tables!R$12</f>
        <v>0</v>
      </c>
      <c r="AX253" s="0" t="n">
        <f aca="false">[1]Tables!S$12</f>
        <v>0</v>
      </c>
      <c r="AY253" s="0" t="n">
        <f aca="false">[1]Tables!T$12</f>
        <v>0</v>
      </c>
      <c r="AZ253" s="0" t="n">
        <f aca="false">((B253+Z253)/(1-AW253))-(B253+Z253)</f>
        <v>0</v>
      </c>
      <c r="BA253" s="0" t="n">
        <f aca="false">AX253+AY253</f>
        <v>0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0.605</v>
      </c>
      <c r="E254" s="0" t="n">
        <f aca="false">+[1]TETCO_TRANSCO!E254</f>
        <v>0.555</v>
      </c>
      <c r="F254" s="0" t="n">
        <f aca="false">+[1]TETCO_TRANSCO!F254</f>
        <v>0.05</v>
      </c>
      <c r="G254" s="0" t="n">
        <f aca="false">H254+I254</f>
        <v>0.695</v>
      </c>
      <c r="H254" s="0" t="n">
        <f aca="false">+E254</f>
        <v>0.555</v>
      </c>
      <c r="I254" s="0" t="n">
        <f aca="false">+F254+Q254</f>
        <v>0.14</v>
      </c>
      <c r="J254" s="0" t="n">
        <f aca="false">K254+L254</f>
        <v>0.605</v>
      </c>
      <c r="K254" s="0" t="n">
        <f aca="false">E254</f>
        <v>0.555</v>
      </c>
      <c r="L254" s="0" t="n">
        <f aca="false">F254</f>
        <v>0.05</v>
      </c>
      <c r="M254" s="0" t="n">
        <f aca="false">N254+O254</f>
        <v>0.695</v>
      </c>
      <c r="N254" s="0" t="n">
        <f aca="false">H254</f>
        <v>0.555</v>
      </c>
      <c r="O254" s="0" t="n">
        <f aca="false">I254</f>
        <v>0.14</v>
      </c>
      <c r="Q254" s="0" t="n">
        <f aca="false">VLOOKUP(MONTH(A254),tblMthAdj,2,FALSE())</f>
        <v>0.09</v>
      </c>
      <c r="AA254" s="0" t="n">
        <f aca="false">[1]Tables!E$13</f>
        <v>-0.07</v>
      </c>
      <c r="AB254" s="0" t="n">
        <f aca="false">[1]Tables!F$13</f>
        <v>0.0699</v>
      </c>
      <c r="AC254" s="0" t="n">
        <f aca="false">[1]Tables!G$13</f>
        <v>0.41</v>
      </c>
      <c r="AD254" s="0" t="n">
        <f aca="false">[1]Tables!H$13</f>
        <v>0.185</v>
      </c>
      <c r="AE254" s="0" t="n">
        <f aca="false">[1]Tables!I$13</f>
        <v>0.011</v>
      </c>
      <c r="AF254" s="0" t="n">
        <f aca="false">((B254+AA254)/(1-AB254))-(B254+AA254)</f>
        <v>-0.00526072465326309</v>
      </c>
      <c r="AG254" s="0" t="n">
        <f aca="false">AC254+AD254+AE254</f>
        <v>0.606</v>
      </c>
      <c r="AI254" s="0" t="n">
        <f aca="false">[1]Tables!J$13</f>
        <v>0.0128</v>
      </c>
      <c r="AJ254" s="0" t="n">
        <f aca="false">[1]Tables!K$13</f>
        <v>0.1848</v>
      </c>
      <c r="AK254" s="0" t="n">
        <f aca="false">[1]Tables!L$13</f>
        <v>0</v>
      </c>
      <c r="AL254" s="0" t="n">
        <f aca="false">((B254+L254)/(1-AI254))-(B254+L254)</f>
        <v>0.000648298217179905</v>
      </c>
      <c r="AM254" s="0" t="n">
        <f aca="false">AJ254+AK254</f>
        <v>0.1848</v>
      </c>
      <c r="AO254" s="0" t="n">
        <f aca="false">[1]Tables!M$13</f>
        <v>-0.05</v>
      </c>
      <c r="AP254" s="0" t="n">
        <f aca="false">[1]Tables!N$13</f>
        <v>0.0782</v>
      </c>
      <c r="AQ254" s="0" t="n">
        <f aca="false">[1]Tables!O$13</f>
        <v>0.51</v>
      </c>
      <c r="AR254" s="0" t="n">
        <f aca="false">[1]Tables!P$13</f>
        <v>0.22</v>
      </c>
      <c r="AS254" s="0" t="n">
        <f aca="false">[1]Tables!Q$13</f>
        <v>0.011</v>
      </c>
      <c r="AT254" s="0" t="n">
        <f aca="false">(($B254+AO254)/(1-AP254))-($B254+AO254)</f>
        <v>-0.00424170101974399</v>
      </c>
      <c r="AU254" s="0" t="n">
        <f aca="false">AQ254+AR254+AS254</f>
        <v>0.741</v>
      </c>
      <c r="AW254" s="0" t="n">
        <f aca="false">[1]Tables!R$13</f>
        <v>0.0089</v>
      </c>
      <c r="AX254" s="0" t="n">
        <f aca="false">[1]Tables!S$13</f>
        <v>0.2176</v>
      </c>
      <c r="AY254" s="0" t="n">
        <f aca="false">[1]Tables!T$13</f>
        <v>0</v>
      </c>
      <c r="AZ254" s="0" t="n">
        <f aca="false">((B254+Z254)/(1-AW254))-(B254+Z254)</f>
        <v>0</v>
      </c>
      <c r="BA254" s="0" t="n">
        <f aca="false">AX254+AY254</f>
        <v>0.2176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0.96</v>
      </c>
      <c r="E255" s="0" t="n">
        <f aca="false">+[1]TETCO_TRANSCO!E255</f>
        <v>0.91</v>
      </c>
      <c r="F255" s="0" t="n">
        <f aca="false">+[1]TETCO_TRANSCO!F255</f>
        <v>0.05</v>
      </c>
      <c r="G255" s="0" t="n">
        <f aca="false">H255+I255</f>
        <v>1.2</v>
      </c>
      <c r="H255" s="0" t="n">
        <f aca="false">+E255</f>
        <v>0.91</v>
      </c>
      <c r="I255" s="0" t="n">
        <f aca="false">+F255+Q255</f>
        <v>0.29</v>
      </c>
      <c r="J255" s="0" t="n">
        <f aca="false">K255+L255</f>
        <v>0.96</v>
      </c>
      <c r="K255" s="0" t="n">
        <f aca="false">E255</f>
        <v>0.91</v>
      </c>
      <c r="L255" s="0" t="n">
        <f aca="false">F255</f>
        <v>0.05</v>
      </c>
      <c r="M255" s="0" t="n">
        <f aca="false">N255+O255</f>
        <v>1.2</v>
      </c>
      <c r="N255" s="0" t="n">
        <f aca="false">H255</f>
        <v>0.91</v>
      </c>
      <c r="O255" s="0" t="n">
        <f aca="false">I255</f>
        <v>0.29</v>
      </c>
      <c r="Q255" s="0" t="n">
        <f aca="false">VLOOKUP(MONTH(A255),tblMthAdj,2,FALSE())</f>
        <v>0.24</v>
      </c>
      <c r="AA255" s="0" t="n">
        <f aca="false">[1]Tables!E$14</f>
        <v>-0.05</v>
      </c>
      <c r="AB255" s="0" t="n">
        <f aca="false">[1]Tables!F$14</f>
        <v>0.0699</v>
      </c>
      <c r="AC255" s="0" t="n">
        <f aca="false">[1]Tables!G$14</f>
        <v>0.41</v>
      </c>
      <c r="AD255" s="0" t="n">
        <f aca="false">[1]Tables!H$14</f>
        <v>0.185</v>
      </c>
      <c r="AE255" s="0" t="n">
        <f aca="false">[1]Tables!I$14</f>
        <v>0.011</v>
      </c>
      <c r="AF255" s="0" t="n">
        <f aca="false">((B255+AA255)/(1-AB255))-(B255+AA255)</f>
        <v>-0.00375766046661649</v>
      </c>
      <c r="AG255" s="0" t="n">
        <f aca="false">AC255+AD255+AE255</f>
        <v>0.606</v>
      </c>
      <c r="AI255" s="0" t="n">
        <f aca="false">[1]Tables!J$14</f>
        <v>0.0128</v>
      </c>
      <c r="AJ255" s="0" t="n">
        <f aca="false">[1]Tables!K$14</f>
        <v>0.1848</v>
      </c>
      <c r="AK255" s="0" t="n">
        <f aca="false">[1]Tables!L$14</f>
        <v>0</v>
      </c>
      <c r="AL255" s="0" t="n">
        <f aca="false">((B255+L255)/(1-AI255))-(B255+L255)</f>
        <v>0.000648298217179905</v>
      </c>
      <c r="AM255" s="0" t="n">
        <f aca="false">AJ255+AK255</f>
        <v>0.1848</v>
      </c>
      <c r="AO255" s="0" t="n">
        <f aca="false">[1]Tables!M$14</f>
        <v>-0.05</v>
      </c>
      <c r="AP255" s="0" t="n">
        <f aca="false">[1]Tables!N$14</f>
        <v>0.0782</v>
      </c>
      <c r="AQ255" s="0" t="n">
        <f aca="false">[1]Tables!O$14</f>
        <v>0.51</v>
      </c>
      <c r="AR255" s="0" t="n">
        <f aca="false">[1]Tables!P$14</f>
        <v>0.22</v>
      </c>
      <c r="AS255" s="0" t="n">
        <f aca="false">[1]Tables!Q$14</f>
        <v>0.011</v>
      </c>
      <c r="AT255" s="0" t="n">
        <f aca="false">(($B255+AO255)/(1-AP255))-($B255+AO255)</f>
        <v>-0.00424170101974399</v>
      </c>
      <c r="AU255" s="0" t="n">
        <f aca="false">AQ255+AR255+AS255</f>
        <v>0.741</v>
      </c>
      <c r="AW255" s="0" t="n">
        <f aca="false">[1]Tables!R$14</f>
        <v>0.0089</v>
      </c>
      <c r="AX255" s="0" t="n">
        <f aca="false">[1]Tables!S$14</f>
        <v>0.2176</v>
      </c>
      <c r="AY255" s="0" t="n">
        <f aca="false">[1]Tables!T$14</f>
        <v>0</v>
      </c>
      <c r="AZ255" s="0" t="n">
        <f aca="false">((B255+Z255)/(1-AW255))-(B255+Z255)</f>
        <v>0</v>
      </c>
      <c r="BA255" s="0" t="n">
        <f aca="false">AX255+AY255</f>
        <v>0.2176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1.265</v>
      </c>
      <c r="E256" s="0" t="n">
        <f aca="false">+[1]TETCO_TRANSCO!E256</f>
        <v>1.215</v>
      </c>
      <c r="F256" s="0" t="n">
        <f aca="false">+[1]TETCO_TRANSCO!F256</f>
        <v>0.05</v>
      </c>
      <c r="G256" s="0" t="n">
        <f aca="false">H256+I256</f>
        <v>1.535</v>
      </c>
      <c r="H256" s="0" t="n">
        <f aca="false">+E256</f>
        <v>1.215</v>
      </c>
      <c r="I256" s="0" t="n">
        <f aca="false">+F256+Q256</f>
        <v>0.32</v>
      </c>
      <c r="J256" s="0" t="n">
        <f aca="false">K256+L256</f>
        <v>1.265</v>
      </c>
      <c r="K256" s="0" t="n">
        <f aca="false">E256</f>
        <v>1.215</v>
      </c>
      <c r="L256" s="0" t="n">
        <f aca="false">F256</f>
        <v>0.05</v>
      </c>
      <c r="M256" s="0" t="n">
        <f aca="false">N256+O256</f>
        <v>1.535</v>
      </c>
      <c r="N256" s="0" t="n">
        <f aca="false">H256</f>
        <v>1.215</v>
      </c>
      <c r="O256" s="0" t="n">
        <f aca="false">I256</f>
        <v>0.32</v>
      </c>
      <c r="Q256" s="0" t="n">
        <f aca="false">VLOOKUP(MONTH(A256),tblMthAdj,2,FALSE())</f>
        <v>0.27</v>
      </c>
      <c r="AA256" s="0" t="n">
        <f aca="false">[1]Tables!E$3</f>
        <v>-0.05</v>
      </c>
      <c r="AB256" s="0" t="n">
        <f aca="false">[1]Tables!F$3</f>
        <v>0.0699</v>
      </c>
      <c r="AC256" s="0" t="n">
        <f aca="false">[1]Tables!G$3</f>
        <v>0.41</v>
      </c>
      <c r="AD256" s="0" t="n">
        <f aca="false">[1]Tables!H$3</f>
        <v>0.185</v>
      </c>
      <c r="AE256" s="0" t="n">
        <f aca="false">[1]Tables!I$3</f>
        <v>0.011</v>
      </c>
      <c r="AF256" s="0" t="n">
        <f aca="false">((B256+AA256)/(1-AB256))-(B256+AA256)</f>
        <v>-0.00375766046661649</v>
      </c>
      <c r="AG256" s="0" t="n">
        <f aca="false">AC256+AD256+AE256</f>
        <v>0.606</v>
      </c>
      <c r="AI256" s="0" t="n">
        <f aca="false">[1]Tables!J$3</f>
        <v>0.0128</v>
      </c>
      <c r="AJ256" s="0" t="n">
        <f aca="false">[1]Tables!K$3</f>
        <v>0.1848</v>
      </c>
      <c r="AK256" s="0" t="n">
        <f aca="false">[1]Tables!L$3</f>
        <v>0</v>
      </c>
      <c r="AL256" s="0" t="n">
        <f aca="false">((B256+L256)/(1-AI256))-(B256+L256)</f>
        <v>0.000648298217179905</v>
      </c>
      <c r="AM256" s="0" t="n">
        <f aca="false">AJ256+AK256</f>
        <v>0.1848</v>
      </c>
      <c r="AO256" s="0" t="n">
        <f aca="false">[1]Tables!M$3</f>
        <v>-0.05</v>
      </c>
      <c r="AP256" s="0" t="n">
        <f aca="false">[1]Tables!N$3</f>
        <v>0.0782</v>
      </c>
      <c r="AQ256" s="0" t="n">
        <f aca="false">[1]Tables!O$3</f>
        <v>0.51</v>
      </c>
      <c r="AR256" s="0" t="n">
        <f aca="false">[1]Tables!P$3</f>
        <v>0.22</v>
      </c>
      <c r="AS256" s="0" t="n">
        <f aca="false">[1]Tables!Q$3</f>
        <v>0.011</v>
      </c>
      <c r="AT256" s="0" t="n">
        <f aca="false">(($B256+AO256)/(1-AP256))-($B256+AO256)</f>
        <v>-0.00424170101974399</v>
      </c>
      <c r="AU256" s="0" t="n">
        <f aca="false">AQ256+AR256+AS256</f>
        <v>0.741</v>
      </c>
      <c r="AW256" s="0" t="n">
        <f aca="false">[1]Tables!R$3</f>
        <v>0.0089</v>
      </c>
      <c r="AX256" s="0" t="n">
        <f aca="false">[1]Tables!S$3</f>
        <v>0.2176</v>
      </c>
      <c r="AY256" s="0" t="n">
        <f aca="false">[1]Tables!T$3</f>
        <v>0</v>
      </c>
      <c r="AZ256" s="0" t="n">
        <f aca="false">((B256+Z256)/(1-AW256))-(B256+Z256)</f>
        <v>0</v>
      </c>
      <c r="BA256" s="0" t="n">
        <f aca="false">AX256+AY256</f>
        <v>0.2176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1.265</v>
      </c>
      <c r="E257" s="0" t="n">
        <f aca="false">+[1]TETCO_TRANSCO!E257</f>
        <v>1.215</v>
      </c>
      <c r="F257" s="0" t="n">
        <f aca="false">+[1]TETCO_TRANSCO!F257</f>
        <v>0.05</v>
      </c>
      <c r="G257" s="0" t="n">
        <f aca="false">H257+I257</f>
        <v>1.535</v>
      </c>
      <c r="H257" s="0" t="n">
        <f aca="false">+E257</f>
        <v>1.215</v>
      </c>
      <c r="I257" s="0" t="n">
        <f aca="false">+F257+Q257</f>
        <v>0.32</v>
      </c>
      <c r="J257" s="0" t="n">
        <f aca="false">K257+L257</f>
        <v>1.265</v>
      </c>
      <c r="K257" s="0" t="n">
        <f aca="false">E257</f>
        <v>1.215</v>
      </c>
      <c r="L257" s="0" t="n">
        <f aca="false">F257</f>
        <v>0.05</v>
      </c>
      <c r="M257" s="0" t="n">
        <f aca="false">N257+O257</f>
        <v>1.535</v>
      </c>
      <c r="N257" s="0" t="n">
        <f aca="false">H257</f>
        <v>1.215</v>
      </c>
      <c r="O257" s="0" t="n">
        <f aca="false">I257</f>
        <v>0.32</v>
      </c>
      <c r="Q257" s="0" t="n">
        <f aca="false">VLOOKUP(MONTH(A257),tblMthAdj,2,FALSE())</f>
        <v>0.27</v>
      </c>
      <c r="AA257" s="0" t="n">
        <f aca="false">[1]Tables!E$4</f>
        <v>-0.05</v>
      </c>
      <c r="AB257" s="0" t="n">
        <f aca="false">[1]Tables!F$4</f>
        <v>0.0699</v>
      </c>
      <c r="AC257" s="0" t="n">
        <f aca="false">[1]Tables!G$4</f>
        <v>0.41</v>
      </c>
      <c r="AD257" s="0" t="n">
        <f aca="false">[1]Tables!H$4</f>
        <v>0.185</v>
      </c>
      <c r="AE257" s="0" t="n">
        <f aca="false">[1]Tables!I$4</f>
        <v>0.011</v>
      </c>
      <c r="AF257" s="0" t="n">
        <f aca="false">((B257+AA257)/(1-AB257))-(B257+AA257)</f>
        <v>-0.00375766046661649</v>
      </c>
      <c r="AG257" s="0" t="n">
        <f aca="false">AC257+AD257+AE257</f>
        <v>0.606</v>
      </c>
      <c r="AI257" s="0" t="n">
        <f aca="false">[1]Tables!J$4</f>
        <v>0.0128</v>
      </c>
      <c r="AJ257" s="0" t="n">
        <f aca="false">[1]Tables!K$4</f>
        <v>0.1848</v>
      </c>
      <c r="AK257" s="0" t="n">
        <f aca="false">[1]Tables!L$4</f>
        <v>0</v>
      </c>
      <c r="AL257" s="0" t="n">
        <f aca="false">((B257+L257)/(1-AI257))-(B257+L257)</f>
        <v>0.000648298217179905</v>
      </c>
      <c r="AM257" s="0" t="n">
        <f aca="false">AJ257+AK257</f>
        <v>0.1848</v>
      </c>
      <c r="AO257" s="0" t="n">
        <f aca="false">[1]Tables!M$4</f>
        <v>-0.05</v>
      </c>
      <c r="AP257" s="0" t="n">
        <f aca="false">[1]Tables!N$4</f>
        <v>0.0782</v>
      </c>
      <c r="AQ257" s="0" t="n">
        <f aca="false">[1]Tables!O$4</f>
        <v>0.51</v>
      </c>
      <c r="AR257" s="0" t="n">
        <f aca="false">[1]Tables!P$4</f>
        <v>0.22</v>
      </c>
      <c r="AS257" s="0" t="n">
        <f aca="false">[1]Tables!Q$4</f>
        <v>0.011</v>
      </c>
      <c r="AT257" s="0" t="n">
        <f aca="false">(($B257+AO257)/(1-AP257))-($B257+AO257)</f>
        <v>-0.00424170101974399</v>
      </c>
      <c r="AU257" s="0" t="n">
        <f aca="false">AQ257+AR257+AS257</f>
        <v>0.741</v>
      </c>
      <c r="AW257" s="0" t="n">
        <f aca="false">[1]Tables!R$4</f>
        <v>0.0089</v>
      </c>
      <c r="AX257" s="0" t="n">
        <f aca="false">[1]Tables!S$4</f>
        <v>0.2176</v>
      </c>
      <c r="AY257" s="0" t="n">
        <f aca="false">[1]Tables!T$4</f>
        <v>0</v>
      </c>
      <c r="AZ257" s="0" t="n">
        <f aca="false">((B257+Z257)/(1-AW257))-(B257+Z257)</f>
        <v>0</v>
      </c>
      <c r="BA257" s="0" t="n">
        <f aca="false">AX257+AY257</f>
        <v>0.2176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0.705</v>
      </c>
      <c r="E258" s="0" t="n">
        <f aca="false">+[1]TETCO_TRANSCO!E258</f>
        <v>0.655</v>
      </c>
      <c r="F258" s="0" t="n">
        <f aca="false">+[1]TETCO_TRANSCO!F258</f>
        <v>0.05</v>
      </c>
      <c r="G258" s="0" t="n">
        <f aca="false">H258+I258</f>
        <v>0.805</v>
      </c>
      <c r="H258" s="0" t="n">
        <f aca="false">+E258</f>
        <v>0.655</v>
      </c>
      <c r="I258" s="0" t="n">
        <f aca="false">+F258+Q258</f>
        <v>0.15</v>
      </c>
      <c r="J258" s="0" t="n">
        <f aca="false">K258+L258</f>
        <v>0.705</v>
      </c>
      <c r="K258" s="0" t="n">
        <f aca="false">E258</f>
        <v>0.655</v>
      </c>
      <c r="L258" s="0" t="n">
        <f aca="false">F258</f>
        <v>0.05</v>
      </c>
      <c r="M258" s="0" t="n">
        <f aca="false">N258+O258</f>
        <v>0.805</v>
      </c>
      <c r="N258" s="0" t="n">
        <f aca="false">H258</f>
        <v>0.655</v>
      </c>
      <c r="O258" s="0" t="n">
        <f aca="false">I258</f>
        <v>0.15</v>
      </c>
      <c r="Q258" s="0" t="n">
        <f aca="false">VLOOKUP(MONTH(A258),tblMthAdj,2,FALSE())</f>
        <v>0.1</v>
      </c>
      <c r="AA258" s="0" t="n">
        <f aca="false">[1]Tables!E$5</f>
        <v>-0.05</v>
      </c>
      <c r="AB258" s="0" t="n">
        <f aca="false">[1]Tables!F$5</f>
        <v>0.0699</v>
      </c>
      <c r="AC258" s="0" t="n">
        <f aca="false">[1]Tables!G$5</f>
        <v>0.41</v>
      </c>
      <c r="AD258" s="0" t="n">
        <f aca="false">[1]Tables!H$5</f>
        <v>0.185</v>
      </c>
      <c r="AE258" s="0" t="n">
        <f aca="false">[1]Tables!I$5</f>
        <v>0.011</v>
      </c>
      <c r="AF258" s="0" t="n">
        <f aca="false">((B258+AA258)/(1-AB258))-(B258+AA258)</f>
        <v>-0.00375766046661649</v>
      </c>
      <c r="AG258" s="0" t="n">
        <f aca="false">AC258+AD258+AE258</f>
        <v>0.606</v>
      </c>
      <c r="AI258" s="0" t="n">
        <f aca="false">[1]Tables!J$5</f>
        <v>0.0128</v>
      </c>
      <c r="AJ258" s="0" t="n">
        <f aca="false">[1]Tables!K$5</f>
        <v>0.1848</v>
      </c>
      <c r="AK258" s="0" t="n">
        <f aca="false">[1]Tables!L$5</f>
        <v>0</v>
      </c>
      <c r="AL258" s="0" t="n">
        <f aca="false">((B258+L258)/(1-AI258))-(B258+L258)</f>
        <v>0.000648298217179905</v>
      </c>
      <c r="AM258" s="0" t="n">
        <f aca="false">AJ258+AK258</f>
        <v>0.1848</v>
      </c>
      <c r="AO258" s="0" t="n">
        <f aca="false">[1]Tables!M$5</f>
        <v>-0.05</v>
      </c>
      <c r="AP258" s="0" t="n">
        <f aca="false">[1]Tables!N$5</f>
        <v>0.0782</v>
      </c>
      <c r="AQ258" s="0" t="n">
        <f aca="false">[1]Tables!O$5</f>
        <v>0.51</v>
      </c>
      <c r="AR258" s="0" t="n">
        <f aca="false">[1]Tables!P$5</f>
        <v>0.22</v>
      </c>
      <c r="AS258" s="0" t="n">
        <f aca="false">[1]Tables!Q$5</f>
        <v>0.011</v>
      </c>
      <c r="AT258" s="0" t="n">
        <f aca="false">(($B258+AO258)/(1-AP258))-($B258+AO258)</f>
        <v>-0.00424170101974399</v>
      </c>
      <c r="AU258" s="0" t="n">
        <f aca="false">AQ258+AR258+AS258</f>
        <v>0.741</v>
      </c>
      <c r="AW258" s="0" t="n">
        <f aca="false">[1]Tables!R$5</f>
        <v>0.0089</v>
      </c>
      <c r="AX258" s="0" t="n">
        <f aca="false">[1]Tables!S$5</f>
        <v>0.2176</v>
      </c>
      <c r="AY258" s="0" t="n">
        <f aca="false">[1]Tables!T$5</f>
        <v>0</v>
      </c>
      <c r="AZ258" s="0" t="n">
        <f aca="false">((B258+Z258)/(1-AW258))-(B258+Z258)</f>
        <v>0</v>
      </c>
      <c r="BA258" s="0" t="n">
        <f aca="false">AX258+AY258</f>
        <v>0.2176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0.455</v>
      </c>
      <c r="E259" s="0" t="n">
        <f aca="false">+[1]TETCO_TRANSCO!E259</f>
        <v>0.435</v>
      </c>
      <c r="F259" s="0" t="n">
        <f aca="false">+[1]TETCO_TRANSCO!F259</f>
        <v>0.02</v>
      </c>
      <c r="G259" s="0" t="n">
        <f aca="false">H259+I259</f>
        <v>0.485</v>
      </c>
      <c r="H259" s="0" t="n">
        <f aca="false">+E259</f>
        <v>0.435</v>
      </c>
      <c r="I259" s="0" t="n">
        <f aca="false">+F259+Q259</f>
        <v>0.05</v>
      </c>
      <c r="J259" s="0" t="n">
        <f aca="false">K259+L259</f>
        <v>0.455</v>
      </c>
      <c r="K259" s="0" t="n">
        <f aca="false">E259</f>
        <v>0.435</v>
      </c>
      <c r="L259" s="0" t="n">
        <f aca="false">F259</f>
        <v>0.02</v>
      </c>
      <c r="M259" s="0" t="n">
        <f aca="false">N259+O259</f>
        <v>0.485</v>
      </c>
      <c r="N259" s="0" t="n">
        <f aca="false">H259</f>
        <v>0.435</v>
      </c>
      <c r="O259" s="0" t="n">
        <f aca="false">I259</f>
        <v>0.05</v>
      </c>
      <c r="Q259" s="0" t="n">
        <f aca="false">VLOOKUP(MONTH(A259),tblMthAdj,2,FALSE())</f>
        <v>0.03</v>
      </c>
      <c r="AA259" s="0" t="n">
        <f aca="false">[1]Tables!E$6</f>
        <v>-0.07</v>
      </c>
      <c r="AB259" s="0" t="n">
        <f aca="false">[1]Tables!F$6</f>
        <v>0.0597</v>
      </c>
      <c r="AC259" s="0" t="n">
        <f aca="false">[1]Tables!G$6</f>
        <v>0.04</v>
      </c>
      <c r="AD259" s="0" t="n">
        <f aca="false">[1]Tables!H$6</f>
        <v>0.185</v>
      </c>
      <c r="AE259" s="0" t="n">
        <f aca="false">[1]Tables!I$6</f>
        <v>0.011</v>
      </c>
      <c r="AF259" s="0" t="n">
        <f aca="false">((B259+AA259)/(1-AB259))-(B259+AA259)</f>
        <v>-0.00444432627884718</v>
      </c>
      <c r="AG259" s="0" t="n">
        <f aca="false">AC259+AD259+AE259</f>
        <v>0.236</v>
      </c>
      <c r="AI259" s="0" t="n">
        <f aca="false">[1]Tables!J$6</f>
        <v>0</v>
      </c>
      <c r="AJ259" s="0" t="n">
        <f aca="false">[1]Tables!K$6</f>
        <v>0</v>
      </c>
      <c r="AK259" s="0" t="n">
        <f aca="false">[1]Tables!L$6</f>
        <v>0</v>
      </c>
      <c r="AL259" s="0" t="n">
        <f aca="false">((B259+L259)/(1-AI259))-(B259+L259)</f>
        <v>0</v>
      </c>
      <c r="AM259" s="0" t="n">
        <f aca="false">AJ259+AK259</f>
        <v>0</v>
      </c>
      <c r="AO259" s="0" t="n">
        <f aca="false">[1]Tables!M$6</f>
        <v>-0.07</v>
      </c>
      <c r="AP259" s="0" t="n">
        <f aca="false">[1]Tables!N$6</f>
        <v>0.0667</v>
      </c>
      <c r="AQ259" s="0" t="n">
        <f aca="false">[1]Tables!O$6</f>
        <v>0.04</v>
      </c>
      <c r="AR259" s="0" t="n">
        <f aca="false">[1]Tables!P$6</f>
        <v>0.22</v>
      </c>
      <c r="AS259" s="0" t="n">
        <f aca="false">[1]Tables!Q$6</f>
        <v>0.011</v>
      </c>
      <c r="AT259" s="0" t="n">
        <f aca="false">(($B259+AO259)/(1-AP259))-($B259+AO259)</f>
        <v>-0.00500267866709525</v>
      </c>
      <c r="AU259" s="0" t="n">
        <f aca="false">AQ259+AR259+AS259</f>
        <v>0.271</v>
      </c>
      <c r="AW259" s="0" t="n">
        <f aca="false">[1]Tables!R$6</f>
        <v>0</v>
      </c>
      <c r="AX259" s="0" t="n">
        <f aca="false">[1]Tables!S$6</f>
        <v>0</v>
      </c>
      <c r="AY259" s="0" t="n">
        <f aca="false">[1]Tables!T$6</f>
        <v>0</v>
      </c>
      <c r="AZ259" s="0" t="n">
        <f aca="false">((B259+Z259)/(1-AW259))-(B259+Z259)</f>
        <v>0</v>
      </c>
      <c r="BA259" s="0" t="n">
        <f aca="false">AX259+AY259</f>
        <v>0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0.405</v>
      </c>
      <c r="E260" s="0" t="n">
        <f aca="false">+[1]TETCO_TRANSCO!E260</f>
        <v>0.385</v>
      </c>
      <c r="F260" s="0" t="n">
        <f aca="false">+[1]TETCO_TRANSCO!F260</f>
        <v>0.02</v>
      </c>
      <c r="G260" s="0" t="n">
        <f aca="false">H260+I260</f>
        <v>0.435</v>
      </c>
      <c r="H260" s="0" t="n">
        <f aca="false">+E260</f>
        <v>0.385</v>
      </c>
      <c r="I260" s="0" t="n">
        <f aca="false">+F260+Q260</f>
        <v>0.05</v>
      </c>
      <c r="J260" s="0" t="n">
        <f aca="false">K260+L260</f>
        <v>0.405</v>
      </c>
      <c r="K260" s="0" t="n">
        <f aca="false">E260</f>
        <v>0.385</v>
      </c>
      <c r="L260" s="0" t="n">
        <f aca="false">F260</f>
        <v>0.02</v>
      </c>
      <c r="M260" s="0" t="n">
        <f aca="false">N260+O260</f>
        <v>0.435</v>
      </c>
      <c r="N260" s="0" t="n">
        <f aca="false">H260</f>
        <v>0.385</v>
      </c>
      <c r="O260" s="0" t="n">
        <f aca="false">I260</f>
        <v>0.05</v>
      </c>
      <c r="Q260" s="0" t="n">
        <f aca="false">VLOOKUP(MONTH(A260),tblMthAdj,2,FALSE())</f>
        <v>0.03</v>
      </c>
      <c r="AA260" s="0" t="n">
        <f aca="false">[1]Tables!E$7</f>
        <v>-0.07</v>
      </c>
      <c r="AB260" s="0" t="n">
        <f aca="false">[1]Tables!F$7</f>
        <v>0.0597</v>
      </c>
      <c r="AC260" s="0" t="n">
        <f aca="false">[1]Tables!G$7</f>
        <v>0.02</v>
      </c>
      <c r="AD260" s="0" t="n">
        <f aca="false">[1]Tables!H$7</f>
        <v>0.185</v>
      </c>
      <c r="AE260" s="0" t="n">
        <f aca="false">[1]Tables!I$7</f>
        <v>0.011</v>
      </c>
      <c r="AF260" s="0" t="n">
        <f aca="false">((B260+AA260)/(1-AB260))-(B260+AA260)</f>
        <v>-0.00444432627884718</v>
      </c>
      <c r="AG260" s="0" t="n">
        <f aca="false">AC260+AD260+AE260</f>
        <v>0.216</v>
      </c>
      <c r="AI260" s="0" t="n">
        <f aca="false">[1]Tables!J$7</f>
        <v>0</v>
      </c>
      <c r="AJ260" s="0" t="n">
        <f aca="false">[1]Tables!K$7</f>
        <v>0</v>
      </c>
      <c r="AK260" s="0" t="n">
        <f aca="false">[1]Tables!L$7</f>
        <v>0</v>
      </c>
      <c r="AL260" s="0" t="n">
        <f aca="false">((B260+L260)/(1-AI260))-(B260+L260)</f>
        <v>0</v>
      </c>
      <c r="AM260" s="0" t="n">
        <f aca="false">AJ260+AK260</f>
        <v>0</v>
      </c>
      <c r="AO260" s="0" t="n">
        <f aca="false">[1]Tables!M$7</f>
        <v>-0.07</v>
      </c>
      <c r="AP260" s="0" t="n">
        <f aca="false">[1]Tables!N$7</f>
        <v>0.0667</v>
      </c>
      <c r="AQ260" s="0" t="n">
        <f aca="false">[1]Tables!O$7</f>
        <v>0.02</v>
      </c>
      <c r="AR260" s="0" t="n">
        <f aca="false">[1]Tables!P$7</f>
        <v>0.22</v>
      </c>
      <c r="AS260" s="0" t="n">
        <f aca="false">[1]Tables!Q$7</f>
        <v>0.011</v>
      </c>
      <c r="AT260" s="0" t="n">
        <f aca="false">(($B260+AO260)/(1-AP260))-($B260+AO260)</f>
        <v>-0.00500267866709525</v>
      </c>
      <c r="AU260" s="0" t="n">
        <f aca="false">AQ260+AR260+AS260</f>
        <v>0.251</v>
      </c>
      <c r="AW260" s="0" t="n">
        <f aca="false">[1]Tables!R$7</f>
        <v>0</v>
      </c>
      <c r="AX260" s="0" t="n">
        <f aca="false">[1]Tables!S$7</f>
        <v>0</v>
      </c>
      <c r="AY260" s="0" t="n">
        <f aca="false">[1]Tables!T$7</f>
        <v>0</v>
      </c>
      <c r="AZ260" s="0" t="n">
        <f aca="false">((B260+Z260)/(1-AW260))-(B260+Z260)</f>
        <v>0</v>
      </c>
      <c r="BA260" s="0" t="n">
        <f aca="false">AX260+AY260</f>
        <v>0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0.405</v>
      </c>
      <c r="E261" s="0" t="n">
        <f aca="false">+[1]TETCO_TRANSCO!E261</f>
        <v>0.385</v>
      </c>
      <c r="F261" s="0" t="n">
        <f aca="false">+[1]TETCO_TRANSCO!F261</f>
        <v>0.02</v>
      </c>
      <c r="G261" s="0" t="n">
        <f aca="false">H261+I261</f>
        <v>0.445</v>
      </c>
      <c r="H261" s="0" t="n">
        <f aca="false">+E261</f>
        <v>0.385</v>
      </c>
      <c r="I261" s="0" t="n">
        <f aca="false">+F261+Q261</f>
        <v>0.06</v>
      </c>
      <c r="J261" s="0" t="n">
        <f aca="false">K261+L261</f>
        <v>0.405</v>
      </c>
      <c r="K261" s="0" t="n">
        <f aca="false">E261</f>
        <v>0.385</v>
      </c>
      <c r="L261" s="0" t="n">
        <f aca="false">F261</f>
        <v>0.02</v>
      </c>
      <c r="M261" s="0" t="n">
        <f aca="false">N261+O261</f>
        <v>0.445</v>
      </c>
      <c r="N261" s="0" t="n">
        <f aca="false">H261</f>
        <v>0.385</v>
      </c>
      <c r="O261" s="0" t="n">
        <f aca="false">I261</f>
        <v>0.06</v>
      </c>
      <c r="Q261" s="0" t="n">
        <f aca="false">VLOOKUP(MONTH(A261),tblMthAdj,2,FALSE())</f>
        <v>0.04</v>
      </c>
      <c r="AA261" s="0" t="n">
        <f aca="false">[1]Tables!E$8</f>
        <v>-0.07</v>
      </c>
      <c r="AB261" s="0" t="n">
        <f aca="false">[1]Tables!F$8</f>
        <v>0.0597</v>
      </c>
      <c r="AC261" s="0" t="n">
        <f aca="false">[1]Tables!G$8</f>
        <v>0.02</v>
      </c>
      <c r="AD261" s="0" t="n">
        <f aca="false">[1]Tables!H$8</f>
        <v>0.185</v>
      </c>
      <c r="AE261" s="0" t="n">
        <f aca="false">[1]Tables!I$8</f>
        <v>0.011</v>
      </c>
      <c r="AF261" s="0" t="n">
        <f aca="false">((B261+AA261)/(1-AB261))-(B261+AA261)</f>
        <v>-0.00444432627884718</v>
      </c>
      <c r="AG261" s="0" t="n">
        <f aca="false">AC261+AD261+AE261</f>
        <v>0.216</v>
      </c>
      <c r="AI261" s="0" t="n">
        <f aca="false">[1]Tables!J$8</f>
        <v>0</v>
      </c>
      <c r="AJ261" s="0" t="n">
        <f aca="false">[1]Tables!K$8</f>
        <v>0</v>
      </c>
      <c r="AK261" s="0" t="n">
        <f aca="false">[1]Tables!L$8</f>
        <v>0</v>
      </c>
      <c r="AL261" s="0" t="n">
        <f aca="false">((B261+L261)/(1-AI261))-(B261+L261)</f>
        <v>0</v>
      </c>
      <c r="AM261" s="0" t="n">
        <f aca="false">AJ261+AK261</f>
        <v>0</v>
      </c>
      <c r="AO261" s="0" t="n">
        <f aca="false">[1]Tables!M$8</f>
        <v>-0.07</v>
      </c>
      <c r="AP261" s="0" t="n">
        <f aca="false">[1]Tables!N$8</f>
        <v>0.0667</v>
      </c>
      <c r="AQ261" s="0" t="n">
        <f aca="false">[1]Tables!O$8</f>
        <v>0.02</v>
      </c>
      <c r="AR261" s="0" t="n">
        <f aca="false">[1]Tables!P$8</f>
        <v>0.22</v>
      </c>
      <c r="AS261" s="0" t="n">
        <f aca="false">[1]Tables!Q$8</f>
        <v>0.011</v>
      </c>
      <c r="AT261" s="0" t="n">
        <f aca="false">(($B261+AO261)/(1-AP261))-($B261+AO261)</f>
        <v>-0.00500267866709525</v>
      </c>
      <c r="AU261" s="0" t="n">
        <f aca="false">AQ261+AR261+AS261</f>
        <v>0.251</v>
      </c>
      <c r="AW261" s="0" t="n">
        <f aca="false">[1]Tables!R$8</f>
        <v>0</v>
      </c>
      <c r="AX261" s="0" t="n">
        <f aca="false">[1]Tables!S$8</f>
        <v>0</v>
      </c>
      <c r="AY261" s="0" t="n">
        <f aca="false">[1]Tables!T$8</f>
        <v>0</v>
      </c>
      <c r="AZ261" s="0" t="n">
        <f aca="false">((B261+Z261)/(1-AW261))-(B261+Z261)</f>
        <v>0</v>
      </c>
      <c r="BA261" s="0" t="n">
        <f aca="false">AX261+AY261</f>
        <v>0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0.4175</v>
      </c>
      <c r="E262" s="0" t="n">
        <f aca="false">+[1]TETCO_TRANSCO!E262</f>
        <v>0.3975</v>
      </c>
      <c r="F262" s="0" t="n">
        <f aca="false">+[1]TETCO_TRANSCO!F262</f>
        <v>0.02</v>
      </c>
      <c r="G262" s="0" t="n">
        <f aca="false">H262+I262</f>
        <v>0.4675</v>
      </c>
      <c r="H262" s="0" t="n">
        <f aca="false">+E262</f>
        <v>0.3975</v>
      </c>
      <c r="I262" s="0" t="n">
        <f aca="false">+F262+Q262</f>
        <v>0.07</v>
      </c>
      <c r="J262" s="0" t="n">
        <f aca="false">K262+L262</f>
        <v>0.4175</v>
      </c>
      <c r="K262" s="0" t="n">
        <f aca="false">E262</f>
        <v>0.3975</v>
      </c>
      <c r="L262" s="0" t="n">
        <f aca="false">F262</f>
        <v>0.02</v>
      </c>
      <c r="M262" s="0" t="n">
        <f aca="false">N262+O262</f>
        <v>0.4675</v>
      </c>
      <c r="N262" s="0" t="n">
        <f aca="false">H262</f>
        <v>0.3975</v>
      </c>
      <c r="O262" s="0" t="n">
        <f aca="false">I262</f>
        <v>0.07</v>
      </c>
      <c r="Q262" s="0" t="n">
        <f aca="false">VLOOKUP(MONTH(A262),tblMthAdj,2,FALSE())</f>
        <v>0.05</v>
      </c>
      <c r="AA262" s="0" t="n">
        <f aca="false">[1]Tables!E$9</f>
        <v>-0.07</v>
      </c>
      <c r="AB262" s="0" t="n">
        <f aca="false">[1]Tables!F$9</f>
        <v>0.0597</v>
      </c>
      <c r="AC262" s="0" t="n">
        <f aca="false">[1]Tables!G$9</f>
        <v>0.02</v>
      </c>
      <c r="AD262" s="0" t="n">
        <f aca="false">[1]Tables!H$9</f>
        <v>0.185</v>
      </c>
      <c r="AE262" s="0" t="n">
        <f aca="false">[1]Tables!I$9</f>
        <v>0.011</v>
      </c>
      <c r="AF262" s="0" t="n">
        <f aca="false">((B262+AA262)/(1-AB262))-(B262+AA262)</f>
        <v>-0.00444432627884718</v>
      </c>
      <c r="AG262" s="0" t="n">
        <f aca="false">AC262+AD262+AE262</f>
        <v>0.216</v>
      </c>
      <c r="AI262" s="0" t="n">
        <f aca="false">[1]Tables!J$9</f>
        <v>0</v>
      </c>
      <c r="AJ262" s="0" t="n">
        <f aca="false">[1]Tables!K$9</f>
        <v>0</v>
      </c>
      <c r="AK262" s="0" t="n">
        <f aca="false">[1]Tables!L$9</f>
        <v>0</v>
      </c>
      <c r="AL262" s="0" t="n">
        <f aca="false">((B262+L262)/(1-AI262))-(B262+L262)</f>
        <v>0</v>
      </c>
      <c r="AM262" s="0" t="n">
        <f aca="false">AJ262+AK262</f>
        <v>0</v>
      </c>
      <c r="AO262" s="0" t="n">
        <f aca="false">[1]Tables!M$9</f>
        <v>-0.07</v>
      </c>
      <c r="AP262" s="0" t="n">
        <f aca="false">[1]Tables!N$9</f>
        <v>0.0667</v>
      </c>
      <c r="AQ262" s="0" t="n">
        <f aca="false">[1]Tables!O$9</f>
        <v>0.02</v>
      </c>
      <c r="AR262" s="0" t="n">
        <f aca="false">[1]Tables!P$9</f>
        <v>0.22</v>
      </c>
      <c r="AS262" s="0" t="n">
        <f aca="false">[1]Tables!Q$9</f>
        <v>0.011</v>
      </c>
      <c r="AT262" s="0" t="n">
        <f aca="false">(($B262+AO262)/(1-AP262))-($B262+AO262)</f>
        <v>-0.00500267866709525</v>
      </c>
      <c r="AU262" s="0" t="n">
        <f aca="false">AQ262+AR262+AS262</f>
        <v>0.251</v>
      </c>
      <c r="AW262" s="0" t="n">
        <f aca="false">[1]Tables!R$9</f>
        <v>0</v>
      </c>
      <c r="AX262" s="0" t="n">
        <f aca="false">[1]Tables!S$9</f>
        <v>0</v>
      </c>
      <c r="AY262" s="0" t="n">
        <f aca="false">[1]Tables!T$9</f>
        <v>0</v>
      </c>
      <c r="AZ262" s="0" t="n">
        <f aca="false">((B262+Z262)/(1-AW262))-(B262+Z262)</f>
        <v>0</v>
      </c>
      <c r="BA262" s="0" t="n">
        <f aca="false">AX262+AY262</f>
        <v>0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0.42</v>
      </c>
      <c r="E263" s="0" t="n">
        <f aca="false">+[1]TETCO_TRANSCO!E263</f>
        <v>0.4</v>
      </c>
      <c r="F263" s="0" t="n">
        <f aca="false">+[1]TETCO_TRANSCO!F263</f>
        <v>0.02</v>
      </c>
      <c r="G263" s="0" t="n">
        <f aca="false">H263+I263</f>
        <v>0.47</v>
      </c>
      <c r="H263" s="0" t="n">
        <f aca="false">+E263</f>
        <v>0.4</v>
      </c>
      <c r="I263" s="0" t="n">
        <f aca="false">+F263+Q263</f>
        <v>0.07</v>
      </c>
      <c r="J263" s="0" t="n">
        <f aca="false">K263+L263</f>
        <v>0.42</v>
      </c>
      <c r="K263" s="0" t="n">
        <f aca="false">E263</f>
        <v>0.4</v>
      </c>
      <c r="L263" s="0" t="n">
        <f aca="false">F263</f>
        <v>0.02</v>
      </c>
      <c r="M263" s="0" t="n">
        <f aca="false">N263+O263</f>
        <v>0.47</v>
      </c>
      <c r="N263" s="0" t="n">
        <f aca="false">H263</f>
        <v>0.4</v>
      </c>
      <c r="O263" s="0" t="n">
        <f aca="false">I263</f>
        <v>0.07</v>
      </c>
      <c r="Q263" s="0" t="n">
        <f aca="false">VLOOKUP(MONTH(A263),tblMthAdj,2,FALSE())</f>
        <v>0.05</v>
      </c>
      <c r="AA263" s="0" t="n">
        <f aca="false">[1]Tables!E$10</f>
        <v>-0.07</v>
      </c>
      <c r="AB263" s="0" t="n">
        <f aca="false">[1]Tables!F$10</f>
        <v>0.0597</v>
      </c>
      <c r="AC263" s="0" t="n">
        <f aca="false">[1]Tables!G$10</f>
        <v>0.02</v>
      </c>
      <c r="AD263" s="0" t="n">
        <f aca="false">[1]Tables!H$10</f>
        <v>0.185</v>
      </c>
      <c r="AE263" s="0" t="n">
        <f aca="false">[1]Tables!I$10</f>
        <v>0.011</v>
      </c>
      <c r="AF263" s="0" t="n">
        <f aca="false">((B263+AA263)/(1-AB263))-(B263+AA263)</f>
        <v>-0.00444432627884718</v>
      </c>
      <c r="AG263" s="0" t="n">
        <f aca="false">AC263+AD263+AE263</f>
        <v>0.216</v>
      </c>
      <c r="AI263" s="0" t="n">
        <f aca="false">[1]Tables!J$10</f>
        <v>0</v>
      </c>
      <c r="AJ263" s="0" t="n">
        <f aca="false">[1]Tables!K$10</f>
        <v>0</v>
      </c>
      <c r="AK263" s="0" t="n">
        <f aca="false">[1]Tables!L$10</f>
        <v>0</v>
      </c>
      <c r="AL263" s="0" t="n">
        <f aca="false">((B263+L263)/(1-AI263))-(B263+L263)</f>
        <v>0</v>
      </c>
      <c r="AM263" s="0" t="n">
        <f aca="false">AJ263+AK263</f>
        <v>0</v>
      </c>
      <c r="AO263" s="0" t="n">
        <f aca="false">[1]Tables!M$10</f>
        <v>-0.07</v>
      </c>
      <c r="AP263" s="0" t="n">
        <f aca="false">[1]Tables!N$10</f>
        <v>0.0667</v>
      </c>
      <c r="AQ263" s="0" t="n">
        <f aca="false">[1]Tables!O$10</f>
        <v>0.02</v>
      </c>
      <c r="AR263" s="0" t="n">
        <f aca="false">[1]Tables!P$10</f>
        <v>0.22</v>
      </c>
      <c r="AS263" s="0" t="n">
        <f aca="false">[1]Tables!Q$10</f>
        <v>0.011</v>
      </c>
      <c r="AT263" s="0" t="n">
        <f aca="false">(($B263+AO263)/(1-AP263))-($B263+AO263)</f>
        <v>-0.00500267866709525</v>
      </c>
      <c r="AU263" s="0" t="n">
        <f aca="false">AQ263+AR263+AS263</f>
        <v>0.251</v>
      </c>
      <c r="AW263" s="0" t="n">
        <f aca="false">[1]Tables!R$10</f>
        <v>0</v>
      </c>
      <c r="AX263" s="0" t="n">
        <f aca="false">[1]Tables!S$10</f>
        <v>0</v>
      </c>
      <c r="AY263" s="0" t="n">
        <f aca="false">[1]Tables!T$10</f>
        <v>0</v>
      </c>
      <c r="AZ263" s="0" t="n">
        <f aca="false">((B263+Z263)/(1-AW263))-(B263+Z263)</f>
        <v>0</v>
      </c>
      <c r="BA263" s="0" t="n">
        <f aca="false">AX263+AY263</f>
        <v>0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0.4175</v>
      </c>
      <c r="E264" s="0" t="n">
        <f aca="false">+[1]TETCO_TRANSCO!E264</f>
        <v>0.3975</v>
      </c>
      <c r="F264" s="0" t="n">
        <f aca="false">+[1]TETCO_TRANSCO!F264</f>
        <v>0.02</v>
      </c>
      <c r="G264" s="0" t="n">
        <f aca="false">H264+I264</f>
        <v>0.4475</v>
      </c>
      <c r="H264" s="0" t="n">
        <f aca="false">+E264</f>
        <v>0.3975</v>
      </c>
      <c r="I264" s="0" t="n">
        <f aca="false">+F264+Q264</f>
        <v>0.05</v>
      </c>
      <c r="J264" s="0" t="n">
        <f aca="false">K264+L264</f>
        <v>0.4175</v>
      </c>
      <c r="K264" s="0" t="n">
        <f aca="false">E264</f>
        <v>0.3975</v>
      </c>
      <c r="L264" s="0" t="n">
        <f aca="false">F264</f>
        <v>0.02</v>
      </c>
      <c r="M264" s="0" t="n">
        <f aca="false">N264+O264</f>
        <v>0.4475</v>
      </c>
      <c r="N264" s="0" t="n">
        <f aca="false">H264</f>
        <v>0.3975</v>
      </c>
      <c r="O264" s="0" t="n">
        <f aca="false">I264</f>
        <v>0.05</v>
      </c>
      <c r="Q264" s="0" t="n">
        <f aca="false">VLOOKUP(MONTH(A264),tblMthAdj,2,FALSE())</f>
        <v>0.03</v>
      </c>
      <c r="AA264" s="0" t="n">
        <f aca="false">[1]Tables!E$11</f>
        <v>-0.07</v>
      </c>
      <c r="AB264" s="0" t="n">
        <f aca="false">[1]Tables!F$11</f>
        <v>0.0597</v>
      </c>
      <c r="AC264" s="0" t="n">
        <f aca="false">[1]Tables!G$11</f>
        <v>0.02</v>
      </c>
      <c r="AD264" s="0" t="n">
        <f aca="false">[1]Tables!H$11</f>
        <v>0.185</v>
      </c>
      <c r="AE264" s="0" t="n">
        <f aca="false">[1]Tables!I$11</f>
        <v>0.011</v>
      </c>
      <c r="AF264" s="0" t="n">
        <f aca="false">((B264+AA264)/(1-AB264))-(B264+AA264)</f>
        <v>-0.00444432627884718</v>
      </c>
      <c r="AG264" s="0" t="n">
        <f aca="false">AC264+AD264+AE264</f>
        <v>0.216</v>
      </c>
      <c r="AI264" s="0" t="n">
        <f aca="false">[1]Tables!J$11</f>
        <v>0</v>
      </c>
      <c r="AJ264" s="0" t="n">
        <f aca="false">[1]Tables!K$11</f>
        <v>0</v>
      </c>
      <c r="AK264" s="0" t="n">
        <f aca="false">[1]Tables!L$11</f>
        <v>0</v>
      </c>
      <c r="AL264" s="0" t="n">
        <f aca="false">((B264+L264)/(1-AI264))-(B264+L264)</f>
        <v>0</v>
      </c>
      <c r="AM264" s="0" t="n">
        <f aca="false">AJ264+AK264</f>
        <v>0</v>
      </c>
      <c r="AO264" s="0" t="n">
        <f aca="false">[1]Tables!M$11</f>
        <v>-0.07</v>
      </c>
      <c r="AP264" s="0" t="n">
        <f aca="false">[1]Tables!N$11</f>
        <v>0.0667</v>
      </c>
      <c r="AQ264" s="0" t="n">
        <f aca="false">[1]Tables!O$11</f>
        <v>0.02</v>
      </c>
      <c r="AR264" s="0" t="n">
        <f aca="false">[1]Tables!P$11</f>
        <v>0.22</v>
      </c>
      <c r="AS264" s="0" t="n">
        <f aca="false">[1]Tables!Q$11</f>
        <v>0.011</v>
      </c>
      <c r="AT264" s="0" t="n">
        <f aca="false">(($B264+AO264)/(1-AP264))-($B264+AO264)</f>
        <v>-0.00500267866709525</v>
      </c>
      <c r="AU264" s="0" t="n">
        <f aca="false">AQ264+AR264+AS264</f>
        <v>0.251</v>
      </c>
      <c r="AW264" s="0" t="n">
        <f aca="false">[1]Tables!R$11</f>
        <v>0</v>
      </c>
      <c r="AX264" s="0" t="n">
        <f aca="false">[1]Tables!S$11</f>
        <v>0</v>
      </c>
      <c r="AY264" s="0" t="n">
        <f aca="false">[1]Tables!T$11</f>
        <v>0</v>
      </c>
      <c r="AZ264" s="0" t="n">
        <f aca="false">((B264+Z264)/(1-AW264))-(B264+Z264)</f>
        <v>0</v>
      </c>
      <c r="BA264" s="0" t="n">
        <f aca="false">AX264+AY264</f>
        <v>0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0.42</v>
      </c>
      <c r="E265" s="0" t="n">
        <f aca="false">+[1]TETCO_TRANSCO!E265</f>
        <v>0.4</v>
      </c>
      <c r="F265" s="0" t="n">
        <f aca="false">+[1]TETCO_TRANSCO!F265</f>
        <v>0.02</v>
      </c>
      <c r="G265" s="0" t="n">
        <f aca="false">H265+I265</f>
        <v>0.45</v>
      </c>
      <c r="H265" s="0" t="n">
        <f aca="false">+E265</f>
        <v>0.4</v>
      </c>
      <c r="I265" s="0" t="n">
        <f aca="false">+F265+Q265</f>
        <v>0.05</v>
      </c>
      <c r="J265" s="0" t="n">
        <f aca="false">K265+L265</f>
        <v>0.42</v>
      </c>
      <c r="K265" s="0" t="n">
        <f aca="false">E265</f>
        <v>0.4</v>
      </c>
      <c r="L265" s="0" t="n">
        <f aca="false">F265</f>
        <v>0.02</v>
      </c>
      <c r="M265" s="0" t="n">
        <f aca="false">N265+O265</f>
        <v>0.45</v>
      </c>
      <c r="N265" s="0" t="n">
        <f aca="false">H265</f>
        <v>0.4</v>
      </c>
      <c r="O265" s="0" t="n">
        <f aca="false">I265</f>
        <v>0.05</v>
      </c>
      <c r="Q265" s="0" t="n">
        <f aca="false">VLOOKUP(MONTH(A265),tblMthAdj,2,FALSE())</f>
        <v>0.03</v>
      </c>
      <c r="AA265" s="0" t="n">
        <f aca="false">[1]Tables!E$12</f>
        <v>-0.07</v>
      </c>
      <c r="AB265" s="0" t="n">
        <f aca="false">[1]Tables!F$12</f>
        <v>0.0597</v>
      </c>
      <c r="AC265" s="0" t="n">
        <f aca="false">[1]Tables!G$12</f>
        <v>0.04</v>
      </c>
      <c r="AD265" s="0" t="n">
        <f aca="false">[1]Tables!H$12</f>
        <v>0.185</v>
      </c>
      <c r="AE265" s="0" t="n">
        <f aca="false">[1]Tables!I$12</f>
        <v>0.011</v>
      </c>
      <c r="AF265" s="0" t="n">
        <f aca="false">((B265+AA265)/(1-AB265))-(B265+AA265)</f>
        <v>-0.00444432627884718</v>
      </c>
      <c r="AG265" s="0" t="n">
        <f aca="false">AC265+AD265+AE265</f>
        <v>0.236</v>
      </c>
      <c r="AI265" s="0" t="n">
        <f aca="false">[1]Tables!J$12</f>
        <v>0</v>
      </c>
      <c r="AJ265" s="0" t="n">
        <f aca="false">[1]Tables!K$12</f>
        <v>0</v>
      </c>
      <c r="AK265" s="0" t="n">
        <f aca="false">[1]Tables!L$12</f>
        <v>0</v>
      </c>
      <c r="AL265" s="0" t="n">
        <f aca="false">((B265+L265)/(1-AI265))-(B265+L265)</f>
        <v>0</v>
      </c>
      <c r="AM265" s="0" t="n">
        <f aca="false">AJ265+AK265</f>
        <v>0</v>
      </c>
      <c r="AO265" s="0" t="n">
        <f aca="false">[1]Tables!M$12</f>
        <v>-0.07</v>
      </c>
      <c r="AP265" s="0" t="n">
        <f aca="false">[1]Tables!N$12</f>
        <v>0.0667</v>
      </c>
      <c r="AQ265" s="0" t="n">
        <f aca="false">[1]Tables!O$12</f>
        <v>0.04</v>
      </c>
      <c r="AR265" s="0" t="n">
        <f aca="false">[1]Tables!P$12</f>
        <v>0.22</v>
      </c>
      <c r="AS265" s="0" t="n">
        <f aca="false">[1]Tables!Q$12</f>
        <v>0.011</v>
      </c>
      <c r="AT265" s="0" t="n">
        <f aca="false">(($B265+AO265)/(1-AP265))-($B265+AO265)</f>
        <v>-0.00500267866709525</v>
      </c>
      <c r="AU265" s="0" t="n">
        <f aca="false">AQ265+AR265+AS265</f>
        <v>0.271</v>
      </c>
      <c r="AW265" s="0" t="n">
        <f aca="false">[1]Tables!R$12</f>
        <v>0</v>
      </c>
      <c r="AX265" s="0" t="n">
        <f aca="false">[1]Tables!S$12</f>
        <v>0</v>
      </c>
      <c r="AY265" s="0" t="n">
        <f aca="false">[1]Tables!T$12</f>
        <v>0</v>
      </c>
      <c r="AZ265" s="0" t="n">
        <f aca="false">((B265+Z265)/(1-AW265))-(B265+Z265)</f>
        <v>0</v>
      </c>
      <c r="BA265" s="0" t="n">
        <f aca="false">AX265+AY265</f>
        <v>0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0.605</v>
      </c>
      <c r="E266" s="0" t="n">
        <f aca="false">+[1]TETCO_TRANSCO!E266</f>
        <v>0.555</v>
      </c>
      <c r="F266" s="0" t="n">
        <f aca="false">+[1]TETCO_TRANSCO!F266</f>
        <v>0.05</v>
      </c>
      <c r="G266" s="0" t="n">
        <f aca="false">H266+I266</f>
        <v>0.695</v>
      </c>
      <c r="H266" s="0" t="n">
        <f aca="false">+E266</f>
        <v>0.555</v>
      </c>
      <c r="I266" s="0" t="n">
        <f aca="false">+F266+Q266</f>
        <v>0.14</v>
      </c>
      <c r="J266" s="0" t="n">
        <f aca="false">K266+L266</f>
        <v>0.605</v>
      </c>
      <c r="K266" s="0" t="n">
        <f aca="false">E266</f>
        <v>0.555</v>
      </c>
      <c r="L266" s="0" t="n">
        <f aca="false">F266</f>
        <v>0.05</v>
      </c>
      <c r="M266" s="0" t="n">
        <f aca="false">N266+O266</f>
        <v>0.695</v>
      </c>
      <c r="N266" s="0" t="n">
        <f aca="false">H266</f>
        <v>0.555</v>
      </c>
      <c r="O266" s="0" t="n">
        <f aca="false">I266</f>
        <v>0.14</v>
      </c>
      <c r="Q266" s="0" t="n">
        <f aca="false">VLOOKUP(MONTH(A266),tblMthAdj,2,FALSE())</f>
        <v>0.09</v>
      </c>
      <c r="AA266" s="0" t="n">
        <f aca="false">[1]Tables!E$13</f>
        <v>-0.07</v>
      </c>
      <c r="AB266" s="0" t="n">
        <f aca="false">[1]Tables!F$13</f>
        <v>0.0699</v>
      </c>
      <c r="AC266" s="0" t="n">
        <f aca="false">[1]Tables!G$13</f>
        <v>0.41</v>
      </c>
      <c r="AD266" s="0" t="n">
        <f aca="false">[1]Tables!H$13</f>
        <v>0.185</v>
      </c>
      <c r="AE266" s="0" t="n">
        <f aca="false">[1]Tables!I$13</f>
        <v>0.011</v>
      </c>
      <c r="AF266" s="0" t="n">
        <f aca="false">((B266+AA266)/(1-AB266))-(B266+AA266)</f>
        <v>-0.00526072465326309</v>
      </c>
      <c r="AG266" s="0" t="n">
        <f aca="false">AC266+AD266+AE266</f>
        <v>0.606</v>
      </c>
      <c r="AI266" s="0" t="n">
        <f aca="false">[1]Tables!J$13</f>
        <v>0.0128</v>
      </c>
      <c r="AJ266" s="0" t="n">
        <f aca="false">[1]Tables!K$13</f>
        <v>0.1848</v>
      </c>
      <c r="AK266" s="0" t="n">
        <f aca="false">[1]Tables!L$13</f>
        <v>0</v>
      </c>
      <c r="AL266" s="0" t="n">
        <f aca="false">((B266+L266)/(1-AI266))-(B266+L266)</f>
        <v>0.000648298217179905</v>
      </c>
      <c r="AM266" s="0" t="n">
        <f aca="false">AJ266+AK266</f>
        <v>0.1848</v>
      </c>
      <c r="AO266" s="0" t="n">
        <f aca="false">[1]Tables!M$13</f>
        <v>-0.05</v>
      </c>
      <c r="AP266" s="0" t="n">
        <f aca="false">[1]Tables!N$13</f>
        <v>0.0782</v>
      </c>
      <c r="AQ266" s="0" t="n">
        <f aca="false">[1]Tables!O$13</f>
        <v>0.51</v>
      </c>
      <c r="AR266" s="0" t="n">
        <f aca="false">[1]Tables!P$13</f>
        <v>0.22</v>
      </c>
      <c r="AS266" s="0" t="n">
        <f aca="false">[1]Tables!Q$13</f>
        <v>0.011</v>
      </c>
      <c r="AT266" s="0" t="n">
        <f aca="false">(($B266+AO266)/(1-AP266))-($B266+AO266)</f>
        <v>-0.00424170101974399</v>
      </c>
      <c r="AU266" s="0" t="n">
        <f aca="false">AQ266+AR266+AS266</f>
        <v>0.741</v>
      </c>
      <c r="AW266" s="0" t="n">
        <f aca="false">[1]Tables!R$13</f>
        <v>0.0089</v>
      </c>
      <c r="AX266" s="0" t="n">
        <f aca="false">[1]Tables!S$13</f>
        <v>0.2176</v>
      </c>
      <c r="AY266" s="0" t="n">
        <f aca="false">[1]Tables!T$13</f>
        <v>0</v>
      </c>
      <c r="AZ266" s="0" t="n">
        <f aca="false">((B266+Z266)/(1-AW266))-(B266+Z266)</f>
        <v>0</v>
      </c>
      <c r="BA266" s="0" t="n">
        <f aca="false">AX266+AY266</f>
        <v>0.2176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0.96</v>
      </c>
      <c r="E267" s="0" t="n">
        <f aca="false">+[1]TETCO_TRANSCO!E267</f>
        <v>0.91</v>
      </c>
      <c r="F267" s="0" t="n">
        <f aca="false">+[1]TETCO_TRANSCO!F267</f>
        <v>0.05</v>
      </c>
      <c r="G267" s="0" t="n">
        <f aca="false">H267+I267</f>
        <v>1.2</v>
      </c>
      <c r="H267" s="0" t="n">
        <f aca="false">+E267</f>
        <v>0.91</v>
      </c>
      <c r="I267" s="0" t="n">
        <f aca="false">+F267+Q267</f>
        <v>0.29</v>
      </c>
      <c r="J267" s="0" t="n">
        <f aca="false">K267+L267</f>
        <v>0.96</v>
      </c>
      <c r="K267" s="0" t="n">
        <f aca="false">E267</f>
        <v>0.91</v>
      </c>
      <c r="L267" s="0" t="n">
        <f aca="false">F267</f>
        <v>0.05</v>
      </c>
      <c r="M267" s="0" t="n">
        <f aca="false">N267+O267</f>
        <v>1.2</v>
      </c>
      <c r="N267" s="0" t="n">
        <f aca="false">H267</f>
        <v>0.91</v>
      </c>
      <c r="O267" s="0" t="n">
        <f aca="false">I267</f>
        <v>0.29</v>
      </c>
      <c r="Q267" s="0" t="n">
        <f aca="false">VLOOKUP(MONTH(A267),tblMthAdj,2,FALSE())</f>
        <v>0.24</v>
      </c>
      <c r="AA267" s="0" t="n">
        <f aca="false">[1]Tables!E$14</f>
        <v>-0.05</v>
      </c>
      <c r="AB267" s="0" t="n">
        <f aca="false">[1]Tables!F$14</f>
        <v>0.0699</v>
      </c>
      <c r="AC267" s="0" t="n">
        <f aca="false">[1]Tables!G$14</f>
        <v>0.41</v>
      </c>
      <c r="AD267" s="0" t="n">
        <f aca="false">[1]Tables!H$14</f>
        <v>0.185</v>
      </c>
      <c r="AE267" s="0" t="n">
        <f aca="false">[1]Tables!I$14</f>
        <v>0.011</v>
      </c>
      <c r="AF267" s="0" t="n">
        <f aca="false">((B267+AA267)/(1-AB267))-(B267+AA267)</f>
        <v>-0.00375766046661649</v>
      </c>
      <c r="AG267" s="0" t="n">
        <f aca="false">AC267+AD267+AE267</f>
        <v>0.606</v>
      </c>
      <c r="AI267" s="0" t="n">
        <f aca="false">[1]Tables!J$14</f>
        <v>0.0128</v>
      </c>
      <c r="AJ267" s="0" t="n">
        <f aca="false">[1]Tables!K$14</f>
        <v>0.1848</v>
      </c>
      <c r="AK267" s="0" t="n">
        <f aca="false">[1]Tables!L$14</f>
        <v>0</v>
      </c>
      <c r="AL267" s="0" t="n">
        <f aca="false">((B267+L267)/(1-AI267))-(B267+L267)</f>
        <v>0.000648298217179905</v>
      </c>
      <c r="AM267" s="0" t="n">
        <f aca="false">AJ267+AK267</f>
        <v>0.1848</v>
      </c>
      <c r="AO267" s="0" t="n">
        <f aca="false">[1]Tables!M$14</f>
        <v>-0.05</v>
      </c>
      <c r="AP267" s="0" t="n">
        <f aca="false">[1]Tables!N$14</f>
        <v>0.0782</v>
      </c>
      <c r="AQ267" s="0" t="n">
        <f aca="false">[1]Tables!O$14</f>
        <v>0.51</v>
      </c>
      <c r="AR267" s="0" t="n">
        <f aca="false">[1]Tables!P$14</f>
        <v>0.22</v>
      </c>
      <c r="AS267" s="0" t="n">
        <f aca="false">[1]Tables!Q$14</f>
        <v>0.011</v>
      </c>
      <c r="AT267" s="0" t="n">
        <f aca="false">(($B267+AO267)/(1-AP267))-($B267+AO267)</f>
        <v>-0.00424170101974399</v>
      </c>
      <c r="AU267" s="0" t="n">
        <f aca="false">AQ267+AR267+AS267</f>
        <v>0.741</v>
      </c>
      <c r="AW267" s="0" t="n">
        <f aca="false">[1]Tables!R$14</f>
        <v>0.0089</v>
      </c>
      <c r="AX267" s="0" t="n">
        <f aca="false">[1]Tables!S$14</f>
        <v>0.2176</v>
      </c>
      <c r="AY267" s="0" t="n">
        <f aca="false">[1]Tables!T$14</f>
        <v>0</v>
      </c>
      <c r="AZ267" s="0" t="n">
        <f aca="false">((B267+Z267)/(1-AW267))-(B267+Z267)</f>
        <v>0</v>
      </c>
      <c r="BA267" s="0" t="n">
        <f aca="false">AX267+AY267</f>
        <v>0.2176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1.265</v>
      </c>
      <c r="E268" s="0" t="n">
        <f aca="false">+[1]TETCO_TRANSCO!E268</f>
        <v>1.215</v>
      </c>
      <c r="F268" s="0" t="n">
        <f aca="false">+[1]TETCO_TRANSCO!F268</f>
        <v>0.05</v>
      </c>
      <c r="G268" s="0" t="n">
        <f aca="false">H268+I268</f>
        <v>1.535</v>
      </c>
      <c r="H268" s="0" t="n">
        <f aca="false">+E268</f>
        <v>1.215</v>
      </c>
      <c r="I268" s="0" t="n">
        <f aca="false">+F268+Q268</f>
        <v>0.32</v>
      </c>
      <c r="J268" s="0" t="n">
        <f aca="false">K268+L268</f>
        <v>1.265</v>
      </c>
      <c r="K268" s="0" t="n">
        <f aca="false">E268</f>
        <v>1.215</v>
      </c>
      <c r="L268" s="0" t="n">
        <f aca="false">F268</f>
        <v>0.05</v>
      </c>
      <c r="M268" s="0" t="n">
        <f aca="false">N268+O268</f>
        <v>1.535</v>
      </c>
      <c r="N268" s="0" t="n">
        <f aca="false">H268</f>
        <v>1.215</v>
      </c>
      <c r="O268" s="0" t="n">
        <f aca="false">I268</f>
        <v>0.32</v>
      </c>
      <c r="Q268" s="0" t="n">
        <f aca="false">VLOOKUP(MONTH(A268),tblMthAdj,2,FALSE())</f>
        <v>0.27</v>
      </c>
      <c r="AA268" s="0" t="n">
        <f aca="false">[1]Tables!E$3</f>
        <v>-0.05</v>
      </c>
      <c r="AB268" s="0" t="n">
        <f aca="false">[1]Tables!F$3</f>
        <v>0.0699</v>
      </c>
      <c r="AC268" s="0" t="n">
        <f aca="false">[1]Tables!G$3</f>
        <v>0.41</v>
      </c>
      <c r="AD268" s="0" t="n">
        <f aca="false">[1]Tables!H$3</f>
        <v>0.185</v>
      </c>
      <c r="AE268" s="0" t="n">
        <f aca="false">[1]Tables!I$3</f>
        <v>0.011</v>
      </c>
      <c r="AF268" s="0" t="n">
        <f aca="false">((B268+AA268)/(1-AB268))-(B268+AA268)</f>
        <v>-0.00375766046661649</v>
      </c>
      <c r="AG268" s="0" t="n">
        <f aca="false">AC268+AD268+AE268</f>
        <v>0.606</v>
      </c>
      <c r="AI268" s="0" t="n">
        <f aca="false">[1]Tables!J$3</f>
        <v>0.0128</v>
      </c>
      <c r="AJ268" s="0" t="n">
        <f aca="false">[1]Tables!K$3</f>
        <v>0.1848</v>
      </c>
      <c r="AK268" s="0" t="n">
        <f aca="false">[1]Tables!L$3</f>
        <v>0</v>
      </c>
      <c r="AL268" s="0" t="n">
        <f aca="false">((B268+L268)/(1-AI268))-(B268+L268)</f>
        <v>0.000648298217179905</v>
      </c>
      <c r="AM268" s="0" t="n">
        <f aca="false">AJ268+AK268</f>
        <v>0.1848</v>
      </c>
      <c r="AO268" s="0" t="n">
        <f aca="false">[1]Tables!M$3</f>
        <v>-0.05</v>
      </c>
      <c r="AP268" s="0" t="n">
        <f aca="false">[1]Tables!N$3</f>
        <v>0.0782</v>
      </c>
      <c r="AQ268" s="0" t="n">
        <f aca="false">[1]Tables!O$3</f>
        <v>0.51</v>
      </c>
      <c r="AR268" s="0" t="n">
        <f aca="false">[1]Tables!P$3</f>
        <v>0.22</v>
      </c>
      <c r="AS268" s="0" t="n">
        <f aca="false">[1]Tables!Q$3</f>
        <v>0.011</v>
      </c>
      <c r="AT268" s="0" t="n">
        <f aca="false">(($B268+AO268)/(1-AP268))-($B268+AO268)</f>
        <v>-0.00424170101974399</v>
      </c>
      <c r="AU268" s="0" t="n">
        <f aca="false">AQ268+AR268+AS268</f>
        <v>0.741</v>
      </c>
      <c r="AW268" s="0" t="n">
        <f aca="false">[1]Tables!R$3</f>
        <v>0.0089</v>
      </c>
      <c r="AX268" s="0" t="n">
        <f aca="false">[1]Tables!S$3</f>
        <v>0.2176</v>
      </c>
      <c r="AY268" s="0" t="n">
        <f aca="false">[1]Tables!T$3</f>
        <v>0</v>
      </c>
      <c r="AZ268" s="0" t="n">
        <f aca="false">((B268+Z268)/(1-AW268))-(B268+Z268)</f>
        <v>0</v>
      </c>
      <c r="BA268" s="0" t="n">
        <f aca="false">AX268+AY268</f>
        <v>0.2176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1.265</v>
      </c>
      <c r="E269" s="0" t="n">
        <f aca="false">+[1]TETCO_TRANSCO!E269</f>
        <v>1.215</v>
      </c>
      <c r="F269" s="0" t="n">
        <f aca="false">+[1]TETCO_TRANSCO!F269</f>
        <v>0.05</v>
      </c>
      <c r="G269" s="0" t="n">
        <f aca="false">H269+I269</f>
        <v>1.535</v>
      </c>
      <c r="H269" s="0" t="n">
        <f aca="false">+E269</f>
        <v>1.215</v>
      </c>
      <c r="I269" s="0" t="n">
        <f aca="false">+F269+Q269</f>
        <v>0.32</v>
      </c>
      <c r="J269" s="0" t="n">
        <f aca="false">K269+L269</f>
        <v>1.265</v>
      </c>
      <c r="K269" s="0" t="n">
        <f aca="false">E269</f>
        <v>1.215</v>
      </c>
      <c r="L269" s="0" t="n">
        <f aca="false">F269</f>
        <v>0.05</v>
      </c>
      <c r="M269" s="0" t="n">
        <f aca="false">N269+O269</f>
        <v>1.535</v>
      </c>
      <c r="N269" s="0" t="n">
        <f aca="false">H269</f>
        <v>1.215</v>
      </c>
      <c r="O269" s="0" t="n">
        <f aca="false">I269</f>
        <v>0.32</v>
      </c>
      <c r="Q269" s="0" t="n">
        <f aca="false">VLOOKUP(MONTH(A269),tblMthAdj,2,FALSE())</f>
        <v>0.27</v>
      </c>
      <c r="AA269" s="0" t="n">
        <f aca="false">[1]Tables!E$4</f>
        <v>-0.05</v>
      </c>
      <c r="AB269" s="0" t="n">
        <f aca="false">[1]Tables!F$4</f>
        <v>0.0699</v>
      </c>
      <c r="AC269" s="0" t="n">
        <f aca="false">[1]Tables!G$4</f>
        <v>0.41</v>
      </c>
      <c r="AD269" s="0" t="n">
        <f aca="false">[1]Tables!H$4</f>
        <v>0.185</v>
      </c>
      <c r="AE269" s="0" t="n">
        <f aca="false">[1]Tables!I$4</f>
        <v>0.011</v>
      </c>
      <c r="AF269" s="0" t="n">
        <f aca="false">((B269+AA269)/(1-AB269))-(B269+AA269)</f>
        <v>-0.00375766046661649</v>
      </c>
      <c r="AG269" s="0" t="n">
        <f aca="false">AC269+AD269+AE269</f>
        <v>0.606</v>
      </c>
      <c r="AI269" s="0" t="n">
        <f aca="false">[1]Tables!J$4</f>
        <v>0.0128</v>
      </c>
      <c r="AJ269" s="0" t="n">
        <f aca="false">[1]Tables!K$4</f>
        <v>0.1848</v>
      </c>
      <c r="AK269" s="0" t="n">
        <f aca="false">[1]Tables!L$4</f>
        <v>0</v>
      </c>
      <c r="AL269" s="0" t="n">
        <f aca="false">((B269+L269)/(1-AI269))-(B269+L269)</f>
        <v>0.000648298217179905</v>
      </c>
      <c r="AM269" s="0" t="n">
        <f aca="false">AJ269+AK269</f>
        <v>0.1848</v>
      </c>
      <c r="AO269" s="0" t="n">
        <f aca="false">[1]Tables!M$4</f>
        <v>-0.05</v>
      </c>
      <c r="AP269" s="0" t="n">
        <f aca="false">[1]Tables!N$4</f>
        <v>0.0782</v>
      </c>
      <c r="AQ269" s="0" t="n">
        <f aca="false">[1]Tables!O$4</f>
        <v>0.51</v>
      </c>
      <c r="AR269" s="0" t="n">
        <f aca="false">[1]Tables!P$4</f>
        <v>0.22</v>
      </c>
      <c r="AS269" s="0" t="n">
        <f aca="false">[1]Tables!Q$4</f>
        <v>0.011</v>
      </c>
      <c r="AT269" s="0" t="n">
        <f aca="false">(($B269+AO269)/(1-AP269))-($B269+AO269)</f>
        <v>-0.00424170101974399</v>
      </c>
      <c r="AU269" s="0" t="n">
        <f aca="false">AQ269+AR269+AS269</f>
        <v>0.741</v>
      </c>
      <c r="AW269" s="0" t="n">
        <f aca="false">[1]Tables!R$4</f>
        <v>0.0089</v>
      </c>
      <c r="AX269" s="0" t="n">
        <f aca="false">[1]Tables!S$4</f>
        <v>0.2176</v>
      </c>
      <c r="AY269" s="0" t="n">
        <f aca="false">[1]Tables!T$4</f>
        <v>0</v>
      </c>
      <c r="AZ269" s="0" t="n">
        <f aca="false">((B269+Z269)/(1-AW269))-(B269+Z269)</f>
        <v>0</v>
      </c>
      <c r="BA269" s="0" t="n">
        <f aca="false">AX269+AY269</f>
        <v>0.2176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0.705</v>
      </c>
      <c r="E270" s="0" t="n">
        <f aca="false">+[1]TETCO_TRANSCO!E270</f>
        <v>0.655</v>
      </c>
      <c r="F270" s="0" t="n">
        <f aca="false">+[1]TETCO_TRANSCO!F270</f>
        <v>0.05</v>
      </c>
      <c r="G270" s="0" t="n">
        <f aca="false">H270+I270</f>
        <v>0.805</v>
      </c>
      <c r="H270" s="0" t="n">
        <f aca="false">+E270</f>
        <v>0.655</v>
      </c>
      <c r="I270" s="0" t="n">
        <f aca="false">+F270+Q270</f>
        <v>0.15</v>
      </c>
      <c r="J270" s="0" t="n">
        <f aca="false">K270+L270</f>
        <v>0.705</v>
      </c>
      <c r="K270" s="0" t="n">
        <f aca="false">E270</f>
        <v>0.655</v>
      </c>
      <c r="L270" s="0" t="n">
        <f aca="false">F270</f>
        <v>0.05</v>
      </c>
      <c r="M270" s="0" t="n">
        <f aca="false">N270+O270</f>
        <v>0.805</v>
      </c>
      <c r="N270" s="0" t="n">
        <f aca="false">H270</f>
        <v>0.655</v>
      </c>
      <c r="O270" s="0" t="n">
        <f aca="false">I270</f>
        <v>0.15</v>
      </c>
      <c r="Q270" s="0" t="n">
        <f aca="false">VLOOKUP(MONTH(A270),tblMthAdj,2,FALSE())</f>
        <v>0.1</v>
      </c>
      <c r="AA270" s="0" t="n">
        <f aca="false">[1]Tables!E$5</f>
        <v>-0.05</v>
      </c>
      <c r="AB270" s="0" t="n">
        <f aca="false">[1]Tables!F$5</f>
        <v>0.0699</v>
      </c>
      <c r="AC270" s="0" t="n">
        <f aca="false">[1]Tables!G$5</f>
        <v>0.41</v>
      </c>
      <c r="AD270" s="0" t="n">
        <f aca="false">[1]Tables!H$5</f>
        <v>0.185</v>
      </c>
      <c r="AE270" s="0" t="n">
        <f aca="false">[1]Tables!I$5</f>
        <v>0.011</v>
      </c>
      <c r="AF270" s="0" t="n">
        <f aca="false">((B270+AA270)/(1-AB270))-(B270+AA270)</f>
        <v>-0.00375766046661649</v>
      </c>
      <c r="AG270" s="0" t="n">
        <f aca="false">AC270+AD270+AE270</f>
        <v>0.606</v>
      </c>
      <c r="AI270" s="0" t="n">
        <f aca="false">[1]Tables!J$5</f>
        <v>0.0128</v>
      </c>
      <c r="AJ270" s="0" t="n">
        <f aca="false">[1]Tables!K$5</f>
        <v>0.1848</v>
      </c>
      <c r="AK270" s="0" t="n">
        <f aca="false">[1]Tables!L$5</f>
        <v>0</v>
      </c>
      <c r="AL270" s="0" t="n">
        <f aca="false">((B270+L270)/(1-AI270))-(B270+L270)</f>
        <v>0.000648298217179905</v>
      </c>
      <c r="AM270" s="0" t="n">
        <f aca="false">AJ270+AK270</f>
        <v>0.1848</v>
      </c>
      <c r="AO270" s="0" t="n">
        <f aca="false">[1]Tables!M$5</f>
        <v>-0.05</v>
      </c>
      <c r="AP270" s="0" t="n">
        <f aca="false">[1]Tables!N$5</f>
        <v>0.0782</v>
      </c>
      <c r="AQ270" s="0" t="n">
        <f aca="false">[1]Tables!O$5</f>
        <v>0.51</v>
      </c>
      <c r="AR270" s="0" t="n">
        <f aca="false">[1]Tables!P$5</f>
        <v>0.22</v>
      </c>
      <c r="AS270" s="0" t="n">
        <f aca="false">[1]Tables!Q$5</f>
        <v>0.011</v>
      </c>
      <c r="AT270" s="0" t="n">
        <f aca="false">(($B270+AO270)/(1-AP270))-($B270+AO270)</f>
        <v>-0.00424170101974399</v>
      </c>
      <c r="AU270" s="0" t="n">
        <f aca="false">AQ270+AR270+AS270</f>
        <v>0.741</v>
      </c>
      <c r="AW270" s="0" t="n">
        <f aca="false">[1]Tables!R$5</f>
        <v>0.0089</v>
      </c>
      <c r="AX270" s="0" t="n">
        <f aca="false">[1]Tables!S$5</f>
        <v>0.2176</v>
      </c>
      <c r="AY270" s="0" t="n">
        <f aca="false">[1]Tables!T$5</f>
        <v>0</v>
      </c>
      <c r="AZ270" s="0" t="n">
        <f aca="false">((B270+Z270)/(1-AW270))-(B270+Z270)</f>
        <v>0</v>
      </c>
      <c r="BA270" s="0" t="n">
        <f aca="false">AX270+AY270</f>
        <v>0.2176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0.455</v>
      </c>
      <c r="E271" s="0" t="n">
        <f aca="false">+[1]TETCO_TRANSCO!E271</f>
        <v>0.435</v>
      </c>
      <c r="F271" s="0" t="n">
        <f aca="false">+[1]TETCO_TRANSCO!F271</f>
        <v>0.02</v>
      </c>
      <c r="G271" s="0" t="n">
        <f aca="false">H271+I271</f>
        <v>0.485</v>
      </c>
      <c r="H271" s="0" t="n">
        <f aca="false">+E271</f>
        <v>0.435</v>
      </c>
      <c r="I271" s="0" t="n">
        <f aca="false">+F271+Q271</f>
        <v>0.05</v>
      </c>
      <c r="J271" s="0" t="n">
        <f aca="false">K271+L271</f>
        <v>0.455</v>
      </c>
      <c r="K271" s="0" t="n">
        <f aca="false">E271</f>
        <v>0.435</v>
      </c>
      <c r="L271" s="0" t="n">
        <f aca="false">F271</f>
        <v>0.02</v>
      </c>
      <c r="M271" s="0" t="n">
        <f aca="false">N271+O271</f>
        <v>0.485</v>
      </c>
      <c r="N271" s="0" t="n">
        <f aca="false">H271</f>
        <v>0.435</v>
      </c>
      <c r="O271" s="0" t="n">
        <f aca="false">I271</f>
        <v>0.05</v>
      </c>
      <c r="Q271" s="0" t="n">
        <f aca="false">VLOOKUP(MONTH(A271),tblMthAdj,2,FALSE())</f>
        <v>0.03</v>
      </c>
      <c r="AA271" s="0" t="n">
        <f aca="false">[1]Tables!E$6</f>
        <v>-0.07</v>
      </c>
      <c r="AB271" s="0" t="n">
        <f aca="false">[1]Tables!F$6</f>
        <v>0.0597</v>
      </c>
      <c r="AC271" s="0" t="n">
        <f aca="false">[1]Tables!G$6</f>
        <v>0.04</v>
      </c>
      <c r="AD271" s="0" t="n">
        <f aca="false">[1]Tables!H$6</f>
        <v>0.185</v>
      </c>
      <c r="AE271" s="0" t="n">
        <f aca="false">[1]Tables!I$6</f>
        <v>0.011</v>
      </c>
      <c r="AF271" s="0" t="n">
        <f aca="false">((B271+AA271)/(1-AB271))-(B271+AA271)</f>
        <v>-0.00444432627884718</v>
      </c>
      <c r="AG271" s="0" t="n">
        <f aca="false">AC271+AD271+AE271</f>
        <v>0.236</v>
      </c>
      <c r="AI271" s="0" t="n">
        <f aca="false">[1]Tables!J$6</f>
        <v>0</v>
      </c>
      <c r="AJ271" s="0" t="n">
        <f aca="false">[1]Tables!K$6</f>
        <v>0</v>
      </c>
      <c r="AK271" s="0" t="n">
        <f aca="false">[1]Tables!L$6</f>
        <v>0</v>
      </c>
      <c r="AL271" s="0" t="n">
        <f aca="false">((B271+L271)/(1-AI271))-(B271+L271)</f>
        <v>0</v>
      </c>
      <c r="AM271" s="0" t="n">
        <f aca="false">AJ271+AK271</f>
        <v>0</v>
      </c>
      <c r="AO271" s="0" t="n">
        <f aca="false">[1]Tables!M$6</f>
        <v>-0.07</v>
      </c>
      <c r="AP271" s="0" t="n">
        <f aca="false">[1]Tables!N$6</f>
        <v>0.0667</v>
      </c>
      <c r="AQ271" s="0" t="n">
        <f aca="false">[1]Tables!O$6</f>
        <v>0.04</v>
      </c>
      <c r="AR271" s="0" t="n">
        <f aca="false">[1]Tables!P$6</f>
        <v>0.22</v>
      </c>
      <c r="AS271" s="0" t="n">
        <f aca="false">[1]Tables!Q$6</f>
        <v>0.011</v>
      </c>
      <c r="AT271" s="0" t="n">
        <f aca="false">(($B271+AO271)/(1-AP271))-($B271+AO271)</f>
        <v>-0.00500267866709525</v>
      </c>
      <c r="AU271" s="0" t="n">
        <f aca="false">AQ271+AR271+AS271</f>
        <v>0.271</v>
      </c>
      <c r="AW271" s="0" t="n">
        <f aca="false">[1]Tables!R$6</f>
        <v>0</v>
      </c>
      <c r="AX271" s="0" t="n">
        <f aca="false">[1]Tables!S$6</f>
        <v>0</v>
      </c>
      <c r="AY271" s="0" t="n">
        <f aca="false">[1]Tables!T$6</f>
        <v>0</v>
      </c>
      <c r="AZ271" s="0" t="n">
        <f aca="false">((B271+Z271)/(1-AW271))-(B271+Z271)</f>
        <v>0</v>
      </c>
      <c r="BA271" s="0" t="n">
        <f aca="false">AX271+AY271</f>
        <v>0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0.405</v>
      </c>
      <c r="E272" s="0" t="n">
        <f aca="false">+[1]TETCO_TRANSCO!E272</f>
        <v>0.385</v>
      </c>
      <c r="F272" s="0" t="n">
        <f aca="false">+[1]TETCO_TRANSCO!F272</f>
        <v>0.02</v>
      </c>
      <c r="G272" s="0" t="n">
        <f aca="false">H272+I272</f>
        <v>0.435</v>
      </c>
      <c r="H272" s="0" t="n">
        <f aca="false">+E272</f>
        <v>0.385</v>
      </c>
      <c r="I272" s="0" t="n">
        <f aca="false">+F272+Q272</f>
        <v>0.05</v>
      </c>
      <c r="J272" s="0" t="n">
        <f aca="false">K272+L272</f>
        <v>0.405</v>
      </c>
      <c r="K272" s="0" t="n">
        <f aca="false">E272</f>
        <v>0.385</v>
      </c>
      <c r="L272" s="0" t="n">
        <f aca="false">F272</f>
        <v>0.02</v>
      </c>
      <c r="M272" s="0" t="n">
        <f aca="false">N272+O272</f>
        <v>0.435</v>
      </c>
      <c r="N272" s="0" t="n">
        <f aca="false">H272</f>
        <v>0.385</v>
      </c>
      <c r="O272" s="0" t="n">
        <f aca="false">I272</f>
        <v>0.05</v>
      </c>
      <c r="Q272" s="0" t="n">
        <f aca="false">VLOOKUP(MONTH(A272),tblMthAdj,2,FALSE())</f>
        <v>0.03</v>
      </c>
      <c r="AA272" s="0" t="n">
        <f aca="false">[1]Tables!E$7</f>
        <v>-0.07</v>
      </c>
      <c r="AB272" s="0" t="n">
        <f aca="false">[1]Tables!F$7</f>
        <v>0.0597</v>
      </c>
      <c r="AC272" s="0" t="n">
        <f aca="false">[1]Tables!G$7</f>
        <v>0.02</v>
      </c>
      <c r="AD272" s="0" t="n">
        <f aca="false">[1]Tables!H$7</f>
        <v>0.185</v>
      </c>
      <c r="AE272" s="0" t="n">
        <f aca="false">[1]Tables!I$7</f>
        <v>0.011</v>
      </c>
      <c r="AF272" s="0" t="n">
        <f aca="false">((B272+AA272)/(1-AB272))-(B272+AA272)</f>
        <v>-0.00444432627884718</v>
      </c>
      <c r="AG272" s="0" t="n">
        <f aca="false">AC272+AD272+AE272</f>
        <v>0.216</v>
      </c>
      <c r="AI272" s="0" t="n">
        <f aca="false">[1]Tables!J$7</f>
        <v>0</v>
      </c>
      <c r="AJ272" s="0" t="n">
        <f aca="false">[1]Tables!K$7</f>
        <v>0</v>
      </c>
      <c r="AK272" s="0" t="n">
        <f aca="false">[1]Tables!L$7</f>
        <v>0</v>
      </c>
      <c r="AL272" s="0" t="n">
        <f aca="false">((B272+L272)/(1-AI272))-(B272+L272)</f>
        <v>0</v>
      </c>
      <c r="AM272" s="0" t="n">
        <f aca="false">AJ272+AK272</f>
        <v>0</v>
      </c>
      <c r="AO272" s="0" t="n">
        <f aca="false">[1]Tables!M$7</f>
        <v>-0.07</v>
      </c>
      <c r="AP272" s="0" t="n">
        <f aca="false">[1]Tables!N$7</f>
        <v>0.0667</v>
      </c>
      <c r="AQ272" s="0" t="n">
        <f aca="false">[1]Tables!O$7</f>
        <v>0.02</v>
      </c>
      <c r="AR272" s="0" t="n">
        <f aca="false">[1]Tables!P$7</f>
        <v>0.22</v>
      </c>
      <c r="AS272" s="0" t="n">
        <f aca="false">[1]Tables!Q$7</f>
        <v>0.011</v>
      </c>
      <c r="AT272" s="0" t="n">
        <f aca="false">(($B272+AO272)/(1-AP272))-($B272+AO272)</f>
        <v>-0.00500267866709525</v>
      </c>
      <c r="AU272" s="0" t="n">
        <f aca="false">AQ272+AR272+AS272</f>
        <v>0.251</v>
      </c>
      <c r="AW272" s="0" t="n">
        <f aca="false">[1]Tables!R$7</f>
        <v>0</v>
      </c>
      <c r="AX272" s="0" t="n">
        <f aca="false">[1]Tables!S$7</f>
        <v>0</v>
      </c>
      <c r="AY272" s="0" t="n">
        <f aca="false">[1]Tables!T$7</f>
        <v>0</v>
      </c>
      <c r="AZ272" s="0" t="n">
        <f aca="false">((B272+Z272)/(1-AW272))-(B272+Z272)</f>
        <v>0</v>
      </c>
      <c r="BA272" s="0" t="n">
        <f aca="false">AX272+AY272</f>
        <v>0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0.405</v>
      </c>
      <c r="E273" s="0" t="n">
        <f aca="false">+[1]TETCO_TRANSCO!E273</f>
        <v>0.385</v>
      </c>
      <c r="F273" s="0" t="n">
        <f aca="false">+[1]TETCO_TRANSCO!F273</f>
        <v>0.02</v>
      </c>
      <c r="G273" s="0" t="n">
        <f aca="false">H273+I273</f>
        <v>0.445</v>
      </c>
      <c r="H273" s="0" t="n">
        <f aca="false">+E273</f>
        <v>0.385</v>
      </c>
      <c r="I273" s="0" t="n">
        <f aca="false">+F273+Q273</f>
        <v>0.06</v>
      </c>
      <c r="J273" s="0" t="n">
        <f aca="false">K273+L273</f>
        <v>0.405</v>
      </c>
      <c r="K273" s="0" t="n">
        <f aca="false">E273</f>
        <v>0.385</v>
      </c>
      <c r="L273" s="0" t="n">
        <f aca="false">F273</f>
        <v>0.02</v>
      </c>
      <c r="M273" s="0" t="n">
        <f aca="false">N273+O273</f>
        <v>0.445</v>
      </c>
      <c r="N273" s="0" t="n">
        <f aca="false">H273</f>
        <v>0.385</v>
      </c>
      <c r="O273" s="0" t="n">
        <f aca="false">I273</f>
        <v>0.06</v>
      </c>
      <c r="Q273" s="0" t="n">
        <f aca="false">VLOOKUP(MONTH(A273),tblMthAdj,2,FALSE())</f>
        <v>0.04</v>
      </c>
      <c r="AA273" s="0" t="n">
        <f aca="false">[1]Tables!E$8</f>
        <v>-0.07</v>
      </c>
      <c r="AB273" s="0" t="n">
        <f aca="false">[1]Tables!F$8</f>
        <v>0.0597</v>
      </c>
      <c r="AC273" s="0" t="n">
        <f aca="false">[1]Tables!G$8</f>
        <v>0.02</v>
      </c>
      <c r="AD273" s="0" t="n">
        <f aca="false">[1]Tables!H$8</f>
        <v>0.185</v>
      </c>
      <c r="AE273" s="0" t="n">
        <f aca="false">[1]Tables!I$8</f>
        <v>0.011</v>
      </c>
      <c r="AF273" s="0" t="n">
        <f aca="false">((B273+AA273)/(1-AB273))-(B273+AA273)</f>
        <v>-0.00444432627884718</v>
      </c>
      <c r="AG273" s="0" t="n">
        <f aca="false">AC273+AD273+AE273</f>
        <v>0.216</v>
      </c>
      <c r="AI273" s="0" t="n">
        <f aca="false">[1]Tables!J$8</f>
        <v>0</v>
      </c>
      <c r="AJ273" s="0" t="n">
        <f aca="false">[1]Tables!K$8</f>
        <v>0</v>
      </c>
      <c r="AK273" s="0" t="n">
        <f aca="false">[1]Tables!L$8</f>
        <v>0</v>
      </c>
      <c r="AL273" s="0" t="n">
        <f aca="false">((B273+L273)/(1-AI273))-(B273+L273)</f>
        <v>0</v>
      </c>
      <c r="AM273" s="0" t="n">
        <f aca="false">AJ273+AK273</f>
        <v>0</v>
      </c>
      <c r="AO273" s="0" t="n">
        <f aca="false">[1]Tables!M$8</f>
        <v>-0.07</v>
      </c>
      <c r="AP273" s="0" t="n">
        <f aca="false">[1]Tables!N$8</f>
        <v>0.0667</v>
      </c>
      <c r="AQ273" s="0" t="n">
        <f aca="false">[1]Tables!O$8</f>
        <v>0.02</v>
      </c>
      <c r="AR273" s="0" t="n">
        <f aca="false">[1]Tables!P$8</f>
        <v>0.22</v>
      </c>
      <c r="AS273" s="0" t="n">
        <f aca="false">[1]Tables!Q$8</f>
        <v>0.011</v>
      </c>
      <c r="AT273" s="0" t="n">
        <f aca="false">(($B273+AO273)/(1-AP273))-($B273+AO273)</f>
        <v>-0.00500267866709525</v>
      </c>
      <c r="AU273" s="0" t="n">
        <f aca="false">AQ273+AR273+AS273</f>
        <v>0.251</v>
      </c>
      <c r="AW273" s="0" t="n">
        <f aca="false">[1]Tables!R$8</f>
        <v>0</v>
      </c>
      <c r="AX273" s="0" t="n">
        <f aca="false">[1]Tables!S$8</f>
        <v>0</v>
      </c>
      <c r="AY273" s="0" t="n">
        <f aca="false">[1]Tables!T$8</f>
        <v>0</v>
      </c>
      <c r="AZ273" s="0" t="n">
        <f aca="false">((B273+Z273)/(1-AW273))-(B273+Z273)</f>
        <v>0</v>
      </c>
      <c r="BA273" s="0" t="n">
        <f aca="false">AX273+AY273</f>
        <v>0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0.4175</v>
      </c>
      <c r="E274" s="0" t="n">
        <f aca="false">+[1]TETCO_TRANSCO!E274</f>
        <v>0.3975</v>
      </c>
      <c r="F274" s="0" t="n">
        <f aca="false">+[1]TETCO_TRANSCO!F274</f>
        <v>0.02</v>
      </c>
      <c r="G274" s="0" t="n">
        <f aca="false">H274+I274</f>
        <v>0.4675</v>
      </c>
      <c r="H274" s="0" t="n">
        <f aca="false">+E274</f>
        <v>0.3975</v>
      </c>
      <c r="I274" s="0" t="n">
        <f aca="false">+F274+Q274</f>
        <v>0.07</v>
      </c>
      <c r="J274" s="0" t="n">
        <f aca="false">K274+L274</f>
        <v>0.4175</v>
      </c>
      <c r="K274" s="0" t="n">
        <f aca="false">E274</f>
        <v>0.3975</v>
      </c>
      <c r="L274" s="0" t="n">
        <f aca="false">F274</f>
        <v>0.02</v>
      </c>
      <c r="M274" s="0" t="n">
        <f aca="false">N274+O274</f>
        <v>0.4675</v>
      </c>
      <c r="N274" s="0" t="n">
        <f aca="false">H274</f>
        <v>0.3975</v>
      </c>
      <c r="O274" s="0" t="n">
        <f aca="false">I274</f>
        <v>0.07</v>
      </c>
      <c r="Q274" s="0" t="n">
        <f aca="false">VLOOKUP(MONTH(A274),tblMthAdj,2,FALSE())</f>
        <v>0.05</v>
      </c>
      <c r="AA274" s="0" t="n">
        <f aca="false">[1]Tables!E$9</f>
        <v>-0.07</v>
      </c>
      <c r="AB274" s="0" t="n">
        <f aca="false">[1]Tables!F$9</f>
        <v>0.0597</v>
      </c>
      <c r="AC274" s="0" t="n">
        <f aca="false">[1]Tables!G$9</f>
        <v>0.02</v>
      </c>
      <c r="AD274" s="0" t="n">
        <f aca="false">[1]Tables!H$9</f>
        <v>0.185</v>
      </c>
      <c r="AE274" s="0" t="n">
        <f aca="false">[1]Tables!I$9</f>
        <v>0.011</v>
      </c>
      <c r="AF274" s="0" t="n">
        <f aca="false">((B274+AA274)/(1-AB274))-(B274+AA274)</f>
        <v>-0.00444432627884718</v>
      </c>
      <c r="AG274" s="0" t="n">
        <f aca="false">AC274+AD274+AE274</f>
        <v>0.216</v>
      </c>
      <c r="AI274" s="0" t="n">
        <f aca="false">[1]Tables!J$9</f>
        <v>0</v>
      </c>
      <c r="AJ274" s="0" t="n">
        <f aca="false">[1]Tables!K$9</f>
        <v>0</v>
      </c>
      <c r="AK274" s="0" t="n">
        <f aca="false">[1]Tables!L$9</f>
        <v>0</v>
      </c>
      <c r="AL274" s="0" t="n">
        <f aca="false">((B274+L274)/(1-AI274))-(B274+L274)</f>
        <v>0</v>
      </c>
      <c r="AM274" s="0" t="n">
        <f aca="false">AJ274+AK274</f>
        <v>0</v>
      </c>
      <c r="AO274" s="0" t="n">
        <f aca="false">[1]Tables!M$9</f>
        <v>-0.07</v>
      </c>
      <c r="AP274" s="0" t="n">
        <f aca="false">[1]Tables!N$9</f>
        <v>0.0667</v>
      </c>
      <c r="AQ274" s="0" t="n">
        <f aca="false">[1]Tables!O$9</f>
        <v>0.02</v>
      </c>
      <c r="AR274" s="0" t="n">
        <f aca="false">[1]Tables!P$9</f>
        <v>0.22</v>
      </c>
      <c r="AS274" s="0" t="n">
        <f aca="false">[1]Tables!Q$9</f>
        <v>0.011</v>
      </c>
      <c r="AT274" s="0" t="n">
        <f aca="false">(($B274+AO274)/(1-AP274))-($B274+AO274)</f>
        <v>-0.00500267866709525</v>
      </c>
      <c r="AU274" s="0" t="n">
        <f aca="false">AQ274+AR274+AS274</f>
        <v>0.251</v>
      </c>
      <c r="AW274" s="0" t="n">
        <f aca="false">[1]Tables!R$9</f>
        <v>0</v>
      </c>
      <c r="AX274" s="0" t="n">
        <f aca="false">[1]Tables!S$9</f>
        <v>0</v>
      </c>
      <c r="AY274" s="0" t="n">
        <f aca="false">[1]Tables!T$9</f>
        <v>0</v>
      </c>
      <c r="AZ274" s="0" t="n">
        <f aca="false">((B274+Z274)/(1-AW274))-(B274+Z274)</f>
        <v>0</v>
      </c>
      <c r="BA274" s="0" t="n">
        <f aca="false">AX274+AY274</f>
        <v>0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0.42</v>
      </c>
      <c r="E275" s="0" t="n">
        <f aca="false">+[1]TETCO_TRANSCO!E275</f>
        <v>0.4</v>
      </c>
      <c r="F275" s="0" t="n">
        <f aca="false">+[1]TETCO_TRANSCO!F275</f>
        <v>0.02</v>
      </c>
      <c r="G275" s="0" t="n">
        <f aca="false">H275+I275</f>
        <v>0.47</v>
      </c>
      <c r="H275" s="0" t="n">
        <f aca="false">+E275</f>
        <v>0.4</v>
      </c>
      <c r="I275" s="0" t="n">
        <f aca="false">+F275+Q275</f>
        <v>0.07</v>
      </c>
      <c r="J275" s="0" t="n">
        <f aca="false">K275+L275</f>
        <v>0.42</v>
      </c>
      <c r="K275" s="0" t="n">
        <f aca="false">E275</f>
        <v>0.4</v>
      </c>
      <c r="L275" s="0" t="n">
        <f aca="false">F275</f>
        <v>0.02</v>
      </c>
      <c r="M275" s="0" t="n">
        <f aca="false">N275+O275</f>
        <v>0.47</v>
      </c>
      <c r="N275" s="0" t="n">
        <f aca="false">H275</f>
        <v>0.4</v>
      </c>
      <c r="O275" s="0" t="n">
        <f aca="false">I275</f>
        <v>0.07</v>
      </c>
      <c r="Q275" s="0" t="n">
        <f aca="false">VLOOKUP(MONTH(A275),tblMthAdj,2,FALSE())</f>
        <v>0.05</v>
      </c>
      <c r="AA275" s="0" t="n">
        <f aca="false">[1]Tables!E$10</f>
        <v>-0.07</v>
      </c>
      <c r="AB275" s="0" t="n">
        <f aca="false">[1]Tables!F$10</f>
        <v>0.0597</v>
      </c>
      <c r="AC275" s="0" t="n">
        <f aca="false">[1]Tables!G$10</f>
        <v>0.02</v>
      </c>
      <c r="AD275" s="0" t="n">
        <f aca="false">[1]Tables!H$10</f>
        <v>0.185</v>
      </c>
      <c r="AE275" s="0" t="n">
        <f aca="false">[1]Tables!I$10</f>
        <v>0.011</v>
      </c>
      <c r="AF275" s="0" t="n">
        <f aca="false">((B275+AA275)/(1-AB275))-(B275+AA275)</f>
        <v>-0.00444432627884718</v>
      </c>
      <c r="AG275" s="0" t="n">
        <f aca="false">AC275+AD275+AE275</f>
        <v>0.216</v>
      </c>
      <c r="AI275" s="0" t="n">
        <f aca="false">[1]Tables!J$10</f>
        <v>0</v>
      </c>
      <c r="AJ275" s="0" t="n">
        <f aca="false">[1]Tables!K$10</f>
        <v>0</v>
      </c>
      <c r="AK275" s="0" t="n">
        <f aca="false">[1]Tables!L$10</f>
        <v>0</v>
      </c>
      <c r="AL275" s="0" t="n">
        <f aca="false">((B275+L275)/(1-AI275))-(B275+L275)</f>
        <v>0</v>
      </c>
      <c r="AM275" s="0" t="n">
        <f aca="false">AJ275+AK275</f>
        <v>0</v>
      </c>
      <c r="AO275" s="0" t="n">
        <f aca="false">[1]Tables!M$10</f>
        <v>-0.07</v>
      </c>
      <c r="AP275" s="0" t="n">
        <f aca="false">[1]Tables!N$10</f>
        <v>0.0667</v>
      </c>
      <c r="AQ275" s="0" t="n">
        <f aca="false">[1]Tables!O$10</f>
        <v>0.02</v>
      </c>
      <c r="AR275" s="0" t="n">
        <f aca="false">[1]Tables!P$10</f>
        <v>0.22</v>
      </c>
      <c r="AS275" s="0" t="n">
        <f aca="false">[1]Tables!Q$10</f>
        <v>0.011</v>
      </c>
      <c r="AT275" s="0" t="n">
        <f aca="false">(($B275+AO275)/(1-AP275))-($B275+AO275)</f>
        <v>-0.00500267866709525</v>
      </c>
      <c r="AU275" s="0" t="n">
        <f aca="false">AQ275+AR275+AS275</f>
        <v>0.251</v>
      </c>
      <c r="AW275" s="0" t="n">
        <f aca="false">[1]Tables!R$10</f>
        <v>0</v>
      </c>
      <c r="AX275" s="0" t="n">
        <f aca="false">[1]Tables!S$10</f>
        <v>0</v>
      </c>
      <c r="AY275" s="0" t="n">
        <f aca="false">[1]Tables!T$10</f>
        <v>0</v>
      </c>
      <c r="AZ275" s="0" t="n">
        <f aca="false">((B275+Z275)/(1-AW275))-(B275+Z275)</f>
        <v>0</v>
      </c>
      <c r="BA275" s="0" t="n">
        <f aca="false">AX275+AY275</f>
        <v>0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0.4175</v>
      </c>
      <c r="E276" s="0" t="n">
        <f aca="false">+[1]TETCO_TRANSCO!E276</f>
        <v>0.3975</v>
      </c>
      <c r="F276" s="0" t="n">
        <f aca="false">+[1]TETCO_TRANSCO!F276</f>
        <v>0.02</v>
      </c>
      <c r="G276" s="0" t="n">
        <f aca="false">H276+I276</f>
        <v>0.4475</v>
      </c>
      <c r="H276" s="0" t="n">
        <f aca="false">+E276</f>
        <v>0.3975</v>
      </c>
      <c r="I276" s="0" t="n">
        <f aca="false">+F276+Q276</f>
        <v>0.05</v>
      </c>
      <c r="J276" s="0" t="n">
        <f aca="false">K276+L276</f>
        <v>0.4175</v>
      </c>
      <c r="K276" s="0" t="n">
        <f aca="false">E276</f>
        <v>0.3975</v>
      </c>
      <c r="L276" s="0" t="n">
        <f aca="false">F276</f>
        <v>0.02</v>
      </c>
      <c r="M276" s="0" t="n">
        <f aca="false">N276+O276</f>
        <v>0.4475</v>
      </c>
      <c r="N276" s="0" t="n">
        <f aca="false">H276</f>
        <v>0.3975</v>
      </c>
      <c r="O276" s="0" t="n">
        <f aca="false">I276</f>
        <v>0.05</v>
      </c>
      <c r="Q276" s="0" t="n">
        <f aca="false">VLOOKUP(MONTH(A276),tblMthAdj,2,FALSE())</f>
        <v>0.03</v>
      </c>
      <c r="AA276" s="0" t="n">
        <f aca="false">[1]Tables!E$11</f>
        <v>-0.07</v>
      </c>
      <c r="AB276" s="0" t="n">
        <f aca="false">[1]Tables!F$11</f>
        <v>0.0597</v>
      </c>
      <c r="AC276" s="0" t="n">
        <f aca="false">[1]Tables!G$11</f>
        <v>0.02</v>
      </c>
      <c r="AD276" s="0" t="n">
        <f aca="false">[1]Tables!H$11</f>
        <v>0.185</v>
      </c>
      <c r="AE276" s="0" t="n">
        <f aca="false">[1]Tables!I$11</f>
        <v>0.011</v>
      </c>
      <c r="AF276" s="0" t="n">
        <f aca="false">((B276+AA276)/(1-AB276))-(B276+AA276)</f>
        <v>-0.00444432627884718</v>
      </c>
      <c r="AG276" s="0" t="n">
        <f aca="false">AC276+AD276+AE276</f>
        <v>0.216</v>
      </c>
      <c r="AI276" s="0" t="n">
        <f aca="false">[1]Tables!J$11</f>
        <v>0</v>
      </c>
      <c r="AJ276" s="0" t="n">
        <f aca="false">[1]Tables!K$11</f>
        <v>0</v>
      </c>
      <c r="AK276" s="0" t="n">
        <f aca="false">[1]Tables!L$11</f>
        <v>0</v>
      </c>
      <c r="AL276" s="0" t="n">
        <f aca="false">((B276+L276)/(1-AI276))-(B276+L276)</f>
        <v>0</v>
      </c>
      <c r="AM276" s="0" t="n">
        <f aca="false">AJ276+AK276</f>
        <v>0</v>
      </c>
      <c r="AO276" s="0" t="n">
        <f aca="false">[1]Tables!M$11</f>
        <v>-0.07</v>
      </c>
      <c r="AP276" s="0" t="n">
        <f aca="false">[1]Tables!N$11</f>
        <v>0.0667</v>
      </c>
      <c r="AQ276" s="0" t="n">
        <f aca="false">[1]Tables!O$11</f>
        <v>0.02</v>
      </c>
      <c r="AR276" s="0" t="n">
        <f aca="false">[1]Tables!P$11</f>
        <v>0.22</v>
      </c>
      <c r="AS276" s="0" t="n">
        <f aca="false">[1]Tables!Q$11</f>
        <v>0.011</v>
      </c>
      <c r="AT276" s="0" t="n">
        <f aca="false">(($B276+AO276)/(1-AP276))-($B276+AO276)</f>
        <v>-0.00500267866709525</v>
      </c>
      <c r="AU276" s="0" t="n">
        <f aca="false">AQ276+AR276+AS276</f>
        <v>0.251</v>
      </c>
      <c r="AW276" s="0" t="n">
        <f aca="false">[1]Tables!R$11</f>
        <v>0</v>
      </c>
      <c r="AX276" s="0" t="n">
        <f aca="false">[1]Tables!S$11</f>
        <v>0</v>
      </c>
      <c r="AY276" s="0" t="n">
        <f aca="false">[1]Tables!T$11</f>
        <v>0</v>
      </c>
      <c r="AZ276" s="0" t="n">
        <f aca="false">((B276+Z276)/(1-AW276))-(B276+Z276)</f>
        <v>0</v>
      </c>
      <c r="BA276" s="0" t="n">
        <f aca="false">AX276+AY276</f>
        <v>0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0.42</v>
      </c>
      <c r="E277" s="0" t="n">
        <f aca="false">+[1]TETCO_TRANSCO!E277</f>
        <v>0.4</v>
      </c>
      <c r="F277" s="0" t="n">
        <f aca="false">+[1]TETCO_TRANSCO!F277</f>
        <v>0.02</v>
      </c>
      <c r="G277" s="0" t="n">
        <f aca="false">H277+I277</f>
        <v>0.45</v>
      </c>
      <c r="H277" s="0" t="n">
        <f aca="false">+E277</f>
        <v>0.4</v>
      </c>
      <c r="I277" s="0" t="n">
        <f aca="false">+F277+Q277</f>
        <v>0.05</v>
      </c>
      <c r="J277" s="0" t="n">
        <f aca="false">K277+L277</f>
        <v>0.42</v>
      </c>
      <c r="K277" s="0" t="n">
        <f aca="false">E277</f>
        <v>0.4</v>
      </c>
      <c r="L277" s="0" t="n">
        <f aca="false">F277</f>
        <v>0.02</v>
      </c>
      <c r="M277" s="0" t="n">
        <f aca="false">N277+O277</f>
        <v>0.45</v>
      </c>
      <c r="N277" s="0" t="n">
        <f aca="false">H277</f>
        <v>0.4</v>
      </c>
      <c r="O277" s="0" t="n">
        <f aca="false">I277</f>
        <v>0.05</v>
      </c>
      <c r="Q277" s="0" t="n">
        <f aca="false">VLOOKUP(MONTH(A277),tblMthAdj,2,FALSE())</f>
        <v>0.03</v>
      </c>
      <c r="AA277" s="0" t="n">
        <f aca="false">[1]Tables!E$12</f>
        <v>-0.07</v>
      </c>
      <c r="AB277" s="0" t="n">
        <f aca="false">[1]Tables!F$12</f>
        <v>0.0597</v>
      </c>
      <c r="AC277" s="0" t="n">
        <f aca="false">[1]Tables!G$12</f>
        <v>0.04</v>
      </c>
      <c r="AD277" s="0" t="n">
        <f aca="false">[1]Tables!H$12</f>
        <v>0.185</v>
      </c>
      <c r="AE277" s="0" t="n">
        <f aca="false">[1]Tables!I$12</f>
        <v>0.011</v>
      </c>
      <c r="AF277" s="0" t="n">
        <f aca="false">((B277+AA277)/(1-AB277))-(B277+AA277)</f>
        <v>-0.00444432627884718</v>
      </c>
      <c r="AG277" s="0" t="n">
        <f aca="false">AC277+AD277+AE277</f>
        <v>0.236</v>
      </c>
      <c r="AI277" s="0" t="n">
        <f aca="false">[1]Tables!J$12</f>
        <v>0</v>
      </c>
      <c r="AJ277" s="0" t="n">
        <f aca="false">[1]Tables!K$12</f>
        <v>0</v>
      </c>
      <c r="AK277" s="0" t="n">
        <f aca="false">[1]Tables!L$12</f>
        <v>0</v>
      </c>
      <c r="AL277" s="0" t="n">
        <f aca="false">((B277+L277)/(1-AI277))-(B277+L277)</f>
        <v>0</v>
      </c>
      <c r="AM277" s="0" t="n">
        <f aca="false">AJ277+AK277</f>
        <v>0</v>
      </c>
      <c r="AO277" s="0" t="n">
        <f aca="false">[1]Tables!M$12</f>
        <v>-0.07</v>
      </c>
      <c r="AP277" s="0" t="n">
        <f aca="false">[1]Tables!N$12</f>
        <v>0.0667</v>
      </c>
      <c r="AQ277" s="0" t="n">
        <f aca="false">[1]Tables!O$12</f>
        <v>0.04</v>
      </c>
      <c r="AR277" s="0" t="n">
        <f aca="false">[1]Tables!P$12</f>
        <v>0.22</v>
      </c>
      <c r="AS277" s="0" t="n">
        <f aca="false">[1]Tables!Q$12</f>
        <v>0.011</v>
      </c>
      <c r="AT277" s="0" t="n">
        <f aca="false">(($B277+AO277)/(1-AP277))-($B277+AO277)</f>
        <v>-0.00500267866709525</v>
      </c>
      <c r="AU277" s="0" t="n">
        <f aca="false">AQ277+AR277+AS277</f>
        <v>0.271</v>
      </c>
      <c r="AW277" s="0" t="n">
        <f aca="false">[1]Tables!R$12</f>
        <v>0</v>
      </c>
      <c r="AX277" s="0" t="n">
        <f aca="false">[1]Tables!S$12</f>
        <v>0</v>
      </c>
      <c r="AY277" s="0" t="n">
        <f aca="false">[1]Tables!T$12</f>
        <v>0</v>
      </c>
      <c r="AZ277" s="0" t="n">
        <f aca="false">((B277+Z277)/(1-AW277))-(B277+Z277)</f>
        <v>0</v>
      </c>
      <c r="BA277" s="0" t="n">
        <f aca="false">AX277+AY277</f>
        <v>0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0.605</v>
      </c>
      <c r="E278" s="0" t="n">
        <f aca="false">+[1]TETCO_TRANSCO!E278</f>
        <v>0.555</v>
      </c>
      <c r="F278" s="0" t="n">
        <f aca="false">+[1]TETCO_TRANSCO!F278</f>
        <v>0.05</v>
      </c>
      <c r="G278" s="0" t="n">
        <f aca="false">H278+I278</f>
        <v>0.695</v>
      </c>
      <c r="H278" s="0" t="n">
        <f aca="false">+E278</f>
        <v>0.555</v>
      </c>
      <c r="I278" s="0" t="n">
        <f aca="false">+F278+Q278</f>
        <v>0.14</v>
      </c>
      <c r="J278" s="0" t="n">
        <f aca="false">K278+L278</f>
        <v>0.605</v>
      </c>
      <c r="K278" s="0" t="n">
        <f aca="false">E278</f>
        <v>0.555</v>
      </c>
      <c r="L278" s="0" t="n">
        <f aca="false">F278</f>
        <v>0.05</v>
      </c>
      <c r="M278" s="0" t="n">
        <f aca="false">N278+O278</f>
        <v>0.695</v>
      </c>
      <c r="N278" s="0" t="n">
        <f aca="false">H278</f>
        <v>0.555</v>
      </c>
      <c r="O278" s="0" t="n">
        <f aca="false">I278</f>
        <v>0.14</v>
      </c>
      <c r="Q278" s="0" t="n">
        <f aca="false">VLOOKUP(MONTH(A278),tblMthAdj,2,FALSE())</f>
        <v>0.09</v>
      </c>
      <c r="AA278" s="0" t="n">
        <f aca="false">[1]Tables!E$13</f>
        <v>-0.07</v>
      </c>
      <c r="AB278" s="0" t="n">
        <f aca="false">[1]Tables!F$13</f>
        <v>0.0699</v>
      </c>
      <c r="AC278" s="0" t="n">
        <f aca="false">[1]Tables!G$13</f>
        <v>0.41</v>
      </c>
      <c r="AD278" s="0" t="n">
        <f aca="false">[1]Tables!H$13</f>
        <v>0.185</v>
      </c>
      <c r="AE278" s="0" t="n">
        <f aca="false">[1]Tables!I$13</f>
        <v>0.011</v>
      </c>
      <c r="AF278" s="0" t="n">
        <f aca="false">((B278+AA278)/(1-AB278))-(B278+AA278)</f>
        <v>-0.00526072465326309</v>
      </c>
      <c r="AG278" s="0" t="n">
        <f aca="false">AC278+AD278+AE278</f>
        <v>0.606</v>
      </c>
      <c r="AI278" s="0" t="n">
        <f aca="false">[1]Tables!J$13</f>
        <v>0.0128</v>
      </c>
      <c r="AJ278" s="0" t="n">
        <f aca="false">[1]Tables!K$13</f>
        <v>0.1848</v>
      </c>
      <c r="AK278" s="0" t="n">
        <f aca="false">[1]Tables!L$13</f>
        <v>0</v>
      </c>
      <c r="AL278" s="0" t="n">
        <f aca="false">((B278+L278)/(1-AI278))-(B278+L278)</f>
        <v>0.000648298217179905</v>
      </c>
      <c r="AM278" s="0" t="n">
        <f aca="false">AJ278+AK278</f>
        <v>0.1848</v>
      </c>
      <c r="AO278" s="0" t="n">
        <f aca="false">[1]Tables!M$13</f>
        <v>-0.05</v>
      </c>
      <c r="AP278" s="0" t="n">
        <f aca="false">[1]Tables!N$13</f>
        <v>0.0782</v>
      </c>
      <c r="AQ278" s="0" t="n">
        <f aca="false">[1]Tables!O$13</f>
        <v>0.51</v>
      </c>
      <c r="AR278" s="0" t="n">
        <f aca="false">[1]Tables!P$13</f>
        <v>0.22</v>
      </c>
      <c r="AS278" s="0" t="n">
        <f aca="false">[1]Tables!Q$13</f>
        <v>0.011</v>
      </c>
      <c r="AT278" s="0" t="n">
        <f aca="false">(($B278+AO278)/(1-AP278))-($B278+AO278)</f>
        <v>-0.00424170101974399</v>
      </c>
      <c r="AU278" s="0" t="n">
        <f aca="false">AQ278+AR278+AS278</f>
        <v>0.741</v>
      </c>
      <c r="AW278" s="0" t="n">
        <f aca="false">[1]Tables!R$13</f>
        <v>0.0089</v>
      </c>
      <c r="AX278" s="0" t="n">
        <f aca="false">[1]Tables!S$13</f>
        <v>0.2176</v>
      </c>
      <c r="AY278" s="0" t="n">
        <f aca="false">[1]Tables!T$13</f>
        <v>0</v>
      </c>
      <c r="AZ278" s="0" t="n">
        <f aca="false">((B278+Z278)/(1-AW278))-(B278+Z278)</f>
        <v>0</v>
      </c>
      <c r="BA278" s="0" t="n">
        <f aca="false">AX278+AY278</f>
        <v>0.2176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0.96</v>
      </c>
      <c r="E279" s="0" t="n">
        <f aca="false">+[1]TETCO_TRANSCO!E279</f>
        <v>0.91</v>
      </c>
      <c r="F279" s="0" t="n">
        <f aca="false">+[1]TETCO_TRANSCO!F279</f>
        <v>0.05</v>
      </c>
      <c r="G279" s="0" t="n">
        <f aca="false">H279+I279</f>
        <v>1.2</v>
      </c>
      <c r="H279" s="0" t="n">
        <f aca="false">+E279</f>
        <v>0.91</v>
      </c>
      <c r="I279" s="0" t="n">
        <f aca="false">+F279+Q279</f>
        <v>0.29</v>
      </c>
      <c r="J279" s="0" t="n">
        <f aca="false">K279+L279</f>
        <v>0.96</v>
      </c>
      <c r="K279" s="0" t="n">
        <f aca="false">E279</f>
        <v>0.91</v>
      </c>
      <c r="L279" s="0" t="n">
        <f aca="false">F279</f>
        <v>0.05</v>
      </c>
      <c r="M279" s="0" t="n">
        <f aca="false">N279+O279</f>
        <v>1.2</v>
      </c>
      <c r="N279" s="0" t="n">
        <f aca="false">H279</f>
        <v>0.91</v>
      </c>
      <c r="O279" s="0" t="n">
        <f aca="false">I279</f>
        <v>0.29</v>
      </c>
      <c r="Q279" s="0" t="n">
        <f aca="false">VLOOKUP(MONTH(A279),tblMthAdj,2,FALSE())</f>
        <v>0.24</v>
      </c>
      <c r="AA279" s="0" t="n">
        <f aca="false">[1]Tables!E$14</f>
        <v>-0.05</v>
      </c>
      <c r="AB279" s="0" t="n">
        <f aca="false">[1]Tables!F$14</f>
        <v>0.0699</v>
      </c>
      <c r="AC279" s="0" t="n">
        <f aca="false">[1]Tables!G$14</f>
        <v>0.41</v>
      </c>
      <c r="AD279" s="0" t="n">
        <f aca="false">[1]Tables!H$14</f>
        <v>0.185</v>
      </c>
      <c r="AE279" s="0" t="n">
        <f aca="false">[1]Tables!I$14</f>
        <v>0.011</v>
      </c>
      <c r="AF279" s="0" t="n">
        <f aca="false">((B279+AA279)/(1-AB279))-(B279+AA279)</f>
        <v>-0.00375766046661649</v>
      </c>
      <c r="AG279" s="0" t="n">
        <f aca="false">AC279+AD279+AE279</f>
        <v>0.606</v>
      </c>
      <c r="AI279" s="0" t="n">
        <f aca="false">[1]Tables!J$14</f>
        <v>0.0128</v>
      </c>
      <c r="AJ279" s="0" t="n">
        <f aca="false">[1]Tables!K$14</f>
        <v>0.1848</v>
      </c>
      <c r="AK279" s="0" t="n">
        <f aca="false">[1]Tables!L$14</f>
        <v>0</v>
      </c>
      <c r="AL279" s="0" t="n">
        <f aca="false">((B279+L279)/(1-AI279))-(B279+L279)</f>
        <v>0.000648298217179905</v>
      </c>
      <c r="AM279" s="0" t="n">
        <f aca="false">AJ279+AK279</f>
        <v>0.1848</v>
      </c>
      <c r="AO279" s="0" t="n">
        <f aca="false">[1]Tables!M$14</f>
        <v>-0.05</v>
      </c>
      <c r="AP279" s="0" t="n">
        <f aca="false">[1]Tables!N$14</f>
        <v>0.0782</v>
      </c>
      <c r="AQ279" s="0" t="n">
        <f aca="false">[1]Tables!O$14</f>
        <v>0.51</v>
      </c>
      <c r="AR279" s="0" t="n">
        <f aca="false">[1]Tables!P$14</f>
        <v>0.22</v>
      </c>
      <c r="AS279" s="0" t="n">
        <f aca="false">[1]Tables!Q$14</f>
        <v>0.011</v>
      </c>
      <c r="AT279" s="0" t="n">
        <f aca="false">(($B279+AO279)/(1-AP279))-($B279+AO279)</f>
        <v>-0.00424170101974399</v>
      </c>
      <c r="AU279" s="0" t="n">
        <f aca="false">AQ279+AR279+AS279</f>
        <v>0.741</v>
      </c>
      <c r="AW279" s="0" t="n">
        <f aca="false">[1]Tables!R$14</f>
        <v>0.0089</v>
      </c>
      <c r="AX279" s="0" t="n">
        <f aca="false">[1]Tables!S$14</f>
        <v>0.2176</v>
      </c>
      <c r="AY279" s="0" t="n">
        <f aca="false">[1]Tables!T$14</f>
        <v>0</v>
      </c>
      <c r="AZ279" s="0" t="n">
        <f aca="false">((B279+Z279)/(1-AW279))-(B279+Z279)</f>
        <v>0</v>
      </c>
      <c r="BA279" s="0" t="n">
        <f aca="false">AX279+AY279</f>
        <v>0.2176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1.265</v>
      </c>
      <c r="E280" s="0" t="n">
        <f aca="false">+[1]TETCO_TRANSCO!E280</f>
        <v>1.215</v>
      </c>
      <c r="F280" s="0" t="n">
        <f aca="false">+[1]TETCO_TRANSCO!F280</f>
        <v>0.05</v>
      </c>
      <c r="G280" s="0" t="n">
        <f aca="false">H280+I280</f>
        <v>1.535</v>
      </c>
      <c r="H280" s="0" t="n">
        <f aca="false">+E280</f>
        <v>1.215</v>
      </c>
      <c r="I280" s="0" t="n">
        <f aca="false">+F280+Q280</f>
        <v>0.32</v>
      </c>
      <c r="J280" s="0" t="n">
        <f aca="false">K280+L280</f>
        <v>1.265</v>
      </c>
      <c r="K280" s="0" t="n">
        <f aca="false">E280</f>
        <v>1.215</v>
      </c>
      <c r="L280" s="0" t="n">
        <f aca="false">F280</f>
        <v>0.05</v>
      </c>
      <c r="M280" s="0" t="n">
        <f aca="false">N280+O280</f>
        <v>1.535</v>
      </c>
      <c r="N280" s="0" t="n">
        <f aca="false">H280</f>
        <v>1.215</v>
      </c>
      <c r="O280" s="0" t="n">
        <f aca="false">I280</f>
        <v>0.32</v>
      </c>
      <c r="Q280" s="0" t="n">
        <f aca="false">VLOOKUP(MONTH(A280),tblMthAdj,2,FALSE())</f>
        <v>0.27</v>
      </c>
      <c r="AA280" s="0" t="n">
        <f aca="false">[1]Tables!E$3</f>
        <v>-0.05</v>
      </c>
      <c r="AB280" s="0" t="n">
        <f aca="false">[1]Tables!F$3</f>
        <v>0.0699</v>
      </c>
      <c r="AC280" s="0" t="n">
        <f aca="false">[1]Tables!G$3</f>
        <v>0.41</v>
      </c>
      <c r="AD280" s="0" t="n">
        <f aca="false">[1]Tables!H$3</f>
        <v>0.185</v>
      </c>
      <c r="AE280" s="0" t="n">
        <f aca="false">[1]Tables!I$3</f>
        <v>0.011</v>
      </c>
      <c r="AF280" s="0" t="n">
        <f aca="false">((B280+AA280)/(1-AB280))-(B280+AA280)</f>
        <v>-0.00375766046661649</v>
      </c>
      <c r="AG280" s="0" t="n">
        <f aca="false">AC280+AD280+AE280</f>
        <v>0.606</v>
      </c>
      <c r="AI280" s="0" t="n">
        <f aca="false">[1]Tables!J$3</f>
        <v>0.0128</v>
      </c>
      <c r="AJ280" s="0" t="n">
        <f aca="false">[1]Tables!K$3</f>
        <v>0.1848</v>
      </c>
      <c r="AK280" s="0" t="n">
        <f aca="false">[1]Tables!L$3</f>
        <v>0</v>
      </c>
      <c r="AL280" s="0" t="n">
        <f aca="false">((B280+L280)/(1-AI280))-(B280+L280)</f>
        <v>0.000648298217179905</v>
      </c>
      <c r="AM280" s="0" t="n">
        <f aca="false">AJ280+AK280</f>
        <v>0.1848</v>
      </c>
      <c r="AO280" s="0" t="n">
        <f aca="false">[1]Tables!M$3</f>
        <v>-0.05</v>
      </c>
      <c r="AP280" s="0" t="n">
        <f aca="false">[1]Tables!N$3</f>
        <v>0.0782</v>
      </c>
      <c r="AQ280" s="0" t="n">
        <f aca="false">[1]Tables!O$3</f>
        <v>0.51</v>
      </c>
      <c r="AR280" s="0" t="n">
        <f aca="false">[1]Tables!P$3</f>
        <v>0.22</v>
      </c>
      <c r="AS280" s="0" t="n">
        <f aca="false">[1]Tables!Q$3</f>
        <v>0.011</v>
      </c>
      <c r="AT280" s="0" t="n">
        <f aca="false">(($B280+AO280)/(1-AP280))-($B280+AO280)</f>
        <v>-0.00424170101974399</v>
      </c>
      <c r="AU280" s="0" t="n">
        <f aca="false">AQ280+AR280+AS280</f>
        <v>0.741</v>
      </c>
      <c r="AW280" s="0" t="n">
        <f aca="false">[1]Tables!R$3</f>
        <v>0.0089</v>
      </c>
      <c r="AX280" s="0" t="n">
        <f aca="false">[1]Tables!S$3</f>
        <v>0.2176</v>
      </c>
      <c r="AY280" s="0" t="n">
        <f aca="false">[1]Tables!T$3</f>
        <v>0</v>
      </c>
      <c r="AZ280" s="0" t="n">
        <f aca="false">((B280+Z280)/(1-AW280))-(B280+Z280)</f>
        <v>0</v>
      </c>
      <c r="BA280" s="0" t="n">
        <f aca="false">AX280+AY280</f>
        <v>0.2176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1.265</v>
      </c>
      <c r="E281" s="0" t="n">
        <f aca="false">+[1]TETCO_TRANSCO!E281</f>
        <v>1.215</v>
      </c>
      <c r="F281" s="0" t="n">
        <f aca="false">+[1]TETCO_TRANSCO!F281</f>
        <v>0.05</v>
      </c>
      <c r="G281" s="0" t="n">
        <f aca="false">H281+I281</f>
        <v>1.535</v>
      </c>
      <c r="H281" s="0" t="n">
        <f aca="false">+E281</f>
        <v>1.215</v>
      </c>
      <c r="I281" s="0" t="n">
        <f aca="false">+F281+Q281</f>
        <v>0.32</v>
      </c>
      <c r="J281" s="0" t="n">
        <f aca="false">K281+L281</f>
        <v>1.265</v>
      </c>
      <c r="K281" s="0" t="n">
        <f aca="false">E281</f>
        <v>1.215</v>
      </c>
      <c r="L281" s="0" t="n">
        <f aca="false">F281</f>
        <v>0.05</v>
      </c>
      <c r="M281" s="0" t="n">
        <f aca="false">N281+O281</f>
        <v>1.535</v>
      </c>
      <c r="N281" s="0" t="n">
        <f aca="false">H281</f>
        <v>1.215</v>
      </c>
      <c r="O281" s="0" t="n">
        <f aca="false">I281</f>
        <v>0.32</v>
      </c>
      <c r="Q281" s="0" t="n">
        <f aca="false">VLOOKUP(MONTH(A281),tblMthAdj,2,FALSE())</f>
        <v>0.27</v>
      </c>
      <c r="AA281" s="0" t="n">
        <f aca="false">[1]Tables!E$4</f>
        <v>-0.05</v>
      </c>
      <c r="AB281" s="0" t="n">
        <f aca="false">[1]Tables!F$4</f>
        <v>0.0699</v>
      </c>
      <c r="AC281" s="0" t="n">
        <f aca="false">[1]Tables!G$4</f>
        <v>0.41</v>
      </c>
      <c r="AD281" s="0" t="n">
        <f aca="false">[1]Tables!H$4</f>
        <v>0.185</v>
      </c>
      <c r="AE281" s="0" t="n">
        <f aca="false">[1]Tables!I$4</f>
        <v>0.011</v>
      </c>
      <c r="AF281" s="0" t="n">
        <f aca="false">((B281+AA281)/(1-AB281))-(B281+AA281)</f>
        <v>-0.00375766046661649</v>
      </c>
      <c r="AG281" s="0" t="n">
        <f aca="false">AC281+AD281+AE281</f>
        <v>0.606</v>
      </c>
      <c r="AI281" s="0" t="n">
        <f aca="false">[1]Tables!J$4</f>
        <v>0.0128</v>
      </c>
      <c r="AJ281" s="0" t="n">
        <f aca="false">[1]Tables!K$4</f>
        <v>0.1848</v>
      </c>
      <c r="AK281" s="0" t="n">
        <f aca="false">[1]Tables!L$4</f>
        <v>0</v>
      </c>
      <c r="AL281" s="0" t="n">
        <f aca="false">((B281+L281)/(1-AI281))-(B281+L281)</f>
        <v>0.000648298217179905</v>
      </c>
      <c r="AM281" s="0" t="n">
        <f aca="false">AJ281+AK281</f>
        <v>0.1848</v>
      </c>
      <c r="AO281" s="0" t="n">
        <f aca="false">[1]Tables!M$4</f>
        <v>-0.05</v>
      </c>
      <c r="AP281" s="0" t="n">
        <f aca="false">[1]Tables!N$4</f>
        <v>0.0782</v>
      </c>
      <c r="AQ281" s="0" t="n">
        <f aca="false">[1]Tables!O$4</f>
        <v>0.51</v>
      </c>
      <c r="AR281" s="0" t="n">
        <f aca="false">[1]Tables!P$4</f>
        <v>0.22</v>
      </c>
      <c r="AS281" s="0" t="n">
        <f aca="false">[1]Tables!Q$4</f>
        <v>0.011</v>
      </c>
      <c r="AT281" s="0" t="n">
        <f aca="false">(($B281+AO281)/(1-AP281))-($B281+AO281)</f>
        <v>-0.00424170101974399</v>
      </c>
      <c r="AU281" s="0" t="n">
        <f aca="false">AQ281+AR281+AS281</f>
        <v>0.741</v>
      </c>
      <c r="AW281" s="0" t="n">
        <f aca="false">[1]Tables!R$4</f>
        <v>0.0089</v>
      </c>
      <c r="AX281" s="0" t="n">
        <f aca="false">[1]Tables!S$4</f>
        <v>0.2176</v>
      </c>
      <c r="AY281" s="0" t="n">
        <f aca="false">[1]Tables!T$4</f>
        <v>0</v>
      </c>
      <c r="AZ281" s="0" t="n">
        <f aca="false">((B281+Z281)/(1-AW281))-(B281+Z281)</f>
        <v>0</v>
      </c>
      <c r="BA281" s="0" t="n">
        <f aca="false">AX281+AY281</f>
        <v>0.2176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0.705</v>
      </c>
      <c r="E282" s="0" t="n">
        <f aca="false">+[1]TETCO_TRANSCO!E282</f>
        <v>0.655</v>
      </c>
      <c r="F282" s="0" t="n">
        <f aca="false">+[1]TETCO_TRANSCO!F282</f>
        <v>0.05</v>
      </c>
      <c r="G282" s="0" t="n">
        <f aca="false">H282+I282</f>
        <v>0.805</v>
      </c>
      <c r="H282" s="0" t="n">
        <f aca="false">+E282</f>
        <v>0.655</v>
      </c>
      <c r="I282" s="0" t="n">
        <f aca="false">+F282+Q282</f>
        <v>0.15</v>
      </c>
      <c r="J282" s="0" t="n">
        <f aca="false">K282+L282</f>
        <v>0.705</v>
      </c>
      <c r="K282" s="0" t="n">
        <f aca="false">E282</f>
        <v>0.655</v>
      </c>
      <c r="L282" s="0" t="n">
        <f aca="false">F282</f>
        <v>0.05</v>
      </c>
      <c r="M282" s="0" t="n">
        <f aca="false">N282+O282</f>
        <v>0.805</v>
      </c>
      <c r="N282" s="0" t="n">
        <f aca="false">H282</f>
        <v>0.655</v>
      </c>
      <c r="O282" s="0" t="n">
        <f aca="false">I282</f>
        <v>0.15</v>
      </c>
      <c r="Q282" s="0" t="n">
        <f aca="false">VLOOKUP(MONTH(A282),tblMthAdj,2,FALSE())</f>
        <v>0.1</v>
      </c>
      <c r="AA282" s="0" t="n">
        <f aca="false">[1]Tables!E$5</f>
        <v>-0.05</v>
      </c>
      <c r="AB282" s="0" t="n">
        <f aca="false">[1]Tables!F$5</f>
        <v>0.0699</v>
      </c>
      <c r="AC282" s="0" t="n">
        <f aca="false">[1]Tables!G$5</f>
        <v>0.41</v>
      </c>
      <c r="AD282" s="0" t="n">
        <f aca="false">[1]Tables!H$5</f>
        <v>0.185</v>
      </c>
      <c r="AE282" s="0" t="n">
        <f aca="false">[1]Tables!I$5</f>
        <v>0.011</v>
      </c>
      <c r="AF282" s="0" t="n">
        <f aca="false">((B282+AA282)/(1-AB282))-(B282+AA282)</f>
        <v>-0.00375766046661649</v>
      </c>
      <c r="AG282" s="0" t="n">
        <f aca="false">AC282+AD282+AE282</f>
        <v>0.606</v>
      </c>
      <c r="AI282" s="0" t="n">
        <f aca="false">[1]Tables!J$5</f>
        <v>0.0128</v>
      </c>
      <c r="AJ282" s="0" t="n">
        <f aca="false">[1]Tables!K$5</f>
        <v>0.1848</v>
      </c>
      <c r="AK282" s="0" t="n">
        <f aca="false">[1]Tables!L$5</f>
        <v>0</v>
      </c>
      <c r="AL282" s="0" t="n">
        <f aca="false">((B282+L282)/(1-AI282))-(B282+L282)</f>
        <v>0.000648298217179905</v>
      </c>
      <c r="AM282" s="0" t="n">
        <f aca="false">AJ282+AK282</f>
        <v>0.1848</v>
      </c>
      <c r="AO282" s="0" t="n">
        <f aca="false">[1]Tables!M$5</f>
        <v>-0.05</v>
      </c>
      <c r="AP282" s="0" t="n">
        <f aca="false">[1]Tables!N$5</f>
        <v>0.0782</v>
      </c>
      <c r="AQ282" s="0" t="n">
        <f aca="false">[1]Tables!O$5</f>
        <v>0.51</v>
      </c>
      <c r="AR282" s="0" t="n">
        <f aca="false">[1]Tables!P$5</f>
        <v>0.22</v>
      </c>
      <c r="AS282" s="0" t="n">
        <f aca="false">[1]Tables!Q$5</f>
        <v>0.011</v>
      </c>
      <c r="AT282" s="0" t="n">
        <f aca="false">(($B282+AO282)/(1-AP282))-($B282+AO282)</f>
        <v>-0.00424170101974399</v>
      </c>
      <c r="AU282" s="0" t="n">
        <f aca="false">AQ282+AR282+AS282</f>
        <v>0.741</v>
      </c>
      <c r="AW282" s="0" t="n">
        <f aca="false">[1]Tables!R$5</f>
        <v>0.0089</v>
      </c>
      <c r="AX282" s="0" t="n">
        <f aca="false">[1]Tables!S$5</f>
        <v>0.2176</v>
      </c>
      <c r="AY282" s="0" t="n">
        <f aca="false">[1]Tables!T$5</f>
        <v>0</v>
      </c>
      <c r="AZ282" s="0" t="n">
        <f aca="false">((B282+Z282)/(1-AW282))-(B282+Z282)</f>
        <v>0</v>
      </c>
      <c r="BA282" s="0" t="n">
        <f aca="false">AX282+AY282</f>
        <v>0.2176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0.455</v>
      </c>
      <c r="E283" s="0" t="n">
        <f aca="false">+[1]TETCO_TRANSCO!E283</f>
        <v>0.435</v>
      </c>
      <c r="F283" s="0" t="n">
        <f aca="false">+[1]TETCO_TRANSCO!F283</f>
        <v>0.02</v>
      </c>
      <c r="G283" s="0" t="n">
        <f aca="false">H283+I283</f>
        <v>0.485</v>
      </c>
      <c r="H283" s="0" t="n">
        <f aca="false">+E283</f>
        <v>0.435</v>
      </c>
      <c r="I283" s="0" t="n">
        <f aca="false">+F283+Q283</f>
        <v>0.05</v>
      </c>
      <c r="J283" s="0" t="n">
        <f aca="false">K283+L283</f>
        <v>0.455</v>
      </c>
      <c r="K283" s="0" t="n">
        <f aca="false">E283</f>
        <v>0.435</v>
      </c>
      <c r="L283" s="0" t="n">
        <f aca="false">F283</f>
        <v>0.02</v>
      </c>
      <c r="M283" s="0" t="n">
        <f aca="false">N283+O283</f>
        <v>0.485</v>
      </c>
      <c r="N283" s="0" t="n">
        <f aca="false">H283</f>
        <v>0.435</v>
      </c>
      <c r="O283" s="0" t="n">
        <f aca="false">I283</f>
        <v>0.05</v>
      </c>
      <c r="Q283" s="0" t="n">
        <f aca="false">VLOOKUP(MONTH(A283),tblMthAdj,2,FALSE())</f>
        <v>0.03</v>
      </c>
      <c r="AA283" s="0" t="n">
        <f aca="false">[1]Tables!E$6</f>
        <v>-0.07</v>
      </c>
      <c r="AB283" s="0" t="n">
        <f aca="false">[1]Tables!F$6</f>
        <v>0.0597</v>
      </c>
      <c r="AC283" s="0" t="n">
        <f aca="false">[1]Tables!G$6</f>
        <v>0.04</v>
      </c>
      <c r="AD283" s="0" t="n">
        <f aca="false">[1]Tables!H$6</f>
        <v>0.185</v>
      </c>
      <c r="AE283" s="0" t="n">
        <f aca="false">[1]Tables!I$6</f>
        <v>0.011</v>
      </c>
      <c r="AF283" s="0" t="n">
        <f aca="false">((B283+AA283)/(1-AB283))-(B283+AA283)</f>
        <v>-0.00444432627884718</v>
      </c>
      <c r="AG283" s="0" t="n">
        <f aca="false">AC283+AD283+AE283</f>
        <v>0.236</v>
      </c>
      <c r="AI283" s="0" t="n">
        <f aca="false">[1]Tables!J$6</f>
        <v>0</v>
      </c>
      <c r="AJ283" s="0" t="n">
        <f aca="false">[1]Tables!K$6</f>
        <v>0</v>
      </c>
      <c r="AK283" s="0" t="n">
        <f aca="false">[1]Tables!L$6</f>
        <v>0</v>
      </c>
      <c r="AL283" s="0" t="n">
        <f aca="false">((B283+L283)/(1-AI283))-(B283+L283)</f>
        <v>0</v>
      </c>
      <c r="AM283" s="0" t="n">
        <f aca="false">AJ283+AK283</f>
        <v>0</v>
      </c>
      <c r="AO283" s="0" t="n">
        <f aca="false">[1]Tables!M$6</f>
        <v>-0.07</v>
      </c>
      <c r="AP283" s="0" t="n">
        <f aca="false">[1]Tables!N$6</f>
        <v>0.0667</v>
      </c>
      <c r="AQ283" s="0" t="n">
        <f aca="false">[1]Tables!O$6</f>
        <v>0.04</v>
      </c>
      <c r="AR283" s="0" t="n">
        <f aca="false">[1]Tables!P$6</f>
        <v>0.22</v>
      </c>
      <c r="AS283" s="0" t="n">
        <f aca="false">[1]Tables!Q$6</f>
        <v>0.011</v>
      </c>
      <c r="AT283" s="0" t="n">
        <f aca="false">(($B283+AO283)/(1-AP283))-($B283+AO283)</f>
        <v>-0.00500267866709525</v>
      </c>
      <c r="AU283" s="0" t="n">
        <f aca="false">AQ283+AR283+AS283</f>
        <v>0.271</v>
      </c>
      <c r="AW283" s="0" t="n">
        <f aca="false">[1]Tables!R$6</f>
        <v>0</v>
      </c>
      <c r="AX283" s="0" t="n">
        <f aca="false">[1]Tables!S$6</f>
        <v>0</v>
      </c>
      <c r="AY283" s="0" t="n">
        <f aca="false">[1]Tables!T$6</f>
        <v>0</v>
      </c>
      <c r="AZ283" s="0" t="n">
        <f aca="false">((B283+Z283)/(1-AW283))-(B283+Z283)</f>
        <v>0</v>
      </c>
      <c r="BA283" s="0" t="n">
        <f aca="false">AX283+AY283</f>
        <v>0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0.405</v>
      </c>
      <c r="E284" s="0" t="n">
        <f aca="false">+[1]TETCO_TRANSCO!E284</f>
        <v>0.385</v>
      </c>
      <c r="F284" s="0" t="n">
        <f aca="false">+[1]TETCO_TRANSCO!F284</f>
        <v>0.02</v>
      </c>
      <c r="G284" s="0" t="n">
        <f aca="false">H284+I284</f>
        <v>0.435</v>
      </c>
      <c r="H284" s="0" t="n">
        <f aca="false">+E284</f>
        <v>0.385</v>
      </c>
      <c r="I284" s="0" t="n">
        <f aca="false">+F284+Q284</f>
        <v>0.05</v>
      </c>
      <c r="J284" s="0" t="n">
        <f aca="false">K284+L284</f>
        <v>0.405</v>
      </c>
      <c r="K284" s="0" t="n">
        <f aca="false">E284</f>
        <v>0.385</v>
      </c>
      <c r="L284" s="0" t="n">
        <f aca="false">F284</f>
        <v>0.02</v>
      </c>
      <c r="M284" s="0" t="n">
        <f aca="false">N284+O284</f>
        <v>0.435</v>
      </c>
      <c r="N284" s="0" t="n">
        <f aca="false">H284</f>
        <v>0.385</v>
      </c>
      <c r="O284" s="0" t="n">
        <f aca="false">I284</f>
        <v>0.05</v>
      </c>
      <c r="Q284" s="0" t="n">
        <f aca="false">VLOOKUP(MONTH(A284),tblMthAdj,2,FALSE())</f>
        <v>0.03</v>
      </c>
      <c r="AA284" s="0" t="n">
        <f aca="false">[1]Tables!E$7</f>
        <v>-0.07</v>
      </c>
      <c r="AB284" s="0" t="n">
        <f aca="false">[1]Tables!F$7</f>
        <v>0.0597</v>
      </c>
      <c r="AC284" s="0" t="n">
        <f aca="false">[1]Tables!G$7</f>
        <v>0.02</v>
      </c>
      <c r="AD284" s="0" t="n">
        <f aca="false">[1]Tables!H$7</f>
        <v>0.185</v>
      </c>
      <c r="AE284" s="0" t="n">
        <f aca="false">[1]Tables!I$7</f>
        <v>0.011</v>
      </c>
      <c r="AF284" s="0" t="n">
        <f aca="false">((B284+AA284)/(1-AB284))-(B284+AA284)</f>
        <v>-0.00444432627884718</v>
      </c>
      <c r="AG284" s="0" t="n">
        <f aca="false">AC284+AD284+AE284</f>
        <v>0.216</v>
      </c>
      <c r="AI284" s="0" t="n">
        <f aca="false">[1]Tables!J$7</f>
        <v>0</v>
      </c>
      <c r="AJ284" s="0" t="n">
        <f aca="false">[1]Tables!K$7</f>
        <v>0</v>
      </c>
      <c r="AK284" s="0" t="n">
        <f aca="false">[1]Tables!L$7</f>
        <v>0</v>
      </c>
      <c r="AL284" s="0" t="n">
        <f aca="false">((B284+L284)/(1-AI284))-(B284+L284)</f>
        <v>0</v>
      </c>
      <c r="AM284" s="0" t="n">
        <f aca="false">AJ284+AK284</f>
        <v>0</v>
      </c>
      <c r="AO284" s="0" t="n">
        <f aca="false">[1]Tables!M$7</f>
        <v>-0.07</v>
      </c>
      <c r="AP284" s="0" t="n">
        <f aca="false">[1]Tables!N$7</f>
        <v>0.0667</v>
      </c>
      <c r="AQ284" s="0" t="n">
        <f aca="false">[1]Tables!O$7</f>
        <v>0.02</v>
      </c>
      <c r="AR284" s="0" t="n">
        <f aca="false">[1]Tables!P$7</f>
        <v>0.22</v>
      </c>
      <c r="AS284" s="0" t="n">
        <f aca="false">[1]Tables!Q$7</f>
        <v>0.011</v>
      </c>
      <c r="AT284" s="0" t="n">
        <f aca="false">(($B284+AO284)/(1-AP284))-($B284+AO284)</f>
        <v>-0.00500267866709525</v>
      </c>
      <c r="AU284" s="0" t="n">
        <f aca="false">AQ284+AR284+AS284</f>
        <v>0.251</v>
      </c>
      <c r="AW284" s="0" t="n">
        <f aca="false">[1]Tables!R$7</f>
        <v>0</v>
      </c>
      <c r="AX284" s="0" t="n">
        <f aca="false">[1]Tables!S$7</f>
        <v>0</v>
      </c>
      <c r="AY284" s="0" t="n">
        <f aca="false">[1]Tables!T$7</f>
        <v>0</v>
      </c>
      <c r="AZ284" s="0" t="n">
        <f aca="false">((B284+Z284)/(1-AW284))-(B284+Z284)</f>
        <v>0</v>
      </c>
      <c r="BA284" s="0" t="n">
        <f aca="false">AX284+AY284</f>
        <v>0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0.405</v>
      </c>
      <c r="E285" s="0" t="n">
        <f aca="false">+[1]TETCO_TRANSCO!E285</f>
        <v>0.385</v>
      </c>
      <c r="F285" s="0" t="n">
        <f aca="false">+[1]TETCO_TRANSCO!F285</f>
        <v>0.02</v>
      </c>
      <c r="G285" s="0" t="n">
        <f aca="false">H285+I285</f>
        <v>0.445</v>
      </c>
      <c r="H285" s="0" t="n">
        <f aca="false">+E285</f>
        <v>0.385</v>
      </c>
      <c r="I285" s="0" t="n">
        <f aca="false">+F285+Q285</f>
        <v>0.06</v>
      </c>
      <c r="J285" s="0" t="n">
        <f aca="false">K285+L285</f>
        <v>0.405</v>
      </c>
      <c r="K285" s="0" t="n">
        <f aca="false">E285</f>
        <v>0.385</v>
      </c>
      <c r="L285" s="0" t="n">
        <f aca="false">F285</f>
        <v>0.02</v>
      </c>
      <c r="M285" s="0" t="n">
        <f aca="false">N285+O285</f>
        <v>0.445</v>
      </c>
      <c r="N285" s="0" t="n">
        <f aca="false">H285</f>
        <v>0.385</v>
      </c>
      <c r="O285" s="0" t="n">
        <f aca="false">I285</f>
        <v>0.06</v>
      </c>
      <c r="Q285" s="0" t="n">
        <f aca="false">VLOOKUP(MONTH(A285),tblMthAdj,2,FALSE())</f>
        <v>0.04</v>
      </c>
      <c r="AA285" s="0" t="n">
        <f aca="false">[1]Tables!E$8</f>
        <v>-0.07</v>
      </c>
      <c r="AB285" s="0" t="n">
        <f aca="false">[1]Tables!F$8</f>
        <v>0.0597</v>
      </c>
      <c r="AC285" s="0" t="n">
        <f aca="false">[1]Tables!G$8</f>
        <v>0.02</v>
      </c>
      <c r="AD285" s="0" t="n">
        <f aca="false">[1]Tables!H$8</f>
        <v>0.185</v>
      </c>
      <c r="AE285" s="0" t="n">
        <f aca="false">[1]Tables!I$8</f>
        <v>0.011</v>
      </c>
      <c r="AF285" s="0" t="n">
        <f aca="false">((B285+AA285)/(1-AB285))-(B285+AA285)</f>
        <v>-0.00444432627884718</v>
      </c>
      <c r="AG285" s="0" t="n">
        <f aca="false">AC285+AD285+AE285</f>
        <v>0.216</v>
      </c>
      <c r="AI285" s="0" t="n">
        <f aca="false">[1]Tables!J$8</f>
        <v>0</v>
      </c>
      <c r="AJ285" s="0" t="n">
        <f aca="false">[1]Tables!K$8</f>
        <v>0</v>
      </c>
      <c r="AK285" s="0" t="n">
        <f aca="false">[1]Tables!L$8</f>
        <v>0</v>
      </c>
      <c r="AL285" s="0" t="n">
        <f aca="false">((B285+L285)/(1-AI285))-(B285+L285)</f>
        <v>0</v>
      </c>
      <c r="AM285" s="0" t="n">
        <f aca="false">AJ285+AK285</f>
        <v>0</v>
      </c>
      <c r="AO285" s="0" t="n">
        <f aca="false">[1]Tables!M$8</f>
        <v>-0.07</v>
      </c>
      <c r="AP285" s="0" t="n">
        <f aca="false">[1]Tables!N$8</f>
        <v>0.0667</v>
      </c>
      <c r="AQ285" s="0" t="n">
        <f aca="false">[1]Tables!O$8</f>
        <v>0.02</v>
      </c>
      <c r="AR285" s="0" t="n">
        <f aca="false">[1]Tables!P$8</f>
        <v>0.22</v>
      </c>
      <c r="AS285" s="0" t="n">
        <f aca="false">[1]Tables!Q$8</f>
        <v>0.011</v>
      </c>
      <c r="AT285" s="0" t="n">
        <f aca="false">(($B285+AO285)/(1-AP285))-($B285+AO285)</f>
        <v>-0.00500267866709525</v>
      </c>
      <c r="AU285" s="0" t="n">
        <f aca="false">AQ285+AR285+AS285</f>
        <v>0.251</v>
      </c>
      <c r="AW285" s="0" t="n">
        <f aca="false">[1]Tables!R$8</f>
        <v>0</v>
      </c>
      <c r="AX285" s="0" t="n">
        <f aca="false">[1]Tables!S$8</f>
        <v>0</v>
      </c>
      <c r="AY285" s="0" t="n">
        <f aca="false">[1]Tables!T$8</f>
        <v>0</v>
      </c>
      <c r="AZ285" s="0" t="n">
        <f aca="false">((B285+Z285)/(1-AW285))-(B285+Z285)</f>
        <v>0</v>
      </c>
      <c r="BA285" s="0" t="n">
        <f aca="false">AX285+AY285</f>
        <v>0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0.4175</v>
      </c>
      <c r="E286" s="0" t="n">
        <f aca="false">+[1]TETCO_TRANSCO!E286</f>
        <v>0.3975</v>
      </c>
      <c r="F286" s="0" t="n">
        <f aca="false">+[1]TETCO_TRANSCO!F286</f>
        <v>0.02</v>
      </c>
      <c r="G286" s="0" t="n">
        <f aca="false">H286+I286</f>
        <v>0.4675</v>
      </c>
      <c r="H286" s="0" t="n">
        <f aca="false">+E286</f>
        <v>0.3975</v>
      </c>
      <c r="I286" s="0" t="n">
        <f aca="false">+F286+Q286</f>
        <v>0.07</v>
      </c>
      <c r="J286" s="0" t="n">
        <f aca="false">K286+L286</f>
        <v>0.4175</v>
      </c>
      <c r="K286" s="0" t="n">
        <f aca="false">E286</f>
        <v>0.3975</v>
      </c>
      <c r="L286" s="0" t="n">
        <f aca="false">F286</f>
        <v>0.02</v>
      </c>
      <c r="M286" s="0" t="n">
        <f aca="false">N286+O286</f>
        <v>0.4675</v>
      </c>
      <c r="N286" s="0" t="n">
        <f aca="false">H286</f>
        <v>0.3975</v>
      </c>
      <c r="O286" s="0" t="n">
        <f aca="false">I286</f>
        <v>0.07</v>
      </c>
      <c r="Q286" s="0" t="n">
        <f aca="false">VLOOKUP(MONTH(A286),tblMthAdj,2,FALSE())</f>
        <v>0.05</v>
      </c>
      <c r="AA286" s="0" t="n">
        <f aca="false">[1]Tables!E$9</f>
        <v>-0.07</v>
      </c>
      <c r="AB286" s="0" t="n">
        <f aca="false">[1]Tables!F$9</f>
        <v>0.0597</v>
      </c>
      <c r="AC286" s="0" t="n">
        <f aca="false">[1]Tables!G$9</f>
        <v>0.02</v>
      </c>
      <c r="AD286" s="0" t="n">
        <f aca="false">[1]Tables!H$9</f>
        <v>0.185</v>
      </c>
      <c r="AE286" s="0" t="n">
        <f aca="false">[1]Tables!I$9</f>
        <v>0.011</v>
      </c>
      <c r="AF286" s="0" t="n">
        <f aca="false">((B286+AA286)/(1-AB286))-(B286+AA286)</f>
        <v>-0.00444432627884718</v>
      </c>
      <c r="AG286" s="0" t="n">
        <f aca="false">AC286+AD286+AE286</f>
        <v>0.216</v>
      </c>
      <c r="AI286" s="0" t="n">
        <f aca="false">[1]Tables!J$9</f>
        <v>0</v>
      </c>
      <c r="AJ286" s="0" t="n">
        <f aca="false">[1]Tables!K$9</f>
        <v>0</v>
      </c>
      <c r="AK286" s="0" t="n">
        <f aca="false">[1]Tables!L$9</f>
        <v>0</v>
      </c>
      <c r="AL286" s="0" t="n">
        <f aca="false">((B286+L286)/(1-AI286))-(B286+L286)</f>
        <v>0</v>
      </c>
      <c r="AM286" s="0" t="n">
        <f aca="false">AJ286+AK286</f>
        <v>0</v>
      </c>
      <c r="AO286" s="0" t="n">
        <f aca="false">[1]Tables!M$9</f>
        <v>-0.07</v>
      </c>
      <c r="AP286" s="0" t="n">
        <f aca="false">[1]Tables!N$9</f>
        <v>0.0667</v>
      </c>
      <c r="AQ286" s="0" t="n">
        <f aca="false">[1]Tables!O$9</f>
        <v>0.02</v>
      </c>
      <c r="AR286" s="0" t="n">
        <f aca="false">[1]Tables!P$9</f>
        <v>0.22</v>
      </c>
      <c r="AS286" s="0" t="n">
        <f aca="false">[1]Tables!Q$9</f>
        <v>0.011</v>
      </c>
      <c r="AT286" s="0" t="n">
        <f aca="false">(($B286+AO286)/(1-AP286))-($B286+AO286)</f>
        <v>-0.00500267866709525</v>
      </c>
      <c r="AU286" s="0" t="n">
        <f aca="false">AQ286+AR286+AS286</f>
        <v>0.251</v>
      </c>
      <c r="AW286" s="0" t="n">
        <f aca="false">[1]Tables!R$9</f>
        <v>0</v>
      </c>
      <c r="AX286" s="0" t="n">
        <f aca="false">[1]Tables!S$9</f>
        <v>0</v>
      </c>
      <c r="AY286" s="0" t="n">
        <f aca="false">[1]Tables!T$9</f>
        <v>0</v>
      </c>
      <c r="AZ286" s="0" t="n">
        <f aca="false">((B286+Z286)/(1-AW286))-(B286+Z286)</f>
        <v>0</v>
      </c>
      <c r="BA286" s="0" t="n">
        <f aca="false">AX286+AY286</f>
        <v>0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0.42</v>
      </c>
      <c r="E287" s="0" t="n">
        <f aca="false">+[1]TETCO_TRANSCO!E287</f>
        <v>0.4</v>
      </c>
      <c r="F287" s="0" t="n">
        <f aca="false">+[1]TETCO_TRANSCO!F287</f>
        <v>0.02</v>
      </c>
      <c r="G287" s="0" t="n">
        <f aca="false">H287+I287</f>
        <v>0.47</v>
      </c>
      <c r="H287" s="0" t="n">
        <f aca="false">+E287</f>
        <v>0.4</v>
      </c>
      <c r="I287" s="0" t="n">
        <f aca="false">+F287+Q287</f>
        <v>0.07</v>
      </c>
      <c r="J287" s="0" t="n">
        <f aca="false">K287+L287</f>
        <v>0.42</v>
      </c>
      <c r="K287" s="0" t="n">
        <f aca="false">E287</f>
        <v>0.4</v>
      </c>
      <c r="L287" s="0" t="n">
        <f aca="false">F287</f>
        <v>0.02</v>
      </c>
      <c r="M287" s="0" t="n">
        <f aca="false">N287+O287</f>
        <v>0.47</v>
      </c>
      <c r="N287" s="0" t="n">
        <f aca="false">H287</f>
        <v>0.4</v>
      </c>
      <c r="O287" s="0" t="n">
        <f aca="false">I287</f>
        <v>0.07</v>
      </c>
      <c r="Q287" s="0" t="n">
        <f aca="false">VLOOKUP(MONTH(A287),tblMthAdj,2,FALSE())</f>
        <v>0.05</v>
      </c>
      <c r="AA287" s="0" t="n">
        <f aca="false">[1]Tables!E$10</f>
        <v>-0.07</v>
      </c>
      <c r="AB287" s="0" t="n">
        <f aca="false">[1]Tables!F$10</f>
        <v>0.0597</v>
      </c>
      <c r="AC287" s="0" t="n">
        <f aca="false">[1]Tables!G$10</f>
        <v>0.02</v>
      </c>
      <c r="AD287" s="0" t="n">
        <f aca="false">[1]Tables!H$10</f>
        <v>0.185</v>
      </c>
      <c r="AE287" s="0" t="n">
        <f aca="false">[1]Tables!I$10</f>
        <v>0.011</v>
      </c>
      <c r="AF287" s="0" t="n">
        <f aca="false">((B287+AA287)/(1-AB287))-(B287+AA287)</f>
        <v>-0.00444432627884718</v>
      </c>
      <c r="AG287" s="0" t="n">
        <f aca="false">AC287+AD287+AE287</f>
        <v>0.216</v>
      </c>
      <c r="AI287" s="0" t="n">
        <f aca="false">[1]Tables!J$10</f>
        <v>0</v>
      </c>
      <c r="AJ287" s="0" t="n">
        <f aca="false">[1]Tables!K$10</f>
        <v>0</v>
      </c>
      <c r="AK287" s="0" t="n">
        <f aca="false">[1]Tables!L$10</f>
        <v>0</v>
      </c>
      <c r="AL287" s="0" t="n">
        <f aca="false">((B287+L287)/(1-AI287))-(B287+L287)</f>
        <v>0</v>
      </c>
      <c r="AM287" s="0" t="n">
        <f aca="false">AJ287+AK287</f>
        <v>0</v>
      </c>
      <c r="AO287" s="0" t="n">
        <f aca="false">[1]Tables!M$10</f>
        <v>-0.07</v>
      </c>
      <c r="AP287" s="0" t="n">
        <f aca="false">[1]Tables!N$10</f>
        <v>0.0667</v>
      </c>
      <c r="AQ287" s="0" t="n">
        <f aca="false">[1]Tables!O$10</f>
        <v>0.02</v>
      </c>
      <c r="AR287" s="0" t="n">
        <f aca="false">[1]Tables!P$10</f>
        <v>0.22</v>
      </c>
      <c r="AS287" s="0" t="n">
        <f aca="false">[1]Tables!Q$10</f>
        <v>0.011</v>
      </c>
      <c r="AT287" s="0" t="n">
        <f aca="false">(($B287+AO287)/(1-AP287))-($B287+AO287)</f>
        <v>-0.00500267866709525</v>
      </c>
      <c r="AU287" s="0" t="n">
        <f aca="false">AQ287+AR287+AS287</f>
        <v>0.251</v>
      </c>
      <c r="AW287" s="0" t="n">
        <f aca="false">[1]Tables!R$10</f>
        <v>0</v>
      </c>
      <c r="AX287" s="0" t="n">
        <f aca="false">[1]Tables!S$10</f>
        <v>0</v>
      </c>
      <c r="AY287" s="0" t="n">
        <f aca="false">[1]Tables!T$10</f>
        <v>0</v>
      </c>
      <c r="AZ287" s="0" t="n">
        <f aca="false">((B287+Z287)/(1-AW287))-(B287+Z287)</f>
        <v>0</v>
      </c>
      <c r="BA287" s="0" t="n">
        <f aca="false">AX287+AY287</f>
        <v>0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0.4175</v>
      </c>
      <c r="E288" s="0" t="n">
        <f aca="false">+[1]TETCO_TRANSCO!E288</f>
        <v>0.3975</v>
      </c>
      <c r="F288" s="0" t="n">
        <f aca="false">+[1]TETCO_TRANSCO!F288</f>
        <v>0.02</v>
      </c>
      <c r="G288" s="0" t="n">
        <f aca="false">H288+I288</f>
        <v>0.4475</v>
      </c>
      <c r="H288" s="0" t="n">
        <f aca="false">+E288</f>
        <v>0.3975</v>
      </c>
      <c r="I288" s="0" t="n">
        <f aca="false">+F288+Q288</f>
        <v>0.05</v>
      </c>
      <c r="J288" s="0" t="n">
        <f aca="false">K288+L288</f>
        <v>0.4175</v>
      </c>
      <c r="K288" s="0" t="n">
        <f aca="false">E288</f>
        <v>0.3975</v>
      </c>
      <c r="L288" s="0" t="n">
        <f aca="false">F288</f>
        <v>0.02</v>
      </c>
      <c r="M288" s="0" t="n">
        <f aca="false">N288+O288</f>
        <v>0.4475</v>
      </c>
      <c r="N288" s="0" t="n">
        <f aca="false">H288</f>
        <v>0.3975</v>
      </c>
      <c r="O288" s="0" t="n">
        <f aca="false">I288</f>
        <v>0.05</v>
      </c>
      <c r="Q288" s="0" t="n">
        <f aca="false">VLOOKUP(MONTH(A288),tblMthAdj,2,FALSE())</f>
        <v>0.03</v>
      </c>
      <c r="AA288" s="0" t="n">
        <f aca="false">[1]Tables!E$11</f>
        <v>-0.07</v>
      </c>
      <c r="AB288" s="0" t="n">
        <f aca="false">[1]Tables!F$11</f>
        <v>0.0597</v>
      </c>
      <c r="AC288" s="0" t="n">
        <f aca="false">[1]Tables!G$11</f>
        <v>0.02</v>
      </c>
      <c r="AD288" s="0" t="n">
        <f aca="false">[1]Tables!H$11</f>
        <v>0.185</v>
      </c>
      <c r="AE288" s="0" t="n">
        <f aca="false">[1]Tables!I$11</f>
        <v>0.011</v>
      </c>
      <c r="AF288" s="0" t="n">
        <f aca="false">((B288+AA288)/(1-AB288))-(B288+AA288)</f>
        <v>-0.00444432627884718</v>
      </c>
      <c r="AG288" s="0" t="n">
        <f aca="false">AC288+AD288+AE288</f>
        <v>0.216</v>
      </c>
      <c r="AI288" s="0" t="n">
        <f aca="false">[1]Tables!J$11</f>
        <v>0</v>
      </c>
      <c r="AJ288" s="0" t="n">
        <f aca="false">[1]Tables!K$11</f>
        <v>0</v>
      </c>
      <c r="AK288" s="0" t="n">
        <f aca="false">[1]Tables!L$11</f>
        <v>0</v>
      </c>
      <c r="AL288" s="0" t="n">
        <f aca="false">((B288+L288)/(1-AI288))-(B288+L288)</f>
        <v>0</v>
      </c>
      <c r="AM288" s="0" t="n">
        <f aca="false">AJ288+AK288</f>
        <v>0</v>
      </c>
      <c r="AO288" s="0" t="n">
        <f aca="false">[1]Tables!M$11</f>
        <v>-0.07</v>
      </c>
      <c r="AP288" s="0" t="n">
        <f aca="false">[1]Tables!N$11</f>
        <v>0.0667</v>
      </c>
      <c r="AQ288" s="0" t="n">
        <f aca="false">[1]Tables!O$11</f>
        <v>0.02</v>
      </c>
      <c r="AR288" s="0" t="n">
        <f aca="false">[1]Tables!P$11</f>
        <v>0.22</v>
      </c>
      <c r="AS288" s="0" t="n">
        <f aca="false">[1]Tables!Q$11</f>
        <v>0.011</v>
      </c>
      <c r="AT288" s="0" t="n">
        <f aca="false">(($B288+AO288)/(1-AP288))-($B288+AO288)</f>
        <v>-0.00500267866709525</v>
      </c>
      <c r="AU288" s="0" t="n">
        <f aca="false">AQ288+AR288+AS288</f>
        <v>0.251</v>
      </c>
      <c r="AW288" s="0" t="n">
        <f aca="false">[1]Tables!R$11</f>
        <v>0</v>
      </c>
      <c r="AX288" s="0" t="n">
        <f aca="false">[1]Tables!S$11</f>
        <v>0</v>
      </c>
      <c r="AY288" s="0" t="n">
        <f aca="false">[1]Tables!T$11</f>
        <v>0</v>
      </c>
      <c r="AZ288" s="0" t="n">
        <f aca="false">((B288+Z288)/(1-AW288))-(B288+Z288)</f>
        <v>0</v>
      </c>
      <c r="BA288" s="0" t="n">
        <f aca="false">AX288+AY288</f>
        <v>0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0.42</v>
      </c>
      <c r="E289" s="0" t="n">
        <f aca="false">+[1]TETCO_TRANSCO!E289</f>
        <v>0.4</v>
      </c>
      <c r="F289" s="0" t="n">
        <f aca="false">+[1]TETCO_TRANSCO!F289</f>
        <v>0.02</v>
      </c>
      <c r="G289" s="0" t="n">
        <f aca="false">H289+I289</f>
        <v>0.45</v>
      </c>
      <c r="H289" s="0" t="n">
        <f aca="false">+E289</f>
        <v>0.4</v>
      </c>
      <c r="I289" s="0" t="n">
        <f aca="false">+F289+Q289</f>
        <v>0.05</v>
      </c>
      <c r="J289" s="0" t="n">
        <f aca="false">K289+L289</f>
        <v>0.42</v>
      </c>
      <c r="K289" s="0" t="n">
        <f aca="false">E289</f>
        <v>0.4</v>
      </c>
      <c r="L289" s="0" t="n">
        <f aca="false">F289</f>
        <v>0.02</v>
      </c>
      <c r="M289" s="0" t="n">
        <f aca="false">N289+O289</f>
        <v>0.45</v>
      </c>
      <c r="N289" s="0" t="n">
        <f aca="false">H289</f>
        <v>0.4</v>
      </c>
      <c r="O289" s="0" t="n">
        <f aca="false">I289</f>
        <v>0.05</v>
      </c>
      <c r="Q289" s="0" t="n">
        <f aca="false">VLOOKUP(MONTH(A289),tblMthAdj,2,FALSE())</f>
        <v>0.03</v>
      </c>
      <c r="AA289" s="0" t="n">
        <f aca="false">[1]Tables!E$12</f>
        <v>-0.07</v>
      </c>
      <c r="AB289" s="0" t="n">
        <f aca="false">[1]Tables!F$12</f>
        <v>0.0597</v>
      </c>
      <c r="AC289" s="0" t="n">
        <f aca="false">[1]Tables!G$12</f>
        <v>0.04</v>
      </c>
      <c r="AD289" s="0" t="n">
        <f aca="false">[1]Tables!H$12</f>
        <v>0.185</v>
      </c>
      <c r="AE289" s="0" t="n">
        <f aca="false">[1]Tables!I$12</f>
        <v>0.011</v>
      </c>
      <c r="AF289" s="0" t="n">
        <f aca="false">((B289+AA289)/(1-AB289))-(B289+AA289)</f>
        <v>-0.00444432627884718</v>
      </c>
      <c r="AG289" s="0" t="n">
        <f aca="false">AC289+AD289+AE289</f>
        <v>0.236</v>
      </c>
      <c r="AI289" s="0" t="n">
        <f aca="false">[1]Tables!J$12</f>
        <v>0</v>
      </c>
      <c r="AJ289" s="0" t="n">
        <f aca="false">[1]Tables!K$12</f>
        <v>0</v>
      </c>
      <c r="AK289" s="0" t="n">
        <f aca="false">[1]Tables!L$12</f>
        <v>0</v>
      </c>
      <c r="AL289" s="0" t="n">
        <f aca="false">((B289+L289)/(1-AI289))-(B289+L289)</f>
        <v>0</v>
      </c>
      <c r="AM289" s="0" t="n">
        <f aca="false">AJ289+AK289</f>
        <v>0</v>
      </c>
      <c r="AO289" s="0" t="n">
        <f aca="false">[1]Tables!M$12</f>
        <v>-0.07</v>
      </c>
      <c r="AP289" s="0" t="n">
        <f aca="false">[1]Tables!N$12</f>
        <v>0.0667</v>
      </c>
      <c r="AQ289" s="0" t="n">
        <f aca="false">[1]Tables!O$12</f>
        <v>0.04</v>
      </c>
      <c r="AR289" s="0" t="n">
        <f aca="false">[1]Tables!P$12</f>
        <v>0.22</v>
      </c>
      <c r="AS289" s="0" t="n">
        <f aca="false">[1]Tables!Q$12</f>
        <v>0.011</v>
      </c>
      <c r="AT289" s="0" t="n">
        <f aca="false">(($B289+AO289)/(1-AP289))-($B289+AO289)</f>
        <v>-0.00500267866709525</v>
      </c>
      <c r="AU289" s="0" t="n">
        <f aca="false">AQ289+AR289+AS289</f>
        <v>0.271</v>
      </c>
      <c r="AW289" s="0" t="n">
        <f aca="false">[1]Tables!R$12</f>
        <v>0</v>
      </c>
      <c r="AX289" s="0" t="n">
        <f aca="false">[1]Tables!S$12</f>
        <v>0</v>
      </c>
      <c r="AY289" s="0" t="n">
        <f aca="false">[1]Tables!T$12</f>
        <v>0</v>
      </c>
      <c r="AZ289" s="0" t="n">
        <f aca="false">((B289+Z289)/(1-AW289))-(B289+Z289)</f>
        <v>0</v>
      </c>
      <c r="BA289" s="0" t="n">
        <f aca="false">AX289+AY289</f>
        <v>0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0.605</v>
      </c>
      <c r="E290" s="0" t="n">
        <f aca="false">+[1]TETCO_TRANSCO!E290</f>
        <v>0.555</v>
      </c>
      <c r="F290" s="0" t="n">
        <f aca="false">+[1]TETCO_TRANSCO!F290</f>
        <v>0.05</v>
      </c>
      <c r="G290" s="0" t="n">
        <f aca="false">H290+I290</f>
        <v>0.695</v>
      </c>
      <c r="H290" s="0" t="n">
        <f aca="false">+E290</f>
        <v>0.555</v>
      </c>
      <c r="I290" s="0" t="n">
        <f aca="false">+F290+Q290</f>
        <v>0.14</v>
      </c>
      <c r="J290" s="0" t="n">
        <f aca="false">K290+L290</f>
        <v>0.605</v>
      </c>
      <c r="K290" s="0" t="n">
        <f aca="false">E290</f>
        <v>0.555</v>
      </c>
      <c r="L290" s="0" t="n">
        <f aca="false">F290</f>
        <v>0.05</v>
      </c>
      <c r="M290" s="0" t="n">
        <f aca="false">N290+O290</f>
        <v>0.695</v>
      </c>
      <c r="N290" s="0" t="n">
        <f aca="false">H290</f>
        <v>0.555</v>
      </c>
      <c r="O290" s="0" t="n">
        <f aca="false">I290</f>
        <v>0.14</v>
      </c>
      <c r="Q290" s="0" t="n">
        <f aca="false">VLOOKUP(MONTH(A290),tblMthAdj,2,FALSE())</f>
        <v>0.09</v>
      </c>
      <c r="AA290" s="0" t="n">
        <f aca="false">[1]Tables!E$13</f>
        <v>-0.07</v>
      </c>
      <c r="AB290" s="0" t="n">
        <f aca="false">[1]Tables!F$13</f>
        <v>0.0699</v>
      </c>
      <c r="AC290" s="0" t="n">
        <f aca="false">[1]Tables!G$13</f>
        <v>0.41</v>
      </c>
      <c r="AD290" s="0" t="n">
        <f aca="false">[1]Tables!H$13</f>
        <v>0.185</v>
      </c>
      <c r="AE290" s="0" t="n">
        <f aca="false">[1]Tables!I$13</f>
        <v>0.011</v>
      </c>
      <c r="AF290" s="0" t="n">
        <f aca="false">((B290+AA290)/(1-AB290))-(B290+AA290)</f>
        <v>-0.00526072465326309</v>
      </c>
      <c r="AG290" s="0" t="n">
        <f aca="false">AC290+AD290+AE290</f>
        <v>0.606</v>
      </c>
      <c r="AI290" s="0" t="n">
        <f aca="false">[1]Tables!J$13</f>
        <v>0.0128</v>
      </c>
      <c r="AJ290" s="0" t="n">
        <f aca="false">[1]Tables!K$13</f>
        <v>0.1848</v>
      </c>
      <c r="AK290" s="0" t="n">
        <f aca="false">[1]Tables!L$13</f>
        <v>0</v>
      </c>
      <c r="AL290" s="0" t="n">
        <f aca="false">((B290+L290)/(1-AI290))-(B290+L290)</f>
        <v>0.000648298217179905</v>
      </c>
      <c r="AM290" s="0" t="n">
        <f aca="false">AJ290+AK290</f>
        <v>0.1848</v>
      </c>
      <c r="AO290" s="0" t="n">
        <f aca="false">[1]Tables!M$13</f>
        <v>-0.05</v>
      </c>
      <c r="AP290" s="0" t="n">
        <f aca="false">[1]Tables!N$13</f>
        <v>0.0782</v>
      </c>
      <c r="AQ290" s="0" t="n">
        <f aca="false">[1]Tables!O$13</f>
        <v>0.51</v>
      </c>
      <c r="AR290" s="0" t="n">
        <f aca="false">[1]Tables!P$13</f>
        <v>0.22</v>
      </c>
      <c r="AS290" s="0" t="n">
        <f aca="false">[1]Tables!Q$13</f>
        <v>0.011</v>
      </c>
      <c r="AT290" s="0" t="n">
        <f aca="false">(($B290+AO290)/(1-AP290))-($B290+AO290)</f>
        <v>-0.00424170101974399</v>
      </c>
      <c r="AU290" s="0" t="n">
        <f aca="false">AQ290+AR290+AS290</f>
        <v>0.741</v>
      </c>
      <c r="AW290" s="0" t="n">
        <f aca="false">[1]Tables!R$13</f>
        <v>0.0089</v>
      </c>
      <c r="AX290" s="0" t="n">
        <f aca="false">[1]Tables!S$13</f>
        <v>0.2176</v>
      </c>
      <c r="AY290" s="0" t="n">
        <f aca="false">[1]Tables!T$13</f>
        <v>0</v>
      </c>
      <c r="AZ290" s="0" t="n">
        <f aca="false">((B290+Z290)/(1-AW290))-(B290+Z290)</f>
        <v>0</v>
      </c>
      <c r="BA290" s="0" t="n">
        <f aca="false">AX290+AY290</f>
        <v>0.2176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0.96</v>
      </c>
      <c r="E291" s="0" t="n">
        <f aca="false">+[1]TETCO_TRANSCO!E291</f>
        <v>0.91</v>
      </c>
      <c r="F291" s="0" t="n">
        <f aca="false">+[1]TETCO_TRANSCO!F291</f>
        <v>0.05</v>
      </c>
      <c r="G291" s="0" t="n">
        <f aca="false">H291+I291</f>
        <v>1.2</v>
      </c>
      <c r="H291" s="0" t="n">
        <f aca="false">+E291</f>
        <v>0.91</v>
      </c>
      <c r="I291" s="0" t="n">
        <f aca="false">+F291+Q291</f>
        <v>0.29</v>
      </c>
      <c r="J291" s="0" t="n">
        <f aca="false">K291+L291</f>
        <v>0.96</v>
      </c>
      <c r="K291" s="0" t="n">
        <f aca="false">E291</f>
        <v>0.91</v>
      </c>
      <c r="L291" s="0" t="n">
        <f aca="false">F291</f>
        <v>0.05</v>
      </c>
      <c r="M291" s="0" t="n">
        <f aca="false">N291+O291</f>
        <v>1.2</v>
      </c>
      <c r="N291" s="0" t="n">
        <f aca="false">H291</f>
        <v>0.91</v>
      </c>
      <c r="O291" s="0" t="n">
        <f aca="false">I291</f>
        <v>0.29</v>
      </c>
      <c r="Q291" s="0" t="n">
        <f aca="false">VLOOKUP(MONTH(A291),tblMthAdj,2,FALSE())</f>
        <v>0.24</v>
      </c>
      <c r="AA291" s="0" t="n">
        <f aca="false">[1]Tables!E$14</f>
        <v>-0.05</v>
      </c>
      <c r="AB291" s="0" t="n">
        <f aca="false">[1]Tables!F$14</f>
        <v>0.0699</v>
      </c>
      <c r="AC291" s="0" t="n">
        <f aca="false">[1]Tables!G$14</f>
        <v>0.41</v>
      </c>
      <c r="AD291" s="0" t="n">
        <f aca="false">[1]Tables!H$14</f>
        <v>0.185</v>
      </c>
      <c r="AE291" s="0" t="n">
        <f aca="false">[1]Tables!I$14</f>
        <v>0.011</v>
      </c>
      <c r="AF291" s="0" t="n">
        <f aca="false">((B291+AA291)/(1-AB291))-(B291+AA291)</f>
        <v>-0.00375766046661649</v>
      </c>
      <c r="AG291" s="0" t="n">
        <f aca="false">AC291+AD291+AE291</f>
        <v>0.606</v>
      </c>
      <c r="AI291" s="0" t="n">
        <f aca="false">[1]Tables!J$14</f>
        <v>0.0128</v>
      </c>
      <c r="AJ291" s="0" t="n">
        <f aca="false">[1]Tables!K$14</f>
        <v>0.1848</v>
      </c>
      <c r="AK291" s="0" t="n">
        <f aca="false">[1]Tables!L$14</f>
        <v>0</v>
      </c>
      <c r="AL291" s="0" t="n">
        <f aca="false">((B291+L291)/(1-AI291))-(B291+L291)</f>
        <v>0.000648298217179905</v>
      </c>
      <c r="AM291" s="0" t="n">
        <f aca="false">AJ291+AK291</f>
        <v>0.1848</v>
      </c>
      <c r="AO291" s="0" t="n">
        <f aca="false">[1]Tables!M$14</f>
        <v>-0.05</v>
      </c>
      <c r="AP291" s="0" t="n">
        <f aca="false">[1]Tables!N$14</f>
        <v>0.0782</v>
      </c>
      <c r="AQ291" s="0" t="n">
        <f aca="false">[1]Tables!O$14</f>
        <v>0.51</v>
      </c>
      <c r="AR291" s="0" t="n">
        <f aca="false">[1]Tables!P$14</f>
        <v>0.22</v>
      </c>
      <c r="AS291" s="0" t="n">
        <f aca="false">[1]Tables!Q$14</f>
        <v>0.011</v>
      </c>
      <c r="AT291" s="0" t="n">
        <f aca="false">(($B291+AO291)/(1-AP291))-($B291+AO291)</f>
        <v>-0.00424170101974399</v>
      </c>
      <c r="AU291" s="0" t="n">
        <f aca="false">AQ291+AR291+AS291</f>
        <v>0.741</v>
      </c>
      <c r="AW291" s="0" t="n">
        <f aca="false">[1]Tables!R$14</f>
        <v>0.0089</v>
      </c>
      <c r="AX291" s="0" t="n">
        <f aca="false">[1]Tables!S$14</f>
        <v>0.2176</v>
      </c>
      <c r="AY291" s="0" t="n">
        <f aca="false">[1]Tables!T$14</f>
        <v>0</v>
      </c>
      <c r="AZ291" s="0" t="n">
        <f aca="false">((B291+Z291)/(1-AW291))-(B291+Z291)</f>
        <v>0</v>
      </c>
      <c r="BA291" s="0" t="n">
        <f aca="false">AX291+AY291</f>
        <v>0.2176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1.265</v>
      </c>
      <c r="E292" s="0" t="n">
        <f aca="false">+[1]TETCO_TRANSCO!E292</f>
        <v>1.215</v>
      </c>
      <c r="F292" s="0" t="n">
        <f aca="false">+[1]TETCO_TRANSCO!F292</f>
        <v>0.05</v>
      </c>
      <c r="G292" s="0" t="n">
        <f aca="false">H292+I292</f>
        <v>1.535</v>
      </c>
      <c r="H292" s="0" t="n">
        <f aca="false">+E292</f>
        <v>1.215</v>
      </c>
      <c r="I292" s="0" t="n">
        <f aca="false">+F292+Q292</f>
        <v>0.32</v>
      </c>
      <c r="J292" s="0" t="n">
        <f aca="false">K292+L292</f>
        <v>1.265</v>
      </c>
      <c r="K292" s="0" t="n">
        <f aca="false">E292</f>
        <v>1.215</v>
      </c>
      <c r="L292" s="0" t="n">
        <f aca="false">F292</f>
        <v>0.05</v>
      </c>
      <c r="M292" s="0" t="n">
        <f aca="false">N292+O292</f>
        <v>1.535</v>
      </c>
      <c r="N292" s="0" t="n">
        <f aca="false">H292</f>
        <v>1.215</v>
      </c>
      <c r="O292" s="0" t="n">
        <f aca="false">I292</f>
        <v>0.32</v>
      </c>
      <c r="Q292" s="0" t="n">
        <f aca="false">VLOOKUP(MONTH(A292),tblMthAdj,2,FALSE())</f>
        <v>0.27</v>
      </c>
      <c r="AA292" s="0" t="n">
        <f aca="false">[1]Tables!E$3</f>
        <v>-0.05</v>
      </c>
      <c r="AB292" s="0" t="n">
        <f aca="false">[1]Tables!F$3</f>
        <v>0.0699</v>
      </c>
      <c r="AC292" s="0" t="n">
        <f aca="false">[1]Tables!G$3</f>
        <v>0.41</v>
      </c>
      <c r="AD292" s="0" t="n">
        <f aca="false">[1]Tables!H$3</f>
        <v>0.185</v>
      </c>
      <c r="AE292" s="0" t="n">
        <f aca="false">[1]Tables!I$3</f>
        <v>0.011</v>
      </c>
      <c r="AF292" s="0" t="n">
        <f aca="false">((B292+AA292)/(1-AB292))-(B292+AA292)</f>
        <v>-0.00375766046661649</v>
      </c>
      <c r="AG292" s="0" t="n">
        <f aca="false">AC292+AD292+AE292</f>
        <v>0.606</v>
      </c>
      <c r="AI292" s="0" t="n">
        <f aca="false">[1]Tables!J$3</f>
        <v>0.0128</v>
      </c>
      <c r="AJ292" s="0" t="n">
        <f aca="false">[1]Tables!K$3</f>
        <v>0.1848</v>
      </c>
      <c r="AK292" s="0" t="n">
        <f aca="false">[1]Tables!L$3</f>
        <v>0</v>
      </c>
      <c r="AL292" s="0" t="n">
        <f aca="false">((B292+L292)/(1-AI292))-(B292+L292)</f>
        <v>0.000648298217179905</v>
      </c>
      <c r="AM292" s="0" t="n">
        <f aca="false">AJ292+AK292</f>
        <v>0.1848</v>
      </c>
      <c r="AO292" s="0" t="n">
        <f aca="false">[1]Tables!M$3</f>
        <v>-0.05</v>
      </c>
      <c r="AP292" s="0" t="n">
        <f aca="false">[1]Tables!N$3</f>
        <v>0.0782</v>
      </c>
      <c r="AQ292" s="0" t="n">
        <f aca="false">[1]Tables!O$3</f>
        <v>0.51</v>
      </c>
      <c r="AR292" s="0" t="n">
        <f aca="false">[1]Tables!P$3</f>
        <v>0.22</v>
      </c>
      <c r="AS292" s="0" t="n">
        <f aca="false">[1]Tables!Q$3</f>
        <v>0.011</v>
      </c>
      <c r="AT292" s="0" t="n">
        <f aca="false">(($B292+AO292)/(1-AP292))-($B292+AO292)</f>
        <v>-0.00424170101974399</v>
      </c>
      <c r="AU292" s="0" t="n">
        <f aca="false">AQ292+AR292+AS292</f>
        <v>0.741</v>
      </c>
      <c r="AW292" s="0" t="n">
        <f aca="false">[1]Tables!R$3</f>
        <v>0.0089</v>
      </c>
      <c r="AX292" s="0" t="n">
        <f aca="false">[1]Tables!S$3</f>
        <v>0.2176</v>
      </c>
      <c r="AY292" s="0" t="n">
        <f aca="false">[1]Tables!T$3</f>
        <v>0</v>
      </c>
      <c r="AZ292" s="0" t="n">
        <f aca="false">((B292+Z292)/(1-AW292))-(B292+Z292)</f>
        <v>0</v>
      </c>
      <c r="BA292" s="0" t="n">
        <f aca="false">AX292+AY292</f>
        <v>0.2176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1.265</v>
      </c>
      <c r="E293" s="0" t="n">
        <f aca="false">+[1]TETCO_TRANSCO!E293</f>
        <v>1.215</v>
      </c>
      <c r="F293" s="0" t="n">
        <f aca="false">+[1]TETCO_TRANSCO!F293</f>
        <v>0.05</v>
      </c>
      <c r="G293" s="0" t="n">
        <f aca="false">H293+I293</f>
        <v>1.535</v>
      </c>
      <c r="H293" s="0" t="n">
        <f aca="false">+E293</f>
        <v>1.215</v>
      </c>
      <c r="I293" s="0" t="n">
        <f aca="false">+F293+Q293</f>
        <v>0.32</v>
      </c>
      <c r="J293" s="0" t="n">
        <f aca="false">K293+L293</f>
        <v>1.265</v>
      </c>
      <c r="K293" s="0" t="n">
        <f aca="false">E293</f>
        <v>1.215</v>
      </c>
      <c r="L293" s="0" t="n">
        <f aca="false">F293</f>
        <v>0.05</v>
      </c>
      <c r="M293" s="0" t="n">
        <f aca="false">N293+O293</f>
        <v>1.535</v>
      </c>
      <c r="N293" s="0" t="n">
        <f aca="false">H293</f>
        <v>1.215</v>
      </c>
      <c r="O293" s="0" t="n">
        <f aca="false">I293</f>
        <v>0.32</v>
      </c>
      <c r="Q293" s="0" t="n">
        <f aca="false">VLOOKUP(MONTH(A293),tblMthAdj,2,FALSE())</f>
        <v>0.27</v>
      </c>
      <c r="AA293" s="0" t="n">
        <f aca="false">[1]Tables!E$4</f>
        <v>-0.05</v>
      </c>
      <c r="AB293" s="0" t="n">
        <f aca="false">[1]Tables!F$4</f>
        <v>0.0699</v>
      </c>
      <c r="AC293" s="0" t="n">
        <f aca="false">[1]Tables!G$4</f>
        <v>0.41</v>
      </c>
      <c r="AD293" s="0" t="n">
        <f aca="false">[1]Tables!H$4</f>
        <v>0.185</v>
      </c>
      <c r="AE293" s="0" t="n">
        <f aca="false">[1]Tables!I$4</f>
        <v>0.011</v>
      </c>
      <c r="AF293" s="0" t="n">
        <f aca="false">((B293+AA293)/(1-AB293))-(B293+AA293)</f>
        <v>-0.00375766046661649</v>
      </c>
      <c r="AG293" s="0" t="n">
        <f aca="false">AC293+AD293+AE293</f>
        <v>0.606</v>
      </c>
      <c r="AI293" s="0" t="n">
        <f aca="false">[1]Tables!J$4</f>
        <v>0.0128</v>
      </c>
      <c r="AJ293" s="0" t="n">
        <f aca="false">[1]Tables!K$4</f>
        <v>0.1848</v>
      </c>
      <c r="AK293" s="0" t="n">
        <f aca="false">[1]Tables!L$4</f>
        <v>0</v>
      </c>
      <c r="AL293" s="0" t="n">
        <f aca="false">((B293+L293)/(1-AI293))-(B293+L293)</f>
        <v>0.000648298217179905</v>
      </c>
      <c r="AM293" s="0" t="n">
        <f aca="false">AJ293+AK293</f>
        <v>0.1848</v>
      </c>
      <c r="AO293" s="0" t="n">
        <f aca="false">[1]Tables!M$4</f>
        <v>-0.05</v>
      </c>
      <c r="AP293" s="0" t="n">
        <f aca="false">[1]Tables!N$4</f>
        <v>0.0782</v>
      </c>
      <c r="AQ293" s="0" t="n">
        <f aca="false">[1]Tables!O$4</f>
        <v>0.51</v>
      </c>
      <c r="AR293" s="0" t="n">
        <f aca="false">[1]Tables!P$4</f>
        <v>0.22</v>
      </c>
      <c r="AS293" s="0" t="n">
        <f aca="false">[1]Tables!Q$4</f>
        <v>0.011</v>
      </c>
      <c r="AT293" s="0" t="n">
        <f aca="false">(($B293+AO293)/(1-AP293))-($B293+AO293)</f>
        <v>-0.00424170101974399</v>
      </c>
      <c r="AU293" s="0" t="n">
        <f aca="false">AQ293+AR293+AS293</f>
        <v>0.741</v>
      </c>
      <c r="AW293" s="0" t="n">
        <f aca="false">[1]Tables!R$4</f>
        <v>0.0089</v>
      </c>
      <c r="AX293" s="0" t="n">
        <f aca="false">[1]Tables!S$4</f>
        <v>0.2176</v>
      </c>
      <c r="AY293" s="0" t="n">
        <f aca="false">[1]Tables!T$4</f>
        <v>0</v>
      </c>
      <c r="AZ293" s="0" t="n">
        <f aca="false">((B293+Z293)/(1-AW293))-(B293+Z293)</f>
        <v>0</v>
      </c>
      <c r="BA293" s="0" t="n">
        <f aca="false">AX293+AY293</f>
        <v>0.2176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0.705</v>
      </c>
      <c r="E294" s="0" t="n">
        <f aca="false">+[1]TETCO_TRANSCO!E294</f>
        <v>0.655</v>
      </c>
      <c r="F294" s="0" t="n">
        <f aca="false">+[1]TETCO_TRANSCO!F294</f>
        <v>0.05</v>
      </c>
      <c r="G294" s="0" t="n">
        <f aca="false">H294+I294</f>
        <v>0.805</v>
      </c>
      <c r="H294" s="0" t="n">
        <f aca="false">+E294</f>
        <v>0.655</v>
      </c>
      <c r="I294" s="0" t="n">
        <f aca="false">+F294+Q294</f>
        <v>0.15</v>
      </c>
      <c r="J294" s="0" t="n">
        <f aca="false">K294+L294</f>
        <v>0.705</v>
      </c>
      <c r="K294" s="0" t="n">
        <f aca="false">E294</f>
        <v>0.655</v>
      </c>
      <c r="L294" s="0" t="n">
        <f aca="false">F294</f>
        <v>0.05</v>
      </c>
      <c r="M294" s="0" t="n">
        <f aca="false">N294+O294</f>
        <v>0.805</v>
      </c>
      <c r="N294" s="0" t="n">
        <f aca="false">H294</f>
        <v>0.655</v>
      </c>
      <c r="O294" s="0" t="n">
        <f aca="false">I294</f>
        <v>0.15</v>
      </c>
      <c r="Q294" s="0" t="n">
        <f aca="false">VLOOKUP(MONTH(A294),tblMthAdj,2,FALSE())</f>
        <v>0.1</v>
      </c>
      <c r="AA294" s="0" t="n">
        <f aca="false">[1]Tables!E$5</f>
        <v>-0.05</v>
      </c>
      <c r="AB294" s="0" t="n">
        <f aca="false">[1]Tables!F$5</f>
        <v>0.0699</v>
      </c>
      <c r="AC294" s="0" t="n">
        <f aca="false">[1]Tables!G$5</f>
        <v>0.41</v>
      </c>
      <c r="AD294" s="0" t="n">
        <f aca="false">[1]Tables!H$5</f>
        <v>0.185</v>
      </c>
      <c r="AE294" s="0" t="n">
        <f aca="false">[1]Tables!I$5</f>
        <v>0.011</v>
      </c>
      <c r="AF294" s="0" t="n">
        <f aca="false">((B294+AA294)/(1-AB294))-(B294+AA294)</f>
        <v>-0.00375766046661649</v>
      </c>
      <c r="AG294" s="0" t="n">
        <f aca="false">AC294+AD294+AE294</f>
        <v>0.606</v>
      </c>
      <c r="AI294" s="0" t="n">
        <f aca="false">[1]Tables!J$5</f>
        <v>0.0128</v>
      </c>
      <c r="AJ294" s="0" t="n">
        <f aca="false">[1]Tables!K$5</f>
        <v>0.1848</v>
      </c>
      <c r="AK294" s="0" t="n">
        <f aca="false">[1]Tables!L$5</f>
        <v>0</v>
      </c>
      <c r="AL294" s="0" t="n">
        <f aca="false">((B294+L294)/(1-AI294))-(B294+L294)</f>
        <v>0.000648298217179905</v>
      </c>
      <c r="AM294" s="0" t="n">
        <f aca="false">AJ294+AK294</f>
        <v>0.1848</v>
      </c>
      <c r="AO294" s="0" t="n">
        <f aca="false">[1]Tables!M$5</f>
        <v>-0.05</v>
      </c>
      <c r="AP294" s="0" t="n">
        <f aca="false">[1]Tables!N$5</f>
        <v>0.0782</v>
      </c>
      <c r="AQ294" s="0" t="n">
        <f aca="false">[1]Tables!O$5</f>
        <v>0.51</v>
      </c>
      <c r="AR294" s="0" t="n">
        <f aca="false">[1]Tables!P$5</f>
        <v>0.22</v>
      </c>
      <c r="AS294" s="0" t="n">
        <f aca="false">[1]Tables!Q$5</f>
        <v>0.011</v>
      </c>
      <c r="AT294" s="0" t="n">
        <f aca="false">(($B294+AO294)/(1-AP294))-($B294+AO294)</f>
        <v>-0.00424170101974399</v>
      </c>
      <c r="AU294" s="0" t="n">
        <f aca="false">AQ294+AR294+AS294</f>
        <v>0.741</v>
      </c>
      <c r="AW294" s="0" t="n">
        <f aca="false">[1]Tables!R$5</f>
        <v>0.0089</v>
      </c>
      <c r="AX294" s="0" t="n">
        <f aca="false">[1]Tables!S$5</f>
        <v>0.2176</v>
      </c>
      <c r="AY294" s="0" t="n">
        <f aca="false">[1]Tables!T$5</f>
        <v>0</v>
      </c>
      <c r="AZ294" s="0" t="n">
        <f aca="false">((B294+Z294)/(1-AW294))-(B294+Z294)</f>
        <v>0</v>
      </c>
      <c r="BA294" s="0" t="n">
        <f aca="false">AX294+AY294</f>
        <v>0.2176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0.455</v>
      </c>
      <c r="E295" s="0" t="n">
        <f aca="false">+[1]TETCO_TRANSCO!E295</f>
        <v>0.435</v>
      </c>
      <c r="F295" s="0" t="n">
        <f aca="false">+[1]TETCO_TRANSCO!F295</f>
        <v>0.02</v>
      </c>
      <c r="G295" s="0" t="n">
        <f aca="false">H295+I295</f>
        <v>0.485</v>
      </c>
      <c r="H295" s="0" t="n">
        <f aca="false">+E295</f>
        <v>0.435</v>
      </c>
      <c r="I295" s="0" t="n">
        <f aca="false">+F295+Q295</f>
        <v>0.05</v>
      </c>
      <c r="J295" s="0" t="n">
        <f aca="false">K295+L295</f>
        <v>0.455</v>
      </c>
      <c r="K295" s="0" t="n">
        <f aca="false">E295</f>
        <v>0.435</v>
      </c>
      <c r="L295" s="0" t="n">
        <f aca="false">F295</f>
        <v>0.02</v>
      </c>
      <c r="M295" s="0" t="n">
        <f aca="false">N295+O295</f>
        <v>0.485</v>
      </c>
      <c r="N295" s="0" t="n">
        <f aca="false">H295</f>
        <v>0.435</v>
      </c>
      <c r="O295" s="0" t="n">
        <f aca="false">I295</f>
        <v>0.05</v>
      </c>
      <c r="Q295" s="0" t="n">
        <f aca="false">VLOOKUP(MONTH(A295),tblMthAdj,2,FALSE())</f>
        <v>0.03</v>
      </c>
      <c r="AA295" s="0" t="n">
        <f aca="false">[1]Tables!E$6</f>
        <v>-0.07</v>
      </c>
      <c r="AB295" s="0" t="n">
        <f aca="false">[1]Tables!F$6</f>
        <v>0.0597</v>
      </c>
      <c r="AC295" s="0" t="n">
        <f aca="false">[1]Tables!G$6</f>
        <v>0.04</v>
      </c>
      <c r="AD295" s="0" t="n">
        <f aca="false">[1]Tables!H$6</f>
        <v>0.185</v>
      </c>
      <c r="AE295" s="0" t="n">
        <f aca="false">[1]Tables!I$6</f>
        <v>0.011</v>
      </c>
      <c r="AF295" s="0" t="n">
        <f aca="false">((B295+AA295)/(1-AB295))-(B295+AA295)</f>
        <v>-0.00444432627884718</v>
      </c>
      <c r="AG295" s="0" t="n">
        <f aca="false">AC295+AD295+AE295</f>
        <v>0.236</v>
      </c>
      <c r="AI295" s="0" t="n">
        <f aca="false">[1]Tables!J$6</f>
        <v>0</v>
      </c>
      <c r="AJ295" s="0" t="n">
        <f aca="false">[1]Tables!K$6</f>
        <v>0</v>
      </c>
      <c r="AK295" s="0" t="n">
        <f aca="false">[1]Tables!L$6</f>
        <v>0</v>
      </c>
      <c r="AL295" s="0" t="n">
        <f aca="false">((B295+L295)/(1-AI295))-(B295+L295)</f>
        <v>0</v>
      </c>
      <c r="AM295" s="0" t="n">
        <f aca="false">AJ295+AK295</f>
        <v>0</v>
      </c>
      <c r="AO295" s="0" t="n">
        <f aca="false">[1]Tables!M$6</f>
        <v>-0.07</v>
      </c>
      <c r="AP295" s="0" t="n">
        <f aca="false">[1]Tables!N$6</f>
        <v>0.0667</v>
      </c>
      <c r="AQ295" s="0" t="n">
        <f aca="false">[1]Tables!O$6</f>
        <v>0.04</v>
      </c>
      <c r="AR295" s="0" t="n">
        <f aca="false">[1]Tables!P$6</f>
        <v>0.22</v>
      </c>
      <c r="AS295" s="0" t="n">
        <f aca="false">[1]Tables!Q$6</f>
        <v>0.011</v>
      </c>
      <c r="AT295" s="0" t="n">
        <f aca="false">(($B295+AO295)/(1-AP295))-($B295+AO295)</f>
        <v>-0.00500267866709525</v>
      </c>
      <c r="AU295" s="0" t="n">
        <f aca="false">AQ295+AR295+AS295</f>
        <v>0.271</v>
      </c>
      <c r="AW295" s="0" t="n">
        <f aca="false">[1]Tables!R$6</f>
        <v>0</v>
      </c>
      <c r="AX295" s="0" t="n">
        <f aca="false">[1]Tables!S$6</f>
        <v>0</v>
      </c>
      <c r="AY295" s="0" t="n">
        <f aca="false">[1]Tables!T$6</f>
        <v>0</v>
      </c>
      <c r="AZ295" s="0" t="n">
        <f aca="false">((B295+Z295)/(1-AW295))-(B295+Z295)</f>
        <v>0</v>
      </c>
      <c r="BA295" s="0" t="n">
        <f aca="false">AX295+AY295</f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0.405</v>
      </c>
      <c r="E296" s="0" t="n">
        <f aca="false">+[1]TETCO_TRANSCO!E296</f>
        <v>0.385</v>
      </c>
      <c r="F296" s="0" t="n">
        <f aca="false">+[1]TETCO_TRANSCO!F296</f>
        <v>0.02</v>
      </c>
      <c r="G296" s="0" t="n">
        <f aca="false">H296+I296</f>
        <v>0.435</v>
      </c>
      <c r="H296" s="0" t="n">
        <f aca="false">+E296</f>
        <v>0.385</v>
      </c>
      <c r="I296" s="0" t="n">
        <f aca="false">+F296+Q296</f>
        <v>0.05</v>
      </c>
      <c r="J296" s="0" t="n">
        <f aca="false">K296+L296</f>
        <v>0.405</v>
      </c>
      <c r="K296" s="0" t="n">
        <f aca="false">E296</f>
        <v>0.385</v>
      </c>
      <c r="L296" s="0" t="n">
        <f aca="false">F296</f>
        <v>0.02</v>
      </c>
      <c r="M296" s="0" t="n">
        <f aca="false">N296+O296</f>
        <v>0.435</v>
      </c>
      <c r="N296" s="0" t="n">
        <f aca="false">H296</f>
        <v>0.385</v>
      </c>
      <c r="O296" s="0" t="n">
        <f aca="false">I296</f>
        <v>0.05</v>
      </c>
      <c r="Q296" s="0" t="n">
        <f aca="false">VLOOKUP(MONTH(A296),tblMthAdj,2,FALSE())</f>
        <v>0.03</v>
      </c>
      <c r="AA296" s="0" t="n">
        <f aca="false">[1]Tables!E$7</f>
        <v>-0.07</v>
      </c>
      <c r="AB296" s="0" t="n">
        <f aca="false">[1]Tables!F$7</f>
        <v>0.0597</v>
      </c>
      <c r="AC296" s="0" t="n">
        <f aca="false">[1]Tables!G$7</f>
        <v>0.02</v>
      </c>
      <c r="AD296" s="0" t="n">
        <f aca="false">[1]Tables!H$7</f>
        <v>0.185</v>
      </c>
      <c r="AE296" s="0" t="n">
        <f aca="false">[1]Tables!I$7</f>
        <v>0.011</v>
      </c>
      <c r="AF296" s="0" t="n">
        <f aca="false">((B296+AA296)/(1-AB296))-(B296+AA296)</f>
        <v>-0.00444432627884718</v>
      </c>
      <c r="AG296" s="0" t="n">
        <f aca="false">AC296+AD296+AE296</f>
        <v>0.216</v>
      </c>
      <c r="AI296" s="0" t="n">
        <f aca="false">[1]Tables!J$7</f>
        <v>0</v>
      </c>
      <c r="AJ296" s="0" t="n">
        <f aca="false">[1]Tables!K$7</f>
        <v>0</v>
      </c>
      <c r="AK296" s="0" t="n">
        <f aca="false">[1]Tables!L$7</f>
        <v>0</v>
      </c>
      <c r="AL296" s="0" t="n">
        <f aca="false">((B296+L296)/(1-AI296))-(B296+L296)</f>
        <v>0</v>
      </c>
      <c r="AM296" s="0" t="n">
        <f aca="false">AJ296+AK296</f>
        <v>0</v>
      </c>
      <c r="AO296" s="0" t="n">
        <f aca="false">[1]Tables!M$7</f>
        <v>-0.07</v>
      </c>
      <c r="AP296" s="0" t="n">
        <f aca="false">[1]Tables!N$7</f>
        <v>0.0667</v>
      </c>
      <c r="AQ296" s="0" t="n">
        <f aca="false">[1]Tables!O$7</f>
        <v>0.02</v>
      </c>
      <c r="AR296" s="0" t="n">
        <f aca="false">[1]Tables!P$7</f>
        <v>0.22</v>
      </c>
      <c r="AS296" s="0" t="n">
        <f aca="false">[1]Tables!Q$7</f>
        <v>0.011</v>
      </c>
      <c r="AT296" s="0" t="n">
        <f aca="false">(($B296+AO296)/(1-AP296))-($B296+AO296)</f>
        <v>-0.00500267866709525</v>
      </c>
      <c r="AU296" s="0" t="n">
        <f aca="false">AQ296+AR296+AS296</f>
        <v>0.251</v>
      </c>
      <c r="AW296" s="0" t="n">
        <f aca="false">[1]Tables!R$7</f>
        <v>0</v>
      </c>
      <c r="AX296" s="0" t="n">
        <f aca="false">[1]Tables!S$7</f>
        <v>0</v>
      </c>
      <c r="AY296" s="0" t="n">
        <f aca="false">[1]Tables!T$7</f>
        <v>0</v>
      </c>
      <c r="AZ296" s="0" t="n">
        <f aca="false">((B296+Z296)/(1-AW296))-(B296+Z296)</f>
        <v>0</v>
      </c>
      <c r="BA296" s="0" t="n">
        <f aca="false">AX296+AY296</f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0.405</v>
      </c>
      <c r="E297" s="0" t="n">
        <f aca="false">+[1]TETCO_TRANSCO!E297</f>
        <v>0.385</v>
      </c>
      <c r="F297" s="0" t="n">
        <f aca="false">+[1]TETCO_TRANSCO!F297</f>
        <v>0.02</v>
      </c>
      <c r="G297" s="0" t="n">
        <f aca="false">H297+I297</f>
        <v>0.445</v>
      </c>
      <c r="H297" s="0" t="n">
        <f aca="false">+E297</f>
        <v>0.385</v>
      </c>
      <c r="I297" s="0" t="n">
        <f aca="false">+F297+Q297</f>
        <v>0.06</v>
      </c>
      <c r="J297" s="0" t="n">
        <f aca="false">K297+L297</f>
        <v>0.405</v>
      </c>
      <c r="K297" s="0" t="n">
        <f aca="false">E297</f>
        <v>0.385</v>
      </c>
      <c r="L297" s="0" t="n">
        <f aca="false">F297</f>
        <v>0.02</v>
      </c>
      <c r="M297" s="0" t="n">
        <f aca="false">N297+O297</f>
        <v>0.445</v>
      </c>
      <c r="N297" s="0" t="n">
        <f aca="false">H297</f>
        <v>0.385</v>
      </c>
      <c r="O297" s="0" t="n">
        <f aca="false">I297</f>
        <v>0.06</v>
      </c>
      <c r="Q297" s="0" t="n">
        <f aca="false">VLOOKUP(MONTH(A297),tblMthAdj,2,FALSE())</f>
        <v>0.04</v>
      </c>
      <c r="AA297" s="0" t="n">
        <f aca="false">[1]Tables!E$8</f>
        <v>-0.07</v>
      </c>
      <c r="AB297" s="0" t="n">
        <f aca="false">[1]Tables!F$8</f>
        <v>0.0597</v>
      </c>
      <c r="AC297" s="0" t="n">
        <f aca="false">[1]Tables!G$8</f>
        <v>0.02</v>
      </c>
      <c r="AD297" s="0" t="n">
        <f aca="false">[1]Tables!H$8</f>
        <v>0.185</v>
      </c>
      <c r="AE297" s="0" t="n">
        <f aca="false">[1]Tables!I$8</f>
        <v>0.011</v>
      </c>
      <c r="AF297" s="0" t="n">
        <f aca="false">((B297+AA297)/(1-AB297))-(B297+AA297)</f>
        <v>-0.00444432627884718</v>
      </c>
      <c r="AG297" s="0" t="n">
        <f aca="false">AC297+AD297+AE297</f>
        <v>0.216</v>
      </c>
      <c r="AI297" s="0" t="n">
        <f aca="false">[1]Tables!J$8</f>
        <v>0</v>
      </c>
      <c r="AJ297" s="0" t="n">
        <f aca="false">[1]Tables!K$8</f>
        <v>0</v>
      </c>
      <c r="AK297" s="0" t="n">
        <f aca="false">[1]Tables!L$8</f>
        <v>0</v>
      </c>
      <c r="AL297" s="0" t="n">
        <f aca="false">((B297+L297)/(1-AI297))-(B297+L297)</f>
        <v>0</v>
      </c>
      <c r="AM297" s="0" t="n">
        <f aca="false">AJ297+AK297</f>
        <v>0</v>
      </c>
      <c r="AO297" s="0" t="n">
        <f aca="false">[1]Tables!M$8</f>
        <v>-0.07</v>
      </c>
      <c r="AP297" s="0" t="n">
        <f aca="false">[1]Tables!N$8</f>
        <v>0.0667</v>
      </c>
      <c r="AQ297" s="0" t="n">
        <f aca="false">[1]Tables!O$8</f>
        <v>0.02</v>
      </c>
      <c r="AR297" s="0" t="n">
        <f aca="false">[1]Tables!P$8</f>
        <v>0.22</v>
      </c>
      <c r="AS297" s="0" t="n">
        <f aca="false">[1]Tables!Q$8</f>
        <v>0.011</v>
      </c>
      <c r="AT297" s="0" t="n">
        <f aca="false">(($B297+AO297)/(1-AP297))-($B297+AO297)</f>
        <v>-0.00500267866709525</v>
      </c>
      <c r="AU297" s="0" t="n">
        <f aca="false">AQ297+AR297+AS297</f>
        <v>0.251</v>
      </c>
      <c r="AW297" s="0" t="n">
        <f aca="false">[1]Tables!R$8</f>
        <v>0</v>
      </c>
      <c r="AX297" s="0" t="n">
        <f aca="false">[1]Tables!S$8</f>
        <v>0</v>
      </c>
      <c r="AY297" s="0" t="n">
        <f aca="false">[1]Tables!T$8</f>
        <v>0</v>
      </c>
      <c r="AZ297" s="0" t="n">
        <f aca="false">((B297+Z297)/(1-AW297))-(B297+Z297)</f>
        <v>0</v>
      </c>
      <c r="BA297" s="0" t="n">
        <f aca="false">AX297+AY297</f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0.4175</v>
      </c>
      <c r="E298" s="0" t="n">
        <f aca="false">+[1]TETCO_TRANSCO!E298</f>
        <v>0.3975</v>
      </c>
      <c r="F298" s="0" t="n">
        <f aca="false">+[1]TETCO_TRANSCO!F298</f>
        <v>0.02</v>
      </c>
      <c r="G298" s="0" t="n">
        <f aca="false">H298+I298</f>
        <v>0.4675</v>
      </c>
      <c r="H298" s="0" t="n">
        <f aca="false">+E298</f>
        <v>0.3975</v>
      </c>
      <c r="I298" s="0" t="n">
        <f aca="false">+F298+Q298</f>
        <v>0.07</v>
      </c>
      <c r="J298" s="0" t="n">
        <f aca="false">K298+L298</f>
        <v>0.4175</v>
      </c>
      <c r="K298" s="0" t="n">
        <f aca="false">E298</f>
        <v>0.3975</v>
      </c>
      <c r="L298" s="0" t="n">
        <f aca="false">F298</f>
        <v>0.02</v>
      </c>
      <c r="M298" s="0" t="n">
        <f aca="false">N298+O298</f>
        <v>0.4675</v>
      </c>
      <c r="N298" s="0" t="n">
        <f aca="false">H298</f>
        <v>0.3975</v>
      </c>
      <c r="O298" s="0" t="n">
        <f aca="false">I298</f>
        <v>0.07</v>
      </c>
      <c r="Q298" s="0" t="n">
        <f aca="false">VLOOKUP(MONTH(A298),tblMthAdj,2,FALSE())</f>
        <v>0.05</v>
      </c>
      <c r="AA298" s="0" t="n">
        <f aca="false">[1]Tables!E$9</f>
        <v>-0.07</v>
      </c>
      <c r="AB298" s="0" t="n">
        <f aca="false">[1]Tables!F$9</f>
        <v>0.0597</v>
      </c>
      <c r="AC298" s="0" t="n">
        <f aca="false">[1]Tables!G$9</f>
        <v>0.02</v>
      </c>
      <c r="AD298" s="0" t="n">
        <f aca="false">[1]Tables!H$9</f>
        <v>0.185</v>
      </c>
      <c r="AE298" s="0" t="n">
        <f aca="false">[1]Tables!I$9</f>
        <v>0.011</v>
      </c>
      <c r="AF298" s="0" t="n">
        <f aca="false">((B298+AA298)/(1-AB298))-(B298+AA298)</f>
        <v>-0.00444432627884718</v>
      </c>
      <c r="AG298" s="0" t="n">
        <f aca="false">AC298+AD298+AE298</f>
        <v>0.216</v>
      </c>
      <c r="AI298" s="0" t="n">
        <f aca="false">[1]Tables!J$9</f>
        <v>0</v>
      </c>
      <c r="AJ298" s="0" t="n">
        <f aca="false">[1]Tables!K$9</f>
        <v>0</v>
      </c>
      <c r="AK298" s="0" t="n">
        <f aca="false">[1]Tables!L$9</f>
        <v>0</v>
      </c>
      <c r="AL298" s="0" t="n">
        <f aca="false">((B298+L298)/(1-AI298))-(B298+L298)</f>
        <v>0</v>
      </c>
      <c r="AM298" s="0" t="n">
        <f aca="false">AJ298+AK298</f>
        <v>0</v>
      </c>
      <c r="AO298" s="0" t="n">
        <f aca="false">[1]Tables!M$9</f>
        <v>-0.07</v>
      </c>
      <c r="AP298" s="0" t="n">
        <f aca="false">[1]Tables!N$9</f>
        <v>0.0667</v>
      </c>
      <c r="AQ298" s="0" t="n">
        <f aca="false">[1]Tables!O$9</f>
        <v>0.02</v>
      </c>
      <c r="AR298" s="0" t="n">
        <f aca="false">[1]Tables!P$9</f>
        <v>0.22</v>
      </c>
      <c r="AS298" s="0" t="n">
        <f aca="false">[1]Tables!Q$9</f>
        <v>0.011</v>
      </c>
      <c r="AT298" s="0" t="n">
        <f aca="false">(($B298+AO298)/(1-AP298))-($B298+AO298)</f>
        <v>-0.00500267866709525</v>
      </c>
      <c r="AU298" s="0" t="n">
        <f aca="false">AQ298+AR298+AS298</f>
        <v>0.251</v>
      </c>
      <c r="AW298" s="0" t="n">
        <f aca="false">[1]Tables!R$9</f>
        <v>0</v>
      </c>
      <c r="AX298" s="0" t="n">
        <f aca="false">[1]Tables!S$9</f>
        <v>0</v>
      </c>
      <c r="AY298" s="0" t="n">
        <f aca="false">[1]Tables!T$9</f>
        <v>0</v>
      </c>
      <c r="AZ298" s="0" t="n">
        <f aca="false">((B298+Z298)/(1-AW298))-(B298+Z298)</f>
        <v>0</v>
      </c>
      <c r="BA298" s="0" t="n">
        <f aca="false">AX298+AY298</f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0.42</v>
      </c>
      <c r="E299" s="0" t="n">
        <f aca="false">+[1]TETCO_TRANSCO!E299</f>
        <v>0.4</v>
      </c>
      <c r="F299" s="0" t="n">
        <f aca="false">+[1]TETCO_TRANSCO!F299</f>
        <v>0.02</v>
      </c>
      <c r="G299" s="0" t="n">
        <f aca="false">H299+I299</f>
        <v>0.47</v>
      </c>
      <c r="H299" s="0" t="n">
        <f aca="false">+E299</f>
        <v>0.4</v>
      </c>
      <c r="I299" s="0" t="n">
        <f aca="false">+F299+Q299</f>
        <v>0.07</v>
      </c>
      <c r="J299" s="0" t="n">
        <f aca="false">K299+L299</f>
        <v>0.42</v>
      </c>
      <c r="K299" s="0" t="n">
        <f aca="false">E299</f>
        <v>0.4</v>
      </c>
      <c r="L299" s="0" t="n">
        <f aca="false">F299</f>
        <v>0.02</v>
      </c>
      <c r="M299" s="0" t="n">
        <f aca="false">N299+O299</f>
        <v>0.47</v>
      </c>
      <c r="N299" s="0" t="n">
        <f aca="false">H299</f>
        <v>0.4</v>
      </c>
      <c r="O299" s="0" t="n">
        <f aca="false">I299</f>
        <v>0.07</v>
      </c>
      <c r="Q299" s="0" t="n">
        <f aca="false">VLOOKUP(MONTH(A299),tblMthAdj,2,FALSE())</f>
        <v>0.05</v>
      </c>
      <c r="AA299" s="0" t="n">
        <f aca="false">[1]Tables!E$10</f>
        <v>-0.07</v>
      </c>
      <c r="AB299" s="0" t="n">
        <f aca="false">[1]Tables!F$10</f>
        <v>0.0597</v>
      </c>
      <c r="AC299" s="0" t="n">
        <f aca="false">[1]Tables!G$10</f>
        <v>0.02</v>
      </c>
      <c r="AD299" s="0" t="n">
        <f aca="false">[1]Tables!H$10</f>
        <v>0.185</v>
      </c>
      <c r="AE299" s="0" t="n">
        <f aca="false">[1]Tables!I$10</f>
        <v>0.011</v>
      </c>
      <c r="AF299" s="0" t="n">
        <f aca="false">((B299+AA299)/(1-AB299))-(B299+AA299)</f>
        <v>-0.00444432627884718</v>
      </c>
      <c r="AG299" s="0" t="n">
        <f aca="false">AC299+AD299+AE299</f>
        <v>0.216</v>
      </c>
      <c r="AI299" s="0" t="n">
        <f aca="false">[1]Tables!J$10</f>
        <v>0</v>
      </c>
      <c r="AJ299" s="0" t="n">
        <f aca="false">[1]Tables!K$10</f>
        <v>0</v>
      </c>
      <c r="AK299" s="0" t="n">
        <f aca="false">[1]Tables!L$10</f>
        <v>0</v>
      </c>
      <c r="AL299" s="0" t="n">
        <f aca="false">((B299+L299)/(1-AI299))-(B299+L299)</f>
        <v>0</v>
      </c>
      <c r="AM299" s="0" t="n">
        <f aca="false">AJ299+AK299</f>
        <v>0</v>
      </c>
      <c r="AO299" s="0" t="n">
        <f aca="false">[1]Tables!M$10</f>
        <v>-0.07</v>
      </c>
      <c r="AP299" s="0" t="n">
        <f aca="false">[1]Tables!N$10</f>
        <v>0.0667</v>
      </c>
      <c r="AQ299" s="0" t="n">
        <f aca="false">[1]Tables!O$10</f>
        <v>0.02</v>
      </c>
      <c r="AR299" s="0" t="n">
        <f aca="false">[1]Tables!P$10</f>
        <v>0.22</v>
      </c>
      <c r="AS299" s="0" t="n">
        <f aca="false">[1]Tables!Q$10</f>
        <v>0.011</v>
      </c>
      <c r="AT299" s="0" t="n">
        <f aca="false">(($B299+AO299)/(1-AP299))-($B299+AO299)</f>
        <v>-0.00500267866709525</v>
      </c>
      <c r="AU299" s="0" t="n">
        <f aca="false">AQ299+AR299+AS299</f>
        <v>0.251</v>
      </c>
      <c r="AW299" s="0" t="n">
        <f aca="false">[1]Tables!R$10</f>
        <v>0</v>
      </c>
      <c r="AX299" s="0" t="n">
        <f aca="false">[1]Tables!S$10</f>
        <v>0</v>
      </c>
      <c r="AY299" s="0" t="n">
        <f aca="false">[1]Tables!T$10</f>
        <v>0</v>
      </c>
      <c r="AZ299" s="0" t="n">
        <f aca="false">((B299+Z299)/(1-AW299))-(B299+Z299)</f>
        <v>0</v>
      </c>
      <c r="BA299" s="0" t="n">
        <f aca="false">AX299+AY299</f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0.4175</v>
      </c>
      <c r="E300" s="0" t="n">
        <f aca="false">+[1]TETCO_TRANSCO!E300</f>
        <v>0.3975</v>
      </c>
      <c r="F300" s="0" t="n">
        <f aca="false">+[1]TETCO_TRANSCO!F300</f>
        <v>0.02</v>
      </c>
      <c r="G300" s="0" t="n">
        <f aca="false">H300+I300</f>
        <v>0.4475</v>
      </c>
      <c r="H300" s="0" t="n">
        <f aca="false">+E300</f>
        <v>0.3975</v>
      </c>
      <c r="I300" s="0" t="n">
        <f aca="false">+F300+Q300</f>
        <v>0.05</v>
      </c>
      <c r="J300" s="0" t="n">
        <f aca="false">K300+L300</f>
        <v>0.4175</v>
      </c>
      <c r="K300" s="0" t="n">
        <f aca="false">E300</f>
        <v>0.3975</v>
      </c>
      <c r="L300" s="0" t="n">
        <f aca="false">F300</f>
        <v>0.02</v>
      </c>
      <c r="M300" s="0" t="n">
        <f aca="false">N300+O300</f>
        <v>0.4475</v>
      </c>
      <c r="N300" s="0" t="n">
        <f aca="false">H300</f>
        <v>0.3975</v>
      </c>
      <c r="O300" s="0" t="n">
        <f aca="false">I300</f>
        <v>0.05</v>
      </c>
      <c r="Q300" s="0" t="n">
        <f aca="false">VLOOKUP(MONTH(A300),tblMthAdj,2,FALSE())</f>
        <v>0.03</v>
      </c>
      <c r="AA300" s="0" t="n">
        <f aca="false">[1]Tables!E$11</f>
        <v>-0.07</v>
      </c>
      <c r="AB300" s="0" t="n">
        <f aca="false">[1]Tables!F$11</f>
        <v>0.0597</v>
      </c>
      <c r="AC300" s="0" t="n">
        <f aca="false">[1]Tables!G$11</f>
        <v>0.02</v>
      </c>
      <c r="AD300" s="0" t="n">
        <f aca="false">[1]Tables!H$11</f>
        <v>0.185</v>
      </c>
      <c r="AE300" s="0" t="n">
        <f aca="false">[1]Tables!I$11</f>
        <v>0.011</v>
      </c>
      <c r="AF300" s="0" t="n">
        <f aca="false">((B300+AA300)/(1-AB300))-(B300+AA300)</f>
        <v>-0.00444432627884718</v>
      </c>
      <c r="AG300" s="0" t="n">
        <f aca="false">AC300+AD300+AE300</f>
        <v>0.216</v>
      </c>
      <c r="AI300" s="0" t="n">
        <f aca="false">[1]Tables!J$11</f>
        <v>0</v>
      </c>
      <c r="AJ300" s="0" t="n">
        <f aca="false">[1]Tables!K$11</f>
        <v>0</v>
      </c>
      <c r="AK300" s="0" t="n">
        <f aca="false">[1]Tables!L$11</f>
        <v>0</v>
      </c>
      <c r="AL300" s="0" t="n">
        <f aca="false">((B300+L300)/(1-AI300))-(B300+L300)</f>
        <v>0</v>
      </c>
      <c r="AM300" s="0" t="n">
        <f aca="false">AJ300+AK300</f>
        <v>0</v>
      </c>
      <c r="AO300" s="0" t="n">
        <f aca="false">[1]Tables!M$11</f>
        <v>-0.07</v>
      </c>
      <c r="AP300" s="0" t="n">
        <f aca="false">[1]Tables!N$11</f>
        <v>0.0667</v>
      </c>
      <c r="AQ300" s="0" t="n">
        <f aca="false">[1]Tables!O$11</f>
        <v>0.02</v>
      </c>
      <c r="AR300" s="0" t="n">
        <f aca="false">[1]Tables!P$11</f>
        <v>0.22</v>
      </c>
      <c r="AS300" s="0" t="n">
        <f aca="false">[1]Tables!Q$11</f>
        <v>0.011</v>
      </c>
      <c r="AT300" s="0" t="n">
        <f aca="false">(($B300+AO300)/(1-AP300))-($B300+AO300)</f>
        <v>-0.00500267866709525</v>
      </c>
      <c r="AU300" s="0" t="n">
        <f aca="false">AQ300+AR300+AS300</f>
        <v>0.251</v>
      </c>
      <c r="AW300" s="0" t="n">
        <f aca="false">[1]Tables!R$11</f>
        <v>0</v>
      </c>
      <c r="AX300" s="0" t="n">
        <f aca="false">[1]Tables!S$11</f>
        <v>0</v>
      </c>
      <c r="AY300" s="0" t="n">
        <f aca="false">[1]Tables!T$11</f>
        <v>0</v>
      </c>
      <c r="AZ300" s="0" t="n">
        <f aca="false">((B300+Z300)/(1-AW300))-(B300+Z300)</f>
        <v>0</v>
      </c>
      <c r="BA300" s="0" t="n">
        <f aca="false">AX300+AY300</f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0.42</v>
      </c>
      <c r="E301" s="0" t="n">
        <f aca="false">+[1]TETCO_TRANSCO!E301</f>
        <v>0.4</v>
      </c>
      <c r="F301" s="0" t="n">
        <f aca="false">+[1]TETCO_TRANSCO!F301</f>
        <v>0.02</v>
      </c>
      <c r="G301" s="0" t="n">
        <f aca="false">H301+I301</f>
        <v>0.45</v>
      </c>
      <c r="H301" s="0" t="n">
        <f aca="false">+E301</f>
        <v>0.4</v>
      </c>
      <c r="I301" s="0" t="n">
        <f aca="false">+F301+Q301</f>
        <v>0.05</v>
      </c>
      <c r="J301" s="0" t="n">
        <f aca="false">K301+L301</f>
        <v>0.42</v>
      </c>
      <c r="K301" s="0" t="n">
        <f aca="false">E301</f>
        <v>0.4</v>
      </c>
      <c r="L301" s="0" t="n">
        <f aca="false">F301</f>
        <v>0.02</v>
      </c>
      <c r="M301" s="0" t="n">
        <f aca="false">N301+O301</f>
        <v>0.45</v>
      </c>
      <c r="N301" s="0" t="n">
        <f aca="false">H301</f>
        <v>0.4</v>
      </c>
      <c r="O301" s="0" t="n">
        <f aca="false">I301</f>
        <v>0.05</v>
      </c>
      <c r="Q301" s="0" t="n">
        <f aca="false">VLOOKUP(MONTH(A301),tblMthAdj,2,FALSE())</f>
        <v>0.03</v>
      </c>
      <c r="AA301" s="0" t="n">
        <f aca="false">[1]Tables!E$12</f>
        <v>-0.07</v>
      </c>
      <c r="AB301" s="0" t="n">
        <f aca="false">[1]Tables!F$12</f>
        <v>0.0597</v>
      </c>
      <c r="AC301" s="0" t="n">
        <f aca="false">[1]Tables!G$12</f>
        <v>0.04</v>
      </c>
      <c r="AD301" s="0" t="n">
        <f aca="false">[1]Tables!H$12</f>
        <v>0.185</v>
      </c>
      <c r="AE301" s="0" t="n">
        <f aca="false">[1]Tables!I$12</f>
        <v>0.011</v>
      </c>
      <c r="AF301" s="0" t="n">
        <f aca="false">((B301+AA301)/(1-AB301))-(B301+AA301)</f>
        <v>-0.00444432627884718</v>
      </c>
      <c r="AG301" s="0" t="n">
        <f aca="false">AC301+AD301+AE301</f>
        <v>0.236</v>
      </c>
      <c r="AI301" s="0" t="n">
        <f aca="false">[1]Tables!J$12</f>
        <v>0</v>
      </c>
      <c r="AJ301" s="0" t="n">
        <f aca="false">[1]Tables!K$12</f>
        <v>0</v>
      </c>
      <c r="AK301" s="0" t="n">
        <f aca="false">[1]Tables!L$12</f>
        <v>0</v>
      </c>
      <c r="AL301" s="0" t="n">
        <f aca="false">((B301+L301)/(1-AI301))-(B301+L301)</f>
        <v>0</v>
      </c>
      <c r="AM301" s="0" t="n">
        <f aca="false">AJ301+AK301</f>
        <v>0</v>
      </c>
      <c r="AO301" s="0" t="n">
        <f aca="false">[1]Tables!M$12</f>
        <v>-0.07</v>
      </c>
      <c r="AP301" s="0" t="n">
        <f aca="false">[1]Tables!N$12</f>
        <v>0.0667</v>
      </c>
      <c r="AQ301" s="0" t="n">
        <f aca="false">[1]Tables!O$12</f>
        <v>0.04</v>
      </c>
      <c r="AR301" s="0" t="n">
        <f aca="false">[1]Tables!P$12</f>
        <v>0.22</v>
      </c>
      <c r="AS301" s="0" t="n">
        <f aca="false">[1]Tables!Q$12</f>
        <v>0.011</v>
      </c>
      <c r="AT301" s="0" t="n">
        <f aca="false">(($B301+AO301)/(1-AP301))-($B301+AO301)</f>
        <v>-0.00500267866709525</v>
      </c>
      <c r="AU301" s="0" t="n">
        <f aca="false">AQ301+AR301+AS301</f>
        <v>0.271</v>
      </c>
      <c r="AW301" s="0" t="n">
        <f aca="false">[1]Tables!R$12</f>
        <v>0</v>
      </c>
      <c r="AX301" s="0" t="n">
        <f aca="false">[1]Tables!S$12</f>
        <v>0</v>
      </c>
      <c r="AY301" s="0" t="n">
        <f aca="false">[1]Tables!T$12</f>
        <v>0</v>
      </c>
      <c r="AZ301" s="0" t="n">
        <f aca="false">((B301+Z301)/(1-AW301))-(B301+Z301)</f>
        <v>0</v>
      </c>
      <c r="BA301" s="0" t="n">
        <f aca="false">AX301+AY301</f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0.605</v>
      </c>
      <c r="E302" s="0" t="n">
        <f aca="false">+[1]TETCO_TRANSCO!E302</f>
        <v>0.555</v>
      </c>
      <c r="F302" s="0" t="n">
        <f aca="false">+[1]TETCO_TRANSCO!F302</f>
        <v>0.05</v>
      </c>
      <c r="G302" s="0" t="n">
        <f aca="false">H302+I302</f>
        <v>0.695</v>
      </c>
      <c r="H302" s="0" t="n">
        <f aca="false">+E302</f>
        <v>0.555</v>
      </c>
      <c r="I302" s="0" t="n">
        <f aca="false">+F302+Q302</f>
        <v>0.14</v>
      </c>
      <c r="J302" s="0" t="n">
        <f aca="false">K302+L302</f>
        <v>0.605</v>
      </c>
      <c r="K302" s="0" t="n">
        <f aca="false">E302</f>
        <v>0.555</v>
      </c>
      <c r="L302" s="0" t="n">
        <f aca="false">F302</f>
        <v>0.05</v>
      </c>
      <c r="M302" s="0" t="n">
        <f aca="false">N302+O302</f>
        <v>0.695</v>
      </c>
      <c r="N302" s="0" t="n">
        <f aca="false">H302</f>
        <v>0.555</v>
      </c>
      <c r="O302" s="0" t="n">
        <f aca="false">I302</f>
        <v>0.14</v>
      </c>
      <c r="Q302" s="0" t="n">
        <f aca="false">VLOOKUP(MONTH(A302),tblMthAdj,2,FALSE())</f>
        <v>0.09</v>
      </c>
      <c r="AA302" s="0" t="n">
        <f aca="false">[1]Tables!E$13</f>
        <v>-0.07</v>
      </c>
      <c r="AB302" s="0" t="n">
        <f aca="false">[1]Tables!F$13</f>
        <v>0.0699</v>
      </c>
      <c r="AC302" s="0" t="n">
        <f aca="false">[1]Tables!G$13</f>
        <v>0.41</v>
      </c>
      <c r="AD302" s="0" t="n">
        <f aca="false">[1]Tables!H$13</f>
        <v>0.185</v>
      </c>
      <c r="AE302" s="0" t="n">
        <f aca="false">[1]Tables!I$13</f>
        <v>0.011</v>
      </c>
      <c r="AF302" s="0" t="n">
        <f aca="false">((B302+AA302)/(1-AB302))-(B302+AA302)</f>
        <v>-0.00526072465326309</v>
      </c>
      <c r="AG302" s="0" t="n">
        <f aca="false">AC302+AD302+AE302</f>
        <v>0.606</v>
      </c>
      <c r="AI302" s="0" t="n">
        <f aca="false">[1]Tables!J$13</f>
        <v>0.0128</v>
      </c>
      <c r="AJ302" s="0" t="n">
        <f aca="false">[1]Tables!K$13</f>
        <v>0.1848</v>
      </c>
      <c r="AK302" s="0" t="n">
        <f aca="false">[1]Tables!L$13</f>
        <v>0</v>
      </c>
      <c r="AL302" s="0" t="n">
        <f aca="false">((B302+L302)/(1-AI302))-(B302+L302)</f>
        <v>0.000648298217179905</v>
      </c>
      <c r="AM302" s="0" t="n">
        <f aca="false">AJ302+AK302</f>
        <v>0.1848</v>
      </c>
      <c r="AO302" s="0" t="n">
        <f aca="false">[1]Tables!M$13</f>
        <v>-0.05</v>
      </c>
      <c r="AP302" s="0" t="n">
        <f aca="false">[1]Tables!N$13</f>
        <v>0.0782</v>
      </c>
      <c r="AQ302" s="0" t="n">
        <f aca="false">[1]Tables!O$13</f>
        <v>0.51</v>
      </c>
      <c r="AR302" s="0" t="n">
        <f aca="false">[1]Tables!P$13</f>
        <v>0.22</v>
      </c>
      <c r="AS302" s="0" t="n">
        <f aca="false">[1]Tables!Q$13</f>
        <v>0.011</v>
      </c>
      <c r="AT302" s="0" t="n">
        <f aca="false">(($B302+AO302)/(1-AP302))-($B302+AO302)</f>
        <v>-0.00424170101974399</v>
      </c>
      <c r="AU302" s="0" t="n">
        <f aca="false">AQ302+AR302+AS302</f>
        <v>0.741</v>
      </c>
      <c r="AW302" s="0" t="n">
        <f aca="false">[1]Tables!R$13</f>
        <v>0.0089</v>
      </c>
      <c r="AX302" s="0" t="n">
        <f aca="false">[1]Tables!S$13</f>
        <v>0.2176</v>
      </c>
      <c r="AY302" s="0" t="n">
        <f aca="false">[1]Tables!T$13</f>
        <v>0</v>
      </c>
      <c r="AZ302" s="0" t="n">
        <f aca="false">((B302+Z302)/(1-AW302))-(B302+Z302)</f>
        <v>0</v>
      </c>
      <c r="BA302" s="0" t="n">
        <f aca="false">AX302+AY302</f>
        <v>0.2176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0.96</v>
      </c>
      <c r="E303" s="0" t="n">
        <f aca="false">+[1]TETCO_TRANSCO!E303</f>
        <v>0.91</v>
      </c>
      <c r="F303" s="0" t="n">
        <f aca="false">+[1]TETCO_TRANSCO!F303</f>
        <v>0.05</v>
      </c>
      <c r="G303" s="0" t="n">
        <f aca="false">H303+I303</f>
        <v>1.2</v>
      </c>
      <c r="H303" s="0" t="n">
        <f aca="false">+E303</f>
        <v>0.91</v>
      </c>
      <c r="I303" s="0" t="n">
        <f aca="false">+F303+Q303</f>
        <v>0.29</v>
      </c>
      <c r="J303" s="0" t="n">
        <f aca="false">K303+L303</f>
        <v>0.96</v>
      </c>
      <c r="K303" s="0" t="n">
        <f aca="false">E303</f>
        <v>0.91</v>
      </c>
      <c r="L303" s="0" t="n">
        <f aca="false">F303</f>
        <v>0.05</v>
      </c>
      <c r="M303" s="0" t="n">
        <f aca="false">N303+O303</f>
        <v>1.2</v>
      </c>
      <c r="N303" s="0" t="n">
        <f aca="false">H303</f>
        <v>0.91</v>
      </c>
      <c r="O303" s="0" t="n">
        <f aca="false">I303</f>
        <v>0.29</v>
      </c>
      <c r="Q303" s="0" t="n">
        <f aca="false">VLOOKUP(MONTH(A303),tblMthAdj,2,FALSE())</f>
        <v>0.24</v>
      </c>
      <c r="AA303" s="0" t="n">
        <f aca="false">[1]Tables!E$14</f>
        <v>-0.05</v>
      </c>
      <c r="AB303" s="0" t="n">
        <f aca="false">[1]Tables!F$14</f>
        <v>0.0699</v>
      </c>
      <c r="AC303" s="0" t="n">
        <f aca="false">[1]Tables!G$14</f>
        <v>0.41</v>
      </c>
      <c r="AD303" s="0" t="n">
        <f aca="false">[1]Tables!H$14</f>
        <v>0.185</v>
      </c>
      <c r="AE303" s="0" t="n">
        <f aca="false">[1]Tables!I$14</f>
        <v>0.011</v>
      </c>
      <c r="AF303" s="0" t="n">
        <f aca="false">((B303+AA303)/(1-AB303))-(B303+AA303)</f>
        <v>-0.00375766046661649</v>
      </c>
      <c r="AG303" s="0" t="n">
        <f aca="false">AC303+AD303+AE303</f>
        <v>0.606</v>
      </c>
      <c r="AI303" s="0" t="n">
        <f aca="false">[1]Tables!J$14</f>
        <v>0.0128</v>
      </c>
      <c r="AJ303" s="0" t="n">
        <f aca="false">[1]Tables!K$14</f>
        <v>0.1848</v>
      </c>
      <c r="AK303" s="0" t="n">
        <f aca="false">[1]Tables!L$14</f>
        <v>0</v>
      </c>
      <c r="AL303" s="0" t="n">
        <f aca="false">((B303+L303)/(1-AI303))-(B303+L303)</f>
        <v>0.000648298217179905</v>
      </c>
      <c r="AM303" s="0" t="n">
        <f aca="false">AJ303+AK303</f>
        <v>0.1848</v>
      </c>
      <c r="AO303" s="0" t="n">
        <f aca="false">[1]Tables!M$14</f>
        <v>-0.05</v>
      </c>
      <c r="AP303" s="0" t="n">
        <f aca="false">[1]Tables!N$14</f>
        <v>0.0782</v>
      </c>
      <c r="AQ303" s="0" t="n">
        <f aca="false">[1]Tables!O$14</f>
        <v>0.51</v>
      </c>
      <c r="AR303" s="0" t="n">
        <f aca="false">[1]Tables!P$14</f>
        <v>0.22</v>
      </c>
      <c r="AS303" s="0" t="n">
        <f aca="false">[1]Tables!Q$14</f>
        <v>0.011</v>
      </c>
      <c r="AT303" s="0" t="n">
        <f aca="false">(($B303+AO303)/(1-AP303))-($B303+AO303)</f>
        <v>-0.00424170101974399</v>
      </c>
      <c r="AU303" s="0" t="n">
        <f aca="false">AQ303+AR303+AS303</f>
        <v>0.741</v>
      </c>
      <c r="AW303" s="0" t="n">
        <f aca="false">[1]Tables!R$14</f>
        <v>0.0089</v>
      </c>
      <c r="AX303" s="0" t="n">
        <f aca="false">[1]Tables!S$14</f>
        <v>0.2176</v>
      </c>
      <c r="AY303" s="0" t="n">
        <f aca="false">[1]Tables!T$14</f>
        <v>0</v>
      </c>
      <c r="AZ303" s="0" t="n">
        <f aca="false">((B303+Z303)/(1-AW303))-(B303+Z303)</f>
        <v>0</v>
      </c>
      <c r="BA303" s="0" t="n">
        <f aca="false">AX303+AY303</f>
        <v>0.2176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1.265</v>
      </c>
      <c r="E304" s="0" t="n">
        <f aca="false">+[1]TETCO_TRANSCO!E304</f>
        <v>1.215</v>
      </c>
      <c r="F304" s="0" t="n">
        <f aca="false">+[1]TETCO_TRANSCO!F304</f>
        <v>0.05</v>
      </c>
      <c r="G304" s="0" t="n">
        <f aca="false">H304+I304</f>
        <v>1.535</v>
      </c>
      <c r="H304" s="0" t="n">
        <f aca="false">+E304</f>
        <v>1.215</v>
      </c>
      <c r="I304" s="0" t="n">
        <f aca="false">+F304+Q304</f>
        <v>0.32</v>
      </c>
      <c r="J304" s="0" t="n">
        <f aca="false">K304+L304</f>
        <v>1.265</v>
      </c>
      <c r="K304" s="0" t="n">
        <f aca="false">E304</f>
        <v>1.215</v>
      </c>
      <c r="L304" s="0" t="n">
        <f aca="false">F304</f>
        <v>0.05</v>
      </c>
      <c r="M304" s="0" t="n">
        <f aca="false">N304+O304</f>
        <v>1.535</v>
      </c>
      <c r="N304" s="0" t="n">
        <f aca="false">H304</f>
        <v>1.215</v>
      </c>
      <c r="O304" s="0" t="n">
        <f aca="false">I304</f>
        <v>0.32</v>
      </c>
      <c r="Q304" s="0" t="n">
        <f aca="false">VLOOKUP(MONTH(A304),tblMthAdj,2,FALSE())</f>
        <v>0.27</v>
      </c>
      <c r="AA304" s="0" t="n">
        <f aca="false">[1]Tables!E$3</f>
        <v>-0.05</v>
      </c>
      <c r="AB304" s="0" t="n">
        <f aca="false">[1]Tables!F$3</f>
        <v>0.0699</v>
      </c>
      <c r="AC304" s="0" t="n">
        <f aca="false">[1]Tables!G$3</f>
        <v>0.41</v>
      </c>
      <c r="AD304" s="0" t="n">
        <f aca="false">[1]Tables!H$3</f>
        <v>0.185</v>
      </c>
      <c r="AE304" s="0" t="n">
        <f aca="false">[1]Tables!I$3</f>
        <v>0.011</v>
      </c>
      <c r="AF304" s="0" t="n">
        <f aca="false">((B304+AA304)/(1-AB304))-(B304+AA304)</f>
        <v>-0.00375766046661649</v>
      </c>
      <c r="AG304" s="0" t="n">
        <f aca="false">AC304+AD304+AE304</f>
        <v>0.606</v>
      </c>
      <c r="AI304" s="0" t="n">
        <f aca="false">[1]Tables!J$3</f>
        <v>0.0128</v>
      </c>
      <c r="AJ304" s="0" t="n">
        <f aca="false">[1]Tables!K$3</f>
        <v>0.1848</v>
      </c>
      <c r="AK304" s="0" t="n">
        <f aca="false">[1]Tables!L$3</f>
        <v>0</v>
      </c>
      <c r="AL304" s="0" t="n">
        <f aca="false">((B304+L304)/(1-AI304))-(B304+L304)</f>
        <v>0.000648298217179905</v>
      </c>
      <c r="AM304" s="0" t="n">
        <f aca="false">AJ304+AK304</f>
        <v>0.1848</v>
      </c>
      <c r="AO304" s="0" t="n">
        <f aca="false">[1]Tables!M$3</f>
        <v>-0.05</v>
      </c>
      <c r="AP304" s="0" t="n">
        <f aca="false">[1]Tables!N$3</f>
        <v>0.0782</v>
      </c>
      <c r="AQ304" s="0" t="n">
        <f aca="false">[1]Tables!O$3</f>
        <v>0.51</v>
      </c>
      <c r="AR304" s="0" t="n">
        <f aca="false">[1]Tables!P$3</f>
        <v>0.22</v>
      </c>
      <c r="AS304" s="0" t="n">
        <f aca="false">[1]Tables!Q$3</f>
        <v>0.011</v>
      </c>
      <c r="AT304" s="0" t="n">
        <f aca="false">(($B304+AO304)/(1-AP304))-($B304+AO304)</f>
        <v>-0.00424170101974399</v>
      </c>
      <c r="AU304" s="0" t="n">
        <f aca="false">AQ304+AR304+AS304</f>
        <v>0.741</v>
      </c>
      <c r="AW304" s="0" t="n">
        <f aca="false">[1]Tables!R$3</f>
        <v>0.0089</v>
      </c>
      <c r="AX304" s="0" t="n">
        <f aca="false">[1]Tables!S$3</f>
        <v>0.2176</v>
      </c>
      <c r="AY304" s="0" t="n">
        <f aca="false">[1]Tables!T$3</f>
        <v>0</v>
      </c>
      <c r="AZ304" s="0" t="n">
        <f aca="false">((B304+Z304)/(1-AW304))-(B304+Z304)</f>
        <v>0</v>
      </c>
      <c r="BA304" s="0" t="n">
        <f aca="false">AX304+AY304</f>
        <v>0.2176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1.265</v>
      </c>
      <c r="E305" s="0" t="n">
        <f aca="false">+[1]TETCO_TRANSCO!E305</f>
        <v>1.215</v>
      </c>
      <c r="F305" s="0" t="n">
        <f aca="false">+[1]TETCO_TRANSCO!F305</f>
        <v>0.05</v>
      </c>
      <c r="G305" s="0" t="n">
        <f aca="false">H305+I305</f>
        <v>1.535</v>
      </c>
      <c r="H305" s="0" t="n">
        <f aca="false">+E305</f>
        <v>1.215</v>
      </c>
      <c r="I305" s="0" t="n">
        <f aca="false">+F305+Q305</f>
        <v>0.32</v>
      </c>
      <c r="J305" s="0" t="n">
        <f aca="false">K305+L305</f>
        <v>1.265</v>
      </c>
      <c r="K305" s="0" t="n">
        <f aca="false">E305</f>
        <v>1.215</v>
      </c>
      <c r="L305" s="0" t="n">
        <f aca="false">F305</f>
        <v>0.05</v>
      </c>
      <c r="M305" s="0" t="n">
        <f aca="false">N305+O305</f>
        <v>1.535</v>
      </c>
      <c r="N305" s="0" t="n">
        <f aca="false">H305</f>
        <v>1.215</v>
      </c>
      <c r="O305" s="0" t="n">
        <f aca="false">I305</f>
        <v>0.32</v>
      </c>
      <c r="Q305" s="0" t="n">
        <f aca="false">VLOOKUP(MONTH(A305),tblMthAdj,2,FALSE())</f>
        <v>0.27</v>
      </c>
      <c r="AA305" s="0" t="n">
        <f aca="false">[1]Tables!E$4</f>
        <v>-0.05</v>
      </c>
      <c r="AB305" s="0" t="n">
        <f aca="false">[1]Tables!F$4</f>
        <v>0.0699</v>
      </c>
      <c r="AC305" s="0" t="n">
        <f aca="false">[1]Tables!G$4</f>
        <v>0.41</v>
      </c>
      <c r="AD305" s="0" t="n">
        <f aca="false">[1]Tables!H$4</f>
        <v>0.185</v>
      </c>
      <c r="AE305" s="0" t="n">
        <f aca="false">[1]Tables!I$4</f>
        <v>0.011</v>
      </c>
      <c r="AF305" s="0" t="n">
        <f aca="false">((B305+AA305)/(1-AB305))-(B305+AA305)</f>
        <v>-0.00375766046661649</v>
      </c>
      <c r="AG305" s="0" t="n">
        <f aca="false">AC305+AD305+AE305</f>
        <v>0.606</v>
      </c>
      <c r="AI305" s="0" t="n">
        <f aca="false">[1]Tables!J$4</f>
        <v>0.0128</v>
      </c>
      <c r="AJ305" s="0" t="n">
        <f aca="false">[1]Tables!K$4</f>
        <v>0.1848</v>
      </c>
      <c r="AK305" s="0" t="n">
        <f aca="false">[1]Tables!L$4</f>
        <v>0</v>
      </c>
      <c r="AL305" s="0" t="n">
        <f aca="false">((B305+L305)/(1-AI305))-(B305+L305)</f>
        <v>0.000648298217179905</v>
      </c>
      <c r="AM305" s="0" t="n">
        <f aca="false">AJ305+AK305</f>
        <v>0.1848</v>
      </c>
      <c r="AO305" s="0" t="n">
        <f aca="false">[1]Tables!M$4</f>
        <v>-0.05</v>
      </c>
      <c r="AP305" s="0" t="n">
        <f aca="false">[1]Tables!N$4</f>
        <v>0.0782</v>
      </c>
      <c r="AQ305" s="0" t="n">
        <f aca="false">[1]Tables!O$4</f>
        <v>0.51</v>
      </c>
      <c r="AR305" s="0" t="n">
        <f aca="false">[1]Tables!P$4</f>
        <v>0.22</v>
      </c>
      <c r="AS305" s="0" t="n">
        <f aca="false">[1]Tables!Q$4</f>
        <v>0.011</v>
      </c>
      <c r="AT305" s="0" t="n">
        <f aca="false">(($B305+AO305)/(1-AP305))-($B305+AO305)</f>
        <v>-0.00424170101974399</v>
      </c>
      <c r="AU305" s="0" t="n">
        <f aca="false">AQ305+AR305+AS305</f>
        <v>0.741</v>
      </c>
      <c r="AW305" s="0" t="n">
        <f aca="false">[1]Tables!R$4</f>
        <v>0.0089</v>
      </c>
      <c r="AX305" s="0" t="n">
        <f aca="false">[1]Tables!S$4</f>
        <v>0.2176</v>
      </c>
      <c r="AY305" s="0" t="n">
        <f aca="false">[1]Tables!T$4</f>
        <v>0</v>
      </c>
      <c r="AZ305" s="0" t="n">
        <f aca="false">((B305+Z305)/(1-AW305))-(B305+Z305)</f>
        <v>0</v>
      </c>
      <c r="BA305" s="0" t="n">
        <f aca="false">AX305+AY305</f>
        <v>0.2176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0.705</v>
      </c>
      <c r="E306" s="0" t="n">
        <f aca="false">+[1]TETCO_TRANSCO!E306</f>
        <v>0.655</v>
      </c>
      <c r="F306" s="0" t="n">
        <f aca="false">+[1]TETCO_TRANSCO!F306</f>
        <v>0.05</v>
      </c>
      <c r="G306" s="0" t="n">
        <f aca="false">H306+I306</f>
        <v>0.805</v>
      </c>
      <c r="H306" s="0" t="n">
        <f aca="false">+E306</f>
        <v>0.655</v>
      </c>
      <c r="I306" s="0" t="n">
        <f aca="false">+F306+Q306</f>
        <v>0.15</v>
      </c>
      <c r="J306" s="0" t="n">
        <f aca="false">K306+L306</f>
        <v>0.705</v>
      </c>
      <c r="K306" s="0" t="n">
        <f aca="false">E306</f>
        <v>0.655</v>
      </c>
      <c r="L306" s="0" t="n">
        <f aca="false">F306</f>
        <v>0.05</v>
      </c>
      <c r="M306" s="0" t="n">
        <f aca="false">N306+O306</f>
        <v>0.805</v>
      </c>
      <c r="N306" s="0" t="n">
        <f aca="false">H306</f>
        <v>0.655</v>
      </c>
      <c r="O306" s="0" t="n">
        <f aca="false">I306</f>
        <v>0.15</v>
      </c>
      <c r="Q306" s="0" t="n">
        <f aca="false">VLOOKUP(MONTH(A306),tblMthAdj,2,FALSE())</f>
        <v>0.1</v>
      </c>
      <c r="AA306" s="0" t="n">
        <f aca="false">[1]Tables!E$5</f>
        <v>-0.05</v>
      </c>
      <c r="AB306" s="0" t="n">
        <f aca="false">[1]Tables!F$5</f>
        <v>0.0699</v>
      </c>
      <c r="AC306" s="0" t="n">
        <f aca="false">[1]Tables!G$5</f>
        <v>0.41</v>
      </c>
      <c r="AD306" s="0" t="n">
        <f aca="false">[1]Tables!H$5</f>
        <v>0.185</v>
      </c>
      <c r="AE306" s="0" t="n">
        <f aca="false">[1]Tables!I$5</f>
        <v>0.011</v>
      </c>
      <c r="AF306" s="0" t="n">
        <f aca="false">((B306+AA306)/(1-AB306))-(B306+AA306)</f>
        <v>-0.00375766046661649</v>
      </c>
      <c r="AG306" s="0" t="n">
        <f aca="false">AC306+AD306+AE306</f>
        <v>0.606</v>
      </c>
      <c r="AI306" s="0" t="n">
        <f aca="false">[1]Tables!J$5</f>
        <v>0.0128</v>
      </c>
      <c r="AJ306" s="0" t="n">
        <f aca="false">[1]Tables!K$5</f>
        <v>0.1848</v>
      </c>
      <c r="AK306" s="0" t="n">
        <f aca="false">[1]Tables!L$5</f>
        <v>0</v>
      </c>
      <c r="AL306" s="0" t="n">
        <f aca="false">((B306+L306)/(1-AI306))-(B306+L306)</f>
        <v>0.000648298217179905</v>
      </c>
      <c r="AM306" s="0" t="n">
        <f aca="false">AJ306+AK306</f>
        <v>0.1848</v>
      </c>
      <c r="AO306" s="0" t="n">
        <f aca="false">[1]Tables!M$5</f>
        <v>-0.05</v>
      </c>
      <c r="AP306" s="0" t="n">
        <f aca="false">[1]Tables!N$5</f>
        <v>0.0782</v>
      </c>
      <c r="AQ306" s="0" t="n">
        <f aca="false">[1]Tables!O$5</f>
        <v>0.51</v>
      </c>
      <c r="AR306" s="0" t="n">
        <f aca="false">[1]Tables!P$5</f>
        <v>0.22</v>
      </c>
      <c r="AS306" s="0" t="n">
        <f aca="false">[1]Tables!Q$5</f>
        <v>0.011</v>
      </c>
      <c r="AT306" s="0" t="n">
        <f aca="false">(($B306+AO306)/(1-AP306))-($B306+AO306)</f>
        <v>-0.00424170101974399</v>
      </c>
      <c r="AU306" s="0" t="n">
        <f aca="false">AQ306+AR306+AS306</f>
        <v>0.741</v>
      </c>
      <c r="AW306" s="0" t="n">
        <f aca="false">[1]Tables!R$5</f>
        <v>0.0089</v>
      </c>
      <c r="AX306" s="0" t="n">
        <f aca="false">[1]Tables!S$5</f>
        <v>0.2176</v>
      </c>
      <c r="AY306" s="0" t="n">
        <f aca="false">[1]Tables!T$5</f>
        <v>0</v>
      </c>
      <c r="AZ306" s="0" t="n">
        <f aca="false">((B306+Z306)/(1-AW306))-(B306+Z306)</f>
        <v>0</v>
      </c>
      <c r="BA306" s="0" t="n">
        <f aca="false">AX306+AY306</f>
        <v>0.2176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0.455</v>
      </c>
      <c r="E307" s="0" t="n">
        <f aca="false">+[1]TETCO_TRANSCO!E307</f>
        <v>0.435</v>
      </c>
      <c r="F307" s="0" t="n">
        <f aca="false">+[1]TETCO_TRANSCO!F307</f>
        <v>0.02</v>
      </c>
      <c r="G307" s="0" t="n">
        <f aca="false">H307+I307</f>
        <v>0.485</v>
      </c>
      <c r="H307" s="0" t="n">
        <f aca="false">+E307</f>
        <v>0.435</v>
      </c>
      <c r="I307" s="0" t="n">
        <f aca="false">+F307+Q307</f>
        <v>0.05</v>
      </c>
      <c r="J307" s="0" t="n">
        <f aca="false">K307+L307</f>
        <v>0.455</v>
      </c>
      <c r="K307" s="0" t="n">
        <f aca="false">E307</f>
        <v>0.435</v>
      </c>
      <c r="L307" s="0" t="n">
        <f aca="false">F307</f>
        <v>0.02</v>
      </c>
      <c r="M307" s="0" t="n">
        <f aca="false">N307+O307</f>
        <v>0.485</v>
      </c>
      <c r="N307" s="0" t="n">
        <f aca="false">H307</f>
        <v>0.435</v>
      </c>
      <c r="O307" s="0" t="n">
        <f aca="false">I307</f>
        <v>0.05</v>
      </c>
      <c r="Q307" s="0" t="n">
        <f aca="false">VLOOKUP(MONTH(A307),tblMthAdj,2,FALSE())</f>
        <v>0.03</v>
      </c>
      <c r="AA307" s="0" t="n">
        <f aca="false">[1]Tables!E$6</f>
        <v>-0.07</v>
      </c>
      <c r="AB307" s="0" t="n">
        <f aca="false">[1]Tables!F$6</f>
        <v>0.0597</v>
      </c>
      <c r="AC307" s="0" t="n">
        <f aca="false">[1]Tables!G$6</f>
        <v>0.04</v>
      </c>
      <c r="AD307" s="0" t="n">
        <f aca="false">[1]Tables!H$6</f>
        <v>0.185</v>
      </c>
      <c r="AE307" s="0" t="n">
        <f aca="false">[1]Tables!I$6</f>
        <v>0.011</v>
      </c>
      <c r="AF307" s="0" t="n">
        <f aca="false">((B307+AA307)/(1-AB307))-(B307+AA307)</f>
        <v>-0.00444432627884718</v>
      </c>
      <c r="AG307" s="0" t="n">
        <f aca="false">AC307+AD307+AE307</f>
        <v>0.236</v>
      </c>
      <c r="AI307" s="0" t="n">
        <f aca="false">[1]Tables!J$6</f>
        <v>0</v>
      </c>
      <c r="AJ307" s="0" t="n">
        <f aca="false">[1]Tables!K$6</f>
        <v>0</v>
      </c>
      <c r="AK307" s="0" t="n">
        <f aca="false">[1]Tables!L$6</f>
        <v>0</v>
      </c>
      <c r="AL307" s="0" t="n">
        <f aca="false">((B307+L307)/(1-AI307))-(B307+L307)</f>
        <v>0</v>
      </c>
      <c r="AM307" s="0" t="n">
        <f aca="false">AJ307+AK307</f>
        <v>0</v>
      </c>
      <c r="AO307" s="0" t="n">
        <f aca="false">[1]Tables!M$6</f>
        <v>-0.07</v>
      </c>
      <c r="AP307" s="0" t="n">
        <f aca="false">[1]Tables!N$6</f>
        <v>0.0667</v>
      </c>
      <c r="AQ307" s="0" t="n">
        <f aca="false">[1]Tables!O$6</f>
        <v>0.04</v>
      </c>
      <c r="AR307" s="0" t="n">
        <f aca="false">[1]Tables!P$6</f>
        <v>0.22</v>
      </c>
      <c r="AS307" s="0" t="n">
        <f aca="false">[1]Tables!Q$6</f>
        <v>0.011</v>
      </c>
      <c r="AT307" s="0" t="n">
        <f aca="false">(($B307+AO307)/(1-AP307))-($B307+AO307)</f>
        <v>-0.00500267866709525</v>
      </c>
      <c r="AU307" s="0" t="n">
        <f aca="false">AQ307+AR307+AS307</f>
        <v>0.271</v>
      </c>
      <c r="AW307" s="0" t="n">
        <f aca="false">[1]Tables!R$6</f>
        <v>0</v>
      </c>
      <c r="AX307" s="0" t="n">
        <f aca="false">[1]Tables!S$6</f>
        <v>0</v>
      </c>
      <c r="AY307" s="0" t="n">
        <f aca="false">[1]Tables!T$6</f>
        <v>0</v>
      </c>
      <c r="AZ307" s="0" t="n">
        <f aca="false">((B307+Z307)/(1-AW307))-(B307+Z307)</f>
        <v>0</v>
      </c>
      <c r="BA307" s="0" t="n">
        <f aca="false">AX307+AY307</f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0.405</v>
      </c>
      <c r="E308" s="0" t="n">
        <f aca="false">+[1]TETCO_TRANSCO!E308</f>
        <v>0.385</v>
      </c>
      <c r="F308" s="0" t="n">
        <f aca="false">+[1]TETCO_TRANSCO!F308</f>
        <v>0.02</v>
      </c>
      <c r="G308" s="0" t="n">
        <f aca="false">H308+I308</f>
        <v>0.435</v>
      </c>
      <c r="H308" s="0" t="n">
        <f aca="false">+E308</f>
        <v>0.385</v>
      </c>
      <c r="I308" s="0" t="n">
        <f aca="false">+F308+Q308</f>
        <v>0.05</v>
      </c>
      <c r="J308" s="0" t="n">
        <f aca="false">K308+L308</f>
        <v>0.405</v>
      </c>
      <c r="K308" s="0" t="n">
        <f aca="false">E308</f>
        <v>0.385</v>
      </c>
      <c r="L308" s="0" t="n">
        <f aca="false">F308</f>
        <v>0.02</v>
      </c>
      <c r="M308" s="0" t="n">
        <f aca="false">N308+O308</f>
        <v>0.435</v>
      </c>
      <c r="N308" s="0" t="n">
        <f aca="false">H308</f>
        <v>0.385</v>
      </c>
      <c r="O308" s="0" t="n">
        <f aca="false">I308</f>
        <v>0.05</v>
      </c>
      <c r="Q308" s="0" t="n">
        <f aca="false">VLOOKUP(MONTH(A308),tblMthAdj,2,FALSE())</f>
        <v>0.03</v>
      </c>
      <c r="AA308" s="0" t="n">
        <f aca="false">[1]Tables!E$7</f>
        <v>-0.07</v>
      </c>
      <c r="AB308" s="0" t="n">
        <f aca="false">[1]Tables!F$7</f>
        <v>0.0597</v>
      </c>
      <c r="AC308" s="0" t="n">
        <f aca="false">[1]Tables!G$7</f>
        <v>0.02</v>
      </c>
      <c r="AD308" s="0" t="n">
        <f aca="false">[1]Tables!H$7</f>
        <v>0.185</v>
      </c>
      <c r="AE308" s="0" t="n">
        <f aca="false">[1]Tables!I$7</f>
        <v>0.011</v>
      </c>
      <c r="AF308" s="0" t="n">
        <f aca="false">((B308+AA308)/(1-AB308))-(B308+AA308)</f>
        <v>-0.00444432627884718</v>
      </c>
      <c r="AG308" s="0" t="n">
        <f aca="false">AC308+AD308+AE308</f>
        <v>0.216</v>
      </c>
      <c r="AI308" s="0" t="n">
        <f aca="false">[1]Tables!J$7</f>
        <v>0</v>
      </c>
      <c r="AJ308" s="0" t="n">
        <f aca="false">[1]Tables!K$7</f>
        <v>0</v>
      </c>
      <c r="AK308" s="0" t="n">
        <f aca="false">[1]Tables!L$7</f>
        <v>0</v>
      </c>
      <c r="AL308" s="0" t="n">
        <f aca="false">((B308+L308)/(1-AI308))-(B308+L308)</f>
        <v>0</v>
      </c>
      <c r="AM308" s="0" t="n">
        <f aca="false">AJ308+AK308</f>
        <v>0</v>
      </c>
      <c r="AO308" s="0" t="n">
        <f aca="false">[1]Tables!M$7</f>
        <v>-0.07</v>
      </c>
      <c r="AP308" s="0" t="n">
        <f aca="false">[1]Tables!N$7</f>
        <v>0.0667</v>
      </c>
      <c r="AQ308" s="0" t="n">
        <f aca="false">[1]Tables!O$7</f>
        <v>0.02</v>
      </c>
      <c r="AR308" s="0" t="n">
        <f aca="false">[1]Tables!P$7</f>
        <v>0.22</v>
      </c>
      <c r="AS308" s="0" t="n">
        <f aca="false">[1]Tables!Q$7</f>
        <v>0.011</v>
      </c>
      <c r="AT308" s="0" t="n">
        <f aca="false">(($B308+AO308)/(1-AP308))-($B308+AO308)</f>
        <v>-0.00500267866709525</v>
      </c>
      <c r="AU308" s="0" t="n">
        <f aca="false">AQ308+AR308+AS308</f>
        <v>0.251</v>
      </c>
      <c r="AW308" s="0" t="n">
        <f aca="false">[1]Tables!R$7</f>
        <v>0</v>
      </c>
      <c r="AX308" s="0" t="n">
        <f aca="false">[1]Tables!S$7</f>
        <v>0</v>
      </c>
      <c r="AY308" s="0" t="n">
        <f aca="false">[1]Tables!T$7</f>
        <v>0</v>
      </c>
      <c r="AZ308" s="0" t="n">
        <f aca="false">((B308+Z308)/(1-AW308))-(B308+Z308)</f>
        <v>0</v>
      </c>
      <c r="BA308" s="0" t="n">
        <f aca="false">AX308+AY308</f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0.405</v>
      </c>
      <c r="E309" s="0" t="n">
        <f aca="false">+[1]TETCO_TRANSCO!E309</f>
        <v>0.385</v>
      </c>
      <c r="F309" s="0" t="n">
        <f aca="false">+[1]TETCO_TRANSCO!F309</f>
        <v>0.02</v>
      </c>
      <c r="G309" s="0" t="n">
        <f aca="false">H309+I309</f>
        <v>0.445</v>
      </c>
      <c r="H309" s="0" t="n">
        <f aca="false">+E309</f>
        <v>0.385</v>
      </c>
      <c r="I309" s="0" t="n">
        <f aca="false">+F309+Q309</f>
        <v>0.06</v>
      </c>
      <c r="J309" s="0" t="n">
        <f aca="false">K309+L309</f>
        <v>0.405</v>
      </c>
      <c r="K309" s="0" t="n">
        <f aca="false">E309</f>
        <v>0.385</v>
      </c>
      <c r="L309" s="0" t="n">
        <f aca="false">F309</f>
        <v>0.02</v>
      </c>
      <c r="M309" s="0" t="n">
        <f aca="false">N309+O309</f>
        <v>0.445</v>
      </c>
      <c r="N309" s="0" t="n">
        <f aca="false">H309</f>
        <v>0.385</v>
      </c>
      <c r="O309" s="0" t="n">
        <f aca="false">I309</f>
        <v>0.06</v>
      </c>
      <c r="Q309" s="0" t="n">
        <f aca="false">VLOOKUP(MONTH(A309),tblMthAdj,2,FALSE())</f>
        <v>0.04</v>
      </c>
      <c r="AA309" s="0" t="n">
        <f aca="false">[1]Tables!E$8</f>
        <v>-0.07</v>
      </c>
      <c r="AB309" s="0" t="n">
        <f aca="false">[1]Tables!F$8</f>
        <v>0.0597</v>
      </c>
      <c r="AC309" s="0" t="n">
        <f aca="false">[1]Tables!G$8</f>
        <v>0.02</v>
      </c>
      <c r="AD309" s="0" t="n">
        <f aca="false">[1]Tables!H$8</f>
        <v>0.185</v>
      </c>
      <c r="AE309" s="0" t="n">
        <f aca="false">[1]Tables!I$8</f>
        <v>0.011</v>
      </c>
      <c r="AF309" s="0" t="n">
        <f aca="false">((B309+AA309)/(1-AB309))-(B309+AA309)</f>
        <v>-0.00444432627884718</v>
      </c>
      <c r="AG309" s="0" t="n">
        <f aca="false">AC309+AD309+AE309</f>
        <v>0.216</v>
      </c>
      <c r="AI309" s="0" t="n">
        <f aca="false">[1]Tables!J$8</f>
        <v>0</v>
      </c>
      <c r="AJ309" s="0" t="n">
        <f aca="false">[1]Tables!K$8</f>
        <v>0</v>
      </c>
      <c r="AK309" s="0" t="n">
        <f aca="false">[1]Tables!L$8</f>
        <v>0</v>
      </c>
      <c r="AL309" s="0" t="n">
        <f aca="false">((B309+L309)/(1-AI309))-(B309+L309)</f>
        <v>0</v>
      </c>
      <c r="AM309" s="0" t="n">
        <f aca="false">AJ309+AK309</f>
        <v>0</v>
      </c>
      <c r="AO309" s="0" t="n">
        <f aca="false">[1]Tables!M$8</f>
        <v>-0.07</v>
      </c>
      <c r="AP309" s="0" t="n">
        <f aca="false">[1]Tables!N$8</f>
        <v>0.0667</v>
      </c>
      <c r="AQ309" s="0" t="n">
        <f aca="false">[1]Tables!O$8</f>
        <v>0.02</v>
      </c>
      <c r="AR309" s="0" t="n">
        <f aca="false">[1]Tables!P$8</f>
        <v>0.22</v>
      </c>
      <c r="AS309" s="0" t="n">
        <f aca="false">[1]Tables!Q$8</f>
        <v>0.011</v>
      </c>
      <c r="AT309" s="0" t="n">
        <f aca="false">(($B309+AO309)/(1-AP309))-($B309+AO309)</f>
        <v>-0.00500267866709525</v>
      </c>
      <c r="AU309" s="0" t="n">
        <f aca="false">AQ309+AR309+AS309</f>
        <v>0.251</v>
      </c>
      <c r="AW309" s="0" t="n">
        <f aca="false">[1]Tables!R$8</f>
        <v>0</v>
      </c>
      <c r="AX309" s="0" t="n">
        <f aca="false">[1]Tables!S$8</f>
        <v>0</v>
      </c>
      <c r="AY309" s="0" t="n">
        <f aca="false">[1]Tables!T$8</f>
        <v>0</v>
      </c>
      <c r="AZ309" s="0" t="n">
        <f aca="false">((B309+Z309)/(1-AW309))-(B309+Z309)</f>
        <v>0</v>
      </c>
      <c r="BA309" s="0" t="n">
        <f aca="false">AX309+AY309</f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0.4175</v>
      </c>
      <c r="E310" s="0" t="n">
        <f aca="false">+[1]TETCO_TRANSCO!E310</f>
        <v>0.3975</v>
      </c>
      <c r="F310" s="0" t="n">
        <f aca="false">+[1]TETCO_TRANSCO!F310</f>
        <v>0.02</v>
      </c>
      <c r="G310" s="0" t="n">
        <f aca="false">H310+I310</f>
        <v>0.4675</v>
      </c>
      <c r="H310" s="0" t="n">
        <f aca="false">+E310</f>
        <v>0.3975</v>
      </c>
      <c r="I310" s="0" t="n">
        <f aca="false">+F310+Q310</f>
        <v>0.07</v>
      </c>
      <c r="J310" s="0" t="n">
        <f aca="false">K310+L310</f>
        <v>0.4175</v>
      </c>
      <c r="K310" s="0" t="n">
        <f aca="false">E310</f>
        <v>0.3975</v>
      </c>
      <c r="L310" s="0" t="n">
        <f aca="false">F310</f>
        <v>0.02</v>
      </c>
      <c r="M310" s="0" t="n">
        <f aca="false">N310+O310</f>
        <v>0.4675</v>
      </c>
      <c r="N310" s="0" t="n">
        <f aca="false">H310</f>
        <v>0.3975</v>
      </c>
      <c r="O310" s="0" t="n">
        <f aca="false">I310</f>
        <v>0.07</v>
      </c>
      <c r="Q310" s="0" t="n">
        <f aca="false">VLOOKUP(MONTH(A310),tblMthAdj,2,FALSE())</f>
        <v>0.05</v>
      </c>
      <c r="AA310" s="0" t="n">
        <f aca="false">[1]Tables!E$9</f>
        <v>-0.07</v>
      </c>
      <c r="AB310" s="0" t="n">
        <f aca="false">[1]Tables!F$9</f>
        <v>0.0597</v>
      </c>
      <c r="AC310" s="0" t="n">
        <f aca="false">[1]Tables!G$9</f>
        <v>0.02</v>
      </c>
      <c r="AD310" s="0" t="n">
        <f aca="false">[1]Tables!H$9</f>
        <v>0.185</v>
      </c>
      <c r="AE310" s="0" t="n">
        <f aca="false">[1]Tables!I$9</f>
        <v>0.011</v>
      </c>
      <c r="AF310" s="0" t="n">
        <f aca="false">((B310+AA310)/(1-AB310))-(B310+AA310)</f>
        <v>-0.00444432627884718</v>
      </c>
      <c r="AG310" s="0" t="n">
        <f aca="false">AC310+AD310+AE310</f>
        <v>0.216</v>
      </c>
      <c r="AI310" s="0" t="n">
        <f aca="false">[1]Tables!J$9</f>
        <v>0</v>
      </c>
      <c r="AJ310" s="0" t="n">
        <f aca="false">[1]Tables!K$9</f>
        <v>0</v>
      </c>
      <c r="AK310" s="0" t="n">
        <f aca="false">[1]Tables!L$9</f>
        <v>0</v>
      </c>
      <c r="AL310" s="0" t="n">
        <f aca="false">((B310+L310)/(1-AI310))-(B310+L310)</f>
        <v>0</v>
      </c>
      <c r="AM310" s="0" t="n">
        <f aca="false">AJ310+AK310</f>
        <v>0</v>
      </c>
      <c r="AO310" s="0" t="n">
        <f aca="false">[1]Tables!M$9</f>
        <v>-0.07</v>
      </c>
      <c r="AP310" s="0" t="n">
        <f aca="false">[1]Tables!N$9</f>
        <v>0.0667</v>
      </c>
      <c r="AQ310" s="0" t="n">
        <f aca="false">[1]Tables!O$9</f>
        <v>0.02</v>
      </c>
      <c r="AR310" s="0" t="n">
        <f aca="false">[1]Tables!P$9</f>
        <v>0.22</v>
      </c>
      <c r="AS310" s="0" t="n">
        <f aca="false">[1]Tables!Q$9</f>
        <v>0.011</v>
      </c>
      <c r="AT310" s="0" t="n">
        <f aca="false">(($B310+AO310)/(1-AP310))-($B310+AO310)</f>
        <v>-0.00500267866709525</v>
      </c>
      <c r="AU310" s="0" t="n">
        <f aca="false">AQ310+AR310+AS310</f>
        <v>0.251</v>
      </c>
      <c r="AW310" s="0" t="n">
        <f aca="false">[1]Tables!R$9</f>
        <v>0</v>
      </c>
      <c r="AX310" s="0" t="n">
        <f aca="false">[1]Tables!S$9</f>
        <v>0</v>
      </c>
      <c r="AY310" s="0" t="n">
        <f aca="false">[1]Tables!T$9</f>
        <v>0</v>
      </c>
      <c r="AZ310" s="0" t="n">
        <f aca="false">((B310+Z310)/(1-AW310))-(B310+Z310)</f>
        <v>0</v>
      </c>
      <c r="BA310" s="0" t="n">
        <f aca="false">AX310+AY310</f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0.42</v>
      </c>
      <c r="E311" s="0" t="n">
        <f aca="false">+[1]TETCO_TRANSCO!E311</f>
        <v>0.4</v>
      </c>
      <c r="F311" s="0" t="n">
        <f aca="false">+[1]TETCO_TRANSCO!F311</f>
        <v>0.02</v>
      </c>
      <c r="G311" s="0" t="n">
        <f aca="false">H311+I311</f>
        <v>0.47</v>
      </c>
      <c r="H311" s="0" t="n">
        <f aca="false">+E311</f>
        <v>0.4</v>
      </c>
      <c r="I311" s="0" t="n">
        <f aca="false">+F311+Q311</f>
        <v>0.07</v>
      </c>
      <c r="J311" s="0" t="n">
        <f aca="false">K311+L311</f>
        <v>0.42</v>
      </c>
      <c r="K311" s="0" t="n">
        <f aca="false">E311</f>
        <v>0.4</v>
      </c>
      <c r="L311" s="0" t="n">
        <f aca="false">F311</f>
        <v>0.02</v>
      </c>
      <c r="M311" s="0" t="n">
        <f aca="false">N311+O311</f>
        <v>0.47</v>
      </c>
      <c r="N311" s="0" t="n">
        <f aca="false">H311</f>
        <v>0.4</v>
      </c>
      <c r="O311" s="0" t="n">
        <f aca="false">I311</f>
        <v>0.07</v>
      </c>
      <c r="Q311" s="0" t="n">
        <f aca="false">VLOOKUP(MONTH(A311),tblMthAdj,2,FALSE())</f>
        <v>0.05</v>
      </c>
      <c r="AA311" s="0" t="n">
        <f aca="false">[1]Tables!E$10</f>
        <v>-0.07</v>
      </c>
      <c r="AB311" s="0" t="n">
        <f aca="false">[1]Tables!F$10</f>
        <v>0.0597</v>
      </c>
      <c r="AC311" s="0" t="n">
        <f aca="false">[1]Tables!G$10</f>
        <v>0.02</v>
      </c>
      <c r="AD311" s="0" t="n">
        <f aca="false">[1]Tables!H$10</f>
        <v>0.185</v>
      </c>
      <c r="AE311" s="0" t="n">
        <f aca="false">[1]Tables!I$10</f>
        <v>0.011</v>
      </c>
      <c r="AF311" s="0" t="n">
        <f aca="false">((B311+AA311)/(1-AB311))-(B311+AA311)</f>
        <v>-0.00444432627884718</v>
      </c>
      <c r="AG311" s="0" t="n">
        <f aca="false">AC311+AD311+AE311</f>
        <v>0.216</v>
      </c>
      <c r="AI311" s="0" t="n">
        <f aca="false">[1]Tables!J$10</f>
        <v>0</v>
      </c>
      <c r="AJ311" s="0" t="n">
        <f aca="false">[1]Tables!K$10</f>
        <v>0</v>
      </c>
      <c r="AK311" s="0" t="n">
        <f aca="false">[1]Tables!L$10</f>
        <v>0</v>
      </c>
      <c r="AL311" s="0" t="n">
        <f aca="false">((B311+L311)/(1-AI311))-(B311+L311)</f>
        <v>0</v>
      </c>
      <c r="AM311" s="0" t="n">
        <f aca="false">AJ311+AK311</f>
        <v>0</v>
      </c>
      <c r="AO311" s="0" t="n">
        <f aca="false">[1]Tables!M$10</f>
        <v>-0.07</v>
      </c>
      <c r="AP311" s="0" t="n">
        <f aca="false">[1]Tables!N$10</f>
        <v>0.0667</v>
      </c>
      <c r="AQ311" s="0" t="n">
        <f aca="false">[1]Tables!O$10</f>
        <v>0.02</v>
      </c>
      <c r="AR311" s="0" t="n">
        <f aca="false">[1]Tables!P$10</f>
        <v>0.22</v>
      </c>
      <c r="AS311" s="0" t="n">
        <f aca="false">[1]Tables!Q$10</f>
        <v>0.011</v>
      </c>
      <c r="AT311" s="0" t="n">
        <f aca="false">(($B311+AO311)/(1-AP311))-($B311+AO311)</f>
        <v>-0.00500267866709525</v>
      </c>
      <c r="AU311" s="0" t="n">
        <f aca="false">AQ311+AR311+AS311</f>
        <v>0.251</v>
      </c>
      <c r="AW311" s="0" t="n">
        <f aca="false">[1]Tables!R$10</f>
        <v>0</v>
      </c>
      <c r="AX311" s="0" t="n">
        <f aca="false">[1]Tables!S$10</f>
        <v>0</v>
      </c>
      <c r="AY311" s="0" t="n">
        <f aca="false">[1]Tables!T$10</f>
        <v>0</v>
      </c>
      <c r="AZ311" s="0" t="n">
        <f aca="false">((B311+Z311)/(1-AW311))-(B311+Z311)</f>
        <v>0</v>
      </c>
      <c r="BA311" s="0" t="n">
        <f aca="false">AX311+AY311</f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0.4175</v>
      </c>
      <c r="E312" s="0" t="n">
        <f aca="false">+[1]TETCO_TRANSCO!E312</f>
        <v>0.3975</v>
      </c>
      <c r="F312" s="0" t="n">
        <f aca="false">+[1]TETCO_TRANSCO!F312</f>
        <v>0.02</v>
      </c>
      <c r="G312" s="0" t="n">
        <f aca="false">H312+I312</f>
        <v>0.4475</v>
      </c>
      <c r="H312" s="0" t="n">
        <f aca="false">+E312</f>
        <v>0.3975</v>
      </c>
      <c r="I312" s="0" t="n">
        <f aca="false">+F312+Q312</f>
        <v>0.05</v>
      </c>
      <c r="J312" s="0" t="n">
        <f aca="false">K312+L312</f>
        <v>0.4175</v>
      </c>
      <c r="K312" s="0" t="n">
        <f aca="false">E312</f>
        <v>0.3975</v>
      </c>
      <c r="L312" s="0" t="n">
        <f aca="false">F312</f>
        <v>0.02</v>
      </c>
      <c r="M312" s="0" t="n">
        <f aca="false">N312+O312</f>
        <v>0.4475</v>
      </c>
      <c r="N312" s="0" t="n">
        <f aca="false">H312</f>
        <v>0.3975</v>
      </c>
      <c r="O312" s="0" t="n">
        <f aca="false">I312</f>
        <v>0.05</v>
      </c>
      <c r="Q312" s="0" t="n">
        <f aca="false">VLOOKUP(MONTH(A312),tblMthAdj,2,FALSE())</f>
        <v>0.03</v>
      </c>
      <c r="AA312" s="0" t="n">
        <f aca="false">[1]Tables!E$11</f>
        <v>-0.07</v>
      </c>
      <c r="AB312" s="0" t="n">
        <f aca="false">[1]Tables!F$11</f>
        <v>0.0597</v>
      </c>
      <c r="AC312" s="0" t="n">
        <f aca="false">[1]Tables!G$11</f>
        <v>0.02</v>
      </c>
      <c r="AD312" s="0" t="n">
        <f aca="false">[1]Tables!H$11</f>
        <v>0.185</v>
      </c>
      <c r="AE312" s="0" t="n">
        <f aca="false">[1]Tables!I$11</f>
        <v>0.011</v>
      </c>
      <c r="AF312" s="0" t="n">
        <f aca="false">((B312+AA312)/(1-AB312))-(B312+AA312)</f>
        <v>-0.00444432627884718</v>
      </c>
      <c r="AG312" s="0" t="n">
        <f aca="false">AC312+AD312+AE312</f>
        <v>0.216</v>
      </c>
      <c r="AI312" s="0" t="n">
        <f aca="false">[1]Tables!J$11</f>
        <v>0</v>
      </c>
      <c r="AJ312" s="0" t="n">
        <f aca="false">[1]Tables!K$11</f>
        <v>0</v>
      </c>
      <c r="AK312" s="0" t="n">
        <f aca="false">[1]Tables!L$11</f>
        <v>0</v>
      </c>
      <c r="AL312" s="0" t="n">
        <f aca="false">((B312+L312)/(1-AI312))-(B312+L312)</f>
        <v>0</v>
      </c>
      <c r="AM312" s="0" t="n">
        <f aca="false">AJ312+AK312</f>
        <v>0</v>
      </c>
      <c r="AO312" s="0" t="n">
        <f aca="false">[1]Tables!M$11</f>
        <v>-0.07</v>
      </c>
      <c r="AP312" s="0" t="n">
        <f aca="false">[1]Tables!N$11</f>
        <v>0.0667</v>
      </c>
      <c r="AQ312" s="0" t="n">
        <f aca="false">[1]Tables!O$11</f>
        <v>0.02</v>
      </c>
      <c r="AR312" s="0" t="n">
        <f aca="false">[1]Tables!P$11</f>
        <v>0.22</v>
      </c>
      <c r="AS312" s="0" t="n">
        <f aca="false">[1]Tables!Q$11</f>
        <v>0.011</v>
      </c>
      <c r="AT312" s="0" t="n">
        <f aca="false">(($B312+AO312)/(1-AP312))-($B312+AO312)</f>
        <v>-0.00500267866709525</v>
      </c>
      <c r="AU312" s="0" t="n">
        <f aca="false">AQ312+AR312+AS312</f>
        <v>0.251</v>
      </c>
      <c r="AW312" s="0" t="n">
        <f aca="false">[1]Tables!R$11</f>
        <v>0</v>
      </c>
      <c r="AX312" s="0" t="n">
        <f aca="false">[1]Tables!S$11</f>
        <v>0</v>
      </c>
      <c r="AY312" s="0" t="n">
        <f aca="false">[1]Tables!T$11</f>
        <v>0</v>
      </c>
      <c r="AZ312" s="0" t="n">
        <f aca="false">((B312+Z312)/(1-AW312))-(B312+Z312)</f>
        <v>0</v>
      </c>
      <c r="BA312" s="0" t="n">
        <f aca="false">AX312+AY312</f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0.42</v>
      </c>
      <c r="E313" s="0" t="n">
        <f aca="false">+[1]TETCO_TRANSCO!E313</f>
        <v>0.4</v>
      </c>
      <c r="F313" s="0" t="n">
        <f aca="false">+[1]TETCO_TRANSCO!F313</f>
        <v>0.02</v>
      </c>
      <c r="G313" s="0" t="n">
        <f aca="false">H313+I313</f>
        <v>0.45</v>
      </c>
      <c r="H313" s="0" t="n">
        <f aca="false">+E313</f>
        <v>0.4</v>
      </c>
      <c r="I313" s="0" t="n">
        <f aca="false">+F313+Q313</f>
        <v>0.05</v>
      </c>
      <c r="J313" s="0" t="n">
        <f aca="false">K313+L313</f>
        <v>0.42</v>
      </c>
      <c r="K313" s="0" t="n">
        <f aca="false">E313</f>
        <v>0.4</v>
      </c>
      <c r="L313" s="0" t="n">
        <f aca="false">F313</f>
        <v>0.02</v>
      </c>
      <c r="M313" s="0" t="n">
        <f aca="false">N313+O313</f>
        <v>0.45</v>
      </c>
      <c r="N313" s="0" t="n">
        <f aca="false">H313</f>
        <v>0.4</v>
      </c>
      <c r="O313" s="0" t="n">
        <f aca="false">I313</f>
        <v>0.05</v>
      </c>
      <c r="Q313" s="0" t="n">
        <f aca="false">VLOOKUP(MONTH(A313),tblMthAdj,2,FALSE())</f>
        <v>0.03</v>
      </c>
      <c r="AA313" s="0" t="n">
        <f aca="false">[1]Tables!E$12</f>
        <v>-0.07</v>
      </c>
      <c r="AB313" s="0" t="n">
        <f aca="false">[1]Tables!F$12</f>
        <v>0.0597</v>
      </c>
      <c r="AC313" s="0" t="n">
        <f aca="false">[1]Tables!G$12</f>
        <v>0.04</v>
      </c>
      <c r="AD313" s="0" t="n">
        <f aca="false">[1]Tables!H$12</f>
        <v>0.185</v>
      </c>
      <c r="AE313" s="0" t="n">
        <f aca="false">[1]Tables!I$12</f>
        <v>0.011</v>
      </c>
      <c r="AF313" s="0" t="n">
        <f aca="false">((B313+AA313)/(1-AB313))-(B313+AA313)</f>
        <v>-0.00444432627884718</v>
      </c>
      <c r="AG313" s="0" t="n">
        <f aca="false">AC313+AD313+AE313</f>
        <v>0.236</v>
      </c>
      <c r="AI313" s="0" t="n">
        <f aca="false">[1]Tables!J$12</f>
        <v>0</v>
      </c>
      <c r="AJ313" s="0" t="n">
        <f aca="false">[1]Tables!K$12</f>
        <v>0</v>
      </c>
      <c r="AK313" s="0" t="n">
        <f aca="false">[1]Tables!L$12</f>
        <v>0</v>
      </c>
      <c r="AL313" s="0" t="n">
        <f aca="false">((B313+L313)/(1-AI313))-(B313+L313)</f>
        <v>0</v>
      </c>
      <c r="AM313" s="0" t="n">
        <f aca="false">AJ313+AK313</f>
        <v>0</v>
      </c>
      <c r="AO313" s="0" t="n">
        <f aca="false">[1]Tables!M$12</f>
        <v>-0.07</v>
      </c>
      <c r="AP313" s="0" t="n">
        <f aca="false">[1]Tables!N$12</f>
        <v>0.0667</v>
      </c>
      <c r="AQ313" s="0" t="n">
        <f aca="false">[1]Tables!O$12</f>
        <v>0.04</v>
      </c>
      <c r="AR313" s="0" t="n">
        <f aca="false">[1]Tables!P$12</f>
        <v>0.22</v>
      </c>
      <c r="AS313" s="0" t="n">
        <f aca="false">[1]Tables!Q$12</f>
        <v>0.011</v>
      </c>
      <c r="AT313" s="0" t="n">
        <f aca="false">(($B313+AO313)/(1-AP313))-($B313+AO313)</f>
        <v>-0.00500267866709525</v>
      </c>
      <c r="AU313" s="0" t="n">
        <f aca="false">AQ313+AR313+AS313</f>
        <v>0.271</v>
      </c>
      <c r="AW313" s="0" t="n">
        <f aca="false">[1]Tables!R$12</f>
        <v>0</v>
      </c>
      <c r="AX313" s="0" t="n">
        <f aca="false">[1]Tables!S$12</f>
        <v>0</v>
      </c>
      <c r="AY313" s="0" t="n">
        <f aca="false">[1]Tables!T$12</f>
        <v>0</v>
      </c>
      <c r="AZ313" s="0" t="n">
        <f aca="false">((B313+Z313)/(1-AW313))-(B313+Z313)</f>
        <v>0</v>
      </c>
      <c r="BA313" s="0" t="n">
        <f aca="false">AX313+AY313</f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0.605</v>
      </c>
      <c r="E314" s="0" t="n">
        <f aca="false">+[1]TETCO_TRANSCO!E314</f>
        <v>0.555</v>
      </c>
      <c r="F314" s="0" t="n">
        <f aca="false">+[1]TETCO_TRANSCO!F314</f>
        <v>0.05</v>
      </c>
      <c r="G314" s="0" t="n">
        <f aca="false">H314+I314</f>
        <v>0.695</v>
      </c>
      <c r="H314" s="0" t="n">
        <f aca="false">+E314</f>
        <v>0.555</v>
      </c>
      <c r="I314" s="0" t="n">
        <f aca="false">+F314+Q314</f>
        <v>0.14</v>
      </c>
      <c r="J314" s="0" t="n">
        <f aca="false">K314+L314</f>
        <v>0.605</v>
      </c>
      <c r="K314" s="0" t="n">
        <f aca="false">E314</f>
        <v>0.555</v>
      </c>
      <c r="L314" s="0" t="n">
        <f aca="false">F314</f>
        <v>0.05</v>
      </c>
      <c r="M314" s="0" t="n">
        <f aca="false">N314+O314</f>
        <v>0.695</v>
      </c>
      <c r="N314" s="0" t="n">
        <f aca="false">H314</f>
        <v>0.555</v>
      </c>
      <c r="O314" s="0" t="n">
        <f aca="false">I314</f>
        <v>0.14</v>
      </c>
      <c r="Q314" s="0" t="n">
        <f aca="false">VLOOKUP(MONTH(A314),tblMthAdj,2,FALSE())</f>
        <v>0.09</v>
      </c>
      <c r="AA314" s="0" t="n">
        <f aca="false">[1]Tables!E$13</f>
        <v>-0.07</v>
      </c>
      <c r="AB314" s="0" t="n">
        <f aca="false">[1]Tables!F$13</f>
        <v>0.0699</v>
      </c>
      <c r="AC314" s="0" t="n">
        <f aca="false">[1]Tables!G$13</f>
        <v>0.41</v>
      </c>
      <c r="AD314" s="0" t="n">
        <f aca="false">[1]Tables!H$13</f>
        <v>0.185</v>
      </c>
      <c r="AE314" s="0" t="n">
        <f aca="false">[1]Tables!I$13</f>
        <v>0.011</v>
      </c>
      <c r="AF314" s="0" t="n">
        <f aca="false">((B314+AA314)/(1-AB314))-(B314+AA314)</f>
        <v>-0.00526072465326309</v>
      </c>
      <c r="AG314" s="0" t="n">
        <f aca="false">AC314+AD314+AE314</f>
        <v>0.606</v>
      </c>
      <c r="AI314" s="0" t="n">
        <f aca="false">[1]Tables!J$13</f>
        <v>0.0128</v>
      </c>
      <c r="AJ314" s="0" t="n">
        <f aca="false">[1]Tables!K$13</f>
        <v>0.1848</v>
      </c>
      <c r="AK314" s="0" t="n">
        <f aca="false">[1]Tables!L$13</f>
        <v>0</v>
      </c>
      <c r="AL314" s="0" t="n">
        <f aca="false">((B314+L314)/(1-AI314))-(B314+L314)</f>
        <v>0.000648298217179905</v>
      </c>
      <c r="AM314" s="0" t="n">
        <f aca="false">AJ314+AK314</f>
        <v>0.1848</v>
      </c>
      <c r="AO314" s="0" t="n">
        <f aca="false">[1]Tables!M$13</f>
        <v>-0.05</v>
      </c>
      <c r="AP314" s="0" t="n">
        <f aca="false">[1]Tables!N$13</f>
        <v>0.0782</v>
      </c>
      <c r="AQ314" s="0" t="n">
        <f aca="false">[1]Tables!O$13</f>
        <v>0.51</v>
      </c>
      <c r="AR314" s="0" t="n">
        <f aca="false">[1]Tables!P$13</f>
        <v>0.22</v>
      </c>
      <c r="AS314" s="0" t="n">
        <f aca="false">[1]Tables!Q$13</f>
        <v>0.011</v>
      </c>
      <c r="AT314" s="0" t="n">
        <f aca="false">(($B314+AO314)/(1-AP314))-($B314+AO314)</f>
        <v>-0.00424170101974399</v>
      </c>
      <c r="AU314" s="0" t="n">
        <f aca="false">AQ314+AR314+AS314</f>
        <v>0.741</v>
      </c>
      <c r="AW314" s="0" t="n">
        <f aca="false">[1]Tables!R$13</f>
        <v>0.0089</v>
      </c>
      <c r="AX314" s="0" t="n">
        <f aca="false">[1]Tables!S$13</f>
        <v>0.2176</v>
      </c>
      <c r="AY314" s="0" t="n">
        <f aca="false">[1]Tables!T$13</f>
        <v>0</v>
      </c>
      <c r="AZ314" s="0" t="n">
        <f aca="false">((B314+Z314)/(1-AW314))-(B314+Z314)</f>
        <v>0</v>
      </c>
      <c r="BA314" s="0" t="n">
        <f aca="false">AX314+AY314</f>
        <v>0.2176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0.96</v>
      </c>
      <c r="E315" s="0" t="n">
        <f aca="false">+[1]TETCO_TRANSCO!E315</f>
        <v>0.91</v>
      </c>
      <c r="F315" s="0" t="n">
        <f aca="false">+[1]TETCO_TRANSCO!F315</f>
        <v>0.05</v>
      </c>
      <c r="G315" s="0" t="n">
        <f aca="false">H315+I315</f>
        <v>1.2</v>
      </c>
      <c r="H315" s="0" t="n">
        <f aca="false">+E315</f>
        <v>0.91</v>
      </c>
      <c r="I315" s="0" t="n">
        <f aca="false">+F315+Q315</f>
        <v>0.29</v>
      </c>
      <c r="J315" s="0" t="n">
        <f aca="false">K315+L315</f>
        <v>0.96</v>
      </c>
      <c r="K315" s="0" t="n">
        <f aca="false">E315</f>
        <v>0.91</v>
      </c>
      <c r="L315" s="0" t="n">
        <f aca="false">F315</f>
        <v>0.05</v>
      </c>
      <c r="M315" s="0" t="n">
        <f aca="false">N315+O315</f>
        <v>1.2</v>
      </c>
      <c r="N315" s="0" t="n">
        <f aca="false">H315</f>
        <v>0.91</v>
      </c>
      <c r="O315" s="0" t="n">
        <f aca="false">I315</f>
        <v>0.29</v>
      </c>
      <c r="Q315" s="0" t="n">
        <f aca="false">VLOOKUP(MONTH(A315),tblMthAdj,2,FALSE())</f>
        <v>0.24</v>
      </c>
      <c r="AA315" s="0" t="n">
        <f aca="false">[1]Tables!E$14</f>
        <v>-0.05</v>
      </c>
      <c r="AB315" s="0" t="n">
        <f aca="false">[1]Tables!F$14</f>
        <v>0.0699</v>
      </c>
      <c r="AC315" s="0" t="n">
        <f aca="false">[1]Tables!G$14</f>
        <v>0.41</v>
      </c>
      <c r="AD315" s="0" t="n">
        <f aca="false">[1]Tables!H$14</f>
        <v>0.185</v>
      </c>
      <c r="AE315" s="0" t="n">
        <f aca="false">[1]Tables!I$14</f>
        <v>0.011</v>
      </c>
      <c r="AF315" s="0" t="n">
        <f aca="false">((B315+AA315)/(1-AB315))-(B315+AA315)</f>
        <v>-0.00375766046661649</v>
      </c>
      <c r="AG315" s="0" t="n">
        <f aca="false">AC315+AD315+AE315</f>
        <v>0.606</v>
      </c>
      <c r="AI315" s="0" t="n">
        <f aca="false">[1]Tables!J$14</f>
        <v>0.0128</v>
      </c>
      <c r="AJ315" s="0" t="n">
        <f aca="false">[1]Tables!K$14</f>
        <v>0.1848</v>
      </c>
      <c r="AK315" s="0" t="n">
        <f aca="false">[1]Tables!L$14</f>
        <v>0</v>
      </c>
      <c r="AL315" s="0" t="n">
        <f aca="false">((B315+L315)/(1-AI315))-(B315+L315)</f>
        <v>0.000648298217179905</v>
      </c>
      <c r="AM315" s="0" t="n">
        <f aca="false">AJ315+AK315</f>
        <v>0.1848</v>
      </c>
      <c r="AO315" s="0" t="n">
        <f aca="false">[1]Tables!M$14</f>
        <v>-0.05</v>
      </c>
      <c r="AP315" s="0" t="n">
        <f aca="false">[1]Tables!N$14</f>
        <v>0.0782</v>
      </c>
      <c r="AQ315" s="0" t="n">
        <f aca="false">[1]Tables!O$14</f>
        <v>0.51</v>
      </c>
      <c r="AR315" s="0" t="n">
        <f aca="false">[1]Tables!P$14</f>
        <v>0.22</v>
      </c>
      <c r="AS315" s="0" t="n">
        <f aca="false">[1]Tables!Q$14</f>
        <v>0.011</v>
      </c>
      <c r="AT315" s="0" t="n">
        <f aca="false">(($B315+AO315)/(1-AP315))-($B315+AO315)</f>
        <v>-0.00424170101974399</v>
      </c>
      <c r="AU315" s="0" t="n">
        <f aca="false">AQ315+AR315+AS315</f>
        <v>0.741</v>
      </c>
      <c r="AW315" s="0" t="n">
        <f aca="false">[1]Tables!R$14</f>
        <v>0.0089</v>
      </c>
      <c r="AX315" s="0" t="n">
        <f aca="false">[1]Tables!S$14</f>
        <v>0.2176</v>
      </c>
      <c r="AY315" s="0" t="n">
        <f aca="false">[1]Tables!T$14</f>
        <v>0</v>
      </c>
      <c r="AZ315" s="0" t="n">
        <f aca="false">((B315+Z315)/(1-AW315))-(B315+Z315)</f>
        <v>0</v>
      </c>
      <c r="BA315" s="0" t="n">
        <f aca="false">AX315+AY315</f>
        <v>0.2176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1.265</v>
      </c>
      <c r="E316" s="0" t="n">
        <f aca="false">+[1]TETCO_TRANSCO!E316</f>
        <v>1.215</v>
      </c>
      <c r="F316" s="0" t="n">
        <f aca="false">+[1]TETCO_TRANSCO!F316</f>
        <v>0.05</v>
      </c>
      <c r="G316" s="0" t="n">
        <f aca="false">H316+I316</f>
        <v>1.535</v>
      </c>
      <c r="H316" s="0" t="n">
        <f aca="false">+E316</f>
        <v>1.215</v>
      </c>
      <c r="I316" s="0" t="n">
        <f aca="false">+F316+Q316</f>
        <v>0.32</v>
      </c>
      <c r="J316" s="0" t="n">
        <f aca="false">K316+L316</f>
        <v>1.265</v>
      </c>
      <c r="K316" s="0" t="n">
        <f aca="false">E316</f>
        <v>1.215</v>
      </c>
      <c r="L316" s="0" t="n">
        <f aca="false">F316</f>
        <v>0.05</v>
      </c>
      <c r="M316" s="0" t="n">
        <f aca="false">N316+O316</f>
        <v>1.535</v>
      </c>
      <c r="N316" s="0" t="n">
        <f aca="false">H316</f>
        <v>1.215</v>
      </c>
      <c r="O316" s="0" t="n">
        <f aca="false">I316</f>
        <v>0.32</v>
      </c>
      <c r="Q316" s="0" t="n">
        <f aca="false">VLOOKUP(MONTH(A316),tblMthAdj,2,FALSE())</f>
        <v>0.27</v>
      </c>
      <c r="AA316" s="0" t="n">
        <f aca="false">[1]Tables!E$3</f>
        <v>-0.05</v>
      </c>
      <c r="AB316" s="0" t="n">
        <f aca="false">[1]Tables!F$3</f>
        <v>0.0699</v>
      </c>
      <c r="AC316" s="0" t="n">
        <f aca="false">[1]Tables!G$3</f>
        <v>0.41</v>
      </c>
      <c r="AD316" s="0" t="n">
        <f aca="false">[1]Tables!H$3</f>
        <v>0.185</v>
      </c>
      <c r="AE316" s="0" t="n">
        <f aca="false">[1]Tables!I$3</f>
        <v>0.011</v>
      </c>
      <c r="AF316" s="0" t="n">
        <f aca="false">((B316+AA316)/(1-AB316))-(B316+AA316)</f>
        <v>-0.00375766046661649</v>
      </c>
      <c r="AG316" s="0" t="n">
        <f aca="false">AC316+AD316+AE316</f>
        <v>0.606</v>
      </c>
      <c r="AI316" s="0" t="n">
        <f aca="false">[1]Tables!J$3</f>
        <v>0.0128</v>
      </c>
      <c r="AJ316" s="0" t="n">
        <f aca="false">[1]Tables!K$3</f>
        <v>0.1848</v>
      </c>
      <c r="AK316" s="0" t="n">
        <f aca="false">[1]Tables!L$3</f>
        <v>0</v>
      </c>
      <c r="AL316" s="0" t="n">
        <f aca="false">((B316+L316)/(1-AI316))-(B316+L316)</f>
        <v>0.000648298217179905</v>
      </c>
      <c r="AM316" s="0" t="n">
        <f aca="false">AJ316+AK316</f>
        <v>0.1848</v>
      </c>
      <c r="AO316" s="0" t="n">
        <f aca="false">[1]Tables!M$3</f>
        <v>-0.05</v>
      </c>
      <c r="AP316" s="0" t="n">
        <f aca="false">[1]Tables!N$3</f>
        <v>0.0782</v>
      </c>
      <c r="AQ316" s="0" t="n">
        <f aca="false">[1]Tables!O$3</f>
        <v>0.51</v>
      </c>
      <c r="AR316" s="0" t="n">
        <f aca="false">[1]Tables!P$3</f>
        <v>0.22</v>
      </c>
      <c r="AS316" s="0" t="n">
        <f aca="false">[1]Tables!Q$3</f>
        <v>0.011</v>
      </c>
      <c r="AT316" s="0" t="n">
        <f aca="false">(($B316+AO316)/(1-AP316))-($B316+AO316)</f>
        <v>-0.00424170101974399</v>
      </c>
      <c r="AU316" s="0" t="n">
        <f aca="false">AQ316+AR316+AS316</f>
        <v>0.741</v>
      </c>
      <c r="AW316" s="0" t="n">
        <f aca="false">[1]Tables!R$3</f>
        <v>0.0089</v>
      </c>
      <c r="AX316" s="0" t="n">
        <f aca="false">[1]Tables!S$3</f>
        <v>0.2176</v>
      </c>
      <c r="AY316" s="0" t="n">
        <f aca="false">[1]Tables!T$3</f>
        <v>0</v>
      </c>
      <c r="AZ316" s="0" t="n">
        <f aca="false">((B316+Z316)/(1-AW316))-(B316+Z316)</f>
        <v>0</v>
      </c>
      <c r="BA316" s="0" t="n">
        <f aca="false">AX316+AY316</f>
        <v>0.2176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1.265</v>
      </c>
      <c r="E317" s="0" t="n">
        <f aca="false">+[1]TETCO_TRANSCO!E317</f>
        <v>1.215</v>
      </c>
      <c r="F317" s="0" t="n">
        <f aca="false">+[1]TETCO_TRANSCO!F317</f>
        <v>0.05</v>
      </c>
      <c r="G317" s="0" t="n">
        <f aca="false">H317+I317</f>
        <v>1.535</v>
      </c>
      <c r="H317" s="0" t="n">
        <f aca="false">+E317</f>
        <v>1.215</v>
      </c>
      <c r="I317" s="0" t="n">
        <f aca="false">+F317+Q317</f>
        <v>0.32</v>
      </c>
      <c r="J317" s="0" t="n">
        <f aca="false">K317+L317</f>
        <v>1.265</v>
      </c>
      <c r="K317" s="0" t="n">
        <f aca="false">E317</f>
        <v>1.215</v>
      </c>
      <c r="L317" s="0" t="n">
        <f aca="false">F317</f>
        <v>0.05</v>
      </c>
      <c r="M317" s="0" t="n">
        <f aca="false">N317+O317</f>
        <v>1.535</v>
      </c>
      <c r="N317" s="0" t="n">
        <f aca="false">H317</f>
        <v>1.215</v>
      </c>
      <c r="O317" s="0" t="n">
        <f aca="false">I317</f>
        <v>0.32</v>
      </c>
      <c r="Q317" s="0" t="n">
        <f aca="false">VLOOKUP(MONTH(A317),tblMthAdj,2,FALSE())</f>
        <v>0.27</v>
      </c>
      <c r="AA317" s="0" t="n">
        <f aca="false">[1]Tables!E$4</f>
        <v>-0.05</v>
      </c>
      <c r="AB317" s="0" t="n">
        <f aca="false">[1]Tables!F$4</f>
        <v>0.0699</v>
      </c>
      <c r="AC317" s="0" t="n">
        <f aca="false">[1]Tables!G$4</f>
        <v>0.41</v>
      </c>
      <c r="AD317" s="0" t="n">
        <f aca="false">[1]Tables!H$4</f>
        <v>0.185</v>
      </c>
      <c r="AE317" s="0" t="n">
        <f aca="false">[1]Tables!I$4</f>
        <v>0.011</v>
      </c>
      <c r="AF317" s="0" t="n">
        <f aca="false">((B317+AA317)/(1-AB317))-(B317+AA317)</f>
        <v>-0.00375766046661649</v>
      </c>
      <c r="AG317" s="0" t="n">
        <f aca="false">AC317+AD317+AE317</f>
        <v>0.606</v>
      </c>
      <c r="AI317" s="0" t="n">
        <f aca="false">[1]Tables!J$4</f>
        <v>0.0128</v>
      </c>
      <c r="AJ317" s="0" t="n">
        <f aca="false">[1]Tables!K$4</f>
        <v>0.1848</v>
      </c>
      <c r="AK317" s="0" t="n">
        <f aca="false">[1]Tables!L$4</f>
        <v>0</v>
      </c>
      <c r="AL317" s="0" t="n">
        <f aca="false">((B317+L317)/(1-AI317))-(B317+L317)</f>
        <v>0.000648298217179905</v>
      </c>
      <c r="AM317" s="0" t="n">
        <f aca="false">AJ317+AK317</f>
        <v>0.1848</v>
      </c>
      <c r="AO317" s="0" t="n">
        <f aca="false">[1]Tables!M$4</f>
        <v>-0.05</v>
      </c>
      <c r="AP317" s="0" t="n">
        <f aca="false">[1]Tables!N$4</f>
        <v>0.0782</v>
      </c>
      <c r="AQ317" s="0" t="n">
        <f aca="false">[1]Tables!O$4</f>
        <v>0.51</v>
      </c>
      <c r="AR317" s="0" t="n">
        <f aca="false">[1]Tables!P$4</f>
        <v>0.22</v>
      </c>
      <c r="AS317" s="0" t="n">
        <f aca="false">[1]Tables!Q$4</f>
        <v>0.011</v>
      </c>
      <c r="AT317" s="0" t="n">
        <f aca="false">(($B317+AO317)/(1-AP317))-($B317+AO317)</f>
        <v>-0.00424170101974399</v>
      </c>
      <c r="AU317" s="0" t="n">
        <f aca="false">AQ317+AR317+AS317</f>
        <v>0.741</v>
      </c>
      <c r="AW317" s="0" t="n">
        <f aca="false">[1]Tables!R$4</f>
        <v>0.0089</v>
      </c>
      <c r="AX317" s="0" t="n">
        <f aca="false">[1]Tables!S$4</f>
        <v>0.2176</v>
      </c>
      <c r="AY317" s="0" t="n">
        <f aca="false">[1]Tables!T$4</f>
        <v>0</v>
      </c>
      <c r="AZ317" s="0" t="n">
        <f aca="false">((B317+Z317)/(1-AW317))-(B317+Z317)</f>
        <v>0</v>
      </c>
      <c r="BA317" s="0" t="n">
        <f aca="false">AX317+AY317</f>
        <v>0.2176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0.705</v>
      </c>
      <c r="E318" s="0" t="n">
        <f aca="false">+[1]TETCO_TRANSCO!E318</f>
        <v>0.655</v>
      </c>
      <c r="F318" s="0" t="n">
        <f aca="false">+[1]TETCO_TRANSCO!F318</f>
        <v>0.05</v>
      </c>
      <c r="G318" s="0" t="n">
        <f aca="false">H318+I318</f>
        <v>0.805</v>
      </c>
      <c r="H318" s="0" t="n">
        <f aca="false">+E318</f>
        <v>0.655</v>
      </c>
      <c r="I318" s="0" t="n">
        <f aca="false">+F318+Q318</f>
        <v>0.15</v>
      </c>
      <c r="J318" s="0" t="n">
        <f aca="false">K318+L318</f>
        <v>0.705</v>
      </c>
      <c r="K318" s="0" t="n">
        <f aca="false">E318</f>
        <v>0.655</v>
      </c>
      <c r="L318" s="0" t="n">
        <f aca="false">F318</f>
        <v>0.05</v>
      </c>
      <c r="M318" s="0" t="n">
        <f aca="false">N318+O318</f>
        <v>0.805</v>
      </c>
      <c r="N318" s="0" t="n">
        <f aca="false">H318</f>
        <v>0.655</v>
      </c>
      <c r="O318" s="0" t="n">
        <f aca="false">I318</f>
        <v>0.15</v>
      </c>
      <c r="Q318" s="0" t="n">
        <f aca="false">VLOOKUP(MONTH(A318),tblMthAdj,2,FALSE())</f>
        <v>0.1</v>
      </c>
      <c r="AA318" s="0" t="n">
        <f aca="false">[1]Tables!E$5</f>
        <v>-0.05</v>
      </c>
      <c r="AB318" s="0" t="n">
        <f aca="false">[1]Tables!F$5</f>
        <v>0.0699</v>
      </c>
      <c r="AC318" s="0" t="n">
        <f aca="false">[1]Tables!G$5</f>
        <v>0.41</v>
      </c>
      <c r="AD318" s="0" t="n">
        <f aca="false">[1]Tables!H$5</f>
        <v>0.185</v>
      </c>
      <c r="AE318" s="0" t="n">
        <f aca="false">[1]Tables!I$5</f>
        <v>0.011</v>
      </c>
      <c r="AF318" s="0" t="n">
        <f aca="false">((B318+AA318)/(1-AB318))-(B318+AA318)</f>
        <v>-0.00375766046661649</v>
      </c>
      <c r="AG318" s="0" t="n">
        <f aca="false">AC318+AD318+AE318</f>
        <v>0.606</v>
      </c>
      <c r="AI318" s="0" t="n">
        <f aca="false">[1]Tables!J$5</f>
        <v>0.0128</v>
      </c>
      <c r="AJ318" s="0" t="n">
        <f aca="false">[1]Tables!K$5</f>
        <v>0.1848</v>
      </c>
      <c r="AK318" s="0" t="n">
        <f aca="false">[1]Tables!L$5</f>
        <v>0</v>
      </c>
      <c r="AL318" s="0" t="n">
        <f aca="false">((B318+L318)/(1-AI318))-(B318+L318)</f>
        <v>0.000648298217179905</v>
      </c>
      <c r="AM318" s="0" t="n">
        <f aca="false">AJ318+AK318</f>
        <v>0.1848</v>
      </c>
      <c r="AO318" s="0" t="n">
        <f aca="false">[1]Tables!M$5</f>
        <v>-0.05</v>
      </c>
      <c r="AP318" s="0" t="n">
        <f aca="false">[1]Tables!N$5</f>
        <v>0.0782</v>
      </c>
      <c r="AQ318" s="0" t="n">
        <f aca="false">[1]Tables!O$5</f>
        <v>0.51</v>
      </c>
      <c r="AR318" s="0" t="n">
        <f aca="false">[1]Tables!P$5</f>
        <v>0.22</v>
      </c>
      <c r="AS318" s="0" t="n">
        <f aca="false">[1]Tables!Q$5</f>
        <v>0.011</v>
      </c>
      <c r="AT318" s="0" t="n">
        <f aca="false">(($B318+AO318)/(1-AP318))-($B318+AO318)</f>
        <v>-0.00424170101974399</v>
      </c>
      <c r="AU318" s="0" t="n">
        <f aca="false">AQ318+AR318+AS318</f>
        <v>0.741</v>
      </c>
      <c r="AW318" s="0" t="n">
        <f aca="false">[1]Tables!R$5</f>
        <v>0.0089</v>
      </c>
      <c r="AX318" s="0" t="n">
        <f aca="false">[1]Tables!S$5</f>
        <v>0.2176</v>
      </c>
      <c r="AY318" s="0" t="n">
        <f aca="false">[1]Tables!T$5</f>
        <v>0</v>
      </c>
      <c r="AZ318" s="0" t="n">
        <f aca="false">((B318+Z318)/(1-AW318))-(B318+Z318)</f>
        <v>0</v>
      </c>
      <c r="BA318" s="0" t="n">
        <f aca="false">AX318+AY318</f>
        <v>0.2176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0.455</v>
      </c>
      <c r="E319" s="0" t="n">
        <f aca="false">+[1]TETCO_TRANSCO!E319</f>
        <v>0.435</v>
      </c>
      <c r="F319" s="0" t="n">
        <f aca="false">+[1]TETCO_TRANSCO!F319</f>
        <v>0.02</v>
      </c>
      <c r="G319" s="0" t="n">
        <f aca="false">H319+I319</f>
        <v>0.485</v>
      </c>
      <c r="H319" s="0" t="n">
        <f aca="false">+E319</f>
        <v>0.435</v>
      </c>
      <c r="I319" s="0" t="n">
        <f aca="false">+F319+Q319</f>
        <v>0.05</v>
      </c>
      <c r="J319" s="0" t="n">
        <f aca="false">K319+L319</f>
        <v>0.455</v>
      </c>
      <c r="K319" s="0" t="n">
        <f aca="false">E319</f>
        <v>0.435</v>
      </c>
      <c r="L319" s="0" t="n">
        <f aca="false">F319</f>
        <v>0.02</v>
      </c>
      <c r="M319" s="0" t="n">
        <f aca="false">N319+O319</f>
        <v>0.485</v>
      </c>
      <c r="N319" s="0" t="n">
        <f aca="false">H319</f>
        <v>0.435</v>
      </c>
      <c r="O319" s="0" t="n">
        <f aca="false">I319</f>
        <v>0.05</v>
      </c>
      <c r="Q319" s="0" t="n">
        <f aca="false">VLOOKUP(MONTH(A319),tblMthAdj,2,FALSE())</f>
        <v>0.03</v>
      </c>
      <c r="AA319" s="0" t="n">
        <f aca="false">[1]Tables!E$6</f>
        <v>-0.07</v>
      </c>
      <c r="AB319" s="0" t="n">
        <f aca="false">[1]Tables!F$6</f>
        <v>0.0597</v>
      </c>
      <c r="AC319" s="0" t="n">
        <f aca="false">[1]Tables!G$6</f>
        <v>0.04</v>
      </c>
      <c r="AD319" s="0" t="n">
        <f aca="false">[1]Tables!H$6</f>
        <v>0.185</v>
      </c>
      <c r="AE319" s="0" t="n">
        <f aca="false">[1]Tables!I$6</f>
        <v>0.011</v>
      </c>
      <c r="AF319" s="0" t="n">
        <f aca="false">((B319+AA319)/(1-AB319))-(B319+AA319)</f>
        <v>-0.00444432627884718</v>
      </c>
      <c r="AG319" s="0" t="n">
        <f aca="false">AC319+AD319+AE319</f>
        <v>0.236</v>
      </c>
      <c r="AI319" s="0" t="n">
        <f aca="false">[1]Tables!J$6</f>
        <v>0</v>
      </c>
      <c r="AJ319" s="0" t="n">
        <f aca="false">[1]Tables!K$6</f>
        <v>0</v>
      </c>
      <c r="AK319" s="0" t="n">
        <f aca="false">[1]Tables!L$6</f>
        <v>0</v>
      </c>
      <c r="AL319" s="0" t="n">
        <f aca="false">((B319+L319)/(1-AI319))-(B319+L319)</f>
        <v>0</v>
      </c>
      <c r="AM319" s="0" t="n">
        <f aca="false">AJ319+AK319</f>
        <v>0</v>
      </c>
      <c r="AO319" s="0" t="n">
        <f aca="false">[1]Tables!M$6</f>
        <v>-0.07</v>
      </c>
      <c r="AP319" s="0" t="n">
        <f aca="false">[1]Tables!N$6</f>
        <v>0.0667</v>
      </c>
      <c r="AQ319" s="0" t="n">
        <f aca="false">[1]Tables!O$6</f>
        <v>0.04</v>
      </c>
      <c r="AR319" s="0" t="n">
        <f aca="false">[1]Tables!P$6</f>
        <v>0.22</v>
      </c>
      <c r="AS319" s="0" t="n">
        <f aca="false">[1]Tables!Q$6</f>
        <v>0.011</v>
      </c>
      <c r="AT319" s="0" t="n">
        <f aca="false">(($B319+AO319)/(1-AP319))-($B319+AO319)</f>
        <v>-0.00500267866709525</v>
      </c>
      <c r="AU319" s="0" t="n">
        <f aca="false">AQ319+AR319+AS319</f>
        <v>0.271</v>
      </c>
      <c r="AW319" s="0" t="n">
        <f aca="false">[1]Tables!R$6</f>
        <v>0</v>
      </c>
      <c r="AX319" s="0" t="n">
        <f aca="false">[1]Tables!S$6</f>
        <v>0</v>
      </c>
      <c r="AY319" s="0" t="n">
        <f aca="false">[1]Tables!T$6</f>
        <v>0</v>
      </c>
      <c r="AZ319" s="0" t="n">
        <f aca="false">((B319+Z319)/(1-AW319))-(B319+Z319)</f>
        <v>0</v>
      </c>
      <c r="BA319" s="0" t="n">
        <f aca="false">AX319+AY319</f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0.405</v>
      </c>
      <c r="E320" s="0" t="n">
        <f aca="false">+[1]TETCO_TRANSCO!E320</f>
        <v>0.385</v>
      </c>
      <c r="F320" s="0" t="n">
        <f aca="false">+[1]TETCO_TRANSCO!F320</f>
        <v>0.02</v>
      </c>
      <c r="G320" s="0" t="n">
        <f aca="false">H320+I320</f>
        <v>0.435</v>
      </c>
      <c r="H320" s="0" t="n">
        <f aca="false">+E320</f>
        <v>0.385</v>
      </c>
      <c r="I320" s="0" t="n">
        <f aca="false">+F320+Q320</f>
        <v>0.05</v>
      </c>
      <c r="J320" s="0" t="n">
        <f aca="false">K320+L320</f>
        <v>0.405</v>
      </c>
      <c r="K320" s="0" t="n">
        <f aca="false">E320</f>
        <v>0.385</v>
      </c>
      <c r="L320" s="0" t="n">
        <f aca="false">F320</f>
        <v>0.02</v>
      </c>
      <c r="M320" s="0" t="n">
        <f aca="false">N320+O320</f>
        <v>0.435</v>
      </c>
      <c r="N320" s="0" t="n">
        <f aca="false">H320</f>
        <v>0.385</v>
      </c>
      <c r="O320" s="0" t="n">
        <f aca="false">I320</f>
        <v>0.05</v>
      </c>
      <c r="Q320" s="0" t="n">
        <f aca="false">VLOOKUP(MONTH(A320),tblMthAdj,2,FALSE())</f>
        <v>0.03</v>
      </c>
      <c r="AA320" s="0" t="n">
        <f aca="false">[1]Tables!E$7</f>
        <v>-0.07</v>
      </c>
      <c r="AB320" s="0" t="n">
        <f aca="false">[1]Tables!F$7</f>
        <v>0.0597</v>
      </c>
      <c r="AC320" s="0" t="n">
        <f aca="false">[1]Tables!G$7</f>
        <v>0.02</v>
      </c>
      <c r="AD320" s="0" t="n">
        <f aca="false">[1]Tables!H$7</f>
        <v>0.185</v>
      </c>
      <c r="AE320" s="0" t="n">
        <f aca="false">[1]Tables!I$7</f>
        <v>0.011</v>
      </c>
      <c r="AF320" s="0" t="n">
        <f aca="false">((B320+AA320)/(1-AB320))-(B320+AA320)</f>
        <v>-0.00444432627884718</v>
      </c>
      <c r="AG320" s="0" t="n">
        <f aca="false">AC320+AD320+AE320</f>
        <v>0.216</v>
      </c>
      <c r="AI320" s="0" t="n">
        <f aca="false">[1]Tables!J$7</f>
        <v>0</v>
      </c>
      <c r="AJ320" s="0" t="n">
        <f aca="false">[1]Tables!K$7</f>
        <v>0</v>
      </c>
      <c r="AK320" s="0" t="n">
        <f aca="false">[1]Tables!L$7</f>
        <v>0</v>
      </c>
      <c r="AL320" s="0" t="n">
        <f aca="false">((B320+L320)/(1-AI320))-(B320+L320)</f>
        <v>0</v>
      </c>
      <c r="AM320" s="0" t="n">
        <f aca="false">AJ320+AK320</f>
        <v>0</v>
      </c>
      <c r="AO320" s="0" t="n">
        <f aca="false">[1]Tables!M$7</f>
        <v>-0.07</v>
      </c>
      <c r="AP320" s="0" t="n">
        <f aca="false">[1]Tables!N$7</f>
        <v>0.0667</v>
      </c>
      <c r="AQ320" s="0" t="n">
        <f aca="false">[1]Tables!O$7</f>
        <v>0.02</v>
      </c>
      <c r="AR320" s="0" t="n">
        <f aca="false">[1]Tables!P$7</f>
        <v>0.22</v>
      </c>
      <c r="AS320" s="0" t="n">
        <f aca="false">[1]Tables!Q$7</f>
        <v>0.011</v>
      </c>
      <c r="AT320" s="0" t="n">
        <f aca="false">(($B320+AO320)/(1-AP320))-($B320+AO320)</f>
        <v>-0.00500267866709525</v>
      </c>
      <c r="AU320" s="0" t="n">
        <f aca="false">AQ320+AR320+AS320</f>
        <v>0.251</v>
      </c>
      <c r="AW320" s="0" t="n">
        <f aca="false">[1]Tables!R$7</f>
        <v>0</v>
      </c>
      <c r="AX320" s="0" t="n">
        <f aca="false">[1]Tables!S$7</f>
        <v>0</v>
      </c>
      <c r="AY320" s="0" t="n">
        <f aca="false">[1]Tables!T$7</f>
        <v>0</v>
      </c>
      <c r="AZ320" s="0" t="n">
        <f aca="false">((B320+Z320)/(1-AW320))-(B320+Z320)</f>
        <v>0</v>
      </c>
      <c r="BA320" s="0" t="n">
        <f aca="false">AX320+AY320</f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0.405</v>
      </c>
      <c r="E321" s="0" t="n">
        <f aca="false">+[1]TETCO_TRANSCO!E321</f>
        <v>0.385</v>
      </c>
      <c r="F321" s="0" t="n">
        <f aca="false">+[1]TETCO_TRANSCO!F321</f>
        <v>0.02</v>
      </c>
      <c r="G321" s="0" t="n">
        <f aca="false">H321+I321</f>
        <v>0.445</v>
      </c>
      <c r="H321" s="0" t="n">
        <f aca="false">+E321</f>
        <v>0.385</v>
      </c>
      <c r="I321" s="0" t="n">
        <f aca="false">+F321+Q321</f>
        <v>0.06</v>
      </c>
      <c r="J321" s="0" t="n">
        <f aca="false">K321+L321</f>
        <v>0.405</v>
      </c>
      <c r="K321" s="0" t="n">
        <f aca="false">E321</f>
        <v>0.385</v>
      </c>
      <c r="L321" s="0" t="n">
        <f aca="false">F321</f>
        <v>0.02</v>
      </c>
      <c r="M321" s="0" t="n">
        <f aca="false">N321+O321</f>
        <v>0.445</v>
      </c>
      <c r="N321" s="0" t="n">
        <f aca="false">H321</f>
        <v>0.385</v>
      </c>
      <c r="O321" s="0" t="n">
        <f aca="false">I321</f>
        <v>0.06</v>
      </c>
      <c r="Q321" s="0" t="n">
        <f aca="false">VLOOKUP(MONTH(A321),tblMthAdj,2,FALSE())</f>
        <v>0.04</v>
      </c>
      <c r="AA321" s="0" t="n">
        <f aca="false">[1]Tables!E$8</f>
        <v>-0.07</v>
      </c>
      <c r="AB321" s="0" t="n">
        <f aca="false">[1]Tables!F$8</f>
        <v>0.0597</v>
      </c>
      <c r="AC321" s="0" t="n">
        <f aca="false">[1]Tables!G$8</f>
        <v>0.02</v>
      </c>
      <c r="AD321" s="0" t="n">
        <f aca="false">[1]Tables!H$8</f>
        <v>0.185</v>
      </c>
      <c r="AE321" s="0" t="n">
        <f aca="false">[1]Tables!I$8</f>
        <v>0.011</v>
      </c>
      <c r="AF321" s="0" t="n">
        <f aca="false">((B321+AA321)/(1-AB321))-(B321+AA321)</f>
        <v>-0.00444432627884718</v>
      </c>
      <c r="AG321" s="0" t="n">
        <f aca="false">AC321+AD321+AE321</f>
        <v>0.216</v>
      </c>
      <c r="AI321" s="0" t="n">
        <f aca="false">[1]Tables!J$8</f>
        <v>0</v>
      </c>
      <c r="AJ321" s="0" t="n">
        <f aca="false">[1]Tables!K$8</f>
        <v>0</v>
      </c>
      <c r="AK321" s="0" t="n">
        <f aca="false">[1]Tables!L$8</f>
        <v>0</v>
      </c>
      <c r="AL321" s="0" t="n">
        <f aca="false">((B321+L321)/(1-AI321))-(B321+L321)</f>
        <v>0</v>
      </c>
      <c r="AM321" s="0" t="n">
        <f aca="false">AJ321+AK321</f>
        <v>0</v>
      </c>
      <c r="AO321" s="0" t="n">
        <f aca="false">[1]Tables!M$8</f>
        <v>-0.07</v>
      </c>
      <c r="AP321" s="0" t="n">
        <f aca="false">[1]Tables!N$8</f>
        <v>0.0667</v>
      </c>
      <c r="AQ321" s="0" t="n">
        <f aca="false">[1]Tables!O$8</f>
        <v>0.02</v>
      </c>
      <c r="AR321" s="0" t="n">
        <f aca="false">[1]Tables!P$8</f>
        <v>0.22</v>
      </c>
      <c r="AS321" s="0" t="n">
        <f aca="false">[1]Tables!Q$8</f>
        <v>0.011</v>
      </c>
      <c r="AT321" s="0" t="n">
        <f aca="false">(($B321+AO321)/(1-AP321))-($B321+AO321)</f>
        <v>-0.00500267866709525</v>
      </c>
      <c r="AU321" s="0" t="n">
        <f aca="false">AQ321+AR321+AS321</f>
        <v>0.251</v>
      </c>
      <c r="AW321" s="0" t="n">
        <f aca="false">[1]Tables!R$8</f>
        <v>0</v>
      </c>
      <c r="AX321" s="0" t="n">
        <f aca="false">[1]Tables!S$8</f>
        <v>0</v>
      </c>
      <c r="AY321" s="0" t="n">
        <f aca="false">[1]Tables!T$8</f>
        <v>0</v>
      </c>
      <c r="AZ321" s="0" t="n">
        <f aca="false">((B321+Z321)/(1-AW321))-(B321+Z321)</f>
        <v>0</v>
      </c>
      <c r="BA321" s="0" t="n">
        <f aca="false">AX321+AY321</f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0.4175</v>
      </c>
      <c r="E322" s="0" t="n">
        <f aca="false">+[1]TETCO_TRANSCO!E322</f>
        <v>0.3975</v>
      </c>
      <c r="F322" s="0" t="n">
        <f aca="false">+[1]TETCO_TRANSCO!F322</f>
        <v>0.02</v>
      </c>
      <c r="G322" s="0" t="n">
        <f aca="false">H322+I322</f>
        <v>0.4675</v>
      </c>
      <c r="H322" s="0" t="n">
        <f aca="false">+E322</f>
        <v>0.3975</v>
      </c>
      <c r="I322" s="0" t="n">
        <f aca="false">+F322+Q322</f>
        <v>0.07</v>
      </c>
      <c r="J322" s="0" t="n">
        <f aca="false">K322+L322</f>
        <v>0.4175</v>
      </c>
      <c r="K322" s="0" t="n">
        <f aca="false">E322</f>
        <v>0.3975</v>
      </c>
      <c r="L322" s="0" t="n">
        <f aca="false">F322</f>
        <v>0.02</v>
      </c>
      <c r="M322" s="0" t="n">
        <f aca="false">N322+O322</f>
        <v>0.4675</v>
      </c>
      <c r="N322" s="0" t="n">
        <f aca="false">H322</f>
        <v>0.3975</v>
      </c>
      <c r="O322" s="0" t="n">
        <f aca="false">I322</f>
        <v>0.07</v>
      </c>
      <c r="Q322" s="0" t="n">
        <f aca="false">VLOOKUP(MONTH(A322),tblMthAdj,2,FALSE())</f>
        <v>0.05</v>
      </c>
      <c r="AA322" s="0" t="n">
        <f aca="false">[1]Tables!E$9</f>
        <v>-0.07</v>
      </c>
      <c r="AB322" s="0" t="n">
        <f aca="false">[1]Tables!F$9</f>
        <v>0.0597</v>
      </c>
      <c r="AC322" s="0" t="n">
        <f aca="false">[1]Tables!G$9</f>
        <v>0.02</v>
      </c>
      <c r="AD322" s="0" t="n">
        <f aca="false">[1]Tables!H$9</f>
        <v>0.185</v>
      </c>
      <c r="AE322" s="0" t="n">
        <f aca="false">[1]Tables!I$9</f>
        <v>0.011</v>
      </c>
      <c r="AF322" s="0" t="n">
        <f aca="false">((B322+AA322)/(1-AB322))-(B322+AA322)</f>
        <v>-0.00444432627884718</v>
      </c>
      <c r="AG322" s="0" t="n">
        <f aca="false">AC322+AD322+AE322</f>
        <v>0.216</v>
      </c>
      <c r="AI322" s="0" t="n">
        <f aca="false">[1]Tables!J$9</f>
        <v>0</v>
      </c>
      <c r="AJ322" s="0" t="n">
        <f aca="false">[1]Tables!K$9</f>
        <v>0</v>
      </c>
      <c r="AK322" s="0" t="n">
        <f aca="false">[1]Tables!L$9</f>
        <v>0</v>
      </c>
      <c r="AL322" s="0" t="n">
        <f aca="false">((B322+L322)/(1-AI322))-(B322+L322)</f>
        <v>0</v>
      </c>
      <c r="AM322" s="0" t="n">
        <f aca="false">AJ322+AK322</f>
        <v>0</v>
      </c>
      <c r="AO322" s="0" t="n">
        <f aca="false">[1]Tables!M$9</f>
        <v>-0.07</v>
      </c>
      <c r="AP322" s="0" t="n">
        <f aca="false">[1]Tables!N$9</f>
        <v>0.0667</v>
      </c>
      <c r="AQ322" s="0" t="n">
        <f aca="false">[1]Tables!O$9</f>
        <v>0.02</v>
      </c>
      <c r="AR322" s="0" t="n">
        <f aca="false">[1]Tables!P$9</f>
        <v>0.22</v>
      </c>
      <c r="AS322" s="0" t="n">
        <f aca="false">[1]Tables!Q$9</f>
        <v>0.011</v>
      </c>
      <c r="AT322" s="0" t="n">
        <f aca="false">(($B322+AO322)/(1-AP322))-($B322+AO322)</f>
        <v>-0.00500267866709525</v>
      </c>
      <c r="AU322" s="0" t="n">
        <f aca="false">AQ322+AR322+AS322</f>
        <v>0.251</v>
      </c>
      <c r="AW322" s="0" t="n">
        <f aca="false">[1]Tables!R$9</f>
        <v>0</v>
      </c>
      <c r="AX322" s="0" t="n">
        <f aca="false">[1]Tables!S$9</f>
        <v>0</v>
      </c>
      <c r="AY322" s="0" t="n">
        <f aca="false">[1]Tables!T$9</f>
        <v>0</v>
      </c>
      <c r="AZ322" s="0" t="n">
        <f aca="false">((B322+Z322)/(1-AW322))-(B322+Z322)</f>
        <v>0</v>
      </c>
      <c r="BA322" s="0" t="n">
        <f aca="false">AX322+AY322</f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0.42</v>
      </c>
      <c r="E323" s="0" t="n">
        <f aca="false">+[1]TETCO_TRANSCO!E323</f>
        <v>0.4</v>
      </c>
      <c r="F323" s="0" t="n">
        <f aca="false">+[1]TETCO_TRANSCO!F323</f>
        <v>0.02</v>
      </c>
      <c r="G323" s="0" t="n">
        <f aca="false">H323+I323</f>
        <v>0.47</v>
      </c>
      <c r="H323" s="0" t="n">
        <f aca="false">+E323</f>
        <v>0.4</v>
      </c>
      <c r="I323" s="0" t="n">
        <f aca="false">+F323+Q323</f>
        <v>0.07</v>
      </c>
      <c r="J323" s="0" t="n">
        <f aca="false">K323+L323</f>
        <v>0.42</v>
      </c>
      <c r="K323" s="0" t="n">
        <f aca="false">E323</f>
        <v>0.4</v>
      </c>
      <c r="L323" s="0" t="n">
        <f aca="false">F323</f>
        <v>0.02</v>
      </c>
      <c r="M323" s="0" t="n">
        <f aca="false">N323+O323</f>
        <v>0.47</v>
      </c>
      <c r="N323" s="0" t="n">
        <f aca="false">H323</f>
        <v>0.4</v>
      </c>
      <c r="O323" s="0" t="n">
        <f aca="false">I323</f>
        <v>0.07</v>
      </c>
      <c r="Q323" s="0" t="n">
        <f aca="false">VLOOKUP(MONTH(A323),tblMthAdj,2,FALSE())</f>
        <v>0.05</v>
      </c>
      <c r="AA323" s="0" t="n">
        <f aca="false">[1]Tables!E$10</f>
        <v>-0.07</v>
      </c>
      <c r="AB323" s="0" t="n">
        <f aca="false">[1]Tables!F$10</f>
        <v>0.0597</v>
      </c>
      <c r="AC323" s="0" t="n">
        <f aca="false">[1]Tables!G$10</f>
        <v>0.02</v>
      </c>
      <c r="AD323" s="0" t="n">
        <f aca="false">[1]Tables!H$10</f>
        <v>0.185</v>
      </c>
      <c r="AE323" s="0" t="n">
        <f aca="false">[1]Tables!I$10</f>
        <v>0.011</v>
      </c>
      <c r="AF323" s="0" t="n">
        <f aca="false">((B323+AA323)/(1-AB323))-(B323+AA323)</f>
        <v>-0.00444432627884718</v>
      </c>
      <c r="AG323" s="0" t="n">
        <f aca="false">AC323+AD323+AE323</f>
        <v>0.216</v>
      </c>
      <c r="AI323" s="0" t="n">
        <f aca="false">[1]Tables!J$10</f>
        <v>0</v>
      </c>
      <c r="AJ323" s="0" t="n">
        <f aca="false">[1]Tables!K$10</f>
        <v>0</v>
      </c>
      <c r="AK323" s="0" t="n">
        <f aca="false">[1]Tables!L$10</f>
        <v>0</v>
      </c>
      <c r="AL323" s="0" t="n">
        <f aca="false">((B323+L323)/(1-AI323))-(B323+L323)</f>
        <v>0</v>
      </c>
      <c r="AM323" s="0" t="n">
        <f aca="false">AJ323+AK323</f>
        <v>0</v>
      </c>
      <c r="AO323" s="0" t="n">
        <f aca="false">[1]Tables!M$10</f>
        <v>-0.07</v>
      </c>
      <c r="AP323" s="0" t="n">
        <f aca="false">[1]Tables!N$10</f>
        <v>0.0667</v>
      </c>
      <c r="AQ323" s="0" t="n">
        <f aca="false">[1]Tables!O$10</f>
        <v>0.02</v>
      </c>
      <c r="AR323" s="0" t="n">
        <f aca="false">[1]Tables!P$10</f>
        <v>0.22</v>
      </c>
      <c r="AS323" s="0" t="n">
        <f aca="false">[1]Tables!Q$10</f>
        <v>0.011</v>
      </c>
      <c r="AT323" s="0" t="n">
        <f aca="false">(($B323+AO323)/(1-AP323))-($B323+AO323)</f>
        <v>-0.00500267866709525</v>
      </c>
      <c r="AU323" s="0" t="n">
        <f aca="false">AQ323+AR323+AS323</f>
        <v>0.251</v>
      </c>
      <c r="AW323" s="0" t="n">
        <f aca="false">[1]Tables!R$10</f>
        <v>0</v>
      </c>
      <c r="AX323" s="0" t="n">
        <f aca="false">[1]Tables!S$10</f>
        <v>0</v>
      </c>
      <c r="AY323" s="0" t="n">
        <f aca="false">[1]Tables!T$10</f>
        <v>0</v>
      </c>
      <c r="AZ323" s="0" t="n">
        <f aca="false">((B323+Z323)/(1-AW323))-(B323+Z323)</f>
        <v>0</v>
      </c>
      <c r="BA323" s="0" t="n">
        <f aca="false">AX323+AY323</f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0.4175</v>
      </c>
      <c r="E324" s="0" t="n">
        <f aca="false">+[1]TETCO_TRANSCO!E324</f>
        <v>0.3975</v>
      </c>
      <c r="F324" s="0" t="n">
        <f aca="false">+[1]TETCO_TRANSCO!F324</f>
        <v>0.02</v>
      </c>
      <c r="G324" s="0" t="n">
        <f aca="false">H324+I324</f>
        <v>0.4475</v>
      </c>
      <c r="H324" s="0" t="n">
        <f aca="false">+E324</f>
        <v>0.3975</v>
      </c>
      <c r="I324" s="0" t="n">
        <f aca="false">+F324+Q324</f>
        <v>0.05</v>
      </c>
      <c r="J324" s="0" t="n">
        <f aca="false">K324+L324</f>
        <v>0.4175</v>
      </c>
      <c r="K324" s="0" t="n">
        <f aca="false">E324</f>
        <v>0.3975</v>
      </c>
      <c r="L324" s="0" t="n">
        <f aca="false">F324</f>
        <v>0.02</v>
      </c>
      <c r="M324" s="0" t="n">
        <f aca="false">N324+O324</f>
        <v>0.4475</v>
      </c>
      <c r="N324" s="0" t="n">
        <f aca="false">H324</f>
        <v>0.3975</v>
      </c>
      <c r="O324" s="0" t="n">
        <f aca="false">I324</f>
        <v>0.05</v>
      </c>
      <c r="Q324" s="0" t="n">
        <f aca="false">VLOOKUP(MONTH(A324),tblMthAdj,2,FALSE())</f>
        <v>0.03</v>
      </c>
      <c r="AA324" s="0" t="n">
        <f aca="false">[1]Tables!E$11</f>
        <v>-0.07</v>
      </c>
      <c r="AB324" s="0" t="n">
        <f aca="false">[1]Tables!F$11</f>
        <v>0.0597</v>
      </c>
      <c r="AC324" s="0" t="n">
        <f aca="false">[1]Tables!G$11</f>
        <v>0.02</v>
      </c>
      <c r="AD324" s="0" t="n">
        <f aca="false">[1]Tables!H$11</f>
        <v>0.185</v>
      </c>
      <c r="AE324" s="0" t="n">
        <f aca="false">[1]Tables!I$11</f>
        <v>0.011</v>
      </c>
      <c r="AF324" s="0" t="n">
        <f aca="false">((B324+AA324)/(1-AB324))-(B324+AA324)</f>
        <v>-0.00444432627884718</v>
      </c>
      <c r="AG324" s="0" t="n">
        <f aca="false">AC324+AD324+AE324</f>
        <v>0.216</v>
      </c>
      <c r="AI324" s="0" t="n">
        <f aca="false">[1]Tables!J$11</f>
        <v>0</v>
      </c>
      <c r="AJ324" s="0" t="n">
        <f aca="false">[1]Tables!K$11</f>
        <v>0</v>
      </c>
      <c r="AK324" s="0" t="n">
        <f aca="false">[1]Tables!L$11</f>
        <v>0</v>
      </c>
      <c r="AL324" s="0" t="n">
        <f aca="false">((B324+L324)/(1-AI324))-(B324+L324)</f>
        <v>0</v>
      </c>
      <c r="AM324" s="0" t="n">
        <f aca="false">AJ324+AK324</f>
        <v>0</v>
      </c>
      <c r="AO324" s="0" t="n">
        <f aca="false">[1]Tables!M$11</f>
        <v>-0.07</v>
      </c>
      <c r="AP324" s="0" t="n">
        <f aca="false">[1]Tables!N$11</f>
        <v>0.0667</v>
      </c>
      <c r="AQ324" s="0" t="n">
        <f aca="false">[1]Tables!O$11</f>
        <v>0.02</v>
      </c>
      <c r="AR324" s="0" t="n">
        <f aca="false">[1]Tables!P$11</f>
        <v>0.22</v>
      </c>
      <c r="AS324" s="0" t="n">
        <f aca="false">[1]Tables!Q$11</f>
        <v>0.011</v>
      </c>
      <c r="AT324" s="0" t="n">
        <f aca="false">(($B324+AO324)/(1-AP324))-($B324+AO324)</f>
        <v>-0.00500267866709525</v>
      </c>
      <c r="AU324" s="0" t="n">
        <f aca="false">AQ324+AR324+AS324</f>
        <v>0.251</v>
      </c>
      <c r="AW324" s="0" t="n">
        <f aca="false">[1]Tables!R$11</f>
        <v>0</v>
      </c>
      <c r="AX324" s="0" t="n">
        <f aca="false">[1]Tables!S$11</f>
        <v>0</v>
      </c>
      <c r="AY324" s="0" t="n">
        <f aca="false">[1]Tables!T$11</f>
        <v>0</v>
      </c>
      <c r="AZ324" s="0" t="n">
        <f aca="false">((B324+Z324)/(1-AW324))-(B324+Z324)</f>
        <v>0</v>
      </c>
      <c r="BA324" s="0" t="n">
        <f aca="false">AX324+AY324</f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0.42</v>
      </c>
      <c r="E325" s="0" t="n">
        <f aca="false">+[1]TETCO_TRANSCO!E325</f>
        <v>0.4</v>
      </c>
      <c r="F325" s="0" t="n">
        <f aca="false">+[1]TETCO_TRANSCO!F325</f>
        <v>0.02</v>
      </c>
      <c r="G325" s="0" t="n">
        <f aca="false">H325+I325</f>
        <v>0.45</v>
      </c>
      <c r="H325" s="0" t="n">
        <f aca="false">+E325</f>
        <v>0.4</v>
      </c>
      <c r="I325" s="0" t="n">
        <f aca="false">+F325+Q325</f>
        <v>0.05</v>
      </c>
      <c r="J325" s="0" t="n">
        <f aca="false">K325+L325</f>
        <v>0.42</v>
      </c>
      <c r="K325" s="0" t="n">
        <f aca="false">E325</f>
        <v>0.4</v>
      </c>
      <c r="L325" s="0" t="n">
        <f aca="false">F325</f>
        <v>0.02</v>
      </c>
      <c r="M325" s="0" t="n">
        <f aca="false">N325+O325</f>
        <v>0.45</v>
      </c>
      <c r="N325" s="0" t="n">
        <f aca="false">H325</f>
        <v>0.4</v>
      </c>
      <c r="O325" s="0" t="n">
        <f aca="false">I325</f>
        <v>0.05</v>
      </c>
      <c r="Q325" s="0" t="n">
        <f aca="false">VLOOKUP(MONTH(A325),tblMthAdj,2,FALSE())</f>
        <v>0.03</v>
      </c>
      <c r="AA325" s="0" t="n">
        <f aca="false">[1]Tables!E$12</f>
        <v>-0.07</v>
      </c>
      <c r="AB325" s="0" t="n">
        <f aca="false">[1]Tables!F$12</f>
        <v>0.0597</v>
      </c>
      <c r="AC325" s="0" t="n">
        <f aca="false">[1]Tables!G$12</f>
        <v>0.04</v>
      </c>
      <c r="AD325" s="0" t="n">
        <f aca="false">[1]Tables!H$12</f>
        <v>0.185</v>
      </c>
      <c r="AE325" s="0" t="n">
        <f aca="false">[1]Tables!I$12</f>
        <v>0.011</v>
      </c>
      <c r="AF325" s="0" t="n">
        <f aca="false">((B325+AA325)/(1-AB325))-(B325+AA325)</f>
        <v>-0.00444432627884718</v>
      </c>
      <c r="AG325" s="0" t="n">
        <f aca="false">AC325+AD325+AE325</f>
        <v>0.236</v>
      </c>
      <c r="AI325" s="0" t="n">
        <f aca="false">[1]Tables!J$12</f>
        <v>0</v>
      </c>
      <c r="AJ325" s="0" t="n">
        <f aca="false">[1]Tables!K$12</f>
        <v>0</v>
      </c>
      <c r="AK325" s="0" t="n">
        <f aca="false">[1]Tables!L$12</f>
        <v>0</v>
      </c>
      <c r="AL325" s="0" t="n">
        <f aca="false">((B325+L325)/(1-AI325))-(B325+L325)</f>
        <v>0</v>
      </c>
      <c r="AM325" s="0" t="n">
        <f aca="false">AJ325+AK325</f>
        <v>0</v>
      </c>
      <c r="AO325" s="0" t="n">
        <f aca="false">[1]Tables!M$12</f>
        <v>-0.07</v>
      </c>
      <c r="AP325" s="0" t="n">
        <f aca="false">[1]Tables!N$12</f>
        <v>0.0667</v>
      </c>
      <c r="AQ325" s="0" t="n">
        <f aca="false">[1]Tables!O$12</f>
        <v>0.04</v>
      </c>
      <c r="AR325" s="0" t="n">
        <f aca="false">[1]Tables!P$12</f>
        <v>0.22</v>
      </c>
      <c r="AS325" s="0" t="n">
        <f aca="false">[1]Tables!Q$12</f>
        <v>0.011</v>
      </c>
      <c r="AT325" s="0" t="n">
        <f aca="false">(($B325+AO325)/(1-AP325))-($B325+AO325)</f>
        <v>-0.00500267866709525</v>
      </c>
      <c r="AU325" s="0" t="n">
        <f aca="false">AQ325+AR325+AS325</f>
        <v>0.271</v>
      </c>
      <c r="AW325" s="0" t="n">
        <f aca="false">[1]Tables!R$12</f>
        <v>0</v>
      </c>
      <c r="AX325" s="0" t="n">
        <f aca="false">[1]Tables!S$12</f>
        <v>0</v>
      </c>
      <c r="AY325" s="0" t="n">
        <f aca="false">[1]Tables!T$12</f>
        <v>0</v>
      </c>
      <c r="AZ325" s="0" t="n">
        <f aca="false">((B325+Z325)/(1-AW325))-(B325+Z325)</f>
        <v>0</v>
      </c>
      <c r="BA325" s="0" t="n">
        <f aca="false">AX325+AY325</f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0.605</v>
      </c>
      <c r="E326" s="0" t="n">
        <f aca="false">+[1]TETCO_TRANSCO!E326</f>
        <v>0.555</v>
      </c>
      <c r="F326" s="0" t="n">
        <f aca="false">+[1]TETCO_TRANSCO!F326</f>
        <v>0.05</v>
      </c>
      <c r="G326" s="0" t="n">
        <f aca="false">H326+I326</f>
        <v>0.695</v>
      </c>
      <c r="H326" s="0" t="n">
        <f aca="false">+E326</f>
        <v>0.555</v>
      </c>
      <c r="I326" s="0" t="n">
        <f aca="false">+F326+Q326</f>
        <v>0.14</v>
      </c>
      <c r="J326" s="0" t="n">
        <f aca="false">K326+L326</f>
        <v>0.605</v>
      </c>
      <c r="K326" s="0" t="n">
        <f aca="false">E326</f>
        <v>0.555</v>
      </c>
      <c r="L326" s="0" t="n">
        <f aca="false">F326</f>
        <v>0.05</v>
      </c>
      <c r="M326" s="0" t="n">
        <f aca="false">N326+O326</f>
        <v>0.695</v>
      </c>
      <c r="N326" s="0" t="n">
        <f aca="false">H326</f>
        <v>0.555</v>
      </c>
      <c r="O326" s="0" t="n">
        <f aca="false">I326</f>
        <v>0.14</v>
      </c>
      <c r="Q326" s="0" t="n">
        <f aca="false">VLOOKUP(MONTH(A326),tblMthAdj,2,FALSE())</f>
        <v>0.09</v>
      </c>
      <c r="AA326" s="0" t="n">
        <f aca="false">[1]Tables!E$13</f>
        <v>-0.07</v>
      </c>
      <c r="AB326" s="0" t="n">
        <f aca="false">[1]Tables!F$13</f>
        <v>0.0699</v>
      </c>
      <c r="AC326" s="0" t="n">
        <f aca="false">[1]Tables!G$13</f>
        <v>0.41</v>
      </c>
      <c r="AD326" s="0" t="n">
        <f aca="false">[1]Tables!H$13</f>
        <v>0.185</v>
      </c>
      <c r="AE326" s="0" t="n">
        <f aca="false">[1]Tables!I$13</f>
        <v>0.011</v>
      </c>
      <c r="AF326" s="0" t="n">
        <f aca="false">((B326+AA326)/(1-AB326))-(B326+AA326)</f>
        <v>-0.00526072465326309</v>
      </c>
      <c r="AG326" s="0" t="n">
        <f aca="false">AC326+AD326+AE326</f>
        <v>0.606</v>
      </c>
      <c r="AI326" s="0" t="n">
        <f aca="false">[1]Tables!J$13</f>
        <v>0.0128</v>
      </c>
      <c r="AJ326" s="0" t="n">
        <f aca="false">[1]Tables!K$13</f>
        <v>0.1848</v>
      </c>
      <c r="AK326" s="0" t="n">
        <f aca="false">[1]Tables!L$13</f>
        <v>0</v>
      </c>
      <c r="AL326" s="0" t="n">
        <f aca="false">((B326+L326)/(1-AI326))-(B326+L326)</f>
        <v>0.000648298217179905</v>
      </c>
      <c r="AM326" s="0" t="n">
        <f aca="false">AJ326+AK326</f>
        <v>0.1848</v>
      </c>
      <c r="AO326" s="0" t="n">
        <f aca="false">[1]Tables!M$13</f>
        <v>-0.05</v>
      </c>
      <c r="AP326" s="0" t="n">
        <f aca="false">[1]Tables!N$13</f>
        <v>0.0782</v>
      </c>
      <c r="AQ326" s="0" t="n">
        <f aca="false">[1]Tables!O$13</f>
        <v>0.51</v>
      </c>
      <c r="AR326" s="0" t="n">
        <f aca="false">[1]Tables!P$13</f>
        <v>0.22</v>
      </c>
      <c r="AS326" s="0" t="n">
        <f aca="false">[1]Tables!Q$13</f>
        <v>0.011</v>
      </c>
      <c r="AT326" s="0" t="n">
        <f aca="false">(($B326+AO326)/(1-AP326))-($B326+AO326)</f>
        <v>-0.00424170101974399</v>
      </c>
      <c r="AU326" s="0" t="n">
        <f aca="false">AQ326+AR326+AS326</f>
        <v>0.741</v>
      </c>
      <c r="AW326" s="0" t="n">
        <f aca="false">[1]Tables!R$13</f>
        <v>0.0089</v>
      </c>
      <c r="AX326" s="0" t="n">
        <f aca="false">[1]Tables!S$13</f>
        <v>0.2176</v>
      </c>
      <c r="AY326" s="0" t="n">
        <f aca="false">[1]Tables!T$13</f>
        <v>0</v>
      </c>
      <c r="AZ326" s="0" t="n">
        <f aca="false">((B326+Z326)/(1-AW326))-(B326+Z326)</f>
        <v>0</v>
      </c>
      <c r="BA326" s="0" t="n">
        <f aca="false">AX326+AY326</f>
        <v>0.2176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0.96</v>
      </c>
      <c r="E327" s="0" t="n">
        <f aca="false">+[1]TETCO_TRANSCO!E327</f>
        <v>0.91</v>
      </c>
      <c r="F327" s="0" t="n">
        <f aca="false">+[1]TETCO_TRANSCO!F327</f>
        <v>0.05</v>
      </c>
      <c r="G327" s="0" t="n">
        <f aca="false">H327+I327</f>
        <v>1.2</v>
      </c>
      <c r="H327" s="0" t="n">
        <f aca="false">+E327</f>
        <v>0.91</v>
      </c>
      <c r="I327" s="0" t="n">
        <f aca="false">+F327+Q327</f>
        <v>0.29</v>
      </c>
      <c r="J327" s="0" t="n">
        <f aca="false">K327+L327</f>
        <v>0.96</v>
      </c>
      <c r="K327" s="0" t="n">
        <f aca="false">E327</f>
        <v>0.91</v>
      </c>
      <c r="L327" s="0" t="n">
        <f aca="false">F327</f>
        <v>0.05</v>
      </c>
      <c r="M327" s="0" t="n">
        <f aca="false">N327+O327</f>
        <v>1.2</v>
      </c>
      <c r="N327" s="0" t="n">
        <f aca="false">H327</f>
        <v>0.91</v>
      </c>
      <c r="O327" s="0" t="n">
        <f aca="false">I327</f>
        <v>0.29</v>
      </c>
      <c r="Q327" s="0" t="n">
        <f aca="false">VLOOKUP(MONTH(A327),tblMthAdj,2,FALSE())</f>
        <v>0.24</v>
      </c>
      <c r="AA327" s="0" t="n">
        <f aca="false">[1]Tables!E$14</f>
        <v>-0.05</v>
      </c>
      <c r="AB327" s="0" t="n">
        <f aca="false">[1]Tables!F$14</f>
        <v>0.0699</v>
      </c>
      <c r="AC327" s="0" t="n">
        <f aca="false">[1]Tables!G$14</f>
        <v>0.41</v>
      </c>
      <c r="AD327" s="0" t="n">
        <f aca="false">[1]Tables!H$14</f>
        <v>0.185</v>
      </c>
      <c r="AE327" s="0" t="n">
        <f aca="false">[1]Tables!I$14</f>
        <v>0.011</v>
      </c>
      <c r="AF327" s="0" t="n">
        <f aca="false">((B327+AA327)/(1-AB327))-(B327+AA327)</f>
        <v>-0.00375766046661649</v>
      </c>
      <c r="AG327" s="0" t="n">
        <f aca="false">AC327+AD327+AE327</f>
        <v>0.606</v>
      </c>
      <c r="AI327" s="0" t="n">
        <f aca="false">[1]Tables!J$14</f>
        <v>0.0128</v>
      </c>
      <c r="AJ327" s="0" t="n">
        <f aca="false">[1]Tables!K$14</f>
        <v>0.1848</v>
      </c>
      <c r="AK327" s="0" t="n">
        <f aca="false">[1]Tables!L$14</f>
        <v>0</v>
      </c>
      <c r="AL327" s="0" t="n">
        <f aca="false">((B327+L327)/(1-AI327))-(B327+L327)</f>
        <v>0.000648298217179905</v>
      </c>
      <c r="AM327" s="0" t="n">
        <f aca="false">AJ327+AK327</f>
        <v>0.1848</v>
      </c>
      <c r="AO327" s="0" t="n">
        <f aca="false">[1]Tables!M$14</f>
        <v>-0.05</v>
      </c>
      <c r="AP327" s="0" t="n">
        <f aca="false">[1]Tables!N$14</f>
        <v>0.0782</v>
      </c>
      <c r="AQ327" s="0" t="n">
        <f aca="false">[1]Tables!O$14</f>
        <v>0.51</v>
      </c>
      <c r="AR327" s="0" t="n">
        <f aca="false">[1]Tables!P$14</f>
        <v>0.22</v>
      </c>
      <c r="AS327" s="0" t="n">
        <f aca="false">[1]Tables!Q$14</f>
        <v>0.011</v>
      </c>
      <c r="AT327" s="0" t="n">
        <f aca="false">(($B327+AO327)/(1-AP327))-($B327+AO327)</f>
        <v>-0.00424170101974399</v>
      </c>
      <c r="AU327" s="0" t="n">
        <f aca="false">AQ327+AR327+AS327</f>
        <v>0.741</v>
      </c>
      <c r="AW327" s="0" t="n">
        <f aca="false">[1]Tables!R$14</f>
        <v>0.0089</v>
      </c>
      <c r="AX327" s="0" t="n">
        <f aca="false">[1]Tables!S$14</f>
        <v>0.2176</v>
      </c>
      <c r="AY327" s="0" t="n">
        <f aca="false">[1]Tables!T$14</f>
        <v>0</v>
      </c>
      <c r="AZ327" s="0" t="n">
        <f aca="false">((B327+Z327)/(1-AW327))-(B327+Z327)</f>
        <v>0</v>
      </c>
      <c r="BA327" s="0" t="n">
        <f aca="false">AX327+AY327</f>
        <v>0.2176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1.265</v>
      </c>
      <c r="E328" s="0" t="n">
        <f aca="false">+[1]TETCO_TRANSCO!E328</f>
        <v>1.215</v>
      </c>
      <c r="F328" s="0" t="n">
        <f aca="false">+[1]TETCO_TRANSCO!F328</f>
        <v>0.05</v>
      </c>
      <c r="G328" s="0" t="n">
        <f aca="false">H328+I328</f>
        <v>1.535</v>
      </c>
      <c r="H328" s="0" t="n">
        <f aca="false">+E328</f>
        <v>1.215</v>
      </c>
      <c r="I328" s="0" t="n">
        <f aca="false">+F328+Q328</f>
        <v>0.32</v>
      </c>
      <c r="J328" s="0" t="n">
        <f aca="false">K328+L328</f>
        <v>1.265</v>
      </c>
      <c r="K328" s="0" t="n">
        <f aca="false">E328</f>
        <v>1.215</v>
      </c>
      <c r="L328" s="0" t="n">
        <f aca="false">F328</f>
        <v>0.05</v>
      </c>
      <c r="M328" s="0" t="n">
        <f aca="false">N328+O328</f>
        <v>1.535</v>
      </c>
      <c r="N328" s="0" t="n">
        <f aca="false">H328</f>
        <v>1.215</v>
      </c>
      <c r="O328" s="0" t="n">
        <f aca="false">I328</f>
        <v>0.32</v>
      </c>
      <c r="Q328" s="0" t="n">
        <f aca="false">VLOOKUP(MONTH(A328),tblMthAdj,2,FALSE())</f>
        <v>0.27</v>
      </c>
      <c r="AA328" s="0" t="n">
        <f aca="false">[1]Tables!E$3</f>
        <v>-0.05</v>
      </c>
      <c r="AB328" s="0" t="n">
        <f aca="false">[1]Tables!F$3</f>
        <v>0.0699</v>
      </c>
      <c r="AC328" s="0" t="n">
        <f aca="false">[1]Tables!G$3</f>
        <v>0.41</v>
      </c>
      <c r="AD328" s="0" t="n">
        <f aca="false">[1]Tables!H$3</f>
        <v>0.185</v>
      </c>
      <c r="AE328" s="0" t="n">
        <f aca="false">[1]Tables!I$3</f>
        <v>0.011</v>
      </c>
      <c r="AF328" s="0" t="n">
        <f aca="false">((B328+AA328)/(1-AB328))-(B328+AA328)</f>
        <v>-0.00375766046661649</v>
      </c>
      <c r="AG328" s="0" t="n">
        <f aca="false">AC328+AD328+AE328</f>
        <v>0.606</v>
      </c>
      <c r="AI328" s="0" t="n">
        <f aca="false">[1]Tables!J$3</f>
        <v>0.0128</v>
      </c>
      <c r="AJ328" s="0" t="n">
        <f aca="false">[1]Tables!K$3</f>
        <v>0.1848</v>
      </c>
      <c r="AK328" s="0" t="n">
        <f aca="false">[1]Tables!L$3</f>
        <v>0</v>
      </c>
      <c r="AL328" s="0" t="n">
        <f aca="false">((B328+L328)/(1-AI328))-(B328+L328)</f>
        <v>0.000648298217179905</v>
      </c>
      <c r="AM328" s="0" t="n">
        <f aca="false">AJ328+AK328</f>
        <v>0.1848</v>
      </c>
      <c r="AO328" s="0" t="n">
        <f aca="false">[1]Tables!M$3</f>
        <v>-0.05</v>
      </c>
      <c r="AP328" s="0" t="n">
        <f aca="false">[1]Tables!N$3</f>
        <v>0.0782</v>
      </c>
      <c r="AQ328" s="0" t="n">
        <f aca="false">[1]Tables!O$3</f>
        <v>0.51</v>
      </c>
      <c r="AR328" s="0" t="n">
        <f aca="false">[1]Tables!P$3</f>
        <v>0.22</v>
      </c>
      <c r="AS328" s="0" t="n">
        <f aca="false">[1]Tables!Q$3</f>
        <v>0.011</v>
      </c>
      <c r="AT328" s="0" t="n">
        <f aca="false">(($B328+AO328)/(1-AP328))-($B328+AO328)</f>
        <v>-0.00424170101974399</v>
      </c>
      <c r="AU328" s="0" t="n">
        <f aca="false">AQ328+AR328+AS328</f>
        <v>0.741</v>
      </c>
      <c r="AW328" s="0" t="n">
        <f aca="false">[1]Tables!R$3</f>
        <v>0.0089</v>
      </c>
      <c r="AX328" s="0" t="n">
        <f aca="false">[1]Tables!S$3</f>
        <v>0.2176</v>
      </c>
      <c r="AY328" s="0" t="n">
        <f aca="false">[1]Tables!T$3</f>
        <v>0</v>
      </c>
      <c r="AZ328" s="0" t="n">
        <f aca="false">((B328+Z328)/(1-AW328))-(B328+Z328)</f>
        <v>0</v>
      </c>
      <c r="BA328" s="0" t="n">
        <f aca="false">AX328+AY328</f>
        <v>0.2176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1.265</v>
      </c>
      <c r="E329" s="0" t="n">
        <f aca="false">+[1]TETCO_TRANSCO!E329</f>
        <v>1.215</v>
      </c>
      <c r="F329" s="0" t="n">
        <f aca="false">+[1]TETCO_TRANSCO!F329</f>
        <v>0.05</v>
      </c>
      <c r="G329" s="0" t="n">
        <f aca="false">H329+I329</f>
        <v>1.535</v>
      </c>
      <c r="H329" s="0" t="n">
        <f aca="false">+E329</f>
        <v>1.215</v>
      </c>
      <c r="I329" s="0" t="n">
        <f aca="false">+F329+Q329</f>
        <v>0.32</v>
      </c>
      <c r="J329" s="0" t="n">
        <f aca="false">K329+L329</f>
        <v>1.265</v>
      </c>
      <c r="K329" s="0" t="n">
        <f aca="false">E329</f>
        <v>1.215</v>
      </c>
      <c r="L329" s="0" t="n">
        <f aca="false">F329</f>
        <v>0.05</v>
      </c>
      <c r="M329" s="0" t="n">
        <f aca="false">N329+O329</f>
        <v>1.535</v>
      </c>
      <c r="N329" s="0" t="n">
        <f aca="false">H329</f>
        <v>1.215</v>
      </c>
      <c r="O329" s="0" t="n">
        <f aca="false">I329</f>
        <v>0.32</v>
      </c>
      <c r="Q329" s="0" t="n">
        <f aca="false">VLOOKUP(MONTH(A329),tblMthAdj,2,FALSE())</f>
        <v>0.27</v>
      </c>
      <c r="AA329" s="0" t="n">
        <f aca="false">[1]Tables!E$4</f>
        <v>-0.05</v>
      </c>
      <c r="AB329" s="0" t="n">
        <f aca="false">[1]Tables!F$4</f>
        <v>0.0699</v>
      </c>
      <c r="AC329" s="0" t="n">
        <f aca="false">[1]Tables!G$4</f>
        <v>0.41</v>
      </c>
      <c r="AD329" s="0" t="n">
        <f aca="false">[1]Tables!H$4</f>
        <v>0.185</v>
      </c>
      <c r="AE329" s="0" t="n">
        <f aca="false">[1]Tables!I$4</f>
        <v>0.011</v>
      </c>
      <c r="AF329" s="0" t="n">
        <f aca="false">((B329+AA329)/(1-AB329))-(B329+AA329)</f>
        <v>-0.00375766046661649</v>
      </c>
      <c r="AG329" s="0" t="n">
        <f aca="false">AC329+AD329+AE329</f>
        <v>0.606</v>
      </c>
      <c r="AI329" s="0" t="n">
        <f aca="false">[1]Tables!J$4</f>
        <v>0.0128</v>
      </c>
      <c r="AJ329" s="0" t="n">
        <f aca="false">[1]Tables!K$4</f>
        <v>0.1848</v>
      </c>
      <c r="AK329" s="0" t="n">
        <f aca="false">[1]Tables!L$4</f>
        <v>0</v>
      </c>
      <c r="AL329" s="0" t="n">
        <f aca="false">((B329+L329)/(1-AI329))-(B329+L329)</f>
        <v>0.000648298217179905</v>
      </c>
      <c r="AM329" s="0" t="n">
        <f aca="false">AJ329+AK329</f>
        <v>0.1848</v>
      </c>
      <c r="AO329" s="0" t="n">
        <f aca="false">[1]Tables!M$4</f>
        <v>-0.05</v>
      </c>
      <c r="AP329" s="0" t="n">
        <f aca="false">[1]Tables!N$4</f>
        <v>0.0782</v>
      </c>
      <c r="AQ329" s="0" t="n">
        <f aca="false">[1]Tables!O$4</f>
        <v>0.51</v>
      </c>
      <c r="AR329" s="0" t="n">
        <f aca="false">[1]Tables!P$4</f>
        <v>0.22</v>
      </c>
      <c r="AS329" s="0" t="n">
        <f aca="false">[1]Tables!Q$4</f>
        <v>0.011</v>
      </c>
      <c r="AT329" s="0" t="n">
        <f aca="false">(($B329+AO329)/(1-AP329))-($B329+AO329)</f>
        <v>-0.00424170101974399</v>
      </c>
      <c r="AU329" s="0" t="n">
        <f aca="false">AQ329+AR329+AS329</f>
        <v>0.741</v>
      </c>
      <c r="AW329" s="0" t="n">
        <f aca="false">[1]Tables!R$4</f>
        <v>0.0089</v>
      </c>
      <c r="AX329" s="0" t="n">
        <f aca="false">[1]Tables!S$4</f>
        <v>0.2176</v>
      </c>
      <c r="AY329" s="0" t="n">
        <f aca="false">[1]Tables!T$4</f>
        <v>0</v>
      </c>
      <c r="AZ329" s="0" t="n">
        <f aca="false">((B329+Z329)/(1-AW329))-(B329+Z329)</f>
        <v>0</v>
      </c>
      <c r="BA329" s="0" t="n">
        <f aca="false">AX329+AY329</f>
        <v>0.2176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0.705</v>
      </c>
      <c r="E330" s="0" t="n">
        <f aca="false">+[1]TETCO_TRANSCO!E330</f>
        <v>0.655</v>
      </c>
      <c r="F330" s="0" t="n">
        <f aca="false">+[1]TETCO_TRANSCO!F330</f>
        <v>0.05</v>
      </c>
      <c r="G330" s="0" t="n">
        <f aca="false">H330+I330</f>
        <v>0.805</v>
      </c>
      <c r="H330" s="0" t="n">
        <f aca="false">+E330</f>
        <v>0.655</v>
      </c>
      <c r="I330" s="0" t="n">
        <f aca="false">+F330+Q330</f>
        <v>0.15</v>
      </c>
      <c r="J330" s="0" t="n">
        <f aca="false">K330+L330</f>
        <v>0.705</v>
      </c>
      <c r="K330" s="0" t="n">
        <f aca="false">E330</f>
        <v>0.655</v>
      </c>
      <c r="L330" s="0" t="n">
        <f aca="false">F330</f>
        <v>0.05</v>
      </c>
      <c r="M330" s="0" t="n">
        <f aca="false">N330+O330</f>
        <v>0.805</v>
      </c>
      <c r="N330" s="0" t="n">
        <f aca="false">H330</f>
        <v>0.655</v>
      </c>
      <c r="O330" s="0" t="n">
        <f aca="false">I330</f>
        <v>0.15</v>
      </c>
      <c r="Q330" s="0" t="n">
        <f aca="false">VLOOKUP(MONTH(A330),tblMthAdj,2,FALSE())</f>
        <v>0.1</v>
      </c>
      <c r="AA330" s="0" t="n">
        <f aca="false">[1]Tables!E$5</f>
        <v>-0.05</v>
      </c>
      <c r="AB330" s="0" t="n">
        <f aca="false">[1]Tables!F$5</f>
        <v>0.0699</v>
      </c>
      <c r="AC330" s="0" t="n">
        <f aca="false">[1]Tables!G$5</f>
        <v>0.41</v>
      </c>
      <c r="AD330" s="0" t="n">
        <f aca="false">[1]Tables!H$5</f>
        <v>0.185</v>
      </c>
      <c r="AE330" s="0" t="n">
        <f aca="false">[1]Tables!I$5</f>
        <v>0.011</v>
      </c>
      <c r="AF330" s="0" t="n">
        <f aca="false">((B330+AA330)/(1-AB330))-(B330+AA330)</f>
        <v>-0.00375766046661649</v>
      </c>
      <c r="AG330" s="0" t="n">
        <f aca="false">AC330+AD330+AE330</f>
        <v>0.606</v>
      </c>
      <c r="AI330" s="0" t="n">
        <f aca="false">[1]Tables!J$5</f>
        <v>0.0128</v>
      </c>
      <c r="AJ330" s="0" t="n">
        <f aca="false">[1]Tables!K$5</f>
        <v>0.1848</v>
      </c>
      <c r="AK330" s="0" t="n">
        <f aca="false">[1]Tables!L$5</f>
        <v>0</v>
      </c>
      <c r="AL330" s="0" t="n">
        <f aca="false">((B330+L330)/(1-AI330))-(B330+L330)</f>
        <v>0.000648298217179905</v>
      </c>
      <c r="AM330" s="0" t="n">
        <f aca="false">AJ330+AK330</f>
        <v>0.1848</v>
      </c>
      <c r="AO330" s="0" t="n">
        <f aca="false">[1]Tables!M$5</f>
        <v>-0.05</v>
      </c>
      <c r="AP330" s="0" t="n">
        <f aca="false">[1]Tables!N$5</f>
        <v>0.0782</v>
      </c>
      <c r="AQ330" s="0" t="n">
        <f aca="false">[1]Tables!O$5</f>
        <v>0.51</v>
      </c>
      <c r="AR330" s="0" t="n">
        <f aca="false">[1]Tables!P$5</f>
        <v>0.22</v>
      </c>
      <c r="AS330" s="0" t="n">
        <f aca="false">[1]Tables!Q$5</f>
        <v>0.011</v>
      </c>
      <c r="AT330" s="0" t="n">
        <f aca="false">(($B330+AO330)/(1-AP330))-($B330+AO330)</f>
        <v>-0.00424170101974399</v>
      </c>
      <c r="AU330" s="0" t="n">
        <f aca="false">AQ330+AR330+AS330</f>
        <v>0.741</v>
      </c>
      <c r="AW330" s="0" t="n">
        <f aca="false">[1]Tables!R$5</f>
        <v>0.0089</v>
      </c>
      <c r="AX330" s="0" t="n">
        <f aca="false">[1]Tables!S$5</f>
        <v>0.2176</v>
      </c>
      <c r="AY330" s="0" t="n">
        <f aca="false">[1]Tables!T$5</f>
        <v>0</v>
      </c>
      <c r="AZ330" s="0" t="n">
        <f aca="false">((B330+Z330)/(1-AW330))-(B330+Z330)</f>
        <v>0</v>
      </c>
      <c r="BA330" s="0" t="n">
        <f aca="false">AX330+AY330</f>
        <v>0.2176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0.455</v>
      </c>
      <c r="E331" s="0" t="n">
        <f aca="false">+[1]TETCO_TRANSCO!E331</f>
        <v>0.435</v>
      </c>
      <c r="F331" s="0" t="n">
        <f aca="false">+[1]TETCO_TRANSCO!F331</f>
        <v>0.02</v>
      </c>
      <c r="G331" s="0" t="n">
        <f aca="false">H331+I331</f>
        <v>0.485</v>
      </c>
      <c r="H331" s="0" t="n">
        <f aca="false">+E331</f>
        <v>0.435</v>
      </c>
      <c r="I331" s="0" t="n">
        <f aca="false">+F331+Q331</f>
        <v>0.05</v>
      </c>
      <c r="J331" s="0" t="n">
        <f aca="false">K331+L331</f>
        <v>0.455</v>
      </c>
      <c r="K331" s="0" t="n">
        <f aca="false">E331</f>
        <v>0.435</v>
      </c>
      <c r="L331" s="0" t="n">
        <f aca="false">F331</f>
        <v>0.02</v>
      </c>
      <c r="M331" s="0" t="n">
        <f aca="false">N331+O331</f>
        <v>0.485</v>
      </c>
      <c r="N331" s="0" t="n">
        <f aca="false">H331</f>
        <v>0.435</v>
      </c>
      <c r="O331" s="0" t="n">
        <f aca="false">I331</f>
        <v>0.05</v>
      </c>
      <c r="Q331" s="0" t="n">
        <f aca="false">VLOOKUP(MONTH(A331),tblMthAdj,2,FALSE())</f>
        <v>0.03</v>
      </c>
      <c r="AA331" s="0" t="n">
        <f aca="false">[1]Tables!E$6</f>
        <v>-0.07</v>
      </c>
      <c r="AB331" s="0" t="n">
        <f aca="false">[1]Tables!F$6</f>
        <v>0.0597</v>
      </c>
      <c r="AC331" s="0" t="n">
        <f aca="false">[1]Tables!G$6</f>
        <v>0.04</v>
      </c>
      <c r="AD331" s="0" t="n">
        <f aca="false">[1]Tables!H$6</f>
        <v>0.185</v>
      </c>
      <c r="AE331" s="0" t="n">
        <f aca="false">[1]Tables!I$6</f>
        <v>0.011</v>
      </c>
      <c r="AF331" s="0" t="n">
        <f aca="false">((B331+AA331)/(1-AB331))-(B331+AA331)</f>
        <v>-0.00444432627884718</v>
      </c>
      <c r="AG331" s="0" t="n">
        <f aca="false">AC331+AD331+AE331</f>
        <v>0.236</v>
      </c>
      <c r="AI331" s="0" t="n">
        <f aca="false">[1]Tables!J$6</f>
        <v>0</v>
      </c>
      <c r="AJ331" s="0" t="n">
        <f aca="false">[1]Tables!K$6</f>
        <v>0</v>
      </c>
      <c r="AK331" s="0" t="n">
        <f aca="false">[1]Tables!L$6</f>
        <v>0</v>
      </c>
      <c r="AL331" s="0" t="n">
        <f aca="false">((B331+L331)/(1-AI331))-(B331+L331)</f>
        <v>0</v>
      </c>
      <c r="AM331" s="0" t="n">
        <f aca="false">AJ331+AK331</f>
        <v>0</v>
      </c>
      <c r="AO331" s="0" t="n">
        <f aca="false">[1]Tables!M$6</f>
        <v>-0.07</v>
      </c>
      <c r="AP331" s="0" t="n">
        <f aca="false">[1]Tables!N$6</f>
        <v>0.0667</v>
      </c>
      <c r="AQ331" s="0" t="n">
        <f aca="false">[1]Tables!O$6</f>
        <v>0.04</v>
      </c>
      <c r="AR331" s="0" t="n">
        <f aca="false">[1]Tables!P$6</f>
        <v>0.22</v>
      </c>
      <c r="AS331" s="0" t="n">
        <f aca="false">[1]Tables!Q$6</f>
        <v>0.011</v>
      </c>
      <c r="AT331" s="0" t="n">
        <f aca="false">(($B331+AO331)/(1-AP331))-($B331+AO331)</f>
        <v>-0.00500267866709525</v>
      </c>
      <c r="AU331" s="0" t="n">
        <f aca="false">AQ331+AR331+AS331</f>
        <v>0.271</v>
      </c>
      <c r="AW331" s="0" t="n">
        <f aca="false">[1]Tables!R$6</f>
        <v>0</v>
      </c>
      <c r="AX331" s="0" t="n">
        <f aca="false">[1]Tables!S$6</f>
        <v>0</v>
      </c>
      <c r="AY331" s="0" t="n">
        <f aca="false">[1]Tables!T$6</f>
        <v>0</v>
      </c>
      <c r="AZ331" s="0" t="n">
        <f aca="false">((B331+Z331)/(1-AW331))-(B331+Z331)</f>
        <v>0</v>
      </c>
      <c r="BA331" s="0" t="n">
        <f aca="false">AX331+AY331</f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0.405</v>
      </c>
      <c r="E332" s="0" t="n">
        <f aca="false">+[1]TETCO_TRANSCO!E332</f>
        <v>0.385</v>
      </c>
      <c r="F332" s="0" t="n">
        <f aca="false">+[1]TETCO_TRANSCO!F332</f>
        <v>0.02</v>
      </c>
      <c r="G332" s="0" t="n">
        <f aca="false">H332+I332</f>
        <v>0.435</v>
      </c>
      <c r="H332" s="0" t="n">
        <f aca="false">+E332</f>
        <v>0.385</v>
      </c>
      <c r="I332" s="0" t="n">
        <f aca="false">+F332+Q332</f>
        <v>0.05</v>
      </c>
      <c r="J332" s="0" t="n">
        <f aca="false">K332+L332</f>
        <v>0.405</v>
      </c>
      <c r="K332" s="0" t="n">
        <f aca="false">E332</f>
        <v>0.385</v>
      </c>
      <c r="L332" s="0" t="n">
        <f aca="false">F332</f>
        <v>0.02</v>
      </c>
      <c r="M332" s="0" t="n">
        <f aca="false">N332+O332</f>
        <v>0.435</v>
      </c>
      <c r="N332" s="0" t="n">
        <f aca="false">H332</f>
        <v>0.385</v>
      </c>
      <c r="O332" s="0" t="n">
        <f aca="false">I332</f>
        <v>0.05</v>
      </c>
      <c r="Q332" s="0" t="n">
        <f aca="false">VLOOKUP(MONTH(A332),tblMthAdj,2,FALSE())</f>
        <v>0.03</v>
      </c>
      <c r="AA332" s="0" t="n">
        <f aca="false">[1]Tables!E$7</f>
        <v>-0.07</v>
      </c>
      <c r="AB332" s="0" t="n">
        <f aca="false">[1]Tables!F$7</f>
        <v>0.0597</v>
      </c>
      <c r="AC332" s="0" t="n">
        <f aca="false">[1]Tables!G$7</f>
        <v>0.02</v>
      </c>
      <c r="AD332" s="0" t="n">
        <f aca="false">[1]Tables!H$7</f>
        <v>0.185</v>
      </c>
      <c r="AE332" s="0" t="n">
        <f aca="false">[1]Tables!I$7</f>
        <v>0.011</v>
      </c>
      <c r="AF332" s="0" t="n">
        <f aca="false">((B332+AA332)/(1-AB332))-(B332+AA332)</f>
        <v>-0.00444432627884718</v>
      </c>
      <c r="AG332" s="0" t="n">
        <f aca="false">AC332+AD332+AE332</f>
        <v>0.216</v>
      </c>
      <c r="AI332" s="0" t="n">
        <f aca="false">[1]Tables!J$7</f>
        <v>0</v>
      </c>
      <c r="AJ332" s="0" t="n">
        <f aca="false">[1]Tables!K$7</f>
        <v>0</v>
      </c>
      <c r="AK332" s="0" t="n">
        <f aca="false">[1]Tables!L$7</f>
        <v>0</v>
      </c>
      <c r="AL332" s="0" t="n">
        <f aca="false">((B332+L332)/(1-AI332))-(B332+L332)</f>
        <v>0</v>
      </c>
      <c r="AM332" s="0" t="n">
        <f aca="false">AJ332+AK332</f>
        <v>0</v>
      </c>
      <c r="AO332" s="0" t="n">
        <f aca="false">[1]Tables!M$7</f>
        <v>-0.07</v>
      </c>
      <c r="AP332" s="0" t="n">
        <f aca="false">[1]Tables!N$7</f>
        <v>0.0667</v>
      </c>
      <c r="AQ332" s="0" t="n">
        <f aca="false">[1]Tables!O$7</f>
        <v>0.02</v>
      </c>
      <c r="AR332" s="0" t="n">
        <f aca="false">[1]Tables!P$7</f>
        <v>0.22</v>
      </c>
      <c r="AS332" s="0" t="n">
        <f aca="false">[1]Tables!Q$7</f>
        <v>0.011</v>
      </c>
      <c r="AT332" s="0" t="n">
        <f aca="false">(($B332+AO332)/(1-AP332))-($B332+AO332)</f>
        <v>-0.00500267866709525</v>
      </c>
      <c r="AU332" s="0" t="n">
        <f aca="false">AQ332+AR332+AS332</f>
        <v>0.251</v>
      </c>
      <c r="AW332" s="0" t="n">
        <f aca="false">[1]Tables!R$7</f>
        <v>0</v>
      </c>
      <c r="AX332" s="0" t="n">
        <f aca="false">[1]Tables!S$7</f>
        <v>0</v>
      </c>
      <c r="AY332" s="0" t="n">
        <f aca="false">[1]Tables!T$7</f>
        <v>0</v>
      </c>
      <c r="AZ332" s="0" t="n">
        <f aca="false">((B332+Z332)/(1-AW332))-(B332+Z332)</f>
        <v>0</v>
      </c>
      <c r="BA332" s="0" t="n">
        <f aca="false">AX332+AY332</f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0.405</v>
      </c>
      <c r="E333" s="0" t="n">
        <f aca="false">+[1]TETCO_TRANSCO!E333</f>
        <v>0.385</v>
      </c>
      <c r="F333" s="0" t="n">
        <f aca="false">+[1]TETCO_TRANSCO!F333</f>
        <v>0.02</v>
      </c>
      <c r="G333" s="0" t="n">
        <f aca="false">H333+I333</f>
        <v>0.445</v>
      </c>
      <c r="H333" s="0" t="n">
        <f aca="false">+E333</f>
        <v>0.385</v>
      </c>
      <c r="I333" s="0" t="n">
        <f aca="false">+F333+Q333</f>
        <v>0.06</v>
      </c>
      <c r="J333" s="0" t="n">
        <f aca="false">K333+L333</f>
        <v>0.405</v>
      </c>
      <c r="K333" s="0" t="n">
        <f aca="false">E333</f>
        <v>0.385</v>
      </c>
      <c r="L333" s="0" t="n">
        <f aca="false">F333</f>
        <v>0.02</v>
      </c>
      <c r="M333" s="0" t="n">
        <f aca="false">N333+O333</f>
        <v>0.445</v>
      </c>
      <c r="N333" s="0" t="n">
        <f aca="false">H333</f>
        <v>0.385</v>
      </c>
      <c r="O333" s="0" t="n">
        <f aca="false">I333</f>
        <v>0.06</v>
      </c>
      <c r="Q333" s="0" t="n">
        <f aca="false">VLOOKUP(MONTH(A333),tblMthAdj,2,FALSE())</f>
        <v>0.04</v>
      </c>
      <c r="AA333" s="0" t="n">
        <f aca="false">[1]Tables!E$8</f>
        <v>-0.07</v>
      </c>
      <c r="AB333" s="0" t="n">
        <f aca="false">[1]Tables!F$8</f>
        <v>0.0597</v>
      </c>
      <c r="AC333" s="0" t="n">
        <f aca="false">[1]Tables!G$8</f>
        <v>0.02</v>
      </c>
      <c r="AD333" s="0" t="n">
        <f aca="false">[1]Tables!H$8</f>
        <v>0.185</v>
      </c>
      <c r="AE333" s="0" t="n">
        <f aca="false">[1]Tables!I$8</f>
        <v>0.011</v>
      </c>
      <c r="AF333" s="0" t="n">
        <f aca="false">((B333+AA333)/(1-AB333))-(B333+AA333)</f>
        <v>-0.00444432627884718</v>
      </c>
      <c r="AG333" s="0" t="n">
        <f aca="false">AC333+AD333+AE333</f>
        <v>0.216</v>
      </c>
      <c r="AI333" s="0" t="n">
        <f aca="false">[1]Tables!J$8</f>
        <v>0</v>
      </c>
      <c r="AJ333" s="0" t="n">
        <f aca="false">[1]Tables!K$8</f>
        <v>0</v>
      </c>
      <c r="AK333" s="0" t="n">
        <f aca="false">[1]Tables!L$8</f>
        <v>0</v>
      </c>
      <c r="AL333" s="0" t="n">
        <f aca="false">((B333+L333)/(1-AI333))-(B333+L333)</f>
        <v>0</v>
      </c>
      <c r="AM333" s="0" t="n">
        <f aca="false">AJ333+AK333</f>
        <v>0</v>
      </c>
      <c r="AO333" s="0" t="n">
        <f aca="false">[1]Tables!M$8</f>
        <v>-0.07</v>
      </c>
      <c r="AP333" s="0" t="n">
        <f aca="false">[1]Tables!N$8</f>
        <v>0.0667</v>
      </c>
      <c r="AQ333" s="0" t="n">
        <f aca="false">[1]Tables!O$8</f>
        <v>0.02</v>
      </c>
      <c r="AR333" s="0" t="n">
        <f aca="false">[1]Tables!P$8</f>
        <v>0.22</v>
      </c>
      <c r="AS333" s="0" t="n">
        <f aca="false">[1]Tables!Q$8</f>
        <v>0.011</v>
      </c>
      <c r="AT333" s="0" t="n">
        <f aca="false">(($B333+AO333)/(1-AP333))-($B333+AO333)</f>
        <v>-0.00500267866709525</v>
      </c>
      <c r="AU333" s="0" t="n">
        <f aca="false">AQ333+AR333+AS333</f>
        <v>0.251</v>
      </c>
      <c r="AW333" s="0" t="n">
        <f aca="false">[1]Tables!R$8</f>
        <v>0</v>
      </c>
      <c r="AX333" s="0" t="n">
        <f aca="false">[1]Tables!S$8</f>
        <v>0</v>
      </c>
      <c r="AY333" s="0" t="n">
        <f aca="false">[1]Tables!T$8</f>
        <v>0</v>
      </c>
      <c r="AZ333" s="0" t="n">
        <f aca="false">((B333+Z333)/(1-AW333))-(B333+Z333)</f>
        <v>0</v>
      </c>
      <c r="BA333" s="0" t="n">
        <f aca="false">AX333+AY333</f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0.4175</v>
      </c>
      <c r="E334" s="0" t="n">
        <f aca="false">+[1]TETCO_TRANSCO!E334</f>
        <v>0.3975</v>
      </c>
      <c r="F334" s="0" t="n">
        <f aca="false">+[1]TETCO_TRANSCO!F334</f>
        <v>0.02</v>
      </c>
      <c r="G334" s="0" t="n">
        <f aca="false">H334+I334</f>
        <v>0.4675</v>
      </c>
      <c r="H334" s="0" t="n">
        <f aca="false">+E334</f>
        <v>0.3975</v>
      </c>
      <c r="I334" s="0" t="n">
        <f aca="false">+F334+Q334</f>
        <v>0.07</v>
      </c>
      <c r="J334" s="0" t="n">
        <f aca="false">K334+L334</f>
        <v>0.4175</v>
      </c>
      <c r="K334" s="0" t="n">
        <f aca="false">E334</f>
        <v>0.3975</v>
      </c>
      <c r="L334" s="0" t="n">
        <f aca="false">F334</f>
        <v>0.02</v>
      </c>
      <c r="M334" s="0" t="n">
        <f aca="false">N334+O334</f>
        <v>0.4675</v>
      </c>
      <c r="N334" s="0" t="n">
        <f aca="false">H334</f>
        <v>0.3975</v>
      </c>
      <c r="O334" s="0" t="n">
        <f aca="false">I334</f>
        <v>0.07</v>
      </c>
      <c r="Q334" s="0" t="n">
        <f aca="false">VLOOKUP(MONTH(A334),tblMthAdj,2,FALSE())</f>
        <v>0.05</v>
      </c>
      <c r="AA334" s="0" t="n">
        <f aca="false">[1]Tables!E$9</f>
        <v>-0.07</v>
      </c>
      <c r="AB334" s="0" t="n">
        <f aca="false">[1]Tables!F$9</f>
        <v>0.0597</v>
      </c>
      <c r="AC334" s="0" t="n">
        <f aca="false">[1]Tables!G$9</f>
        <v>0.02</v>
      </c>
      <c r="AD334" s="0" t="n">
        <f aca="false">[1]Tables!H$9</f>
        <v>0.185</v>
      </c>
      <c r="AE334" s="0" t="n">
        <f aca="false">[1]Tables!I$9</f>
        <v>0.011</v>
      </c>
      <c r="AF334" s="0" t="n">
        <f aca="false">((B334+AA334)/(1-AB334))-(B334+AA334)</f>
        <v>-0.00444432627884718</v>
      </c>
      <c r="AG334" s="0" t="n">
        <f aca="false">AC334+AD334+AE334</f>
        <v>0.216</v>
      </c>
      <c r="AI334" s="0" t="n">
        <f aca="false">[1]Tables!J$9</f>
        <v>0</v>
      </c>
      <c r="AJ334" s="0" t="n">
        <f aca="false">[1]Tables!K$9</f>
        <v>0</v>
      </c>
      <c r="AK334" s="0" t="n">
        <f aca="false">[1]Tables!L$9</f>
        <v>0</v>
      </c>
      <c r="AL334" s="0" t="n">
        <f aca="false">((B334+L334)/(1-AI334))-(B334+L334)</f>
        <v>0</v>
      </c>
      <c r="AM334" s="0" t="n">
        <f aca="false">AJ334+AK334</f>
        <v>0</v>
      </c>
      <c r="AO334" s="0" t="n">
        <f aca="false">[1]Tables!M$9</f>
        <v>-0.07</v>
      </c>
      <c r="AP334" s="0" t="n">
        <f aca="false">[1]Tables!N$9</f>
        <v>0.0667</v>
      </c>
      <c r="AQ334" s="0" t="n">
        <f aca="false">[1]Tables!O$9</f>
        <v>0.02</v>
      </c>
      <c r="AR334" s="0" t="n">
        <f aca="false">[1]Tables!P$9</f>
        <v>0.22</v>
      </c>
      <c r="AS334" s="0" t="n">
        <f aca="false">[1]Tables!Q$9</f>
        <v>0.011</v>
      </c>
      <c r="AT334" s="0" t="n">
        <f aca="false">(($B334+AO334)/(1-AP334))-($B334+AO334)</f>
        <v>-0.00500267866709525</v>
      </c>
      <c r="AU334" s="0" t="n">
        <f aca="false">AQ334+AR334+AS334</f>
        <v>0.251</v>
      </c>
      <c r="AW334" s="0" t="n">
        <f aca="false">[1]Tables!R$9</f>
        <v>0</v>
      </c>
      <c r="AX334" s="0" t="n">
        <f aca="false">[1]Tables!S$9</f>
        <v>0</v>
      </c>
      <c r="AY334" s="0" t="n">
        <f aca="false">[1]Tables!T$9</f>
        <v>0</v>
      </c>
      <c r="AZ334" s="0" t="n">
        <f aca="false">((B334+Z334)/(1-AW334))-(B334+Z334)</f>
        <v>0</v>
      </c>
      <c r="BA334" s="0" t="n">
        <f aca="false">AX334+AY334</f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0.42</v>
      </c>
      <c r="E335" s="0" t="n">
        <f aca="false">+[1]TETCO_TRANSCO!E335</f>
        <v>0.4</v>
      </c>
      <c r="F335" s="0" t="n">
        <f aca="false">+[1]TETCO_TRANSCO!F335</f>
        <v>0.02</v>
      </c>
      <c r="G335" s="0" t="n">
        <f aca="false">H335+I335</f>
        <v>0.47</v>
      </c>
      <c r="H335" s="0" t="n">
        <f aca="false">+E335</f>
        <v>0.4</v>
      </c>
      <c r="I335" s="0" t="n">
        <f aca="false">+F335+Q335</f>
        <v>0.07</v>
      </c>
      <c r="J335" s="0" t="n">
        <f aca="false">K335+L335</f>
        <v>0.42</v>
      </c>
      <c r="K335" s="0" t="n">
        <f aca="false">E335</f>
        <v>0.4</v>
      </c>
      <c r="L335" s="0" t="n">
        <f aca="false">F335</f>
        <v>0.02</v>
      </c>
      <c r="M335" s="0" t="n">
        <f aca="false">N335+O335</f>
        <v>0.47</v>
      </c>
      <c r="N335" s="0" t="n">
        <f aca="false">H335</f>
        <v>0.4</v>
      </c>
      <c r="O335" s="0" t="n">
        <f aca="false">I335</f>
        <v>0.07</v>
      </c>
      <c r="Q335" s="0" t="n">
        <f aca="false">VLOOKUP(MONTH(A335),tblMthAdj,2,FALSE())</f>
        <v>0.05</v>
      </c>
      <c r="AA335" s="0" t="n">
        <f aca="false">[1]Tables!E$10</f>
        <v>-0.07</v>
      </c>
      <c r="AB335" s="0" t="n">
        <f aca="false">[1]Tables!F$10</f>
        <v>0.0597</v>
      </c>
      <c r="AC335" s="0" t="n">
        <f aca="false">[1]Tables!G$10</f>
        <v>0.02</v>
      </c>
      <c r="AD335" s="0" t="n">
        <f aca="false">[1]Tables!H$10</f>
        <v>0.185</v>
      </c>
      <c r="AE335" s="0" t="n">
        <f aca="false">[1]Tables!I$10</f>
        <v>0.011</v>
      </c>
      <c r="AF335" s="0" t="n">
        <f aca="false">((B335+AA335)/(1-AB335))-(B335+AA335)</f>
        <v>-0.00444432627884718</v>
      </c>
      <c r="AG335" s="0" t="n">
        <f aca="false">AC335+AD335+AE335</f>
        <v>0.216</v>
      </c>
      <c r="AI335" s="0" t="n">
        <f aca="false">[1]Tables!J$10</f>
        <v>0</v>
      </c>
      <c r="AJ335" s="0" t="n">
        <f aca="false">[1]Tables!K$10</f>
        <v>0</v>
      </c>
      <c r="AK335" s="0" t="n">
        <f aca="false">[1]Tables!L$10</f>
        <v>0</v>
      </c>
      <c r="AL335" s="0" t="n">
        <f aca="false">((B335+L335)/(1-AI335))-(B335+L335)</f>
        <v>0</v>
      </c>
      <c r="AM335" s="0" t="n">
        <f aca="false">AJ335+AK335</f>
        <v>0</v>
      </c>
      <c r="AO335" s="0" t="n">
        <f aca="false">[1]Tables!M$10</f>
        <v>-0.07</v>
      </c>
      <c r="AP335" s="0" t="n">
        <f aca="false">[1]Tables!N$10</f>
        <v>0.0667</v>
      </c>
      <c r="AQ335" s="0" t="n">
        <f aca="false">[1]Tables!O$10</f>
        <v>0.02</v>
      </c>
      <c r="AR335" s="0" t="n">
        <f aca="false">[1]Tables!P$10</f>
        <v>0.22</v>
      </c>
      <c r="AS335" s="0" t="n">
        <f aca="false">[1]Tables!Q$10</f>
        <v>0.011</v>
      </c>
      <c r="AT335" s="0" t="n">
        <f aca="false">(($B335+AO335)/(1-AP335))-($B335+AO335)</f>
        <v>-0.00500267866709525</v>
      </c>
      <c r="AU335" s="0" t="n">
        <f aca="false">AQ335+AR335+AS335</f>
        <v>0.251</v>
      </c>
      <c r="AW335" s="0" t="n">
        <f aca="false">[1]Tables!R$10</f>
        <v>0</v>
      </c>
      <c r="AX335" s="0" t="n">
        <f aca="false">[1]Tables!S$10</f>
        <v>0</v>
      </c>
      <c r="AY335" s="0" t="n">
        <f aca="false">[1]Tables!T$10</f>
        <v>0</v>
      </c>
      <c r="AZ335" s="0" t="n">
        <f aca="false">((B335+Z335)/(1-AW335))-(B335+Z335)</f>
        <v>0</v>
      </c>
      <c r="BA335" s="0" t="n">
        <f aca="false">AX335+AY335</f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0.4175</v>
      </c>
      <c r="E336" s="0" t="n">
        <f aca="false">+[1]TETCO_TRANSCO!E336</f>
        <v>0.3975</v>
      </c>
      <c r="F336" s="0" t="n">
        <f aca="false">+[1]TETCO_TRANSCO!F336</f>
        <v>0.02</v>
      </c>
      <c r="G336" s="0" t="n">
        <f aca="false">H336+I336</f>
        <v>0.4475</v>
      </c>
      <c r="H336" s="0" t="n">
        <f aca="false">+E336</f>
        <v>0.3975</v>
      </c>
      <c r="I336" s="0" t="n">
        <f aca="false">+F336+Q336</f>
        <v>0.05</v>
      </c>
      <c r="J336" s="0" t="n">
        <f aca="false">K336+L336</f>
        <v>0.4175</v>
      </c>
      <c r="K336" s="0" t="n">
        <f aca="false">E336</f>
        <v>0.3975</v>
      </c>
      <c r="L336" s="0" t="n">
        <f aca="false">F336</f>
        <v>0.02</v>
      </c>
      <c r="M336" s="0" t="n">
        <f aca="false">N336+O336</f>
        <v>0.4475</v>
      </c>
      <c r="N336" s="0" t="n">
        <f aca="false">H336</f>
        <v>0.3975</v>
      </c>
      <c r="O336" s="0" t="n">
        <f aca="false">I336</f>
        <v>0.05</v>
      </c>
      <c r="Q336" s="0" t="n">
        <f aca="false">VLOOKUP(MONTH(A336),tblMthAdj,2,FALSE())</f>
        <v>0.03</v>
      </c>
      <c r="AA336" s="0" t="n">
        <f aca="false">[1]Tables!E$11</f>
        <v>-0.07</v>
      </c>
      <c r="AB336" s="0" t="n">
        <f aca="false">[1]Tables!F$11</f>
        <v>0.0597</v>
      </c>
      <c r="AC336" s="0" t="n">
        <f aca="false">[1]Tables!G$11</f>
        <v>0.02</v>
      </c>
      <c r="AD336" s="0" t="n">
        <f aca="false">[1]Tables!H$11</f>
        <v>0.185</v>
      </c>
      <c r="AE336" s="0" t="n">
        <f aca="false">[1]Tables!I$11</f>
        <v>0.011</v>
      </c>
      <c r="AF336" s="0" t="n">
        <f aca="false">((B336+AA336)/(1-AB336))-(B336+AA336)</f>
        <v>-0.00444432627884718</v>
      </c>
      <c r="AG336" s="0" t="n">
        <f aca="false">AC336+AD336+AE336</f>
        <v>0.216</v>
      </c>
      <c r="AI336" s="0" t="n">
        <f aca="false">[1]Tables!J$11</f>
        <v>0</v>
      </c>
      <c r="AJ336" s="0" t="n">
        <f aca="false">[1]Tables!K$11</f>
        <v>0</v>
      </c>
      <c r="AK336" s="0" t="n">
        <f aca="false">[1]Tables!L$11</f>
        <v>0</v>
      </c>
      <c r="AL336" s="0" t="n">
        <f aca="false">((B336+L336)/(1-AI336))-(B336+L336)</f>
        <v>0</v>
      </c>
      <c r="AM336" s="0" t="n">
        <f aca="false">AJ336+AK336</f>
        <v>0</v>
      </c>
      <c r="AO336" s="0" t="n">
        <f aca="false">[1]Tables!M$11</f>
        <v>-0.07</v>
      </c>
      <c r="AP336" s="0" t="n">
        <f aca="false">[1]Tables!N$11</f>
        <v>0.0667</v>
      </c>
      <c r="AQ336" s="0" t="n">
        <f aca="false">[1]Tables!O$11</f>
        <v>0.02</v>
      </c>
      <c r="AR336" s="0" t="n">
        <f aca="false">[1]Tables!P$11</f>
        <v>0.22</v>
      </c>
      <c r="AS336" s="0" t="n">
        <f aca="false">[1]Tables!Q$11</f>
        <v>0.011</v>
      </c>
      <c r="AT336" s="0" t="n">
        <f aca="false">(($B336+AO336)/(1-AP336))-($B336+AO336)</f>
        <v>-0.00500267866709525</v>
      </c>
      <c r="AU336" s="0" t="n">
        <f aca="false">AQ336+AR336+AS336</f>
        <v>0.251</v>
      </c>
      <c r="AW336" s="0" t="n">
        <f aca="false">[1]Tables!R$11</f>
        <v>0</v>
      </c>
      <c r="AX336" s="0" t="n">
        <f aca="false">[1]Tables!S$11</f>
        <v>0</v>
      </c>
      <c r="AY336" s="0" t="n">
        <f aca="false">[1]Tables!T$11</f>
        <v>0</v>
      </c>
      <c r="AZ336" s="0" t="n">
        <f aca="false">((B336+Z336)/(1-AW336))-(B336+Z336)</f>
        <v>0</v>
      </c>
      <c r="BA336" s="0" t="n">
        <f aca="false">AX336+AY336</f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0.42</v>
      </c>
      <c r="E337" s="0" t="n">
        <f aca="false">+[1]TETCO_TRANSCO!E337</f>
        <v>0.4</v>
      </c>
      <c r="F337" s="0" t="n">
        <f aca="false">+[1]TETCO_TRANSCO!F337</f>
        <v>0.02</v>
      </c>
      <c r="G337" s="0" t="n">
        <f aca="false">H337+I337</f>
        <v>0.45</v>
      </c>
      <c r="H337" s="0" t="n">
        <f aca="false">+E337</f>
        <v>0.4</v>
      </c>
      <c r="I337" s="0" t="n">
        <f aca="false">+F337+Q337</f>
        <v>0.05</v>
      </c>
      <c r="J337" s="0" t="n">
        <f aca="false">K337+L337</f>
        <v>0.42</v>
      </c>
      <c r="K337" s="0" t="n">
        <f aca="false">E337</f>
        <v>0.4</v>
      </c>
      <c r="L337" s="0" t="n">
        <f aca="false">F337</f>
        <v>0.02</v>
      </c>
      <c r="M337" s="0" t="n">
        <f aca="false">N337+O337</f>
        <v>0.45</v>
      </c>
      <c r="N337" s="0" t="n">
        <f aca="false">H337</f>
        <v>0.4</v>
      </c>
      <c r="O337" s="0" t="n">
        <f aca="false">I337</f>
        <v>0.05</v>
      </c>
      <c r="Q337" s="0" t="n">
        <f aca="false">VLOOKUP(MONTH(A337),tblMthAdj,2,FALSE())</f>
        <v>0.03</v>
      </c>
      <c r="AA337" s="0" t="n">
        <f aca="false">[1]Tables!E$12</f>
        <v>-0.07</v>
      </c>
      <c r="AB337" s="0" t="n">
        <f aca="false">[1]Tables!F$12</f>
        <v>0.0597</v>
      </c>
      <c r="AC337" s="0" t="n">
        <f aca="false">[1]Tables!G$12</f>
        <v>0.04</v>
      </c>
      <c r="AD337" s="0" t="n">
        <f aca="false">[1]Tables!H$12</f>
        <v>0.185</v>
      </c>
      <c r="AE337" s="0" t="n">
        <f aca="false">[1]Tables!I$12</f>
        <v>0.011</v>
      </c>
      <c r="AF337" s="0" t="n">
        <f aca="false">((B337+AA337)/(1-AB337))-(B337+AA337)</f>
        <v>-0.00444432627884718</v>
      </c>
      <c r="AG337" s="0" t="n">
        <f aca="false">AC337+AD337+AE337</f>
        <v>0.236</v>
      </c>
      <c r="AI337" s="0" t="n">
        <f aca="false">[1]Tables!J$12</f>
        <v>0</v>
      </c>
      <c r="AJ337" s="0" t="n">
        <f aca="false">[1]Tables!K$12</f>
        <v>0</v>
      </c>
      <c r="AK337" s="0" t="n">
        <f aca="false">[1]Tables!L$12</f>
        <v>0</v>
      </c>
      <c r="AL337" s="0" t="n">
        <f aca="false">((B337+L337)/(1-AI337))-(B337+L337)</f>
        <v>0</v>
      </c>
      <c r="AM337" s="0" t="n">
        <f aca="false">AJ337+AK337</f>
        <v>0</v>
      </c>
      <c r="AO337" s="0" t="n">
        <f aca="false">[1]Tables!M$12</f>
        <v>-0.07</v>
      </c>
      <c r="AP337" s="0" t="n">
        <f aca="false">[1]Tables!N$12</f>
        <v>0.0667</v>
      </c>
      <c r="AQ337" s="0" t="n">
        <f aca="false">[1]Tables!O$12</f>
        <v>0.04</v>
      </c>
      <c r="AR337" s="0" t="n">
        <f aca="false">[1]Tables!P$12</f>
        <v>0.22</v>
      </c>
      <c r="AS337" s="0" t="n">
        <f aca="false">[1]Tables!Q$12</f>
        <v>0.011</v>
      </c>
      <c r="AT337" s="0" t="n">
        <f aca="false">(($B337+AO337)/(1-AP337))-($B337+AO337)</f>
        <v>-0.00500267866709525</v>
      </c>
      <c r="AU337" s="0" t="n">
        <f aca="false">AQ337+AR337+AS337</f>
        <v>0.271</v>
      </c>
      <c r="AW337" s="0" t="n">
        <f aca="false">[1]Tables!R$12</f>
        <v>0</v>
      </c>
      <c r="AX337" s="0" t="n">
        <f aca="false">[1]Tables!S$12</f>
        <v>0</v>
      </c>
      <c r="AY337" s="0" t="n">
        <f aca="false">[1]Tables!T$12</f>
        <v>0</v>
      </c>
      <c r="AZ337" s="0" t="n">
        <f aca="false">((B337+Z337)/(1-AW337))-(B337+Z337)</f>
        <v>0</v>
      </c>
      <c r="BA337" s="0" t="n">
        <f aca="false">AX337+AY337</f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0.605</v>
      </c>
      <c r="E338" s="0" t="n">
        <f aca="false">+[1]TETCO_TRANSCO!E338</f>
        <v>0.555</v>
      </c>
      <c r="F338" s="0" t="n">
        <f aca="false">+[1]TETCO_TRANSCO!F338</f>
        <v>0.05</v>
      </c>
      <c r="G338" s="0" t="n">
        <f aca="false">H338+I338</f>
        <v>0.695</v>
      </c>
      <c r="H338" s="0" t="n">
        <f aca="false">+E338</f>
        <v>0.555</v>
      </c>
      <c r="I338" s="0" t="n">
        <f aca="false">+F338+Q338</f>
        <v>0.14</v>
      </c>
      <c r="J338" s="0" t="n">
        <f aca="false">K338+L338</f>
        <v>0.605</v>
      </c>
      <c r="K338" s="0" t="n">
        <f aca="false">E338</f>
        <v>0.555</v>
      </c>
      <c r="L338" s="0" t="n">
        <f aca="false">F338</f>
        <v>0.05</v>
      </c>
      <c r="M338" s="0" t="n">
        <f aca="false">N338+O338</f>
        <v>0.695</v>
      </c>
      <c r="N338" s="0" t="n">
        <f aca="false">H338</f>
        <v>0.555</v>
      </c>
      <c r="O338" s="0" t="n">
        <f aca="false">I338</f>
        <v>0.14</v>
      </c>
      <c r="Q338" s="0" t="n">
        <f aca="false">VLOOKUP(MONTH(A338),tblMthAdj,2,FALSE())</f>
        <v>0.09</v>
      </c>
      <c r="AA338" s="0" t="n">
        <f aca="false">[1]Tables!E$13</f>
        <v>-0.07</v>
      </c>
      <c r="AB338" s="0" t="n">
        <f aca="false">[1]Tables!F$13</f>
        <v>0.0699</v>
      </c>
      <c r="AC338" s="0" t="n">
        <f aca="false">[1]Tables!G$13</f>
        <v>0.41</v>
      </c>
      <c r="AD338" s="0" t="n">
        <f aca="false">[1]Tables!H$13</f>
        <v>0.185</v>
      </c>
      <c r="AE338" s="0" t="n">
        <f aca="false">[1]Tables!I$13</f>
        <v>0.011</v>
      </c>
      <c r="AF338" s="0" t="n">
        <f aca="false">((B338+AA338)/(1-AB338))-(B338+AA338)</f>
        <v>-0.00526072465326309</v>
      </c>
      <c r="AG338" s="0" t="n">
        <f aca="false">AC338+AD338+AE338</f>
        <v>0.606</v>
      </c>
      <c r="AI338" s="0" t="n">
        <f aca="false">[1]Tables!J$13</f>
        <v>0.0128</v>
      </c>
      <c r="AJ338" s="0" t="n">
        <f aca="false">[1]Tables!K$13</f>
        <v>0.1848</v>
      </c>
      <c r="AK338" s="0" t="n">
        <f aca="false">[1]Tables!L$13</f>
        <v>0</v>
      </c>
      <c r="AL338" s="0" t="n">
        <f aca="false">((B338+L338)/(1-AI338))-(B338+L338)</f>
        <v>0.000648298217179905</v>
      </c>
      <c r="AM338" s="0" t="n">
        <f aca="false">AJ338+AK338</f>
        <v>0.1848</v>
      </c>
      <c r="AO338" s="0" t="n">
        <f aca="false">[1]Tables!M$13</f>
        <v>-0.05</v>
      </c>
      <c r="AP338" s="0" t="n">
        <f aca="false">[1]Tables!N$13</f>
        <v>0.0782</v>
      </c>
      <c r="AQ338" s="0" t="n">
        <f aca="false">[1]Tables!O$13</f>
        <v>0.51</v>
      </c>
      <c r="AR338" s="0" t="n">
        <f aca="false">[1]Tables!P$13</f>
        <v>0.22</v>
      </c>
      <c r="AS338" s="0" t="n">
        <f aca="false">[1]Tables!Q$13</f>
        <v>0.011</v>
      </c>
      <c r="AT338" s="0" t="n">
        <f aca="false">(($B338+AO338)/(1-AP338))-($B338+AO338)</f>
        <v>-0.00424170101974399</v>
      </c>
      <c r="AU338" s="0" t="n">
        <f aca="false">AQ338+AR338+AS338</f>
        <v>0.741</v>
      </c>
      <c r="AW338" s="0" t="n">
        <f aca="false">[1]Tables!R$13</f>
        <v>0.0089</v>
      </c>
      <c r="AX338" s="0" t="n">
        <f aca="false">[1]Tables!S$13</f>
        <v>0.2176</v>
      </c>
      <c r="AY338" s="0" t="n">
        <f aca="false">[1]Tables!T$13</f>
        <v>0</v>
      </c>
      <c r="AZ338" s="0" t="n">
        <f aca="false">((B338+Z338)/(1-AW338))-(B338+Z338)</f>
        <v>0</v>
      </c>
      <c r="BA338" s="0" t="n">
        <f aca="false">AX338+AY338</f>
        <v>0.2176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0.96</v>
      </c>
      <c r="E339" s="0" t="n">
        <f aca="false">+[1]TETCO_TRANSCO!E339</f>
        <v>0.91</v>
      </c>
      <c r="F339" s="0" t="n">
        <f aca="false">+[1]TETCO_TRANSCO!F339</f>
        <v>0.05</v>
      </c>
      <c r="G339" s="0" t="n">
        <f aca="false">H339+I339</f>
        <v>1.2</v>
      </c>
      <c r="H339" s="0" t="n">
        <f aca="false">+E339</f>
        <v>0.91</v>
      </c>
      <c r="I339" s="0" t="n">
        <f aca="false">+F339+Q339</f>
        <v>0.29</v>
      </c>
      <c r="J339" s="0" t="n">
        <f aca="false">K339+L339</f>
        <v>0.96</v>
      </c>
      <c r="K339" s="0" t="n">
        <f aca="false">E339</f>
        <v>0.91</v>
      </c>
      <c r="L339" s="0" t="n">
        <f aca="false">F339</f>
        <v>0.05</v>
      </c>
      <c r="M339" s="0" t="n">
        <f aca="false">N339+O339</f>
        <v>1.2</v>
      </c>
      <c r="N339" s="0" t="n">
        <f aca="false">H339</f>
        <v>0.91</v>
      </c>
      <c r="O339" s="0" t="n">
        <f aca="false">I339</f>
        <v>0.29</v>
      </c>
      <c r="Q339" s="0" t="n">
        <f aca="false">VLOOKUP(MONTH(A339),tblMthAdj,2,FALSE())</f>
        <v>0.24</v>
      </c>
      <c r="AA339" s="0" t="n">
        <f aca="false">[1]Tables!E$14</f>
        <v>-0.05</v>
      </c>
      <c r="AB339" s="0" t="n">
        <f aca="false">[1]Tables!F$14</f>
        <v>0.0699</v>
      </c>
      <c r="AC339" s="0" t="n">
        <f aca="false">[1]Tables!G$14</f>
        <v>0.41</v>
      </c>
      <c r="AD339" s="0" t="n">
        <f aca="false">[1]Tables!H$14</f>
        <v>0.185</v>
      </c>
      <c r="AE339" s="0" t="n">
        <f aca="false">[1]Tables!I$14</f>
        <v>0.011</v>
      </c>
      <c r="AF339" s="0" t="n">
        <f aca="false">((B339+AA339)/(1-AB339))-(B339+AA339)</f>
        <v>-0.00375766046661649</v>
      </c>
      <c r="AG339" s="0" t="n">
        <f aca="false">AC339+AD339+AE339</f>
        <v>0.606</v>
      </c>
      <c r="AI339" s="0" t="n">
        <f aca="false">[1]Tables!J$14</f>
        <v>0.0128</v>
      </c>
      <c r="AJ339" s="0" t="n">
        <f aca="false">[1]Tables!K$14</f>
        <v>0.1848</v>
      </c>
      <c r="AK339" s="0" t="n">
        <f aca="false">[1]Tables!L$14</f>
        <v>0</v>
      </c>
      <c r="AL339" s="0" t="n">
        <f aca="false">((B339+L339)/(1-AI339))-(B339+L339)</f>
        <v>0.000648298217179905</v>
      </c>
      <c r="AM339" s="0" t="n">
        <f aca="false">AJ339+AK339</f>
        <v>0.1848</v>
      </c>
      <c r="AO339" s="0" t="n">
        <f aca="false">[1]Tables!M$14</f>
        <v>-0.05</v>
      </c>
      <c r="AP339" s="0" t="n">
        <f aca="false">[1]Tables!N$14</f>
        <v>0.0782</v>
      </c>
      <c r="AQ339" s="0" t="n">
        <f aca="false">[1]Tables!O$14</f>
        <v>0.51</v>
      </c>
      <c r="AR339" s="0" t="n">
        <f aca="false">[1]Tables!P$14</f>
        <v>0.22</v>
      </c>
      <c r="AS339" s="0" t="n">
        <f aca="false">[1]Tables!Q$14</f>
        <v>0.011</v>
      </c>
      <c r="AT339" s="0" t="n">
        <f aca="false">(($B339+AO339)/(1-AP339))-($B339+AO339)</f>
        <v>-0.00424170101974399</v>
      </c>
      <c r="AU339" s="0" t="n">
        <f aca="false">AQ339+AR339+AS339</f>
        <v>0.741</v>
      </c>
      <c r="AW339" s="0" t="n">
        <f aca="false">[1]Tables!R$14</f>
        <v>0.0089</v>
      </c>
      <c r="AX339" s="0" t="n">
        <f aca="false">[1]Tables!S$14</f>
        <v>0.2176</v>
      </c>
      <c r="AY339" s="0" t="n">
        <f aca="false">[1]Tables!T$14</f>
        <v>0</v>
      </c>
      <c r="AZ339" s="0" t="n">
        <f aca="false">((B339+Z339)/(1-AW339))-(B339+Z339)</f>
        <v>0</v>
      </c>
      <c r="BA339" s="0" t="n">
        <f aca="false">AX339+AY339</f>
        <v>0.2176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1.265</v>
      </c>
      <c r="E340" s="0" t="n">
        <f aca="false">+[1]TETCO_TRANSCO!E340</f>
        <v>1.215</v>
      </c>
      <c r="F340" s="0" t="n">
        <f aca="false">+[1]TETCO_TRANSCO!F340</f>
        <v>0.05</v>
      </c>
      <c r="G340" s="0" t="n">
        <f aca="false">H340+I340</f>
        <v>1.535</v>
      </c>
      <c r="H340" s="0" t="n">
        <f aca="false">+E340</f>
        <v>1.215</v>
      </c>
      <c r="I340" s="0" t="n">
        <f aca="false">+F340+Q340</f>
        <v>0.32</v>
      </c>
      <c r="J340" s="0" t="n">
        <f aca="false">K340+L340</f>
        <v>1.265</v>
      </c>
      <c r="K340" s="0" t="n">
        <f aca="false">E340</f>
        <v>1.215</v>
      </c>
      <c r="L340" s="0" t="n">
        <f aca="false">F340</f>
        <v>0.05</v>
      </c>
      <c r="M340" s="0" t="n">
        <f aca="false">N340+O340</f>
        <v>1.535</v>
      </c>
      <c r="N340" s="0" t="n">
        <f aca="false">H340</f>
        <v>1.215</v>
      </c>
      <c r="O340" s="0" t="n">
        <f aca="false">I340</f>
        <v>0.32</v>
      </c>
      <c r="Q340" s="0" t="n">
        <f aca="false">VLOOKUP(MONTH(A340),tblMthAdj,2,FALSE())</f>
        <v>0.27</v>
      </c>
      <c r="AA340" s="0" t="n">
        <f aca="false">[1]Tables!E$3</f>
        <v>-0.05</v>
      </c>
      <c r="AB340" s="0" t="n">
        <f aca="false">[1]Tables!F$3</f>
        <v>0.0699</v>
      </c>
      <c r="AC340" s="0" t="n">
        <f aca="false">[1]Tables!G$3</f>
        <v>0.41</v>
      </c>
      <c r="AD340" s="0" t="n">
        <f aca="false">[1]Tables!H$3</f>
        <v>0.185</v>
      </c>
      <c r="AE340" s="0" t="n">
        <f aca="false">[1]Tables!I$3</f>
        <v>0.011</v>
      </c>
      <c r="AF340" s="0" t="n">
        <f aca="false">((B340+AA340)/(1-AB340))-(B340+AA340)</f>
        <v>-0.00375766046661649</v>
      </c>
      <c r="AG340" s="0" t="n">
        <f aca="false">AC340+AD340+AE340</f>
        <v>0.606</v>
      </c>
      <c r="AI340" s="0" t="n">
        <f aca="false">[1]Tables!J$3</f>
        <v>0.0128</v>
      </c>
      <c r="AJ340" s="0" t="n">
        <f aca="false">[1]Tables!K$3</f>
        <v>0.1848</v>
      </c>
      <c r="AK340" s="0" t="n">
        <f aca="false">[1]Tables!L$3</f>
        <v>0</v>
      </c>
      <c r="AL340" s="0" t="n">
        <f aca="false">((B340+L340)/(1-AI340))-(B340+L340)</f>
        <v>0.000648298217179905</v>
      </c>
      <c r="AM340" s="0" t="n">
        <f aca="false">AJ340+AK340</f>
        <v>0.1848</v>
      </c>
      <c r="AO340" s="0" t="n">
        <f aca="false">[1]Tables!M$3</f>
        <v>-0.05</v>
      </c>
      <c r="AP340" s="0" t="n">
        <f aca="false">[1]Tables!N$3</f>
        <v>0.0782</v>
      </c>
      <c r="AQ340" s="0" t="n">
        <f aca="false">[1]Tables!O$3</f>
        <v>0.51</v>
      </c>
      <c r="AR340" s="0" t="n">
        <f aca="false">[1]Tables!P$3</f>
        <v>0.22</v>
      </c>
      <c r="AS340" s="0" t="n">
        <f aca="false">[1]Tables!Q$3</f>
        <v>0.011</v>
      </c>
      <c r="AT340" s="0" t="n">
        <f aca="false">(($B340+AO340)/(1-AP340))-($B340+AO340)</f>
        <v>-0.00424170101974399</v>
      </c>
      <c r="AU340" s="0" t="n">
        <f aca="false">AQ340+AR340+AS340</f>
        <v>0.741</v>
      </c>
      <c r="AW340" s="0" t="n">
        <f aca="false">[1]Tables!R$3</f>
        <v>0.0089</v>
      </c>
      <c r="AX340" s="0" t="n">
        <f aca="false">[1]Tables!S$3</f>
        <v>0.2176</v>
      </c>
      <c r="AY340" s="0" t="n">
        <f aca="false">[1]Tables!T$3</f>
        <v>0</v>
      </c>
      <c r="AZ340" s="0" t="n">
        <f aca="false">((B340+Z340)/(1-AW340))-(B340+Z340)</f>
        <v>0</v>
      </c>
      <c r="BA340" s="0" t="n">
        <f aca="false">AX340+AY340</f>
        <v>0.2176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1.265</v>
      </c>
      <c r="E341" s="0" t="n">
        <f aca="false">+[1]TETCO_TRANSCO!E341</f>
        <v>1.215</v>
      </c>
      <c r="F341" s="0" t="n">
        <f aca="false">+[1]TETCO_TRANSCO!F341</f>
        <v>0.05</v>
      </c>
      <c r="G341" s="0" t="n">
        <f aca="false">H341+I341</f>
        <v>1.535</v>
      </c>
      <c r="H341" s="0" t="n">
        <f aca="false">+E341</f>
        <v>1.215</v>
      </c>
      <c r="I341" s="0" t="n">
        <f aca="false">+F341+Q341</f>
        <v>0.32</v>
      </c>
      <c r="J341" s="0" t="n">
        <f aca="false">K341+L341</f>
        <v>1.265</v>
      </c>
      <c r="K341" s="0" t="n">
        <f aca="false">E341</f>
        <v>1.215</v>
      </c>
      <c r="L341" s="0" t="n">
        <f aca="false">F341</f>
        <v>0.05</v>
      </c>
      <c r="M341" s="0" t="n">
        <f aca="false">N341+O341</f>
        <v>1.535</v>
      </c>
      <c r="N341" s="0" t="n">
        <f aca="false">H341</f>
        <v>1.215</v>
      </c>
      <c r="O341" s="0" t="n">
        <f aca="false">I341</f>
        <v>0.32</v>
      </c>
      <c r="Q341" s="0" t="n">
        <f aca="false">VLOOKUP(MONTH(A341),tblMthAdj,2,FALSE())</f>
        <v>0.27</v>
      </c>
      <c r="AA341" s="0" t="n">
        <f aca="false">[1]Tables!E$4</f>
        <v>-0.05</v>
      </c>
      <c r="AB341" s="0" t="n">
        <f aca="false">[1]Tables!F$4</f>
        <v>0.0699</v>
      </c>
      <c r="AC341" s="0" t="n">
        <f aca="false">[1]Tables!G$4</f>
        <v>0.41</v>
      </c>
      <c r="AD341" s="0" t="n">
        <f aca="false">[1]Tables!H$4</f>
        <v>0.185</v>
      </c>
      <c r="AE341" s="0" t="n">
        <f aca="false">[1]Tables!I$4</f>
        <v>0.011</v>
      </c>
      <c r="AF341" s="0" t="n">
        <f aca="false">((B341+AA341)/(1-AB341))-(B341+AA341)</f>
        <v>-0.00375766046661649</v>
      </c>
      <c r="AG341" s="0" t="n">
        <f aca="false">AC341+AD341+AE341</f>
        <v>0.606</v>
      </c>
      <c r="AI341" s="0" t="n">
        <f aca="false">[1]Tables!J$4</f>
        <v>0.0128</v>
      </c>
      <c r="AJ341" s="0" t="n">
        <f aca="false">[1]Tables!K$4</f>
        <v>0.1848</v>
      </c>
      <c r="AK341" s="0" t="n">
        <f aca="false">[1]Tables!L$4</f>
        <v>0</v>
      </c>
      <c r="AL341" s="0" t="n">
        <f aca="false">((B341+L341)/(1-AI341))-(B341+L341)</f>
        <v>0.000648298217179905</v>
      </c>
      <c r="AM341" s="0" t="n">
        <f aca="false">AJ341+AK341</f>
        <v>0.1848</v>
      </c>
      <c r="AO341" s="0" t="n">
        <f aca="false">[1]Tables!M$4</f>
        <v>-0.05</v>
      </c>
      <c r="AP341" s="0" t="n">
        <f aca="false">[1]Tables!N$4</f>
        <v>0.0782</v>
      </c>
      <c r="AQ341" s="0" t="n">
        <f aca="false">[1]Tables!O$4</f>
        <v>0.51</v>
      </c>
      <c r="AR341" s="0" t="n">
        <f aca="false">[1]Tables!P$4</f>
        <v>0.22</v>
      </c>
      <c r="AS341" s="0" t="n">
        <f aca="false">[1]Tables!Q$4</f>
        <v>0.011</v>
      </c>
      <c r="AT341" s="0" t="n">
        <f aca="false">(($B341+AO341)/(1-AP341))-($B341+AO341)</f>
        <v>-0.00424170101974399</v>
      </c>
      <c r="AU341" s="0" t="n">
        <f aca="false">AQ341+AR341+AS341</f>
        <v>0.741</v>
      </c>
      <c r="AW341" s="0" t="n">
        <f aca="false">[1]Tables!R$4</f>
        <v>0.0089</v>
      </c>
      <c r="AX341" s="0" t="n">
        <f aca="false">[1]Tables!S$4</f>
        <v>0.2176</v>
      </c>
      <c r="AY341" s="0" t="n">
        <f aca="false">[1]Tables!T$4</f>
        <v>0</v>
      </c>
      <c r="AZ341" s="0" t="n">
        <f aca="false">((B341+Z341)/(1-AW341))-(B341+Z341)</f>
        <v>0</v>
      </c>
      <c r="BA341" s="0" t="n">
        <f aca="false">AX341+AY341</f>
        <v>0.2176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0.705</v>
      </c>
      <c r="E342" s="0" t="n">
        <f aca="false">+[1]TETCO_TRANSCO!E342</f>
        <v>0.655</v>
      </c>
      <c r="F342" s="0" t="n">
        <f aca="false">+[1]TETCO_TRANSCO!F342</f>
        <v>0.05</v>
      </c>
      <c r="G342" s="0" t="n">
        <f aca="false">H342+I342</f>
        <v>0.805</v>
      </c>
      <c r="H342" s="0" t="n">
        <f aca="false">+E342</f>
        <v>0.655</v>
      </c>
      <c r="I342" s="0" t="n">
        <f aca="false">+F342+Q342</f>
        <v>0.15</v>
      </c>
      <c r="J342" s="0" t="n">
        <f aca="false">K342+L342</f>
        <v>0.705</v>
      </c>
      <c r="K342" s="0" t="n">
        <f aca="false">E342</f>
        <v>0.655</v>
      </c>
      <c r="L342" s="0" t="n">
        <f aca="false">F342</f>
        <v>0.05</v>
      </c>
      <c r="M342" s="0" t="n">
        <f aca="false">N342+O342</f>
        <v>0.805</v>
      </c>
      <c r="N342" s="0" t="n">
        <f aca="false">H342</f>
        <v>0.655</v>
      </c>
      <c r="O342" s="0" t="n">
        <f aca="false">I342</f>
        <v>0.15</v>
      </c>
      <c r="Q342" s="0" t="n">
        <f aca="false">VLOOKUP(MONTH(A342),tblMthAdj,2,FALSE())</f>
        <v>0.1</v>
      </c>
      <c r="AA342" s="0" t="n">
        <f aca="false">[1]Tables!E$5</f>
        <v>-0.05</v>
      </c>
      <c r="AB342" s="0" t="n">
        <f aca="false">[1]Tables!F$5</f>
        <v>0.0699</v>
      </c>
      <c r="AC342" s="0" t="n">
        <f aca="false">[1]Tables!G$5</f>
        <v>0.41</v>
      </c>
      <c r="AD342" s="0" t="n">
        <f aca="false">[1]Tables!H$5</f>
        <v>0.185</v>
      </c>
      <c r="AE342" s="0" t="n">
        <f aca="false">[1]Tables!I$5</f>
        <v>0.011</v>
      </c>
      <c r="AF342" s="0" t="n">
        <f aca="false">((B342+AA342)/(1-AB342))-(B342+AA342)</f>
        <v>-0.00375766046661649</v>
      </c>
      <c r="AG342" s="0" t="n">
        <f aca="false">AC342+AD342+AE342</f>
        <v>0.606</v>
      </c>
      <c r="AI342" s="0" t="n">
        <f aca="false">[1]Tables!J$5</f>
        <v>0.0128</v>
      </c>
      <c r="AJ342" s="0" t="n">
        <f aca="false">[1]Tables!K$5</f>
        <v>0.1848</v>
      </c>
      <c r="AK342" s="0" t="n">
        <f aca="false">[1]Tables!L$5</f>
        <v>0</v>
      </c>
      <c r="AL342" s="0" t="n">
        <f aca="false">((B342+L342)/(1-AI342))-(B342+L342)</f>
        <v>0.000648298217179905</v>
      </c>
      <c r="AM342" s="0" t="n">
        <f aca="false">AJ342+AK342</f>
        <v>0.1848</v>
      </c>
      <c r="AO342" s="0" t="n">
        <f aca="false">[1]Tables!M$5</f>
        <v>-0.05</v>
      </c>
      <c r="AP342" s="0" t="n">
        <f aca="false">[1]Tables!N$5</f>
        <v>0.0782</v>
      </c>
      <c r="AQ342" s="0" t="n">
        <f aca="false">[1]Tables!O$5</f>
        <v>0.51</v>
      </c>
      <c r="AR342" s="0" t="n">
        <f aca="false">[1]Tables!P$5</f>
        <v>0.22</v>
      </c>
      <c r="AS342" s="0" t="n">
        <f aca="false">[1]Tables!Q$5</f>
        <v>0.011</v>
      </c>
      <c r="AT342" s="0" t="n">
        <f aca="false">(($B342+AO342)/(1-AP342))-($B342+AO342)</f>
        <v>-0.00424170101974399</v>
      </c>
      <c r="AU342" s="0" t="n">
        <f aca="false">AQ342+AR342+AS342</f>
        <v>0.741</v>
      </c>
      <c r="AW342" s="0" t="n">
        <f aca="false">[1]Tables!R$5</f>
        <v>0.0089</v>
      </c>
      <c r="AX342" s="0" t="n">
        <f aca="false">[1]Tables!S$5</f>
        <v>0.2176</v>
      </c>
      <c r="AY342" s="0" t="n">
        <f aca="false">[1]Tables!T$5</f>
        <v>0</v>
      </c>
      <c r="AZ342" s="0" t="n">
        <f aca="false">((B342+Z342)/(1-AW342))-(B342+Z342)</f>
        <v>0</v>
      </c>
      <c r="BA342" s="0" t="n">
        <f aca="false">AX342+AY342</f>
        <v>0.2176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0.455</v>
      </c>
      <c r="E343" s="0" t="n">
        <f aca="false">+[1]TETCO_TRANSCO!E343</f>
        <v>0.435</v>
      </c>
      <c r="F343" s="0" t="n">
        <f aca="false">+[1]TETCO_TRANSCO!F343</f>
        <v>0.02</v>
      </c>
      <c r="G343" s="0" t="n">
        <f aca="false">H343+I343</f>
        <v>0.485</v>
      </c>
      <c r="H343" s="0" t="n">
        <f aca="false">+E343</f>
        <v>0.435</v>
      </c>
      <c r="I343" s="0" t="n">
        <f aca="false">+F343+Q343</f>
        <v>0.05</v>
      </c>
      <c r="J343" s="0" t="n">
        <f aca="false">K343+L343</f>
        <v>0.455</v>
      </c>
      <c r="K343" s="0" t="n">
        <f aca="false">E343</f>
        <v>0.435</v>
      </c>
      <c r="L343" s="0" t="n">
        <f aca="false">F343</f>
        <v>0.02</v>
      </c>
      <c r="M343" s="0" t="n">
        <f aca="false">N343+O343</f>
        <v>0.485</v>
      </c>
      <c r="N343" s="0" t="n">
        <f aca="false">H343</f>
        <v>0.435</v>
      </c>
      <c r="O343" s="0" t="n">
        <f aca="false">I343</f>
        <v>0.05</v>
      </c>
      <c r="Q343" s="0" t="n">
        <f aca="false">VLOOKUP(MONTH(A343),tblMthAdj,2,FALSE())</f>
        <v>0.03</v>
      </c>
      <c r="AA343" s="0" t="n">
        <f aca="false">[1]Tables!E$6</f>
        <v>-0.07</v>
      </c>
      <c r="AB343" s="0" t="n">
        <f aca="false">[1]Tables!F$6</f>
        <v>0.0597</v>
      </c>
      <c r="AC343" s="0" t="n">
        <f aca="false">[1]Tables!G$6</f>
        <v>0.04</v>
      </c>
      <c r="AD343" s="0" t="n">
        <f aca="false">[1]Tables!H$6</f>
        <v>0.185</v>
      </c>
      <c r="AE343" s="0" t="n">
        <f aca="false">[1]Tables!I$6</f>
        <v>0.011</v>
      </c>
      <c r="AF343" s="0" t="n">
        <f aca="false">((B343+AA343)/(1-AB343))-(B343+AA343)</f>
        <v>-0.00444432627884718</v>
      </c>
      <c r="AG343" s="0" t="n">
        <f aca="false">AC343+AD343+AE343</f>
        <v>0.236</v>
      </c>
      <c r="AI343" s="0" t="n">
        <f aca="false">[1]Tables!J$6</f>
        <v>0</v>
      </c>
      <c r="AJ343" s="0" t="n">
        <f aca="false">[1]Tables!K$6</f>
        <v>0</v>
      </c>
      <c r="AK343" s="0" t="n">
        <f aca="false">[1]Tables!L$6</f>
        <v>0</v>
      </c>
      <c r="AL343" s="0" t="n">
        <f aca="false">((B343+L343)/(1-AI343))-(B343+L343)</f>
        <v>0</v>
      </c>
      <c r="AM343" s="0" t="n">
        <f aca="false">AJ343+AK343</f>
        <v>0</v>
      </c>
      <c r="AO343" s="0" t="n">
        <f aca="false">[1]Tables!M$6</f>
        <v>-0.07</v>
      </c>
      <c r="AP343" s="0" t="n">
        <f aca="false">[1]Tables!N$6</f>
        <v>0.0667</v>
      </c>
      <c r="AQ343" s="0" t="n">
        <f aca="false">[1]Tables!O$6</f>
        <v>0.04</v>
      </c>
      <c r="AR343" s="0" t="n">
        <f aca="false">[1]Tables!P$6</f>
        <v>0.22</v>
      </c>
      <c r="AS343" s="0" t="n">
        <f aca="false">[1]Tables!Q$6</f>
        <v>0.011</v>
      </c>
      <c r="AT343" s="0" t="n">
        <f aca="false">(($B343+AO343)/(1-AP343))-($B343+AO343)</f>
        <v>-0.00500267866709525</v>
      </c>
      <c r="AU343" s="0" t="n">
        <f aca="false">AQ343+AR343+AS343</f>
        <v>0.271</v>
      </c>
      <c r="AW343" s="0" t="n">
        <f aca="false">[1]Tables!R$6</f>
        <v>0</v>
      </c>
      <c r="AX343" s="0" t="n">
        <f aca="false">[1]Tables!S$6</f>
        <v>0</v>
      </c>
      <c r="AY343" s="0" t="n">
        <f aca="false">[1]Tables!T$6</f>
        <v>0</v>
      </c>
      <c r="AZ343" s="0" t="n">
        <f aca="false">((B343+Z343)/(1-AW343))-(B343+Z343)</f>
        <v>0</v>
      </c>
      <c r="BA343" s="0" t="n">
        <f aca="false">AX343+AY343</f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0.405</v>
      </c>
      <c r="E344" s="0" t="n">
        <f aca="false">+[1]TETCO_TRANSCO!E344</f>
        <v>0.385</v>
      </c>
      <c r="F344" s="0" t="n">
        <f aca="false">+[1]TETCO_TRANSCO!F344</f>
        <v>0.02</v>
      </c>
      <c r="G344" s="0" t="n">
        <f aca="false">H344+I344</f>
        <v>0.435</v>
      </c>
      <c r="H344" s="0" t="n">
        <f aca="false">+E344</f>
        <v>0.385</v>
      </c>
      <c r="I344" s="0" t="n">
        <f aca="false">+F344+Q344</f>
        <v>0.05</v>
      </c>
      <c r="J344" s="0" t="n">
        <f aca="false">K344+L344</f>
        <v>0.405</v>
      </c>
      <c r="K344" s="0" t="n">
        <f aca="false">E344</f>
        <v>0.385</v>
      </c>
      <c r="L344" s="0" t="n">
        <f aca="false">F344</f>
        <v>0.02</v>
      </c>
      <c r="M344" s="0" t="n">
        <f aca="false">N344+O344</f>
        <v>0.435</v>
      </c>
      <c r="N344" s="0" t="n">
        <f aca="false">H344</f>
        <v>0.385</v>
      </c>
      <c r="O344" s="0" t="n">
        <f aca="false">I344</f>
        <v>0.05</v>
      </c>
      <c r="Q344" s="0" t="n">
        <f aca="false">VLOOKUP(MONTH(A344),tblMthAdj,2,FALSE())</f>
        <v>0.03</v>
      </c>
      <c r="AA344" s="0" t="n">
        <f aca="false">[1]Tables!E$7</f>
        <v>-0.07</v>
      </c>
      <c r="AB344" s="0" t="n">
        <f aca="false">[1]Tables!F$7</f>
        <v>0.0597</v>
      </c>
      <c r="AC344" s="0" t="n">
        <f aca="false">[1]Tables!G$7</f>
        <v>0.02</v>
      </c>
      <c r="AD344" s="0" t="n">
        <f aca="false">[1]Tables!H$7</f>
        <v>0.185</v>
      </c>
      <c r="AE344" s="0" t="n">
        <f aca="false">[1]Tables!I$7</f>
        <v>0.011</v>
      </c>
      <c r="AF344" s="0" t="n">
        <f aca="false">((B344+AA344)/(1-AB344))-(B344+AA344)</f>
        <v>-0.00444432627884718</v>
      </c>
      <c r="AG344" s="0" t="n">
        <f aca="false">AC344+AD344+AE344</f>
        <v>0.216</v>
      </c>
      <c r="AI344" s="0" t="n">
        <f aca="false">[1]Tables!J$7</f>
        <v>0</v>
      </c>
      <c r="AJ344" s="0" t="n">
        <f aca="false">[1]Tables!K$7</f>
        <v>0</v>
      </c>
      <c r="AK344" s="0" t="n">
        <f aca="false">[1]Tables!L$7</f>
        <v>0</v>
      </c>
      <c r="AL344" s="0" t="n">
        <f aca="false">((B344+L344)/(1-AI344))-(B344+L344)</f>
        <v>0</v>
      </c>
      <c r="AM344" s="0" t="n">
        <f aca="false">AJ344+AK344</f>
        <v>0</v>
      </c>
      <c r="AO344" s="0" t="n">
        <f aca="false">[1]Tables!M$7</f>
        <v>-0.07</v>
      </c>
      <c r="AP344" s="0" t="n">
        <f aca="false">[1]Tables!N$7</f>
        <v>0.0667</v>
      </c>
      <c r="AQ344" s="0" t="n">
        <f aca="false">[1]Tables!O$7</f>
        <v>0.02</v>
      </c>
      <c r="AR344" s="0" t="n">
        <f aca="false">[1]Tables!P$7</f>
        <v>0.22</v>
      </c>
      <c r="AS344" s="0" t="n">
        <f aca="false">[1]Tables!Q$7</f>
        <v>0.011</v>
      </c>
      <c r="AT344" s="0" t="n">
        <f aca="false">(($B344+AO344)/(1-AP344))-($B344+AO344)</f>
        <v>-0.00500267866709525</v>
      </c>
      <c r="AU344" s="0" t="n">
        <f aca="false">AQ344+AR344+AS344</f>
        <v>0.251</v>
      </c>
      <c r="AW344" s="0" t="n">
        <f aca="false">[1]Tables!R$7</f>
        <v>0</v>
      </c>
      <c r="AX344" s="0" t="n">
        <f aca="false">[1]Tables!S$7</f>
        <v>0</v>
      </c>
      <c r="AY344" s="0" t="n">
        <f aca="false">[1]Tables!T$7</f>
        <v>0</v>
      </c>
      <c r="AZ344" s="0" t="n">
        <f aca="false">((B344+Z344)/(1-AW344))-(B344+Z344)</f>
        <v>0</v>
      </c>
      <c r="BA344" s="0" t="n">
        <f aca="false">AX344+AY344</f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0.405</v>
      </c>
      <c r="E345" s="0" t="n">
        <f aca="false">+[1]TETCO_TRANSCO!E345</f>
        <v>0.385</v>
      </c>
      <c r="F345" s="0" t="n">
        <f aca="false">+[1]TETCO_TRANSCO!F345</f>
        <v>0.02</v>
      </c>
      <c r="G345" s="0" t="n">
        <f aca="false">H345+I345</f>
        <v>0.445</v>
      </c>
      <c r="H345" s="0" t="n">
        <f aca="false">+E345</f>
        <v>0.385</v>
      </c>
      <c r="I345" s="0" t="n">
        <f aca="false">+F345+Q345</f>
        <v>0.06</v>
      </c>
      <c r="J345" s="0" t="n">
        <f aca="false">K345+L345</f>
        <v>0.405</v>
      </c>
      <c r="K345" s="0" t="n">
        <f aca="false">E345</f>
        <v>0.385</v>
      </c>
      <c r="L345" s="0" t="n">
        <f aca="false">F345</f>
        <v>0.02</v>
      </c>
      <c r="M345" s="0" t="n">
        <f aca="false">N345+O345</f>
        <v>0.445</v>
      </c>
      <c r="N345" s="0" t="n">
        <f aca="false">H345</f>
        <v>0.385</v>
      </c>
      <c r="O345" s="0" t="n">
        <f aca="false">I345</f>
        <v>0.06</v>
      </c>
      <c r="Q345" s="0" t="n">
        <f aca="false">VLOOKUP(MONTH(A345),tblMthAdj,2,FALSE())</f>
        <v>0.04</v>
      </c>
      <c r="AA345" s="0" t="n">
        <f aca="false">[1]Tables!E$8</f>
        <v>-0.07</v>
      </c>
      <c r="AB345" s="0" t="n">
        <f aca="false">[1]Tables!F$8</f>
        <v>0.0597</v>
      </c>
      <c r="AC345" s="0" t="n">
        <f aca="false">[1]Tables!G$8</f>
        <v>0.02</v>
      </c>
      <c r="AD345" s="0" t="n">
        <f aca="false">[1]Tables!H$8</f>
        <v>0.185</v>
      </c>
      <c r="AE345" s="0" t="n">
        <f aca="false">[1]Tables!I$8</f>
        <v>0.011</v>
      </c>
      <c r="AF345" s="0" t="n">
        <f aca="false">((B345+AA345)/(1-AB345))-(B345+AA345)</f>
        <v>-0.00444432627884718</v>
      </c>
      <c r="AG345" s="0" t="n">
        <f aca="false">AC345+AD345+AE345</f>
        <v>0.216</v>
      </c>
      <c r="AI345" s="0" t="n">
        <f aca="false">[1]Tables!J$8</f>
        <v>0</v>
      </c>
      <c r="AJ345" s="0" t="n">
        <f aca="false">[1]Tables!K$8</f>
        <v>0</v>
      </c>
      <c r="AK345" s="0" t="n">
        <f aca="false">[1]Tables!L$8</f>
        <v>0</v>
      </c>
      <c r="AL345" s="0" t="n">
        <f aca="false">((B345+L345)/(1-AI345))-(B345+L345)</f>
        <v>0</v>
      </c>
      <c r="AM345" s="0" t="n">
        <f aca="false">AJ345+AK345</f>
        <v>0</v>
      </c>
      <c r="AO345" s="0" t="n">
        <f aca="false">[1]Tables!M$8</f>
        <v>-0.07</v>
      </c>
      <c r="AP345" s="0" t="n">
        <f aca="false">[1]Tables!N$8</f>
        <v>0.0667</v>
      </c>
      <c r="AQ345" s="0" t="n">
        <f aca="false">[1]Tables!O$8</f>
        <v>0.02</v>
      </c>
      <c r="AR345" s="0" t="n">
        <f aca="false">[1]Tables!P$8</f>
        <v>0.22</v>
      </c>
      <c r="AS345" s="0" t="n">
        <f aca="false">[1]Tables!Q$8</f>
        <v>0.011</v>
      </c>
      <c r="AT345" s="0" t="n">
        <f aca="false">(($B345+AO345)/(1-AP345))-($B345+AO345)</f>
        <v>-0.00500267866709525</v>
      </c>
      <c r="AU345" s="0" t="n">
        <f aca="false">AQ345+AR345+AS345</f>
        <v>0.251</v>
      </c>
      <c r="AW345" s="0" t="n">
        <f aca="false">[1]Tables!R$8</f>
        <v>0</v>
      </c>
      <c r="AX345" s="0" t="n">
        <f aca="false">[1]Tables!S$8</f>
        <v>0</v>
      </c>
      <c r="AY345" s="0" t="n">
        <f aca="false">[1]Tables!T$8</f>
        <v>0</v>
      </c>
      <c r="AZ345" s="0" t="n">
        <f aca="false">((B345+Z345)/(1-AW345))-(B345+Z345)</f>
        <v>0</v>
      </c>
      <c r="BA345" s="0" t="n">
        <f aca="false">AX345+AY345</f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0.4175</v>
      </c>
      <c r="E346" s="0" t="n">
        <f aca="false">+[1]TETCO_TRANSCO!E346</f>
        <v>0.3975</v>
      </c>
      <c r="F346" s="0" t="n">
        <f aca="false">+[1]TETCO_TRANSCO!F346</f>
        <v>0.02</v>
      </c>
      <c r="G346" s="0" t="n">
        <f aca="false">H346+I346</f>
        <v>0.4675</v>
      </c>
      <c r="H346" s="0" t="n">
        <f aca="false">+E346</f>
        <v>0.3975</v>
      </c>
      <c r="I346" s="0" t="n">
        <f aca="false">+F346+Q346</f>
        <v>0.07</v>
      </c>
      <c r="J346" s="0" t="n">
        <f aca="false">K346+L346</f>
        <v>0.4175</v>
      </c>
      <c r="K346" s="0" t="n">
        <f aca="false">E346</f>
        <v>0.3975</v>
      </c>
      <c r="L346" s="0" t="n">
        <f aca="false">F346</f>
        <v>0.02</v>
      </c>
      <c r="M346" s="0" t="n">
        <f aca="false">N346+O346</f>
        <v>0.4675</v>
      </c>
      <c r="N346" s="0" t="n">
        <f aca="false">H346</f>
        <v>0.3975</v>
      </c>
      <c r="O346" s="0" t="n">
        <f aca="false">I346</f>
        <v>0.07</v>
      </c>
      <c r="Q346" s="0" t="n">
        <f aca="false">VLOOKUP(MONTH(A346),tblMthAdj,2,FALSE())</f>
        <v>0.05</v>
      </c>
      <c r="AA346" s="0" t="n">
        <f aca="false">[1]Tables!E$9</f>
        <v>-0.07</v>
      </c>
      <c r="AB346" s="0" t="n">
        <f aca="false">[1]Tables!F$9</f>
        <v>0.0597</v>
      </c>
      <c r="AC346" s="0" t="n">
        <f aca="false">[1]Tables!G$9</f>
        <v>0.02</v>
      </c>
      <c r="AD346" s="0" t="n">
        <f aca="false">[1]Tables!H$9</f>
        <v>0.185</v>
      </c>
      <c r="AE346" s="0" t="n">
        <f aca="false">[1]Tables!I$9</f>
        <v>0.011</v>
      </c>
      <c r="AF346" s="0" t="n">
        <f aca="false">((B346+AA346)/(1-AB346))-(B346+AA346)</f>
        <v>-0.00444432627884718</v>
      </c>
      <c r="AG346" s="0" t="n">
        <f aca="false">AC346+AD346+AE346</f>
        <v>0.216</v>
      </c>
      <c r="AI346" s="0" t="n">
        <f aca="false">[1]Tables!J$9</f>
        <v>0</v>
      </c>
      <c r="AJ346" s="0" t="n">
        <f aca="false">[1]Tables!K$9</f>
        <v>0</v>
      </c>
      <c r="AK346" s="0" t="n">
        <f aca="false">[1]Tables!L$9</f>
        <v>0</v>
      </c>
      <c r="AL346" s="0" t="n">
        <f aca="false">((B346+L346)/(1-AI346))-(B346+L346)</f>
        <v>0</v>
      </c>
      <c r="AM346" s="0" t="n">
        <f aca="false">AJ346+AK346</f>
        <v>0</v>
      </c>
      <c r="AO346" s="0" t="n">
        <f aca="false">[1]Tables!M$9</f>
        <v>-0.07</v>
      </c>
      <c r="AP346" s="0" t="n">
        <f aca="false">[1]Tables!N$9</f>
        <v>0.0667</v>
      </c>
      <c r="AQ346" s="0" t="n">
        <f aca="false">[1]Tables!O$9</f>
        <v>0.02</v>
      </c>
      <c r="AR346" s="0" t="n">
        <f aca="false">[1]Tables!P$9</f>
        <v>0.22</v>
      </c>
      <c r="AS346" s="0" t="n">
        <f aca="false">[1]Tables!Q$9</f>
        <v>0.011</v>
      </c>
      <c r="AT346" s="0" t="n">
        <f aca="false">(($B346+AO346)/(1-AP346))-($B346+AO346)</f>
        <v>-0.00500267866709525</v>
      </c>
      <c r="AU346" s="0" t="n">
        <f aca="false">AQ346+AR346+AS346</f>
        <v>0.251</v>
      </c>
      <c r="AW346" s="0" t="n">
        <f aca="false">[1]Tables!R$9</f>
        <v>0</v>
      </c>
      <c r="AX346" s="0" t="n">
        <f aca="false">[1]Tables!S$9</f>
        <v>0</v>
      </c>
      <c r="AY346" s="0" t="n">
        <f aca="false">[1]Tables!T$9</f>
        <v>0</v>
      </c>
      <c r="AZ346" s="0" t="n">
        <f aca="false">((B346+Z346)/(1-AW346))-(B346+Z346)</f>
        <v>0</v>
      </c>
      <c r="BA346" s="0" t="n">
        <f aca="false">AX346+AY346</f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0.42</v>
      </c>
      <c r="E347" s="0" t="n">
        <f aca="false">+[1]TETCO_TRANSCO!E347</f>
        <v>0.4</v>
      </c>
      <c r="F347" s="0" t="n">
        <f aca="false">+[1]TETCO_TRANSCO!F347</f>
        <v>0.02</v>
      </c>
      <c r="G347" s="0" t="n">
        <f aca="false">H347+I347</f>
        <v>0.47</v>
      </c>
      <c r="H347" s="0" t="n">
        <f aca="false">+E347</f>
        <v>0.4</v>
      </c>
      <c r="I347" s="0" t="n">
        <f aca="false">+F347+Q347</f>
        <v>0.07</v>
      </c>
      <c r="J347" s="0" t="n">
        <f aca="false">K347+L347</f>
        <v>0.42</v>
      </c>
      <c r="K347" s="0" t="n">
        <f aca="false">E347</f>
        <v>0.4</v>
      </c>
      <c r="L347" s="0" t="n">
        <f aca="false">F347</f>
        <v>0.02</v>
      </c>
      <c r="M347" s="0" t="n">
        <f aca="false">N347+O347</f>
        <v>0.47</v>
      </c>
      <c r="N347" s="0" t="n">
        <f aca="false">H347</f>
        <v>0.4</v>
      </c>
      <c r="O347" s="0" t="n">
        <f aca="false">I347</f>
        <v>0.07</v>
      </c>
      <c r="Q347" s="0" t="n">
        <f aca="false">VLOOKUP(MONTH(A347),tblMthAdj,2,FALSE())</f>
        <v>0.05</v>
      </c>
      <c r="AA347" s="0" t="n">
        <f aca="false">[1]Tables!E$10</f>
        <v>-0.07</v>
      </c>
      <c r="AB347" s="0" t="n">
        <f aca="false">[1]Tables!F$10</f>
        <v>0.0597</v>
      </c>
      <c r="AC347" s="0" t="n">
        <f aca="false">[1]Tables!G$10</f>
        <v>0.02</v>
      </c>
      <c r="AD347" s="0" t="n">
        <f aca="false">[1]Tables!H$10</f>
        <v>0.185</v>
      </c>
      <c r="AE347" s="0" t="n">
        <f aca="false">[1]Tables!I$10</f>
        <v>0.011</v>
      </c>
      <c r="AF347" s="0" t="n">
        <f aca="false">((B347+AA347)/(1-AB347))-(B347+AA347)</f>
        <v>-0.00444432627884718</v>
      </c>
      <c r="AG347" s="0" t="n">
        <f aca="false">AC347+AD347+AE347</f>
        <v>0.216</v>
      </c>
      <c r="AI347" s="0" t="n">
        <f aca="false">[1]Tables!J$10</f>
        <v>0</v>
      </c>
      <c r="AJ347" s="0" t="n">
        <f aca="false">[1]Tables!K$10</f>
        <v>0</v>
      </c>
      <c r="AK347" s="0" t="n">
        <f aca="false">[1]Tables!L$10</f>
        <v>0</v>
      </c>
      <c r="AL347" s="0" t="n">
        <f aca="false">((B347+L347)/(1-AI347))-(B347+L347)</f>
        <v>0</v>
      </c>
      <c r="AM347" s="0" t="n">
        <f aca="false">AJ347+AK347</f>
        <v>0</v>
      </c>
      <c r="AO347" s="0" t="n">
        <f aca="false">[1]Tables!M$10</f>
        <v>-0.07</v>
      </c>
      <c r="AP347" s="0" t="n">
        <f aca="false">[1]Tables!N$10</f>
        <v>0.0667</v>
      </c>
      <c r="AQ347" s="0" t="n">
        <f aca="false">[1]Tables!O$10</f>
        <v>0.02</v>
      </c>
      <c r="AR347" s="0" t="n">
        <f aca="false">[1]Tables!P$10</f>
        <v>0.22</v>
      </c>
      <c r="AS347" s="0" t="n">
        <f aca="false">[1]Tables!Q$10</f>
        <v>0.011</v>
      </c>
      <c r="AT347" s="0" t="n">
        <f aca="false">(($B347+AO347)/(1-AP347))-($B347+AO347)</f>
        <v>-0.00500267866709525</v>
      </c>
      <c r="AU347" s="0" t="n">
        <f aca="false">AQ347+AR347+AS347</f>
        <v>0.251</v>
      </c>
      <c r="AW347" s="0" t="n">
        <f aca="false">[1]Tables!R$10</f>
        <v>0</v>
      </c>
      <c r="AX347" s="0" t="n">
        <f aca="false">[1]Tables!S$10</f>
        <v>0</v>
      </c>
      <c r="AY347" s="0" t="n">
        <f aca="false">[1]Tables!T$10</f>
        <v>0</v>
      </c>
      <c r="AZ347" s="0" t="n">
        <f aca="false">((B347+Z347)/(1-AW347))-(B347+Z347)</f>
        <v>0</v>
      </c>
      <c r="BA347" s="0" t="n">
        <f aca="false">AX347+AY347</f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0.4175</v>
      </c>
      <c r="E348" s="0" t="n">
        <f aca="false">+[1]TETCO_TRANSCO!E348</f>
        <v>0.3975</v>
      </c>
      <c r="F348" s="0" t="n">
        <f aca="false">+[1]TETCO_TRANSCO!F348</f>
        <v>0.02</v>
      </c>
      <c r="G348" s="0" t="n">
        <f aca="false">H348+I348</f>
        <v>0.4475</v>
      </c>
      <c r="H348" s="0" t="n">
        <f aca="false">+E348</f>
        <v>0.3975</v>
      </c>
      <c r="I348" s="0" t="n">
        <f aca="false">+F348+Q348</f>
        <v>0.05</v>
      </c>
      <c r="J348" s="0" t="n">
        <f aca="false">K348+L348</f>
        <v>0.4175</v>
      </c>
      <c r="K348" s="0" t="n">
        <f aca="false">E348</f>
        <v>0.3975</v>
      </c>
      <c r="L348" s="0" t="n">
        <f aca="false">F348</f>
        <v>0.02</v>
      </c>
      <c r="M348" s="0" t="n">
        <f aca="false">N348+O348</f>
        <v>0.4475</v>
      </c>
      <c r="N348" s="0" t="n">
        <f aca="false">H348</f>
        <v>0.3975</v>
      </c>
      <c r="O348" s="0" t="n">
        <f aca="false">I348</f>
        <v>0.05</v>
      </c>
      <c r="Q348" s="0" t="n">
        <f aca="false">VLOOKUP(MONTH(A348),tblMthAdj,2,FALSE())</f>
        <v>0.03</v>
      </c>
      <c r="AA348" s="0" t="n">
        <f aca="false">[1]Tables!E$11</f>
        <v>-0.07</v>
      </c>
      <c r="AB348" s="0" t="n">
        <f aca="false">[1]Tables!F$11</f>
        <v>0.0597</v>
      </c>
      <c r="AC348" s="0" t="n">
        <f aca="false">[1]Tables!G$11</f>
        <v>0.02</v>
      </c>
      <c r="AD348" s="0" t="n">
        <f aca="false">[1]Tables!H$11</f>
        <v>0.185</v>
      </c>
      <c r="AE348" s="0" t="n">
        <f aca="false">[1]Tables!I$11</f>
        <v>0.011</v>
      </c>
      <c r="AF348" s="0" t="n">
        <f aca="false">((B348+AA348)/(1-AB348))-(B348+AA348)</f>
        <v>-0.00444432627884718</v>
      </c>
      <c r="AG348" s="0" t="n">
        <f aca="false">AC348+AD348+AE348</f>
        <v>0.216</v>
      </c>
      <c r="AI348" s="0" t="n">
        <f aca="false">[1]Tables!J$11</f>
        <v>0</v>
      </c>
      <c r="AJ348" s="0" t="n">
        <f aca="false">[1]Tables!K$11</f>
        <v>0</v>
      </c>
      <c r="AK348" s="0" t="n">
        <f aca="false">[1]Tables!L$11</f>
        <v>0</v>
      </c>
      <c r="AL348" s="0" t="n">
        <f aca="false">((B348+L348)/(1-AI348))-(B348+L348)</f>
        <v>0</v>
      </c>
      <c r="AM348" s="0" t="n">
        <f aca="false">AJ348+AK348</f>
        <v>0</v>
      </c>
      <c r="AO348" s="0" t="n">
        <f aca="false">[1]Tables!M$11</f>
        <v>-0.07</v>
      </c>
      <c r="AP348" s="0" t="n">
        <f aca="false">[1]Tables!N$11</f>
        <v>0.0667</v>
      </c>
      <c r="AQ348" s="0" t="n">
        <f aca="false">[1]Tables!O$11</f>
        <v>0.02</v>
      </c>
      <c r="AR348" s="0" t="n">
        <f aca="false">[1]Tables!P$11</f>
        <v>0.22</v>
      </c>
      <c r="AS348" s="0" t="n">
        <f aca="false">[1]Tables!Q$11</f>
        <v>0.011</v>
      </c>
      <c r="AT348" s="0" t="n">
        <f aca="false">(($B348+AO348)/(1-AP348))-($B348+AO348)</f>
        <v>-0.00500267866709525</v>
      </c>
      <c r="AU348" s="0" t="n">
        <f aca="false">AQ348+AR348+AS348</f>
        <v>0.251</v>
      </c>
      <c r="AW348" s="0" t="n">
        <f aca="false">[1]Tables!R$11</f>
        <v>0</v>
      </c>
      <c r="AX348" s="0" t="n">
        <f aca="false">[1]Tables!S$11</f>
        <v>0</v>
      </c>
      <c r="AY348" s="0" t="n">
        <f aca="false">[1]Tables!T$11</f>
        <v>0</v>
      </c>
      <c r="AZ348" s="0" t="n">
        <f aca="false">((B348+Z348)/(1-AW348))-(B348+Z348)</f>
        <v>0</v>
      </c>
      <c r="BA348" s="0" t="n">
        <f aca="false">AX348+AY348</f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0.42</v>
      </c>
      <c r="E349" s="0" t="n">
        <f aca="false">+[1]TETCO_TRANSCO!E349</f>
        <v>0.4</v>
      </c>
      <c r="F349" s="0" t="n">
        <f aca="false">+[1]TETCO_TRANSCO!F349</f>
        <v>0.02</v>
      </c>
      <c r="G349" s="0" t="n">
        <f aca="false">H349+I349</f>
        <v>0.45</v>
      </c>
      <c r="H349" s="0" t="n">
        <f aca="false">+E349</f>
        <v>0.4</v>
      </c>
      <c r="I349" s="0" t="n">
        <f aca="false">+F349+Q349</f>
        <v>0.05</v>
      </c>
      <c r="J349" s="0" t="n">
        <f aca="false">K349+L349</f>
        <v>0.42</v>
      </c>
      <c r="K349" s="0" t="n">
        <f aca="false">E349</f>
        <v>0.4</v>
      </c>
      <c r="L349" s="0" t="n">
        <f aca="false">F349</f>
        <v>0.02</v>
      </c>
      <c r="M349" s="0" t="n">
        <f aca="false">N349+O349</f>
        <v>0.45</v>
      </c>
      <c r="N349" s="0" t="n">
        <f aca="false">H349</f>
        <v>0.4</v>
      </c>
      <c r="O349" s="0" t="n">
        <f aca="false">I349</f>
        <v>0.05</v>
      </c>
      <c r="Q349" s="0" t="n">
        <f aca="false">VLOOKUP(MONTH(A349),tblMthAdj,2,FALSE())</f>
        <v>0.03</v>
      </c>
      <c r="AA349" s="0" t="n">
        <f aca="false">[1]Tables!E$12</f>
        <v>-0.07</v>
      </c>
      <c r="AB349" s="0" t="n">
        <f aca="false">[1]Tables!F$12</f>
        <v>0.0597</v>
      </c>
      <c r="AC349" s="0" t="n">
        <f aca="false">[1]Tables!G$12</f>
        <v>0.04</v>
      </c>
      <c r="AD349" s="0" t="n">
        <f aca="false">[1]Tables!H$12</f>
        <v>0.185</v>
      </c>
      <c r="AE349" s="0" t="n">
        <f aca="false">[1]Tables!I$12</f>
        <v>0.011</v>
      </c>
      <c r="AF349" s="0" t="n">
        <f aca="false">((B349+AA349)/(1-AB349))-(B349+AA349)</f>
        <v>-0.00444432627884718</v>
      </c>
      <c r="AG349" s="0" t="n">
        <f aca="false">AC349+AD349+AE349</f>
        <v>0.236</v>
      </c>
      <c r="AI349" s="0" t="n">
        <f aca="false">[1]Tables!J$12</f>
        <v>0</v>
      </c>
      <c r="AJ349" s="0" t="n">
        <f aca="false">[1]Tables!K$12</f>
        <v>0</v>
      </c>
      <c r="AK349" s="0" t="n">
        <f aca="false">[1]Tables!L$12</f>
        <v>0</v>
      </c>
      <c r="AL349" s="0" t="n">
        <f aca="false">((B349+L349)/(1-AI349))-(B349+L349)</f>
        <v>0</v>
      </c>
      <c r="AM349" s="0" t="n">
        <f aca="false">AJ349+AK349</f>
        <v>0</v>
      </c>
      <c r="AO349" s="0" t="n">
        <f aca="false">[1]Tables!M$12</f>
        <v>-0.07</v>
      </c>
      <c r="AP349" s="0" t="n">
        <f aca="false">[1]Tables!N$12</f>
        <v>0.0667</v>
      </c>
      <c r="AQ349" s="0" t="n">
        <f aca="false">[1]Tables!O$12</f>
        <v>0.04</v>
      </c>
      <c r="AR349" s="0" t="n">
        <f aca="false">[1]Tables!P$12</f>
        <v>0.22</v>
      </c>
      <c r="AS349" s="0" t="n">
        <f aca="false">[1]Tables!Q$12</f>
        <v>0.011</v>
      </c>
      <c r="AT349" s="0" t="n">
        <f aca="false">(($B349+AO349)/(1-AP349))-($B349+AO349)</f>
        <v>-0.00500267866709525</v>
      </c>
      <c r="AU349" s="0" t="n">
        <f aca="false">AQ349+AR349+AS349</f>
        <v>0.271</v>
      </c>
      <c r="AW349" s="0" t="n">
        <f aca="false">[1]Tables!R$12</f>
        <v>0</v>
      </c>
      <c r="AX349" s="0" t="n">
        <f aca="false">[1]Tables!S$12</f>
        <v>0</v>
      </c>
      <c r="AY349" s="0" t="n">
        <f aca="false">[1]Tables!T$12</f>
        <v>0</v>
      </c>
      <c r="AZ349" s="0" t="n">
        <f aca="false">((B349+Z349)/(1-AW349))-(B349+Z349)</f>
        <v>0</v>
      </c>
      <c r="BA349" s="0" t="n">
        <f aca="false">AX349+AY349</f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0.605</v>
      </c>
      <c r="E350" s="0" t="n">
        <f aca="false">+[1]TETCO_TRANSCO!E350</f>
        <v>0.555</v>
      </c>
      <c r="F350" s="0" t="n">
        <f aca="false">+[1]TETCO_TRANSCO!F350</f>
        <v>0.05</v>
      </c>
      <c r="G350" s="0" t="n">
        <f aca="false">H350+I350</f>
        <v>0.695</v>
      </c>
      <c r="H350" s="0" t="n">
        <f aca="false">+E350</f>
        <v>0.555</v>
      </c>
      <c r="I350" s="0" t="n">
        <f aca="false">+F350+Q350</f>
        <v>0.14</v>
      </c>
      <c r="J350" s="0" t="n">
        <f aca="false">K350+L350</f>
        <v>0.605</v>
      </c>
      <c r="K350" s="0" t="n">
        <f aca="false">E350</f>
        <v>0.555</v>
      </c>
      <c r="L350" s="0" t="n">
        <f aca="false">F350</f>
        <v>0.05</v>
      </c>
      <c r="M350" s="0" t="n">
        <f aca="false">N350+O350</f>
        <v>0.695</v>
      </c>
      <c r="N350" s="0" t="n">
        <f aca="false">H350</f>
        <v>0.555</v>
      </c>
      <c r="O350" s="0" t="n">
        <f aca="false">I350</f>
        <v>0.14</v>
      </c>
      <c r="Q350" s="0" t="n">
        <f aca="false">VLOOKUP(MONTH(A350),tblMthAdj,2,FALSE())</f>
        <v>0.09</v>
      </c>
      <c r="AA350" s="0" t="n">
        <f aca="false">[1]Tables!E$13</f>
        <v>-0.07</v>
      </c>
      <c r="AB350" s="0" t="n">
        <f aca="false">[1]Tables!F$13</f>
        <v>0.0699</v>
      </c>
      <c r="AC350" s="0" t="n">
        <f aca="false">[1]Tables!G$13</f>
        <v>0.41</v>
      </c>
      <c r="AD350" s="0" t="n">
        <f aca="false">[1]Tables!H$13</f>
        <v>0.185</v>
      </c>
      <c r="AE350" s="0" t="n">
        <f aca="false">[1]Tables!I$13</f>
        <v>0.011</v>
      </c>
      <c r="AF350" s="0" t="n">
        <f aca="false">((B350+AA350)/(1-AB350))-(B350+AA350)</f>
        <v>-0.00526072465326309</v>
      </c>
      <c r="AG350" s="0" t="n">
        <f aca="false">AC350+AD350+AE350</f>
        <v>0.606</v>
      </c>
      <c r="AI350" s="0" t="n">
        <f aca="false">[1]Tables!J$13</f>
        <v>0.0128</v>
      </c>
      <c r="AJ350" s="0" t="n">
        <f aca="false">[1]Tables!K$13</f>
        <v>0.1848</v>
      </c>
      <c r="AK350" s="0" t="n">
        <f aca="false">[1]Tables!L$13</f>
        <v>0</v>
      </c>
      <c r="AL350" s="0" t="n">
        <f aca="false">((B350+L350)/(1-AI350))-(B350+L350)</f>
        <v>0.000648298217179905</v>
      </c>
      <c r="AM350" s="0" t="n">
        <f aca="false">AJ350+AK350</f>
        <v>0.1848</v>
      </c>
      <c r="AO350" s="0" t="n">
        <f aca="false">[1]Tables!M$13</f>
        <v>-0.05</v>
      </c>
      <c r="AP350" s="0" t="n">
        <f aca="false">[1]Tables!N$13</f>
        <v>0.0782</v>
      </c>
      <c r="AQ350" s="0" t="n">
        <f aca="false">[1]Tables!O$13</f>
        <v>0.51</v>
      </c>
      <c r="AR350" s="0" t="n">
        <f aca="false">[1]Tables!P$13</f>
        <v>0.22</v>
      </c>
      <c r="AS350" s="0" t="n">
        <f aca="false">[1]Tables!Q$13</f>
        <v>0.011</v>
      </c>
      <c r="AT350" s="0" t="n">
        <f aca="false">(($B350+AO350)/(1-AP350))-($B350+AO350)</f>
        <v>-0.00424170101974399</v>
      </c>
      <c r="AU350" s="0" t="n">
        <f aca="false">AQ350+AR350+AS350</f>
        <v>0.741</v>
      </c>
      <c r="AW350" s="0" t="n">
        <f aca="false">[1]Tables!R$13</f>
        <v>0.0089</v>
      </c>
      <c r="AX350" s="0" t="n">
        <f aca="false">[1]Tables!S$13</f>
        <v>0.2176</v>
      </c>
      <c r="AY350" s="0" t="n">
        <f aca="false">[1]Tables!T$13</f>
        <v>0</v>
      </c>
      <c r="AZ350" s="0" t="n">
        <f aca="false">((B350+Z350)/(1-AW350))-(B350+Z350)</f>
        <v>0</v>
      </c>
      <c r="BA350" s="0" t="n">
        <f aca="false">AX350+AY350</f>
        <v>0.2176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0.96</v>
      </c>
      <c r="E351" s="0" t="n">
        <f aca="false">+[1]TETCO_TRANSCO!E351</f>
        <v>0.91</v>
      </c>
      <c r="F351" s="0" t="n">
        <f aca="false">+[1]TETCO_TRANSCO!F351</f>
        <v>0.05</v>
      </c>
      <c r="G351" s="0" t="n">
        <f aca="false">H351+I351</f>
        <v>1.2</v>
      </c>
      <c r="H351" s="0" t="n">
        <f aca="false">+E351</f>
        <v>0.91</v>
      </c>
      <c r="I351" s="0" t="n">
        <f aca="false">+F351+Q351</f>
        <v>0.29</v>
      </c>
      <c r="J351" s="0" t="n">
        <f aca="false">K351+L351</f>
        <v>0.96</v>
      </c>
      <c r="K351" s="0" t="n">
        <f aca="false">E351</f>
        <v>0.91</v>
      </c>
      <c r="L351" s="0" t="n">
        <f aca="false">F351</f>
        <v>0.05</v>
      </c>
      <c r="M351" s="0" t="n">
        <f aca="false">N351+O351</f>
        <v>1.2</v>
      </c>
      <c r="N351" s="0" t="n">
        <f aca="false">H351</f>
        <v>0.91</v>
      </c>
      <c r="O351" s="0" t="n">
        <f aca="false">I351</f>
        <v>0.29</v>
      </c>
      <c r="Q351" s="0" t="n">
        <f aca="false">VLOOKUP(MONTH(A351),tblMthAdj,2,FALSE())</f>
        <v>0.24</v>
      </c>
      <c r="AA351" s="0" t="n">
        <f aca="false">[1]Tables!E$14</f>
        <v>-0.05</v>
      </c>
      <c r="AB351" s="0" t="n">
        <f aca="false">[1]Tables!F$14</f>
        <v>0.0699</v>
      </c>
      <c r="AC351" s="0" t="n">
        <f aca="false">[1]Tables!G$14</f>
        <v>0.41</v>
      </c>
      <c r="AD351" s="0" t="n">
        <f aca="false">[1]Tables!H$14</f>
        <v>0.185</v>
      </c>
      <c r="AE351" s="0" t="n">
        <f aca="false">[1]Tables!I$14</f>
        <v>0.011</v>
      </c>
      <c r="AF351" s="0" t="n">
        <f aca="false">((B351+AA351)/(1-AB351))-(B351+AA351)</f>
        <v>-0.00375766046661649</v>
      </c>
      <c r="AG351" s="0" t="n">
        <f aca="false">AC351+AD351+AE351</f>
        <v>0.606</v>
      </c>
      <c r="AI351" s="0" t="n">
        <f aca="false">[1]Tables!J$14</f>
        <v>0.0128</v>
      </c>
      <c r="AJ351" s="0" t="n">
        <f aca="false">[1]Tables!K$14</f>
        <v>0.1848</v>
      </c>
      <c r="AK351" s="0" t="n">
        <f aca="false">[1]Tables!L$14</f>
        <v>0</v>
      </c>
      <c r="AL351" s="0" t="n">
        <f aca="false">((B351+L351)/(1-AI351))-(B351+L351)</f>
        <v>0.000648298217179905</v>
      </c>
      <c r="AM351" s="0" t="n">
        <f aca="false">AJ351+AK351</f>
        <v>0.1848</v>
      </c>
      <c r="AO351" s="0" t="n">
        <f aca="false">[1]Tables!M$14</f>
        <v>-0.05</v>
      </c>
      <c r="AP351" s="0" t="n">
        <f aca="false">[1]Tables!N$14</f>
        <v>0.0782</v>
      </c>
      <c r="AQ351" s="0" t="n">
        <f aca="false">[1]Tables!O$14</f>
        <v>0.51</v>
      </c>
      <c r="AR351" s="0" t="n">
        <f aca="false">[1]Tables!P$14</f>
        <v>0.22</v>
      </c>
      <c r="AS351" s="0" t="n">
        <f aca="false">[1]Tables!Q$14</f>
        <v>0.011</v>
      </c>
      <c r="AT351" s="0" t="n">
        <f aca="false">(($B351+AO351)/(1-AP351))-($B351+AO351)</f>
        <v>-0.00424170101974399</v>
      </c>
      <c r="AU351" s="0" t="n">
        <f aca="false">AQ351+AR351+AS351</f>
        <v>0.741</v>
      </c>
      <c r="AW351" s="0" t="n">
        <f aca="false">[1]Tables!R$14</f>
        <v>0.0089</v>
      </c>
      <c r="AX351" s="0" t="n">
        <f aca="false">[1]Tables!S$14</f>
        <v>0.2176</v>
      </c>
      <c r="AY351" s="0" t="n">
        <f aca="false">[1]Tables!T$14</f>
        <v>0</v>
      </c>
      <c r="AZ351" s="0" t="n">
        <f aca="false">((B351+Z351)/(1-AW351))-(B351+Z351)</f>
        <v>0</v>
      </c>
      <c r="BA351" s="0" t="n">
        <f aca="false">AX351+AY351</f>
        <v>0.2176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1.265</v>
      </c>
      <c r="E352" s="0" t="n">
        <f aca="false">+[1]TETCO_TRANSCO!E352</f>
        <v>1.215</v>
      </c>
      <c r="F352" s="0" t="n">
        <f aca="false">+[1]TETCO_TRANSCO!F352</f>
        <v>0.05</v>
      </c>
      <c r="G352" s="0" t="n">
        <f aca="false">H352+I352</f>
        <v>1.535</v>
      </c>
      <c r="H352" s="0" t="n">
        <f aca="false">+E352</f>
        <v>1.215</v>
      </c>
      <c r="I352" s="0" t="n">
        <f aca="false">+F352+Q352</f>
        <v>0.32</v>
      </c>
      <c r="J352" s="0" t="n">
        <f aca="false">K352+L352</f>
        <v>1.265</v>
      </c>
      <c r="K352" s="0" t="n">
        <f aca="false">E352</f>
        <v>1.215</v>
      </c>
      <c r="L352" s="0" t="n">
        <f aca="false">F352</f>
        <v>0.05</v>
      </c>
      <c r="M352" s="0" t="n">
        <f aca="false">N352+O352</f>
        <v>1.535</v>
      </c>
      <c r="N352" s="0" t="n">
        <f aca="false">H352</f>
        <v>1.215</v>
      </c>
      <c r="O352" s="0" t="n">
        <f aca="false">I352</f>
        <v>0.32</v>
      </c>
      <c r="Q352" s="0" t="n">
        <f aca="false">VLOOKUP(MONTH(A352),tblMthAdj,2,FALSE())</f>
        <v>0.27</v>
      </c>
      <c r="AA352" s="0" t="n">
        <f aca="false">[1]Tables!E$3</f>
        <v>-0.05</v>
      </c>
      <c r="AB352" s="0" t="n">
        <f aca="false">[1]Tables!F$3</f>
        <v>0.0699</v>
      </c>
      <c r="AC352" s="0" t="n">
        <f aca="false">[1]Tables!G$3</f>
        <v>0.41</v>
      </c>
      <c r="AD352" s="0" t="n">
        <f aca="false">[1]Tables!H$3</f>
        <v>0.185</v>
      </c>
      <c r="AE352" s="0" t="n">
        <f aca="false">[1]Tables!I$3</f>
        <v>0.011</v>
      </c>
      <c r="AF352" s="0" t="n">
        <f aca="false">((B352+AA352)/(1-AB352))-(B352+AA352)</f>
        <v>-0.00375766046661649</v>
      </c>
      <c r="AG352" s="0" t="n">
        <f aca="false">AC352+AD352+AE352</f>
        <v>0.606</v>
      </c>
      <c r="AI352" s="0" t="n">
        <f aca="false">[1]Tables!J$3</f>
        <v>0.0128</v>
      </c>
      <c r="AJ352" s="0" t="n">
        <f aca="false">[1]Tables!K$3</f>
        <v>0.1848</v>
      </c>
      <c r="AK352" s="0" t="n">
        <f aca="false">[1]Tables!L$3</f>
        <v>0</v>
      </c>
      <c r="AL352" s="0" t="n">
        <f aca="false">((B352+L352)/(1-AI352))-(B352+L352)</f>
        <v>0.000648298217179905</v>
      </c>
      <c r="AM352" s="0" t="n">
        <f aca="false">AJ352+AK352</f>
        <v>0.1848</v>
      </c>
      <c r="AO352" s="0" t="n">
        <f aca="false">[1]Tables!M$3</f>
        <v>-0.05</v>
      </c>
      <c r="AP352" s="0" t="n">
        <f aca="false">[1]Tables!N$3</f>
        <v>0.0782</v>
      </c>
      <c r="AQ352" s="0" t="n">
        <f aca="false">[1]Tables!O$3</f>
        <v>0.51</v>
      </c>
      <c r="AR352" s="0" t="n">
        <f aca="false">[1]Tables!P$3</f>
        <v>0.22</v>
      </c>
      <c r="AS352" s="0" t="n">
        <f aca="false">[1]Tables!Q$3</f>
        <v>0.011</v>
      </c>
      <c r="AT352" s="0" t="n">
        <f aca="false">(($B352+AO352)/(1-AP352))-($B352+AO352)</f>
        <v>-0.00424170101974399</v>
      </c>
      <c r="AU352" s="0" t="n">
        <f aca="false">AQ352+AR352+AS352</f>
        <v>0.741</v>
      </c>
      <c r="AW352" s="0" t="n">
        <f aca="false">[1]Tables!R$3</f>
        <v>0.0089</v>
      </c>
      <c r="AX352" s="0" t="n">
        <f aca="false">[1]Tables!S$3</f>
        <v>0.2176</v>
      </c>
      <c r="AY352" s="0" t="n">
        <f aca="false">[1]Tables!T$3</f>
        <v>0</v>
      </c>
      <c r="AZ352" s="0" t="n">
        <f aca="false">((B352+Z352)/(1-AW352))-(B352+Z352)</f>
        <v>0</v>
      </c>
      <c r="BA352" s="0" t="n">
        <f aca="false">AX352+AY352</f>
        <v>0.2176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1.265</v>
      </c>
      <c r="E353" s="0" t="n">
        <f aca="false">+[1]TETCO_TRANSCO!E353</f>
        <v>1.215</v>
      </c>
      <c r="F353" s="0" t="n">
        <f aca="false">+[1]TETCO_TRANSCO!F353</f>
        <v>0.05</v>
      </c>
      <c r="G353" s="0" t="n">
        <f aca="false">H353+I353</f>
        <v>1.535</v>
      </c>
      <c r="H353" s="0" t="n">
        <f aca="false">+E353</f>
        <v>1.215</v>
      </c>
      <c r="I353" s="0" t="n">
        <f aca="false">+F353+Q353</f>
        <v>0.32</v>
      </c>
      <c r="J353" s="0" t="n">
        <f aca="false">K353+L353</f>
        <v>1.265</v>
      </c>
      <c r="K353" s="0" t="n">
        <f aca="false">E353</f>
        <v>1.215</v>
      </c>
      <c r="L353" s="0" t="n">
        <f aca="false">F353</f>
        <v>0.05</v>
      </c>
      <c r="M353" s="0" t="n">
        <f aca="false">N353+O353</f>
        <v>1.535</v>
      </c>
      <c r="N353" s="0" t="n">
        <f aca="false">H353</f>
        <v>1.215</v>
      </c>
      <c r="O353" s="0" t="n">
        <f aca="false">I353</f>
        <v>0.32</v>
      </c>
      <c r="Q353" s="0" t="n">
        <f aca="false">VLOOKUP(MONTH(A353),tblMthAdj,2,FALSE())</f>
        <v>0.27</v>
      </c>
      <c r="AA353" s="0" t="n">
        <f aca="false">[1]Tables!E$4</f>
        <v>-0.05</v>
      </c>
      <c r="AB353" s="0" t="n">
        <f aca="false">[1]Tables!F$4</f>
        <v>0.0699</v>
      </c>
      <c r="AC353" s="0" t="n">
        <f aca="false">[1]Tables!G$4</f>
        <v>0.41</v>
      </c>
      <c r="AD353" s="0" t="n">
        <f aca="false">[1]Tables!H$4</f>
        <v>0.185</v>
      </c>
      <c r="AE353" s="0" t="n">
        <f aca="false">[1]Tables!I$4</f>
        <v>0.011</v>
      </c>
      <c r="AF353" s="0" t="n">
        <f aca="false">((B353+AA353)/(1-AB353))-(B353+AA353)</f>
        <v>-0.00375766046661649</v>
      </c>
      <c r="AG353" s="0" t="n">
        <f aca="false">AC353+AD353+AE353</f>
        <v>0.606</v>
      </c>
      <c r="AI353" s="0" t="n">
        <f aca="false">[1]Tables!J$4</f>
        <v>0.0128</v>
      </c>
      <c r="AJ353" s="0" t="n">
        <f aca="false">[1]Tables!K$4</f>
        <v>0.1848</v>
      </c>
      <c r="AK353" s="0" t="n">
        <f aca="false">[1]Tables!L$4</f>
        <v>0</v>
      </c>
      <c r="AL353" s="0" t="n">
        <f aca="false">((B353+L353)/(1-AI353))-(B353+L353)</f>
        <v>0.000648298217179905</v>
      </c>
      <c r="AM353" s="0" t="n">
        <f aca="false">AJ353+AK353</f>
        <v>0.1848</v>
      </c>
      <c r="AO353" s="0" t="n">
        <f aca="false">[1]Tables!M$4</f>
        <v>-0.05</v>
      </c>
      <c r="AP353" s="0" t="n">
        <f aca="false">[1]Tables!N$4</f>
        <v>0.0782</v>
      </c>
      <c r="AQ353" s="0" t="n">
        <f aca="false">[1]Tables!O$4</f>
        <v>0.51</v>
      </c>
      <c r="AR353" s="0" t="n">
        <f aca="false">[1]Tables!P$4</f>
        <v>0.22</v>
      </c>
      <c r="AS353" s="0" t="n">
        <f aca="false">[1]Tables!Q$4</f>
        <v>0.011</v>
      </c>
      <c r="AT353" s="0" t="n">
        <f aca="false">(($B353+AO353)/(1-AP353))-($B353+AO353)</f>
        <v>-0.00424170101974399</v>
      </c>
      <c r="AU353" s="0" t="n">
        <f aca="false">AQ353+AR353+AS353</f>
        <v>0.741</v>
      </c>
      <c r="AW353" s="0" t="n">
        <f aca="false">[1]Tables!R$4</f>
        <v>0.0089</v>
      </c>
      <c r="AX353" s="0" t="n">
        <f aca="false">[1]Tables!S$4</f>
        <v>0.2176</v>
      </c>
      <c r="AY353" s="0" t="n">
        <f aca="false">[1]Tables!T$4</f>
        <v>0</v>
      </c>
      <c r="AZ353" s="0" t="n">
        <f aca="false">((B353+Z353)/(1-AW353))-(B353+Z353)</f>
        <v>0</v>
      </c>
      <c r="BA353" s="0" t="n">
        <f aca="false">AX353+AY353</f>
        <v>0.2176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0.705</v>
      </c>
      <c r="E354" s="0" t="n">
        <f aca="false">+[1]TETCO_TRANSCO!E354</f>
        <v>0.655</v>
      </c>
      <c r="F354" s="0" t="n">
        <f aca="false">+[1]TETCO_TRANSCO!F354</f>
        <v>0.05</v>
      </c>
      <c r="G354" s="0" t="n">
        <f aca="false">H354+I354</f>
        <v>0.805</v>
      </c>
      <c r="H354" s="0" t="n">
        <f aca="false">+E354</f>
        <v>0.655</v>
      </c>
      <c r="I354" s="0" t="n">
        <f aca="false">+F354+Q354</f>
        <v>0.15</v>
      </c>
      <c r="J354" s="0" t="n">
        <f aca="false">K354+L354</f>
        <v>0.705</v>
      </c>
      <c r="K354" s="0" t="n">
        <f aca="false">E354</f>
        <v>0.655</v>
      </c>
      <c r="L354" s="0" t="n">
        <f aca="false">F354</f>
        <v>0.05</v>
      </c>
      <c r="M354" s="0" t="n">
        <f aca="false">N354+O354</f>
        <v>0.805</v>
      </c>
      <c r="N354" s="0" t="n">
        <f aca="false">H354</f>
        <v>0.655</v>
      </c>
      <c r="O354" s="0" t="n">
        <f aca="false">I354</f>
        <v>0.15</v>
      </c>
      <c r="Q354" s="0" t="n">
        <f aca="false">VLOOKUP(MONTH(A354),tblMthAdj,2,FALSE())</f>
        <v>0.1</v>
      </c>
      <c r="AA354" s="0" t="n">
        <f aca="false">[1]Tables!E$5</f>
        <v>-0.05</v>
      </c>
      <c r="AB354" s="0" t="n">
        <f aca="false">[1]Tables!F$5</f>
        <v>0.0699</v>
      </c>
      <c r="AC354" s="0" t="n">
        <f aca="false">[1]Tables!G$5</f>
        <v>0.41</v>
      </c>
      <c r="AD354" s="0" t="n">
        <f aca="false">[1]Tables!H$5</f>
        <v>0.185</v>
      </c>
      <c r="AE354" s="0" t="n">
        <f aca="false">[1]Tables!I$5</f>
        <v>0.011</v>
      </c>
      <c r="AF354" s="0" t="n">
        <f aca="false">((B354+AA354)/(1-AB354))-(B354+AA354)</f>
        <v>-0.00375766046661649</v>
      </c>
      <c r="AG354" s="0" t="n">
        <f aca="false">AC354+AD354+AE354</f>
        <v>0.606</v>
      </c>
      <c r="AI354" s="0" t="n">
        <f aca="false">[1]Tables!J$5</f>
        <v>0.0128</v>
      </c>
      <c r="AJ354" s="0" t="n">
        <f aca="false">[1]Tables!K$5</f>
        <v>0.1848</v>
      </c>
      <c r="AK354" s="0" t="n">
        <f aca="false">[1]Tables!L$5</f>
        <v>0</v>
      </c>
      <c r="AL354" s="0" t="n">
        <f aca="false">((B354+L354)/(1-AI354))-(B354+L354)</f>
        <v>0.000648298217179905</v>
      </c>
      <c r="AM354" s="0" t="n">
        <f aca="false">AJ354+AK354</f>
        <v>0.1848</v>
      </c>
      <c r="AO354" s="0" t="n">
        <f aca="false">[1]Tables!M$5</f>
        <v>-0.05</v>
      </c>
      <c r="AP354" s="0" t="n">
        <f aca="false">[1]Tables!N$5</f>
        <v>0.0782</v>
      </c>
      <c r="AQ354" s="0" t="n">
        <f aca="false">[1]Tables!O$5</f>
        <v>0.51</v>
      </c>
      <c r="AR354" s="0" t="n">
        <f aca="false">[1]Tables!P$5</f>
        <v>0.22</v>
      </c>
      <c r="AS354" s="0" t="n">
        <f aca="false">[1]Tables!Q$5</f>
        <v>0.011</v>
      </c>
      <c r="AT354" s="0" t="n">
        <f aca="false">(($B354+AO354)/(1-AP354))-($B354+AO354)</f>
        <v>-0.00424170101974399</v>
      </c>
      <c r="AU354" s="0" t="n">
        <f aca="false">AQ354+AR354+AS354</f>
        <v>0.741</v>
      </c>
      <c r="AW354" s="0" t="n">
        <f aca="false">[1]Tables!R$5</f>
        <v>0.0089</v>
      </c>
      <c r="AX354" s="0" t="n">
        <f aca="false">[1]Tables!S$5</f>
        <v>0.2176</v>
      </c>
      <c r="AY354" s="0" t="n">
        <f aca="false">[1]Tables!T$5</f>
        <v>0</v>
      </c>
      <c r="AZ354" s="0" t="n">
        <f aca="false">((B354+Z354)/(1-AW354))-(B354+Z354)</f>
        <v>0</v>
      </c>
      <c r="BA354" s="0" t="n">
        <f aca="false">AX354+AY354</f>
        <v>0.2176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0.455</v>
      </c>
      <c r="E355" s="0" t="n">
        <f aca="false">+[1]TETCO_TRANSCO!E355</f>
        <v>0.435</v>
      </c>
      <c r="F355" s="0" t="n">
        <f aca="false">+[1]TETCO_TRANSCO!F355</f>
        <v>0.02</v>
      </c>
      <c r="G355" s="0" t="n">
        <f aca="false">H355+I355</f>
        <v>0.485</v>
      </c>
      <c r="H355" s="0" t="n">
        <f aca="false">+E355</f>
        <v>0.435</v>
      </c>
      <c r="I355" s="0" t="n">
        <f aca="false">+F355+Q355</f>
        <v>0.05</v>
      </c>
      <c r="J355" s="0" t="n">
        <f aca="false">K355+L355</f>
        <v>0.455</v>
      </c>
      <c r="K355" s="0" t="n">
        <f aca="false">E355</f>
        <v>0.435</v>
      </c>
      <c r="L355" s="0" t="n">
        <f aca="false">F355</f>
        <v>0.02</v>
      </c>
      <c r="M355" s="0" t="n">
        <f aca="false">N355+O355</f>
        <v>0.485</v>
      </c>
      <c r="N355" s="0" t="n">
        <f aca="false">H355</f>
        <v>0.435</v>
      </c>
      <c r="O355" s="0" t="n">
        <f aca="false">I355</f>
        <v>0.05</v>
      </c>
      <c r="Q355" s="0" t="n">
        <f aca="false">VLOOKUP(MONTH(A355),tblMthAdj,2,FALSE())</f>
        <v>0.03</v>
      </c>
      <c r="AA355" s="0" t="n">
        <f aca="false">[1]Tables!E$6</f>
        <v>-0.07</v>
      </c>
      <c r="AB355" s="0" t="n">
        <f aca="false">[1]Tables!F$6</f>
        <v>0.0597</v>
      </c>
      <c r="AC355" s="0" t="n">
        <f aca="false">[1]Tables!G$6</f>
        <v>0.04</v>
      </c>
      <c r="AD355" s="0" t="n">
        <f aca="false">[1]Tables!H$6</f>
        <v>0.185</v>
      </c>
      <c r="AE355" s="0" t="n">
        <f aca="false">[1]Tables!I$6</f>
        <v>0.011</v>
      </c>
      <c r="AF355" s="0" t="n">
        <f aca="false">((B355+AA355)/(1-AB355))-(B355+AA355)</f>
        <v>-0.00444432627884718</v>
      </c>
      <c r="AG355" s="0" t="n">
        <f aca="false">AC355+AD355+AE355</f>
        <v>0.236</v>
      </c>
      <c r="AI355" s="0" t="n">
        <f aca="false">[1]Tables!J$6</f>
        <v>0</v>
      </c>
      <c r="AJ355" s="0" t="n">
        <f aca="false">[1]Tables!K$6</f>
        <v>0</v>
      </c>
      <c r="AK355" s="0" t="n">
        <f aca="false">[1]Tables!L$6</f>
        <v>0</v>
      </c>
      <c r="AL355" s="0" t="n">
        <f aca="false">((B355+L355)/(1-AI355))-(B355+L355)</f>
        <v>0</v>
      </c>
      <c r="AM355" s="0" t="n">
        <f aca="false">AJ355+AK355</f>
        <v>0</v>
      </c>
      <c r="AO355" s="0" t="n">
        <f aca="false">[1]Tables!M$6</f>
        <v>-0.07</v>
      </c>
      <c r="AP355" s="0" t="n">
        <f aca="false">[1]Tables!N$6</f>
        <v>0.0667</v>
      </c>
      <c r="AQ355" s="0" t="n">
        <f aca="false">[1]Tables!O$6</f>
        <v>0.04</v>
      </c>
      <c r="AR355" s="0" t="n">
        <f aca="false">[1]Tables!P$6</f>
        <v>0.22</v>
      </c>
      <c r="AS355" s="0" t="n">
        <f aca="false">[1]Tables!Q$6</f>
        <v>0.011</v>
      </c>
      <c r="AT355" s="0" t="n">
        <f aca="false">(($B355+AO355)/(1-AP355))-($B355+AO355)</f>
        <v>-0.00500267866709525</v>
      </c>
      <c r="AU355" s="0" t="n">
        <f aca="false">AQ355+AR355+AS355</f>
        <v>0.271</v>
      </c>
      <c r="AW355" s="0" t="n">
        <f aca="false">[1]Tables!R$6</f>
        <v>0</v>
      </c>
      <c r="AX355" s="0" t="n">
        <f aca="false">[1]Tables!S$6</f>
        <v>0</v>
      </c>
      <c r="AY355" s="0" t="n">
        <f aca="false">[1]Tables!T$6</f>
        <v>0</v>
      </c>
      <c r="AZ355" s="0" t="n">
        <f aca="false">((B355+Z355)/(1-AW355))-(B355+Z355)</f>
        <v>0</v>
      </c>
      <c r="BA355" s="0" t="n">
        <f aca="false">AX355+AY355</f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0.405</v>
      </c>
      <c r="E356" s="0" t="n">
        <f aca="false">+[1]TETCO_TRANSCO!E356</f>
        <v>0.385</v>
      </c>
      <c r="F356" s="0" t="n">
        <f aca="false">+[1]TETCO_TRANSCO!F356</f>
        <v>0.02</v>
      </c>
      <c r="G356" s="0" t="n">
        <f aca="false">H356+I356</f>
        <v>0.435</v>
      </c>
      <c r="H356" s="0" t="n">
        <f aca="false">+E356</f>
        <v>0.385</v>
      </c>
      <c r="I356" s="0" t="n">
        <f aca="false">+F356+Q356</f>
        <v>0.05</v>
      </c>
      <c r="J356" s="0" t="n">
        <f aca="false">K356+L356</f>
        <v>0.405</v>
      </c>
      <c r="K356" s="0" t="n">
        <f aca="false">E356</f>
        <v>0.385</v>
      </c>
      <c r="L356" s="0" t="n">
        <f aca="false">F356</f>
        <v>0.02</v>
      </c>
      <c r="M356" s="0" t="n">
        <f aca="false">N356+O356</f>
        <v>0.435</v>
      </c>
      <c r="N356" s="0" t="n">
        <f aca="false">H356</f>
        <v>0.385</v>
      </c>
      <c r="O356" s="0" t="n">
        <f aca="false">I356</f>
        <v>0.05</v>
      </c>
      <c r="Q356" s="0" t="n">
        <f aca="false">VLOOKUP(MONTH(A356),tblMthAdj,2,FALSE())</f>
        <v>0.03</v>
      </c>
      <c r="AA356" s="0" t="n">
        <f aca="false">[1]Tables!E$7</f>
        <v>-0.07</v>
      </c>
      <c r="AB356" s="0" t="n">
        <f aca="false">[1]Tables!F$7</f>
        <v>0.0597</v>
      </c>
      <c r="AC356" s="0" t="n">
        <f aca="false">[1]Tables!G$7</f>
        <v>0.02</v>
      </c>
      <c r="AD356" s="0" t="n">
        <f aca="false">[1]Tables!H$7</f>
        <v>0.185</v>
      </c>
      <c r="AE356" s="0" t="n">
        <f aca="false">[1]Tables!I$7</f>
        <v>0.011</v>
      </c>
      <c r="AF356" s="0" t="n">
        <f aca="false">((B356+AA356)/(1-AB356))-(B356+AA356)</f>
        <v>-0.00444432627884718</v>
      </c>
      <c r="AG356" s="0" t="n">
        <f aca="false">AC356+AD356+AE356</f>
        <v>0.216</v>
      </c>
      <c r="AI356" s="0" t="n">
        <f aca="false">[1]Tables!J$7</f>
        <v>0</v>
      </c>
      <c r="AJ356" s="0" t="n">
        <f aca="false">[1]Tables!K$7</f>
        <v>0</v>
      </c>
      <c r="AK356" s="0" t="n">
        <f aca="false">[1]Tables!L$7</f>
        <v>0</v>
      </c>
      <c r="AL356" s="0" t="n">
        <f aca="false">((B356+L356)/(1-AI356))-(B356+L356)</f>
        <v>0</v>
      </c>
      <c r="AM356" s="0" t="n">
        <f aca="false">AJ356+AK356</f>
        <v>0</v>
      </c>
      <c r="AO356" s="0" t="n">
        <f aca="false">[1]Tables!M$7</f>
        <v>-0.07</v>
      </c>
      <c r="AP356" s="0" t="n">
        <f aca="false">[1]Tables!N$7</f>
        <v>0.0667</v>
      </c>
      <c r="AQ356" s="0" t="n">
        <f aca="false">[1]Tables!O$7</f>
        <v>0.02</v>
      </c>
      <c r="AR356" s="0" t="n">
        <f aca="false">[1]Tables!P$7</f>
        <v>0.22</v>
      </c>
      <c r="AS356" s="0" t="n">
        <f aca="false">[1]Tables!Q$7</f>
        <v>0.011</v>
      </c>
      <c r="AT356" s="0" t="n">
        <f aca="false">(($B356+AO356)/(1-AP356))-($B356+AO356)</f>
        <v>-0.00500267866709525</v>
      </c>
      <c r="AU356" s="0" t="n">
        <f aca="false">AQ356+AR356+AS356</f>
        <v>0.251</v>
      </c>
      <c r="AW356" s="0" t="n">
        <f aca="false">[1]Tables!R$7</f>
        <v>0</v>
      </c>
      <c r="AX356" s="0" t="n">
        <f aca="false">[1]Tables!S$7</f>
        <v>0</v>
      </c>
      <c r="AY356" s="0" t="n">
        <f aca="false">[1]Tables!T$7</f>
        <v>0</v>
      </c>
      <c r="AZ356" s="0" t="n">
        <f aca="false">((B356+Z356)/(1-AW356))-(B356+Z356)</f>
        <v>0</v>
      </c>
      <c r="BA356" s="0" t="n">
        <f aca="false">AX356+AY356</f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0.405</v>
      </c>
      <c r="E357" s="0" t="n">
        <f aca="false">+[1]TETCO_TRANSCO!E357</f>
        <v>0.385</v>
      </c>
      <c r="F357" s="0" t="n">
        <f aca="false">+[1]TETCO_TRANSCO!F357</f>
        <v>0.02</v>
      </c>
      <c r="G357" s="0" t="n">
        <f aca="false">H357+I357</f>
        <v>0.445</v>
      </c>
      <c r="H357" s="0" t="n">
        <f aca="false">+E357</f>
        <v>0.385</v>
      </c>
      <c r="I357" s="0" t="n">
        <f aca="false">+F357+Q357</f>
        <v>0.06</v>
      </c>
      <c r="J357" s="0" t="n">
        <f aca="false">K357+L357</f>
        <v>0.405</v>
      </c>
      <c r="K357" s="0" t="n">
        <f aca="false">E357</f>
        <v>0.385</v>
      </c>
      <c r="L357" s="0" t="n">
        <f aca="false">F357</f>
        <v>0.02</v>
      </c>
      <c r="M357" s="0" t="n">
        <f aca="false">N357+O357</f>
        <v>0.445</v>
      </c>
      <c r="N357" s="0" t="n">
        <f aca="false">H357</f>
        <v>0.385</v>
      </c>
      <c r="O357" s="0" t="n">
        <f aca="false">I357</f>
        <v>0.06</v>
      </c>
      <c r="Q357" s="0" t="n">
        <f aca="false">VLOOKUP(MONTH(A357),tblMthAdj,2,FALSE())</f>
        <v>0.04</v>
      </c>
      <c r="AA357" s="0" t="n">
        <f aca="false">[1]Tables!E$8</f>
        <v>-0.07</v>
      </c>
      <c r="AB357" s="0" t="n">
        <f aca="false">[1]Tables!F$8</f>
        <v>0.0597</v>
      </c>
      <c r="AC357" s="0" t="n">
        <f aca="false">[1]Tables!G$8</f>
        <v>0.02</v>
      </c>
      <c r="AD357" s="0" t="n">
        <f aca="false">[1]Tables!H$8</f>
        <v>0.185</v>
      </c>
      <c r="AE357" s="0" t="n">
        <f aca="false">[1]Tables!I$8</f>
        <v>0.011</v>
      </c>
      <c r="AF357" s="0" t="n">
        <f aca="false">((B357+AA357)/(1-AB357))-(B357+AA357)</f>
        <v>-0.00444432627884718</v>
      </c>
      <c r="AG357" s="0" t="n">
        <f aca="false">AC357+AD357+AE357</f>
        <v>0.216</v>
      </c>
      <c r="AI357" s="0" t="n">
        <f aca="false">[1]Tables!J$8</f>
        <v>0</v>
      </c>
      <c r="AJ357" s="0" t="n">
        <f aca="false">[1]Tables!K$8</f>
        <v>0</v>
      </c>
      <c r="AK357" s="0" t="n">
        <f aca="false">[1]Tables!L$8</f>
        <v>0</v>
      </c>
      <c r="AL357" s="0" t="n">
        <f aca="false">((B357+L357)/(1-AI357))-(B357+L357)</f>
        <v>0</v>
      </c>
      <c r="AM357" s="0" t="n">
        <f aca="false">AJ357+AK357</f>
        <v>0</v>
      </c>
      <c r="AO357" s="0" t="n">
        <f aca="false">[1]Tables!M$8</f>
        <v>-0.07</v>
      </c>
      <c r="AP357" s="0" t="n">
        <f aca="false">[1]Tables!N$8</f>
        <v>0.0667</v>
      </c>
      <c r="AQ357" s="0" t="n">
        <f aca="false">[1]Tables!O$8</f>
        <v>0.02</v>
      </c>
      <c r="AR357" s="0" t="n">
        <f aca="false">[1]Tables!P$8</f>
        <v>0.22</v>
      </c>
      <c r="AS357" s="0" t="n">
        <f aca="false">[1]Tables!Q$8</f>
        <v>0.011</v>
      </c>
      <c r="AT357" s="0" t="n">
        <f aca="false">(($B357+AO357)/(1-AP357))-($B357+AO357)</f>
        <v>-0.00500267866709525</v>
      </c>
      <c r="AU357" s="0" t="n">
        <f aca="false">AQ357+AR357+AS357</f>
        <v>0.251</v>
      </c>
      <c r="AW357" s="0" t="n">
        <f aca="false">[1]Tables!R$8</f>
        <v>0</v>
      </c>
      <c r="AX357" s="0" t="n">
        <f aca="false">[1]Tables!S$8</f>
        <v>0</v>
      </c>
      <c r="AY357" s="0" t="n">
        <f aca="false">[1]Tables!T$8</f>
        <v>0</v>
      </c>
      <c r="AZ357" s="0" t="n">
        <f aca="false">((B357+Z357)/(1-AW357))-(B357+Z357)</f>
        <v>0</v>
      </c>
      <c r="BA357" s="0" t="n">
        <f aca="false">AX357+AY357</f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0.4175</v>
      </c>
      <c r="E358" s="0" t="n">
        <f aca="false">+[1]TETCO_TRANSCO!E358</f>
        <v>0.3975</v>
      </c>
      <c r="F358" s="0" t="n">
        <f aca="false">+[1]TETCO_TRANSCO!F358</f>
        <v>0.02</v>
      </c>
      <c r="G358" s="0" t="n">
        <f aca="false">H358+I358</f>
        <v>0.4675</v>
      </c>
      <c r="H358" s="0" t="n">
        <f aca="false">+E358</f>
        <v>0.3975</v>
      </c>
      <c r="I358" s="0" t="n">
        <f aca="false">+F358+Q358</f>
        <v>0.07</v>
      </c>
      <c r="J358" s="0" t="n">
        <f aca="false">K358+L358</f>
        <v>0.4175</v>
      </c>
      <c r="K358" s="0" t="n">
        <f aca="false">E358</f>
        <v>0.3975</v>
      </c>
      <c r="L358" s="0" t="n">
        <f aca="false">F358</f>
        <v>0.02</v>
      </c>
      <c r="M358" s="0" t="n">
        <f aca="false">N358+O358</f>
        <v>0.4675</v>
      </c>
      <c r="N358" s="0" t="n">
        <f aca="false">H358</f>
        <v>0.3975</v>
      </c>
      <c r="O358" s="0" t="n">
        <f aca="false">I358</f>
        <v>0.07</v>
      </c>
      <c r="Q358" s="0" t="n">
        <f aca="false">VLOOKUP(MONTH(A358),tblMthAdj,2,FALSE())</f>
        <v>0.05</v>
      </c>
      <c r="AA358" s="0" t="n">
        <f aca="false">[1]Tables!E$9</f>
        <v>-0.07</v>
      </c>
      <c r="AB358" s="0" t="n">
        <f aca="false">[1]Tables!F$9</f>
        <v>0.0597</v>
      </c>
      <c r="AC358" s="0" t="n">
        <f aca="false">[1]Tables!G$9</f>
        <v>0.02</v>
      </c>
      <c r="AD358" s="0" t="n">
        <f aca="false">[1]Tables!H$9</f>
        <v>0.185</v>
      </c>
      <c r="AE358" s="0" t="n">
        <f aca="false">[1]Tables!I$9</f>
        <v>0.011</v>
      </c>
      <c r="AF358" s="0" t="n">
        <f aca="false">((B358+AA358)/(1-AB358))-(B358+AA358)</f>
        <v>-0.00444432627884718</v>
      </c>
      <c r="AG358" s="0" t="n">
        <f aca="false">AC358+AD358+AE358</f>
        <v>0.216</v>
      </c>
      <c r="AI358" s="0" t="n">
        <f aca="false">[1]Tables!J$9</f>
        <v>0</v>
      </c>
      <c r="AJ358" s="0" t="n">
        <f aca="false">[1]Tables!K$9</f>
        <v>0</v>
      </c>
      <c r="AK358" s="0" t="n">
        <f aca="false">[1]Tables!L$9</f>
        <v>0</v>
      </c>
      <c r="AL358" s="0" t="n">
        <f aca="false">((B358+L358)/(1-AI358))-(B358+L358)</f>
        <v>0</v>
      </c>
      <c r="AM358" s="0" t="n">
        <f aca="false">AJ358+AK358</f>
        <v>0</v>
      </c>
      <c r="AO358" s="0" t="n">
        <f aca="false">[1]Tables!M$9</f>
        <v>-0.07</v>
      </c>
      <c r="AP358" s="0" t="n">
        <f aca="false">[1]Tables!N$9</f>
        <v>0.0667</v>
      </c>
      <c r="AQ358" s="0" t="n">
        <f aca="false">[1]Tables!O$9</f>
        <v>0.02</v>
      </c>
      <c r="AR358" s="0" t="n">
        <f aca="false">[1]Tables!P$9</f>
        <v>0.22</v>
      </c>
      <c r="AS358" s="0" t="n">
        <f aca="false">[1]Tables!Q$9</f>
        <v>0.011</v>
      </c>
      <c r="AT358" s="0" t="n">
        <f aca="false">(($B358+AO358)/(1-AP358))-($B358+AO358)</f>
        <v>-0.00500267866709525</v>
      </c>
      <c r="AU358" s="0" t="n">
        <f aca="false">AQ358+AR358+AS358</f>
        <v>0.251</v>
      </c>
      <c r="AW358" s="0" t="n">
        <f aca="false">[1]Tables!R$9</f>
        <v>0</v>
      </c>
      <c r="AX358" s="0" t="n">
        <f aca="false">[1]Tables!S$9</f>
        <v>0</v>
      </c>
      <c r="AY358" s="0" t="n">
        <f aca="false">[1]Tables!T$9</f>
        <v>0</v>
      </c>
      <c r="AZ358" s="0" t="n">
        <f aca="false">((B358+Z358)/(1-AW358))-(B358+Z358)</f>
        <v>0</v>
      </c>
      <c r="BA358" s="0" t="n">
        <f aca="false">AX358+AY358</f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0.42</v>
      </c>
      <c r="E359" s="0" t="n">
        <f aca="false">+[1]TETCO_TRANSCO!E359</f>
        <v>0.4</v>
      </c>
      <c r="F359" s="0" t="n">
        <f aca="false">+[1]TETCO_TRANSCO!F359</f>
        <v>0.02</v>
      </c>
      <c r="G359" s="0" t="n">
        <f aca="false">H359+I359</f>
        <v>0.47</v>
      </c>
      <c r="H359" s="0" t="n">
        <f aca="false">+E359</f>
        <v>0.4</v>
      </c>
      <c r="I359" s="0" t="n">
        <f aca="false">+F359+Q359</f>
        <v>0.07</v>
      </c>
      <c r="J359" s="0" t="n">
        <f aca="false">K359+L359</f>
        <v>0.42</v>
      </c>
      <c r="K359" s="0" t="n">
        <f aca="false">E359</f>
        <v>0.4</v>
      </c>
      <c r="L359" s="0" t="n">
        <f aca="false">F359</f>
        <v>0.02</v>
      </c>
      <c r="M359" s="0" t="n">
        <f aca="false">N359+O359</f>
        <v>0.47</v>
      </c>
      <c r="N359" s="0" t="n">
        <f aca="false">H359</f>
        <v>0.4</v>
      </c>
      <c r="O359" s="0" t="n">
        <f aca="false">I359</f>
        <v>0.07</v>
      </c>
      <c r="Q359" s="0" t="n">
        <f aca="false">VLOOKUP(MONTH(A359),tblMthAdj,2,FALSE())</f>
        <v>0.05</v>
      </c>
      <c r="AA359" s="0" t="n">
        <f aca="false">[1]Tables!E$10</f>
        <v>-0.07</v>
      </c>
      <c r="AB359" s="0" t="n">
        <f aca="false">[1]Tables!F$10</f>
        <v>0.0597</v>
      </c>
      <c r="AC359" s="0" t="n">
        <f aca="false">[1]Tables!G$10</f>
        <v>0.02</v>
      </c>
      <c r="AD359" s="0" t="n">
        <f aca="false">[1]Tables!H$10</f>
        <v>0.185</v>
      </c>
      <c r="AE359" s="0" t="n">
        <f aca="false">[1]Tables!I$10</f>
        <v>0.011</v>
      </c>
      <c r="AF359" s="0" t="n">
        <f aca="false">((B359+AA359)/(1-AB359))-(B359+AA359)</f>
        <v>-0.00444432627884718</v>
      </c>
      <c r="AG359" s="0" t="n">
        <f aca="false">AC359+AD359+AE359</f>
        <v>0.216</v>
      </c>
      <c r="AI359" s="0" t="n">
        <f aca="false">[1]Tables!J$10</f>
        <v>0</v>
      </c>
      <c r="AJ359" s="0" t="n">
        <f aca="false">[1]Tables!K$10</f>
        <v>0</v>
      </c>
      <c r="AK359" s="0" t="n">
        <f aca="false">[1]Tables!L$10</f>
        <v>0</v>
      </c>
      <c r="AL359" s="0" t="n">
        <f aca="false">((B359+L359)/(1-AI359))-(B359+L359)</f>
        <v>0</v>
      </c>
      <c r="AM359" s="0" t="n">
        <f aca="false">AJ359+AK359</f>
        <v>0</v>
      </c>
      <c r="AO359" s="0" t="n">
        <f aca="false">[1]Tables!M$10</f>
        <v>-0.07</v>
      </c>
      <c r="AP359" s="0" t="n">
        <f aca="false">[1]Tables!N$10</f>
        <v>0.0667</v>
      </c>
      <c r="AQ359" s="0" t="n">
        <f aca="false">[1]Tables!O$10</f>
        <v>0.02</v>
      </c>
      <c r="AR359" s="0" t="n">
        <f aca="false">[1]Tables!P$10</f>
        <v>0.22</v>
      </c>
      <c r="AS359" s="0" t="n">
        <f aca="false">[1]Tables!Q$10</f>
        <v>0.011</v>
      </c>
      <c r="AT359" s="0" t="n">
        <f aca="false">(($B359+AO359)/(1-AP359))-($B359+AO359)</f>
        <v>-0.00500267866709525</v>
      </c>
      <c r="AU359" s="0" t="n">
        <f aca="false">AQ359+AR359+AS359</f>
        <v>0.251</v>
      </c>
      <c r="AW359" s="0" t="n">
        <f aca="false">[1]Tables!R$10</f>
        <v>0</v>
      </c>
      <c r="AX359" s="0" t="n">
        <f aca="false">[1]Tables!S$10</f>
        <v>0</v>
      </c>
      <c r="AY359" s="0" t="n">
        <f aca="false">[1]Tables!T$10</f>
        <v>0</v>
      </c>
      <c r="AZ359" s="0" t="n">
        <f aca="false">((B359+Z359)/(1-AW359))-(B359+Z359)</f>
        <v>0</v>
      </c>
      <c r="BA359" s="0" t="n">
        <f aca="false">AX359+AY359</f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0.4175</v>
      </c>
      <c r="E360" s="0" t="n">
        <f aca="false">+[1]TETCO_TRANSCO!E360</f>
        <v>0.3975</v>
      </c>
      <c r="F360" s="0" t="n">
        <f aca="false">+[1]TETCO_TRANSCO!F360</f>
        <v>0.02</v>
      </c>
      <c r="G360" s="0" t="n">
        <f aca="false">H360+I360</f>
        <v>0.4475</v>
      </c>
      <c r="H360" s="0" t="n">
        <f aca="false">+E360</f>
        <v>0.3975</v>
      </c>
      <c r="I360" s="0" t="n">
        <f aca="false">+F360+Q360</f>
        <v>0.05</v>
      </c>
      <c r="J360" s="0" t="n">
        <f aca="false">K360+L360</f>
        <v>0.4175</v>
      </c>
      <c r="K360" s="0" t="n">
        <f aca="false">E360</f>
        <v>0.3975</v>
      </c>
      <c r="L360" s="0" t="n">
        <f aca="false">F360</f>
        <v>0.02</v>
      </c>
      <c r="M360" s="0" t="n">
        <f aca="false">N360+O360</f>
        <v>0.4475</v>
      </c>
      <c r="N360" s="0" t="n">
        <f aca="false">H360</f>
        <v>0.3975</v>
      </c>
      <c r="O360" s="0" t="n">
        <f aca="false">I360</f>
        <v>0.05</v>
      </c>
      <c r="Q360" s="0" t="n">
        <f aca="false">VLOOKUP(MONTH(A360),tblMthAdj,2,FALSE())</f>
        <v>0.03</v>
      </c>
      <c r="AA360" s="0" t="n">
        <f aca="false">[1]Tables!E$11</f>
        <v>-0.07</v>
      </c>
      <c r="AB360" s="0" t="n">
        <f aca="false">[1]Tables!F$11</f>
        <v>0.0597</v>
      </c>
      <c r="AC360" s="0" t="n">
        <f aca="false">[1]Tables!G$11</f>
        <v>0.02</v>
      </c>
      <c r="AD360" s="0" t="n">
        <f aca="false">[1]Tables!H$11</f>
        <v>0.185</v>
      </c>
      <c r="AE360" s="0" t="n">
        <f aca="false">[1]Tables!I$11</f>
        <v>0.011</v>
      </c>
      <c r="AF360" s="0" t="n">
        <f aca="false">((B360+AA360)/(1-AB360))-(B360+AA360)</f>
        <v>-0.00444432627884718</v>
      </c>
      <c r="AG360" s="0" t="n">
        <f aca="false">AC360+AD360+AE360</f>
        <v>0.216</v>
      </c>
      <c r="AI360" s="0" t="n">
        <f aca="false">[1]Tables!J$11</f>
        <v>0</v>
      </c>
      <c r="AJ360" s="0" t="n">
        <f aca="false">[1]Tables!K$11</f>
        <v>0</v>
      </c>
      <c r="AK360" s="0" t="n">
        <f aca="false">[1]Tables!L$11</f>
        <v>0</v>
      </c>
      <c r="AL360" s="0" t="n">
        <f aca="false">((B360+L360)/(1-AI360))-(B360+L360)</f>
        <v>0</v>
      </c>
      <c r="AM360" s="0" t="n">
        <f aca="false">AJ360+AK360</f>
        <v>0</v>
      </c>
      <c r="AO360" s="0" t="n">
        <f aca="false">[1]Tables!M$11</f>
        <v>-0.07</v>
      </c>
      <c r="AP360" s="0" t="n">
        <f aca="false">[1]Tables!N$11</f>
        <v>0.0667</v>
      </c>
      <c r="AQ360" s="0" t="n">
        <f aca="false">[1]Tables!O$11</f>
        <v>0.02</v>
      </c>
      <c r="AR360" s="0" t="n">
        <f aca="false">[1]Tables!P$11</f>
        <v>0.22</v>
      </c>
      <c r="AS360" s="0" t="n">
        <f aca="false">[1]Tables!Q$11</f>
        <v>0.011</v>
      </c>
      <c r="AT360" s="0" t="n">
        <f aca="false">(($B360+AO360)/(1-AP360))-($B360+AO360)</f>
        <v>-0.00500267866709525</v>
      </c>
      <c r="AU360" s="0" t="n">
        <f aca="false">AQ360+AR360+AS360</f>
        <v>0.251</v>
      </c>
      <c r="AW360" s="0" t="n">
        <f aca="false">[1]Tables!R$11</f>
        <v>0</v>
      </c>
      <c r="AX360" s="0" t="n">
        <f aca="false">[1]Tables!S$11</f>
        <v>0</v>
      </c>
      <c r="AY360" s="0" t="n">
        <f aca="false">[1]Tables!T$11</f>
        <v>0</v>
      </c>
      <c r="AZ360" s="0" t="n">
        <f aca="false">((B360+Z360)/(1-AW360))-(B360+Z360)</f>
        <v>0</v>
      </c>
      <c r="BA360" s="0" t="n">
        <f aca="false">AX360+AY360</f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0.42</v>
      </c>
      <c r="E361" s="0" t="n">
        <f aca="false">+[1]TETCO_TRANSCO!E361</f>
        <v>0.4</v>
      </c>
      <c r="F361" s="0" t="n">
        <f aca="false">+[1]TETCO_TRANSCO!F361</f>
        <v>0.02</v>
      </c>
      <c r="G361" s="0" t="n">
        <f aca="false">H361+I361</f>
        <v>0.45</v>
      </c>
      <c r="H361" s="0" t="n">
        <f aca="false">+E361</f>
        <v>0.4</v>
      </c>
      <c r="I361" s="0" t="n">
        <f aca="false">+F361+Q361</f>
        <v>0.05</v>
      </c>
      <c r="J361" s="0" t="n">
        <f aca="false">K361+L361</f>
        <v>0.42</v>
      </c>
      <c r="K361" s="0" t="n">
        <f aca="false">E361</f>
        <v>0.4</v>
      </c>
      <c r="L361" s="0" t="n">
        <f aca="false">F361</f>
        <v>0.02</v>
      </c>
      <c r="M361" s="0" t="n">
        <f aca="false">N361+O361</f>
        <v>0.45</v>
      </c>
      <c r="N361" s="0" t="n">
        <f aca="false">H361</f>
        <v>0.4</v>
      </c>
      <c r="O361" s="0" t="n">
        <f aca="false">I361</f>
        <v>0.05</v>
      </c>
      <c r="Q361" s="0" t="n">
        <f aca="false">VLOOKUP(MONTH(A361),tblMthAdj,2,FALSE())</f>
        <v>0.03</v>
      </c>
      <c r="AA361" s="0" t="n">
        <f aca="false">[1]Tables!E$12</f>
        <v>-0.07</v>
      </c>
      <c r="AB361" s="0" t="n">
        <f aca="false">[1]Tables!F$12</f>
        <v>0.0597</v>
      </c>
      <c r="AC361" s="0" t="n">
        <f aca="false">[1]Tables!G$12</f>
        <v>0.04</v>
      </c>
      <c r="AD361" s="0" t="n">
        <f aca="false">[1]Tables!H$12</f>
        <v>0.185</v>
      </c>
      <c r="AE361" s="0" t="n">
        <f aca="false">[1]Tables!I$12</f>
        <v>0.011</v>
      </c>
      <c r="AF361" s="0" t="n">
        <f aca="false">((B361+AA361)/(1-AB361))-(B361+AA361)</f>
        <v>-0.00444432627884718</v>
      </c>
      <c r="AG361" s="0" t="n">
        <f aca="false">AC361+AD361+AE361</f>
        <v>0.236</v>
      </c>
      <c r="AI361" s="0" t="n">
        <f aca="false">[1]Tables!J$12</f>
        <v>0</v>
      </c>
      <c r="AJ361" s="0" t="n">
        <f aca="false">[1]Tables!K$12</f>
        <v>0</v>
      </c>
      <c r="AK361" s="0" t="n">
        <f aca="false">[1]Tables!L$12</f>
        <v>0</v>
      </c>
      <c r="AL361" s="0" t="n">
        <f aca="false">((B361+L361)/(1-AI361))-(B361+L361)</f>
        <v>0</v>
      </c>
      <c r="AM361" s="0" t="n">
        <f aca="false">AJ361+AK361</f>
        <v>0</v>
      </c>
      <c r="AO361" s="0" t="n">
        <f aca="false">[1]Tables!M$12</f>
        <v>-0.07</v>
      </c>
      <c r="AP361" s="0" t="n">
        <f aca="false">[1]Tables!N$12</f>
        <v>0.0667</v>
      </c>
      <c r="AQ361" s="0" t="n">
        <f aca="false">[1]Tables!O$12</f>
        <v>0.04</v>
      </c>
      <c r="AR361" s="0" t="n">
        <f aca="false">[1]Tables!P$12</f>
        <v>0.22</v>
      </c>
      <c r="AS361" s="0" t="n">
        <f aca="false">[1]Tables!Q$12</f>
        <v>0.011</v>
      </c>
      <c r="AT361" s="0" t="n">
        <f aca="false">(($B361+AO361)/(1-AP361))-($B361+AO361)</f>
        <v>-0.00500267866709525</v>
      </c>
      <c r="AU361" s="0" t="n">
        <f aca="false">AQ361+AR361+AS361</f>
        <v>0.271</v>
      </c>
      <c r="AW361" s="0" t="n">
        <f aca="false">[1]Tables!R$12</f>
        <v>0</v>
      </c>
      <c r="AX361" s="0" t="n">
        <f aca="false">[1]Tables!S$12</f>
        <v>0</v>
      </c>
      <c r="AY361" s="0" t="n">
        <f aca="false">[1]Tables!T$12</f>
        <v>0</v>
      </c>
      <c r="AZ361" s="0" t="n">
        <f aca="false">((B361+Z361)/(1-AW361))-(B361+Z361)</f>
        <v>0</v>
      </c>
      <c r="BA361" s="0" t="n">
        <f aca="false">AX361+AY361</f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0.605</v>
      </c>
      <c r="E362" s="0" t="n">
        <f aca="false">+[1]TETCO_TRANSCO!E362</f>
        <v>0.555</v>
      </c>
      <c r="F362" s="0" t="n">
        <f aca="false">+[1]TETCO_TRANSCO!F362</f>
        <v>0.05</v>
      </c>
      <c r="G362" s="0" t="n">
        <f aca="false">H362+I362</f>
        <v>0.695</v>
      </c>
      <c r="H362" s="0" t="n">
        <f aca="false">+E362</f>
        <v>0.555</v>
      </c>
      <c r="I362" s="0" t="n">
        <f aca="false">+F362+Q362</f>
        <v>0.14</v>
      </c>
      <c r="J362" s="0" t="n">
        <f aca="false">K362+L362</f>
        <v>0.605</v>
      </c>
      <c r="K362" s="0" t="n">
        <f aca="false">E362</f>
        <v>0.555</v>
      </c>
      <c r="L362" s="0" t="n">
        <f aca="false">F362</f>
        <v>0.05</v>
      </c>
      <c r="M362" s="0" t="n">
        <f aca="false">N362+O362</f>
        <v>0.695</v>
      </c>
      <c r="N362" s="0" t="n">
        <f aca="false">H362</f>
        <v>0.555</v>
      </c>
      <c r="O362" s="0" t="n">
        <f aca="false">I362</f>
        <v>0.14</v>
      </c>
      <c r="Q362" s="0" t="n">
        <f aca="false">VLOOKUP(MONTH(A362),tblMthAdj,2,FALSE())</f>
        <v>0.09</v>
      </c>
      <c r="AA362" s="0" t="n">
        <f aca="false">[1]Tables!E$13</f>
        <v>-0.07</v>
      </c>
      <c r="AB362" s="0" t="n">
        <f aca="false">[1]Tables!F$13</f>
        <v>0.0699</v>
      </c>
      <c r="AC362" s="0" t="n">
        <f aca="false">[1]Tables!G$13</f>
        <v>0.41</v>
      </c>
      <c r="AD362" s="0" t="n">
        <f aca="false">[1]Tables!H$13</f>
        <v>0.185</v>
      </c>
      <c r="AE362" s="0" t="n">
        <f aca="false">[1]Tables!I$13</f>
        <v>0.011</v>
      </c>
      <c r="AF362" s="0" t="n">
        <f aca="false">((B362+AA362)/(1-AB362))-(B362+AA362)</f>
        <v>-0.00526072465326309</v>
      </c>
      <c r="AG362" s="0" t="n">
        <f aca="false">AC362+AD362+AE362</f>
        <v>0.606</v>
      </c>
      <c r="AI362" s="0" t="n">
        <f aca="false">[1]Tables!J$13</f>
        <v>0.0128</v>
      </c>
      <c r="AJ362" s="0" t="n">
        <f aca="false">[1]Tables!K$13</f>
        <v>0.1848</v>
      </c>
      <c r="AK362" s="0" t="n">
        <f aca="false">[1]Tables!L$13</f>
        <v>0</v>
      </c>
      <c r="AL362" s="0" t="n">
        <f aca="false">((B362+L362)/(1-AI362))-(B362+L362)</f>
        <v>0.000648298217179905</v>
      </c>
      <c r="AM362" s="0" t="n">
        <f aca="false">AJ362+AK362</f>
        <v>0.1848</v>
      </c>
      <c r="AO362" s="0" t="n">
        <f aca="false">[1]Tables!M$13</f>
        <v>-0.05</v>
      </c>
      <c r="AP362" s="0" t="n">
        <f aca="false">[1]Tables!N$13</f>
        <v>0.0782</v>
      </c>
      <c r="AQ362" s="0" t="n">
        <f aca="false">[1]Tables!O$13</f>
        <v>0.51</v>
      </c>
      <c r="AR362" s="0" t="n">
        <f aca="false">[1]Tables!P$13</f>
        <v>0.22</v>
      </c>
      <c r="AS362" s="0" t="n">
        <f aca="false">[1]Tables!Q$13</f>
        <v>0.011</v>
      </c>
      <c r="AT362" s="0" t="n">
        <f aca="false">(($B362+AO362)/(1-AP362))-($B362+AO362)</f>
        <v>-0.00424170101974399</v>
      </c>
      <c r="AU362" s="0" t="n">
        <f aca="false">AQ362+AR362+AS362</f>
        <v>0.741</v>
      </c>
      <c r="AW362" s="0" t="n">
        <f aca="false">[1]Tables!R$13</f>
        <v>0.0089</v>
      </c>
      <c r="AX362" s="0" t="n">
        <f aca="false">[1]Tables!S$13</f>
        <v>0.2176</v>
      </c>
      <c r="AY362" s="0" t="n">
        <f aca="false">[1]Tables!T$13</f>
        <v>0</v>
      </c>
      <c r="AZ362" s="0" t="n">
        <f aca="false">((B362+Z362)/(1-AW362))-(B362+Z362)</f>
        <v>0</v>
      </c>
      <c r="BA362" s="0" t="n">
        <f aca="false">AX362+AY362</f>
        <v>0.2176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0.96</v>
      </c>
      <c r="E363" s="0" t="n">
        <f aca="false">+[1]TETCO_TRANSCO!E363</f>
        <v>0.91</v>
      </c>
      <c r="F363" s="0" t="n">
        <f aca="false">+[1]TETCO_TRANSCO!F363</f>
        <v>0.05</v>
      </c>
      <c r="G363" s="0" t="n">
        <f aca="false">H363+I363</f>
        <v>1.2</v>
      </c>
      <c r="H363" s="0" t="n">
        <f aca="false">+E363</f>
        <v>0.91</v>
      </c>
      <c r="I363" s="0" t="n">
        <f aca="false">+F363+Q363</f>
        <v>0.29</v>
      </c>
      <c r="J363" s="0" t="n">
        <f aca="false">K363+L363</f>
        <v>0.96</v>
      </c>
      <c r="K363" s="0" t="n">
        <f aca="false">E363</f>
        <v>0.91</v>
      </c>
      <c r="L363" s="0" t="n">
        <f aca="false">F363</f>
        <v>0.05</v>
      </c>
      <c r="M363" s="0" t="n">
        <f aca="false">N363+O363</f>
        <v>1.2</v>
      </c>
      <c r="N363" s="0" t="n">
        <f aca="false">H363</f>
        <v>0.91</v>
      </c>
      <c r="O363" s="0" t="n">
        <f aca="false">I363</f>
        <v>0.29</v>
      </c>
      <c r="Q363" s="0" t="n">
        <f aca="false">VLOOKUP(MONTH(A363),tblMthAdj,2,FALSE())</f>
        <v>0.24</v>
      </c>
      <c r="AA363" s="0" t="n">
        <f aca="false">[1]Tables!E$14</f>
        <v>-0.05</v>
      </c>
      <c r="AB363" s="0" t="n">
        <f aca="false">[1]Tables!F$14</f>
        <v>0.0699</v>
      </c>
      <c r="AC363" s="0" t="n">
        <f aca="false">[1]Tables!G$14</f>
        <v>0.41</v>
      </c>
      <c r="AD363" s="0" t="n">
        <f aca="false">[1]Tables!H$14</f>
        <v>0.185</v>
      </c>
      <c r="AE363" s="0" t="n">
        <f aca="false">[1]Tables!I$14</f>
        <v>0.011</v>
      </c>
      <c r="AF363" s="0" t="n">
        <f aca="false">((B363+AA363)/(1-AB363))-(B363+AA363)</f>
        <v>-0.00375766046661649</v>
      </c>
      <c r="AG363" s="0" t="n">
        <f aca="false">AC363+AD363+AE363</f>
        <v>0.606</v>
      </c>
      <c r="AI363" s="0" t="n">
        <f aca="false">[1]Tables!J$14</f>
        <v>0.0128</v>
      </c>
      <c r="AJ363" s="0" t="n">
        <f aca="false">[1]Tables!K$14</f>
        <v>0.1848</v>
      </c>
      <c r="AK363" s="0" t="n">
        <f aca="false">[1]Tables!L$14</f>
        <v>0</v>
      </c>
      <c r="AL363" s="0" t="n">
        <f aca="false">((B363+L363)/(1-AI363))-(B363+L363)</f>
        <v>0.000648298217179905</v>
      </c>
      <c r="AM363" s="0" t="n">
        <f aca="false">AJ363+AK363</f>
        <v>0.1848</v>
      </c>
      <c r="AO363" s="0" t="n">
        <f aca="false">[1]Tables!M$14</f>
        <v>-0.05</v>
      </c>
      <c r="AP363" s="0" t="n">
        <f aca="false">[1]Tables!N$14</f>
        <v>0.0782</v>
      </c>
      <c r="AQ363" s="0" t="n">
        <f aca="false">[1]Tables!O$14</f>
        <v>0.51</v>
      </c>
      <c r="AR363" s="0" t="n">
        <f aca="false">[1]Tables!P$14</f>
        <v>0.22</v>
      </c>
      <c r="AS363" s="0" t="n">
        <f aca="false">[1]Tables!Q$14</f>
        <v>0.011</v>
      </c>
      <c r="AT363" s="0" t="n">
        <f aca="false">(($B363+AO363)/(1-AP363))-($B363+AO363)</f>
        <v>-0.00424170101974399</v>
      </c>
      <c r="AU363" s="0" t="n">
        <f aca="false">AQ363+AR363+AS363</f>
        <v>0.741</v>
      </c>
      <c r="AW363" s="0" t="n">
        <f aca="false">[1]Tables!R$14</f>
        <v>0.0089</v>
      </c>
      <c r="AX363" s="0" t="n">
        <f aca="false">[1]Tables!S$14</f>
        <v>0.2176</v>
      </c>
      <c r="AY363" s="0" t="n">
        <f aca="false">[1]Tables!T$14</f>
        <v>0</v>
      </c>
      <c r="AZ363" s="0" t="n">
        <f aca="false">((B363+Z363)/(1-AW363))-(B363+Z363)</f>
        <v>0</v>
      </c>
      <c r="BA363" s="0" t="n">
        <f aca="false">AX363+AY363</f>
        <v>0.2176</v>
      </c>
    </row>
    <row r="364" customFormat="false" ht="12.75" hidden="false" customHeight="false" outlineLevel="0" collapsed="false">
      <c r="AO364" s="0" t="n">
        <f aca="false">[1]Tables!M$3</f>
        <v>-0.05</v>
      </c>
      <c r="AP364" s="0" t="n">
        <f aca="false">[1]Tables!N$3</f>
        <v>0.0782</v>
      </c>
    </row>
    <row r="365" customFormat="false" ht="12.75" hidden="false" customHeight="false" outlineLevel="0" collapsed="false">
      <c r="AO365" s="0" t="n">
        <f aca="false">[1]Tables!M$4</f>
        <v>-0.05</v>
      </c>
      <c r="AP365" s="0" t="n">
        <f aca="false">[1]Tables!N$4</f>
        <v>0.0782</v>
      </c>
    </row>
    <row r="366" customFormat="false" ht="12.75" hidden="false" customHeight="false" outlineLevel="0" collapsed="false">
      <c r="AO366" s="0" t="n">
        <f aca="false">[1]Tables!M$5</f>
        <v>-0.05</v>
      </c>
      <c r="AP366" s="0" t="n">
        <f aca="false">[1]Tables!N$5</f>
        <v>0.0782</v>
      </c>
    </row>
    <row r="367" customFormat="false" ht="12.75" hidden="false" customHeight="false" outlineLevel="0" collapsed="false">
      <c r="AO367" s="0" t="n">
        <f aca="false">[1]Tables!M$6</f>
        <v>-0.07</v>
      </c>
      <c r="AP367" s="0" t="n">
        <f aca="false">[1]Tables!N$6</f>
        <v>0.0667</v>
      </c>
    </row>
    <row r="368" customFormat="false" ht="12.75" hidden="false" customHeight="false" outlineLevel="0" collapsed="false">
      <c r="AO368" s="0" t="n">
        <f aca="false">[1]Tables!M$7</f>
        <v>-0.07</v>
      </c>
      <c r="AP368" s="0" t="n">
        <f aca="false">[1]Tables!N$7</f>
        <v>0.0667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I654"/>
  <sheetViews>
    <sheetView showFormulas="false" showGridLines="false" showRowColHeaders="true" showZeros="true" rightToLeft="false" tabSelected="false" showOutlineSymbols="true" defaultGridColor="true" view="normal" topLeftCell="C1" colorId="64" zoomScale="100" zoomScaleNormal="100" zoomScalePageLayoutView="100" workbookViewId="0">
      <pane xSplit="1" ySplit="8" topLeftCell="D9" activePane="bottomRight" state="frozen"/>
      <selection pane="topLeft" activeCell="C1" activeCellId="0" sqref="C1"/>
      <selection pane="topRight" activeCell="D1" activeCellId="0" sqref="D1"/>
      <selection pane="bottomLeft" activeCell="C9" activeCellId="0" sqref="C9"/>
      <selection pane="bottomRight" activeCell="C13" activeCellId="0" sqref="C13:AE350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4.28"/>
    <col collapsed="false" customWidth="true" hidden="true" outlineLevel="0" max="2" min="2" style="0" width="15.13"/>
    <col collapsed="false" customWidth="true" hidden="false" outlineLevel="0" max="3" min="3" style="108" width="17.42"/>
    <col collapsed="false" customWidth="true" hidden="false" outlineLevel="0" max="31" min="4" style="0" width="20.7"/>
    <col collapsed="false" customWidth="true" hidden="false" outlineLevel="0" max="33" min="33" style="0" width="10.56"/>
    <col collapsed="false" customWidth="true" hidden="false" outlineLevel="0" max="34" min="34" style="0" width="11.85"/>
    <col collapsed="false" customWidth="true" hidden="false" outlineLevel="0" max="35" min="35" style="0" width="11.7"/>
  </cols>
  <sheetData>
    <row r="1" customFormat="false" ht="12.75" hidden="false" customHeight="false" outlineLevel="0" collapsed="false">
      <c r="C1" s="89"/>
      <c r="H1" s="0" t="s">
        <v>64</v>
      </c>
      <c r="I1" s="109" t="n">
        <v>37228.6059143519</v>
      </c>
      <c r="J1" s="0" t="s">
        <v>65</v>
      </c>
    </row>
    <row r="2" customFormat="false" ht="18.75" hidden="false" customHeight="true" outlineLevel="0" collapsed="false">
      <c r="C2" s="89"/>
      <c r="H2" s="0" t="s">
        <v>66</v>
      </c>
      <c r="I2" s="109"/>
    </row>
    <row r="3" customFormat="false" ht="18.75" hidden="false" customHeight="true" outlineLevel="0" collapsed="false">
      <c r="C3" s="89"/>
    </row>
    <row r="4" customFormat="false" ht="12" hidden="false" customHeight="true" outlineLevel="0" collapsed="false">
      <c r="C4" s="89"/>
    </row>
    <row r="5" customFormat="false" ht="12.75" hidden="true" customHeight="false" outlineLevel="0" collapsed="false">
      <c r="C5" s="110" t="s">
        <v>67</v>
      </c>
      <c r="D5" s="111" t="s">
        <v>68</v>
      </c>
      <c r="F5" s="112" t="s">
        <v>69</v>
      </c>
      <c r="G5" s="113" t="s">
        <v>70</v>
      </c>
      <c r="I5" s="112" t="s">
        <v>71</v>
      </c>
      <c r="J5" s="113" t="n">
        <v>7525</v>
      </c>
    </row>
    <row r="6" customFormat="false" ht="13.5" hidden="false" customHeight="true" outlineLevel="0" collapsed="false">
      <c r="A6" s="114"/>
      <c r="B6" s="114"/>
      <c r="C6" s="114" t="s">
        <v>72</v>
      </c>
      <c r="D6" s="114" t="s">
        <v>59</v>
      </c>
      <c r="E6" s="114" t="s">
        <v>59</v>
      </c>
      <c r="F6" s="114" t="s">
        <v>60</v>
      </c>
      <c r="G6" s="114" t="s">
        <v>60</v>
      </c>
      <c r="H6" s="114" t="s">
        <v>61</v>
      </c>
      <c r="I6" s="114" t="s">
        <v>61</v>
      </c>
      <c r="J6" s="114" t="s">
        <v>62</v>
      </c>
      <c r="K6" s="114" t="s">
        <v>62</v>
      </c>
      <c r="L6" s="114" t="s">
        <v>49</v>
      </c>
      <c r="M6" s="114" t="s">
        <v>49</v>
      </c>
      <c r="N6" s="114" t="s">
        <v>50</v>
      </c>
      <c r="O6" s="114" t="s">
        <v>50</v>
      </c>
      <c r="P6" s="114" t="s">
        <v>51</v>
      </c>
      <c r="Q6" s="114" t="s">
        <v>51</v>
      </c>
      <c r="R6" s="114" t="s">
        <v>52</v>
      </c>
      <c r="S6" s="114" t="s">
        <v>52</v>
      </c>
      <c r="T6" s="114" t="s">
        <v>17</v>
      </c>
      <c r="U6" s="114" t="s">
        <v>17</v>
      </c>
      <c r="V6" s="114" t="s">
        <v>18</v>
      </c>
      <c r="W6" s="114" t="s">
        <v>18</v>
      </c>
      <c r="X6" s="114" t="s">
        <v>19</v>
      </c>
      <c r="Y6" s="114" t="s">
        <v>19</v>
      </c>
      <c r="Z6" s="114" t="s">
        <v>21</v>
      </c>
      <c r="AA6" s="114" t="s">
        <v>21</v>
      </c>
      <c r="AB6" s="115" t="s">
        <v>73</v>
      </c>
      <c r="AC6" s="115" t="s">
        <v>74</v>
      </c>
      <c r="AD6" s="115" t="s">
        <v>75</v>
      </c>
      <c r="AE6" s="115" t="s">
        <v>76</v>
      </c>
      <c r="AF6" s="114"/>
      <c r="AG6" s="115"/>
      <c r="AH6" s="115"/>
      <c r="AI6" s="115"/>
    </row>
    <row r="7" customFormat="false" ht="12.75" hidden="false" customHeight="true" outlineLevel="0" collapsed="false">
      <c r="A7" s="115"/>
      <c r="B7" s="115"/>
      <c r="C7" s="115" t="s">
        <v>77</v>
      </c>
      <c r="D7" s="115" t="s">
        <v>78</v>
      </c>
      <c r="E7" s="115" t="s">
        <v>79</v>
      </c>
      <c r="F7" s="115" t="s">
        <v>78</v>
      </c>
      <c r="G7" s="115" t="s">
        <v>79</v>
      </c>
      <c r="H7" s="115" t="s">
        <v>78</v>
      </c>
      <c r="I7" s="115" t="s">
        <v>79</v>
      </c>
      <c r="J7" s="115" t="s">
        <v>78</v>
      </c>
      <c r="K7" s="115" t="s">
        <v>79</v>
      </c>
      <c r="L7" s="115" t="s">
        <v>78</v>
      </c>
      <c r="M7" s="115" t="s">
        <v>79</v>
      </c>
      <c r="N7" s="115" t="s">
        <v>78</v>
      </c>
      <c r="O7" s="115" t="s">
        <v>79</v>
      </c>
      <c r="P7" s="115" t="s">
        <v>78</v>
      </c>
      <c r="Q7" s="115" t="s">
        <v>79</v>
      </c>
      <c r="R7" s="115" t="s">
        <v>78</v>
      </c>
      <c r="S7" s="115" t="s">
        <v>79</v>
      </c>
      <c r="T7" s="115" t="s">
        <v>78</v>
      </c>
      <c r="U7" s="115" t="s">
        <v>79</v>
      </c>
      <c r="V7" s="115" t="s">
        <v>78</v>
      </c>
      <c r="W7" s="115" t="s">
        <v>79</v>
      </c>
      <c r="X7" s="115" t="s">
        <v>78</v>
      </c>
      <c r="Y7" s="115" t="s">
        <v>79</v>
      </c>
      <c r="Z7" s="115" t="s">
        <v>78</v>
      </c>
      <c r="AA7" s="115" t="s">
        <v>79</v>
      </c>
      <c r="AB7" s="115" t="s">
        <v>80</v>
      </c>
      <c r="AC7" s="115" t="s">
        <v>80</v>
      </c>
      <c r="AD7" s="115" t="s">
        <v>80</v>
      </c>
      <c r="AE7" s="115" t="s">
        <v>80</v>
      </c>
      <c r="AF7" s="115"/>
      <c r="AG7" s="115"/>
      <c r="AH7" s="115"/>
      <c r="AI7" s="115"/>
    </row>
    <row r="8" customFormat="false" ht="13.5" hidden="true" customHeight="true" outlineLevel="0" collapsed="false">
      <c r="A8" s="116" t="n">
        <v>36679</v>
      </c>
      <c r="C8" s="117"/>
    </row>
    <row r="9" customFormat="false" ht="13.5" hidden="false" customHeight="true" outlineLevel="0" collapsed="false">
      <c r="A9" s="116"/>
      <c r="B9" s="0" t="str">
        <f aca="false">(D9&amp;E9&amp;F9&amp;G9&amp;H9&amp;I9&amp;J9&amp;K9&amp;L9&amp;M9&amp;N9&amp;O9&amp;P9&amp;Q9&amp;R9&amp;S9&amp;T9&amp;U9&amp;V9&amp;W9&amp;X9&amp;Y9&amp;Z9&amp;AA9&amp;AB9&amp;AC9&amp;AD9&amp;AE9)</f>
        <v>0.360.020.36-0.050.680.020.36-0.050.3180.020.438-0.020.4380.0350.438-0.020.2860.0060.286-0.360.020.350.040.010.01-0.020.035</v>
      </c>
      <c r="C9" s="118" t="n">
        <v>37073</v>
      </c>
      <c r="D9" s="41" t="n">
        <v>0.36</v>
      </c>
      <c r="E9" s="119" t="n">
        <v>0.02</v>
      </c>
      <c r="F9" s="119" t="n">
        <v>0.36</v>
      </c>
      <c r="G9" s="119" t="n">
        <v>-0.05</v>
      </c>
      <c r="H9" s="119" t="n">
        <v>0.68</v>
      </c>
      <c r="I9" s="119" t="n">
        <v>0.02</v>
      </c>
      <c r="J9" s="119" t="n">
        <v>0.36</v>
      </c>
      <c r="K9" s="119" t="n">
        <v>-0.05</v>
      </c>
      <c r="L9" s="119" t="n">
        <v>0.318</v>
      </c>
      <c r="M9" s="119" t="n">
        <v>0.02</v>
      </c>
      <c r="N9" s="119" t="n">
        <v>0.438</v>
      </c>
      <c r="O9" s="119" t="n">
        <v>-0.02</v>
      </c>
      <c r="P9" s="119" t="n">
        <v>0.438</v>
      </c>
      <c r="Q9" s="119" t="n">
        <v>0.035</v>
      </c>
      <c r="R9" s="119" t="n">
        <v>0.438</v>
      </c>
      <c r="S9" s="119" t="n">
        <v>-0.02</v>
      </c>
      <c r="T9" s="119" t="n">
        <v>0.286</v>
      </c>
      <c r="U9" s="119" t="n">
        <v>0.006</v>
      </c>
      <c r="V9" s="119" t="n">
        <v>0.286</v>
      </c>
      <c r="W9" s="119" t="s">
        <v>81</v>
      </c>
      <c r="X9" s="119" t="n">
        <v>0.36</v>
      </c>
      <c r="Y9" s="119" t="n">
        <v>0.02</v>
      </c>
      <c r="Z9" s="119" t="n">
        <v>0.35</v>
      </c>
      <c r="AA9" s="119" t="n">
        <v>0.04</v>
      </c>
      <c r="AB9" s="120" t="n">
        <v>0.01</v>
      </c>
      <c r="AC9" s="120" t="n">
        <v>0.01</v>
      </c>
      <c r="AD9" s="121" t="n">
        <v>-0.02</v>
      </c>
      <c r="AE9" s="121" t="n">
        <v>0.035</v>
      </c>
    </row>
    <row r="10" customFormat="false" ht="12.75" hidden="false" customHeight="false" outlineLevel="0" collapsed="false">
      <c r="A10" s="0" t="n">
        <v>0.920272897834802</v>
      </c>
      <c r="B10" s="0" t="str">
        <f aca="false">(D10&amp;E10&amp;F10&amp;G10&amp;H10&amp;I10&amp;J10&amp;K10&amp;L10&amp;M10&amp;N10&amp;O10&amp;P10&amp;Q10&amp;R10&amp;S10&amp;T10&amp;U10&amp;V10&amp;W10&amp;X10&amp;Y10&amp;Z10&amp;AA10&amp;AB10&amp;AC10&amp;AD10&amp;AE10)</f>
        <v>0.360.020.360.070.680.020.360.070.3330.010.463-0.020.4630.010.463-0.020.2860.0060.28600.370.020.360.040.010.01-0.020.01</v>
      </c>
      <c r="C10" s="118" t="n">
        <v>37104</v>
      </c>
      <c r="D10" s="41" t="n">
        <f aca="false">ALGO_TENN!E23</f>
        <v>0.36</v>
      </c>
      <c r="E10" s="119" t="n">
        <f aca="false">ALGO_TENN!F23</f>
        <v>0.02</v>
      </c>
      <c r="F10" s="119" t="n">
        <f aca="false">ALGO_TENN!H23</f>
        <v>0.36</v>
      </c>
      <c r="G10" s="119" t="n">
        <f aca="false">ALGO_TENN!I23</f>
        <v>0.07</v>
      </c>
      <c r="H10" s="119" t="n">
        <f aca="false">ALGO_TENN!K23</f>
        <v>0.68</v>
      </c>
      <c r="I10" s="119" t="n">
        <f aca="false">ALGO_TENN!L23</f>
        <v>0.02</v>
      </c>
      <c r="J10" s="119" t="n">
        <f aca="false">ALGO_TENN!N23</f>
        <v>0.36</v>
      </c>
      <c r="K10" s="119" t="n">
        <f aca="false">ALGO_TENN!O23</f>
        <v>0.07</v>
      </c>
      <c r="L10" s="119" t="n">
        <f aca="false">TETCO_TRANSCO!E23</f>
        <v>0.333</v>
      </c>
      <c r="M10" s="119" t="n">
        <f aca="false">TETCO_TRANSCO!F23</f>
        <v>0.01</v>
      </c>
      <c r="N10" s="119" t="n">
        <f aca="false">TETCO_TRANSCO!H23</f>
        <v>0.463</v>
      </c>
      <c r="O10" s="119" t="n">
        <f aca="false">TETCO_TRANSCO!I23</f>
        <v>-0.02</v>
      </c>
      <c r="P10" s="119" t="n">
        <f aca="false">TETCO_TRANSCO!K23</f>
        <v>0.463</v>
      </c>
      <c r="Q10" s="119" t="n">
        <f aca="false">TETCO_TRANSCO!L23</f>
        <v>0.01</v>
      </c>
      <c r="R10" s="119" t="n">
        <f aca="false">TETCO_TRANSCO!N23</f>
        <v>0.463</v>
      </c>
      <c r="S10" s="119" t="n">
        <f aca="false">TETCO_TRANSCO!O23</f>
        <v>-0.02</v>
      </c>
      <c r="T10" s="119" t="n">
        <f aca="false">IROQ!E23</f>
        <v>0.286</v>
      </c>
      <c r="U10" s="119" t="n">
        <f aca="false">IROQ!F23</f>
        <v>0.006</v>
      </c>
      <c r="V10" s="119" t="n">
        <f aca="false">IROQ!H23</f>
        <v>0.286</v>
      </c>
      <c r="W10" s="119" t="n">
        <f aca="false">IROQ!I23</f>
        <v>0</v>
      </c>
      <c r="X10" s="119" t="n">
        <f aca="false">IROQ!L23</f>
        <v>0.37</v>
      </c>
      <c r="Y10" s="119" t="n">
        <f aca="false">IROQ!M23</f>
        <v>0.02</v>
      </c>
      <c r="Z10" s="119" t="n">
        <f aca="false">IROQ!O23</f>
        <v>0.36</v>
      </c>
      <c r="AA10" s="119" t="n">
        <f aca="false">IROQ!P23</f>
        <v>0.04</v>
      </c>
      <c r="AB10" s="120" t="n">
        <f aca="false">M10</f>
        <v>0.01</v>
      </c>
      <c r="AC10" s="120" t="n">
        <f aca="false">Q10</f>
        <v>0.01</v>
      </c>
      <c r="AD10" s="121" t="n">
        <f aca="false">S10</f>
        <v>-0.02</v>
      </c>
      <c r="AE10" s="121" t="n">
        <f aca="false">Q10</f>
        <v>0.01</v>
      </c>
    </row>
    <row r="11" customFormat="false" ht="12.75" hidden="false" customHeight="false" outlineLevel="0" collapsed="false">
      <c r="A11" s="0" t="n">
        <v>0.914575253195804</v>
      </c>
      <c r="B11" s="0" t="str">
        <f aca="false">(D11&amp;E11&amp;F11&amp;G11&amp;H11&amp;I11&amp;J11&amp;K11&amp;L11&amp;M11&amp;N11&amp;O11&amp;P11&amp;Q11&amp;R11&amp;S11&amp;T11&amp;U11&amp;V11&amp;W11&amp;X11&amp;Y11&amp;Z11&amp;AA11&amp;AB11&amp;AC11&amp;AD11&amp;AE11)</f>
        <v>0.34-0.050.34-0.040.66-0.050.34-0.040.2850.010.305-0.040.3050.010.305-0.020.2860.0060.28600.34-0.140.33-0.120.010.01-0.020.01</v>
      </c>
      <c r="C11" s="118" t="n">
        <v>37135</v>
      </c>
      <c r="D11" s="41" t="n">
        <f aca="false">ALGO_TENN!E24</f>
        <v>0.34</v>
      </c>
      <c r="E11" s="119" t="n">
        <f aca="false">ALGO_TENN!F24</f>
        <v>-0.05</v>
      </c>
      <c r="F11" s="119" t="n">
        <f aca="false">ALGO_TENN!H24</f>
        <v>0.34</v>
      </c>
      <c r="G11" s="119" t="n">
        <f aca="false">ALGO_TENN!I24</f>
        <v>-0.04</v>
      </c>
      <c r="H11" s="119" t="n">
        <f aca="false">ALGO_TENN!K24</f>
        <v>0.66</v>
      </c>
      <c r="I11" s="119" t="n">
        <f aca="false">ALGO_TENN!L24</f>
        <v>-0.05</v>
      </c>
      <c r="J11" s="119" t="n">
        <f aca="false">ALGO_TENN!N24</f>
        <v>0.34</v>
      </c>
      <c r="K11" s="119" t="n">
        <f aca="false">ALGO_TENN!O24</f>
        <v>-0.04</v>
      </c>
      <c r="L11" s="119" t="n">
        <f aca="false">TETCO_TRANSCO!E24</f>
        <v>0.285</v>
      </c>
      <c r="M11" s="119" t="n">
        <f aca="false">TETCO_TRANSCO!F24</f>
        <v>0.01</v>
      </c>
      <c r="N11" s="119" t="n">
        <f aca="false">TETCO_TRANSCO!H24</f>
        <v>0.305</v>
      </c>
      <c r="O11" s="119" t="n">
        <f aca="false">TETCO_TRANSCO!I24</f>
        <v>-0.04</v>
      </c>
      <c r="P11" s="119" t="n">
        <f aca="false">TETCO_TRANSCO!K24</f>
        <v>0.305</v>
      </c>
      <c r="Q11" s="119" t="n">
        <f aca="false">TETCO_TRANSCO!L24</f>
        <v>0.01</v>
      </c>
      <c r="R11" s="119" t="n">
        <f aca="false">TETCO_TRANSCO!N24</f>
        <v>0.305</v>
      </c>
      <c r="S11" s="119" t="n">
        <f aca="false">TETCO_TRANSCO!O24</f>
        <v>-0.02</v>
      </c>
      <c r="T11" s="119" t="n">
        <f aca="false">IROQ!E24</f>
        <v>0.286</v>
      </c>
      <c r="U11" s="119" t="n">
        <f aca="false">IROQ!F24</f>
        <v>0.006</v>
      </c>
      <c r="V11" s="119" t="n">
        <f aca="false">IROQ!H24</f>
        <v>0.286</v>
      </c>
      <c r="W11" s="119" t="n">
        <f aca="false">IROQ!I24</f>
        <v>0</v>
      </c>
      <c r="X11" s="119" t="n">
        <f aca="false">IROQ!L24</f>
        <v>0.34</v>
      </c>
      <c r="Y11" s="119" t="n">
        <f aca="false">IROQ!M24</f>
        <v>-0.14</v>
      </c>
      <c r="Z11" s="119" t="n">
        <f aca="false">IROQ!O24</f>
        <v>0.33</v>
      </c>
      <c r="AA11" s="119" t="n">
        <f aca="false">IROQ!P24</f>
        <v>-0.12</v>
      </c>
      <c r="AB11" s="120" t="n">
        <f aca="false">M11</f>
        <v>0.01</v>
      </c>
      <c r="AC11" s="120" t="n">
        <f aca="false">Q11</f>
        <v>0.01</v>
      </c>
      <c r="AD11" s="121" t="n">
        <f aca="false">S11</f>
        <v>-0.02</v>
      </c>
      <c r="AE11" s="121" t="n">
        <f aca="false">Q11</f>
        <v>0.01</v>
      </c>
    </row>
    <row r="12" customFormat="false" ht="12.75" hidden="false" customHeight="false" outlineLevel="0" collapsed="false">
      <c r="A12" s="0" t="n">
        <v>0.909095177022462</v>
      </c>
      <c r="B12" s="0" t="str">
        <f aca="false">(D12&amp;E12&amp;F12&amp;G12&amp;H12&amp;I12&amp;J12&amp;K12&amp;L12&amp;M12&amp;N12&amp;O12&amp;P12&amp;Q12&amp;R12&amp;S12&amp;T12&amp;U12&amp;V12&amp;W12&amp;X12&amp;Y12&amp;Z12&amp;AA12&amp;AB12&amp;AC12&amp;AD12&amp;AE12)</f>
        <v>0.36250.020.36250.050.68250.020.36250.050.290.010.32-0.0850.330.010.33-0.0550.2860.0060.28600.36250.020.35250.040.010.01-0.0550.01</v>
      </c>
      <c r="C12" s="118" t="n">
        <v>37165</v>
      </c>
      <c r="D12" s="41" t="n">
        <f aca="false">ALGO_TENN!E25</f>
        <v>0.3625</v>
      </c>
      <c r="E12" s="119" t="n">
        <f aca="false">ALGO_TENN!F25</f>
        <v>0.02</v>
      </c>
      <c r="F12" s="119" t="n">
        <f aca="false">ALGO_TENN!H25</f>
        <v>0.3625</v>
      </c>
      <c r="G12" s="119" t="n">
        <f aca="false">ALGO_TENN!I25</f>
        <v>0.05</v>
      </c>
      <c r="H12" s="119" t="n">
        <f aca="false">ALGO_TENN!K25</f>
        <v>0.6825</v>
      </c>
      <c r="I12" s="119" t="n">
        <f aca="false">ALGO_TENN!L25</f>
        <v>0.02</v>
      </c>
      <c r="J12" s="119" t="n">
        <f aca="false">ALGO_TENN!N25</f>
        <v>0.3625</v>
      </c>
      <c r="K12" s="119" t="n">
        <f aca="false">ALGO_TENN!O25</f>
        <v>0.05</v>
      </c>
      <c r="L12" s="119" t="n">
        <f aca="false">TETCO_TRANSCO!E25</f>
        <v>0.29</v>
      </c>
      <c r="M12" s="119" t="n">
        <f aca="false">TETCO_TRANSCO!F25</f>
        <v>0.01</v>
      </c>
      <c r="N12" s="119" t="n">
        <f aca="false">TETCO_TRANSCO!H25</f>
        <v>0.32</v>
      </c>
      <c r="O12" s="119" t="n">
        <f aca="false">TETCO_TRANSCO!I25</f>
        <v>-0.085</v>
      </c>
      <c r="P12" s="119" t="n">
        <f aca="false">TETCO_TRANSCO!K25</f>
        <v>0.33</v>
      </c>
      <c r="Q12" s="119" t="n">
        <f aca="false">TETCO_TRANSCO!L25</f>
        <v>0.01</v>
      </c>
      <c r="R12" s="119" t="n">
        <f aca="false">TETCO_TRANSCO!N25</f>
        <v>0.33</v>
      </c>
      <c r="S12" s="119" t="n">
        <f aca="false">TETCO_TRANSCO!O25</f>
        <v>-0.055</v>
      </c>
      <c r="T12" s="119" t="n">
        <f aca="false">IROQ!E25</f>
        <v>0.286</v>
      </c>
      <c r="U12" s="119" t="n">
        <f aca="false">IROQ!F25</f>
        <v>0.006</v>
      </c>
      <c r="V12" s="119" t="n">
        <f aca="false">IROQ!H25</f>
        <v>0.286</v>
      </c>
      <c r="W12" s="119" t="n">
        <f aca="false">IROQ!I25</f>
        <v>0</v>
      </c>
      <c r="X12" s="119" t="n">
        <f aca="false">IROQ!L25</f>
        <v>0.3625</v>
      </c>
      <c r="Y12" s="119" t="n">
        <f aca="false">IROQ!M25</f>
        <v>0.02</v>
      </c>
      <c r="Z12" s="119" t="n">
        <f aca="false">IROQ!O25</f>
        <v>0.3525</v>
      </c>
      <c r="AA12" s="119" t="n">
        <f aca="false">IROQ!P25</f>
        <v>0.04</v>
      </c>
      <c r="AB12" s="120" t="n">
        <f aca="false">M12</f>
        <v>0.01</v>
      </c>
      <c r="AC12" s="120" t="n">
        <f aca="false">Q12</f>
        <v>0.01</v>
      </c>
      <c r="AD12" s="121" t="n">
        <f aca="false">S12</f>
        <v>-0.055</v>
      </c>
      <c r="AE12" s="121" t="n">
        <f aca="false">Q12</f>
        <v>0.01</v>
      </c>
    </row>
    <row r="13" customFormat="false" ht="12.75" hidden="false" customHeight="false" outlineLevel="0" collapsed="false">
      <c r="A13" s="0" t="n">
        <v>0.903482034896538</v>
      </c>
      <c r="B13" s="0" t="str">
        <f aca="false">(D13&amp;E13&amp;F13&amp;G13&amp;H13&amp;I13&amp;J13&amp;K13&amp;L13&amp;M13&amp;N13&amp;O13&amp;P13&amp;Q13&amp;R13&amp;S13&amp;T13&amp;U13&amp;V13&amp;W13&amp;X13&amp;Y13&amp;Z13&amp;AA13&amp;AB13&amp;AC13&amp;AD13&amp;AE13)</f>
        <v>0.490.080.490.170.810.080.490.170.3380.020.448-0.190.4480.0450.448-0.071.0860.006000.440.080.430.10.020.045-0.070.045</v>
      </c>
      <c r="C13" s="118" t="n">
        <v>37196</v>
      </c>
      <c r="D13" s="48" t="n">
        <f aca="false">ALGO_TENN!E26</f>
        <v>0.49</v>
      </c>
      <c r="E13" s="119" t="n">
        <f aca="false">ALGO_TENN!F26</f>
        <v>0.08</v>
      </c>
      <c r="F13" s="119" t="n">
        <f aca="false">ALGO_TENN!H26</f>
        <v>0.49</v>
      </c>
      <c r="G13" s="119" t="n">
        <f aca="false">ALGO_TENN!I26</f>
        <v>0.17</v>
      </c>
      <c r="H13" s="119" t="n">
        <f aca="false">ALGO_TENN!K26</f>
        <v>0.81</v>
      </c>
      <c r="I13" s="119" t="n">
        <f aca="false">ALGO_TENN!L26</f>
        <v>0.08</v>
      </c>
      <c r="J13" s="119" t="n">
        <f aca="false">ALGO_TENN!N26</f>
        <v>0.49</v>
      </c>
      <c r="K13" s="119" t="n">
        <f aca="false">ALGO_TENN!O26</f>
        <v>0.17</v>
      </c>
      <c r="L13" s="119" t="n">
        <f aca="false">TETCO_TRANSCO!E26</f>
        <v>0.338</v>
      </c>
      <c r="M13" s="119" t="n">
        <f aca="false">TETCO_TRANSCO!F26</f>
        <v>0.02</v>
      </c>
      <c r="N13" s="119" t="n">
        <f aca="false">TETCO_TRANSCO!H26</f>
        <v>0.448</v>
      </c>
      <c r="O13" s="119" t="n">
        <f aca="false">TETCO_TRANSCO!I26</f>
        <v>-0.19</v>
      </c>
      <c r="P13" s="119" t="n">
        <f aca="false">TETCO_TRANSCO!K26</f>
        <v>0.448</v>
      </c>
      <c r="Q13" s="119" t="n">
        <f aca="false">TETCO_TRANSCO!L26</f>
        <v>0.045</v>
      </c>
      <c r="R13" s="119" t="n">
        <f aca="false">TETCO_TRANSCO!N26</f>
        <v>0.448</v>
      </c>
      <c r="S13" s="119" t="n">
        <f aca="false">TETCO_TRANSCO!O26</f>
        <v>-0.07</v>
      </c>
      <c r="T13" s="119" t="n">
        <f aca="false">IROQ!E26</f>
        <v>1.086</v>
      </c>
      <c r="U13" s="119" t="n">
        <f aca="false">IROQ!F26</f>
        <v>0.006</v>
      </c>
      <c r="V13" s="119" t="n">
        <f aca="false">IROQ!H26</f>
        <v>0</v>
      </c>
      <c r="W13" s="119" t="n">
        <f aca="false">IROQ!I26</f>
        <v>0</v>
      </c>
      <c r="X13" s="119" t="n">
        <f aca="false">IROQ!L26</f>
        <v>0.44</v>
      </c>
      <c r="Y13" s="119" t="n">
        <f aca="false">IROQ!M26</f>
        <v>0.08</v>
      </c>
      <c r="Z13" s="119" t="n">
        <f aca="false">IROQ!O26</f>
        <v>0.43</v>
      </c>
      <c r="AA13" s="119" t="n">
        <f aca="false">IROQ!P26</f>
        <v>0.1</v>
      </c>
      <c r="AB13" s="120" t="n">
        <f aca="false">M13</f>
        <v>0.02</v>
      </c>
      <c r="AC13" s="120" t="n">
        <f aca="false">Q13</f>
        <v>0.045</v>
      </c>
      <c r="AD13" s="121" t="n">
        <f aca="false">S13</f>
        <v>-0.07</v>
      </c>
      <c r="AE13" s="121" t="n">
        <f aca="false">Q13</f>
        <v>0.045</v>
      </c>
    </row>
    <row r="14" customFormat="false" ht="12.75" hidden="false" customHeight="false" outlineLevel="0" collapsed="false">
      <c r="A14" s="0" t="n">
        <v>0.898071234946671</v>
      </c>
      <c r="B14" s="0" t="str">
        <f aca="false">(D14&amp;E14&amp;F14&amp;G14&amp;H14&amp;I14&amp;J14&amp;K14&amp;L14&amp;M14&amp;N14&amp;O14&amp;P14&amp;Q14&amp;R14&amp;S14&amp;T14&amp;U14&amp;V14&amp;W14&amp;X14&amp;Y14&amp;Z14&amp;AA14&amp;AB14&amp;AC14&amp;AD14&amp;AE14)</f>
        <v>0.790.080.790.321.110.080.790.320.5940.050.8040.020.8040.150.8040.11.0860.008000.720.080.710.10.050.150.10.15</v>
      </c>
      <c r="C14" s="118" t="n">
        <v>37226</v>
      </c>
      <c r="D14" s="41" t="n">
        <f aca="false">ALGO_TENN!E27</f>
        <v>0.79</v>
      </c>
      <c r="E14" s="119" t="n">
        <f aca="false">ALGO_TENN!F27</f>
        <v>0.08</v>
      </c>
      <c r="F14" s="119" t="n">
        <f aca="false">ALGO_TENN!H27</f>
        <v>0.79</v>
      </c>
      <c r="G14" s="119" t="n">
        <f aca="false">ALGO_TENN!I27</f>
        <v>0.32</v>
      </c>
      <c r="H14" s="119" t="n">
        <f aca="false">ALGO_TENN!K27</f>
        <v>1.11</v>
      </c>
      <c r="I14" s="119" t="n">
        <f aca="false">ALGO_TENN!L27</f>
        <v>0.08</v>
      </c>
      <c r="J14" s="119" t="n">
        <f aca="false">ALGO_TENN!N27</f>
        <v>0.79</v>
      </c>
      <c r="K14" s="119" t="n">
        <f aca="false">ALGO_TENN!O27</f>
        <v>0.32</v>
      </c>
      <c r="L14" s="119" t="n">
        <f aca="false">TETCO_TRANSCO!E27</f>
        <v>0.594</v>
      </c>
      <c r="M14" s="119" t="n">
        <f aca="false">TETCO_TRANSCO!F27</f>
        <v>0.05</v>
      </c>
      <c r="N14" s="119" t="n">
        <f aca="false">TETCO_TRANSCO!H27</f>
        <v>0.804</v>
      </c>
      <c r="O14" s="119" t="n">
        <f aca="false">TETCO_TRANSCO!I27</f>
        <v>0.02</v>
      </c>
      <c r="P14" s="119" t="n">
        <f aca="false">TETCO_TRANSCO!K27</f>
        <v>0.804</v>
      </c>
      <c r="Q14" s="119" t="n">
        <f aca="false">TETCO_TRANSCO!L27</f>
        <v>0.15</v>
      </c>
      <c r="R14" s="119" t="n">
        <f aca="false">TETCO_TRANSCO!N27</f>
        <v>0.804</v>
      </c>
      <c r="S14" s="119" t="n">
        <f aca="false">TETCO_TRANSCO!O27</f>
        <v>0.1</v>
      </c>
      <c r="T14" s="119" t="n">
        <f aca="false">IROQ!E27</f>
        <v>1.086</v>
      </c>
      <c r="U14" s="119" t="n">
        <f aca="false">IROQ!F27</f>
        <v>0.008</v>
      </c>
      <c r="V14" s="119" t="n">
        <f aca="false">IROQ!H27</f>
        <v>0</v>
      </c>
      <c r="W14" s="119" t="n">
        <f aca="false">IROQ!I27</f>
        <v>0</v>
      </c>
      <c r="X14" s="119" t="n">
        <f aca="false">IROQ!L27</f>
        <v>0.72</v>
      </c>
      <c r="Y14" s="119" t="n">
        <f aca="false">IROQ!M27</f>
        <v>0.08</v>
      </c>
      <c r="Z14" s="119" t="n">
        <f aca="false">IROQ!O27</f>
        <v>0.71</v>
      </c>
      <c r="AA14" s="119" t="n">
        <f aca="false">IROQ!P27</f>
        <v>0.1</v>
      </c>
      <c r="AB14" s="120" t="n">
        <f aca="false">M14</f>
        <v>0.05</v>
      </c>
      <c r="AC14" s="120" t="n">
        <f aca="false">Q14</f>
        <v>0.15</v>
      </c>
      <c r="AD14" s="121" t="n">
        <f aca="false">S14</f>
        <v>0.1</v>
      </c>
      <c r="AE14" s="121" t="n">
        <f aca="false">Q14</f>
        <v>0.15</v>
      </c>
    </row>
    <row r="15" customFormat="false" ht="12.75" hidden="false" customHeight="false" outlineLevel="0" collapsed="false">
      <c r="A15" s="0" t="n">
        <v>0.892506078781599</v>
      </c>
      <c r="B15" s="0" t="str">
        <f aca="false">(D15&amp;E15&amp;F15&amp;G15&amp;H15&amp;I15&amp;J15&amp;K15&amp;L15&amp;M15&amp;N15&amp;O15&amp;P15&amp;Q15&amp;R15&amp;S15&amp;T15&amp;U15&amp;V15&amp;W15&amp;X15&amp;Y15&amp;Z15&amp;AA15&amp;AB15&amp;AC15&amp;AD15&amp;AE15)</f>
        <v>1.160.081.160.351.480.081.160.350.980.0351.85-0.651.850.41.85-0.61.0860.008001.080.081.070.10.0350.4-0.60.4</v>
      </c>
      <c r="C15" s="118" t="n">
        <v>37257</v>
      </c>
      <c r="D15" s="41" t="n">
        <f aca="false">ALGO_TENN!E28</f>
        <v>1.16</v>
      </c>
      <c r="E15" s="119" t="n">
        <f aca="false">ALGO_TENN!F28</f>
        <v>0.08</v>
      </c>
      <c r="F15" s="119" t="n">
        <f aca="false">ALGO_TENN!H28</f>
        <v>1.16</v>
      </c>
      <c r="G15" s="119" t="n">
        <f aca="false">ALGO_TENN!I28</f>
        <v>0.35</v>
      </c>
      <c r="H15" s="119" t="n">
        <f aca="false">ALGO_TENN!K28</f>
        <v>1.48</v>
      </c>
      <c r="I15" s="119" t="n">
        <f aca="false">ALGO_TENN!L28</f>
        <v>0.08</v>
      </c>
      <c r="J15" s="119" t="n">
        <f aca="false">ALGO_TENN!N28</f>
        <v>1.16</v>
      </c>
      <c r="K15" s="119" t="n">
        <f aca="false">ALGO_TENN!O28</f>
        <v>0.35</v>
      </c>
      <c r="L15" s="119" t="n">
        <f aca="false">TETCO_TRANSCO!E28</f>
        <v>0.98</v>
      </c>
      <c r="M15" s="119" t="n">
        <f aca="false">TETCO_TRANSCO!F28</f>
        <v>0.035</v>
      </c>
      <c r="N15" s="119" t="n">
        <f aca="false">TETCO_TRANSCO!H28</f>
        <v>1.85</v>
      </c>
      <c r="O15" s="119" t="n">
        <f aca="false">TETCO_TRANSCO!I28</f>
        <v>-0.65</v>
      </c>
      <c r="P15" s="119" t="n">
        <f aca="false">TETCO_TRANSCO!K28</f>
        <v>1.85</v>
      </c>
      <c r="Q15" s="119" t="n">
        <f aca="false">TETCO_TRANSCO!L28</f>
        <v>0.4</v>
      </c>
      <c r="R15" s="119" t="n">
        <f aca="false">TETCO_TRANSCO!N28</f>
        <v>1.85</v>
      </c>
      <c r="S15" s="119" t="n">
        <f aca="false">TETCO_TRANSCO!O28</f>
        <v>-0.6</v>
      </c>
      <c r="T15" s="119" t="n">
        <f aca="false">IROQ!E28</f>
        <v>1.086</v>
      </c>
      <c r="U15" s="119" t="n">
        <f aca="false">IROQ!F28</f>
        <v>0.008</v>
      </c>
      <c r="V15" s="119" t="n">
        <f aca="false">IROQ!H28</f>
        <v>0</v>
      </c>
      <c r="W15" s="119" t="n">
        <f aca="false">IROQ!I28</f>
        <v>0</v>
      </c>
      <c r="X15" s="119" t="n">
        <f aca="false">IROQ!L28</f>
        <v>1.08</v>
      </c>
      <c r="Y15" s="119" t="n">
        <f aca="false">IROQ!M28</f>
        <v>0.08</v>
      </c>
      <c r="Z15" s="119" t="n">
        <f aca="false">IROQ!O28</f>
        <v>1.07</v>
      </c>
      <c r="AA15" s="119" t="n">
        <f aca="false">IROQ!P28</f>
        <v>0.1</v>
      </c>
      <c r="AB15" s="120" t="n">
        <f aca="false">M15</f>
        <v>0.035</v>
      </c>
      <c r="AC15" s="120" t="n">
        <f aca="false">Q15</f>
        <v>0.4</v>
      </c>
      <c r="AD15" s="121" t="n">
        <f aca="false">S15</f>
        <v>-0.6</v>
      </c>
      <c r="AE15" s="121" t="n">
        <f aca="false">Q15</f>
        <v>0.4</v>
      </c>
    </row>
    <row r="16" customFormat="false" ht="12.75" hidden="false" customHeight="false" outlineLevel="0" collapsed="false">
      <c r="A16" s="0" t="n">
        <v>0.886969480282039</v>
      </c>
      <c r="B16" s="0" t="str">
        <f aca="false">(D16&amp;E16&amp;F16&amp;G16&amp;H16&amp;I16&amp;J16&amp;K16&amp;L16&amp;M16&amp;N16&amp;O16&amp;P16&amp;Q16&amp;R16&amp;S16&amp;T16&amp;U16&amp;V16&amp;W16&amp;X16&amp;Y16&amp;Z16&amp;AA16&amp;AB16&amp;AC16&amp;AD16&amp;AE16)</f>
        <v>1.160.081.160.351.480.081.160.350.630.031.13-0.3551.130.251.13-0.2751.0860.008001.080.081.070.10.030.25-0.2750.25</v>
      </c>
      <c r="C16" s="118" t="n">
        <v>37288</v>
      </c>
      <c r="D16" s="41" t="n">
        <f aca="false">ALGO_TENN!E29</f>
        <v>1.16</v>
      </c>
      <c r="E16" s="119" t="n">
        <f aca="false">ALGO_TENN!F29</f>
        <v>0.08</v>
      </c>
      <c r="F16" s="119" t="n">
        <f aca="false">ALGO_TENN!H29</f>
        <v>1.16</v>
      </c>
      <c r="G16" s="119" t="n">
        <f aca="false">ALGO_TENN!I29</f>
        <v>0.35</v>
      </c>
      <c r="H16" s="119" t="n">
        <f aca="false">ALGO_TENN!K29</f>
        <v>1.48</v>
      </c>
      <c r="I16" s="119" t="n">
        <f aca="false">ALGO_TENN!L29</f>
        <v>0.08</v>
      </c>
      <c r="J16" s="119" t="n">
        <f aca="false">ALGO_TENN!N29</f>
        <v>1.16</v>
      </c>
      <c r="K16" s="119" t="n">
        <f aca="false">ALGO_TENN!O29</f>
        <v>0.35</v>
      </c>
      <c r="L16" s="119" t="n">
        <f aca="false">TETCO_TRANSCO!E29</f>
        <v>0.63</v>
      </c>
      <c r="M16" s="119" t="n">
        <f aca="false">TETCO_TRANSCO!F29</f>
        <v>0.03</v>
      </c>
      <c r="N16" s="119" t="n">
        <f aca="false">TETCO_TRANSCO!H29</f>
        <v>1.13</v>
      </c>
      <c r="O16" s="119" t="n">
        <f aca="false">TETCO_TRANSCO!I29</f>
        <v>-0.355</v>
      </c>
      <c r="P16" s="119" t="n">
        <f aca="false">TETCO_TRANSCO!K29</f>
        <v>1.13</v>
      </c>
      <c r="Q16" s="119" t="n">
        <f aca="false">TETCO_TRANSCO!L29</f>
        <v>0.25</v>
      </c>
      <c r="R16" s="119" t="n">
        <f aca="false">TETCO_TRANSCO!N29</f>
        <v>1.13</v>
      </c>
      <c r="S16" s="119" t="n">
        <f aca="false">TETCO_TRANSCO!O29</f>
        <v>-0.275</v>
      </c>
      <c r="T16" s="119" t="n">
        <f aca="false">IROQ!E29</f>
        <v>1.086</v>
      </c>
      <c r="U16" s="119" t="n">
        <f aca="false">IROQ!F29</f>
        <v>0.008</v>
      </c>
      <c r="V16" s="119" t="n">
        <f aca="false">IROQ!H29</f>
        <v>0</v>
      </c>
      <c r="W16" s="119" t="n">
        <f aca="false">IROQ!I29</f>
        <v>0</v>
      </c>
      <c r="X16" s="119" t="n">
        <f aca="false">IROQ!L29</f>
        <v>1.08</v>
      </c>
      <c r="Y16" s="119" t="n">
        <f aca="false">IROQ!M29</f>
        <v>0.08</v>
      </c>
      <c r="Z16" s="119" t="n">
        <f aca="false">IROQ!O29</f>
        <v>1.07</v>
      </c>
      <c r="AA16" s="119" t="n">
        <f aca="false">IROQ!P29</f>
        <v>0.1</v>
      </c>
      <c r="AB16" s="120" t="n">
        <f aca="false">M16</f>
        <v>0.03</v>
      </c>
      <c r="AC16" s="120" t="n">
        <f aca="false">Q16</f>
        <v>0.25</v>
      </c>
      <c r="AD16" s="121" t="n">
        <f aca="false">S16</f>
        <v>-0.275</v>
      </c>
      <c r="AE16" s="121" t="n">
        <f aca="false">Q16</f>
        <v>0.25</v>
      </c>
    </row>
    <row r="17" customFormat="false" ht="12.75" hidden="false" customHeight="false" outlineLevel="0" collapsed="false">
      <c r="A17" s="0" t="n">
        <v>0.88198868249228</v>
      </c>
      <c r="B17" s="0" t="str">
        <f aca="false">(D17&amp;E17&amp;F17&amp;G17&amp;H17&amp;I17&amp;J17&amp;K17&amp;L17&amp;M17&amp;N17&amp;O17&amp;P17&amp;Q17&amp;R17&amp;S17&amp;T17&amp;U17&amp;V17&amp;W17&amp;X17&amp;Y17&amp;Z17&amp;AA17&amp;AB17&amp;AC17&amp;AD17&amp;AE17)</f>
        <v>0.530.080.530.180.850.080.530.180.370.010.46-0.150.460.030.46-0.031.0860.008000.480.080.470.10.010.03-0.030.03</v>
      </c>
      <c r="C17" s="118" t="n">
        <v>37316</v>
      </c>
      <c r="D17" s="41" t="n">
        <f aca="false">ALGO_TENN!E30</f>
        <v>0.53</v>
      </c>
      <c r="E17" s="119" t="n">
        <f aca="false">ALGO_TENN!F30</f>
        <v>0.08</v>
      </c>
      <c r="F17" s="119" t="n">
        <f aca="false">ALGO_TENN!H30</f>
        <v>0.53</v>
      </c>
      <c r="G17" s="119" t="n">
        <f aca="false">ALGO_TENN!I30</f>
        <v>0.18</v>
      </c>
      <c r="H17" s="119" t="n">
        <f aca="false">ALGO_TENN!K30</f>
        <v>0.85</v>
      </c>
      <c r="I17" s="119" t="n">
        <f aca="false">ALGO_TENN!L30</f>
        <v>0.08</v>
      </c>
      <c r="J17" s="119" t="n">
        <f aca="false">ALGO_TENN!N30</f>
        <v>0.53</v>
      </c>
      <c r="K17" s="119" t="n">
        <f aca="false">ALGO_TENN!O30</f>
        <v>0.18</v>
      </c>
      <c r="L17" s="119" t="n">
        <f aca="false">TETCO_TRANSCO!E30</f>
        <v>0.37</v>
      </c>
      <c r="M17" s="119" t="n">
        <f aca="false">TETCO_TRANSCO!F30</f>
        <v>0.01</v>
      </c>
      <c r="N17" s="119" t="n">
        <f aca="false">TETCO_TRANSCO!H30</f>
        <v>0.46</v>
      </c>
      <c r="O17" s="119" t="n">
        <f aca="false">TETCO_TRANSCO!I30</f>
        <v>-0.15</v>
      </c>
      <c r="P17" s="119" t="n">
        <f aca="false">TETCO_TRANSCO!K30</f>
        <v>0.46</v>
      </c>
      <c r="Q17" s="119" t="n">
        <f aca="false">TETCO_TRANSCO!L30</f>
        <v>0.03</v>
      </c>
      <c r="R17" s="119" t="n">
        <f aca="false">TETCO_TRANSCO!N30</f>
        <v>0.46</v>
      </c>
      <c r="S17" s="119" t="n">
        <f aca="false">TETCO_TRANSCO!O30</f>
        <v>-0.03</v>
      </c>
      <c r="T17" s="119" t="n">
        <f aca="false">IROQ!E30</f>
        <v>1.086</v>
      </c>
      <c r="U17" s="119" t="n">
        <f aca="false">IROQ!F30</f>
        <v>0.008</v>
      </c>
      <c r="V17" s="119" t="n">
        <f aca="false">IROQ!H30</f>
        <v>0</v>
      </c>
      <c r="W17" s="119" t="n">
        <f aca="false">IROQ!I30</f>
        <v>0</v>
      </c>
      <c r="X17" s="119" t="n">
        <f aca="false">IROQ!L30</f>
        <v>0.48</v>
      </c>
      <c r="Y17" s="119" t="n">
        <f aca="false">IROQ!M30</f>
        <v>0.08</v>
      </c>
      <c r="Z17" s="119" t="n">
        <f aca="false">IROQ!O30</f>
        <v>0.47</v>
      </c>
      <c r="AA17" s="119" t="n">
        <f aca="false">IROQ!P30</f>
        <v>0.1</v>
      </c>
      <c r="AB17" s="120" t="n">
        <f aca="false">M17</f>
        <v>0.01</v>
      </c>
      <c r="AC17" s="120" t="n">
        <f aca="false">Q17</f>
        <v>0.03</v>
      </c>
      <c r="AD17" s="121" t="n">
        <f aca="false">S17</f>
        <v>-0.03</v>
      </c>
      <c r="AE17" s="121" t="n">
        <f aca="false">Q17</f>
        <v>0.03</v>
      </c>
    </row>
    <row r="18" customFormat="false" ht="12.75" hidden="false" customHeight="false" outlineLevel="0" collapsed="false">
      <c r="A18" s="0" t="n">
        <v>0.876527723402217</v>
      </c>
      <c r="B18" s="0" t="str">
        <f aca="false">(D18&amp;E18&amp;F18&amp;G18&amp;H18&amp;I18&amp;J18&amp;K18&amp;L18&amp;M18&amp;N18&amp;O18&amp;P18&amp;Q18&amp;R18&amp;S18&amp;T18&amp;U18&amp;V18&amp;W18&amp;X18&amp;Y18&amp;Z18&amp;AA18&amp;AB18&amp;AC18&amp;AD18&amp;AE18)</f>
        <v>0.390.020.390.050.710.020.390.050.2800.41-0.090.3450.010.345-0.050.2880.0080.28800.390.020.380.0400.01-0.050.01</v>
      </c>
      <c r="C18" s="118" t="n">
        <v>37347</v>
      </c>
      <c r="D18" s="48" t="n">
        <f aca="false">ALGO_TENN!E31</f>
        <v>0.39</v>
      </c>
      <c r="E18" s="119" t="n">
        <f aca="false">ALGO_TENN!F31</f>
        <v>0.02</v>
      </c>
      <c r="F18" s="119" t="n">
        <f aca="false">ALGO_TENN!H31</f>
        <v>0.39</v>
      </c>
      <c r="G18" s="119" t="n">
        <f aca="false">ALGO_TENN!I31</f>
        <v>0.05</v>
      </c>
      <c r="H18" s="119" t="n">
        <f aca="false">ALGO_TENN!K31</f>
        <v>0.71</v>
      </c>
      <c r="I18" s="119" t="n">
        <f aca="false">ALGO_TENN!L31</f>
        <v>0.02</v>
      </c>
      <c r="J18" s="119" t="n">
        <f aca="false">ALGO_TENN!N31</f>
        <v>0.39</v>
      </c>
      <c r="K18" s="119" t="n">
        <f aca="false">ALGO_TENN!O31</f>
        <v>0.05</v>
      </c>
      <c r="L18" s="119" t="n">
        <f aca="false">TETCO_TRANSCO!E31</f>
        <v>0.28</v>
      </c>
      <c r="M18" s="119" t="n">
        <f aca="false">TETCO_TRANSCO!F31</f>
        <v>0</v>
      </c>
      <c r="N18" s="119" t="n">
        <f aca="false">TETCO_TRANSCO!H31</f>
        <v>0.41</v>
      </c>
      <c r="O18" s="119" t="n">
        <f aca="false">TETCO_TRANSCO!I31</f>
        <v>-0.09</v>
      </c>
      <c r="P18" s="119" t="n">
        <f aca="false">TETCO_TRANSCO!K31</f>
        <v>0.345</v>
      </c>
      <c r="Q18" s="119" t="n">
        <f aca="false">TETCO_TRANSCO!L31</f>
        <v>0.01</v>
      </c>
      <c r="R18" s="119" t="n">
        <f aca="false">TETCO_TRANSCO!N31</f>
        <v>0.345</v>
      </c>
      <c r="S18" s="119" t="n">
        <f aca="false">TETCO_TRANSCO!O31</f>
        <v>-0.05</v>
      </c>
      <c r="T18" s="119" t="n">
        <f aca="false">IROQ!E31</f>
        <v>0.288</v>
      </c>
      <c r="U18" s="119" t="n">
        <f aca="false">IROQ!F31</f>
        <v>0.008</v>
      </c>
      <c r="V18" s="119" t="n">
        <f aca="false">IROQ!H31</f>
        <v>0.288</v>
      </c>
      <c r="W18" s="119" t="n">
        <f aca="false">IROQ!I31</f>
        <v>0</v>
      </c>
      <c r="X18" s="119" t="n">
        <f aca="false">IROQ!L31</f>
        <v>0.39</v>
      </c>
      <c r="Y18" s="119" t="n">
        <f aca="false">IROQ!M31</f>
        <v>0.02</v>
      </c>
      <c r="Z18" s="119" t="n">
        <f aca="false">IROQ!O31</f>
        <v>0.38</v>
      </c>
      <c r="AA18" s="119" t="n">
        <f aca="false">IROQ!P31</f>
        <v>0.04</v>
      </c>
      <c r="AB18" s="120" t="n">
        <f aca="false">M18</f>
        <v>0</v>
      </c>
      <c r="AC18" s="120" t="n">
        <f aca="false">Q18</f>
        <v>0.01</v>
      </c>
      <c r="AD18" s="121" t="n">
        <f aca="false">S18</f>
        <v>-0.05</v>
      </c>
      <c r="AE18" s="121" t="n">
        <f aca="false">Q18</f>
        <v>0.01</v>
      </c>
    </row>
    <row r="19" customFormat="false" ht="12.75" hidden="false" customHeight="false" outlineLevel="0" collapsed="false">
      <c r="A19" s="0" t="n">
        <v>0.871315359263108</v>
      </c>
      <c r="B19" s="0" t="str">
        <f aca="false">(D19&amp;E19&amp;F19&amp;G19&amp;H19&amp;I19&amp;J19&amp;K19&amp;L19&amp;M19&amp;N19&amp;O19&amp;P19&amp;Q19&amp;R19&amp;S19&amp;T19&amp;U19&amp;V19&amp;W19&amp;X19&amp;Y19&amp;Z19&amp;AA19&amp;AB19&amp;AC19&amp;AD19&amp;AE19)</f>
        <v>0.340.020.340.050.660.020.340.050.2600.38-0.0750.320.010.32-0.0450.2880.0080.28800.340.020.330.0400.01-0.0450.01</v>
      </c>
      <c r="C19" s="118" t="n">
        <v>37377</v>
      </c>
      <c r="D19" s="41" t="n">
        <f aca="false">ALGO_TENN!E32</f>
        <v>0.34</v>
      </c>
      <c r="E19" s="119" t="n">
        <f aca="false">ALGO_TENN!F32</f>
        <v>0.02</v>
      </c>
      <c r="F19" s="119" t="n">
        <f aca="false">ALGO_TENN!H32</f>
        <v>0.34</v>
      </c>
      <c r="G19" s="119" t="n">
        <f aca="false">ALGO_TENN!I32</f>
        <v>0.05</v>
      </c>
      <c r="H19" s="119" t="n">
        <f aca="false">ALGO_TENN!K32</f>
        <v>0.66</v>
      </c>
      <c r="I19" s="119" t="n">
        <f aca="false">ALGO_TENN!L32</f>
        <v>0.02</v>
      </c>
      <c r="J19" s="119" t="n">
        <f aca="false">ALGO_TENN!N32</f>
        <v>0.34</v>
      </c>
      <c r="K19" s="119" t="n">
        <f aca="false">ALGO_TENN!O32</f>
        <v>0.05</v>
      </c>
      <c r="L19" s="119" t="n">
        <f aca="false">TETCO_TRANSCO!E32</f>
        <v>0.26</v>
      </c>
      <c r="M19" s="119" t="n">
        <f aca="false">TETCO_TRANSCO!F32</f>
        <v>0</v>
      </c>
      <c r="N19" s="119" t="n">
        <f aca="false">TETCO_TRANSCO!H32</f>
        <v>0.38</v>
      </c>
      <c r="O19" s="119" t="n">
        <f aca="false">TETCO_TRANSCO!I32</f>
        <v>-0.075</v>
      </c>
      <c r="P19" s="119" t="n">
        <f aca="false">TETCO_TRANSCO!K32</f>
        <v>0.32</v>
      </c>
      <c r="Q19" s="119" t="n">
        <f aca="false">TETCO_TRANSCO!L32</f>
        <v>0.01</v>
      </c>
      <c r="R19" s="119" t="n">
        <f aca="false">TETCO_TRANSCO!N32</f>
        <v>0.32</v>
      </c>
      <c r="S19" s="119" t="n">
        <f aca="false">TETCO_TRANSCO!O32</f>
        <v>-0.045</v>
      </c>
      <c r="T19" s="119" t="n">
        <f aca="false">IROQ!E32</f>
        <v>0.288</v>
      </c>
      <c r="U19" s="119" t="n">
        <f aca="false">IROQ!F32</f>
        <v>0.008</v>
      </c>
      <c r="V19" s="119" t="n">
        <f aca="false">IROQ!H32</f>
        <v>0.288</v>
      </c>
      <c r="W19" s="119" t="n">
        <f aca="false">IROQ!I32</f>
        <v>0</v>
      </c>
      <c r="X19" s="119" t="n">
        <f aca="false">IROQ!L32</f>
        <v>0.34</v>
      </c>
      <c r="Y19" s="119" t="n">
        <f aca="false">IROQ!M32</f>
        <v>0.02</v>
      </c>
      <c r="Z19" s="119" t="n">
        <f aca="false">IROQ!O32</f>
        <v>0.33</v>
      </c>
      <c r="AA19" s="119" t="n">
        <f aca="false">IROQ!P32</f>
        <v>0.04</v>
      </c>
      <c r="AB19" s="120" t="n">
        <f aca="false">M19</f>
        <v>0</v>
      </c>
      <c r="AC19" s="120" t="n">
        <f aca="false">Q19</f>
        <v>0.01</v>
      </c>
      <c r="AD19" s="121" t="n">
        <f aca="false">S19</f>
        <v>-0.045</v>
      </c>
      <c r="AE19" s="121" t="n">
        <f aca="false">Q19</f>
        <v>0.01</v>
      </c>
    </row>
    <row r="20" customFormat="false" ht="12.75" hidden="false" customHeight="false" outlineLevel="0" collapsed="false">
      <c r="A20" s="0" t="n">
        <v>0.865958230774506</v>
      </c>
      <c r="B20" s="0" t="str">
        <f aca="false">(D20&amp;E20&amp;F20&amp;G20&amp;H20&amp;I20&amp;J20&amp;K20&amp;L20&amp;M20&amp;N20&amp;O20&amp;P20&amp;Q20&amp;R20&amp;S20&amp;T20&amp;U20&amp;V20&amp;W20&amp;X20&amp;Y20&amp;Z20&amp;AA20&amp;AB20&amp;AC20&amp;AD20&amp;AE20)</f>
        <v>0.3650.020.3650.060.6850.020.3650.060.27-0.00250.365-0.0550.3050.010.305-0.0350.2880.0080.28800.3650.020.3550.04-0.00250.01-0.0350.01</v>
      </c>
      <c r="C20" s="118" t="n">
        <v>37408</v>
      </c>
      <c r="D20" s="41" t="n">
        <f aca="false">ALGO_TENN!E33</f>
        <v>0.365</v>
      </c>
      <c r="E20" s="119" t="n">
        <f aca="false">ALGO_TENN!F33</f>
        <v>0.02</v>
      </c>
      <c r="F20" s="119" t="n">
        <f aca="false">ALGO_TENN!H33</f>
        <v>0.365</v>
      </c>
      <c r="G20" s="119" t="n">
        <f aca="false">ALGO_TENN!I33</f>
        <v>0.06</v>
      </c>
      <c r="H20" s="119" t="n">
        <f aca="false">ALGO_TENN!K33</f>
        <v>0.685</v>
      </c>
      <c r="I20" s="119" t="n">
        <f aca="false">ALGO_TENN!L33</f>
        <v>0.02</v>
      </c>
      <c r="J20" s="119" t="n">
        <f aca="false">ALGO_TENN!N33</f>
        <v>0.365</v>
      </c>
      <c r="K20" s="119" t="n">
        <f aca="false">ALGO_TENN!O33</f>
        <v>0.06</v>
      </c>
      <c r="L20" s="119" t="n">
        <f aca="false">TETCO_TRANSCO!E33</f>
        <v>0.27</v>
      </c>
      <c r="M20" s="119" t="n">
        <f aca="false">TETCO_TRANSCO!F33</f>
        <v>-0.0025</v>
      </c>
      <c r="N20" s="119" t="n">
        <f aca="false">TETCO_TRANSCO!H33</f>
        <v>0.365</v>
      </c>
      <c r="O20" s="119" t="n">
        <f aca="false">TETCO_TRANSCO!I33</f>
        <v>-0.055</v>
      </c>
      <c r="P20" s="119" t="n">
        <f aca="false">TETCO_TRANSCO!K33</f>
        <v>0.305</v>
      </c>
      <c r="Q20" s="119" t="n">
        <f aca="false">TETCO_TRANSCO!L33</f>
        <v>0.01</v>
      </c>
      <c r="R20" s="119" t="n">
        <f aca="false">TETCO_TRANSCO!N33</f>
        <v>0.305</v>
      </c>
      <c r="S20" s="119" t="n">
        <f aca="false">TETCO_TRANSCO!O33</f>
        <v>-0.035</v>
      </c>
      <c r="T20" s="119" t="n">
        <f aca="false">IROQ!E33</f>
        <v>0.288</v>
      </c>
      <c r="U20" s="119" t="n">
        <f aca="false">IROQ!F33</f>
        <v>0.008</v>
      </c>
      <c r="V20" s="119" t="n">
        <f aca="false">IROQ!H33</f>
        <v>0.288</v>
      </c>
      <c r="W20" s="119" t="n">
        <f aca="false">IROQ!I33</f>
        <v>0</v>
      </c>
      <c r="X20" s="119" t="n">
        <f aca="false">IROQ!L33</f>
        <v>0.365</v>
      </c>
      <c r="Y20" s="119" t="n">
        <f aca="false">IROQ!M33</f>
        <v>0.02</v>
      </c>
      <c r="Z20" s="119" t="n">
        <f aca="false">IROQ!O33</f>
        <v>0.355</v>
      </c>
      <c r="AA20" s="119" t="n">
        <f aca="false">IROQ!P33</f>
        <v>0.04</v>
      </c>
      <c r="AB20" s="120" t="n">
        <f aca="false">M20</f>
        <v>-0.0025</v>
      </c>
      <c r="AC20" s="120" t="n">
        <f aca="false">Q20</f>
        <v>0.01</v>
      </c>
      <c r="AD20" s="121" t="n">
        <f aca="false">S20</f>
        <v>-0.035</v>
      </c>
      <c r="AE20" s="121" t="n">
        <f aca="false">Q20</f>
        <v>0.01</v>
      </c>
    </row>
    <row r="21" customFormat="false" ht="12.75" hidden="false" customHeight="false" outlineLevel="0" collapsed="false">
      <c r="A21" s="0" t="n">
        <v>0.860807646733293</v>
      </c>
      <c r="B21" s="0" t="str">
        <f aca="false">(D21&amp;E21&amp;F21&amp;G21&amp;H21&amp;I21&amp;J21&amp;K21&amp;L21&amp;M21&amp;N21&amp;O21&amp;P21&amp;Q21&amp;R21&amp;S21&amp;T21&amp;U21&amp;V21&amp;W21&amp;X21&amp;Y21&amp;Z21&amp;AA21&amp;AB21&amp;AC21&amp;AD21&amp;AE21)</f>
        <v>0.360.020.360.070.680.020.360.070.285-0.00250.4375-0.0250.3750.010.375-0.0250.2880.0080.28800.360.020.350.04-0.00250.01-0.0250.01</v>
      </c>
      <c r="C21" s="118" t="n">
        <v>37438</v>
      </c>
      <c r="D21" s="41" t="n">
        <f aca="false">ALGO_TENN!E34</f>
        <v>0.36</v>
      </c>
      <c r="E21" s="119" t="n">
        <f aca="false">ALGO_TENN!F34</f>
        <v>0.02</v>
      </c>
      <c r="F21" s="119" t="n">
        <f aca="false">ALGO_TENN!H34</f>
        <v>0.36</v>
      </c>
      <c r="G21" s="119" t="n">
        <f aca="false">ALGO_TENN!I34</f>
        <v>0.07</v>
      </c>
      <c r="H21" s="119" t="n">
        <f aca="false">ALGO_TENN!K34</f>
        <v>0.68</v>
      </c>
      <c r="I21" s="119" t="n">
        <f aca="false">ALGO_TENN!L34</f>
        <v>0.02</v>
      </c>
      <c r="J21" s="119" t="n">
        <f aca="false">ALGO_TENN!N34</f>
        <v>0.36</v>
      </c>
      <c r="K21" s="119" t="n">
        <f aca="false">ALGO_TENN!O34</f>
        <v>0.07</v>
      </c>
      <c r="L21" s="119" t="n">
        <f aca="false">TETCO_TRANSCO!E34</f>
        <v>0.285</v>
      </c>
      <c r="M21" s="119" t="n">
        <f aca="false">TETCO_TRANSCO!F34</f>
        <v>-0.0025</v>
      </c>
      <c r="N21" s="119" t="n">
        <f aca="false">TETCO_TRANSCO!H34</f>
        <v>0.4375</v>
      </c>
      <c r="O21" s="119" t="n">
        <f aca="false">TETCO_TRANSCO!I34</f>
        <v>-0.025</v>
      </c>
      <c r="P21" s="119" t="n">
        <f aca="false">TETCO_TRANSCO!K34</f>
        <v>0.375</v>
      </c>
      <c r="Q21" s="119" t="n">
        <f aca="false">TETCO_TRANSCO!L34</f>
        <v>0.01</v>
      </c>
      <c r="R21" s="119" t="n">
        <f aca="false">TETCO_TRANSCO!N34</f>
        <v>0.375</v>
      </c>
      <c r="S21" s="119" t="n">
        <f aca="false">TETCO_TRANSCO!O34</f>
        <v>-0.025</v>
      </c>
      <c r="T21" s="119" t="n">
        <f aca="false">IROQ!E34</f>
        <v>0.288</v>
      </c>
      <c r="U21" s="119" t="n">
        <f aca="false">IROQ!F34</f>
        <v>0.008</v>
      </c>
      <c r="V21" s="119" t="n">
        <f aca="false">IROQ!H34</f>
        <v>0.288</v>
      </c>
      <c r="W21" s="119" t="n">
        <f aca="false">IROQ!I34</f>
        <v>0</v>
      </c>
      <c r="X21" s="119" t="n">
        <f aca="false">IROQ!L34</f>
        <v>0.36</v>
      </c>
      <c r="Y21" s="119" t="n">
        <f aca="false">IROQ!M34</f>
        <v>0.02</v>
      </c>
      <c r="Z21" s="119" t="n">
        <f aca="false">IROQ!O34</f>
        <v>0.35</v>
      </c>
      <c r="AA21" s="119" t="n">
        <f aca="false">IROQ!P34</f>
        <v>0.04</v>
      </c>
      <c r="AB21" s="120" t="n">
        <f aca="false">M21</f>
        <v>-0.0025</v>
      </c>
      <c r="AC21" s="120" t="n">
        <f aca="false">Q21</f>
        <v>0.01</v>
      </c>
      <c r="AD21" s="121" t="n">
        <f aca="false">S21</f>
        <v>-0.025</v>
      </c>
      <c r="AE21" s="121" t="n">
        <f aca="false">Q21</f>
        <v>0.01</v>
      </c>
    </row>
    <row r="22" customFormat="false" ht="12.75" hidden="false" customHeight="false" outlineLevel="0" collapsed="false">
      <c r="A22" s="0" t="n">
        <v>0.855524408870687</v>
      </c>
      <c r="B22" s="0" t="str">
        <f aca="false">(D22&amp;E22&amp;F22&amp;G22&amp;H22&amp;I22&amp;J22&amp;K22&amp;L22&amp;M22&amp;N22&amp;O22&amp;P22&amp;Q22&amp;R22&amp;S22&amp;T22&amp;U22&amp;V22&amp;W22&amp;X22&amp;Y22&amp;Z22&amp;AA22&amp;AB22&amp;AC22&amp;AD22&amp;AE22)</f>
        <v>0.360.020.360.070.680.020.360.070.285-0.0050.375-0.0250.3750.0050.375-0.0250.2880.0080.28800.360.020.350.04-0.0050.005-0.0250.005</v>
      </c>
      <c r="C22" s="118" t="n">
        <v>37469</v>
      </c>
      <c r="D22" s="41" t="n">
        <f aca="false">ALGO_TENN!E35</f>
        <v>0.36</v>
      </c>
      <c r="E22" s="119" t="n">
        <f aca="false">ALGO_TENN!F35</f>
        <v>0.02</v>
      </c>
      <c r="F22" s="119" t="n">
        <f aca="false">ALGO_TENN!H35</f>
        <v>0.36</v>
      </c>
      <c r="G22" s="119" t="n">
        <f aca="false">ALGO_TENN!I35</f>
        <v>0.07</v>
      </c>
      <c r="H22" s="119" t="n">
        <f aca="false">ALGO_TENN!K35</f>
        <v>0.68</v>
      </c>
      <c r="I22" s="119" t="n">
        <f aca="false">ALGO_TENN!L35</f>
        <v>0.02</v>
      </c>
      <c r="J22" s="119" t="n">
        <f aca="false">ALGO_TENN!N35</f>
        <v>0.36</v>
      </c>
      <c r="K22" s="119" t="n">
        <f aca="false">ALGO_TENN!O35</f>
        <v>0.07</v>
      </c>
      <c r="L22" s="119" t="n">
        <f aca="false">TETCO_TRANSCO!E35</f>
        <v>0.285</v>
      </c>
      <c r="M22" s="119" t="n">
        <f aca="false">TETCO_TRANSCO!F35</f>
        <v>-0.005</v>
      </c>
      <c r="N22" s="119" t="n">
        <f aca="false">TETCO_TRANSCO!H35</f>
        <v>0.375</v>
      </c>
      <c r="O22" s="119" t="n">
        <f aca="false">TETCO_TRANSCO!I35</f>
        <v>-0.025</v>
      </c>
      <c r="P22" s="119" t="n">
        <f aca="false">TETCO_TRANSCO!K35</f>
        <v>0.375</v>
      </c>
      <c r="Q22" s="119" t="n">
        <f aca="false">TETCO_TRANSCO!L35</f>
        <v>0.005</v>
      </c>
      <c r="R22" s="119" t="n">
        <f aca="false">TETCO_TRANSCO!N35</f>
        <v>0.375</v>
      </c>
      <c r="S22" s="119" t="n">
        <f aca="false">TETCO_TRANSCO!O35</f>
        <v>-0.025</v>
      </c>
      <c r="T22" s="119" t="n">
        <f aca="false">IROQ!E35</f>
        <v>0.288</v>
      </c>
      <c r="U22" s="119" t="n">
        <f aca="false">IROQ!F35</f>
        <v>0.008</v>
      </c>
      <c r="V22" s="119" t="n">
        <f aca="false">IROQ!H35</f>
        <v>0.288</v>
      </c>
      <c r="W22" s="119" t="n">
        <f aca="false">IROQ!I35</f>
        <v>0</v>
      </c>
      <c r="X22" s="119" t="n">
        <f aca="false">IROQ!L35</f>
        <v>0.36</v>
      </c>
      <c r="Y22" s="119" t="n">
        <f aca="false">IROQ!M35</f>
        <v>0.02</v>
      </c>
      <c r="Z22" s="119" t="n">
        <f aca="false">IROQ!O35</f>
        <v>0.35</v>
      </c>
      <c r="AA22" s="119" t="n">
        <f aca="false">IROQ!P35</f>
        <v>0.04</v>
      </c>
      <c r="AB22" s="120" t="n">
        <f aca="false">M22</f>
        <v>-0.005</v>
      </c>
      <c r="AC22" s="120" t="n">
        <f aca="false">Q22</f>
        <v>0.005</v>
      </c>
      <c r="AD22" s="121" t="n">
        <f aca="false">S22</f>
        <v>-0.025</v>
      </c>
      <c r="AE22" s="121" t="n">
        <f aca="false">Q22</f>
        <v>0.005</v>
      </c>
    </row>
    <row r="23" customFormat="false" ht="12.75" hidden="false" customHeight="false" outlineLevel="0" collapsed="false">
      <c r="A23" s="0" t="n">
        <v>0.850271282096898</v>
      </c>
      <c r="B23" s="0" t="str">
        <f aca="false">(D23&amp;E23&amp;F23&amp;G23&amp;H23&amp;I23&amp;J23&amp;K23&amp;L23&amp;M23&amp;N23&amp;O23&amp;P23&amp;Q23&amp;R23&amp;S23&amp;T23&amp;U23&amp;V23&amp;W23&amp;X23&amp;Y23&amp;Z23&amp;AA23&amp;AB23&amp;AC23&amp;AD23&amp;AE23)</f>
        <v>0.350.020.350.050.670.020.350.050.26-0.0050.285-0.0650.2850.0050.285-0.0450.2880.0080.28800.350.020.340.04-0.0050.005-0.0450.005</v>
      </c>
      <c r="C23" s="118" t="n">
        <v>37500</v>
      </c>
      <c r="D23" s="41" t="n">
        <f aca="false">ALGO_TENN!E36</f>
        <v>0.35</v>
      </c>
      <c r="E23" s="119" t="n">
        <f aca="false">ALGO_TENN!F36</f>
        <v>0.02</v>
      </c>
      <c r="F23" s="119" t="n">
        <f aca="false">ALGO_TENN!H36</f>
        <v>0.35</v>
      </c>
      <c r="G23" s="119" t="n">
        <f aca="false">ALGO_TENN!I36</f>
        <v>0.05</v>
      </c>
      <c r="H23" s="119" t="n">
        <f aca="false">ALGO_TENN!K36</f>
        <v>0.67</v>
      </c>
      <c r="I23" s="119" t="n">
        <f aca="false">ALGO_TENN!L36</f>
        <v>0.02</v>
      </c>
      <c r="J23" s="119" t="n">
        <f aca="false">ALGO_TENN!N36</f>
        <v>0.35</v>
      </c>
      <c r="K23" s="119" t="n">
        <f aca="false">ALGO_TENN!O36</f>
        <v>0.05</v>
      </c>
      <c r="L23" s="119" t="n">
        <f aca="false">TETCO_TRANSCO!E36</f>
        <v>0.26</v>
      </c>
      <c r="M23" s="119" t="n">
        <f aca="false">TETCO_TRANSCO!F36</f>
        <v>-0.005</v>
      </c>
      <c r="N23" s="119" t="n">
        <f aca="false">TETCO_TRANSCO!H36</f>
        <v>0.285</v>
      </c>
      <c r="O23" s="119" t="n">
        <f aca="false">TETCO_TRANSCO!I36</f>
        <v>-0.065</v>
      </c>
      <c r="P23" s="119" t="n">
        <f aca="false">TETCO_TRANSCO!K36</f>
        <v>0.285</v>
      </c>
      <c r="Q23" s="119" t="n">
        <f aca="false">TETCO_TRANSCO!L36</f>
        <v>0.005</v>
      </c>
      <c r="R23" s="119" t="n">
        <f aca="false">TETCO_TRANSCO!N36</f>
        <v>0.285</v>
      </c>
      <c r="S23" s="119" t="n">
        <f aca="false">TETCO_TRANSCO!O36</f>
        <v>-0.045</v>
      </c>
      <c r="T23" s="119" t="n">
        <f aca="false">IROQ!E36</f>
        <v>0.288</v>
      </c>
      <c r="U23" s="119" t="n">
        <f aca="false">IROQ!F36</f>
        <v>0.008</v>
      </c>
      <c r="V23" s="119" t="n">
        <f aca="false">IROQ!H36</f>
        <v>0.288</v>
      </c>
      <c r="W23" s="119" t="n">
        <f aca="false">IROQ!I36</f>
        <v>0</v>
      </c>
      <c r="X23" s="119" t="n">
        <f aca="false">IROQ!L36</f>
        <v>0.35</v>
      </c>
      <c r="Y23" s="119" t="n">
        <f aca="false">IROQ!M36</f>
        <v>0.02</v>
      </c>
      <c r="Z23" s="119" t="n">
        <f aca="false">IROQ!O36</f>
        <v>0.34</v>
      </c>
      <c r="AA23" s="119" t="n">
        <f aca="false">IROQ!P36</f>
        <v>0.04</v>
      </c>
      <c r="AB23" s="120" t="n">
        <f aca="false">M23</f>
        <v>-0.005</v>
      </c>
      <c r="AC23" s="120" t="n">
        <f aca="false">Q23</f>
        <v>0.005</v>
      </c>
      <c r="AD23" s="121" t="n">
        <f aca="false">S23</f>
        <v>-0.045</v>
      </c>
      <c r="AE23" s="121" t="n">
        <f aca="false">Q23</f>
        <v>0.005</v>
      </c>
    </row>
    <row r="24" customFormat="false" ht="12.75" hidden="false" customHeight="false" outlineLevel="0" collapsed="false">
      <c r="A24" s="0" t="n">
        <v>0.845223791234608</v>
      </c>
      <c r="B24" s="0" t="str">
        <f aca="false">(D24&amp;E24&amp;F24&amp;G24&amp;H24&amp;I24&amp;J24&amp;K24&amp;L24&amp;M24&amp;N24&amp;O24&amp;P24&amp;Q24&amp;R24&amp;S24&amp;T24&amp;U24&amp;V24&amp;W24&amp;X24&amp;Y24&amp;Z24&amp;AA24&amp;AB24&amp;AC24&amp;AD24&amp;AE24)</f>
        <v>0.380.020.380.050.70.020.380.050.32-0.0050.305-0.0850.30500.305-0.0550.2880.0080.28800.380.020.370.04-0.0050-0.0550</v>
      </c>
      <c r="C24" s="118" t="n">
        <v>37530</v>
      </c>
      <c r="D24" s="41" t="n">
        <f aca="false">ALGO_TENN!E37</f>
        <v>0.38</v>
      </c>
      <c r="E24" s="119" t="n">
        <f aca="false">ALGO_TENN!F37</f>
        <v>0.02</v>
      </c>
      <c r="F24" s="119" t="n">
        <f aca="false">ALGO_TENN!H37</f>
        <v>0.38</v>
      </c>
      <c r="G24" s="119" t="n">
        <f aca="false">ALGO_TENN!I37</f>
        <v>0.05</v>
      </c>
      <c r="H24" s="119" t="n">
        <f aca="false">ALGO_TENN!K37</f>
        <v>0.7</v>
      </c>
      <c r="I24" s="119" t="n">
        <f aca="false">ALGO_TENN!L37</f>
        <v>0.02</v>
      </c>
      <c r="J24" s="119" t="n">
        <f aca="false">ALGO_TENN!N37</f>
        <v>0.38</v>
      </c>
      <c r="K24" s="119" t="n">
        <f aca="false">ALGO_TENN!O37</f>
        <v>0.05</v>
      </c>
      <c r="L24" s="119" t="n">
        <f aca="false">TETCO_TRANSCO!E37</f>
        <v>0.32</v>
      </c>
      <c r="M24" s="119" t="n">
        <f aca="false">TETCO_TRANSCO!F37</f>
        <v>-0.005</v>
      </c>
      <c r="N24" s="119" t="n">
        <f aca="false">TETCO_TRANSCO!H37</f>
        <v>0.305</v>
      </c>
      <c r="O24" s="119" t="n">
        <f aca="false">TETCO_TRANSCO!I37</f>
        <v>-0.085</v>
      </c>
      <c r="P24" s="119" t="n">
        <f aca="false">TETCO_TRANSCO!K37</f>
        <v>0.305</v>
      </c>
      <c r="Q24" s="119" t="n">
        <f aca="false">TETCO_TRANSCO!L37</f>
        <v>0</v>
      </c>
      <c r="R24" s="119" t="n">
        <f aca="false">TETCO_TRANSCO!N37</f>
        <v>0.305</v>
      </c>
      <c r="S24" s="119" t="n">
        <f aca="false">TETCO_TRANSCO!O37</f>
        <v>-0.055</v>
      </c>
      <c r="T24" s="119" t="n">
        <f aca="false">IROQ!E37</f>
        <v>0.288</v>
      </c>
      <c r="U24" s="119" t="n">
        <f aca="false">IROQ!F37</f>
        <v>0.008</v>
      </c>
      <c r="V24" s="119" t="n">
        <f aca="false">IROQ!H37</f>
        <v>0.288</v>
      </c>
      <c r="W24" s="119" t="n">
        <f aca="false">IROQ!I37</f>
        <v>0</v>
      </c>
      <c r="X24" s="119" t="n">
        <f aca="false">IROQ!L37</f>
        <v>0.38</v>
      </c>
      <c r="Y24" s="119" t="n">
        <f aca="false">IROQ!M37</f>
        <v>0.02</v>
      </c>
      <c r="Z24" s="119" t="n">
        <f aca="false">IROQ!O37</f>
        <v>0.37</v>
      </c>
      <c r="AA24" s="119" t="n">
        <f aca="false">IROQ!P37</f>
        <v>0.04</v>
      </c>
      <c r="AB24" s="120" t="n">
        <f aca="false">M24</f>
        <v>-0.005</v>
      </c>
      <c r="AC24" s="120" t="n">
        <f aca="false">Q24</f>
        <v>0</v>
      </c>
      <c r="AD24" s="121" t="n">
        <f aca="false">S24</f>
        <v>-0.055</v>
      </c>
      <c r="AE24" s="121" t="n">
        <f aca="false">Q24</f>
        <v>0</v>
      </c>
    </row>
    <row r="25" customFormat="false" ht="12.75" hidden="false" customHeight="false" outlineLevel="0" collapsed="false">
      <c r="A25" s="0" t="n">
        <v>0.840049167701825</v>
      </c>
      <c r="B25" s="0" t="str">
        <f aca="false">(D25&amp;E25&amp;F25&amp;G25&amp;H25&amp;I25&amp;J25&amp;K25&amp;L25&amp;M25&amp;N25&amp;O25&amp;P25&amp;Q25&amp;R25&amp;S25&amp;T25&amp;U25&amp;V25&amp;W25&amp;X25&amp;Y25&amp;Z25&amp;AA25&amp;AB25&amp;AC25&amp;AD25&amp;AE25)</f>
        <v>0.380.050.380.140.70.050.380.140.3950.050.305-0.170.530.060.53-0.051.0880.008000.330.050.320.070.050.06-0.050.06</v>
      </c>
      <c r="C25" s="118" t="n">
        <v>37561</v>
      </c>
      <c r="D25" s="48" t="n">
        <f aca="false">ALGO_TENN!E38</f>
        <v>0.38</v>
      </c>
      <c r="E25" s="119" t="n">
        <f aca="false">ALGO_TENN!F38</f>
        <v>0.05</v>
      </c>
      <c r="F25" s="119" t="n">
        <f aca="false">ALGO_TENN!H38</f>
        <v>0.38</v>
      </c>
      <c r="G25" s="119" t="n">
        <f aca="false">ALGO_TENN!I38</f>
        <v>0.14</v>
      </c>
      <c r="H25" s="119" t="n">
        <f aca="false">ALGO_TENN!K38</f>
        <v>0.7</v>
      </c>
      <c r="I25" s="119" t="n">
        <f aca="false">ALGO_TENN!L38</f>
        <v>0.05</v>
      </c>
      <c r="J25" s="119" t="n">
        <f aca="false">ALGO_TENN!N38</f>
        <v>0.38</v>
      </c>
      <c r="K25" s="119" t="n">
        <f aca="false">ALGO_TENN!O38</f>
        <v>0.14</v>
      </c>
      <c r="L25" s="119" t="n">
        <f aca="false">TETCO_TRANSCO!E38</f>
        <v>0.395</v>
      </c>
      <c r="M25" s="119" t="n">
        <f aca="false">TETCO_TRANSCO!F38</f>
        <v>0.05</v>
      </c>
      <c r="N25" s="119" t="n">
        <f aca="false">TETCO_TRANSCO!H38</f>
        <v>0.305</v>
      </c>
      <c r="O25" s="119" t="n">
        <f aca="false">TETCO_TRANSCO!I38</f>
        <v>-0.17</v>
      </c>
      <c r="P25" s="119" t="n">
        <f aca="false">TETCO_TRANSCO!K38</f>
        <v>0.53</v>
      </c>
      <c r="Q25" s="119" t="n">
        <f aca="false">TETCO_TRANSCO!L38</f>
        <v>0.06</v>
      </c>
      <c r="R25" s="119" t="n">
        <f aca="false">TETCO_TRANSCO!N38</f>
        <v>0.53</v>
      </c>
      <c r="S25" s="119" t="n">
        <f aca="false">TETCO_TRANSCO!O38</f>
        <v>-0.05</v>
      </c>
      <c r="T25" s="119" t="n">
        <f aca="false">IROQ!E38</f>
        <v>1.088</v>
      </c>
      <c r="U25" s="119" t="n">
        <f aca="false">IROQ!F38</f>
        <v>0.008</v>
      </c>
      <c r="V25" s="119" t="n">
        <f aca="false">IROQ!H38</f>
        <v>0</v>
      </c>
      <c r="W25" s="119" t="n">
        <f aca="false">IROQ!I38</f>
        <v>0</v>
      </c>
      <c r="X25" s="119" t="n">
        <f aca="false">IROQ!L38</f>
        <v>0.33</v>
      </c>
      <c r="Y25" s="119" t="n">
        <f aca="false">IROQ!M38</f>
        <v>0.05</v>
      </c>
      <c r="Z25" s="119" t="n">
        <f aca="false">IROQ!O38</f>
        <v>0.32</v>
      </c>
      <c r="AA25" s="119" t="n">
        <f aca="false">IROQ!P38</f>
        <v>0.07</v>
      </c>
      <c r="AB25" s="120" t="n">
        <f aca="false">M25</f>
        <v>0.05</v>
      </c>
      <c r="AC25" s="120" t="n">
        <f aca="false">Q25</f>
        <v>0.06</v>
      </c>
      <c r="AD25" s="121" t="n">
        <f aca="false">S25</f>
        <v>-0.05</v>
      </c>
      <c r="AE25" s="121" t="n">
        <f aca="false">Q25</f>
        <v>0.06</v>
      </c>
    </row>
    <row r="26" customFormat="false" ht="12.75" hidden="false" customHeight="false" outlineLevel="0" collapsed="false">
      <c r="A26" s="0" t="n">
        <v>0.835070764182345</v>
      </c>
      <c r="B26" s="0" t="str">
        <f aca="false">(D26&amp;E26&amp;F26&amp;G26&amp;H26&amp;I26&amp;J26&amp;K26&amp;L26&amp;M26&amp;N26&amp;O26&amp;P26&amp;Q26&amp;R26&amp;S26&amp;T26&amp;U26&amp;V26&amp;W26&amp;X26&amp;Y26&amp;Z26&amp;AA26&amp;AB26&amp;AC26&amp;AD26&amp;AE26)</f>
        <v>0.90.050.90.291.220.050.90.290.680.050.805-0.160.8050.160.805-0.081.0880.01000.830.050.820.070.050.16-0.080.16</v>
      </c>
      <c r="C26" s="118" t="n">
        <v>37591</v>
      </c>
      <c r="D26" s="41" t="n">
        <f aca="false">ALGO_TENN!E39</f>
        <v>0.9</v>
      </c>
      <c r="E26" s="119" t="n">
        <f aca="false">ALGO_TENN!F39</f>
        <v>0.05</v>
      </c>
      <c r="F26" s="119" t="n">
        <f aca="false">ALGO_TENN!H39</f>
        <v>0.9</v>
      </c>
      <c r="G26" s="119" t="n">
        <f aca="false">ALGO_TENN!I39</f>
        <v>0.29</v>
      </c>
      <c r="H26" s="119" t="n">
        <f aca="false">ALGO_TENN!K39</f>
        <v>1.22</v>
      </c>
      <c r="I26" s="119" t="n">
        <f aca="false">ALGO_TENN!L39</f>
        <v>0.05</v>
      </c>
      <c r="J26" s="119" t="n">
        <f aca="false">ALGO_TENN!N39</f>
        <v>0.9</v>
      </c>
      <c r="K26" s="119" t="n">
        <f aca="false">ALGO_TENN!O39</f>
        <v>0.29</v>
      </c>
      <c r="L26" s="119" t="n">
        <f aca="false">TETCO_TRANSCO!E39</f>
        <v>0.68</v>
      </c>
      <c r="M26" s="119" t="n">
        <f aca="false">TETCO_TRANSCO!F39</f>
        <v>0.05</v>
      </c>
      <c r="N26" s="119" t="n">
        <f aca="false">TETCO_TRANSCO!H39</f>
        <v>0.805</v>
      </c>
      <c r="O26" s="119" t="n">
        <f aca="false">TETCO_TRANSCO!I39</f>
        <v>-0.16</v>
      </c>
      <c r="P26" s="119" t="n">
        <f aca="false">TETCO_TRANSCO!K39</f>
        <v>0.805</v>
      </c>
      <c r="Q26" s="119" t="n">
        <f aca="false">TETCO_TRANSCO!L39</f>
        <v>0.16</v>
      </c>
      <c r="R26" s="119" t="n">
        <f aca="false">TETCO_TRANSCO!N39</f>
        <v>0.805</v>
      </c>
      <c r="S26" s="119" t="n">
        <f aca="false">TETCO_TRANSCO!O39</f>
        <v>-0.08</v>
      </c>
      <c r="T26" s="119" t="n">
        <f aca="false">IROQ!E39</f>
        <v>1.088</v>
      </c>
      <c r="U26" s="119" t="n">
        <f aca="false">IROQ!F39</f>
        <v>0.01</v>
      </c>
      <c r="V26" s="119" t="n">
        <f aca="false">IROQ!H39</f>
        <v>0</v>
      </c>
      <c r="W26" s="119" t="n">
        <f aca="false">IROQ!I39</f>
        <v>0</v>
      </c>
      <c r="X26" s="119" t="n">
        <f aca="false">IROQ!L39</f>
        <v>0.83</v>
      </c>
      <c r="Y26" s="119" t="n">
        <f aca="false">IROQ!M39</f>
        <v>0.05</v>
      </c>
      <c r="Z26" s="119" t="n">
        <f aca="false">IROQ!O39</f>
        <v>0.82</v>
      </c>
      <c r="AA26" s="119" t="n">
        <f aca="false">IROQ!P39</f>
        <v>0.07</v>
      </c>
      <c r="AB26" s="120" t="n">
        <f aca="false">M26</f>
        <v>0.05</v>
      </c>
      <c r="AC26" s="120" t="n">
        <f aca="false">Q26</f>
        <v>0.16</v>
      </c>
      <c r="AD26" s="121" t="n">
        <f aca="false">S26</f>
        <v>-0.08</v>
      </c>
      <c r="AE26" s="121" t="n">
        <f aca="false">Q26</f>
        <v>0.16</v>
      </c>
    </row>
    <row r="27" customFormat="false" ht="12.75" hidden="false" customHeight="false" outlineLevel="0" collapsed="false">
      <c r="A27" s="0" t="n">
        <v>0.829950332374305</v>
      </c>
      <c r="B27" s="0" t="str">
        <f aca="false">(D27&amp;E27&amp;F27&amp;G27&amp;H27&amp;I27&amp;J27&amp;K27&amp;L27&amp;M27&amp;N27&amp;O27&amp;P27&amp;Q27&amp;R27&amp;S27&amp;T27&amp;U27&amp;V27&amp;W27&amp;X27&amp;Y27&amp;Z27&amp;AA27&amp;AB27&amp;AC27&amp;AD27&amp;AE27)</f>
        <v>1.150.051.150.321.470.051.150.320.970.051.67-0.311.670.341.67-0.261.0880.01001.070.051.060.070.050.34-0.260.34</v>
      </c>
      <c r="C27" s="118" t="n">
        <v>37622</v>
      </c>
      <c r="D27" s="41" t="n">
        <f aca="false">ALGO_TENN!E40</f>
        <v>1.15</v>
      </c>
      <c r="E27" s="119" t="n">
        <f aca="false">ALGO_TENN!F40</f>
        <v>0.05</v>
      </c>
      <c r="F27" s="119" t="n">
        <f aca="false">ALGO_TENN!H40</f>
        <v>1.15</v>
      </c>
      <c r="G27" s="119" t="n">
        <f aca="false">ALGO_TENN!I40</f>
        <v>0.32</v>
      </c>
      <c r="H27" s="119" t="n">
        <f aca="false">ALGO_TENN!K40</f>
        <v>1.47</v>
      </c>
      <c r="I27" s="119" t="n">
        <f aca="false">ALGO_TENN!L40</f>
        <v>0.05</v>
      </c>
      <c r="J27" s="119" t="n">
        <f aca="false">ALGO_TENN!N40</f>
        <v>1.15</v>
      </c>
      <c r="K27" s="119" t="n">
        <f aca="false">ALGO_TENN!O40</f>
        <v>0.32</v>
      </c>
      <c r="L27" s="119" t="n">
        <f aca="false">TETCO_TRANSCO!E40</f>
        <v>0.97</v>
      </c>
      <c r="M27" s="119" t="n">
        <f aca="false">TETCO_TRANSCO!F40</f>
        <v>0.05</v>
      </c>
      <c r="N27" s="119" t="n">
        <f aca="false">TETCO_TRANSCO!H40</f>
        <v>1.67</v>
      </c>
      <c r="O27" s="119" t="n">
        <f aca="false">TETCO_TRANSCO!I40</f>
        <v>-0.31</v>
      </c>
      <c r="P27" s="119" t="n">
        <f aca="false">TETCO_TRANSCO!K40</f>
        <v>1.67</v>
      </c>
      <c r="Q27" s="119" t="n">
        <f aca="false">TETCO_TRANSCO!L40</f>
        <v>0.34</v>
      </c>
      <c r="R27" s="119" t="n">
        <f aca="false">TETCO_TRANSCO!N40</f>
        <v>1.67</v>
      </c>
      <c r="S27" s="119" t="n">
        <f aca="false">TETCO_TRANSCO!O40</f>
        <v>-0.26</v>
      </c>
      <c r="T27" s="119" t="n">
        <f aca="false">IROQ!E40</f>
        <v>1.088</v>
      </c>
      <c r="U27" s="119" t="n">
        <f aca="false">IROQ!F40</f>
        <v>0.01</v>
      </c>
      <c r="V27" s="119" t="n">
        <f aca="false">IROQ!H40</f>
        <v>0</v>
      </c>
      <c r="W27" s="119" t="n">
        <f aca="false">IROQ!I40</f>
        <v>0</v>
      </c>
      <c r="X27" s="119" t="n">
        <f aca="false">IROQ!L40</f>
        <v>1.07</v>
      </c>
      <c r="Y27" s="119" t="n">
        <f aca="false">IROQ!M40</f>
        <v>0.05</v>
      </c>
      <c r="Z27" s="119" t="n">
        <f aca="false">IROQ!O40</f>
        <v>1.06</v>
      </c>
      <c r="AA27" s="119" t="n">
        <f aca="false">IROQ!P40</f>
        <v>0.07</v>
      </c>
      <c r="AB27" s="120" t="n">
        <f aca="false">M27</f>
        <v>0.05</v>
      </c>
      <c r="AC27" s="120" t="n">
        <f aca="false">Q27</f>
        <v>0.34</v>
      </c>
      <c r="AD27" s="121" t="n">
        <f aca="false">S27</f>
        <v>-0.26</v>
      </c>
      <c r="AE27" s="121" t="n">
        <f aca="false">Q27</f>
        <v>0.34</v>
      </c>
    </row>
    <row r="28" customFormat="false" ht="12.75" hidden="false" customHeight="false" outlineLevel="0" collapsed="false">
      <c r="A28" s="0" t="n">
        <v>0.824852286159684</v>
      </c>
      <c r="B28" s="0" t="str">
        <f aca="false">(D28&amp;E28&amp;F28&amp;G28&amp;H28&amp;I28&amp;J28&amp;K28&amp;L28&amp;M28&amp;N28&amp;O28&amp;P28&amp;Q28&amp;R28&amp;S28&amp;T28&amp;U28&amp;V28&amp;W28&amp;X28&amp;Y28&amp;Z28&amp;AA28&amp;AB28&amp;AC28&amp;AD28&amp;AE28)</f>
        <v>1.150.051.150.321.470.051.150.320.960.051.67-0.341.670.341.67-0.261.0880.01001.070.051.060.070.050.34-0.260.34</v>
      </c>
      <c r="C28" s="118" t="n">
        <v>37653</v>
      </c>
      <c r="D28" s="41" t="n">
        <f aca="false">ALGO_TENN!E41</f>
        <v>1.15</v>
      </c>
      <c r="E28" s="119" t="n">
        <f aca="false">ALGO_TENN!F41</f>
        <v>0.05</v>
      </c>
      <c r="F28" s="119" t="n">
        <f aca="false">ALGO_TENN!H41</f>
        <v>1.15</v>
      </c>
      <c r="G28" s="119" t="n">
        <f aca="false">ALGO_TENN!I41</f>
        <v>0.32</v>
      </c>
      <c r="H28" s="119" t="n">
        <f aca="false">ALGO_TENN!K41</f>
        <v>1.47</v>
      </c>
      <c r="I28" s="119" t="n">
        <f aca="false">ALGO_TENN!L41</f>
        <v>0.05</v>
      </c>
      <c r="J28" s="119" t="n">
        <f aca="false">ALGO_TENN!N41</f>
        <v>1.15</v>
      </c>
      <c r="K28" s="119" t="n">
        <f aca="false">ALGO_TENN!O41</f>
        <v>0.32</v>
      </c>
      <c r="L28" s="119" t="n">
        <f aca="false">TETCO_TRANSCO!E41</f>
        <v>0.96</v>
      </c>
      <c r="M28" s="119" t="n">
        <f aca="false">TETCO_TRANSCO!F41</f>
        <v>0.05</v>
      </c>
      <c r="N28" s="119" t="n">
        <f aca="false">TETCO_TRANSCO!H41</f>
        <v>1.67</v>
      </c>
      <c r="O28" s="119" t="n">
        <f aca="false">TETCO_TRANSCO!I41</f>
        <v>-0.34</v>
      </c>
      <c r="P28" s="119" t="n">
        <f aca="false">TETCO_TRANSCO!K41</f>
        <v>1.67</v>
      </c>
      <c r="Q28" s="119" t="n">
        <f aca="false">TETCO_TRANSCO!L41</f>
        <v>0.34</v>
      </c>
      <c r="R28" s="119" t="n">
        <f aca="false">TETCO_TRANSCO!N41</f>
        <v>1.67</v>
      </c>
      <c r="S28" s="119" t="n">
        <f aca="false">TETCO_TRANSCO!O41</f>
        <v>-0.26</v>
      </c>
      <c r="T28" s="119" t="n">
        <f aca="false">IROQ!E41</f>
        <v>1.088</v>
      </c>
      <c r="U28" s="119" t="n">
        <f aca="false">IROQ!F41</f>
        <v>0.01</v>
      </c>
      <c r="V28" s="119" t="n">
        <f aca="false">IROQ!H41</f>
        <v>0</v>
      </c>
      <c r="W28" s="119" t="n">
        <f aca="false">IROQ!I41</f>
        <v>0</v>
      </c>
      <c r="X28" s="119" t="n">
        <f aca="false">IROQ!L41</f>
        <v>1.07</v>
      </c>
      <c r="Y28" s="119" t="n">
        <f aca="false">IROQ!M41</f>
        <v>0.05</v>
      </c>
      <c r="Z28" s="119" t="n">
        <f aca="false">IROQ!O41</f>
        <v>1.06</v>
      </c>
      <c r="AA28" s="119" t="n">
        <f aca="false">IROQ!P41</f>
        <v>0.07</v>
      </c>
      <c r="AB28" s="120" t="n">
        <f aca="false">M28</f>
        <v>0.05</v>
      </c>
      <c r="AC28" s="120" t="n">
        <f aca="false">Q28</f>
        <v>0.34</v>
      </c>
      <c r="AD28" s="121" t="n">
        <f aca="false">S28</f>
        <v>-0.26</v>
      </c>
      <c r="AE28" s="121" t="n">
        <f aca="false">Q28</f>
        <v>0.34</v>
      </c>
    </row>
    <row r="29" customFormat="false" ht="12.75" hidden="false" customHeight="false" outlineLevel="0" collapsed="false">
      <c r="A29" s="0" t="n">
        <v>0.820272985731894</v>
      </c>
      <c r="B29" s="0" t="str">
        <f aca="false">(D29&amp;E29&amp;F29&amp;G29&amp;H29&amp;I29&amp;J29&amp;K29&amp;L29&amp;M29&amp;N29&amp;O29&amp;P29&amp;Q29&amp;R29&amp;S29&amp;T29&amp;U29&amp;V29&amp;W29&amp;X29&amp;Y29&amp;Z29&amp;AA29&amp;AB29&amp;AC29&amp;AD29&amp;AE29)</f>
        <v>0.650.050.650.150.970.050.650.150.4950.050.6-0.220.60.10.6-0.11.0880.01000.60.050.590.070.050.1-0.10.1</v>
      </c>
      <c r="C29" s="118" t="n">
        <v>37681</v>
      </c>
      <c r="D29" s="41" t="n">
        <f aca="false">ALGO_TENN!E42</f>
        <v>0.65</v>
      </c>
      <c r="E29" s="119" t="n">
        <f aca="false">ALGO_TENN!F42</f>
        <v>0.05</v>
      </c>
      <c r="F29" s="119" t="n">
        <f aca="false">ALGO_TENN!H42</f>
        <v>0.65</v>
      </c>
      <c r="G29" s="119" t="n">
        <f aca="false">ALGO_TENN!I42</f>
        <v>0.15</v>
      </c>
      <c r="H29" s="119" t="n">
        <f aca="false">ALGO_TENN!K42</f>
        <v>0.97</v>
      </c>
      <c r="I29" s="119" t="n">
        <f aca="false">ALGO_TENN!L42</f>
        <v>0.05</v>
      </c>
      <c r="J29" s="119" t="n">
        <f aca="false">ALGO_TENN!N42</f>
        <v>0.65</v>
      </c>
      <c r="K29" s="119" t="n">
        <f aca="false">ALGO_TENN!O42</f>
        <v>0.15</v>
      </c>
      <c r="L29" s="119" t="n">
        <f aca="false">TETCO_TRANSCO!E42</f>
        <v>0.495</v>
      </c>
      <c r="M29" s="119" t="n">
        <f aca="false">TETCO_TRANSCO!F42</f>
        <v>0.05</v>
      </c>
      <c r="N29" s="119" t="n">
        <f aca="false">TETCO_TRANSCO!H42</f>
        <v>0.6</v>
      </c>
      <c r="O29" s="119" t="n">
        <f aca="false">TETCO_TRANSCO!I42</f>
        <v>-0.22</v>
      </c>
      <c r="P29" s="119" t="n">
        <f aca="false">TETCO_TRANSCO!K42</f>
        <v>0.6</v>
      </c>
      <c r="Q29" s="119" t="n">
        <f aca="false">TETCO_TRANSCO!L42</f>
        <v>0.1</v>
      </c>
      <c r="R29" s="119" t="n">
        <f aca="false">TETCO_TRANSCO!N42</f>
        <v>0.6</v>
      </c>
      <c r="S29" s="119" t="n">
        <f aca="false">TETCO_TRANSCO!O42</f>
        <v>-0.1</v>
      </c>
      <c r="T29" s="119" t="n">
        <f aca="false">IROQ!E42</f>
        <v>1.088</v>
      </c>
      <c r="U29" s="119" t="n">
        <f aca="false">IROQ!F42</f>
        <v>0.01</v>
      </c>
      <c r="V29" s="119" t="n">
        <f aca="false">IROQ!H42</f>
        <v>0</v>
      </c>
      <c r="W29" s="119" t="n">
        <f aca="false">IROQ!I42</f>
        <v>0</v>
      </c>
      <c r="X29" s="119" t="n">
        <f aca="false">IROQ!L42</f>
        <v>0.6</v>
      </c>
      <c r="Y29" s="119" t="n">
        <f aca="false">IROQ!M42</f>
        <v>0.05</v>
      </c>
      <c r="Z29" s="119" t="n">
        <f aca="false">IROQ!O42</f>
        <v>0.59</v>
      </c>
      <c r="AA29" s="119" t="n">
        <f aca="false">IROQ!P42</f>
        <v>0.07</v>
      </c>
      <c r="AB29" s="120" t="n">
        <f aca="false">M29</f>
        <v>0.05</v>
      </c>
      <c r="AC29" s="120" t="n">
        <f aca="false">Q29</f>
        <v>0.1</v>
      </c>
      <c r="AD29" s="121" t="n">
        <f aca="false">S29</f>
        <v>-0.1</v>
      </c>
      <c r="AE29" s="121" t="n">
        <f aca="false">Q29</f>
        <v>0.1</v>
      </c>
    </row>
    <row r="30" customFormat="false" ht="12.75" hidden="false" customHeight="false" outlineLevel="0" collapsed="false">
      <c r="A30" s="0" t="n">
        <v>0.815251047335412</v>
      </c>
      <c r="B30" s="0" t="str">
        <f aca="false">(D30&amp;E30&amp;F30&amp;G30&amp;H30&amp;I30&amp;J30&amp;K30&amp;L30&amp;M30&amp;N30&amp;O30&amp;P30&amp;Q30&amp;R30&amp;S30&amp;T30&amp;U30&amp;V30&amp;W30&amp;X30&amp;Y30&amp;Z30&amp;AA30&amp;AB30&amp;AC30&amp;AD30&amp;AE30)</f>
        <v>0.4350.020.4350.050.7550.020.4350.050.2900.35-0.10.350.020.35-0.060.290.01000.4350.020.4250.0400.02-0.060.02</v>
      </c>
      <c r="C30" s="118" t="n">
        <v>37712</v>
      </c>
      <c r="D30" s="48" t="n">
        <f aca="false">ALGO_TENN!E43</f>
        <v>0.435</v>
      </c>
      <c r="E30" s="119" t="n">
        <f aca="false">ALGO_TENN!F43</f>
        <v>0.02</v>
      </c>
      <c r="F30" s="119" t="n">
        <f aca="false">ALGO_TENN!H43</f>
        <v>0.435</v>
      </c>
      <c r="G30" s="119" t="n">
        <f aca="false">ALGO_TENN!I43</f>
        <v>0.05</v>
      </c>
      <c r="H30" s="119" t="n">
        <f aca="false">ALGO_TENN!K43</f>
        <v>0.755</v>
      </c>
      <c r="I30" s="119" t="n">
        <f aca="false">ALGO_TENN!L43</f>
        <v>0.02</v>
      </c>
      <c r="J30" s="119" t="n">
        <f aca="false">ALGO_TENN!N43</f>
        <v>0.435</v>
      </c>
      <c r="K30" s="119" t="n">
        <f aca="false">ALGO_TENN!O43</f>
        <v>0.05</v>
      </c>
      <c r="L30" s="119" t="n">
        <f aca="false">TETCO_TRANSCO!E43</f>
        <v>0.29</v>
      </c>
      <c r="M30" s="119" t="n">
        <f aca="false">TETCO_TRANSCO!F43</f>
        <v>0</v>
      </c>
      <c r="N30" s="119" t="n">
        <f aca="false">TETCO_TRANSCO!H43</f>
        <v>0.35</v>
      </c>
      <c r="O30" s="119" t="n">
        <f aca="false">TETCO_TRANSCO!I43</f>
        <v>-0.1</v>
      </c>
      <c r="P30" s="119" t="n">
        <f aca="false">TETCO_TRANSCO!K43</f>
        <v>0.35</v>
      </c>
      <c r="Q30" s="119" t="n">
        <f aca="false">TETCO_TRANSCO!L43</f>
        <v>0.02</v>
      </c>
      <c r="R30" s="119" t="n">
        <f aca="false">TETCO_TRANSCO!N43</f>
        <v>0.35</v>
      </c>
      <c r="S30" s="119" t="n">
        <f aca="false">TETCO_TRANSCO!O43</f>
        <v>-0.06</v>
      </c>
      <c r="T30" s="119" t="n">
        <f aca="false">IROQ!E43</f>
        <v>0.29</v>
      </c>
      <c r="U30" s="119" t="n">
        <f aca="false">IROQ!F43</f>
        <v>0.01</v>
      </c>
      <c r="V30" s="119" t="n">
        <f aca="false">IROQ!H43</f>
        <v>0</v>
      </c>
      <c r="W30" s="119" t="n">
        <f aca="false">IROQ!I43</f>
        <v>0</v>
      </c>
      <c r="X30" s="119" t="n">
        <f aca="false">IROQ!L43</f>
        <v>0.435</v>
      </c>
      <c r="Y30" s="119" t="n">
        <f aca="false">IROQ!M43</f>
        <v>0.02</v>
      </c>
      <c r="Z30" s="119" t="n">
        <f aca="false">IROQ!O43</f>
        <v>0.425</v>
      </c>
      <c r="AA30" s="119" t="n">
        <f aca="false">IROQ!P43</f>
        <v>0.04</v>
      </c>
      <c r="AB30" s="120" t="n">
        <f aca="false">M30</f>
        <v>0</v>
      </c>
      <c r="AC30" s="120" t="n">
        <f aca="false">Q30</f>
        <v>0.02</v>
      </c>
      <c r="AD30" s="121" t="n">
        <f aca="false">S30</f>
        <v>-0.06</v>
      </c>
      <c r="AE30" s="121" t="n">
        <f aca="false">Q30</f>
        <v>0.02</v>
      </c>
    </row>
    <row r="31" customFormat="false" ht="12.75" hidden="false" customHeight="false" outlineLevel="0" collapsed="false">
      <c r="A31" s="0" t="n">
        <v>0.810447001379747</v>
      </c>
      <c r="B31" s="0" t="str">
        <f aca="false">(D31&amp;E31&amp;F31&amp;G31&amp;H31&amp;I31&amp;J31&amp;K31&amp;L31&amp;M31&amp;N31&amp;O31&amp;P31&amp;Q31&amp;R31&amp;S31&amp;T31&amp;U31&amp;V31&amp;W31&amp;X31&amp;Y31&amp;Z31&amp;AA31&amp;AB31&amp;AC31&amp;AD31&amp;AE31)</f>
        <v>0.3850.020.3850.050.7050.020.3850.050.2700.3-0.0850.30.020.3-0.0550.290.01000.3850.020.3750.0400.02-0.0550.02</v>
      </c>
      <c r="C31" s="118" t="n">
        <v>37742</v>
      </c>
      <c r="D31" s="41" t="n">
        <f aca="false">ALGO_TENN!E44</f>
        <v>0.385</v>
      </c>
      <c r="E31" s="119" t="n">
        <f aca="false">ALGO_TENN!F44</f>
        <v>0.02</v>
      </c>
      <c r="F31" s="119" t="n">
        <f aca="false">ALGO_TENN!H44</f>
        <v>0.385</v>
      </c>
      <c r="G31" s="119" t="n">
        <f aca="false">ALGO_TENN!I44</f>
        <v>0.05</v>
      </c>
      <c r="H31" s="119" t="n">
        <f aca="false">ALGO_TENN!K44</f>
        <v>0.705</v>
      </c>
      <c r="I31" s="119" t="n">
        <f aca="false">ALGO_TENN!L44</f>
        <v>0.02</v>
      </c>
      <c r="J31" s="119" t="n">
        <f aca="false">ALGO_TENN!N44</f>
        <v>0.385</v>
      </c>
      <c r="K31" s="119" t="n">
        <f aca="false">ALGO_TENN!O44</f>
        <v>0.05</v>
      </c>
      <c r="L31" s="119" t="n">
        <f aca="false">TETCO_TRANSCO!E44</f>
        <v>0.27</v>
      </c>
      <c r="M31" s="119" t="n">
        <f aca="false">TETCO_TRANSCO!F44</f>
        <v>0</v>
      </c>
      <c r="N31" s="119" t="n">
        <f aca="false">TETCO_TRANSCO!H44</f>
        <v>0.3</v>
      </c>
      <c r="O31" s="119" t="n">
        <f aca="false">TETCO_TRANSCO!I44</f>
        <v>-0.085</v>
      </c>
      <c r="P31" s="119" t="n">
        <f aca="false">TETCO_TRANSCO!K44</f>
        <v>0.3</v>
      </c>
      <c r="Q31" s="119" t="n">
        <f aca="false">TETCO_TRANSCO!L44</f>
        <v>0.02</v>
      </c>
      <c r="R31" s="119" t="n">
        <f aca="false">TETCO_TRANSCO!N44</f>
        <v>0.3</v>
      </c>
      <c r="S31" s="119" t="n">
        <f aca="false">TETCO_TRANSCO!O44</f>
        <v>-0.055</v>
      </c>
      <c r="T31" s="119" t="n">
        <f aca="false">IROQ!E44</f>
        <v>0.29</v>
      </c>
      <c r="U31" s="119" t="n">
        <f aca="false">IROQ!F44</f>
        <v>0.01</v>
      </c>
      <c r="V31" s="119" t="n">
        <f aca="false">IROQ!H44</f>
        <v>0</v>
      </c>
      <c r="W31" s="119" t="n">
        <f aca="false">IROQ!I44</f>
        <v>0</v>
      </c>
      <c r="X31" s="119" t="n">
        <f aca="false">IROQ!L44</f>
        <v>0.385</v>
      </c>
      <c r="Y31" s="119" t="n">
        <f aca="false">IROQ!M44</f>
        <v>0.02</v>
      </c>
      <c r="Z31" s="119" t="n">
        <f aca="false">IROQ!O44</f>
        <v>0.375</v>
      </c>
      <c r="AA31" s="119" t="n">
        <f aca="false">IROQ!P44</f>
        <v>0.04</v>
      </c>
      <c r="AB31" s="120" t="n">
        <f aca="false">M31</f>
        <v>0</v>
      </c>
      <c r="AC31" s="120" t="n">
        <f aca="false">Q31</f>
        <v>0.02</v>
      </c>
      <c r="AD31" s="121" t="n">
        <f aca="false">S31</f>
        <v>-0.055</v>
      </c>
      <c r="AE31" s="121" t="n">
        <f aca="false">Q31</f>
        <v>0.02</v>
      </c>
    </row>
    <row r="32" customFormat="false" ht="12.75" hidden="false" customHeight="false" outlineLevel="0" collapsed="false">
      <c r="A32" s="0" t="n">
        <v>0.805513603293938</v>
      </c>
      <c r="B32" s="0" t="str">
        <f aca="false">(D32&amp;E32&amp;F32&amp;G32&amp;H32&amp;I32&amp;J32&amp;K32&amp;L32&amp;M32&amp;N32&amp;O32&amp;P32&amp;Q32&amp;R32&amp;S32&amp;T32&amp;U32&amp;V32&amp;W32&amp;X32&amp;Y32&amp;Z32&amp;AA32&amp;AB32&amp;AC32&amp;AD32&amp;AE32)</f>
        <v>0.3850.020.3850.060.7050.020.3850.060.28-0.00250.34-0.0650.340.020.34-0.0450.290.01000.3850.020.3750.04-0.00250.02-0.0450.02</v>
      </c>
      <c r="C32" s="118" t="n">
        <v>37773</v>
      </c>
      <c r="D32" s="41" t="n">
        <f aca="false">ALGO_TENN!E45</f>
        <v>0.385</v>
      </c>
      <c r="E32" s="119" t="n">
        <f aca="false">ALGO_TENN!F45</f>
        <v>0.02</v>
      </c>
      <c r="F32" s="119" t="n">
        <f aca="false">ALGO_TENN!H45</f>
        <v>0.385</v>
      </c>
      <c r="G32" s="119" t="n">
        <f aca="false">ALGO_TENN!I45</f>
        <v>0.06</v>
      </c>
      <c r="H32" s="119" t="n">
        <f aca="false">ALGO_TENN!K45</f>
        <v>0.705</v>
      </c>
      <c r="I32" s="119" t="n">
        <f aca="false">ALGO_TENN!L45</f>
        <v>0.02</v>
      </c>
      <c r="J32" s="119" t="n">
        <f aca="false">ALGO_TENN!N45</f>
        <v>0.385</v>
      </c>
      <c r="K32" s="119" t="n">
        <f aca="false">ALGO_TENN!O45</f>
        <v>0.06</v>
      </c>
      <c r="L32" s="119" t="n">
        <f aca="false">TETCO_TRANSCO!E45</f>
        <v>0.28</v>
      </c>
      <c r="M32" s="119" t="n">
        <f aca="false">TETCO_TRANSCO!F45</f>
        <v>-0.0025</v>
      </c>
      <c r="N32" s="119" t="n">
        <f aca="false">TETCO_TRANSCO!H45</f>
        <v>0.34</v>
      </c>
      <c r="O32" s="119" t="n">
        <f aca="false">TETCO_TRANSCO!I45</f>
        <v>-0.065</v>
      </c>
      <c r="P32" s="119" t="n">
        <f aca="false">TETCO_TRANSCO!K45</f>
        <v>0.34</v>
      </c>
      <c r="Q32" s="119" t="n">
        <f aca="false">TETCO_TRANSCO!L45</f>
        <v>0.02</v>
      </c>
      <c r="R32" s="119" t="n">
        <f aca="false">TETCO_TRANSCO!N45</f>
        <v>0.34</v>
      </c>
      <c r="S32" s="119" t="n">
        <f aca="false">TETCO_TRANSCO!O45</f>
        <v>-0.045</v>
      </c>
      <c r="T32" s="119" t="n">
        <f aca="false">IROQ!E45</f>
        <v>0.29</v>
      </c>
      <c r="U32" s="119" t="n">
        <f aca="false">IROQ!F45</f>
        <v>0.01</v>
      </c>
      <c r="V32" s="119" t="n">
        <f aca="false">IROQ!H45</f>
        <v>0</v>
      </c>
      <c r="W32" s="119" t="n">
        <f aca="false">IROQ!I45</f>
        <v>0</v>
      </c>
      <c r="X32" s="119" t="n">
        <f aca="false">IROQ!L45</f>
        <v>0.385</v>
      </c>
      <c r="Y32" s="119" t="n">
        <f aca="false">IROQ!M45</f>
        <v>0.02</v>
      </c>
      <c r="Z32" s="119" t="n">
        <f aca="false">IROQ!O45</f>
        <v>0.375</v>
      </c>
      <c r="AA32" s="119" t="n">
        <f aca="false">IROQ!P45</f>
        <v>0.04</v>
      </c>
      <c r="AB32" s="120" t="n">
        <f aca="false">M32</f>
        <v>-0.0025</v>
      </c>
      <c r="AC32" s="120" t="n">
        <f aca="false">Q32</f>
        <v>0.02</v>
      </c>
      <c r="AD32" s="121" t="n">
        <f aca="false">S32</f>
        <v>-0.045</v>
      </c>
      <c r="AE32" s="121" t="n">
        <f aca="false">Q32</f>
        <v>0.02</v>
      </c>
    </row>
    <row r="33" customFormat="false" ht="12.75" hidden="false" customHeight="false" outlineLevel="0" collapsed="false">
      <c r="A33" s="0" t="n">
        <v>0.800765955224737</v>
      </c>
      <c r="B33" s="0" t="str">
        <f aca="false">(D33&amp;E33&amp;F33&amp;G33&amp;H33&amp;I33&amp;J33&amp;K33&amp;L33&amp;M33&amp;N33&amp;O33&amp;P33&amp;Q33&amp;R33&amp;S33&amp;T33&amp;U33&amp;V33&amp;W33&amp;X33&amp;Y33&amp;Z33&amp;AA33&amp;AB33&amp;AC33&amp;AD33&amp;AE33)</f>
        <v>0.39750.020.39750.070.71750.020.39750.070.295-0.00250.38-0.0350.380.020.38-0.0350.290.01000.39750.020.38750.04-0.00250.02-0.0350.02</v>
      </c>
      <c r="C33" s="118" t="n">
        <v>37803</v>
      </c>
      <c r="D33" s="41" t="n">
        <f aca="false">ALGO_TENN!E46</f>
        <v>0.3975</v>
      </c>
      <c r="E33" s="119" t="n">
        <f aca="false">ALGO_TENN!F46</f>
        <v>0.02</v>
      </c>
      <c r="F33" s="119" t="n">
        <f aca="false">ALGO_TENN!H46</f>
        <v>0.3975</v>
      </c>
      <c r="G33" s="119" t="n">
        <f aca="false">ALGO_TENN!I46</f>
        <v>0.07</v>
      </c>
      <c r="H33" s="119" t="n">
        <f aca="false">ALGO_TENN!K46</f>
        <v>0.7175</v>
      </c>
      <c r="I33" s="119" t="n">
        <f aca="false">ALGO_TENN!L46</f>
        <v>0.02</v>
      </c>
      <c r="J33" s="119" t="n">
        <f aca="false">ALGO_TENN!N46</f>
        <v>0.3975</v>
      </c>
      <c r="K33" s="119" t="n">
        <f aca="false">ALGO_TENN!O46</f>
        <v>0.07</v>
      </c>
      <c r="L33" s="119" t="n">
        <f aca="false">TETCO_TRANSCO!E46</f>
        <v>0.295</v>
      </c>
      <c r="M33" s="119" t="n">
        <f aca="false">TETCO_TRANSCO!F46</f>
        <v>-0.0025</v>
      </c>
      <c r="N33" s="119" t="n">
        <f aca="false">TETCO_TRANSCO!H46</f>
        <v>0.38</v>
      </c>
      <c r="O33" s="119" t="n">
        <f aca="false">TETCO_TRANSCO!I46</f>
        <v>-0.035</v>
      </c>
      <c r="P33" s="119" t="n">
        <f aca="false">TETCO_TRANSCO!K46</f>
        <v>0.38</v>
      </c>
      <c r="Q33" s="119" t="n">
        <f aca="false">TETCO_TRANSCO!L46</f>
        <v>0.02</v>
      </c>
      <c r="R33" s="119" t="n">
        <f aca="false">TETCO_TRANSCO!N46</f>
        <v>0.38</v>
      </c>
      <c r="S33" s="119" t="n">
        <f aca="false">TETCO_TRANSCO!O46</f>
        <v>-0.035</v>
      </c>
      <c r="T33" s="119" t="n">
        <f aca="false">IROQ!E46</f>
        <v>0.29</v>
      </c>
      <c r="U33" s="119" t="n">
        <f aca="false">IROQ!F46</f>
        <v>0.01</v>
      </c>
      <c r="V33" s="119" t="n">
        <f aca="false">IROQ!H46</f>
        <v>0</v>
      </c>
      <c r="W33" s="119" t="n">
        <f aca="false">IROQ!I46</f>
        <v>0</v>
      </c>
      <c r="X33" s="119" t="n">
        <f aca="false">IROQ!L46</f>
        <v>0.3975</v>
      </c>
      <c r="Y33" s="119" t="n">
        <f aca="false">IROQ!M46</f>
        <v>0.02</v>
      </c>
      <c r="Z33" s="119" t="n">
        <f aca="false">IROQ!O46</f>
        <v>0.3875</v>
      </c>
      <c r="AA33" s="119" t="n">
        <f aca="false">IROQ!P46</f>
        <v>0.04</v>
      </c>
      <c r="AB33" s="120" t="n">
        <f aca="false">M33</f>
        <v>-0.0025</v>
      </c>
      <c r="AC33" s="120" t="n">
        <f aca="false">Q33</f>
        <v>0.02</v>
      </c>
      <c r="AD33" s="121" t="n">
        <f aca="false">S33</f>
        <v>-0.035</v>
      </c>
      <c r="AE33" s="121" t="n">
        <f aca="false">Q33</f>
        <v>0.02</v>
      </c>
    </row>
    <row r="34" customFormat="false" ht="12.75" hidden="false" customHeight="false" outlineLevel="0" collapsed="false">
      <c r="A34" s="0" t="n">
        <v>0.795885916930339</v>
      </c>
      <c r="B34" s="0" t="str">
        <f aca="false">(D34&amp;E34&amp;F34&amp;G34&amp;H34&amp;I34&amp;J34&amp;K34&amp;L34&amp;M34&amp;N34&amp;O34&amp;P34&amp;Q34&amp;R34&amp;S34&amp;T34&amp;U34&amp;V34&amp;W34&amp;X34&amp;Y34&amp;Z34&amp;AA34&amp;AB34&amp;AC34&amp;AD34&amp;AE34)</f>
        <v>0.40.020.40.070.720.020.40.070.295-0.0050.38-0.0350.380.0150.38-0.0350.290.01000.40.020.390.04-0.0050.015-0.0350.015</v>
      </c>
      <c r="C34" s="118" t="n">
        <v>37834</v>
      </c>
      <c r="D34" s="41" t="n">
        <f aca="false">ALGO_TENN!E47</f>
        <v>0.4</v>
      </c>
      <c r="E34" s="119" t="n">
        <f aca="false">ALGO_TENN!F47</f>
        <v>0.02</v>
      </c>
      <c r="F34" s="119" t="n">
        <f aca="false">ALGO_TENN!H47</f>
        <v>0.4</v>
      </c>
      <c r="G34" s="119" t="n">
        <f aca="false">ALGO_TENN!I47</f>
        <v>0.07</v>
      </c>
      <c r="H34" s="119" t="n">
        <f aca="false">ALGO_TENN!K47</f>
        <v>0.72</v>
      </c>
      <c r="I34" s="119" t="n">
        <f aca="false">ALGO_TENN!L47</f>
        <v>0.02</v>
      </c>
      <c r="J34" s="119" t="n">
        <f aca="false">ALGO_TENN!N47</f>
        <v>0.4</v>
      </c>
      <c r="K34" s="119" t="n">
        <f aca="false">ALGO_TENN!O47</f>
        <v>0.07</v>
      </c>
      <c r="L34" s="119" t="n">
        <f aca="false">TETCO_TRANSCO!E47</f>
        <v>0.295</v>
      </c>
      <c r="M34" s="119" t="n">
        <f aca="false">TETCO_TRANSCO!F47</f>
        <v>-0.005</v>
      </c>
      <c r="N34" s="119" t="n">
        <f aca="false">TETCO_TRANSCO!H47</f>
        <v>0.38</v>
      </c>
      <c r="O34" s="119" t="n">
        <f aca="false">TETCO_TRANSCO!I47</f>
        <v>-0.035</v>
      </c>
      <c r="P34" s="119" t="n">
        <f aca="false">TETCO_TRANSCO!K47</f>
        <v>0.38</v>
      </c>
      <c r="Q34" s="119" t="n">
        <f aca="false">TETCO_TRANSCO!L47</f>
        <v>0.015</v>
      </c>
      <c r="R34" s="119" t="n">
        <f aca="false">TETCO_TRANSCO!N47</f>
        <v>0.38</v>
      </c>
      <c r="S34" s="119" t="n">
        <f aca="false">TETCO_TRANSCO!O47</f>
        <v>-0.035</v>
      </c>
      <c r="T34" s="119" t="n">
        <f aca="false">IROQ!E47</f>
        <v>0.29</v>
      </c>
      <c r="U34" s="119" t="n">
        <f aca="false">IROQ!F47</f>
        <v>0.01</v>
      </c>
      <c r="V34" s="119" t="n">
        <f aca="false">IROQ!H47</f>
        <v>0</v>
      </c>
      <c r="W34" s="119" t="n">
        <f aca="false">IROQ!I47</f>
        <v>0</v>
      </c>
      <c r="X34" s="119" t="n">
        <f aca="false">IROQ!L47</f>
        <v>0.4</v>
      </c>
      <c r="Y34" s="119" t="n">
        <f aca="false">IROQ!M47</f>
        <v>0.02</v>
      </c>
      <c r="Z34" s="119" t="n">
        <f aca="false">IROQ!O47</f>
        <v>0.39</v>
      </c>
      <c r="AA34" s="119" t="n">
        <f aca="false">IROQ!P47</f>
        <v>0.04</v>
      </c>
      <c r="AB34" s="120" t="n">
        <f aca="false">M34</f>
        <v>-0.005</v>
      </c>
      <c r="AC34" s="120" t="n">
        <f aca="false">Q34</f>
        <v>0.015</v>
      </c>
      <c r="AD34" s="121" t="n">
        <f aca="false">S34</f>
        <v>-0.035</v>
      </c>
      <c r="AE34" s="121" t="n">
        <f aca="false">Q34</f>
        <v>0.015</v>
      </c>
    </row>
    <row r="35" customFormat="false" ht="12.75" hidden="false" customHeight="false" outlineLevel="0" collapsed="false">
      <c r="A35" s="0" t="n">
        <v>0.791036258261628</v>
      </c>
      <c r="B35" s="0" t="str">
        <f aca="false">(D35&amp;E35&amp;F35&amp;G35&amp;H35&amp;I35&amp;J35&amp;K35&amp;L35&amp;M35&amp;N35&amp;O35&amp;P35&amp;Q35&amp;R35&amp;S35&amp;T35&amp;U35&amp;V35&amp;W35&amp;X35&amp;Y35&amp;Z35&amp;AA35&amp;AB35&amp;AC35&amp;AD35&amp;AE35)</f>
        <v>0.39750.020.39750.050.71750.020.39750.050.27-0.0050.33-0.0750.330.0150.33-0.0550.290.01000.39750.020.38750.04-0.0050.015-0.0550.015</v>
      </c>
      <c r="C35" s="118" t="n">
        <v>37865</v>
      </c>
      <c r="D35" s="41" t="n">
        <f aca="false">ALGO_TENN!E48</f>
        <v>0.3975</v>
      </c>
      <c r="E35" s="119" t="n">
        <f aca="false">ALGO_TENN!F48</f>
        <v>0.02</v>
      </c>
      <c r="F35" s="119" t="n">
        <f aca="false">ALGO_TENN!H48</f>
        <v>0.3975</v>
      </c>
      <c r="G35" s="119" t="n">
        <f aca="false">ALGO_TENN!I48</f>
        <v>0.05</v>
      </c>
      <c r="H35" s="119" t="n">
        <f aca="false">ALGO_TENN!K48</f>
        <v>0.7175</v>
      </c>
      <c r="I35" s="119" t="n">
        <f aca="false">ALGO_TENN!L48</f>
        <v>0.02</v>
      </c>
      <c r="J35" s="119" t="n">
        <f aca="false">ALGO_TENN!N48</f>
        <v>0.3975</v>
      </c>
      <c r="K35" s="119" t="n">
        <f aca="false">ALGO_TENN!O48</f>
        <v>0.05</v>
      </c>
      <c r="L35" s="119" t="n">
        <f aca="false">TETCO_TRANSCO!E48</f>
        <v>0.27</v>
      </c>
      <c r="M35" s="119" t="n">
        <f aca="false">TETCO_TRANSCO!F48</f>
        <v>-0.005</v>
      </c>
      <c r="N35" s="119" t="n">
        <f aca="false">TETCO_TRANSCO!H48</f>
        <v>0.33</v>
      </c>
      <c r="O35" s="119" t="n">
        <f aca="false">TETCO_TRANSCO!I48</f>
        <v>-0.075</v>
      </c>
      <c r="P35" s="119" t="n">
        <f aca="false">TETCO_TRANSCO!K48</f>
        <v>0.33</v>
      </c>
      <c r="Q35" s="119" t="n">
        <f aca="false">TETCO_TRANSCO!L48</f>
        <v>0.015</v>
      </c>
      <c r="R35" s="119" t="n">
        <f aca="false">TETCO_TRANSCO!N48</f>
        <v>0.33</v>
      </c>
      <c r="S35" s="119" t="n">
        <f aca="false">TETCO_TRANSCO!O48</f>
        <v>-0.055</v>
      </c>
      <c r="T35" s="119" t="n">
        <f aca="false">IROQ!E48</f>
        <v>0.29</v>
      </c>
      <c r="U35" s="119" t="n">
        <f aca="false">IROQ!F48</f>
        <v>0.01</v>
      </c>
      <c r="V35" s="119" t="n">
        <f aca="false">IROQ!H48</f>
        <v>0</v>
      </c>
      <c r="W35" s="119" t="n">
        <f aca="false">IROQ!I48</f>
        <v>0</v>
      </c>
      <c r="X35" s="119" t="n">
        <f aca="false">IROQ!L48</f>
        <v>0.3975</v>
      </c>
      <c r="Y35" s="119" t="n">
        <f aca="false">IROQ!M48</f>
        <v>0.02</v>
      </c>
      <c r="Z35" s="119" t="n">
        <f aca="false">IROQ!O48</f>
        <v>0.3875</v>
      </c>
      <c r="AA35" s="119" t="n">
        <f aca="false">IROQ!P48</f>
        <v>0.04</v>
      </c>
      <c r="AB35" s="120" t="n">
        <f aca="false">M35</f>
        <v>-0.005</v>
      </c>
      <c r="AC35" s="120" t="n">
        <f aca="false">Q35</f>
        <v>0.015</v>
      </c>
      <c r="AD35" s="121" t="n">
        <f aca="false">S35</f>
        <v>-0.055</v>
      </c>
      <c r="AE35" s="121" t="n">
        <f aca="false">Q35</f>
        <v>0.015</v>
      </c>
    </row>
    <row r="36" customFormat="false" ht="12.75" hidden="false" customHeight="false" outlineLevel="0" collapsed="false">
      <c r="A36" s="0" t="n">
        <v>0.786371384883985</v>
      </c>
      <c r="B36" s="0" t="str">
        <f aca="false">(D36&amp;E36&amp;F36&amp;G36&amp;H36&amp;I36&amp;J36&amp;K36&amp;L36&amp;M36&amp;N36&amp;O36&amp;P36&amp;Q36&amp;R36&amp;S36&amp;T36&amp;U36&amp;V36&amp;W36&amp;X36&amp;Y36&amp;Z36&amp;AA36&amp;AB36&amp;AC36&amp;AD36&amp;AE36)</f>
        <v>0.40.020.40.050.720.020.40.050.33-0.0050.37-0.0950.370.010.37-0.0650.290.01000.40.020.390.04-0.0050.01-0.0650.01</v>
      </c>
      <c r="C36" s="118" t="n">
        <v>37895</v>
      </c>
      <c r="D36" s="41" t="n">
        <f aca="false">ALGO_TENN!E49</f>
        <v>0.4</v>
      </c>
      <c r="E36" s="119" t="n">
        <f aca="false">ALGO_TENN!F49</f>
        <v>0.02</v>
      </c>
      <c r="F36" s="119" t="n">
        <f aca="false">ALGO_TENN!H49</f>
        <v>0.4</v>
      </c>
      <c r="G36" s="119" t="n">
        <f aca="false">ALGO_TENN!I49</f>
        <v>0.05</v>
      </c>
      <c r="H36" s="119" t="n">
        <f aca="false">ALGO_TENN!K49</f>
        <v>0.72</v>
      </c>
      <c r="I36" s="119" t="n">
        <f aca="false">ALGO_TENN!L49</f>
        <v>0.02</v>
      </c>
      <c r="J36" s="119" t="n">
        <f aca="false">ALGO_TENN!N49</f>
        <v>0.4</v>
      </c>
      <c r="K36" s="119" t="n">
        <f aca="false">ALGO_TENN!O49</f>
        <v>0.05</v>
      </c>
      <c r="L36" s="119" t="n">
        <f aca="false">TETCO_TRANSCO!E49</f>
        <v>0.33</v>
      </c>
      <c r="M36" s="119" t="n">
        <f aca="false">TETCO_TRANSCO!F49</f>
        <v>-0.005</v>
      </c>
      <c r="N36" s="119" t="n">
        <f aca="false">TETCO_TRANSCO!H49</f>
        <v>0.37</v>
      </c>
      <c r="O36" s="119" t="n">
        <f aca="false">TETCO_TRANSCO!I49</f>
        <v>-0.095</v>
      </c>
      <c r="P36" s="119" t="n">
        <f aca="false">TETCO_TRANSCO!K49</f>
        <v>0.37</v>
      </c>
      <c r="Q36" s="119" t="n">
        <f aca="false">TETCO_TRANSCO!L49</f>
        <v>0.01</v>
      </c>
      <c r="R36" s="119" t="n">
        <f aca="false">TETCO_TRANSCO!N49</f>
        <v>0.37</v>
      </c>
      <c r="S36" s="119" t="n">
        <f aca="false">TETCO_TRANSCO!O49</f>
        <v>-0.065</v>
      </c>
      <c r="T36" s="119" t="n">
        <f aca="false">IROQ!E49</f>
        <v>0.29</v>
      </c>
      <c r="U36" s="119" t="n">
        <f aca="false">IROQ!F49</f>
        <v>0.01</v>
      </c>
      <c r="V36" s="119" t="n">
        <f aca="false">IROQ!H49</f>
        <v>0</v>
      </c>
      <c r="W36" s="119" t="n">
        <f aca="false">IROQ!I49</f>
        <v>0</v>
      </c>
      <c r="X36" s="119" t="n">
        <f aca="false">IROQ!L49</f>
        <v>0.4</v>
      </c>
      <c r="Y36" s="119" t="n">
        <f aca="false">IROQ!M49</f>
        <v>0.02</v>
      </c>
      <c r="Z36" s="119" t="n">
        <f aca="false">IROQ!O49</f>
        <v>0.39</v>
      </c>
      <c r="AA36" s="119" t="n">
        <f aca="false">IROQ!P49</f>
        <v>0.04</v>
      </c>
      <c r="AB36" s="120" t="n">
        <f aca="false">M36</f>
        <v>-0.005</v>
      </c>
      <c r="AC36" s="120" t="n">
        <f aca="false">Q36</f>
        <v>0.01</v>
      </c>
      <c r="AD36" s="121" t="n">
        <f aca="false">S36</f>
        <v>-0.065</v>
      </c>
      <c r="AE36" s="121" t="n">
        <f aca="false">Q36</f>
        <v>0.01</v>
      </c>
    </row>
    <row r="37" customFormat="false" ht="12.75" hidden="false" customHeight="false" outlineLevel="0" collapsed="false">
      <c r="A37" s="0" t="n">
        <v>0.781580004304857</v>
      </c>
      <c r="B37" s="0" t="str">
        <f aca="false">(D37&amp;E37&amp;F37&amp;G37&amp;H37&amp;I37&amp;J37&amp;K37&amp;L37&amp;M37&amp;N37&amp;O37&amp;P37&amp;Q37&amp;R37&amp;S37&amp;T37&amp;U37&amp;V37&amp;W37&amp;X37&amp;Y37&amp;Z37&amp;AA37&amp;AB37&amp;AC37&amp;AD37&amp;AE37)</f>
        <v>0.550.050.550.140.870.050.550.140.440.050.485-0.170.4850.060.485-0.051.090.01000.50.050.490.070.050.06-0.050.06</v>
      </c>
      <c r="C37" s="118" t="n">
        <v>37926</v>
      </c>
      <c r="D37" s="48" t="n">
        <f aca="false">ALGO_TENN!E50</f>
        <v>0.55</v>
      </c>
      <c r="E37" s="119" t="n">
        <f aca="false">ALGO_TENN!F50</f>
        <v>0.05</v>
      </c>
      <c r="F37" s="119" t="n">
        <f aca="false">ALGO_TENN!H50</f>
        <v>0.55</v>
      </c>
      <c r="G37" s="119" t="n">
        <f aca="false">ALGO_TENN!I50</f>
        <v>0.14</v>
      </c>
      <c r="H37" s="119" t="n">
        <f aca="false">ALGO_TENN!K50</f>
        <v>0.87</v>
      </c>
      <c r="I37" s="119" t="n">
        <f aca="false">ALGO_TENN!L50</f>
        <v>0.05</v>
      </c>
      <c r="J37" s="119" t="n">
        <f aca="false">ALGO_TENN!N50</f>
        <v>0.55</v>
      </c>
      <c r="K37" s="119" t="n">
        <f aca="false">ALGO_TENN!O50</f>
        <v>0.14</v>
      </c>
      <c r="L37" s="119" t="n">
        <f aca="false">TETCO_TRANSCO!E50</f>
        <v>0.44</v>
      </c>
      <c r="M37" s="119" t="n">
        <f aca="false">TETCO_TRANSCO!F50</f>
        <v>0.05</v>
      </c>
      <c r="N37" s="119" t="n">
        <f aca="false">TETCO_TRANSCO!H50</f>
        <v>0.485</v>
      </c>
      <c r="O37" s="119" t="n">
        <f aca="false">TETCO_TRANSCO!I50</f>
        <v>-0.17</v>
      </c>
      <c r="P37" s="119" t="n">
        <f aca="false">TETCO_TRANSCO!K50</f>
        <v>0.485</v>
      </c>
      <c r="Q37" s="119" t="n">
        <f aca="false">TETCO_TRANSCO!L50</f>
        <v>0.06</v>
      </c>
      <c r="R37" s="119" t="n">
        <f aca="false">TETCO_TRANSCO!N50</f>
        <v>0.485</v>
      </c>
      <c r="S37" s="119" t="n">
        <f aca="false">TETCO_TRANSCO!O50</f>
        <v>-0.05</v>
      </c>
      <c r="T37" s="119" t="n">
        <f aca="false">IROQ!E50</f>
        <v>1.09</v>
      </c>
      <c r="U37" s="119" t="n">
        <f aca="false">IROQ!F50</f>
        <v>0.01</v>
      </c>
      <c r="V37" s="119" t="n">
        <f aca="false">IROQ!H50</f>
        <v>0</v>
      </c>
      <c r="W37" s="119" t="n">
        <f aca="false">IROQ!I50</f>
        <v>0</v>
      </c>
      <c r="X37" s="119" t="n">
        <f aca="false">IROQ!L50</f>
        <v>0.5</v>
      </c>
      <c r="Y37" s="119" t="n">
        <f aca="false">IROQ!M50</f>
        <v>0.05</v>
      </c>
      <c r="Z37" s="119" t="n">
        <f aca="false">IROQ!O50</f>
        <v>0.49</v>
      </c>
      <c r="AA37" s="119" t="n">
        <f aca="false">IROQ!P50</f>
        <v>0.07</v>
      </c>
      <c r="AB37" s="120" t="n">
        <f aca="false">M37</f>
        <v>0.05</v>
      </c>
      <c r="AC37" s="120" t="n">
        <f aca="false">Q37</f>
        <v>0.06</v>
      </c>
      <c r="AD37" s="121" t="n">
        <f aca="false">S37</f>
        <v>-0.05</v>
      </c>
      <c r="AE37" s="121" t="n">
        <f aca="false">Q37</f>
        <v>0.06</v>
      </c>
    </row>
    <row r="38" customFormat="false" ht="12.75" hidden="false" customHeight="false" outlineLevel="0" collapsed="false">
      <c r="A38" s="0" t="n">
        <v>0.776971537152844</v>
      </c>
      <c r="B38" s="0" t="str">
        <f aca="false">(D38&amp;E38&amp;F38&amp;G38&amp;H38&amp;I38&amp;J38&amp;K38&amp;L38&amp;M38&amp;N38&amp;O38&amp;P38&amp;Q38&amp;R38&amp;S38&amp;T38&amp;U38&amp;V38&amp;W38&amp;X38&amp;Y38&amp;Z38&amp;AA38&amp;AB38&amp;AC38&amp;AD38&amp;AE38)</f>
        <v>0.90.050.90.291.220.050.90.290.7250.050.76-0.130.760.160.76-0.051.090.012000.830.050.820.070.050.16-0.050.16</v>
      </c>
      <c r="C38" s="118" t="n">
        <v>37956</v>
      </c>
      <c r="D38" s="41" t="n">
        <f aca="false">ALGO_TENN!E51</f>
        <v>0.9</v>
      </c>
      <c r="E38" s="119" t="n">
        <f aca="false">ALGO_TENN!F51</f>
        <v>0.05</v>
      </c>
      <c r="F38" s="119" t="n">
        <f aca="false">ALGO_TENN!H51</f>
        <v>0.9</v>
      </c>
      <c r="G38" s="119" t="n">
        <f aca="false">ALGO_TENN!I51</f>
        <v>0.29</v>
      </c>
      <c r="H38" s="119" t="n">
        <f aca="false">ALGO_TENN!K51</f>
        <v>1.22</v>
      </c>
      <c r="I38" s="119" t="n">
        <f aca="false">ALGO_TENN!L51</f>
        <v>0.05</v>
      </c>
      <c r="J38" s="119" t="n">
        <f aca="false">ALGO_TENN!N51</f>
        <v>0.9</v>
      </c>
      <c r="K38" s="119" t="n">
        <f aca="false">ALGO_TENN!O51</f>
        <v>0.29</v>
      </c>
      <c r="L38" s="119" t="n">
        <f aca="false">TETCO_TRANSCO!E51</f>
        <v>0.725</v>
      </c>
      <c r="M38" s="119" t="n">
        <f aca="false">TETCO_TRANSCO!F51</f>
        <v>0.05</v>
      </c>
      <c r="N38" s="119" t="n">
        <f aca="false">TETCO_TRANSCO!H51</f>
        <v>0.76</v>
      </c>
      <c r="O38" s="119" t="n">
        <f aca="false">TETCO_TRANSCO!I51</f>
        <v>-0.13</v>
      </c>
      <c r="P38" s="119" t="n">
        <f aca="false">TETCO_TRANSCO!K51</f>
        <v>0.76</v>
      </c>
      <c r="Q38" s="119" t="n">
        <f aca="false">TETCO_TRANSCO!L51</f>
        <v>0.16</v>
      </c>
      <c r="R38" s="119" t="n">
        <f aca="false">TETCO_TRANSCO!N51</f>
        <v>0.76</v>
      </c>
      <c r="S38" s="119" t="n">
        <f aca="false">TETCO_TRANSCO!O51</f>
        <v>-0.05</v>
      </c>
      <c r="T38" s="119" t="n">
        <f aca="false">IROQ!E51</f>
        <v>1.09</v>
      </c>
      <c r="U38" s="119" t="n">
        <f aca="false">IROQ!F51</f>
        <v>0.012</v>
      </c>
      <c r="V38" s="119" t="n">
        <f aca="false">IROQ!H51</f>
        <v>0</v>
      </c>
      <c r="W38" s="119" t="n">
        <f aca="false">IROQ!I51</f>
        <v>0</v>
      </c>
      <c r="X38" s="119" t="n">
        <f aca="false">IROQ!L51</f>
        <v>0.83</v>
      </c>
      <c r="Y38" s="119" t="n">
        <f aca="false">IROQ!M51</f>
        <v>0.05</v>
      </c>
      <c r="Z38" s="119" t="n">
        <f aca="false">IROQ!O51</f>
        <v>0.82</v>
      </c>
      <c r="AA38" s="119" t="n">
        <f aca="false">IROQ!P51</f>
        <v>0.07</v>
      </c>
      <c r="AB38" s="120" t="n">
        <f aca="false">M38</f>
        <v>0.05</v>
      </c>
      <c r="AC38" s="120" t="n">
        <f aca="false">Q38</f>
        <v>0.16</v>
      </c>
      <c r="AD38" s="121" t="n">
        <f aca="false">S38</f>
        <v>-0.05</v>
      </c>
      <c r="AE38" s="121" t="n">
        <f aca="false">Q38</f>
        <v>0.16</v>
      </c>
    </row>
    <row r="39" customFormat="false" ht="12.75" hidden="false" customHeight="false" outlineLevel="0" collapsed="false">
      <c r="A39" s="0" t="n">
        <v>0.772223756522107</v>
      </c>
      <c r="B39" s="0" t="str">
        <f aca="false">(D39&amp;E39&amp;F39&amp;G39&amp;H39&amp;I39&amp;J39&amp;K39&amp;L39&amp;M39&amp;N39&amp;O39&amp;P39&amp;Q39&amp;R39&amp;S39&amp;T39&amp;U39&amp;V39&amp;W39&amp;X39&amp;Y39&amp;Z39&amp;AA39&amp;AB39&amp;AC39&amp;AD39&amp;AE39)</f>
        <v>1.20.051.20.321.520.051.20.321.0150.051.625-0.221.6250.341.625-0.171.090.012001.120.051.110.070.050.34-0.170.34</v>
      </c>
      <c r="C39" s="118" t="n">
        <v>37987</v>
      </c>
      <c r="D39" s="41" t="n">
        <f aca="false">ALGO_TENN!E52</f>
        <v>1.2</v>
      </c>
      <c r="E39" s="119" t="n">
        <f aca="false">ALGO_TENN!F52</f>
        <v>0.05</v>
      </c>
      <c r="F39" s="119" t="n">
        <f aca="false">ALGO_TENN!H52</f>
        <v>1.2</v>
      </c>
      <c r="G39" s="119" t="n">
        <f aca="false">ALGO_TENN!I52</f>
        <v>0.32</v>
      </c>
      <c r="H39" s="119" t="n">
        <f aca="false">ALGO_TENN!K52</f>
        <v>1.52</v>
      </c>
      <c r="I39" s="119" t="n">
        <f aca="false">ALGO_TENN!L52</f>
        <v>0.05</v>
      </c>
      <c r="J39" s="119" t="n">
        <f aca="false">ALGO_TENN!N52</f>
        <v>1.2</v>
      </c>
      <c r="K39" s="119" t="n">
        <f aca="false">ALGO_TENN!O52</f>
        <v>0.32</v>
      </c>
      <c r="L39" s="119" t="n">
        <f aca="false">TETCO_TRANSCO!E52</f>
        <v>1.015</v>
      </c>
      <c r="M39" s="119" t="n">
        <f aca="false">TETCO_TRANSCO!F52</f>
        <v>0.05</v>
      </c>
      <c r="N39" s="119" t="n">
        <f aca="false">TETCO_TRANSCO!H52</f>
        <v>1.625</v>
      </c>
      <c r="O39" s="119" t="n">
        <f aca="false">TETCO_TRANSCO!I52</f>
        <v>-0.22</v>
      </c>
      <c r="P39" s="119" t="n">
        <f aca="false">TETCO_TRANSCO!K52</f>
        <v>1.625</v>
      </c>
      <c r="Q39" s="119" t="n">
        <f aca="false">TETCO_TRANSCO!L52</f>
        <v>0.34</v>
      </c>
      <c r="R39" s="119" t="n">
        <f aca="false">TETCO_TRANSCO!N52</f>
        <v>1.625</v>
      </c>
      <c r="S39" s="119" t="n">
        <f aca="false">TETCO_TRANSCO!O52</f>
        <v>-0.17</v>
      </c>
      <c r="T39" s="119" t="n">
        <f aca="false">IROQ!E52</f>
        <v>1.09</v>
      </c>
      <c r="U39" s="119" t="n">
        <f aca="false">IROQ!F52</f>
        <v>0.012</v>
      </c>
      <c r="V39" s="119" t="n">
        <f aca="false">IROQ!H52</f>
        <v>0</v>
      </c>
      <c r="W39" s="119" t="n">
        <f aca="false">IROQ!I52</f>
        <v>0</v>
      </c>
      <c r="X39" s="119" t="n">
        <f aca="false">IROQ!L52</f>
        <v>1.12</v>
      </c>
      <c r="Y39" s="119" t="n">
        <f aca="false">IROQ!M52</f>
        <v>0.05</v>
      </c>
      <c r="Z39" s="119" t="n">
        <f aca="false">IROQ!O52</f>
        <v>1.11</v>
      </c>
      <c r="AA39" s="119" t="n">
        <f aca="false">IROQ!P52</f>
        <v>0.07</v>
      </c>
      <c r="AB39" s="120" t="n">
        <f aca="false">M39</f>
        <v>0.05</v>
      </c>
      <c r="AC39" s="120" t="n">
        <f aca="false">Q39</f>
        <v>0.34</v>
      </c>
      <c r="AD39" s="121" t="n">
        <f aca="false">S39</f>
        <v>-0.17</v>
      </c>
      <c r="AE39" s="121" t="n">
        <f aca="false">Q39</f>
        <v>0.34</v>
      </c>
    </row>
    <row r="40" customFormat="false" ht="12.75" hidden="false" customHeight="false" outlineLevel="0" collapsed="false">
      <c r="A40" s="0" t="n">
        <v>0.767488790100509</v>
      </c>
      <c r="B40" s="0" t="str">
        <f aca="false">(D40&amp;E40&amp;F40&amp;G40&amp;H40&amp;I40&amp;J40&amp;K40&amp;L40&amp;M40&amp;N40&amp;O40&amp;P40&amp;Q40&amp;R40&amp;S40&amp;T40&amp;U40&amp;V40&amp;W40&amp;X40&amp;Y40&amp;Z40&amp;AA40&amp;AB40&amp;AC40&amp;AD40&amp;AE40)</f>
        <v>1.20.051.20.321.520.051.20.321.0050.051.625-0.251.6250.341.625-0.171.080.012001.120.051.110.070.050.34-0.170.34</v>
      </c>
      <c r="C40" s="118" t="n">
        <v>38018</v>
      </c>
      <c r="D40" s="41" t="n">
        <f aca="false">ALGO_TENN!E53</f>
        <v>1.2</v>
      </c>
      <c r="E40" s="119" t="n">
        <f aca="false">ALGO_TENN!F53</f>
        <v>0.05</v>
      </c>
      <c r="F40" s="119" t="n">
        <f aca="false">ALGO_TENN!H53</f>
        <v>1.2</v>
      </c>
      <c r="G40" s="119" t="n">
        <f aca="false">ALGO_TENN!I53</f>
        <v>0.32</v>
      </c>
      <c r="H40" s="119" t="n">
        <f aca="false">ALGO_TENN!K53</f>
        <v>1.52</v>
      </c>
      <c r="I40" s="119" t="n">
        <f aca="false">ALGO_TENN!L53</f>
        <v>0.05</v>
      </c>
      <c r="J40" s="119" t="n">
        <f aca="false">ALGO_TENN!N53</f>
        <v>1.2</v>
      </c>
      <c r="K40" s="119" t="n">
        <f aca="false">ALGO_TENN!O53</f>
        <v>0.32</v>
      </c>
      <c r="L40" s="119" t="n">
        <f aca="false">TETCO_TRANSCO!E53</f>
        <v>1.005</v>
      </c>
      <c r="M40" s="119" t="n">
        <f aca="false">TETCO_TRANSCO!F53</f>
        <v>0.05</v>
      </c>
      <c r="N40" s="119" t="n">
        <f aca="false">TETCO_TRANSCO!H53</f>
        <v>1.625</v>
      </c>
      <c r="O40" s="119" t="n">
        <f aca="false">TETCO_TRANSCO!I53</f>
        <v>-0.25</v>
      </c>
      <c r="P40" s="119" t="n">
        <f aca="false">TETCO_TRANSCO!K53</f>
        <v>1.625</v>
      </c>
      <c r="Q40" s="119" t="n">
        <f aca="false">TETCO_TRANSCO!L53</f>
        <v>0.34</v>
      </c>
      <c r="R40" s="119" t="n">
        <f aca="false">TETCO_TRANSCO!N53</f>
        <v>1.625</v>
      </c>
      <c r="S40" s="119" t="n">
        <f aca="false">TETCO_TRANSCO!O53</f>
        <v>-0.17</v>
      </c>
      <c r="T40" s="119" t="n">
        <f aca="false">IROQ!E53</f>
        <v>1.08</v>
      </c>
      <c r="U40" s="119" t="n">
        <f aca="false">IROQ!F53</f>
        <v>0.012</v>
      </c>
      <c r="V40" s="119" t="n">
        <f aca="false">IROQ!H53</f>
        <v>0</v>
      </c>
      <c r="W40" s="119" t="n">
        <f aca="false">IROQ!I53</f>
        <v>0</v>
      </c>
      <c r="X40" s="119" t="n">
        <f aca="false">IROQ!L53</f>
        <v>1.12</v>
      </c>
      <c r="Y40" s="119" t="n">
        <f aca="false">IROQ!M53</f>
        <v>0.05</v>
      </c>
      <c r="Z40" s="119" t="n">
        <f aca="false">IROQ!O53</f>
        <v>1.11</v>
      </c>
      <c r="AA40" s="119" t="n">
        <f aca="false">IROQ!P53</f>
        <v>0.07</v>
      </c>
      <c r="AB40" s="120" t="n">
        <f aca="false">M40</f>
        <v>0.05</v>
      </c>
      <c r="AC40" s="120" t="n">
        <f aca="false">Q40</f>
        <v>0.34</v>
      </c>
      <c r="AD40" s="121" t="n">
        <f aca="false">S40</f>
        <v>-0.17</v>
      </c>
      <c r="AE40" s="121" t="n">
        <f aca="false">Q40</f>
        <v>0.34</v>
      </c>
    </row>
    <row r="41" customFormat="false" ht="12.75" hidden="false" customHeight="false" outlineLevel="0" collapsed="false">
      <c r="A41" s="0" t="n">
        <v>0.763084812203234</v>
      </c>
      <c r="B41" s="0" t="str">
        <f aca="false">(D41&amp;E41&amp;F41&amp;G41&amp;H41&amp;I41&amp;J41&amp;K41&amp;L41&amp;M41&amp;N41&amp;O41&amp;P41&amp;Q41&amp;R41&amp;S41&amp;T41&amp;U41&amp;V41&amp;W41&amp;X41&amp;Y41&amp;Z41&amp;AA41&amp;AB41&amp;AC41&amp;AD41&amp;AE41)</f>
        <v>0.650.050.650.150.970.050.650.150.540.050.555-0.170.5550.10.555-0.051.080.012000.60.050.590.070.050.1-0.050.1</v>
      </c>
      <c r="C41" s="118" t="n">
        <v>38047</v>
      </c>
      <c r="D41" s="41" t="n">
        <f aca="false">ALGO_TENN!E54</f>
        <v>0.65</v>
      </c>
      <c r="E41" s="119" t="n">
        <f aca="false">ALGO_TENN!F54</f>
        <v>0.05</v>
      </c>
      <c r="F41" s="119" t="n">
        <f aca="false">ALGO_TENN!H54</f>
        <v>0.65</v>
      </c>
      <c r="G41" s="119" t="n">
        <f aca="false">ALGO_TENN!I54</f>
        <v>0.15</v>
      </c>
      <c r="H41" s="119" t="n">
        <f aca="false">ALGO_TENN!K54</f>
        <v>0.97</v>
      </c>
      <c r="I41" s="119" t="n">
        <f aca="false">ALGO_TENN!L54</f>
        <v>0.05</v>
      </c>
      <c r="J41" s="119" t="n">
        <f aca="false">ALGO_TENN!N54</f>
        <v>0.65</v>
      </c>
      <c r="K41" s="119" t="n">
        <f aca="false">ALGO_TENN!O54</f>
        <v>0.15</v>
      </c>
      <c r="L41" s="119" t="n">
        <f aca="false">TETCO_TRANSCO!E54</f>
        <v>0.54</v>
      </c>
      <c r="M41" s="119" t="n">
        <f aca="false">TETCO_TRANSCO!F54</f>
        <v>0.05</v>
      </c>
      <c r="N41" s="119" t="n">
        <f aca="false">TETCO_TRANSCO!H54</f>
        <v>0.555</v>
      </c>
      <c r="O41" s="119" t="n">
        <f aca="false">TETCO_TRANSCO!I54</f>
        <v>-0.17</v>
      </c>
      <c r="P41" s="119" t="n">
        <f aca="false">TETCO_TRANSCO!K54</f>
        <v>0.555</v>
      </c>
      <c r="Q41" s="119" t="n">
        <f aca="false">TETCO_TRANSCO!L54</f>
        <v>0.1</v>
      </c>
      <c r="R41" s="119" t="n">
        <f aca="false">TETCO_TRANSCO!N54</f>
        <v>0.555</v>
      </c>
      <c r="S41" s="119" t="n">
        <f aca="false">TETCO_TRANSCO!O54</f>
        <v>-0.05</v>
      </c>
      <c r="T41" s="119" t="n">
        <f aca="false">IROQ!E54</f>
        <v>1.08</v>
      </c>
      <c r="U41" s="119" t="n">
        <f aca="false">IROQ!F54</f>
        <v>0.012</v>
      </c>
      <c r="V41" s="119" t="n">
        <f aca="false">IROQ!H54</f>
        <v>0</v>
      </c>
      <c r="W41" s="119" t="n">
        <f aca="false">IROQ!I54</f>
        <v>0</v>
      </c>
      <c r="X41" s="119" t="n">
        <f aca="false">IROQ!L54</f>
        <v>0.6</v>
      </c>
      <c r="Y41" s="119" t="n">
        <f aca="false">IROQ!M54</f>
        <v>0.05</v>
      </c>
      <c r="Z41" s="119" t="n">
        <f aca="false">IROQ!O54</f>
        <v>0.59</v>
      </c>
      <c r="AA41" s="119" t="n">
        <f aca="false">IROQ!P54</f>
        <v>0.07</v>
      </c>
      <c r="AB41" s="120" t="n">
        <f aca="false">M41</f>
        <v>0.05</v>
      </c>
      <c r="AC41" s="120" t="n">
        <f aca="false">Q41</f>
        <v>0.1</v>
      </c>
      <c r="AD41" s="121" t="n">
        <f aca="false">S41</f>
        <v>-0.05</v>
      </c>
      <c r="AE41" s="121" t="n">
        <f aca="false">Q41</f>
        <v>0.1</v>
      </c>
    </row>
    <row r="42" customFormat="false" ht="12.75" hidden="false" customHeight="false" outlineLevel="0" collapsed="false">
      <c r="A42" s="0" t="n">
        <v>0.758390649818628</v>
      </c>
      <c r="B42" s="0" t="str">
        <f aca="false">(D42&amp;E42&amp;F42&amp;G42&amp;H42&amp;I42&amp;J42&amp;K42&amp;L42&amp;M42&amp;N42&amp;O42&amp;P42&amp;Q42&amp;R42&amp;S42&amp;T42&amp;U42&amp;V42&amp;W42&amp;X42&amp;Y42&amp;Z42&amp;AA42&amp;AB42&amp;AC42&amp;AD42&amp;AE42)</f>
        <v>0.4350.020.4350.050.7550.020.4350.050.3100.35-0.0850.350.020.35-0.0450.2920.012000.4350.020.4250.0400.02-0.0450.02</v>
      </c>
      <c r="C42" s="118" t="n">
        <v>38078</v>
      </c>
      <c r="D42" s="48" t="n">
        <f aca="false">ALGO_TENN!E55</f>
        <v>0.435</v>
      </c>
      <c r="E42" s="119" t="n">
        <f aca="false">ALGO_TENN!F55</f>
        <v>0.02</v>
      </c>
      <c r="F42" s="119" t="n">
        <f aca="false">ALGO_TENN!H55</f>
        <v>0.435</v>
      </c>
      <c r="G42" s="119" t="n">
        <f aca="false">ALGO_TENN!I55</f>
        <v>0.05</v>
      </c>
      <c r="H42" s="119" t="n">
        <f aca="false">ALGO_TENN!K55</f>
        <v>0.755</v>
      </c>
      <c r="I42" s="119" t="n">
        <f aca="false">ALGO_TENN!L55</f>
        <v>0.02</v>
      </c>
      <c r="J42" s="119" t="n">
        <f aca="false">ALGO_TENN!N55</f>
        <v>0.435</v>
      </c>
      <c r="K42" s="119" t="n">
        <f aca="false">ALGO_TENN!O55</f>
        <v>0.05</v>
      </c>
      <c r="L42" s="119" t="n">
        <f aca="false">TETCO_TRANSCO!E55</f>
        <v>0.31</v>
      </c>
      <c r="M42" s="119" t="n">
        <f aca="false">TETCO_TRANSCO!F55</f>
        <v>0</v>
      </c>
      <c r="N42" s="119" t="n">
        <f aca="false">TETCO_TRANSCO!H55</f>
        <v>0.35</v>
      </c>
      <c r="O42" s="119" t="n">
        <f aca="false">TETCO_TRANSCO!I55</f>
        <v>-0.085</v>
      </c>
      <c r="P42" s="119" t="n">
        <f aca="false">TETCO_TRANSCO!K55</f>
        <v>0.35</v>
      </c>
      <c r="Q42" s="119" t="n">
        <f aca="false">TETCO_TRANSCO!L55</f>
        <v>0.02</v>
      </c>
      <c r="R42" s="119" t="n">
        <f aca="false">TETCO_TRANSCO!N55</f>
        <v>0.35</v>
      </c>
      <c r="S42" s="119" t="n">
        <f aca="false">TETCO_TRANSCO!O55</f>
        <v>-0.045</v>
      </c>
      <c r="T42" s="119" t="n">
        <f aca="false">IROQ!E55</f>
        <v>0.292</v>
      </c>
      <c r="U42" s="119" t="n">
        <f aca="false">IROQ!F55</f>
        <v>0.012</v>
      </c>
      <c r="V42" s="119" t="n">
        <f aca="false">IROQ!H55</f>
        <v>0</v>
      </c>
      <c r="W42" s="119" t="n">
        <f aca="false">IROQ!I55</f>
        <v>0</v>
      </c>
      <c r="X42" s="119" t="n">
        <f aca="false">IROQ!L55</f>
        <v>0.435</v>
      </c>
      <c r="Y42" s="119" t="n">
        <f aca="false">IROQ!M55</f>
        <v>0.02</v>
      </c>
      <c r="Z42" s="119" t="n">
        <f aca="false">IROQ!O55</f>
        <v>0.425</v>
      </c>
      <c r="AA42" s="119" t="n">
        <f aca="false">IROQ!P55</f>
        <v>0.04</v>
      </c>
      <c r="AB42" s="120" t="n">
        <f aca="false">M42</f>
        <v>0</v>
      </c>
      <c r="AC42" s="120" t="n">
        <f aca="false">Q42</f>
        <v>0.02</v>
      </c>
      <c r="AD42" s="121" t="n">
        <f aca="false">S42</f>
        <v>-0.045</v>
      </c>
      <c r="AE42" s="121" t="n">
        <f aca="false">Q42</f>
        <v>0.02</v>
      </c>
    </row>
    <row r="43" customFormat="false" ht="12.75" hidden="false" customHeight="false" outlineLevel="0" collapsed="false">
      <c r="A43" s="0" t="n">
        <v>0.753859801064731</v>
      </c>
      <c r="B43" s="0" t="str">
        <f aca="false">(D43&amp;E43&amp;F43&amp;G43&amp;H43&amp;I43&amp;J43&amp;K43&amp;L43&amp;M43&amp;N43&amp;O43&amp;P43&amp;Q43&amp;R43&amp;S43&amp;T43&amp;U43&amp;V43&amp;W43&amp;X43&amp;Y43&amp;Z43&amp;AA43&amp;AB43&amp;AC43&amp;AD43&amp;AE43)</f>
        <v>0.3850.020.3850.050.7050.020.3850.050.2900.3-0.0650.30.020.3-0.0350.2920.012000.3850.020.3750.0400.02-0.0350.02</v>
      </c>
      <c r="C43" s="118" t="n">
        <v>38108</v>
      </c>
      <c r="D43" s="41" t="n">
        <f aca="false">ALGO_TENN!E56</f>
        <v>0.385</v>
      </c>
      <c r="E43" s="119" t="n">
        <f aca="false">ALGO_TENN!F56</f>
        <v>0.02</v>
      </c>
      <c r="F43" s="119" t="n">
        <f aca="false">ALGO_TENN!H56</f>
        <v>0.385</v>
      </c>
      <c r="G43" s="119" t="n">
        <f aca="false">ALGO_TENN!I56</f>
        <v>0.05</v>
      </c>
      <c r="H43" s="119" t="n">
        <f aca="false">ALGO_TENN!K56</f>
        <v>0.705</v>
      </c>
      <c r="I43" s="119" t="n">
        <f aca="false">ALGO_TENN!L56</f>
        <v>0.02</v>
      </c>
      <c r="J43" s="119" t="n">
        <f aca="false">ALGO_TENN!N56</f>
        <v>0.385</v>
      </c>
      <c r="K43" s="119" t="n">
        <f aca="false">ALGO_TENN!O56</f>
        <v>0.05</v>
      </c>
      <c r="L43" s="119" t="n">
        <f aca="false">TETCO_TRANSCO!E56</f>
        <v>0.29</v>
      </c>
      <c r="M43" s="119" t="n">
        <f aca="false">TETCO_TRANSCO!F56</f>
        <v>0</v>
      </c>
      <c r="N43" s="119" t="n">
        <f aca="false">TETCO_TRANSCO!H56</f>
        <v>0.3</v>
      </c>
      <c r="O43" s="119" t="n">
        <f aca="false">TETCO_TRANSCO!I56</f>
        <v>-0.065</v>
      </c>
      <c r="P43" s="119" t="n">
        <f aca="false">TETCO_TRANSCO!K56</f>
        <v>0.3</v>
      </c>
      <c r="Q43" s="119" t="n">
        <f aca="false">TETCO_TRANSCO!L56</f>
        <v>0.02</v>
      </c>
      <c r="R43" s="119" t="n">
        <f aca="false">TETCO_TRANSCO!N56</f>
        <v>0.3</v>
      </c>
      <c r="S43" s="119" t="n">
        <f aca="false">TETCO_TRANSCO!O56</f>
        <v>-0.035</v>
      </c>
      <c r="T43" s="119" t="n">
        <f aca="false">IROQ!E56</f>
        <v>0.292</v>
      </c>
      <c r="U43" s="119" t="n">
        <f aca="false">IROQ!F56</f>
        <v>0.012</v>
      </c>
      <c r="V43" s="119" t="n">
        <f aca="false">IROQ!H56</f>
        <v>0</v>
      </c>
      <c r="W43" s="119" t="n">
        <f aca="false">IROQ!I56</f>
        <v>0</v>
      </c>
      <c r="X43" s="119" t="n">
        <f aca="false">IROQ!L56</f>
        <v>0.385</v>
      </c>
      <c r="Y43" s="119" t="n">
        <f aca="false">IROQ!M56</f>
        <v>0.02</v>
      </c>
      <c r="Z43" s="119" t="n">
        <f aca="false">IROQ!O56</f>
        <v>0.375</v>
      </c>
      <c r="AA43" s="119" t="n">
        <f aca="false">IROQ!P56</f>
        <v>0.04</v>
      </c>
      <c r="AB43" s="120" t="n">
        <f aca="false">M43</f>
        <v>0</v>
      </c>
      <c r="AC43" s="120" t="n">
        <f aca="false">Q43</f>
        <v>0.02</v>
      </c>
      <c r="AD43" s="121" t="n">
        <f aca="false">S43</f>
        <v>-0.035</v>
      </c>
      <c r="AE43" s="121" t="n">
        <f aca="false">Q43</f>
        <v>0.02</v>
      </c>
    </row>
    <row r="44" customFormat="false" ht="12.75" hidden="false" customHeight="false" outlineLevel="0" collapsed="false">
      <c r="A44" s="0" t="n">
        <v>0.749204318549851</v>
      </c>
      <c r="B44" s="0" t="str">
        <f aca="false">(D44&amp;E44&amp;F44&amp;G44&amp;H44&amp;I44&amp;J44&amp;K44&amp;L44&amp;M44&amp;N44&amp;O44&amp;P44&amp;Q44&amp;R44&amp;S44&amp;T44&amp;U44&amp;V44&amp;W44&amp;X44&amp;Y44&amp;Z44&amp;AA44&amp;AB44&amp;AC44&amp;AD44&amp;AE44)</f>
        <v>0.3850.020.3850.060.7050.020.3850.060.3-0.00250.34-0.0550.340.020.34-0.0350.2920.012000.3850.020.3750.04-0.00250.02-0.0350.02</v>
      </c>
      <c r="C44" s="118" t="n">
        <v>38139</v>
      </c>
      <c r="D44" s="41" t="n">
        <f aca="false">ALGO_TENN!E57</f>
        <v>0.385</v>
      </c>
      <c r="E44" s="119" t="n">
        <f aca="false">ALGO_TENN!F57</f>
        <v>0.02</v>
      </c>
      <c r="F44" s="119" t="n">
        <f aca="false">ALGO_TENN!H57</f>
        <v>0.385</v>
      </c>
      <c r="G44" s="119" t="n">
        <f aca="false">ALGO_TENN!I57</f>
        <v>0.06</v>
      </c>
      <c r="H44" s="119" t="n">
        <f aca="false">ALGO_TENN!K57</f>
        <v>0.705</v>
      </c>
      <c r="I44" s="119" t="n">
        <f aca="false">ALGO_TENN!L57</f>
        <v>0.02</v>
      </c>
      <c r="J44" s="119" t="n">
        <f aca="false">ALGO_TENN!N57</f>
        <v>0.385</v>
      </c>
      <c r="K44" s="119" t="n">
        <f aca="false">ALGO_TENN!O57</f>
        <v>0.06</v>
      </c>
      <c r="L44" s="119" t="n">
        <f aca="false">TETCO_TRANSCO!E57</f>
        <v>0.3</v>
      </c>
      <c r="M44" s="119" t="n">
        <f aca="false">TETCO_TRANSCO!F57</f>
        <v>-0.0025</v>
      </c>
      <c r="N44" s="119" t="n">
        <f aca="false">TETCO_TRANSCO!H57</f>
        <v>0.34</v>
      </c>
      <c r="O44" s="119" t="n">
        <f aca="false">TETCO_TRANSCO!I57</f>
        <v>-0.055</v>
      </c>
      <c r="P44" s="119" t="n">
        <f aca="false">TETCO_TRANSCO!K57</f>
        <v>0.34</v>
      </c>
      <c r="Q44" s="119" t="n">
        <f aca="false">TETCO_TRANSCO!L57</f>
        <v>0.02</v>
      </c>
      <c r="R44" s="119" t="n">
        <f aca="false">TETCO_TRANSCO!N57</f>
        <v>0.34</v>
      </c>
      <c r="S44" s="119" t="n">
        <f aca="false">TETCO_TRANSCO!O57</f>
        <v>-0.035</v>
      </c>
      <c r="T44" s="119" t="n">
        <f aca="false">IROQ!E57</f>
        <v>0.292</v>
      </c>
      <c r="U44" s="119" t="n">
        <f aca="false">IROQ!F57</f>
        <v>0.012</v>
      </c>
      <c r="V44" s="119" t="n">
        <f aca="false">IROQ!H57</f>
        <v>0</v>
      </c>
      <c r="W44" s="119" t="n">
        <f aca="false">IROQ!I57</f>
        <v>0</v>
      </c>
      <c r="X44" s="119" t="n">
        <f aca="false">IROQ!L57</f>
        <v>0.385</v>
      </c>
      <c r="Y44" s="119" t="n">
        <f aca="false">IROQ!M57</f>
        <v>0.02</v>
      </c>
      <c r="Z44" s="119" t="n">
        <f aca="false">IROQ!O57</f>
        <v>0.375</v>
      </c>
      <c r="AA44" s="119" t="n">
        <f aca="false">IROQ!P57</f>
        <v>0.04</v>
      </c>
      <c r="AB44" s="120" t="n">
        <f aca="false">M44</f>
        <v>-0.0025</v>
      </c>
      <c r="AC44" s="120" t="n">
        <f aca="false">Q44</f>
        <v>0.02</v>
      </c>
      <c r="AD44" s="121" t="n">
        <f aca="false">S44</f>
        <v>-0.035</v>
      </c>
      <c r="AE44" s="121" t="n">
        <f aca="false">Q44</f>
        <v>0.02</v>
      </c>
    </row>
    <row r="45" customFormat="false" ht="12.75" hidden="false" customHeight="false" outlineLevel="0" collapsed="false">
      <c r="A45" s="0" t="n">
        <v>0.744724425590564</v>
      </c>
      <c r="B45" s="0" t="str">
        <f aca="false">(D45&amp;E45&amp;F45&amp;G45&amp;H45&amp;I45&amp;J45&amp;K45&amp;L45&amp;M45&amp;N45&amp;O45&amp;P45&amp;Q45&amp;R45&amp;S45&amp;T45&amp;U45&amp;V45&amp;W45&amp;X45&amp;Y45&amp;Z45&amp;AA45&amp;AB45&amp;AC45&amp;AD45&amp;AE45)</f>
        <v>0.39750.020.39750.070.71750.020.39750.070.315-0.00250.38-0.020.380.020.38-0.020.2920.012000.39750.020.38750.04-0.00250.02-0.020.02</v>
      </c>
      <c r="C45" s="118" t="n">
        <v>38169</v>
      </c>
      <c r="D45" s="41" t="n">
        <f aca="false">ALGO_TENN!E58</f>
        <v>0.3975</v>
      </c>
      <c r="E45" s="119" t="n">
        <f aca="false">ALGO_TENN!F58</f>
        <v>0.02</v>
      </c>
      <c r="F45" s="119" t="n">
        <f aca="false">ALGO_TENN!H58</f>
        <v>0.3975</v>
      </c>
      <c r="G45" s="119" t="n">
        <f aca="false">ALGO_TENN!I58</f>
        <v>0.07</v>
      </c>
      <c r="H45" s="119" t="n">
        <f aca="false">ALGO_TENN!K58</f>
        <v>0.7175</v>
      </c>
      <c r="I45" s="119" t="n">
        <f aca="false">ALGO_TENN!L58</f>
        <v>0.02</v>
      </c>
      <c r="J45" s="119" t="n">
        <f aca="false">ALGO_TENN!N58</f>
        <v>0.3975</v>
      </c>
      <c r="K45" s="119" t="n">
        <f aca="false">ALGO_TENN!O58</f>
        <v>0.07</v>
      </c>
      <c r="L45" s="119" t="n">
        <f aca="false">TETCO_TRANSCO!E58</f>
        <v>0.315</v>
      </c>
      <c r="M45" s="119" t="n">
        <f aca="false">TETCO_TRANSCO!F58</f>
        <v>-0.0025</v>
      </c>
      <c r="N45" s="119" t="n">
        <f aca="false">TETCO_TRANSCO!H58</f>
        <v>0.38</v>
      </c>
      <c r="O45" s="119" t="n">
        <f aca="false">TETCO_TRANSCO!I58</f>
        <v>-0.02</v>
      </c>
      <c r="P45" s="119" t="n">
        <f aca="false">TETCO_TRANSCO!K58</f>
        <v>0.38</v>
      </c>
      <c r="Q45" s="119" t="n">
        <f aca="false">TETCO_TRANSCO!L58</f>
        <v>0.02</v>
      </c>
      <c r="R45" s="119" t="n">
        <f aca="false">TETCO_TRANSCO!N58</f>
        <v>0.38</v>
      </c>
      <c r="S45" s="119" t="n">
        <f aca="false">TETCO_TRANSCO!O58</f>
        <v>-0.02</v>
      </c>
      <c r="T45" s="119" t="n">
        <f aca="false">IROQ!E58</f>
        <v>0.292</v>
      </c>
      <c r="U45" s="119" t="n">
        <f aca="false">IROQ!F58</f>
        <v>0.012</v>
      </c>
      <c r="V45" s="119" t="n">
        <f aca="false">IROQ!H58</f>
        <v>0</v>
      </c>
      <c r="W45" s="119" t="n">
        <f aca="false">IROQ!I58</f>
        <v>0</v>
      </c>
      <c r="X45" s="119" t="n">
        <f aca="false">IROQ!L58</f>
        <v>0.3975</v>
      </c>
      <c r="Y45" s="119" t="n">
        <f aca="false">IROQ!M58</f>
        <v>0.02</v>
      </c>
      <c r="Z45" s="119" t="n">
        <f aca="false">IROQ!O58</f>
        <v>0.3875</v>
      </c>
      <c r="AA45" s="119" t="n">
        <f aca="false">IROQ!P58</f>
        <v>0.04</v>
      </c>
      <c r="AB45" s="120" t="n">
        <f aca="false">M45</f>
        <v>-0.0025</v>
      </c>
      <c r="AC45" s="120" t="n">
        <f aca="false">Q45</f>
        <v>0.02</v>
      </c>
      <c r="AD45" s="121" t="n">
        <f aca="false">S45</f>
        <v>-0.02</v>
      </c>
      <c r="AE45" s="121" t="n">
        <f aca="false">Q45</f>
        <v>0.02</v>
      </c>
    </row>
    <row r="46" customFormat="false" ht="12.75" hidden="false" customHeight="false" outlineLevel="0" collapsed="false">
      <c r="A46" s="0" t="n">
        <v>0.740121327050882</v>
      </c>
      <c r="B46" s="0" t="str">
        <f aca="false">(D46&amp;E46&amp;F46&amp;G46&amp;H46&amp;I46&amp;J46&amp;K46&amp;L46&amp;M46&amp;N46&amp;O46&amp;P46&amp;Q46&amp;R46&amp;S46&amp;T46&amp;U46&amp;V46&amp;W46&amp;X46&amp;Y46&amp;Z46&amp;AA46&amp;AB46&amp;AC46&amp;AD46&amp;AE46)</f>
        <v>0.40.020.40.070.720.020.40.070.315-0.0050.38-0.020.380.0150.38-0.020.2920.012000.40.020.390.04-0.0050.015-0.020.015</v>
      </c>
      <c r="C46" s="118" t="n">
        <v>38200</v>
      </c>
      <c r="D46" s="41" t="n">
        <f aca="false">ALGO_TENN!E59</f>
        <v>0.4</v>
      </c>
      <c r="E46" s="119" t="n">
        <f aca="false">ALGO_TENN!F59</f>
        <v>0.02</v>
      </c>
      <c r="F46" s="119" t="n">
        <f aca="false">ALGO_TENN!H59</f>
        <v>0.4</v>
      </c>
      <c r="G46" s="119" t="n">
        <f aca="false">ALGO_TENN!I59</f>
        <v>0.07</v>
      </c>
      <c r="H46" s="119" t="n">
        <f aca="false">ALGO_TENN!K59</f>
        <v>0.72</v>
      </c>
      <c r="I46" s="119" t="n">
        <f aca="false">ALGO_TENN!L59</f>
        <v>0.02</v>
      </c>
      <c r="J46" s="119" t="n">
        <f aca="false">ALGO_TENN!N59</f>
        <v>0.4</v>
      </c>
      <c r="K46" s="119" t="n">
        <f aca="false">ALGO_TENN!O59</f>
        <v>0.07</v>
      </c>
      <c r="L46" s="119" t="n">
        <f aca="false">TETCO_TRANSCO!E59</f>
        <v>0.315</v>
      </c>
      <c r="M46" s="119" t="n">
        <f aca="false">TETCO_TRANSCO!F59</f>
        <v>-0.005</v>
      </c>
      <c r="N46" s="119" t="n">
        <f aca="false">TETCO_TRANSCO!H59</f>
        <v>0.38</v>
      </c>
      <c r="O46" s="119" t="n">
        <f aca="false">TETCO_TRANSCO!I59</f>
        <v>-0.02</v>
      </c>
      <c r="P46" s="119" t="n">
        <f aca="false">TETCO_TRANSCO!K59</f>
        <v>0.38</v>
      </c>
      <c r="Q46" s="119" t="n">
        <f aca="false">TETCO_TRANSCO!L59</f>
        <v>0.015</v>
      </c>
      <c r="R46" s="119" t="n">
        <f aca="false">TETCO_TRANSCO!N59</f>
        <v>0.38</v>
      </c>
      <c r="S46" s="119" t="n">
        <f aca="false">TETCO_TRANSCO!O59</f>
        <v>-0.02</v>
      </c>
      <c r="T46" s="119" t="n">
        <f aca="false">IROQ!E59</f>
        <v>0.292</v>
      </c>
      <c r="U46" s="119" t="n">
        <f aca="false">IROQ!F59</f>
        <v>0.012</v>
      </c>
      <c r="V46" s="119" t="n">
        <f aca="false">IROQ!H59</f>
        <v>0</v>
      </c>
      <c r="W46" s="119" t="n">
        <f aca="false">IROQ!I59</f>
        <v>0</v>
      </c>
      <c r="X46" s="119" t="n">
        <f aca="false">IROQ!L59</f>
        <v>0.4</v>
      </c>
      <c r="Y46" s="119" t="n">
        <f aca="false">IROQ!M59</f>
        <v>0.02</v>
      </c>
      <c r="Z46" s="119" t="n">
        <f aca="false">IROQ!O59</f>
        <v>0.39</v>
      </c>
      <c r="AA46" s="119" t="n">
        <f aca="false">IROQ!P59</f>
        <v>0.04</v>
      </c>
      <c r="AB46" s="120" t="n">
        <f aca="false">M46</f>
        <v>-0.005</v>
      </c>
      <c r="AC46" s="120" t="n">
        <f aca="false">Q46</f>
        <v>0.015</v>
      </c>
      <c r="AD46" s="121" t="n">
        <f aca="false">S46</f>
        <v>-0.02</v>
      </c>
      <c r="AE46" s="121" t="n">
        <f aca="false">Q46</f>
        <v>0.015</v>
      </c>
    </row>
    <row r="47" customFormat="false" ht="12.75" hidden="false" customHeight="false" outlineLevel="0" collapsed="false">
      <c r="A47" s="0" t="n">
        <v>0.735544643761715</v>
      </c>
      <c r="B47" s="0" t="str">
        <f aca="false">(D47&amp;E47&amp;F47&amp;G47&amp;H47&amp;I47&amp;J47&amp;K47&amp;L47&amp;M47&amp;N47&amp;O47&amp;P47&amp;Q47&amp;R47&amp;S47&amp;T47&amp;U47&amp;V47&amp;W47&amp;X47&amp;Y47&amp;Z47&amp;AA47&amp;AB47&amp;AC47&amp;AD47&amp;AE47)</f>
        <v>0.39750.020.39750.050.71750.020.39750.050.29-0.0050.33-0.040.330.0150.33-0.020.2920.012000.39750.020.38750.04-0.0050.015-0.020.015</v>
      </c>
      <c r="C47" s="118" t="n">
        <v>38231</v>
      </c>
      <c r="D47" s="41" t="n">
        <f aca="false">ALGO_TENN!E60</f>
        <v>0.3975</v>
      </c>
      <c r="E47" s="119" t="n">
        <f aca="false">ALGO_TENN!F60</f>
        <v>0.02</v>
      </c>
      <c r="F47" s="119" t="n">
        <f aca="false">ALGO_TENN!H60</f>
        <v>0.3975</v>
      </c>
      <c r="G47" s="119" t="n">
        <f aca="false">ALGO_TENN!I60</f>
        <v>0.05</v>
      </c>
      <c r="H47" s="119" t="n">
        <f aca="false">ALGO_TENN!K60</f>
        <v>0.7175</v>
      </c>
      <c r="I47" s="119" t="n">
        <f aca="false">ALGO_TENN!L60</f>
        <v>0.02</v>
      </c>
      <c r="J47" s="119" t="n">
        <f aca="false">ALGO_TENN!N60</f>
        <v>0.3975</v>
      </c>
      <c r="K47" s="119" t="n">
        <f aca="false">ALGO_TENN!O60</f>
        <v>0.05</v>
      </c>
      <c r="L47" s="119" t="n">
        <f aca="false">TETCO_TRANSCO!E60</f>
        <v>0.29</v>
      </c>
      <c r="M47" s="119" t="n">
        <f aca="false">TETCO_TRANSCO!F60</f>
        <v>-0.005</v>
      </c>
      <c r="N47" s="119" t="n">
        <f aca="false">TETCO_TRANSCO!H60</f>
        <v>0.33</v>
      </c>
      <c r="O47" s="119" t="n">
        <f aca="false">TETCO_TRANSCO!I60</f>
        <v>-0.04</v>
      </c>
      <c r="P47" s="119" t="n">
        <f aca="false">TETCO_TRANSCO!K60</f>
        <v>0.33</v>
      </c>
      <c r="Q47" s="119" t="n">
        <f aca="false">TETCO_TRANSCO!L60</f>
        <v>0.015</v>
      </c>
      <c r="R47" s="119" t="n">
        <f aca="false">TETCO_TRANSCO!N60</f>
        <v>0.33</v>
      </c>
      <c r="S47" s="119" t="n">
        <f aca="false">TETCO_TRANSCO!O60</f>
        <v>-0.02</v>
      </c>
      <c r="T47" s="119" t="n">
        <f aca="false">IROQ!E60</f>
        <v>0.292</v>
      </c>
      <c r="U47" s="119" t="n">
        <f aca="false">IROQ!F60</f>
        <v>0.012</v>
      </c>
      <c r="V47" s="119" t="n">
        <f aca="false">IROQ!H60</f>
        <v>0</v>
      </c>
      <c r="W47" s="119" t="n">
        <f aca="false">IROQ!I60</f>
        <v>0</v>
      </c>
      <c r="X47" s="119" t="n">
        <f aca="false">IROQ!L60</f>
        <v>0.3975</v>
      </c>
      <c r="Y47" s="119" t="n">
        <f aca="false">IROQ!M60</f>
        <v>0.02</v>
      </c>
      <c r="Z47" s="119" t="n">
        <f aca="false">IROQ!O60</f>
        <v>0.3875</v>
      </c>
      <c r="AA47" s="119" t="n">
        <f aca="false">IROQ!P60</f>
        <v>0.04</v>
      </c>
      <c r="AB47" s="120" t="n">
        <f aca="false">M47</f>
        <v>-0.005</v>
      </c>
      <c r="AC47" s="120" t="n">
        <f aca="false">Q47</f>
        <v>0.015</v>
      </c>
      <c r="AD47" s="121" t="n">
        <f aca="false">S47</f>
        <v>-0.02</v>
      </c>
      <c r="AE47" s="121" t="n">
        <f aca="false">Q47</f>
        <v>0.015</v>
      </c>
    </row>
    <row r="48" customFormat="false" ht="12.75" hidden="false" customHeight="false" outlineLevel="0" collapsed="false">
      <c r="A48" s="0" t="n">
        <v>0.731140616213322</v>
      </c>
      <c r="B48" s="0" t="str">
        <f aca="false">(D48&amp;E48&amp;F48&amp;G48&amp;H48&amp;I48&amp;J48&amp;K48&amp;L48&amp;M48&amp;N48&amp;O48&amp;P48&amp;Q48&amp;R48&amp;S48&amp;T48&amp;U48&amp;V48&amp;W48&amp;X48&amp;Y48&amp;Z48&amp;AA48&amp;AB48&amp;AC48&amp;AD48&amp;AE48)</f>
        <v>0.40.020.40.050.720.020.40.050.35-0.0050.37-0.0850.370.010.37-0.0550.2920.012000.40.020.390.04-0.0050.01-0.0550.01</v>
      </c>
      <c r="C48" s="118" t="n">
        <v>38261</v>
      </c>
      <c r="D48" s="41" t="n">
        <f aca="false">ALGO_TENN!E61</f>
        <v>0.4</v>
      </c>
      <c r="E48" s="119" t="n">
        <f aca="false">ALGO_TENN!F61</f>
        <v>0.02</v>
      </c>
      <c r="F48" s="119" t="n">
        <f aca="false">ALGO_TENN!H61</f>
        <v>0.4</v>
      </c>
      <c r="G48" s="119" t="n">
        <f aca="false">ALGO_TENN!I61</f>
        <v>0.05</v>
      </c>
      <c r="H48" s="119" t="n">
        <f aca="false">ALGO_TENN!K61</f>
        <v>0.72</v>
      </c>
      <c r="I48" s="119" t="n">
        <f aca="false">ALGO_TENN!L61</f>
        <v>0.02</v>
      </c>
      <c r="J48" s="119" t="n">
        <f aca="false">ALGO_TENN!N61</f>
        <v>0.4</v>
      </c>
      <c r="K48" s="119" t="n">
        <f aca="false">ALGO_TENN!O61</f>
        <v>0.05</v>
      </c>
      <c r="L48" s="119" t="n">
        <f aca="false">TETCO_TRANSCO!E61</f>
        <v>0.35</v>
      </c>
      <c r="M48" s="119" t="n">
        <f aca="false">TETCO_TRANSCO!F61</f>
        <v>-0.005</v>
      </c>
      <c r="N48" s="119" t="n">
        <f aca="false">TETCO_TRANSCO!H61</f>
        <v>0.37</v>
      </c>
      <c r="O48" s="119" t="n">
        <f aca="false">TETCO_TRANSCO!I61</f>
        <v>-0.085</v>
      </c>
      <c r="P48" s="119" t="n">
        <f aca="false">TETCO_TRANSCO!K61</f>
        <v>0.37</v>
      </c>
      <c r="Q48" s="119" t="n">
        <f aca="false">TETCO_TRANSCO!L61</f>
        <v>0.01</v>
      </c>
      <c r="R48" s="119" t="n">
        <f aca="false">TETCO_TRANSCO!N61</f>
        <v>0.37</v>
      </c>
      <c r="S48" s="119" t="n">
        <f aca="false">TETCO_TRANSCO!O61</f>
        <v>-0.055</v>
      </c>
      <c r="T48" s="119" t="n">
        <f aca="false">IROQ!E61</f>
        <v>0.292</v>
      </c>
      <c r="U48" s="119" t="n">
        <f aca="false">IROQ!F61</f>
        <v>0.012</v>
      </c>
      <c r="V48" s="119" t="n">
        <f aca="false">IROQ!H61</f>
        <v>0</v>
      </c>
      <c r="W48" s="119" t="n">
        <f aca="false">IROQ!I61</f>
        <v>0</v>
      </c>
      <c r="X48" s="119" t="n">
        <f aca="false">IROQ!L61</f>
        <v>0.4</v>
      </c>
      <c r="Y48" s="119" t="n">
        <f aca="false">IROQ!M61</f>
        <v>0.02</v>
      </c>
      <c r="Z48" s="119" t="n">
        <f aca="false">IROQ!O61</f>
        <v>0.39</v>
      </c>
      <c r="AA48" s="119" t="n">
        <f aca="false">IROQ!P61</f>
        <v>0.04</v>
      </c>
      <c r="AB48" s="120" t="n">
        <f aca="false">M48</f>
        <v>-0.005</v>
      </c>
      <c r="AC48" s="120" t="n">
        <f aca="false">Q48</f>
        <v>0.01</v>
      </c>
      <c r="AD48" s="121" t="n">
        <f aca="false">S48</f>
        <v>-0.055</v>
      </c>
      <c r="AE48" s="121" t="n">
        <f aca="false">Q48</f>
        <v>0.01</v>
      </c>
    </row>
    <row r="49" customFormat="false" ht="12.75" hidden="false" customHeight="false" outlineLevel="0" collapsed="false">
      <c r="A49" s="0" t="n">
        <v>0.726615508807482</v>
      </c>
      <c r="B49" s="0" t="str">
        <f aca="false">(D49&amp;E49&amp;F49&amp;G49&amp;H49&amp;I49&amp;J49&amp;K49&amp;L49&amp;M49&amp;N49&amp;O49&amp;P49&amp;Q49&amp;R49&amp;S49&amp;T49&amp;U49&amp;V49&amp;W49&amp;X49&amp;Y49&amp;Z49&amp;AA49&amp;AB49&amp;AC49&amp;AD49&amp;AE49)</f>
        <v>0.550.050.550.140.870.050.550.140.4450.050.49-0.170.490.060.49-0.051.0920.012000.50.050.490.070.050.06-0.050.06</v>
      </c>
      <c r="C49" s="118" t="n">
        <v>38292</v>
      </c>
      <c r="D49" s="48" t="n">
        <f aca="false">ALGO_TENN!E62</f>
        <v>0.55</v>
      </c>
      <c r="E49" s="119" t="n">
        <f aca="false">ALGO_TENN!F62</f>
        <v>0.05</v>
      </c>
      <c r="F49" s="119" t="n">
        <f aca="false">ALGO_TENN!H62</f>
        <v>0.55</v>
      </c>
      <c r="G49" s="119" t="n">
        <f aca="false">ALGO_TENN!I62</f>
        <v>0.14</v>
      </c>
      <c r="H49" s="119" t="n">
        <f aca="false">ALGO_TENN!K62</f>
        <v>0.87</v>
      </c>
      <c r="I49" s="119" t="n">
        <f aca="false">ALGO_TENN!L62</f>
        <v>0.05</v>
      </c>
      <c r="J49" s="119" t="n">
        <f aca="false">ALGO_TENN!N62</f>
        <v>0.55</v>
      </c>
      <c r="K49" s="119" t="n">
        <f aca="false">ALGO_TENN!O62</f>
        <v>0.14</v>
      </c>
      <c r="L49" s="119" t="n">
        <f aca="false">TETCO_TRANSCO!E62</f>
        <v>0.445</v>
      </c>
      <c r="M49" s="119" t="n">
        <f aca="false">TETCO_TRANSCO!F62</f>
        <v>0.05</v>
      </c>
      <c r="N49" s="119" t="n">
        <f aca="false">TETCO_TRANSCO!H62</f>
        <v>0.49</v>
      </c>
      <c r="O49" s="119" t="n">
        <f aca="false">TETCO_TRANSCO!I62</f>
        <v>-0.17</v>
      </c>
      <c r="P49" s="119" t="n">
        <f aca="false">TETCO_TRANSCO!K62</f>
        <v>0.49</v>
      </c>
      <c r="Q49" s="119" t="n">
        <f aca="false">TETCO_TRANSCO!L62</f>
        <v>0.06</v>
      </c>
      <c r="R49" s="119" t="n">
        <f aca="false">TETCO_TRANSCO!N62</f>
        <v>0.49</v>
      </c>
      <c r="S49" s="119" t="n">
        <f aca="false">TETCO_TRANSCO!O62</f>
        <v>-0.05</v>
      </c>
      <c r="T49" s="119" t="n">
        <f aca="false">IROQ!E62</f>
        <v>1.092</v>
      </c>
      <c r="U49" s="119" t="n">
        <f aca="false">IROQ!F62</f>
        <v>0.012</v>
      </c>
      <c r="V49" s="119" t="n">
        <f aca="false">IROQ!H62</f>
        <v>0</v>
      </c>
      <c r="W49" s="119" t="n">
        <f aca="false">IROQ!I62</f>
        <v>0</v>
      </c>
      <c r="X49" s="119" t="n">
        <f aca="false">IROQ!L62</f>
        <v>0.5</v>
      </c>
      <c r="Y49" s="119" t="n">
        <f aca="false">IROQ!M62</f>
        <v>0.05</v>
      </c>
      <c r="Z49" s="119" t="n">
        <f aca="false">IROQ!O62</f>
        <v>0.49</v>
      </c>
      <c r="AA49" s="119" t="n">
        <f aca="false">IROQ!P62</f>
        <v>0.07</v>
      </c>
      <c r="AB49" s="120" t="n">
        <f aca="false">M49</f>
        <v>0.05</v>
      </c>
      <c r="AC49" s="120" t="n">
        <f aca="false">Q49</f>
        <v>0.06</v>
      </c>
      <c r="AD49" s="121" t="n">
        <f aca="false">S49</f>
        <v>-0.05</v>
      </c>
      <c r="AE49" s="121" t="n">
        <f aca="false">Q49</f>
        <v>0.06</v>
      </c>
    </row>
    <row r="50" customFormat="false" ht="12.75" hidden="false" customHeight="false" outlineLevel="0" collapsed="false">
      <c r="A50" s="0" t="n">
        <v>0.722261136498464</v>
      </c>
      <c r="B50" s="0" t="str">
        <f aca="false">(D50&amp;E50&amp;F50&amp;G50&amp;H50&amp;I50&amp;J50&amp;K50&amp;L50&amp;M50&amp;N50&amp;O50&amp;P50&amp;Q50&amp;R50&amp;S50&amp;T50&amp;U50&amp;V50&amp;W50&amp;X50&amp;Y50&amp;Z50&amp;AA50&amp;AB50&amp;AC50&amp;AD50&amp;AE50)</f>
        <v>0.90.050.90.291.220.050.90.290.730.050.77-0.130.770.160.77-0.051.0920.014000.830.050.820.070.050.16-0.050.16</v>
      </c>
      <c r="C50" s="118" t="n">
        <v>38322</v>
      </c>
      <c r="D50" s="41" t="n">
        <f aca="false">ALGO_TENN!E63</f>
        <v>0.9</v>
      </c>
      <c r="E50" s="119" t="n">
        <f aca="false">ALGO_TENN!F63</f>
        <v>0.05</v>
      </c>
      <c r="F50" s="119" t="n">
        <f aca="false">ALGO_TENN!H63</f>
        <v>0.9</v>
      </c>
      <c r="G50" s="119" t="n">
        <f aca="false">ALGO_TENN!I63</f>
        <v>0.29</v>
      </c>
      <c r="H50" s="119" t="n">
        <f aca="false">ALGO_TENN!K63</f>
        <v>1.22</v>
      </c>
      <c r="I50" s="119" t="n">
        <f aca="false">ALGO_TENN!L63</f>
        <v>0.05</v>
      </c>
      <c r="J50" s="119" t="n">
        <f aca="false">ALGO_TENN!N63</f>
        <v>0.9</v>
      </c>
      <c r="K50" s="119" t="n">
        <f aca="false">ALGO_TENN!O63</f>
        <v>0.29</v>
      </c>
      <c r="L50" s="119" t="n">
        <f aca="false">TETCO_TRANSCO!E63</f>
        <v>0.73</v>
      </c>
      <c r="M50" s="119" t="n">
        <f aca="false">TETCO_TRANSCO!F63</f>
        <v>0.05</v>
      </c>
      <c r="N50" s="119" t="n">
        <f aca="false">TETCO_TRANSCO!H63</f>
        <v>0.77</v>
      </c>
      <c r="O50" s="119" t="n">
        <f aca="false">TETCO_TRANSCO!I63</f>
        <v>-0.13</v>
      </c>
      <c r="P50" s="119" t="n">
        <f aca="false">TETCO_TRANSCO!K63</f>
        <v>0.77</v>
      </c>
      <c r="Q50" s="119" t="n">
        <f aca="false">TETCO_TRANSCO!L63</f>
        <v>0.16</v>
      </c>
      <c r="R50" s="119" t="n">
        <f aca="false">TETCO_TRANSCO!N63</f>
        <v>0.77</v>
      </c>
      <c r="S50" s="119" t="n">
        <f aca="false">TETCO_TRANSCO!O63</f>
        <v>-0.05</v>
      </c>
      <c r="T50" s="119" t="n">
        <f aca="false">IROQ!E63</f>
        <v>1.092</v>
      </c>
      <c r="U50" s="119" t="n">
        <f aca="false">IROQ!F63</f>
        <v>0.014</v>
      </c>
      <c r="V50" s="119" t="n">
        <f aca="false">IROQ!H63</f>
        <v>0</v>
      </c>
      <c r="W50" s="119" t="n">
        <f aca="false">IROQ!I63</f>
        <v>0</v>
      </c>
      <c r="X50" s="119" t="n">
        <f aca="false">IROQ!L63</f>
        <v>0.83</v>
      </c>
      <c r="Y50" s="119" t="n">
        <f aca="false">IROQ!M63</f>
        <v>0.05</v>
      </c>
      <c r="Z50" s="119" t="n">
        <f aca="false">IROQ!O63</f>
        <v>0.82</v>
      </c>
      <c r="AA50" s="119" t="n">
        <f aca="false">IROQ!P63</f>
        <v>0.07</v>
      </c>
      <c r="AB50" s="120" t="n">
        <f aca="false">M50</f>
        <v>0.05</v>
      </c>
      <c r="AC50" s="120" t="n">
        <f aca="false">Q50</f>
        <v>0.16</v>
      </c>
      <c r="AD50" s="121" t="n">
        <f aca="false">S50</f>
        <v>-0.05</v>
      </c>
      <c r="AE50" s="121" t="n">
        <f aca="false">Q50</f>
        <v>0.16</v>
      </c>
    </row>
    <row r="51" customFormat="false" ht="12.75" hidden="false" customHeight="false" outlineLevel="0" collapsed="false">
      <c r="A51" s="0" t="n">
        <v>0.717787075248397</v>
      </c>
      <c r="B51" s="0" t="str">
        <f aca="false">(D51&amp;E51&amp;F51&amp;G51&amp;H51&amp;I51&amp;J51&amp;K51&amp;L51&amp;M51&amp;N51&amp;O51&amp;P51&amp;Q51&amp;R51&amp;S51&amp;T51&amp;U51&amp;V51&amp;W51&amp;X51&amp;Y51&amp;Z51&amp;AA51&amp;AB51&amp;AC51&amp;AD51&amp;AE51)</f>
        <v>1.20.051.20.321.520.051.20.321.020.051.64-0.251.640.341.64-0.21.0920.014001.120.051.110.070.050.34-0.20.34</v>
      </c>
      <c r="C51" s="118" t="n">
        <v>38353</v>
      </c>
      <c r="D51" s="41" t="n">
        <f aca="false">ALGO_TENN!E64</f>
        <v>1.2</v>
      </c>
      <c r="E51" s="119" t="n">
        <f aca="false">ALGO_TENN!F64</f>
        <v>0.05</v>
      </c>
      <c r="F51" s="119" t="n">
        <f aca="false">ALGO_TENN!H64</f>
        <v>1.2</v>
      </c>
      <c r="G51" s="119" t="n">
        <f aca="false">ALGO_TENN!I64</f>
        <v>0.32</v>
      </c>
      <c r="H51" s="119" t="n">
        <f aca="false">ALGO_TENN!K64</f>
        <v>1.52</v>
      </c>
      <c r="I51" s="119" t="n">
        <f aca="false">ALGO_TENN!L64</f>
        <v>0.05</v>
      </c>
      <c r="J51" s="119" t="n">
        <f aca="false">ALGO_TENN!N64</f>
        <v>1.2</v>
      </c>
      <c r="K51" s="119" t="n">
        <f aca="false">ALGO_TENN!O64</f>
        <v>0.32</v>
      </c>
      <c r="L51" s="119" t="n">
        <f aca="false">TETCO_TRANSCO!E64</f>
        <v>1.02</v>
      </c>
      <c r="M51" s="119" t="n">
        <f aca="false">TETCO_TRANSCO!F64</f>
        <v>0.05</v>
      </c>
      <c r="N51" s="119" t="n">
        <f aca="false">TETCO_TRANSCO!H64</f>
        <v>1.64</v>
      </c>
      <c r="O51" s="119" t="n">
        <f aca="false">TETCO_TRANSCO!I64</f>
        <v>-0.25</v>
      </c>
      <c r="P51" s="119" t="n">
        <f aca="false">TETCO_TRANSCO!K64</f>
        <v>1.64</v>
      </c>
      <c r="Q51" s="119" t="n">
        <f aca="false">TETCO_TRANSCO!L64</f>
        <v>0.34</v>
      </c>
      <c r="R51" s="119" t="n">
        <f aca="false">TETCO_TRANSCO!N64</f>
        <v>1.64</v>
      </c>
      <c r="S51" s="119" t="n">
        <f aca="false">TETCO_TRANSCO!O64</f>
        <v>-0.2</v>
      </c>
      <c r="T51" s="119" t="n">
        <f aca="false">IROQ!E64</f>
        <v>1.092</v>
      </c>
      <c r="U51" s="119" t="n">
        <f aca="false">IROQ!F64</f>
        <v>0.014</v>
      </c>
      <c r="V51" s="119" t="n">
        <f aca="false">IROQ!H64</f>
        <v>0</v>
      </c>
      <c r="W51" s="119" t="n">
        <f aca="false">IROQ!I64</f>
        <v>0</v>
      </c>
      <c r="X51" s="119" t="n">
        <f aca="false">IROQ!L64</f>
        <v>1.12</v>
      </c>
      <c r="Y51" s="119" t="n">
        <f aca="false">IROQ!M64</f>
        <v>0.05</v>
      </c>
      <c r="Z51" s="119" t="n">
        <f aca="false">IROQ!O64</f>
        <v>1.11</v>
      </c>
      <c r="AA51" s="119" t="n">
        <f aca="false">IROQ!P64</f>
        <v>0.07</v>
      </c>
      <c r="AB51" s="120" t="n">
        <f aca="false">M51</f>
        <v>0.05</v>
      </c>
      <c r="AC51" s="120" t="n">
        <f aca="false">Q51</f>
        <v>0.34</v>
      </c>
      <c r="AD51" s="121" t="n">
        <f aca="false">S51</f>
        <v>-0.2</v>
      </c>
      <c r="AE51" s="121" t="n">
        <f aca="false">Q51</f>
        <v>0.34</v>
      </c>
    </row>
    <row r="52" customFormat="false" ht="12.75" hidden="false" customHeight="false" outlineLevel="0" collapsed="false">
      <c r="A52" s="0" t="n">
        <v>0.713338754018994</v>
      </c>
      <c r="B52" s="0" t="str">
        <f aca="false">(D52&amp;E52&amp;F52&amp;G52&amp;H52&amp;I52&amp;J52&amp;K52&amp;L52&amp;M52&amp;N52&amp;O52&amp;P52&amp;Q52&amp;R52&amp;S52&amp;T52&amp;U52&amp;V52&amp;W52&amp;X52&amp;Y52&amp;Z52&amp;AA52&amp;AB52&amp;AC52&amp;AD52&amp;AE52)</f>
        <v>1.20.051.20.321.520.051.20.321.010.051.64-0.281.640.341.64-0.21.0820.014001.120.051.110.070.050.34-0.20.34</v>
      </c>
      <c r="C52" s="118" t="n">
        <v>38384</v>
      </c>
      <c r="D52" s="41" t="n">
        <f aca="false">ALGO_TENN!E65</f>
        <v>1.2</v>
      </c>
      <c r="E52" s="119" t="n">
        <f aca="false">ALGO_TENN!F65</f>
        <v>0.05</v>
      </c>
      <c r="F52" s="119" t="n">
        <f aca="false">ALGO_TENN!H65</f>
        <v>1.2</v>
      </c>
      <c r="G52" s="119" t="n">
        <f aca="false">ALGO_TENN!I65</f>
        <v>0.32</v>
      </c>
      <c r="H52" s="119" t="n">
        <f aca="false">ALGO_TENN!K65</f>
        <v>1.52</v>
      </c>
      <c r="I52" s="119" t="n">
        <f aca="false">ALGO_TENN!L65</f>
        <v>0.05</v>
      </c>
      <c r="J52" s="119" t="n">
        <f aca="false">ALGO_TENN!N65</f>
        <v>1.2</v>
      </c>
      <c r="K52" s="119" t="n">
        <f aca="false">ALGO_TENN!O65</f>
        <v>0.32</v>
      </c>
      <c r="L52" s="119" t="n">
        <f aca="false">TETCO_TRANSCO!E65</f>
        <v>1.01</v>
      </c>
      <c r="M52" s="119" t="n">
        <f aca="false">TETCO_TRANSCO!F65</f>
        <v>0.05</v>
      </c>
      <c r="N52" s="119" t="n">
        <f aca="false">TETCO_TRANSCO!H65</f>
        <v>1.64</v>
      </c>
      <c r="O52" s="119" t="n">
        <f aca="false">TETCO_TRANSCO!I65</f>
        <v>-0.28</v>
      </c>
      <c r="P52" s="119" t="n">
        <f aca="false">TETCO_TRANSCO!K65</f>
        <v>1.64</v>
      </c>
      <c r="Q52" s="119" t="n">
        <f aca="false">TETCO_TRANSCO!L65</f>
        <v>0.34</v>
      </c>
      <c r="R52" s="119" t="n">
        <f aca="false">TETCO_TRANSCO!N65</f>
        <v>1.64</v>
      </c>
      <c r="S52" s="119" t="n">
        <f aca="false">TETCO_TRANSCO!O65</f>
        <v>-0.2</v>
      </c>
      <c r="T52" s="119" t="n">
        <f aca="false">IROQ!E65</f>
        <v>1.082</v>
      </c>
      <c r="U52" s="119" t="n">
        <f aca="false">IROQ!F65</f>
        <v>0.014</v>
      </c>
      <c r="V52" s="119" t="n">
        <f aca="false">IROQ!H65</f>
        <v>0</v>
      </c>
      <c r="W52" s="119" t="n">
        <f aca="false">IROQ!I65</f>
        <v>0</v>
      </c>
      <c r="X52" s="119" t="n">
        <f aca="false">IROQ!L65</f>
        <v>1.12</v>
      </c>
      <c r="Y52" s="119" t="n">
        <f aca="false">IROQ!M65</f>
        <v>0.05</v>
      </c>
      <c r="Z52" s="119" t="n">
        <f aca="false">IROQ!O65</f>
        <v>1.11</v>
      </c>
      <c r="AA52" s="119" t="n">
        <f aca="false">IROQ!P65</f>
        <v>0.07</v>
      </c>
      <c r="AB52" s="120" t="n">
        <f aca="false">M52</f>
        <v>0.05</v>
      </c>
      <c r="AC52" s="120" t="n">
        <f aca="false">Q52</f>
        <v>0.34</v>
      </c>
      <c r="AD52" s="121" t="n">
        <f aca="false">S52</f>
        <v>-0.2</v>
      </c>
      <c r="AE52" s="121" t="n">
        <f aca="false">Q52</f>
        <v>0.34</v>
      </c>
    </row>
    <row r="53" customFormat="false" ht="12.75" hidden="false" customHeight="false" outlineLevel="0" collapsed="false">
      <c r="A53" s="0" t="n">
        <v>0.709342927328711</v>
      </c>
      <c r="B53" s="0" t="str">
        <f aca="false">(D53&amp;E53&amp;F53&amp;G53&amp;H53&amp;I53&amp;J53&amp;K53&amp;L53&amp;M53&amp;N53&amp;O53&amp;P53&amp;Q53&amp;R53&amp;S53&amp;T53&amp;U53&amp;V53&amp;W53&amp;X53&amp;Y53&amp;Z53&amp;AA53&amp;AB53&amp;AC53&amp;AD53&amp;AE53)</f>
        <v>0.650.050.650.150.970.050.650.150.5450.050.56-0.170.560.10.56-0.051.0820.014000.60.050.590.070.050.1-0.050.1</v>
      </c>
      <c r="C53" s="118" t="n">
        <v>38412</v>
      </c>
      <c r="D53" s="41" t="n">
        <f aca="false">ALGO_TENN!E66</f>
        <v>0.65</v>
      </c>
      <c r="E53" s="119" t="n">
        <f aca="false">ALGO_TENN!F66</f>
        <v>0.05</v>
      </c>
      <c r="F53" s="119" t="n">
        <f aca="false">ALGO_TENN!H66</f>
        <v>0.65</v>
      </c>
      <c r="G53" s="119" t="n">
        <f aca="false">ALGO_TENN!I66</f>
        <v>0.15</v>
      </c>
      <c r="H53" s="119" t="n">
        <f aca="false">ALGO_TENN!K66</f>
        <v>0.97</v>
      </c>
      <c r="I53" s="119" t="n">
        <f aca="false">ALGO_TENN!L66</f>
        <v>0.05</v>
      </c>
      <c r="J53" s="119" t="n">
        <f aca="false">ALGO_TENN!N66</f>
        <v>0.65</v>
      </c>
      <c r="K53" s="119" t="n">
        <f aca="false">ALGO_TENN!O66</f>
        <v>0.15</v>
      </c>
      <c r="L53" s="119" t="n">
        <f aca="false">TETCO_TRANSCO!E66</f>
        <v>0.545</v>
      </c>
      <c r="M53" s="119" t="n">
        <f aca="false">TETCO_TRANSCO!F66</f>
        <v>0.05</v>
      </c>
      <c r="N53" s="119" t="n">
        <f aca="false">TETCO_TRANSCO!H66</f>
        <v>0.56</v>
      </c>
      <c r="O53" s="119" t="n">
        <f aca="false">TETCO_TRANSCO!I66</f>
        <v>-0.17</v>
      </c>
      <c r="P53" s="119" t="n">
        <f aca="false">TETCO_TRANSCO!K66</f>
        <v>0.56</v>
      </c>
      <c r="Q53" s="119" t="n">
        <f aca="false">TETCO_TRANSCO!L66</f>
        <v>0.1</v>
      </c>
      <c r="R53" s="119" t="n">
        <f aca="false">TETCO_TRANSCO!N66</f>
        <v>0.56</v>
      </c>
      <c r="S53" s="119" t="n">
        <f aca="false">TETCO_TRANSCO!O66</f>
        <v>-0.05</v>
      </c>
      <c r="T53" s="119" t="n">
        <f aca="false">IROQ!E66</f>
        <v>1.082</v>
      </c>
      <c r="U53" s="119" t="n">
        <f aca="false">IROQ!F66</f>
        <v>0.014</v>
      </c>
      <c r="V53" s="119" t="n">
        <f aca="false">IROQ!H66</f>
        <v>0</v>
      </c>
      <c r="W53" s="119" t="n">
        <f aca="false">IROQ!I66</f>
        <v>0</v>
      </c>
      <c r="X53" s="119" t="n">
        <f aca="false">IROQ!L66</f>
        <v>0.6</v>
      </c>
      <c r="Y53" s="119" t="n">
        <f aca="false">IROQ!M66</f>
        <v>0.05</v>
      </c>
      <c r="Z53" s="119" t="n">
        <f aca="false">IROQ!O66</f>
        <v>0.59</v>
      </c>
      <c r="AA53" s="119" t="n">
        <f aca="false">IROQ!P66</f>
        <v>0.07</v>
      </c>
      <c r="AB53" s="120" t="n">
        <f aca="false">M53</f>
        <v>0.05</v>
      </c>
      <c r="AC53" s="120" t="n">
        <f aca="false">Q53</f>
        <v>0.1</v>
      </c>
      <c r="AD53" s="121" t="n">
        <f aca="false">S53</f>
        <v>-0.05</v>
      </c>
      <c r="AE53" s="121" t="n">
        <f aca="false">Q53</f>
        <v>0.1</v>
      </c>
    </row>
    <row r="54" customFormat="false" ht="12.75" hidden="false" customHeight="false" outlineLevel="0" collapsed="false">
      <c r="A54" s="0" t="n">
        <v>0.704943222877002</v>
      </c>
      <c r="B54" s="0" t="str">
        <f aca="false">(D54&amp;E54&amp;F54&amp;G54&amp;H54&amp;I54&amp;J54&amp;K54&amp;L54&amp;M54&amp;N54&amp;O54&amp;P54&amp;Q54&amp;R54&amp;S54&amp;T54&amp;U54&amp;V54&amp;W54&amp;X54&amp;Y54&amp;Z54&amp;AA54&amp;AB54&amp;AC54&amp;AD54&amp;AE54)</f>
        <v>0.4350.020.4350.050.7550.020.4350.050.3100.35-0.0850.350.020.35-0.0450.2940.014000.4350.020.4250.0400.02-0.0450.02</v>
      </c>
      <c r="C54" s="118" t="n">
        <v>38443</v>
      </c>
      <c r="D54" s="48" t="n">
        <f aca="false">ALGO_TENN!E67</f>
        <v>0.435</v>
      </c>
      <c r="E54" s="119" t="n">
        <f aca="false">ALGO_TENN!F67</f>
        <v>0.02</v>
      </c>
      <c r="F54" s="119" t="n">
        <f aca="false">ALGO_TENN!H67</f>
        <v>0.435</v>
      </c>
      <c r="G54" s="119" t="n">
        <f aca="false">ALGO_TENN!I67</f>
        <v>0.05</v>
      </c>
      <c r="H54" s="119" t="n">
        <f aca="false">ALGO_TENN!K67</f>
        <v>0.755</v>
      </c>
      <c r="I54" s="119" t="n">
        <f aca="false">ALGO_TENN!L67</f>
        <v>0.02</v>
      </c>
      <c r="J54" s="119" t="n">
        <f aca="false">ALGO_TENN!N67</f>
        <v>0.435</v>
      </c>
      <c r="K54" s="119" t="n">
        <f aca="false">ALGO_TENN!O67</f>
        <v>0.05</v>
      </c>
      <c r="L54" s="119" t="n">
        <f aca="false">TETCO_TRANSCO!E67</f>
        <v>0.31</v>
      </c>
      <c r="M54" s="119" t="n">
        <f aca="false">TETCO_TRANSCO!F67</f>
        <v>0</v>
      </c>
      <c r="N54" s="119" t="n">
        <f aca="false">TETCO_TRANSCO!H67</f>
        <v>0.35</v>
      </c>
      <c r="O54" s="119" t="n">
        <f aca="false">TETCO_TRANSCO!I67</f>
        <v>-0.085</v>
      </c>
      <c r="P54" s="119" t="n">
        <f aca="false">TETCO_TRANSCO!K67</f>
        <v>0.35</v>
      </c>
      <c r="Q54" s="119" t="n">
        <f aca="false">TETCO_TRANSCO!L67</f>
        <v>0.02</v>
      </c>
      <c r="R54" s="119" t="n">
        <f aca="false">TETCO_TRANSCO!N67</f>
        <v>0.35</v>
      </c>
      <c r="S54" s="119" t="n">
        <f aca="false">TETCO_TRANSCO!O67</f>
        <v>-0.045</v>
      </c>
      <c r="T54" s="119" t="n">
        <f aca="false">IROQ!E67</f>
        <v>0.294</v>
      </c>
      <c r="U54" s="119" t="n">
        <f aca="false">IROQ!F67</f>
        <v>0.014</v>
      </c>
      <c r="V54" s="119" t="n">
        <f aca="false">IROQ!H67</f>
        <v>0</v>
      </c>
      <c r="W54" s="119" t="n">
        <f aca="false">IROQ!I67</f>
        <v>0</v>
      </c>
      <c r="X54" s="119" t="n">
        <f aca="false">IROQ!L67</f>
        <v>0.435</v>
      </c>
      <c r="Y54" s="119" t="n">
        <f aca="false">IROQ!M67</f>
        <v>0.02</v>
      </c>
      <c r="Z54" s="119" t="n">
        <f aca="false">IROQ!O67</f>
        <v>0.425</v>
      </c>
      <c r="AA54" s="119" t="n">
        <f aca="false">IROQ!P67</f>
        <v>0.04</v>
      </c>
      <c r="AB54" s="120" t="n">
        <f aca="false">M54</f>
        <v>0</v>
      </c>
      <c r="AC54" s="120" t="n">
        <f aca="false">Q54</f>
        <v>0.02</v>
      </c>
      <c r="AD54" s="121" t="n">
        <f aca="false">S54</f>
        <v>-0.045</v>
      </c>
      <c r="AE54" s="121" t="n">
        <f aca="false">Q54</f>
        <v>0.02</v>
      </c>
    </row>
    <row r="55" customFormat="false" ht="12.75" hidden="false" customHeight="false" outlineLevel="0" collapsed="false">
      <c r="A55" s="0" t="n">
        <v>0.700709582290935</v>
      </c>
      <c r="B55" s="0" t="str">
        <f aca="false">(D55&amp;E55&amp;F55&amp;G55&amp;H55&amp;I55&amp;J55&amp;K55&amp;L55&amp;M55&amp;N55&amp;O55&amp;P55&amp;Q55&amp;R55&amp;S55&amp;T55&amp;U55&amp;V55&amp;W55&amp;X55&amp;Y55&amp;Z55&amp;AA55&amp;AB55&amp;AC55&amp;AD55&amp;AE55)</f>
        <v>0.3850.020.3850.050.7050.020.3850.050.2900.3-0.0650.30.020.3-0.0350.2940.014000.3850.020.3750.0400.02-0.0350.02</v>
      </c>
      <c r="C55" s="118" t="n">
        <v>38473</v>
      </c>
      <c r="D55" s="41" t="n">
        <f aca="false">ALGO_TENN!E68</f>
        <v>0.385</v>
      </c>
      <c r="E55" s="119" t="n">
        <f aca="false">ALGO_TENN!F68</f>
        <v>0.02</v>
      </c>
      <c r="F55" s="119" t="n">
        <f aca="false">ALGO_TENN!H68</f>
        <v>0.385</v>
      </c>
      <c r="G55" s="119" t="n">
        <f aca="false">ALGO_TENN!I68</f>
        <v>0.05</v>
      </c>
      <c r="H55" s="119" t="n">
        <f aca="false">ALGO_TENN!K68</f>
        <v>0.705</v>
      </c>
      <c r="I55" s="119" t="n">
        <f aca="false">ALGO_TENN!L68</f>
        <v>0.02</v>
      </c>
      <c r="J55" s="119" t="n">
        <f aca="false">ALGO_TENN!N68</f>
        <v>0.385</v>
      </c>
      <c r="K55" s="119" t="n">
        <f aca="false">ALGO_TENN!O68</f>
        <v>0.05</v>
      </c>
      <c r="L55" s="119" t="n">
        <f aca="false">TETCO_TRANSCO!E68</f>
        <v>0.29</v>
      </c>
      <c r="M55" s="119" t="n">
        <f aca="false">TETCO_TRANSCO!F68</f>
        <v>0</v>
      </c>
      <c r="N55" s="119" t="n">
        <f aca="false">TETCO_TRANSCO!H68</f>
        <v>0.3</v>
      </c>
      <c r="O55" s="119" t="n">
        <f aca="false">TETCO_TRANSCO!I68</f>
        <v>-0.065</v>
      </c>
      <c r="P55" s="119" t="n">
        <f aca="false">TETCO_TRANSCO!K68</f>
        <v>0.3</v>
      </c>
      <c r="Q55" s="119" t="n">
        <f aca="false">TETCO_TRANSCO!L68</f>
        <v>0.02</v>
      </c>
      <c r="R55" s="119" t="n">
        <f aca="false">TETCO_TRANSCO!N68</f>
        <v>0.3</v>
      </c>
      <c r="S55" s="119" t="n">
        <f aca="false">TETCO_TRANSCO!O68</f>
        <v>-0.035</v>
      </c>
      <c r="T55" s="119" t="n">
        <f aca="false">IROQ!E68</f>
        <v>0.294</v>
      </c>
      <c r="U55" s="119" t="n">
        <f aca="false">IROQ!F68</f>
        <v>0.014</v>
      </c>
      <c r="V55" s="119" t="n">
        <f aca="false">IROQ!H68</f>
        <v>0</v>
      </c>
      <c r="W55" s="119" t="n">
        <f aca="false">IROQ!I68</f>
        <v>0</v>
      </c>
      <c r="X55" s="119" t="n">
        <f aca="false">IROQ!L68</f>
        <v>0.385</v>
      </c>
      <c r="Y55" s="119" t="n">
        <f aca="false">IROQ!M68</f>
        <v>0.02</v>
      </c>
      <c r="Z55" s="119" t="n">
        <f aca="false">IROQ!O68</f>
        <v>0.375</v>
      </c>
      <c r="AA55" s="119" t="n">
        <f aca="false">IROQ!P68</f>
        <v>0.04</v>
      </c>
      <c r="AB55" s="120" t="n">
        <f aca="false">M55</f>
        <v>0</v>
      </c>
      <c r="AC55" s="120" t="n">
        <f aca="false">Q55</f>
        <v>0.02</v>
      </c>
      <c r="AD55" s="121" t="n">
        <f aca="false">S55</f>
        <v>-0.035</v>
      </c>
      <c r="AE55" s="121" t="n">
        <f aca="false">Q55</f>
        <v>0.02</v>
      </c>
    </row>
    <row r="56" customFormat="false" ht="12.75" hidden="false" customHeight="false" outlineLevel="0" collapsed="false">
      <c r="A56" s="0" t="n">
        <v>0.696359633273246</v>
      </c>
      <c r="B56" s="0" t="str">
        <f aca="false">(D56&amp;E56&amp;F56&amp;G56&amp;H56&amp;I56&amp;J56&amp;K56&amp;L56&amp;M56&amp;N56&amp;O56&amp;P56&amp;Q56&amp;R56&amp;S56&amp;T56&amp;U56&amp;V56&amp;W56&amp;X56&amp;Y56&amp;Z56&amp;AA56&amp;AB56&amp;AC56&amp;AD56&amp;AE56)</f>
        <v>0.3850.020.3850.060.7050.020.3850.060.3-0.00250.34-0.0550.340.020.34-0.0350.2940.014000.3850.020.3750.04-0.00250.02-0.0350.02</v>
      </c>
      <c r="C56" s="118" t="n">
        <v>38504</v>
      </c>
      <c r="D56" s="41" t="n">
        <f aca="false">ALGO_TENN!E69</f>
        <v>0.385</v>
      </c>
      <c r="E56" s="119" t="n">
        <f aca="false">ALGO_TENN!F69</f>
        <v>0.02</v>
      </c>
      <c r="F56" s="119" t="n">
        <f aca="false">ALGO_TENN!H69</f>
        <v>0.385</v>
      </c>
      <c r="G56" s="119" t="n">
        <f aca="false">ALGO_TENN!I69</f>
        <v>0.06</v>
      </c>
      <c r="H56" s="119" t="n">
        <f aca="false">ALGO_TENN!K69</f>
        <v>0.705</v>
      </c>
      <c r="I56" s="119" t="n">
        <f aca="false">ALGO_TENN!L69</f>
        <v>0.02</v>
      </c>
      <c r="J56" s="119" t="n">
        <f aca="false">ALGO_TENN!N69</f>
        <v>0.385</v>
      </c>
      <c r="K56" s="119" t="n">
        <f aca="false">ALGO_TENN!O69</f>
        <v>0.06</v>
      </c>
      <c r="L56" s="119" t="n">
        <f aca="false">TETCO_TRANSCO!E69</f>
        <v>0.3</v>
      </c>
      <c r="M56" s="119" t="n">
        <f aca="false">TETCO_TRANSCO!F69</f>
        <v>-0.0025</v>
      </c>
      <c r="N56" s="119" t="n">
        <f aca="false">TETCO_TRANSCO!H69</f>
        <v>0.34</v>
      </c>
      <c r="O56" s="119" t="n">
        <f aca="false">TETCO_TRANSCO!I69</f>
        <v>-0.055</v>
      </c>
      <c r="P56" s="119" t="n">
        <f aca="false">TETCO_TRANSCO!K69</f>
        <v>0.34</v>
      </c>
      <c r="Q56" s="119" t="n">
        <f aca="false">TETCO_TRANSCO!L69</f>
        <v>0.02</v>
      </c>
      <c r="R56" s="119" t="n">
        <f aca="false">TETCO_TRANSCO!N69</f>
        <v>0.34</v>
      </c>
      <c r="S56" s="119" t="n">
        <f aca="false">TETCO_TRANSCO!O69</f>
        <v>-0.035</v>
      </c>
      <c r="T56" s="119" t="n">
        <f aca="false">IROQ!E69</f>
        <v>0.294</v>
      </c>
      <c r="U56" s="119" t="n">
        <f aca="false">IROQ!F69</f>
        <v>0.014</v>
      </c>
      <c r="V56" s="119" t="n">
        <f aca="false">IROQ!H69</f>
        <v>0</v>
      </c>
      <c r="W56" s="119" t="n">
        <f aca="false">IROQ!I69</f>
        <v>0</v>
      </c>
      <c r="X56" s="119" t="n">
        <f aca="false">IROQ!L69</f>
        <v>0.385</v>
      </c>
      <c r="Y56" s="119" t="n">
        <f aca="false">IROQ!M69</f>
        <v>0.02</v>
      </c>
      <c r="Z56" s="119" t="n">
        <f aca="false">IROQ!O69</f>
        <v>0.375</v>
      </c>
      <c r="AA56" s="119" t="n">
        <f aca="false">IROQ!P69</f>
        <v>0.04</v>
      </c>
      <c r="AB56" s="120" t="n">
        <f aca="false">M56</f>
        <v>-0.0025</v>
      </c>
      <c r="AC56" s="120" t="n">
        <f aca="false">Q56</f>
        <v>0.02</v>
      </c>
      <c r="AD56" s="121" t="n">
        <f aca="false">S56</f>
        <v>-0.035</v>
      </c>
      <c r="AE56" s="121" t="n">
        <f aca="false">Q56</f>
        <v>0.02</v>
      </c>
    </row>
    <row r="57" customFormat="false" ht="12.75" hidden="false" customHeight="false" outlineLevel="0" collapsed="false">
      <c r="A57" s="0" t="n">
        <v>0.69215022526748</v>
      </c>
      <c r="B57" s="0" t="str">
        <f aca="false">(D57&amp;E57&amp;F57&amp;G57&amp;H57&amp;I57&amp;J57&amp;K57&amp;L57&amp;M57&amp;N57&amp;O57&amp;P57&amp;Q57&amp;R57&amp;S57&amp;T57&amp;U57&amp;V57&amp;W57&amp;X57&amp;Y57&amp;Z57&amp;AA57&amp;AB57&amp;AC57&amp;AD57&amp;AE57)</f>
        <v>0.39750.020.39750.070.71750.020.39750.070.315-0.00250.38-0.020.380.020.38-0.020.2940.014000.39750.020.38750.04-0.00250.02-0.020.02</v>
      </c>
      <c r="C57" s="118" t="n">
        <v>38534</v>
      </c>
      <c r="D57" s="41" t="n">
        <f aca="false">ALGO_TENN!E70</f>
        <v>0.3975</v>
      </c>
      <c r="E57" s="119" t="n">
        <f aca="false">ALGO_TENN!F70</f>
        <v>0.02</v>
      </c>
      <c r="F57" s="119" t="n">
        <f aca="false">ALGO_TENN!H70</f>
        <v>0.3975</v>
      </c>
      <c r="G57" s="119" t="n">
        <f aca="false">ALGO_TENN!I70</f>
        <v>0.07</v>
      </c>
      <c r="H57" s="119" t="n">
        <f aca="false">ALGO_TENN!K70</f>
        <v>0.7175</v>
      </c>
      <c r="I57" s="119" t="n">
        <f aca="false">ALGO_TENN!L70</f>
        <v>0.02</v>
      </c>
      <c r="J57" s="119" t="n">
        <f aca="false">ALGO_TENN!N70</f>
        <v>0.3975</v>
      </c>
      <c r="K57" s="119" t="n">
        <f aca="false">ALGO_TENN!O70</f>
        <v>0.07</v>
      </c>
      <c r="L57" s="119" t="n">
        <f aca="false">TETCO_TRANSCO!E70</f>
        <v>0.315</v>
      </c>
      <c r="M57" s="119" t="n">
        <f aca="false">TETCO_TRANSCO!F70</f>
        <v>-0.0025</v>
      </c>
      <c r="N57" s="119" t="n">
        <f aca="false">TETCO_TRANSCO!H70</f>
        <v>0.38</v>
      </c>
      <c r="O57" s="119" t="n">
        <f aca="false">TETCO_TRANSCO!I70</f>
        <v>-0.02</v>
      </c>
      <c r="P57" s="119" t="n">
        <f aca="false">TETCO_TRANSCO!K70</f>
        <v>0.38</v>
      </c>
      <c r="Q57" s="119" t="n">
        <f aca="false">TETCO_TRANSCO!L70</f>
        <v>0.02</v>
      </c>
      <c r="R57" s="119" t="n">
        <f aca="false">TETCO_TRANSCO!N70</f>
        <v>0.38</v>
      </c>
      <c r="S57" s="119" t="n">
        <f aca="false">TETCO_TRANSCO!O70</f>
        <v>-0.02</v>
      </c>
      <c r="T57" s="119" t="n">
        <f aca="false">IROQ!E70</f>
        <v>0.294</v>
      </c>
      <c r="U57" s="119" t="n">
        <f aca="false">IROQ!F70</f>
        <v>0.014</v>
      </c>
      <c r="V57" s="119" t="n">
        <f aca="false">IROQ!H70</f>
        <v>0</v>
      </c>
      <c r="W57" s="119" t="n">
        <f aca="false">IROQ!I70</f>
        <v>0</v>
      </c>
      <c r="X57" s="119" t="n">
        <f aca="false">IROQ!L70</f>
        <v>0.3975</v>
      </c>
      <c r="Y57" s="119" t="n">
        <f aca="false">IROQ!M70</f>
        <v>0.02</v>
      </c>
      <c r="Z57" s="119" t="n">
        <f aca="false">IROQ!O70</f>
        <v>0.3875</v>
      </c>
      <c r="AA57" s="119" t="n">
        <f aca="false">IROQ!P70</f>
        <v>0.04</v>
      </c>
      <c r="AB57" s="120" t="n">
        <f aca="false">M57</f>
        <v>-0.0025</v>
      </c>
      <c r="AC57" s="120" t="n">
        <f aca="false">Q57</f>
        <v>0.02</v>
      </c>
      <c r="AD57" s="121" t="n">
        <f aca="false">S57</f>
        <v>-0.02</v>
      </c>
      <c r="AE57" s="121" t="n">
        <f aca="false">Q57</f>
        <v>0.02</v>
      </c>
    </row>
    <row r="58" customFormat="false" ht="12.75" hidden="false" customHeight="false" outlineLevel="0" collapsed="false">
      <c r="A58" s="0" t="n">
        <v>0.68781961961269</v>
      </c>
      <c r="B58" s="0" t="str">
        <f aca="false">(D58&amp;E58&amp;F58&amp;G58&amp;H58&amp;I58&amp;J58&amp;K58&amp;L58&amp;M58&amp;N58&amp;O58&amp;P58&amp;Q58&amp;R58&amp;S58&amp;T58&amp;U58&amp;V58&amp;W58&amp;X58&amp;Y58&amp;Z58&amp;AA58&amp;AB58&amp;AC58&amp;AD58&amp;AE58)</f>
        <v>0.40.020.40.070.720.020.40.070.315-0.0050.38-0.020.380.0150.38-0.020.2940.014000.40.020.390.04-0.0050.015-0.020.015</v>
      </c>
      <c r="C58" s="118" t="n">
        <v>38565</v>
      </c>
      <c r="D58" s="41" t="n">
        <f aca="false">ALGO_TENN!E71</f>
        <v>0.4</v>
      </c>
      <c r="E58" s="119" t="n">
        <f aca="false">ALGO_TENN!F71</f>
        <v>0.02</v>
      </c>
      <c r="F58" s="119" t="n">
        <f aca="false">ALGO_TENN!H71</f>
        <v>0.4</v>
      </c>
      <c r="G58" s="119" t="n">
        <f aca="false">ALGO_TENN!I71</f>
        <v>0.07</v>
      </c>
      <c r="H58" s="119" t="n">
        <f aca="false">ALGO_TENN!K71</f>
        <v>0.72</v>
      </c>
      <c r="I58" s="119" t="n">
        <f aca="false">ALGO_TENN!L71</f>
        <v>0.02</v>
      </c>
      <c r="J58" s="119" t="n">
        <f aca="false">ALGO_TENN!N71</f>
        <v>0.4</v>
      </c>
      <c r="K58" s="119" t="n">
        <f aca="false">ALGO_TENN!O71</f>
        <v>0.07</v>
      </c>
      <c r="L58" s="119" t="n">
        <f aca="false">TETCO_TRANSCO!E71</f>
        <v>0.315</v>
      </c>
      <c r="M58" s="119" t="n">
        <f aca="false">TETCO_TRANSCO!F71</f>
        <v>-0.005</v>
      </c>
      <c r="N58" s="119" t="n">
        <f aca="false">TETCO_TRANSCO!H71</f>
        <v>0.38</v>
      </c>
      <c r="O58" s="119" t="n">
        <f aca="false">TETCO_TRANSCO!I71</f>
        <v>-0.02</v>
      </c>
      <c r="P58" s="119" t="n">
        <f aca="false">TETCO_TRANSCO!K71</f>
        <v>0.38</v>
      </c>
      <c r="Q58" s="119" t="n">
        <f aca="false">TETCO_TRANSCO!L71</f>
        <v>0.015</v>
      </c>
      <c r="R58" s="119" t="n">
        <f aca="false">TETCO_TRANSCO!N71</f>
        <v>0.38</v>
      </c>
      <c r="S58" s="119" t="n">
        <f aca="false">TETCO_TRANSCO!O71</f>
        <v>-0.02</v>
      </c>
      <c r="T58" s="119" t="n">
        <f aca="false">IROQ!E71</f>
        <v>0.294</v>
      </c>
      <c r="U58" s="119" t="n">
        <f aca="false">IROQ!F71</f>
        <v>0.014</v>
      </c>
      <c r="V58" s="119" t="n">
        <f aca="false">IROQ!H71</f>
        <v>0</v>
      </c>
      <c r="W58" s="119" t="n">
        <f aca="false">IROQ!I71</f>
        <v>0</v>
      </c>
      <c r="X58" s="119" t="n">
        <f aca="false">IROQ!L71</f>
        <v>0.4</v>
      </c>
      <c r="Y58" s="119" t="n">
        <f aca="false">IROQ!M71</f>
        <v>0.02</v>
      </c>
      <c r="Z58" s="119" t="n">
        <f aca="false">IROQ!O71</f>
        <v>0.39</v>
      </c>
      <c r="AA58" s="119" t="n">
        <f aca="false">IROQ!P71</f>
        <v>0.04</v>
      </c>
      <c r="AB58" s="120" t="n">
        <f aca="false">M58</f>
        <v>-0.005</v>
      </c>
      <c r="AC58" s="120" t="n">
        <f aca="false">Q58</f>
        <v>0.015</v>
      </c>
      <c r="AD58" s="121" t="n">
        <f aca="false">S58</f>
        <v>-0.02</v>
      </c>
      <c r="AE58" s="121" t="n">
        <f aca="false">Q58</f>
        <v>0.015</v>
      </c>
    </row>
    <row r="59" customFormat="false" ht="12.75" hidden="false" customHeight="false" outlineLevel="0" collapsed="false">
      <c r="A59" s="0" t="n">
        <v>0.683513249451246</v>
      </c>
      <c r="B59" s="0" t="str">
        <f aca="false">(D59&amp;E59&amp;F59&amp;G59&amp;H59&amp;I59&amp;J59&amp;K59&amp;L59&amp;M59&amp;N59&amp;O59&amp;P59&amp;Q59&amp;R59&amp;S59&amp;T59&amp;U59&amp;V59&amp;W59&amp;X59&amp;Y59&amp;Z59&amp;AA59&amp;AB59&amp;AC59&amp;AD59&amp;AE59)</f>
        <v>0.39750.020.39750.050.71750.020.39750.050.29-0.0050.33-0.040.330.0150.33-0.020.2940.014000.39750.020.38750.04-0.0050.015-0.020.015</v>
      </c>
      <c r="C59" s="118" t="n">
        <v>38596</v>
      </c>
      <c r="D59" s="41" t="n">
        <f aca="false">ALGO_TENN!E72</f>
        <v>0.3975</v>
      </c>
      <c r="E59" s="119" t="n">
        <f aca="false">ALGO_TENN!F72</f>
        <v>0.02</v>
      </c>
      <c r="F59" s="119" t="n">
        <f aca="false">ALGO_TENN!H72</f>
        <v>0.3975</v>
      </c>
      <c r="G59" s="119" t="n">
        <f aca="false">ALGO_TENN!I72</f>
        <v>0.05</v>
      </c>
      <c r="H59" s="119" t="n">
        <f aca="false">ALGO_TENN!K72</f>
        <v>0.7175</v>
      </c>
      <c r="I59" s="119" t="n">
        <f aca="false">ALGO_TENN!L72</f>
        <v>0.02</v>
      </c>
      <c r="J59" s="119" t="n">
        <f aca="false">ALGO_TENN!N72</f>
        <v>0.3975</v>
      </c>
      <c r="K59" s="119" t="n">
        <f aca="false">ALGO_TENN!O72</f>
        <v>0.05</v>
      </c>
      <c r="L59" s="119" t="n">
        <f aca="false">TETCO_TRANSCO!E72</f>
        <v>0.29</v>
      </c>
      <c r="M59" s="119" t="n">
        <f aca="false">TETCO_TRANSCO!F72</f>
        <v>-0.005</v>
      </c>
      <c r="N59" s="119" t="n">
        <f aca="false">TETCO_TRANSCO!H72</f>
        <v>0.33</v>
      </c>
      <c r="O59" s="119" t="n">
        <f aca="false">TETCO_TRANSCO!I72</f>
        <v>-0.04</v>
      </c>
      <c r="P59" s="119" t="n">
        <f aca="false">TETCO_TRANSCO!K72</f>
        <v>0.33</v>
      </c>
      <c r="Q59" s="119" t="n">
        <f aca="false">TETCO_TRANSCO!L72</f>
        <v>0.015</v>
      </c>
      <c r="R59" s="119" t="n">
        <f aca="false">TETCO_TRANSCO!N72</f>
        <v>0.33</v>
      </c>
      <c r="S59" s="119" t="n">
        <f aca="false">TETCO_TRANSCO!O72</f>
        <v>-0.02</v>
      </c>
      <c r="T59" s="119" t="n">
        <f aca="false">IROQ!E72</f>
        <v>0.294</v>
      </c>
      <c r="U59" s="119" t="n">
        <f aca="false">IROQ!F72</f>
        <v>0.014</v>
      </c>
      <c r="V59" s="119" t="n">
        <f aca="false">IROQ!H72</f>
        <v>0</v>
      </c>
      <c r="W59" s="119" t="n">
        <f aca="false">IROQ!I72</f>
        <v>0</v>
      </c>
      <c r="X59" s="119" t="n">
        <f aca="false">IROQ!L72</f>
        <v>0.3975</v>
      </c>
      <c r="Y59" s="119" t="n">
        <f aca="false">IROQ!M72</f>
        <v>0.02</v>
      </c>
      <c r="Z59" s="119" t="n">
        <f aca="false">IROQ!O72</f>
        <v>0.3875</v>
      </c>
      <c r="AA59" s="119" t="n">
        <f aca="false">IROQ!P72</f>
        <v>0.04</v>
      </c>
      <c r="AB59" s="120" t="n">
        <f aca="false">M59</f>
        <v>-0.005</v>
      </c>
      <c r="AC59" s="120" t="n">
        <f aca="false">Q59</f>
        <v>0.015</v>
      </c>
      <c r="AD59" s="121" t="n">
        <f aca="false">S59</f>
        <v>-0.02</v>
      </c>
      <c r="AE59" s="121" t="n">
        <f aca="false">Q59</f>
        <v>0.015</v>
      </c>
    </row>
    <row r="60" customFormat="false" ht="12.75" hidden="false" customHeight="false" outlineLevel="0" collapsed="false">
      <c r="A60" s="0" t="n">
        <v>0.679368760838332</v>
      </c>
      <c r="B60" s="0" t="str">
        <f aca="false">(D60&amp;E60&amp;F60&amp;G60&amp;H60&amp;I60&amp;J60&amp;K60&amp;L60&amp;M60&amp;N60&amp;O60&amp;P60&amp;Q60&amp;R60&amp;S60&amp;T60&amp;U60&amp;V60&amp;W60&amp;X60&amp;Y60&amp;Z60&amp;AA60&amp;AB60&amp;AC60&amp;AD60&amp;AE60)</f>
        <v>0.40.020.40.050.720.020.40.050.35-0.0050.37-0.0850.370.010.37-0.0550.2940.014000.40.020.390.04-0.0050.01-0.0550.01</v>
      </c>
      <c r="C60" s="118" t="n">
        <v>38626</v>
      </c>
      <c r="D60" s="41" t="n">
        <f aca="false">ALGO_TENN!E73</f>
        <v>0.4</v>
      </c>
      <c r="E60" s="119" t="n">
        <f aca="false">ALGO_TENN!F73</f>
        <v>0.02</v>
      </c>
      <c r="F60" s="119" t="n">
        <f aca="false">ALGO_TENN!H73</f>
        <v>0.4</v>
      </c>
      <c r="G60" s="119" t="n">
        <f aca="false">ALGO_TENN!I73</f>
        <v>0.05</v>
      </c>
      <c r="H60" s="119" t="n">
        <f aca="false">ALGO_TENN!K73</f>
        <v>0.72</v>
      </c>
      <c r="I60" s="119" t="n">
        <f aca="false">ALGO_TENN!L73</f>
        <v>0.02</v>
      </c>
      <c r="J60" s="119" t="n">
        <f aca="false">ALGO_TENN!N73</f>
        <v>0.4</v>
      </c>
      <c r="K60" s="119" t="n">
        <f aca="false">ALGO_TENN!O73</f>
        <v>0.05</v>
      </c>
      <c r="L60" s="119" t="n">
        <f aca="false">TETCO_TRANSCO!E73</f>
        <v>0.35</v>
      </c>
      <c r="M60" s="119" t="n">
        <f aca="false">TETCO_TRANSCO!F73</f>
        <v>-0.005</v>
      </c>
      <c r="N60" s="119" t="n">
        <f aca="false">TETCO_TRANSCO!H73</f>
        <v>0.37</v>
      </c>
      <c r="O60" s="119" t="n">
        <f aca="false">TETCO_TRANSCO!I73</f>
        <v>-0.085</v>
      </c>
      <c r="P60" s="119" t="n">
        <f aca="false">TETCO_TRANSCO!K73</f>
        <v>0.37</v>
      </c>
      <c r="Q60" s="119" t="n">
        <f aca="false">TETCO_TRANSCO!L73</f>
        <v>0.01</v>
      </c>
      <c r="R60" s="119" t="n">
        <f aca="false">TETCO_TRANSCO!N73</f>
        <v>0.37</v>
      </c>
      <c r="S60" s="119" t="n">
        <f aca="false">TETCO_TRANSCO!O73</f>
        <v>-0.055</v>
      </c>
      <c r="T60" s="119" t="n">
        <f aca="false">IROQ!E73</f>
        <v>0.294</v>
      </c>
      <c r="U60" s="119" t="n">
        <f aca="false">IROQ!F73</f>
        <v>0.014</v>
      </c>
      <c r="V60" s="119" t="n">
        <f aca="false">IROQ!H73</f>
        <v>0</v>
      </c>
      <c r="W60" s="119" t="n">
        <f aca="false">IROQ!I73</f>
        <v>0</v>
      </c>
      <c r="X60" s="119" t="n">
        <f aca="false">IROQ!L73</f>
        <v>0.4</v>
      </c>
      <c r="Y60" s="119" t="n">
        <f aca="false">IROQ!M73</f>
        <v>0.02</v>
      </c>
      <c r="Z60" s="119" t="n">
        <f aca="false">IROQ!O73</f>
        <v>0.39</v>
      </c>
      <c r="AA60" s="119" t="n">
        <f aca="false">IROQ!P73</f>
        <v>0.04</v>
      </c>
      <c r="AB60" s="120" t="n">
        <f aca="false">M60</f>
        <v>-0.005</v>
      </c>
      <c r="AC60" s="120" t="n">
        <f aca="false">Q60</f>
        <v>0.01</v>
      </c>
      <c r="AD60" s="121" t="n">
        <f aca="false">S60</f>
        <v>-0.055</v>
      </c>
      <c r="AE60" s="121" t="n">
        <f aca="false">Q60</f>
        <v>0.01</v>
      </c>
    </row>
    <row r="61" customFormat="false" ht="12.75" hidden="false" customHeight="false" outlineLevel="0" collapsed="false">
      <c r="A61" s="0" t="n">
        <v>0.675109742270493</v>
      </c>
      <c r="B61" s="0" t="str">
        <f aca="false">(D61&amp;E61&amp;F61&amp;G61&amp;H61&amp;I61&amp;J61&amp;K61&amp;L61&amp;M61&amp;N61&amp;O61&amp;P61&amp;Q61&amp;R61&amp;S61&amp;T61&amp;U61&amp;V61&amp;W61&amp;X61&amp;Y61&amp;Z61&amp;AA61&amp;AB61&amp;AC61&amp;AD61&amp;AE61)</f>
        <v>0.5550.050.5550.140.8750.050.5550.140.4450.050.495-0.170.4950.060.495-0.051.0940.014000.5050.050.4950.070.050.06-0.050.06</v>
      </c>
      <c r="C61" s="118" t="n">
        <v>38657</v>
      </c>
      <c r="D61" s="48" t="n">
        <f aca="false">ALGO_TENN!E74</f>
        <v>0.555</v>
      </c>
      <c r="E61" s="119" t="n">
        <f aca="false">ALGO_TENN!F74</f>
        <v>0.05</v>
      </c>
      <c r="F61" s="119" t="n">
        <f aca="false">ALGO_TENN!H74</f>
        <v>0.555</v>
      </c>
      <c r="G61" s="119" t="n">
        <f aca="false">ALGO_TENN!I74</f>
        <v>0.14</v>
      </c>
      <c r="H61" s="119" t="n">
        <f aca="false">ALGO_TENN!K74</f>
        <v>0.875</v>
      </c>
      <c r="I61" s="119" t="n">
        <f aca="false">ALGO_TENN!L74</f>
        <v>0.05</v>
      </c>
      <c r="J61" s="119" t="n">
        <f aca="false">ALGO_TENN!N74</f>
        <v>0.555</v>
      </c>
      <c r="K61" s="119" t="n">
        <f aca="false">ALGO_TENN!O74</f>
        <v>0.14</v>
      </c>
      <c r="L61" s="119" t="n">
        <f aca="false">TETCO_TRANSCO!E74</f>
        <v>0.445</v>
      </c>
      <c r="M61" s="119" t="n">
        <f aca="false">TETCO_TRANSCO!F74</f>
        <v>0.05</v>
      </c>
      <c r="N61" s="119" t="n">
        <f aca="false">TETCO_TRANSCO!H74</f>
        <v>0.495</v>
      </c>
      <c r="O61" s="119" t="n">
        <f aca="false">TETCO_TRANSCO!I74</f>
        <v>-0.17</v>
      </c>
      <c r="P61" s="119" t="n">
        <f aca="false">TETCO_TRANSCO!K74</f>
        <v>0.495</v>
      </c>
      <c r="Q61" s="119" t="n">
        <f aca="false">TETCO_TRANSCO!L74</f>
        <v>0.06</v>
      </c>
      <c r="R61" s="119" t="n">
        <f aca="false">TETCO_TRANSCO!N74</f>
        <v>0.495</v>
      </c>
      <c r="S61" s="119" t="n">
        <f aca="false">TETCO_TRANSCO!O74</f>
        <v>-0.05</v>
      </c>
      <c r="T61" s="119" t="n">
        <f aca="false">IROQ!E74</f>
        <v>1.094</v>
      </c>
      <c r="U61" s="119" t="n">
        <f aca="false">IROQ!F74</f>
        <v>0.014</v>
      </c>
      <c r="V61" s="119" t="n">
        <f aca="false">IROQ!H74</f>
        <v>0</v>
      </c>
      <c r="W61" s="119" t="n">
        <f aca="false">IROQ!I74</f>
        <v>0</v>
      </c>
      <c r="X61" s="119" t="n">
        <f aca="false">IROQ!L74</f>
        <v>0.505</v>
      </c>
      <c r="Y61" s="119" t="n">
        <f aca="false">IROQ!M74</f>
        <v>0.05</v>
      </c>
      <c r="Z61" s="119" t="n">
        <f aca="false">IROQ!O74</f>
        <v>0.495</v>
      </c>
      <c r="AA61" s="119" t="n">
        <f aca="false">IROQ!P74</f>
        <v>0.07</v>
      </c>
      <c r="AB61" s="120" t="n">
        <f aca="false">M61</f>
        <v>0.05</v>
      </c>
      <c r="AC61" s="120" t="n">
        <f aca="false">Q61</f>
        <v>0.06</v>
      </c>
      <c r="AD61" s="121" t="n">
        <f aca="false">S61</f>
        <v>-0.05</v>
      </c>
      <c r="AE61" s="121" t="n">
        <f aca="false">Q61</f>
        <v>0.06</v>
      </c>
    </row>
    <row r="62" customFormat="false" ht="12.75" hidden="false" customHeight="false" outlineLevel="0" collapsed="false">
      <c r="A62" s="0" t="n">
        <v>0.671010862065225</v>
      </c>
      <c r="B62" s="0" t="str">
        <f aca="false">(D62&amp;E62&amp;F62&amp;G62&amp;H62&amp;I62&amp;J62&amp;K62&amp;L62&amp;M62&amp;N62&amp;O62&amp;P62&amp;Q62&amp;R62&amp;S62&amp;T62&amp;U62&amp;V62&amp;W62&amp;X62&amp;Y62&amp;Z62&amp;AA62&amp;AB62&amp;AC62&amp;AD62&amp;AE62)</f>
        <v>0.910.050.910.291.230.050.910.290.730.050.98-0.130.980.160.98-0.051.0940.016000.840.050.830.070.050.16-0.050.16</v>
      </c>
      <c r="C62" s="118" t="n">
        <v>38687</v>
      </c>
      <c r="D62" s="41" t="n">
        <f aca="false">ALGO_TENN!E75</f>
        <v>0.91</v>
      </c>
      <c r="E62" s="119" t="n">
        <f aca="false">ALGO_TENN!F75</f>
        <v>0.05</v>
      </c>
      <c r="F62" s="119" t="n">
        <f aca="false">ALGO_TENN!H75</f>
        <v>0.91</v>
      </c>
      <c r="G62" s="119" t="n">
        <f aca="false">ALGO_TENN!I75</f>
        <v>0.29</v>
      </c>
      <c r="H62" s="119" t="n">
        <f aca="false">ALGO_TENN!K75</f>
        <v>1.23</v>
      </c>
      <c r="I62" s="119" t="n">
        <f aca="false">ALGO_TENN!L75</f>
        <v>0.05</v>
      </c>
      <c r="J62" s="119" t="n">
        <f aca="false">ALGO_TENN!N75</f>
        <v>0.91</v>
      </c>
      <c r="K62" s="119" t="n">
        <f aca="false">ALGO_TENN!O75</f>
        <v>0.29</v>
      </c>
      <c r="L62" s="119" t="n">
        <f aca="false">TETCO_TRANSCO!E75</f>
        <v>0.73</v>
      </c>
      <c r="M62" s="119" t="n">
        <f aca="false">TETCO_TRANSCO!F75</f>
        <v>0.05</v>
      </c>
      <c r="N62" s="119" t="n">
        <f aca="false">TETCO_TRANSCO!H75</f>
        <v>0.98</v>
      </c>
      <c r="O62" s="119" t="n">
        <f aca="false">TETCO_TRANSCO!I75</f>
        <v>-0.13</v>
      </c>
      <c r="P62" s="119" t="n">
        <f aca="false">TETCO_TRANSCO!K75</f>
        <v>0.98</v>
      </c>
      <c r="Q62" s="119" t="n">
        <f aca="false">TETCO_TRANSCO!L75</f>
        <v>0.16</v>
      </c>
      <c r="R62" s="119" t="n">
        <f aca="false">TETCO_TRANSCO!N75</f>
        <v>0.98</v>
      </c>
      <c r="S62" s="119" t="n">
        <f aca="false">TETCO_TRANSCO!O75</f>
        <v>-0.05</v>
      </c>
      <c r="T62" s="119" t="n">
        <f aca="false">IROQ!E75</f>
        <v>1.094</v>
      </c>
      <c r="U62" s="119" t="n">
        <f aca="false">IROQ!F75</f>
        <v>0.016</v>
      </c>
      <c r="V62" s="119" t="n">
        <f aca="false">IROQ!H75</f>
        <v>0</v>
      </c>
      <c r="W62" s="119" t="n">
        <f aca="false">IROQ!I75</f>
        <v>0</v>
      </c>
      <c r="X62" s="119" t="n">
        <f aca="false">IROQ!L75</f>
        <v>0.84</v>
      </c>
      <c r="Y62" s="119" t="n">
        <f aca="false">IROQ!M75</f>
        <v>0.05</v>
      </c>
      <c r="Z62" s="119" t="n">
        <f aca="false">IROQ!O75</f>
        <v>0.83</v>
      </c>
      <c r="AA62" s="119" t="n">
        <f aca="false">IROQ!P75</f>
        <v>0.07</v>
      </c>
      <c r="AB62" s="120" t="n">
        <f aca="false">M62</f>
        <v>0.05</v>
      </c>
      <c r="AC62" s="120" t="n">
        <f aca="false">Q62</f>
        <v>0.16</v>
      </c>
      <c r="AD62" s="121" t="n">
        <f aca="false">S62</f>
        <v>-0.05</v>
      </c>
      <c r="AE62" s="121" t="n">
        <f aca="false">Q62</f>
        <v>0.16</v>
      </c>
    </row>
    <row r="63" customFormat="false" ht="12.75" hidden="false" customHeight="false" outlineLevel="0" collapsed="false">
      <c r="A63" s="0" t="n">
        <v>0.66679875008615</v>
      </c>
      <c r="B63" s="0" t="str">
        <f aca="false">(D63&amp;E63&amp;F63&amp;G63&amp;H63&amp;I63&amp;J63&amp;K63&amp;L63&amp;M63&amp;N63&amp;O63&amp;P63&amp;Q63&amp;R63&amp;S63&amp;T63&amp;U63&amp;V63&amp;W63&amp;X63&amp;Y63&amp;Z63&amp;AA63&amp;AB63&amp;AC63&amp;AD63&amp;AE63)</f>
        <v>1.2150.051.2150.321.5350.051.2150.321.020.051.6-0.251.60.341.6-0.21.0940.016001.1350.051.1250.070.050.34-0.20.34</v>
      </c>
      <c r="C63" s="118" t="n">
        <v>38718</v>
      </c>
      <c r="D63" s="41" t="n">
        <f aca="false">ALGO_TENN!E76</f>
        <v>1.215</v>
      </c>
      <c r="E63" s="119" t="n">
        <f aca="false">ALGO_TENN!F76</f>
        <v>0.05</v>
      </c>
      <c r="F63" s="119" t="n">
        <f aca="false">ALGO_TENN!H76</f>
        <v>1.215</v>
      </c>
      <c r="G63" s="119" t="n">
        <f aca="false">ALGO_TENN!I76</f>
        <v>0.32</v>
      </c>
      <c r="H63" s="119" t="n">
        <f aca="false">ALGO_TENN!K76</f>
        <v>1.535</v>
      </c>
      <c r="I63" s="119" t="n">
        <f aca="false">ALGO_TENN!L76</f>
        <v>0.05</v>
      </c>
      <c r="J63" s="119" t="n">
        <f aca="false">ALGO_TENN!N76</f>
        <v>1.215</v>
      </c>
      <c r="K63" s="119" t="n">
        <f aca="false">ALGO_TENN!O76</f>
        <v>0.32</v>
      </c>
      <c r="L63" s="119" t="n">
        <f aca="false">TETCO_TRANSCO!E76</f>
        <v>1.02</v>
      </c>
      <c r="M63" s="119" t="n">
        <f aca="false">TETCO_TRANSCO!F76</f>
        <v>0.05</v>
      </c>
      <c r="N63" s="119" t="n">
        <f aca="false">TETCO_TRANSCO!H76</f>
        <v>1.6</v>
      </c>
      <c r="O63" s="119" t="n">
        <f aca="false">TETCO_TRANSCO!I76</f>
        <v>-0.25</v>
      </c>
      <c r="P63" s="119" t="n">
        <f aca="false">TETCO_TRANSCO!K76</f>
        <v>1.6</v>
      </c>
      <c r="Q63" s="119" t="n">
        <f aca="false">TETCO_TRANSCO!L76</f>
        <v>0.34</v>
      </c>
      <c r="R63" s="119" t="n">
        <f aca="false">TETCO_TRANSCO!N76</f>
        <v>1.6</v>
      </c>
      <c r="S63" s="119" t="n">
        <f aca="false">TETCO_TRANSCO!O76</f>
        <v>-0.2</v>
      </c>
      <c r="T63" s="119" t="n">
        <f aca="false">IROQ!E76</f>
        <v>1.094</v>
      </c>
      <c r="U63" s="119" t="n">
        <f aca="false">IROQ!F76</f>
        <v>0.016</v>
      </c>
      <c r="V63" s="119" t="n">
        <f aca="false">IROQ!H76</f>
        <v>0</v>
      </c>
      <c r="W63" s="119" t="n">
        <f aca="false">IROQ!I76</f>
        <v>0</v>
      </c>
      <c r="X63" s="119" t="n">
        <f aca="false">IROQ!L76</f>
        <v>1.135</v>
      </c>
      <c r="Y63" s="119" t="n">
        <f aca="false">IROQ!M76</f>
        <v>0.05</v>
      </c>
      <c r="Z63" s="119" t="n">
        <f aca="false">IROQ!O76</f>
        <v>1.125</v>
      </c>
      <c r="AA63" s="119" t="n">
        <f aca="false">IROQ!P76</f>
        <v>0.07</v>
      </c>
      <c r="AB63" s="120" t="n">
        <f aca="false">M63</f>
        <v>0.05</v>
      </c>
      <c r="AC63" s="120" t="n">
        <f aca="false">Q63</f>
        <v>0.34</v>
      </c>
      <c r="AD63" s="121" t="n">
        <f aca="false">S63</f>
        <v>-0.2</v>
      </c>
      <c r="AE63" s="121" t="n">
        <f aca="false">Q63</f>
        <v>0.34</v>
      </c>
    </row>
    <row r="64" customFormat="false" ht="12.75" hidden="false" customHeight="false" outlineLevel="0" collapsed="false">
      <c r="A64" s="0" t="n">
        <v>0.66261030636914</v>
      </c>
      <c r="B64" s="0" t="str">
        <f aca="false">(D64&amp;E64&amp;F64&amp;G64&amp;H64&amp;I64&amp;J64&amp;K64&amp;L64&amp;M64&amp;N64&amp;O64&amp;P64&amp;Q64&amp;R64&amp;S64&amp;T64&amp;U64&amp;V64&amp;W64&amp;X64&amp;Y64&amp;Z64&amp;AA64&amp;AB64&amp;AC64&amp;AD64&amp;AE64)</f>
        <v>1.2150.051.2150.321.5350.051.2150.321.010.051.6-0.281.60.341.6-0.21.0840.016001.1350.051.1250.070.050.34-0.20.34</v>
      </c>
      <c r="C64" s="118" t="n">
        <v>38749</v>
      </c>
      <c r="D64" s="41" t="n">
        <f aca="false">ALGO_TENN!E77</f>
        <v>1.215</v>
      </c>
      <c r="E64" s="119" t="n">
        <f aca="false">ALGO_TENN!F77</f>
        <v>0.05</v>
      </c>
      <c r="F64" s="119" t="n">
        <f aca="false">ALGO_TENN!H77</f>
        <v>1.215</v>
      </c>
      <c r="G64" s="119" t="n">
        <f aca="false">ALGO_TENN!I77</f>
        <v>0.32</v>
      </c>
      <c r="H64" s="119" t="n">
        <f aca="false">ALGO_TENN!K77</f>
        <v>1.535</v>
      </c>
      <c r="I64" s="119" t="n">
        <f aca="false">ALGO_TENN!L77</f>
        <v>0.05</v>
      </c>
      <c r="J64" s="119" t="n">
        <f aca="false">ALGO_TENN!N77</f>
        <v>1.215</v>
      </c>
      <c r="K64" s="119" t="n">
        <f aca="false">ALGO_TENN!O77</f>
        <v>0.32</v>
      </c>
      <c r="L64" s="119" t="n">
        <f aca="false">TETCO_TRANSCO!E77</f>
        <v>1.01</v>
      </c>
      <c r="M64" s="119" t="n">
        <f aca="false">TETCO_TRANSCO!F77</f>
        <v>0.05</v>
      </c>
      <c r="N64" s="119" t="n">
        <f aca="false">TETCO_TRANSCO!H77</f>
        <v>1.6</v>
      </c>
      <c r="O64" s="119" t="n">
        <f aca="false">TETCO_TRANSCO!I77</f>
        <v>-0.28</v>
      </c>
      <c r="P64" s="119" t="n">
        <f aca="false">TETCO_TRANSCO!K77</f>
        <v>1.6</v>
      </c>
      <c r="Q64" s="119" t="n">
        <f aca="false">TETCO_TRANSCO!L77</f>
        <v>0.34</v>
      </c>
      <c r="R64" s="119" t="n">
        <f aca="false">TETCO_TRANSCO!N77</f>
        <v>1.6</v>
      </c>
      <c r="S64" s="119" t="n">
        <f aca="false">TETCO_TRANSCO!O77</f>
        <v>-0.2</v>
      </c>
      <c r="T64" s="119" t="n">
        <f aca="false">IROQ!E77</f>
        <v>1.084</v>
      </c>
      <c r="U64" s="119" t="n">
        <f aca="false">IROQ!F77</f>
        <v>0.016</v>
      </c>
      <c r="V64" s="119" t="n">
        <f aca="false">IROQ!H77</f>
        <v>0</v>
      </c>
      <c r="W64" s="119" t="n">
        <f aca="false">IROQ!I77</f>
        <v>0</v>
      </c>
      <c r="X64" s="119" t="n">
        <f aca="false">IROQ!L77</f>
        <v>1.135</v>
      </c>
      <c r="Y64" s="119" t="n">
        <f aca="false">IROQ!M77</f>
        <v>0.05</v>
      </c>
      <c r="Z64" s="119" t="n">
        <f aca="false">IROQ!O77</f>
        <v>1.125</v>
      </c>
      <c r="AA64" s="119" t="n">
        <f aca="false">IROQ!P77</f>
        <v>0.07</v>
      </c>
      <c r="AB64" s="120" t="n">
        <f aca="false">M64</f>
        <v>0.05</v>
      </c>
      <c r="AC64" s="120" t="n">
        <f aca="false">Q64</f>
        <v>0.34</v>
      </c>
      <c r="AD64" s="121" t="n">
        <f aca="false">S64</f>
        <v>-0.2</v>
      </c>
      <c r="AE64" s="121" t="n">
        <f aca="false">Q64</f>
        <v>0.34</v>
      </c>
    </row>
    <row r="65" customFormat="false" ht="12.75" hidden="false" customHeight="false" outlineLevel="0" collapsed="false">
      <c r="A65" s="0" t="n">
        <v>0.658847444722796</v>
      </c>
      <c r="B65" s="0" t="str">
        <f aca="false">(D65&amp;E65&amp;F65&amp;G65&amp;H65&amp;I65&amp;J65&amp;K65&amp;L65&amp;M65&amp;N65&amp;O65&amp;P65&amp;Q65&amp;R65&amp;S65&amp;T65&amp;U65&amp;V65&amp;W65&amp;X65&amp;Y65&amp;Z65&amp;AA65&amp;AB65&amp;AC65&amp;AD65&amp;AE65)</f>
        <v>0.6550.050.6550.150.9750.050.6550.150.5450.050.565-0.170.5650.10.565-0.051.0840.016000.6050.050.5950.070.050.1-0.050.1</v>
      </c>
      <c r="C65" s="118" t="n">
        <v>38777</v>
      </c>
      <c r="D65" s="41" t="n">
        <f aca="false">ALGO_TENN!E78</f>
        <v>0.655</v>
      </c>
      <c r="E65" s="119" t="n">
        <f aca="false">ALGO_TENN!F78</f>
        <v>0.05</v>
      </c>
      <c r="F65" s="119" t="n">
        <f aca="false">ALGO_TENN!H78</f>
        <v>0.655</v>
      </c>
      <c r="G65" s="119" t="n">
        <f aca="false">ALGO_TENN!I78</f>
        <v>0.15</v>
      </c>
      <c r="H65" s="119" t="n">
        <f aca="false">ALGO_TENN!K78</f>
        <v>0.975</v>
      </c>
      <c r="I65" s="119" t="n">
        <f aca="false">ALGO_TENN!L78</f>
        <v>0.05</v>
      </c>
      <c r="J65" s="119" t="n">
        <f aca="false">ALGO_TENN!N78</f>
        <v>0.655</v>
      </c>
      <c r="K65" s="119" t="n">
        <f aca="false">ALGO_TENN!O78</f>
        <v>0.15</v>
      </c>
      <c r="L65" s="119" t="n">
        <f aca="false">TETCO_TRANSCO!E78</f>
        <v>0.545</v>
      </c>
      <c r="M65" s="119" t="n">
        <f aca="false">TETCO_TRANSCO!F78</f>
        <v>0.05</v>
      </c>
      <c r="N65" s="119" t="n">
        <f aca="false">TETCO_TRANSCO!H78</f>
        <v>0.565</v>
      </c>
      <c r="O65" s="119" t="n">
        <f aca="false">TETCO_TRANSCO!I78</f>
        <v>-0.17</v>
      </c>
      <c r="P65" s="119" t="n">
        <f aca="false">TETCO_TRANSCO!K78</f>
        <v>0.565</v>
      </c>
      <c r="Q65" s="119" t="n">
        <f aca="false">TETCO_TRANSCO!L78</f>
        <v>0.1</v>
      </c>
      <c r="R65" s="119" t="n">
        <f aca="false">TETCO_TRANSCO!N78</f>
        <v>0.565</v>
      </c>
      <c r="S65" s="119" t="n">
        <f aca="false">TETCO_TRANSCO!O78</f>
        <v>-0.05</v>
      </c>
      <c r="T65" s="119" t="n">
        <f aca="false">IROQ!E78</f>
        <v>1.084</v>
      </c>
      <c r="U65" s="119" t="n">
        <f aca="false">IROQ!F78</f>
        <v>0.016</v>
      </c>
      <c r="V65" s="119" t="n">
        <f aca="false">IROQ!H78</f>
        <v>0</v>
      </c>
      <c r="W65" s="119" t="n">
        <f aca="false">IROQ!I78</f>
        <v>0</v>
      </c>
      <c r="X65" s="119" t="n">
        <f aca="false">IROQ!L78</f>
        <v>0.605</v>
      </c>
      <c r="Y65" s="119" t="n">
        <f aca="false">IROQ!M78</f>
        <v>0.05</v>
      </c>
      <c r="Z65" s="119" t="n">
        <f aca="false">IROQ!O78</f>
        <v>0.595</v>
      </c>
      <c r="AA65" s="119" t="n">
        <f aca="false">IROQ!P78</f>
        <v>0.07</v>
      </c>
      <c r="AB65" s="120" t="n">
        <f aca="false">M65</f>
        <v>0.05</v>
      </c>
      <c r="AC65" s="120" t="n">
        <f aca="false">Q65</f>
        <v>0.1</v>
      </c>
      <c r="AD65" s="121" t="n">
        <f aca="false">S65</f>
        <v>-0.05</v>
      </c>
      <c r="AE65" s="121" t="n">
        <f aca="false">Q65</f>
        <v>0.1</v>
      </c>
    </row>
    <row r="66" customFormat="false" ht="12.75" hidden="false" customHeight="false" outlineLevel="0" collapsed="false">
      <c r="A66" s="0" t="n">
        <v>0.654703733327024</v>
      </c>
      <c r="B66" s="0" t="str">
        <f aca="false">(D66&amp;E66&amp;F66&amp;G66&amp;H66&amp;I66&amp;J66&amp;K66&amp;L66&amp;M66&amp;N66&amp;O66&amp;P66&amp;Q66&amp;R66&amp;S66&amp;T66&amp;U66&amp;V66&amp;W66&amp;X66&amp;Y66&amp;Z66&amp;AA66&amp;AB66&amp;AC66&amp;AD66&amp;AE66)</f>
        <v>0.4350.020.4350.050.7550.020.4350.050.3100.35-0.0850.350.020.35-0.0450.2960.016000.4350.020.4250.0400.02-0.0450.02</v>
      </c>
      <c r="C66" s="118" t="n">
        <v>38808</v>
      </c>
      <c r="D66" s="48" t="n">
        <f aca="false">ALGO_TENN!E79</f>
        <v>0.435</v>
      </c>
      <c r="E66" s="119" t="n">
        <f aca="false">ALGO_TENN!F79</f>
        <v>0.02</v>
      </c>
      <c r="F66" s="119" t="n">
        <f aca="false">ALGO_TENN!H79</f>
        <v>0.435</v>
      </c>
      <c r="G66" s="119" t="n">
        <f aca="false">ALGO_TENN!I79</f>
        <v>0.05</v>
      </c>
      <c r="H66" s="119" t="n">
        <f aca="false">ALGO_TENN!K79</f>
        <v>0.755</v>
      </c>
      <c r="I66" s="119" t="n">
        <f aca="false">ALGO_TENN!L79</f>
        <v>0.02</v>
      </c>
      <c r="J66" s="119" t="n">
        <f aca="false">ALGO_TENN!N79</f>
        <v>0.435</v>
      </c>
      <c r="K66" s="119" t="n">
        <f aca="false">ALGO_TENN!O79</f>
        <v>0.05</v>
      </c>
      <c r="L66" s="119" t="n">
        <f aca="false">TETCO_TRANSCO!E79</f>
        <v>0.31</v>
      </c>
      <c r="M66" s="119" t="n">
        <f aca="false">TETCO_TRANSCO!F79</f>
        <v>0</v>
      </c>
      <c r="N66" s="119" t="n">
        <f aca="false">TETCO_TRANSCO!H79</f>
        <v>0.35</v>
      </c>
      <c r="O66" s="119" t="n">
        <f aca="false">TETCO_TRANSCO!I79</f>
        <v>-0.085</v>
      </c>
      <c r="P66" s="119" t="n">
        <f aca="false">TETCO_TRANSCO!K79</f>
        <v>0.35</v>
      </c>
      <c r="Q66" s="119" t="n">
        <f aca="false">TETCO_TRANSCO!L79</f>
        <v>0.02</v>
      </c>
      <c r="R66" s="119" t="n">
        <f aca="false">TETCO_TRANSCO!N79</f>
        <v>0.35</v>
      </c>
      <c r="S66" s="119" t="n">
        <f aca="false">TETCO_TRANSCO!O79</f>
        <v>-0.045</v>
      </c>
      <c r="T66" s="119" t="n">
        <f aca="false">IROQ!E79</f>
        <v>0.296</v>
      </c>
      <c r="U66" s="119" t="n">
        <f aca="false">IROQ!F79</f>
        <v>0.016</v>
      </c>
      <c r="V66" s="119" t="n">
        <f aca="false">IROQ!H79</f>
        <v>0</v>
      </c>
      <c r="W66" s="119" t="n">
        <f aca="false">IROQ!I79</f>
        <v>0</v>
      </c>
      <c r="X66" s="119" t="n">
        <f aca="false">IROQ!L79</f>
        <v>0.435</v>
      </c>
      <c r="Y66" s="119" t="n">
        <f aca="false">IROQ!M79</f>
        <v>0.02</v>
      </c>
      <c r="Z66" s="119" t="n">
        <f aca="false">IROQ!O79</f>
        <v>0.425</v>
      </c>
      <c r="AA66" s="119" t="n">
        <f aca="false">IROQ!P79</f>
        <v>0.04</v>
      </c>
      <c r="AB66" s="120" t="n">
        <f aca="false">M66</f>
        <v>0</v>
      </c>
      <c r="AC66" s="120" t="n">
        <f aca="false">Q66</f>
        <v>0.02</v>
      </c>
      <c r="AD66" s="121" t="n">
        <f aca="false">S66</f>
        <v>-0.045</v>
      </c>
      <c r="AE66" s="121" t="n">
        <f aca="false">Q66</f>
        <v>0.02</v>
      </c>
    </row>
    <row r="67" customFormat="false" ht="12.75" hidden="false" customHeight="false" outlineLevel="0" collapsed="false">
      <c r="A67" s="0" t="n">
        <v>0.650715913386067</v>
      </c>
      <c r="B67" s="0" t="str">
        <f aca="false">(D67&amp;E67&amp;F67&amp;G67&amp;H67&amp;I67&amp;J67&amp;K67&amp;L67&amp;M67&amp;N67&amp;O67&amp;P67&amp;Q67&amp;R67&amp;S67&amp;T67&amp;U67&amp;V67&amp;W67&amp;X67&amp;Y67&amp;Z67&amp;AA67&amp;AB67&amp;AC67&amp;AD67&amp;AE67)</f>
        <v>0.3850.020.3850.050.7050.020.3850.050.2900.3-0.0650.30.020.3-0.0350.2960.016000.3850.020.3750.0400.02-0.0350.02</v>
      </c>
      <c r="C67" s="118" t="n">
        <v>38838</v>
      </c>
      <c r="D67" s="41" t="n">
        <f aca="false">ALGO_TENN!E80</f>
        <v>0.385</v>
      </c>
      <c r="E67" s="119" t="n">
        <f aca="false">ALGO_TENN!F80</f>
        <v>0.02</v>
      </c>
      <c r="F67" s="119" t="n">
        <f aca="false">ALGO_TENN!H80</f>
        <v>0.385</v>
      </c>
      <c r="G67" s="119" t="n">
        <f aca="false">ALGO_TENN!I80</f>
        <v>0.05</v>
      </c>
      <c r="H67" s="119" t="n">
        <f aca="false">ALGO_TENN!K80</f>
        <v>0.705</v>
      </c>
      <c r="I67" s="119" t="n">
        <f aca="false">ALGO_TENN!L80</f>
        <v>0.02</v>
      </c>
      <c r="J67" s="119" t="n">
        <f aca="false">ALGO_TENN!N80</f>
        <v>0.385</v>
      </c>
      <c r="K67" s="119" t="n">
        <f aca="false">ALGO_TENN!O80</f>
        <v>0.05</v>
      </c>
      <c r="L67" s="119" t="n">
        <f aca="false">TETCO_TRANSCO!E80</f>
        <v>0.29</v>
      </c>
      <c r="M67" s="119" t="n">
        <f aca="false">TETCO_TRANSCO!F80</f>
        <v>0</v>
      </c>
      <c r="N67" s="119" t="n">
        <f aca="false">TETCO_TRANSCO!H80</f>
        <v>0.3</v>
      </c>
      <c r="O67" s="119" t="n">
        <f aca="false">TETCO_TRANSCO!I80</f>
        <v>-0.065</v>
      </c>
      <c r="P67" s="119" t="n">
        <f aca="false">TETCO_TRANSCO!K80</f>
        <v>0.3</v>
      </c>
      <c r="Q67" s="119" t="n">
        <f aca="false">TETCO_TRANSCO!L80</f>
        <v>0.02</v>
      </c>
      <c r="R67" s="119" t="n">
        <f aca="false">TETCO_TRANSCO!N80</f>
        <v>0.3</v>
      </c>
      <c r="S67" s="119" t="n">
        <f aca="false">TETCO_TRANSCO!O80</f>
        <v>-0.035</v>
      </c>
      <c r="T67" s="119" t="n">
        <f aca="false">IROQ!E80</f>
        <v>0.296</v>
      </c>
      <c r="U67" s="119" t="n">
        <f aca="false">IROQ!F80</f>
        <v>0.016</v>
      </c>
      <c r="V67" s="119" t="n">
        <f aca="false">IROQ!H80</f>
        <v>0</v>
      </c>
      <c r="W67" s="119" t="n">
        <f aca="false">IROQ!I80</f>
        <v>0</v>
      </c>
      <c r="X67" s="119" t="n">
        <f aca="false">IROQ!L80</f>
        <v>0.385</v>
      </c>
      <c r="Y67" s="119" t="n">
        <f aca="false">IROQ!M80</f>
        <v>0.02</v>
      </c>
      <c r="Z67" s="119" t="n">
        <f aca="false">IROQ!O80</f>
        <v>0.375</v>
      </c>
      <c r="AA67" s="119" t="n">
        <f aca="false">IROQ!P80</f>
        <v>0.04</v>
      </c>
      <c r="AB67" s="120" t="n">
        <f aca="false">M67</f>
        <v>0</v>
      </c>
      <c r="AC67" s="120" t="n">
        <f aca="false">Q67</f>
        <v>0.02</v>
      </c>
      <c r="AD67" s="121" t="n">
        <f aca="false">S67</f>
        <v>-0.035</v>
      </c>
      <c r="AE67" s="121" t="n">
        <f aca="false">Q67</f>
        <v>0.02</v>
      </c>
    </row>
    <row r="68" customFormat="false" ht="12.75" hidden="false" customHeight="false" outlineLevel="0" collapsed="false">
      <c r="A68" s="0" t="n">
        <v>0.646618020766055</v>
      </c>
      <c r="B68" s="0" t="str">
        <f aca="false">(D68&amp;E68&amp;F68&amp;G68&amp;H68&amp;I68&amp;J68&amp;K68&amp;L68&amp;M68&amp;N68&amp;O68&amp;P68&amp;Q68&amp;R68&amp;S68&amp;T68&amp;U68&amp;V68&amp;W68&amp;X68&amp;Y68&amp;Z68&amp;AA68&amp;AB68&amp;AC68&amp;AD68&amp;AE68)</f>
        <v>0.3850.020.3850.060.7050.020.3850.060.3-0.00250.34-0.0550.340.020.34-0.0350.2960.016000.3850.020.3750.04-0.00250.02-0.0350.02</v>
      </c>
      <c r="C68" s="118" t="n">
        <v>38869</v>
      </c>
      <c r="D68" s="41" t="n">
        <f aca="false">ALGO_TENN!E81</f>
        <v>0.385</v>
      </c>
      <c r="E68" s="119" t="n">
        <f aca="false">ALGO_TENN!F81</f>
        <v>0.02</v>
      </c>
      <c r="F68" s="119" t="n">
        <f aca="false">ALGO_TENN!H81</f>
        <v>0.385</v>
      </c>
      <c r="G68" s="119" t="n">
        <f aca="false">ALGO_TENN!I81</f>
        <v>0.06</v>
      </c>
      <c r="H68" s="119" t="n">
        <f aca="false">ALGO_TENN!K81</f>
        <v>0.705</v>
      </c>
      <c r="I68" s="119" t="n">
        <f aca="false">ALGO_TENN!L81</f>
        <v>0.02</v>
      </c>
      <c r="J68" s="119" t="n">
        <f aca="false">ALGO_TENN!N81</f>
        <v>0.385</v>
      </c>
      <c r="K68" s="119" t="n">
        <f aca="false">ALGO_TENN!O81</f>
        <v>0.06</v>
      </c>
      <c r="L68" s="119" t="n">
        <f aca="false">TETCO_TRANSCO!E81</f>
        <v>0.3</v>
      </c>
      <c r="M68" s="119" t="n">
        <f aca="false">TETCO_TRANSCO!F81</f>
        <v>-0.0025</v>
      </c>
      <c r="N68" s="119" t="n">
        <f aca="false">TETCO_TRANSCO!H81</f>
        <v>0.34</v>
      </c>
      <c r="O68" s="119" t="n">
        <f aca="false">TETCO_TRANSCO!I81</f>
        <v>-0.055</v>
      </c>
      <c r="P68" s="119" t="n">
        <f aca="false">TETCO_TRANSCO!K81</f>
        <v>0.34</v>
      </c>
      <c r="Q68" s="119" t="n">
        <f aca="false">TETCO_TRANSCO!L81</f>
        <v>0.02</v>
      </c>
      <c r="R68" s="119" t="n">
        <f aca="false">TETCO_TRANSCO!N81</f>
        <v>0.34</v>
      </c>
      <c r="S68" s="119" t="n">
        <f aca="false">TETCO_TRANSCO!O81</f>
        <v>-0.035</v>
      </c>
      <c r="T68" s="119" t="n">
        <f aca="false">IROQ!E81</f>
        <v>0.296</v>
      </c>
      <c r="U68" s="119" t="n">
        <f aca="false">IROQ!F81</f>
        <v>0.016</v>
      </c>
      <c r="V68" s="119" t="n">
        <f aca="false">IROQ!H81</f>
        <v>0</v>
      </c>
      <c r="W68" s="119" t="n">
        <f aca="false">IROQ!I81</f>
        <v>0</v>
      </c>
      <c r="X68" s="119" t="n">
        <f aca="false">IROQ!L81</f>
        <v>0.385</v>
      </c>
      <c r="Y68" s="119" t="n">
        <f aca="false">IROQ!M81</f>
        <v>0.02</v>
      </c>
      <c r="Z68" s="119" t="n">
        <f aca="false">IROQ!O81</f>
        <v>0.375</v>
      </c>
      <c r="AA68" s="119" t="n">
        <f aca="false">IROQ!P81</f>
        <v>0.04</v>
      </c>
      <c r="AB68" s="120" t="n">
        <f aca="false">M68</f>
        <v>-0.0025</v>
      </c>
      <c r="AC68" s="120" t="n">
        <f aca="false">Q68</f>
        <v>0.02</v>
      </c>
      <c r="AD68" s="121" t="n">
        <f aca="false">S68</f>
        <v>-0.035</v>
      </c>
      <c r="AE68" s="121" t="n">
        <f aca="false">Q68</f>
        <v>0.02</v>
      </c>
    </row>
    <row r="69" customFormat="false" ht="12.75" hidden="false" customHeight="false" outlineLevel="0" collapsed="false">
      <c r="A69" s="0" t="n">
        <v>0.642674331229507</v>
      </c>
      <c r="B69" s="0" t="str">
        <f aca="false">(D69&amp;E69&amp;F69&amp;G69&amp;H69&amp;I69&amp;J69&amp;K69&amp;L69&amp;M69&amp;N69&amp;O69&amp;P69&amp;Q69&amp;R69&amp;S69&amp;T69&amp;U69&amp;V69&amp;W69&amp;X69&amp;Y69&amp;Z69&amp;AA69&amp;AB69&amp;AC69&amp;AD69&amp;AE69)</f>
        <v>0.39750.020.39750.070.71750.020.39750.070.315-0.00250.38-0.020.380.020.38-0.020.2960.016000.39750.020.38750.04-0.00250.02-0.020.02</v>
      </c>
      <c r="C69" s="118" t="n">
        <v>38899</v>
      </c>
      <c r="D69" s="41" t="n">
        <f aca="false">ALGO_TENN!E82</f>
        <v>0.3975</v>
      </c>
      <c r="E69" s="119" t="n">
        <f aca="false">ALGO_TENN!F82</f>
        <v>0.02</v>
      </c>
      <c r="F69" s="119" t="n">
        <f aca="false">ALGO_TENN!H82</f>
        <v>0.3975</v>
      </c>
      <c r="G69" s="119" t="n">
        <f aca="false">ALGO_TENN!I82</f>
        <v>0.07</v>
      </c>
      <c r="H69" s="119" t="n">
        <f aca="false">ALGO_TENN!K82</f>
        <v>0.7175</v>
      </c>
      <c r="I69" s="119" t="n">
        <f aca="false">ALGO_TENN!L82</f>
        <v>0.02</v>
      </c>
      <c r="J69" s="119" t="n">
        <f aca="false">ALGO_TENN!N82</f>
        <v>0.3975</v>
      </c>
      <c r="K69" s="119" t="n">
        <f aca="false">ALGO_TENN!O82</f>
        <v>0.07</v>
      </c>
      <c r="L69" s="119" t="n">
        <f aca="false">TETCO_TRANSCO!E82</f>
        <v>0.315</v>
      </c>
      <c r="M69" s="119" t="n">
        <f aca="false">TETCO_TRANSCO!F82</f>
        <v>-0.0025</v>
      </c>
      <c r="N69" s="119" t="n">
        <f aca="false">TETCO_TRANSCO!H82</f>
        <v>0.38</v>
      </c>
      <c r="O69" s="119" t="n">
        <f aca="false">TETCO_TRANSCO!I82</f>
        <v>-0.02</v>
      </c>
      <c r="P69" s="119" t="n">
        <f aca="false">TETCO_TRANSCO!K82</f>
        <v>0.38</v>
      </c>
      <c r="Q69" s="119" t="n">
        <f aca="false">TETCO_TRANSCO!L82</f>
        <v>0.02</v>
      </c>
      <c r="R69" s="119" t="n">
        <f aca="false">TETCO_TRANSCO!N82</f>
        <v>0.38</v>
      </c>
      <c r="S69" s="119" t="n">
        <f aca="false">TETCO_TRANSCO!O82</f>
        <v>-0.02</v>
      </c>
      <c r="T69" s="119" t="n">
        <f aca="false">IROQ!E82</f>
        <v>0.296</v>
      </c>
      <c r="U69" s="119" t="n">
        <f aca="false">IROQ!F82</f>
        <v>0.016</v>
      </c>
      <c r="V69" s="119" t="n">
        <f aca="false">IROQ!H82</f>
        <v>0</v>
      </c>
      <c r="W69" s="119" t="n">
        <f aca="false">IROQ!I82</f>
        <v>0</v>
      </c>
      <c r="X69" s="119" t="n">
        <f aca="false">IROQ!L82</f>
        <v>0.3975</v>
      </c>
      <c r="Y69" s="119" t="n">
        <f aca="false">IROQ!M82</f>
        <v>0.02</v>
      </c>
      <c r="Z69" s="119" t="n">
        <f aca="false">IROQ!O82</f>
        <v>0.3875</v>
      </c>
      <c r="AA69" s="119" t="n">
        <f aca="false">IROQ!P82</f>
        <v>0.04</v>
      </c>
      <c r="AB69" s="120" t="n">
        <f aca="false">M69</f>
        <v>-0.0025</v>
      </c>
      <c r="AC69" s="120" t="n">
        <f aca="false">Q69</f>
        <v>0.02</v>
      </c>
      <c r="AD69" s="121" t="n">
        <f aca="false">S69</f>
        <v>-0.02</v>
      </c>
      <c r="AE69" s="121" t="n">
        <f aca="false">Q69</f>
        <v>0.02</v>
      </c>
    </row>
    <row r="70" customFormat="false" ht="12.75" hidden="false" customHeight="false" outlineLevel="0" collapsed="false">
      <c r="A70" s="0" t="n">
        <v>0.638621823466518</v>
      </c>
      <c r="B70" s="0" t="str">
        <f aca="false">(D70&amp;E70&amp;F70&amp;G70&amp;H70&amp;I70&amp;J70&amp;K70&amp;L70&amp;M70&amp;N70&amp;O70&amp;P70&amp;Q70&amp;R70&amp;S70&amp;T70&amp;U70&amp;V70&amp;W70&amp;X70&amp;Y70&amp;Z70&amp;AA70&amp;AB70&amp;AC70&amp;AD70&amp;AE70)</f>
        <v>0.40.020.40.070.720.020.40.070.315-0.0050.38-0.020.380.0150.38-0.020.2960.016000.40.020.390.04-0.0050.015-0.020.015</v>
      </c>
      <c r="C70" s="118" t="n">
        <v>38930</v>
      </c>
      <c r="D70" s="41" t="n">
        <f aca="false">ALGO_TENN!E83</f>
        <v>0.4</v>
      </c>
      <c r="E70" s="119" t="n">
        <f aca="false">ALGO_TENN!F83</f>
        <v>0.02</v>
      </c>
      <c r="F70" s="119" t="n">
        <f aca="false">ALGO_TENN!H83</f>
        <v>0.4</v>
      </c>
      <c r="G70" s="119" t="n">
        <f aca="false">ALGO_TENN!I83</f>
        <v>0.07</v>
      </c>
      <c r="H70" s="119" t="n">
        <f aca="false">ALGO_TENN!K83</f>
        <v>0.72</v>
      </c>
      <c r="I70" s="119" t="n">
        <f aca="false">ALGO_TENN!L83</f>
        <v>0.02</v>
      </c>
      <c r="J70" s="119" t="n">
        <f aca="false">ALGO_TENN!N83</f>
        <v>0.4</v>
      </c>
      <c r="K70" s="119" t="n">
        <f aca="false">ALGO_TENN!O83</f>
        <v>0.07</v>
      </c>
      <c r="L70" s="119" t="n">
        <f aca="false">TETCO_TRANSCO!E83</f>
        <v>0.315</v>
      </c>
      <c r="M70" s="119" t="n">
        <f aca="false">TETCO_TRANSCO!F83</f>
        <v>-0.005</v>
      </c>
      <c r="N70" s="119" t="n">
        <f aca="false">TETCO_TRANSCO!H83</f>
        <v>0.38</v>
      </c>
      <c r="O70" s="119" t="n">
        <f aca="false">TETCO_TRANSCO!I83</f>
        <v>-0.02</v>
      </c>
      <c r="P70" s="119" t="n">
        <f aca="false">TETCO_TRANSCO!K83</f>
        <v>0.38</v>
      </c>
      <c r="Q70" s="119" t="n">
        <f aca="false">TETCO_TRANSCO!L83</f>
        <v>0.015</v>
      </c>
      <c r="R70" s="119" t="n">
        <f aca="false">TETCO_TRANSCO!N83</f>
        <v>0.38</v>
      </c>
      <c r="S70" s="119" t="n">
        <f aca="false">TETCO_TRANSCO!O83</f>
        <v>-0.02</v>
      </c>
      <c r="T70" s="119" t="n">
        <f aca="false">IROQ!E83</f>
        <v>0.296</v>
      </c>
      <c r="U70" s="119" t="n">
        <f aca="false">IROQ!F83</f>
        <v>0.016</v>
      </c>
      <c r="V70" s="119" t="n">
        <f aca="false">IROQ!H83</f>
        <v>0</v>
      </c>
      <c r="W70" s="119" t="n">
        <f aca="false">IROQ!I83</f>
        <v>0</v>
      </c>
      <c r="X70" s="119" t="n">
        <f aca="false">IROQ!L83</f>
        <v>0.4</v>
      </c>
      <c r="Y70" s="119" t="n">
        <f aca="false">IROQ!M83</f>
        <v>0.02</v>
      </c>
      <c r="Z70" s="119" t="n">
        <f aca="false">IROQ!O83</f>
        <v>0.39</v>
      </c>
      <c r="AA70" s="119" t="n">
        <f aca="false">IROQ!P83</f>
        <v>0.04</v>
      </c>
      <c r="AB70" s="120" t="n">
        <f aca="false">M70</f>
        <v>-0.005</v>
      </c>
      <c r="AC70" s="120" t="n">
        <f aca="false">Q70</f>
        <v>0.015</v>
      </c>
      <c r="AD70" s="121" t="n">
        <f aca="false">S70</f>
        <v>-0.02</v>
      </c>
      <c r="AE70" s="121" t="n">
        <f aca="false">Q70</f>
        <v>0.015</v>
      </c>
    </row>
    <row r="71" customFormat="false" ht="12.75" hidden="false" customHeight="false" outlineLevel="0" collapsed="false">
      <c r="A71" s="0" t="n">
        <v>0.634592214862844</v>
      </c>
      <c r="B71" s="0" t="str">
        <f aca="false">(D71&amp;E71&amp;F71&amp;G71&amp;H71&amp;I71&amp;J71&amp;K71&amp;L71&amp;M71&amp;N71&amp;O71&amp;P71&amp;Q71&amp;R71&amp;S71&amp;T71&amp;U71&amp;V71&amp;W71&amp;X71&amp;Y71&amp;Z71&amp;AA71&amp;AB71&amp;AC71&amp;AD71&amp;AE71)</f>
        <v>0.39750.020.39750.050.71750.020.39750.050.29-0.0050.33-0.040.330.0150.33-0.020.2960.016000.39750.020.38750.04-0.0050.015-0.020.015</v>
      </c>
      <c r="C71" s="118" t="n">
        <v>38961</v>
      </c>
      <c r="D71" s="41" t="n">
        <f aca="false">ALGO_TENN!E84</f>
        <v>0.3975</v>
      </c>
      <c r="E71" s="119" t="n">
        <f aca="false">ALGO_TENN!F84</f>
        <v>0.02</v>
      </c>
      <c r="F71" s="119" t="n">
        <f aca="false">ALGO_TENN!H84</f>
        <v>0.3975</v>
      </c>
      <c r="G71" s="119" t="n">
        <f aca="false">ALGO_TENN!I84</f>
        <v>0.05</v>
      </c>
      <c r="H71" s="119" t="n">
        <f aca="false">ALGO_TENN!K84</f>
        <v>0.7175</v>
      </c>
      <c r="I71" s="119" t="n">
        <f aca="false">ALGO_TENN!L84</f>
        <v>0.02</v>
      </c>
      <c r="J71" s="119" t="n">
        <f aca="false">ALGO_TENN!N84</f>
        <v>0.3975</v>
      </c>
      <c r="K71" s="119" t="n">
        <f aca="false">ALGO_TENN!O84</f>
        <v>0.05</v>
      </c>
      <c r="L71" s="119" t="n">
        <f aca="false">TETCO_TRANSCO!E84</f>
        <v>0.29</v>
      </c>
      <c r="M71" s="119" t="n">
        <f aca="false">TETCO_TRANSCO!F84</f>
        <v>-0.005</v>
      </c>
      <c r="N71" s="119" t="n">
        <f aca="false">TETCO_TRANSCO!H84</f>
        <v>0.33</v>
      </c>
      <c r="O71" s="119" t="n">
        <f aca="false">TETCO_TRANSCO!I84</f>
        <v>-0.04</v>
      </c>
      <c r="P71" s="119" t="n">
        <f aca="false">TETCO_TRANSCO!K84</f>
        <v>0.33</v>
      </c>
      <c r="Q71" s="119" t="n">
        <f aca="false">TETCO_TRANSCO!L84</f>
        <v>0.015</v>
      </c>
      <c r="R71" s="119" t="n">
        <f aca="false">TETCO_TRANSCO!N84</f>
        <v>0.33</v>
      </c>
      <c r="S71" s="119" t="n">
        <f aca="false">TETCO_TRANSCO!O84</f>
        <v>-0.02</v>
      </c>
      <c r="T71" s="119" t="n">
        <f aca="false">IROQ!E84</f>
        <v>0.296</v>
      </c>
      <c r="U71" s="119" t="n">
        <f aca="false">IROQ!F84</f>
        <v>0.016</v>
      </c>
      <c r="V71" s="119" t="n">
        <f aca="false">IROQ!H84</f>
        <v>0</v>
      </c>
      <c r="W71" s="119" t="n">
        <f aca="false">IROQ!I84</f>
        <v>0</v>
      </c>
      <c r="X71" s="119" t="n">
        <f aca="false">IROQ!L84</f>
        <v>0.3975</v>
      </c>
      <c r="Y71" s="119" t="n">
        <f aca="false">IROQ!M84</f>
        <v>0.02</v>
      </c>
      <c r="Z71" s="119" t="n">
        <f aca="false">IROQ!O84</f>
        <v>0.3875</v>
      </c>
      <c r="AA71" s="119" t="n">
        <f aca="false">IROQ!P84</f>
        <v>0.04</v>
      </c>
      <c r="AB71" s="120" t="n">
        <f aca="false">M71</f>
        <v>-0.005</v>
      </c>
      <c r="AC71" s="120" t="n">
        <f aca="false">Q71</f>
        <v>0.015</v>
      </c>
      <c r="AD71" s="121" t="n">
        <f aca="false">S71</f>
        <v>-0.02</v>
      </c>
      <c r="AE71" s="121" t="n">
        <f aca="false">Q71</f>
        <v>0.015</v>
      </c>
    </row>
    <row r="72" customFormat="false" ht="12.75" hidden="false" customHeight="false" outlineLevel="0" collapsed="false">
      <c r="A72" s="0" t="n">
        <v>0.630714292286395</v>
      </c>
      <c r="B72" s="0" t="str">
        <f aca="false">(D72&amp;E72&amp;F72&amp;G72&amp;H72&amp;I72&amp;J72&amp;K72&amp;L72&amp;M72&amp;N72&amp;O72&amp;P72&amp;Q72&amp;R72&amp;S72&amp;T72&amp;U72&amp;V72&amp;W72&amp;X72&amp;Y72&amp;Z72&amp;AA72&amp;AB72&amp;AC72&amp;AD72&amp;AE72)</f>
        <v>0.40.020.40.050.720.020.40.050.35-0.0050.37-0.0850.370.010.37-0.0550.2960.016000.40.020.390.04-0.0050.01-0.0550.01</v>
      </c>
      <c r="C72" s="118" t="n">
        <v>38991</v>
      </c>
      <c r="D72" s="41" t="n">
        <f aca="false">ALGO_TENN!E85</f>
        <v>0.4</v>
      </c>
      <c r="E72" s="119" t="n">
        <f aca="false">ALGO_TENN!F85</f>
        <v>0.02</v>
      </c>
      <c r="F72" s="119" t="n">
        <f aca="false">ALGO_TENN!H85</f>
        <v>0.4</v>
      </c>
      <c r="G72" s="119" t="n">
        <f aca="false">ALGO_TENN!I85</f>
        <v>0.05</v>
      </c>
      <c r="H72" s="119" t="n">
        <f aca="false">ALGO_TENN!K85</f>
        <v>0.72</v>
      </c>
      <c r="I72" s="119" t="n">
        <f aca="false">ALGO_TENN!L85</f>
        <v>0.02</v>
      </c>
      <c r="J72" s="119" t="n">
        <f aca="false">ALGO_TENN!N85</f>
        <v>0.4</v>
      </c>
      <c r="K72" s="119" t="n">
        <f aca="false">ALGO_TENN!O85</f>
        <v>0.05</v>
      </c>
      <c r="L72" s="119" t="n">
        <f aca="false">TETCO_TRANSCO!E85</f>
        <v>0.35</v>
      </c>
      <c r="M72" s="119" t="n">
        <f aca="false">TETCO_TRANSCO!F85</f>
        <v>-0.005</v>
      </c>
      <c r="N72" s="119" t="n">
        <f aca="false">TETCO_TRANSCO!H85</f>
        <v>0.37</v>
      </c>
      <c r="O72" s="119" t="n">
        <f aca="false">TETCO_TRANSCO!I85</f>
        <v>-0.085</v>
      </c>
      <c r="P72" s="119" t="n">
        <f aca="false">TETCO_TRANSCO!K85</f>
        <v>0.37</v>
      </c>
      <c r="Q72" s="119" t="n">
        <f aca="false">TETCO_TRANSCO!L85</f>
        <v>0.01</v>
      </c>
      <c r="R72" s="119" t="n">
        <f aca="false">TETCO_TRANSCO!N85</f>
        <v>0.37</v>
      </c>
      <c r="S72" s="119" t="n">
        <f aca="false">TETCO_TRANSCO!O85</f>
        <v>-0.055</v>
      </c>
      <c r="T72" s="119" t="n">
        <f aca="false">IROQ!E85</f>
        <v>0.296</v>
      </c>
      <c r="U72" s="119" t="n">
        <f aca="false">IROQ!F85</f>
        <v>0.016</v>
      </c>
      <c r="V72" s="119" t="n">
        <f aca="false">IROQ!H85</f>
        <v>0</v>
      </c>
      <c r="W72" s="119" t="n">
        <f aca="false">IROQ!I85</f>
        <v>0</v>
      </c>
      <c r="X72" s="119" t="n">
        <f aca="false">IROQ!L85</f>
        <v>0.4</v>
      </c>
      <c r="Y72" s="119" t="n">
        <f aca="false">IROQ!M85</f>
        <v>0.02</v>
      </c>
      <c r="Z72" s="119" t="n">
        <f aca="false">IROQ!O85</f>
        <v>0.39</v>
      </c>
      <c r="AA72" s="119" t="n">
        <f aca="false">IROQ!P85</f>
        <v>0.04</v>
      </c>
      <c r="AB72" s="120" t="n">
        <f aca="false">M72</f>
        <v>-0.005</v>
      </c>
      <c r="AC72" s="120" t="n">
        <f aca="false">Q72</f>
        <v>0.01</v>
      </c>
      <c r="AD72" s="121" t="n">
        <f aca="false">S72</f>
        <v>-0.055</v>
      </c>
      <c r="AE72" s="121" t="n">
        <f aca="false">Q72</f>
        <v>0.01</v>
      </c>
    </row>
    <row r="73" customFormat="false" ht="12.75" hidden="false" customHeight="false" outlineLevel="0" collapsed="false">
      <c r="A73" s="0" t="n">
        <v>0.626729420088011</v>
      </c>
      <c r="B73" s="0" t="str">
        <f aca="false">(D73&amp;E73&amp;F73&amp;G73&amp;H73&amp;I73&amp;J73&amp;K73&amp;L73&amp;M73&amp;N73&amp;O73&amp;P73&amp;Q73&amp;R73&amp;S73&amp;T73&amp;U73&amp;V73&amp;W73&amp;X73&amp;Y73&amp;Z73&amp;AA73&amp;AB73&amp;AC73&amp;AD73&amp;AE73)</f>
        <v>0.5550.050.5550.140.8750.050.5550.140.4450.050.495-0.170.4950.060.495-0.051.0960.016000.5050.050.4950.070.050.06-0.050.06</v>
      </c>
      <c r="C73" s="118" t="n">
        <v>39022</v>
      </c>
      <c r="D73" s="48" t="n">
        <f aca="false">ALGO_TENN!E86</f>
        <v>0.555</v>
      </c>
      <c r="E73" s="119" t="n">
        <f aca="false">ALGO_TENN!F86</f>
        <v>0.05</v>
      </c>
      <c r="F73" s="119" t="n">
        <f aca="false">ALGO_TENN!H86</f>
        <v>0.555</v>
      </c>
      <c r="G73" s="119" t="n">
        <f aca="false">ALGO_TENN!I86</f>
        <v>0.14</v>
      </c>
      <c r="H73" s="119" t="n">
        <f aca="false">ALGO_TENN!K86</f>
        <v>0.875</v>
      </c>
      <c r="I73" s="119" t="n">
        <f aca="false">ALGO_TENN!L86</f>
        <v>0.05</v>
      </c>
      <c r="J73" s="119" t="n">
        <f aca="false">ALGO_TENN!N86</f>
        <v>0.555</v>
      </c>
      <c r="K73" s="119" t="n">
        <f aca="false">ALGO_TENN!O86</f>
        <v>0.14</v>
      </c>
      <c r="L73" s="119" t="n">
        <f aca="false">TETCO_TRANSCO!E86</f>
        <v>0.445</v>
      </c>
      <c r="M73" s="119" t="n">
        <f aca="false">TETCO_TRANSCO!F86</f>
        <v>0.05</v>
      </c>
      <c r="N73" s="119" t="n">
        <f aca="false">TETCO_TRANSCO!H86</f>
        <v>0.495</v>
      </c>
      <c r="O73" s="119" t="n">
        <f aca="false">TETCO_TRANSCO!I86</f>
        <v>-0.17</v>
      </c>
      <c r="P73" s="119" t="n">
        <f aca="false">TETCO_TRANSCO!K86</f>
        <v>0.495</v>
      </c>
      <c r="Q73" s="119" t="n">
        <f aca="false">TETCO_TRANSCO!L86</f>
        <v>0.06</v>
      </c>
      <c r="R73" s="119" t="n">
        <f aca="false">TETCO_TRANSCO!N86</f>
        <v>0.495</v>
      </c>
      <c r="S73" s="119" t="n">
        <f aca="false">TETCO_TRANSCO!O86</f>
        <v>-0.05</v>
      </c>
      <c r="T73" s="119" t="n">
        <f aca="false">IROQ!E86</f>
        <v>1.096</v>
      </c>
      <c r="U73" s="119" t="n">
        <f aca="false">IROQ!F86</f>
        <v>0.016</v>
      </c>
      <c r="V73" s="119" t="n">
        <f aca="false">IROQ!H86</f>
        <v>0</v>
      </c>
      <c r="W73" s="119" t="n">
        <f aca="false">IROQ!I86</f>
        <v>0</v>
      </c>
      <c r="X73" s="119" t="n">
        <f aca="false">IROQ!L86</f>
        <v>0.505</v>
      </c>
      <c r="Y73" s="119" t="n">
        <f aca="false">IROQ!M86</f>
        <v>0.05</v>
      </c>
      <c r="Z73" s="119" t="n">
        <f aca="false">IROQ!O86</f>
        <v>0.495</v>
      </c>
      <c r="AA73" s="119" t="n">
        <f aca="false">IROQ!P86</f>
        <v>0.07</v>
      </c>
      <c r="AB73" s="120" t="n">
        <f aca="false">M73</f>
        <v>0.05</v>
      </c>
      <c r="AC73" s="120" t="n">
        <f aca="false">Q73</f>
        <v>0.06</v>
      </c>
      <c r="AD73" s="121" t="n">
        <f aca="false">S73</f>
        <v>-0.05</v>
      </c>
      <c r="AE73" s="121" t="n">
        <f aca="false">Q73</f>
        <v>0.06</v>
      </c>
    </row>
    <row r="74" customFormat="false" ht="12.75" hidden="false" customHeight="false" outlineLevel="0" collapsed="false">
      <c r="A74" s="0" t="n">
        <v>0.622894584295191</v>
      </c>
      <c r="B74" s="0" t="str">
        <f aca="false">(D74&amp;E74&amp;F74&amp;G74&amp;H74&amp;I74&amp;J74&amp;K74&amp;L74&amp;M74&amp;N74&amp;O74&amp;P74&amp;Q74&amp;R74&amp;S74&amp;T74&amp;U74&amp;V74&amp;W74&amp;X74&amp;Y74&amp;Z74&amp;AA74&amp;AB74&amp;AC74&amp;AD74&amp;AE74)</f>
        <v>0.910.050.910.291.230.050.910.290.730.050.98-0.130.980.160.98-0.051.0960.018000.840.050.830.070.050.16-0.050.16</v>
      </c>
      <c r="C74" s="118" t="n">
        <v>39052</v>
      </c>
      <c r="D74" s="41" t="n">
        <f aca="false">ALGO_TENN!E87</f>
        <v>0.91</v>
      </c>
      <c r="E74" s="119" t="n">
        <f aca="false">ALGO_TENN!F87</f>
        <v>0.05</v>
      </c>
      <c r="F74" s="119" t="n">
        <f aca="false">ALGO_TENN!H87</f>
        <v>0.91</v>
      </c>
      <c r="G74" s="119" t="n">
        <f aca="false">ALGO_TENN!I87</f>
        <v>0.29</v>
      </c>
      <c r="H74" s="119" t="n">
        <f aca="false">ALGO_TENN!K87</f>
        <v>1.23</v>
      </c>
      <c r="I74" s="119" t="n">
        <f aca="false">ALGO_TENN!L87</f>
        <v>0.05</v>
      </c>
      <c r="J74" s="119" t="n">
        <f aca="false">ALGO_TENN!N87</f>
        <v>0.91</v>
      </c>
      <c r="K74" s="119" t="n">
        <f aca="false">ALGO_TENN!O87</f>
        <v>0.29</v>
      </c>
      <c r="L74" s="119" t="n">
        <f aca="false">TETCO_TRANSCO!E87</f>
        <v>0.73</v>
      </c>
      <c r="M74" s="119" t="n">
        <f aca="false">TETCO_TRANSCO!F87</f>
        <v>0.05</v>
      </c>
      <c r="N74" s="119" t="n">
        <f aca="false">TETCO_TRANSCO!H87</f>
        <v>0.98</v>
      </c>
      <c r="O74" s="119" t="n">
        <f aca="false">TETCO_TRANSCO!I87</f>
        <v>-0.13</v>
      </c>
      <c r="P74" s="119" t="n">
        <f aca="false">TETCO_TRANSCO!K87</f>
        <v>0.98</v>
      </c>
      <c r="Q74" s="119" t="n">
        <f aca="false">TETCO_TRANSCO!L87</f>
        <v>0.16</v>
      </c>
      <c r="R74" s="119" t="n">
        <f aca="false">TETCO_TRANSCO!N87</f>
        <v>0.98</v>
      </c>
      <c r="S74" s="119" t="n">
        <f aca="false">TETCO_TRANSCO!O87</f>
        <v>-0.05</v>
      </c>
      <c r="T74" s="119" t="n">
        <f aca="false">IROQ!E87</f>
        <v>1.096</v>
      </c>
      <c r="U74" s="119" t="n">
        <f aca="false">IROQ!F87</f>
        <v>0.018</v>
      </c>
      <c r="V74" s="119" t="n">
        <f aca="false">IROQ!H87</f>
        <v>0</v>
      </c>
      <c r="W74" s="119" t="n">
        <f aca="false">IROQ!I87</f>
        <v>0</v>
      </c>
      <c r="X74" s="119" t="n">
        <f aca="false">IROQ!L87</f>
        <v>0.84</v>
      </c>
      <c r="Y74" s="119" t="n">
        <f aca="false">IROQ!M87</f>
        <v>0.05</v>
      </c>
      <c r="Z74" s="119" t="n">
        <f aca="false">IROQ!O87</f>
        <v>0.83</v>
      </c>
      <c r="AA74" s="119" t="n">
        <f aca="false">IROQ!P87</f>
        <v>0.07</v>
      </c>
      <c r="AB74" s="120" t="n">
        <f aca="false">M74</f>
        <v>0.05</v>
      </c>
      <c r="AC74" s="120" t="n">
        <f aca="false">Q74</f>
        <v>0.16</v>
      </c>
      <c r="AD74" s="121" t="n">
        <f aca="false">S74</f>
        <v>-0.05</v>
      </c>
      <c r="AE74" s="121" t="n">
        <f aca="false">Q74</f>
        <v>0.16</v>
      </c>
    </row>
    <row r="75" customFormat="false" ht="12.75" hidden="false" customHeight="false" outlineLevel="0" collapsed="false">
      <c r="A75" s="0" t="n">
        <v>0.618954022500906</v>
      </c>
      <c r="B75" s="0" t="str">
        <f aca="false">(D75&amp;E75&amp;F75&amp;G75&amp;H75&amp;I75&amp;J75&amp;K75&amp;L75&amp;M75&amp;N75&amp;O75&amp;P75&amp;Q75&amp;R75&amp;S75&amp;T75&amp;U75&amp;V75&amp;W75&amp;X75&amp;Y75&amp;Z75&amp;AA75&amp;AB75&amp;AC75&amp;AD75&amp;AE75)</f>
        <v>1.2150.051.2150.321.5350.051.2150.321.020.051.6-0.251.60.341.6-0.21.0960.018001.1350.051.1250.070.050.34-0.20.34</v>
      </c>
      <c r="C75" s="118" t="n">
        <v>39083</v>
      </c>
      <c r="D75" s="41" t="n">
        <f aca="false">ALGO_TENN!E88</f>
        <v>1.215</v>
      </c>
      <c r="E75" s="119" t="n">
        <f aca="false">ALGO_TENN!F88</f>
        <v>0.05</v>
      </c>
      <c r="F75" s="119" t="n">
        <f aca="false">ALGO_TENN!H88</f>
        <v>1.215</v>
      </c>
      <c r="G75" s="119" t="n">
        <f aca="false">ALGO_TENN!I88</f>
        <v>0.32</v>
      </c>
      <c r="H75" s="119" t="n">
        <f aca="false">ALGO_TENN!K88</f>
        <v>1.535</v>
      </c>
      <c r="I75" s="119" t="n">
        <f aca="false">ALGO_TENN!L88</f>
        <v>0.05</v>
      </c>
      <c r="J75" s="119" t="n">
        <f aca="false">ALGO_TENN!N88</f>
        <v>1.215</v>
      </c>
      <c r="K75" s="119" t="n">
        <f aca="false">ALGO_TENN!O88</f>
        <v>0.32</v>
      </c>
      <c r="L75" s="119" t="n">
        <f aca="false">TETCO_TRANSCO!E88</f>
        <v>1.02</v>
      </c>
      <c r="M75" s="119" t="n">
        <f aca="false">TETCO_TRANSCO!F88</f>
        <v>0.05</v>
      </c>
      <c r="N75" s="119" t="n">
        <f aca="false">TETCO_TRANSCO!H88</f>
        <v>1.6</v>
      </c>
      <c r="O75" s="119" t="n">
        <f aca="false">TETCO_TRANSCO!I88</f>
        <v>-0.25</v>
      </c>
      <c r="P75" s="119" t="n">
        <f aca="false">TETCO_TRANSCO!K88</f>
        <v>1.6</v>
      </c>
      <c r="Q75" s="119" t="n">
        <f aca="false">TETCO_TRANSCO!L88</f>
        <v>0.34</v>
      </c>
      <c r="R75" s="119" t="n">
        <f aca="false">TETCO_TRANSCO!N88</f>
        <v>1.6</v>
      </c>
      <c r="S75" s="119" t="n">
        <f aca="false">TETCO_TRANSCO!O88</f>
        <v>-0.2</v>
      </c>
      <c r="T75" s="119" t="n">
        <f aca="false">IROQ!E88</f>
        <v>1.096</v>
      </c>
      <c r="U75" s="119" t="n">
        <f aca="false">IROQ!F88</f>
        <v>0.018</v>
      </c>
      <c r="V75" s="119" t="n">
        <f aca="false">IROQ!H88</f>
        <v>0</v>
      </c>
      <c r="W75" s="119" t="n">
        <f aca="false">IROQ!I88</f>
        <v>0</v>
      </c>
      <c r="X75" s="119" t="n">
        <f aca="false">IROQ!L88</f>
        <v>1.135</v>
      </c>
      <c r="Y75" s="119" t="n">
        <f aca="false">IROQ!M88</f>
        <v>0.05</v>
      </c>
      <c r="Z75" s="119" t="n">
        <f aca="false">IROQ!O88</f>
        <v>1.125</v>
      </c>
      <c r="AA75" s="119" t="n">
        <f aca="false">IROQ!P88</f>
        <v>0.07</v>
      </c>
      <c r="AB75" s="120" t="n">
        <f aca="false">M75</f>
        <v>0.05</v>
      </c>
      <c r="AC75" s="120" t="n">
        <f aca="false">Q75</f>
        <v>0.34</v>
      </c>
      <c r="AD75" s="121" t="n">
        <f aca="false">S75</f>
        <v>-0.2</v>
      </c>
      <c r="AE75" s="121" t="n">
        <f aca="false">Q75</f>
        <v>0.34</v>
      </c>
    </row>
    <row r="76" customFormat="false" ht="12.75" hidden="false" customHeight="false" outlineLevel="0" collapsed="false">
      <c r="A76" s="0" t="n">
        <v>0.615035816857615</v>
      </c>
      <c r="B76" s="0" t="str">
        <f aca="false">(D76&amp;E76&amp;F76&amp;G76&amp;H76&amp;I76&amp;J76&amp;K76&amp;L76&amp;M76&amp;N76&amp;O76&amp;P76&amp;Q76&amp;R76&amp;S76&amp;T76&amp;U76&amp;V76&amp;W76&amp;X76&amp;Y76&amp;Z76&amp;AA76&amp;AB76&amp;AC76&amp;AD76&amp;AE76)</f>
        <v>1.2150.051.2150.321.5350.051.2150.321.010.051.6-0.281.60.341.6-0.21.0860.018001.1350.051.1250.070.050.34-0.20.34</v>
      </c>
      <c r="C76" s="118" t="n">
        <v>39114</v>
      </c>
      <c r="D76" s="41" t="n">
        <f aca="false">ALGO_TENN!E89</f>
        <v>1.215</v>
      </c>
      <c r="E76" s="119" t="n">
        <f aca="false">ALGO_TENN!F89</f>
        <v>0.05</v>
      </c>
      <c r="F76" s="119" t="n">
        <f aca="false">ALGO_TENN!H89</f>
        <v>1.215</v>
      </c>
      <c r="G76" s="119" t="n">
        <f aca="false">ALGO_TENN!I89</f>
        <v>0.32</v>
      </c>
      <c r="H76" s="119" t="n">
        <f aca="false">ALGO_TENN!K89</f>
        <v>1.535</v>
      </c>
      <c r="I76" s="119" t="n">
        <f aca="false">ALGO_TENN!L89</f>
        <v>0.05</v>
      </c>
      <c r="J76" s="119" t="n">
        <f aca="false">ALGO_TENN!N89</f>
        <v>1.215</v>
      </c>
      <c r="K76" s="119" t="n">
        <f aca="false">ALGO_TENN!O89</f>
        <v>0.32</v>
      </c>
      <c r="L76" s="119" t="n">
        <f aca="false">TETCO_TRANSCO!E89</f>
        <v>1.01</v>
      </c>
      <c r="M76" s="119" t="n">
        <f aca="false">TETCO_TRANSCO!F89</f>
        <v>0.05</v>
      </c>
      <c r="N76" s="119" t="n">
        <f aca="false">TETCO_TRANSCO!H89</f>
        <v>1.6</v>
      </c>
      <c r="O76" s="119" t="n">
        <f aca="false">TETCO_TRANSCO!I89</f>
        <v>-0.28</v>
      </c>
      <c r="P76" s="119" t="n">
        <f aca="false">TETCO_TRANSCO!K89</f>
        <v>1.6</v>
      </c>
      <c r="Q76" s="119" t="n">
        <f aca="false">TETCO_TRANSCO!L89</f>
        <v>0.34</v>
      </c>
      <c r="R76" s="119" t="n">
        <f aca="false">TETCO_TRANSCO!N89</f>
        <v>1.6</v>
      </c>
      <c r="S76" s="119" t="n">
        <f aca="false">TETCO_TRANSCO!O89</f>
        <v>-0.2</v>
      </c>
      <c r="T76" s="119" t="n">
        <f aca="false">IROQ!E89</f>
        <v>1.086</v>
      </c>
      <c r="U76" s="119" t="n">
        <f aca="false">IROQ!F89</f>
        <v>0.018</v>
      </c>
      <c r="V76" s="119" t="n">
        <f aca="false">IROQ!H89</f>
        <v>0</v>
      </c>
      <c r="W76" s="119" t="n">
        <f aca="false">IROQ!I89</f>
        <v>0</v>
      </c>
      <c r="X76" s="119" t="n">
        <f aca="false">IROQ!L89</f>
        <v>1.135</v>
      </c>
      <c r="Y76" s="119" t="n">
        <f aca="false">IROQ!M89</f>
        <v>0.05</v>
      </c>
      <c r="Z76" s="119" t="n">
        <f aca="false">IROQ!O89</f>
        <v>1.125</v>
      </c>
      <c r="AA76" s="119" t="n">
        <f aca="false">IROQ!P89</f>
        <v>0.07</v>
      </c>
      <c r="AB76" s="120" t="n">
        <f aca="false">M76</f>
        <v>0.05</v>
      </c>
      <c r="AC76" s="120" t="n">
        <f aca="false">Q76</f>
        <v>0.34</v>
      </c>
      <c r="AD76" s="121" t="n">
        <f aca="false">S76</f>
        <v>-0.2</v>
      </c>
      <c r="AE76" s="121" t="n">
        <f aca="false">Q76</f>
        <v>0.34</v>
      </c>
    </row>
    <row r="77" customFormat="false" ht="12.75" hidden="false" customHeight="false" outlineLevel="0" collapsed="false">
      <c r="A77" s="0" t="n">
        <v>0.611515917486834</v>
      </c>
      <c r="B77" s="0" t="str">
        <f aca="false">(D77&amp;E77&amp;F77&amp;G77&amp;H77&amp;I77&amp;J77&amp;K77&amp;L77&amp;M77&amp;N77&amp;O77&amp;P77&amp;Q77&amp;R77&amp;S77&amp;T77&amp;U77&amp;V77&amp;W77&amp;X77&amp;Y77&amp;Z77&amp;AA77&amp;AB77&amp;AC77&amp;AD77&amp;AE77)</f>
        <v>0.6550.050.6550.150.9750.050.6550.150.5450.050.565-0.170.5650.10.565-0.051.0860.018000.6050.050.5950.070.050.1-0.050.1</v>
      </c>
      <c r="C77" s="118" t="n">
        <v>39142</v>
      </c>
      <c r="D77" s="41" t="n">
        <f aca="false">ALGO_TENN!E90</f>
        <v>0.655</v>
      </c>
      <c r="E77" s="119" t="n">
        <f aca="false">ALGO_TENN!F90</f>
        <v>0.05</v>
      </c>
      <c r="F77" s="119" t="n">
        <f aca="false">ALGO_TENN!H90</f>
        <v>0.655</v>
      </c>
      <c r="G77" s="119" t="n">
        <f aca="false">ALGO_TENN!I90</f>
        <v>0.15</v>
      </c>
      <c r="H77" s="119" t="n">
        <f aca="false">ALGO_TENN!K90</f>
        <v>0.975</v>
      </c>
      <c r="I77" s="119" t="n">
        <f aca="false">ALGO_TENN!L90</f>
        <v>0.05</v>
      </c>
      <c r="J77" s="119" t="n">
        <f aca="false">ALGO_TENN!N90</f>
        <v>0.655</v>
      </c>
      <c r="K77" s="119" t="n">
        <f aca="false">ALGO_TENN!O90</f>
        <v>0.15</v>
      </c>
      <c r="L77" s="119" t="n">
        <f aca="false">TETCO_TRANSCO!E90</f>
        <v>0.545</v>
      </c>
      <c r="M77" s="119" t="n">
        <f aca="false">TETCO_TRANSCO!F90</f>
        <v>0.05</v>
      </c>
      <c r="N77" s="119" t="n">
        <f aca="false">TETCO_TRANSCO!H90</f>
        <v>0.565</v>
      </c>
      <c r="O77" s="119" t="n">
        <f aca="false">TETCO_TRANSCO!I90</f>
        <v>-0.17</v>
      </c>
      <c r="P77" s="119" t="n">
        <f aca="false">TETCO_TRANSCO!K90</f>
        <v>0.565</v>
      </c>
      <c r="Q77" s="119" t="n">
        <f aca="false">TETCO_TRANSCO!L90</f>
        <v>0.1</v>
      </c>
      <c r="R77" s="119" t="n">
        <f aca="false">TETCO_TRANSCO!N90</f>
        <v>0.565</v>
      </c>
      <c r="S77" s="119" t="n">
        <f aca="false">TETCO_TRANSCO!O90</f>
        <v>-0.05</v>
      </c>
      <c r="T77" s="119" t="n">
        <f aca="false">IROQ!E90</f>
        <v>1.086</v>
      </c>
      <c r="U77" s="119" t="n">
        <f aca="false">IROQ!F90</f>
        <v>0.018</v>
      </c>
      <c r="V77" s="119" t="n">
        <f aca="false">IROQ!H90</f>
        <v>0</v>
      </c>
      <c r="W77" s="119" t="n">
        <f aca="false">IROQ!I90</f>
        <v>0</v>
      </c>
      <c r="X77" s="119" t="n">
        <f aca="false">IROQ!L90</f>
        <v>0.605</v>
      </c>
      <c r="Y77" s="119" t="n">
        <f aca="false">IROQ!M90</f>
        <v>0.05</v>
      </c>
      <c r="Z77" s="119" t="n">
        <f aca="false">IROQ!O90</f>
        <v>0.595</v>
      </c>
      <c r="AA77" s="119" t="n">
        <f aca="false">IROQ!P90</f>
        <v>0.07</v>
      </c>
      <c r="AB77" s="120" t="n">
        <f aca="false">M77</f>
        <v>0.05</v>
      </c>
      <c r="AC77" s="120" t="n">
        <f aca="false">Q77</f>
        <v>0.1</v>
      </c>
      <c r="AD77" s="121" t="n">
        <f aca="false">S77</f>
        <v>-0.05</v>
      </c>
      <c r="AE77" s="121" t="n">
        <f aca="false">Q77</f>
        <v>0.1</v>
      </c>
    </row>
    <row r="78" customFormat="false" ht="12.75" hidden="false" customHeight="false" outlineLevel="0" collapsed="false">
      <c r="A78" s="0" t="n">
        <v>0.607639960401286</v>
      </c>
      <c r="B78" s="0" t="str">
        <f aca="false">(D78&amp;E78&amp;F78&amp;G78&amp;H78&amp;I78&amp;J78&amp;K78&amp;L78&amp;M78&amp;N78&amp;O78&amp;P78&amp;Q78&amp;R78&amp;S78&amp;T78&amp;U78&amp;V78&amp;W78&amp;X78&amp;Y78&amp;Z78&amp;AA78&amp;AB78&amp;AC78&amp;AD78&amp;AE78)</f>
        <v>0.4350.020.4350.050.4350.020.4350.050.3100.35-0.0850.350.020.35-0.0450.2980.018000.4350.020.4250.0400.02-0.0450.02</v>
      </c>
      <c r="C78" s="118" t="n">
        <v>39173</v>
      </c>
      <c r="D78" s="48" t="n">
        <f aca="false">ALGO_TENN!E91</f>
        <v>0.435</v>
      </c>
      <c r="E78" s="119" t="n">
        <f aca="false">ALGO_TENN!F91</f>
        <v>0.02</v>
      </c>
      <c r="F78" s="119" t="n">
        <f aca="false">ALGO_TENN!H91</f>
        <v>0.435</v>
      </c>
      <c r="G78" s="119" t="n">
        <f aca="false">ALGO_TENN!I91</f>
        <v>0.05</v>
      </c>
      <c r="H78" s="119" t="n">
        <f aca="false">ALGO_TENN!K91</f>
        <v>0.435</v>
      </c>
      <c r="I78" s="119" t="n">
        <f aca="false">ALGO_TENN!L91</f>
        <v>0.02</v>
      </c>
      <c r="J78" s="119" t="n">
        <f aca="false">ALGO_TENN!N91</f>
        <v>0.435</v>
      </c>
      <c r="K78" s="119" t="n">
        <f aca="false">ALGO_TENN!O91</f>
        <v>0.05</v>
      </c>
      <c r="L78" s="119" t="n">
        <f aca="false">TETCO_TRANSCO!E91</f>
        <v>0.31</v>
      </c>
      <c r="M78" s="119" t="n">
        <f aca="false">TETCO_TRANSCO!F91</f>
        <v>0</v>
      </c>
      <c r="N78" s="119" t="n">
        <f aca="false">TETCO_TRANSCO!H91</f>
        <v>0.35</v>
      </c>
      <c r="O78" s="119" t="n">
        <f aca="false">TETCO_TRANSCO!I91</f>
        <v>-0.085</v>
      </c>
      <c r="P78" s="119" t="n">
        <f aca="false">TETCO_TRANSCO!K91</f>
        <v>0.35</v>
      </c>
      <c r="Q78" s="119" t="n">
        <f aca="false">TETCO_TRANSCO!L91</f>
        <v>0.02</v>
      </c>
      <c r="R78" s="119" t="n">
        <f aca="false">TETCO_TRANSCO!N91</f>
        <v>0.35</v>
      </c>
      <c r="S78" s="119" t="n">
        <f aca="false">TETCO_TRANSCO!O91</f>
        <v>-0.045</v>
      </c>
      <c r="T78" s="119" t="n">
        <f aca="false">IROQ!E91</f>
        <v>0.298</v>
      </c>
      <c r="U78" s="119" t="n">
        <f aca="false">IROQ!F91</f>
        <v>0.018</v>
      </c>
      <c r="V78" s="119" t="n">
        <f aca="false">IROQ!H91</f>
        <v>0</v>
      </c>
      <c r="W78" s="119" t="n">
        <f aca="false">IROQ!I91</f>
        <v>0</v>
      </c>
      <c r="X78" s="119" t="n">
        <f aca="false">IROQ!L91</f>
        <v>0.435</v>
      </c>
      <c r="Y78" s="119" t="n">
        <f aca="false">IROQ!M91</f>
        <v>0.02</v>
      </c>
      <c r="Z78" s="119" t="n">
        <f aca="false">IROQ!O91</f>
        <v>0.425</v>
      </c>
      <c r="AA78" s="119" t="n">
        <f aca="false">IROQ!P91</f>
        <v>0.04</v>
      </c>
      <c r="AB78" s="120" t="n">
        <f aca="false">M78</f>
        <v>0</v>
      </c>
      <c r="AC78" s="120" t="n">
        <f aca="false">Q78</f>
        <v>0.02</v>
      </c>
      <c r="AD78" s="121" t="n">
        <f aca="false">S78</f>
        <v>-0.045</v>
      </c>
      <c r="AE78" s="121" t="n">
        <f aca="false">Q78</f>
        <v>0.02</v>
      </c>
    </row>
    <row r="79" customFormat="false" ht="12.75" hidden="false" customHeight="false" outlineLevel="0" collapsed="false">
      <c r="A79" s="0" t="n">
        <v>0.603910021652075</v>
      </c>
      <c r="B79" s="0" t="str">
        <f aca="false">(D79&amp;E79&amp;F79&amp;G79&amp;H79&amp;I79&amp;J79&amp;K79&amp;L79&amp;M79&amp;N79&amp;O79&amp;P79&amp;Q79&amp;R79&amp;S79&amp;T79&amp;U79&amp;V79&amp;W79&amp;X79&amp;Y79&amp;Z79&amp;AA79&amp;AB79&amp;AC79&amp;AD79&amp;AE79)</f>
        <v>0.3850.020.3850.050.3850.020.3850.050.2900.3-0.0650.30.020.3-0.0350.2980.018000.3850.020.3750.0400.02-0.0350.02</v>
      </c>
      <c r="C79" s="118" t="n">
        <v>39203</v>
      </c>
      <c r="D79" s="41" t="n">
        <f aca="false">ALGO_TENN!E92</f>
        <v>0.385</v>
      </c>
      <c r="E79" s="119" t="n">
        <f aca="false">ALGO_TENN!F92</f>
        <v>0.02</v>
      </c>
      <c r="F79" s="119" t="n">
        <f aca="false">ALGO_TENN!H92</f>
        <v>0.385</v>
      </c>
      <c r="G79" s="119" t="n">
        <f aca="false">ALGO_TENN!I92</f>
        <v>0.05</v>
      </c>
      <c r="H79" s="119" t="n">
        <f aca="false">ALGO_TENN!K92</f>
        <v>0.385</v>
      </c>
      <c r="I79" s="119" t="n">
        <f aca="false">ALGO_TENN!L92</f>
        <v>0.02</v>
      </c>
      <c r="J79" s="119" t="n">
        <f aca="false">ALGO_TENN!N92</f>
        <v>0.385</v>
      </c>
      <c r="K79" s="119" t="n">
        <f aca="false">ALGO_TENN!O92</f>
        <v>0.05</v>
      </c>
      <c r="L79" s="119" t="n">
        <f aca="false">TETCO_TRANSCO!E92</f>
        <v>0.29</v>
      </c>
      <c r="M79" s="119" t="n">
        <f aca="false">TETCO_TRANSCO!F92</f>
        <v>0</v>
      </c>
      <c r="N79" s="119" t="n">
        <f aca="false">TETCO_TRANSCO!H92</f>
        <v>0.3</v>
      </c>
      <c r="O79" s="119" t="n">
        <f aca="false">TETCO_TRANSCO!I92</f>
        <v>-0.065</v>
      </c>
      <c r="P79" s="119" t="n">
        <f aca="false">TETCO_TRANSCO!K92</f>
        <v>0.3</v>
      </c>
      <c r="Q79" s="119" t="n">
        <f aca="false">TETCO_TRANSCO!L92</f>
        <v>0.02</v>
      </c>
      <c r="R79" s="119" t="n">
        <f aca="false">TETCO_TRANSCO!N92</f>
        <v>0.3</v>
      </c>
      <c r="S79" s="119" t="n">
        <f aca="false">TETCO_TRANSCO!O92</f>
        <v>-0.035</v>
      </c>
      <c r="T79" s="119" t="n">
        <f aca="false">IROQ!E92</f>
        <v>0.298</v>
      </c>
      <c r="U79" s="119" t="n">
        <f aca="false">IROQ!F92</f>
        <v>0.018</v>
      </c>
      <c r="V79" s="119" t="n">
        <f aca="false">IROQ!H92</f>
        <v>0</v>
      </c>
      <c r="W79" s="119" t="n">
        <f aca="false">IROQ!I92</f>
        <v>0</v>
      </c>
      <c r="X79" s="119" t="n">
        <f aca="false">IROQ!L92</f>
        <v>0.385</v>
      </c>
      <c r="Y79" s="119" t="n">
        <f aca="false">IROQ!M92</f>
        <v>0.02</v>
      </c>
      <c r="Z79" s="119" t="n">
        <f aca="false">IROQ!O92</f>
        <v>0.375</v>
      </c>
      <c r="AA79" s="119" t="n">
        <f aca="false">IROQ!P92</f>
        <v>0.04</v>
      </c>
      <c r="AB79" s="120" t="n">
        <f aca="false">M79</f>
        <v>0</v>
      </c>
      <c r="AC79" s="120" t="n">
        <f aca="false">Q79</f>
        <v>0.02</v>
      </c>
      <c r="AD79" s="121" t="n">
        <f aca="false">S79</f>
        <v>-0.035</v>
      </c>
      <c r="AE79" s="121" t="n">
        <f aca="false">Q79</f>
        <v>0.02</v>
      </c>
    </row>
    <row r="80" customFormat="false" ht="12.75" hidden="false" customHeight="false" outlineLevel="0" collapsed="false">
      <c r="A80" s="0" t="n">
        <v>0.600077333911296</v>
      </c>
      <c r="B80" s="0" t="str">
        <f aca="false">(D80&amp;E80&amp;F80&amp;G80&amp;H80&amp;I80&amp;J80&amp;K80&amp;L80&amp;M80&amp;N80&amp;O80&amp;P80&amp;Q80&amp;R80&amp;S80&amp;T80&amp;U80&amp;V80&amp;W80&amp;X80&amp;Y80&amp;Z80&amp;AA80&amp;AB80&amp;AC80&amp;AD80&amp;AE80)</f>
        <v>0.3850.020.3850.060.3850.020.3850.060.3-0.00250.34-0.0550.340.020.34-0.0350.2980.018000.3850.020.3750.04-0.00250.02-0.0350.02</v>
      </c>
      <c r="C80" s="118" t="n">
        <v>39234</v>
      </c>
      <c r="D80" s="41" t="n">
        <f aca="false">ALGO_TENN!E93</f>
        <v>0.385</v>
      </c>
      <c r="E80" s="119" t="n">
        <f aca="false">ALGO_TENN!F93</f>
        <v>0.02</v>
      </c>
      <c r="F80" s="119" t="n">
        <f aca="false">ALGO_TENN!H93</f>
        <v>0.385</v>
      </c>
      <c r="G80" s="119" t="n">
        <f aca="false">ALGO_TENN!I93</f>
        <v>0.06</v>
      </c>
      <c r="H80" s="119" t="n">
        <f aca="false">ALGO_TENN!K93</f>
        <v>0.385</v>
      </c>
      <c r="I80" s="119" t="n">
        <f aca="false">ALGO_TENN!L93</f>
        <v>0.02</v>
      </c>
      <c r="J80" s="119" t="n">
        <f aca="false">ALGO_TENN!N93</f>
        <v>0.385</v>
      </c>
      <c r="K80" s="119" t="n">
        <f aca="false">ALGO_TENN!O93</f>
        <v>0.06</v>
      </c>
      <c r="L80" s="119" t="n">
        <f aca="false">TETCO_TRANSCO!E93</f>
        <v>0.3</v>
      </c>
      <c r="M80" s="119" t="n">
        <f aca="false">TETCO_TRANSCO!F93</f>
        <v>-0.0025</v>
      </c>
      <c r="N80" s="119" t="n">
        <f aca="false">TETCO_TRANSCO!H93</f>
        <v>0.34</v>
      </c>
      <c r="O80" s="119" t="n">
        <f aca="false">TETCO_TRANSCO!I93</f>
        <v>-0.055</v>
      </c>
      <c r="P80" s="119" t="n">
        <f aca="false">TETCO_TRANSCO!K93</f>
        <v>0.34</v>
      </c>
      <c r="Q80" s="119" t="n">
        <f aca="false">TETCO_TRANSCO!L93</f>
        <v>0.02</v>
      </c>
      <c r="R80" s="119" t="n">
        <f aca="false">TETCO_TRANSCO!N93</f>
        <v>0.34</v>
      </c>
      <c r="S80" s="119" t="n">
        <f aca="false">TETCO_TRANSCO!O93</f>
        <v>-0.035</v>
      </c>
      <c r="T80" s="119" t="n">
        <f aca="false">IROQ!E93</f>
        <v>0.298</v>
      </c>
      <c r="U80" s="119" t="n">
        <f aca="false">IROQ!F93</f>
        <v>0.018</v>
      </c>
      <c r="V80" s="119" t="n">
        <f aca="false">IROQ!H93</f>
        <v>0</v>
      </c>
      <c r="W80" s="119" t="n">
        <f aca="false">IROQ!I93</f>
        <v>0</v>
      </c>
      <c r="X80" s="119" t="n">
        <f aca="false">IROQ!L93</f>
        <v>0.385</v>
      </c>
      <c r="Y80" s="119" t="n">
        <f aca="false">IROQ!M93</f>
        <v>0.02</v>
      </c>
      <c r="Z80" s="119" t="n">
        <f aca="false">IROQ!O93</f>
        <v>0.375</v>
      </c>
      <c r="AA80" s="119" t="n">
        <f aca="false">IROQ!P93</f>
        <v>0.04</v>
      </c>
      <c r="AB80" s="120" t="n">
        <f aca="false">M80</f>
        <v>-0.0025</v>
      </c>
      <c r="AC80" s="120" t="n">
        <f aca="false">Q80</f>
        <v>0.02</v>
      </c>
      <c r="AD80" s="121" t="n">
        <f aca="false">S80</f>
        <v>-0.035</v>
      </c>
      <c r="AE80" s="121" t="n">
        <f aca="false">Q80</f>
        <v>0.02</v>
      </c>
    </row>
    <row r="81" customFormat="false" ht="12.75" hidden="false" customHeight="false" outlineLevel="0" collapsed="false">
      <c r="A81" s="0" t="n">
        <v>0.596523816559782</v>
      </c>
      <c r="B81" s="0" t="str">
        <f aca="false">(D81&amp;E81&amp;F81&amp;G81&amp;H81&amp;I81&amp;J81&amp;K81&amp;L81&amp;M81&amp;N81&amp;O81&amp;P81&amp;Q81&amp;R81&amp;S81&amp;T81&amp;U81&amp;V81&amp;W81&amp;X81&amp;Y81&amp;Z81&amp;AA81&amp;AB81&amp;AC81&amp;AD81&amp;AE81)</f>
        <v>0.39750.020.39750.070.39750.020.39750.070.315-0.00250.38-0.020.380.020.38-0.020.2980.018000.39750.020.38750.04-0.00250.02-0.020.02</v>
      </c>
      <c r="C81" s="118" t="n">
        <v>39264</v>
      </c>
      <c r="D81" s="41" t="n">
        <f aca="false">ALGO_TENN!E94</f>
        <v>0.3975</v>
      </c>
      <c r="E81" s="119" t="n">
        <f aca="false">ALGO_TENN!F94</f>
        <v>0.02</v>
      </c>
      <c r="F81" s="119" t="n">
        <f aca="false">ALGO_TENN!H94</f>
        <v>0.3975</v>
      </c>
      <c r="G81" s="119" t="n">
        <f aca="false">ALGO_TENN!I94</f>
        <v>0.07</v>
      </c>
      <c r="H81" s="119" t="n">
        <f aca="false">ALGO_TENN!K94</f>
        <v>0.3975</v>
      </c>
      <c r="I81" s="119" t="n">
        <f aca="false">ALGO_TENN!L94</f>
        <v>0.02</v>
      </c>
      <c r="J81" s="119" t="n">
        <f aca="false">ALGO_TENN!N94</f>
        <v>0.3975</v>
      </c>
      <c r="K81" s="119" t="n">
        <f aca="false">ALGO_TENN!O94</f>
        <v>0.07</v>
      </c>
      <c r="L81" s="119" t="n">
        <f aca="false">TETCO_TRANSCO!E94</f>
        <v>0.315</v>
      </c>
      <c r="M81" s="119" t="n">
        <f aca="false">TETCO_TRANSCO!F94</f>
        <v>-0.0025</v>
      </c>
      <c r="N81" s="119" t="n">
        <f aca="false">TETCO_TRANSCO!H94</f>
        <v>0.38</v>
      </c>
      <c r="O81" s="119" t="n">
        <f aca="false">TETCO_TRANSCO!I94</f>
        <v>-0.02</v>
      </c>
      <c r="P81" s="119" t="n">
        <f aca="false">TETCO_TRANSCO!K94</f>
        <v>0.38</v>
      </c>
      <c r="Q81" s="119" t="n">
        <f aca="false">TETCO_TRANSCO!L94</f>
        <v>0.02</v>
      </c>
      <c r="R81" s="119" t="n">
        <f aca="false">TETCO_TRANSCO!N94</f>
        <v>0.38</v>
      </c>
      <c r="S81" s="119" t="n">
        <f aca="false">TETCO_TRANSCO!O94</f>
        <v>-0.02</v>
      </c>
      <c r="T81" s="119" t="n">
        <f aca="false">IROQ!E94</f>
        <v>0.298</v>
      </c>
      <c r="U81" s="119" t="n">
        <f aca="false">IROQ!F94</f>
        <v>0.018</v>
      </c>
      <c r="V81" s="119" t="n">
        <f aca="false">IROQ!H94</f>
        <v>0</v>
      </c>
      <c r="W81" s="119" t="n">
        <f aca="false">IROQ!I94</f>
        <v>0</v>
      </c>
      <c r="X81" s="119" t="n">
        <f aca="false">IROQ!L94</f>
        <v>0.3975</v>
      </c>
      <c r="Y81" s="119" t="n">
        <f aca="false">IROQ!M94</f>
        <v>0.02</v>
      </c>
      <c r="Z81" s="119" t="n">
        <f aca="false">IROQ!O94</f>
        <v>0.3875</v>
      </c>
      <c r="AA81" s="119" t="n">
        <f aca="false">IROQ!P94</f>
        <v>0.04</v>
      </c>
      <c r="AB81" s="120" t="n">
        <f aca="false">M81</f>
        <v>-0.0025</v>
      </c>
      <c r="AC81" s="120" t="n">
        <f aca="false">Q81</f>
        <v>0.02</v>
      </c>
      <c r="AD81" s="121" t="n">
        <f aca="false">S81</f>
        <v>-0.02</v>
      </c>
      <c r="AE81" s="121" t="n">
        <f aca="false">Q81</f>
        <v>0.02</v>
      </c>
    </row>
    <row r="82" customFormat="false" ht="12.75" hidden="false" customHeight="false" outlineLevel="0" collapsed="false">
      <c r="A82" s="0" t="n">
        <v>0.592902793242203</v>
      </c>
      <c r="B82" s="0" t="str">
        <f aca="false">(D82&amp;E82&amp;F82&amp;G82&amp;H82&amp;I82&amp;J82&amp;K82&amp;L82&amp;M82&amp;N82&amp;O82&amp;P82&amp;Q82&amp;R82&amp;S82&amp;T82&amp;U82&amp;V82&amp;W82&amp;X82&amp;Y82&amp;Z82&amp;AA82&amp;AB82&amp;AC82&amp;AD82&amp;AE82)</f>
        <v>0.40.020.40.070.40.020.40.070.315-0.0050.38-0.020.380.0150.38-0.020.2980.018000.40.020.390.04-0.0050.015-0.020.015</v>
      </c>
      <c r="C82" s="118" t="n">
        <v>39295</v>
      </c>
      <c r="D82" s="41" t="n">
        <f aca="false">ALGO_TENN!E95</f>
        <v>0.4</v>
      </c>
      <c r="E82" s="119" t="n">
        <f aca="false">ALGO_TENN!F95</f>
        <v>0.02</v>
      </c>
      <c r="F82" s="119" t="n">
        <f aca="false">ALGO_TENN!H95</f>
        <v>0.4</v>
      </c>
      <c r="G82" s="119" t="n">
        <f aca="false">ALGO_TENN!I95</f>
        <v>0.07</v>
      </c>
      <c r="H82" s="119" t="n">
        <f aca="false">ALGO_TENN!K95</f>
        <v>0.4</v>
      </c>
      <c r="I82" s="119" t="n">
        <f aca="false">ALGO_TENN!L95</f>
        <v>0.02</v>
      </c>
      <c r="J82" s="119" t="n">
        <f aca="false">ALGO_TENN!N95</f>
        <v>0.4</v>
      </c>
      <c r="K82" s="119" t="n">
        <f aca="false">ALGO_TENN!O95</f>
        <v>0.07</v>
      </c>
      <c r="L82" s="119" t="n">
        <f aca="false">TETCO_TRANSCO!E95</f>
        <v>0.315</v>
      </c>
      <c r="M82" s="119" t="n">
        <f aca="false">TETCO_TRANSCO!F95</f>
        <v>-0.005</v>
      </c>
      <c r="N82" s="119" t="n">
        <f aca="false">TETCO_TRANSCO!H95</f>
        <v>0.38</v>
      </c>
      <c r="O82" s="119" t="n">
        <f aca="false">TETCO_TRANSCO!I95</f>
        <v>-0.02</v>
      </c>
      <c r="P82" s="119" t="n">
        <f aca="false">TETCO_TRANSCO!K95</f>
        <v>0.38</v>
      </c>
      <c r="Q82" s="119" t="n">
        <f aca="false">TETCO_TRANSCO!L95</f>
        <v>0.015</v>
      </c>
      <c r="R82" s="119" t="n">
        <f aca="false">TETCO_TRANSCO!N95</f>
        <v>0.38</v>
      </c>
      <c r="S82" s="119" t="n">
        <f aca="false">TETCO_TRANSCO!O95</f>
        <v>-0.02</v>
      </c>
      <c r="T82" s="119" t="n">
        <f aca="false">IROQ!E95</f>
        <v>0.298</v>
      </c>
      <c r="U82" s="119" t="n">
        <f aca="false">IROQ!F95</f>
        <v>0.018</v>
      </c>
      <c r="V82" s="119" t="n">
        <f aca="false">IROQ!H95</f>
        <v>0</v>
      </c>
      <c r="W82" s="119" t="n">
        <f aca="false">IROQ!I95</f>
        <v>0</v>
      </c>
      <c r="X82" s="119" t="n">
        <f aca="false">IROQ!L95</f>
        <v>0.4</v>
      </c>
      <c r="Y82" s="119" t="n">
        <f aca="false">IROQ!M95</f>
        <v>0.02</v>
      </c>
      <c r="Z82" s="119" t="n">
        <f aca="false">IROQ!O95</f>
        <v>0.39</v>
      </c>
      <c r="AA82" s="119" t="n">
        <f aca="false">IROQ!P95</f>
        <v>0.04</v>
      </c>
      <c r="AB82" s="120" t="n">
        <f aca="false">M82</f>
        <v>-0.005</v>
      </c>
      <c r="AC82" s="120" t="n">
        <f aca="false">Q82</f>
        <v>0.015</v>
      </c>
      <c r="AD82" s="121" t="n">
        <f aca="false">S82</f>
        <v>-0.02</v>
      </c>
      <c r="AE82" s="121" t="n">
        <f aca="false">Q82</f>
        <v>0.015</v>
      </c>
    </row>
    <row r="83" customFormat="false" ht="12.75" hidden="false" customHeight="false" outlineLevel="0" collapsed="false">
      <c r="A83" s="0" t="n">
        <v>0.58930524422311</v>
      </c>
      <c r="B83" s="0" t="str">
        <f aca="false">(D83&amp;E83&amp;F83&amp;G83&amp;H83&amp;I83&amp;J83&amp;K83&amp;L83&amp;M83&amp;N83&amp;O83&amp;P83&amp;Q83&amp;R83&amp;S83&amp;T83&amp;U83&amp;V83&amp;W83&amp;X83&amp;Y83&amp;Z83&amp;AA83&amp;AB83&amp;AC83&amp;AD83&amp;AE83)</f>
        <v>0.39750.020.39750.050.39750.020.39750.050.29-0.0050.33-0.040.330.0150.33-0.020.2980.018000.39750.020.38750.04-0.0050.015-0.020.015</v>
      </c>
      <c r="C83" s="118" t="n">
        <v>39326</v>
      </c>
      <c r="D83" s="41" t="n">
        <f aca="false">ALGO_TENN!E96</f>
        <v>0.3975</v>
      </c>
      <c r="E83" s="119" t="n">
        <f aca="false">ALGO_TENN!F96</f>
        <v>0.02</v>
      </c>
      <c r="F83" s="119" t="n">
        <f aca="false">ALGO_TENN!H96</f>
        <v>0.3975</v>
      </c>
      <c r="G83" s="119" t="n">
        <f aca="false">ALGO_TENN!I96</f>
        <v>0.05</v>
      </c>
      <c r="H83" s="119" t="n">
        <f aca="false">ALGO_TENN!K96</f>
        <v>0.3975</v>
      </c>
      <c r="I83" s="119" t="n">
        <f aca="false">ALGO_TENN!L96</f>
        <v>0.02</v>
      </c>
      <c r="J83" s="119" t="n">
        <f aca="false">ALGO_TENN!N96</f>
        <v>0.3975</v>
      </c>
      <c r="K83" s="119" t="n">
        <f aca="false">ALGO_TENN!O96</f>
        <v>0.05</v>
      </c>
      <c r="L83" s="119" t="n">
        <f aca="false">TETCO_TRANSCO!E96</f>
        <v>0.29</v>
      </c>
      <c r="M83" s="119" t="n">
        <f aca="false">TETCO_TRANSCO!F96</f>
        <v>-0.005</v>
      </c>
      <c r="N83" s="119" t="n">
        <f aca="false">TETCO_TRANSCO!H96</f>
        <v>0.33</v>
      </c>
      <c r="O83" s="119" t="n">
        <f aca="false">TETCO_TRANSCO!I96</f>
        <v>-0.04</v>
      </c>
      <c r="P83" s="119" t="n">
        <f aca="false">TETCO_TRANSCO!K96</f>
        <v>0.33</v>
      </c>
      <c r="Q83" s="119" t="n">
        <f aca="false">TETCO_TRANSCO!L96</f>
        <v>0.015</v>
      </c>
      <c r="R83" s="119" t="n">
        <f aca="false">TETCO_TRANSCO!N96</f>
        <v>0.33</v>
      </c>
      <c r="S83" s="119" t="n">
        <f aca="false">TETCO_TRANSCO!O96</f>
        <v>-0.02</v>
      </c>
      <c r="T83" s="119" t="n">
        <f aca="false">IROQ!E96</f>
        <v>0.298</v>
      </c>
      <c r="U83" s="119" t="n">
        <f aca="false">IROQ!F96</f>
        <v>0.018</v>
      </c>
      <c r="V83" s="119" t="n">
        <f aca="false">IROQ!H96</f>
        <v>0</v>
      </c>
      <c r="W83" s="119" t="n">
        <f aca="false">IROQ!I96</f>
        <v>0</v>
      </c>
      <c r="X83" s="119" t="n">
        <f aca="false">IROQ!L96</f>
        <v>0.3975</v>
      </c>
      <c r="Y83" s="119" t="n">
        <f aca="false">IROQ!M96</f>
        <v>0.02</v>
      </c>
      <c r="Z83" s="119" t="n">
        <f aca="false">IROQ!O96</f>
        <v>0.3875</v>
      </c>
      <c r="AA83" s="119" t="n">
        <f aca="false">IROQ!P96</f>
        <v>0.04</v>
      </c>
      <c r="AB83" s="120" t="n">
        <f aca="false">M83</f>
        <v>-0.005</v>
      </c>
      <c r="AC83" s="120" t="n">
        <f aca="false">Q83</f>
        <v>0.015</v>
      </c>
      <c r="AD83" s="121" t="n">
        <f aca="false">S83</f>
        <v>-0.02</v>
      </c>
      <c r="AE83" s="121" t="n">
        <f aca="false">Q83</f>
        <v>0.015</v>
      </c>
    </row>
    <row r="84" customFormat="false" ht="12.75" hidden="false" customHeight="false" outlineLevel="0" collapsed="false">
      <c r="A84" s="0" t="n">
        <v>0.585845944551272</v>
      </c>
      <c r="B84" s="0" t="str">
        <f aca="false">(D84&amp;E84&amp;F84&amp;G84&amp;H84&amp;I84&amp;J84&amp;K84&amp;L84&amp;M84&amp;N84&amp;O84&amp;P84&amp;Q84&amp;R84&amp;S84&amp;T84&amp;U84&amp;V84&amp;W84&amp;X84&amp;Y84&amp;Z84&amp;AA84&amp;AB84&amp;AC84&amp;AD84&amp;AE84)</f>
        <v>0.40.020.40.050.40.020.40.050.35-0.0050.37-0.0850.370.010.37-0.0550.2980.018000.40.020.390.04-0.0050.01-0.0550.01</v>
      </c>
      <c r="C84" s="118" t="n">
        <v>39356</v>
      </c>
      <c r="D84" s="41" t="n">
        <f aca="false">ALGO_TENN!E97</f>
        <v>0.4</v>
      </c>
      <c r="E84" s="119" t="n">
        <f aca="false">ALGO_TENN!F97</f>
        <v>0.02</v>
      </c>
      <c r="F84" s="119" t="n">
        <f aca="false">ALGO_TENN!H97</f>
        <v>0.4</v>
      </c>
      <c r="G84" s="119" t="n">
        <f aca="false">ALGO_TENN!I97</f>
        <v>0.05</v>
      </c>
      <c r="H84" s="119" t="n">
        <f aca="false">ALGO_TENN!K97</f>
        <v>0.4</v>
      </c>
      <c r="I84" s="119" t="n">
        <f aca="false">ALGO_TENN!L97</f>
        <v>0.02</v>
      </c>
      <c r="J84" s="119" t="n">
        <f aca="false">ALGO_TENN!N97</f>
        <v>0.4</v>
      </c>
      <c r="K84" s="119" t="n">
        <f aca="false">ALGO_TENN!O97</f>
        <v>0.05</v>
      </c>
      <c r="L84" s="119" t="n">
        <f aca="false">TETCO_TRANSCO!E97</f>
        <v>0.35</v>
      </c>
      <c r="M84" s="119" t="n">
        <f aca="false">TETCO_TRANSCO!F97</f>
        <v>-0.005</v>
      </c>
      <c r="N84" s="119" t="n">
        <f aca="false">TETCO_TRANSCO!H97</f>
        <v>0.37</v>
      </c>
      <c r="O84" s="119" t="n">
        <f aca="false">TETCO_TRANSCO!I97</f>
        <v>-0.085</v>
      </c>
      <c r="P84" s="119" t="n">
        <f aca="false">TETCO_TRANSCO!K97</f>
        <v>0.37</v>
      </c>
      <c r="Q84" s="119" t="n">
        <f aca="false">TETCO_TRANSCO!L97</f>
        <v>0.01</v>
      </c>
      <c r="R84" s="119" t="n">
        <f aca="false">TETCO_TRANSCO!N97</f>
        <v>0.37</v>
      </c>
      <c r="S84" s="119" t="n">
        <f aca="false">TETCO_TRANSCO!O97</f>
        <v>-0.055</v>
      </c>
      <c r="T84" s="119" t="n">
        <f aca="false">IROQ!E97</f>
        <v>0.298</v>
      </c>
      <c r="U84" s="119" t="n">
        <f aca="false">IROQ!F97</f>
        <v>0.018</v>
      </c>
      <c r="V84" s="119" t="n">
        <f aca="false">IROQ!H97</f>
        <v>0</v>
      </c>
      <c r="W84" s="119" t="n">
        <f aca="false">IROQ!I97</f>
        <v>0</v>
      </c>
      <c r="X84" s="119" t="n">
        <f aca="false">IROQ!L97</f>
        <v>0.4</v>
      </c>
      <c r="Y84" s="119" t="n">
        <f aca="false">IROQ!M97</f>
        <v>0.02</v>
      </c>
      <c r="Z84" s="119" t="n">
        <f aca="false">IROQ!O97</f>
        <v>0.39</v>
      </c>
      <c r="AA84" s="119" t="n">
        <f aca="false">IROQ!P97</f>
        <v>0.04</v>
      </c>
      <c r="AB84" s="120" t="n">
        <f aca="false">M84</f>
        <v>-0.005</v>
      </c>
      <c r="AC84" s="120" t="n">
        <f aca="false">Q84</f>
        <v>0.01</v>
      </c>
      <c r="AD84" s="121" t="n">
        <f aca="false">S84</f>
        <v>-0.055</v>
      </c>
      <c r="AE84" s="121" t="n">
        <f aca="false">Q84</f>
        <v>0.01</v>
      </c>
    </row>
    <row r="85" customFormat="false" ht="12.75" hidden="false" customHeight="false" outlineLevel="0" collapsed="false">
      <c r="A85" s="0" t="n">
        <v>0.5822941190371</v>
      </c>
      <c r="B85" s="0" t="str">
        <f aca="false">(D85&amp;E85&amp;F85&amp;G85&amp;H85&amp;I85&amp;J85&amp;K85&amp;L85&amp;M85&amp;N85&amp;O85&amp;P85&amp;Q85&amp;R85&amp;S85&amp;T85&amp;U85&amp;V85&amp;W85&amp;X85&amp;Y85&amp;Z85&amp;AA85&amp;AB85&amp;AC85&amp;AD85&amp;AE85)</f>
        <v>0.5550.050.5550.140.5550.050.5550.140.4450.050.495-0.170.4950.060.495-0.051.0980.018000.5050.050.4950.070.050.06-0.050.06</v>
      </c>
      <c r="C85" s="118" t="n">
        <v>39387</v>
      </c>
      <c r="D85" s="48" t="n">
        <f aca="false">ALGO_TENN!E98</f>
        <v>0.555</v>
      </c>
      <c r="E85" s="119" t="n">
        <f aca="false">ALGO_TENN!F98</f>
        <v>0.05</v>
      </c>
      <c r="F85" s="119" t="n">
        <f aca="false">ALGO_TENN!H98</f>
        <v>0.555</v>
      </c>
      <c r="G85" s="119" t="n">
        <f aca="false">ALGO_TENN!I98</f>
        <v>0.14</v>
      </c>
      <c r="H85" s="119" t="n">
        <f aca="false">ALGO_TENN!K98</f>
        <v>0.555</v>
      </c>
      <c r="I85" s="119" t="n">
        <f aca="false">ALGO_TENN!L98</f>
        <v>0.05</v>
      </c>
      <c r="J85" s="119" t="n">
        <f aca="false">ALGO_TENN!N98</f>
        <v>0.555</v>
      </c>
      <c r="K85" s="119" t="n">
        <f aca="false">ALGO_TENN!O98</f>
        <v>0.14</v>
      </c>
      <c r="L85" s="119" t="n">
        <f aca="false">TETCO_TRANSCO!E98</f>
        <v>0.445</v>
      </c>
      <c r="M85" s="119" t="n">
        <f aca="false">TETCO_TRANSCO!F98</f>
        <v>0.05</v>
      </c>
      <c r="N85" s="119" t="n">
        <f aca="false">TETCO_TRANSCO!H98</f>
        <v>0.495</v>
      </c>
      <c r="O85" s="119" t="n">
        <f aca="false">TETCO_TRANSCO!I98</f>
        <v>-0.17</v>
      </c>
      <c r="P85" s="119" t="n">
        <f aca="false">TETCO_TRANSCO!K98</f>
        <v>0.495</v>
      </c>
      <c r="Q85" s="119" t="n">
        <f aca="false">TETCO_TRANSCO!L98</f>
        <v>0.06</v>
      </c>
      <c r="R85" s="119" t="n">
        <f aca="false">TETCO_TRANSCO!N98</f>
        <v>0.495</v>
      </c>
      <c r="S85" s="119" t="n">
        <f aca="false">TETCO_TRANSCO!O98</f>
        <v>-0.05</v>
      </c>
      <c r="T85" s="119" t="n">
        <f aca="false">IROQ!E98</f>
        <v>1.098</v>
      </c>
      <c r="U85" s="119" t="n">
        <f aca="false">IROQ!F98</f>
        <v>0.018</v>
      </c>
      <c r="V85" s="119" t="n">
        <f aca="false">IROQ!H98</f>
        <v>0</v>
      </c>
      <c r="W85" s="119" t="n">
        <f aca="false">IROQ!I98</f>
        <v>0</v>
      </c>
      <c r="X85" s="119" t="n">
        <f aca="false">IROQ!L98</f>
        <v>0.505</v>
      </c>
      <c r="Y85" s="119" t="n">
        <f aca="false">IROQ!M98</f>
        <v>0.05</v>
      </c>
      <c r="Z85" s="119" t="n">
        <f aca="false">IROQ!O98</f>
        <v>0.495</v>
      </c>
      <c r="AA85" s="119" t="n">
        <f aca="false">IROQ!P98</f>
        <v>0.07</v>
      </c>
      <c r="AB85" s="120" t="n">
        <f aca="false">M85</f>
        <v>0.05</v>
      </c>
      <c r="AC85" s="120" t="n">
        <f aca="false">Q85</f>
        <v>0.06</v>
      </c>
      <c r="AD85" s="121" t="n">
        <f aca="false">S85</f>
        <v>-0.05</v>
      </c>
      <c r="AE85" s="121" t="n">
        <f aca="false">Q85</f>
        <v>0.06</v>
      </c>
    </row>
    <row r="86" customFormat="false" ht="12.75" hidden="false" customHeight="false" outlineLevel="0" collapsed="false">
      <c r="A86" s="0" t="n">
        <v>0.578878770188867</v>
      </c>
      <c r="B86" s="0" t="str">
        <f aca="false">(D86&amp;E86&amp;F86&amp;G86&amp;H86&amp;I86&amp;J86&amp;K86&amp;L86&amp;M86&amp;N86&amp;O86&amp;P86&amp;Q86&amp;R86&amp;S86&amp;T86&amp;U86&amp;V86&amp;W86&amp;X86&amp;Y86&amp;Z86&amp;AA86&amp;AB86&amp;AC86&amp;AD86&amp;AE86)</f>
        <v>0.910.050.910.290.910.050.910.290.730.050.98-0.130.980.160.98-0.051.0980.02000.840.050.830.070.050.16-0.050.16</v>
      </c>
      <c r="C86" s="118" t="n">
        <v>39417</v>
      </c>
      <c r="D86" s="41" t="n">
        <f aca="false">ALGO_TENN!E99</f>
        <v>0.91</v>
      </c>
      <c r="E86" s="119" t="n">
        <f aca="false">ALGO_TENN!F99</f>
        <v>0.05</v>
      </c>
      <c r="F86" s="119" t="n">
        <f aca="false">ALGO_TENN!H99</f>
        <v>0.91</v>
      </c>
      <c r="G86" s="119" t="n">
        <f aca="false">ALGO_TENN!I99</f>
        <v>0.29</v>
      </c>
      <c r="H86" s="119" t="n">
        <f aca="false">ALGO_TENN!K99</f>
        <v>0.91</v>
      </c>
      <c r="I86" s="119" t="n">
        <f aca="false">ALGO_TENN!L99</f>
        <v>0.05</v>
      </c>
      <c r="J86" s="119" t="n">
        <f aca="false">ALGO_TENN!N99</f>
        <v>0.91</v>
      </c>
      <c r="K86" s="119" t="n">
        <f aca="false">ALGO_TENN!O99</f>
        <v>0.29</v>
      </c>
      <c r="L86" s="119" t="n">
        <f aca="false">TETCO_TRANSCO!E99</f>
        <v>0.73</v>
      </c>
      <c r="M86" s="119" t="n">
        <f aca="false">TETCO_TRANSCO!F99</f>
        <v>0.05</v>
      </c>
      <c r="N86" s="119" t="n">
        <f aca="false">TETCO_TRANSCO!H99</f>
        <v>0.98</v>
      </c>
      <c r="O86" s="119" t="n">
        <f aca="false">TETCO_TRANSCO!I99</f>
        <v>-0.13</v>
      </c>
      <c r="P86" s="119" t="n">
        <f aca="false">TETCO_TRANSCO!K99</f>
        <v>0.98</v>
      </c>
      <c r="Q86" s="119" t="n">
        <f aca="false">TETCO_TRANSCO!L99</f>
        <v>0.16</v>
      </c>
      <c r="R86" s="119" t="n">
        <f aca="false">TETCO_TRANSCO!N99</f>
        <v>0.98</v>
      </c>
      <c r="S86" s="119" t="n">
        <f aca="false">TETCO_TRANSCO!O99</f>
        <v>-0.05</v>
      </c>
      <c r="T86" s="119" t="n">
        <f aca="false">IROQ!E99</f>
        <v>1.098</v>
      </c>
      <c r="U86" s="119" t="n">
        <f aca="false">IROQ!F99</f>
        <v>0.02</v>
      </c>
      <c r="V86" s="119" t="n">
        <f aca="false">IROQ!H99</f>
        <v>0</v>
      </c>
      <c r="W86" s="119" t="n">
        <f aca="false">IROQ!I99</f>
        <v>0</v>
      </c>
      <c r="X86" s="119" t="n">
        <f aca="false">IROQ!L99</f>
        <v>0.84</v>
      </c>
      <c r="Y86" s="119" t="n">
        <f aca="false">IROQ!M99</f>
        <v>0.05</v>
      </c>
      <c r="Z86" s="119" t="n">
        <f aca="false">IROQ!O99</f>
        <v>0.83</v>
      </c>
      <c r="AA86" s="119" t="n">
        <f aca="false">IROQ!P99</f>
        <v>0.07</v>
      </c>
      <c r="AB86" s="120" t="n">
        <f aca="false">M86</f>
        <v>0.05</v>
      </c>
      <c r="AC86" s="120" t="n">
        <f aca="false">Q86</f>
        <v>0.16</v>
      </c>
      <c r="AD86" s="121" t="n">
        <f aca="false">S86</f>
        <v>-0.05</v>
      </c>
      <c r="AE86" s="121" t="n">
        <f aca="false">Q86</f>
        <v>0.16</v>
      </c>
    </row>
    <row r="87" customFormat="false" ht="12.75" hidden="false" customHeight="false" outlineLevel="0" collapsed="false">
      <c r="A87" s="0" t="n">
        <v>0.575372055051849</v>
      </c>
      <c r="B87" s="0" t="str">
        <f aca="false">(D87&amp;E87&amp;F87&amp;G87&amp;H87&amp;I87&amp;J87&amp;K87&amp;L87&amp;M87&amp;N87&amp;O87&amp;P87&amp;Q87&amp;R87&amp;S87&amp;T87&amp;U87&amp;V87&amp;W87&amp;X87&amp;Y87&amp;Z87&amp;AA87&amp;AB87&amp;AC87&amp;AD87&amp;AE87)</f>
        <v>1.2150.051.2150.321.2150.051.2150.321.020.051.6-0.251.60.341.6-0.21.0980.02001.1350.051.1250.070.050.34-0.20.34</v>
      </c>
      <c r="C87" s="118" t="n">
        <v>39448</v>
      </c>
      <c r="D87" s="41" t="n">
        <f aca="false">ALGO_TENN!E100</f>
        <v>1.215</v>
      </c>
      <c r="E87" s="119" t="n">
        <f aca="false">ALGO_TENN!F100</f>
        <v>0.05</v>
      </c>
      <c r="F87" s="119" t="n">
        <f aca="false">ALGO_TENN!H100</f>
        <v>1.215</v>
      </c>
      <c r="G87" s="119" t="n">
        <f aca="false">ALGO_TENN!I100</f>
        <v>0.32</v>
      </c>
      <c r="H87" s="119" t="n">
        <f aca="false">ALGO_TENN!K100</f>
        <v>1.215</v>
      </c>
      <c r="I87" s="119" t="n">
        <f aca="false">ALGO_TENN!L100</f>
        <v>0.05</v>
      </c>
      <c r="J87" s="119" t="n">
        <f aca="false">ALGO_TENN!N100</f>
        <v>1.215</v>
      </c>
      <c r="K87" s="119" t="n">
        <f aca="false">ALGO_TENN!O100</f>
        <v>0.32</v>
      </c>
      <c r="L87" s="119" t="n">
        <f aca="false">TETCO_TRANSCO!E100</f>
        <v>1.02</v>
      </c>
      <c r="M87" s="119" t="n">
        <f aca="false">TETCO_TRANSCO!F100</f>
        <v>0.05</v>
      </c>
      <c r="N87" s="119" t="n">
        <f aca="false">TETCO_TRANSCO!H100</f>
        <v>1.6</v>
      </c>
      <c r="O87" s="119" t="n">
        <f aca="false">TETCO_TRANSCO!I100</f>
        <v>-0.25</v>
      </c>
      <c r="P87" s="119" t="n">
        <f aca="false">TETCO_TRANSCO!K100</f>
        <v>1.6</v>
      </c>
      <c r="Q87" s="119" t="n">
        <f aca="false">TETCO_TRANSCO!L100</f>
        <v>0.34</v>
      </c>
      <c r="R87" s="119" t="n">
        <f aca="false">TETCO_TRANSCO!N100</f>
        <v>1.6</v>
      </c>
      <c r="S87" s="119" t="n">
        <f aca="false">TETCO_TRANSCO!O100</f>
        <v>-0.2</v>
      </c>
      <c r="T87" s="119" t="n">
        <f aca="false">IROQ!E100</f>
        <v>1.098</v>
      </c>
      <c r="U87" s="119" t="n">
        <f aca="false">IROQ!F100</f>
        <v>0.02</v>
      </c>
      <c r="V87" s="119" t="n">
        <f aca="false">IROQ!H100</f>
        <v>0</v>
      </c>
      <c r="W87" s="119" t="n">
        <f aca="false">IROQ!I100</f>
        <v>0</v>
      </c>
      <c r="X87" s="119" t="n">
        <f aca="false">IROQ!L100</f>
        <v>1.135</v>
      </c>
      <c r="Y87" s="119" t="n">
        <f aca="false">IROQ!M100</f>
        <v>0.05</v>
      </c>
      <c r="Z87" s="119" t="n">
        <f aca="false">IROQ!O100</f>
        <v>1.125</v>
      </c>
      <c r="AA87" s="119" t="n">
        <f aca="false">IROQ!P100</f>
        <v>0.07</v>
      </c>
      <c r="AB87" s="120" t="n">
        <f aca="false">M87</f>
        <v>0.05</v>
      </c>
      <c r="AC87" s="120" t="n">
        <f aca="false">Q87</f>
        <v>0.34</v>
      </c>
      <c r="AD87" s="121" t="n">
        <f aca="false">S87</f>
        <v>-0.2</v>
      </c>
      <c r="AE87" s="121" t="n">
        <f aca="false">Q87</f>
        <v>0.34</v>
      </c>
    </row>
    <row r="88" customFormat="false" ht="12.75" hidden="false" customHeight="false" outlineLevel="0" collapsed="false">
      <c r="A88" s="0" t="n">
        <v>0.571888032654532</v>
      </c>
      <c r="B88" s="0" t="str">
        <f aca="false">(D88&amp;E88&amp;F88&amp;G88&amp;H88&amp;I88&amp;J88&amp;K88&amp;L88&amp;M88&amp;N88&amp;O88&amp;P88&amp;Q88&amp;R88&amp;S88&amp;T88&amp;U88&amp;V88&amp;W88&amp;X88&amp;Y88&amp;Z88&amp;AA88&amp;AB88&amp;AC88&amp;AD88&amp;AE88)</f>
        <v>1.2150.051.2150.321.2150.051.2150.321.010.051.6-0.281.60.341.6-0.21.0880.02001.1350.051.1250.070.050.34-0.20.34</v>
      </c>
      <c r="C88" s="118" t="n">
        <v>39479</v>
      </c>
      <c r="D88" s="41" t="n">
        <f aca="false">ALGO_TENN!E101</f>
        <v>1.215</v>
      </c>
      <c r="E88" s="119" t="n">
        <f aca="false">ALGO_TENN!F101</f>
        <v>0.05</v>
      </c>
      <c r="F88" s="119" t="n">
        <f aca="false">ALGO_TENN!H101</f>
        <v>1.215</v>
      </c>
      <c r="G88" s="119" t="n">
        <f aca="false">ALGO_TENN!I101</f>
        <v>0.32</v>
      </c>
      <c r="H88" s="119" t="n">
        <f aca="false">ALGO_TENN!K101</f>
        <v>1.215</v>
      </c>
      <c r="I88" s="119" t="n">
        <f aca="false">ALGO_TENN!L101</f>
        <v>0.05</v>
      </c>
      <c r="J88" s="119" t="n">
        <f aca="false">ALGO_TENN!N101</f>
        <v>1.215</v>
      </c>
      <c r="K88" s="119" t="n">
        <f aca="false">ALGO_TENN!O101</f>
        <v>0.32</v>
      </c>
      <c r="L88" s="119" t="n">
        <f aca="false">TETCO_TRANSCO!E101</f>
        <v>1.01</v>
      </c>
      <c r="M88" s="119" t="n">
        <f aca="false">TETCO_TRANSCO!F101</f>
        <v>0.05</v>
      </c>
      <c r="N88" s="119" t="n">
        <f aca="false">TETCO_TRANSCO!H101</f>
        <v>1.6</v>
      </c>
      <c r="O88" s="119" t="n">
        <f aca="false">TETCO_TRANSCO!I101</f>
        <v>-0.28</v>
      </c>
      <c r="P88" s="119" t="n">
        <f aca="false">TETCO_TRANSCO!K101</f>
        <v>1.6</v>
      </c>
      <c r="Q88" s="119" t="n">
        <f aca="false">TETCO_TRANSCO!L101</f>
        <v>0.34</v>
      </c>
      <c r="R88" s="119" t="n">
        <f aca="false">TETCO_TRANSCO!N101</f>
        <v>1.6</v>
      </c>
      <c r="S88" s="119" t="n">
        <f aca="false">TETCO_TRANSCO!O101</f>
        <v>-0.2</v>
      </c>
      <c r="T88" s="119" t="n">
        <f aca="false">IROQ!E101</f>
        <v>1.088</v>
      </c>
      <c r="U88" s="119" t="n">
        <f aca="false">IROQ!F101</f>
        <v>0.02</v>
      </c>
      <c r="V88" s="119" t="n">
        <f aca="false">IROQ!H101</f>
        <v>0</v>
      </c>
      <c r="W88" s="119" t="n">
        <f aca="false">IROQ!I101</f>
        <v>0</v>
      </c>
      <c r="X88" s="119" t="n">
        <f aca="false">IROQ!L101</f>
        <v>1.135</v>
      </c>
      <c r="Y88" s="119" t="n">
        <f aca="false">IROQ!M101</f>
        <v>0.05</v>
      </c>
      <c r="Z88" s="119" t="n">
        <f aca="false">IROQ!O101</f>
        <v>1.125</v>
      </c>
      <c r="AA88" s="119" t="n">
        <f aca="false">IROQ!P101</f>
        <v>0.07</v>
      </c>
      <c r="AB88" s="120" t="n">
        <f aca="false">M88</f>
        <v>0.05</v>
      </c>
      <c r="AC88" s="120" t="n">
        <f aca="false">Q88</f>
        <v>0.34</v>
      </c>
      <c r="AD88" s="121" t="n">
        <f aca="false">S88</f>
        <v>-0.2</v>
      </c>
      <c r="AE88" s="121" t="n">
        <f aca="false">Q88</f>
        <v>0.34</v>
      </c>
    </row>
    <row r="89" customFormat="false" ht="12.75" hidden="false" customHeight="false" outlineLevel="0" collapsed="false">
      <c r="A89" s="0" t="n">
        <v>0.568649192464996</v>
      </c>
      <c r="B89" s="0" t="str">
        <f aca="false">(D89&amp;E89&amp;F89&amp;G89&amp;H89&amp;I89&amp;J89&amp;K89&amp;L89&amp;M89&amp;N89&amp;O89&amp;P89&amp;Q89&amp;R89&amp;S89&amp;T89&amp;U89&amp;V89&amp;W89&amp;X89&amp;Y89&amp;Z89&amp;AA89&amp;AB89&amp;AC89&amp;AD89&amp;AE89)</f>
        <v>0.6550.050.6550.150.6550.050.6550.150.5450.050.565-0.170.5650.10.565-0.051.0880.02000.6050.050.5950.070.050.1-0.050.1</v>
      </c>
      <c r="C89" s="118" t="n">
        <v>39508</v>
      </c>
      <c r="D89" s="41" t="n">
        <f aca="false">ALGO_TENN!E102</f>
        <v>0.655</v>
      </c>
      <c r="E89" s="119" t="n">
        <f aca="false">ALGO_TENN!F102</f>
        <v>0.05</v>
      </c>
      <c r="F89" s="119" t="n">
        <f aca="false">ALGO_TENN!H102</f>
        <v>0.655</v>
      </c>
      <c r="G89" s="119" t="n">
        <f aca="false">ALGO_TENN!I102</f>
        <v>0.15</v>
      </c>
      <c r="H89" s="119" t="n">
        <f aca="false">ALGO_TENN!K102</f>
        <v>0.655</v>
      </c>
      <c r="I89" s="119" t="n">
        <f aca="false">ALGO_TENN!L102</f>
        <v>0.05</v>
      </c>
      <c r="J89" s="119" t="n">
        <f aca="false">ALGO_TENN!N102</f>
        <v>0.655</v>
      </c>
      <c r="K89" s="119" t="n">
        <f aca="false">ALGO_TENN!O102</f>
        <v>0.15</v>
      </c>
      <c r="L89" s="119" t="n">
        <f aca="false">TETCO_TRANSCO!E102</f>
        <v>0.545</v>
      </c>
      <c r="M89" s="119" t="n">
        <f aca="false">TETCO_TRANSCO!F102</f>
        <v>0.05</v>
      </c>
      <c r="N89" s="119" t="n">
        <f aca="false">TETCO_TRANSCO!H102</f>
        <v>0.565</v>
      </c>
      <c r="O89" s="119" t="n">
        <f aca="false">TETCO_TRANSCO!I102</f>
        <v>-0.17</v>
      </c>
      <c r="P89" s="119" t="n">
        <f aca="false">TETCO_TRANSCO!K102</f>
        <v>0.565</v>
      </c>
      <c r="Q89" s="119" t="n">
        <f aca="false">TETCO_TRANSCO!L102</f>
        <v>0.1</v>
      </c>
      <c r="R89" s="119" t="n">
        <f aca="false">TETCO_TRANSCO!N102</f>
        <v>0.565</v>
      </c>
      <c r="S89" s="119" t="n">
        <f aca="false">TETCO_TRANSCO!O102</f>
        <v>-0.05</v>
      </c>
      <c r="T89" s="119" t="n">
        <f aca="false">IROQ!E102</f>
        <v>1.088</v>
      </c>
      <c r="U89" s="119" t="n">
        <f aca="false">IROQ!F102</f>
        <v>0.02</v>
      </c>
      <c r="V89" s="119" t="n">
        <f aca="false">IROQ!H102</f>
        <v>0</v>
      </c>
      <c r="W89" s="119" t="n">
        <f aca="false">IROQ!I102</f>
        <v>0</v>
      </c>
      <c r="X89" s="119" t="n">
        <f aca="false">IROQ!L102</f>
        <v>0.605</v>
      </c>
      <c r="Y89" s="119" t="n">
        <f aca="false">IROQ!M102</f>
        <v>0.05</v>
      </c>
      <c r="Z89" s="119" t="n">
        <f aca="false">IROQ!O102</f>
        <v>0.595</v>
      </c>
      <c r="AA89" s="119" t="n">
        <f aca="false">IROQ!P102</f>
        <v>0.07</v>
      </c>
      <c r="AB89" s="120" t="n">
        <f aca="false">M89</f>
        <v>0.05</v>
      </c>
      <c r="AC89" s="120" t="n">
        <f aca="false">Q89</f>
        <v>0.1</v>
      </c>
      <c r="AD89" s="121" t="n">
        <f aca="false">S89</f>
        <v>-0.05</v>
      </c>
      <c r="AE89" s="121" t="n">
        <f aca="false">Q89</f>
        <v>0.1</v>
      </c>
    </row>
    <row r="90" customFormat="false" ht="12.75" hidden="false" customHeight="false" outlineLevel="0" collapsed="false">
      <c r="A90" s="0" t="n">
        <v>0.565208652141767</v>
      </c>
      <c r="B90" s="0" t="str">
        <f aca="false">(D90&amp;E90&amp;F90&amp;G90&amp;H90&amp;I90&amp;J90&amp;K90&amp;L90&amp;M90&amp;N90&amp;O90&amp;P90&amp;Q90&amp;R90&amp;S90&amp;T90&amp;U90&amp;V90&amp;W90&amp;X90&amp;Y90&amp;Z90&amp;AA90&amp;AB90&amp;AC90&amp;AD90&amp;AE90)</f>
        <v>0.4350.020.4350.050.4350.020.4350.050.3100.35-0.0850.350.020.35-0.0450.30.02000.4350.020.4250.0400.02-0.0450.02</v>
      </c>
      <c r="C90" s="118" t="n">
        <v>39539</v>
      </c>
      <c r="D90" s="48" t="n">
        <f aca="false">ALGO_TENN!E103</f>
        <v>0.435</v>
      </c>
      <c r="E90" s="119" t="n">
        <f aca="false">ALGO_TENN!F103</f>
        <v>0.02</v>
      </c>
      <c r="F90" s="119" t="n">
        <f aca="false">ALGO_TENN!H103</f>
        <v>0.435</v>
      </c>
      <c r="G90" s="119" t="n">
        <f aca="false">ALGO_TENN!I103</f>
        <v>0.05</v>
      </c>
      <c r="H90" s="119" t="n">
        <f aca="false">ALGO_TENN!K103</f>
        <v>0.435</v>
      </c>
      <c r="I90" s="119" t="n">
        <f aca="false">ALGO_TENN!L103</f>
        <v>0.02</v>
      </c>
      <c r="J90" s="119" t="n">
        <f aca="false">ALGO_TENN!N103</f>
        <v>0.435</v>
      </c>
      <c r="K90" s="119" t="n">
        <f aca="false">ALGO_TENN!O103</f>
        <v>0.05</v>
      </c>
      <c r="L90" s="119" t="n">
        <f aca="false">TETCO_TRANSCO!E103</f>
        <v>0.31</v>
      </c>
      <c r="M90" s="119" t="n">
        <f aca="false">TETCO_TRANSCO!F103</f>
        <v>0</v>
      </c>
      <c r="N90" s="119" t="n">
        <f aca="false">TETCO_TRANSCO!H103</f>
        <v>0.35</v>
      </c>
      <c r="O90" s="119" t="n">
        <f aca="false">TETCO_TRANSCO!I103</f>
        <v>-0.085</v>
      </c>
      <c r="P90" s="119" t="n">
        <f aca="false">TETCO_TRANSCO!K103</f>
        <v>0.35</v>
      </c>
      <c r="Q90" s="119" t="n">
        <f aca="false">TETCO_TRANSCO!L103</f>
        <v>0.02</v>
      </c>
      <c r="R90" s="119" t="n">
        <f aca="false">TETCO_TRANSCO!N103</f>
        <v>0.35</v>
      </c>
      <c r="S90" s="119" t="n">
        <f aca="false">TETCO_TRANSCO!O103</f>
        <v>-0.045</v>
      </c>
      <c r="T90" s="119" t="n">
        <f aca="false">IROQ!E103</f>
        <v>0.3</v>
      </c>
      <c r="U90" s="119" t="n">
        <f aca="false">IROQ!F103</f>
        <v>0.02</v>
      </c>
      <c r="V90" s="119" t="n">
        <f aca="false">IROQ!H103</f>
        <v>0</v>
      </c>
      <c r="W90" s="119" t="n">
        <f aca="false">IROQ!I103</f>
        <v>0</v>
      </c>
      <c r="X90" s="119" t="n">
        <f aca="false">IROQ!L103</f>
        <v>0.435</v>
      </c>
      <c r="Y90" s="119" t="n">
        <f aca="false">IROQ!M103</f>
        <v>0.02</v>
      </c>
      <c r="Z90" s="119" t="n">
        <f aca="false">IROQ!O103</f>
        <v>0.425</v>
      </c>
      <c r="AA90" s="119" t="n">
        <f aca="false">IROQ!P103</f>
        <v>0.04</v>
      </c>
      <c r="AB90" s="120" t="n">
        <f aca="false">M90</f>
        <v>0</v>
      </c>
      <c r="AC90" s="120" t="n">
        <f aca="false">Q90</f>
        <v>0.02</v>
      </c>
      <c r="AD90" s="121" t="n">
        <f aca="false">S90</f>
        <v>-0.045</v>
      </c>
      <c r="AE90" s="121" t="n">
        <f aca="false">Q90</f>
        <v>0.02</v>
      </c>
    </row>
    <row r="91" customFormat="false" ht="12.75" hidden="false" customHeight="false" outlineLevel="0" collapsed="false">
      <c r="A91" s="0" t="n">
        <v>0.561900274812536</v>
      </c>
      <c r="B91" s="0" t="str">
        <f aca="false">(D91&amp;E91&amp;F91&amp;G91&amp;H91&amp;I91&amp;J91&amp;K91&amp;L91&amp;M91&amp;N91&amp;O91&amp;P91&amp;Q91&amp;R91&amp;S91&amp;T91&amp;U91&amp;V91&amp;W91&amp;X91&amp;Y91&amp;Z91&amp;AA91&amp;AB91&amp;AC91&amp;AD91&amp;AE91)</f>
        <v>0.3850.020.3850.050.3850.020.3850.050.2900.3-0.0650.30.020.3-0.0350.30.02000.3850.020.3750.0400.02-0.0350.02</v>
      </c>
      <c r="C91" s="118" t="n">
        <v>39569</v>
      </c>
      <c r="D91" s="41" t="n">
        <f aca="false">ALGO_TENN!E104</f>
        <v>0.385</v>
      </c>
      <c r="E91" s="119" t="n">
        <f aca="false">ALGO_TENN!F104</f>
        <v>0.02</v>
      </c>
      <c r="F91" s="119" t="n">
        <f aca="false">ALGO_TENN!H104</f>
        <v>0.385</v>
      </c>
      <c r="G91" s="119" t="n">
        <f aca="false">ALGO_TENN!I104</f>
        <v>0.05</v>
      </c>
      <c r="H91" s="119" t="n">
        <f aca="false">ALGO_TENN!K104</f>
        <v>0.385</v>
      </c>
      <c r="I91" s="119" t="n">
        <f aca="false">ALGO_TENN!L104</f>
        <v>0.02</v>
      </c>
      <c r="J91" s="119" t="n">
        <f aca="false">ALGO_TENN!N104</f>
        <v>0.385</v>
      </c>
      <c r="K91" s="119" t="n">
        <f aca="false">ALGO_TENN!O104</f>
        <v>0.05</v>
      </c>
      <c r="L91" s="119" t="n">
        <f aca="false">TETCO_TRANSCO!E104</f>
        <v>0.29</v>
      </c>
      <c r="M91" s="119" t="n">
        <f aca="false">TETCO_TRANSCO!F104</f>
        <v>0</v>
      </c>
      <c r="N91" s="119" t="n">
        <f aca="false">TETCO_TRANSCO!H104</f>
        <v>0.3</v>
      </c>
      <c r="O91" s="119" t="n">
        <f aca="false">TETCO_TRANSCO!I104</f>
        <v>-0.065</v>
      </c>
      <c r="P91" s="119" t="n">
        <f aca="false">TETCO_TRANSCO!K104</f>
        <v>0.3</v>
      </c>
      <c r="Q91" s="119" t="n">
        <f aca="false">TETCO_TRANSCO!L104</f>
        <v>0.02</v>
      </c>
      <c r="R91" s="119" t="n">
        <f aca="false">TETCO_TRANSCO!N104</f>
        <v>0.3</v>
      </c>
      <c r="S91" s="119" t="n">
        <f aca="false">TETCO_TRANSCO!O104</f>
        <v>-0.035</v>
      </c>
      <c r="T91" s="119" t="n">
        <f aca="false">IROQ!E104</f>
        <v>0.3</v>
      </c>
      <c r="U91" s="119" t="n">
        <f aca="false">IROQ!F104</f>
        <v>0.02</v>
      </c>
      <c r="V91" s="119" t="n">
        <f aca="false">IROQ!H104</f>
        <v>0</v>
      </c>
      <c r="W91" s="119" t="n">
        <f aca="false">IROQ!I104</f>
        <v>0</v>
      </c>
      <c r="X91" s="119" t="n">
        <f aca="false">IROQ!L104</f>
        <v>0.385</v>
      </c>
      <c r="Y91" s="119" t="n">
        <f aca="false">IROQ!M104</f>
        <v>0.02</v>
      </c>
      <c r="Z91" s="119" t="n">
        <f aca="false">IROQ!O104</f>
        <v>0.375</v>
      </c>
      <c r="AA91" s="119" t="n">
        <f aca="false">IROQ!P104</f>
        <v>0.04</v>
      </c>
      <c r="AB91" s="120" t="n">
        <f aca="false">M91</f>
        <v>0</v>
      </c>
      <c r="AC91" s="120" t="n">
        <f aca="false">Q91</f>
        <v>0.02</v>
      </c>
      <c r="AD91" s="121" t="n">
        <f aca="false">S91</f>
        <v>-0.035</v>
      </c>
      <c r="AE91" s="121" t="n">
        <f aca="false">Q91</f>
        <v>0.02</v>
      </c>
    </row>
    <row r="92" customFormat="false" ht="12.75" hidden="false" customHeight="false" outlineLevel="0" collapsed="false">
      <c r="A92" s="0" t="n">
        <v>0.558503354251106</v>
      </c>
      <c r="B92" s="0" t="str">
        <f aca="false">(D92&amp;E92&amp;F92&amp;G92&amp;H92&amp;I92&amp;J92&amp;K92&amp;L92&amp;M92&amp;N92&amp;O92&amp;P92&amp;Q92&amp;R92&amp;S92&amp;T92&amp;U92&amp;V92&amp;W92&amp;X92&amp;Y92&amp;Z92&amp;AA92&amp;AB92&amp;AC92&amp;AD92&amp;AE92)</f>
        <v>0.3850.020.3850.060.3850.020.3850.060.3-0.00250.34-0.0550.340.020.34-0.0350.30.02000.3850.020.3750.04-0.00250.02-0.0350.02</v>
      </c>
      <c r="C92" s="118" t="n">
        <v>39600</v>
      </c>
      <c r="D92" s="41" t="n">
        <f aca="false">ALGO_TENN!E105</f>
        <v>0.385</v>
      </c>
      <c r="E92" s="119" t="n">
        <f aca="false">ALGO_TENN!F105</f>
        <v>0.02</v>
      </c>
      <c r="F92" s="119" t="n">
        <f aca="false">ALGO_TENN!H105</f>
        <v>0.385</v>
      </c>
      <c r="G92" s="119" t="n">
        <f aca="false">ALGO_TENN!I105</f>
        <v>0.06</v>
      </c>
      <c r="H92" s="119" t="n">
        <f aca="false">ALGO_TENN!K105</f>
        <v>0.385</v>
      </c>
      <c r="I92" s="119" t="n">
        <f aca="false">ALGO_TENN!L105</f>
        <v>0.02</v>
      </c>
      <c r="J92" s="119" t="n">
        <f aca="false">ALGO_TENN!N105</f>
        <v>0.385</v>
      </c>
      <c r="K92" s="119" t="n">
        <f aca="false">ALGO_TENN!O105</f>
        <v>0.06</v>
      </c>
      <c r="L92" s="119" t="n">
        <f aca="false">TETCO_TRANSCO!E105</f>
        <v>0.3</v>
      </c>
      <c r="M92" s="119" t="n">
        <f aca="false">TETCO_TRANSCO!F105</f>
        <v>-0.0025</v>
      </c>
      <c r="N92" s="119" t="n">
        <f aca="false">TETCO_TRANSCO!H105</f>
        <v>0.34</v>
      </c>
      <c r="O92" s="119" t="n">
        <f aca="false">TETCO_TRANSCO!I105</f>
        <v>-0.055</v>
      </c>
      <c r="P92" s="119" t="n">
        <f aca="false">TETCO_TRANSCO!K105</f>
        <v>0.34</v>
      </c>
      <c r="Q92" s="119" t="n">
        <f aca="false">TETCO_TRANSCO!L105</f>
        <v>0.02</v>
      </c>
      <c r="R92" s="119" t="n">
        <f aca="false">TETCO_TRANSCO!N105</f>
        <v>0.34</v>
      </c>
      <c r="S92" s="119" t="n">
        <f aca="false">TETCO_TRANSCO!O105</f>
        <v>-0.035</v>
      </c>
      <c r="T92" s="119" t="n">
        <f aca="false">IROQ!E105</f>
        <v>0.3</v>
      </c>
      <c r="U92" s="119" t="n">
        <f aca="false">IROQ!F105</f>
        <v>0.02</v>
      </c>
      <c r="V92" s="119" t="n">
        <f aca="false">IROQ!H105</f>
        <v>0</v>
      </c>
      <c r="W92" s="119" t="n">
        <f aca="false">IROQ!I105</f>
        <v>0</v>
      </c>
      <c r="X92" s="119" t="n">
        <f aca="false">IROQ!L105</f>
        <v>0.385</v>
      </c>
      <c r="Y92" s="119" t="n">
        <f aca="false">IROQ!M105</f>
        <v>0.02</v>
      </c>
      <c r="Z92" s="119" t="n">
        <f aca="false">IROQ!O105</f>
        <v>0.375</v>
      </c>
      <c r="AA92" s="119" t="n">
        <f aca="false">IROQ!P105</f>
        <v>0.04</v>
      </c>
      <c r="AB92" s="120" t="n">
        <f aca="false">M92</f>
        <v>-0.0025</v>
      </c>
      <c r="AC92" s="120" t="n">
        <f aca="false">Q92</f>
        <v>0.02</v>
      </c>
      <c r="AD92" s="121" t="n">
        <f aca="false">S92</f>
        <v>-0.035</v>
      </c>
      <c r="AE92" s="121" t="n">
        <f aca="false">Q92</f>
        <v>0.02</v>
      </c>
    </row>
    <row r="93" customFormat="false" ht="12.75" hidden="false" customHeight="false" outlineLevel="0" collapsed="false">
      <c r="A93" s="0" t="n">
        <v>0.555236906199587</v>
      </c>
      <c r="B93" s="0" t="str">
        <f aca="false">(D93&amp;E93&amp;F93&amp;G93&amp;H93&amp;I93&amp;J93&amp;K93&amp;L93&amp;M93&amp;N93&amp;O93&amp;P93&amp;Q93&amp;R93&amp;S93&amp;T93&amp;U93&amp;V93&amp;W93&amp;X93&amp;Y93&amp;Z93&amp;AA93&amp;AB93&amp;AC93&amp;AD93&amp;AE93)</f>
        <v>0.39750.020.39750.070.39750.020.39750.070.315-0.00250.38-0.020.380.020.38-0.020.30.02000.39750.020.38750.04-0.00250.02-0.020.02</v>
      </c>
      <c r="C93" s="118" t="n">
        <v>39630</v>
      </c>
      <c r="D93" s="41" t="n">
        <f aca="false">ALGO_TENN!E106</f>
        <v>0.3975</v>
      </c>
      <c r="E93" s="119" t="n">
        <f aca="false">ALGO_TENN!F106</f>
        <v>0.02</v>
      </c>
      <c r="F93" s="119" t="n">
        <f aca="false">ALGO_TENN!H106</f>
        <v>0.3975</v>
      </c>
      <c r="G93" s="119" t="n">
        <f aca="false">ALGO_TENN!I106</f>
        <v>0.07</v>
      </c>
      <c r="H93" s="119" t="n">
        <f aca="false">ALGO_TENN!K106</f>
        <v>0.3975</v>
      </c>
      <c r="I93" s="119" t="n">
        <f aca="false">ALGO_TENN!L106</f>
        <v>0.02</v>
      </c>
      <c r="J93" s="119" t="n">
        <f aca="false">ALGO_TENN!N106</f>
        <v>0.3975</v>
      </c>
      <c r="K93" s="119" t="n">
        <f aca="false">ALGO_TENN!O106</f>
        <v>0.07</v>
      </c>
      <c r="L93" s="119" t="n">
        <f aca="false">TETCO_TRANSCO!E106</f>
        <v>0.315</v>
      </c>
      <c r="M93" s="119" t="n">
        <f aca="false">TETCO_TRANSCO!F106</f>
        <v>-0.0025</v>
      </c>
      <c r="N93" s="119" t="n">
        <f aca="false">TETCO_TRANSCO!H106</f>
        <v>0.38</v>
      </c>
      <c r="O93" s="119" t="n">
        <f aca="false">TETCO_TRANSCO!I106</f>
        <v>-0.02</v>
      </c>
      <c r="P93" s="119" t="n">
        <f aca="false">TETCO_TRANSCO!K106</f>
        <v>0.38</v>
      </c>
      <c r="Q93" s="119" t="n">
        <f aca="false">TETCO_TRANSCO!L106</f>
        <v>0.02</v>
      </c>
      <c r="R93" s="119" t="n">
        <f aca="false">TETCO_TRANSCO!N106</f>
        <v>0.38</v>
      </c>
      <c r="S93" s="119" t="n">
        <f aca="false">TETCO_TRANSCO!O106</f>
        <v>-0.02</v>
      </c>
      <c r="T93" s="119" t="n">
        <f aca="false">IROQ!E106</f>
        <v>0.3</v>
      </c>
      <c r="U93" s="119" t="n">
        <f aca="false">IROQ!F106</f>
        <v>0.02</v>
      </c>
      <c r="V93" s="119" t="n">
        <f aca="false">IROQ!H106</f>
        <v>0</v>
      </c>
      <c r="W93" s="119" t="n">
        <f aca="false">IROQ!I106</f>
        <v>0</v>
      </c>
      <c r="X93" s="119" t="n">
        <f aca="false">IROQ!L106</f>
        <v>0.3975</v>
      </c>
      <c r="Y93" s="119" t="n">
        <f aca="false">IROQ!M106</f>
        <v>0.02</v>
      </c>
      <c r="Z93" s="119" t="n">
        <f aca="false">IROQ!O106</f>
        <v>0.3875</v>
      </c>
      <c r="AA93" s="119" t="n">
        <f aca="false">IROQ!P106</f>
        <v>0.04</v>
      </c>
      <c r="AB93" s="120" t="n">
        <f aca="false">M93</f>
        <v>-0.0025</v>
      </c>
      <c r="AC93" s="120" t="n">
        <f aca="false">Q93</f>
        <v>0.02</v>
      </c>
      <c r="AD93" s="121" t="n">
        <f aca="false">S93</f>
        <v>-0.02</v>
      </c>
      <c r="AE93" s="121" t="n">
        <f aca="false">Q93</f>
        <v>0.02</v>
      </c>
    </row>
    <row r="94" customFormat="false" ht="12.75" hidden="false" customHeight="false" outlineLevel="0" collapsed="false">
      <c r="A94" s="0" t="n">
        <v>0.551883021787569</v>
      </c>
      <c r="B94" s="0" t="str">
        <f aca="false">(D94&amp;E94&amp;F94&amp;G94&amp;H94&amp;I94&amp;J94&amp;K94&amp;L94&amp;M94&amp;N94&amp;O94&amp;P94&amp;Q94&amp;R94&amp;S94&amp;T94&amp;U94&amp;V94&amp;W94&amp;X94&amp;Y94&amp;Z94&amp;AA94&amp;AB94&amp;AC94&amp;AD94&amp;AE94)</f>
        <v>0.40.020.40.070.40.020.40.070.315-0.0050.38-0.020.380.0150.38-0.020.30.02000.40.020.390.04-0.0050.015-0.020.015</v>
      </c>
      <c r="C94" s="118" t="n">
        <v>39661</v>
      </c>
      <c r="D94" s="41" t="n">
        <f aca="false">ALGO_TENN!E107</f>
        <v>0.4</v>
      </c>
      <c r="E94" s="119" t="n">
        <f aca="false">ALGO_TENN!F107</f>
        <v>0.02</v>
      </c>
      <c r="F94" s="119" t="n">
        <f aca="false">ALGO_TENN!H107</f>
        <v>0.4</v>
      </c>
      <c r="G94" s="119" t="n">
        <f aca="false">ALGO_TENN!I107</f>
        <v>0.07</v>
      </c>
      <c r="H94" s="119" t="n">
        <f aca="false">ALGO_TENN!K107</f>
        <v>0.4</v>
      </c>
      <c r="I94" s="119" t="n">
        <f aca="false">ALGO_TENN!L107</f>
        <v>0.02</v>
      </c>
      <c r="J94" s="119" t="n">
        <f aca="false">ALGO_TENN!N107</f>
        <v>0.4</v>
      </c>
      <c r="K94" s="119" t="n">
        <f aca="false">ALGO_TENN!O107</f>
        <v>0.07</v>
      </c>
      <c r="L94" s="119" t="n">
        <f aca="false">TETCO_TRANSCO!E107</f>
        <v>0.315</v>
      </c>
      <c r="M94" s="119" t="n">
        <f aca="false">TETCO_TRANSCO!F107</f>
        <v>-0.005</v>
      </c>
      <c r="N94" s="119" t="n">
        <f aca="false">TETCO_TRANSCO!H107</f>
        <v>0.38</v>
      </c>
      <c r="O94" s="119" t="n">
        <f aca="false">TETCO_TRANSCO!I107</f>
        <v>-0.02</v>
      </c>
      <c r="P94" s="119" t="n">
        <f aca="false">TETCO_TRANSCO!K107</f>
        <v>0.38</v>
      </c>
      <c r="Q94" s="119" t="n">
        <f aca="false">TETCO_TRANSCO!L107</f>
        <v>0.015</v>
      </c>
      <c r="R94" s="119" t="n">
        <f aca="false">TETCO_TRANSCO!N107</f>
        <v>0.38</v>
      </c>
      <c r="S94" s="119" t="n">
        <f aca="false">TETCO_TRANSCO!O107</f>
        <v>-0.02</v>
      </c>
      <c r="T94" s="119" t="n">
        <f aca="false">IROQ!E107</f>
        <v>0.3</v>
      </c>
      <c r="U94" s="119" t="n">
        <f aca="false">IROQ!F107</f>
        <v>0.02</v>
      </c>
      <c r="V94" s="119" t="n">
        <f aca="false">IROQ!H107</f>
        <v>0</v>
      </c>
      <c r="W94" s="119" t="n">
        <f aca="false">IROQ!I107</f>
        <v>0</v>
      </c>
      <c r="X94" s="119" t="n">
        <f aca="false">IROQ!L107</f>
        <v>0.4</v>
      </c>
      <c r="Y94" s="119" t="n">
        <f aca="false">IROQ!M107</f>
        <v>0.02</v>
      </c>
      <c r="Z94" s="119" t="n">
        <f aca="false">IROQ!O107</f>
        <v>0.39</v>
      </c>
      <c r="AA94" s="119" t="n">
        <f aca="false">IROQ!P107</f>
        <v>0.04</v>
      </c>
      <c r="AB94" s="120" t="n">
        <f aca="false">M94</f>
        <v>-0.005</v>
      </c>
      <c r="AC94" s="120" t="n">
        <f aca="false">Q94</f>
        <v>0.015</v>
      </c>
      <c r="AD94" s="121" t="n">
        <f aca="false">S94</f>
        <v>-0.02</v>
      </c>
      <c r="AE94" s="121" t="n">
        <f aca="false">Q94</f>
        <v>0.015</v>
      </c>
    </row>
    <row r="95" customFormat="false" ht="12.75" hidden="false" customHeight="false" outlineLevel="0" collapsed="false">
      <c r="A95" s="0" t="n">
        <v>0.548550787172356</v>
      </c>
      <c r="B95" s="0" t="str">
        <f aca="false">(D95&amp;E95&amp;F95&amp;G95&amp;H95&amp;I95&amp;J95&amp;K95&amp;L95&amp;M95&amp;N95&amp;O95&amp;P95&amp;Q95&amp;R95&amp;S95&amp;T95&amp;U95&amp;V95&amp;W95&amp;X95&amp;Y95&amp;Z95&amp;AA95&amp;AB95&amp;AC95&amp;AD95&amp;AE95)</f>
        <v>0.39750.020.39750.050.39750.020.39750.050.29-0.0050.33-0.040.330.0150.33-0.020.30.02000.39750.020.38750.04-0.0050.015-0.020.015</v>
      </c>
      <c r="C95" s="118" t="n">
        <v>39692</v>
      </c>
      <c r="D95" s="41" t="n">
        <f aca="false">ALGO_TENN!E108</f>
        <v>0.3975</v>
      </c>
      <c r="E95" s="119" t="n">
        <f aca="false">ALGO_TENN!F108</f>
        <v>0.02</v>
      </c>
      <c r="F95" s="119" t="n">
        <f aca="false">ALGO_TENN!H108</f>
        <v>0.3975</v>
      </c>
      <c r="G95" s="119" t="n">
        <f aca="false">ALGO_TENN!I108</f>
        <v>0.05</v>
      </c>
      <c r="H95" s="119" t="n">
        <f aca="false">ALGO_TENN!K108</f>
        <v>0.3975</v>
      </c>
      <c r="I95" s="119" t="n">
        <f aca="false">ALGO_TENN!L108</f>
        <v>0.02</v>
      </c>
      <c r="J95" s="119" t="n">
        <f aca="false">ALGO_TENN!N108</f>
        <v>0.3975</v>
      </c>
      <c r="K95" s="119" t="n">
        <f aca="false">ALGO_TENN!O108</f>
        <v>0.05</v>
      </c>
      <c r="L95" s="119" t="n">
        <f aca="false">TETCO_TRANSCO!E108</f>
        <v>0.29</v>
      </c>
      <c r="M95" s="119" t="n">
        <f aca="false">TETCO_TRANSCO!F108</f>
        <v>-0.005</v>
      </c>
      <c r="N95" s="119" t="n">
        <f aca="false">TETCO_TRANSCO!H108</f>
        <v>0.33</v>
      </c>
      <c r="O95" s="119" t="n">
        <f aca="false">TETCO_TRANSCO!I108</f>
        <v>-0.04</v>
      </c>
      <c r="P95" s="119" t="n">
        <f aca="false">TETCO_TRANSCO!K108</f>
        <v>0.33</v>
      </c>
      <c r="Q95" s="119" t="n">
        <f aca="false">TETCO_TRANSCO!L108</f>
        <v>0.015</v>
      </c>
      <c r="R95" s="119" t="n">
        <f aca="false">TETCO_TRANSCO!N108</f>
        <v>0.33</v>
      </c>
      <c r="S95" s="119" t="n">
        <f aca="false">TETCO_TRANSCO!O108</f>
        <v>-0.02</v>
      </c>
      <c r="T95" s="119" t="n">
        <f aca="false">IROQ!E108</f>
        <v>0.3</v>
      </c>
      <c r="U95" s="119" t="n">
        <f aca="false">IROQ!F108</f>
        <v>0.02</v>
      </c>
      <c r="V95" s="119" t="n">
        <f aca="false">IROQ!H108</f>
        <v>0</v>
      </c>
      <c r="W95" s="119" t="n">
        <f aca="false">IROQ!I108</f>
        <v>0</v>
      </c>
      <c r="X95" s="119" t="n">
        <f aca="false">IROQ!L108</f>
        <v>0.3975</v>
      </c>
      <c r="Y95" s="119" t="n">
        <f aca="false">IROQ!M108</f>
        <v>0.02</v>
      </c>
      <c r="Z95" s="119" t="n">
        <f aca="false">IROQ!O108</f>
        <v>0.3875</v>
      </c>
      <c r="AA95" s="119" t="n">
        <f aca="false">IROQ!P108</f>
        <v>0.04</v>
      </c>
      <c r="AB95" s="120" t="n">
        <f aca="false">M95</f>
        <v>-0.005</v>
      </c>
      <c r="AC95" s="120" t="n">
        <f aca="false">Q95</f>
        <v>0.015</v>
      </c>
      <c r="AD95" s="121" t="n">
        <f aca="false">S95</f>
        <v>-0.02</v>
      </c>
      <c r="AE95" s="121" t="n">
        <f aca="false">Q95</f>
        <v>0.015</v>
      </c>
    </row>
    <row r="96" customFormat="false" ht="12.75" hidden="false" customHeight="false" outlineLevel="0" collapsed="false">
      <c r="A96" s="0" t="n">
        <v>0.545346518501085</v>
      </c>
      <c r="B96" s="0" t="str">
        <f aca="false">(D96&amp;E96&amp;F96&amp;G96&amp;H96&amp;I96&amp;J96&amp;K96&amp;L96&amp;M96&amp;N96&amp;O96&amp;P96&amp;Q96&amp;R96&amp;S96&amp;T96&amp;U96&amp;V96&amp;W96&amp;X96&amp;Y96&amp;Z96&amp;AA96&amp;AB96&amp;AC96&amp;AD96&amp;AE96)</f>
        <v>0.40.020.40.050.40.020.40.050.35-0.0050.37-0.0850.370.010.37-0.0550.30.02000.40.020.390.04-0.0050.01-0.0550.01</v>
      </c>
      <c r="C96" s="118" t="n">
        <v>39722</v>
      </c>
      <c r="D96" s="41" t="n">
        <f aca="false">ALGO_TENN!E109</f>
        <v>0.4</v>
      </c>
      <c r="E96" s="119" t="n">
        <f aca="false">ALGO_TENN!F109</f>
        <v>0.02</v>
      </c>
      <c r="F96" s="119" t="n">
        <f aca="false">ALGO_TENN!H109</f>
        <v>0.4</v>
      </c>
      <c r="G96" s="119" t="n">
        <f aca="false">ALGO_TENN!I109</f>
        <v>0.05</v>
      </c>
      <c r="H96" s="119" t="n">
        <f aca="false">ALGO_TENN!K109</f>
        <v>0.4</v>
      </c>
      <c r="I96" s="119" t="n">
        <f aca="false">ALGO_TENN!L109</f>
        <v>0.02</v>
      </c>
      <c r="J96" s="119" t="n">
        <f aca="false">ALGO_TENN!N109</f>
        <v>0.4</v>
      </c>
      <c r="K96" s="119" t="n">
        <f aca="false">ALGO_TENN!O109</f>
        <v>0.05</v>
      </c>
      <c r="L96" s="119" t="n">
        <f aca="false">TETCO_TRANSCO!E109</f>
        <v>0.35</v>
      </c>
      <c r="M96" s="119" t="n">
        <f aca="false">TETCO_TRANSCO!F109</f>
        <v>-0.005</v>
      </c>
      <c r="N96" s="119" t="n">
        <f aca="false">TETCO_TRANSCO!H109</f>
        <v>0.37</v>
      </c>
      <c r="O96" s="119" t="n">
        <f aca="false">TETCO_TRANSCO!I109</f>
        <v>-0.085</v>
      </c>
      <c r="P96" s="119" t="n">
        <f aca="false">TETCO_TRANSCO!K109</f>
        <v>0.37</v>
      </c>
      <c r="Q96" s="119" t="n">
        <f aca="false">TETCO_TRANSCO!L109</f>
        <v>0.01</v>
      </c>
      <c r="R96" s="119" t="n">
        <f aca="false">TETCO_TRANSCO!N109</f>
        <v>0.37</v>
      </c>
      <c r="S96" s="119" t="n">
        <f aca="false">TETCO_TRANSCO!O109</f>
        <v>-0.055</v>
      </c>
      <c r="T96" s="119" t="n">
        <f aca="false">IROQ!E109</f>
        <v>0.3</v>
      </c>
      <c r="U96" s="119" t="n">
        <f aca="false">IROQ!F109</f>
        <v>0.02</v>
      </c>
      <c r="V96" s="119" t="n">
        <f aca="false">IROQ!H109</f>
        <v>0</v>
      </c>
      <c r="W96" s="119" t="n">
        <f aca="false">IROQ!I109</f>
        <v>0</v>
      </c>
      <c r="X96" s="119" t="n">
        <f aca="false">IROQ!L109</f>
        <v>0.4</v>
      </c>
      <c r="Y96" s="119" t="n">
        <f aca="false">IROQ!M109</f>
        <v>0.02</v>
      </c>
      <c r="Z96" s="119" t="n">
        <f aca="false">IROQ!O109</f>
        <v>0.39</v>
      </c>
      <c r="AA96" s="119" t="n">
        <f aca="false">IROQ!P109</f>
        <v>0.04</v>
      </c>
      <c r="AB96" s="120" t="n">
        <f aca="false">M96</f>
        <v>-0.005</v>
      </c>
      <c r="AC96" s="120" t="n">
        <f aca="false">Q96</f>
        <v>0.01</v>
      </c>
      <c r="AD96" s="121" t="n">
        <f aca="false">S96</f>
        <v>-0.055</v>
      </c>
      <c r="AE96" s="121" t="n">
        <f aca="false">Q96</f>
        <v>0.01</v>
      </c>
    </row>
    <row r="97" customFormat="false" ht="12.75" hidden="false" customHeight="false" outlineLevel="0" collapsed="false">
      <c r="A97" s="0" t="n">
        <v>0.542056455261233</v>
      </c>
      <c r="B97" s="0" t="str">
        <f aca="false">(D97&amp;E97&amp;F97&amp;G97&amp;H97&amp;I97&amp;J97&amp;K97&amp;L97&amp;M97&amp;N97&amp;O97&amp;P97&amp;Q97&amp;R97&amp;S97&amp;T97&amp;U97&amp;V97&amp;W97&amp;X97&amp;Y97&amp;Z97&amp;AA97&amp;AB97&amp;AC97&amp;AD97&amp;AE97)</f>
        <v>0.5550.050.5550.140.5550.050.5550.140.4450.050.495-0.170.4950.060.495-0.051.10.02000.5050.10.4850.120.050.06-0.050.06</v>
      </c>
      <c r="C97" s="118" t="n">
        <v>39753</v>
      </c>
      <c r="D97" s="48" t="n">
        <f aca="false">ALGO_TENN!E110</f>
        <v>0.555</v>
      </c>
      <c r="E97" s="119" t="n">
        <f aca="false">ALGO_TENN!F110</f>
        <v>0.05</v>
      </c>
      <c r="F97" s="119" t="n">
        <f aca="false">ALGO_TENN!H110</f>
        <v>0.555</v>
      </c>
      <c r="G97" s="119" t="n">
        <f aca="false">ALGO_TENN!I110</f>
        <v>0.14</v>
      </c>
      <c r="H97" s="119" t="n">
        <f aca="false">ALGO_TENN!K110</f>
        <v>0.555</v>
      </c>
      <c r="I97" s="119" t="n">
        <f aca="false">ALGO_TENN!L110</f>
        <v>0.05</v>
      </c>
      <c r="J97" s="119" t="n">
        <f aca="false">ALGO_TENN!N110</f>
        <v>0.555</v>
      </c>
      <c r="K97" s="119" t="n">
        <f aca="false">ALGO_TENN!O110</f>
        <v>0.14</v>
      </c>
      <c r="L97" s="119" t="n">
        <f aca="false">TETCO_TRANSCO!E110</f>
        <v>0.445</v>
      </c>
      <c r="M97" s="119" t="n">
        <f aca="false">TETCO_TRANSCO!F110</f>
        <v>0.05</v>
      </c>
      <c r="N97" s="119" t="n">
        <f aca="false">TETCO_TRANSCO!H110</f>
        <v>0.495</v>
      </c>
      <c r="O97" s="119" t="n">
        <f aca="false">TETCO_TRANSCO!I110</f>
        <v>-0.17</v>
      </c>
      <c r="P97" s="119" t="n">
        <f aca="false">TETCO_TRANSCO!K110</f>
        <v>0.495</v>
      </c>
      <c r="Q97" s="119" t="n">
        <f aca="false">TETCO_TRANSCO!L110</f>
        <v>0.06</v>
      </c>
      <c r="R97" s="119" t="n">
        <f aca="false">TETCO_TRANSCO!N110</f>
        <v>0.495</v>
      </c>
      <c r="S97" s="119" t="n">
        <f aca="false">TETCO_TRANSCO!O110</f>
        <v>-0.05</v>
      </c>
      <c r="T97" s="119" t="n">
        <f aca="false">IROQ!E110</f>
        <v>1.1</v>
      </c>
      <c r="U97" s="119" t="n">
        <f aca="false">IROQ!F110</f>
        <v>0.02</v>
      </c>
      <c r="V97" s="119" t="n">
        <f aca="false">IROQ!H110</f>
        <v>0</v>
      </c>
      <c r="W97" s="119" t="n">
        <f aca="false">IROQ!I110</f>
        <v>0</v>
      </c>
      <c r="X97" s="119" t="n">
        <f aca="false">IROQ!L110</f>
        <v>0.505</v>
      </c>
      <c r="Y97" s="119" t="n">
        <f aca="false">IROQ!M110</f>
        <v>0.1</v>
      </c>
      <c r="Z97" s="119" t="n">
        <f aca="false">IROQ!O110</f>
        <v>0.485</v>
      </c>
      <c r="AA97" s="119" t="n">
        <f aca="false">IROQ!P110</f>
        <v>0.12</v>
      </c>
      <c r="AB97" s="120" t="n">
        <f aca="false">M97</f>
        <v>0.05</v>
      </c>
      <c r="AC97" s="120" t="n">
        <f aca="false">Q97</f>
        <v>0.06</v>
      </c>
      <c r="AD97" s="121" t="n">
        <f aca="false">S97</f>
        <v>-0.05</v>
      </c>
      <c r="AE97" s="121" t="n">
        <f aca="false">Q97</f>
        <v>0.06</v>
      </c>
    </row>
    <row r="98" customFormat="false" ht="12.75" hidden="false" customHeight="false" outlineLevel="0" collapsed="false">
      <c r="A98" s="0" t="n">
        <v>0.538892724054897</v>
      </c>
      <c r="B98" s="0" t="str">
        <f aca="false">(D98&amp;E98&amp;F98&amp;G98&amp;H98&amp;I98&amp;J98&amp;K98&amp;L98&amp;M98&amp;N98&amp;O98&amp;P98&amp;Q98&amp;R98&amp;S98&amp;T98&amp;U98&amp;V98&amp;W98&amp;X98&amp;Y98&amp;Z98&amp;AA98&amp;AB98&amp;AC98&amp;AD98&amp;AE98)</f>
        <v>0.910.050.910.290.910.050.910.290.730.050.98-0.130.980.160.98-0.051.10.022000.840.30.840.320.050.16-0.050.16</v>
      </c>
      <c r="C98" s="118" t="n">
        <v>39783</v>
      </c>
      <c r="D98" s="41" t="n">
        <f aca="false">ALGO_TENN!E111</f>
        <v>0.91</v>
      </c>
      <c r="E98" s="119" t="n">
        <f aca="false">ALGO_TENN!F111</f>
        <v>0.05</v>
      </c>
      <c r="F98" s="119" t="n">
        <f aca="false">ALGO_TENN!H111</f>
        <v>0.91</v>
      </c>
      <c r="G98" s="119" t="n">
        <f aca="false">ALGO_TENN!I111</f>
        <v>0.29</v>
      </c>
      <c r="H98" s="119" t="n">
        <f aca="false">ALGO_TENN!K111</f>
        <v>0.91</v>
      </c>
      <c r="I98" s="119" t="n">
        <f aca="false">ALGO_TENN!L111</f>
        <v>0.05</v>
      </c>
      <c r="J98" s="119" t="n">
        <f aca="false">ALGO_TENN!N111</f>
        <v>0.91</v>
      </c>
      <c r="K98" s="119" t="n">
        <f aca="false">ALGO_TENN!O111</f>
        <v>0.29</v>
      </c>
      <c r="L98" s="119" t="n">
        <f aca="false">TETCO_TRANSCO!E111</f>
        <v>0.73</v>
      </c>
      <c r="M98" s="119" t="n">
        <f aca="false">TETCO_TRANSCO!F111</f>
        <v>0.05</v>
      </c>
      <c r="N98" s="119" t="n">
        <f aca="false">TETCO_TRANSCO!H111</f>
        <v>0.98</v>
      </c>
      <c r="O98" s="119" t="n">
        <f aca="false">TETCO_TRANSCO!I111</f>
        <v>-0.13</v>
      </c>
      <c r="P98" s="119" t="n">
        <f aca="false">TETCO_TRANSCO!K111</f>
        <v>0.98</v>
      </c>
      <c r="Q98" s="119" t="n">
        <f aca="false">TETCO_TRANSCO!L111</f>
        <v>0.16</v>
      </c>
      <c r="R98" s="119" t="n">
        <f aca="false">TETCO_TRANSCO!N111</f>
        <v>0.98</v>
      </c>
      <c r="S98" s="119" t="n">
        <f aca="false">TETCO_TRANSCO!O111</f>
        <v>-0.05</v>
      </c>
      <c r="T98" s="119" t="n">
        <f aca="false">IROQ!E111</f>
        <v>1.1</v>
      </c>
      <c r="U98" s="119" t="n">
        <f aca="false">IROQ!F111</f>
        <v>0.022</v>
      </c>
      <c r="V98" s="119" t="n">
        <f aca="false">IROQ!H111</f>
        <v>0</v>
      </c>
      <c r="W98" s="119" t="n">
        <f aca="false">IROQ!I111</f>
        <v>0</v>
      </c>
      <c r="X98" s="119" t="n">
        <f aca="false">IROQ!L111</f>
        <v>0.84</v>
      </c>
      <c r="Y98" s="119" t="n">
        <f aca="false">IROQ!M111</f>
        <v>0.3</v>
      </c>
      <c r="Z98" s="119" t="n">
        <f aca="false">IROQ!O111</f>
        <v>0.84</v>
      </c>
      <c r="AA98" s="119" t="n">
        <f aca="false">IROQ!P111</f>
        <v>0.32</v>
      </c>
      <c r="AB98" s="120" t="n">
        <f aca="false">M98</f>
        <v>0.05</v>
      </c>
      <c r="AC98" s="120" t="n">
        <f aca="false">Q98</f>
        <v>0.16</v>
      </c>
      <c r="AD98" s="121" t="n">
        <f aca="false">S98</f>
        <v>-0.05</v>
      </c>
      <c r="AE98" s="121" t="n">
        <f aca="false">Q98</f>
        <v>0.16</v>
      </c>
    </row>
    <row r="99" customFormat="false" ht="12.75" hidden="false" customHeight="false" outlineLevel="0" collapsed="false">
      <c r="A99" s="0" t="n">
        <v>0.535644268862887</v>
      </c>
      <c r="B99" s="0" t="str">
        <f aca="false">(D99&amp;E99&amp;F99&amp;G99&amp;H99&amp;I99&amp;J99&amp;K99&amp;L99&amp;M99&amp;N99&amp;O99&amp;P99&amp;Q99&amp;R99&amp;S99&amp;T99&amp;U99&amp;V99&amp;W99&amp;X99&amp;Y99&amp;Z99&amp;AA99&amp;AB99&amp;AC99&amp;AD99&amp;AE99)</f>
        <v>1.2150.051.2150.321.2150.051.2150.321.020.051.6-0.251.60.341.6-0.21.10.022001.1350.051.1350.070.050.34-0.20.34</v>
      </c>
      <c r="C99" s="118" t="n">
        <v>39814</v>
      </c>
      <c r="D99" s="41" t="n">
        <f aca="false">ALGO_TENN!E112</f>
        <v>1.215</v>
      </c>
      <c r="E99" s="119" t="n">
        <f aca="false">ALGO_TENN!F112</f>
        <v>0.05</v>
      </c>
      <c r="F99" s="119" t="n">
        <f aca="false">ALGO_TENN!H112</f>
        <v>1.215</v>
      </c>
      <c r="G99" s="119" t="n">
        <f aca="false">ALGO_TENN!I112</f>
        <v>0.32</v>
      </c>
      <c r="H99" s="119" t="n">
        <f aca="false">ALGO_TENN!K112</f>
        <v>1.215</v>
      </c>
      <c r="I99" s="119" t="n">
        <f aca="false">ALGO_TENN!L112</f>
        <v>0.05</v>
      </c>
      <c r="J99" s="119" t="n">
        <f aca="false">ALGO_TENN!N112</f>
        <v>1.215</v>
      </c>
      <c r="K99" s="119" t="n">
        <f aca="false">ALGO_TENN!O112</f>
        <v>0.32</v>
      </c>
      <c r="L99" s="119" t="n">
        <f aca="false">TETCO_TRANSCO!E112</f>
        <v>1.02</v>
      </c>
      <c r="M99" s="119" t="n">
        <f aca="false">TETCO_TRANSCO!F112</f>
        <v>0.05</v>
      </c>
      <c r="N99" s="119" t="n">
        <f aca="false">TETCO_TRANSCO!H112</f>
        <v>1.6</v>
      </c>
      <c r="O99" s="119" t="n">
        <f aca="false">TETCO_TRANSCO!I112</f>
        <v>-0.25</v>
      </c>
      <c r="P99" s="119" t="n">
        <f aca="false">TETCO_TRANSCO!K112</f>
        <v>1.6</v>
      </c>
      <c r="Q99" s="119" t="n">
        <f aca="false">TETCO_TRANSCO!L112</f>
        <v>0.34</v>
      </c>
      <c r="R99" s="119" t="n">
        <f aca="false">TETCO_TRANSCO!N112</f>
        <v>1.6</v>
      </c>
      <c r="S99" s="119" t="n">
        <f aca="false">TETCO_TRANSCO!O112</f>
        <v>-0.2</v>
      </c>
      <c r="T99" s="119" t="n">
        <f aca="false">IROQ!E112</f>
        <v>1.1</v>
      </c>
      <c r="U99" s="119" t="n">
        <f aca="false">IROQ!F112</f>
        <v>0.022</v>
      </c>
      <c r="V99" s="119" t="n">
        <f aca="false">IROQ!H112</f>
        <v>0</v>
      </c>
      <c r="W99" s="119" t="n">
        <f aca="false">IROQ!I112</f>
        <v>0</v>
      </c>
      <c r="X99" s="119" t="n">
        <f aca="false">IROQ!L112</f>
        <v>1.135</v>
      </c>
      <c r="Y99" s="119" t="n">
        <f aca="false">IROQ!M112</f>
        <v>0.05</v>
      </c>
      <c r="Z99" s="119" t="n">
        <f aca="false">IROQ!O112</f>
        <v>1.135</v>
      </c>
      <c r="AA99" s="119" t="n">
        <f aca="false">IROQ!P112</f>
        <v>0.07</v>
      </c>
      <c r="AB99" s="120" t="n">
        <f aca="false">M99</f>
        <v>0.05</v>
      </c>
      <c r="AC99" s="120" t="n">
        <f aca="false">Q99</f>
        <v>0.34</v>
      </c>
      <c r="AD99" s="121" t="n">
        <f aca="false">S99</f>
        <v>-0.2</v>
      </c>
      <c r="AE99" s="121" t="n">
        <f aca="false">Q99</f>
        <v>0.34</v>
      </c>
    </row>
    <row r="100" customFormat="false" ht="12.75" hidden="false" customHeight="false" outlineLevel="0" collapsed="false">
      <c r="A100" s="0" t="n">
        <v>0.532416745389951</v>
      </c>
      <c r="B100" s="0" t="str">
        <f aca="false">(D100&amp;E100&amp;F100&amp;G100&amp;H100&amp;I100&amp;J100&amp;K100&amp;L100&amp;M100&amp;N100&amp;O100&amp;P100&amp;Q100&amp;R100&amp;S100&amp;T100&amp;U100&amp;V100&amp;W100&amp;X100&amp;Y100&amp;Z100&amp;AA100&amp;AB100&amp;AC100&amp;AD100&amp;AE100)</f>
        <v>1.2150.051.2150.321.2150.051.2150.321.010.051.6-0.281.60.341.6-0.200001.1350.051.1350.070.050.34-0.20.34</v>
      </c>
      <c r="C100" s="118" t="n">
        <v>39845</v>
      </c>
      <c r="D100" s="41" t="n">
        <f aca="false">ALGO_TENN!E113</f>
        <v>1.215</v>
      </c>
      <c r="E100" s="119" t="n">
        <f aca="false">ALGO_TENN!F113</f>
        <v>0.05</v>
      </c>
      <c r="F100" s="119" t="n">
        <f aca="false">ALGO_TENN!H113</f>
        <v>1.215</v>
      </c>
      <c r="G100" s="119" t="n">
        <f aca="false">ALGO_TENN!I113</f>
        <v>0.32</v>
      </c>
      <c r="H100" s="119" t="n">
        <f aca="false">ALGO_TENN!K113</f>
        <v>1.215</v>
      </c>
      <c r="I100" s="119" t="n">
        <f aca="false">ALGO_TENN!L113</f>
        <v>0.05</v>
      </c>
      <c r="J100" s="119" t="n">
        <f aca="false">ALGO_TENN!N113</f>
        <v>1.215</v>
      </c>
      <c r="K100" s="119" t="n">
        <f aca="false">ALGO_TENN!O113</f>
        <v>0.32</v>
      </c>
      <c r="L100" s="119" t="n">
        <f aca="false">TETCO_TRANSCO!E113</f>
        <v>1.01</v>
      </c>
      <c r="M100" s="119" t="n">
        <f aca="false">TETCO_TRANSCO!F113</f>
        <v>0.05</v>
      </c>
      <c r="N100" s="119" t="n">
        <f aca="false">TETCO_TRANSCO!H113</f>
        <v>1.6</v>
      </c>
      <c r="O100" s="119" t="n">
        <f aca="false">TETCO_TRANSCO!I113</f>
        <v>-0.28</v>
      </c>
      <c r="P100" s="119" t="n">
        <f aca="false">TETCO_TRANSCO!K113</f>
        <v>1.6</v>
      </c>
      <c r="Q100" s="119" t="n">
        <f aca="false">TETCO_TRANSCO!L113</f>
        <v>0.34</v>
      </c>
      <c r="R100" s="119" t="n">
        <f aca="false">TETCO_TRANSCO!N113</f>
        <v>1.6</v>
      </c>
      <c r="S100" s="119" t="n">
        <f aca="false">TETCO_TRANSCO!O113</f>
        <v>-0.2</v>
      </c>
      <c r="T100" s="119" t="n">
        <f aca="false">IROQ!E113</f>
        <v>0</v>
      </c>
      <c r="U100" s="119" t="n">
        <f aca="false">IROQ!F113</f>
        <v>0</v>
      </c>
      <c r="V100" s="119" t="n">
        <f aca="false">IROQ!H113</f>
        <v>0</v>
      </c>
      <c r="W100" s="119" t="n">
        <f aca="false">IROQ!I113</f>
        <v>0</v>
      </c>
      <c r="X100" s="119" t="n">
        <f aca="false">IROQ!L113</f>
        <v>1.135</v>
      </c>
      <c r="Y100" s="119" t="n">
        <f aca="false">IROQ!M113</f>
        <v>0.05</v>
      </c>
      <c r="Z100" s="119" t="n">
        <f aca="false">IROQ!O113</f>
        <v>1.135</v>
      </c>
      <c r="AA100" s="119" t="n">
        <f aca="false">IROQ!P113</f>
        <v>0.07</v>
      </c>
      <c r="AB100" s="120" t="n">
        <f aca="false">M100</f>
        <v>0.05</v>
      </c>
      <c r="AC100" s="120" t="n">
        <f aca="false">Q100</f>
        <v>0.34</v>
      </c>
      <c r="AD100" s="121" t="n">
        <f aca="false">S100</f>
        <v>-0.2</v>
      </c>
      <c r="AE100" s="121" t="n">
        <f aca="false">Q100</f>
        <v>0.34</v>
      </c>
    </row>
    <row r="101" customFormat="false" ht="12.75" hidden="false" customHeight="false" outlineLevel="0" collapsed="false">
      <c r="A101" s="0" t="n">
        <v>0.529519435666923</v>
      </c>
      <c r="B101" s="0" t="str">
        <f aca="false">(D101&amp;E101&amp;F101&amp;G101&amp;H101&amp;I101&amp;J101&amp;K101&amp;L101&amp;M101&amp;N101&amp;O101&amp;P101&amp;Q101&amp;R101&amp;S101&amp;T101&amp;U101&amp;V101&amp;W101&amp;X101&amp;Y101&amp;Z101&amp;AA101&amp;AB101&amp;AC101&amp;AD101&amp;AE101)</f>
        <v>0.6550.050.6550.150.6550.050.6550.150.5450.050.565-0.170.5650.10.565-0.0500000.6050.050.5850.070.050.1-0.050.1</v>
      </c>
      <c r="C101" s="118" t="n">
        <v>39873</v>
      </c>
      <c r="D101" s="41" t="n">
        <f aca="false">ALGO_TENN!E114</f>
        <v>0.655</v>
      </c>
      <c r="E101" s="119" t="n">
        <f aca="false">ALGO_TENN!F114</f>
        <v>0.05</v>
      </c>
      <c r="F101" s="119" t="n">
        <f aca="false">ALGO_TENN!H114</f>
        <v>0.655</v>
      </c>
      <c r="G101" s="119" t="n">
        <f aca="false">ALGO_TENN!I114</f>
        <v>0.15</v>
      </c>
      <c r="H101" s="119" t="n">
        <f aca="false">ALGO_TENN!K114</f>
        <v>0.655</v>
      </c>
      <c r="I101" s="119" t="n">
        <f aca="false">ALGO_TENN!L114</f>
        <v>0.05</v>
      </c>
      <c r="J101" s="119" t="n">
        <f aca="false">ALGO_TENN!N114</f>
        <v>0.655</v>
      </c>
      <c r="K101" s="119" t="n">
        <f aca="false">ALGO_TENN!O114</f>
        <v>0.15</v>
      </c>
      <c r="L101" s="119" t="n">
        <f aca="false">TETCO_TRANSCO!E114</f>
        <v>0.545</v>
      </c>
      <c r="M101" s="119" t="n">
        <f aca="false">TETCO_TRANSCO!F114</f>
        <v>0.05</v>
      </c>
      <c r="N101" s="119" t="n">
        <f aca="false">TETCO_TRANSCO!H114</f>
        <v>0.565</v>
      </c>
      <c r="O101" s="119" t="n">
        <f aca="false">TETCO_TRANSCO!I114</f>
        <v>-0.17</v>
      </c>
      <c r="P101" s="119" t="n">
        <f aca="false">TETCO_TRANSCO!K114</f>
        <v>0.565</v>
      </c>
      <c r="Q101" s="119" t="n">
        <f aca="false">TETCO_TRANSCO!L114</f>
        <v>0.1</v>
      </c>
      <c r="R101" s="119" t="n">
        <f aca="false">TETCO_TRANSCO!N114</f>
        <v>0.565</v>
      </c>
      <c r="S101" s="119" t="n">
        <f aca="false">TETCO_TRANSCO!O114</f>
        <v>-0.05</v>
      </c>
      <c r="T101" s="119" t="n">
        <f aca="false">IROQ!E114</f>
        <v>0</v>
      </c>
      <c r="U101" s="119" t="n">
        <f aca="false">IROQ!F114</f>
        <v>0</v>
      </c>
      <c r="V101" s="119" t="n">
        <f aca="false">IROQ!H114</f>
        <v>0</v>
      </c>
      <c r="W101" s="119" t="n">
        <f aca="false">IROQ!I114</f>
        <v>0</v>
      </c>
      <c r="X101" s="119" t="n">
        <f aca="false">IROQ!L114</f>
        <v>0.605</v>
      </c>
      <c r="Y101" s="119" t="n">
        <f aca="false">IROQ!M114</f>
        <v>0.05</v>
      </c>
      <c r="Z101" s="119" t="n">
        <f aca="false">IROQ!O114</f>
        <v>0.585</v>
      </c>
      <c r="AA101" s="119" t="n">
        <f aca="false">IROQ!P114</f>
        <v>0.07</v>
      </c>
      <c r="AB101" s="120" t="n">
        <f aca="false">M101</f>
        <v>0.05</v>
      </c>
      <c r="AC101" s="120" t="n">
        <f aca="false">Q101</f>
        <v>0.1</v>
      </c>
      <c r="AD101" s="121" t="n">
        <f aca="false">S101</f>
        <v>-0.05</v>
      </c>
      <c r="AE101" s="121" t="n">
        <f aca="false">Q101</f>
        <v>0.1</v>
      </c>
    </row>
    <row r="102" customFormat="false" ht="12.75" hidden="false" customHeight="false" outlineLevel="0" collapsed="false">
      <c r="A102" s="0" t="n">
        <v>0.526331357337241</v>
      </c>
      <c r="B102" s="0" t="str">
        <f aca="false">(D102&amp;E102&amp;F102&amp;G102&amp;H102&amp;I102&amp;J102&amp;K102&amp;L102&amp;M102&amp;N102&amp;O102&amp;P102&amp;Q102&amp;R102&amp;S102&amp;T102&amp;U102&amp;V102&amp;W102&amp;X102&amp;Y102&amp;Z102&amp;AA102&amp;AB102&amp;AC102&amp;AD102&amp;AE102)</f>
        <v>0.4350.020.4350.050.4350.020.4350.050.3100.35-0.0850.350.020.35-0.04500000.4350.020.4350.0400.02-0.0450.02</v>
      </c>
      <c r="C102" s="118" t="n">
        <v>39904</v>
      </c>
      <c r="D102" s="48" t="n">
        <f aca="false">ALGO_TENN!E115</f>
        <v>0.435</v>
      </c>
      <c r="E102" s="119" t="n">
        <f aca="false">ALGO_TENN!F115</f>
        <v>0.02</v>
      </c>
      <c r="F102" s="119" t="n">
        <f aca="false">ALGO_TENN!H115</f>
        <v>0.435</v>
      </c>
      <c r="G102" s="119" t="n">
        <f aca="false">ALGO_TENN!I115</f>
        <v>0.05</v>
      </c>
      <c r="H102" s="119" t="n">
        <f aca="false">ALGO_TENN!K115</f>
        <v>0.435</v>
      </c>
      <c r="I102" s="119" t="n">
        <f aca="false">ALGO_TENN!L115</f>
        <v>0.02</v>
      </c>
      <c r="J102" s="119" t="n">
        <f aca="false">ALGO_TENN!N115</f>
        <v>0.435</v>
      </c>
      <c r="K102" s="119" t="n">
        <f aca="false">ALGO_TENN!O115</f>
        <v>0.05</v>
      </c>
      <c r="L102" s="119" t="n">
        <f aca="false">TETCO_TRANSCO!E115</f>
        <v>0.31</v>
      </c>
      <c r="M102" s="119" t="n">
        <f aca="false">TETCO_TRANSCO!F115</f>
        <v>0</v>
      </c>
      <c r="N102" s="119" t="n">
        <f aca="false">TETCO_TRANSCO!H115</f>
        <v>0.35</v>
      </c>
      <c r="O102" s="119" t="n">
        <f aca="false">TETCO_TRANSCO!I115</f>
        <v>-0.085</v>
      </c>
      <c r="P102" s="119" t="n">
        <f aca="false">TETCO_TRANSCO!K115</f>
        <v>0.35</v>
      </c>
      <c r="Q102" s="119" t="n">
        <f aca="false">TETCO_TRANSCO!L115</f>
        <v>0.02</v>
      </c>
      <c r="R102" s="119" t="n">
        <f aca="false">TETCO_TRANSCO!N115</f>
        <v>0.35</v>
      </c>
      <c r="S102" s="119" t="n">
        <f aca="false">TETCO_TRANSCO!O115</f>
        <v>-0.045</v>
      </c>
      <c r="T102" s="119" t="n">
        <f aca="false">IROQ!E115</f>
        <v>0</v>
      </c>
      <c r="U102" s="119" t="n">
        <f aca="false">IROQ!F115</f>
        <v>0</v>
      </c>
      <c r="V102" s="119" t="n">
        <f aca="false">IROQ!H115</f>
        <v>0</v>
      </c>
      <c r="W102" s="119" t="n">
        <f aca="false">IROQ!I115</f>
        <v>0</v>
      </c>
      <c r="X102" s="119" t="n">
        <f aca="false">IROQ!L115</f>
        <v>0.435</v>
      </c>
      <c r="Y102" s="119" t="n">
        <f aca="false">IROQ!M115</f>
        <v>0.02</v>
      </c>
      <c r="Z102" s="119" t="n">
        <f aca="false">IROQ!O115</f>
        <v>0.435</v>
      </c>
      <c r="AA102" s="119" t="n">
        <f aca="false">IROQ!P115</f>
        <v>0.04</v>
      </c>
      <c r="AB102" s="120" t="n">
        <f aca="false">M102</f>
        <v>0</v>
      </c>
      <c r="AC102" s="120" t="n">
        <f aca="false">Q102</f>
        <v>0.02</v>
      </c>
      <c r="AD102" s="121" t="n">
        <f aca="false">S102</f>
        <v>-0.045</v>
      </c>
      <c r="AE102" s="121" t="n">
        <f aca="false">Q102</f>
        <v>0.02</v>
      </c>
    </row>
    <row r="103" customFormat="false" ht="12.75" hidden="false" customHeight="false" outlineLevel="0" collapsed="false">
      <c r="A103" s="0" t="n">
        <v>0.523265660419863</v>
      </c>
      <c r="B103" s="0" t="str">
        <f aca="false">(D103&amp;E103&amp;F103&amp;G103&amp;H103&amp;I103&amp;J103&amp;K103&amp;L103&amp;M103&amp;N103&amp;O103&amp;P103&amp;Q103&amp;R103&amp;S103&amp;T103&amp;U103&amp;V103&amp;W103&amp;X103&amp;Y103&amp;Z103&amp;AA103&amp;AB103&amp;AC103&amp;AD103&amp;AE103)</f>
        <v>0.3850.020.3850.050.3850.020.3850.050.2900.3-0.0650.30.020.3-0.03500000.3850.020.3850.0400.02-0.0350.02</v>
      </c>
      <c r="C103" s="118" t="n">
        <v>39934</v>
      </c>
      <c r="D103" s="41" t="n">
        <f aca="false">ALGO_TENN!E116</f>
        <v>0.385</v>
      </c>
      <c r="E103" s="119" t="n">
        <f aca="false">ALGO_TENN!F116</f>
        <v>0.02</v>
      </c>
      <c r="F103" s="119" t="n">
        <f aca="false">ALGO_TENN!H116</f>
        <v>0.385</v>
      </c>
      <c r="G103" s="119" t="n">
        <f aca="false">ALGO_TENN!I116</f>
        <v>0.05</v>
      </c>
      <c r="H103" s="119" t="n">
        <f aca="false">ALGO_TENN!K116</f>
        <v>0.385</v>
      </c>
      <c r="I103" s="119" t="n">
        <f aca="false">ALGO_TENN!L116</f>
        <v>0.02</v>
      </c>
      <c r="J103" s="119" t="n">
        <f aca="false">ALGO_TENN!N116</f>
        <v>0.385</v>
      </c>
      <c r="K103" s="119" t="n">
        <f aca="false">ALGO_TENN!O116</f>
        <v>0.05</v>
      </c>
      <c r="L103" s="119" t="n">
        <f aca="false">TETCO_TRANSCO!E116</f>
        <v>0.29</v>
      </c>
      <c r="M103" s="119" t="n">
        <f aca="false">TETCO_TRANSCO!F116</f>
        <v>0</v>
      </c>
      <c r="N103" s="119" t="n">
        <f aca="false">TETCO_TRANSCO!H116</f>
        <v>0.3</v>
      </c>
      <c r="O103" s="119" t="n">
        <f aca="false">TETCO_TRANSCO!I116</f>
        <v>-0.065</v>
      </c>
      <c r="P103" s="119" t="n">
        <f aca="false">TETCO_TRANSCO!K116</f>
        <v>0.3</v>
      </c>
      <c r="Q103" s="119" t="n">
        <f aca="false">TETCO_TRANSCO!L116</f>
        <v>0.02</v>
      </c>
      <c r="R103" s="119" t="n">
        <f aca="false">TETCO_TRANSCO!N116</f>
        <v>0.3</v>
      </c>
      <c r="S103" s="119" t="n">
        <f aca="false">TETCO_TRANSCO!O116</f>
        <v>-0.035</v>
      </c>
      <c r="T103" s="119" t="n">
        <f aca="false">IROQ!E116</f>
        <v>0</v>
      </c>
      <c r="U103" s="119" t="n">
        <f aca="false">IROQ!F116</f>
        <v>0</v>
      </c>
      <c r="V103" s="119" t="n">
        <f aca="false">IROQ!H116</f>
        <v>0</v>
      </c>
      <c r="W103" s="119" t="n">
        <f aca="false">IROQ!I116</f>
        <v>0</v>
      </c>
      <c r="X103" s="119" t="n">
        <f aca="false">IROQ!L116</f>
        <v>0.385</v>
      </c>
      <c r="Y103" s="119" t="n">
        <f aca="false">IROQ!M116</f>
        <v>0.02</v>
      </c>
      <c r="Z103" s="119" t="n">
        <f aca="false">IROQ!O116</f>
        <v>0.385</v>
      </c>
      <c r="AA103" s="119" t="n">
        <f aca="false">IROQ!P116</f>
        <v>0.04</v>
      </c>
      <c r="AB103" s="120" t="n">
        <f aca="false">M103</f>
        <v>0</v>
      </c>
      <c r="AC103" s="120" t="n">
        <f aca="false">Q103</f>
        <v>0.02</v>
      </c>
      <c r="AD103" s="121" t="n">
        <f aca="false">S103</f>
        <v>-0.035</v>
      </c>
      <c r="AE103" s="121" t="n">
        <f aca="false">Q103</f>
        <v>0.02</v>
      </c>
    </row>
    <row r="104" customFormat="false" ht="12.75" hidden="false" customHeight="false" outlineLevel="0" collapsed="false">
      <c r="A104" s="0" t="n">
        <v>0.520117829330757</v>
      </c>
      <c r="B104" s="0" t="str">
        <f aca="false">(D104&amp;E104&amp;F104&amp;G104&amp;H104&amp;I104&amp;J104&amp;K104&amp;L104&amp;M104&amp;N104&amp;O104&amp;P104&amp;Q104&amp;R104&amp;S104&amp;T104&amp;U104&amp;V104&amp;W104&amp;X104&amp;Y104&amp;Z104&amp;AA104&amp;AB104&amp;AC104&amp;AD104&amp;AE104)</f>
        <v>0.3850.020.3850.060.3850.020.3850.060.3-0.00250.34-0.0550.340.020.34-0.03500000.3850.020.3850.04-0.00250.02-0.0350.02</v>
      </c>
      <c r="C104" s="118" t="n">
        <v>39965</v>
      </c>
      <c r="D104" s="41" t="n">
        <f aca="false">ALGO_TENN!E117</f>
        <v>0.385</v>
      </c>
      <c r="E104" s="119" t="n">
        <f aca="false">ALGO_TENN!F117</f>
        <v>0.02</v>
      </c>
      <c r="F104" s="119" t="n">
        <f aca="false">ALGO_TENN!H117</f>
        <v>0.385</v>
      </c>
      <c r="G104" s="119" t="n">
        <f aca="false">ALGO_TENN!I117</f>
        <v>0.06</v>
      </c>
      <c r="H104" s="119" t="n">
        <f aca="false">ALGO_TENN!K117</f>
        <v>0.385</v>
      </c>
      <c r="I104" s="119" t="n">
        <f aca="false">ALGO_TENN!L117</f>
        <v>0.02</v>
      </c>
      <c r="J104" s="119" t="n">
        <f aca="false">ALGO_TENN!N117</f>
        <v>0.385</v>
      </c>
      <c r="K104" s="119" t="n">
        <f aca="false">ALGO_TENN!O117</f>
        <v>0.06</v>
      </c>
      <c r="L104" s="119" t="n">
        <f aca="false">TETCO_TRANSCO!E117</f>
        <v>0.3</v>
      </c>
      <c r="M104" s="119" t="n">
        <f aca="false">TETCO_TRANSCO!F117</f>
        <v>-0.0025</v>
      </c>
      <c r="N104" s="119" t="n">
        <f aca="false">TETCO_TRANSCO!H117</f>
        <v>0.34</v>
      </c>
      <c r="O104" s="119" t="n">
        <f aca="false">TETCO_TRANSCO!I117</f>
        <v>-0.055</v>
      </c>
      <c r="P104" s="119" t="n">
        <f aca="false">TETCO_TRANSCO!K117</f>
        <v>0.34</v>
      </c>
      <c r="Q104" s="119" t="n">
        <f aca="false">TETCO_TRANSCO!L117</f>
        <v>0.02</v>
      </c>
      <c r="R104" s="119" t="n">
        <f aca="false">TETCO_TRANSCO!N117</f>
        <v>0.34</v>
      </c>
      <c r="S104" s="119" t="n">
        <f aca="false">TETCO_TRANSCO!O117</f>
        <v>-0.035</v>
      </c>
      <c r="T104" s="119" t="n">
        <f aca="false">IROQ!E117</f>
        <v>0</v>
      </c>
      <c r="U104" s="119" t="n">
        <f aca="false">IROQ!F117</f>
        <v>0</v>
      </c>
      <c r="V104" s="119" t="n">
        <f aca="false">IROQ!H117</f>
        <v>0</v>
      </c>
      <c r="W104" s="119" t="n">
        <f aca="false">IROQ!I117</f>
        <v>0</v>
      </c>
      <c r="X104" s="119" t="n">
        <f aca="false">IROQ!L117</f>
        <v>0.385</v>
      </c>
      <c r="Y104" s="119" t="n">
        <f aca="false">IROQ!M117</f>
        <v>0.02</v>
      </c>
      <c r="Z104" s="119" t="n">
        <f aca="false">IROQ!O117</f>
        <v>0.385</v>
      </c>
      <c r="AA104" s="119" t="n">
        <f aca="false">IROQ!P117</f>
        <v>0.04</v>
      </c>
      <c r="AB104" s="120" t="n">
        <f aca="false">M104</f>
        <v>-0.0025</v>
      </c>
      <c r="AC104" s="120" t="n">
        <f aca="false">Q104</f>
        <v>0.02</v>
      </c>
      <c r="AD104" s="121" t="n">
        <f aca="false">S104</f>
        <v>-0.035</v>
      </c>
      <c r="AE104" s="121" t="n">
        <f aca="false">Q104</f>
        <v>0.02</v>
      </c>
    </row>
    <row r="105" customFormat="false" ht="12.75" hidden="false" customHeight="false" outlineLevel="0" collapsed="false">
      <c r="A105" s="0" t="n">
        <v>0.517090820876756</v>
      </c>
      <c r="B105" s="0" t="str">
        <f aca="false">(D105&amp;E105&amp;F105&amp;G105&amp;H105&amp;I105&amp;J105&amp;K105&amp;L105&amp;M105&amp;N105&amp;O105&amp;P105&amp;Q105&amp;R105&amp;S105&amp;T105&amp;U105&amp;V105&amp;W105&amp;X105&amp;Y105&amp;Z105&amp;AA105&amp;AB105&amp;AC105&amp;AD105&amp;AE105)</f>
        <v>0.39750.020.39750.070.39750.020.39750.070.315-0.00250.38-0.020.380.020.38-0.0200000.39750.020.39750.04-0.00250.02-0.020.02</v>
      </c>
      <c r="C105" s="118" t="n">
        <v>39995</v>
      </c>
      <c r="D105" s="41" t="n">
        <f aca="false">ALGO_TENN!E118</f>
        <v>0.3975</v>
      </c>
      <c r="E105" s="119" t="n">
        <f aca="false">ALGO_TENN!F118</f>
        <v>0.02</v>
      </c>
      <c r="F105" s="119" t="n">
        <f aca="false">ALGO_TENN!H118</f>
        <v>0.3975</v>
      </c>
      <c r="G105" s="119" t="n">
        <f aca="false">ALGO_TENN!I118</f>
        <v>0.07</v>
      </c>
      <c r="H105" s="119" t="n">
        <f aca="false">ALGO_TENN!K118</f>
        <v>0.3975</v>
      </c>
      <c r="I105" s="119" t="n">
        <f aca="false">ALGO_TENN!L118</f>
        <v>0.02</v>
      </c>
      <c r="J105" s="119" t="n">
        <f aca="false">ALGO_TENN!N118</f>
        <v>0.3975</v>
      </c>
      <c r="K105" s="119" t="n">
        <f aca="false">ALGO_TENN!O118</f>
        <v>0.07</v>
      </c>
      <c r="L105" s="119" t="n">
        <f aca="false">TETCO_TRANSCO!E118</f>
        <v>0.315</v>
      </c>
      <c r="M105" s="119" t="n">
        <f aca="false">TETCO_TRANSCO!F118</f>
        <v>-0.0025</v>
      </c>
      <c r="N105" s="119" t="n">
        <f aca="false">TETCO_TRANSCO!H118</f>
        <v>0.38</v>
      </c>
      <c r="O105" s="119" t="n">
        <f aca="false">TETCO_TRANSCO!I118</f>
        <v>-0.02</v>
      </c>
      <c r="P105" s="119" t="n">
        <f aca="false">TETCO_TRANSCO!K118</f>
        <v>0.38</v>
      </c>
      <c r="Q105" s="119" t="n">
        <f aca="false">TETCO_TRANSCO!L118</f>
        <v>0.02</v>
      </c>
      <c r="R105" s="119" t="n">
        <f aca="false">TETCO_TRANSCO!N118</f>
        <v>0.38</v>
      </c>
      <c r="S105" s="119" t="n">
        <f aca="false">TETCO_TRANSCO!O118</f>
        <v>-0.02</v>
      </c>
      <c r="T105" s="119" t="n">
        <f aca="false">IROQ!E118</f>
        <v>0</v>
      </c>
      <c r="U105" s="119" t="n">
        <f aca="false">IROQ!F118</f>
        <v>0</v>
      </c>
      <c r="V105" s="119" t="n">
        <f aca="false">IROQ!H118</f>
        <v>0</v>
      </c>
      <c r="W105" s="119" t="n">
        <f aca="false">IROQ!I118</f>
        <v>0</v>
      </c>
      <c r="X105" s="119" t="n">
        <f aca="false">IROQ!L118</f>
        <v>0.3975</v>
      </c>
      <c r="Y105" s="119" t="n">
        <f aca="false">IROQ!M118</f>
        <v>0.02</v>
      </c>
      <c r="Z105" s="119" t="n">
        <f aca="false">IROQ!O118</f>
        <v>0.3975</v>
      </c>
      <c r="AA105" s="119" t="n">
        <f aca="false">IROQ!P118</f>
        <v>0.04</v>
      </c>
      <c r="AB105" s="120" t="n">
        <f aca="false">M105</f>
        <v>-0.0025</v>
      </c>
      <c r="AC105" s="120" t="n">
        <f aca="false">Q105</f>
        <v>0.02</v>
      </c>
      <c r="AD105" s="121" t="n">
        <f aca="false">S105</f>
        <v>-0.02</v>
      </c>
      <c r="AE105" s="121" t="n">
        <f aca="false">Q105</f>
        <v>0.02</v>
      </c>
    </row>
    <row r="106" customFormat="false" ht="12.75" hidden="false" customHeight="false" outlineLevel="0" collapsed="false">
      <c r="A106" s="0" t="n">
        <v>0.513982700601162</v>
      </c>
      <c r="B106" s="0" t="str">
        <f aca="false">(D106&amp;E106&amp;F106&amp;G106&amp;H106&amp;I106&amp;J106&amp;K106&amp;L106&amp;M106&amp;N106&amp;O106&amp;P106&amp;Q106&amp;R106&amp;S106&amp;T106&amp;U106&amp;V106&amp;W106&amp;X106&amp;Y106&amp;Z106&amp;AA106&amp;AB106&amp;AC106&amp;AD106&amp;AE106)</f>
        <v>0.40.020.40.070.40.020.40.070.315-0.0050.38-0.020.380.0150.38-0.0200000.40.020.40.04-0.0050.015-0.020.015</v>
      </c>
      <c r="C106" s="118" t="n">
        <v>40026</v>
      </c>
      <c r="D106" s="41" t="n">
        <f aca="false">ALGO_TENN!E119</f>
        <v>0.4</v>
      </c>
      <c r="E106" s="119" t="n">
        <f aca="false">ALGO_TENN!F119</f>
        <v>0.02</v>
      </c>
      <c r="F106" s="119" t="n">
        <f aca="false">ALGO_TENN!H119</f>
        <v>0.4</v>
      </c>
      <c r="G106" s="119" t="n">
        <f aca="false">ALGO_TENN!I119</f>
        <v>0.07</v>
      </c>
      <c r="H106" s="119" t="n">
        <f aca="false">ALGO_TENN!K119</f>
        <v>0.4</v>
      </c>
      <c r="I106" s="119" t="n">
        <f aca="false">ALGO_TENN!L119</f>
        <v>0.02</v>
      </c>
      <c r="J106" s="119" t="n">
        <f aca="false">ALGO_TENN!N119</f>
        <v>0.4</v>
      </c>
      <c r="K106" s="119" t="n">
        <f aca="false">ALGO_TENN!O119</f>
        <v>0.07</v>
      </c>
      <c r="L106" s="119" t="n">
        <f aca="false">TETCO_TRANSCO!E119</f>
        <v>0.315</v>
      </c>
      <c r="M106" s="119" t="n">
        <f aca="false">TETCO_TRANSCO!F119</f>
        <v>-0.005</v>
      </c>
      <c r="N106" s="119" t="n">
        <f aca="false">TETCO_TRANSCO!H119</f>
        <v>0.38</v>
      </c>
      <c r="O106" s="119" t="n">
        <f aca="false">TETCO_TRANSCO!I119</f>
        <v>-0.02</v>
      </c>
      <c r="P106" s="119" t="n">
        <f aca="false">TETCO_TRANSCO!K119</f>
        <v>0.38</v>
      </c>
      <c r="Q106" s="119" t="n">
        <f aca="false">TETCO_TRANSCO!L119</f>
        <v>0.015</v>
      </c>
      <c r="R106" s="119" t="n">
        <f aca="false">TETCO_TRANSCO!N119</f>
        <v>0.38</v>
      </c>
      <c r="S106" s="119" t="n">
        <f aca="false">TETCO_TRANSCO!O119</f>
        <v>-0.02</v>
      </c>
      <c r="T106" s="119" t="n">
        <f aca="false">IROQ!E119</f>
        <v>0</v>
      </c>
      <c r="U106" s="119" t="n">
        <f aca="false">IROQ!F119</f>
        <v>0</v>
      </c>
      <c r="V106" s="119" t="n">
        <f aca="false">IROQ!H119</f>
        <v>0</v>
      </c>
      <c r="W106" s="119" t="n">
        <f aca="false">IROQ!I119</f>
        <v>0</v>
      </c>
      <c r="X106" s="119" t="n">
        <f aca="false">IROQ!L119</f>
        <v>0.4</v>
      </c>
      <c r="Y106" s="119" t="n">
        <f aca="false">IROQ!M119</f>
        <v>0.02</v>
      </c>
      <c r="Z106" s="119" t="n">
        <f aca="false">IROQ!O119</f>
        <v>0.4</v>
      </c>
      <c r="AA106" s="119" t="n">
        <f aca="false">IROQ!P119</f>
        <v>0.04</v>
      </c>
      <c r="AB106" s="120" t="n">
        <f aca="false">M106</f>
        <v>-0.005</v>
      </c>
      <c r="AC106" s="120" t="n">
        <f aca="false">Q106</f>
        <v>0.015</v>
      </c>
      <c r="AD106" s="121" t="n">
        <f aca="false">S106</f>
        <v>-0.02</v>
      </c>
      <c r="AE106" s="121" t="n">
        <f aca="false">Q106</f>
        <v>0.015</v>
      </c>
    </row>
    <row r="107" customFormat="false" ht="12.75" hidden="false" customHeight="false" outlineLevel="0" collapsed="false">
      <c r="A107" s="0" t="n">
        <v>0.510894558059711</v>
      </c>
      <c r="B107" s="0" t="str">
        <f aca="false">(D107&amp;E107&amp;F107&amp;G107&amp;H107&amp;I107&amp;J107&amp;K107&amp;L107&amp;M107&amp;N107&amp;O107&amp;P107&amp;Q107&amp;R107&amp;S107&amp;T107&amp;U107&amp;V107&amp;W107&amp;X107&amp;Y107&amp;Z107&amp;AA107&amp;AB107&amp;AC107&amp;AD107&amp;AE107)</f>
        <v>0.39750.020.39750.050.39750.020.39750.050.29-0.0050.33-0.040.330.0150.33-0.0200000.39750.020.39750.04-0.0050.015-0.020.015</v>
      </c>
      <c r="C107" s="118" t="n">
        <v>40057</v>
      </c>
      <c r="D107" s="41" t="n">
        <f aca="false">ALGO_TENN!E120</f>
        <v>0.3975</v>
      </c>
      <c r="E107" s="119" t="n">
        <f aca="false">ALGO_TENN!F120</f>
        <v>0.02</v>
      </c>
      <c r="F107" s="119" t="n">
        <f aca="false">ALGO_TENN!H120</f>
        <v>0.3975</v>
      </c>
      <c r="G107" s="119" t="n">
        <f aca="false">ALGO_TENN!I120</f>
        <v>0.05</v>
      </c>
      <c r="H107" s="119" t="n">
        <f aca="false">ALGO_TENN!K120</f>
        <v>0.3975</v>
      </c>
      <c r="I107" s="119" t="n">
        <f aca="false">ALGO_TENN!L120</f>
        <v>0.02</v>
      </c>
      <c r="J107" s="119" t="n">
        <f aca="false">ALGO_TENN!N120</f>
        <v>0.3975</v>
      </c>
      <c r="K107" s="119" t="n">
        <f aca="false">ALGO_TENN!O120</f>
        <v>0.05</v>
      </c>
      <c r="L107" s="119" t="n">
        <f aca="false">TETCO_TRANSCO!E120</f>
        <v>0.29</v>
      </c>
      <c r="M107" s="119" t="n">
        <f aca="false">TETCO_TRANSCO!F120</f>
        <v>-0.005</v>
      </c>
      <c r="N107" s="119" t="n">
        <f aca="false">TETCO_TRANSCO!H120</f>
        <v>0.33</v>
      </c>
      <c r="O107" s="119" t="n">
        <f aca="false">TETCO_TRANSCO!I120</f>
        <v>-0.04</v>
      </c>
      <c r="P107" s="119" t="n">
        <f aca="false">TETCO_TRANSCO!K120</f>
        <v>0.33</v>
      </c>
      <c r="Q107" s="119" t="n">
        <f aca="false">TETCO_TRANSCO!L120</f>
        <v>0.015</v>
      </c>
      <c r="R107" s="119" t="n">
        <f aca="false">TETCO_TRANSCO!N120</f>
        <v>0.33</v>
      </c>
      <c r="S107" s="119" t="n">
        <f aca="false">TETCO_TRANSCO!O120</f>
        <v>-0.02</v>
      </c>
      <c r="T107" s="119" t="n">
        <f aca="false">IROQ!E120</f>
        <v>0</v>
      </c>
      <c r="U107" s="119" t="n">
        <f aca="false">IROQ!F120</f>
        <v>0</v>
      </c>
      <c r="V107" s="119" t="n">
        <f aca="false">IROQ!H120</f>
        <v>0</v>
      </c>
      <c r="W107" s="119" t="n">
        <f aca="false">IROQ!I120</f>
        <v>0</v>
      </c>
      <c r="X107" s="119" t="n">
        <f aca="false">IROQ!L120</f>
        <v>0.3975</v>
      </c>
      <c r="Y107" s="119" t="n">
        <f aca="false">IROQ!M120</f>
        <v>0.02</v>
      </c>
      <c r="Z107" s="119" t="n">
        <f aca="false">IROQ!O120</f>
        <v>0.3975</v>
      </c>
      <c r="AA107" s="119" t="n">
        <f aca="false">IROQ!P120</f>
        <v>0.04</v>
      </c>
      <c r="AB107" s="120" t="n">
        <f aca="false">M107</f>
        <v>-0.005</v>
      </c>
      <c r="AC107" s="120" t="n">
        <f aca="false">Q107</f>
        <v>0.015</v>
      </c>
      <c r="AD107" s="121" t="n">
        <f aca="false">S107</f>
        <v>-0.02</v>
      </c>
      <c r="AE107" s="121" t="n">
        <f aca="false">Q107</f>
        <v>0.015</v>
      </c>
    </row>
    <row r="108" customFormat="false" ht="12.75" hidden="false" customHeight="false" outlineLevel="0" collapsed="false">
      <c r="A108" s="0" t="n">
        <v>0.507924926725383</v>
      </c>
      <c r="B108" s="0" t="str">
        <f aca="false">(D108&amp;E108&amp;F108&amp;G108&amp;H108&amp;I108&amp;J108&amp;K108&amp;L108&amp;M108&amp;N108&amp;O108&amp;P108&amp;Q108&amp;R108&amp;S108&amp;T108&amp;U108&amp;V108&amp;W108&amp;X108&amp;Y108&amp;Z108&amp;AA108&amp;AB108&amp;AC108&amp;AD108&amp;AE108)</f>
        <v>0.40.020.40.050.40.020.40.050.35-0.0050.37-0.0850.370.010.37-0.05500000.40.020.40.04-0.0050.01-0.0550.01</v>
      </c>
      <c r="C108" s="118" t="n">
        <v>40087</v>
      </c>
      <c r="D108" s="41" t="n">
        <f aca="false">ALGO_TENN!E121</f>
        <v>0.4</v>
      </c>
      <c r="E108" s="119" t="n">
        <f aca="false">ALGO_TENN!F121</f>
        <v>0.02</v>
      </c>
      <c r="F108" s="119" t="n">
        <f aca="false">ALGO_TENN!H121</f>
        <v>0.4</v>
      </c>
      <c r="G108" s="119" t="n">
        <f aca="false">ALGO_TENN!I121</f>
        <v>0.05</v>
      </c>
      <c r="H108" s="119" t="n">
        <f aca="false">ALGO_TENN!K121</f>
        <v>0.4</v>
      </c>
      <c r="I108" s="119" t="n">
        <f aca="false">ALGO_TENN!L121</f>
        <v>0.02</v>
      </c>
      <c r="J108" s="119" t="n">
        <f aca="false">ALGO_TENN!N121</f>
        <v>0.4</v>
      </c>
      <c r="K108" s="119" t="n">
        <f aca="false">ALGO_TENN!O121</f>
        <v>0.05</v>
      </c>
      <c r="L108" s="119" t="n">
        <f aca="false">TETCO_TRANSCO!E121</f>
        <v>0.35</v>
      </c>
      <c r="M108" s="119" t="n">
        <f aca="false">TETCO_TRANSCO!F121</f>
        <v>-0.005</v>
      </c>
      <c r="N108" s="119" t="n">
        <f aca="false">TETCO_TRANSCO!H121</f>
        <v>0.37</v>
      </c>
      <c r="O108" s="119" t="n">
        <f aca="false">TETCO_TRANSCO!I121</f>
        <v>-0.085</v>
      </c>
      <c r="P108" s="119" t="n">
        <f aca="false">TETCO_TRANSCO!K121</f>
        <v>0.37</v>
      </c>
      <c r="Q108" s="119" t="n">
        <f aca="false">TETCO_TRANSCO!L121</f>
        <v>0.01</v>
      </c>
      <c r="R108" s="119" t="n">
        <f aca="false">TETCO_TRANSCO!N121</f>
        <v>0.37</v>
      </c>
      <c r="S108" s="119" t="n">
        <f aca="false">TETCO_TRANSCO!O121</f>
        <v>-0.055</v>
      </c>
      <c r="T108" s="119" t="n">
        <f aca="false">IROQ!E121</f>
        <v>0</v>
      </c>
      <c r="U108" s="119" t="n">
        <f aca="false">IROQ!F121</f>
        <v>0</v>
      </c>
      <c r="V108" s="119" t="n">
        <f aca="false">IROQ!H121</f>
        <v>0</v>
      </c>
      <c r="W108" s="119" t="n">
        <f aca="false">IROQ!I121</f>
        <v>0</v>
      </c>
      <c r="X108" s="119" t="n">
        <f aca="false">IROQ!L121</f>
        <v>0.4</v>
      </c>
      <c r="Y108" s="119" t="n">
        <f aca="false">IROQ!M121</f>
        <v>0.02</v>
      </c>
      <c r="Z108" s="119" t="n">
        <f aca="false">IROQ!O121</f>
        <v>0.4</v>
      </c>
      <c r="AA108" s="119" t="n">
        <f aca="false">IROQ!P121</f>
        <v>0.04</v>
      </c>
      <c r="AB108" s="120" t="n">
        <f aca="false">M108</f>
        <v>-0.005</v>
      </c>
      <c r="AC108" s="120" t="n">
        <f aca="false">Q108</f>
        <v>0.01</v>
      </c>
      <c r="AD108" s="121" t="n">
        <f aca="false">S108</f>
        <v>-0.055</v>
      </c>
      <c r="AE108" s="121" t="n">
        <f aca="false">Q108</f>
        <v>0.01</v>
      </c>
    </row>
    <row r="109" customFormat="false" ht="12.75" hidden="false" customHeight="false" outlineLevel="0" collapsed="false">
      <c r="A109" s="0" t="n">
        <v>0.504875700090974</v>
      </c>
      <c r="B109" s="0" t="str">
        <f aca="false">(D109&amp;E109&amp;F109&amp;G109&amp;H109&amp;I109&amp;J109&amp;K109&amp;L109&amp;M109&amp;N109&amp;O109&amp;P109&amp;Q109&amp;R109&amp;S109&amp;T109&amp;U109&amp;V109&amp;W109&amp;X109&amp;Y109&amp;Z109&amp;AA109&amp;AB109&amp;AC109&amp;AD109&amp;AE109)</f>
        <v>0.5550.050.5550.140.5550.050.5550.140.4450.050.495-0.170.4950.060.495-0.0500000.5050.10.5050.120.050.06-0.050.06</v>
      </c>
      <c r="C109" s="118" t="n">
        <v>40118</v>
      </c>
      <c r="D109" s="48" t="n">
        <f aca="false">ALGO_TENN!E122</f>
        <v>0.555</v>
      </c>
      <c r="E109" s="119" t="n">
        <f aca="false">ALGO_TENN!F122</f>
        <v>0.05</v>
      </c>
      <c r="F109" s="119" t="n">
        <f aca="false">ALGO_TENN!H122</f>
        <v>0.555</v>
      </c>
      <c r="G109" s="119" t="n">
        <f aca="false">ALGO_TENN!I122</f>
        <v>0.14</v>
      </c>
      <c r="H109" s="119" t="n">
        <f aca="false">ALGO_TENN!K122</f>
        <v>0.555</v>
      </c>
      <c r="I109" s="119" t="n">
        <f aca="false">ALGO_TENN!L122</f>
        <v>0.05</v>
      </c>
      <c r="J109" s="119" t="n">
        <f aca="false">ALGO_TENN!N122</f>
        <v>0.555</v>
      </c>
      <c r="K109" s="119" t="n">
        <f aca="false">ALGO_TENN!O122</f>
        <v>0.14</v>
      </c>
      <c r="L109" s="119" t="n">
        <f aca="false">TETCO_TRANSCO!E122</f>
        <v>0.445</v>
      </c>
      <c r="M109" s="119" t="n">
        <f aca="false">TETCO_TRANSCO!F122</f>
        <v>0.05</v>
      </c>
      <c r="N109" s="119" t="n">
        <f aca="false">TETCO_TRANSCO!H122</f>
        <v>0.495</v>
      </c>
      <c r="O109" s="119" t="n">
        <f aca="false">TETCO_TRANSCO!I122</f>
        <v>-0.17</v>
      </c>
      <c r="P109" s="119" t="n">
        <f aca="false">TETCO_TRANSCO!K122</f>
        <v>0.495</v>
      </c>
      <c r="Q109" s="119" t="n">
        <f aca="false">TETCO_TRANSCO!L122</f>
        <v>0.06</v>
      </c>
      <c r="R109" s="119" t="n">
        <f aca="false">TETCO_TRANSCO!N122</f>
        <v>0.495</v>
      </c>
      <c r="S109" s="119" t="n">
        <f aca="false">TETCO_TRANSCO!O122</f>
        <v>-0.05</v>
      </c>
      <c r="T109" s="119" t="n">
        <f aca="false">IROQ!E122</f>
        <v>0</v>
      </c>
      <c r="U109" s="119" t="n">
        <f aca="false">IROQ!F122</f>
        <v>0</v>
      </c>
      <c r="V109" s="119" t="n">
        <f aca="false">IROQ!H122</f>
        <v>0</v>
      </c>
      <c r="W109" s="119" t="n">
        <f aca="false">IROQ!I122</f>
        <v>0</v>
      </c>
      <c r="X109" s="119" t="n">
        <f aca="false">IROQ!L122</f>
        <v>0.505</v>
      </c>
      <c r="Y109" s="119" t="n">
        <f aca="false">IROQ!M122</f>
        <v>0.1</v>
      </c>
      <c r="Z109" s="119" t="n">
        <f aca="false">IROQ!O122</f>
        <v>0.505</v>
      </c>
      <c r="AA109" s="119" t="n">
        <f aca="false">IROQ!P122</f>
        <v>0.12</v>
      </c>
      <c r="AB109" s="120" t="n">
        <f aca="false">M109</f>
        <v>0.05</v>
      </c>
      <c r="AC109" s="120" t="n">
        <f aca="false">Q109</f>
        <v>0.06</v>
      </c>
      <c r="AD109" s="121" t="n">
        <f aca="false">S109</f>
        <v>-0.05</v>
      </c>
      <c r="AE109" s="121" t="n">
        <f aca="false">Q109</f>
        <v>0.06</v>
      </c>
    </row>
    <row r="110" customFormat="false" ht="12.75" hidden="false" customHeight="false" outlineLevel="0" collapsed="false">
      <c r="A110" s="0" t="n">
        <v>0.501943477856102</v>
      </c>
      <c r="B110" s="0" t="str">
        <f aca="false">(D110&amp;E110&amp;F110&amp;G110&amp;H110&amp;I110&amp;J110&amp;K110&amp;L110&amp;M110&amp;N110&amp;O110&amp;P110&amp;Q110&amp;R110&amp;S110&amp;T110&amp;U110&amp;V110&amp;W110&amp;X110&amp;Y110&amp;Z110&amp;AA110&amp;AB110&amp;AC110&amp;AD110&amp;AE110)</f>
        <v>0.910.050.910.290.910.050.910.290.730.050.98-0.130.980.160.98-0.0500000.840.30.840.320.050.16-0.050.16</v>
      </c>
      <c r="C110" s="118" t="n">
        <v>40148</v>
      </c>
      <c r="D110" s="41" t="n">
        <f aca="false">ALGO_TENN!E123</f>
        <v>0.91</v>
      </c>
      <c r="E110" s="119" t="n">
        <f aca="false">ALGO_TENN!F123</f>
        <v>0.05</v>
      </c>
      <c r="F110" s="119" t="n">
        <f aca="false">ALGO_TENN!H123</f>
        <v>0.91</v>
      </c>
      <c r="G110" s="119" t="n">
        <f aca="false">ALGO_TENN!I123</f>
        <v>0.29</v>
      </c>
      <c r="H110" s="119" t="n">
        <f aca="false">ALGO_TENN!K123</f>
        <v>0.91</v>
      </c>
      <c r="I110" s="119" t="n">
        <f aca="false">ALGO_TENN!L123</f>
        <v>0.05</v>
      </c>
      <c r="J110" s="119" t="n">
        <f aca="false">ALGO_TENN!N123</f>
        <v>0.91</v>
      </c>
      <c r="K110" s="119" t="n">
        <f aca="false">ALGO_TENN!O123</f>
        <v>0.29</v>
      </c>
      <c r="L110" s="119" t="n">
        <f aca="false">TETCO_TRANSCO!E123</f>
        <v>0.73</v>
      </c>
      <c r="M110" s="119" t="n">
        <f aca="false">TETCO_TRANSCO!F123</f>
        <v>0.05</v>
      </c>
      <c r="N110" s="119" t="n">
        <f aca="false">TETCO_TRANSCO!H123</f>
        <v>0.98</v>
      </c>
      <c r="O110" s="119" t="n">
        <f aca="false">TETCO_TRANSCO!I123</f>
        <v>-0.13</v>
      </c>
      <c r="P110" s="119" t="n">
        <f aca="false">TETCO_TRANSCO!K123</f>
        <v>0.98</v>
      </c>
      <c r="Q110" s="119" t="n">
        <f aca="false">TETCO_TRANSCO!L123</f>
        <v>0.16</v>
      </c>
      <c r="R110" s="119" t="n">
        <f aca="false">TETCO_TRANSCO!N123</f>
        <v>0.98</v>
      </c>
      <c r="S110" s="119" t="n">
        <f aca="false">TETCO_TRANSCO!O123</f>
        <v>-0.05</v>
      </c>
      <c r="T110" s="119" t="n">
        <f aca="false">IROQ!E123</f>
        <v>0</v>
      </c>
      <c r="U110" s="119" t="n">
        <f aca="false">IROQ!F123</f>
        <v>0</v>
      </c>
      <c r="V110" s="119" t="n">
        <f aca="false">IROQ!H123</f>
        <v>0</v>
      </c>
      <c r="W110" s="119" t="n">
        <f aca="false">IROQ!I123</f>
        <v>0</v>
      </c>
      <c r="X110" s="119" t="n">
        <f aca="false">IROQ!L123</f>
        <v>0.84</v>
      </c>
      <c r="Y110" s="119" t="n">
        <f aca="false">IROQ!M123</f>
        <v>0.3</v>
      </c>
      <c r="Z110" s="119" t="n">
        <f aca="false">IROQ!O123</f>
        <v>0.84</v>
      </c>
      <c r="AA110" s="119" t="n">
        <f aca="false">IROQ!P123</f>
        <v>0.32</v>
      </c>
      <c r="AB110" s="120" t="n">
        <f aca="false">M110</f>
        <v>0.05</v>
      </c>
      <c r="AC110" s="120" t="n">
        <f aca="false">Q110</f>
        <v>0.16</v>
      </c>
      <c r="AD110" s="121" t="n">
        <f aca="false">S110</f>
        <v>-0.05</v>
      </c>
      <c r="AE110" s="121" t="n">
        <f aca="false">Q110</f>
        <v>0.16</v>
      </c>
    </row>
    <row r="111" customFormat="false" ht="12.75" hidden="false" customHeight="false" outlineLevel="0" collapsed="false">
      <c r="A111" s="0" t="n">
        <v>0.498932649281552</v>
      </c>
      <c r="B111" s="0" t="str">
        <f aca="false">(D111&amp;E111&amp;F111&amp;G111&amp;H111&amp;I111&amp;J111&amp;K111&amp;L111&amp;M111&amp;N111&amp;O111&amp;P111&amp;Q111&amp;R111&amp;S111&amp;T111&amp;U111&amp;V111&amp;W111&amp;X111&amp;Y111&amp;Z111&amp;AA111&amp;AB111&amp;AC111&amp;AD111&amp;AE111)</f>
        <v>1.2150.051.2150.321.2150.051.2150.321.020.051.6-0.251.60.341.6-0.200001.1350.051.1350.070.050.34-0.20.34</v>
      </c>
      <c r="C111" s="118" t="n">
        <v>40179</v>
      </c>
      <c r="D111" s="41" t="n">
        <f aca="false">ALGO_TENN!E124</f>
        <v>1.215</v>
      </c>
      <c r="E111" s="119" t="n">
        <f aca="false">ALGO_TENN!F124</f>
        <v>0.05</v>
      </c>
      <c r="F111" s="119" t="n">
        <f aca="false">ALGO_TENN!H124</f>
        <v>1.215</v>
      </c>
      <c r="G111" s="119" t="n">
        <f aca="false">ALGO_TENN!I124</f>
        <v>0.32</v>
      </c>
      <c r="H111" s="119" t="n">
        <f aca="false">ALGO_TENN!K124</f>
        <v>1.215</v>
      </c>
      <c r="I111" s="119" t="n">
        <f aca="false">ALGO_TENN!L124</f>
        <v>0.05</v>
      </c>
      <c r="J111" s="119" t="n">
        <f aca="false">ALGO_TENN!N124</f>
        <v>1.215</v>
      </c>
      <c r="K111" s="119" t="n">
        <f aca="false">ALGO_TENN!O124</f>
        <v>0.32</v>
      </c>
      <c r="L111" s="119" t="n">
        <f aca="false">TETCO_TRANSCO!E124</f>
        <v>1.02</v>
      </c>
      <c r="M111" s="119" t="n">
        <f aca="false">TETCO_TRANSCO!F124</f>
        <v>0.05</v>
      </c>
      <c r="N111" s="119" t="n">
        <f aca="false">TETCO_TRANSCO!H124</f>
        <v>1.6</v>
      </c>
      <c r="O111" s="119" t="n">
        <f aca="false">TETCO_TRANSCO!I124</f>
        <v>-0.25</v>
      </c>
      <c r="P111" s="119" t="n">
        <f aca="false">TETCO_TRANSCO!K124</f>
        <v>1.6</v>
      </c>
      <c r="Q111" s="119" t="n">
        <f aca="false">TETCO_TRANSCO!L124</f>
        <v>0.34</v>
      </c>
      <c r="R111" s="119" t="n">
        <f aca="false">TETCO_TRANSCO!N124</f>
        <v>1.6</v>
      </c>
      <c r="S111" s="119" t="n">
        <f aca="false">TETCO_TRANSCO!O124</f>
        <v>-0.2</v>
      </c>
      <c r="T111" s="119" t="n">
        <f aca="false">IROQ!E124</f>
        <v>0</v>
      </c>
      <c r="U111" s="119" t="n">
        <f aca="false">IROQ!F124</f>
        <v>0</v>
      </c>
      <c r="V111" s="119" t="n">
        <f aca="false">IROQ!H124</f>
        <v>0</v>
      </c>
      <c r="W111" s="119" t="n">
        <f aca="false">IROQ!I124</f>
        <v>0</v>
      </c>
      <c r="X111" s="119" t="n">
        <f aca="false">IROQ!L124</f>
        <v>1.135</v>
      </c>
      <c r="Y111" s="119" t="n">
        <f aca="false">IROQ!M124</f>
        <v>0.05</v>
      </c>
      <c r="Z111" s="119" t="n">
        <f aca="false">IROQ!O124</f>
        <v>1.135</v>
      </c>
      <c r="AA111" s="119" t="n">
        <f aca="false">IROQ!P124</f>
        <v>0.07</v>
      </c>
      <c r="AB111" s="120" t="n">
        <f aca="false">M111</f>
        <v>0.05</v>
      </c>
      <c r="AC111" s="120" t="n">
        <f aca="false">Q111</f>
        <v>0.34</v>
      </c>
      <c r="AD111" s="121" t="n">
        <f aca="false">S111</f>
        <v>-0.2</v>
      </c>
      <c r="AE111" s="121" t="n">
        <f aca="false">Q111</f>
        <v>0.34</v>
      </c>
    </row>
    <row r="112" customFormat="false" ht="12.75" hidden="false" customHeight="false" outlineLevel="0" collapsed="false">
      <c r="A112" s="0" t="n">
        <v>0.49594113833771</v>
      </c>
      <c r="B112" s="0" t="str">
        <f aca="false">(D112&amp;E112&amp;F112&amp;G112&amp;H112&amp;I112&amp;J112&amp;K112&amp;L112&amp;M112&amp;N112&amp;O112&amp;P112&amp;Q112&amp;R112&amp;S112&amp;T112&amp;U112&amp;V112&amp;W112&amp;X112&amp;Y112&amp;Z112&amp;AA112&amp;AB112&amp;AC112&amp;AD112&amp;AE112)</f>
        <v>1.2150.051.2150.321.2150.051.2150.321.010.051.6-0.281.60.341.6-0.200001.1350.051.1350.070.050.34-0.20.34</v>
      </c>
      <c r="C112" s="118" t="n">
        <v>40210</v>
      </c>
      <c r="D112" s="41" t="n">
        <f aca="false">ALGO_TENN!E125</f>
        <v>1.215</v>
      </c>
      <c r="E112" s="119" t="n">
        <f aca="false">ALGO_TENN!F125</f>
        <v>0.05</v>
      </c>
      <c r="F112" s="119" t="n">
        <f aca="false">ALGO_TENN!H125</f>
        <v>1.215</v>
      </c>
      <c r="G112" s="119" t="n">
        <f aca="false">ALGO_TENN!I125</f>
        <v>0.32</v>
      </c>
      <c r="H112" s="119" t="n">
        <f aca="false">ALGO_TENN!K125</f>
        <v>1.215</v>
      </c>
      <c r="I112" s="119" t="n">
        <f aca="false">ALGO_TENN!L125</f>
        <v>0.05</v>
      </c>
      <c r="J112" s="119" t="n">
        <f aca="false">ALGO_TENN!N125</f>
        <v>1.215</v>
      </c>
      <c r="K112" s="119" t="n">
        <f aca="false">ALGO_TENN!O125</f>
        <v>0.32</v>
      </c>
      <c r="L112" s="119" t="n">
        <f aca="false">TETCO_TRANSCO!E125</f>
        <v>1.01</v>
      </c>
      <c r="M112" s="119" t="n">
        <f aca="false">TETCO_TRANSCO!F125</f>
        <v>0.05</v>
      </c>
      <c r="N112" s="119" t="n">
        <f aca="false">TETCO_TRANSCO!H125</f>
        <v>1.6</v>
      </c>
      <c r="O112" s="119" t="n">
        <f aca="false">TETCO_TRANSCO!I125</f>
        <v>-0.28</v>
      </c>
      <c r="P112" s="119" t="n">
        <f aca="false">TETCO_TRANSCO!K125</f>
        <v>1.6</v>
      </c>
      <c r="Q112" s="119" t="n">
        <f aca="false">TETCO_TRANSCO!L125</f>
        <v>0.34</v>
      </c>
      <c r="R112" s="119" t="n">
        <f aca="false">TETCO_TRANSCO!N125</f>
        <v>1.6</v>
      </c>
      <c r="S112" s="119" t="n">
        <f aca="false">TETCO_TRANSCO!O125</f>
        <v>-0.2</v>
      </c>
      <c r="T112" s="119" t="n">
        <f aca="false">IROQ!E125</f>
        <v>0</v>
      </c>
      <c r="U112" s="119" t="n">
        <f aca="false">IROQ!F125</f>
        <v>0</v>
      </c>
      <c r="V112" s="119" t="n">
        <f aca="false">IROQ!H125</f>
        <v>0</v>
      </c>
      <c r="W112" s="119" t="n">
        <f aca="false">IROQ!I125</f>
        <v>0</v>
      </c>
      <c r="X112" s="119" t="n">
        <f aca="false">IROQ!L125</f>
        <v>1.135</v>
      </c>
      <c r="Y112" s="119" t="n">
        <f aca="false">IROQ!M125</f>
        <v>0.05</v>
      </c>
      <c r="Z112" s="119" t="n">
        <f aca="false">IROQ!O125</f>
        <v>1.135</v>
      </c>
      <c r="AA112" s="119" t="n">
        <f aca="false">IROQ!P125</f>
        <v>0.07</v>
      </c>
      <c r="AB112" s="120" t="n">
        <f aca="false">M112</f>
        <v>0.05</v>
      </c>
      <c r="AC112" s="120" t="n">
        <f aca="false">Q112</f>
        <v>0.34</v>
      </c>
      <c r="AD112" s="121" t="n">
        <f aca="false">S112</f>
        <v>-0.2</v>
      </c>
      <c r="AE112" s="121" t="n">
        <f aca="false">Q112</f>
        <v>0.34</v>
      </c>
    </row>
    <row r="113" customFormat="false" ht="12.75" hidden="false" customHeight="false" outlineLevel="0" collapsed="false">
      <c r="A113" s="0" t="n">
        <v>0.493255623436396</v>
      </c>
      <c r="B113" s="0" t="str">
        <f aca="false">(D113&amp;E113&amp;F113&amp;G113&amp;H113&amp;I113&amp;J113&amp;K113&amp;L113&amp;M113&amp;N113&amp;O113&amp;P113&amp;Q113&amp;R113&amp;S113&amp;T113&amp;U113&amp;V113&amp;W113&amp;X113&amp;Y113&amp;Z113&amp;AA113&amp;AB113&amp;AC113&amp;AD113&amp;AE113)</f>
        <v>0.6550.050.6550.150.6550.050.6550.150.5450.050.565-0.170.5650.10.565-0.0500000.6050.050.6050.070.050.1-0.050.1</v>
      </c>
      <c r="C113" s="118" t="n">
        <v>40238</v>
      </c>
      <c r="D113" s="41" t="n">
        <f aca="false">ALGO_TENN!E126</f>
        <v>0.655</v>
      </c>
      <c r="E113" s="119" t="n">
        <f aca="false">ALGO_TENN!F126</f>
        <v>0.05</v>
      </c>
      <c r="F113" s="119" t="n">
        <f aca="false">ALGO_TENN!H126</f>
        <v>0.655</v>
      </c>
      <c r="G113" s="119" t="n">
        <f aca="false">ALGO_TENN!I126</f>
        <v>0.15</v>
      </c>
      <c r="H113" s="119" t="n">
        <f aca="false">ALGO_TENN!K126</f>
        <v>0.655</v>
      </c>
      <c r="I113" s="119" t="n">
        <f aca="false">ALGO_TENN!L126</f>
        <v>0.05</v>
      </c>
      <c r="J113" s="119" t="n">
        <f aca="false">ALGO_TENN!N126</f>
        <v>0.655</v>
      </c>
      <c r="K113" s="119" t="n">
        <f aca="false">ALGO_TENN!O126</f>
        <v>0.15</v>
      </c>
      <c r="L113" s="119" t="n">
        <f aca="false">TETCO_TRANSCO!E126</f>
        <v>0.545</v>
      </c>
      <c r="M113" s="119" t="n">
        <f aca="false">TETCO_TRANSCO!F126</f>
        <v>0.05</v>
      </c>
      <c r="N113" s="119" t="n">
        <f aca="false">TETCO_TRANSCO!H126</f>
        <v>0.565</v>
      </c>
      <c r="O113" s="119" t="n">
        <f aca="false">TETCO_TRANSCO!I126</f>
        <v>-0.17</v>
      </c>
      <c r="P113" s="119" t="n">
        <f aca="false">TETCO_TRANSCO!K126</f>
        <v>0.565</v>
      </c>
      <c r="Q113" s="119" t="n">
        <f aca="false">TETCO_TRANSCO!L126</f>
        <v>0.1</v>
      </c>
      <c r="R113" s="119" t="n">
        <f aca="false">TETCO_TRANSCO!N126</f>
        <v>0.565</v>
      </c>
      <c r="S113" s="119" t="n">
        <f aca="false">TETCO_TRANSCO!O126</f>
        <v>-0.05</v>
      </c>
      <c r="T113" s="119" t="n">
        <f aca="false">IROQ!E126</f>
        <v>0</v>
      </c>
      <c r="U113" s="119" t="n">
        <f aca="false">IROQ!F126</f>
        <v>0</v>
      </c>
      <c r="V113" s="119" t="n">
        <f aca="false">IROQ!H126</f>
        <v>0</v>
      </c>
      <c r="W113" s="119" t="n">
        <f aca="false">IROQ!I126</f>
        <v>0</v>
      </c>
      <c r="X113" s="119" t="n">
        <f aca="false">IROQ!L126</f>
        <v>0.605</v>
      </c>
      <c r="Y113" s="119" t="n">
        <f aca="false">IROQ!M126</f>
        <v>0.05</v>
      </c>
      <c r="Z113" s="119" t="n">
        <f aca="false">IROQ!O126</f>
        <v>0.605</v>
      </c>
      <c r="AA113" s="119" t="n">
        <f aca="false">IROQ!P126</f>
        <v>0.07</v>
      </c>
      <c r="AB113" s="120" t="n">
        <f aca="false">M113</f>
        <v>0.05</v>
      </c>
      <c r="AC113" s="120" t="n">
        <f aca="false">Q113</f>
        <v>0.1</v>
      </c>
      <c r="AD113" s="121" t="n">
        <f aca="false">S113</f>
        <v>-0.05</v>
      </c>
      <c r="AE113" s="121" t="n">
        <f aca="false">Q113</f>
        <v>0.1</v>
      </c>
    </row>
    <row r="114" customFormat="false" ht="12.75" hidden="false" customHeight="false" outlineLevel="0" collapsed="false">
      <c r="A114" s="0" t="n">
        <v>0.490300517331389</v>
      </c>
      <c r="B114" s="0" t="str">
        <f aca="false">(D114&amp;E114&amp;F114&amp;G114&amp;H114&amp;I114&amp;J114&amp;K114&amp;L114&amp;M114&amp;N114&amp;O114&amp;P114&amp;Q114&amp;R114&amp;S114&amp;T114&amp;U114&amp;V114&amp;W114&amp;X114&amp;Y114&amp;Z114&amp;AA114&amp;AB114&amp;AC114&amp;AD114&amp;AE114)</f>
        <v>0.4350.020.4350.050.4350.020.4350.050.3100.35-0.0850.350.020.35-0.04500000.4350.020.4350.0400.02-0.0450.02</v>
      </c>
      <c r="C114" s="118" t="n">
        <v>40269</v>
      </c>
      <c r="D114" s="48" t="n">
        <f aca="false">ALGO_TENN!E127</f>
        <v>0.435</v>
      </c>
      <c r="E114" s="119" t="n">
        <f aca="false">ALGO_TENN!F127</f>
        <v>0.02</v>
      </c>
      <c r="F114" s="119" t="n">
        <f aca="false">ALGO_TENN!H127</f>
        <v>0.435</v>
      </c>
      <c r="G114" s="119" t="n">
        <f aca="false">ALGO_TENN!I127</f>
        <v>0.05</v>
      </c>
      <c r="H114" s="119" t="n">
        <f aca="false">ALGO_TENN!K127</f>
        <v>0.435</v>
      </c>
      <c r="I114" s="119" t="n">
        <f aca="false">ALGO_TENN!L127</f>
        <v>0.02</v>
      </c>
      <c r="J114" s="119" t="n">
        <f aca="false">ALGO_TENN!N127</f>
        <v>0.435</v>
      </c>
      <c r="K114" s="119" t="n">
        <f aca="false">ALGO_TENN!O127</f>
        <v>0.05</v>
      </c>
      <c r="L114" s="119" t="n">
        <f aca="false">TETCO_TRANSCO!E127</f>
        <v>0.31</v>
      </c>
      <c r="M114" s="119" t="n">
        <f aca="false">TETCO_TRANSCO!F127</f>
        <v>0</v>
      </c>
      <c r="N114" s="119" t="n">
        <f aca="false">TETCO_TRANSCO!H127</f>
        <v>0.35</v>
      </c>
      <c r="O114" s="119" t="n">
        <f aca="false">TETCO_TRANSCO!I127</f>
        <v>-0.085</v>
      </c>
      <c r="P114" s="119" t="n">
        <f aca="false">TETCO_TRANSCO!K127</f>
        <v>0.35</v>
      </c>
      <c r="Q114" s="119" t="n">
        <f aca="false">TETCO_TRANSCO!L127</f>
        <v>0.02</v>
      </c>
      <c r="R114" s="119" t="n">
        <f aca="false">TETCO_TRANSCO!N127</f>
        <v>0.35</v>
      </c>
      <c r="S114" s="119" t="n">
        <f aca="false">TETCO_TRANSCO!O127</f>
        <v>-0.045</v>
      </c>
      <c r="T114" s="119" t="n">
        <f aca="false">IROQ!E127</f>
        <v>0</v>
      </c>
      <c r="U114" s="119" t="n">
        <f aca="false">IROQ!F127</f>
        <v>0</v>
      </c>
      <c r="V114" s="119" t="n">
        <f aca="false">IROQ!H127</f>
        <v>0</v>
      </c>
      <c r="W114" s="119" t="n">
        <f aca="false">IROQ!I127</f>
        <v>0</v>
      </c>
      <c r="X114" s="119" t="n">
        <f aca="false">IROQ!L127</f>
        <v>0.435</v>
      </c>
      <c r="Y114" s="119" t="n">
        <f aca="false">IROQ!M127</f>
        <v>0.02</v>
      </c>
      <c r="Z114" s="119" t="n">
        <f aca="false">IROQ!O127</f>
        <v>0.435</v>
      </c>
      <c r="AA114" s="119" t="n">
        <f aca="false">IROQ!P127</f>
        <v>0.04</v>
      </c>
      <c r="AB114" s="120" t="n">
        <f aca="false">M114</f>
        <v>0</v>
      </c>
      <c r="AC114" s="120" t="n">
        <f aca="false">Q114</f>
        <v>0.02</v>
      </c>
      <c r="AD114" s="121" t="n">
        <f aca="false">S114</f>
        <v>-0.045</v>
      </c>
      <c r="AE114" s="121" t="n">
        <f aca="false">Q114</f>
        <v>0.02</v>
      </c>
    </row>
    <row r="115" customFormat="false" ht="12.75" hidden="false" customHeight="false" outlineLevel="0" collapsed="false">
      <c r="A115" s="0" t="n">
        <v>0.487458771998025</v>
      </c>
      <c r="B115" s="0" t="str">
        <f aca="false">(D115&amp;E115&amp;F115&amp;G115&amp;H115&amp;I115&amp;J115&amp;K115&amp;L115&amp;M115&amp;N115&amp;O115&amp;P115&amp;Q115&amp;R115&amp;S115&amp;T115&amp;U115&amp;V115&amp;W115&amp;X115&amp;Y115&amp;Z115&amp;AA115&amp;AB115&amp;AC115&amp;AD115&amp;AE115)</f>
        <v>0.3850.020.3850.050.3850.020.3850.050.2900.3-0.0650.30.020.3-0.03500000.3850.020.3850.0400.02-0.0350.02</v>
      </c>
      <c r="C115" s="118" t="n">
        <v>40299</v>
      </c>
      <c r="D115" s="41" t="n">
        <f aca="false">ALGO_TENN!E128</f>
        <v>0.385</v>
      </c>
      <c r="E115" s="119" t="n">
        <f aca="false">ALGO_TENN!F128</f>
        <v>0.02</v>
      </c>
      <c r="F115" s="119" t="n">
        <f aca="false">ALGO_TENN!H128</f>
        <v>0.385</v>
      </c>
      <c r="G115" s="119" t="n">
        <f aca="false">ALGO_TENN!I128</f>
        <v>0.05</v>
      </c>
      <c r="H115" s="119" t="n">
        <f aca="false">ALGO_TENN!K128</f>
        <v>0.385</v>
      </c>
      <c r="I115" s="119" t="n">
        <f aca="false">ALGO_TENN!L128</f>
        <v>0.02</v>
      </c>
      <c r="J115" s="119" t="n">
        <f aca="false">ALGO_TENN!N128</f>
        <v>0.385</v>
      </c>
      <c r="K115" s="119" t="n">
        <f aca="false">ALGO_TENN!O128</f>
        <v>0.05</v>
      </c>
      <c r="L115" s="119" t="n">
        <f aca="false">TETCO_TRANSCO!E128</f>
        <v>0.29</v>
      </c>
      <c r="M115" s="119" t="n">
        <f aca="false">TETCO_TRANSCO!F128</f>
        <v>0</v>
      </c>
      <c r="N115" s="119" t="n">
        <f aca="false">TETCO_TRANSCO!H128</f>
        <v>0.3</v>
      </c>
      <c r="O115" s="119" t="n">
        <f aca="false">TETCO_TRANSCO!I128</f>
        <v>-0.065</v>
      </c>
      <c r="P115" s="119" t="n">
        <f aca="false">TETCO_TRANSCO!K128</f>
        <v>0.3</v>
      </c>
      <c r="Q115" s="119" t="n">
        <f aca="false">TETCO_TRANSCO!L128</f>
        <v>0.02</v>
      </c>
      <c r="R115" s="119" t="n">
        <f aca="false">TETCO_TRANSCO!N128</f>
        <v>0.3</v>
      </c>
      <c r="S115" s="119" t="n">
        <f aca="false">TETCO_TRANSCO!O128</f>
        <v>-0.035</v>
      </c>
      <c r="T115" s="119" t="n">
        <f aca="false">IROQ!E128</f>
        <v>0</v>
      </c>
      <c r="U115" s="119" t="n">
        <f aca="false">IROQ!F128</f>
        <v>0</v>
      </c>
      <c r="V115" s="119" t="n">
        <f aca="false">IROQ!H128</f>
        <v>0</v>
      </c>
      <c r="W115" s="119" t="n">
        <f aca="false">IROQ!I128</f>
        <v>0</v>
      </c>
      <c r="X115" s="119" t="n">
        <f aca="false">IROQ!L128</f>
        <v>0.385</v>
      </c>
      <c r="Y115" s="119" t="n">
        <f aca="false">IROQ!M128</f>
        <v>0.02</v>
      </c>
      <c r="Z115" s="119" t="n">
        <f aca="false">IROQ!O128</f>
        <v>0.385</v>
      </c>
      <c r="AA115" s="119" t="n">
        <f aca="false">IROQ!P128</f>
        <v>0.04</v>
      </c>
      <c r="AB115" s="120" t="n">
        <f aca="false">M115</f>
        <v>0</v>
      </c>
      <c r="AC115" s="120" t="n">
        <f aca="false">Q115</f>
        <v>0.02</v>
      </c>
      <c r="AD115" s="121" t="n">
        <f aca="false">S115</f>
        <v>-0.035</v>
      </c>
      <c r="AE115" s="121" t="n">
        <f aca="false">Q115</f>
        <v>0.02</v>
      </c>
    </row>
    <row r="116" customFormat="false" ht="12.75" hidden="false" customHeight="false" outlineLevel="0" collapsed="false">
      <c r="A116" s="0" t="n">
        <v>0.484540812902294</v>
      </c>
      <c r="B116" s="0" t="str">
        <f aca="false">(D116&amp;E116&amp;F116&amp;G116&amp;H116&amp;I116&amp;J116&amp;K116&amp;L116&amp;M116&amp;N116&amp;O116&amp;P116&amp;Q116&amp;R116&amp;S116&amp;T116&amp;U116&amp;V116&amp;W116&amp;X116&amp;Y116&amp;Z116&amp;AA116&amp;AB116&amp;AC116&amp;AD116&amp;AE116)</f>
        <v>0.3850.020.3850.060.3850.020.3850.060.3-0.00250.34-0.0550.340.020.34-0.03500000.3850.020.3850.04-0.00250.02-0.0350.02</v>
      </c>
      <c r="C116" s="118" t="n">
        <v>40330</v>
      </c>
      <c r="D116" s="41" t="n">
        <f aca="false">ALGO_TENN!E129</f>
        <v>0.385</v>
      </c>
      <c r="E116" s="119" t="n">
        <f aca="false">ALGO_TENN!F129</f>
        <v>0.02</v>
      </c>
      <c r="F116" s="119" t="n">
        <f aca="false">ALGO_TENN!H129</f>
        <v>0.385</v>
      </c>
      <c r="G116" s="119" t="n">
        <f aca="false">ALGO_TENN!I129</f>
        <v>0.06</v>
      </c>
      <c r="H116" s="119" t="n">
        <f aca="false">ALGO_TENN!K129</f>
        <v>0.385</v>
      </c>
      <c r="I116" s="119" t="n">
        <f aca="false">ALGO_TENN!L129</f>
        <v>0.02</v>
      </c>
      <c r="J116" s="119" t="n">
        <f aca="false">ALGO_TENN!N129</f>
        <v>0.385</v>
      </c>
      <c r="K116" s="119" t="n">
        <f aca="false">ALGO_TENN!O129</f>
        <v>0.06</v>
      </c>
      <c r="L116" s="119" t="n">
        <f aca="false">TETCO_TRANSCO!E129</f>
        <v>0.3</v>
      </c>
      <c r="M116" s="119" t="n">
        <f aca="false">TETCO_TRANSCO!F129</f>
        <v>-0.0025</v>
      </c>
      <c r="N116" s="119" t="n">
        <f aca="false">TETCO_TRANSCO!H129</f>
        <v>0.34</v>
      </c>
      <c r="O116" s="119" t="n">
        <f aca="false">TETCO_TRANSCO!I129</f>
        <v>-0.055</v>
      </c>
      <c r="P116" s="119" t="n">
        <f aca="false">TETCO_TRANSCO!K129</f>
        <v>0.34</v>
      </c>
      <c r="Q116" s="119" t="n">
        <f aca="false">TETCO_TRANSCO!L129</f>
        <v>0.02</v>
      </c>
      <c r="R116" s="119" t="n">
        <f aca="false">TETCO_TRANSCO!N129</f>
        <v>0.34</v>
      </c>
      <c r="S116" s="119" t="n">
        <f aca="false">TETCO_TRANSCO!O129</f>
        <v>-0.035</v>
      </c>
      <c r="T116" s="119" t="n">
        <f aca="false">IROQ!E129</f>
        <v>0</v>
      </c>
      <c r="U116" s="119" t="n">
        <f aca="false">IROQ!F129</f>
        <v>0</v>
      </c>
      <c r="V116" s="119" t="n">
        <f aca="false">IROQ!H129</f>
        <v>0</v>
      </c>
      <c r="W116" s="119" t="n">
        <f aca="false">IROQ!I129</f>
        <v>0</v>
      </c>
      <c r="X116" s="119" t="n">
        <f aca="false">IROQ!L129</f>
        <v>0.385</v>
      </c>
      <c r="Y116" s="119" t="n">
        <f aca="false">IROQ!M129</f>
        <v>0.02</v>
      </c>
      <c r="Z116" s="119" t="n">
        <f aca="false">IROQ!O129</f>
        <v>0.385</v>
      </c>
      <c r="AA116" s="119" t="n">
        <f aca="false">IROQ!P129</f>
        <v>0.04</v>
      </c>
      <c r="AB116" s="120" t="n">
        <f aca="false">M116</f>
        <v>-0.0025</v>
      </c>
      <c r="AC116" s="120" t="n">
        <f aca="false">Q116</f>
        <v>0.02</v>
      </c>
      <c r="AD116" s="121" t="n">
        <f aca="false">S116</f>
        <v>-0.035</v>
      </c>
      <c r="AE116" s="121" t="n">
        <f aca="false">Q116</f>
        <v>0.02</v>
      </c>
    </row>
    <row r="117" customFormat="false" ht="12.75" hidden="false" customHeight="false" outlineLevel="0" collapsed="false">
      <c r="A117" s="0" t="n">
        <v>0.481665985189816</v>
      </c>
      <c r="B117" s="0" t="str">
        <f aca="false">(D117&amp;E117&amp;F117&amp;G117&amp;H117&amp;I117&amp;J117&amp;K117&amp;L117&amp;M117&amp;N117&amp;O117&amp;P117&amp;Q117&amp;R117&amp;S117&amp;T117&amp;U117&amp;V117&amp;W117&amp;X117&amp;Y117&amp;Z117&amp;AA117&amp;AB117&amp;AC117&amp;AD117&amp;AE117)</f>
        <v>0.39750.020.39750.070.39750.020.39750.070.315-0.00250.38-0.020.380.020.38-0.0200000.39750.020.39750.04-0.00250.02-0.020.02</v>
      </c>
      <c r="C117" s="118" t="n">
        <v>40360</v>
      </c>
      <c r="D117" s="41" t="n">
        <f aca="false">ALGO_TENN!E130</f>
        <v>0.3975</v>
      </c>
      <c r="E117" s="119" t="n">
        <f aca="false">ALGO_TENN!F130</f>
        <v>0.02</v>
      </c>
      <c r="F117" s="119" t="n">
        <f aca="false">ALGO_TENN!H130</f>
        <v>0.3975</v>
      </c>
      <c r="G117" s="119" t="n">
        <f aca="false">ALGO_TENN!I130</f>
        <v>0.07</v>
      </c>
      <c r="H117" s="119" t="n">
        <f aca="false">ALGO_TENN!K130</f>
        <v>0.3975</v>
      </c>
      <c r="I117" s="119" t="n">
        <f aca="false">ALGO_TENN!L130</f>
        <v>0.02</v>
      </c>
      <c r="J117" s="119" t="n">
        <f aca="false">ALGO_TENN!N130</f>
        <v>0.3975</v>
      </c>
      <c r="K117" s="119" t="n">
        <f aca="false">ALGO_TENN!O130</f>
        <v>0.07</v>
      </c>
      <c r="L117" s="119" t="n">
        <f aca="false">TETCO_TRANSCO!E130</f>
        <v>0.315</v>
      </c>
      <c r="M117" s="119" t="n">
        <f aca="false">TETCO_TRANSCO!F130</f>
        <v>-0.0025</v>
      </c>
      <c r="N117" s="119" t="n">
        <f aca="false">TETCO_TRANSCO!H130</f>
        <v>0.38</v>
      </c>
      <c r="O117" s="119" t="n">
        <f aca="false">TETCO_TRANSCO!I130</f>
        <v>-0.02</v>
      </c>
      <c r="P117" s="119" t="n">
        <f aca="false">TETCO_TRANSCO!K130</f>
        <v>0.38</v>
      </c>
      <c r="Q117" s="119" t="n">
        <f aca="false">TETCO_TRANSCO!L130</f>
        <v>0.02</v>
      </c>
      <c r="R117" s="119" t="n">
        <f aca="false">TETCO_TRANSCO!N130</f>
        <v>0.38</v>
      </c>
      <c r="S117" s="119" t="n">
        <f aca="false">TETCO_TRANSCO!O130</f>
        <v>-0.02</v>
      </c>
      <c r="T117" s="119" t="n">
        <f aca="false">IROQ!E130</f>
        <v>0</v>
      </c>
      <c r="U117" s="119" t="n">
        <f aca="false">IROQ!F130</f>
        <v>0</v>
      </c>
      <c r="V117" s="119" t="n">
        <f aca="false">IROQ!H130</f>
        <v>0</v>
      </c>
      <c r="W117" s="119" t="n">
        <f aca="false">IROQ!I130</f>
        <v>0</v>
      </c>
      <c r="X117" s="119" t="n">
        <f aca="false">IROQ!L130</f>
        <v>0.3975</v>
      </c>
      <c r="Y117" s="119" t="n">
        <f aca="false">IROQ!M130</f>
        <v>0.02</v>
      </c>
      <c r="Z117" s="119" t="n">
        <f aca="false">IROQ!O130</f>
        <v>0.3975</v>
      </c>
      <c r="AA117" s="119" t="n">
        <f aca="false">IROQ!P130</f>
        <v>0.04</v>
      </c>
      <c r="AB117" s="120" t="n">
        <f aca="false">M117</f>
        <v>-0.0025</v>
      </c>
      <c r="AC117" s="120" t="n">
        <f aca="false">Q117</f>
        <v>0.02</v>
      </c>
      <c r="AD117" s="121" t="n">
        <f aca="false">S117</f>
        <v>-0.02</v>
      </c>
      <c r="AE117" s="121" t="n">
        <f aca="false">Q117</f>
        <v>0.02</v>
      </c>
    </row>
    <row r="118" customFormat="false" ht="12.75" hidden="false" customHeight="false" outlineLevel="0" collapsed="false">
      <c r="A118" s="0" t="n">
        <v>0.478695461603436</v>
      </c>
      <c r="B118" s="0" t="str">
        <f aca="false">(D118&amp;E118&amp;F118&amp;G118&amp;H118&amp;I118&amp;J118&amp;K118&amp;L118&amp;M118&amp;N118&amp;O118&amp;P118&amp;Q118&amp;R118&amp;S118&amp;T118&amp;U118&amp;V118&amp;W118&amp;X118&amp;Y118&amp;Z118&amp;AA118&amp;AB118&amp;AC118&amp;AD118&amp;AE118)</f>
        <v>0.40.020.40.070.40.020.40.070.315-0.0050.38-0.020.380.0150.38-0.0200000.40.020.40.04-0.0050.015-0.020.015</v>
      </c>
      <c r="C118" s="118" t="n">
        <v>40391</v>
      </c>
      <c r="D118" s="41" t="n">
        <f aca="false">ALGO_TENN!E131</f>
        <v>0.4</v>
      </c>
      <c r="E118" s="119" t="n">
        <f aca="false">ALGO_TENN!F131</f>
        <v>0.02</v>
      </c>
      <c r="F118" s="119" t="n">
        <f aca="false">ALGO_TENN!H131</f>
        <v>0.4</v>
      </c>
      <c r="G118" s="119" t="n">
        <f aca="false">ALGO_TENN!I131</f>
        <v>0.07</v>
      </c>
      <c r="H118" s="119" t="n">
        <f aca="false">ALGO_TENN!K131</f>
        <v>0.4</v>
      </c>
      <c r="I118" s="119" t="n">
        <f aca="false">ALGO_TENN!L131</f>
        <v>0.02</v>
      </c>
      <c r="J118" s="119" t="n">
        <f aca="false">ALGO_TENN!N131</f>
        <v>0.4</v>
      </c>
      <c r="K118" s="119" t="n">
        <f aca="false">ALGO_TENN!O131</f>
        <v>0.07</v>
      </c>
      <c r="L118" s="119" t="n">
        <f aca="false">TETCO_TRANSCO!E131</f>
        <v>0.315</v>
      </c>
      <c r="M118" s="119" t="n">
        <f aca="false">TETCO_TRANSCO!F131</f>
        <v>-0.005</v>
      </c>
      <c r="N118" s="119" t="n">
        <f aca="false">TETCO_TRANSCO!H131</f>
        <v>0.38</v>
      </c>
      <c r="O118" s="119" t="n">
        <f aca="false">TETCO_TRANSCO!I131</f>
        <v>-0.02</v>
      </c>
      <c r="P118" s="119" t="n">
        <f aca="false">TETCO_TRANSCO!K131</f>
        <v>0.38</v>
      </c>
      <c r="Q118" s="119" t="n">
        <f aca="false">TETCO_TRANSCO!L131</f>
        <v>0.015</v>
      </c>
      <c r="R118" s="119" t="n">
        <f aca="false">TETCO_TRANSCO!N131</f>
        <v>0.38</v>
      </c>
      <c r="S118" s="119" t="n">
        <f aca="false">TETCO_TRANSCO!O131</f>
        <v>-0.02</v>
      </c>
      <c r="T118" s="119" t="n">
        <f aca="false">IROQ!E131</f>
        <v>0</v>
      </c>
      <c r="U118" s="119" t="n">
        <f aca="false">IROQ!F131</f>
        <v>0</v>
      </c>
      <c r="V118" s="119" t="n">
        <f aca="false">IROQ!H131</f>
        <v>0</v>
      </c>
      <c r="W118" s="119" t="n">
        <f aca="false">IROQ!I131</f>
        <v>0</v>
      </c>
      <c r="X118" s="119" t="n">
        <f aca="false">IROQ!L131</f>
        <v>0.4</v>
      </c>
      <c r="Y118" s="119" t="n">
        <f aca="false">IROQ!M131</f>
        <v>0.02</v>
      </c>
      <c r="Z118" s="119" t="n">
        <f aca="false">IROQ!O131</f>
        <v>0.4</v>
      </c>
      <c r="AA118" s="119" t="n">
        <f aca="false">IROQ!P131</f>
        <v>0.04</v>
      </c>
      <c r="AB118" s="120" t="n">
        <f aca="false">M118</f>
        <v>-0.005</v>
      </c>
      <c r="AC118" s="120" t="n">
        <f aca="false">Q118</f>
        <v>0.015</v>
      </c>
      <c r="AD118" s="121" t="n">
        <f aca="false">S118</f>
        <v>-0.02</v>
      </c>
      <c r="AE118" s="121" t="n">
        <f aca="false">Q118</f>
        <v>0.015</v>
      </c>
    </row>
    <row r="119" customFormat="false" ht="12.75" hidden="false" customHeight="false" outlineLevel="0" collapsed="false">
      <c r="A119" s="0" t="n">
        <v>0.475742985678167</v>
      </c>
      <c r="B119" s="0" t="str">
        <f aca="false">(D119&amp;E119&amp;F119&amp;G119&amp;H119&amp;I119&amp;J119&amp;K119&amp;L119&amp;M119&amp;N119&amp;O119&amp;P119&amp;Q119&amp;R119&amp;S119&amp;T119&amp;U119&amp;V119&amp;W119&amp;X119&amp;Y119&amp;Z119&amp;AA119&amp;AB119&amp;AC119&amp;AD119&amp;AE119)</f>
        <v>0.39750.020.39750.050.39750.020.39750.050.29-0.0050.33-0.040.330.0150.33-0.0200000.39750.020.39750.04-0.0050.015-0.020.015</v>
      </c>
      <c r="C119" s="118" t="n">
        <v>40422</v>
      </c>
      <c r="D119" s="41" t="n">
        <f aca="false">ALGO_TENN!E132</f>
        <v>0.3975</v>
      </c>
      <c r="E119" s="119" t="n">
        <f aca="false">ALGO_TENN!F132</f>
        <v>0.02</v>
      </c>
      <c r="F119" s="119" t="n">
        <f aca="false">ALGO_TENN!H132</f>
        <v>0.3975</v>
      </c>
      <c r="G119" s="119" t="n">
        <f aca="false">ALGO_TENN!I132</f>
        <v>0.05</v>
      </c>
      <c r="H119" s="119" t="n">
        <f aca="false">ALGO_TENN!K132</f>
        <v>0.3975</v>
      </c>
      <c r="I119" s="119" t="n">
        <f aca="false">ALGO_TENN!L132</f>
        <v>0.02</v>
      </c>
      <c r="J119" s="119" t="n">
        <f aca="false">ALGO_TENN!N132</f>
        <v>0.3975</v>
      </c>
      <c r="K119" s="119" t="n">
        <f aca="false">ALGO_TENN!O132</f>
        <v>0.05</v>
      </c>
      <c r="L119" s="119" t="n">
        <f aca="false">TETCO_TRANSCO!E132</f>
        <v>0.29</v>
      </c>
      <c r="M119" s="119" t="n">
        <f aca="false">TETCO_TRANSCO!F132</f>
        <v>-0.005</v>
      </c>
      <c r="N119" s="119" t="n">
        <f aca="false">TETCO_TRANSCO!H132</f>
        <v>0.33</v>
      </c>
      <c r="O119" s="119" t="n">
        <f aca="false">TETCO_TRANSCO!I132</f>
        <v>-0.04</v>
      </c>
      <c r="P119" s="119" t="n">
        <f aca="false">TETCO_TRANSCO!K132</f>
        <v>0.33</v>
      </c>
      <c r="Q119" s="119" t="n">
        <f aca="false">TETCO_TRANSCO!L132</f>
        <v>0.015</v>
      </c>
      <c r="R119" s="119" t="n">
        <f aca="false">TETCO_TRANSCO!N132</f>
        <v>0.33</v>
      </c>
      <c r="S119" s="119" t="n">
        <f aca="false">TETCO_TRANSCO!O132</f>
        <v>-0.02</v>
      </c>
      <c r="T119" s="119" t="n">
        <f aca="false">IROQ!E132</f>
        <v>0</v>
      </c>
      <c r="U119" s="119" t="n">
        <f aca="false">IROQ!F132</f>
        <v>0</v>
      </c>
      <c r="V119" s="119" t="n">
        <f aca="false">IROQ!H132</f>
        <v>0</v>
      </c>
      <c r="W119" s="119" t="n">
        <f aca="false">IROQ!I132</f>
        <v>0</v>
      </c>
      <c r="X119" s="119" t="n">
        <f aca="false">IROQ!L132</f>
        <v>0.3975</v>
      </c>
      <c r="Y119" s="119" t="n">
        <f aca="false">IROQ!M132</f>
        <v>0.02</v>
      </c>
      <c r="Z119" s="119" t="n">
        <f aca="false">IROQ!O132</f>
        <v>0.3975</v>
      </c>
      <c r="AA119" s="119" t="n">
        <f aca="false">IROQ!P132</f>
        <v>0.04</v>
      </c>
      <c r="AB119" s="120" t="n">
        <f aca="false">M119</f>
        <v>-0.005</v>
      </c>
      <c r="AC119" s="120" t="n">
        <f aca="false">Q119</f>
        <v>0.015</v>
      </c>
      <c r="AD119" s="121" t="n">
        <f aca="false">S119</f>
        <v>-0.02</v>
      </c>
      <c r="AE119" s="121" t="n">
        <f aca="false">Q119</f>
        <v>0.015</v>
      </c>
    </row>
    <row r="120" customFormat="false" ht="12.75" hidden="false" customHeight="false" outlineLevel="0" collapsed="false">
      <c r="A120" s="0" t="n">
        <v>0.472902833010521</v>
      </c>
      <c r="B120" s="0" t="str">
        <f aca="false">(D120&amp;E120&amp;F120&amp;G120&amp;H120&amp;I120&amp;J120&amp;K120&amp;L120&amp;M120&amp;N120&amp;O120&amp;P120&amp;Q120&amp;R120&amp;S120&amp;T120&amp;U120&amp;V120&amp;W120&amp;X120&amp;Y120&amp;Z120&amp;AA120&amp;AB120&amp;AC120&amp;AD120&amp;AE120)</f>
        <v>0.40.020.40.050.40.020.40.050.35-0.0050.37-0.0850.370.010.37-0.05500000.40.020.40.04-0.0050.01-0.0550.01</v>
      </c>
      <c r="C120" s="118" t="n">
        <v>40452</v>
      </c>
      <c r="D120" s="41" t="n">
        <f aca="false">ALGO_TENN!E133</f>
        <v>0.4</v>
      </c>
      <c r="E120" s="119" t="n">
        <f aca="false">ALGO_TENN!F133</f>
        <v>0.02</v>
      </c>
      <c r="F120" s="119" t="n">
        <f aca="false">ALGO_TENN!H133</f>
        <v>0.4</v>
      </c>
      <c r="G120" s="119" t="n">
        <f aca="false">ALGO_TENN!I133</f>
        <v>0.05</v>
      </c>
      <c r="H120" s="119" t="n">
        <f aca="false">ALGO_TENN!K133</f>
        <v>0.4</v>
      </c>
      <c r="I120" s="119" t="n">
        <f aca="false">ALGO_TENN!L133</f>
        <v>0.02</v>
      </c>
      <c r="J120" s="119" t="n">
        <f aca="false">ALGO_TENN!N133</f>
        <v>0.4</v>
      </c>
      <c r="K120" s="119" t="n">
        <f aca="false">ALGO_TENN!O133</f>
        <v>0.05</v>
      </c>
      <c r="L120" s="119" t="n">
        <f aca="false">TETCO_TRANSCO!E133</f>
        <v>0.35</v>
      </c>
      <c r="M120" s="119" t="n">
        <f aca="false">TETCO_TRANSCO!F133</f>
        <v>-0.005</v>
      </c>
      <c r="N120" s="119" t="n">
        <f aca="false">TETCO_TRANSCO!H133</f>
        <v>0.37</v>
      </c>
      <c r="O120" s="119" t="n">
        <f aca="false">TETCO_TRANSCO!I133</f>
        <v>-0.085</v>
      </c>
      <c r="P120" s="119" t="n">
        <f aca="false">TETCO_TRANSCO!K133</f>
        <v>0.37</v>
      </c>
      <c r="Q120" s="119" t="n">
        <f aca="false">TETCO_TRANSCO!L133</f>
        <v>0.01</v>
      </c>
      <c r="R120" s="119" t="n">
        <f aca="false">TETCO_TRANSCO!N133</f>
        <v>0.37</v>
      </c>
      <c r="S120" s="119" t="n">
        <f aca="false">TETCO_TRANSCO!O133</f>
        <v>-0.055</v>
      </c>
      <c r="T120" s="119" t="n">
        <f aca="false">IROQ!E133</f>
        <v>0</v>
      </c>
      <c r="U120" s="119" t="n">
        <f aca="false">IROQ!F133</f>
        <v>0</v>
      </c>
      <c r="V120" s="119" t="n">
        <f aca="false">IROQ!H133</f>
        <v>0</v>
      </c>
      <c r="W120" s="119" t="n">
        <f aca="false">IROQ!I133</f>
        <v>0</v>
      </c>
      <c r="X120" s="119" t="n">
        <f aca="false">IROQ!L133</f>
        <v>0.4</v>
      </c>
      <c r="Y120" s="119" t="n">
        <f aca="false">IROQ!M133</f>
        <v>0.02</v>
      </c>
      <c r="Z120" s="119" t="n">
        <f aca="false">IROQ!O133</f>
        <v>0.4</v>
      </c>
      <c r="AA120" s="119" t="n">
        <f aca="false">IROQ!P133</f>
        <v>0.04</v>
      </c>
      <c r="AB120" s="120" t="n">
        <f aca="false">M120</f>
        <v>-0.005</v>
      </c>
      <c r="AC120" s="120" t="n">
        <f aca="false">Q120</f>
        <v>0.01</v>
      </c>
      <c r="AD120" s="121" t="n">
        <f aca="false">S120</f>
        <v>-0.055</v>
      </c>
      <c r="AE120" s="121" t="n">
        <f aca="false">Q120</f>
        <v>0.01</v>
      </c>
    </row>
    <row r="121" customFormat="false" ht="12.75" hidden="false" customHeight="false" outlineLevel="0" collapsed="false">
      <c r="A121" s="0" t="n">
        <v>0.469985555634762</v>
      </c>
      <c r="B121" s="0" t="str">
        <f aca="false">(D121&amp;E121&amp;F121&amp;G121&amp;H121&amp;I121&amp;J121&amp;K121&amp;L121&amp;M121&amp;N121&amp;O121&amp;P121&amp;Q121&amp;R121&amp;S121&amp;T121&amp;U121&amp;V121&amp;W121&amp;X121&amp;Y121&amp;Z121&amp;AA121&amp;AB121&amp;AC121&amp;AD121&amp;AE121)</f>
        <v>0.5550.050.5550.140.5550.050.5550.140.4450.050.495-0.170.4950.060.495-0.0500000.5050.10.50500.050.06-0.050.06</v>
      </c>
      <c r="C121" s="118" t="n">
        <v>40483</v>
      </c>
      <c r="D121" s="48" t="n">
        <f aca="false">ALGO_TENN!E134</f>
        <v>0.555</v>
      </c>
      <c r="E121" s="119" t="n">
        <f aca="false">ALGO_TENN!F134</f>
        <v>0.05</v>
      </c>
      <c r="F121" s="119" t="n">
        <f aca="false">ALGO_TENN!H134</f>
        <v>0.555</v>
      </c>
      <c r="G121" s="119" t="n">
        <f aca="false">ALGO_TENN!I134</f>
        <v>0.14</v>
      </c>
      <c r="H121" s="119" t="n">
        <f aca="false">ALGO_TENN!K134</f>
        <v>0.555</v>
      </c>
      <c r="I121" s="119" t="n">
        <f aca="false">ALGO_TENN!L134</f>
        <v>0.05</v>
      </c>
      <c r="J121" s="119" t="n">
        <f aca="false">ALGO_TENN!N134</f>
        <v>0.555</v>
      </c>
      <c r="K121" s="119" t="n">
        <f aca="false">ALGO_TENN!O134</f>
        <v>0.14</v>
      </c>
      <c r="L121" s="119" t="n">
        <f aca="false">TETCO_TRANSCO!E134</f>
        <v>0.445</v>
      </c>
      <c r="M121" s="119" t="n">
        <f aca="false">TETCO_TRANSCO!F134</f>
        <v>0.05</v>
      </c>
      <c r="N121" s="119" t="n">
        <f aca="false">TETCO_TRANSCO!H134</f>
        <v>0.495</v>
      </c>
      <c r="O121" s="119" t="n">
        <f aca="false">TETCO_TRANSCO!I134</f>
        <v>-0.17</v>
      </c>
      <c r="P121" s="119" t="n">
        <f aca="false">TETCO_TRANSCO!K134</f>
        <v>0.495</v>
      </c>
      <c r="Q121" s="119" t="n">
        <f aca="false">TETCO_TRANSCO!L134</f>
        <v>0.06</v>
      </c>
      <c r="R121" s="119" t="n">
        <f aca="false">TETCO_TRANSCO!N134</f>
        <v>0.495</v>
      </c>
      <c r="S121" s="119" t="n">
        <f aca="false">TETCO_TRANSCO!O134</f>
        <v>-0.05</v>
      </c>
      <c r="T121" s="119" t="n">
        <f aca="false">IROQ!E134</f>
        <v>0</v>
      </c>
      <c r="U121" s="119" t="n">
        <f aca="false">IROQ!F134</f>
        <v>0</v>
      </c>
      <c r="V121" s="119" t="n">
        <f aca="false">IROQ!H134</f>
        <v>0</v>
      </c>
      <c r="W121" s="119" t="n">
        <f aca="false">IROQ!I134</f>
        <v>0</v>
      </c>
      <c r="X121" s="119" t="n">
        <f aca="false">IROQ!L134</f>
        <v>0.505</v>
      </c>
      <c r="Y121" s="119" t="n">
        <f aca="false">IROQ!M134</f>
        <v>0.1</v>
      </c>
      <c r="Z121" s="119" t="n">
        <f aca="false">IROQ!O134</f>
        <v>0.505</v>
      </c>
      <c r="AA121" s="119" t="n">
        <f aca="false">IROQ!P134</f>
        <v>0</v>
      </c>
      <c r="AB121" s="120" t="n">
        <f aca="false">M121</f>
        <v>0.05</v>
      </c>
      <c r="AC121" s="120" t="n">
        <f aca="false">Q121</f>
        <v>0.06</v>
      </c>
      <c r="AD121" s="121" t="n">
        <f aca="false">S121</f>
        <v>-0.05</v>
      </c>
      <c r="AE121" s="121" t="n">
        <f aca="false">Q121</f>
        <v>0.06</v>
      </c>
    </row>
    <row r="122" customFormat="false" ht="12.75" hidden="false" customHeight="false" outlineLevel="0" collapsed="false">
      <c r="A122" s="0" t="n">
        <v>0.467179265587068</v>
      </c>
      <c r="B122" s="0" t="str">
        <f aca="false">(D122&amp;E122&amp;F122&amp;G122&amp;H122&amp;I122&amp;J122&amp;K122&amp;L122&amp;M122&amp;N122&amp;O122&amp;P122&amp;Q122&amp;R122&amp;S122&amp;T122&amp;U122&amp;V122&amp;W122&amp;X122&amp;Y122&amp;Z122&amp;AA122&amp;AB122&amp;AC122&amp;AD122&amp;AE122)</f>
        <v>0.910.050.910.290.910.050.910.290.730.050.98-0.130.980.160.98-0.0500000.840.30.8400.050.16-0.050.16</v>
      </c>
      <c r="C122" s="118" t="n">
        <v>40513</v>
      </c>
      <c r="D122" s="41" t="n">
        <f aca="false">ALGO_TENN!E135</f>
        <v>0.91</v>
      </c>
      <c r="E122" s="119" t="n">
        <f aca="false">ALGO_TENN!F135</f>
        <v>0.05</v>
      </c>
      <c r="F122" s="119" t="n">
        <f aca="false">ALGO_TENN!H135</f>
        <v>0.91</v>
      </c>
      <c r="G122" s="119" t="n">
        <f aca="false">ALGO_TENN!I135</f>
        <v>0.29</v>
      </c>
      <c r="H122" s="119" t="n">
        <f aca="false">ALGO_TENN!K135</f>
        <v>0.91</v>
      </c>
      <c r="I122" s="119" t="n">
        <f aca="false">ALGO_TENN!L135</f>
        <v>0.05</v>
      </c>
      <c r="J122" s="119" t="n">
        <f aca="false">ALGO_TENN!N135</f>
        <v>0.91</v>
      </c>
      <c r="K122" s="119" t="n">
        <f aca="false">ALGO_TENN!O135</f>
        <v>0.29</v>
      </c>
      <c r="L122" s="119" t="n">
        <f aca="false">TETCO_TRANSCO!E135</f>
        <v>0.73</v>
      </c>
      <c r="M122" s="119" t="n">
        <f aca="false">TETCO_TRANSCO!F135</f>
        <v>0.05</v>
      </c>
      <c r="N122" s="119" t="n">
        <f aca="false">TETCO_TRANSCO!H135</f>
        <v>0.98</v>
      </c>
      <c r="O122" s="119" t="n">
        <f aca="false">TETCO_TRANSCO!I135</f>
        <v>-0.13</v>
      </c>
      <c r="P122" s="119" t="n">
        <f aca="false">TETCO_TRANSCO!K135</f>
        <v>0.98</v>
      </c>
      <c r="Q122" s="119" t="n">
        <f aca="false">TETCO_TRANSCO!L135</f>
        <v>0.16</v>
      </c>
      <c r="R122" s="119" t="n">
        <f aca="false">TETCO_TRANSCO!N135</f>
        <v>0.98</v>
      </c>
      <c r="S122" s="119" t="n">
        <f aca="false">TETCO_TRANSCO!O135</f>
        <v>-0.05</v>
      </c>
      <c r="T122" s="119" t="n">
        <f aca="false">IROQ!E135</f>
        <v>0</v>
      </c>
      <c r="U122" s="119" t="n">
        <f aca="false">IROQ!F135</f>
        <v>0</v>
      </c>
      <c r="V122" s="119" t="n">
        <f aca="false">IROQ!H135</f>
        <v>0</v>
      </c>
      <c r="W122" s="119" t="n">
        <f aca="false">IROQ!I135</f>
        <v>0</v>
      </c>
      <c r="X122" s="119" t="n">
        <f aca="false">IROQ!L135</f>
        <v>0.84</v>
      </c>
      <c r="Y122" s="119" t="n">
        <f aca="false">IROQ!M135</f>
        <v>0.3</v>
      </c>
      <c r="Z122" s="119" t="n">
        <f aca="false">IROQ!O135</f>
        <v>0.84</v>
      </c>
      <c r="AA122" s="119" t="n">
        <f aca="false">IROQ!P135</f>
        <v>0</v>
      </c>
      <c r="AB122" s="120" t="n">
        <f aca="false">M122</f>
        <v>0.05</v>
      </c>
      <c r="AC122" s="120" t="n">
        <f aca="false">Q122</f>
        <v>0.16</v>
      </c>
      <c r="AD122" s="121" t="n">
        <f aca="false">S122</f>
        <v>-0.05</v>
      </c>
      <c r="AE122" s="121" t="n">
        <f aca="false">Q122</f>
        <v>0.16</v>
      </c>
    </row>
    <row r="123" customFormat="false" ht="12.75" hidden="false" customHeight="false" outlineLevel="0" collapsed="false">
      <c r="A123" s="0" t="n">
        <v>0.464296773615735</v>
      </c>
      <c r="B123" s="0" t="str">
        <f aca="false">(D123&amp;E123&amp;F123&amp;G123&amp;H123&amp;I123&amp;J123&amp;K123&amp;L123&amp;M123&amp;N123&amp;O123&amp;P123&amp;Q123&amp;R123&amp;S123&amp;T123&amp;U123&amp;V123&amp;W123&amp;X123&amp;Y123&amp;Z123&amp;AA123&amp;AB123&amp;AC123&amp;AD123&amp;AE123)</f>
        <v>1.2150.051.2150.321.2150.051.2150.321.020.051.6-0.251.60.341.6-0.200001.1350.051.13500.050.34-0.20.34</v>
      </c>
      <c r="C123" s="118" t="n">
        <v>40544</v>
      </c>
      <c r="D123" s="41" t="n">
        <f aca="false">ALGO_TENN!E136</f>
        <v>1.215</v>
      </c>
      <c r="E123" s="119" t="n">
        <f aca="false">ALGO_TENN!F136</f>
        <v>0.05</v>
      </c>
      <c r="F123" s="119" t="n">
        <f aca="false">ALGO_TENN!H136</f>
        <v>1.215</v>
      </c>
      <c r="G123" s="119" t="n">
        <f aca="false">ALGO_TENN!I136</f>
        <v>0.32</v>
      </c>
      <c r="H123" s="119" t="n">
        <f aca="false">ALGO_TENN!K136</f>
        <v>1.215</v>
      </c>
      <c r="I123" s="119" t="n">
        <f aca="false">ALGO_TENN!L136</f>
        <v>0.05</v>
      </c>
      <c r="J123" s="119" t="n">
        <f aca="false">ALGO_TENN!N136</f>
        <v>1.215</v>
      </c>
      <c r="K123" s="119" t="n">
        <f aca="false">ALGO_TENN!O136</f>
        <v>0.32</v>
      </c>
      <c r="L123" s="119" t="n">
        <f aca="false">TETCO_TRANSCO!E136</f>
        <v>1.02</v>
      </c>
      <c r="M123" s="119" t="n">
        <f aca="false">TETCO_TRANSCO!F136</f>
        <v>0.05</v>
      </c>
      <c r="N123" s="119" t="n">
        <f aca="false">TETCO_TRANSCO!H136</f>
        <v>1.6</v>
      </c>
      <c r="O123" s="119" t="n">
        <f aca="false">TETCO_TRANSCO!I136</f>
        <v>-0.25</v>
      </c>
      <c r="P123" s="119" t="n">
        <f aca="false">TETCO_TRANSCO!K136</f>
        <v>1.6</v>
      </c>
      <c r="Q123" s="119" t="n">
        <f aca="false">TETCO_TRANSCO!L136</f>
        <v>0.34</v>
      </c>
      <c r="R123" s="119" t="n">
        <f aca="false">TETCO_TRANSCO!N136</f>
        <v>1.6</v>
      </c>
      <c r="S123" s="119" t="n">
        <f aca="false">TETCO_TRANSCO!O136</f>
        <v>-0.2</v>
      </c>
      <c r="T123" s="119" t="n">
        <f aca="false">IROQ!E136</f>
        <v>0</v>
      </c>
      <c r="U123" s="119" t="n">
        <f aca="false">IROQ!F136</f>
        <v>0</v>
      </c>
      <c r="V123" s="119" t="n">
        <f aca="false">IROQ!H136</f>
        <v>0</v>
      </c>
      <c r="W123" s="119" t="n">
        <f aca="false">IROQ!I136</f>
        <v>0</v>
      </c>
      <c r="X123" s="119" t="n">
        <f aca="false">IROQ!L136</f>
        <v>1.135</v>
      </c>
      <c r="Y123" s="119" t="n">
        <f aca="false">IROQ!M136</f>
        <v>0.05</v>
      </c>
      <c r="Z123" s="119" t="n">
        <f aca="false">IROQ!O136</f>
        <v>1.135</v>
      </c>
      <c r="AA123" s="119" t="n">
        <f aca="false">IROQ!P136</f>
        <v>0</v>
      </c>
      <c r="AB123" s="120" t="n">
        <f aca="false">M123</f>
        <v>0.05</v>
      </c>
      <c r="AC123" s="120" t="n">
        <f aca="false">Q123</f>
        <v>0.34</v>
      </c>
      <c r="AD123" s="121" t="n">
        <f aca="false">S123</f>
        <v>-0.2</v>
      </c>
      <c r="AE123" s="121" t="n">
        <f aca="false">Q123</f>
        <v>0.34</v>
      </c>
    </row>
    <row r="124" customFormat="false" ht="12.75" hidden="false" customHeight="false" outlineLevel="0" collapsed="false">
      <c r="A124" s="0" t="n">
        <v>0.461431802673887</v>
      </c>
      <c r="B124" s="0" t="str">
        <f aca="false">(D124&amp;E124&amp;F124&amp;G124&amp;H124&amp;I124&amp;J124&amp;K124&amp;L124&amp;M124&amp;N124&amp;O124&amp;P124&amp;Q124&amp;R124&amp;S124&amp;T124&amp;U124&amp;V124&amp;W124&amp;X124&amp;Y124&amp;Z124&amp;AA124&amp;AB124&amp;AC124&amp;AD124&amp;AE124)</f>
        <v>1.2150.051.2150.321.2150.051.2150.321.010.051.6-0.281.60.341.6-0.200001.1350.051.13500.050.34-0.20.34</v>
      </c>
      <c r="C124" s="118" t="n">
        <v>40575</v>
      </c>
      <c r="D124" s="41" t="n">
        <f aca="false">ALGO_TENN!E137</f>
        <v>1.215</v>
      </c>
      <c r="E124" s="119" t="n">
        <f aca="false">ALGO_TENN!F137</f>
        <v>0.05</v>
      </c>
      <c r="F124" s="119" t="n">
        <f aca="false">ALGO_TENN!H137</f>
        <v>1.215</v>
      </c>
      <c r="G124" s="119" t="n">
        <f aca="false">ALGO_TENN!I137</f>
        <v>0.32</v>
      </c>
      <c r="H124" s="119" t="n">
        <f aca="false">ALGO_TENN!K137</f>
        <v>1.215</v>
      </c>
      <c r="I124" s="119" t="n">
        <f aca="false">ALGO_TENN!L137</f>
        <v>0.05</v>
      </c>
      <c r="J124" s="119" t="n">
        <f aca="false">ALGO_TENN!N137</f>
        <v>1.215</v>
      </c>
      <c r="K124" s="119" t="n">
        <f aca="false">ALGO_TENN!O137</f>
        <v>0.32</v>
      </c>
      <c r="L124" s="119" t="n">
        <f aca="false">TETCO_TRANSCO!E137</f>
        <v>1.01</v>
      </c>
      <c r="M124" s="119" t="n">
        <f aca="false">TETCO_TRANSCO!F137</f>
        <v>0.05</v>
      </c>
      <c r="N124" s="119" t="n">
        <f aca="false">TETCO_TRANSCO!H137</f>
        <v>1.6</v>
      </c>
      <c r="O124" s="119" t="n">
        <f aca="false">TETCO_TRANSCO!I137</f>
        <v>-0.28</v>
      </c>
      <c r="P124" s="119" t="n">
        <f aca="false">TETCO_TRANSCO!K137</f>
        <v>1.6</v>
      </c>
      <c r="Q124" s="119" t="n">
        <f aca="false">TETCO_TRANSCO!L137</f>
        <v>0.34</v>
      </c>
      <c r="R124" s="119" t="n">
        <f aca="false">TETCO_TRANSCO!N137</f>
        <v>1.6</v>
      </c>
      <c r="S124" s="119" t="n">
        <f aca="false">TETCO_TRANSCO!O137</f>
        <v>-0.2</v>
      </c>
      <c r="T124" s="119" t="n">
        <f aca="false">IROQ!E137</f>
        <v>0</v>
      </c>
      <c r="U124" s="119" t="n">
        <f aca="false">IROQ!F137</f>
        <v>0</v>
      </c>
      <c r="V124" s="119" t="n">
        <f aca="false">IROQ!H137</f>
        <v>0</v>
      </c>
      <c r="W124" s="119" t="n">
        <f aca="false">IROQ!I137</f>
        <v>0</v>
      </c>
      <c r="X124" s="119" t="n">
        <f aca="false">IROQ!L137</f>
        <v>1.135</v>
      </c>
      <c r="Y124" s="119" t="n">
        <f aca="false">IROQ!M137</f>
        <v>0.05</v>
      </c>
      <c r="Z124" s="119" t="n">
        <f aca="false">IROQ!O137</f>
        <v>1.135</v>
      </c>
      <c r="AA124" s="119" t="n">
        <f aca="false">IROQ!P137</f>
        <v>0</v>
      </c>
      <c r="AB124" s="120" t="n">
        <f aca="false">M124</f>
        <v>0.05</v>
      </c>
      <c r="AC124" s="120" t="n">
        <f aca="false">Q124</f>
        <v>0.34</v>
      </c>
      <c r="AD124" s="121" t="n">
        <f aca="false">S124</f>
        <v>-0.2</v>
      </c>
      <c r="AE124" s="121" t="n">
        <f aca="false">Q124</f>
        <v>0.34</v>
      </c>
    </row>
    <row r="125" customFormat="false" ht="12.75" hidden="false" customHeight="false" outlineLevel="0" collapsed="false">
      <c r="A125" s="0" t="n">
        <v>0.458859059459676</v>
      </c>
      <c r="B125" s="0" t="str">
        <f aca="false">(D125&amp;E125&amp;F125&amp;G125&amp;H125&amp;I125&amp;J125&amp;K125&amp;L125&amp;M125&amp;N125&amp;O125&amp;P125&amp;Q125&amp;R125&amp;S125&amp;T125&amp;U125&amp;V125&amp;W125&amp;X125&amp;Y125&amp;Z125&amp;AA125&amp;AB125&amp;AC125&amp;AD125&amp;AE125)</f>
        <v>0.6550.050.6550.150.6550.050.6550.150.5450.050.565-0.170.5650.10.565-0.0500000.6050.050.60500.050.1-0.050.1</v>
      </c>
      <c r="C125" s="118" t="n">
        <v>40603</v>
      </c>
      <c r="D125" s="41" t="n">
        <f aca="false">ALGO_TENN!E138</f>
        <v>0.655</v>
      </c>
      <c r="E125" s="119" t="n">
        <f aca="false">ALGO_TENN!F138</f>
        <v>0.05</v>
      </c>
      <c r="F125" s="119" t="n">
        <f aca="false">ALGO_TENN!H138</f>
        <v>0.655</v>
      </c>
      <c r="G125" s="119" t="n">
        <f aca="false">ALGO_TENN!I138</f>
        <v>0.15</v>
      </c>
      <c r="H125" s="119" t="n">
        <f aca="false">ALGO_TENN!K138</f>
        <v>0.655</v>
      </c>
      <c r="I125" s="119" t="n">
        <f aca="false">ALGO_TENN!L138</f>
        <v>0.05</v>
      </c>
      <c r="J125" s="119" t="n">
        <f aca="false">ALGO_TENN!N138</f>
        <v>0.655</v>
      </c>
      <c r="K125" s="119" t="n">
        <f aca="false">ALGO_TENN!O138</f>
        <v>0.15</v>
      </c>
      <c r="L125" s="119" t="n">
        <f aca="false">TETCO_TRANSCO!E138</f>
        <v>0.545</v>
      </c>
      <c r="M125" s="119" t="n">
        <f aca="false">TETCO_TRANSCO!F138</f>
        <v>0.05</v>
      </c>
      <c r="N125" s="119" t="n">
        <f aca="false">TETCO_TRANSCO!H138</f>
        <v>0.565</v>
      </c>
      <c r="O125" s="119" t="n">
        <f aca="false">TETCO_TRANSCO!I138</f>
        <v>-0.17</v>
      </c>
      <c r="P125" s="119" t="n">
        <f aca="false">TETCO_TRANSCO!K138</f>
        <v>0.565</v>
      </c>
      <c r="Q125" s="119" t="n">
        <f aca="false">TETCO_TRANSCO!L138</f>
        <v>0.1</v>
      </c>
      <c r="R125" s="119" t="n">
        <f aca="false">TETCO_TRANSCO!N138</f>
        <v>0.565</v>
      </c>
      <c r="S125" s="119" t="n">
        <f aca="false">TETCO_TRANSCO!O138</f>
        <v>-0.05</v>
      </c>
      <c r="T125" s="119" t="n">
        <f aca="false">IROQ!E138</f>
        <v>0</v>
      </c>
      <c r="U125" s="119" t="n">
        <f aca="false">IROQ!F138</f>
        <v>0</v>
      </c>
      <c r="V125" s="119" t="n">
        <f aca="false">IROQ!H138</f>
        <v>0</v>
      </c>
      <c r="W125" s="119" t="n">
        <f aca="false">IROQ!I138</f>
        <v>0</v>
      </c>
      <c r="X125" s="119" t="n">
        <f aca="false">IROQ!L138</f>
        <v>0.605</v>
      </c>
      <c r="Y125" s="119" t="n">
        <f aca="false">IROQ!M138</f>
        <v>0.05</v>
      </c>
      <c r="Z125" s="119" t="n">
        <f aca="false">IROQ!O138</f>
        <v>0.605</v>
      </c>
      <c r="AA125" s="119" t="n">
        <f aca="false">IROQ!P138</f>
        <v>0</v>
      </c>
      <c r="AB125" s="120" t="n">
        <f aca="false">M125</f>
        <v>0.05</v>
      </c>
      <c r="AC125" s="120" t="n">
        <f aca="false">Q125</f>
        <v>0.1</v>
      </c>
      <c r="AD125" s="121" t="n">
        <f aca="false">S125</f>
        <v>-0.05</v>
      </c>
      <c r="AE125" s="121" t="n">
        <f aca="false">Q125</f>
        <v>0.1</v>
      </c>
    </row>
    <row r="126" customFormat="false" ht="12.75" hidden="false" customHeight="false" outlineLevel="0" collapsed="false">
      <c r="A126" s="0" t="n">
        <v>0.456027145841778</v>
      </c>
      <c r="B126" s="0" t="str">
        <f aca="false">(D126&amp;E126&amp;F126&amp;G126&amp;H126&amp;I126&amp;J126&amp;K126&amp;L126&amp;M126&amp;N126&amp;O126&amp;P126&amp;Q126&amp;R126&amp;S126&amp;T126&amp;U126&amp;V126&amp;W126&amp;X126&amp;Y126&amp;Z126&amp;AA126&amp;AB126&amp;AC126&amp;AD126&amp;AE126)</f>
        <v>0.4350.020.4350.050.4350.020.4350.050.3100.35-0.0850.350.020.35-0.04500000.4350.020.435000.02-0.0450.02</v>
      </c>
      <c r="C126" s="118" t="n">
        <v>40634</v>
      </c>
      <c r="D126" s="48" t="n">
        <f aca="false">ALGO_TENN!E139</f>
        <v>0.435</v>
      </c>
      <c r="E126" s="119" t="n">
        <f aca="false">ALGO_TENN!F139</f>
        <v>0.02</v>
      </c>
      <c r="F126" s="119" t="n">
        <f aca="false">ALGO_TENN!H139</f>
        <v>0.435</v>
      </c>
      <c r="G126" s="119" t="n">
        <f aca="false">ALGO_TENN!I139</f>
        <v>0.05</v>
      </c>
      <c r="H126" s="119" t="n">
        <f aca="false">ALGO_TENN!K139</f>
        <v>0.435</v>
      </c>
      <c r="I126" s="119" t="n">
        <f aca="false">ALGO_TENN!L139</f>
        <v>0.02</v>
      </c>
      <c r="J126" s="119" t="n">
        <f aca="false">ALGO_TENN!N139</f>
        <v>0.435</v>
      </c>
      <c r="K126" s="119" t="n">
        <f aca="false">ALGO_TENN!O139</f>
        <v>0.05</v>
      </c>
      <c r="L126" s="119" t="n">
        <f aca="false">TETCO_TRANSCO!E139</f>
        <v>0.31</v>
      </c>
      <c r="M126" s="119" t="n">
        <f aca="false">TETCO_TRANSCO!F139</f>
        <v>0</v>
      </c>
      <c r="N126" s="119" t="n">
        <f aca="false">TETCO_TRANSCO!H139</f>
        <v>0.35</v>
      </c>
      <c r="O126" s="119" t="n">
        <f aca="false">TETCO_TRANSCO!I139</f>
        <v>-0.085</v>
      </c>
      <c r="P126" s="119" t="n">
        <f aca="false">TETCO_TRANSCO!K139</f>
        <v>0.35</v>
      </c>
      <c r="Q126" s="119" t="n">
        <f aca="false">TETCO_TRANSCO!L139</f>
        <v>0.02</v>
      </c>
      <c r="R126" s="119" t="n">
        <f aca="false">TETCO_TRANSCO!N139</f>
        <v>0.35</v>
      </c>
      <c r="S126" s="119" t="n">
        <f aca="false">TETCO_TRANSCO!O139</f>
        <v>-0.045</v>
      </c>
      <c r="T126" s="119" t="n">
        <f aca="false">IROQ!E139</f>
        <v>0</v>
      </c>
      <c r="U126" s="119" t="n">
        <f aca="false">IROQ!F139</f>
        <v>0</v>
      </c>
      <c r="V126" s="119" t="n">
        <f aca="false">IROQ!H139</f>
        <v>0</v>
      </c>
      <c r="W126" s="119" t="n">
        <f aca="false">IROQ!I139</f>
        <v>0</v>
      </c>
      <c r="X126" s="119" t="n">
        <f aca="false">IROQ!L139</f>
        <v>0.435</v>
      </c>
      <c r="Y126" s="119" t="n">
        <f aca="false">IROQ!M139</f>
        <v>0.02</v>
      </c>
      <c r="Z126" s="119" t="n">
        <f aca="false">IROQ!O139</f>
        <v>0.435</v>
      </c>
      <c r="AA126" s="119" t="n">
        <f aca="false">IROQ!P139</f>
        <v>0</v>
      </c>
      <c r="AB126" s="120" t="n">
        <f aca="false">M126</f>
        <v>0</v>
      </c>
      <c r="AC126" s="120" t="n">
        <f aca="false">Q126</f>
        <v>0.02</v>
      </c>
      <c r="AD126" s="121" t="n">
        <f aca="false">S126</f>
        <v>-0.045</v>
      </c>
      <c r="AE126" s="121" t="n">
        <f aca="false">Q126</f>
        <v>0.02</v>
      </c>
    </row>
    <row r="127" customFormat="false" ht="12.75" hidden="false" customHeight="false" outlineLevel="0" collapsed="false">
      <c r="A127" s="0" t="n">
        <v>0.453302979483987</v>
      </c>
      <c r="B127" s="0" t="str">
        <f aca="false">(D127&amp;E127&amp;F127&amp;G127&amp;H127&amp;I127&amp;J127&amp;K127&amp;L127&amp;M127&amp;N127&amp;O127&amp;P127&amp;Q127&amp;R127&amp;S127&amp;T127&amp;U127&amp;V127&amp;W127&amp;X127&amp;Y127&amp;Z127&amp;AA127&amp;AB127&amp;AC127&amp;AD127&amp;AE127)</f>
        <v>0.3850.020.3850.050.3850.020.3850.050.2900.3-0.0650.30.020.3-0.03500000.3850.020.385000.02-0.0350.02</v>
      </c>
      <c r="C127" s="118" t="n">
        <v>40664</v>
      </c>
      <c r="D127" s="41" t="n">
        <f aca="false">ALGO_TENN!E140</f>
        <v>0.385</v>
      </c>
      <c r="E127" s="119" t="n">
        <f aca="false">ALGO_TENN!F140</f>
        <v>0.02</v>
      </c>
      <c r="F127" s="119" t="n">
        <f aca="false">ALGO_TENN!H140</f>
        <v>0.385</v>
      </c>
      <c r="G127" s="119" t="n">
        <f aca="false">ALGO_TENN!I140</f>
        <v>0.05</v>
      </c>
      <c r="H127" s="119" t="n">
        <f aca="false">ALGO_TENN!K140</f>
        <v>0.385</v>
      </c>
      <c r="I127" s="119" t="n">
        <f aca="false">ALGO_TENN!L140</f>
        <v>0.02</v>
      </c>
      <c r="J127" s="119" t="n">
        <f aca="false">ALGO_TENN!N140</f>
        <v>0.385</v>
      </c>
      <c r="K127" s="119" t="n">
        <f aca="false">ALGO_TENN!O140</f>
        <v>0.05</v>
      </c>
      <c r="L127" s="119" t="n">
        <f aca="false">TETCO_TRANSCO!E140</f>
        <v>0.29</v>
      </c>
      <c r="M127" s="119" t="n">
        <f aca="false">TETCO_TRANSCO!F140</f>
        <v>0</v>
      </c>
      <c r="N127" s="119" t="n">
        <f aca="false">TETCO_TRANSCO!H140</f>
        <v>0.3</v>
      </c>
      <c r="O127" s="119" t="n">
        <f aca="false">TETCO_TRANSCO!I140</f>
        <v>-0.065</v>
      </c>
      <c r="P127" s="119" t="n">
        <f aca="false">TETCO_TRANSCO!K140</f>
        <v>0.3</v>
      </c>
      <c r="Q127" s="119" t="n">
        <f aca="false">TETCO_TRANSCO!L140</f>
        <v>0.02</v>
      </c>
      <c r="R127" s="119" t="n">
        <f aca="false">TETCO_TRANSCO!N140</f>
        <v>0.3</v>
      </c>
      <c r="S127" s="119" t="n">
        <f aca="false">TETCO_TRANSCO!O140</f>
        <v>-0.035</v>
      </c>
      <c r="T127" s="119" t="n">
        <f aca="false">IROQ!E140</f>
        <v>0</v>
      </c>
      <c r="U127" s="119" t="n">
        <f aca="false">IROQ!F140</f>
        <v>0</v>
      </c>
      <c r="V127" s="119" t="n">
        <f aca="false">IROQ!H140</f>
        <v>0</v>
      </c>
      <c r="W127" s="119" t="n">
        <f aca="false">IROQ!I140</f>
        <v>0</v>
      </c>
      <c r="X127" s="119" t="n">
        <f aca="false">IROQ!L140</f>
        <v>0.385</v>
      </c>
      <c r="Y127" s="119" t="n">
        <f aca="false">IROQ!M140</f>
        <v>0.02</v>
      </c>
      <c r="Z127" s="119" t="n">
        <f aca="false">IROQ!O140</f>
        <v>0.385</v>
      </c>
      <c r="AA127" s="119" t="n">
        <f aca="false">IROQ!P140</f>
        <v>0</v>
      </c>
      <c r="AB127" s="120" t="n">
        <f aca="false">M127</f>
        <v>0</v>
      </c>
      <c r="AC127" s="120" t="n">
        <f aca="false">Q127</f>
        <v>0.02</v>
      </c>
      <c r="AD127" s="121" t="n">
        <f aca="false">S127</f>
        <v>-0.035</v>
      </c>
      <c r="AE127" s="121" t="n">
        <f aca="false">Q127</f>
        <v>0.02</v>
      </c>
    </row>
    <row r="128" customFormat="false" ht="12.75" hidden="false" customHeight="false" outlineLevel="0" collapsed="false">
      <c r="A128" s="0" t="n">
        <v>0.450504848974204</v>
      </c>
      <c r="B128" s="0" t="str">
        <f aca="false">(D128&amp;E128&amp;F128&amp;G128&amp;H128&amp;I128&amp;J128&amp;K128&amp;L128&amp;M128&amp;N128&amp;O128&amp;P128&amp;Q128&amp;R128&amp;S128&amp;T128&amp;U128&amp;V128&amp;W128&amp;X128&amp;Y128&amp;Z128&amp;AA128&amp;AB128&amp;AC128&amp;AD128&amp;AE128)</f>
        <v>0.3850.020.3850.060.3850.020.3850.060.3-0.00250.34-0.0550.340.020.34-0.03500000.3850.020.3850-0.00250.02-0.0350.02</v>
      </c>
      <c r="C128" s="118" t="n">
        <v>40695</v>
      </c>
      <c r="D128" s="41" t="n">
        <f aca="false">ALGO_TENN!E141</f>
        <v>0.385</v>
      </c>
      <c r="E128" s="119" t="n">
        <f aca="false">ALGO_TENN!F141</f>
        <v>0.02</v>
      </c>
      <c r="F128" s="119" t="n">
        <f aca="false">ALGO_TENN!H141</f>
        <v>0.385</v>
      </c>
      <c r="G128" s="119" t="n">
        <f aca="false">ALGO_TENN!I141</f>
        <v>0.06</v>
      </c>
      <c r="H128" s="119" t="n">
        <f aca="false">ALGO_TENN!K141</f>
        <v>0.385</v>
      </c>
      <c r="I128" s="119" t="n">
        <f aca="false">ALGO_TENN!L141</f>
        <v>0.02</v>
      </c>
      <c r="J128" s="119" t="n">
        <f aca="false">ALGO_TENN!N141</f>
        <v>0.385</v>
      </c>
      <c r="K128" s="119" t="n">
        <f aca="false">ALGO_TENN!O141</f>
        <v>0.06</v>
      </c>
      <c r="L128" s="119" t="n">
        <f aca="false">TETCO_TRANSCO!E141</f>
        <v>0.3</v>
      </c>
      <c r="M128" s="119" t="n">
        <f aca="false">TETCO_TRANSCO!F141</f>
        <v>-0.0025</v>
      </c>
      <c r="N128" s="119" t="n">
        <f aca="false">TETCO_TRANSCO!H141</f>
        <v>0.34</v>
      </c>
      <c r="O128" s="119" t="n">
        <f aca="false">TETCO_TRANSCO!I141</f>
        <v>-0.055</v>
      </c>
      <c r="P128" s="119" t="n">
        <f aca="false">TETCO_TRANSCO!K141</f>
        <v>0.34</v>
      </c>
      <c r="Q128" s="119" t="n">
        <f aca="false">TETCO_TRANSCO!L141</f>
        <v>0.02</v>
      </c>
      <c r="R128" s="119" t="n">
        <f aca="false">TETCO_TRANSCO!N141</f>
        <v>0.34</v>
      </c>
      <c r="S128" s="119" t="n">
        <f aca="false">TETCO_TRANSCO!O141</f>
        <v>-0.035</v>
      </c>
      <c r="T128" s="119" t="n">
        <f aca="false">IROQ!E141</f>
        <v>0</v>
      </c>
      <c r="U128" s="119" t="n">
        <f aca="false">IROQ!F141</f>
        <v>0</v>
      </c>
      <c r="V128" s="119" t="n">
        <f aca="false">IROQ!H141</f>
        <v>0</v>
      </c>
      <c r="W128" s="119" t="n">
        <f aca="false">IROQ!I141</f>
        <v>0</v>
      </c>
      <c r="X128" s="119" t="n">
        <f aca="false">IROQ!L141</f>
        <v>0.385</v>
      </c>
      <c r="Y128" s="119" t="n">
        <f aca="false">IROQ!M141</f>
        <v>0.02</v>
      </c>
      <c r="Z128" s="119" t="n">
        <f aca="false">IROQ!O141</f>
        <v>0.385</v>
      </c>
      <c r="AA128" s="119" t="n">
        <f aca="false">IROQ!P141</f>
        <v>0</v>
      </c>
      <c r="AB128" s="120" t="n">
        <f aca="false">M128</f>
        <v>-0.0025</v>
      </c>
      <c r="AC128" s="120" t="n">
        <f aca="false">Q128</f>
        <v>0.02</v>
      </c>
      <c r="AD128" s="121" t="n">
        <f aca="false">S128</f>
        <v>-0.035</v>
      </c>
      <c r="AE128" s="121" t="n">
        <f aca="false">Q128</f>
        <v>0.02</v>
      </c>
    </row>
    <row r="129" customFormat="false" ht="12.75" hidden="false" customHeight="false" outlineLevel="0" collapsed="false">
      <c r="A129" s="0" t="n">
        <v>0.447813183387692</v>
      </c>
      <c r="B129" s="0" t="str">
        <f aca="false">(D129&amp;E129&amp;F129&amp;G129&amp;H129&amp;I129&amp;J129&amp;K129&amp;L129&amp;M129&amp;N129&amp;O129&amp;P129&amp;Q129&amp;R129&amp;S129&amp;T129&amp;U129&amp;V129&amp;W129&amp;X129&amp;Y129&amp;Z129&amp;AA129&amp;AB129&amp;AC129&amp;AD129&amp;AE129)</f>
        <v>0.39750.020.39750.070.39750.020.39750.070.315-0.00250.38-0.020.380.020.38-0.0200000.39750.0200-0.00250.02-0.020.02</v>
      </c>
      <c r="C129" s="118" t="n">
        <v>40725</v>
      </c>
      <c r="D129" s="41" t="n">
        <f aca="false">ALGO_TENN!E142</f>
        <v>0.3975</v>
      </c>
      <c r="E129" s="119" t="n">
        <f aca="false">ALGO_TENN!F142</f>
        <v>0.02</v>
      </c>
      <c r="F129" s="119" t="n">
        <f aca="false">ALGO_TENN!H142</f>
        <v>0.3975</v>
      </c>
      <c r="G129" s="119" t="n">
        <f aca="false">ALGO_TENN!I142</f>
        <v>0.07</v>
      </c>
      <c r="H129" s="119" t="n">
        <f aca="false">ALGO_TENN!K142</f>
        <v>0.3975</v>
      </c>
      <c r="I129" s="119" t="n">
        <f aca="false">ALGO_TENN!L142</f>
        <v>0.02</v>
      </c>
      <c r="J129" s="119" t="n">
        <f aca="false">ALGO_TENN!N142</f>
        <v>0.3975</v>
      </c>
      <c r="K129" s="119" t="n">
        <f aca="false">ALGO_TENN!O142</f>
        <v>0.07</v>
      </c>
      <c r="L129" s="119" t="n">
        <f aca="false">TETCO_TRANSCO!E142</f>
        <v>0.315</v>
      </c>
      <c r="M129" s="119" t="n">
        <f aca="false">TETCO_TRANSCO!F142</f>
        <v>-0.0025</v>
      </c>
      <c r="N129" s="119" t="n">
        <f aca="false">TETCO_TRANSCO!H142</f>
        <v>0.38</v>
      </c>
      <c r="O129" s="119" t="n">
        <f aca="false">TETCO_TRANSCO!I142</f>
        <v>-0.02</v>
      </c>
      <c r="P129" s="119" t="n">
        <f aca="false">TETCO_TRANSCO!K142</f>
        <v>0.38</v>
      </c>
      <c r="Q129" s="119" t="n">
        <f aca="false">TETCO_TRANSCO!L142</f>
        <v>0.02</v>
      </c>
      <c r="R129" s="119" t="n">
        <f aca="false">TETCO_TRANSCO!N142</f>
        <v>0.38</v>
      </c>
      <c r="S129" s="119" t="n">
        <f aca="false">TETCO_TRANSCO!O142</f>
        <v>-0.02</v>
      </c>
      <c r="T129" s="119" t="n">
        <f aca="false">IROQ!E142</f>
        <v>0</v>
      </c>
      <c r="U129" s="119" t="n">
        <f aca="false">IROQ!F142</f>
        <v>0</v>
      </c>
      <c r="V129" s="119" t="n">
        <f aca="false">IROQ!H142</f>
        <v>0</v>
      </c>
      <c r="W129" s="119" t="n">
        <f aca="false">IROQ!I142</f>
        <v>0</v>
      </c>
      <c r="X129" s="119" t="n">
        <f aca="false">IROQ!L142</f>
        <v>0.3975</v>
      </c>
      <c r="Y129" s="119" t="n">
        <f aca="false">IROQ!M142</f>
        <v>0.02</v>
      </c>
      <c r="Z129" s="119" t="n">
        <f aca="false">IROQ!O142</f>
        <v>0</v>
      </c>
      <c r="AA129" s="119" t="n">
        <f aca="false">IROQ!P142</f>
        <v>0</v>
      </c>
      <c r="AB129" s="120" t="n">
        <f aca="false">M129</f>
        <v>-0.0025</v>
      </c>
      <c r="AC129" s="120" t="n">
        <f aca="false">Q129</f>
        <v>0.02</v>
      </c>
      <c r="AD129" s="121" t="n">
        <f aca="false">S129</f>
        <v>-0.02</v>
      </c>
      <c r="AE129" s="121" t="n">
        <f aca="false">Q129</f>
        <v>0.02</v>
      </c>
    </row>
    <row r="130" customFormat="false" ht="12.75" hidden="false" customHeight="false" outlineLevel="0" collapsed="false">
      <c r="A130" s="0" t="n">
        <v>0.445048439189562</v>
      </c>
      <c r="B130" s="0" t="str">
        <f aca="false">(D130&amp;E130&amp;F130&amp;G130&amp;H130&amp;I130&amp;J130&amp;K130&amp;L130&amp;M130&amp;N130&amp;O130&amp;P130&amp;Q130&amp;R130&amp;S130&amp;T130&amp;U130&amp;V130&amp;W130&amp;X130&amp;Y130&amp;Z130&amp;AA130&amp;AB130&amp;AC130&amp;AD130&amp;AE130)</f>
        <v>0.40.020.40.070.40.020.40.070.315-0.0050.38-0.020.380.0150.38-0.0200000.40.0200-0.0050.015-0.020.015</v>
      </c>
      <c r="C130" s="118" t="n">
        <v>40756</v>
      </c>
      <c r="D130" s="41" t="n">
        <f aca="false">ALGO_TENN!E143</f>
        <v>0.4</v>
      </c>
      <c r="E130" s="119" t="n">
        <f aca="false">ALGO_TENN!F143</f>
        <v>0.02</v>
      </c>
      <c r="F130" s="119" t="n">
        <f aca="false">ALGO_TENN!H143</f>
        <v>0.4</v>
      </c>
      <c r="G130" s="119" t="n">
        <f aca="false">ALGO_TENN!I143</f>
        <v>0.07</v>
      </c>
      <c r="H130" s="119" t="n">
        <f aca="false">ALGO_TENN!K143</f>
        <v>0.4</v>
      </c>
      <c r="I130" s="119" t="n">
        <f aca="false">ALGO_TENN!L143</f>
        <v>0.02</v>
      </c>
      <c r="J130" s="119" t="n">
        <f aca="false">ALGO_TENN!N143</f>
        <v>0.4</v>
      </c>
      <c r="K130" s="119" t="n">
        <f aca="false">ALGO_TENN!O143</f>
        <v>0.07</v>
      </c>
      <c r="L130" s="119" t="n">
        <f aca="false">TETCO_TRANSCO!E143</f>
        <v>0.315</v>
      </c>
      <c r="M130" s="119" t="n">
        <f aca="false">TETCO_TRANSCO!F143</f>
        <v>-0.005</v>
      </c>
      <c r="N130" s="119" t="n">
        <f aca="false">TETCO_TRANSCO!H143</f>
        <v>0.38</v>
      </c>
      <c r="O130" s="119" t="n">
        <f aca="false">TETCO_TRANSCO!I143</f>
        <v>-0.02</v>
      </c>
      <c r="P130" s="119" t="n">
        <f aca="false">TETCO_TRANSCO!K143</f>
        <v>0.38</v>
      </c>
      <c r="Q130" s="119" t="n">
        <f aca="false">TETCO_TRANSCO!L143</f>
        <v>0.015</v>
      </c>
      <c r="R130" s="119" t="n">
        <f aca="false">TETCO_TRANSCO!N143</f>
        <v>0.38</v>
      </c>
      <c r="S130" s="119" t="n">
        <f aca="false">TETCO_TRANSCO!O143</f>
        <v>-0.02</v>
      </c>
      <c r="T130" s="119" t="n">
        <f aca="false">IROQ!E143</f>
        <v>0</v>
      </c>
      <c r="U130" s="119" t="n">
        <f aca="false">IROQ!F143</f>
        <v>0</v>
      </c>
      <c r="V130" s="119" t="n">
        <f aca="false">IROQ!H143</f>
        <v>0</v>
      </c>
      <c r="W130" s="119" t="n">
        <f aca="false">IROQ!I143</f>
        <v>0</v>
      </c>
      <c r="X130" s="119" t="n">
        <f aca="false">IROQ!L143</f>
        <v>0.4</v>
      </c>
      <c r="Y130" s="119" t="n">
        <f aca="false">IROQ!M143</f>
        <v>0.02</v>
      </c>
      <c r="Z130" s="119" t="n">
        <f aca="false">IROQ!O143</f>
        <v>0</v>
      </c>
      <c r="AA130" s="119" t="n">
        <f aca="false">IROQ!P143</f>
        <v>0</v>
      </c>
      <c r="AB130" s="120" t="n">
        <f aca="false">M130</f>
        <v>-0.005</v>
      </c>
      <c r="AC130" s="120" t="n">
        <f aca="false">Q130</f>
        <v>0.015</v>
      </c>
      <c r="AD130" s="121" t="n">
        <f aca="false">S130</f>
        <v>-0.02</v>
      </c>
      <c r="AE130" s="121" t="n">
        <f aca="false">Q130</f>
        <v>0.015</v>
      </c>
    </row>
    <row r="131" customFormat="false" ht="12.75" hidden="false" customHeight="false" outlineLevel="0" collapsed="false">
      <c r="A131" s="0" t="n">
        <v>0.442300511212284</v>
      </c>
      <c r="B131" s="0" t="str">
        <f aca="false">(D131&amp;E131&amp;F131&amp;G131&amp;H131&amp;I131&amp;J131&amp;K131&amp;L131&amp;M131&amp;N131&amp;O131&amp;P131&amp;Q131&amp;R131&amp;S131&amp;T131&amp;U131&amp;V131&amp;W131&amp;X131&amp;Y131&amp;Z131&amp;AA131&amp;AB131&amp;AC131&amp;AD131&amp;AE131)</f>
        <v>0.39750.020.39750.050.39750.020.39750.050.29-0.0050.33-0.040.330.0150.33-0.0200000.39750.0200-0.0050.015-0.020.015</v>
      </c>
      <c r="C131" s="118" t="n">
        <v>40787</v>
      </c>
      <c r="D131" s="41" t="n">
        <f aca="false">ALGO_TENN!E144</f>
        <v>0.3975</v>
      </c>
      <c r="E131" s="119" t="n">
        <f aca="false">ALGO_TENN!F144</f>
        <v>0.02</v>
      </c>
      <c r="F131" s="119" t="n">
        <f aca="false">ALGO_TENN!H144</f>
        <v>0.3975</v>
      </c>
      <c r="G131" s="119" t="n">
        <f aca="false">ALGO_TENN!I144</f>
        <v>0.05</v>
      </c>
      <c r="H131" s="119" t="n">
        <f aca="false">ALGO_TENN!K144</f>
        <v>0.3975</v>
      </c>
      <c r="I131" s="119" t="n">
        <f aca="false">ALGO_TENN!L144</f>
        <v>0.02</v>
      </c>
      <c r="J131" s="119" t="n">
        <f aca="false">ALGO_TENN!N144</f>
        <v>0.3975</v>
      </c>
      <c r="K131" s="119" t="n">
        <f aca="false">ALGO_TENN!O144</f>
        <v>0.05</v>
      </c>
      <c r="L131" s="119" t="n">
        <f aca="false">TETCO_TRANSCO!E144</f>
        <v>0.29</v>
      </c>
      <c r="M131" s="119" t="n">
        <f aca="false">TETCO_TRANSCO!F144</f>
        <v>-0.005</v>
      </c>
      <c r="N131" s="119" t="n">
        <f aca="false">TETCO_TRANSCO!H144</f>
        <v>0.33</v>
      </c>
      <c r="O131" s="119" t="n">
        <f aca="false">TETCO_TRANSCO!I144</f>
        <v>-0.04</v>
      </c>
      <c r="P131" s="119" t="n">
        <f aca="false">TETCO_TRANSCO!K144</f>
        <v>0.33</v>
      </c>
      <c r="Q131" s="119" t="n">
        <f aca="false">TETCO_TRANSCO!L144</f>
        <v>0.015</v>
      </c>
      <c r="R131" s="119" t="n">
        <f aca="false">TETCO_TRANSCO!N144</f>
        <v>0.33</v>
      </c>
      <c r="S131" s="119" t="n">
        <f aca="false">TETCO_TRANSCO!O144</f>
        <v>-0.02</v>
      </c>
      <c r="T131" s="119" t="n">
        <f aca="false">IROQ!E144</f>
        <v>0</v>
      </c>
      <c r="U131" s="119" t="n">
        <f aca="false">IROQ!F144</f>
        <v>0</v>
      </c>
      <c r="V131" s="119" t="n">
        <f aca="false">IROQ!H144</f>
        <v>0</v>
      </c>
      <c r="W131" s="119" t="n">
        <f aca="false">IROQ!I144</f>
        <v>0</v>
      </c>
      <c r="X131" s="119" t="n">
        <f aca="false">IROQ!L144</f>
        <v>0.3975</v>
      </c>
      <c r="Y131" s="119" t="n">
        <f aca="false">IROQ!M144</f>
        <v>0.02</v>
      </c>
      <c r="Z131" s="119" t="n">
        <f aca="false">IROQ!O144</f>
        <v>0</v>
      </c>
      <c r="AA131" s="119" t="n">
        <f aca="false">IROQ!P144</f>
        <v>0</v>
      </c>
      <c r="AB131" s="120" t="n">
        <f aca="false">M131</f>
        <v>-0.005</v>
      </c>
      <c r="AC131" s="120" t="n">
        <f aca="false">Q131</f>
        <v>0.015</v>
      </c>
      <c r="AD131" s="121" t="n">
        <f aca="false">S131</f>
        <v>-0.02</v>
      </c>
      <c r="AE131" s="121" t="n">
        <f aca="false">Q131</f>
        <v>0.015</v>
      </c>
    </row>
    <row r="132" customFormat="false" ht="12.75" hidden="false" customHeight="false" outlineLevel="0" collapsed="false">
      <c r="A132" s="0" t="n">
        <v>0.439657142504923</v>
      </c>
      <c r="B132" s="0" t="str">
        <f aca="false">(D132&amp;E132&amp;F132&amp;G132&amp;H132&amp;I132&amp;J132&amp;K132&amp;L132&amp;M132&amp;N132&amp;O132&amp;P132&amp;Q132&amp;R132&amp;S132&amp;T132&amp;U132&amp;V132&amp;W132&amp;X132&amp;Y132&amp;Z132&amp;AA132&amp;AB132&amp;AC132&amp;AD132&amp;AE132)</f>
        <v>0.40.020.40.050.40.020.40.050.35-0.0050.37-0.0850.370.010.37-0.05500000.40.0200-0.0050.01-0.0550.01</v>
      </c>
      <c r="C132" s="118" t="n">
        <v>40817</v>
      </c>
      <c r="D132" s="41" t="n">
        <f aca="false">ALGO_TENN!E145</f>
        <v>0.4</v>
      </c>
      <c r="E132" s="119" t="n">
        <f aca="false">ALGO_TENN!F145</f>
        <v>0.02</v>
      </c>
      <c r="F132" s="119" t="n">
        <f aca="false">ALGO_TENN!H145</f>
        <v>0.4</v>
      </c>
      <c r="G132" s="119" t="n">
        <f aca="false">ALGO_TENN!I145</f>
        <v>0.05</v>
      </c>
      <c r="H132" s="119" t="n">
        <f aca="false">ALGO_TENN!K145</f>
        <v>0.4</v>
      </c>
      <c r="I132" s="119" t="n">
        <f aca="false">ALGO_TENN!L145</f>
        <v>0.02</v>
      </c>
      <c r="J132" s="119" t="n">
        <f aca="false">ALGO_TENN!N145</f>
        <v>0.4</v>
      </c>
      <c r="K132" s="119" t="n">
        <f aca="false">ALGO_TENN!O145</f>
        <v>0.05</v>
      </c>
      <c r="L132" s="119" t="n">
        <f aca="false">TETCO_TRANSCO!E145</f>
        <v>0.35</v>
      </c>
      <c r="M132" s="119" t="n">
        <f aca="false">TETCO_TRANSCO!F145</f>
        <v>-0.005</v>
      </c>
      <c r="N132" s="119" t="n">
        <f aca="false">TETCO_TRANSCO!H145</f>
        <v>0.37</v>
      </c>
      <c r="O132" s="119" t="n">
        <f aca="false">TETCO_TRANSCO!I145</f>
        <v>-0.085</v>
      </c>
      <c r="P132" s="119" t="n">
        <f aca="false">TETCO_TRANSCO!K145</f>
        <v>0.37</v>
      </c>
      <c r="Q132" s="119" t="n">
        <f aca="false">TETCO_TRANSCO!L145</f>
        <v>0.01</v>
      </c>
      <c r="R132" s="119" t="n">
        <f aca="false">TETCO_TRANSCO!N145</f>
        <v>0.37</v>
      </c>
      <c r="S132" s="119" t="n">
        <f aca="false">TETCO_TRANSCO!O145</f>
        <v>-0.055</v>
      </c>
      <c r="T132" s="119" t="n">
        <f aca="false">IROQ!E145</f>
        <v>0</v>
      </c>
      <c r="U132" s="119" t="n">
        <f aca="false">IROQ!F145</f>
        <v>0</v>
      </c>
      <c r="V132" s="119" t="n">
        <f aca="false">IROQ!H145</f>
        <v>0</v>
      </c>
      <c r="W132" s="119" t="n">
        <f aca="false">IROQ!I145</f>
        <v>0</v>
      </c>
      <c r="X132" s="119" t="n">
        <f aca="false">IROQ!L145</f>
        <v>0.4</v>
      </c>
      <c r="Y132" s="119" t="n">
        <f aca="false">IROQ!M145</f>
        <v>0.02</v>
      </c>
      <c r="Z132" s="119" t="n">
        <f aca="false">IROQ!O145</f>
        <v>0</v>
      </c>
      <c r="AA132" s="119" t="n">
        <f aca="false">IROQ!P145</f>
        <v>0</v>
      </c>
      <c r="AB132" s="120" t="n">
        <f aca="false">M132</f>
        <v>-0.005</v>
      </c>
      <c r="AC132" s="120" t="n">
        <f aca="false">Q132</f>
        <v>0.01</v>
      </c>
      <c r="AD132" s="121" t="n">
        <f aca="false">S132</f>
        <v>-0.055</v>
      </c>
      <c r="AE132" s="121" t="n">
        <f aca="false">Q132</f>
        <v>0.01</v>
      </c>
    </row>
    <row r="133" customFormat="false" ht="12.75" hidden="false" customHeight="false" outlineLevel="0" collapsed="false">
      <c r="A133" s="0" t="n">
        <v>0.436942011047893</v>
      </c>
      <c r="B133" s="0" t="str">
        <f aca="false">(D133&amp;E133&amp;F133&amp;G133&amp;H133&amp;I133&amp;J133&amp;K133&amp;L133&amp;M133&amp;N133&amp;O133&amp;P133&amp;Q133&amp;R133&amp;S133&amp;T133&amp;U133&amp;V133&amp;W133&amp;X133&amp;Y133&amp;Z133&amp;AA133&amp;AB133&amp;AC133&amp;AD133&amp;AE133)</f>
        <v>0.5550.050.5550.140.5550.050.5550.140.4450.050.495-0.170.4950.060.495-0.0500000.5050.1000.050.06-0.050.06</v>
      </c>
      <c r="C133" s="118" t="n">
        <v>40848</v>
      </c>
      <c r="D133" s="48" t="n">
        <f aca="false">ALGO_TENN!E146</f>
        <v>0.555</v>
      </c>
      <c r="E133" s="119" t="n">
        <f aca="false">ALGO_TENN!F146</f>
        <v>0.05</v>
      </c>
      <c r="F133" s="119" t="n">
        <f aca="false">ALGO_TENN!H146</f>
        <v>0.555</v>
      </c>
      <c r="G133" s="119" t="n">
        <f aca="false">ALGO_TENN!I146</f>
        <v>0.14</v>
      </c>
      <c r="H133" s="119" t="n">
        <f aca="false">ALGO_TENN!K146</f>
        <v>0.555</v>
      </c>
      <c r="I133" s="119" t="n">
        <f aca="false">ALGO_TENN!L146</f>
        <v>0.05</v>
      </c>
      <c r="J133" s="119" t="n">
        <f aca="false">ALGO_TENN!N146</f>
        <v>0.555</v>
      </c>
      <c r="K133" s="119" t="n">
        <f aca="false">ALGO_TENN!O146</f>
        <v>0.14</v>
      </c>
      <c r="L133" s="119" t="n">
        <f aca="false">TETCO_TRANSCO!E146</f>
        <v>0.445</v>
      </c>
      <c r="M133" s="119" t="n">
        <f aca="false">TETCO_TRANSCO!F146</f>
        <v>0.05</v>
      </c>
      <c r="N133" s="119" t="n">
        <f aca="false">TETCO_TRANSCO!H146</f>
        <v>0.495</v>
      </c>
      <c r="O133" s="119" t="n">
        <f aca="false">TETCO_TRANSCO!I146</f>
        <v>-0.17</v>
      </c>
      <c r="P133" s="119" t="n">
        <f aca="false">TETCO_TRANSCO!K146</f>
        <v>0.495</v>
      </c>
      <c r="Q133" s="119" t="n">
        <f aca="false">TETCO_TRANSCO!L146</f>
        <v>0.06</v>
      </c>
      <c r="R133" s="119" t="n">
        <f aca="false">TETCO_TRANSCO!N146</f>
        <v>0.495</v>
      </c>
      <c r="S133" s="119" t="n">
        <f aca="false">TETCO_TRANSCO!O146</f>
        <v>-0.05</v>
      </c>
      <c r="T133" s="119" t="n">
        <f aca="false">IROQ!E146</f>
        <v>0</v>
      </c>
      <c r="U133" s="119" t="n">
        <f aca="false">IROQ!F146</f>
        <v>0</v>
      </c>
      <c r="V133" s="119" t="n">
        <f aca="false">IROQ!H146</f>
        <v>0</v>
      </c>
      <c r="W133" s="119" t="n">
        <f aca="false">IROQ!I146</f>
        <v>0</v>
      </c>
      <c r="X133" s="119" t="n">
        <f aca="false">IROQ!L146</f>
        <v>0.505</v>
      </c>
      <c r="Y133" s="119" t="n">
        <f aca="false">IROQ!M146</f>
        <v>0.1</v>
      </c>
      <c r="Z133" s="119" t="n">
        <f aca="false">IROQ!O146</f>
        <v>0</v>
      </c>
      <c r="AA133" s="119" t="n">
        <f aca="false">IROQ!P146</f>
        <v>0</v>
      </c>
      <c r="AB133" s="120" t="n">
        <f aca="false">M133</f>
        <v>0.05</v>
      </c>
      <c r="AC133" s="120" t="n">
        <f aca="false">Q133</f>
        <v>0.06</v>
      </c>
      <c r="AD133" s="121" t="n">
        <f aca="false">S133</f>
        <v>-0.05</v>
      </c>
      <c r="AE133" s="121" t="n">
        <f aca="false">Q133</f>
        <v>0.06</v>
      </c>
    </row>
    <row r="134" customFormat="false" ht="12.75" hidden="false" customHeight="false" outlineLevel="0" collapsed="false">
      <c r="A134" s="0" t="n">
        <v>0.434330193882335</v>
      </c>
      <c r="B134" s="0" t="str">
        <f aca="false">(D134&amp;E134&amp;F134&amp;G134&amp;H134&amp;I134&amp;J134&amp;K134&amp;L134&amp;M134&amp;N134&amp;O134&amp;P134&amp;Q134&amp;R134&amp;S134&amp;T134&amp;U134&amp;V134&amp;W134&amp;X134&amp;Y134&amp;Z134&amp;AA134&amp;AB134&amp;AC134&amp;AD134&amp;AE134)</f>
        <v>0.910.050.910.290.910.050.910.290.730.050.98-0.130.980.160.98-0.0500000.840.3000.050.16-0.050.16</v>
      </c>
      <c r="C134" s="118" t="n">
        <v>40878</v>
      </c>
      <c r="D134" s="41" t="n">
        <f aca="false">ALGO_TENN!E147</f>
        <v>0.91</v>
      </c>
      <c r="E134" s="119" t="n">
        <f aca="false">ALGO_TENN!F147</f>
        <v>0.05</v>
      </c>
      <c r="F134" s="119" t="n">
        <f aca="false">ALGO_TENN!H147</f>
        <v>0.91</v>
      </c>
      <c r="G134" s="119" t="n">
        <f aca="false">ALGO_TENN!I147</f>
        <v>0.29</v>
      </c>
      <c r="H134" s="119" t="n">
        <f aca="false">ALGO_TENN!K147</f>
        <v>0.91</v>
      </c>
      <c r="I134" s="119" t="n">
        <f aca="false">ALGO_TENN!L147</f>
        <v>0.05</v>
      </c>
      <c r="J134" s="119" t="n">
        <f aca="false">ALGO_TENN!N147</f>
        <v>0.91</v>
      </c>
      <c r="K134" s="119" t="n">
        <f aca="false">ALGO_TENN!O147</f>
        <v>0.29</v>
      </c>
      <c r="L134" s="119" t="n">
        <f aca="false">TETCO_TRANSCO!E147</f>
        <v>0.73</v>
      </c>
      <c r="M134" s="119" t="n">
        <f aca="false">TETCO_TRANSCO!F147</f>
        <v>0.05</v>
      </c>
      <c r="N134" s="119" t="n">
        <f aca="false">TETCO_TRANSCO!H147</f>
        <v>0.98</v>
      </c>
      <c r="O134" s="119" t="n">
        <f aca="false">TETCO_TRANSCO!I147</f>
        <v>-0.13</v>
      </c>
      <c r="P134" s="119" t="n">
        <f aca="false">TETCO_TRANSCO!K147</f>
        <v>0.98</v>
      </c>
      <c r="Q134" s="119" t="n">
        <f aca="false">TETCO_TRANSCO!L147</f>
        <v>0.16</v>
      </c>
      <c r="R134" s="119" t="n">
        <f aca="false">TETCO_TRANSCO!N147</f>
        <v>0.98</v>
      </c>
      <c r="S134" s="119" t="n">
        <f aca="false">TETCO_TRANSCO!O147</f>
        <v>-0.05</v>
      </c>
      <c r="T134" s="119" t="n">
        <f aca="false">IROQ!E147</f>
        <v>0</v>
      </c>
      <c r="U134" s="119" t="n">
        <f aca="false">IROQ!F147</f>
        <v>0</v>
      </c>
      <c r="V134" s="119" t="n">
        <f aca="false">IROQ!H147</f>
        <v>0</v>
      </c>
      <c r="W134" s="119" t="n">
        <f aca="false">IROQ!I147</f>
        <v>0</v>
      </c>
      <c r="X134" s="119" t="n">
        <f aca="false">IROQ!L147</f>
        <v>0.84</v>
      </c>
      <c r="Y134" s="119" t="n">
        <f aca="false">IROQ!M147</f>
        <v>0.3</v>
      </c>
      <c r="Z134" s="119" t="n">
        <f aca="false">IROQ!O147</f>
        <v>0</v>
      </c>
      <c r="AA134" s="119" t="n">
        <f aca="false">IROQ!P147</f>
        <v>0</v>
      </c>
      <c r="AB134" s="120" t="n">
        <f aca="false">M134</f>
        <v>0.05</v>
      </c>
      <c r="AC134" s="120" t="n">
        <f aca="false">Q134</f>
        <v>0.16</v>
      </c>
      <c r="AD134" s="121" t="n">
        <f aca="false">S134</f>
        <v>-0.05</v>
      </c>
      <c r="AE134" s="121" t="n">
        <f aca="false">Q134</f>
        <v>0.16</v>
      </c>
    </row>
    <row r="135" customFormat="false" ht="12.75" hidden="false" customHeight="false" outlineLevel="0" collapsed="false">
      <c r="A135" s="0" t="n">
        <v>0.431647473551181</v>
      </c>
      <c r="B135" s="0" t="str">
        <f aca="false">(D135&amp;E135&amp;F135&amp;G135&amp;H135&amp;I135&amp;J135&amp;K135&amp;L135&amp;M135&amp;N135&amp;O135&amp;P135&amp;Q135&amp;R135&amp;S135&amp;T135&amp;U135&amp;V135&amp;W135&amp;X135&amp;Y135&amp;Z135&amp;AA135&amp;AB135&amp;AC135&amp;AD135&amp;AE135)</f>
        <v>1.2150.051.2150.321.2150.051.2150.321.020.051.6-0.251.60.341.6-0.200001.1350.05000.050.34-0.20.34</v>
      </c>
      <c r="C135" s="118" t="n">
        <v>40909</v>
      </c>
      <c r="D135" s="41" t="n">
        <f aca="false">ALGO_TENN!E148</f>
        <v>1.215</v>
      </c>
      <c r="E135" s="119" t="n">
        <f aca="false">ALGO_TENN!F148</f>
        <v>0.05</v>
      </c>
      <c r="F135" s="119" t="n">
        <f aca="false">ALGO_TENN!H148</f>
        <v>1.215</v>
      </c>
      <c r="G135" s="119" t="n">
        <f aca="false">ALGO_TENN!I148</f>
        <v>0.32</v>
      </c>
      <c r="H135" s="119" t="n">
        <f aca="false">ALGO_TENN!K148</f>
        <v>1.215</v>
      </c>
      <c r="I135" s="119" t="n">
        <f aca="false">ALGO_TENN!L148</f>
        <v>0.05</v>
      </c>
      <c r="J135" s="119" t="n">
        <f aca="false">ALGO_TENN!N148</f>
        <v>1.215</v>
      </c>
      <c r="K135" s="119" t="n">
        <f aca="false">ALGO_TENN!O148</f>
        <v>0.32</v>
      </c>
      <c r="L135" s="119" t="n">
        <f aca="false">TETCO_TRANSCO!E148</f>
        <v>1.02</v>
      </c>
      <c r="M135" s="119" t="n">
        <f aca="false">TETCO_TRANSCO!F148</f>
        <v>0.05</v>
      </c>
      <c r="N135" s="119" t="n">
        <f aca="false">TETCO_TRANSCO!H148</f>
        <v>1.6</v>
      </c>
      <c r="O135" s="119" t="n">
        <f aca="false">TETCO_TRANSCO!I148</f>
        <v>-0.25</v>
      </c>
      <c r="P135" s="119" t="n">
        <f aca="false">TETCO_TRANSCO!K148</f>
        <v>1.6</v>
      </c>
      <c r="Q135" s="119" t="n">
        <f aca="false">TETCO_TRANSCO!L148</f>
        <v>0.34</v>
      </c>
      <c r="R135" s="119" t="n">
        <f aca="false">TETCO_TRANSCO!N148</f>
        <v>1.6</v>
      </c>
      <c r="S135" s="119" t="n">
        <f aca="false">TETCO_TRANSCO!O148</f>
        <v>-0.2</v>
      </c>
      <c r="T135" s="119" t="n">
        <f aca="false">IROQ!E148</f>
        <v>0</v>
      </c>
      <c r="U135" s="119" t="n">
        <f aca="false">IROQ!F148</f>
        <v>0</v>
      </c>
      <c r="V135" s="119" t="n">
        <f aca="false">IROQ!H148</f>
        <v>0</v>
      </c>
      <c r="W135" s="119" t="n">
        <f aca="false">IROQ!I148</f>
        <v>0</v>
      </c>
      <c r="X135" s="119" t="n">
        <f aca="false">IROQ!L148</f>
        <v>1.135</v>
      </c>
      <c r="Y135" s="119" t="n">
        <f aca="false">IROQ!M148</f>
        <v>0.05</v>
      </c>
      <c r="Z135" s="119" t="n">
        <f aca="false">IROQ!O148</f>
        <v>0</v>
      </c>
      <c r="AA135" s="119" t="n">
        <f aca="false">IROQ!P148</f>
        <v>0</v>
      </c>
      <c r="AB135" s="120" t="n">
        <f aca="false">M135</f>
        <v>0.05</v>
      </c>
      <c r="AC135" s="120" t="n">
        <f aca="false">Q135</f>
        <v>0.34</v>
      </c>
      <c r="AD135" s="121" t="n">
        <f aca="false">S135</f>
        <v>-0.2</v>
      </c>
      <c r="AE135" s="121" t="n">
        <f aca="false">Q135</f>
        <v>0.34</v>
      </c>
    </row>
    <row r="136" customFormat="false" ht="12.75" hidden="false" customHeight="false" outlineLevel="0" collapsed="false">
      <c r="A136" s="0" t="n">
        <v>0.428981078182714</v>
      </c>
      <c r="B136" s="0" t="str">
        <f aca="false">(D136&amp;E136&amp;F136&amp;G136&amp;H136&amp;I136&amp;J136&amp;K136&amp;L136&amp;M136&amp;N136&amp;O136&amp;P136&amp;Q136&amp;R136&amp;S136&amp;T136&amp;U136&amp;V136&amp;W136&amp;X136&amp;Y136&amp;Z136&amp;AA136&amp;AB136&amp;AC136&amp;AD136&amp;AE136)</f>
        <v>1.2150.051.2150.321.2150.051.2150.321.010.051.6-0.281.60.341.6-0.200001.1350.05000.050.34-0.20.34</v>
      </c>
      <c r="C136" s="118" t="n">
        <v>40940</v>
      </c>
      <c r="D136" s="41" t="n">
        <f aca="false">ALGO_TENN!E149</f>
        <v>1.215</v>
      </c>
      <c r="E136" s="119" t="n">
        <f aca="false">ALGO_TENN!F149</f>
        <v>0.05</v>
      </c>
      <c r="F136" s="119" t="n">
        <f aca="false">ALGO_TENN!H149</f>
        <v>1.215</v>
      </c>
      <c r="G136" s="119" t="n">
        <f aca="false">ALGO_TENN!I149</f>
        <v>0.32</v>
      </c>
      <c r="H136" s="119" t="n">
        <f aca="false">ALGO_TENN!K149</f>
        <v>1.215</v>
      </c>
      <c r="I136" s="119" t="n">
        <f aca="false">ALGO_TENN!L149</f>
        <v>0.05</v>
      </c>
      <c r="J136" s="119" t="n">
        <f aca="false">ALGO_TENN!N149</f>
        <v>1.215</v>
      </c>
      <c r="K136" s="119" t="n">
        <f aca="false">ALGO_TENN!O149</f>
        <v>0.32</v>
      </c>
      <c r="L136" s="119" t="n">
        <f aca="false">TETCO_TRANSCO!E149</f>
        <v>1.01</v>
      </c>
      <c r="M136" s="119" t="n">
        <f aca="false">TETCO_TRANSCO!F149</f>
        <v>0.05</v>
      </c>
      <c r="N136" s="119" t="n">
        <f aca="false">TETCO_TRANSCO!H149</f>
        <v>1.6</v>
      </c>
      <c r="O136" s="119" t="n">
        <f aca="false">TETCO_TRANSCO!I149</f>
        <v>-0.28</v>
      </c>
      <c r="P136" s="119" t="n">
        <f aca="false">TETCO_TRANSCO!K149</f>
        <v>1.6</v>
      </c>
      <c r="Q136" s="119" t="n">
        <f aca="false">TETCO_TRANSCO!L149</f>
        <v>0.34</v>
      </c>
      <c r="R136" s="119" t="n">
        <f aca="false">TETCO_TRANSCO!N149</f>
        <v>1.6</v>
      </c>
      <c r="S136" s="119" t="n">
        <f aca="false">TETCO_TRANSCO!O149</f>
        <v>-0.2</v>
      </c>
      <c r="T136" s="119" t="n">
        <f aca="false">IROQ!E149</f>
        <v>0</v>
      </c>
      <c r="U136" s="119" t="n">
        <f aca="false">IROQ!F149</f>
        <v>0</v>
      </c>
      <c r="V136" s="119" t="n">
        <f aca="false">IROQ!H149</f>
        <v>0</v>
      </c>
      <c r="W136" s="119" t="n">
        <f aca="false">IROQ!I149</f>
        <v>0</v>
      </c>
      <c r="X136" s="119" t="n">
        <f aca="false">IROQ!L149</f>
        <v>1.135</v>
      </c>
      <c r="Y136" s="119" t="n">
        <f aca="false">IROQ!M149</f>
        <v>0.05</v>
      </c>
      <c r="Z136" s="119" t="n">
        <f aca="false">IROQ!O149</f>
        <v>0</v>
      </c>
      <c r="AA136" s="119" t="n">
        <f aca="false">IROQ!P149</f>
        <v>0</v>
      </c>
      <c r="AB136" s="120" t="n">
        <f aca="false">M136</f>
        <v>0.05</v>
      </c>
      <c r="AC136" s="120" t="n">
        <f aca="false">Q136</f>
        <v>0.34</v>
      </c>
      <c r="AD136" s="121" t="n">
        <f aca="false">S136</f>
        <v>-0.2</v>
      </c>
      <c r="AE136" s="121" t="n">
        <f aca="false">Q136</f>
        <v>0.34</v>
      </c>
    </row>
    <row r="137" customFormat="false" ht="12.75" hidden="false" customHeight="false" outlineLevel="0" collapsed="false">
      <c r="A137" s="0" t="n">
        <v>0.426501400779305</v>
      </c>
      <c r="B137" s="0" t="str">
        <f aca="false">(D137&amp;E137&amp;F137&amp;G137&amp;H137&amp;I137&amp;J137&amp;K137&amp;L137&amp;M137&amp;N137&amp;O137&amp;P137&amp;Q137&amp;R137&amp;S137&amp;T137&amp;U137&amp;V137&amp;W137&amp;X137&amp;Y137&amp;Z137&amp;AA137&amp;AB137&amp;AC137&amp;AD137&amp;AE137)</f>
        <v>0.6550.050.6550.150.6550.050.6550.150.5450.050.565-0.170.5650.10.565-0.0500000.6050.05000.050.1-0.050.1</v>
      </c>
      <c r="C137" s="118" t="n">
        <v>40969</v>
      </c>
      <c r="D137" s="41" t="n">
        <f aca="false">ALGO_TENN!E150</f>
        <v>0.655</v>
      </c>
      <c r="E137" s="119" t="n">
        <f aca="false">ALGO_TENN!F150</f>
        <v>0.05</v>
      </c>
      <c r="F137" s="119" t="n">
        <f aca="false">ALGO_TENN!H150</f>
        <v>0.655</v>
      </c>
      <c r="G137" s="119" t="n">
        <f aca="false">ALGO_TENN!I150</f>
        <v>0.15</v>
      </c>
      <c r="H137" s="119" t="n">
        <f aca="false">ALGO_TENN!K150</f>
        <v>0.655</v>
      </c>
      <c r="I137" s="119" t="n">
        <f aca="false">ALGO_TENN!L150</f>
        <v>0.05</v>
      </c>
      <c r="J137" s="119" t="n">
        <f aca="false">ALGO_TENN!N150</f>
        <v>0.655</v>
      </c>
      <c r="K137" s="119" t="n">
        <f aca="false">ALGO_TENN!O150</f>
        <v>0.15</v>
      </c>
      <c r="L137" s="119" t="n">
        <f aca="false">TETCO_TRANSCO!E150</f>
        <v>0.545</v>
      </c>
      <c r="M137" s="119" t="n">
        <f aca="false">TETCO_TRANSCO!F150</f>
        <v>0.05</v>
      </c>
      <c r="N137" s="119" t="n">
        <f aca="false">TETCO_TRANSCO!H150</f>
        <v>0.565</v>
      </c>
      <c r="O137" s="119" t="n">
        <f aca="false">TETCO_TRANSCO!I150</f>
        <v>-0.17</v>
      </c>
      <c r="P137" s="119" t="n">
        <f aca="false">TETCO_TRANSCO!K150</f>
        <v>0.565</v>
      </c>
      <c r="Q137" s="119" t="n">
        <f aca="false">TETCO_TRANSCO!L150</f>
        <v>0.1</v>
      </c>
      <c r="R137" s="119" t="n">
        <f aca="false">TETCO_TRANSCO!N150</f>
        <v>0.565</v>
      </c>
      <c r="S137" s="119" t="n">
        <f aca="false">TETCO_TRANSCO!O150</f>
        <v>-0.05</v>
      </c>
      <c r="T137" s="119" t="n">
        <f aca="false">IROQ!E150</f>
        <v>0</v>
      </c>
      <c r="U137" s="119" t="n">
        <f aca="false">IROQ!F150</f>
        <v>0</v>
      </c>
      <c r="V137" s="119" t="n">
        <f aca="false">IROQ!H150</f>
        <v>0</v>
      </c>
      <c r="W137" s="119" t="n">
        <f aca="false">IROQ!I150</f>
        <v>0</v>
      </c>
      <c r="X137" s="119" t="n">
        <f aca="false">IROQ!L150</f>
        <v>0.605</v>
      </c>
      <c r="Y137" s="119" t="n">
        <f aca="false">IROQ!M150</f>
        <v>0.05</v>
      </c>
      <c r="Z137" s="119" t="n">
        <f aca="false">IROQ!O150</f>
        <v>0</v>
      </c>
      <c r="AA137" s="119" t="n">
        <f aca="false">IROQ!P150</f>
        <v>0</v>
      </c>
      <c r="AB137" s="120" t="n">
        <f aca="false">M137</f>
        <v>0.05</v>
      </c>
      <c r="AC137" s="120" t="n">
        <f aca="false">Q137</f>
        <v>0.1</v>
      </c>
      <c r="AD137" s="121" t="n">
        <f aca="false">S137</f>
        <v>-0.05</v>
      </c>
      <c r="AE137" s="121" t="n">
        <f aca="false">Q137</f>
        <v>0.1</v>
      </c>
    </row>
    <row r="138" customFormat="false" ht="12.75" hidden="false" customHeight="false" outlineLevel="0" collapsed="false">
      <c r="A138" s="0" t="n">
        <v>0.423866324787971</v>
      </c>
      <c r="B138" s="0" t="str">
        <f aca="false">(D138&amp;E138&amp;F138&amp;G138&amp;H138&amp;I138&amp;J138&amp;K138&amp;L138&amp;M138&amp;N138&amp;O138&amp;P138&amp;Q138&amp;R138&amp;S138&amp;T138&amp;U138&amp;V138&amp;W138&amp;X138&amp;Y138&amp;Z138&amp;AA138&amp;AB138&amp;AC138&amp;AD138&amp;AE138)</f>
        <v>0.4350.020.4350.050.4350.020.4350.050.3100.35-0.0850.350.020.35-0.04500000.4350.020000.02-0.0450.02</v>
      </c>
      <c r="C138" s="118" t="n">
        <v>41000</v>
      </c>
      <c r="D138" s="48" t="n">
        <f aca="false">ALGO_TENN!E151</f>
        <v>0.435</v>
      </c>
      <c r="E138" s="119" t="n">
        <f aca="false">ALGO_TENN!F151</f>
        <v>0.02</v>
      </c>
      <c r="F138" s="119" t="n">
        <f aca="false">ALGO_TENN!H151</f>
        <v>0.435</v>
      </c>
      <c r="G138" s="119" t="n">
        <f aca="false">ALGO_TENN!I151</f>
        <v>0.05</v>
      </c>
      <c r="H138" s="119" t="n">
        <f aca="false">ALGO_TENN!K151</f>
        <v>0.435</v>
      </c>
      <c r="I138" s="119" t="n">
        <f aca="false">ALGO_TENN!L151</f>
        <v>0.02</v>
      </c>
      <c r="J138" s="119" t="n">
        <f aca="false">ALGO_TENN!N151</f>
        <v>0.435</v>
      </c>
      <c r="K138" s="119" t="n">
        <f aca="false">ALGO_TENN!O151</f>
        <v>0.05</v>
      </c>
      <c r="L138" s="119" t="n">
        <f aca="false">TETCO_TRANSCO!E151</f>
        <v>0.31</v>
      </c>
      <c r="M138" s="119" t="n">
        <f aca="false">TETCO_TRANSCO!F151</f>
        <v>0</v>
      </c>
      <c r="N138" s="119" t="n">
        <f aca="false">TETCO_TRANSCO!H151</f>
        <v>0.35</v>
      </c>
      <c r="O138" s="119" t="n">
        <f aca="false">TETCO_TRANSCO!I151</f>
        <v>-0.085</v>
      </c>
      <c r="P138" s="119" t="n">
        <f aca="false">TETCO_TRANSCO!K151</f>
        <v>0.35</v>
      </c>
      <c r="Q138" s="119" t="n">
        <f aca="false">TETCO_TRANSCO!L151</f>
        <v>0.02</v>
      </c>
      <c r="R138" s="119" t="n">
        <f aca="false">TETCO_TRANSCO!N151</f>
        <v>0.35</v>
      </c>
      <c r="S138" s="119" t="n">
        <f aca="false">TETCO_TRANSCO!O151</f>
        <v>-0.045</v>
      </c>
      <c r="T138" s="119" t="n">
        <f aca="false">IROQ!E151</f>
        <v>0</v>
      </c>
      <c r="U138" s="119" t="n">
        <f aca="false">IROQ!F151</f>
        <v>0</v>
      </c>
      <c r="V138" s="119" t="n">
        <f aca="false">IROQ!H151</f>
        <v>0</v>
      </c>
      <c r="W138" s="119" t="n">
        <f aca="false">IROQ!I151</f>
        <v>0</v>
      </c>
      <c r="X138" s="119" t="n">
        <f aca="false">IROQ!L151</f>
        <v>0.435</v>
      </c>
      <c r="Y138" s="119" t="n">
        <f aca="false">IROQ!M151</f>
        <v>0.02</v>
      </c>
      <c r="Z138" s="119" t="n">
        <f aca="false">IROQ!O151</f>
        <v>0</v>
      </c>
      <c r="AA138" s="119" t="n">
        <f aca="false">IROQ!P151</f>
        <v>0</v>
      </c>
      <c r="AB138" s="120" t="n">
        <f aca="false">M138</f>
        <v>0</v>
      </c>
      <c r="AC138" s="120" t="n">
        <f aca="false">Q138</f>
        <v>0.02</v>
      </c>
      <c r="AD138" s="121" t="n">
        <f aca="false">S138</f>
        <v>-0.045</v>
      </c>
      <c r="AE138" s="121" t="n">
        <f aca="false">Q138</f>
        <v>0.02</v>
      </c>
    </row>
    <row r="139" customFormat="false" ht="12.75" hidden="false" customHeight="false" outlineLevel="0" collapsed="false">
      <c r="A139" s="0" t="n">
        <v>0.421331523974395</v>
      </c>
      <c r="B139" s="0" t="str">
        <f aca="false">(D139&amp;E139&amp;F139&amp;G139&amp;H139&amp;I139&amp;J139&amp;K139&amp;L139&amp;M139&amp;N139&amp;O139&amp;P139&amp;Q139&amp;R139&amp;S139&amp;T139&amp;U139&amp;V139&amp;W139&amp;X139&amp;Y139&amp;Z139&amp;AA139&amp;AB139&amp;AC139&amp;AD139&amp;AE139)</f>
        <v>0.3850.020.3850.050.3850.020.3850.050.2900.3-0.0650.30.020.3-0.03500000.3850.020000.02-0.0350.02</v>
      </c>
      <c r="C139" s="118" t="n">
        <v>41030</v>
      </c>
      <c r="D139" s="41" t="n">
        <f aca="false">ALGO_TENN!E152</f>
        <v>0.385</v>
      </c>
      <c r="E139" s="119" t="n">
        <f aca="false">ALGO_TENN!F152</f>
        <v>0.02</v>
      </c>
      <c r="F139" s="119" t="n">
        <f aca="false">ALGO_TENN!H152</f>
        <v>0.385</v>
      </c>
      <c r="G139" s="119" t="n">
        <f aca="false">ALGO_TENN!I152</f>
        <v>0.05</v>
      </c>
      <c r="H139" s="119" t="n">
        <f aca="false">ALGO_TENN!K152</f>
        <v>0.385</v>
      </c>
      <c r="I139" s="119" t="n">
        <f aca="false">ALGO_TENN!L152</f>
        <v>0.02</v>
      </c>
      <c r="J139" s="119" t="n">
        <f aca="false">ALGO_TENN!N152</f>
        <v>0.385</v>
      </c>
      <c r="K139" s="119" t="n">
        <f aca="false">ALGO_TENN!O152</f>
        <v>0.05</v>
      </c>
      <c r="L139" s="119" t="n">
        <f aca="false">TETCO_TRANSCO!E152</f>
        <v>0.29</v>
      </c>
      <c r="M139" s="119" t="n">
        <f aca="false">TETCO_TRANSCO!F152</f>
        <v>0</v>
      </c>
      <c r="N139" s="119" t="n">
        <f aca="false">TETCO_TRANSCO!H152</f>
        <v>0.3</v>
      </c>
      <c r="O139" s="119" t="n">
        <f aca="false">TETCO_TRANSCO!I152</f>
        <v>-0.065</v>
      </c>
      <c r="P139" s="119" t="n">
        <f aca="false">TETCO_TRANSCO!K152</f>
        <v>0.3</v>
      </c>
      <c r="Q139" s="119" t="n">
        <f aca="false">TETCO_TRANSCO!L152</f>
        <v>0.02</v>
      </c>
      <c r="R139" s="119" t="n">
        <f aca="false">TETCO_TRANSCO!N152</f>
        <v>0.3</v>
      </c>
      <c r="S139" s="119" t="n">
        <f aca="false">TETCO_TRANSCO!O152</f>
        <v>-0.035</v>
      </c>
      <c r="T139" s="119" t="n">
        <f aca="false">IROQ!E152</f>
        <v>0</v>
      </c>
      <c r="U139" s="119" t="n">
        <f aca="false">IROQ!F152</f>
        <v>0</v>
      </c>
      <c r="V139" s="119" t="n">
        <f aca="false">IROQ!H152</f>
        <v>0</v>
      </c>
      <c r="W139" s="119" t="n">
        <f aca="false">IROQ!I152</f>
        <v>0</v>
      </c>
      <c r="X139" s="119" t="n">
        <f aca="false">IROQ!L152</f>
        <v>0.385</v>
      </c>
      <c r="Y139" s="119" t="n">
        <f aca="false">IROQ!M152</f>
        <v>0.02</v>
      </c>
      <c r="Z139" s="119" t="n">
        <f aca="false">IROQ!O152</f>
        <v>0</v>
      </c>
      <c r="AA139" s="119" t="n">
        <f aca="false">IROQ!P152</f>
        <v>0</v>
      </c>
      <c r="AB139" s="120" t="n">
        <f aca="false">M139</f>
        <v>0</v>
      </c>
      <c r="AC139" s="120" t="n">
        <f aca="false">Q139</f>
        <v>0.02</v>
      </c>
      <c r="AD139" s="121" t="n">
        <f aca="false">S139</f>
        <v>-0.035</v>
      </c>
      <c r="AE139" s="121" t="n">
        <f aca="false">Q139</f>
        <v>0.02</v>
      </c>
    </row>
    <row r="140" customFormat="false" ht="12.75" hidden="false" customHeight="false" outlineLevel="0" collapsed="false">
      <c r="A140" s="0" t="n">
        <v>0.418727918056356</v>
      </c>
      <c r="B140" s="0" t="str">
        <f aca="false">(D140&amp;E140&amp;F140&amp;G140&amp;H140&amp;I140&amp;J140&amp;K140&amp;L140&amp;M140&amp;N140&amp;O140&amp;P140&amp;Q140&amp;R140&amp;S140&amp;T140&amp;U140&amp;V140&amp;W140&amp;X140&amp;Y140&amp;Z140&amp;AA140&amp;AB140&amp;AC140&amp;AD140&amp;AE140)</f>
        <v>0.3850.020.3850.060.3850.020.3850.060.3-0.00250.34-0.0550.340.020.34-0.03500000.3850.0200-0.00250.02-0.0350.02</v>
      </c>
      <c r="C140" s="118" t="n">
        <v>41061</v>
      </c>
      <c r="D140" s="41" t="n">
        <f aca="false">ALGO_TENN!E153</f>
        <v>0.385</v>
      </c>
      <c r="E140" s="119" t="n">
        <f aca="false">ALGO_TENN!F153</f>
        <v>0.02</v>
      </c>
      <c r="F140" s="119" t="n">
        <f aca="false">ALGO_TENN!H153</f>
        <v>0.385</v>
      </c>
      <c r="G140" s="119" t="n">
        <f aca="false">ALGO_TENN!I153</f>
        <v>0.06</v>
      </c>
      <c r="H140" s="119" t="n">
        <f aca="false">ALGO_TENN!K153</f>
        <v>0.385</v>
      </c>
      <c r="I140" s="119" t="n">
        <f aca="false">ALGO_TENN!L153</f>
        <v>0.02</v>
      </c>
      <c r="J140" s="119" t="n">
        <f aca="false">ALGO_TENN!N153</f>
        <v>0.385</v>
      </c>
      <c r="K140" s="119" t="n">
        <f aca="false">ALGO_TENN!O153</f>
        <v>0.06</v>
      </c>
      <c r="L140" s="119" t="n">
        <f aca="false">TETCO_TRANSCO!E153</f>
        <v>0.3</v>
      </c>
      <c r="M140" s="119" t="n">
        <f aca="false">TETCO_TRANSCO!F153</f>
        <v>-0.0025</v>
      </c>
      <c r="N140" s="119" t="n">
        <f aca="false">TETCO_TRANSCO!H153</f>
        <v>0.34</v>
      </c>
      <c r="O140" s="119" t="n">
        <f aca="false">TETCO_TRANSCO!I153</f>
        <v>-0.055</v>
      </c>
      <c r="P140" s="119" t="n">
        <f aca="false">TETCO_TRANSCO!K153</f>
        <v>0.34</v>
      </c>
      <c r="Q140" s="119" t="n">
        <f aca="false">TETCO_TRANSCO!L153</f>
        <v>0.02</v>
      </c>
      <c r="R140" s="119" t="n">
        <f aca="false">TETCO_TRANSCO!N153</f>
        <v>0.34</v>
      </c>
      <c r="S140" s="119" t="n">
        <f aca="false">TETCO_TRANSCO!O153</f>
        <v>-0.035</v>
      </c>
      <c r="T140" s="119" t="n">
        <f aca="false">IROQ!E153</f>
        <v>0</v>
      </c>
      <c r="U140" s="119" t="n">
        <f aca="false">IROQ!F153</f>
        <v>0</v>
      </c>
      <c r="V140" s="119" t="n">
        <f aca="false">IROQ!H153</f>
        <v>0</v>
      </c>
      <c r="W140" s="119" t="n">
        <f aca="false">IROQ!I153</f>
        <v>0</v>
      </c>
      <c r="X140" s="119" t="n">
        <f aca="false">IROQ!L153</f>
        <v>0.385</v>
      </c>
      <c r="Y140" s="119" t="n">
        <f aca="false">IROQ!M153</f>
        <v>0.02</v>
      </c>
      <c r="Z140" s="119" t="n">
        <f aca="false">IROQ!O153</f>
        <v>0</v>
      </c>
      <c r="AA140" s="119" t="n">
        <f aca="false">IROQ!P153</f>
        <v>0</v>
      </c>
      <c r="AB140" s="120" t="n">
        <f aca="false">M140</f>
        <v>-0.0025</v>
      </c>
      <c r="AC140" s="120" t="n">
        <f aca="false">Q140</f>
        <v>0.02</v>
      </c>
      <c r="AD140" s="121" t="n">
        <f aca="false">S140</f>
        <v>-0.035</v>
      </c>
      <c r="AE140" s="121" t="n">
        <f aca="false">Q140</f>
        <v>0.02</v>
      </c>
    </row>
    <row r="141" customFormat="false" ht="12.75" hidden="false" customHeight="false" outlineLevel="0" collapsed="false">
      <c r="A141" s="0" t="n">
        <v>0.416223392569655</v>
      </c>
      <c r="B141" s="0" t="str">
        <f aca="false">(D141&amp;E141&amp;F141&amp;G141&amp;H141&amp;I141&amp;J141&amp;K141&amp;L141&amp;M141&amp;N141&amp;O141&amp;P141&amp;Q141&amp;R141&amp;S141&amp;T141&amp;U141&amp;V141&amp;W141&amp;X141&amp;Y141&amp;Z141&amp;AA141&amp;AB141&amp;AC141&amp;AD141&amp;AE141)</f>
        <v>0.39750.020.39750.070.39750.020.39750.070.315-0.00250.38-0.020.380.020.38-0.0200000.39750.0200-0.00250.02-0.020.02</v>
      </c>
      <c r="C141" s="118" t="n">
        <v>41091</v>
      </c>
      <c r="D141" s="41" t="n">
        <f aca="false">ALGO_TENN!E154</f>
        <v>0.3975</v>
      </c>
      <c r="E141" s="119" t="n">
        <f aca="false">ALGO_TENN!F154</f>
        <v>0.02</v>
      </c>
      <c r="F141" s="119" t="n">
        <f aca="false">ALGO_TENN!H154</f>
        <v>0.3975</v>
      </c>
      <c r="G141" s="119" t="n">
        <f aca="false">ALGO_TENN!I154</f>
        <v>0.07</v>
      </c>
      <c r="H141" s="119" t="n">
        <f aca="false">ALGO_TENN!K154</f>
        <v>0.3975</v>
      </c>
      <c r="I141" s="119" t="n">
        <f aca="false">ALGO_TENN!L154</f>
        <v>0.02</v>
      </c>
      <c r="J141" s="119" t="n">
        <f aca="false">ALGO_TENN!N154</f>
        <v>0.3975</v>
      </c>
      <c r="K141" s="119" t="n">
        <f aca="false">ALGO_TENN!O154</f>
        <v>0.07</v>
      </c>
      <c r="L141" s="119" t="n">
        <f aca="false">TETCO_TRANSCO!E154</f>
        <v>0.315</v>
      </c>
      <c r="M141" s="119" t="n">
        <f aca="false">TETCO_TRANSCO!F154</f>
        <v>-0.0025</v>
      </c>
      <c r="N141" s="119" t="n">
        <f aca="false">TETCO_TRANSCO!H154</f>
        <v>0.38</v>
      </c>
      <c r="O141" s="119" t="n">
        <f aca="false">TETCO_TRANSCO!I154</f>
        <v>-0.02</v>
      </c>
      <c r="P141" s="119" t="n">
        <f aca="false">TETCO_TRANSCO!K154</f>
        <v>0.38</v>
      </c>
      <c r="Q141" s="119" t="n">
        <f aca="false">TETCO_TRANSCO!L154</f>
        <v>0.02</v>
      </c>
      <c r="R141" s="119" t="n">
        <f aca="false">TETCO_TRANSCO!N154</f>
        <v>0.38</v>
      </c>
      <c r="S141" s="119" t="n">
        <f aca="false">TETCO_TRANSCO!O154</f>
        <v>-0.02</v>
      </c>
      <c r="T141" s="119" t="n">
        <f aca="false">IROQ!E154</f>
        <v>0</v>
      </c>
      <c r="U141" s="119" t="n">
        <f aca="false">IROQ!F154</f>
        <v>0</v>
      </c>
      <c r="V141" s="119" t="n">
        <f aca="false">IROQ!H154</f>
        <v>0</v>
      </c>
      <c r="W141" s="119" t="n">
        <f aca="false">IROQ!I154</f>
        <v>0</v>
      </c>
      <c r="X141" s="119" t="n">
        <f aca="false">IROQ!L154</f>
        <v>0.3975</v>
      </c>
      <c r="Y141" s="119" t="n">
        <f aca="false">IROQ!M154</f>
        <v>0.02</v>
      </c>
      <c r="Z141" s="119" t="n">
        <f aca="false">IROQ!O154</f>
        <v>0</v>
      </c>
      <c r="AA141" s="119" t="n">
        <f aca="false">IROQ!P154</f>
        <v>0</v>
      </c>
      <c r="AB141" s="120" t="n">
        <f aca="false">M141</f>
        <v>-0.0025</v>
      </c>
      <c r="AC141" s="120" t="n">
        <f aca="false">Q141</f>
        <v>0.02</v>
      </c>
      <c r="AD141" s="121" t="n">
        <f aca="false">S141</f>
        <v>-0.02</v>
      </c>
      <c r="AE141" s="121" t="n">
        <f aca="false">Q141</f>
        <v>0.02</v>
      </c>
    </row>
    <row r="142" customFormat="false" ht="12.75" hidden="false" customHeight="false" outlineLevel="0" collapsed="false">
      <c r="A142" s="0" t="n">
        <v>0.41365088666952</v>
      </c>
      <c r="B142" s="0" t="str">
        <f aca="false">(D142&amp;E142&amp;F142&amp;G142&amp;H142&amp;I142&amp;J142&amp;K142&amp;L142&amp;M142&amp;N142&amp;O142&amp;P142&amp;Q142&amp;R142&amp;S142&amp;T142&amp;U142&amp;V142&amp;W142&amp;X142&amp;Y142&amp;Z142&amp;AA142&amp;AB142&amp;AC142&amp;AD142&amp;AE142)</f>
        <v>0.40.020.40.070.40.020.40.070.315-0.0050.38-0.020.380.0150.38-0.0200000.40.0200-0.0050.015-0.020.015</v>
      </c>
      <c r="C142" s="118" t="n">
        <v>41122</v>
      </c>
      <c r="D142" s="41" t="n">
        <f aca="false">ALGO_TENN!E155</f>
        <v>0.4</v>
      </c>
      <c r="E142" s="119" t="n">
        <f aca="false">ALGO_TENN!F155</f>
        <v>0.02</v>
      </c>
      <c r="F142" s="119" t="n">
        <f aca="false">ALGO_TENN!H155</f>
        <v>0.4</v>
      </c>
      <c r="G142" s="119" t="n">
        <f aca="false">ALGO_TENN!I155</f>
        <v>0.07</v>
      </c>
      <c r="H142" s="119" t="n">
        <f aca="false">ALGO_TENN!K155</f>
        <v>0.4</v>
      </c>
      <c r="I142" s="119" t="n">
        <f aca="false">ALGO_TENN!L155</f>
        <v>0.02</v>
      </c>
      <c r="J142" s="119" t="n">
        <f aca="false">ALGO_TENN!N155</f>
        <v>0.4</v>
      </c>
      <c r="K142" s="119" t="n">
        <f aca="false">ALGO_TENN!O155</f>
        <v>0.07</v>
      </c>
      <c r="L142" s="119" t="n">
        <f aca="false">TETCO_TRANSCO!E155</f>
        <v>0.315</v>
      </c>
      <c r="M142" s="119" t="n">
        <f aca="false">TETCO_TRANSCO!F155</f>
        <v>-0.005</v>
      </c>
      <c r="N142" s="119" t="n">
        <f aca="false">TETCO_TRANSCO!H155</f>
        <v>0.38</v>
      </c>
      <c r="O142" s="119" t="n">
        <f aca="false">TETCO_TRANSCO!I155</f>
        <v>-0.02</v>
      </c>
      <c r="P142" s="119" t="n">
        <f aca="false">TETCO_TRANSCO!K155</f>
        <v>0.38</v>
      </c>
      <c r="Q142" s="119" t="n">
        <f aca="false">TETCO_TRANSCO!L155</f>
        <v>0.015</v>
      </c>
      <c r="R142" s="119" t="n">
        <f aca="false">TETCO_TRANSCO!N155</f>
        <v>0.38</v>
      </c>
      <c r="S142" s="119" t="n">
        <f aca="false">TETCO_TRANSCO!O155</f>
        <v>-0.02</v>
      </c>
      <c r="T142" s="119" t="n">
        <f aca="false">IROQ!E155</f>
        <v>0</v>
      </c>
      <c r="U142" s="119" t="n">
        <f aca="false">IROQ!F155</f>
        <v>0</v>
      </c>
      <c r="V142" s="119" t="n">
        <f aca="false">IROQ!H155</f>
        <v>0</v>
      </c>
      <c r="W142" s="119" t="n">
        <f aca="false">IROQ!I155</f>
        <v>0</v>
      </c>
      <c r="X142" s="119" t="n">
        <f aca="false">IROQ!L155</f>
        <v>0.4</v>
      </c>
      <c r="Y142" s="119" t="n">
        <f aca="false">IROQ!M155</f>
        <v>0.02</v>
      </c>
      <c r="Z142" s="119" t="n">
        <f aca="false">IROQ!O155</f>
        <v>0</v>
      </c>
      <c r="AA142" s="119" t="n">
        <f aca="false">IROQ!P155</f>
        <v>0</v>
      </c>
      <c r="AB142" s="120" t="n">
        <f aca="false">M142</f>
        <v>-0.005</v>
      </c>
      <c r="AC142" s="120" t="n">
        <f aca="false">Q142</f>
        <v>0.015</v>
      </c>
      <c r="AD142" s="121" t="n">
        <f aca="false">S142</f>
        <v>-0.02</v>
      </c>
      <c r="AE142" s="121" t="n">
        <f aca="false">Q142</f>
        <v>0.015</v>
      </c>
    </row>
    <row r="143" customFormat="false" ht="12.75" hidden="false" customHeight="false" outlineLevel="0" collapsed="false">
      <c r="A143" s="0" t="n">
        <v>0.41109404525372</v>
      </c>
      <c r="B143" s="0" t="str">
        <f aca="false">(D143&amp;E143&amp;F143&amp;G143&amp;H143&amp;I143&amp;J143&amp;K143&amp;L143&amp;M143&amp;N143&amp;O143&amp;P143&amp;Q143&amp;R143&amp;S143&amp;T143&amp;U143&amp;V143&amp;W143&amp;X143&amp;Y143&amp;Z143&amp;AA143&amp;AB143&amp;AC143&amp;AD143&amp;AE143)</f>
        <v>0.39750.020.39750.050.39750.020.39750.050.29-0.0050.33-0.040.330.0150.33-0.0200000.39750.0200-0.0050.015-0.020.015</v>
      </c>
      <c r="C143" s="118" t="n">
        <v>41153</v>
      </c>
      <c r="D143" s="41" t="n">
        <f aca="false">ALGO_TENN!E156</f>
        <v>0.3975</v>
      </c>
      <c r="E143" s="119" t="n">
        <f aca="false">ALGO_TENN!F156</f>
        <v>0.02</v>
      </c>
      <c r="F143" s="119" t="n">
        <f aca="false">ALGO_TENN!H156</f>
        <v>0.3975</v>
      </c>
      <c r="G143" s="119" t="n">
        <f aca="false">ALGO_TENN!I156</f>
        <v>0.05</v>
      </c>
      <c r="H143" s="119" t="n">
        <f aca="false">ALGO_TENN!K156</f>
        <v>0.3975</v>
      </c>
      <c r="I143" s="119" t="n">
        <f aca="false">ALGO_TENN!L156</f>
        <v>0.02</v>
      </c>
      <c r="J143" s="119" t="n">
        <f aca="false">ALGO_TENN!N156</f>
        <v>0.3975</v>
      </c>
      <c r="K143" s="119" t="n">
        <f aca="false">ALGO_TENN!O156</f>
        <v>0.05</v>
      </c>
      <c r="L143" s="119" t="n">
        <f aca="false">TETCO_TRANSCO!E156</f>
        <v>0.29</v>
      </c>
      <c r="M143" s="119" t="n">
        <f aca="false">TETCO_TRANSCO!F156</f>
        <v>-0.005</v>
      </c>
      <c r="N143" s="119" t="n">
        <f aca="false">TETCO_TRANSCO!H156</f>
        <v>0.33</v>
      </c>
      <c r="O143" s="119" t="n">
        <f aca="false">TETCO_TRANSCO!I156</f>
        <v>-0.04</v>
      </c>
      <c r="P143" s="119" t="n">
        <f aca="false">TETCO_TRANSCO!K156</f>
        <v>0.33</v>
      </c>
      <c r="Q143" s="119" t="n">
        <f aca="false">TETCO_TRANSCO!L156</f>
        <v>0.015</v>
      </c>
      <c r="R143" s="119" t="n">
        <f aca="false">TETCO_TRANSCO!N156</f>
        <v>0.33</v>
      </c>
      <c r="S143" s="119" t="n">
        <f aca="false">TETCO_TRANSCO!O156</f>
        <v>-0.02</v>
      </c>
      <c r="T143" s="119" t="n">
        <f aca="false">IROQ!E156</f>
        <v>0</v>
      </c>
      <c r="U143" s="119" t="n">
        <f aca="false">IROQ!F156</f>
        <v>0</v>
      </c>
      <c r="V143" s="119" t="n">
        <f aca="false">IROQ!H156</f>
        <v>0</v>
      </c>
      <c r="W143" s="119" t="n">
        <f aca="false">IROQ!I156</f>
        <v>0</v>
      </c>
      <c r="X143" s="119" t="n">
        <f aca="false">IROQ!L156</f>
        <v>0.3975</v>
      </c>
      <c r="Y143" s="119" t="n">
        <f aca="false">IROQ!M156</f>
        <v>0.02</v>
      </c>
      <c r="Z143" s="119" t="n">
        <f aca="false">IROQ!O156</f>
        <v>0</v>
      </c>
      <c r="AA143" s="119" t="n">
        <f aca="false">IROQ!P156</f>
        <v>0</v>
      </c>
      <c r="AB143" s="120" t="n">
        <f aca="false">M143</f>
        <v>-0.005</v>
      </c>
      <c r="AC143" s="120" t="n">
        <f aca="false">Q143</f>
        <v>0.015</v>
      </c>
      <c r="AD143" s="121" t="n">
        <f aca="false">S143</f>
        <v>-0.02</v>
      </c>
      <c r="AE143" s="121" t="n">
        <f aca="false">Q143</f>
        <v>0.015</v>
      </c>
    </row>
    <row r="144" customFormat="false" ht="12.75" hidden="false" customHeight="false" outlineLevel="0" collapsed="false">
      <c r="A144" s="0" t="n">
        <v>0.40863450881268</v>
      </c>
      <c r="B144" s="0" t="str">
        <f aca="false">(D144&amp;E144&amp;F144&amp;G144&amp;H144&amp;I144&amp;J144&amp;K144&amp;L144&amp;M144&amp;N144&amp;O144&amp;P144&amp;Q144&amp;R144&amp;S144&amp;T144&amp;U144&amp;V144&amp;W144&amp;X144&amp;Y144&amp;Z144&amp;AA144&amp;AB144&amp;AC144&amp;AD144&amp;AE144)</f>
        <v>0.40.020.40.050.40.020.40.050.35-0.0050.37-0.0850.370.010.37-0.05500000.40.0200-0.0050.01-0.0550.01</v>
      </c>
      <c r="C144" s="118" t="n">
        <v>41183</v>
      </c>
      <c r="D144" s="41" t="n">
        <f aca="false">ALGO_TENN!E157</f>
        <v>0.4</v>
      </c>
      <c r="E144" s="119" t="n">
        <f aca="false">ALGO_TENN!F157</f>
        <v>0.02</v>
      </c>
      <c r="F144" s="119" t="n">
        <f aca="false">ALGO_TENN!H157</f>
        <v>0.4</v>
      </c>
      <c r="G144" s="119" t="n">
        <f aca="false">ALGO_TENN!I157</f>
        <v>0.05</v>
      </c>
      <c r="H144" s="119" t="n">
        <f aca="false">ALGO_TENN!K157</f>
        <v>0.4</v>
      </c>
      <c r="I144" s="119" t="n">
        <f aca="false">ALGO_TENN!L157</f>
        <v>0.02</v>
      </c>
      <c r="J144" s="119" t="n">
        <f aca="false">ALGO_TENN!N157</f>
        <v>0.4</v>
      </c>
      <c r="K144" s="119" t="n">
        <f aca="false">ALGO_TENN!O157</f>
        <v>0.05</v>
      </c>
      <c r="L144" s="119" t="n">
        <f aca="false">TETCO_TRANSCO!E157</f>
        <v>0.35</v>
      </c>
      <c r="M144" s="119" t="n">
        <f aca="false">TETCO_TRANSCO!F157</f>
        <v>-0.005</v>
      </c>
      <c r="N144" s="119" t="n">
        <f aca="false">TETCO_TRANSCO!H157</f>
        <v>0.37</v>
      </c>
      <c r="O144" s="119" t="n">
        <f aca="false">TETCO_TRANSCO!I157</f>
        <v>-0.085</v>
      </c>
      <c r="P144" s="119" t="n">
        <f aca="false">TETCO_TRANSCO!K157</f>
        <v>0.37</v>
      </c>
      <c r="Q144" s="119" t="n">
        <f aca="false">TETCO_TRANSCO!L157</f>
        <v>0.01</v>
      </c>
      <c r="R144" s="119" t="n">
        <f aca="false">TETCO_TRANSCO!N157</f>
        <v>0.37</v>
      </c>
      <c r="S144" s="119" t="n">
        <f aca="false">TETCO_TRANSCO!O157</f>
        <v>-0.055</v>
      </c>
      <c r="T144" s="119" t="n">
        <f aca="false">IROQ!E157</f>
        <v>0</v>
      </c>
      <c r="U144" s="119" t="n">
        <f aca="false">IROQ!F157</f>
        <v>0</v>
      </c>
      <c r="V144" s="119" t="n">
        <f aca="false">IROQ!H157</f>
        <v>0</v>
      </c>
      <c r="W144" s="119" t="n">
        <f aca="false">IROQ!I157</f>
        <v>0</v>
      </c>
      <c r="X144" s="119" t="n">
        <f aca="false">IROQ!L157</f>
        <v>0.4</v>
      </c>
      <c r="Y144" s="119" t="n">
        <f aca="false">IROQ!M157</f>
        <v>0.02</v>
      </c>
      <c r="Z144" s="119" t="n">
        <f aca="false">IROQ!O157</f>
        <v>0</v>
      </c>
      <c r="AA144" s="119" t="n">
        <f aca="false">IROQ!P157</f>
        <v>0</v>
      </c>
      <c r="AB144" s="120" t="n">
        <f aca="false">M144</f>
        <v>-0.005</v>
      </c>
      <c r="AC144" s="120" t="n">
        <f aca="false">Q144</f>
        <v>0.01</v>
      </c>
      <c r="AD144" s="121" t="n">
        <f aca="false">S144</f>
        <v>-0.055</v>
      </c>
      <c r="AE144" s="121" t="n">
        <f aca="false">Q144</f>
        <v>0.01</v>
      </c>
    </row>
    <row r="145" customFormat="false" ht="12.75" hidden="false" customHeight="false" outlineLevel="0" collapsed="false">
      <c r="A145" s="0" t="n">
        <v>0.406108217380452</v>
      </c>
      <c r="B145" s="0" t="str">
        <f aca="false">(D145&amp;E145&amp;F145&amp;G145&amp;H145&amp;I145&amp;J145&amp;K145&amp;L145&amp;M145&amp;N145&amp;O145&amp;P145&amp;Q145&amp;R145&amp;S145&amp;T145&amp;U145&amp;V145&amp;W145&amp;X145&amp;Y145&amp;Z145&amp;AA145&amp;AB145&amp;AC145&amp;AD145&amp;AE145)</f>
        <v>0.5550.050.5550.140.5550.050.5550.140.4450.050.495-0.170.4950.060.495-0.0500000.5050.1000.050.06-0.050.06</v>
      </c>
      <c r="C145" s="118" t="n">
        <v>41214</v>
      </c>
      <c r="D145" s="48" t="n">
        <f aca="false">ALGO_TENN!E158</f>
        <v>0.555</v>
      </c>
      <c r="E145" s="119" t="n">
        <f aca="false">ALGO_TENN!F158</f>
        <v>0.05</v>
      </c>
      <c r="F145" s="119" t="n">
        <f aca="false">ALGO_TENN!H158</f>
        <v>0.555</v>
      </c>
      <c r="G145" s="119" t="n">
        <f aca="false">ALGO_TENN!I158</f>
        <v>0.14</v>
      </c>
      <c r="H145" s="119" t="n">
        <f aca="false">ALGO_TENN!K158</f>
        <v>0.555</v>
      </c>
      <c r="I145" s="119" t="n">
        <f aca="false">ALGO_TENN!L158</f>
        <v>0.05</v>
      </c>
      <c r="J145" s="119" t="n">
        <f aca="false">ALGO_TENN!N158</f>
        <v>0.555</v>
      </c>
      <c r="K145" s="119" t="n">
        <f aca="false">ALGO_TENN!O158</f>
        <v>0.14</v>
      </c>
      <c r="L145" s="119" t="n">
        <f aca="false">TETCO_TRANSCO!E158</f>
        <v>0.445</v>
      </c>
      <c r="M145" s="119" t="n">
        <f aca="false">TETCO_TRANSCO!F158</f>
        <v>0.05</v>
      </c>
      <c r="N145" s="119" t="n">
        <f aca="false">TETCO_TRANSCO!H158</f>
        <v>0.495</v>
      </c>
      <c r="O145" s="119" t="n">
        <f aca="false">TETCO_TRANSCO!I158</f>
        <v>-0.17</v>
      </c>
      <c r="P145" s="119" t="n">
        <f aca="false">TETCO_TRANSCO!K158</f>
        <v>0.495</v>
      </c>
      <c r="Q145" s="119" t="n">
        <f aca="false">TETCO_TRANSCO!L158</f>
        <v>0.06</v>
      </c>
      <c r="R145" s="119" t="n">
        <f aca="false">TETCO_TRANSCO!N158</f>
        <v>0.495</v>
      </c>
      <c r="S145" s="119" t="n">
        <f aca="false">TETCO_TRANSCO!O158</f>
        <v>-0.05</v>
      </c>
      <c r="T145" s="119" t="n">
        <f aca="false">IROQ!E158</f>
        <v>0</v>
      </c>
      <c r="U145" s="119" t="n">
        <f aca="false">IROQ!F158</f>
        <v>0</v>
      </c>
      <c r="V145" s="119" t="n">
        <f aca="false">IROQ!H158</f>
        <v>0</v>
      </c>
      <c r="W145" s="119" t="n">
        <f aca="false">IROQ!I158</f>
        <v>0</v>
      </c>
      <c r="X145" s="119" t="n">
        <f aca="false">IROQ!L158</f>
        <v>0.505</v>
      </c>
      <c r="Y145" s="119" t="n">
        <f aca="false">IROQ!M158</f>
        <v>0.1</v>
      </c>
      <c r="Z145" s="119" t="n">
        <f aca="false">IROQ!O158</f>
        <v>0</v>
      </c>
      <c r="AA145" s="119" t="n">
        <f aca="false">IROQ!P158</f>
        <v>0</v>
      </c>
      <c r="AB145" s="120" t="n">
        <f aca="false">M145</f>
        <v>0.05</v>
      </c>
      <c r="AC145" s="120" t="n">
        <f aca="false">Q145</f>
        <v>0.06</v>
      </c>
      <c r="AD145" s="121" t="n">
        <f aca="false">S145</f>
        <v>-0.05</v>
      </c>
      <c r="AE145" s="121" t="n">
        <f aca="false">Q145</f>
        <v>0.06</v>
      </c>
    </row>
    <row r="146" customFormat="false" ht="12.75" hidden="false" customHeight="false" outlineLevel="0" collapsed="false">
      <c r="A146" s="0" t="n">
        <v>0.403678071023108</v>
      </c>
      <c r="B146" s="0" t="str">
        <f aca="false">(D146&amp;E146&amp;F146&amp;G146&amp;H146&amp;I146&amp;J146&amp;K146&amp;L146&amp;M146&amp;N146&amp;O146&amp;P146&amp;Q146&amp;R146&amp;S146&amp;T146&amp;U146&amp;V146&amp;W146&amp;X146&amp;Y146&amp;Z146&amp;AA146&amp;AB146&amp;AC146&amp;AD146&amp;AE146)</f>
        <v>0.6050.050.6050.290.6050.050.6050.290.730.050.98-0.130.980.160.98-0.0500000.5350.3000.050.16-0.050.16</v>
      </c>
      <c r="C146" s="118" t="n">
        <v>41244</v>
      </c>
      <c r="D146" s="41" t="n">
        <f aca="false">ALGO_TENN!E159</f>
        <v>0.605</v>
      </c>
      <c r="E146" s="119" t="n">
        <f aca="false">ALGO_TENN!F159</f>
        <v>0.05</v>
      </c>
      <c r="F146" s="119" t="n">
        <f aca="false">ALGO_TENN!H159</f>
        <v>0.605</v>
      </c>
      <c r="G146" s="119" t="n">
        <f aca="false">ALGO_TENN!I159</f>
        <v>0.29</v>
      </c>
      <c r="H146" s="119" t="n">
        <f aca="false">ALGO_TENN!K159</f>
        <v>0.605</v>
      </c>
      <c r="I146" s="119" t="n">
        <f aca="false">ALGO_TENN!L159</f>
        <v>0.05</v>
      </c>
      <c r="J146" s="119" t="n">
        <f aca="false">ALGO_TENN!N159</f>
        <v>0.605</v>
      </c>
      <c r="K146" s="119" t="n">
        <f aca="false">ALGO_TENN!O159</f>
        <v>0.29</v>
      </c>
      <c r="L146" s="119" t="n">
        <f aca="false">TETCO_TRANSCO!E159</f>
        <v>0.73</v>
      </c>
      <c r="M146" s="119" t="n">
        <f aca="false">TETCO_TRANSCO!F159</f>
        <v>0.05</v>
      </c>
      <c r="N146" s="119" t="n">
        <f aca="false">TETCO_TRANSCO!H159</f>
        <v>0.98</v>
      </c>
      <c r="O146" s="119" t="n">
        <f aca="false">TETCO_TRANSCO!I159</f>
        <v>-0.13</v>
      </c>
      <c r="P146" s="119" t="n">
        <f aca="false">TETCO_TRANSCO!K159</f>
        <v>0.98</v>
      </c>
      <c r="Q146" s="119" t="n">
        <f aca="false">TETCO_TRANSCO!L159</f>
        <v>0.16</v>
      </c>
      <c r="R146" s="119" t="n">
        <f aca="false">TETCO_TRANSCO!N159</f>
        <v>0.98</v>
      </c>
      <c r="S146" s="119" t="n">
        <f aca="false">TETCO_TRANSCO!O159</f>
        <v>-0.05</v>
      </c>
      <c r="T146" s="119" t="n">
        <f aca="false">IROQ!E159</f>
        <v>0</v>
      </c>
      <c r="U146" s="119" t="n">
        <f aca="false">IROQ!F159</f>
        <v>0</v>
      </c>
      <c r="V146" s="119" t="n">
        <f aca="false">IROQ!H159</f>
        <v>0</v>
      </c>
      <c r="W146" s="119" t="n">
        <f aca="false">IROQ!I159</f>
        <v>0</v>
      </c>
      <c r="X146" s="119" t="n">
        <f aca="false">IROQ!L159</f>
        <v>0.535</v>
      </c>
      <c r="Y146" s="119" t="n">
        <f aca="false">IROQ!M159</f>
        <v>0.3</v>
      </c>
      <c r="Z146" s="119" t="n">
        <f aca="false">IROQ!O159</f>
        <v>0</v>
      </c>
      <c r="AA146" s="119" t="n">
        <f aca="false">IROQ!P159</f>
        <v>0</v>
      </c>
      <c r="AB146" s="120" t="n">
        <f aca="false">M146</f>
        <v>0.05</v>
      </c>
      <c r="AC146" s="120" t="n">
        <f aca="false">Q146</f>
        <v>0.16</v>
      </c>
      <c r="AD146" s="121" t="n">
        <f aca="false">S146</f>
        <v>-0.05</v>
      </c>
      <c r="AE146" s="121" t="n">
        <f aca="false">Q146</f>
        <v>0.16</v>
      </c>
    </row>
    <row r="147" customFormat="false" ht="12.75" hidden="false" customHeight="false" outlineLevel="0" collapsed="false">
      <c r="A147" s="0" t="n">
        <v>0.401181970165305</v>
      </c>
      <c r="B147" s="0" t="str">
        <f aca="false">(D147&amp;E147&amp;F147&amp;G147&amp;H147&amp;I147&amp;J147&amp;K147&amp;L147&amp;M147&amp;N147&amp;O147&amp;P147&amp;Q147&amp;R147&amp;S147&amp;T147&amp;U147&amp;V147&amp;W147&amp;X147&amp;Y147&amp;Z147&amp;AA147&amp;AB147&amp;AC147&amp;AD147&amp;AE147)</f>
        <v>0.6050.050.6050.320.6050.050.6050.321.020.051.6-0.251.60.341.6-0.200000.5250.05000.050.34-0.20.34</v>
      </c>
      <c r="C147" s="118" t="n">
        <v>41275</v>
      </c>
      <c r="D147" s="41" t="n">
        <f aca="false">ALGO_TENN!E160</f>
        <v>0.605</v>
      </c>
      <c r="E147" s="119" t="n">
        <f aca="false">ALGO_TENN!F160</f>
        <v>0.05</v>
      </c>
      <c r="F147" s="119" t="n">
        <f aca="false">ALGO_TENN!H160</f>
        <v>0.605</v>
      </c>
      <c r="G147" s="119" t="n">
        <f aca="false">ALGO_TENN!I160</f>
        <v>0.32</v>
      </c>
      <c r="H147" s="119" t="n">
        <f aca="false">ALGO_TENN!K160</f>
        <v>0.605</v>
      </c>
      <c r="I147" s="119" t="n">
        <f aca="false">ALGO_TENN!L160</f>
        <v>0.05</v>
      </c>
      <c r="J147" s="119" t="n">
        <f aca="false">ALGO_TENN!N160</f>
        <v>0.605</v>
      </c>
      <c r="K147" s="119" t="n">
        <f aca="false">ALGO_TENN!O160</f>
        <v>0.32</v>
      </c>
      <c r="L147" s="119" t="n">
        <f aca="false">TETCO_TRANSCO!E160</f>
        <v>1.02</v>
      </c>
      <c r="M147" s="119" t="n">
        <f aca="false">TETCO_TRANSCO!F160</f>
        <v>0.05</v>
      </c>
      <c r="N147" s="119" t="n">
        <f aca="false">TETCO_TRANSCO!H160</f>
        <v>1.6</v>
      </c>
      <c r="O147" s="119" t="n">
        <f aca="false">TETCO_TRANSCO!I160</f>
        <v>-0.25</v>
      </c>
      <c r="P147" s="119" t="n">
        <f aca="false">TETCO_TRANSCO!K160</f>
        <v>1.6</v>
      </c>
      <c r="Q147" s="119" t="n">
        <f aca="false">TETCO_TRANSCO!L160</f>
        <v>0.34</v>
      </c>
      <c r="R147" s="119" t="n">
        <f aca="false">TETCO_TRANSCO!N160</f>
        <v>1.6</v>
      </c>
      <c r="S147" s="119" t="n">
        <f aca="false">TETCO_TRANSCO!O160</f>
        <v>-0.2</v>
      </c>
      <c r="T147" s="119" t="n">
        <f aca="false">IROQ!E160</f>
        <v>0</v>
      </c>
      <c r="U147" s="119" t="n">
        <f aca="false">IROQ!F160</f>
        <v>0</v>
      </c>
      <c r="V147" s="119" t="n">
        <f aca="false">IROQ!H160</f>
        <v>0</v>
      </c>
      <c r="W147" s="119" t="n">
        <f aca="false">IROQ!I160</f>
        <v>0</v>
      </c>
      <c r="X147" s="119" t="n">
        <f aca="false">IROQ!L160</f>
        <v>0.525</v>
      </c>
      <c r="Y147" s="119" t="n">
        <f aca="false">IROQ!M160</f>
        <v>0.05</v>
      </c>
      <c r="Z147" s="119" t="n">
        <f aca="false">IROQ!O160</f>
        <v>0</v>
      </c>
      <c r="AA147" s="119" t="n">
        <f aca="false">IROQ!P160</f>
        <v>0</v>
      </c>
      <c r="AB147" s="120" t="n">
        <f aca="false">M147</f>
        <v>0.05</v>
      </c>
      <c r="AC147" s="120" t="n">
        <f aca="false">Q147</f>
        <v>0.34</v>
      </c>
      <c r="AD147" s="121" t="n">
        <f aca="false">S147</f>
        <v>-0.2</v>
      </c>
      <c r="AE147" s="121" t="n">
        <f aca="false">Q147</f>
        <v>0.34</v>
      </c>
    </row>
    <row r="148" customFormat="false" ht="12.75" hidden="false" customHeight="false" outlineLevel="0" collapsed="false">
      <c r="A148" s="0" t="n">
        <v>0.398701075656766</v>
      </c>
      <c r="B148" s="0" t="str">
        <f aca="false">(D148&amp;E148&amp;F148&amp;G148&amp;H148&amp;I148&amp;J148&amp;K148&amp;L148&amp;M148&amp;N148&amp;O148&amp;P148&amp;Q148&amp;R148&amp;S148&amp;T148&amp;U148&amp;V148&amp;W148&amp;X148&amp;Y148&amp;Z148&amp;AA148&amp;AB148&amp;AC148&amp;AD148&amp;AE148)</f>
        <v>1.2150.051.2150.321.2150.051.2150.321.010.051.6-0.281.60.341.6-0.200001.1350.05000.050.34-0.20.34</v>
      </c>
      <c r="C148" s="118" t="n">
        <v>41306</v>
      </c>
      <c r="D148" s="41" t="n">
        <f aca="false">ALGO_TENN!E161</f>
        <v>1.215</v>
      </c>
      <c r="E148" s="119" t="n">
        <f aca="false">ALGO_TENN!F161</f>
        <v>0.05</v>
      </c>
      <c r="F148" s="119" t="n">
        <f aca="false">ALGO_TENN!H161</f>
        <v>1.215</v>
      </c>
      <c r="G148" s="119" t="n">
        <f aca="false">ALGO_TENN!I161</f>
        <v>0.32</v>
      </c>
      <c r="H148" s="119" t="n">
        <f aca="false">ALGO_TENN!K161</f>
        <v>1.215</v>
      </c>
      <c r="I148" s="119" t="n">
        <f aca="false">ALGO_TENN!L161</f>
        <v>0.05</v>
      </c>
      <c r="J148" s="119" t="n">
        <f aca="false">ALGO_TENN!N161</f>
        <v>1.215</v>
      </c>
      <c r="K148" s="119" t="n">
        <f aca="false">ALGO_TENN!O161</f>
        <v>0.32</v>
      </c>
      <c r="L148" s="119" t="n">
        <f aca="false">TETCO_TRANSCO!E161</f>
        <v>1.01</v>
      </c>
      <c r="M148" s="119" t="n">
        <f aca="false">TETCO_TRANSCO!F161</f>
        <v>0.05</v>
      </c>
      <c r="N148" s="119" t="n">
        <f aca="false">TETCO_TRANSCO!H161</f>
        <v>1.6</v>
      </c>
      <c r="O148" s="119" t="n">
        <f aca="false">TETCO_TRANSCO!I161</f>
        <v>-0.28</v>
      </c>
      <c r="P148" s="119" t="n">
        <f aca="false">TETCO_TRANSCO!K161</f>
        <v>1.6</v>
      </c>
      <c r="Q148" s="119" t="n">
        <f aca="false">TETCO_TRANSCO!L161</f>
        <v>0.34</v>
      </c>
      <c r="R148" s="119" t="n">
        <f aca="false">TETCO_TRANSCO!N161</f>
        <v>1.6</v>
      </c>
      <c r="S148" s="119" t="n">
        <f aca="false">TETCO_TRANSCO!O161</f>
        <v>-0.2</v>
      </c>
      <c r="T148" s="119" t="n">
        <f aca="false">IROQ!E161</f>
        <v>0</v>
      </c>
      <c r="U148" s="119" t="n">
        <f aca="false">IROQ!F161</f>
        <v>0</v>
      </c>
      <c r="V148" s="119" t="n">
        <f aca="false">IROQ!H161</f>
        <v>0</v>
      </c>
      <c r="W148" s="119" t="n">
        <f aca="false">IROQ!I161</f>
        <v>0</v>
      </c>
      <c r="X148" s="119" t="n">
        <f aca="false">IROQ!L161</f>
        <v>1.135</v>
      </c>
      <c r="Y148" s="119" t="n">
        <f aca="false">IROQ!M161</f>
        <v>0.05</v>
      </c>
      <c r="Z148" s="119" t="n">
        <f aca="false">IROQ!O161</f>
        <v>0</v>
      </c>
      <c r="AA148" s="119" t="n">
        <f aca="false">IROQ!P161</f>
        <v>0</v>
      </c>
      <c r="AB148" s="120" t="n">
        <f aca="false">M148</f>
        <v>0.05</v>
      </c>
      <c r="AC148" s="120" t="n">
        <f aca="false">Q148</f>
        <v>0.34</v>
      </c>
      <c r="AD148" s="121" t="n">
        <f aca="false">S148</f>
        <v>-0.2</v>
      </c>
      <c r="AE148" s="121" t="n">
        <f aca="false">Q148</f>
        <v>0.34</v>
      </c>
    </row>
    <row r="149" customFormat="false" ht="12.75" hidden="false" customHeight="false" outlineLevel="0" collapsed="false">
      <c r="A149" s="0" t="n">
        <v>0.396473262019667</v>
      </c>
      <c r="B149" s="0" t="str">
        <f aca="false">(D149&amp;E149&amp;F149&amp;G149&amp;H149&amp;I149&amp;J149&amp;K149&amp;L149&amp;M149&amp;N149&amp;O149&amp;P149&amp;Q149&amp;R149&amp;S149&amp;T149&amp;U149&amp;V149&amp;W149&amp;X149&amp;Y149&amp;Z149&amp;AA149&amp;AB149&amp;AC149&amp;AD149&amp;AE149)</f>
        <v>0.6550.050.6550.150.6550.050.6550.150.5450.050.565-0.170.5650.10.565-0.0500000.6050.05000.050.1-0.050.1</v>
      </c>
      <c r="C149" s="118" t="n">
        <v>41334</v>
      </c>
      <c r="D149" s="41" t="n">
        <f aca="false">ALGO_TENN!E162</f>
        <v>0.655</v>
      </c>
      <c r="E149" s="119" t="n">
        <f aca="false">ALGO_TENN!F162</f>
        <v>0.05</v>
      </c>
      <c r="F149" s="119" t="n">
        <f aca="false">ALGO_TENN!H162</f>
        <v>0.655</v>
      </c>
      <c r="G149" s="119" t="n">
        <f aca="false">ALGO_TENN!I162</f>
        <v>0.15</v>
      </c>
      <c r="H149" s="119" t="n">
        <f aca="false">ALGO_TENN!K162</f>
        <v>0.655</v>
      </c>
      <c r="I149" s="119" t="n">
        <f aca="false">ALGO_TENN!L162</f>
        <v>0.05</v>
      </c>
      <c r="J149" s="119" t="n">
        <f aca="false">ALGO_TENN!N162</f>
        <v>0.655</v>
      </c>
      <c r="K149" s="119" t="n">
        <f aca="false">ALGO_TENN!O162</f>
        <v>0.15</v>
      </c>
      <c r="L149" s="119" t="n">
        <f aca="false">TETCO_TRANSCO!E162</f>
        <v>0.545</v>
      </c>
      <c r="M149" s="119" t="n">
        <f aca="false">TETCO_TRANSCO!F162</f>
        <v>0.05</v>
      </c>
      <c r="N149" s="119" t="n">
        <f aca="false">TETCO_TRANSCO!H162</f>
        <v>0.565</v>
      </c>
      <c r="O149" s="119" t="n">
        <f aca="false">TETCO_TRANSCO!I162</f>
        <v>-0.17</v>
      </c>
      <c r="P149" s="119" t="n">
        <f aca="false">TETCO_TRANSCO!K162</f>
        <v>0.565</v>
      </c>
      <c r="Q149" s="119" t="n">
        <f aca="false">TETCO_TRANSCO!L162</f>
        <v>0.1</v>
      </c>
      <c r="R149" s="119" t="n">
        <f aca="false">TETCO_TRANSCO!N162</f>
        <v>0.565</v>
      </c>
      <c r="S149" s="119" t="n">
        <f aca="false">TETCO_TRANSCO!O162</f>
        <v>-0.05</v>
      </c>
      <c r="T149" s="119" t="n">
        <f aca="false">IROQ!E162</f>
        <v>0</v>
      </c>
      <c r="U149" s="119" t="n">
        <f aca="false">IROQ!F162</f>
        <v>0</v>
      </c>
      <c r="V149" s="119" t="n">
        <f aca="false">IROQ!H162</f>
        <v>0</v>
      </c>
      <c r="W149" s="119" t="n">
        <f aca="false">IROQ!I162</f>
        <v>0</v>
      </c>
      <c r="X149" s="119" t="n">
        <f aca="false">IROQ!L162</f>
        <v>0.605</v>
      </c>
      <c r="Y149" s="119" t="n">
        <f aca="false">IROQ!M162</f>
        <v>0.05</v>
      </c>
      <c r="Z149" s="119" t="n">
        <f aca="false">IROQ!O162</f>
        <v>0</v>
      </c>
      <c r="AA149" s="119" t="n">
        <f aca="false">IROQ!P162</f>
        <v>0</v>
      </c>
      <c r="AB149" s="120" t="n">
        <f aca="false">M149</f>
        <v>0.05</v>
      </c>
      <c r="AC149" s="120" t="n">
        <f aca="false">Q149</f>
        <v>0.1</v>
      </c>
      <c r="AD149" s="121" t="n">
        <f aca="false">S149</f>
        <v>-0.05</v>
      </c>
      <c r="AE149" s="121" t="n">
        <f aca="false">Q149</f>
        <v>0.1</v>
      </c>
    </row>
    <row r="150" customFormat="false" ht="12.75" hidden="false" customHeight="false" outlineLevel="0" collapsed="false">
      <c r="A150" s="0" t="n">
        <v>0.39402105709625</v>
      </c>
      <c r="B150" s="0" t="str">
        <f aca="false">(D150&amp;E150&amp;F150&amp;G150&amp;H150&amp;I150&amp;J150&amp;K150&amp;L150&amp;M150&amp;N150&amp;O150&amp;P150&amp;Q150&amp;R150&amp;S150&amp;T150&amp;U150&amp;V150&amp;W150&amp;X150&amp;Y150&amp;Z150&amp;AA150&amp;AB150&amp;AC150&amp;AD150&amp;AE150)</f>
        <v>0.4350.020.4350.050.4350.020.4350.050.3100.35-0.0850.350.020.35-0.04500000.4350.020000.02-0.0450.02</v>
      </c>
      <c r="C150" s="118" t="n">
        <v>41365</v>
      </c>
      <c r="D150" s="48" t="n">
        <f aca="false">ALGO_TENN!E163</f>
        <v>0.435</v>
      </c>
      <c r="E150" s="119" t="n">
        <f aca="false">ALGO_TENN!F163</f>
        <v>0.02</v>
      </c>
      <c r="F150" s="119" t="n">
        <f aca="false">ALGO_TENN!H163</f>
        <v>0.435</v>
      </c>
      <c r="G150" s="119" t="n">
        <f aca="false">ALGO_TENN!I163</f>
        <v>0.05</v>
      </c>
      <c r="H150" s="119" t="n">
        <f aca="false">ALGO_TENN!K163</f>
        <v>0.435</v>
      </c>
      <c r="I150" s="119" t="n">
        <f aca="false">ALGO_TENN!L163</f>
        <v>0.02</v>
      </c>
      <c r="J150" s="119" t="n">
        <f aca="false">ALGO_TENN!N163</f>
        <v>0.435</v>
      </c>
      <c r="K150" s="119" t="n">
        <f aca="false">ALGO_TENN!O163</f>
        <v>0.05</v>
      </c>
      <c r="L150" s="119" t="n">
        <f aca="false">TETCO_TRANSCO!E163</f>
        <v>0.31</v>
      </c>
      <c r="M150" s="119" t="n">
        <f aca="false">TETCO_TRANSCO!F163</f>
        <v>0</v>
      </c>
      <c r="N150" s="119" t="n">
        <f aca="false">TETCO_TRANSCO!H163</f>
        <v>0.35</v>
      </c>
      <c r="O150" s="119" t="n">
        <f aca="false">TETCO_TRANSCO!I163</f>
        <v>-0.085</v>
      </c>
      <c r="P150" s="119" t="n">
        <f aca="false">TETCO_TRANSCO!K163</f>
        <v>0.35</v>
      </c>
      <c r="Q150" s="119" t="n">
        <f aca="false">TETCO_TRANSCO!L163</f>
        <v>0.02</v>
      </c>
      <c r="R150" s="119" t="n">
        <f aca="false">TETCO_TRANSCO!N163</f>
        <v>0.35</v>
      </c>
      <c r="S150" s="119" t="n">
        <f aca="false">TETCO_TRANSCO!O163</f>
        <v>-0.045</v>
      </c>
      <c r="T150" s="119" t="n">
        <f aca="false">IROQ!E163</f>
        <v>0</v>
      </c>
      <c r="U150" s="119" t="n">
        <f aca="false">IROQ!F163</f>
        <v>0</v>
      </c>
      <c r="V150" s="119" t="n">
        <f aca="false">IROQ!H163</f>
        <v>0</v>
      </c>
      <c r="W150" s="119" t="n">
        <f aca="false">IROQ!I163</f>
        <v>0</v>
      </c>
      <c r="X150" s="119" t="n">
        <f aca="false">IROQ!L163</f>
        <v>0.435</v>
      </c>
      <c r="Y150" s="119" t="n">
        <f aca="false">IROQ!M163</f>
        <v>0.02</v>
      </c>
      <c r="Z150" s="119" t="n">
        <f aca="false">IROQ!O163</f>
        <v>0</v>
      </c>
      <c r="AA150" s="119" t="n">
        <f aca="false">IROQ!P163</f>
        <v>0</v>
      </c>
      <c r="AB150" s="120" t="n">
        <f aca="false">M150</f>
        <v>0</v>
      </c>
      <c r="AC150" s="120" t="n">
        <f aca="false">Q150</f>
        <v>0.02</v>
      </c>
      <c r="AD150" s="121" t="n">
        <f aca="false">S150</f>
        <v>-0.045</v>
      </c>
      <c r="AE150" s="121" t="n">
        <f aca="false">Q150</f>
        <v>0.02</v>
      </c>
    </row>
    <row r="151" customFormat="false" ht="12.75" hidden="false" customHeight="false" outlineLevel="0" collapsed="false">
      <c r="A151" s="0" t="n">
        <v>0.391662184243123</v>
      </c>
      <c r="B151" s="0" t="str">
        <f aca="false">(D151&amp;E151&amp;F151&amp;G151&amp;H151&amp;I151&amp;J151&amp;K151&amp;L151&amp;M151&amp;N151&amp;O151&amp;P151&amp;Q151&amp;R151&amp;S151&amp;T151&amp;U151&amp;V151&amp;W151&amp;X151&amp;Y151&amp;Z151&amp;AA151&amp;AB151&amp;AC151&amp;AD151&amp;AE151)</f>
        <v>0.3850.020.3850.050.3850.020.3850.050.2900.3-0.0650.30.020.3-0.03500000.3850.020000.02-0.0350.02</v>
      </c>
      <c r="C151" s="118" t="n">
        <v>41395</v>
      </c>
      <c r="D151" s="41" t="n">
        <f aca="false">ALGO_TENN!E164</f>
        <v>0.385</v>
      </c>
      <c r="E151" s="119" t="n">
        <f aca="false">ALGO_TENN!F164</f>
        <v>0.02</v>
      </c>
      <c r="F151" s="119" t="n">
        <f aca="false">ALGO_TENN!H164</f>
        <v>0.385</v>
      </c>
      <c r="G151" s="119" t="n">
        <f aca="false">ALGO_TENN!I164</f>
        <v>0.05</v>
      </c>
      <c r="H151" s="119" t="n">
        <f aca="false">ALGO_TENN!K164</f>
        <v>0.385</v>
      </c>
      <c r="I151" s="119" t="n">
        <f aca="false">ALGO_TENN!L164</f>
        <v>0.02</v>
      </c>
      <c r="J151" s="119" t="n">
        <f aca="false">ALGO_TENN!N164</f>
        <v>0.385</v>
      </c>
      <c r="K151" s="119" t="n">
        <f aca="false">ALGO_TENN!O164</f>
        <v>0.05</v>
      </c>
      <c r="L151" s="119" t="n">
        <f aca="false">TETCO_TRANSCO!E164</f>
        <v>0.29</v>
      </c>
      <c r="M151" s="119" t="n">
        <f aca="false">TETCO_TRANSCO!F164</f>
        <v>0</v>
      </c>
      <c r="N151" s="119" t="n">
        <f aca="false">TETCO_TRANSCO!H164</f>
        <v>0.3</v>
      </c>
      <c r="O151" s="119" t="n">
        <f aca="false">TETCO_TRANSCO!I164</f>
        <v>-0.065</v>
      </c>
      <c r="P151" s="119" t="n">
        <f aca="false">TETCO_TRANSCO!K164</f>
        <v>0.3</v>
      </c>
      <c r="Q151" s="119" t="n">
        <f aca="false">TETCO_TRANSCO!L164</f>
        <v>0.02</v>
      </c>
      <c r="R151" s="119" t="n">
        <f aca="false">TETCO_TRANSCO!N164</f>
        <v>0.3</v>
      </c>
      <c r="S151" s="119" t="n">
        <f aca="false">TETCO_TRANSCO!O164</f>
        <v>-0.035</v>
      </c>
      <c r="T151" s="119" t="n">
        <f aca="false">IROQ!E164</f>
        <v>0</v>
      </c>
      <c r="U151" s="119" t="n">
        <f aca="false">IROQ!F164</f>
        <v>0</v>
      </c>
      <c r="V151" s="119" t="n">
        <f aca="false">IROQ!H164</f>
        <v>0</v>
      </c>
      <c r="W151" s="119" t="n">
        <f aca="false">IROQ!I164</f>
        <v>0</v>
      </c>
      <c r="X151" s="119" t="n">
        <f aca="false">IROQ!L164</f>
        <v>0.385</v>
      </c>
      <c r="Y151" s="119" t="n">
        <f aca="false">IROQ!M164</f>
        <v>0.02</v>
      </c>
      <c r="Z151" s="119" t="n">
        <f aca="false">IROQ!O164</f>
        <v>0</v>
      </c>
      <c r="AA151" s="119" t="n">
        <f aca="false">IROQ!P164</f>
        <v>0</v>
      </c>
      <c r="AB151" s="120" t="n">
        <f aca="false">M151</f>
        <v>0</v>
      </c>
      <c r="AC151" s="120" t="n">
        <f aca="false">Q151</f>
        <v>0.02</v>
      </c>
      <c r="AD151" s="121" t="n">
        <f aca="false">S151</f>
        <v>-0.035</v>
      </c>
      <c r="AE151" s="121" t="n">
        <f aca="false">Q151</f>
        <v>0.02</v>
      </c>
    </row>
    <row r="152" customFormat="false" ht="12.75" hidden="false" customHeight="false" outlineLevel="0" collapsed="false">
      <c r="A152" s="0" t="n">
        <v>0.389239298004115</v>
      </c>
      <c r="B152" s="0" t="str">
        <f aca="false">(D152&amp;E152&amp;F152&amp;G152&amp;H152&amp;I152&amp;J152&amp;K152&amp;L152&amp;M152&amp;N152&amp;O152&amp;P152&amp;Q152&amp;R152&amp;S152&amp;T152&amp;U152&amp;V152&amp;W152&amp;X152&amp;Y152&amp;Z152&amp;AA152&amp;AB152&amp;AC152&amp;AD152&amp;AE152)</f>
        <v>0.3850.020.3850.060.3850.020.3850.060.3-0.00250.34-0.0550.340.020.34-0.03500000.3850.0200-0.00250.02-0.0350.02</v>
      </c>
      <c r="C152" s="118" t="n">
        <v>41426</v>
      </c>
      <c r="D152" s="41" t="n">
        <f aca="false">ALGO_TENN!E165</f>
        <v>0.385</v>
      </c>
      <c r="E152" s="119" t="n">
        <f aca="false">ALGO_TENN!F165</f>
        <v>0.02</v>
      </c>
      <c r="F152" s="119" t="n">
        <f aca="false">ALGO_TENN!H165</f>
        <v>0.385</v>
      </c>
      <c r="G152" s="119" t="n">
        <f aca="false">ALGO_TENN!I165</f>
        <v>0.06</v>
      </c>
      <c r="H152" s="119" t="n">
        <f aca="false">ALGO_TENN!K165</f>
        <v>0.385</v>
      </c>
      <c r="I152" s="119" t="n">
        <f aca="false">ALGO_TENN!L165</f>
        <v>0.02</v>
      </c>
      <c r="J152" s="119" t="n">
        <f aca="false">ALGO_TENN!N165</f>
        <v>0.385</v>
      </c>
      <c r="K152" s="119" t="n">
        <f aca="false">ALGO_TENN!O165</f>
        <v>0.06</v>
      </c>
      <c r="L152" s="119" t="n">
        <f aca="false">TETCO_TRANSCO!E165</f>
        <v>0.3</v>
      </c>
      <c r="M152" s="119" t="n">
        <f aca="false">TETCO_TRANSCO!F165</f>
        <v>-0.0025</v>
      </c>
      <c r="N152" s="119" t="n">
        <f aca="false">TETCO_TRANSCO!H165</f>
        <v>0.34</v>
      </c>
      <c r="O152" s="119" t="n">
        <f aca="false">TETCO_TRANSCO!I165</f>
        <v>-0.055</v>
      </c>
      <c r="P152" s="119" t="n">
        <f aca="false">TETCO_TRANSCO!K165</f>
        <v>0.34</v>
      </c>
      <c r="Q152" s="119" t="n">
        <f aca="false">TETCO_TRANSCO!L165</f>
        <v>0.02</v>
      </c>
      <c r="R152" s="119" t="n">
        <f aca="false">TETCO_TRANSCO!N165</f>
        <v>0.34</v>
      </c>
      <c r="S152" s="119" t="n">
        <f aca="false">TETCO_TRANSCO!O165</f>
        <v>-0.035</v>
      </c>
      <c r="T152" s="119" t="n">
        <f aca="false">IROQ!E165</f>
        <v>0</v>
      </c>
      <c r="U152" s="119" t="n">
        <f aca="false">IROQ!F165</f>
        <v>0</v>
      </c>
      <c r="V152" s="119" t="n">
        <f aca="false">IROQ!H165</f>
        <v>0</v>
      </c>
      <c r="W152" s="119" t="n">
        <f aca="false">IROQ!I165</f>
        <v>0</v>
      </c>
      <c r="X152" s="119" t="n">
        <f aca="false">IROQ!L165</f>
        <v>0.385</v>
      </c>
      <c r="Y152" s="119" t="n">
        <f aca="false">IROQ!M165</f>
        <v>0.02</v>
      </c>
      <c r="Z152" s="119" t="n">
        <f aca="false">IROQ!O165</f>
        <v>0</v>
      </c>
      <c r="AA152" s="119" t="n">
        <f aca="false">IROQ!P165</f>
        <v>0</v>
      </c>
      <c r="AB152" s="120" t="n">
        <f aca="false">M152</f>
        <v>-0.0025</v>
      </c>
      <c r="AC152" s="120" t="n">
        <f aca="false">Q152</f>
        <v>0.02</v>
      </c>
      <c r="AD152" s="121" t="n">
        <f aca="false">S152</f>
        <v>-0.035</v>
      </c>
      <c r="AE152" s="121" t="n">
        <f aca="false">Q152</f>
        <v>0.02</v>
      </c>
    </row>
    <row r="153" customFormat="false" ht="12.75" hidden="false" customHeight="false" outlineLevel="0" collapsed="false">
      <c r="A153" s="0" t="n">
        <v>0.386908630572598</v>
      </c>
      <c r="B153" s="0" t="str">
        <f aca="false">(D153&amp;E153&amp;F153&amp;G153&amp;H153&amp;I153&amp;J153&amp;K153&amp;L153&amp;M153&amp;N153&amp;O153&amp;P153&amp;Q153&amp;R153&amp;S153&amp;T153&amp;U153&amp;V153&amp;W153&amp;X153&amp;Y153&amp;Z153&amp;AA153&amp;AB153&amp;AC153&amp;AD153&amp;AE153)</f>
        <v>0.39750.020.39750.070.39750.020.39750.070.315-0.00250.38-0.020.380.020.38-0.0200000.39750.0200-0.00250.02-0.020.02</v>
      </c>
      <c r="C153" s="118" t="n">
        <v>41456</v>
      </c>
      <c r="D153" s="41" t="n">
        <f aca="false">ALGO_TENN!E166</f>
        <v>0.3975</v>
      </c>
      <c r="E153" s="119" t="n">
        <f aca="false">ALGO_TENN!F166</f>
        <v>0.02</v>
      </c>
      <c r="F153" s="119" t="n">
        <f aca="false">ALGO_TENN!H166</f>
        <v>0.3975</v>
      </c>
      <c r="G153" s="119" t="n">
        <f aca="false">ALGO_TENN!I166</f>
        <v>0.07</v>
      </c>
      <c r="H153" s="119" t="n">
        <f aca="false">ALGO_TENN!K166</f>
        <v>0.3975</v>
      </c>
      <c r="I153" s="119" t="n">
        <f aca="false">ALGO_TENN!L166</f>
        <v>0.02</v>
      </c>
      <c r="J153" s="119" t="n">
        <f aca="false">ALGO_TENN!N166</f>
        <v>0.3975</v>
      </c>
      <c r="K153" s="119" t="n">
        <f aca="false">ALGO_TENN!O166</f>
        <v>0.07</v>
      </c>
      <c r="L153" s="119" t="n">
        <f aca="false">TETCO_TRANSCO!E166</f>
        <v>0.315</v>
      </c>
      <c r="M153" s="119" t="n">
        <f aca="false">TETCO_TRANSCO!F166</f>
        <v>-0.0025</v>
      </c>
      <c r="N153" s="119" t="n">
        <f aca="false">TETCO_TRANSCO!H166</f>
        <v>0.38</v>
      </c>
      <c r="O153" s="119" t="n">
        <f aca="false">TETCO_TRANSCO!I166</f>
        <v>-0.02</v>
      </c>
      <c r="P153" s="119" t="n">
        <f aca="false">TETCO_TRANSCO!K166</f>
        <v>0.38</v>
      </c>
      <c r="Q153" s="119" t="n">
        <f aca="false">TETCO_TRANSCO!L166</f>
        <v>0.02</v>
      </c>
      <c r="R153" s="119" t="n">
        <f aca="false">TETCO_TRANSCO!N166</f>
        <v>0.38</v>
      </c>
      <c r="S153" s="119" t="n">
        <f aca="false">TETCO_TRANSCO!O166</f>
        <v>-0.02</v>
      </c>
      <c r="T153" s="119" t="n">
        <f aca="false">IROQ!E166</f>
        <v>0</v>
      </c>
      <c r="U153" s="119" t="n">
        <f aca="false">IROQ!F166</f>
        <v>0</v>
      </c>
      <c r="V153" s="119" t="n">
        <f aca="false">IROQ!H166</f>
        <v>0</v>
      </c>
      <c r="W153" s="119" t="n">
        <f aca="false">IROQ!I166</f>
        <v>0</v>
      </c>
      <c r="X153" s="119" t="n">
        <f aca="false">IROQ!L166</f>
        <v>0.3975</v>
      </c>
      <c r="Y153" s="119" t="n">
        <f aca="false">IROQ!M166</f>
        <v>0.02</v>
      </c>
      <c r="Z153" s="119" t="n">
        <f aca="false">IROQ!O166</f>
        <v>0</v>
      </c>
      <c r="AA153" s="119" t="n">
        <f aca="false">IROQ!P166</f>
        <v>0</v>
      </c>
      <c r="AB153" s="120" t="n">
        <f aca="false">M153</f>
        <v>-0.0025</v>
      </c>
      <c r="AC153" s="120" t="n">
        <f aca="false">Q153</f>
        <v>0.02</v>
      </c>
      <c r="AD153" s="121" t="n">
        <f aca="false">S153</f>
        <v>-0.02</v>
      </c>
      <c r="AE153" s="121" t="n">
        <f aca="false">Q153</f>
        <v>0.02</v>
      </c>
    </row>
    <row r="154" customFormat="false" ht="12.75" hidden="false" customHeight="false" outlineLevel="0" collapsed="false">
      <c r="A154" s="0" t="n">
        <v>0.384514717864523</v>
      </c>
      <c r="B154" s="0" t="str">
        <f aca="false">(D154&amp;E154&amp;F154&amp;G154&amp;H154&amp;I154&amp;J154&amp;K154&amp;L154&amp;M154&amp;N154&amp;O154&amp;P154&amp;Q154&amp;R154&amp;S154&amp;T154&amp;U154&amp;V154&amp;W154&amp;X154&amp;Y154&amp;Z154&amp;AA154&amp;AB154&amp;AC154&amp;AD154&amp;AE154)</f>
        <v>0.40.020.40.070.40.020.40.070.315-0.0050.38-0.020.380.0150.38-0.0200000.40.0200-0.0050.015-0.020.015</v>
      </c>
      <c r="C154" s="118" t="n">
        <v>41487</v>
      </c>
      <c r="D154" s="41" t="n">
        <f aca="false">ALGO_TENN!E167</f>
        <v>0.4</v>
      </c>
      <c r="E154" s="119" t="n">
        <f aca="false">ALGO_TENN!F167</f>
        <v>0.02</v>
      </c>
      <c r="F154" s="119" t="n">
        <f aca="false">ALGO_TENN!H167</f>
        <v>0.4</v>
      </c>
      <c r="G154" s="119" t="n">
        <f aca="false">ALGO_TENN!I167</f>
        <v>0.07</v>
      </c>
      <c r="H154" s="119" t="n">
        <f aca="false">ALGO_TENN!K167</f>
        <v>0.4</v>
      </c>
      <c r="I154" s="119" t="n">
        <f aca="false">ALGO_TENN!L167</f>
        <v>0.02</v>
      </c>
      <c r="J154" s="119" t="n">
        <f aca="false">ALGO_TENN!N167</f>
        <v>0.4</v>
      </c>
      <c r="K154" s="119" t="n">
        <f aca="false">ALGO_TENN!O167</f>
        <v>0.07</v>
      </c>
      <c r="L154" s="119" t="n">
        <f aca="false">TETCO_TRANSCO!E167</f>
        <v>0.315</v>
      </c>
      <c r="M154" s="119" t="n">
        <f aca="false">TETCO_TRANSCO!F167</f>
        <v>-0.005</v>
      </c>
      <c r="N154" s="119" t="n">
        <f aca="false">TETCO_TRANSCO!H167</f>
        <v>0.38</v>
      </c>
      <c r="O154" s="119" t="n">
        <f aca="false">TETCO_TRANSCO!I167</f>
        <v>-0.02</v>
      </c>
      <c r="P154" s="119" t="n">
        <f aca="false">TETCO_TRANSCO!K167</f>
        <v>0.38</v>
      </c>
      <c r="Q154" s="119" t="n">
        <f aca="false">TETCO_TRANSCO!L167</f>
        <v>0.015</v>
      </c>
      <c r="R154" s="119" t="n">
        <f aca="false">TETCO_TRANSCO!N167</f>
        <v>0.38</v>
      </c>
      <c r="S154" s="119" t="n">
        <f aca="false">TETCO_TRANSCO!O167</f>
        <v>-0.02</v>
      </c>
      <c r="T154" s="119" t="n">
        <f aca="false">IROQ!E167</f>
        <v>0</v>
      </c>
      <c r="U154" s="119" t="n">
        <f aca="false">IROQ!F167</f>
        <v>0</v>
      </c>
      <c r="V154" s="119" t="n">
        <f aca="false">IROQ!H167</f>
        <v>0</v>
      </c>
      <c r="W154" s="119" t="n">
        <f aca="false">IROQ!I167</f>
        <v>0</v>
      </c>
      <c r="X154" s="119" t="n">
        <f aca="false">IROQ!L167</f>
        <v>0.4</v>
      </c>
      <c r="Y154" s="119" t="n">
        <f aca="false">IROQ!M167</f>
        <v>0.02</v>
      </c>
      <c r="Z154" s="119" t="n">
        <f aca="false">IROQ!O167</f>
        <v>0</v>
      </c>
      <c r="AA154" s="119" t="n">
        <f aca="false">IROQ!P167</f>
        <v>0</v>
      </c>
      <c r="AB154" s="120" t="n">
        <f aca="false">M154</f>
        <v>-0.005</v>
      </c>
      <c r="AC154" s="120" t="n">
        <f aca="false">Q154</f>
        <v>0.015</v>
      </c>
      <c r="AD154" s="121" t="n">
        <f aca="false">S154</f>
        <v>-0.02</v>
      </c>
      <c r="AE154" s="121" t="n">
        <f aca="false">Q154</f>
        <v>0.015</v>
      </c>
    </row>
    <row r="155" customFormat="false" ht="12.75" hidden="false" customHeight="false" outlineLevel="0" collapsed="false">
      <c r="A155" s="0" t="n">
        <v>0.382135398419335</v>
      </c>
      <c r="B155" s="0" t="str">
        <f aca="false">(D155&amp;E155&amp;F155&amp;G155&amp;H155&amp;I155&amp;J155&amp;K155&amp;L155&amp;M155&amp;N155&amp;O155&amp;P155&amp;Q155&amp;R155&amp;S155&amp;T155&amp;U155&amp;V155&amp;W155&amp;X155&amp;Y155&amp;Z155&amp;AA155&amp;AB155&amp;AC155&amp;AD155&amp;AE155)</f>
        <v>0.39750.020.39750.050.39750.020.39750.050.29-0.0050.33-0.040.330.0150.33-0.0200000.39750.0200-0.0050.015-0.020.015</v>
      </c>
      <c r="C155" s="118" t="n">
        <v>41518</v>
      </c>
      <c r="D155" s="41" t="n">
        <f aca="false">ALGO_TENN!E168</f>
        <v>0.3975</v>
      </c>
      <c r="E155" s="119" t="n">
        <f aca="false">ALGO_TENN!F168</f>
        <v>0.02</v>
      </c>
      <c r="F155" s="119" t="n">
        <f aca="false">ALGO_TENN!H168</f>
        <v>0.3975</v>
      </c>
      <c r="G155" s="119" t="n">
        <f aca="false">ALGO_TENN!I168</f>
        <v>0.05</v>
      </c>
      <c r="H155" s="119" t="n">
        <f aca="false">ALGO_TENN!K168</f>
        <v>0.3975</v>
      </c>
      <c r="I155" s="119" t="n">
        <f aca="false">ALGO_TENN!L168</f>
        <v>0.02</v>
      </c>
      <c r="J155" s="119" t="n">
        <f aca="false">ALGO_TENN!N168</f>
        <v>0.3975</v>
      </c>
      <c r="K155" s="119" t="n">
        <f aca="false">ALGO_TENN!O168</f>
        <v>0.05</v>
      </c>
      <c r="L155" s="119" t="n">
        <f aca="false">TETCO_TRANSCO!E168</f>
        <v>0.29</v>
      </c>
      <c r="M155" s="119" t="n">
        <f aca="false">TETCO_TRANSCO!F168</f>
        <v>-0.005</v>
      </c>
      <c r="N155" s="119" t="n">
        <f aca="false">TETCO_TRANSCO!H168</f>
        <v>0.33</v>
      </c>
      <c r="O155" s="119" t="n">
        <f aca="false">TETCO_TRANSCO!I168</f>
        <v>-0.04</v>
      </c>
      <c r="P155" s="119" t="n">
        <f aca="false">TETCO_TRANSCO!K168</f>
        <v>0.33</v>
      </c>
      <c r="Q155" s="119" t="n">
        <f aca="false">TETCO_TRANSCO!L168</f>
        <v>0.015</v>
      </c>
      <c r="R155" s="119" t="n">
        <f aca="false">TETCO_TRANSCO!N168</f>
        <v>0.33</v>
      </c>
      <c r="S155" s="119" t="n">
        <f aca="false">TETCO_TRANSCO!O168</f>
        <v>-0.02</v>
      </c>
      <c r="T155" s="119" t="n">
        <f aca="false">IROQ!E168</f>
        <v>0</v>
      </c>
      <c r="U155" s="119" t="n">
        <f aca="false">IROQ!F168</f>
        <v>0</v>
      </c>
      <c r="V155" s="119" t="n">
        <f aca="false">IROQ!H168</f>
        <v>0</v>
      </c>
      <c r="W155" s="119" t="n">
        <f aca="false">IROQ!I168</f>
        <v>0</v>
      </c>
      <c r="X155" s="119" t="n">
        <f aca="false">IROQ!L168</f>
        <v>0.3975</v>
      </c>
      <c r="Y155" s="119" t="n">
        <f aca="false">IROQ!M168</f>
        <v>0.02</v>
      </c>
      <c r="Z155" s="119" t="n">
        <f aca="false">IROQ!O168</f>
        <v>0</v>
      </c>
      <c r="AA155" s="119" t="n">
        <f aca="false">IROQ!P168</f>
        <v>0</v>
      </c>
      <c r="AB155" s="120" t="n">
        <f aca="false">M155</f>
        <v>-0.005</v>
      </c>
      <c r="AC155" s="120" t="n">
        <f aca="false">Q155</f>
        <v>0.015</v>
      </c>
      <c r="AD155" s="121" t="n">
        <f aca="false">S155</f>
        <v>-0.02</v>
      </c>
      <c r="AE155" s="121" t="n">
        <f aca="false">Q155</f>
        <v>0.015</v>
      </c>
    </row>
    <row r="156" customFormat="false" ht="12.75" hidden="false" customHeight="false" outlineLevel="0" collapsed="false">
      <c r="A156" s="0" t="n">
        <v>0.37984664344239</v>
      </c>
      <c r="B156" s="0" t="str">
        <f aca="false">(D156&amp;E156&amp;F156&amp;G156&amp;H156&amp;I156&amp;J156&amp;K156&amp;L156&amp;M156&amp;N156&amp;O156&amp;P156&amp;Q156&amp;R156&amp;S156&amp;T156&amp;U156&amp;V156&amp;W156&amp;X156&amp;Y156&amp;Z156&amp;AA156&amp;AB156&amp;AC156&amp;AD156&amp;AE156)</f>
        <v>0.40.020.40.050.40.020.40.050.35-0.0050.37-0.0850.370.010.37-0.05500000.40.0200-0.0050.01-0.0550.01</v>
      </c>
      <c r="C156" s="118" t="n">
        <v>41548</v>
      </c>
      <c r="D156" s="41" t="n">
        <f aca="false">ALGO_TENN!E169</f>
        <v>0.4</v>
      </c>
      <c r="E156" s="119" t="n">
        <f aca="false">ALGO_TENN!F169</f>
        <v>0.02</v>
      </c>
      <c r="F156" s="119" t="n">
        <f aca="false">ALGO_TENN!H169</f>
        <v>0.4</v>
      </c>
      <c r="G156" s="119" t="n">
        <f aca="false">ALGO_TENN!I169</f>
        <v>0.05</v>
      </c>
      <c r="H156" s="119" t="n">
        <f aca="false">ALGO_TENN!K169</f>
        <v>0.4</v>
      </c>
      <c r="I156" s="119" t="n">
        <f aca="false">ALGO_TENN!L169</f>
        <v>0.02</v>
      </c>
      <c r="J156" s="119" t="n">
        <f aca="false">ALGO_TENN!N169</f>
        <v>0.4</v>
      </c>
      <c r="K156" s="119" t="n">
        <f aca="false">ALGO_TENN!O169</f>
        <v>0.05</v>
      </c>
      <c r="L156" s="119" t="n">
        <f aca="false">TETCO_TRANSCO!E169</f>
        <v>0.35</v>
      </c>
      <c r="M156" s="119" t="n">
        <f aca="false">TETCO_TRANSCO!F169</f>
        <v>-0.005</v>
      </c>
      <c r="N156" s="119" t="n">
        <f aca="false">TETCO_TRANSCO!H169</f>
        <v>0.37</v>
      </c>
      <c r="O156" s="119" t="n">
        <f aca="false">TETCO_TRANSCO!I169</f>
        <v>-0.085</v>
      </c>
      <c r="P156" s="119" t="n">
        <f aca="false">TETCO_TRANSCO!K169</f>
        <v>0.37</v>
      </c>
      <c r="Q156" s="119" t="n">
        <f aca="false">TETCO_TRANSCO!L169</f>
        <v>0.01</v>
      </c>
      <c r="R156" s="119" t="n">
        <f aca="false">TETCO_TRANSCO!N169</f>
        <v>0.37</v>
      </c>
      <c r="S156" s="119" t="n">
        <f aca="false">TETCO_TRANSCO!O169</f>
        <v>-0.055</v>
      </c>
      <c r="T156" s="119" t="n">
        <f aca="false">IROQ!E169</f>
        <v>0</v>
      </c>
      <c r="U156" s="119" t="n">
        <f aca="false">IROQ!F169</f>
        <v>0</v>
      </c>
      <c r="V156" s="119" t="n">
        <f aca="false">IROQ!H169</f>
        <v>0</v>
      </c>
      <c r="W156" s="119" t="n">
        <f aca="false">IROQ!I169</f>
        <v>0</v>
      </c>
      <c r="X156" s="119" t="n">
        <f aca="false">IROQ!L169</f>
        <v>0.4</v>
      </c>
      <c r="Y156" s="119" t="n">
        <f aca="false">IROQ!M169</f>
        <v>0.02</v>
      </c>
      <c r="Z156" s="119" t="n">
        <f aca="false">IROQ!O169</f>
        <v>0</v>
      </c>
      <c r="AA156" s="119" t="n">
        <f aca="false">IROQ!P169</f>
        <v>0</v>
      </c>
      <c r="AB156" s="120" t="n">
        <f aca="false">M156</f>
        <v>-0.005</v>
      </c>
      <c r="AC156" s="120" t="n">
        <f aca="false">Q156</f>
        <v>0.01</v>
      </c>
      <c r="AD156" s="121" t="n">
        <f aca="false">S156</f>
        <v>-0.055</v>
      </c>
      <c r="AE156" s="121" t="n">
        <f aca="false">Q156</f>
        <v>0.01</v>
      </c>
    </row>
    <row r="157" customFormat="false" ht="12.75" hidden="false" customHeight="false" outlineLevel="0" collapsed="false">
      <c r="A157" s="0" t="n">
        <v>0.37749578451588</v>
      </c>
      <c r="B157" s="0" t="str">
        <f aca="false">(D157&amp;E157&amp;F157&amp;G157&amp;H157&amp;I157&amp;J157&amp;K157&amp;L157&amp;M157&amp;N157&amp;O157&amp;P157&amp;Q157&amp;R157&amp;S157&amp;T157&amp;U157&amp;V157&amp;W157&amp;X157&amp;Y157&amp;Z157&amp;AA157&amp;AB157&amp;AC157&amp;AD157&amp;AE157)</f>
        <v>0.5550.050.5550.140.5550.050.5550.140.4450.050.495-0.170.4950.060.495-0.0500000.5050.1000.050.06-0.050.06</v>
      </c>
      <c r="C157" s="118" t="n">
        <v>41579</v>
      </c>
      <c r="D157" s="48" t="n">
        <f aca="false">ALGO_TENN!E170</f>
        <v>0.555</v>
      </c>
      <c r="E157" s="119" t="n">
        <f aca="false">ALGO_TENN!F170</f>
        <v>0.05</v>
      </c>
      <c r="F157" s="119" t="n">
        <f aca="false">ALGO_TENN!H170</f>
        <v>0.555</v>
      </c>
      <c r="G157" s="119" t="n">
        <f aca="false">ALGO_TENN!I170</f>
        <v>0.14</v>
      </c>
      <c r="H157" s="119" t="n">
        <f aca="false">ALGO_TENN!K170</f>
        <v>0.555</v>
      </c>
      <c r="I157" s="119" t="n">
        <f aca="false">ALGO_TENN!L170</f>
        <v>0.05</v>
      </c>
      <c r="J157" s="119" t="n">
        <f aca="false">ALGO_TENN!N170</f>
        <v>0.555</v>
      </c>
      <c r="K157" s="119" t="n">
        <f aca="false">ALGO_TENN!O170</f>
        <v>0.14</v>
      </c>
      <c r="L157" s="119" t="n">
        <f aca="false">TETCO_TRANSCO!E170</f>
        <v>0.445</v>
      </c>
      <c r="M157" s="119" t="n">
        <f aca="false">TETCO_TRANSCO!F170</f>
        <v>0.05</v>
      </c>
      <c r="N157" s="119" t="n">
        <f aca="false">TETCO_TRANSCO!H170</f>
        <v>0.495</v>
      </c>
      <c r="O157" s="119" t="n">
        <f aca="false">TETCO_TRANSCO!I170</f>
        <v>-0.17</v>
      </c>
      <c r="P157" s="119" t="n">
        <f aca="false">TETCO_TRANSCO!K170</f>
        <v>0.495</v>
      </c>
      <c r="Q157" s="119" t="n">
        <f aca="false">TETCO_TRANSCO!L170</f>
        <v>0.06</v>
      </c>
      <c r="R157" s="119" t="n">
        <f aca="false">TETCO_TRANSCO!N170</f>
        <v>0.495</v>
      </c>
      <c r="S157" s="119" t="n">
        <f aca="false">TETCO_TRANSCO!O170</f>
        <v>-0.05</v>
      </c>
      <c r="T157" s="119" t="n">
        <f aca="false">IROQ!E170</f>
        <v>0</v>
      </c>
      <c r="U157" s="119" t="n">
        <f aca="false">IROQ!F170</f>
        <v>0</v>
      </c>
      <c r="V157" s="119" t="n">
        <f aca="false">IROQ!H170</f>
        <v>0</v>
      </c>
      <c r="W157" s="119" t="n">
        <f aca="false">IROQ!I170</f>
        <v>0</v>
      </c>
      <c r="X157" s="119" t="n">
        <f aca="false">IROQ!L170</f>
        <v>0.505</v>
      </c>
      <c r="Y157" s="119" t="n">
        <f aca="false">IROQ!M170</f>
        <v>0.1</v>
      </c>
      <c r="Z157" s="119" t="n">
        <f aca="false">IROQ!O170</f>
        <v>0</v>
      </c>
      <c r="AA157" s="119" t="n">
        <f aca="false">IROQ!P170</f>
        <v>0</v>
      </c>
      <c r="AB157" s="120" t="n">
        <f aca="false">M157</f>
        <v>0.05</v>
      </c>
      <c r="AC157" s="120" t="n">
        <f aca="false">Q157</f>
        <v>0.06</v>
      </c>
      <c r="AD157" s="121" t="n">
        <f aca="false">S157</f>
        <v>-0.05</v>
      </c>
      <c r="AE157" s="121" t="n">
        <f aca="false">Q157</f>
        <v>0.06</v>
      </c>
    </row>
    <row r="158" customFormat="false" ht="12.75" hidden="false" customHeight="false" outlineLevel="0" collapsed="false">
      <c r="A158" s="0" t="n">
        <v>0.375234409301821</v>
      </c>
      <c r="B158" s="0" t="str">
        <f aca="false">(D158&amp;E158&amp;F158&amp;G158&amp;H158&amp;I158&amp;J158&amp;K158&amp;L158&amp;M158&amp;N158&amp;O158&amp;P158&amp;Q158&amp;R158&amp;S158&amp;T158&amp;U158&amp;V158&amp;W158&amp;X158&amp;Y158&amp;Z158&amp;AA158&amp;AB158&amp;AC158&amp;AD158&amp;AE158)</f>
        <v>0.910.050.910.290.910.050.910.290.730.050.98-0.130.980.160.98-0.0500000.840.3000.050.16-0.050.16</v>
      </c>
      <c r="C158" s="118" t="n">
        <v>41609</v>
      </c>
      <c r="D158" s="41" t="n">
        <f aca="false">ALGO_TENN!E171</f>
        <v>0.91</v>
      </c>
      <c r="E158" s="119" t="n">
        <f aca="false">ALGO_TENN!F171</f>
        <v>0.05</v>
      </c>
      <c r="F158" s="119" t="n">
        <f aca="false">ALGO_TENN!H171</f>
        <v>0.91</v>
      </c>
      <c r="G158" s="119" t="n">
        <f aca="false">ALGO_TENN!I171</f>
        <v>0.29</v>
      </c>
      <c r="H158" s="119" t="n">
        <f aca="false">ALGO_TENN!K171</f>
        <v>0.91</v>
      </c>
      <c r="I158" s="119" t="n">
        <f aca="false">ALGO_TENN!L171</f>
        <v>0.05</v>
      </c>
      <c r="J158" s="119" t="n">
        <f aca="false">ALGO_TENN!N171</f>
        <v>0.91</v>
      </c>
      <c r="K158" s="119" t="n">
        <f aca="false">ALGO_TENN!O171</f>
        <v>0.29</v>
      </c>
      <c r="L158" s="119" t="n">
        <f aca="false">TETCO_TRANSCO!E171</f>
        <v>0.73</v>
      </c>
      <c r="M158" s="119" t="n">
        <f aca="false">TETCO_TRANSCO!F171</f>
        <v>0.05</v>
      </c>
      <c r="N158" s="119" t="n">
        <f aca="false">TETCO_TRANSCO!H171</f>
        <v>0.98</v>
      </c>
      <c r="O158" s="119" t="n">
        <f aca="false">TETCO_TRANSCO!I171</f>
        <v>-0.13</v>
      </c>
      <c r="P158" s="119" t="n">
        <f aca="false">TETCO_TRANSCO!K171</f>
        <v>0.98</v>
      </c>
      <c r="Q158" s="119" t="n">
        <f aca="false">TETCO_TRANSCO!L171</f>
        <v>0.16</v>
      </c>
      <c r="R158" s="119" t="n">
        <f aca="false">TETCO_TRANSCO!N171</f>
        <v>0.98</v>
      </c>
      <c r="S158" s="119" t="n">
        <f aca="false">TETCO_TRANSCO!O171</f>
        <v>-0.05</v>
      </c>
      <c r="T158" s="119" t="n">
        <f aca="false">IROQ!E171</f>
        <v>0</v>
      </c>
      <c r="U158" s="119" t="n">
        <f aca="false">IROQ!F171</f>
        <v>0</v>
      </c>
      <c r="V158" s="119" t="n">
        <f aca="false">IROQ!H171</f>
        <v>0</v>
      </c>
      <c r="W158" s="119" t="n">
        <f aca="false">IROQ!I171</f>
        <v>0</v>
      </c>
      <c r="X158" s="119" t="n">
        <f aca="false">IROQ!L171</f>
        <v>0.84</v>
      </c>
      <c r="Y158" s="119" t="n">
        <f aca="false">IROQ!M171</f>
        <v>0.3</v>
      </c>
      <c r="Z158" s="119" t="n">
        <f aca="false">IROQ!O171</f>
        <v>0</v>
      </c>
      <c r="AA158" s="119" t="n">
        <f aca="false">IROQ!P171</f>
        <v>0</v>
      </c>
      <c r="AB158" s="120" t="n">
        <f aca="false">M158</f>
        <v>0.05</v>
      </c>
      <c r="AC158" s="120" t="n">
        <f aca="false">Q158</f>
        <v>0.16</v>
      </c>
      <c r="AD158" s="121" t="n">
        <f aca="false">S158</f>
        <v>-0.05</v>
      </c>
      <c r="AE158" s="121" t="n">
        <f aca="false">Q158</f>
        <v>0.16</v>
      </c>
    </row>
    <row r="159" customFormat="false" ht="12.75" hidden="false" customHeight="false" outlineLevel="0" collapsed="false">
      <c r="A159" s="0" t="n">
        <v>0.37291167568203</v>
      </c>
      <c r="B159" s="0" t="str">
        <f aca="false">(D159&amp;E159&amp;F159&amp;G159&amp;H159&amp;I159&amp;J159&amp;K159&amp;L159&amp;M159&amp;N159&amp;O159&amp;P159&amp;Q159&amp;R159&amp;S159&amp;T159&amp;U159&amp;V159&amp;W159&amp;X159&amp;Y159&amp;Z159&amp;AA159&amp;AB159&amp;AC159&amp;AD159&amp;AE159)</f>
        <v>1.2150.051.2150.321.2150.051.2150.321.020.051.6-0.251.60.341.6-0.200001.1350.05000.050.34-0.20.34</v>
      </c>
      <c r="C159" s="118" t="n">
        <v>41640</v>
      </c>
      <c r="D159" s="41" t="n">
        <f aca="false">ALGO_TENN!E172</f>
        <v>1.215</v>
      </c>
      <c r="E159" s="119" t="n">
        <f aca="false">ALGO_TENN!F172</f>
        <v>0.05</v>
      </c>
      <c r="F159" s="119" t="n">
        <f aca="false">ALGO_TENN!H172</f>
        <v>1.215</v>
      </c>
      <c r="G159" s="119" t="n">
        <f aca="false">ALGO_TENN!I172</f>
        <v>0.32</v>
      </c>
      <c r="H159" s="119" t="n">
        <f aca="false">ALGO_TENN!K172</f>
        <v>1.215</v>
      </c>
      <c r="I159" s="119" t="n">
        <f aca="false">ALGO_TENN!L172</f>
        <v>0.05</v>
      </c>
      <c r="J159" s="119" t="n">
        <f aca="false">ALGO_TENN!N172</f>
        <v>1.215</v>
      </c>
      <c r="K159" s="119" t="n">
        <f aca="false">ALGO_TENN!O172</f>
        <v>0.32</v>
      </c>
      <c r="L159" s="119" t="n">
        <f aca="false">TETCO_TRANSCO!E172</f>
        <v>1.02</v>
      </c>
      <c r="M159" s="119" t="n">
        <f aca="false">TETCO_TRANSCO!F172</f>
        <v>0.05</v>
      </c>
      <c r="N159" s="119" t="n">
        <f aca="false">TETCO_TRANSCO!H172</f>
        <v>1.6</v>
      </c>
      <c r="O159" s="119" t="n">
        <f aca="false">TETCO_TRANSCO!I172</f>
        <v>-0.25</v>
      </c>
      <c r="P159" s="119" t="n">
        <f aca="false">TETCO_TRANSCO!K172</f>
        <v>1.6</v>
      </c>
      <c r="Q159" s="119" t="n">
        <f aca="false">TETCO_TRANSCO!L172</f>
        <v>0.34</v>
      </c>
      <c r="R159" s="119" t="n">
        <f aca="false">TETCO_TRANSCO!N172</f>
        <v>1.6</v>
      </c>
      <c r="S159" s="119" t="n">
        <f aca="false">TETCO_TRANSCO!O172</f>
        <v>-0.2</v>
      </c>
      <c r="T159" s="119" t="n">
        <f aca="false">IROQ!E172</f>
        <v>0</v>
      </c>
      <c r="U159" s="119" t="n">
        <f aca="false">IROQ!F172</f>
        <v>0</v>
      </c>
      <c r="V159" s="119" t="n">
        <f aca="false">IROQ!H172</f>
        <v>0</v>
      </c>
      <c r="W159" s="119" t="n">
        <f aca="false">IROQ!I172</f>
        <v>0</v>
      </c>
      <c r="X159" s="119" t="n">
        <f aca="false">IROQ!L172</f>
        <v>1.135</v>
      </c>
      <c r="Y159" s="119" t="n">
        <f aca="false">IROQ!M172</f>
        <v>0.05</v>
      </c>
      <c r="Z159" s="119" t="n">
        <f aca="false">IROQ!O172</f>
        <v>0</v>
      </c>
      <c r="AA159" s="119" t="n">
        <f aca="false">IROQ!P172</f>
        <v>0</v>
      </c>
      <c r="AB159" s="120" t="n">
        <f aca="false">M159</f>
        <v>0.05</v>
      </c>
      <c r="AC159" s="120" t="n">
        <f aca="false">Q159</f>
        <v>0.34</v>
      </c>
      <c r="AD159" s="121" t="n">
        <f aca="false">S159</f>
        <v>-0.2</v>
      </c>
      <c r="AE159" s="121" t="n">
        <f aca="false">Q159</f>
        <v>0.34</v>
      </c>
    </row>
    <row r="160" customFormat="false" ht="12.75" hidden="false" customHeight="false" outlineLevel="0" collapsed="false">
      <c r="A160" s="0" t="n">
        <v>0.370603108033939</v>
      </c>
      <c r="B160" s="0" t="str">
        <f aca="false">(D160&amp;E160&amp;F160&amp;G160&amp;H160&amp;I160&amp;J160&amp;K160&amp;L160&amp;M160&amp;N160&amp;O160&amp;P160&amp;Q160&amp;R160&amp;S160&amp;T160&amp;U160&amp;V160&amp;W160&amp;X160&amp;Y160&amp;Z160&amp;AA160&amp;AB160&amp;AC160&amp;AD160&amp;AE160)</f>
        <v>1.2150.051.2150.321.2150.051.2150.321.010.051.6-0.281.60.341.6-0.200001.1350.05000.050.34-0.20.34</v>
      </c>
      <c r="C160" s="118" t="n">
        <v>41671</v>
      </c>
      <c r="D160" s="41" t="n">
        <f aca="false">ALGO_TENN!E173</f>
        <v>1.215</v>
      </c>
      <c r="E160" s="119" t="n">
        <f aca="false">ALGO_TENN!F173</f>
        <v>0.05</v>
      </c>
      <c r="F160" s="119" t="n">
        <f aca="false">ALGO_TENN!H173</f>
        <v>1.215</v>
      </c>
      <c r="G160" s="119" t="n">
        <f aca="false">ALGO_TENN!I173</f>
        <v>0.32</v>
      </c>
      <c r="H160" s="119" t="n">
        <f aca="false">ALGO_TENN!K173</f>
        <v>1.215</v>
      </c>
      <c r="I160" s="119" t="n">
        <f aca="false">ALGO_TENN!L173</f>
        <v>0.05</v>
      </c>
      <c r="J160" s="119" t="n">
        <f aca="false">ALGO_TENN!N173</f>
        <v>1.215</v>
      </c>
      <c r="K160" s="119" t="n">
        <f aca="false">ALGO_TENN!O173</f>
        <v>0.32</v>
      </c>
      <c r="L160" s="119" t="n">
        <f aca="false">TETCO_TRANSCO!E173</f>
        <v>1.01</v>
      </c>
      <c r="M160" s="119" t="n">
        <f aca="false">TETCO_TRANSCO!F173</f>
        <v>0.05</v>
      </c>
      <c r="N160" s="119" t="n">
        <f aca="false">TETCO_TRANSCO!H173</f>
        <v>1.6</v>
      </c>
      <c r="O160" s="119" t="n">
        <f aca="false">TETCO_TRANSCO!I173</f>
        <v>-0.28</v>
      </c>
      <c r="P160" s="119" t="n">
        <f aca="false">TETCO_TRANSCO!K173</f>
        <v>1.6</v>
      </c>
      <c r="Q160" s="119" t="n">
        <f aca="false">TETCO_TRANSCO!L173</f>
        <v>0.34</v>
      </c>
      <c r="R160" s="119" t="n">
        <f aca="false">TETCO_TRANSCO!N173</f>
        <v>1.6</v>
      </c>
      <c r="S160" s="119" t="n">
        <f aca="false">TETCO_TRANSCO!O173</f>
        <v>-0.2</v>
      </c>
      <c r="T160" s="119" t="n">
        <f aca="false">IROQ!E173</f>
        <v>0</v>
      </c>
      <c r="U160" s="119" t="n">
        <f aca="false">IROQ!F173</f>
        <v>0</v>
      </c>
      <c r="V160" s="119" t="n">
        <f aca="false">IROQ!H173</f>
        <v>0</v>
      </c>
      <c r="W160" s="119" t="n">
        <f aca="false">IROQ!I173</f>
        <v>0</v>
      </c>
      <c r="X160" s="119" t="n">
        <f aca="false">IROQ!L173</f>
        <v>1.135</v>
      </c>
      <c r="Y160" s="119" t="n">
        <f aca="false">IROQ!M173</f>
        <v>0.05</v>
      </c>
      <c r="Z160" s="119" t="n">
        <f aca="false">IROQ!O173</f>
        <v>0</v>
      </c>
      <c r="AA160" s="119" t="n">
        <f aca="false">IROQ!P173</f>
        <v>0</v>
      </c>
      <c r="AB160" s="120" t="n">
        <f aca="false">M160</f>
        <v>0.05</v>
      </c>
      <c r="AC160" s="120" t="n">
        <f aca="false">Q160</f>
        <v>0.34</v>
      </c>
      <c r="AD160" s="121" t="n">
        <f aca="false">S160</f>
        <v>-0.2</v>
      </c>
      <c r="AE160" s="121" t="n">
        <f aca="false">Q160</f>
        <v>0.34</v>
      </c>
    </row>
    <row r="161" customFormat="false" ht="12.75" hidden="false" customHeight="false" outlineLevel="0" collapsed="false">
      <c r="A161" s="0" t="n">
        <v>0.368530055347422</v>
      </c>
      <c r="B161" s="0" t="str">
        <f aca="false">(D161&amp;E161&amp;F161&amp;G161&amp;H161&amp;I161&amp;J161&amp;K161&amp;L161&amp;M161&amp;N161&amp;O161&amp;P161&amp;Q161&amp;R161&amp;S161&amp;T161&amp;U161&amp;V161&amp;W161&amp;X161&amp;Y161&amp;Z161&amp;AA161&amp;AB161&amp;AC161&amp;AD161&amp;AE161)</f>
        <v>0.6550.050.6550.150.6550.050.6550.150.5450.050.565-0.170.5650.10.565-0.0500000.6050.05000.050.1-0.050.1</v>
      </c>
      <c r="C161" s="118" t="n">
        <v>41699</v>
      </c>
      <c r="D161" s="41" t="n">
        <f aca="false">ALGO_TENN!E174</f>
        <v>0.655</v>
      </c>
      <c r="E161" s="119" t="n">
        <f aca="false">ALGO_TENN!F174</f>
        <v>0.05</v>
      </c>
      <c r="F161" s="119" t="n">
        <f aca="false">ALGO_TENN!H174</f>
        <v>0.655</v>
      </c>
      <c r="G161" s="119" t="n">
        <f aca="false">ALGO_TENN!I174</f>
        <v>0.15</v>
      </c>
      <c r="H161" s="119" t="n">
        <f aca="false">ALGO_TENN!K174</f>
        <v>0.655</v>
      </c>
      <c r="I161" s="119" t="n">
        <f aca="false">ALGO_TENN!L174</f>
        <v>0.05</v>
      </c>
      <c r="J161" s="119" t="n">
        <f aca="false">ALGO_TENN!N174</f>
        <v>0.655</v>
      </c>
      <c r="K161" s="119" t="n">
        <f aca="false">ALGO_TENN!O174</f>
        <v>0.15</v>
      </c>
      <c r="L161" s="119" t="n">
        <f aca="false">TETCO_TRANSCO!E174</f>
        <v>0.545</v>
      </c>
      <c r="M161" s="119" t="n">
        <f aca="false">TETCO_TRANSCO!F174</f>
        <v>0.05</v>
      </c>
      <c r="N161" s="119" t="n">
        <f aca="false">TETCO_TRANSCO!H174</f>
        <v>0.565</v>
      </c>
      <c r="O161" s="119" t="n">
        <f aca="false">TETCO_TRANSCO!I174</f>
        <v>-0.17</v>
      </c>
      <c r="P161" s="119" t="n">
        <f aca="false">TETCO_TRANSCO!K174</f>
        <v>0.565</v>
      </c>
      <c r="Q161" s="119" t="n">
        <f aca="false">TETCO_TRANSCO!L174</f>
        <v>0.1</v>
      </c>
      <c r="R161" s="119" t="n">
        <f aca="false">TETCO_TRANSCO!N174</f>
        <v>0.565</v>
      </c>
      <c r="S161" s="119" t="n">
        <f aca="false">TETCO_TRANSCO!O174</f>
        <v>-0.05</v>
      </c>
      <c r="T161" s="119" t="n">
        <f aca="false">IROQ!E174</f>
        <v>0</v>
      </c>
      <c r="U161" s="119" t="n">
        <f aca="false">IROQ!F174</f>
        <v>0</v>
      </c>
      <c r="V161" s="119" t="n">
        <f aca="false">IROQ!H174</f>
        <v>0</v>
      </c>
      <c r="W161" s="119" t="n">
        <f aca="false">IROQ!I174</f>
        <v>0</v>
      </c>
      <c r="X161" s="119" t="n">
        <f aca="false">IROQ!L174</f>
        <v>0.605</v>
      </c>
      <c r="Y161" s="119" t="n">
        <f aca="false">IROQ!M174</f>
        <v>0.05</v>
      </c>
      <c r="Z161" s="119" t="n">
        <f aca="false">IROQ!O174</f>
        <v>0</v>
      </c>
      <c r="AA161" s="119" t="n">
        <f aca="false">IROQ!P174</f>
        <v>0</v>
      </c>
      <c r="AB161" s="120" t="n">
        <f aca="false">M161</f>
        <v>0.05</v>
      </c>
      <c r="AC161" s="120" t="n">
        <f aca="false">Q161</f>
        <v>0.1</v>
      </c>
      <c r="AD161" s="121" t="n">
        <f aca="false">S161</f>
        <v>-0.05</v>
      </c>
      <c r="AE161" s="121" t="n">
        <f aca="false">Q161</f>
        <v>0.1</v>
      </c>
    </row>
    <row r="162" customFormat="false" ht="12.75" hidden="false" customHeight="false" outlineLevel="0" collapsed="false">
      <c r="A162" s="0" t="n">
        <v>0.366248214150786</v>
      </c>
      <c r="B162" s="0" t="str">
        <f aca="false">(D162&amp;E162&amp;F162&amp;G162&amp;H162&amp;I162&amp;J162&amp;K162&amp;L162&amp;M162&amp;N162&amp;O162&amp;P162&amp;Q162&amp;R162&amp;S162&amp;T162&amp;U162&amp;V162&amp;W162&amp;X162&amp;Y162&amp;Z162&amp;AA162&amp;AB162&amp;AC162&amp;AD162&amp;AE162)</f>
        <v>0.4350.020.4350.050.4350.020.4350.050.3100.35-0.0850.350.020.35-0.04500000.4350.020000.02-0.0450.02</v>
      </c>
      <c r="C162" s="118" t="n">
        <v>41730</v>
      </c>
      <c r="D162" s="48" t="n">
        <f aca="false">ALGO_TENN!E175</f>
        <v>0.435</v>
      </c>
      <c r="E162" s="119" t="n">
        <f aca="false">ALGO_TENN!F175</f>
        <v>0.02</v>
      </c>
      <c r="F162" s="119" t="n">
        <f aca="false">ALGO_TENN!H175</f>
        <v>0.435</v>
      </c>
      <c r="G162" s="119" t="n">
        <f aca="false">ALGO_TENN!I175</f>
        <v>0.05</v>
      </c>
      <c r="H162" s="119" t="n">
        <f aca="false">ALGO_TENN!K175</f>
        <v>0.435</v>
      </c>
      <c r="I162" s="119" t="n">
        <f aca="false">ALGO_TENN!L175</f>
        <v>0.02</v>
      </c>
      <c r="J162" s="119" t="n">
        <f aca="false">ALGO_TENN!N175</f>
        <v>0.435</v>
      </c>
      <c r="K162" s="119" t="n">
        <f aca="false">ALGO_TENN!O175</f>
        <v>0.05</v>
      </c>
      <c r="L162" s="119" t="n">
        <f aca="false">TETCO_TRANSCO!E175</f>
        <v>0.31</v>
      </c>
      <c r="M162" s="119" t="n">
        <f aca="false">TETCO_TRANSCO!F175</f>
        <v>0</v>
      </c>
      <c r="N162" s="119" t="n">
        <f aca="false">TETCO_TRANSCO!H175</f>
        <v>0.35</v>
      </c>
      <c r="O162" s="119" t="n">
        <f aca="false">TETCO_TRANSCO!I175</f>
        <v>-0.085</v>
      </c>
      <c r="P162" s="119" t="n">
        <f aca="false">TETCO_TRANSCO!K175</f>
        <v>0.35</v>
      </c>
      <c r="Q162" s="119" t="n">
        <f aca="false">TETCO_TRANSCO!L175</f>
        <v>0.02</v>
      </c>
      <c r="R162" s="119" t="n">
        <f aca="false">TETCO_TRANSCO!N175</f>
        <v>0.35</v>
      </c>
      <c r="S162" s="119" t="n">
        <f aca="false">TETCO_TRANSCO!O175</f>
        <v>-0.045</v>
      </c>
      <c r="T162" s="119" t="n">
        <f aca="false">IROQ!E175</f>
        <v>0</v>
      </c>
      <c r="U162" s="119" t="n">
        <f aca="false">IROQ!F175</f>
        <v>0</v>
      </c>
      <c r="V162" s="119" t="n">
        <f aca="false">IROQ!H175</f>
        <v>0</v>
      </c>
      <c r="W162" s="119" t="n">
        <f aca="false">IROQ!I175</f>
        <v>0</v>
      </c>
      <c r="X162" s="119" t="n">
        <f aca="false">IROQ!L175</f>
        <v>0.435</v>
      </c>
      <c r="Y162" s="119" t="n">
        <f aca="false">IROQ!M175</f>
        <v>0.02</v>
      </c>
      <c r="Z162" s="119" t="n">
        <f aca="false">IROQ!O175</f>
        <v>0</v>
      </c>
      <c r="AA162" s="119" t="n">
        <f aca="false">IROQ!P175</f>
        <v>0</v>
      </c>
      <c r="AB162" s="120" t="n">
        <f aca="false">M162</f>
        <v>0</v>
      </c>
      <c r="AC162" s="120" t="n">
        <f aca="false">Q162</f>
        <v>0.02</v>
      </c>
      <c r="AD162" s="121" t="n">
        <f aca="false">S162</f>
        <v>-0.045</v>
      </c>
      <c r="AE162" s="121" t="n">
        <f aca="false">Q162</f>
        <v>0.02</v>
      </c>
    </row>
    <row r="163" customFormat="false" ht="12.75" hidden="false" customHeight="false" outlineLevel="0" collapsed="false">
      <c r="A163" s="0" t="n">
        <v>0.364053235665491</v>
      </c>
      <c r="B163" s="0" t="str">
        <f aca="false">(D163&amp;E163&amp;F163&amp;G163&amp;H163&amp;I163&amp;J163&amp;K163&amp;L163&amp;M163&amp;N163&amp;O163&amp;P163&amp;Q163&amp;R163&amp;S163&amp;T163&amp;U163&amp;V163&amp;W163&amp;X163&amp;Y163&amp;Z163&amp;AA163&amp;AB163&amp;AC163&amp;AD163&amp;AE163)</f>
        <v>0.3850.020.3850.050.3850.020.3850.050.2900.3-0.0650.30.020.3-0.03500000.3850.020000.02-0.0350.02</v>
      </c>
      <c r="C163" s="118" t="n">
        <v>41760</v>
      </c>
      <c r="D163" s="41" t="n">
        <f aca="false">ALGO_TENN!E176</f>
        <v>0.385</v>
      </c>
      <c r="E163" s="119" t="n">
        <f aca="false">ALGO_TENN!F176</f>
        <v>0.02</v>
      </c>
      <c r="F163" s="119" t="n">
        <f aca="false">ALGO_TENN!H176</f>
        <v>0.385</v>
      </c>
      <c r="G163" s="119" t="n">
        <f aca="false">ALGO_TENN!I176</f>
        <v>0.05</v>
      </c>
      <c r="H163" s="119" t="n">
        <f aca="false">ALGO_TENN!K176</f>
        <v>0.385</v>
      </c>
      <c r="I163" s="119" t="n">
        <f aca="false">ALGO_TENN!L176</f>
        <v>0.02</v>
      </c>
      <c r="J163" s="119" t="n">
        <f aca="false">ALGO_TENN!N176</f>
        <v>0.385</v>
      </c>
      <c r="K163" s="119" t="n">
        <f aca="false">ALGO_TENN!O176</f>
        <v>0.05</v>
      </c>
      <c r="L163" s="119" t="n">
        <f aca="false">TETCO_TRANSCO!E176</f>
        <v>0.29</v>
      </c>
      <c r="M163" s="119" t="n">
        <f aca="false">TETCO_TRANSCO!F176</f>
        <v>0</v>
      </c>
      <c r="N163" s="119" t="n">
        <f aca="false">TETCO_TRANSCO!H176</f>
        <v>0.3</v>
      </c>
      <c r="O163" s="119" t="n">
        <f aca="false">TETCO_TRANSCO!I176</f>
        <v>-0.065</v>
      </c>
      <c r="P163" s="119" t="n">
        <f aca="false">TETCO_TRANSCO!K176</f>
        <v>0.3</v>
      </c>
      <c r="Q163" s="119" t="n">
        <f aca="false">TETCO_TRANSCO!L176</f>
        <v>0.02</v>
      </c>
      <c r="R163" s="119" t="n">
        <f aca="false">TETCO_TRANSCO!N176</f>
        <v>0.3</v>
      </c>
      <c r="S163" s="119" t="n">
        <f aca="false">TETCO_TRANSCO!O176</f>
        <v>-0.035</v>
      </c>
      <c r="T163" s="119" t="n">
        <f aca="false">IROQ!E176</f>
        <v>0</v>
      </c>
      <c r="U163" s="119" t="n">
        <f aca="false">IROQ!F176</f>
        <v>0</v>
      </c>
      <c r="V163" s="119" t="n">
        <f aca="false">IROQ!H176</f>
        <v>0</v>
      </c>
      <c r="W163" s="119" t="n">
        <f aca="false">IROQ!I176</f>
        <v>0</v>
      </c>
      <c r="X163" s="119" t="n">
        <f aca="false">IROQ!L176</f>
        <v>0.385</v>
      </c>
      <c r="Y163" s="119" t="n">
        <f aca="false">IROQ!M176</f>
        <v>0.02</v>
      </c>
      <c r="Z163" s="119" t="n">
        <f aca="false">IROQ!O176</f>
        <v>0</v>
      </c>
      <c r="AA163" s="119" t="n">
        <f aca="false">IROQ!P176</f>
        <v>0</v>
      </c>
      <c r="AB163" s="120" t="n">
        <f aca="false">M163</f>
        <v>0</v>
      </c>
      <c r="AC163" s="120" t="n">
        <f aca="false">Q163</f>
        <v>0.02</v>
      </c>
      <c r="AD163" s="121" t="n">
        <f aca="false">S163</f>
        <v>-0.035</v>
      </c>
      <c r="AE163" s="121" t="n">
        <f aca="false">Q163</f>
        <v>0.02</v>
      </c>
    </row>
    <row r="164" customFormat="false" ht="12.75" hidden="false" customHeight="false" outlineLevel="0" collapsed="false">
      <c r="A164" s="0" t="n">
        <v>0.361798706605111</v>
      </c>
      <c r="B164" s="0" t="str">
        <f aca="false">(D164&amp;E164&amp;F164&amp;G164&amp;H164&amp;I164&amp;J164&amp;K164&amp;L164&amp;M164&amp;N164&amp;O164&amp;P164&amp;Q164&amp;R164&amp;S164&amp;T164&amp;U164&amp;V164&amp;W164&amp;X164&amp;Y164&amp;Z164&amp;AA164&amp;AB164&amp;AC164&amp;AD164&amp;AE164)</f>
        <v>0.3850.020.3850.060.3850.020.3850.060.3-0.00250.34-0.0550.340.020.34-0.03500000.3850.0200-0.00250.02-0.0350.02</v>
      </c>
      <c r="C164" s="118" t="n">
        <v>41791</v>
      </c>
      <c r="D164" s="41" t="n">
        <f aca="false">ALGO_TENN!E177</f>
        <v>0.385</v>
      </c>
      <c r="E164" s="119" t="n">
        <f aca="false">ALGO_TENN!F177</f>
        <v>0.02</v>
      </c>
      <c r="F164" s="119" t="n">
        <f aca="false">ALGO_TENN!H177</f>
        <v>0.385</v>
      </c>
      <c r="G164" s="119" t="n">
        <f aca="false">ALGO_TENN!I177</f>
        <v>0.06</v>
      </c>
      <c r="H164" s="119" t="n">
        <f aca="false">ALGO_TENN!K177</f>
        <v>0.385</v>
      </c>
      <c r="I164" s="119" t="n">
        <f aca="false">ALGO_TENN!L177</f>
        <v>0.02</v>
      </c>
      <c r="J164" s="119" t="n">
        <f aca="false">ALGO_TENN!N177</f>
        <v>0.385</v>
      </c>
      <c r="K164" s="119" t="n">
        <f aca="false">ALGO_TENN!O177</f>
        <v>0.06</v>
      </c>
      <c r="L164" s="119" t="n">
        <f aca="false">TETCO_TRANSCO!E177</f>
        <v>0.3</v>
      </c>
      <c r="M164" s="119" t="n">
        <f aca="false">TETCO_TRANSCO!F177</f>
        <v>-0.0025</v>
      </c>
      <c r="N164" s="119" t="n">
        <f aca="false">TETCO_TRANSCO!H177</f>
        <v>0.34</v>
      </c>
      <c r="O164" s="119" t="n">
        <f aca="false">TETCO_TRANSCO!I177</f>
        <v>-0.055</v>
      </c>
      <c r="P164" s="119" t="n">
        <f aca="false">TETCO_TRANSCO!K177</f>
        <v>0.34</v>
      </c>
      <c r="Q164" s="119" t="n">
        <f aca="false">TETCO_TRANSCO!L177</f>
        <v>0.02</v>
      </c>
      <c r="R164" s="119" t="n">
        <f aca="false">TETCO_TRANSCO!N177</f>
        <v>0.34</v>
      </c>
      <c r="S164" s="119" t="n">
        <f aca="false">TETCO_TRANSCO!O177</f>
        <v>-0.035</v>
      </c>
      <c r="T164" s="119" t="n">
        <f aca="false">IROQ!E177</f>
        <v>0</v>
      </c>
      <c r="U164" s="119" t="n">
        <f aca="false">IROQ!F177</f>
        <v>0</v>
      </c>
      <c r="V164" s="119" t="n">
        <f aca="false">IROQ!H177</f>
        <v>0</v>
      </c>
      <c r="W164" s="119" t="n">
        <f aca="false">IROQ!I177</f>
        <v>0</v>
      </c>
      <c r="X164" s="119" t="n">
        <f aca="false">IROQ!L177</f>
        <v>0.385</v>
      </c>
      <c r="Y164" s="119" t="n">
        <f aca="false">IROQ!M177</f>
        <v>0.02</v>
      </c>
      <c r="Z164" s="119" t="n">
        <f aca="false">IROQ!O177</f>
        <v>0</v>
      </c>
      <c r="AA164" s="119" t="n">
        <f aca="false">IROQ!P177</f>
        <v>0</v>
      </c>
      <c r="AB164" s="120" t="n">
        <f aca="false">M164</f>
        <v>-0.0025</v>
      </c>
      <c r="AC164" s="120" t="n">
        <f aca="false">Q164</f>
        <v>0.02</v>
      </c>
      <c r="AD164" s="121" t="n">
        <f aca="false">S164</f>
        <v>-0.035</v>
      </c>
      <c r="AE164" s="121" t="n">
        <f aca="false">Q164</f>
        <v>0.02</v>
      </c>
    </row>
    <row r="165" customFormat="false" ht="12.75" hidden="false" customHeight="false" outlineLevel="0" collapsed="false">
      <c r="A165" s="0" t="n">
        <v>0.359630003004482</v>
      </c>
      <c r="B165" s="0" t="str">
        <f aca="false">(D165&amp;E165&amp;F165&amp;G165&amp;H165&amp;I165&amp;J165&amp;K165&amp;L165&amp;M165&amp;N165&amp;O165&amp;P165&amp;Q165&amp;R165&amp;S165&amp;T165&amp;U165&amp;V165&amp;W165&amp;X165&amp;Y165&amp;Z165&amp;AA165&amp;AB165&amp;AC165&amp;AD165&amp;AE165)</f>
        <v>0.39750.020.39750.070.39750.020.39750.070.315-0.00250.38-0.020.380.020.38-0.0200000.39750.0200-0.00250.02-0.020.02</v>
      </c>
      <c r="C165" s="118" t="n">
        <v>41821</v>
      </c>
      <c r="D165" s="41" t="n">
        <f aca="false">ALGO_TENN!E178</f>
        <v>0.3975</v>
      </c>
      <c r="E165" s="119" t="n">
        <f aca="false">ALGO_TENN!F178</f>
        <v>0.02</v>
      </c>
      <c r="F165" s="119" t="n">
        <f aca="false">ALGO_TENN!H178</f>
        <v>0.3975</v>
      </c>
      <c r="G165" s="119" t="n">
        <f aca="false">ALGO_TENN!I178</f>
        <v>0.07</v>
      </c>
      <c r="H165" s="119" t="n">
        <f aca="false">ALGO_TENN!K178</f>
        <v>0.3975</v>
      </c>
      <c r="I165" s="119" t="n">
        <f aca="false">ALGO_TENN!L178</f>
        <v>0.02</v>
      </c>
      <c r="J165" s="119" t="n">
        <f aca="false">ALGO_TENN!N178</f>
        <v>0.3975</v>
      </c>
      <c r="K165" s="119" t="n">
        <f aca="false">ALGO_TENN!O178</f>
        <v>0.07</v>
      </c>
      <c r="L165" s="119" t="n">
        <f aca="false">TETCO_TRANSCO!E178</f>
        <v>0.315</v>
      </c>
      <c r="M165" s="119" t="n">
        <f aca="false">TETCO_TRANSCO!F178</f>
        <v>-0.0025</v>
      </c>
      <c r="N165" s="119" t="n">
        <f aca="false">TETCO_TRANSCO!H178</f>
        <v>0.38</v>
      </c>
      <c r="O165" s="119" t="n">
        <f aca="false">TETCO_TRANSCO!I178</f>
        <v>-0.02</v>
      </c>
      <c r="P165" s="119" t="n">
        <f aca="false">TETCO_TRANSCO!K178</f>
        <v>0.38</v>
      </c>
      <c r="Q165" s="119" t="n">
        <f aca="false">TETCO_TRANSCO!L178</f>
        <v>0.02</v>
      </c>
      <c r="R165" s="119" t="n">
        <f aca="false">TETCO_TRANSCO!N178</f>
        <v>0.38</v>
      </c>
      <c r="S165" s="119" t="n">
        <f aca="false">TETCO_TRANSCO!O178</f>
        <v>-0.02</v>
      </c>
      <c r="T165" s="119" t="n">
        <f aca="false">IROQ!E178</f>
        <v>0</v>
      </c>
      <c r="U165" s="119" t="n">
        <f aca="false">IROQ!F178</f>
        <v>0</v>
      </c>
      <c r="V165" s="119" t="n">
        <f aca="false">IROQ!H178</f>
        <v>0</v>
      </c>
      <c r="W165" s="119" t="n">
        <f aca="false">IROQ!I178</f>
        <v>0</v>
      </c>
      <c r="X165" s="119" t="n">
        <f aca="false">IROQ!L178</f>
        <v>0.3975</v>
      </c>
      <c r="Y165" s="119" t="n">
        <f aca="false">IROQ!M178</f>
        <v>0.02</v>
      </c>
      <c r="Z165" s="119" t="n">
        <f aca="false">IROQ!O178</f>
        <v>0</v>
      </c>
      <c r="AA165" s="119" t="n">
        <f aca="false">IROQ!P178</f>
        <v>0</v>
      </c>
      <c r="AB165" s="120" t="n">
        <f aca="false">M165</f>
        <v>-0.0025</v>
      </c>
      <c r="AC165" s="120" t="n">
        <f aca="false">Q165</f>
        <v>0.02</v>
      </c>
      <c r="AD165" s="121" t="n">
        <f aca="false">S165</f>
        <v>-0.02</v>
      </c>
      <c r="AE165" s="121" t="n">
        <f aca="false">Q165</f>
        <v>0.02</v>
      </c>
    </row>
    <row r="166" customFormat="false" ht="12.75" hidden="false" customHeight="false" outlineLevel="0" collapsed="false">
      <c r="A166" s="0" t="n">
        <v>0.35740246417988</v>
      </c>
      <c r="B166" s="0" t="str">
        <f aca="false">(D166&amp;E166&amp;F166&amp;G166&amp;H166&amp;I166&amp;J166&amp;K166&amp;L166&amp;M166&amp;N166&amp;O166&amp;P166&amp;Q166&amp;R166&amp;S166&amp;T166&amp;U166&amp;V166&amp;W166&amp;X166&amp;Y166&amp;Z166&amp;AA166&amp;AB166&amp;AC166&amp;AD166&amp;AE166)</f>
        <v>0.40.020.40.070.40.020.40.070.315-0.0050.38-0.020.380.0150.38-0.0200000.40.0200-0.0050.015-0.020.015</v>
      </c>
      <c r="C166" s="118" t="n">
        <v>41852</v>
      </c>
      <c r="D166" s="41" t="n">
        <f aca="false">ALGO_TENN!E179</f>
        <v>0.4</v>
      </c>
      <c r="E166" s="119" t="n">
        <f aca="false">ALGO_TENN!F179</f>
        <v>0.02</v>
      </c>
      <c r="F166" s="119" t="n">
        <f aca="false">ALGO_TENN!H179</f>
        <v>0.4</v>
      </c>
      <c r="G166" s="119" t="n">
        <f aca="false">ALGO_TENN!I179</f>
        <v>0.07</v>
      </c>
      <c r="H166" s="119" t="n">
        <f aca="false">ALGO_TENN!K179</f>
        <v>0.4</v>
      </c>
      <c r="I166" s="119" t="n">
        <f aca="false">ALGO_TENN!L179</f>
        <v>0.02</v>
      </c>
      <c r="J166" s="119" t="n">
        <f aca="false">ALGO_TENN!N179</f>
        <v>0.4</v>
      </c>
      <c r="K166" s="119" t="n">
        <f aca="false">ALGO_TENN!O179</f>
        <v>0.07</v>
      </c>
      <c r="L166" s="119" t="n">
        <f aca="false">TETCO_TRANSCO!E179</f>
        <v>0.315</v>
      </c>
      <c r="M166" s="119" t="n">
        <f aca="false">TETCO_TRANSCO!F179</f>
        <v>-0.005</v>
      </c>
      <c r="N166" s="119" t="n">
        <f aca="false">TETCO_TRANSCO!H179</f>
        <v>0.38</v>
      </c>
      <c r="O166" s="119" t="n">
        <f aca="false">TETCO_TRANSCO!I179</f>
        <v>-0.02</v>
      </c>
      <c r="P166" s="119" t="n">
        <f aca="false">TETCO_TRANSCO!K179</f>
        <v>0.38</v>
      </c>
      <c r="Q166" s="119" t="n">
        <f aca="false">TETCO_TRANSCO!L179</f>
        <v>0.015</v>
      </c>
      <c r="R166" s="119" t="n">
        <f aca="false">TETCO_TRANSCO!N179</f>
        <v>0.38</v>
      </c>
      <c r="S166" s="119" t="n">
        <f aca="false">TETCO_TRANSCO!O179</f>
        <v>-0.02</v>
      </c>
      <c r="T166" s="119" t="n">
        <f aca="false">IROQ!E179</f>
        <v>0</v>
      </c>
      <c r="U166" s="119" t="n">
        <f aca="false">IROQ!F179</f>
        <v>0</v>
      </c>
      <c r="V166" s="119" t="n">
        <f aca="false">IROQ!H179</f>
        <v>0</v>
      </c>
      <c r="W166" s="119" t="n">
        <f aca="false">IROQ!I179</f>
        <v>0</v>
      </c>
      <c r="X166" s="119" t="n">
        <f aca="false">IROQ!L179</f>
        <v>0.4</v>
      </c>
      <c r="Y166" s="119" t="n">
        <f aca="false">IROQ!M179</f>
        <v>0.02</v>
      </c>
      <c r="Z166" s="119" t="n">
        <f aca="false">IROQ!O179</f>
        <v>0</v>
      </c>
      <c r="AA166" s="119" t="n">
        <f aca="false">IROQ!P179</f>
        <v>0</v>
      </c>
      <c r="AB166" s="120" t="n">
        <f aca="false">M166</f>
        <v>-0.005</v>
      </c>
      <c r="AC166" s="120" t="n">
        <f aca="false">Q166</f>
        <v>0.015</v>
      </c>
      <c r="AD166" s="121" t="n">
        <f aca="false">S166</f>
        <v>-0.02</v>
      </c>
      <c r="AE166" s="121" t="n">
        <f aca="false">Q166</f>
        <v>0.015</v>
      </c>
    </row>
    <row r="167" customFormat="false" ht="12.75" hidden="false" customHeight="false" outlineLevel="0" collapsed="false">
      <c r="A167" s="0" t="n">
        <v>0.355188519540341</v>
      </c>
      <c r="B167" s="0" t="str">
        <f aca="false">(D167&amp;E167&amp;F167&amp;G167&amp;H167&amp;I167&amp;J167&amp;K167&amp;L167&amp;M167&amp;N167&amp;O167&amp;P167&amp;Q167&amp;R167&amp;S167&amp;T167&amp;U167&amp;V167&amp;W167&amp;X167&amp;Y167&amp;Z167&amp;AA167&amp;AB167&amp;AC167&amp;AD167&amp;AE167)</f>
        <v>0.39750.020.39750.050.39750.020.39750.050.29-0.0050.33-0.040.330.0150.33-0.0200000.39750.0200-0.0050.015-0.020.015</v>
      </c>
      <c r="C167" s="118" t="n">
        <v>41883</v>
      </c>
      <c r="D167" s="41" t="n">
        <f aca="false">ALGO_TENN!E180</f>
        <v>0.3975</v>
      </c>
      <c r="E167" s="119" t="n">
        <f aca="false">ALGO_TENN!F180</f>
        <v>0.02</v>
      </c>
      <c r="F167" s="119" t="n">
        <f aca="false">ALGO_TENN!H180</f>
        <v>0.3975</v>
      </c>
      <c r="G167" s="119" t="n">
        <f aca="false">ALGO_TENN!I180</f>
        <v>0.05</v>
      </c>
      <c r="H167" s="119" t="n">
        <f aca="false">ALGO_TENN!K180</f>
        <v>0.3975</v>
      </c>
      <c r="I167" s="119" t="n">
        <f aca="false">ALGO_TENN!L180</f>
        <v>0.02</v>
      </c>
      <c r="J167" s="119" t="n">
        <f aca="false">ALGO_TENN!N180</f>
        <v>0.3975</v>
      </c>
      <c r="K167" s="119" t="n">
        <f aca="false">ALGO_TENN!O180</f>
        <v>0.05</v>
      </c>
      <c r="L167" s="119" t="n">
        <f aca="false">TETCO_TRANSCO!E180</f>
        <v>0.29</v>
      </c>
      <c r="M167" s="119" t="n">
        <f aca="false">TETCO_TRANSCO!F180</f>
        <v>-0.005</v>
      </c>
      <c r="N167" s="119" t="n">
        <f aca="false">TETCO_TRANSCO!H180</f>
        <v>0.33</v>
      </c>
      <c r="O167" s="119" t="n">
        <f aca="false">TETCO_TRANSCO!I180</f>
        <v>-0.04</v>
      </c>
      <c r="P167" s="119" t="n">
        <f aca="false">TETCO_TRANSCO!K180</f>
        <v>0.33</v>
      </c>
      <c r="Q167" s="119" t="n">
        <f aca="false">TETCO_TRANSCO!L180</f>
        <v>0.015</v>
      </c>
      <c r="R167" s="119" t="n">
        <f aca="false">TETCO_TRANSCO!N180</f>
        <v>0.33</v>
      </c>
      <c r="S167" s="119" t="n">
        <f aca="false">TETCO_TRANSCO!O180</f>
        <v>-0.02</v>
      </c>
      <c r="T167" s="119" t="n">
        <f aca="false">IROQ!E180</f>
        <v>0</v>
      </c>
      <c r="U167" s="119" t="n">
        <f aca="false">IROQ!F180</f>
        <v>0</v>
      </c>
      <c r="V167" s="119" t="n">
        <f aca="false">IROQ!H180</f>
        <v>0</v>
      </c>
      <c r="W167" s="119" t="n">
        <f aca="false">IROQ!I180</f>
        <v>0</v>
      </c>
      <c r="X167" s="119" t="n">
        <f aca="false">IROQ!L180</f>
        <v>0.3975</v>
      </c>
      <c r="Y167" s="119" t="n">
        <f aca="false">IROQ!M180</f>
        <v>0.02</v>
      </c>
      <c r="Z167" s="119" t="n">
        <f aca="false">IROQ!O180</f>
        <v>0</v>
      </c>
      <c r="AA167" s="119" t="n">
        <f aca="false">IROQ!P180</f>
        <v>0</v>
      </c>
      <c r="AB167" s="120" t="n">
        <f aca="false">M167</f>
        <v>-0.005</v>
      </c>
      <c r="AC167" s="120" t="n">
        <f aca="false">Q167</f>
        <v>0.015</v>
      </c>
      <c r="AD167" s="121" t="n">
        <f aca="false">S167</f>
        <v>-0.02</v>
      </c>
      <c r="AE167" s="121" t="n">
        <f aca="false">Q167</f>
        <v>0.015</v>
      </c>
    </row>
    <row r="168" customFormat="false" ht="12.75" hidden="false" customHeight="false" outlineLevel="0" collapsed="false">
      <c r="A168" s="0" t="n">
        <v>0.35305885900248</v>
      </c>
      <c r="B168" s="0" t="str">
        <f aca="false">(D168&amp;E168&amp;F168&amp;G168&amp;H168&amp;I168&amp;J168&amp;K168&amp;L168&amp;M168&amp;N168&amp;O168&amp;P168&amp;Q168&amp;R168&amp;S168&amp;T168&amp;U168&amp;V168&amp;W168&amp;X168&amp;Y168&amp;Z168&amp;AA168&amp;AB168&amp;AC168&amp;AD168&amp;AE168)</f>
        <v>0.40.020.40.050.40.020.40.050.35-0.0050.37-0.0850.370.010.37-0.05500000.40.0200-0.0050.01-0.0550.01</v>
      </c>
      <c r="C168" s="118" t="n">
        <v>41913</v>
      </c>
      <c r="D168" s="41" t="n">
        <f aca="false">ALGO_TENN!E181</f>
        <v>0.4</v>
      </c>
      <c r="E168" s="119" t="n">
        <f aca="false">ALGO_TENN!F181</f>
        <v>0.02</v>
      </c>
      <c r="F168" s="119" t="n">
        <f aca="false">ALGO_TENN!H181</f>
        <v>0.4</v>
      </c>
      <c r="G168" s="119" t="n">
        <f aca="false">ALGO_TENN!I181</f>
        <v>0.05</v>
      </c>
      <c r="H168" s="119" t="n">
        <f aca="false">ALGO_TENN!K181</f>
        <v>0.4</v>
      </c>
      <c r="I168" s="119" t="n">
        <f aca="false">ALGO_TENN!L181</f>
        <v>0.02</v>
      </c>
      <c r="J168" s="119" t="n">
        <f aca="false">ALGO_TENN!N181</f>
        <v>0.4</v>
      </c>
      <c r="K168" s="119" t="n">
        <f aca="false">ALGO_TENN!O181</f>
        <v>0.05</v>
      </c>
      <c r="L168" s="119" t="n">
        <f aca="false">TETCO_TRANSCO!E181</f>
        <v>0.35</v>
      </c>
      <c r="M168" s="119" t="n">
        <f aca="false">TETCO_TRANSCO!F181</f>
        <v>-0.005</v>
      </c>
      <c r="N168" s="119" t="n">
        <f aca="false">TETCO_TRANSCO!H181</f>
        <v>0.37</v>
      </c>
      <c r="O168" s="119" t="n">
        <f aca="false">TETCO_TRANSCO!I181</f>
        <v>-0.085</v>
      </c>
      <c r="P168" s="119" t="n">
        <f aca="false">TETCO_TRANSCO!K181</f>
        <v>0.37</v>
      </c>
      <c r="Q168" s="119" t="n">
        <f aca="false">TETCO_TRANSCO!L181</f>
        <v>0.01</v>
      </c>
      <c r="R168" s="119" t="n">
        <f aca="false">TETCO_TRANSCO!N181</f>
        <v>0.37</v>
      </c>
      <c r="S168" s="119" t="n">
        <f aca="false">TETCO_TRANSCO!O181</f>
        <v>-0.055</v>
      </c>
      <c r="T168" s="119" t="n">
        <f aca="false">IROQ!E181</f>
        <v>0</v>
      </c>
      <c r="U168" s="119" t="n">
        <f aca="false">IROQ!F181</f>
        <v>0</v>
      </c>
      <c r="V168" s="119" t="n">
        <f aca="false">IROQ!H181</f>
        <v>0</v>
      </c>
      <c r="W168" s="119" t="n">
        <f aca="false">IROQ!I181</f>
        <v>0</v>
      </c>
      <c r="X168" s="119" t="n">
        <f aca="false">IROQ!L181</f>
        <v>0.4</v>
      </c>
      <c r="Y168" s="119" t="n">
        <f aca="false">IROQ!M181</f>
        <v>0.02</v>
      </c>
      <c r="Z168" s="119" t="n">
        <f aca="false">IROQ!O181</f>
        <v>0</v>
      </c>
      <c r="AA168" s="119" t="n">
        <f aca="false">IROQ!P181</f>
        <v>0</v>
      </c>
      <c r="AB168" s="120" t="n">
        <f aca="false">M168</f>
        <v>-0.005</v>
      </c>
      <c r="AC168" s="120" t="n">
        <f aca="false">Q168</f>
        <v>0.01</v>
      </c>
      <c r="AD168" s="121" t="n">
        <f aca="false">S168</f>
        <v>-0.055</v>
      </c>
      <c r="AE168" s="121" t="n">
        <f aca="false">Q168</f>
        <v>0.01</v>
      </c>
    </row>
    <row r="169" customFormat="false" ht="12.75" hidden="false" customHeight="false" outlineLevel="0" collapsed="false">
      <c r="A169" s="0" t="n">
        <v>0.350871426156461</v>
      </c>
      <c r="B169" s="0" t="str">
        <f aca="false">(D169&amp;E169&amp;F169&amp;G169&amp;H169&amp;I169&amp;J169&amp;K169&amp;L169&amp;M169&amp;N169&amp;O169&amp;P169&amp;Q169&amp;R169&amp;S169&amp;T169&amp;U169&amp;V169&amp;W169&amp;X169&amp;Y169&amp;Z169&amp;AA169&amp;AB169&amp;AC169&amp;AD169&amp;AE169)</f>
        <v>0.5550.050.5550.140.5550.050.5550.140.4450.050.495-0.170.4950.060.495-0.0500000.5050.1000.050.06-0.050.06</v>
      </c>
      <c r="C169" s="118" t="n">
        <v>41944</v>
      </c>
      <c r="D169" s="48" t="n">
        <f aca="false">ALGO_TENN!E182</f>
        <v>0.555</v>
      </c>
      <c r="E169" s="119" t="n">
        <f aca="false">ALGO_TENN!F182</f>
        <v>0.05</v>
      </c>
      <c r="F169" s="119" t="n">
        <f aca="false">ALGO_TENN!H182</f>
        <v>0.555</v>
      </c>
      <c r="G169" s="119" t="n">
        <f aca="false">ALGO_TENN!I182</f>
        <v>0.14</v>
      </c>
      <c r="H169" s="119" t="n">
        <f aca="false">ALGO_TENN!K182</f>
        <v>0.555</v>
      </c>
      <c r="I169" s="119" t="n">
        <f aca="false">ALGO_TENN!L182</f>
        <v>0.05</v>
      </c>
      <c r="J169" s="119" t="n">
        <f aca="false">ALGO_TENN!N182</f>
        <v>0.555</v>
      </c>
      <c r="K169" s="119" t="n">
        <f aca="false">ALGO_TENN!O182</f>
        <v>0.14</v>
      </c>
      <c r="L169" s="119" t="n">
        <f aca="false">TETCO_TRANSCO!E182</f>
        <v>0.445</v>
      </c>
      <c r="M169" s="119" t="n">
        <f aca="false">TETCO_TRANSCO!F182</f>
        <v>0.05</v>
      </c>
      <c r="N169" s="119" t="n">
        <f aca="false">TETCO_TRANSCO!H182</f>
        <v>0.495</v>
      </c>
      <c r="O169" s="119" t="n">
        <f aca="false">TETCO_TRANSCO!I182</f>
        <v>-0.17</v>
      </c>
      <c r="P169" s="119" t="n">
        <f aca="false">TETCO_TRANSCO!K182</f>
        <v>0.495</v>
      </c>
      <c r="Q169" s="119" t="n">
        <f aca="false">TETCO_TRANSCO!L182</f>
        <v>0.06</v>
      </c>
      <c r="R169" s="119" t="n">
        <f aca="false">TETCO_TRANSCO!N182</f>
        <v>0.495</v>
      </c>
      <c r="S169" s="119" t="n">
        <f aca="false">TETCO_TRANSCO!O182</f>
        <v>-0.05</v>
      </c>
      <c r="T169" s="119" t="n">
        <f aca="false">IROQ!E182</f>
        <v>0</v>
      </c>
      <c r="U169" s="119" t="n">
        <f aca="false">IROQ!F182</f>
        <v>0</v>
      </c>
      <c r="V169" s="119" t="n">
        <f aca="false">IROQ!H182</f>
        <v>0</v>
      </c>
      <c r="W169" s="119" t="n">
        <f aca="false">IROQ!I182</f>
        <v>0</v>
      </c>
      <c r="X169" s="119" t="n">
        <f aca="false">IROQ!L182</f>
        <v>0.505</v>
      </c>
      <c r="Y169" s="119" t="n">
        <f aca="false">IROQ!M182</f>
        <v>0.1</v>
      </c>
      <c r="Z169" s="119" t="n">
        <f aca="false">IROQ!O182</f>
        <v>0</v>
      </c>
      <c r="AA169" s="119" t="n">
        <f aca="false">IROQ!P182</f>
        <v>0</v>
      </c>
      <c r="AB169" s="120" t="n">
        <f aca="false">M169</f>
        <v>0.05</v>
      </c>
      <c r="AC169" s="120" t="n">
        <f aca="false">Q169</f>
        <v>0.06</v>
      </c>
      <c r="AD169" s="121" t="n">
        <f aca="false">S169</f>
        <v>-0.05</v>
      </c>
      <c r="AE169" s="121" t="n">
        <f aca="false">Q169</f>
        <v>0.06</v>
      </c>
    </row>
    <row r="170" customFormat="false" ht="12.75" hidden="false" customHeight="false" outlineLevel="0" collapsed="false">
      <c r="A170" s="0" t="n">
        <v>0.348767270482607</v>
      </c>
      <c r="B170" s="0" t="str">
        <f aca="false">(D170&amp;E170&amp;F170&amp;G170&amp;H170&amp;I170&amp;J170&amp;K170&amp;L170&amp;M170&amp;N170&amp;O170&amp;P170&amp;Q170&amp;R170&amp;S170&amp;T170&amp;U170&amp;V170&amp;W170&amp;X170&amp;Y170&amp;Z170&amp;AA170&amp;AB170&amp;AC170&amp;AD170&amp;AE170)</f>
        <v>0.910.050.910.290.910.050.910.290.730.050.98-0.130.980.160.98-0.0500000.840.3000.050.16-0.050.16</v>
      </c>
      <c r="C170" s="118" t="n">
        <v>41974</v>
      </c>
      <c r="D170" s="41" t="n">
        <f aca="false">ALGO_TENN!E183</f>
        <v>0.91</v>
      </c>
      <c r="E170" s="119" t="n">
        <f aca="false">ALGO_TENN!F183</f>
        <v>0.05</v>
      </c>
      <c r="F170" s="119" t="n">
        <f aca="false">ALGO_TENN!H183</f>
        <v>0.91</v>
      </c>
      <c r="G170" s="119" t="n">
        <f aca="false">ALGO_TENN!I183</f>
        <v>0.29</v>
      </c>
      <c r="H170" s="119" t="n">
        <f aca="false">ALGO_TENN!K183</f>
        <v>0.91</v>
      </c>
      <c r="I170" s="119" t="n">
        <f aca="false">ALGO_TENN!L183</f>
        <v>0.05</v>
      </c>
      <c r="J170" s="119" t="n">
        <f aca="false">ALGO_TENN!N183</f>
        <v>0.91</v>
      </c>
      <c r="K170" s="119" t="n">
        <f aca="false">ALGO_TENN!O183</f>
        <v>0.29</v>
      </c>
      <c r="L170" s="119" t="n">
        <f aca="false">TETCO_TRANSCO!E183</f>
        <v>0.73</v>
      </c>
      <c r="M170" s="119" t="n">
        <f aca="false">TETCO_TRANSCO!F183</f>
        <v>0.05</v>
      </c>
      <c r="N170" s="119" t="n">
        <f aca="false">TETCO_TRANSCO!H183</f>
        <v>0.98</v>
      </c>
      <c r="O170" s="119" t="n">
        <f aca="false">TETCO_TRANSCO!I183</f>
        <v>-0.13</v>
      </c>
      <c r="P170" s="119" t="n">
        <f aca="false">TETCO_TRANSCO!K183</f>
        <v>0.98</v>
      </c>
      <c r="Q170" s="119" t="n">
        <f aca="false">TETCO_TRANSCO!L183</f>
        <v>0.16</v>
      </c>
      <c r="R170" s="119" t="n">
        <f aca="false">TETCO_TRANSCO!N183</f>
        <v>0.98</v>
      </c>
      <c r="S170" s="119" t="n">
        <f aca="false">TETCO_TRANSCO!O183</f>
        <v>-0.05</v>
      </c>
      <c r="T170" s="119" t="n">
        <f aca="false">IROQ!E183</f>
        <v>0</v>
      </c>
      <c r="U170" s="119" t="n">
        <f aca="false">IROQ!F183</f>
        <v>0</v>
      </c>
      <c r="V170" s="119" t="n">
        <f aca="false">IROQ!H183</f>
        <v>0</v>
      </c>
      <c r="W170" s="119" t="n">
        <f aca="false">IROQ!I183</f>
        <v>0</v>
      </c>
      <c r="X170" s="119" t="n">
        <f aca="false">IROQ!L183</f>
        <v>0.84</v>
      </c>
      <c r="Y170" s="119" t="n">
        <f aca="false">IROQ!M183</f>
        <v>0.3</v>
      </c>
      <c r="Z170" s="119" t="n">
        <f aca="false">IROQ!O183</f>
        <v>0</v>
      </c>
      <c r="AA170" s="119" t="n">
        <f aca="false">IROQ!P183</f>
        <v>0</v>
      </c>
      <c r="AB170" s="120" t="n">
        <f aca="false">M170</f>
        <v>0.05</v>
      </c>
      <c r="AC170" s="120" t="n">
        <f aca="false">Q170</f>
        <v>0.16</v>
      </c>
      <c r="AD170" s="121" t="n">
        <f aca="false">S170</f>
        <v>-0.05</v>
      </c>
      <c r="AE170" s="121" t="n">
        <f aca="false">Q170</f>
        <v>0.16</v>
      </c>
    </row>
    <row r="171" customFormat="false" ht="12.75" hidden="false" customHeight="false" outlineLevel="0" collapsed="false">
      <c r="A171" s="0" t="n">
        <v>0.346606036812304</v>
      </c>
      <c r="B171" s="0" t="str">
        <f aca="false">(D171&amp;E171&amp;F171&amp;G171&amp;H171&amp;I171&amp;J171&amp;K171&amp;L171&amp;M171&amp;N171&amp;O171&amp;P171&amp;Q171&amp;R171&amp;S171&amp;T171&amp;U171&amp;V171&amp;W171&amp;X171&amp;Y171&amp;Z171&amp;AA171&amp;AB171&amp;AC171&amp;AD171&amp;AE171)</f>
        <v>1.2150.051.2150.321.2150.051.2150.321.020.051.6-0.251.60.341.6-0.200001.1350.05000.050.34-0.20.34</v>
      </c>
      <c r="C171" s="118" t="n">
        <v>42005</v>
      </c>
      <c r="D171" s="41" t="n">
        <f aca="false">ALGO_TENN!E184</f>
        <v>1.215</v>
      </c>
      <c r="E171" s="119" t="n">
        <f aca="false">ALGO_TENN!F184</f>
        <v>0.05</v>
      </c>
      <c r="F171" s="119" t="n">
        <f aca="false">ALGO_TENN!H184</f>
        <v>1.215</v>
      </c>
      <c r="G171" s="119" t="n">
        <f aca="false">ALGO_TENN!I184</f>
        <v>0.32</v>
      </c>
      <c r="H171" s="119" t="n">
        <f aca="false">ALGO_TENN!K184</f>
        <v>1.215</v>
      </c>
      <c r="I171" s="119" t="n">
        <f aca="false">ALGO_TENN!L184</f>
        <v>0.05</v>
      </c>
      <c r="J171" s="119" t="n">
        <f aca="false">ALGO_TENN!N184</f>
        <v>1.215</v>
      </c>
      <c r="K171" s="119" t="n">
        <f aca="false">ALGO_TENN!O184</f>
        <v>0.32</v>
      </c>
      <c r="L171" s="119" t="n">
        <f aca="false">TETCO_TRANSCO!E184</f>
        <v>1.02</v>
      </c>
      <c r="M171" s="119" t="n">
        <f aca="false">TETCO_TRANSCO!F184</f>
        <v>0.05</v>
      </c>
      <c r="N171" s="119" t="n">
        <f aca="false">TETCO_TRANSCO!H184</f>
        <v>1.6</v>
      </c>
      <c r="O171" s="119" t="n">
        <f aca="false">TETCO_TRANSCO!I184</f>
        <v>-0.25</v>
      </c>
      <c r="P171" s="119" t="n">
        <f aca="false">TETCO_TRANSCO!K184</f>
        <v>1.6</v>
      </c>
      <c r="Q171" s="119" t="n">
        <f aca="false">TETCO_TRANSCO!L184</f>
        <v>0.34</v>
      </c>
      <c r="R171" s="119" t="n">
        <f aca="false">TETCO_TRANSCO!N184</f>
        <v>1.6</v>
      </c>
      <c r="S171" s="119" t="n">
        <f aca="false">TETCO_TRANSCO!O184</f>
        <v>-0.2</v>
      </c>
      <c r="T171" s="119" t="n">
        <f aca="false">IROQ!E184</f>
        <v>0</v>
      </c>
      <c r="U171" s="119" t="n">
        <f aca="false">IROQ!F184</f>
        <v>0</v>
      </c>
      <c r="V171" s="119" t="n">
        <f aca="false">IROQ!H184</f>
        <v>0</v>
      </c>
      <c r="W171" s="119" t="n">
        <f aca="false">IROQ!I184</f>
        <v>0</v>
      </c>
      <c r="X171" s="119" t="n">
        <f aca="false">IROQ!L184</f>
        <v>1.135</v>
      </c>
      <c r="Y171" s="119" t="n">
        <f aca="false">IROQ!M184</f>
        <v>0.05</v>
      </c>
      <c r="Z171" s="119" t="n">
        <f aca="false">IROQ!O184</f>
        <v>0</v>
      </c>
      <c r="AA171" s="119" t="n">
        <f aca="false">IROQ!P184</f>
        <v>0</v>
      </c>
      <c r="AB171" s="120" t="n">
        <f aca="false">M171</f>
        <v>0.05</v>
      </c>
      <c r="AC171" s="120" t="n">
        <f aca="false">Q171</f>
        <v>0.34</v>
      </c>
      <c r="AD171" s="121" t="n">
        <f aca="false">S171</f>
        <v>-0.2</v>
      </c>
      <c r="AE171" s="121" t="n">
        <f aca="false">Q171</f>
        <v>0.34</v>
      </c>
    </row>
    <row r="172" customFormat="false" ht="12.75" hidden="false" customHeight="false" outlineLevel="0" collapsed="false">
      <c r="A172" s="0" t="n">
        <v>0.344457998836377</v>
      </c>
      <c r="B172" s="0" t="str">
        <f aca="false">(D172&amp;E172&amp;F172&amp;G172&amp;H172&amp;I172&amp;J172&amp;K172&amp;L172&amp;M172&amp;N172&amp;O172&amp;P172&amp;Q172&amp;R172&amp;S172&amp;T172&amp;U172&amp;V172&amp;W172&amp;X172&amp;Y172&amp;Z172&amp;AA172&amp;AB172&amp;AC172&amp;AD172&amp;AE172)</f>
        <v>1.2150.051.2150.321.2150.051.2150.321.010.051.6-0.281.60.341.6-0.200001.1350.05000.050.34-0.20.34</v>
      </c>
      <c r="C172" s="118" t="n">
        <v>42036</v>
      </c>
      <c r="D172" s="41" t="n">
        <f aca="false">ALGO_TENN!E185</f>
        <v>1.215</v>
      </c>
      <c r="E172" s="119" t="n">
        <f aca="false">ALGO_TENN!F185</f>
        <v>0.05</v>
      </c>
      <c r="F172" s="119" t="n">
        <f aca="false">ALGO_TENN!H185</f>
        <v>1.215</v>
      </c>
      <c r="G172" s="119" t="n">
        <f aca="false">ALGO_TENN!I185</f>
        <v>0.32</v>
      </c>
      <c r="H172" s="119" t="n">
        <f aca="false">ALGO_TENN!K185</f>
        <v>1.215</v>
      </c>
      <c r="I172" s="119" t="n">
        <f aca="false">ALGO_TENN!L185</f>
        <v>0.05</v>
      </c>
      <c r="J172" s="119" t="n">
        <f aca="false">ALGO_TENN!N185</f>
        <v>1.215</v>
      </c>
      <c r="K172" s="119" t="n">
        <f aca="false">ALGO_TENN!O185</f>
        <v>0.32</v>
      </c>
      <c r="L172" s="119" t="n">
        <f aca="false">TETCO_TRANSCO!E185</f>
        <v>1.01</v>
      </c>
      <c r="M172" s="119" t="n">
        <f aca="false">TETCO_TRANSCO!F185</f>
        <v>0.05</v>
      </c>
      <c r="N172" s="119" t="n">
        <f aca="false">TETCO_TRANSCO!H185</f>
        <v>1.6</v>
      </c>
      <c r="O172" s="119" t="n">
        <f aca="false">TETCO_TRANSCO!I185</f>
        <v>-0.28</v>
      </c>
      <c r="P172" s="119" t="n">
        <f aca="false">TETCO_TRANSCO!K185</f>
        <v>1.6</v>
      </c>
      <c r="Q172" s="119" t="n">
        <f aca="false">TETCO_TRANSCO!L185</f>
        <v>0.34</v>
      </c>
      <c r="R172" s="119" t="n">
        <f aca="false">TETCO_TRANSCO!N185</f>
        <v>1.6</v>
      </c>
      <c r="S172" s="119" t="n">
        <f aca="false">TETCO_TRANSCO!O185</f>
        <v>-0.2</v>
      </c>
      <c r="T172" s="119" t="n">
        <f aca="false">IROQ!E185</f>
        <v>0</v>
      </c>
      <c r="U172" s="119" t="n">
        <f aca="false">IROQ!F185</f>
        <v>0</v>
      </c>
      <c r="V172" s="119" t="n">
        <f aca="false">IROQ!H185</f>
        <v>0</v>
      </c>
      <c r="W172" s="119" t="n">
        <f aca="false">IROQ!I185</f>
        <v>0</v>
      </c>
      <c r="X172" s="119" t="n">
        <f aca="false">IROQ!L185</f>
        <v>1.135</v>
      </c>
      <c r="Y172" s="119" t="n">
        <f aca="false">IROQ!M185</f>
        <v>0.05</v>
      </c>
      <c r="Z172" s="119" t="n">
        <f aca="false">IROQ!O185</f>
        <v>0</v>
      </c>
      <c r="AA172" s="119" t="n">
        <f aca="false">IROQ!P185</f>
        <v>0</v>
      </c>
      <c r="AB172" s="120" t="n">
        <f aca="false">M172</f>
        <v>0.05</v>
      </c>
      <c r="AC172" s="120" t="n">
        <f aca="false">Q172</f>
        <v>0.34</v>
      </c>
      <c r="AD172" s="121" t="n">
        <f aca="false">S172</f>
        <v>-0.2</v>
      </c>
      <c r="AE172" s="121" t="n">
        <f aca="false">Q172</f>
        <v>0.34</v>
      </c>
    </row>
    <row r="173" customFormat="false" ht="12.75" hidden="false" customHeight="false" outlineLevel="0" collapsed="false">
      <c r="A173" s="0" t="n">
        <v>0.342529111489573</v>
      </c>
      <c r="B173" s="0" t="str">
        <f aca="false">(D173&amp;E173&amp;F173&amp;G173&amp;H173&amp;I173&amp;J173&amp;K173&amp;L173&amp;M173&amp;N173&amp;O173&amp;P173&amp;Q173&amp;R173&amp;S173&amp;T173&amp;U173&amp;V173&amp;W173&amp;X173&amp;Y173&amp;Z173&amp;AA173&amp;AB173&amp;AC173&amp;AD173&amp;AE173)</f>
        <v>0.6550.050.6550.150.6550.050.6550.150.5450.050.565-0.170.5650.10.565-0.0500000.6050.05000.050.1-0.050.1</v>
      </c>
      <c r="C173" s="118" t="n">
        <v>42064</v>
      </c>
      <c r="D173" s="41" t="n">
        <f aca="false">ALGO_TENN!E186</f>
        <v>0.655</v>
      </c>
      <c r="E173" s="119" t="n">
        <f aca="false">ALGO_TENN!F186</f>
        <v>0.05</v>
      </c>
      <c r="F173" s="119" t="n">
        <f aca="false">ALGO_TENN!H186</f>
        <v>0.655</v>
      </c>
      <c r="G173" s="119" t="n">
        <f aca="false">ALGO_TENN!I186</f>
        <v>0.15</v>
      </c>
      <c r="H173" s="119" t="n">
        <f aca="false">ALGO_TENN!K186</f>
        <v>0.655</v>
      </c>
      <c r="I173" s="119" t="n">
        <f aca="false">ALGO_TENN!L186</f>
        <v>0.05</v>
      </c>
      <c r="J173" s="119" t="n">
        <f aca="false">ALGO_TENN!N186</f>
        <v>0.655</v>
      </c>
      <c r="K173" s="119" t="n">
        <f aca="false">ALGO_TENN!O186</f>
        <v>0.15</v>
      </c>
      <c r="L173" s="119" t="n">
        <f aca="false">TETCO_TRANSCO!E186</f>
        <v>0.545</v>
      </c>
      <c r="M173" s="119" t="n">
        <f aca="false">TETCO_TRANSCO!F186</f>
        <v>0.05</v>
      </c>
      <c r="N173" s="119" t="n">
        <f aca="false">TETCO_TRANSCO!H186</f>
        <v>0.565</v>
      </c>
      <c r="O173" s="119" t="n">
        <f aca="false">TETCO_TRANSCO!I186</f>
        <v>-0.17</v>
      </c>
      <c r="P173" s="119" t="n">
        <f aca="false">TETCO_TRANSCO!K186</f>
        <v>0.565</v>
      </c>
      <c r="Q173" s="119" t="n">
        <f aca="false">TETCO_TRANSCO!L186</f>
        <v>0.1</v>
      </c>
      <c r="R173" s="119" t="n">
        <f aca="false">TETCO_TRANSCO!N186</f>
        <v>0.565</v>
      </c>
      <c r="S173" s="119" t="n">
        <f aca="false">TETCO_TRANSCO!O186</f>
        <v>-0.05</v>
      </c>
      <c r="T173" s="119" t="n">
        <f aca="false">IROQ!E186</f>
        <v>0</v>
      </c>
      <c r="U173" s="119" t="n">
        <f aca="false">IROQ!F186</f>
        <v>0</v>
      </c>
      <c r="V173" s="119" t="n">
        <f aca="false">IROQ!H186</f>
        <v>0</v>
      </c>
      <c r="W173" s="119" t="n">
        <f aca="false">IROQ!I186</f>
        <v>0</v>
      </c>
      <c r="X173" s="119" t="n">
        <f aca="false">IROQ!L186</f>
        <v>0.605</v>
      </c>
      <c r="Y173" s="119" t="n">
        <f aca="false">IROQ!M186</f>
        <v>0.05</v>
      </c>
      <c r="Z173" s="119" t="n">
        <f aca="false">IROQ!O186</f>
        <v>0</v>
      </c>
      <c r="AA173" s="119" t="n">
        <f aca="false">IROQ!P186</f>
        <v>0</v>
      </c>
      <c r="AB173" s="120" t="n">
        <f aca="false">M173</f>
        <v>0.05</v>
      </c>
      <c r="AC173" s="120" t="n">
        <f aca="false">Q173</f>
        <v>0.1</v>
      </c>
      <c r="AD173" s="121" t="n">
        <f aca="false">S173</f>
        <v>-0.05</v>
      </c>
      <c r="AE173" s="121" t="n">
        <f aca="false">Q173</f>
        <v>0.1</v>
      </c>
    </row>
    <row r="174" customFormat="false" ht="12.75" hidden="false" customHeight="false" outlineLevel="0" collapsed="false">
      <c r="A174" s="0" t="n">
        <v>0.34040596912539</v>
      </c>
      <c r="B174" s="0" t="str">
        <f aca="false">(D174&amp;E174&amp;F174&amp;G174&amp;H174&amp;I174&amp;J174&amp;K174&amp;L174&amp;M174&amp;N174&amp;O174&amp;P174&amp;Q174&amp;R174&amp;S174&amp;T174&amp;U174&amp;V174&amp;W174&amp;X174&amp;Y174&amp;Z174&amp;AA174&amp;AB174&amp;AC174&amp;AD174&amp;AE174)</f>
        <v>0.4350.020.4350.050.4350.020.4350.050.3100.35-0.0850.350.020.35-0.04500000.4350.020000.02-0.0450.02</v>
      </c>
      <c r="C174" s="118" t="n">
        <v>42095</v>
      </c>
      <c r="D174" s="48" t="n">
        <f aca="false">ALGO_TENN!E187</f>
        <v>0.435</v>
      </c>
      <c r="E174" s="119" t="n">
        <f aca="false">ALGO_TENN!F187</f>
        <v>0.02</v>
      </c>
      <c r="F174" s="119" t="n">
        <f aca="false">ALGO_TENN!H187</f>
        <v>0.435</v>
      </c>
      <c r="G174" s="119" t="n">
        <f aca="false">ALGO_TENN!I187</f>
        <v>0.05</v>
      </c>
      <c r="H174" s="119" t="n">
        <f aca="false">ALGO_TENN!K187</f>
        <v>0.435</v>
      </c>
      <c r="I174" s="119" t="n">
        <f aca="false">ALGO_TENN!L187</f>
        <v>0.02</v>
      </c>
      <c r="J174" s="119" t="n">
        <f aca="false">ALGO_TENN!N187</f>
        <v>0.435</v>
      </c>
      <c r="K174" s="119" t="n">
        <f aca="false">ALGO_TENN!O187</f>
        <v>0.05</v>
      </c>
      <c r="L174" s="119" t="n">
        <f aca="false">TETCO_TRANSCO!E187</f>
        <v>0.31</v>
      </c>
      <c r="M174" s="119" t="n">
        <f aca="false">TETCO_TRANSCO!F187</f>
        <v>0</v>
      </c>
      <c r="N174" s="119" t="n">
        <f aca="false">TETCO_TRANSCO!H187</f>
        <v>0.35</v>
      </c>
      <c r="O174" s="119" t="n">
        <f aca="false">TETCO_TRANSCO!I187</f>
        <v>-0.085</v>
      </c>
      <c r="P174" s="119" t="n">
        <f aca="false">TETCO_TRANSCO!K187</f>
        <v>0.35</v>
      </c>
      <c r="Q174" s="119" t="n">
        <f aca="false">TETCO_TRANSCO!L187</f>
        <v>0.02</v>
      </c>
      <c r="R174" s="119" t="n">
        <f aca="false">TETCO_TRANSCO!N187</f>
        <v>0.35</v>
      </c>
      <c r="S174" s="119" t="n">
        <f aca="false">TETCO_TRANSCO!O187</f>
        <v>-0.045</v>
      </c>
      <c r="T174" s="119" t="n">
        <f aca="false">IROQ!E187</f>
        <v>0</v>
      </c>
      <c r="U174" s="119" t="n">
        <f aca="false">IROQ!F187</f>
        <v>0</v>
      </c>
      <c r="V174" s="119" t="n">
        <f aca="false">IROQ!H187</f>
        <v>0</v>
      </c>
      <c r="W174" s="119" t="n">
        <f aca="false">IROQ!I187</f>
        <v>0</v>
      </c>
      <c r="X174" s="119" t="n">
        <f aca="false">IROQ!L187</f>
        <v>0.435</v>
      </c>
      <c r="Y174" s="119" t="n">
        <f aca="false">IROQ!M187</f>
        <v>0.02</v>
      </c>
      <c r="Z174" s="119" t="n">
        <f aca="false">IROQ!O187</f>
        <v>0</v>
      </c>
      <c r="AA174" s="119" t="n">
        <f aca="false">IROQ!P187</f>
        <v>0</v>
      </c>
      <c r="AB174" s="120" t="n">
        <f aca="false">M174</f>
        <v>0</v>
      </c>
      <c r="AC174" s="120" t="n">
        <f aca="false">Q174</f>
        <v>0.02</v>
      </c>
      <c r="AD174" s="121" t="n">
        <f aca="false">S174</f>
        <v>-0.045</v>
      </c>
      <c r="AE174" s="121" t="n">
        <f aca="false">Q174</f>
        <v>0.02</v>
      </c>
    </row>
    <row r="175" customFormat="false" ht="12.75" hidden="false" customHeight="false" outlineLevel="0" collapsed="false">
      <c r="A175" s="0" t="n">
        <v>0.338363662030317</v>
      </c>
      <c r="B175" s="0" t="str">
        <f aca="false">(D175&amp;E175&amp;F175&amp;G175&amp;H175&amp;I175&amp;J175&amp;K175&amp;L175&amp;M175&amp;N175&amp;O175&amp;P175&amp;Q175&amp;R175&amp;S175&amp;T175&amp;U175&amp;V175&amp;W175&amp;X175&amp;Y175&amp;Z175&amp;AA175&amp;AB175&amp;AC175&amp;AD175&amp;AE175)</f>
        <v>0.3850.020.3850.050.3850.020.3850.050.2900.3-0.0650.30.020.3-0.03500000.3850.020000.02-0.0350.02</v>
      </c>
      <c r="C175" s="118" t="n">
        <v>42125</v>
      </c>
      <c r="D175" s="41" t="n">
        <f aca="false">ALGO_TENN!E188</f>
        <v>0.385</v>
      </c>
      <c r="E175" s="119" t="n">
        <f aca="false">ALGO_TENN!F188</f>
        <v>0.02</v>
      </c>
      <c r="F175" s="119" t="n">
        <f aca="false">ALGO_TENN!H188</f>
        <v>0.385</v>
      </c>
      <c r="G175" s="119" t="n">
        <f aca="false">ALGO_TENN!I188</f>
        <v>0.05</v>
      </c>
      <c r="H175" s="119" t="n">
        <f aca="false">ALGO_TENN!K188</f>
        <v>0.385</v>
      </c>
      <c r="I175" s="119" t="n">
        <f aca="false">ALGO_TENN!L188</f>
        <v>0.02</v>
      </c>
      <c r="J175" s="119" t="n">
        <f aca="false">ALGO_TENN!N188</f>
        <v>0.385</v>
      </c>
      <c r="K175" s="119" t="n">
        <f aca="false">ALGO_TENN!O188</f>
        <v>0.05</v>
      </c>
      <c r="L175" s="119" t="n">
        <f aca="false">TETCO_TRANSCO!E188</f>
        <v>0.29</v>
      </c>
      <c r="M175" s="119" t="n">
        <f aca="false">TETCO_TRANSCO!F188</f>
        <v>0</v>
      </c>
      <c r="N175" s="119" t="n">
        <f aca="false">TETCO_TRANSCO!H188</f>
        <v>0.3</v>
      </c>
      <c r="O175" s="119" t="n">
        <f aca="false">TETCO_TRANSCO!I188</f>
        <v>-0.065</v>
      </c>
      <c r="P175" s="119" t="n">
        <f aca="false">TETCO_TRANSCO!K188</f>
        <v>0.3</v>
      </c>
      <c r="Q175" s="119" t="n">
        <f aca="false">TETCO_TRANSCO!L188</f>
        <v>0.02</v>
      </c>
      <c r="R175" s="119" t="n">
        <f aca="false">TETCO_TRANSCO!N188</f>
        <v>0.3</v>
      </c>
      <c r="S175" s="119" t="n">
        <f aca="false">TETCO_TRANSCO!O188</f>
        <v>-0.035</v>
      </c>
      <c r="T175" s="119" t="n">
        <f aca="false">IROQ!E188</f>
        <v>0</v>
      </c>
      <c r="U175" s="119" t="n">
        <f aca="false">IROQ!F188</f>
        <v>0</v>
      </c>
      <c r="V175" s="119" t="n">
        <f aca="false">IROQ!H188</f>
        <v>0</v>
      </c>
      <c r="W175" s="119" t="n">
        <f aca="false">IROQ!I188</f>
        <v>0</v>
      </c>
      <c r="X175" s="119" t="n">
        <f aca="false">IROQ!L188</f>
        <v>0.385</v>
      </c>
      <c r="Y175" s="119" t="n">
        <f aca="false">IROQ!M188</f>
        <v>0.02</v>
      </c>
      <c r="Z175" s="119" t="n">
        <f aca="false">IROQ!O188</f>
        <v>0</v>
      </c>
      <c r="AA175" s="119" t="n">
        <f aca="false">IROQ!P188</f>
        <v>0</v>
      </c>
      <c r="AB175" s="120" t="n">
        <f aca="false">M175</f>
        <v>0</v>
      </c>
      <c r="AC175" s="120" t="n">
        <f aca="false">Q175</f>
        <v>0.02</v>
      </c>
      <c r="AD175" s="121" t="n">
        <f aca="false">S175</f>
        <v>-0.035</v>
      </c>
      <c r="AE175" s="121" t="n">
        <f aca="false">Q175</f>
        <v>0.02</v>
      </c>
    </row>
    <row r="176" customFormat="false" ht="12.75" hidden="false" customHeight="false" outlineLevel="0" collapsed="false">
      <c r="A176" s="0" t="n">
        <v>0.336265960499468</v>
      </c>
      <c r="B176" s="0" t="str">
        <f aca="false">(D176&amp;E176&amp;F176&amp;G176&amp;H176&amp;I176&amp;J176&amp;K176&amp;L176&amp;M176&amp;N176&amp;O176&amp;P176&amp;Q176&amp;R176&amp;S176&amp;T176&amp;U176&amp;V176&amp;W176&amp;X176&amp;Y176&amp;Z176&amp;AA176&amp;AB176&amp;AC176&amp;AD176&amp;AE176)</f>
        <v>0.3850.020.3850.060.3850.020.3850.060.3-0.00250.34-0.0550.340.020.34-0.03500000.3850.0200-0.00250.02-0.0350.02</v>
      </c>
      <c r="C176" s="118" t="n">
        <v>42156</v>
      </c>
      <c r="D176" s="41" t="n">
        <f aca="false">ALGO_TENN!E189</f>
        <v>0.385</v>
      </c>
      <c r="E176" s="119" t="n">
        <f aca="false">ALGO_TENN!F189</f>
        <v>0.02</v>
      </c>
      <c r="F176" s="119" t="n">
        <f aca="false">ALGO_TENN!H189</f>
        <v>0.385</v>
      </c>
      <c r="G176" s="119" t="n">
        <f aca="false">ALGO_TENN!I189</f>
        <v>0.06</v>
      </c>
      <c r="H176" s="119" t="n">
        <f aca="false">ALGO_TENN!K189</f>
        <v>0.385</v>
      </c>
      <c r="I176" s="119" t="n">
        <f aca="false">ALGO_TENN!L189</f>
        <v>0.02</v>
      </c>
      <c r="J176" s="119" t="n">
        <f aca="false">ALGO_TENN!N189</f>
        <v>0.385</v>
      </c>
      <c r="K176" s="119" t="n">
        <f aca="false">ALGO_TENN!O189</f>
        <v>0.06</v>
      </c>
      <c r="L176" s="119" t="n">
        <f aca="false">TETCO_TRANSCO!E189</f>
        <v>0.3</v>
      </c>
      <c r="M176" s="119" t="n">
        <f aca="false">TETCO_TRANSCO!F189</f>
        <v>-0.0025</v>
      </c>
      <c r="N176" s="119" t="n">
        <f aca="false">TETCO_TRANSCO!H189</f>
        <v>0.34</v>
      </c>
      <c r="O176" s="119" t="n">
        <f aca="false">TETCO_TRANSCO!I189</f>
        <v>-0.055</v>
      </c>
      <c r="P176" s="119" t="n">
        <f aca="false">TETCO_TRANSCO!K189</f>
        <v>0.34</v>
      </c>
      <c r="Q176" s="119" t="n">
        <f aca="false">TETCO_TRANSCO!L189</f>
        <v>0.02</v>
      </c>
      <c r="R176" s="119" t="n">
        <f aca="false">TETCO_TRANSCO!N189</f>
        <v>0.34</v>
      </c>
      <c r="S176" s="119" t="n">
        <f aca="false">TETCO_TRANSCO!O189</f>
        <v>-0.035</v>
      </c>
      <c r="T176" s="119" t="n">
        <f aca="false">IROQ!E189</f>
        <v>0</v>
      </c>
      <c r="U176" s="119" t="n">
        <f aca="false">IROQ!F189</f>
        <v>0</v>
      </c>
      <c r="V176" s="119" t="n">
        <f aca="false">IROQ!H189</f>
        <v>0</v>
      </c>
      <c r="W176" s="119" t="n">
        <f aca="false">IROQ!I189</f>
        <v>0</v>
      </c>
      <c r="X176" s="119" t="n">
        <f aca="false">IROQ!L189</f>
        <v>0.385</v>
      </c>
      <c r="Y176" s="119" t="n">
        <f aca="false">IROQ!M189</f>
        <v>0.02</v>
      </c>
      <c r="Z176" s="119" t="n">
        <f aca="false">IROQ!O189</f>
        <v>0</v>
      </c>
      <c r="AA176" s="119" t="n">
        <f aca="false">IROQ!P189</f>
        <v>0</v>
      </c>
      <c r="AB176" s="120" t="n">
        <f aca="false">M176</f>
        <v>-0.0025</v>
      </c>
      <c r="AC176" s="120" t="n">
        <f aca="false">Q176</f>
        <v>0.02</v>
      </c>
      <c r="AD176" s="121" t="n">
        <f aca="false">S176</f>
        <v>-0.035</v>
      </c>
      <c r="AE176" s="121" t="n">
        <f aca="false">Q176</f>
        <v>0.02</v>
      </c>
    </row>
    <row r="177" customFormat="false" ht="12.75" hidden="false" customHeight="false" outlineLevel="0" collapsed="false">
      <c r="A177" s="0" t="n">
        <v>0.334248127886583</v>
      </c>
      <c r="B177" s="0" t="str">
        <f aca="false">(D177&amp;E177&amp;F177&amp;G177&amp;H177&amp;I177&amp;J177&amp;K177&amp;L177&amp;M177&amp;N177&amp;O177&amp;P177&amp;Q177&amp;R177&amp;S177&amp;T177&amp;U177&amp;V177&amp;W177&amp;X177&amp;Y177&amp;Z177&amp;AA177&amp;AB177&amp;AC177&amp;AD177&amp;AE177)</f>
        <v>0.39750.020.39750.070.39750.020.39750.070.315-0.00250.38-0.020.380.020.38-0.0200000.39750.0200-0.00250.02-0.020.02</v>
      </c>
      <c r="C177" s="118" t="n">
        <v>42186</v>
      </c>
      <c r="D177" s="41" t="n">
        <f aca="false">ALGO_TENN!E190</f>
        <v>0.3975</v>
      </c>
      <c r="E177" s="119" t="n">
        <f aca="false">ALGO_TENN!F190</f>
        <v>0.02</v>
      </c>
      <c r="F177" s="119" t="n">
        <f aca="false">ALGO_TENN!H190</f>
        <v>0.3975</v>
      </c>
      <c r="G177" s="119" t="n">
        <f aca="false">ALGO_TENN!I190</f>
        <v>0.07</v>
      </c>
      <c r="H177" s="119" t="n">
        <f aca="false">ALGO_TENN!K190</f>
        <v>0.3975</v>
      </c>
      <c r="I177" s="119" t="n">
        <f aca="false">ALGO_TENN!L190</f>
        <v>0.02</v>
      </c>
      <c r="J177" s="119" t="n">
        <f aca="false">ALGO_TENN!N190</f>
        <v>0.3975</v>
      </c>
      <c r="K177" s="119" t="n">
        <f aca="false">ALGO_TENN!O190</f>
        <v>0.07</v>
      </c>
      <c r="L177" s="119" t="n">
        <f aca="false">TETCO_TRANSCO!E190</f>
        <v>0.315</v>
      </c>
      <c r="M177" s="119" t="n">
        <f aca="false">TETCO_TRANSCO!F190</f>
        <v>-0.0025</v>
      </c>
      <c r="N177" s="119" t="n">
        <f aca="false">TETCO_TRANSCO!H190</f>
        <v>0.38</v>
      </c>
      <c r="O177" s="119" t="n">
        <f aca="false">TETCO_TRANSCO!I190</f>
        <v>-0.02</v>
      </c>
      <c r="P177" s="119" t="n">
        <f aca="false">TETCO_TRANSCO!K190</f>
        <v>0.38</v>
      </c>
      <c r="Q177" s="119" t="n">
        <f aca="false">TETCO_TRANSCO!L190</f>
        <v>0.02</v>
      </c>
      <c r="R177" s="119" t="n">
        <f aca="false">TETCO_TRANSCO!N190</f>
        <v>0.38</v>
      </c>
      <c r="S177" s="119" t="n">
        <f aca="false">TETCO_TRANSCO!O190</f>
        <v>-0.02</v>
      </c>
      <c r="T177" s="119" t="n">
        <f aca="false">IROQ!E190</f>
        <v>0</v>
      </c>
      <c r="U177" s="119" t="n">
        <f aca="false">IROQ!F190</f>
        <v>0</v>
      </c>
      <c r="V177" s="119" t="n">
        <f aca="false">IROQ!H190</f>
        <v>0</v>
      </c>
      <c r="W177" s="119" t="n">
        <f aca="false">IROQ!I190</f>
        <v>0</v>
      </c>
      <c r="X177" s="119" t="n">
        <f aca="false">IROQ!L190</f>
        <v>0.3975</v>
      </c>
      <c r="Y177" s="119" t="n">
        <f aca="false">IROQ!M190</f>
        <v>0.02</v>
      </c>
      <c r="Z177" s="119" t="n">
        <f aca="false">IROQ!O190</f>
        <v>0</v>
      </c>
      <c r="AA177" s="119" t="n">
        <f aca="false">IROQ!P190</f>
        <v>0</v>
      </c>
      <c r="AB177" s="120" t="n">
        <f aca="false">M177</f>
        <v>-0.0025</v>
      </c>
      <c r="AC177" s="120" t="n">
        <f aca="false">Q177</f>
        <v>0.02</v>
      </c>
      <c r="AD177" s="121" t="n">
        <f aca="false">S177</f>
        <v>-0.02</v>
      </c>
      <c r="AE177" s="121" t="n">
        <f aca="false">Q177</f>
        <v>0.02</v>
      </c>
    </row>
    <row r="178" customFormat="false" ht="12.75" hidden="false" customHeight="false" outlineLevel="0" collapsed="false">
      <c r="A178" s="0" t="n">
        <v>0.332175567000041</v>
      </c>
      <c r="B178" s="0" t="str">
        <f aca="false">(D178&amp;E178&amp;F178&amp;G178&amp;H178&amp;I178&amp;J178&amp;K178&amp;L178&amp;M178&amp;N178&amp;O178&amp;P178&amp;Q178&amp;R178&amp;S178&amp;T178&amp;U178&amp;V178&amp;W178&amp;X178&amp;Y178&amp;Z178&amp;AA178&amp;AB178&amp;AC178&amp;AD178&amp;AE178)</f>
        <v>0.40.020.40.070.40.020.40.070.315-0.0050.38-0.020.380.0150.38-0.0200000.40.0200-0.0050.015-0.020.015</v>
      </c>
      <c r="C178" s="118" t="n">
        <v>42217</v>
      </c>
      <c r="D178" s="41" t="n">
        <f aca="false">ALGO_TENN!E191</f>
        <v>0.4</v>
      </c>
      <c r="E178" s="119" t="n">
        <f aca="false">ALGO_TENN!F191</f>
        <v>0.02</v>
      </c>
      <c r="F178" s="119" t="n">
        <f aca="false">ALGO_TENN!H191</f>
        <v>0.4</v>
      </c>
      <c r="G178" s="119" t="n">
        <f aca="false">ALGO_TENN!I191</f>
        <v>0.07</v>
      </c>
      <c r="H178" s="119" t="n">
        <f aca="false">ALGO_TENN!K191</f>
        <v>0.4</v>
      </c>
      <c r="I178" s="119" t="n">
        <f aca="false">ALGO_TENN!L191</f>
        <v>0.02</v>
      </c>
      <c r="J178" s="119" t="n">
        <f aca="false">ALGO_TENN!N191</f>
        <v>0.4</v>
      </c>
      <c r="K178" s="119" t="n">
        <f aca="false">ALGO_TENN!O191</f>
        <v>0.07</v>
      </c>
      <c r="L178" s="119" t="n">
        <f aca="false">TETCO_TRANSCO!E191</f>
        <v>0.315</v>
      </c>
      <c r="M178" s="119" t="n">
        <f aca="false">TETCO_TRANSCO!F191</f>
        <v>-0.005</v>
      </c>
      <c r="N178" s="119" t="n">
        <f aca="false">TETCO_TRANSCO!H191</f>
        <v>0.38</v>
      </c>
      <c r="O178" s="119" t="n">
        <f aca="false">TETCO_TRANSCO!I191</f>
        <v>-0.02</v>
      </c>
      <c r="P178" s="119" t="n">
        <f aca="false">TETCO_TRANSCO!K191</f>
        <v>0.38</v>
      </c>
      <c r="Q178" s="119" t="n">
        <f aca="false">TETCO_TRANSCO!L191</f>
        <v>0.015</v>
      </c>
      <c r="R178" s="119" t="n">
        <f aca="false">TETCO_TRANSCO!N191</f>
        <v>0.38</v>
      </c>
      <c r="S178" s="119" t="n">
        <f aca="false">TETCO_TRANSCO!O191</f>
        <v>-0.02</v>
      </c>
      <c r="T178" s="119" t="n">
        <f aca="false">IROQ!E191</f>
        <v>0</v>
      </c>
      <c r="U178" s="119" t="n">
        <f aca="false">IROQ!F191</f>
        <v>0</v>
      </c>
      <c r="V178" s="119" t="n">
        <f aca="false">IROQ!H191</f>
        <v>0</v>
      </c>
      <c r="W178" s="119" t="n">
        <f aca="false">IROQ!I191</f>
        <v>0</v>
      </c>
      <c r="X178" s="119" t="n">
        <f aca="false">IROQ!L191</f>
        <v>0.4</v>
      </c>
      <c r="Y178" s="119" t="n">
        <f aca="false">IROQ!M191</f>
        <v>0.02</v>
      </c>
      <c r="Z178" s="119" t="n">
        <f aca="false">IROQ!O191</f>
        <v>0</v>
      </c>
      <c r="AA178" s="119" t="n">
        <f aca="false">IROQ!P191</f>
        <v>0</v>
      </c>
      <c r="AB178" s="120" t="n">
        <f aca="false">M178</f>
        <v>-0.005</v>
      </c>
      <c r="AC178" s="120" t="n">
        <f aca="false">Q178</f>
        <v>0.015</v>
      </c>
      <c r="AD178" s="121" t="n">
        <f aca="false">S178</f>
        <v>-0.02</v>
      </c>
      <c r="AE178" s="121" t="n">
        <f aca="false">Q178</f>
        <v>0.015</v>
      </c>
    </row>
    <row r="179" customFormat="false" ht="12.75" hidden="false" customHeight="false" outlineLevel="0" collapsed="false">
      <c r="A179" s="0" t="n">
        <v>0.330115668583249</v>
      </c>
      <c r="B179" s="0" t="str">
        <f aca="false">(D179&amp;E179&amp;F179&amp;G179&amp;H179&amp;I179&amp;J179&amp;K179&amp;L179&amp;M179&amp;N179&amp;O179&amp;P179&amp;Q179&amp;R179&amp;S179&amp;T179&amp;U179&amp;V179&amp;W179&amp;X179&amp;Y179&amp;Z179&amp;AA179&amp;AB179&amp;AC179&amp;AD179&amp;AE179)</f>
        <v>0.39750.020.39750.050.39750.020.39750.050.29-0.0050.33-0.040.330.0150.33-0.0200000.39750.0200-0.0050.015-0.020.015</v>
      </c>
      <c r="C179" s="118" t="n">
        <v>42248</v>
      </c>
      <c r="D179" s="41" t="n">
        <f aca="false">ALGO_TENN!E192</f>
        <v>0.3975</v>
      </c>
      <c r="E179" s="119" t="n">
        <f aca="false">ALGO_TENN!F192</f>
        <v>0.02</v>
      </c>
      <c r="F179" s="119" t="n">
        <f aca="false">ALGO_TENN!H192</f>
        <v>0.3975</v>
      </c>
      <c r="G179" s="119" t="n">
        <f aca="false">ALGO_TENN!I192</f>
        <v>0.05</v>
      </c>
      <c r="H179" s="119" t="n">
        <f aca="false">ALGO_TENN!K192</f>
        <v>0.3975</v>
      </c>
      <c r="I179" s="119" t="n">
        <f aca="false">ALGO_TENN!L192</f>
        <v>0.02</v>
      </c>
      <c r="J179" s="119" t="n">
        <f aca="false">ALGO_TENN!N192</f>
        <v>0.3975</v>
      </c>
      <c r="K179" s="119" t="n">
        <f aca="false">ALGO_TENN!O192</f>
        <v>0.05</v>
      </c>
      <c r="L179" s="119" t="n">
        <f aca="false">TETCO_TRANSCO!E192</f>
        <v>0.29</v>
      </c>
      <c r="M179" s="119" t="n">
        <f aca="false">TETCO_TRANSCO!F192</f>
        <v>-0.005</v>
      </c>
      <c r="N179" s="119" t="n">
        <f aca="false">TETCO_TRANSCO!H192</f>
        <v>0.33</v>
      </c>
      <c r="O179" s="119" t="n">
        <f aca="false">TETCO_TRANSCO!I192</f>
        <v>-0.04</v>
      </c>
      <c r="P179" s="119" t="n">
        <f aca="false">TETCO_TRANSCO!K192</f>
        <v>0.33</v>
      </c>
      <c r="Q179" s="119" t="n">
        <f aca="false">TETCO_TRANSCO!L192</f>
        <v>0.015</v>
      </c>
      <c r="R179" s="119" t="n">
        <f aca="false">TETCO_TRANSCO!N192</f>
        <v>0.33</v>
      </c>
      <c r="S179" s="119" t="n">
        <f aca="false">TETCO_TRANSCO!O192</f>
        <v>-0.02</v>
      </c>
      <c r="T179" s="119" t="n">
        <f aca="false">IROQ!E192</f>
        <v>0</v>
      </c>
      <c r="U179" s="119" t="n">
        <f aca="false">IROQ!F192</f>
        <v>0</v>
      </c>
      <c r="V179" s="119" t="n">
        <f aca="false">IROQ!H192</f>
        <v>0</v>
      </c>
      <c r="W179" s="119" t="n">
        <f aca="false">IROQ!I192</f>
        <v>0</v>
      </c>
      <c r="X179" s="119" t="n">
        <f aca="false">IROQ!L192</f>
        <v>0.3975</v>
      </c>
      <c r="Y179" s="119" t="n">
        <f aca="false">IROQ!M192</f>
        <v>0.02</v>
      </c>
      <c r="Z179" s="119" t="n">
        <f aca="false">IROQ!O192</f>
        <v>0</v>
      </c>
      <c r="AA179" s="119" t="n">
        <f aca="false">IROQ!P192</f>
        <v>0</v>
      </c>
      <c r="AB179" s="120" t="n">
        <f aca="false">M179</f>
        <v>-0.005</v>
      </c>
      <c r="AC179" s="120" t="n">
        <f aca="false">Q179</f>
        <v>0.015</v>
      </c>
      <c r="AD179" s="121" t="n">
        <f aca="false">S179</f>
        <v>-0.02</v>
      </c>
      <c r="AE179" s="121" t="n">
        <f aca="false">Q179</f>
        <v>0.015</v>
      </c>
    </row>
    <row r="180" customFormat="false" ht="12.75" hidden="false" customHeight="false" outlineLevel="0" collapsed="false">
      <c r="A180" s="0" t="n">
        <v>0.32813420310917</v>
      </c>
      <c r="B180" s="0" t="str">
        <f aca="false">(D180&amp;E180&amp;F180&amp;G180&amp;H180&amp;I180&amp;J180&amp;K180&amp;L180&amp;M180&amp;N180&amp;O180&amp;P180&amp;Q180&amp;R180&amp;S180&amp;T180&amp;U180&amp;V180&amp;W180&amp;X180&amp;Y180&amp;Z180&amp;AA180&amp;AB180&amp;AC180&amp;AD180&amp;AE180)</f>
        <v>0.40.020.40.050.40.020.40.050.35-0.0050.37-0.0850.370.010.37-0.05500000.40.0200-0.0050.01-0.0550.01</v>
      </c>
      <c r="C180" s="118" t="n">
        <v>42278</v>
      </c>
      <c r="D180" s="41" t="n">
        <f aca="false">ALGO_TENN!E193</f>
        <v>0.4</v>
      </c>
      <c r="E180" s="119" t="n">
        <f aca="false">ALGO_TENN!F193</f>
        <v>0.02</v>
      </c>
      <c r="F180" s="119" t="n">
        <f aca="false">ALGO_TENN!H193</f>
        <v>0.4</v>
      </c>
      <c r="G180" s="119" t="n">
        <f aca="false">ALGO_TENN!I193</f>
        <v>0.05</v>
      </c>
      <c r="H180" s="119" t="n">
        <f aca="false">ALGO_TENN!K193</f>
        <v>0.4</v>
      </c>
      <c r="I180" s="119" t="n">
        <f aca="false">ALGO_TENN!L193</f>
        <v>0.02</v>
      </c>
      <c r="J180" s="119" t="n">
        <f aca="false">ALGO_TENN!N193</f>
        <v>0.4</v>
      </c>
      <c r="K180" s="119" t="n">
        <f aca="false">ALGO_TENN!O193</f>
        <v>0.05</v>
      </c>
      <c r="L180" s="119" t="n">
        <f aca="false">TETCO_TRANSCO!E193</f>
        <v>0.35</v>
      </c>
      <c r="M180" s="119" t="n">
        <f aca="false">TETCO_TRANSCO!F193</f>
        <v>-0.005</v>
      </c>
      <c r="N180" s="119" t="n">
        <f aca="false">TETCO_TRANSCO!H193</f>
        <v>0.37</v>
      </c>
      <c r="O180" s="119" t="n">
        <f aca="false">TETCO_TRANSCO!I193</f>
        <v>-0.085</v>
      </c>
      <c r="P180" s="119" t="n">
        <f aca="false">TETCO_TRANSCO!K193</f>
        <v>0.37</v>
      </c>
      <c r="Q180" s="119" t="n">
        <f aca="false">TETCO_TRANSCO!L193</f>
        <v>0.01</v>
      </c>
      <c r="R180" s="119" t="n">
        <f aca="false">TETCO_TRANSCO!N193</f>
        <v>0.37</v>
      </c>
      <c r="S180" s="119" t="n">
        <f aca="false">TETCO_TRANSCO!O193</f>
        <v>-0.055</v>
      </c>
      <c r="T180" s="119" t="n">
        <f aca="false">IROQ!E193</f>
        <v>0</v>
      </c>
      <c r="U180" s="119" t="n">
        <f aca="false">IROQ!F193</f>
        <v>0</v>
      </c>
      <c r="V180" s="119" t="n">
        <f aca="false">IROQ!H193</f>
        <v>0</v>
      </c>
      <c r="W180" s="119" t="n">
        <f aca="false">IROQ!I193</f>
        <v>0</v>
      </c>
      <c r="X180" s="119" t="n">
        <f aca="false">IROQ!L193</f>
        <v>0.4</v>
      </c>
      <c r="Y180" s="119" t="n">
        <f aca="false">IROQ!M193</f>
        <v>0.02</v>
      </c>
      <c r="Z180" s="119" t="n">
        <f aca="false">IROQ!O193</f>
        <v>0</v>
      </c>
      <c r="AA180" s="119" t="n">
        <f aca="false">IROQ!P193</f>
        <v>0</v>
      </c>
      <c r="AB180" s="120" t="n">
        <f aca="false">M180</f>
        <v>-0.005</v>
      </c>
      <c r="AC180" s="120" t="n">
        <f aca="false">Q180</f>
        <v>0.01</v>
      </c>
      <c r="AD180" s="121" t="n">
        <f aca="false">S180</f>
        <v>-0.055</v>
      </c>
      <c r="AE180" s="121" t="n">
        <f aca="false">Q180</f>
        <v>0.01</v>
      </c>
    </row>
    <row r="181" customFormat="false" ht="12.75" hidden="false" customHeight="false" outlineLevel="0" collapsed="false">
      <c r="A181" s="0" t="n">
        <v>0.326098999172018</v>
      </c>
      <c r="B181" s="0" t="str">
        <f aca="false">(D181&amp;E181&amp;F181&amp;G181&amp;H181&amp;I181&amp;J181&amp;K181&amp;L181&amp;M181&amp;N181&amp;O181&amp;P181&amp;Q181&amp;R181&amp;S181&amp;T181&amp;U181&amp;V181&amp;W181&amp;X181&amp;Y181&amp;Z181&amp;AA181&amp;AB181&amp;AC181&amp;AD181&amp;AE181)</f>
        <v>0.5550.050.5550.140.5550.050.5550.140.4450.050.495-0.170.4950.060.495-0.0500000.5050.1000.050.06-0.050.06</v>
      </c>
      <c r="C181" s="118" t="n">
        <v>42309</v>
      </c>
      <c r="D181" s="48" t="n">
        <f aca="false">ALGO_TENN!E194</f>
        <v>0.555</v>
      </c>
      <c r="E181" s="119" t="n">
        <f aca="false">ALGO_TENN!F194</f>
        <v>0.05</v>
      </c>
      <c r="F181" s="119" t="n">
        <f aca="false">ALGO_TENN!H194</f>
        <v>0.555</v>
      </c>
      <c r="G181" s="119" t="n">
        <f aca="false">ALGO_TENN!I194</f>
        <v>0.14</v>
      </c>
      <c r="H181" s="119" t="n">
        <f aca="false">ALGO_TENN!K194</f>
        <v>0.555</v>
      </c>
      <c r="I181" s="119" t="n">
        <f aca="false">ALGO_TENN!L194</f>
        <v>0.05</v>
      </c>
      <c r="J181" s="119" t="n">
        <f aca="false">ALGO_TENN!N194</f>
        <v>0.555</v>
      </c>
      <c r="K181" s="119" t="n">
        <f aca="false">ALGO_TENN!O194</f>
        <v>0.14</v>
      </c>
      <c r="L181" s="119" t="n">
        <f aca="false">TETCO_TRANSCO!E194</f>
        <v>0.445</v>
      </c>
      <c r="M181" s="119" t="n">
        <f aca="false">TETCO_TRANSCO!F194</f>
        <v>0.05</v>
      </c>
      <c r="N181" s="119" t="n">
        <f aca="false">TETCO_TRANSCO!H194</f>
        <v>0.495</v>
      </c>
      <c r="O181" s="119" t="n">
        <f aca="false">TETCO_TRANSCO!I194</f>
        <v>-0.17</v>
      </c>
      <c r="P181" s="119" t="n">
        <f aca="false">TETCO_TRANSCO!K194</f>
        <v>0.495</v>
      </c>
      <c r="Q181" s="119" t="n">
        <f aca="false">TETCO_TRANSCO!L194</f>
        <v>0.06</v>
      </c>
      <c r="R181" s="119" t="n">
        <f aca="false">TETCO_TRANSCO!N194</f>
        <v>0.495</v>
      </c>
      <c r="S181" s="119" t="n">
        <f aca="false">TETCO_TRANSCO!O194</f>
        <v>-0.05</v>
      </c>
      <c r="T181" s="119" t="n">
        <f aca="false">IROQ!E194</f>
        <v>0</v>
      </c>
      <c r="U181" s="119" t="n">
        <f aca="false">IROQ!F194</f>
        <v>0</v>
      </c>
      <c r="V181" s="119" t="n">
        <f aca="false">IROQ!H194</f>
        <v>0</v>
      </c>
      <c r="W181" s="119" t="n">
        <f aca="false">IROQ!I194</f>
        <v>0</v>
      </c>
      <c r="X181" s="119" t="n">
        <f aca="false">IROQ!L194</f>
        <v>0.505</v>
      </c>
      <c r="Y181" s="119" t="n">
        <f aca="false">IROQ!M194</f>
        <v>0.1</v>
      </c>
      <c r="Z181" s="119" t="n">
        <f aca="false">IROQ!O194</f>
        <v>0</v>
      </c>
      <c r="AA181" s="119" t="n">
        <f aca="false">IROQ!P194</f>
        <v>0</v>
      </c>
      <c r="AB181" s="120" t="n">
        <f aca="false">M181</f>
        <v>0.05</v>
      </c>
      <c r="AC181" s="120" t="n">
        <f aca="false">Q181</f>
        <v>0.06</v>
      </c>
      <c r="AD181" s="121" t="n">
        <f aca="false">S181</f>
        <v>-0.05</v>
      </c>
      <c r="AE181" s="121" t="n">
        <f aca="false">Q181</f>
        <v>0.06</v>
      </c>
    </row>
    <row r="182" customFormat="false" ht="12.75" hidden="false" customHeight="false" outlineLevel="0" collapsed="false">
      <c r="A182" s="0" t="n">
        <v>0.324141290108043</v>
      </c>
      <c r="B182" s="0" t="str">
        <f aca="false">(D182&amp;E182&amp;F182&amp;G182&amp;H182&amp;I182&amp;J182&amp;K182&amp;L182&amp;M182&amp;N182&amp;O182&amp;P182&amp;Q182&amp;R182&amp;S182&amp;T182&amp;U182&amp;V182&amp;W182&amp;X182&amp;Y182&amp;Z182&amp;AA182&amp;AB182&amp;AC182&amp;AD182&amp;AE182)</f>
        <v>0.910.050.910.290.910.050.910.290.730.050.98-0.130.980.160.98-0.0500000.840.3000.050.16-0.050.16</v>
      </c>
      <c r="C182" s="118" t="n">
        <v>42339</v>
      </c>
      <c r="D182" s="41" t="n">
        <f aca="false">ALGO_TENN!E195</f>
        <v>0.91</v>
      </c>
      <c r="E182" s="119" t="n">
        <f aca="false">ALGO_TENN!F195</f>
        <v>0.05</v>
      </c>
      <c r="F182" s="119" t="n">
        <f aca="false">ALGO_TENN!H195</f>
        <v>0.91</v>
      </c>
      <c r="G182" s="119" t="n">
        <f aca="false">ALGO_TENN!I195</f>
        <v>0.29</v>
      </c>
      <c r="H182" s="119" t="n">
        <f aca="false">ALGO_TENN!K195</f>
        <v>0.91</v>
      </c>
      <c r="I182" s="119" t="n">
        <f aca="false">ALGO_TENN!L195</f>
        <v>0.05</v>
      </c>
      <c r="J182" s="119" t="n">
        <f aca="false">ALGO_TENN!N195</f>
        <v>0.91</v>
      </c>
      <c r="K182" s="119" t="n">
        <f aca="false">ALGO_TENN!O195</f>
        <v>0.29</v>
      </c>
      <c r="L182" s="119" t="n">
        <f aca="false">TETCO_TRANSCO!E195</f>
        <v>0.73</v>
      </c>
      <c r="M182" s="119" t="n">
        <f aca="false">TETCO_TRANSCO!F195</f>
        <v>0.05</v>
      </c>
      <c r="N182" s="119" t="n">
        <f aca="false">TETCO_TRANSCO!H195</f>
        <v>0.98</v>
      </c>
      <c r="O182" s="119" t="n">
        <f aca="false">TETCO_TRANSCO!I195</f>
        <v>-0.13</v>
      </c>
      <c r="P182" s="119" t="n">
        <f aca="false">TETCO_TRANSCO!K195</f>
        <v>0.98</v>
      </c>
      <c r="Q182" s="119" t="n">
        <f aca="false">TETCO_TRANSCO!L195</f>
        <v>0.16</v>
      </c>
      <c r="R182" s="119" t="n">
        <f aca="false">TETCO_TRANSCO!N195</f>
        <v>0.98</v>
      </c>
      <c r="S182" s="119" t="n">
        <f aca="false">TETCO_TRANSCO!O195</f>
        <v>-0.05</v>
      </c>
      <c r="T182" s="119" t="n">
        <f aca="false">IROQ!E195</f>
        <v>0</v>
      </c>
      <c r="U182" s="119" t="n">
        <f aca="false">IROQ!F195</f>
        <v>0</v>
      </c>
      <c r="V182" s="119" t="n">
        <f aca="false">IROQ!H195</f>
        <v>0</v>
      </c>
      <c r="W182" s="119" t="n">
        <f aca="false">IROQ!I195</f>
        <v>0</v>
      </c>
      <c r="X182" s="119" t="n">
        <f aca="false">IROQ!L195</f>
        <v>0.84</v>
      </c>
      <c r="Y182" s="119" t="n">
        <f aca="false">IROQ!M195</f>
        <v>0.3</v>
      </c>
      <c r="Z182" s="119" t="n">
        <f aca="false">IROQ!O195</f>
        <v>0</v>
      </c>
      <c r="AA182" s="119" t="n">
        <f aca="false">IROQ!P195</f>
        <v>0</v>
      </c>
      <c r="AB182" s="120" t="n">
        <f aca="false">M182</f>
        <v>0.05</v>
      </c>
      <c r="AC182" s="120" t="n">
        <f aca="false">Q182</f>
        <v>0.16</v>
      </c>
      <c r="AD182" s="121" t="n">
        <f aca="false">S182</f>
        <v>-0.05</v>
      </c>
      <c r="AE182" s="121" t="n">
        <f aca="false">Q182</f>
        <v>0.16</v>
      </c>
    </row>
    <row r="183" customFormat="false" ht="12.75" hidden="false" customHeight="false" outlineLevel="0" collapsed="false">
      <c r="A183" s="0" t="n">
        <v>0.322130489128259</v>
      </c>
      <c r="B183" s="0" t="str">
        <f aca="false">(D183&amp;E183&amp;F183&amp;G183&amp;H183&amp;I183&amp;J183&amp;K183&amp;L183&amp;M183&amp;N183&amp;O183&amp;P183&amp;Q183&amp;R183&amp;S183&amp;T183&amp;U183&amp;V183&amp;W183&amp;X183&amp;Y183&amp;Z183&amp;AA183&amp;AB183&amp;AC183&amp;AD183&amp;AE183)</f>
        <v>1.2150.051.2150.321.2150.051.2150.321.020.051.6-0.251.60.341.6-0.200001.1350.05000.050.34-0.20.34</v>
      </c>
      <c r="C183" s="118" t="n">
        <v>42370</v>
      </c>
      <c r="D183" s="41" t="n">
        <f aca="false">ALGO_TENN!E196</f>
        <v>1.215</v>
      </c>
      <c r="E183" s="119" t="n">
        <f aca="false">ALGO_TENN!F196</f>
        <v>0.05</v>
      </c>
      <c r="F183" s="119" t="n">
        <f aca="false">ALGO_TENN!H196</f>
        <v>1.215</v>
      </c>
      <c r="G183" s="119" t="n">
        <f aca="false">ALGO_TENN!I196</f>
        <v>0.32</v>
      </c>
      <c r="H183" s="119" t="n">
        <f aca="false">ALGO_TENN!K196</f>
        <v>1.215</v>
      </c>
      <c r="I183" s="119" t="n">
        <f aca="false">ALGO_TENN!L196</f>
        <v>0.05</v>
      </c>
      <c r="J183" s="119" t="n">
        <f aca="false">ALGO_TENN!N196</f>
        <v>1.215</v>
      </c>
      <c r="K183" s="119" t="n">
        <f aca="false">ALGO_TENN!O196</f>
        <v>0.32</v>
      </c>
      <c r="L183" s="119" t="n">
        <f aca="false">TETCO_TRANSCO!E196</f>
        <v>1.02</v>
      </c>
      <c r="M183" s="119" t="n">
        <f aca="false">TETCO_TRANSCO!F196</f>
        <v>0.05</v>
      </c>
      <c r="N183" s="119" t="n">
        <f aca="false">TETCO_TRANSCO!H196</f>
        <v>1.6</v>
      </c>
      <c r="O183" s="119" t="n">
        <f aca="false">TETCO_TRANSCO!I196</f>
        <v>-0.25</v>
      </c>
      <c r="P183" s="119" t="n">
        <f aca="false">TETCO_TRANSCO!K196</f>
        <v>1.6</v>
      </c>
      <c r="Q183" s="119" t="n">
        <f aca="false">TETCO_TRANSCO!L196</f>
        <v>0.34</v>
      </c>
      <c r="R183" s="119" t="n">
        <f aca="false">TETCO_TRANSCO!N196</f>
        <v>1.6</v>
      </c>
      <c r="S183" s="119" t="n">
        <f aca="false">TETCO_TRANSCO!O196</f>
        <v>-0.2</v>
      </c>
      <c r="T183" s="119" t="n">
        <f aca="false">IROQ!E196</f>
        <v>0</v>
      </c>
      <c r="U183" s="119" t="n">
        <f aca="false">IROQ!F196</f>
        <v>0</v>
      </c>
      <c r="V183" s="119" t="n">
        <f aca="false">IROQ!H196</f>
        <v>0</v>
      </c>
      <c r="W183" s="119" t="n">
        <f aca="false">IROQ!I196</f>
        <v>0</v>
      </c>
      <c r="X183" s="119" t="n">
        <f aca="false">IROQ!L196</f>
        <v>1.135</v>
      </c>
      <c r="Y183" s="119" t="n">
        <f aca="false">IROQ!M196</f>
        <v>0.05</v>
      </c>
      <c r="Z183" s="119" t="n">
        <f aca="false">IROQ!O196</f>
        <v>0</v>
      </c>
      <c r="AA183" s="119" t="n">
        <f aca="false">IROQ!P196</f>
        <v>0</v>
      </c>
      <c r="AB183" s="120" t="n">
        <f aca="false">M183</f>
        <v>0.05</v>
      </c>
      <c r="AC183" s="120" t="n">
        <f aca="false">Q183</f>
        <v>0.34</v>
      </c>
      <c r="AD183" s="121" t="n">
        <f aca="false">S183</f>
        <v>-0.2</v>
      </c>
      <c r="AE183" s="121" t="n">
        <f aca="false">Q183</f>
        <v>0.34</v>
      </c>
    </row>
    <row r="184" customFormat="false" ht="12.75" hidden="false" customHeight="false" outlineLevel="0" collapsed="false">
      <c r="A184" s="0" t="n">
        <v>0.320131979017715</v>
      </c>
      <c r="B184" s="0" t="str">
        <f aca="false">(D184&amp;E184&amp;F184&amp;G184&amp;H184&amp;I184&amp;J184&amp;K184&amp;L184&amp;M184&amp;N184&amp;O184&amp;P184&amp;Q184&amp;R184&amp;S184&amp;T184&amp;U184&amp;V184&amp;W184&amp;X184&amp;Y184&amp;Z184&amp;AA184&amp;AB184&amp;AC184&amp;AD184&amp;AE184)</f>
        <v>1.2150.051.2150.321.2150.051.2150.321.010.051.6-0.281.60.341.6-0.200001.1350.05000.050.34-0.20.34</v>
      </c>
      <c r="C184" s="118" t="n">
        <v>42401</v>
      </c>
      <c r="D184" s="41" t="n">
        <f aca="false">ALGO_TENN!E197</f>
        <v>1.215</v>
      </c>
      <c r="E184" s="119" t="n">
        <f aca="false">ALGO_TENN!F197</f>
        <v>0.05</v>
      </c>
      <c r="F184" s="119" t="n">
        <f aca="false">ALGO_TENN!H197</f>
        <v>1.215</v>
      </c>
      <c r="G184" s="119" t="n">
        <f aca="false">ALGO_TENN!I197</f>
        <v>0.32</v>
      </c>
      <c r="H184" s="119" t="n">
        <f aca="false">ALGO_TENN!K197</f>
        <v>1.215</v>
      </c>
      <c r="I184" s="119" t="n">
        <f aca="false">ALGO_TENN!L197</f>
        <v>0.05</v>
      </c>
      <c r="J184" s="119" t="n">
        <f aca="false">ALGO_TENN!N197</f>
        <v>1.215</v>
      </c>
      <c r="K184" s="119" t="n">
        <f aca="false">ALGO_TENN!O197</f>
        <v>0.32</v>
      </c>
      <c r="L184" s="119" t="n">
        <f aca="false">TETCO_TRANSCO!E197</f>
        <v>1.01</v>
      </c>
      <c r="M184" s="119" t="n">
        <f aca="false">TETCO_TRANSCO!F197</f>
        <v>0.05</v>
      </c>
      <c r="N184" s="119" t="n">
        <f aca="false">TETCO_TRANSCO!H197</f>
        <v>1.6</v>
      </c>
      <c r="O184" s="119" t="n">
        <f aca="false">TETCO_TRANSCO!I197</f>
        <v>-0.28</v>
      </c>
      <c r="P184" s="119" t="n">
        <f aca="false">TETCO_TRANSCO!K197</f>
        <v>1.6</v>
      </c>
      <c r="Q184" s="119" t="n">
        <f aca="false">TETCO_TRANSCO!L197</f>
        <v>0.34</v>
      </c>
      <c r="R184" s="119" t="n">
        <f aca="false">TETCO_TRANSCO!N197</f>
        <v>1.6</v>
      </c>
      <c r="S184" s="119" t="n">
        <f aca="false">TETCO_TRANSCO!O197</f>
        <v>-0.2</v>
      </c>
      <c r="T184" s="119" t="n">
        <f aca="false">IROQ!E197</f>
        <v>0</v>
      </c>
      <c r="U184" s="119" t="n">
        <f aca="false">IROQ!F197</f>
        <v>0</v>
      </c>
      <c r="V184" s="119" t="n">
        <f aca="false">IROQ!H197</f>
        <v>0</v>
      </c>
      <c r="W184" s="119" t="n">
        <f aca="false">IROQ!I197</f>
        <v>0</v>
      </c>
      <c r="X184" s="119" t="n">
        <f aca="false">IROQ!L197</f>
        <v>1.135</v>
      </c>
      <c r="Y184" s="119" t="n">
        <f aca="false">IROQ!M197</f>
        <v>0.05</v>
      </c>
      <c r="Z184" s="119" t="n">
        <f aca="false">IROQ!O197</f>
        <v>0</v>
      </c>
      <c r="AA184" s="119" t="n">
        <f aca="false">IROQ!P197</f>
        <v>0</v>
      </c>
      <c r="AB184" s="120" t="n">
        <f aca="false">M184</f>
        <v>0.05</v>
      </c>
      <c r="AC184" s="120" t="n">
        <f aca="false">Q184</f>
        <v>0.34</v>
      </c>
      <c r="AD184" s="121" t="n">
        <f aca="false">S184</f>
        <v>-0.2</v>
      </c>
      <c r="AE184" s="121" t="n">
        <f aca="false">Q184</f>
        <v>0.34</v>
      </c>
    </row>
    <row r="185" customFormat="false" ht="12.75" hidden="false" customHeight="false" outlineLevel="0" collapsed="false">
      <c r="A185" s="0" t="n">
        <v>0.318273466517955</v>
      </c>
      <c r="B185" s="0" t="str">
        <f aca="false">(D185&amp;E185&amp;F185&amp;G185&amp;H185&amp;I185&amp;J185&amp;K185&amp;L185&amp;M185&amp;N185&amp;O185&amp;P185&amp;Q185&amp;R185&amp;S185&amp;T185&amp;U185&amp;V185&amp;W185&amp;X185&amp;Y185&amp;Z185&amp;AA185&amp;AB185&amp;AC185&amp;AD185&amp;AE185)</f>
        <v>0.6550.050.6550.150.6550.050.6550.150.5450.050.565-0.170.5650.10.565-0.0500000.6050.05000.050.1-0.050.1</v>
      </c>
      <c r="C185" s="118" t="n">
        <v>42430</v>
      </c>
      <c r="D185" s="41" t="n">
        <f aca="false">ALGO_TENN!E198</f>
        <v>0.655</v>
      </c>
      <c r="E185" s="119" t="n">
        <f aca="false">ALGO_TENN!F198</f>
        <v>0.05</v>
      </c>
      <c r="F185" s="119" t="n">
        <f aca="false">ALGO_TENN!H198</f>
        <v>0.655</v>
      </c>
      <c r="G185" s="119" t="n">
        <f aca="false">ALGO_TENN!I198</f>
        <v>0.15</v>
      </c>
      <c r="H185" s="119" t="n">
        <f aca="false">ALGO_TENN!K198</f>
        <v>0.655</v>
      </c>
      <c r="I185" s="119" t="n">
        <f aca="false">ALGO_TENN!L198</f>
        <v>0.05</v>
      </c>
      <c r="J185" s="119" t="n">
        <f aca="false">ALGO_TENN!N198</f>
        <v>0.655</v>
      </c>
      <c r="K185" s="119" t="n">
        <f aca="false">ALGO_TENN!O198</f>
        <v>0.15</v>
      </c>
      <c r="L185" s="119" t="n">
        <f aca="false">TETCO_TRANSCO!E198</f>
        <v>0.545</v>
      </c>
      <c r="M185" s="119" t="n">
        <f aca="false">TETCO_TRANSCO!F198</f>
        <v>0.05</v>
      </c>
      <c r="N185" s="119" t="n">
        <f aca="false">TETCO_TRANSCO!H198</f>
        <v>0.565</v>
      </c>
      <c r="O185" s="119" t="n">
        <f aca="false">TETCO_TRANSCO!I198</f>
        <v>-0.17</v>
      </c>
      <c r="P185" s="119" t="n">
        <f aca="false">TETCO_TRANSCO!K198</f>
        <v>0.565</v>
      </c>
      <c r="Q185" s="119" t="n">
        <f aca="false">TETCO_TRANSCO!L198</f>
        <v>0.1</v>
      </c>
      <c r="R185" s="119" t="n">
        <f aca="false">TETCO_TRANSCO!N198</f>
        <v>0.565</v>
      </c>
      <c r="S185" s="119" t="n">
        <f aca="false">TETCO_TRANSCO!O198</f>
        <v>-0.05</v>
      </c>
      <c r="T185" s="119" t="n">
        <f aca="false">IROQ!E198</f>
        <v>0</v>
      </c>
      <c r="U185" s="119" t="n">
        <f aca="false">IROQ!F198</f>
        <v>0</v>
      </c>
      <c r="V185" s="119" t="n">
        <f aca="false">IROQ!H198</f>
        <v>0</v>
      </c>
      <c r="W185" s="119" t="n">
        <f aca="false">IROQ!I198</f>
        <v>0</v>
      </c>
      <c r="X185" s="119" t="n">
        <f aca="false">IROQ!L198</f>
        <v>0.605</v>
      </c>
      <c r="Y185" s="119" t="n">
        <f aca="false">IROQ!M198</f>
        <v>0.05</v>
      </c>
      <c r="Z185" s="119" t="n">
        <f aca="false">IROQ!O198</f>
        <v>0</v>
      </c>
      <c r="AA185" s="119" t="n">
        <f aca="false">IROQ!P198</f>
        <v>0</v>
      </c>
      <c r="AB185" s="120" t="n">
        <f aca="false">M185</f>
        <v>0.05</v>
      </c>
      <c r="AC185" s="120" t="n">
        <f aca="false">Q185</f>
        <v>0.1</v>
      </c>
      <c r="AD185" s="121" t="n">
        <f aca="false">S185</f>
        <v>-0.05</v>
      </c>
      <c r="AE185" s="121" t="n">
        <f aca="false">Q185</f>
        <v>0.1</v>
      </c>
    </row>
    <row r="186" customFormat="false" ht="12.75" hidden="false" customHeight="false" outlineLevel="0" collapsed="false">
      <c r="A186" s="0" t="n">
        <v>0.316298535430525</v>
      </c>
      <c r="B186" s="0" t="str">
        <f aca="false">(D186&amp;E186&amp;F186&amp;G186&amp;H186&amp;I186&amp;J186&amp;K186&amp;L186&amp;M186&amp;N186&amp;O186&amp;P186&amp;Q186&amp;R186&amp;S186&amp;T186&amp;U186&amp;V186&amp;W186&amp;X186&amp;Y186&amp;Z186&amp;AA186&amp;AB186&amp;AC186&amp;AD186&amp;AE186)</f>
        <v>0.4350.020.4350.050.4350.020.4350.050.3100.35-0.0850.350.020.35-0.04500000.4350.020000.02-0.0450.02</v>
      </c>
      <c r="C186" s="118" t="n">
        <v>42461</v>
      </c>
      <c r="D186" s="41" t="n">
        <f aca="false">ALGO_TENN!E199</f>
        <v>0.435</v>
      </c>
      <c r="E186" s="119" t="n">
        <f aca="false">ALGO_TENN!F199</f>
        <v>0.02</v>
      </c>
      <c r="F186" s="119" t="n">
        <f aca="false">ALGO_TENN!H199</f>
        <v>0.435</v>
      </c>
      <c r="G186" s="119" t="n">
        <f aca="false">ALGO_TENN!I199</f>
        <v>0.05</v>
      </c>
      <c r="H186" s="119" t="n">
        <f aca="false">ALGO_TENN!K199</f>
        <v>0.435</v>
      </c>
      <c r="I186" s="119" t="n">
        <f aca="false">ALGO_TENN!L199</f>
        <v>0.02</v>
      </c>
      <c r="J186" s="119" t="n">
        <f aca="false">ALGO_TENN!N199</f>
        <v>0.435</v>
      </c>
      <c r="K186" s="119" t="n">
        <f aca="false">ALGO_TENN!O199</f>
        <v>0.05</v>
      </c>
      <c r="L186" s="119" t="n">
        <f aca="false">TETCO_TRANSCO!E199</f>
        <v>0.31</v>
      </c>
      <c r="M186" s="119" t="n">
        <f aca="false">TETCO_TRANSCO!F199</f>
        <v>0</v>
      </c>
      <c r="N186" s="119" t="n">
        <f aca="false">TETCO_TRANSCO!H199</f>
        <v>0.35</v>
      </c>
      <c r="O186" s="119" t="n">
        <f aca="false">TETCO_TRANSCO!I199</f>
        <v>-0.085</v>
      </c>
      <c r="P186" s="119" t="n">
        <f aca="false">TETCO_TRANSCO!K199</f>
        <v>0.35</v>
      </c>
      <c r="Q186" s="119" t="n">
        <f aca="false">TETCO_TRANSCO!L199</f>
        <v>0.02</v>
      </c>
      <c r="R186" s="119" t="n">
        <f aca="false">TETCO_TRANSCO!N199</f>
        <v>0.35</v>
      </c>
      <c r="S186" s="119" t="n">
        <f aca="false">TETCO_TRANSCO!O199</f>
        <v>-0.045</v>
      </c>
      <c r="T186" s="119" t="n">
        <f aca="false">IROQ!E199</f>
        <v>0</v>
      </c>
      <c r="U186" s="119" t="n">
        <f aca="false">IROQ!F199</f>
        <v>0</v>
      </c>
      <c r="V186" s="119" t="n">
        <f aca="false">IROQ!H199</f>
        <v>0</v>
      </c>
      <c r="W186" s="119" t="n">
        <f aca="false">IROQ!I199</f>
        <v>0</v>
      </c>
      <c r="X186" s="119" t="n">
        <f aca="false">IROQ!L199</f>
        <v>0.435</v>
      </c>
      <c r="Y186" s="119" t="n">
        <f aca="false">IROQ!M199</f>
        <v>0.02</v>
      </c>
      <c r="Z186" s="119" t="n">
        <f aca="false">IROQ!O199</f>
        <v>0</v>
      </c>
      <c r="AA186" s="119" t="n">
        <f aca="false">IROQ!P199</f>
        <v>0</v>
      </c>
      <c r="AB186" s="120" t="n">
        <f aca="false">M186</f>
        <v>0</v>
      </c>
      <c r="AC186" s="120" t="n">
        <f aca="false">Q186</f>
        <v>0.02</v>
      </c>
      <c r="AD186" s="121" t="n">
        <f aca="false">S186</f>
        <v>-0.045</v>
      </c>
      <c r="AE186" s="121" t="n">
        <f aca="false">Q186</f>
        <v>0.02</v>
      </c>
    </row>
    <row r="187" customFormat="false" ht="12.75" hidden="false" customHeight="false" outlineLevel="0" collapsed="false">
      <c r="A187" s="0" t="n">
        <v>0.314398809515406</v>
      </c>
      <c r="B187" s="0" t="str">
        <f aca="false">(D187&amp;E187&amp;F187&amp;G187&amp;H187&amp;I187&amp;J187&amp;K187&amp;L187&amp;M187&amp;N187&amp;O187&amp;P187&amp;Q187&amp;R187&amp;S187&amp;T187&amp;U187&amp;V187&amp;W187&amp;X187&amp;Y187&amp;Z187&amp;AA187&amp;AB187&amp;AC187&amp;AD187&amp;AE187)</f>
        <v>0.3850.020.3850.050.3850.020.3850.050.2900.3-0.0650.30.020.3-0.03500000.3850.020000.02-0.0350.02</v>
      </c>
      <c r="C187" s="118" t="n">
        <v>42491</v>
      </c>
      <c r="D187" s="41" t="n">
        <f aca="false">ALGO_TENN!E200</f>
        <v>0.385</v>
      </c>
      <c r="E187" s="119" t="n">
        <f aca="false">ALGO_TENN!F200</f>
        <v>0.02</v>
      </c>
      <c r="F187" s="119" t="n">
        <f aca="false">ALGO_TENN!H200</f>
        <v>0.385</v>
      </c>
      <c r="G187" s="119" t="n">
        <f aca="false">ALGO_TENN!I200</f>
        <v>0.05</v>
      </c>
      <c r="H187" s="119" t="n">
        <f aca="false">ALGO_TENN!K200</f>
        <v>0.385</v>
      </c>
      <c r="I187" s="119" t="n">
        <f aca="false">ALGO_TENN!L200</f>
        <v>0.02</v>
      </c>
      <c r="J187" s="119" t="n">
        <f aca="false">ALGO_TENN!N200</f>
        <v>0.385</v>
      </c>
      <c r="K187" s="119" t="n">
        <f aca="false">ALGO_TENN!O200</f>
        <v>0.05</v>
      </c>
      <c r="L187" s="119" t="n">
        <f aca="false">TETCO_TRANSCO!E200</f>
        <v>0.29</v>
      </c>
      <c r="M187" s="119" t="n">
        <f aca="false">TETCO_TRANSCO!F200</f>
        <v>0</v>
      </c>
      <c r="N187" s="119" t="n">
        <f aca="false">TETCO_TRANSCO!H200</f>
        <v>0.3</v>
      </c>
      <c r="O187" s="119" t="n">
        <f aca="false">TETCO_TRANSCO!I200</f>
        <v>-0.065</v>
      </c>
      <c r="P187" s="119" t="n">
        <f aca="false">TETCO_TRANSCO!K200</f>
        <v>0.3</v>
      </c>
      <c r="Q187" s="119" t="n">
        <f aca="false">TETCO_TRANSCO!L200</f>
        <v>0.02</v>
      </c>
      <c r="R187" s="119" t="n">
        <f aca="false">TETCO_TRANSCO!N200</f>
        <v>0.3</v>
      </c>
      <c r="S187" s="119" t="n">
        <f aca="false">TETCO_TRANSCO!O200</f>
        <v>-0.035</v>
      </c>
      <c r="T187" s="119" t="n">
        <f aca="false">IROQ!E200</f>
        <v>0</v>
      </c>
      <c r="U187" s="119" t="n">
        <f aca="false">IROQ!F200</f>
        <v>0</v>
      </c>
      <c r="V187" s="119" t="n">
        <f aca="false">IROQ!H200</f>
        <v>0</v>
      </c>
      <c r="W187" s="119" t="n">
        <f aca="false">IROQ!I200</f>
        <v>0</v>
      </c>
      <c r="X187" s="119" t="n">
        <f aca="false">IROQ!L200</f>
        <v>0.385</v>
      </c>
      <c r="Y187" s="119" t="n">
        <f aca="false">IROQ!M200</f>
        <v>0.02</v>
      </c>
      <c r="Z187" s="119" t="n">
        <f aca="false">IROQ!O200</f>
        <v>0</v>
      </c>
      <c r="AA187" s="119" t="n">
        <f aca="false">IROQ!P200</f>
        <v>0</v>
      </c>
      <c r="AB187" s="120" t="n">
        <f aca="false">M187</f>
        <v>0</v>
      </c>
      <c r="AC187" s="120" t="n">
        <f aca="false">Q187</f>
        <v>0.02</v>
      </c>
      <c r="AD187" s="121" t="n">
        <f aca="false">S187</f>
        <v>-0.035</v>
      </c>
      <c r="AE187" s="121" t="n">
        <f aca="false">Q187</f>
        <v>0.02</v>
      </c>
    </row>
    <row r="188" customFormat="false" ht="12.75" hidden="false" customHeight="false" outlineLevel="0" collapsed="false">
      <c r="A188" s="0" t="n">
        <v>0.312447569617853</v>
      </c>
      <c r="B188" s="0" t="str">
        <f aca="false">(D188&amp;E188&amp;F188&amp;G188&amp;H188&amp;I188&amp;J188&amp;K188&amp;L188&amp;M188&amp;N188&amp;O188&amp;P188&amp;Q188&amp;R188&amp;S188&amp;T188&amp;U188&amp;V188&amp;W188&amp;X188&amp;Y188&amp;Z188&amp;AA188&amp;AB188&amp;AC188&amp;AD188&amp;AE188)</f>
        <v>0.3850.020.3850.060.3850.020.3850.060.3-0.00250.34-0.0550.340.020.34-0.03500000.3850.0200-0.00250.02-0.0350.02</v>
      </c>
      <c r="C188" s="118" t="n">
        <v>42522</v>
      </c>
      <c r="D188" s="41" t="n">
        <f aca="false">ALGO_TENN!E201</f>
        <v>0.385</v>
      </c>
      <c r="E188" s="119" t="n">
        <f aca="false">ALGO_TENN!F201</f>
        <v>0.02</v>
      </c>
      <c r="F188" s="119" t="n">
        <f aca="false">ALGO_TENN!H201</f>
        <v>0.385</v>
      </c>
      <c r="G188" s="119" t="n">
        <f aca="false">ALGO_TENN!I201</f>
        <v>0.06</v>
      </c>
      <c r="H188" s="119" t="n">
        <f aca="false">ALGO_TENN!K201</f>
        <v>0.385</v>
      </c>
      <c r="I188" s="119" t="n">
        <f aca="false">ALGO_TENN!L201</f>
        <v>0.02</v>
      </c>
      <c r="J188" s="119" t="n">
        <f aca="false">ALGO_TENN!N201</f>
        <v>0.385</v>
      </c>
      <c r="K188" s="119" t="n">
        <f aca="false">ALGO_TENN!O201</f>
        <v>0.06</v>
      </c>
      <c r="L188" s="119" t="n">
        <f aca="false">TETCO_TRANSCO!E201</f>
        <v>0.3</v>
      </c>
      <c r="M188" s="119" t="n">
        <f aca="false">TETCO_TRANSCO!F201</f>
        <v>-0.0025</v>
      </c>
      <c r="N188" s="119" t="n">
        <f aca="false">TETCO_TRANSCO!H201</f>
        <v>0.34</v>
      </c>
      <c r="O188" s="119" t="n">
        <f aca="false">TETCO_TRANSCO!I201</f>
        <v>-0.055</v>
      </c>
      <c r="P188" s="119" t="n">
        <f aca="false">TETCO_TRANSCO!K201</f>
        <v>0.34</v>
      </c>
      <c r="Q188" s="119" t="n">
        <f aca="false">TETCO_TRANSCO!L201</f>
        <v>0.02</v>
      </c>
      <c r="R188" s="119" t="n">
        <f aca="false">TETCO_TRANSCO!N201</f>
        <v>0.34</v>
      </c>
      <c r="S188" s="119" t="n">
        <f aca="false">TETCO_TRANSCO!O201</f>
        <v>-0.035</v>
      </c>
      <c r="T188" s="119" t="n">
        <f aca="false">IROQ!E201</f>
        <v>0</v>
      </c>
      <c r="U188" s="119" t="n">
        <f aca="false">IROQ!F201</f>
        <v>0</v>
      </c>
      <c r="V188" s="119" t="n">
        <f aca="false">IROQ!H201</f>
        <v>0</v>
      </c>
      <c r="W188" s="119" t="n">
        <f aca="false">IROQ!I201</f>
        <v>0</v>
      </c>
      <c r="X188" s="119" t="n">
        <f aca="false">IROQ!L201</f>
        <v>0.385</v>
      </c>
      <c r="Y188" s="119" t="n">
        <f aca="false">IROQ!M201</f>
        <v>0.02</v>
      </c>
      <c r="Z188" s="119" t="n">
        <f aca="false">IROQ!O201</f>
        <v>0</v>
      </c>
      <c r="AA188" s="119" t="n">
        <f aca="false">IROQ!P201</f>
        <v>0</v>
      </c>
      <c r="AB188" s="120" t="n">
        <f aca="false">M188</f>
        <v>-0.0025</v>
      </c>
      <c r="AC188" s="120" t="n">
        <f aca="false">Q188</f>
        <v>0.02</v>
      </c>
      <c r="AD188" s="121" t="n">
        <f aca="false">S188</f>
        <v>-0.035</v>
      </c>
      <c r="AE188" s="121" t="n">
        <f aca="false">Q188</f>
        <v>0.02</v>
      </c>
    </row>
    <row r="189" customFormat="false" ht="12.75" hidden="false" customHeight="false" outlineLevel="0" collapsed="false">
      <c r="A189" s="0" t="n">
        <v>0.310570634844153</v>
      </c>
      <c r="B189" s="0" t="str">
        <f aca="false">(D189&amp;E189&amp;F189&amp;G189&amp;H189&amp;I189&amp;J189&amp;K189&amp;L189&amp;M189&amp;N189&amp;O189&amp;P189&amp;Q189&amp;R189&amp;S189&amp;T189&amp;U189&amp;V189&amp;W189&amp;X189&amp;Y189&amp;Z189&amp;AA189&amp;AB189&amp;AC189&amp;AD189&amp;AE189)</f>
        <v>0.39750.020.39750.070.39750.020.39750.070.315-0.00250.38-0.020.380.020.38-0.0200000.39750.0200-0.00250.02-0.020.02</v>
      </c>
      <c r="C189" s="118" t="n">
        <v>42552</v>
      </c>
      <c r="D189" s="41" t="n">
        <f aca="false">ALGO_TENN!E202</f>
        <v>0.3975</v>
      </c>
      <c r="E189" s="119" t="n">
        <f aca="false">ALGO_TENN!F202</f>
        <v>0.02</v>
      </c>
      <c r="F189" s="119" t="n">
        <f aca="false">ALGO_TENN!H202</f>
        <v>0.3975</v>
      </c>
      <c r="G189" s="119" t="n">
        <f aca="false">ALGO_TENN!I202</f>
        <v>0.07</v>
      </c>
      <c r="H189" s="119" t="n">
        <f aca="false">ALGO_TENN!K202</f>
        <v>0.3975</v>
      </c>
      <c r="I189" s="119" t="n">
        <f aca="false">ALGO_TENN!L202</f>
        <v>0.02</v>
      </c>
      <c r="J189" s="119" t="n">
        <f aca="false">ALGO_TENN!N202</f>
        <v>0.3975</v>
      </c>
      <c r="K189" s="119" t="n">
        <f aca="false">ALGO_TENN!O202</f>
        <v>0.07</v>
      </c>
      <c r="L189" s="119" t="n">
        <f aca="false">TETCO_TRANSCO!E202</f>
        <v>0.315</v>
      </c>
      <c r="M189" s="119" t="n">
        <f aca="false">TETCO_TRANSCO!F202</f>
        <v>-0.0025</v>
      </c>
      <c r="N189" s="119" t="n">
        <f aca="false">TETCO_TRANSCO!H202</f>
        <v>0.38</v>
      </c>
      <c r="O189" s="119" t="n">
        <f aca="false">TETCO_TRANSCO!I202</f>
        <v>-0.02</v>
      </c>
      <c r="P189" s="119" t="n">
        <f aca="false">TETCO_TRANSCO!K202</f>
        <v>0.38</v>
      </c>
      <c r="Q189" s="119" t="n">
        <f aca="false">TETCO_TRANSCO!L202</f>
        <v>0.02</v>
      </c>
      <c r="R189" s="119" t="n">
        <f aca="false">TETCO_TRANSCO!N202</f>
        <v>0.38</v>
      </c>
      <c r="S189" s="119" t="n">
        <f aca="false">TETCO_TRANSCO!O202</f>
        <v>-0.02</v>
      </c>
      <c r="T189" s="119" t="n">
        <f aca="false">IROQ!E202</f>
        <v>0</v>
      </c>
      <c r="U189" s="119" t="n">
        <f aca="false">IROQ!F202</f>
        <v>0</v>
      </c>
      <c r="V189" s="119" t="n">
        <f aca="false">IROQ!H202</f>
        <v>0</v>
      </c>
      <c r="W189" s="119" t="n">
        <f aca="false">IROQ!I202</f>
        <v>0</v>
      </c>
      <c r="X189" s="119" t="n">
        <f aca="false">IROQ!L202</f>
        <v>0.3975</v>
      </c>
      <c r="Y189" s="119" t="n">
        <f aca="false">IROQ!M202</f>
        <v>0.02</v>
      </c>
      <c r="Z189" s="119" t="n">
        <f aca="false">IROQ!O202</f>
        <v>0</v>
      </c>
      <c r="AA189" s="119" t="n">
        <f aca="false">IROQ!P202</f>
        <v>0</v>
      </c>
      <c r="AB189" s="120" t="n">
        <f aca="false">M189</f>
        <v>-0.0025</v>
      </c>
      <c r="AC189" s="120" t="n">
        <f aca="false">Q189</f>
        <v>0.02</v>
      </c>
      <c r="AD189" s="121" t="n">
        <f aca="false">S189</f>
        <v>-0.02</v>
      </c>
      <c r="AE189" s="121" t="n">
        <f aca="false">Q189</f>
        <v>0.02</v>
      </c>
    </row>
    <row r="190" customFormat="false" ht="12.75" hidden="false" customHeight="false" outlineLevel="0" collapsed="false">
      <c r="A190" s="0" t="n">
        <v>0.308642806271437</v>
      </c>
      <c r="B190" s="0" t="str">
        <f aca="false">(D190&amp;E190&amp;F190&amp;G190&amp;H190&amp;I190&amp;J190&amp;K190&amp;L190&amp;M190&amp;N190&amp;O190&amp;P190&amp;Q190&amp;R190&amp;S190&amp;T190&amp;U190&amp;V190&amp;W190&amp;X190&amp;Y190&amp;Z190&amp;AA190&amp;AB190&amp;AC190&amp;AD190&amp;AE190)</f>
        <v>0.40.020.40.070.40.020.40.070.315-0.0050.38-0.020.380.0150.38-0.0200000.40.0200-0.0050.015-0.020.015</v>
      </c>
      <c r="C190" s="118" t="n">
        <v>42583</v>
      </c>
      <c r="D190" s="41" t="n">
        <f aca="false">ALGO_TENN!E203</f>
        <v>0.4</v>
      </c>
      <c r="E190" s="119" t="n">
        <f aca="false">ALGO_TENN!F203</f>
        <v>0.02</v>
      </c>
      <c r="F190" s="119" t="n">
        <f aca="false">ALGO_TENN!H203</f>
        <v>0.4</v>
      </c>
      <c r="G190" s="119" t="n">
        <f aca="false">ALGO_TENN!I203</f>
        <v>0.07</v>
      </c>
      <c r="H190" s="119" t="n">
        <f aca="false">ALGO_TENN!K203</f>
        <v>0.4</v>
      </c>
      <c r="I190" s="119" t="n">
        <f aca="false">ALGO_TENN!L203</f>
        <v>0.02</v>
      </c>
      <c r="J190" s="119" t="n">
        <f aca="false">ALGO_TENN!N203</f>
        <v>0.4</v>
      </c>
      <c r="K190" s="119" t="n">
        <f aca="false">ALGO_TENN!O203</f>
        <v>0.07</v>
      </c>
      <c r="L190" s="119" t="n">
        <f aca="false">TETCO_TRANSCO!E203</f>
        <v>0.315</v>
      </c>
      <c r="M190" s="119" t="n">
        <f aca="false">TETCO_TRANSCO!F203</f>
        <v>-0.005</v>
      </c>
      <c r="N190" s="119" t="n">
        <f aca="false">TETCO_TRANSCO!H203</f>
        <v>0.38</v>
      </c>
      <c r="O190" s="119" t="n">
        <f aca="false">TETCO_TRANSCO!I203</f>
        <v>-0.02</v>
      </c>
      <c r="P190" s="119" t="n">
        <f aca="false">TETCO_TRANSCO!K203</f>
        <v>0.38</v>
      </c>
      <c r="Q190" s="119" t="n">
        <f aca="false">TETCO_TRANSCO!L203</f>
        <v>0.015</v>
      </c>
      <c r="R190" s="119" t="n">
        <f aca="false">TETCO_TRANSCO!N203</f>
        <v>0.38</v>
      </c>
      <c r="S190" s="119" t="n">
        <f aca="false">TETCO_TRANSCO!O203</f>
        <v>-0.02</v>
      </c>
      <c r="T190" s="119" t="n">
        <f aca="false">IROQ!E203</f>
        <v>0</v>
      </c>
      <c r="U190" s="119" t="n">
        <f aca="false">IROQ!F203</f>
        <v>0</v>
      </c>
      <c r="V190" s="119" t="n">
        <f aca="false">IROQ!H203</f>
        <v>0</v>
      </c>
      <c r="W190" s="119" t="n">
        <f aca="false">IROQ!I203</f>
        <v>0</v>
      </c>
      <c r="X190" s="119" t="n">
        <f aca="false">IROQ!L203</f>
        <v>0.4</v>
      </c>
      <c r="Y190" s="119" t="n">
        <f aca="false">IROQ!M203</f>
        <v>0.02</v>
      </c>
      <c r="Z190" s="119" t="n">
        <f aca="false">IROQ!O203</f>
        <v>0</v>
      </c>
      <c r="AA190" s="119" t="n">
        <f aca="false">IROQ!P203</f>
        <v>0</v>
      </c>
      <c r="AB190" s="120" t="n">
        <f aca="false">M190</f>
        <v>-0.005</v>
      </c>
      <c r="AC190" s="120" t="n">
        <f aca="false">Q190</f>
        <v>0.015</v>
      </c>
      <c r="AD190" s="121" t="n">
        <f aca="false">S190</f>
        <v>-0.02</v>
      </c>
      <c r="AE190" s="121" t="n">
        <f aca="false">Q190</f>
        <v>0.015</v>
      </c>
    </row>
    <row r="191" customFormat="false" ht="12.75" hidden="false" customHeight="false" outlineLevel="0" collapsed="false">
      <c r="A191" s="0" t="n">
        <v>0.306726769048294</v>
      </c>
      <c r="B191" s="0" t="str">
        <f aca="false">(D191&amp;E191&amp;F191&amp;G191&amp;H191&amp;I191&amp;J191&amp;K191&amp;L191&amp;M191&amp;N191&amp;O191&amp;P191&amp;Q191&amp;R191&amp;S191&amp;T191&amp;U191&amp;V191&amp;W191&amp;X191&amp;Y191&amp;Z191&amp;AA191&amp;AB191&amp;AC191&amp;AD191&amp;AE191)</f>
        <v>0.39750.020.39750.050.39750.020.39750.050.29-0.0050.33-0.040.330.0150.33-0.0200000.39750.0200-0.0050.015-0.020.015</v>
      </c>
      <c r="C191" s="118" t="n">
        <v>42614</v>
      </c>
      <c r="D191" s="41" t="n">
        <f aca="false">ALGO_TENN!E204</f>
        <v>0.3975</v>
      </c>
      <c r="E191" s="119" t="n">
        <f aca="false">ALGO_TENN!F204</f>
        <v>0.02</v>
      </c>
      <c r="F191" s="119" t="n">
        <f aca="false">ALGO_TENN!H204</f>
        <v>0.3975</v>
      </c>
      <c r="G191" s="119" t="n">
        <f aca="false">ALGO_TENN!I204</f>
        <v>0.05</v>
      </c>
      <c r="H191" s="119" t="n">
        <f aca="false">ALGO_TENN!K204</f>
        <v>0.3975</v>
      </c>
      <c r="I191" s="119" t="n">
        <f aca="false">ALGO_TENN!L204</f>
        <v>0.02</v>
      </c>
      <c r="J191" s="119" t="n">
        <f aca="false">ALGO_TENN!N204</f>
        <v>0.3975</v>
      </c>
      <c r="K191" s="119" t="n">
        <f aca="false">ALGO_TENN!O204</f>
        <v>0.05</v>
      </c>
      <c r="L191" s="119" t="n">
        <f aca="false">TETCO_TRANSCO!E204</f>
        <v>0.29</v>
      </c>
      <c r="M191" s="119" t="n">
        <f aca="false">TETCO_TRANSCO!F204</f>
        <v>-0.005</v>
      </c>
      <c r="N191" s="119" t="n">
        <f aca="false">TETCO_TRANSCO!H204</f>
        <v>0.33</v>
      </c>
      <c r="O191" s="119" t="n">
        <f aca="false">TETCO_TRANSCO!I204</f>
        <v>-0.04</v>
      </c>
      <c r="P191" s="119" t="n">
        <f aca="false">TETCO_TRANSCO!K204</f>
        <v>0.33</v>
      </c>
      <c r="Q191" s="119" t="n">
        <f aca="false">TETCO_TRANSCO!L204</f>
        <v>0.015</v>
      </c>
      <c r="R191" s="119" t="n">
        <f aca="false">TETCO_TRANSCO!N204</f>
        <v>0.33</v>
      </c>
      <c r="S191" s="119" t="n">
        <f aca="false">TETCO_TRANSCO!O204</f>
        <v>-0.02</v>
      </c>
      <c r="T191" s="119" t="n">
        <f aca="false">IROQ!E204</f>
        <v>0</v>
      </c>
      <c r="U191" s="119" t="n">
        <f aca="false">IROQ!F204</f>
        <v>0</v>
      </c>
      <c r="V191" s="119" t="n">
        <f aca="false">IROQ!H204</f>
        <v>0</v>
      </c>
      <c r="W191" s="119" t="n">
        <f aca="false">IROQ!I204</f>
        <v>0</v>
      </c>
      <c r="X191" s="119" t="n">
        <f aca="false">IROQ!L204</f>
        <v>0.3975</v>
      </c>
      <c r="Y191" s="119" t="n">
        <f aca="false">IROQ!M204</f>
        <v>0.02</v>
      </c>
      <c r="Z191" s="119" t="n">
        <f aca="false">IROQ!O204</f>
        <v>0</v>
      </c>
      <c r="AA191" s="119" t="n">
        <f aca="false">IROQ!P204</f>
        <v>0</v>
      </c>
      <c r="AB191" s="120" t="n">
        <f aca="false">M191</f>
        <v>-0.005</v>
      </c>
      <c r="AC191" s="120" t="n">
        <f aca="false">Q191</f>
        <v>0.015</v>
      </c>
      <c r="AD191" s="121" t="n">
        <f aca="false">S191</f>
        <v>-0.02</v>
      </c>
      <c r="AE191" s="121" t="n">
        <f aca="false">Q191</f>
        <v>0.015</v>
      </c>
    </row>
    <row r="192" customFormat="false" ht="12.75" hidden="false" customHeight="false" outlineLevel="0" collapsed="false">
      <c r="A192" s="0" t="n">
        <v>0.304883699520989</v>
      </c>
      <c r="B192" s="0" t="str">
        <f aca="false">(D192&amp;E192&amp;F192&amp;G192&amp;H192&amp;I192&amp;J192&amp;K192&amp;L192&amp;M192&amp;N192&amp;O192&amp;P192&amp;Q192&amp;R192&amp;S192&amp;T192&amp;U192&amp;V192&amp;W192&amp;X192&amp;Y192&amp;Z192&amp;AA192&amp;AB192&amp;AC192&amp;AD192&amp;AE192)</f>
        <v>0.40.020.40.050.40.020.40.050.35-0.0050.37-0.0850.370.010.37-0.05500000.40.0200-0.0050.01-0.0550.01</v>
      </c>
      <c r="C192" s="118" t="n">
        <v>42644</v>
      </c>
      <c r="D192" s="41" t="n">
        <f aca="false">ALGO_TENN!E205</f>
        <v>0.4</v>
      </c>
      <c r="E192" s="119" t="n">
        <f aca="false">ALGO_TENN!F205</f>
        <v>0.02</v>
      </c>
      <c r="F192" s="119" t="n">
        <f aca="false">ALGO_TENN!H205</f>
        <v>0.4</v>
      </c>
      <c r="G192" s="119" t="n">
        <f aca="false">ALGO_TENN!I205</f>
        <v>0.05</v>
      </c>
      <c r="H192" s="119" t="n">
        <f aca="false">ALGO_TENN!K205</f>
        <v>0.4</v>
      </c>
      <c r="I192" s="119" t="n">
        <f aca="false">ALGO_TENN!L205</f>
        <v>0.02</v>
      </c>
      <c r="J192" s="119" t="n">
        <f aca="false">ALGO_TENN!N205</f>
        <v>0.4</v>
      </c>
      <c r="K192" s="119" t="n">
        <f aca="false">ALGO_TENN!O205</f>
        <v>0.05</v>
      </c>
      <c r="L192" s="119" t="n">
        <f aca="false">TETCO_TRANSCO!E205</f>
        <v>0.35</v>
      </c>
      <c r="M192" s="119" t="n">
        <f aca="false">TETCO_TRANSCO!F205</f>
        <v>-0.005</v>
      </c>
      <c r="N192" s="119" t="n">
        <f aca="false">TETCO_TRANSCO!H205</f>
        <v>0.37</v>
      </c>
      <c r="O192" s="119" t="n">
        <f aca="false">TETCO_TRANSCO!I205</f>
        <v>-0.085</v>
      </c>
      <c r="P192" s="119" t="n">
        <f aca="false">TETCO_TRANSCO!K205</f>
        <v>0.37</v>
      </c>
      <c r="Q192" s="119" t="n">
        <f aca="false">TETCO_TRANSCO!L205</f>
        <v>0.01</v>
      </c>
      <c r="R192" s="119" t="n">
        <f aca="false">TETCO_TRANSCO!N205</f>
        <v>0.37</v>
      </c>
      <c r="S192" s="119" t="n">
        <f aca="false">TETCO_TRANSCO!O205</f>
        <v>-0.055</v>
      </c>
      <c r="T192" s="119" t="n">
        <f aca="false">IROQ!E205</f>
        <v>0</v>
      </c>
      <c r="U192" s="119" t="n">
        <f aca="false">IROQ!F205</f>
        <v>0</v>
      </c>
      <c r="V192" s="119" t="n">
        <f aca="false">IROQ!H205</f>
        <v>0</v>
      </c>
      <c r="W192" s="119" t="n">
        <f aca="false">IROQ!I205</f>
        <v>0</v>
      </c>
      <c r="X192" s="119" t="n">
        <f aca="false">IROQ!L205</f>
        <v>0.4</v>
      </c>
      <c r="Y192" s="119" t="n">
        <f aca="false">IROQ!M205</f>
        <v>0.02</v>
      </c>
      <c r="Z192" s="119" t="n">
        <f aca="false">IROQ!O205</f>
        <v>0</v>
      </c>
      <c r="AA192" s="119" t="n">
        <f aca="false">IROQ!P205</f>
        <v>0</v>
      </c>
      <c r="AB192" s="120" t="n">
        <f aca="false">M192</f>
        <v>-0.005</v>
      </c>
      <c r="AC192" s="120" t="n">
        <f aca="false">Q192</f>
        <v>0.01</v>
      </c>
      <c r="AD192" s="121" t="n">
        <f aca="false">S192</f>
        <v>-0.055</v>
      </c>
      <c r="AE192" s="121" t="n">
        <f aca="false">Q192</f>
        <v>0.01</v>
      </c>
    </row>
    <row r="193" customFormat="false" ht="12.75" hidden="false" customHeight="false" outlineLevel="0" collapsed="false">
      <c r="A193" s="0" t="n">
        <v>0.302990657672425</v>
      </c>
      <c r="B193" s="0" t="str">
        <f aca="false">(D193&amp;E193&amp;F193&amp;G193&amp;H193&amp;I193&amp;J193&amp;K193&amp;L193&amp;M193&amp;N193&amp;O193&amp;P193&amp;Q193&amp;R193&amp;S193&amp;T193&amp;U193&amp;V193&amp;W193&amp;X193&amp;Y193&amp;Z193&amp;AA193&amp;AB193&amp;AC193&amp;AD193&amp;AE193)</f>
        <v>0.5550.050.5550.140.5550.050.5550.140.4450.050.495-0.170.4950.060.495-0.0500000.5050.1000.050.06-0.050.06</v>
      </c>
      <c r="C193" s="118" t="n">
        <v>42675</v>
      </c>
      <c r="D193" s="41" t="n">
        <f aca="false">ALGO_TENN!E206</f>
        <v>0.555</v>
      </c>
      <c r="E193" s="119" t="n">
        <f aca="false">ALGO_TENN!F206</f>
        <v>0.05</v>
      </c>
      <c r="F193" s="119" t="n">
        <f aca="false">ALGO_TENN!H206</f>
        <v>0.555</v>
      </c>
      <c r="G193" s="119" t="n">
        <f aca="false">ALGO_TENN!I206</f>
        <v>0.14</v>
      </c>
      <c r="H193" s="119" t="n">
        <f aca="false">ALGO_TENN!K206</f>
        <v>0.555</v>
      </c>
      <c r="I193" s="119" t="n">
        <f aca="false">ALGO_TENN!L206</f>
        <v>0.05</v>
      </c>
      <c r="J193" s="119" t="n">
        <f aca="false">ALGO_TENN!N206</f>
        <v>0.555</v>
      </c>
      <c r="K193" s="119" t="n">
        <f aca="false">ALGO_TENN!O206</f>
        <v>0.14</v>
      </c>
      <c r="L193" s="119" t="n">
        <f aca="false">TETCO_TRANSCO!E206</f>
        <v>0.445</v>
      </c>
      <c r="M193" s="119" t="n">
        <f aca="false">TETCO_TRANSCO!F206</f>
        <v>0.05</v>
      </c>
      <c r="N193" s="119" t="n">
        <f aca="false">TETCO_TRANSCO!H206</f>
        <v>0.495</v>
      </c>
      <c r="O193" s="119" t="n">
        <f aca="false">TETCO_TRANSCO!I206</f>
        <v>-0.17</v>
      </c>
      <c r="P193" s="119" t="n">
        <f aca="false">TETCO_TRANSCO!K206</f>
        <v>0.495</v>
      </c>
      <c r="Q193" s="119" t="n">
        <f aca="false">TETCO_TRANSCO!L206</f>
        <v>0.06</v>
      </c>
      <c r="R193" s="119" t="n">
        <f aca="false">TETCO_TRANSCO!N206</f>
        <v>0.495</v>
      </c>
      <c r="S193" s="119" t="n">
        <f aca="false">TETCO_TRANSCO!O206</f>
        <v>-0.05</v>
      </c>
      <c r="T193" s="119" t="n">
        <f aca="false">IROQ!E206</f>
        <v>0</v>
      </c>
      <c r="U193" s="119" t="n">
        <f aca="false">IROQ!F206</f>
        <v>0</v>
      </c>
      <c r="V193" s="119" t="n">
        <f aca="false">IROQ!H206</f>
        <v>0</v>
      </c>
      <c r="W193" s="119" t="n">
        <f aca="false">IROQ!I206</f>
        <v>0</v>
      </c>
      <c r="X193" s="119" t="n">
        <f aca="false">IROQ!L206</f>
        <v>0.505</v>
      </c>
      <c r="Y193" s="119" t="n">
        <f aca="false">IROQ!M206</f>
        <v>0.1</v>
      </c>
      <c r="Z193" s="119" t="n">
        <f aca="false">IROQ!O206</f>
        <v>0</v>
      </c>
      <c r="AA193" s="119" t="n">
        <f aca="false">IROQ!P206</f>
        <v>0</v>
      </c>
      <c r="AB193" s="120" t="n">
        <f aca="false">M193</f>
        <v>0.05</v>
      </c>
      <c r="AC193" s="120" t="n">
        <f aca="false">Q193</f>
        <v>0.06</v>
      </c>
      <c r="AD193" s="121" t="n">
        <f aca="false">S193</f>
        <v>-0.05</v>
      </c>
      <c r="AE193" s="121" t="n">
        <f aca="false">Q193</f>
        <v>0.06</v>
      </c>
    </row>
    <row r="194" customFormat="false" ht="12.75" hidden="false" customHeight="false" outlineLevel="0" collapsed="false">
      <c r="A194" s="0" t="n">
        <v>0.301169709842479</v>
      </c>
      <c r="B194" s="0" t="str">
        <f aca="false">(D194&amp;E194&amp;F194&amp;G194&amp;H194&amp;I194&amp;J194&amp;K194&amp;L194&amp;M194&amp;N194&amp;O194&amp;P194&amp;Q194&amp;R194&amp;S194&amp;T194&amp;U194&amp;V194&amp;W194&amp;X194&amp;Y194&amp;Z194&amp;AA194&amp;AB194&amp;AC194&amp;AD194&amp;AE194)</f>
        <v>0.910.050.910.290.910.050.910.290.730.050.98-0.130.980.160.98-0.0500000.840.3000.050.16-0.050.16</v>
      </c>
      <c r="C194" s="118" t="n">
        <v>42705</v>
      </c>
      <c r="D194" s="41" t="n">
        <f aca="false">ALGO_TENN!E207</f>
        <v>0.91</v>
      </c>
      <c r="E194" s="119" t="n">
        <f aca="false">ALGO_TENN!F207</f>
        <v>0.05</v>
      </c>
      <c r="F194" s="119" t="n">
        <f aca="false">ALGO_TENN!H207</f>
        <v>0.91</v>
      </c>
      <c r="G194" s="119" t="n">
        <f aca="false">ALGO_TENN!I207</f>
        <v>0.29</v>
      </c>
      <c r="H194" s="119" t="n">
        <f aca="false">ALGO_TENN!K207</f>
        <v>0.91</v>
      </c>
      <c r="I194" s="119" t="n">
        <f aca="false">ALGO_TENN!L207</f>
        <v>0.05</v>
      </c>
      <c r="J194" s="119" t="n">
        <f aca="false">ALGO_TENN!N207</f>
        <v>0.91</v>
      </c>
      <c r="K194" s="119" t="n">
        <f aca="false">ALGO_TENN!O207</f>
        <v>0.29</v>
      </c>
      <c r="L194" s="119" t="n">
        <f aca="false">TETCO_TRANSCO!E207</f>
        <v>0.73</v>
      </c>
      <c r="M194" s="119" t="n">
        <f aca="false">TETCO_TRANSCO!F207</f>
        <v>0.05</v>
      </c>
      <c r="N194" s="119" t="n">
        <f aca="false">TETCO_TRANSCO!H207</f>
        <v>0.98</v>
      </c>
      <c r="O194" s="119" t="n">
        <f aca="false">TETCO_TRANSCO!I207</f>
        <v>-0.13</v>
      </c>
      <c r="P194" s="119" t="n">
        <f aca="false">TETCO_TRANSCO!K207</f>
        <v>0.98</v>
      </c>
      <c r="Q194" s="119" t="n">
        <f aca="false">TETCO_TRANSCO!L207</f>
        <v>0.16</v>
      </c>
      <c r="R194" s="119" t="n">
        <f aca="false">TETCO_TRANSCO!N207</f>
        <v>0.98</v>
      </c>
      <c r="S194" s="119" t="n">
        <f aca="false">TETCO_TRANSCO!O207</f>
        <v>-0.05</v>
      </c>
      <c r="T194" s="119" t="n">
        <f aca="false">IROQ!E207</f>
        <v>0</v>
      </c>
      <c r="U194" s="119" t="n">
        <f aca="false">IROQ!F207</f>
        <v>0</v>
      </c>
      <c r="V194" s="119" t="n">
        <f aca="false">IROQ!H207</f>
        <v>0</v>
      </c>
      <c r="W194" s="119" t="n">
        <f aca="false">IROQ!I207</f>
        <v>0</v>
      </c>
      <c r="X194" s="119" t="n">
        <f aca="false">IROQ!L207</f>
        <v>0.84</v>
      </c>
      <c r="Y194" s="119" t="n">
        <f aca="false">IROQ!M207</f>
        <v>0.3</v>
      </c>
      <c r="Z194" s="119" t="n">
        <f aca="false">IROQ!O207</f>
        <v>0</v>
      </c>
      <c r="AA194" s="119" t="n">
        <f aca="false">IROQ!P207</f>
        <v>0</v>
      </c>
      <c r="AB194" s="120" t="n">
        <f aca="false">M194</f>
        <v>0.05</v>
      </c>
      <c r="AC194" s="120" t="n">
        <f aca="false">Q194</f>
        <v>0.16</v>
      </c>
      <c r="AD194" s="121" t="n">
        <f aca="false">S194</f>
        <v>-0.05</v>
      </c>
      <c r="AE194" s="121" t="n">
        <f aca="false">Q194</f>
        <v>0.16</v>
      </c>
    </row>
    <row r="195" customFormat="false" ht="12.75" hidden="false" customHeight="false" outlineLevel="0" collapsed="false">
      <c r="A195" s="0" t="n">
        <v>0.299299391592951</v>
      </c>
      <c r="B195" s="0" t="str">
        <f aca="false">(D195&amp;E195&amp;F195&amp;G195&amp;H195&amp;I195&amp;J195&amp;K195&amp;L195&amp;M195&amp;N195&amp;O195&amp;P195&amp;Q195&amp;R195&amp;S195&amp;T195&amp;U195&amp;V195&amp;W195&amp;X195&amp;Y195&amp;Z195&amp;AA195&amp;AB195&amp;AC195&amp;AD195&amp;AE195)</f>
        <v>1.2150.051.2150.321.2150.051.2150.321.020.051.6-0.251.60.341.6-0.2000000000.050.34-0.20.34</v>
      </c>
      <c r="C195" s="118" t="n">
        <v>42736</v>
      </c>
      <c r="D195" s="41" t="n">
        <f aca="false">ALGO_TENN!E208</f>
        <v>1.215</v>
      </c>
      <c r="E195" s="119" t="n">
        <f aca="false">ALGO_TENN!F208</f>
        <v>0.05</v>
      </c>
      <c r="F195" s="119" t="n">
        <f aca="false">ALGO_TENN!H208</f>
        <v>1.215</v>
      </c>
      <c r="G195" s="119" t="n">
        <f aca="false">ALGO_TENN!I208</f>
        <v>0.32</v>
      </c>
      <c r="H195" s="119" t="n">
        <f aca="false">ALGO_TENN!K208</f>
        <v>1.215</v>
      </c>
      <c r="I195" s="119" t="n">
        <f aca="false">ALGO_TENN!L208</f>
        <v>0.05</v>
      </c>
      <c r="J195" s="119" t="n">
        <f aca="false">ALGO_TENN!N208</f>
        <v>1.215</v>
      </c>
      <c r="K195" s="119" t="n">
        <f aca="false">ALGO_TENN!O208</f>
        <v>0.32</v>
      </c>
      <c r="L195" s="119" t="n">
        <f aca="false">TETCO_TRANSCO!E208</f>
        <v>1.02</v>
      </c>
      <c r="M195" s="119" t="n">
        <f aca="false">TETCO_TRANSCO!F208</f>
        <v>0.05</v>
      </c>
      <c r="N195" s="119" t="n">
        <f aca="false">TETCO_TRANSCO!H208</f>
        <v>1.6</v>
      </c>
      <c r="O195" s="119" t="n">
        <f aca="false">TETCO_TRANSCO!I208</f>
        <v>-0.25</v>
      </c>
      <c r="P195" s="119" t="n">
        <f aca="false">TETCO_TRANSCO!K208</f>
        <v>1.6</v>
      </c>
      <c r="Q195" s="119" t="n">
        <f aca="false">TETCO_TRANSCO!L208</f>
        <v>0.34</v>
      </c>
      <c r="R195" s="119" t="n">
        <f aca="false">TETCO_TRANSCO!N208</f>
        <v>1.6</v>
      </c>
      <c r="S195" s="119" t="n">
        <f aca="false">TETCO_TRANSCO!O208</f>
        <v>-0.2</v>
      </c>
      <c r="T195" s="119" t="n">
        <f aca="false">IROQ!E208</f>
        <v>0</v>
      </c>
      <c r="U195" s="119" t="n">
        <f aca="false">IROQ!F208</f>
        <v>0</v>
      </c>
      <c r="V195" s="119" t="n">
        <f aca="false">IROQ!H208</f>
        <v>0</v>
      </c>
      <c r="W195" s="119" t="n">
        <f aca="false">IROQ!I208</f>
        <v>0</v>
      </c>
      <c r="X195" s="119" t="n">
        <f aca="false">IROQ!L208</f>
        <v>0</v>
      </c>
      <c r="Y195" s="119" t="n">
        <f aca="false">IROQ!M208</f>
        <v>0</v>
      </c>
      <c r="Z195" s="119" t="n">
        <f aca="false">IROQ!O208</f>
        <v>0</v>
      </c>
      <c r="AA195" s="119" t="n">
        <f aca="false">IROQ!P208</f>
        <v>0</v>
      </c>
      <c r="AB195" s="120" t="n">
        <f aca="false">M195</f>
        <v>0.05</v>
      </c>
      <c r="AC195" s="120" t="n">
        <f aca="false">Q195</f>
        <v>0.34</v>
      </c>
      <c r="AD195" s="121" t="n">
        <f aca="false">S195</f>
        <v>-0.2</v>
      </c>
      <c r="AE195" s="121" t="n">
        <f aca="false">Q195</f>
        <v>0.34</v>
      </c>
    </row>
    <row r="196" customFormat="false" ht="12.75" hidden="false" customHeight="false" outlineLevel="0" collapsed="false">
      <c r="A196" s="0" t="n">
        <v>0.297440518263469</v>
      </c>
      <c r="B196" s="0" t="str">
        <f aca="false">(D196&amp;E196&amp;F196&amp;G196&amp;H196&amp;I196&amp;J196&amp;K196&amp;L196&amp;M196&amp;N196&amp;O196&amp;P196&amp;Q196&amp;R196&amp;S196&amp;T196&amp;U196&amp;V196&amp;W196&amp;X196&amp;Y196&amp;Z196&amp;AA196&amp;AB196&amp;AC196&amp;AD196&amp;AE196)</f>
        <v>1.2150.051.2150.321.2150.051.2150.321.010.051.6-0.281.60.341.6-0.2000000000.050.34-0.20.34</v>
      </c>
      <c r="C196" s="118" t="n">
        <v>42767</v>
      </c>
      <c r="D196" s="41" t="n">
        <f aca="false">ALGO_TENN!E209</f>
        <v>1.215</v>
      </c>
      <c r="E196" s="119" t="n">
        <f aca="false">ALGO_TENN!F209</f>
        <v>0.05</v>
      </c>
      <c r="F196" s="119" t="n">
        <f aca="false">ALGO_TENN!H209</f>
        <v>1.215</v>
      </c>
      <c r="G196" s="119" t="n">
        <f aca="false">ALGO_TENN!I209</f>
        <v>0.32</v>
      </c>
      <c r="H196" s="119" t="n">
        <f aca="false">ALGO_TENN!K209</f>
        <v>1.215</v>
      </c>
      <c r="I196" s="119" t="n">
        <f aca="false">ALGO_TENN!L209</f>
        <v>0.05</v>
      </c>
      <c r="J196" s="119" t="n">
        <f aca="false">ALGO_TENN!N209</f>
        <v>1.215</v>
      </c>
      <c r="K196" s="119" t="n">
        <f aca="false">ALGO_TENN!O209</f>
        <v>0.32</v>
      </c>
      <c r="L196" s="119" t="n">
        <f aca="false">TETCO_TRANSCO!E209</f>
        <v>1.01</v>
      </c>
      <c r="M196" s="119" t="n">
        <f aca="false">TETCO_TRANSCO!F209</f>
        <v>0.05</v>
      </c>
      <c r="N196" s="119" t="n">
        <f aca="false">TETCO_TRANSCO!H209</f>
        <v>1.6</v>
      </c>
      <c r="O196" s="119" t="n">
        <f aca="false">TETCO_TRANSCO!I209</f>
        <v>-0.28</v>
      </c>
      <c r="P196" s="119" t="n">
        <f aca="false">TETCO_TRANSCO!K209</f>
        <v>1.6</v>
      </c>
      <c r="Q196" s="119" t="n">
        <f aca="false">TETCO_TRANSCO!L209</f>
        <v>0.34</v>
      </c>
      <c r="R196" s="119" t="n">
        <f aca="false">TETCO_TRANSCO!N209</f>
        <v>1.6</v>
      </c>
      <c r="S196" s="119" t="n">
        <f aca="false">TETCO_TRANSCO!O209</f>
        <v>-0.2</v>
      </c>
      <c r="T196" s="119" t="n">
        <f aca="false">IROQ!E209</f>
        <v>0</v>
      </c>
      <c r="U196" s="119" t="n">
        <f aca="false">IROQ!F209</f>
        <v>0</v>
      </c>
      <c r="V196" s="119" t="n">
        <f aca="false">IROQ!H209</f>
        <v>0</v>
      </c>
      <c r="W196" s="119" t="n">
        <f aca="false">IROQ!I209</f>
        <v>0</v>
      </c>
      <c r="X196" s="119" t="n">
        <f aca="false">IROQ!L209</f>
        <v>0</v>
      </c>
      <c r="Y196" s="119" t="n">
        <f aca="false">IROQ!M209</f>
        <v>0</v>
      </c>
      <c r="Z196" s="119" t="n">
        <f aca="false">IROQ!O209</f>
        <v>0</v>
      </c>
      <c r="AA196" s="119" t="n">
        <f aca="false">IROQ!P209</f>
        <v>0</v>
      </c>
      <c r="AB196" s="120" t="n">
        <f aca="false">M196</f>
        <v>0.05</v>
      </c>
      <c r="AC196" s="120" t="n">
        <f aca="false">Q196</f>
        <v>0.34</v>
      </c>
      <c r="AD196" s="121" t="n">
        <f aca="false">S196</f>
        <v>-0.2</v>
      </c>
      <c r="AE196" s="121" t="n">
        <f aca="false">Q196</f>
        <v>0.34</v>
      </c>
    </row>
    <row r="197" customFormat="false" ht="12.75" hidden="false" customHeight="false" outlineLevel="0" collapsed="false">
      <c r="A197" s="0" t="n">
        <v>0.295771315684076</v>
      </c>
      <c r="B197" s="0" t="str">
        <f aca="false">(D197&amp;E197&amp;F197&amp;G197&amp;H197&amp;I197&amp;J197&amp;K197&amp;L197&amp;M197&amp;N197&amp;O197&amp;P197&amp;Q197&amp;R197&amp;S197&amp;T197&amp;U197&amp;V197&amp;W197&amp;X197&amp;Y197&amp;Z197&amp;AA197&amp;AB197&amp;AC197&amp;AD197&amp;AE197)</f>
        <v>0.6550.050.6550.150.6550.050.6550.150.5450.050.565-0.170.5650.10.565-0.05000000000.050.1-0.050.1</v>
      </c>
      <c r="C197" s="118" t="n">
        <v>42795</v>
      </c>
      <c r="D197" s="41" t="n">
        <f aca="false">ALGO_TENN!E210</f>
        <v>0.655</v>
      </c>
      <c r="E197" s="119" t="n">
        <f aca="false">ALGO_TENN!F210</f>
        <v>0.05</v>
      </c>
      <c r="F197" s="119" t="n">
        <f aca="false">ALGO_TENN!H210</f>
        <v>0.655</v>
      </c>
      <c r="G197" s="119" t="n">
        <f aca="false">ALGO_TENN!I210</f>
        <v>0.15</v>
      </c>
      <c r="H197" s="119" t="n">
        <f aca="false">ALGO_TENN!K210</f>
        <v>0.655</v>
      </c>
      <c r="I197" s="119" t="n">
        <f aca="false">ALGO_TENN!L210</f>
        <v>0.05</v>
      </c>
      <c r="J197" s="119" t="n">
        <f aca="false">ALGO_TENN!N210</f>
        <v>0.655</v>
      </c>
      <c r="K197" s="119" t="n">
        <f aca="false">ALGO_TENN!O210</f>
        <v>0.15</v>
      </c>
      <c r="L197" s="119" t="n">
        <f aca="false">TETCO_TRANSCO!E210</f>
        <v>0.545</v>
      </c>
      <c r="M197" s="119" t="n">
        <f aca="false">TETCO_TRANSCO!F210</f>
        <v>0.05</v>
      </c>
      <c r="N197" s="119" t="n">
        <f aca="false">TETCO_TRANSCO!H210</f>
        <v>0.565</v>
      </c>
      <c r="O197" s="119" t="n">
        <f aca="false">TETCO_TRANSCO!I210</f>
        <v>-0.17</v>
      </c>
      <c r="P197" s="119" t="n">
        <f aca="false">TETCO_TRANSCO!K210</f>
        <v>0.565</v>
      </c>
      <c r="Q197" s="119" t="n">
        <f aca="false">TETCO_TRANSCO!L210</f>
        <v>0.1</v>
      </c>
      <c r="R197" s="119" t="n">
        <f aca="false">TETCO_TRANSCO!N210</f>
        <v>0.565</v>
      </c>
      <c r="S197" s="119" t="n">
        <f aca="false">TETCO_TRANSCO!O210</f>
        <v>-0.05</v>
      </c>
      <c r="T197" s="119" t="n">
        <f aca="false">IROQ!E210</f>
        <v>0</v>
      </c>
      <c r="U197" s="119" t="n">
        <f aca="false">IROQ!F210</f>
        <v>0</v>
      </c>
      <c r="V197" s="119" t="n">
        <f aca="false">IROQ!H210</f>
        <v>0</v>
      </c>
      <c r="W197" s="119" t="n">
        <f aca="false">IROQ!I210</f>
        <v>0</v>
      </c>
      <c r="X197" s="119" t="n">
        <f aca="false">IROQ!L210</f>
        <v>0</v>
      </c>
      <c r="Y197" s="119" t="n">
        <f aca="false">IROQ!M210</f>
        <v>0</v>
      </c>
      <c r="Z197" s="119" t="n">
        <f aca="false">IROQ!O210</f>
        <v>0</v>
      </c>
      <c r="AA197" s="119" t="n">
        <f aca="false">IROQ!P210</f>
        <v>0</v>
      </c>
      <c r="AB197" s="120" t="n">
        <f aca="false">M197</f>
        <v>0.05</v>
      </c>
      <c r="AC197" s="120" t="n">
        <f aca="false">Q197</f>
        <v>0.1</v>
      </c>
      <c r="AD197" s="121" t="n">
        <f aca="false">S197</f>
        <v>-0.05</v>
      </c>
      <c r="AE197" s="121" t="n">
        <f aca="false">Q197</f>
        <v>0.1</v>
      </c>
    </row>
    <row r="198" customFormat="false" ht="12.75" hidden="false" customHeight="false" outlineLevel="0" collapsed="false">
      <c r="A198" s="0" t="n">
        <v>0.293934034438242</v>
      </c>
      <c r="B198" s="0" t="str">
        <f aca="false">(D198&amp;E198&amp;F198&amp;G198&amp;H198&amp;I198&amp;J198&amp;K198&amp;L198&amp;M198&amp;N198&amp;O198&amp;P198&amp;Q198&amp;R198&amp;S198&amp;T198&amp;U198&amp;V198&amp;W198&amp;X198&amp;Y198&amp;Z198&amp;AA198&amp;AB198&amp;AC198&amp;AD198&amp;AE198)</f>
        <v>0.4350.020.4350.050.4350.020.4350.050.3100.35-0.0850.350.020.35-0.0450000000000.02-0.0450.02</v>
      </c>
      <c r="C198" s="118" t="n">
        <v>42826</v>
      </c>
      <c r="D198" s="41" t="n">
        <f aca="false">ALGO_TENN!E211</f>
        <v>0.435</v>
      </c>
      <c r="E198" s="119" t="n">
        <f aca="false">ALGO_TENN!F211</f>
        <v>0.02</v>
      </c>
      <c r="F198" s="119" t="n">
        <f aca="false">ALGO_TENN!H211</f>
        <v>0.435</v>
      </c>
      <c r="G198" s="119" t="n">
        <f aca="false">ALGO_TENN!I211</f>
        <v>0.05</v>
      </c>
      <c r="H198" s="119" t="n">
        <f aca="false">ALGO_TENN!K211</f>
        <v>0.435</v>
      </c>
      <c r="I198" s="119" t="n">
        <f aca="false">ALGO_TENN!L211</f>
        <v>0.02</v>
      </c>
      <c r="J198" s="119" t="n">
        <f aca="false">ALGO_TENN!N211</f>
        <v>0.435</v>
      </c>
      <c r="K198" s="119" t="n">
        <f aca="false">ALGO_TENN!O211</f>
        <v>0.05</v>
      </c>
      <c r="L198" s="119" t="n">
        <f aca="false">TETCO_TRANSCO!E211</f>
        <v>0.31</v>
      </c>
      <c r="M198" s="119" t="n">
        <f aca="false">TETCO_TRANSCO!F211</f>
        <v>0</v>
      </c>
      <c r="N198" s="119" t="n">
        <f aca="false">TETCO_TRANSCO!H211</f>
        <v>0.35</v>
      </c>
      <c r="O198" s="119" t="n">
        <f aca="false">TETCO_TRANSCO!I211</f>
        <v>-0.085</v>
      </c>
      <c r="P198" s="119" t="n">
        <f aca="false">TETCO_TRANSCO!K211</f>
        <v>0.35</v>
      </c>
      <c r="Q198" s="119" t="n">
        <f aca="false">TETCO_TRANSCO!L211</f>
        <v>0.02</v>
      </c>
      <c r="R198" s="119" t="n">
        <f aca="false">TETCO_TRANSCO!N211</f>
        <v>0.35</v>
      </c>
      <c r="S198" s="119" t="n">
        <f aca="false">TETCO_TRANSCO!O211</f>
        <v>-0.045</v>
      </c>
      <c r="T198" s="119" t="n">
        <f aca="false">IROQ!E211</f>
        <v>0</v>
      </c>
      <c r="U198" s="119" t="n">
        <f aca="false">IROQ!F211</f>
        <v>0</v>
      </c>
      <c r="V198" s="119" t="n">
        <f aca="false">IROQ!H211</f>
        <v>0</v>
      </c>
      <c r="W198" s="119" t="n">
        <f aca="false">IROQ!I211</f>
        <v>0</v>
      </c>
      <c r="X198" s="119" t="n">
        <f aca="false">IROQ!L211</f>
        <v>0</v>
      </c>
      <c r="Y198" s="119" t="n">
        <f aca="false">IROQ!M211</f>
        <v>0</v>
      </c>
      <c r="Z198" s="119" t="n">
        <f aca="false">IROQ!O211</f>
        <v>0</v>
      </c>
      <c r="AA198" s="119" t="n">
        <f aca="false">IROQ!P211</f>
        <v>0</v>
      </c>
      <c r="AB198" s="120" t="n">
        <f aca="false">M198</f>
        <v>0</v>
      </c>
      <c r="AC198" s="120" t="n">
        <f aca="false">Q198</f>
        <v>0.02</v>
      </c>
      <c r="AD198" s="121" t="n">
        <f aca="false">S198</f>
        <v>-0.045</v>
      </c>
      <c r="AE198" s="121" t="n">
        <f aca="false">Q198</f>
        <v>0.02</v>
      </c>
    </row>
    <row r="199" customFormat="false" ht="12.75" hidden="false" customHeight="false" outlineLevel="0" collapsed="false">
      <c r="A199" s="0" t="n">
        <v>0.29216672855845</v>
      </c>
      <c r="B199" s="0" t="str">
        <f aca="false">(D199&amp;E199&amp;F199&amp;G199&amp;H199&amp;I199&amp;J199&amp;K199&amp;L199&amp;M199&amp;N199&amp;O199&amp;P199&amp;Q199&amp;R199&amp;S199&amp;T199&amp;U199&amp;V199&amp;W199&amp;X199&amp;Y199&amp;Z199&amp;AA199&amp;AB199&amp;AC199&amp;AD199&amp;AE199)</f>
        <v>0.3850.020.3850.050.3850.020.3850.050.2900.3-0.0650.30.020.3-0.0350000000000.02-0.0350.02</v>
      </c>
      <c r="C199" s="118" t="n">
        <v>42856</v>
      </c>
      <c r="D199" s="41" t="n">
        <f aca="false">ALGO_TENN!E212</f>
        <v>0.385</v>
      </c>
      <c r="E199" s="119" t="n">
        <f aca="false">ALGO_TENN!F212</f>
        <v>0.02</v>
      </c>
      <c r="F199" s="119" t="n">
        <f aca="false">ALGO_TENN!H212</f>
        <v>0.385</v>
      </c>
      <c r="G199" s="119" t="n">
        <f aca="false">ALGO_TENN!I212</f>
        <v>0.05</v>
      </c>
      <c r="H199" s="119" t="n">
        <f aca="false">ALGO_TENN!K212</f>
        <v>0.385</v>
      </c>
      <c r="I199" s="119" t="n">
        <f aca="false">ALGO_TENN!L212</f>
        <v>0.02</v>
      </c>
      <c r="J199" s="119" t="n">
        <f aca="false">ALGO_TENN!N212</f>
        <v>0.385</v>
      </c>
      <c r="K199" s="119" t="n">
        <f aca="false">ALGO_TENN!O212</f>
        <v>0.05</v>
      </c>
      <c r="L199" s="119" t="n">
        <f aca="false">TETCO_TRANSCO!E212</f>
        <v>0.29</v>
      </c>
      <c r="M199" s="119" t="n">
        <f aca="false">TETCO_TRANSCO!F212</f>
        <v>0</v>
      </c>
      <c r="N199" s="119" t="n">
        <f aca="false">TETCO_TRANSCO!H212</f>
        <v>0.3</v>
      </c>
      <c r="O199" s="119" t="n">
        <f aca="false">TETCO_TRANSCO!I212</f>
        <v>-0.065</v>
      </c>
      <c r="P199" s="119" t="n">
        <f aca="false">TETCO_TRANSCO!K212</f>
        <v>0.3</v>
      </c>
      <c r="Q199" s="119" t="n">
        <f aca="false">TETCO_TRANSCO!L212</f>
        <v>0.02</v>
      </c>
      <c r="R199" s="119" t="n">
        <f aca="false">TETCO_TRANSCO!N212</f>
        <v>0.3</v>
      </c>
      <c r="S199" s="119" t="n">
        <f aca="false">TETCO_TRANSCO!O212</f>
        <v>-0.035</v>
      </c>
      <c r="T199" s="119" t="n">
        <f aca="false">IROQ!E212</f>
        <v>0</v>
      </c>
      <c r="U199" s="119" t="n">
        <f aca="false">IROQ!F212</f>
        <v>0</v>
      </c>
      <c r="V199" s="119" t="n">
        <f aca="false">IROQ!H212</f>
        <v>0</v>
      </c>
      <c r="W199" s="119" t="n">
        <f aca="false">IROQ!I212</f>
        <v>0</v>
      </c>
      <c r="X199" s="119" t="n">
        <f aca="false">IROQ!L212</f>
        <v>0</v>
      </c>
      <c r="Y199" s="119" t="n">
        <f aca="false">IROQ!M212</f>
        <v>0</v>
      </c>
      <c r="Z199" s="119" t="n">
        <f aca="false">IROQ!O212</f>
        <v>0</v>
      </c>
      <c r="AA199" s="119" t="n">
        <f aca="false">IROQ!P212</f>
        <v>0</v>
      </c>
      <c r="AB199" s="120" t="n">
        <f aca="false">M199</f>
        <v>0</v>
      </c>
      <c r="AC199" s="120" t="n">
        <f aca="false">Q199</f>
        <v>0.02</v>
      </c>
      <c r="AD199" s="121" t="n">
        <f aca="false">S199</f>
        <v>-0.035</v>
      </c>
      <c r="AE199" s="121" t="n">
        <f aca="false">Q199</f>
        <v>0.02</v>
      </c>
    </row>
    <row r="200" customFormat="false" ht="12.75" hidden="false" customHeight="false" outlineLevel="0" collapsed="false">
      <c r="A200" s="0" t="n">
        <v>0.290351511675462</v>
      </c>
      <c r="B200" s="0" t="str">
        <f aca="false">(D200&amp;E200&amp;F200&amp;G200&amp;H200&amp;I200&amp;J200&amp;K200&amp;L200&amp;M200&amp;N200&amp;O200&amp;P200&amp;Q200&amp;R200&amp;S200&amp;T200&amp;U200&amp;V200&amp;W200&amp;X200&amp;Y200&amp;Z200&amp;AA200&amp;AB200&amp;AC200&amp;AD200&amp;AE200)</f>
        <v>0.3850.020.3850.060.3850.020.3850.060.3-0.00250.34-0.0550.340.020.34-0.03500000000-0.00250.02-0.0350.02</v>
      </c>
      <c r="C200" s="118" t="n">
        <v>42887</v>
      </c>
      <c r="D200" s="0" t="n">
        <f aca="false">ALGO_TENN!E213</f>
        <v>0.385</v>
      </c>
      <c r="E200" s="119" t="n">
        <f aca="false">ALGO_TENN!F213</f>
        <v>0.02</v>
      </c>
      <c r="F200" s="119" t="n">
        <f aca="false">ALGO_TENN!H213</f>
        <v>0.385</v>
      </c>
      <c r="G200" s="119" t="n">
        <f aca="false">ALGO_TENN!I213</f>
        <v>0.06</v>
      </c>
      <c r="H200" s="119" t="n">
        <f aca="false">ALGO_TENN!K213</f>
        <v>0.385</v>
      </c>
      <c r="I200" s="119" t="n">
        <f aca="false">ALGO_TENN!L213</f>
        <v>0.02</v>
      </c>
      <c r="J200" s="119" t="n">
        <f aca="false">ALGO_TENN!N213</f>
        <v>0.385</v>
      </c>
      <c r="K200" s="119" t="n">
        <f aca="false">ALGO_TENN!O213</f>
        <v>0.06</v>
      </c>
      <c r="L200" s="119" t="n">
        <f aca="false">TETCO_TRANSCO!E213</f>
        <v>0.3</v>
      </c>
      <c r="M200" s="119" t="n">
        <f aca="false">TETCO_TRANSCO!F213</f>
        <v>-0.0025</v>
      </c>
      <c r="N200" s="119" t="n">
        <f aca="false">TETCO_TRANSCO!H213</f>
        <v>0.34</v>
      </c>
      <c r="O200" s="119" t="n">
        <f aca="false">TETCO_TRANSCO!I213</f>
        <v>-0.055</v>
      </c>
      <c r="P200" s="119" t="n">
        <f aca="false">TETCO_TRANSCO!K213</f>
        <v>0.34</v>
      </c>
      <c r="Q200" s="119" t="n">
        <f aca="false">TETCO_TRANSCO!L213</f>
        <v>0.02</v>
      </c>
      <c r="R200" s="119" t="n">
        <f aca="false">TETCO_TRANSCO!N213</f>
        <v>0.34</v>
      </c>
      <c r="S200" s="119" t="n">
        <f aca="false">TETCO_TRANSCO!O213</f>
        <v>-0.035</v>
      </c>
      <c r="T200" s="119" t="n">
        <f aca="false">IROQ!E213</f>
        <v>0</v>
      </c>
      <c r="U200" s="119" t="n">
        <f aca="false">IROQ!F213</f>
        <v>0</v>
      </c>
      <c r="V200" s="119" t="n">
        <f aca="false">IROQ!H213</f>
        <v>0</v>
      </c>
      <c r="W200" s="119" t="n">
        <f aca="false">IROQ!I213</f>
        <v>0</v>
      </c>
      <c r="X200" s="119" t="n">
        <f aca="false">IROQ!L213</f>
        <v>0</v>
      </c>
      <c r="Y200" s="119" t="n">
        <f aca="false">IROQ!M213</f>
        <v>0</v>
      </c>
      <c r="Z200" s="119" t="n">
        <f aca="false">IROQ!O213</f>
        <v>0</v>
      </c>
      <c r="AA200" s="119" t="n">
        <f aca="false">IROQ!P213</f>
        <v>0</v>
      </c>
      <c r="AB200" s="120" t="n">
        <f aca="false">M200</f>
        <v>-0.0025</v>
      </c>
      <c r="AC200" s="120" t="n">
        <f aca="false">Q200</f>
        <v>0.02</v>
      </c>
      <c r="AD200" s="121" t="n">
        <f aca="false">S200</f>
        <v>-0.035</v>
      </c>
      <c r="AE200" s="121" t="n">
        <f aca="false">Q200</f>
        <v>0.02</v>
      </c>
    </row>
    <row r="201" customFormat="false" ht="12.75" hidden="false" customHeight="false" outlineLevel="0" collapsed="false">
      <c r="A201" s="0" t="n">
        <v>0.288605431769528</v>
      </c>
      <c r="B201" s="0" t="str">
        <f aca="false">(D201&amp;E201&amp;F201&amp;G201&amp;H201&amp;I201&amp;J201&amp;K201&amp;L201&amp;M201&amp;N201&amp;O201&amp;P201&amp;Q201&amp;R201&amp;S201&amp;T201&amp;U201&amp;V201&amp;W201&amp;X201&amp;Y201&amp;Z201&amp;AA201&amp;AB201&amp;AC201&amp;AD201&amp;AE201)</f>
        <v>0.39750.020.39750.070.39750.020.39750.070.315-0.00250.38-0.020.380.020.38-0.0200000000-0.00250.02-0.020.02</v>
      </c>
      <c r="C201" s="118" t="n">
        <v>42917</v>
      </c>
      <c r="D201" s="0" t="n">
        <f aca="false">ALGO_TENN!E214</f>
        <v>0.3975</v>
      </c>
      <c r="E201" s="119" t="n">
        <f aca="false">ALGO_TENN!F214</f>
        <v>0.02</v>
      </c>
      <c r="F201" s="119" t="n">
        <f aca="false">ALGO_TENN!H214</f>
        <v>0.3975</v>
      </c>
      <c r="G201" s="119" t="n">
        <f aca="false">ALGO_TENN!I214</f>
        <v>0.07</v>
      </c>
      <c r="H201" s="119" t="n">
        <f aca="false">ALGO_TENN!K214</f>
        <v>0.3975</v>
      </c>
      <c r="I201" s="119" t="n">
        <f aca="false">ALGO_TENN!L214</f>
        <v>0.02</v>
      </c>
      <c r="J201" s="119" t="n">
        <f aca="false">ALGO_TENN!N214</f>
        <v>0.3975</v>
      </c>
      <c r="K201" s="119" t="n">
        <f aca="false">ALGO_TENN!O214</f>
        <v>0.07</v>
      </c>
      <c r="L201" s="119" t="n">
        <f aca="false">TETCO_TRANSCO!E214</f>
        <v>0.315</v>
      </c>
      <c r="M201" s="119" t="n">
        <f aca="false">TETCO_TRANSCO!F214</f>
        <v>-0.0025</v>
      </c>
      <c r="N201" s="119" t="n">
        <f aca="false">TETCO_TRANSCO!H214</f>
        <v>0.38</v>
      </c>
      <c r="O201" s="119" t="n">
        <f aca="false">TETCO_TRANSCO!I214</f>
        <v>-0.02</v>
      </c>
      <c r="P201" s="119" t="n">
        <f aca="false">TETCO_TRANSCO!K214</f>
        <v>0.38</v>
      </c>
      <c r="Q201" s="119" t="n">
        <f aca="false">TETCO_TRANSCO!L214</f>
        <v>0.02</v>
      </c>
      <c r="R201" s="119" t="n">
        <f aca="false">TETCO_TRANSCO!N214</f>
        <v>0.38</v>
      </c>
      <c r="S201" s="119" t="n">
        <f aca="false">TETCO_TRANSCO!O214</f>
        <v>-0.02</v>
      </c>
      <c r="T201" s="119" t="n">
        <f aca="false">IROQ!E214</f>
        <v>0</v>
      </c>
      <c r="U201" s="119" t="n">
        <f aca="false">IROQ!F214</f>
        <v>0</v>
      </c>
      <c r="V201" s="119" t="n">
        <f aca="false">IROQ!H214</f>
        <v>0</v>
      </c>
      <c r="W201" s="119" t="n">
        <f aca="false">IROQ!I214</f>
        <v>0</v>
      </c>
      <c r="X201" s="119" t="n">
        <f aca="false">IROQ!L214</f>
        <v>0</v>
      </c>
      <c r="Y201" s="119" t="n">
        <f aca="false">IROQ!M214</f>
        <v>0</v>
      </c>
      <c r="Z201" s="119" t="n">
        <f aca="false">IROQ!O214</f>
        <v>0</v>
      </c>
      <c r="AA201" s="119" t="n">
        <f aca="false">IROQ!P214</f>
        <v>0</v>
      </c>
      <c r="AB201" s="120" t="n">
        <f aca="false">M201</f>
        <v>-0.0025</v>
      </c>
      <c r="AC201" s="120" t="n">
        <f aca="false">Q201</f>
        <v>0.02</v>
      </c>
      <c r="AD201" s="121" t="n">
        <f aca="false">S201</f>
        <v>-0.02</v>
      </c>
      <c r="AE201" s="121" t="n">
        <f aca="false">Q201</f>
        <v>0.02</v>
      </c>
    </row>
    <row r="202" customFormat="false" ht="12.75" hidden="false" customHeight="false" outlineLevel="0" collapsed="false">
      <c r="A202" s="0" t="n">
        <v>0.286812018304106</v>
      </c>
      <c r="B202" s="0" t="str">
        <f aca="false">(D202&amp;E202&amp;F202&amp;G202&amp;H202&amp;I202&amp;J202&amp;K202&amp;L202&amp;M202&amp;N202&amp;O202&amp;P202&amp;Q202&amp;R202&amp;S202&amp;T202&amp;U202&amp;V202&amp;W202&amp;X202&amp;Y202&amp;Z202&amp;AA202&amp;AB202&amp;AC202&amp;AD202&amp;AE202)</f>
        <v>0.40.020.40.070.40.020.40.070.315-0.0050.38-0.020.380.0150.38-0.0200000000-0.0050.015-0.020.015</v>
      </c>
      <c r="C202" s="118" t="n">
        <v>42948</v>
      </c>
      <c r="D202" s="0" t="n">
        <f aca="false">ALGO_TENN!E215</f>
        <v>0.4</v>
      </c>
      <c r="E202" s="119" t="n">
        <f aca="false">ALGO_TENN!F215</f>
        <v>0.02</v>
      </c>
      <c r="F202" s="119" t="n">
        <f aca="false">ALGO_TENN!H215</f>
        <v>0.4</v>
      </c>
      <c r="G202" s="119" t="n">
        <f aca="false">ALGO_TENN!I215</f>
        <v>0.07</v>
      </c>
      <c r="H202" s="119" t="n">
        <f aca="false">ALGO_TENN!K215</f>
        <v>0.4</v>
      </c>
      <c r="I202" s="119" t="n">
        <f aca="false">ALGO_TENN!L215</f>
        <v>0.02</v>
      </c>
      <c r="J202" s="119" t="n">
        <f aca="false">ALGO_TENN!N215</f>
        <v>0.4</v>
      </c>
      <c r="K202" s="119" t="n">
        <f aca="false">ALGO_TENN!O215</f>
        <v>0.07</v>
      </c>
      <c r="L202" s="119" t="n">
        <f aca="false">TETCO_TRANSCO!E215</f>
        <v>0.315</v>
      </c>
      <c r="M202" s="119" t="n">
        <f aca="false">TETCO_TRANSCO!F215</f>
        <v>-0.005</v>
      </c>
      <c r="N202" s="119" t="n">
        <f aca="false">TETCO_TRANSCO!H215</f>
        <v>0.38</v>
      </c>
      <c r="O202" s="119" t="n">
        <f aca="false">TETCO_TRANSCO!I215</f>
        <v>-0.02</v>
      </c>
      <c r="P202" s="119" t="n">
        <f aca="false">TETCO_TRANSCO!K215</f>
        <v>0.38</v>
      </c>
      <c r="Q202" s="119" t="n">
        <f aca="false">TETCO_TRANSCO!L215</f>
        <v>0.015</v>
      </c>
      <c r="R202" s="119" t="n">
        <f aca="false">TETCO_TRANSCO!N215</f>
        <v>0.38</v>
      </c>
      <c r="S202" s="119" t="n">
        <f aca="false">TETCO_TRANSCO!O215</f>
        <v>-0.02</v>
      </c>
      <c r="T202" s="119" t="n">
        <f aca="false">IROQ!E215</f>
        <v>0</v>
      </c>
      <c r="U202" s="119" t="n">
        <f aca="false">IROQ!F215</f>
        <v>0</v>
      </c>
      <c r="V202" s="119" t="n">
        <f aca="false">IROQ!H215</f>
        <v>0</v>
      </c>
      <c r="W202" s="119" t="n">
        <f aca="false">IROQ!I215</f>
        <v>0</v>
      </c>
      <c r="X202" s="119" t="n">
        <f aca="false">IROQ!L215</f>
        <v>0</v>
      </c>
      <c r="Y202" s="119" t="n">
        <f aca="false">IROQ!M215</f>
        <v>0</v>
      </c>
      <c r="Z202" s="119" t="n">
        <f aca="false">IROQ!O215</f>
        <v>0</v>
      </c>
      <c r="AA202" s="119" t="n">
        <f aca="false">IROQ!P215</f>
        <v>0</v>
      </c>
      <c r="AB202" s="120" t="n">
        <f aca="false">M202</f>
        <v>-0.005</v>
      </c>
      <c r="AC202" s="120" t="n">
        <f aca="false">Q202</f>
        <v>0.015</v>
      </c>
      <c r="AD202" s="121" t="n">
        <f aca="false">S202</f>
        <v>-0.02</v>
      </c>
      <c r="AE202" s="121" t="n">
        <f aca="false">Q202</f>
        <v>0.015</v>
      </c>
    </row>
    <row r="203" customFormat="false" ht="12.75" hidden="false" customHeight="false" outlineLevel="0" collapsed="false">
      <c r="A203" s="0" t="n">
        <v>0.285029586236255</v>
      </c>
      <c r="B203" s="0" t="str">
        <f aca="false">(D203&amp;E203&amp;F203&amp;G203&amp;H203&amp;I203&amp;J203&amp;K203&amp;L203&amp;M203&amp;N203&amp;O203&amp;P203&amp;Q203&amp;R203&amp;S203&amp;T203&amp;U203&amp;V203&amp;W203&amp;X203&amp;Y203&amp;Z203&amp;AA203&amp;AB203&amp;AC203&amp;AD203&amp;AE203)</f>
        <v>0.39750.020.39750.050.39750.020.39750.050.29-0.0050.33-0.040.330.0150.33-0.0200000000-0.0050.015-0.020.015</v>
      </c>
      <c r="C203" s="118" t="n">
        <v>42979</v>
      </c>
      <c r="D203" s="0" t="n">
        <f aca="false">ALGO_TENN!E216</f>
        <v>0.3975</v>
      </c>
      <c r="E203" s="119" t="n">
        <f aca="false">ALGO_TENN!F216</f>
        <v>0.02</v>
      </c>
      <c r="F203" s="119" t="n">
        <f aca="false">ALGO_TENN!H216</f>
        <v>0.3975</v>
      </c>
      <c r="G203" s="119" t="n">
        <f aca="false">ALGO_TENN!I216</f>
        <v>0.05</v>
      </c>
      <c r="H203" s="119" t="n">
        <f aca="false">ALGO_TENN!K216</f>
        <v>0.3975</v>
      </c>
      <c r="I203" s="119" t="n">
        <f aca="false">ALGO_TENN!L216</f>
        <v>0.02</v>
      </c>
      <c r="J203" s="119" t="n">
        <f aca="false">ALGO_TENN!N216</f>
        <v>0.3975</v>
      </c>
      <c r="K203" s="119" t="n">
        <f aca="false">ALGO_TENN!O216</f>
        <v>0.05</v>
      </c>
      <c r="L203" s="119" t="n">
        <f aca="false">TETCO_TRANSCO!E216</f>
        <v>0.29</v>
      </c>
      <c r="M203" s="119" t="n">
        <f aca="false">TETCO_TRANSCO!F216</f>
        <v>-0.005</v>
      </c>
      <c r="N203" s="119" t="n">
        <f aca="false">TETCO_TRANSCO!H216</f>
        <v>0.33</v>
      </c>
      <c r="O203" s="119" t="n">
        <f aca="false">TETCO_TRANSCO!I216</f>
        <v>-0.04</v>
      </c>
      <c r="P203" s="119" t="n">
        <f aca="false">TETCO_TRANSCO!K216</f>
        <v>0.33</v>
      </c>
      <c r="Q203" s="119" t="n">
        <f aca="false">TETCO_TRANSCO!L216</f>
        <v>0.015</v>
      </c>
      <c r="R203" s="119" t="n">
        <f aca="false">TETCO_TRANSCO!N216</f>
        <v>0.33</v>
      </c>
      <c r="S203" s="119" t="n">
        <f aca="false">TETCO_TRANSCO!O216</f>
        <v>-0.02</v>
      </c>
      <c r="T203" s="119" t="n">
        <f aca="false">IROQ!E216</f>
        <v>0</v>
      </c>
      <c r="U203" s="119" t="n">
        <f aca="false">IROQ!F216</f>
        <v>0</v>
      </c>
      <c r="V203" s="119" t="n">
        <f aca="false">IROQ!H216</f>
        <v>0</v>
      </c>
      <c r="W203" s="119" t="n">
        <f aca="false">IROQ!I216</f>
        <v>0</v>
      </c>
      <c r="X203" s="119" t="n">
        <f aca="false">IROQ!L216</f>
        <v>0</v>
      </c>
      <c r="Y203" s="119" t="n">
        <f aca="false">IROQ!M216</f>
        <v>0</v>
      </c>
      <c r="Z203" s="119" t="n">
        <f aca="false">IROQ!O216</f>
        <v>0</v>
      </c>
      <c r="AA203" s="119" t="n">
        <f aca="false">IROQ!P216</f>
        <v>0</v>
      </c>
      <c r="AB203" s="120" t="n">
        <f aca="false">M203</f>
        <v>-0.005</v>
      </c>
      <c r="AC203" s="120" t="n">
        <f aca="false">Q203</f>
        <v>0.015</v>
      </c>
      <c r="AD203" s="121" t="n">
        <f aca="false">S203</f>
        <v>-0.02</v>
      </c>
      <c r="AE203" s="121" t="n">
        <f aca="false">Q203</f>
        <v>0.015</v>
      </c>
    </row>
    <row r="204" customFormat="false" ht="12.75" hidden="false" customHeight="false" outlineLevel="0" collapsed="false">
      <c r="A204" s="0" t="n">
        <v>0.283315045361754</v>
      </c>
      <c r="B204" s="0" t="str">
        <f aca="false">(D204&amp;E204&amp;F204&amp;G204&amp;H204&amp;I204&amp;J204&amp;K204&amp;L204&amp;M204&amp;N204&amp;O204&amp;P204&amp;Q204&amp;R204&amp;S204&amp;T204&amp;U204&amp;V204&amp;W204&amp;X204&amp;Y204&amp;Z204&amp;AA204&amp;AB204&amp;AC204&amp;AD204&amp;AE204)</f>
        <v>0.40.020.40.050.40.020.40.050.35-0.0050.37-0.0850.370.010.37-0.05500000000-0.0050.01-0.0550.01</v>
      </c>
      <c r="C204" s="118" t="n">
        <v>43009</v>
      </c>
      <c r="D204" s="0" t="n">
        <f aca="false">ALGO_TENN!E217</f>
        <v>0.4</v>
      </c>
      <c r="E204" s="119" t="n">
        <f aca="false">ALGO_TENN!F217</f>
        <v>0.02</v>
      </c>
      <c r="F204" s="119" t="n">
        <f aca="false">ALGO_TENN!H217</f>
        <v>0.4</v>
      </c>
      <c r="G204" s="119" t="n">
        <f aca="false">ALGO_TENN!I217</f>
        <v>0.05</v>
      </c>
      <c r="H204" s="119" t="n">
        <f aca="false">ALGO_TENN!K217</f>
        <v>0.4</v>
      </c>
      <c r="I204" s="119" t="n">
        <f aca="false">ALGO_TENN!L217</f>
        <v>0.02</v>
      </c>
      <c r="J204" s="119" t="n">
        <f aca="false">ALGO_TENN!N217</f>
        <v>0.4</v>
      </c>
      <c r="K204" s="119" t="n">
        <f aca="false">ALGO_TENN!O217</f>
        <v>0.05</v>
      </c>
      <c r="L204" s="119" t="n">
        <f aca="false">TETCO_TRANSCO!E217</f>
        <v>0.35</v>
      </c>
      <c r="M204" s="119" t="n">
        <f aca="false">TETCO_TRANSCO!F217</f>
        <v>-0.005</v>
      </c>
      <c r="N204" s="119" t="n">
        <f aca="false">TETCO_TRANSCO!H217</f>
        <v>0.37</v>
      </c>
      <c r="O204" s="119" t="n">
        <f aca="false">TETCO_TRANSCO!I217</f>
        <v>-0.085</v>
      </c>
      <c r="P204" s="119" t="n">
        <f aca="false">TETCO_TRANSCO!K217</f>
        <v>0.37</v>
      </c>
      <c r="Q204" s="119" t="n">
        <f aca="false">TETCO_TRANSCO!L217</f>
        <v>0.01</v>
      </c>
      <c r="R204" s="119" t="n">
        <f aca="false">TETCO_TRANSCO!N217</f>
        <v>0.37</v>
      </c>
      <c r="S204" s="119" t="n">
        <f aca="false">TETCO_TRANSCO!O217</f>
        <v>-0.055</v>
      </c>
      <c r="T204" s="119" t="n">
        <f aca="false">IROQ!E217</f>
        <v>0</v>
      </c>
      <c r="U204" s="119" t="n">
        <f aca="false">IROQ!F217</f>
        <v>0</v>
      </c>
      <c r="V204" s="119" t="n">
        <f aca="false">IROQ!H217</f>
        <v>0</v>
      </c>
      <c r="W204" s="119" t="n">
        <f aca="false">IROQ!I217</f>
        <v>0</v>
      </c>
      <c r="X204" s="119" t="n">
        <f aca="false">IROQ!L217</f>
        <v>0</v>
      </c>
      <c r="Y204" s="119" t="n">
        <f aca="false">IROQ!M217</f>
        <v>0</v>
      </c>
      <c r="Z204" s="119" t="n">
        <f aca="false">IROQ!O217</f>
        <v>0</v>
      </c>
      <c r="AA204" s="119" t="n">
        <f aca="false">IROQ!P217</f>
        <v>0</v>
      </c>
      <c r="AB204" s="120" t="n">
        <f aca="false">M204</f>
        <v>-0.005</v>
      </c>
      <c r="AC204" s="120" t="n">
        <f aca="false">Q204</f>
        <v>0.01</v>
      </c>
      <c r="AD204" s="121" t="n">
        <f aca="false">S204</f>
        <v>-0.055</v>
      </c>
      <c r="AE204" s="121" t="n">
        <f aca="false">Q204</f>
        <v>0.01</v>
      </c>
    </row>
    <row r="205" customFormat="false" ht="12.75" hidden="false" customHeight="false" outlineLevel="0" collapsed="false">
      <c r="A205" s="0" t="n">
        <v>0.281554028887503</v>
      </c>
      <c r="B205" s="0" t="str">
        <f aca="false">(D205&amp;E205&amp;F205&amp;G205&amp;H205&amp;I205&amp;J205&amp;K205&amp;L205&amp;M205&amp;N205&amp;O205&amp;P205&amp;Q205&amp;R205&amp;S205&amp;T205&amp;U205&amp;V205&amp;W205&amp;X205&amp;Y205&amp;Z205&amp;AA205&amp;AB205&amp;AC205&amp;AD205&amp;AE205)</f>
        <v>0.5550.050.5550.140.5550.050.5550.140.4450.050.495-0.170.4950.060.495-0.05000000000.050.06-0.050.06</v>
      </c>
      <c r="C205" s="118" t="n">
        <v>43040</v>
      </c>
      <c r="D205" s="0" t="n">
        <f aca="false">ALGO_TENN!E218</f>
        <v>0.555</v>
      </c>
      <c r="E205" s="119" t="n">
        <f aca="false">ALGO_TENN!F218</f>
        <v>0.05</v>
      </c>
      <c r="F205" s="119" t="n">
        <f aca="false">ALGO_TENN!H218</f>
        <v>0.555</v>
      </c>
      <c r="G205" s="119" t="n">
        <f aca="false">ALGO_TENN!I218</f>
        <v>0.14</v>
      </c>
      <c r="H205" s="119" t="n">
        <f aca="false">ALGO_TENN!K218</f>
        <v>0.555</v>
      </c>
      <c r="I205" s="119" t="n">
        <f aca="false">ALGO_TENN!L218</f>
        <v>0.05</v>
      </c>
      <c r="J205" s="119" t="n">
        <f aca="false">ALGO_TENN!N218</f>
        <v>0.555</v>
      </c>
      <c r="K205" s="119" t="n">
        <f aca="false">ALGO_TENN!O218</f>
        <v>0.14</v>
      </c>
      <c r="L205" s="119" t="n">
        <f aca="false">TETCO_TRANSCO!E218</f>
        <v>0.445</v>
      </c>
      <c r="M205" s="119" t="n">
        <f aca="false">TETCO_TRANSCO!F218</f>
        <v>0.05</v>
      </c>
      <c r="N205" s="119" t="n">
        <f aca="false">TETCO_TRANSCO!H218</f>
        <v>0.495</v>
      </c>
      <c r="O205" s="119" t="n">
        <f aca="false">TETCO_TRANSCO!I218</f>
        <v>-0.17</v>
      </c>
      <c r="P205" s="119" t="n">
        <f aca="false">TETCO_TRANSCO!K218</f>
        <v>0.495</v>
      </c>
      <c r="Q205" s="119" t="n">
        <f aca="false">TETCO_TRANSCO!L218</f>
        <v>0.06</v>
      </c>
      <c r="R205" s="119" t="n">
        <f aca="false">TETCO_TRANSCO!N218</f>
        <v>0.495</v>
      </c>
      <c r="S205" s="119" t="n">
        <f aca="false">TETCO_TRANSCO!O218</f>
        <v>-0.05</v>
      </c>
      <c r="T205" s="119" t="n">
        <f aca="false">IROQ!E218</f>
        <v>0</v>
      </c>
      <c r="U205" s="119" t="n">
        <f aca="false">IROQ!F218</f>
        <v>0</v>
      </c>
      <c r="V205" s="119" t="n">
        <f aca="false">IROQ!H218</f>
        <v>0</v>
      </c>
      <c r="W205" s="119" t="n">
        <f aca="false">IROQ!I218</f>
        <v>0</v>
      </c>
      <c r="X205" s="119" t="n">
        <f aca="false">IROQ!L218</f>
        <v>0</v>
      </c>
      <c r="Y205" s="119" t="n">
        <f aca="false">IROQ!M218</f>
        <v>0</v>
      </c>
      <c r="Z205" s="119" t="n">
        <f aca="false">IROQ!O218</f>
        <v>0</v>
      </c>
      <c r="AA205" s="119" t="n">
        <f aca="false">IROQ!P218</f>
        <v>0</v>
      </c>
      <c r="AB205" s="120" t="n">
        <f aca="false">M205</f>
        <v>0.05</v>
      </c>
      <c r="AC205" s="120" t="n">
        <f aca="false">Q205</f>
        <v>0.06</v>
      </c>
      <c r="AD205" s="121" t="n">
        <f aca="false">S205</f>
        <v>-0.05</v>
      </c>
      <c r="AE205" s="121" t="n">
        <f aca="false">Q205</f>
        <v>0.06</v>
      </c>
    </row>
    <row r="206" customFormat="false" ht="12.75" hidden="false" customHeight="false" outlineLevel="0" collapsed="false">
      <c r="A206" s="0" t="n">
        <v>0.279860089810155</v>
      </c>
      <c r="B206" s="0" t="str">
        <f aca="false">(D206&amp;E206&amp;F206&amp;G206&amp;H206&amp;I206&amp;J206&amp;K206&amp;L206&amp;M206&amp;N206&amp;O206&amp;P206&amp;Q206&amp;R206&amp;S206&amp;T206&amp;U206&amp;V206&amp;W206&amp;X206&amp;Y206&amp;Z206&amp;AA206&amp;AB206&amp;AC206&amp;AD206&amp;AE206)</f>
        <v>0.910.050.910.290.910.050.910.290.730.050.98-0.130.980.160.98-0.05000000000.050.16-0.050.16</v>
      </c>
      <c r="C206" s="118" t="n">
        <v>43070</v>
      </c>
      <c r="D206" s="0" t="n">
        <f aca="false">ALGO_TENN!E219</f>
        <v>0.91</v>
      </c>
      <c r="E206" s="119" t="n">
        <f aca="false">ALGO_TENN!F219</f>
        <v>0.05</v>
      </c>
      <c r="F206" s="119" t="n">
        <f aca="false">ALGO_TENN!H219</f>
        <v>0.91</v>
      </c>
      <c r="G206" s="119" t="n">
        <f aca="false">ALGO_TENN!I219</f>
        <v>0.29</v>
      </c>
      <c r="H206" s="119" t="n">
        <f aca="false">ALGO_TENN!K219</f>
        <v>0.91</v>
      </c>
      <c r="I206" s="119" t="n">
        <f aca="false">ALGO_TENN!L219</f>
        <v>0.05</v>
      </c>
      <c r="J206" s="119" t="n">
        <f aca="false">ALGO_TENN!N219</f>
        <v>0.91</v>
      </c>
      <c r="K206" s="119" t="n">
        <f aca="false">ALGO_TENN!O219</f>
        <v>0.29</v>
      </c>
      <c r="L206" s="119" t="n">
        <f aca="false">TETCO_TRANSCO!E219</f>
        <v>0.73</v>
      </c>
      <c r="M206" s="119" t="n">
        <f aca="false">TETCO_TRANSCO!F219</f>
        <v>0.05</v>
      </c>
      <c r="N206" s="119" t="n">
        <f aca="false">TETCO_TRANSCO!H219</f>
        <v>0.98</v>
      </c>
      <c r="O206" s="119" t="n">
        <f aca="false">TETCO_TRANSCO!I219</f>
        <v>-0.13</v>
      </c>
      <c r="P206" s="119" t="n">
        <f aca="false">TETCO_TRANSCO!K219</f>
        <v>0.98</v>
      </c>
      <c r="Q206" s="119" t="n">
        <f aca="false">TETCO_TRANSCO!L219</f>
        <v>0.16</v>
      </c>
      <c r="R206" s="119" t="n">
        <f aca="false">TETCO_TRANSCO!N219</f>
        <v>0.98</v>
      </c>
      <c r="S206" s="119" t="n">
        <f aca="false">TETCO_TRANSCO!O219</f>
        <v>-0.05</v>
      </c>
      <c r="T206" s="119" t="n">
        <f aca="false">IROQ!E219</f>
        <v>0</v>
      </c>
      <c r="U206" s="119" t="n">
        <f aca="false">IROQ!F219</f>
        <v>0</v>
      </c>
      <c r="V206" s="119" t="n">
        <f aca="false">IROQ!H219</f>
        <v>0</v>
      </c>
      <c r="W206" s="119" t="n">
        <f aca="false">IROQ!I219</f>
        <v>0</v>
      </c>
      <c r="X206" s="119" t="n">
        <f aca="false">IROQ!L219</f>
        <v>0</v>
      </c>
      <c r="Y206" s="119" t="n">
        <f aca="false">IROQ!M219</f>
        <v>0</v>
      </c>
      <c r="Z206" s="119" t="n">
        <f aca="false">IROQ!O219</f>
        <v>0</v>
      </c>
      <c r="AA206" s="119" t="n">
        <f aca="false">IROQ!P219</f>
        <v>0</v>
      </c>
      <c r="AB206" s="120" t="n">
        <f aca="false">M206</f>
        <v>0.05</v>
      </c>
      <c r="AC206" s="120" t="n">
        <f aca="false">Q206</f>
        <v>0.16</v>
      </c>
      <c r="AD206" s="121" t="n">
        <f aca="false">S206</f>
        <v>-0.05</v>
      </c>
      <c r="AE206" s="121" t="n">
        <f aca="false">Q206</f>
        <v>0.16</v>
      </c>
    </row>
    <row r="207" customFormat="false" ht="12.75" hidden="false" customHeight="false" outlineLevel="0" collapsed="false">
      <c r="A207" s="0" t="n">
        <v>0.278120235535678</v>
      </c>
      <c r="B207" s="0" t="str">
        <f aca="false">(D207&amp;E207&amp;F207&amp;G207&amp;H207&amp;I207&amp;J207&amp;K207&amp;L207&amp;M207&amp;N207&amp;O207&amp;P207&amp;Q207&amp;R207&amp;S207&amp;T207&amp;U207&amp;V207&amp;W207&amp;X207&amp;Y207&amp;Z207&amp;AA207&amp;AB207&amp;AC207&amp;AD207&amp;AE207)</f>
        <v>1.2150.051.2150.321.2150.051.2150.321.020.051.6-0.251.60.341.6-0.2000000000.050.34-0.20.34</v>
      </c>
      <c r="C207" s="118" t="n">
        <v>43101</v>
      </c>
      <c r="D207" s="0" t="n">
        <f aca="false">ALGO_TENN!E220</f>
        <v>1.215</v>
      </c>
      <c r="E207" s="119" t="n">
        <f aca="false">ALGO_TENN!F220</f>
        <v>0.05</v>
      </c>
      <c r="F207" s="119" t="n">
        <f aca="false">ALGO_TENN!H220</f>
        <v>1.215</v>
      </c>
      <c r="G207" s="119" t="n">
        <f aca="false">ALGO_TENN!I220</f>
        <v>0.32</v>
      </c>
      <c r="H207" s="119" t="n">
        <f aca="false">ALGO_TENN!K220</f>
        <v>1.215</v>
      </c>
      <c r="I207" s="119" t="n">
        <f aca="false">ALGO_TENN!L220</f>
        <v>0.05</v>
      </c>
      <c r="J207" s="119" t="n">
        <f aca="false">ALGO_TENN!N220</f>
        <v>1.215</v>
      </c>
      <c r="K207" s="119" t="n">
        <f aca="false">ALGO_TENN!O220</f>
        <v>0.32</v>
      </c>
      <c r="L207" s="119" t="n">
        <f aca="false">TETCO_TRANSCO!E220</f>
        <v>1.02</v>
      </c>
      <c r="M207" s="119" t="n">
        <f aca="false">TETCO_TRANSCO!F220</f>
        <v>0.05</v>
      </c>
      <c r="N207" s="119" t="n">
        <f aca="false">TETCO_TRANSCO!H220</f>
        <v>1.6</v>
      </c>
      <c r="O207" s="119" t="n">
        <f aca="false">TETCO_TRANSCO!I220</f>
        <v>-0.25</v>
      </c>
      <c r="P207" s="119" t="n">
        <f aca="false">TETCO_TRANSCO!K220</f>
        <v>1.6</v>
      </c>
      <c r="Q207" s="119" t="n">
        <f aca="false">TETCO_TRANSCO!L220</f>
        <v>0.34</v>
      </c>
      <c r="R207" s="119" t="n">
        <f aca="false">TETCO_TRANSCO!N220</f>
        <v>1.6</v>
      </c>
      <c r="S207" s="119" t="n">
        <f aca="false">TETCO_TRANSCO!O220</f>
        <v>-0.2</v>
      </c>
      <c r="T207" s="119" t="n">
        <f aca="false">IROQ!E220</f>
        <v>0</v>
      </c>
      <c r="U207" s="119" t="n">
        <f aca="false">IROQ!F220</f>
        <v>0</v>
      </c>
      <c r="V207" s="119" t="n">
        <f aca="false">IROQ!H220</f>
        <v>0</v>
      </c>
      <c r="W207" s="119" t="n">
        <f aca="false">IROQ!I220</f>
        <v>0</v>
      </c>
      <c r="X207" s="119" t="n">
        <f aca="false">IROQ!L220</f>
        <v>0</v>
      </c>
      <c r="Y207" s="119" t="n">
        <f aca="false">IROQ!M220</f>
        <v>0</v>
      </c>
      <c r="Z207" s="119" t="n">
        <f aca="false">IROQ!O220</f>
        <v>0</v>
      </c>
      <c r="AA207" s="119" t="n">
        <f aca="false">IROQ!P220</f>
        <v>0</v>
      </c>
      <c r="AB207" s="120" t="n">
        <f aca="false">M207</f>
        <v>0.05</v>
      </c>
      <c r="AC207" s="120" t="n">
        <f aca="false">Q207</f>
        <v>0.34</v>
      </c>
      <c r="AD207" s="121" t="n">
        <f aca="false">S207</f>
        <v>-0.2</v>
      </c>
      <c r="AE207" s="121" t="n">
        <f aca="false">Q207</f>
        <v>0.34</v>
      </c>
    </row>
    <row r="208" customFormat="false" ht="12.75" hidden="false" customHeight="false" outlineLevel="0" collapsed="false">
      <c r="A208" s="0" t="n">
        <v>0.276391039660213</v>
      </c>
      <c r="B208" s="0" t="str">
        <f aca="false">(D208&amp;E208&amp;F208&amp;G208&amp;H208&amp;I208&amp;J208&amp;K208&amp;L208&amp;M208&amp;N208&amp;O208&amp;P208&amp;Q208&amp;R208&amp;S208&amp;T208&amp;U208&amp;V208&amp;W208&amp;X208&amp;Y208&amp;Z208&amp;AA208&amp;AB208&amp;AC208&amp;AD208&amp;AE208)</f>
        <v>1.2150.051.2150.321.2150.051.2150.321.010.051.6-0.281.60.341.6-0.2000000000.050.34-0.20.34</v>
      </c>
      <c r="C208" s="118" t="n">
        <v>43132</v>
      </c>
      <c r="D208" s="0" t="n">
        <f aca="false">ALGO_TENN!E221</f>
        <v>1.215</v>
      </c>
      <c r="E208" s="119" t="n">
        <f aca="false">ALGO_TENN!F221</f>
        <v>0.05</v>
      </c>
      <c r="F208" s="119" t="n">
        <f aca="false">ALGO_TENN!H221</f>
        <v>1.215</v>
      </c>
      <c r="G208" s="119" t="n">
        <f aca="false">ALGO_TENN!I221</f>
        <v>0.32</v>
      </c>
      <c r="H208" s="119" t="n">
        <f aca="false">ALGO_TENN!K221</f>
        <v>1.215</v>
      </c>
      <c r="I208" s="119" t="n">
        <f aca="false">ALGO_TENN!L221</f>
        <v>0.05</v>
      </c>
      <c r="J208" s="119" t="n">
        <f aca="false">ALGO_TENN!N221</f>
        <v>1.215</v>
      </c>
      <c r="K208" s="119" t="n">
        <f aca="false">ALGO_TENN!O221</f>
        <v>0.32</v>
      </c>
      <c r="L208" s="119" t="n">
        <f aca="false">TETCO_TRANSCO!E221</f>
        <v>1.01</v>
      </c>
      <c r="M208" s="119" t="n">
        <f aca="false">TETCO_TRANSCO!F221</f>
        <v>0.05</v>
      </c>
      <c r="N208" s="119" t="n">
        <f aca="false">TETCO_TRANSCO!H221</f>
        <v>1.6</v>
      </c>
      <c r="O208" s="119" t="n">
        <f aca="false">TETCO_TRANSCO!I221</f>
        <v>-0.28</v>
      </c>
      <c r="P208" s="119" t="n">
        <f aca="false">TETCO_TRANSCO!K221</f>
        <v>1.6</v>
      </c>
      <c r="Q208" s="119" t="n">
        <f aca="false">TETCO_TRANSCO!L221</f>
        <v>0.34</v>
      </c>
      <c r="R208" s="119" t="n">
        <f aca="false">TETCO_TRANSCO!N221</f>
        <v>1.6</v>
      </c>
      <c r="S208" s="119" t="n">
        <f aca="false">TETCO_TRANSCO!O221</f>
        <v>-0.2</v>
      </c>
      <c r="T208" s="119" t="n">
        <f aca="false">IROQ!E221</f>
        <v>0</v>
      </c>
      <c r="U208" s="119" t="n">
        <f aca="false">IROQ!F221</f>
        <v>0</v>
      </c>
      <c r="V208" s="119" t="n">
        <f aca="false">IROQ!H221</f>
        <v>0</v>
      </c>
      <c r="W208" s="119" t="n">
        <f aca="false">IROQ!I221</f>
        <v>0</v>
      </c>
      <c r="X208" s="119" t="n">
        <f aca="false">IROQ!L221</f>
        <v>0</v>
      </c>
      <c r="Y208" s="119" t="n">
        <f aca="false">IROQ!M221</f>
        <v>0</v>
      </c>
      <c r="Z208" s="119" t="n">
        <f aca="false">IROQ!O221</f>
        <v>0</v>
      </c>
      <c r="AA208" s="119" t="n">
        <f aca="false">IROQ!P221</f>
        <v>0</v>
      </c>
      <c r="AB208" s="120" t="n">
        <f aca="false">M208</f>
        <v>0.05</v>
      </c>
      <c r="AC208" s="120" t="n">
        <f aca="false">Q208</f>
        <v>0.34</v>
      </c>
      <c r="AD208" s="121" t="n">
        <f aca="false">S208</f>
        <v>-0.2</v>
      </c>
      <c r="AE208" s="121" t="n">
        <f aca="false">Q208</f>
        <v>0.34</v>
      </c>
    </row>
    <row r="209" customFormat="false" ht="12.75" hidden="false" customHeight="false" outlineLevel="0" collapsed="false">
      <c r="A209" s="0" t="n">
        <v>0.274838292953588</v>
      </c>
      <c r="B209" s="0" t="str">
        <f aca="false">(D209&amp;E209&amp;F209&amp;G209&amp;H209&amp;I209&amp;J209&amp;K209&amp;L209&amp;M209&amp;N209&amp;O209&amp;P209&amp;Q209&amp;R209&amp;S209&amp;T209&amp;U209&amp;V209&amp;W209&amp;X209&amp;Y209&amp;Z209&amp;AA209&amp;AB209&amp;AC209&amp;AD209&amp;AE209)</f>
        <v>0.6550.050.6550.150.6550.050.6550.150.5450.050.565-0.170.5650.10.565-0.05000000000.050.1-0.050.1</v>
      </c>
      <c r="C209" s="118" t="n">
        <v>43160</v>
      </c>
      <c r="D209" s="0" t="n">
        <f aca="false">ALGO_TENN!E222</f>
        <v>0.655</v>
      </c>
      <c r="E209" s="119" t="n">
        <f aca="false">ALGO_TENN!F222</f>
        <v>0.05</v>
      </c>
      <c r="F209" s="119" t="n">
        <f aca="false">ALGO_TENN!H222</f>
        <v>0.655</v>
      </c>
      <c r="G209" s="119" t="n">
        <f aca="false">ALGO_TENN!I222</f>
        <v>0.15</v>
      </c>
      <c r="H209" s="119" t="n">
        <f aca="false">ALGO_TENN!K222</f>
        <v>0.655</v>
      </c>
      <c r="I209" s="119" t="n">
        <f aca="false">ALGO_TENN!L222</f>
        <v>0.05</v>
      </c>
      <c r="J209" s="119" t="n">
        <f aca="false">ALGO_TENN!N222</f>
        <v>0.655</v>
      </c>
      <c r="K209" s="119" t="n">
        <f aca="false">ALGO_TENN!O222</f>
        <v>0.15</v>
      </c>
      <c r="L209" s="119" t="n">
        <f aca="false">TETCO_TRANSCO!E222</f>
        <v>0.545</v>
      </c>
      <c r="M209" s="119" t="n">
        <f aca="false">TETCO_TRANSCO!F222</f>
        <v>0.05</v>
      </c>
      <c r="N209" s="119" t="n">
        <f aca="false">TETCO_TRANSCO!H222</f>
        <v>0.565</v>
      </c>
      <c r="O209" s="119" t="n">
        <f aca="false">TETCO_TRANSCO!I222</f>
        <v>-0.17</v>
      </c>
      <c r="P209" s="119" t="n">
        <f aca="false">TETCO_TRANSCO!K222</f>
        <v>0.565</v>
      </c>
      <c r="Q209" s="119" t="n">
        <f aca="false">TETCO_TRANSCO!L222</f>
        <v>0.1</v>
      </c>
      <c r="R209" s="119" t="n">
        <f aca="false">TETCO_TRANSCO!N222</f>
        <v>0.565</v>
      </c>
      <c r="S209" s="119" t="n">
        <f aca="false">TETCO_TRANSCO!O222</f>
        <v>-0.05</v>
      </c>
      <c r="T209" s="119" t="n">
        <f aca="false">IROQ!E222</f>
        <v>0</v>
      </c>
      <c r="U209" s="119" t="n">
        <f aca="false">IROQ!F222</f>
        <v>0</v>
      </c>
      <c r="V209" s="119" t="n">
        <f aca="false">IROQ!H222</f>
        <v>0</v>
      </c>
      <c r="W209" s="119" t="n">
        <f aca="false">IROQ!I222</f>
        <v>0</v>
      </c>
      <c r="X209" s="119" t="n">
        <f aca="false">IROQ!L222</f>
        <v>0</v>
      </c>
      <c r="Y209" s="119" t="n">
        <f aca="false">IROQ!M222</f>
        <v>0</v>
      </c>
      <c r="Z209" s="119" t="n">
        <f aca="false">IROQ!O222</f>
        <v>0</v>
      </c>
      <c r="AA209" s="119" t="n">
        <f aca="false">IROQ!P222</f>
        <v>0</v>
      </c>
      <c r="AB209" s="120" t="n">
        <f aca="false">M209</f>
        <v>0.05</v>
      </c>
      <c r="AC209" s="120" t="n">
        <f aca="false">Q209</f>
        <v>0.1</v>
      </c>
      <c r="AD209" s="121" t="n">
        <f aca="false">S209</f>
        <v>-0.05</v>
      </c>
      <c r="AE209" s="121" t="n">
        <f aca="false">Q209</f>
        <v>0.1</v>
      </c>
    </row>
    <row r="210" customFormat="false" ht="12.75" hidden="false" customHeight="false" outlineLevel="0" collapsed="false">
      <c r="A210" s="0" t="n">
        <v>0.273129205101942</v>
      </c>
      <c r="B210" s="0" t="str">
        <f aca="false">(D210&amp;E210&amp;F210&amp;G210&amp;H210&amp;I210&amp;J210&amp;K210&amp;L210&amp;M210&amp;N210&amp;O210&amp;P210&amp;Q210&amp;R210&amp;S210&amp;T210&amp;U210&amp;V210&amp;W210&amp;X210&amp;Y210&amp;Z210&amp;AA210&amp;AB210&amp;AC210&amp;AD210&amp;AE210)</f>
        <v>0.4350.020.4350.050.4350.020.4350.050.3100.35-0.0850.350.020.35-0.0450000000000.02-0.0450.02</v>
      </c>
      <c r="C210" s="118" t="n">
        <v>43191</v>
      </c>
      <c r="D210" s="0" t="n">
        <f aca="false">ALGO_TENN!E223</f>
        <v>0.435</v>
      </c>
      <c r="E210" s="119" t="n">
        <f aca="false">ALGO_TENN!F223</f>
        <v>0.02</v>
      </c>
      <c r="F210" s="119" t="n">
        <f aca="false">ALGO_TENN!H223</f>
        <v>0.435</v>
      </c>
      <c r="G210" s="119" t="n">
        <f aca="false">ALGO_TENN!I223</f>
        <v>0.05</v>
      </c>
      <c r="H210" s="119" t="n">
        <f aca="false">ALGO_TENN!K223</f>
        <v>0.435</v>
      </c>
      <c r="I210" s="119" t="n">
        <f aca="false">ALGO_TENN!L223</f>
        <v>0.02</v>
      </c>
      <c r="J210" s="119" t="n">
        <f aca="false">ALGO_TENN!N223</f>
        <v>0.435</v>
      </c>
      <c r="K210" s="119" t="n">
        <f aca="false">ALGO_TENN!O223</f>
        <v>0.05</v>
      </c>
      <c r="L210" s="119" t="n">
        <f aca="false">TETCO_TRANSCO!E223</f>
        <v>0.31</v>
      </c>
      <c r="M210" s="119" t="n">
        <f aca="false">TETCO_TRANSCO!F223</f>
        <v>0</v>
      </c>
      <c r="N210" s="119" t="n">
        <f aca="false">TETCO_TRANSCO!H223</f>
        <v>0.35</v>
      </c>
      <c r="O210" s="119" t="n">
        <f aca="false">TETCO_TRANSCO!I223</f>
        <v>-0.085</v>
      </c>
      <c r="P210" s="119" t="n">
        <f aca="false">TETCO_TRANSCO!K223</f>
        <v>0.35</v>
      </c>
      <c r="Q210" s="119" t="n">
        <f aca="false">TETCO_TRANSCO!L223</f>
        <v>0.02</v>
      </c>
      <c r="R210" s="119" t="n">
        <f aca="false">TETCO_TRANSCO!N223</f>
        <v>0.35</v>
      </c>
      <c r="S210" s="119" t="n">
        <f aca="false">TETCO_TRANSCO!O223</f>
        <v>-0.045</v>
      </c>
      <c r="T210" s="119" t="n">
        <f aca="false">IROQ!E223</f>
        <v>0</v>
      </c>
      <c r="U210" s="119" t="n">
        <f aca="false">IROQ!F223</f>
        <v>0</v>
      </c>
      <c r="V210" s="119" t="n">
        <f aca="false">IROQ!H223</f>
        <v>0</v>
      </c>
      <c r="W210" s="119" t="n">
        <f aca="false">IROQ!I223</f>
        <v>0</v>
      </c>
      <c r="X210" s="119" t="n">
        <f aca="false">IROQ!L223</f>
        <v>0</v>
      </c>
      <c r="Y210" s="119" t="n">
        <f aca="false">IROQ!M223</f>
        <v>0</v>
      </c>
      <c r="Z210" s="119" t="n">
        <f aca="false">IROQ!O223</f>
        <v>0</v>
      </c>
      <c r="AA210" s="119" t="n">
        <f aca="false">IROQ!P223</f>
        <v>0</v>
      </c>
      <c r="AB210" s="120" t="n">
        <f aca="false">M210</f>
        <v>0</v>
      </c>
      <c r="AC210" s="120" t="n">
        <f aca="false">Q210</f>
        <v>0.02</v>
      </c>
      <c r="AD210" s="121" t="n">
        <f aca="false">S210</f>
        <v>-0.045</v>
      </c>
      <c r="AE210" s="121" t="n">
        <f aca="false">Q210</f>
        <v>0.02</v>
      </c>
    </row>
    <row r="211" customFormat="false" ht="12.75" hidden="false" customHeight="false" outlineLevel="0" collapsed="false">
      <c r="A211" s="0" t="n">
        <v>0.271485221251258</v>
      </c>
      <c r="B211" s="0" t="str">
        <f aca="false">(D211&amp;E211&amp;F211&amp;G211&amp;H211&amp;I211&amp;J211&amp;K211&amp;L211&amp;M211&amp;N211&amp;O211&amp;P211&amp;Q211&amp;R211&amp;S211&amp;T211&amp;U211&amp;V211&amp;W211&amp;X211&amp;Y211&amp;Z211&amp;AA211&amp;AB211&amp;AC211&amp;AD211&amp;AE211)</f>
        <v>0.3850.020.3850.050.3850.020.3850.050.2900.3-0.0650.30.020.3-0.0350000000000.02-0.0350.02</v>
      </c>
      <c r="C211" s="118" t="n">
        <v>43221</v>
      </c>
      <c r="D211" s="0" t="n">
        <f aca="false">ALGO_TENN!E224</f>
        <v>0.385</v>
      </c>
      <c r="E211" s="119" t="n">
        <f aca="false">ALGO_TENN!F224</f>
        <v>0.02</v>
      </c>
      <c r="F211" s="119" t="n">
        <f aca="false">ALGO_TENN!H224</f>
        <v>0.385</v>
      </c>
      <c r="G211" s="119" t="n">
        <f aca="false">ALGO_TENN!I224</f>
        <v>0.05</v>
      </c>
      <c r="H211" s="119" t="n">
        <f aca="false">ALGO_TENN!K224</f>
        <v>0.385</v>
      </c>
      <c r="I211" s="119" t="n">
        <f aca="false">ALGO_TENN!L224</f>
        <v>0.02</v>
      </c>
      <c r="J211" s="119" t="n">
        <f aca="false">ALGO_TENN!N224</f>
        <v>0.385</v>
      </c>
      <c r="K211" s="119" t="n">
        <f aca="false">ALGO_TENN!O224</f>
        <v>0.05</v>
      </c>
      <c r="L211" s="119" t="n">
        <f aca="false">TETCO_TRANSCO!E224</f>
        <v>0.29</v>
      </c>
      <c r="M211" s="119" t="n">
        <f aca="false">TETCO_TRANSCO!F224</f>
        <v>0</v>
      </c>
      <c r="N211" s="119" t="n">
        <f aca="false">TETCO_TRANSCO!H224</f>
        <v>0.3</v>
      </c>
      <c r="O211" s="119" t="n">
        <f aca="false">TETCO_TRANSCO!I224</f>
        <v>-0.065</v>
      </c>
      <c r="P211" s="119" t="n">
        <f aca="false">TETCO_TRANSCO!K224</f>
        <v>0.3</v>
      </c>
      <c r="Q211" s="119" t="n">
        <f aca="false">TETCO_TRANSCO!L224</f>
        <v>0.02</v>
      </c>
      <c r="R211" s="119" t="n">
        <f aca="false">TETCO_TRANSCO!N224</f>
        <v>0.3</v>
      </c>
      <c r="S211" s="119" t="n">
        <f aca="false">TETCO_TRANSCO!O224</f>
        <v>-0.035</v>
      </c>
      <c r="T211" s="119" t="n">
        <f aca="false">IROQ!E224</f>
        <v>0</v>
      </c>
      <c r="U211" s="119" t="n">
        <f aca="false">IROQ!F224</f>
        <v>0</v>
      </c>
      <c r="V211" s="119" t="n">
        <f aca="false">IROQ!H224</f>
        <v>0</v>
      </c>
      <c r="W211" s="119" t="n">
        <f aca="false">IROQ!I224</f>
        <v>0</v>
      </c>
      <c r="X211" s="119" t="n">
        <f aca="false">IROQ!L224</f>
        <v>0</v>
      </c>
      <c r="Y211" s="119" t="n">
        <f aca="false">IROQ!M224</f>
        <v>0</v>
      </c>
      <c r="Z211" s="119" t="n">
        <f aca="false">IROQ!O224</f>
        <v>0</v>
      </c>
      <c r="AA211" s="119" t="n">
        <f aca="false">IROQ!P224</f>
        <v>0</v>
      </c>
      <c r="AB211" s="120" t="n">
        <f aca="false">M211</f>
        <v>0</v>
      </c>
      <c r="AC211" s="120" t="n">
        <f aca="false">Q211</f>
        <v>0.02</v>
      </c>
      <c r="AD211" s="121" t="n">
        <f aca="false">S211</f>
        <v>-0.035</v>
      </c>
      <c r="AE211" s="121" t="n">
        <f aca="false">Q211</f>
        <v>0.02</v>
      </c>
    </row>
    <row r="212" customFormat="false" ht="12.75" hidden="false" customHeight="false" outlineLevel="0" collapsed="false">
      <c r="A212" s="0" t="n">
        <v>0.269796680965875</v>
      </c>
      <c r="B212" s="0" t="str">
        <f aca="false">(D212&amp;E212&amp;F212&amp;G212&amp;H212&amp;I212&amp;J212&amp;K212&amp;L212&amp;M212&amp;N212&amp;O212&amp;P212&amp;Q212&amp;R212&amp;S212&amp;T212&amp;U212&amp;V212&amp;W212&amp;X212&amp;Y212&amp;Z212&amp;AA212&amp;AB212&amp;AC212&amp;AD212&amp;AE212)</f>
        <v>0.3850.020.3850.060.3850.020.3850.060.3-0.00250.34-0.0550.340.020.34-0.03500000000-0.00250.02-0.0350.02</v>
      </c>
      <c r="C212" s="118" t="n">
        <v>43252</v>
      </c>
      <c r="D212" s="0" t="n">
        <f aca="false">ALGO_TENN!E225</f>
        <v>0.385</v>
      </c>
      <c r="E212" s="119" t="n">
        <f aca="false">ALGO_TENN!F225</f>
        <v>0.02</v>
      </c>
      <c r="F212" s="119" t="n">
        <f aca="false">ALGO_TENN!H225</f>
        <v>0.385</v>
      </c>
      <c r="G212" s="119" t="n">
        <f aca="false">ALGO_TENN!I225</f>
        <v>0.06</v>
      </c>
      <c r="H212" s="119" t="n">
        <f aca="false">ALGO_TENN!K225</f>
        <v>0.385</v>
      </c>
      <c r="I212" s="119" t="n">
        <f aca="false">ALGO_TENN!L225</f>
        <v>0.02</v>
      </c>
      <c r="J212" s="119" t="n">
        <f aca="false">ALGO_TENN!N225</f>
        <v>0.385</v>
      </c>
      <c r="K212" s="119" t="n">
        <f aca="false">ALGO_TENN!O225</f>
        <v>0.06</v>
      </c>
      <c r="L212" s="119" t="n">
        <f aca="false">TETCO_TRANSCO!E225</f>
        <v>0.3</v>
      </c>
      <c r="M212" s="119" t="n">
        <f aca="false">TETCO_TRANSCO!F225</f>
        <v>-0.0025</v>
      </c>
      <c r="N212" s="119" t="n">
        <f aca="false">TETCO_TRANSCO!H225</f>
        <v>0.34</v>
      </c>
      <c r="O212" s="119" t="n">
        <f aca="false">TETCO_TRANSCO!I225</f>
        <v>-0.055</v>
      </c>
      <c r="P212" s="119" t="n">
        <f aca="false">TETCO_TRANSCO!K225</f>
        <v>0.34</v>
      </c>
      <c r="Q212" s="119" t="n">
        <f aca="false">TETCO_TRANSCO!L225</f>
        <v>0.02</v>
      </c>
      <c r="R212" s="119" t="n">
        <f aca="false">TETCO_TRANSCO!N225</f>
        <v>0.34</v>
      </c>
      <c r="S212" s="119" t="n">
        <f aca="false">TETCO_TRANSCO!O225</f>
        <v>-0.035</v>
      </c>
      <c r="T212" s="119" t="n">
        <f aca="false">IROQ!E225</f>
        <v>0</v>
      </c>
      <c r="U212" s="119" t="n">
        <f aca="false">IROQ!F225</f>
        <v>0</v>
      </c>
      <c r="V212" s="119" t="n">
        <f aca="false">IROQ!H225</f>
        <v>0</v>
      </c>
      <c r="W212" s="119" t="n">
        <f aca="false">IROQ!I225</f>
        <v>0</v>
      </c>
      <c r="X212" s="119" t="n">
        <f aca="false">IROQ!L225</f>
        <v>0</v>
      </c>
      <c r="Y212" s="119" t="n">
        <f aca="false">IROQ!M225</f>
        <v>0</v>
      </c>
      <c r="Z212" s="119" t="n">
        <f aca="false">IROQ!O225</f>
        <v>0</v>
      </c>
      <c r="AA212" s="119" t="n">
        <f aca="false">IROQ!P225</f>
        <v>0</v>
      </c>
      <c r="AB212" s="120" t="n">
        <f aca="false">M212</f>
        <v>-0.0025</v>
      </c>
      <c r="AC212" s="120" t="n">
        <f aca="false">Q212</f>
        <v>0.02</v>
      </c>
      <c r="AD212" s="121" t="n">
        <f aca="false">S212</f>
        <v>-0.035</v>
      </c>
      <c r="AE212" s="121" t="n">
        <f aca="false">Q212</f>
        <v>0.02</v>
      </c>
    </row>
    <row r="213" customFormat="false" ht="12.75" hidden="false" customHeight="false" outlineLevel="0" collapsed="false">
      <c r="A213" s="0" t="n">
        <v>0.268172463791746</v>
      </c>
      <c r="B213" s="0" t="str">
        <f aca="false">(D213&amp;E213&amp;F213&amp;G213&amp;H213&amp;I213&amp;J213&amp;K213&amp;L213&amp;M213&amp;N213&amp;O213&amp;P213&amp;Q213&amp;R213&amp;S213&amp;T213&amp;U213&amp;V213&amp;W213&amp;X213&amp;Y213&amp;Z213&amp;AA213&amp;AB213&amp;AC213&amp;AD213&amp;AE213)</f>
        <v>0.39750.020.39750.070.39750.020.39750.070.315-0.00250.38-0.020.380.020.38-0.0200000000-0.00250.02-0.020.02</v>
      </c>
      <c r="C213" s="118" t="n">
        <v>43282</v>
      </c>
      <c r="D213" s="0" t="n">
        <f aca="false">ALGO_TENN!E226</f>
        <v>0.3975</v>
      </c>
      <c r="E213" s="119" t="n">
        <f aca="false">ALGO_TENN!F226</f>
        <v>0.02</v>
      </c>
      <c r="F213" s="119" t="n">
        <f aca="false">ALGO_TENN!H226</f>
        <v>0.3975</v>
      </c>
      <c r="G213" s="119" t="n">
        <f aca="false">ALGO_TENN!I226</f>
        <v>0.07</v>
      </c>
      <c r="H213" s="119" t="n">
        <f aca="false">ALGO_TENN!K226</f>
        <v>0.3975</v>
      </c>
      <c r="I213" s="119" t="n">
        <f aca="false">ALGO_TENN!L226</f>
        <v>0.02</v>
      </c>
      <c r="J213" s="119" t="n">
        <f aca="false">ALGO_TENN!N226</f>
        <v>0.3975</v>
      </c>
      <c r="K213" s="119" t="n">
        <f aca="false">ALGO_TENN!O226</f>
        <v>0.07</v>
      </c>
      <c r="L213" s="119" t="n">
        <f aca="false">TETCO_TRANSCO!E226</f>
        <v>0.315</v>
      </c>
      <c r="M213" s="119" t="n">
        <f aca="false">TETCO_TRANSCO!F226</f>
        <v>-0.0025</v>
      </c>
      <c r="N213" s="119" t="n">
        <f aca="false">TETCO_TRANSCO!H226</f>
        <v>0.38</v>
      </c>
      <c r="O213" s="119" t="n">
        <f aca="false">TETCO_TRANSCO!I226</f>
        <v>-0.02</v>
      </c>
      <c r="P213" s="119" t="n">
        <f aca="false">TETCO_TRANSCO!K226</f>
        <v>0.38</v>
      </c>
      <c r="Q213" s="119" t="n">
        <f aca="false">TETCO_TRANSCO!L226</f>
        <v>0.02</v>
      </c>
      <c r="R213" s="119" t="n">
        <f aca="false">TETCO_TRANSCO!N226</f>
        <v>0.38</v>
      </c>
      <c r="S213" s="119" t="n">
        <f aca="false">TETCO_TRANSCO!O226</f>
        <v>-0.02</v>
      </c>
      <c r="T213" s="119" t="n">
        <f aca="false">IROQ!E226</f>
        <v>0</v>
      </c>
      <c r="U213" s="119" t="n">
        <f aca="false">IROQ!F226</f>
        <v>0</v>
      </c>
      <c r="V213" s="119" t="n">
        <f aca="false">IROQ!H226</f>
        <v>0</v>
      </c>
      <c r="W213" s="119" t="n">
        <f aca="false">IROQ!I226</f>
        <v>0</v>
      </c>
      <c r="X213" s="119" t="n">
        <f aca="false">IROQ!L226</f>
        <v>0</v>
      </c>
      <c r="Y213" s="119" t="n">
        <f aca="false">IROQ!M226</f>
        <v>0</v>
      </c>
      <c r="Z213" s="119" t="n">
        <f aca="false">IROQ!O226</f>
        <v>0</v>
      </c>
      <c r="AA213" s="119" t="n">
        <f aca="false">IROQ!P226</f>
        <v>0</v>
      </c>
      <c r="AB213" s="120" t="n">
        <f aca="false">M213</f>
        <v>-0.0025</v>
      </c>
      <c r="AC213" s="120" t="n">
        <f aca="false">Q213</f>
        <v>0.02</v>
      </c>
      <c r="AD213" s="121" t="n">
        <f aca="false">S213</f>
        <v>-0.02</v>
      </c>
      <c r="AE213" s="121" t="n">
        <f aca="false">Q213</f>
        <v>0.02</v>
      </c>
    </row>
    <row r="214" customFormat="false" ht="12.75" hidden="false" customHeight="false" outlineLevel="0" collapsed="false">
      <c r="A214" s="0" t="n">
        <v>0.266504227788301</v>
      </c>
      <c r="B214" s="0" t="str">
        <f aca="false">(D214&amp;E214&amp;F214&amp;G214&amp;H214&amp;I214&amp;J214&amp;K214&amp;L214&amp;M214&amp;N214&amp;O214&amp;P214&amp;Q214&amp;R214&amp;S214&amp;T214&amp;U214&amp;V214&amp;W214&amp;X214&amp;Y214&amp;Z214&amp;AA214&amp;AB214&amp;AC214&amp;AD214&amp;AE214)</f>
        <v>0.40.020.40.070.40.020.40.070.315-0.0050.38-0.020.380.0150.38-0.0200000000-0.0050.015-0.020.015</v>
      </c>
      <c r="C214" s="118" t="n">
        <v>43313</v>
      </c>
      <c r="D214" s="0" t="n">
        <f aca="false">ALGO_TENN!E227</f>
        <v>0.4</v>
      </c>
      <c r="E214" s="119" t="n">
        <f aca="false">ALGO_TENN!F227</f>
        <v>0.02</v>
      </c>
      <c r="F214" s="119" t="n">
        <f aca="false">ALGO_TENN!H227</f>
        <v>0.4</v>
      </c>
      <c r="G214" s="119" t="n">
        <f aca="false">ALGO_TENN!I227</f>
        <v>0.07</v>
      </c>
      <c r="H214" s="119" t="n">
        <f aca="false">ALGO_TENN!K227</f>
        <v>0.4</v>
      </c>
      <c r="I214" s="119" t="n">
        <f aca="false">ALGO_TENN!L227</f>
        <v>0.02</v>
      </c>
      <c r="J214" s="119" t="n">
        <f aca="false">ALGO_TENN!N227</f>
        <v>0.4</v>
      </c>
      <c r="K214" s="119" t="n">
        <f aca="false">ALGO_TENN!O227</f>
        <v>0.07</v>
      </c>
      <c r="L214" s="119" t="n">
        <f aca="false">TETCO_TRANSCO!E227</f>
        <v>0.315</v>
      </c>
      <c r="M214" s="119" t="n">
        <f aca="false">TETCO_TRANSCO!F227</f>
        <v>-0.005</v>
      </c>
      <c r="N214" s="119" t="n">
        <f aca="false">TETCO_TRANSCO!H227</f>
        <v>0.38</v>
      </c>
      <c r="O214" s="119" t="n">
        <f aca="false">TETCO_TRANSCO!I227</f>
        <v>-0.02</v>
      </c>
      <c r="P214" s="119" t="n">
        <f aca="false">TETCO_TRANSCO!K227</f>
        <v>0.38</v>
      </c>
      <c r="Q214" s="119" t="n">
        <f aca="false">TETCO_TRANSCO!L227</f>
        <v>0.015</v>
      </c>
      <c r="R214" s="119" t="n">
        <f aca="false">TETCO_TRANSCO!N227</f>
        <v>0.38</v>
      </c>
      <c r="S214" s="119" t="n">
        <f aca="false">TETCO_TRANSCO!O227</f>
        <v>-0.02</v>
      </c>
      <c r="T214" s="119" t="n">
        <f aca="false">IROQ!E227</f>
        <v>0</v>
      </c>
      <c r="U214" s="119" t="n">
        <f aca="false">IROQ!F227</f>
        <v>0</v>
      </c>
      <c r="V214" s="119" t="n">
        <f aca="false">IROQ!H227</f>
        <v>0</v>
      </c>
      <c r="W214" s="119" t="n">
        <f aca="false">IROQ!I227</f>
        <v>0</v>
      </c>
      <c r="X214" s="119" t="n">
        <f aca="false">IROQ!L227</f>
        <v>0</v>
      </c>
      <c r="Y214" s="119" t="n">
        <f aca="false">IROQ!M227</f>
        <v>0</v>
      </c>
      <c r="Z214" s="119" t="n">
        <f aca="false">IROQ!O227</f>
        <v>0</v>
      </c>
      <c r="AA214" s="119" t="n">
        <f aca="false">IROQ!P227</f>
        <v>0</v>
      </c>
      <c r="AB214" s="120" t="n">
        <f aca="false">M214</f>
        <v>-0.005</v>
      </c>
      <c r="AC214" s="120" t="n">
        <f aca="false">Q214</f>
        <v>0.015</v>
      </c>
      <c r="AD214" s="121" t="n">
        <f aca="false">S214</f>
        <v>-0.02</v>
      </c>
      <c r="AE214" s="121" t="n">
        <f aca="false">Q214</f>
        <v>0.015</v>
      </c>
    </row>
    <row r="215" customFormat="false" ht="12.75" hidden="false" customHeight="false" outlineLevel="0" collapsed="false">
      <c r="A215" s="0" t="n">
        <v>0.264846218029969</v>
      </c>
      <c r="B215" s="0" t="str">
        <f aca="false">(D215&amp;E215&amp;F215&amp;G215&amp;H215&amp;I215&amp;J215&amp;K215&amp;L215&amp;M215&amp;N215&amp;O215&amp;P215&amp;Q215&amp;R215&amp;S215&amp;T215&amp;U215&amp;V215&amp;W215&amp;X215&amp;Y215&amp;Z215&amp;AA215&amp;AB215&amp;AC215&amp;AD215&amp;AE215)</f>
        <v>0.39750.020.39750.050.39750.020.39750.050.29-0.0050.33-0.040.330.0150.33-0.0200000000-0.0050.015-0.020.015</v>
      </c>
      <c r="C215" s="118" t="n">
        <v>43344</v>
      </c>
      <c r="D215" s="0" t="n">
        <f aca="false">ALGO_TENN!E228</f>
        <v>0.3975</v>
      </c>
      <c r="E215" s="119" t="n">
        <f aca="false">ALGO_TENN!F228</f>
        <v>0.02</v>
      </c>
      <c r="F215" s="119" t="n">
        <f aca="false">ALGO_TENN!H228</f>
        <v>0.3975</v>
      </c>
      <c r="G215" s="119" t="n">
        <f aca="false">ALGO_TENN!I228</f>
        <v>0.05</v>
      </c>
      <c r="H215" s="119" t="n">
        <f aca="false">ALGO_TENN!K228</f>
        <v>0.3975</v>
      </c>
      <c r="I215" s="119" t="n">
        <f aca="false">ALGO_TENN!L228</f>
        <v>0.02</v>
      </c>
      <c r="J215" s="119" t="n">
        <f aca="false">ALGO_TENN!N228</f>
        <v>0.3975</v>
      </c>
      <c r="K215" s="119" t="n">
        <f aca="false">ALGO_TENN!O228</f>
        <v>0.05</v>
      </c>
      <c r="L215" s="119" t="n">
        <f aca="false">TETCO_TRANSCO!E228</f>
        <v>0.29</v>
      </c>
      <c r="M215" s="119" t="n">
        <f aca="false">TETCO_TRANSCO!F228</f>
        <v>-0.005</v>
      </c>
      <c r="N215" s="119" t="n">
        <f aca="false">TETCO_TRANSCO!H228</f>
        <v>0.33</v>
      </c>
      <c r="O215" s="119" t="n">
        <f aca="false">TETCO_TRANSCO!I228</f>
        <v>-0.04</v>
      </c>
      <c r="P215" s="119" t="n">
        <f aca="false">TETCO_TRANSCO!K228</f>
        <v>0.33</v>
      </c>
      <c r="Q215" s="119" t="n">
        <f aca="false">TETCO_TRANSCO!L228</f>
        <v>0.015</v>
      </c>
      <c r="R215" s="119" t="n">
        <f aca="false">TETCO_TRANSCO!N228</f>
        <v>0.33</v>
      </c>
      <c r="S215" s="119" t="n">
        <f aca="false">TETCO_TRANSCO!O228</f>
        <v>-0.02</v>
      </c>
      <c r="T215" s="119" t="n">
        <f aca="false">IROQ!E228</f>
        <v>0</v>
      </c>
      <c r="U215" s="119" t="n">
        <f aca="false">IROQ!F228</f>
        <v>0</v>
      </c>
      <c r="V215" s="119" t="n">
        <f aca="false">IROQ!H228</f>
        <v>0</v>
      </c>
      <c r="W215" s="119" t="n">
        <f aca="false">IROQ!I228</f>
        <v>0</v>
      </c>
      <c r="X215" s="119" t="n">
        <f aca="false">IROQ!L228</f>
        <v>0</v>
      </c>
      <c r="Y215" s="119" t="n">
        <f aca="false">IROQ!M228</f>
        <v>0</v>
      </c>
      <c r="Z215" s="119" t="n">
        <f aca="false">IROQ!O228</f>
        <v>0</v>
      </c>
      <c r="AA215" s="119" t="n">
        <f aca="false">IROQ!P228</f>
        <v>0</v>
      </c>
      <c r="AB215" s="120" t="n">
        <f aca="false">M215</f>
        <v>-0.005</v>
      </c>
      <c r="AC215" s="120" t="n">
        <f aca="false">Q215</f>
        <v>0.015</v>
      </c>
      <c r="AD215" s="121" t="n">
        <f aca="false">S215</f>
        <v>-0.02</v>
      </c>
      <c r="AE215" s="121" t="n">
        <f aca="false">Q215</f>
        <v>0.015</v>
      </c>
    </row>
    <row r="216" customFormat="false" ht="12.75" hidden="false" customHeight="false" outlineLevel="0" collapsed="false">
      <c r="A216" s="0" t="n">
        <v>0.26325137105872</v>
      </c>
      <c r="B216" s="0" t="str">
        <f aca="false">(D216&amp;E216&amp;F216&amp;G216&amp;H216&amp;I216&amp;J216&amp;K216&amp;L216&amp;M216&amp;N216&amp;O216&amp;P216&amp;Q216&amp;R216&amp;S216&amp;T216&amp;U216&amp;V216&amp;W216&amp;X216&amp;Y216&amp;Z216&amp;AA216&amp;AB216&amp;AC216&amp;AD216&amp;AE216)</f>
        <v>0.40.020.40.050.40.020.40.050.35-0.0050.37-0.0850.370.010.37-0.05500000000-0.0050.01-0.0550.01</v>
      </c>
      <c r="C216" s="118" t="n">
        <v>43374</v>
      </c>
      <c r="D216" s="0" t="n">
        <f aca="false">ALGO_TENN!E229</f>
        <v>0.4</v>
      </c>
      <c r="E216" s="119" t="n">
        <f aca="false">ALGO_TENN!F229</f>
        <v>0.02</v>
      </c>
      <c r="F216" s="119" t="n">
        <f aca="false">ALGO_TENN!H229</f>
        <v>0.4</v>
      </c>
      <c r="G216" s="119" t="n">
        <f aca="false">ALGO_TENN!I229</f>
        <v>0.05</v>
      </c>
      <c r="H216" s="119" t="n">
        <f aca="false">ALGO_TENN!K229</f>
        <v>0.4</v>
      </c>
      <c r="I216" s="119" t="n">
        <f aca="false">ALGO_TENN!L229</f>
        <v>0.02</v>
      </c>
      <c r="J216" s="119" t="n">
        <f aca="false">ALGO_TENN!N229</f>
        <v>0.4</v>
      </c>
      <c r="K216" s="119" t="n">
        <f aca="false">ALGO_TENN!O229</f>
        <v>0.05</v>
      </c>
      <c r="L216" s="119" t="n">
        <f aca="false">TETCO_TRANSCO!E229</f>
        <v>0.35</v>
      </c>
      <c r="M216" s="119" t="n">
        <f aca="false">TETCO_TRANSCO!F229</f>
        <v>-0.005</v>
      </c>
      <c r="N216" s="119" t="n">
        <f aca="false">TETCO_TRANSCO!H229</f>
        <v>0.37</v>
      </c>
      <c r="O216" s="119" t="n">
        <f aca="false">TETCO_TRANSCO!I229</f>
        <v>-0.085</v>
      </c>
      <c r="P216" s="119" t="n">
        <f aca="false">TETCO_TRANSCO!K229</f>
        <v>0.37</v>
      </c>
      <c r="Q216" s="119" t="n">
        <f aca="false">TETCO_TRANSCO!L229</f>
        <v>0.01</v>
      </c>
      <c r="R216" s="119" t="n">
        <f aca="false">TETCO_TRANSCO!N229</f>
        <v>0.37</v>
      </c>
      <c r="S216" s="119" t="n">
        <f aca="false">TETCO_TRANSCO!O229</f>
        <v>-0.055</v>
      </c>
      <c r="T216" s="119" t="n">
        <f aca="false">IROQ!E229</f>
        <v>0</v>
      </c>
      <c r="U216" s="119" t="n">
        <f aca="false">IROQ!F229</f>
        <v>0</v>
      </c>
      <c r="V216" s="119" t="n">
        <f aca="false">IROQ!H229</f>
        <v>0</v>
      </c>
      <c r="W216" s="119" t="n">
        <f aca="false">IROQ!I229</f>
        <v>0</v>
      </c>
      <c r="X216" s="119" t="n">
        <f aca="false">IROQ!L229</f>
        <v>0</v>
      </c>
      <c r="Y216" s="119" t="n">
        <f aca="false">IROQ!M229</f>
        <v>0</v>
      </c>
      <c r="Z216" s="119" t="n">
        <f aca="false">IROQ!O229</f>
        <v>0</v>
      </c>
      <c r="AA216" s="119" t="n">
        <f aca="false">IROQ!P229</f>
        <v>0</v>
      </c>
      <c r="AB216" s="120" t="n">
        <f aca="false">M216</f>
        <v>-0.005</v>
      </c>
      <c r="AC216" s="120" t="n">
        <f aca="false">Q216</f>
        <v>0.01</v>
      </c>
      <c r="AD216" s="121" t="n">
        <f aca="false">S216</f>
        <v>-0.055</v>
      </c>
      <c r="AE216" s="121" t="n">
        <f aca="false">Q216</f>
        <v>0.01</v>
      </c>
    </row>
    <row r="217" customFormat="false" ht="12.75" hidden="false" customHeight="false" outlineLevel="0" collapsed="false">
      <c r="A217" s="0" t="n">
        <v>0.261613304012871</v>
      </c>
      <c r="B217" s="0" t="str">
        <f aca="false">(D217&amp;E217&amp;F217&amp;G217&amp;H217&amp;I217&amp;J217&amp;K217&amp;L217&amp;M217&amp;N217&amp;O217&amp;P217&amp;Q217&amp;R217&amp;S217&amp;T217&amp;U217&amp;V217&amp;W217&amp;X217&amp;Y217&amp;Z217&amp;AA217&amp;AB217&amp;AC217&amp;AD217&amp;AE217)</f>
        <v>0.5550.050.5550.140.5550.050.5550.140.4450.050.495-0.170.4950.060.495-0.05000000000.050.06-0.050.06</v>
      </c>
      <c r="C217" s="118" t="n">
        <v>43405</v>
      </c>
      <c r="D217" s="0" t="n">
        <f aca="false">ALGO_TENN!E230</f>
        <v>0.555</v>
      </c>
      <c r="E217" s="119" t="n">
        <f aca="false">ALGO_TENN!F230</f>
        <v>0.05</v>
      </c>
      <c r="F217" s="119" t="n">
        <f aca="false">ALGO_TENN!H230</f>
        <v>0.555</v>
      </c>
      <c r="G217" s="119" t="n">
        <f aca="false">ALGO_TENN!I230</f>
        <v>0.14</v>
      </c>
      <c r="H217" s="119" t="n">
        <f aca="false">ALGO_TENN!K230</f>
        <v>0.555</v>
      </c>
      <c r="I217" s="119" t="n">
        <f aca="false">ALGO_TENN!L230</f>
        <v>0.05</v>
      </c>
      <c r="J217" s="119" t="n">
        <f aca="false">ALGO_TENN!N230</f>
        <v>0.555</v>
      </c>
      <c r="K217" s="119" t="n">
        <f aca="false">ALGO_TENN!O230</f>
        <v>0.14</v>
      </c>
      <c r="L217" s="119" t="n">
        <f aca="false">TETCO_TRANSCO!E230</f>
        <v>0.445</v>
      </c>
      <c r="M217" s="119" t="n">
        <f aca="false">TETCO_TRANSCO!F230</f>
        <v>0.05</v>
      </c>
      <c r="N217" s="119" t="n">
        <f aca="false">TETCO_TRANSCO!H230</f>
        <v>0.495</v>
      </c>
      <c r="O217" s="119" t="n">
        <f aca="false">TETCO_TRANSCO!I230</f>
        <v>-0.17</v>
      </c>
      <c r="P217" s="119" t="n">
        <f aca="false">TETCO_TRANSCO!K230</f>
        <v>0.495</v>
      </c>
      <c r="Q217" s="119" t="n">
        <f aca="false">TETCO_TRANSCO!L230</f>
        <v>0.06</v>
      </c>
      <c r="R217" s="119" t="n">
        <f aca="false">TETCO_TRANSCO!N230</f>
        <v>0.495</v>
      </c>
      <c r="S217" s="119" t="n">
        <f aca="false">TETCO_TRANSCO!O230</f>
        <v>-0.05</v>
      </c>
      <c r="T217" s="119" t="n">
        <f aca="false">IROQ!E230</f>
        <v>0</v>
      </c>
      <c r="U217" s="119" t="n">
        <f aca="false">IROQ!F230</f>
        <v>0</v>
      </c>
      <c r="V217" s="119" t="n">
        <f aca="false">IROQ!H230</f>
        <v>0</v>
      </c>
      <c r="W217" s="119" t="n">
        <f aca="false">IROQ!I230</f>
        <v>0</v>
      </c>
      <c r="X217" s="119" t="n">
        <f aca="false">IROQ!L230</f>
        <v>0</v>
      </c>
      <c r="Y217" s="119" t="n">
        <f aca="false">IROQ!M230</f>
        <v>0</v>
      </c>
      <c r="Z217" s="119" t="n">
        <f aca="false">IROQ!O230</f>
        <v>0</v>
      </c>
      <c r="AA217" s="119" t="n">
        <f aca="false">IROQ!P230</f>
        <v>0</v>
      </c>
      <c r="AB217" s="120" t="n">
        <f aca="false">M217</f>
        <v>0.05</v>
      </c>
      <c r="AC217" s="120" t="n">
        <f aca="false">Q217</f>
        <v>0.06</v>
      </c>
      <c r="AD217" s="121" t="n">
        <f aca="false">S217</f>
        <v>-0.05</v>
      </c>
      <c r="AE217" s="121" t="n">
        <f aca="false">Q217</f>
        <v>0.06</v>
      </c>
    </row>
    <row r="218" customFormat="false" ht="12.75" hidden="false" customHeight="false" outlineLevel="0" collapsed="false">
      <c r="A218" s="0" t="n">
        <v>0.260037641796304</v>
      </c>
      <c r="B218" s="0" t="str">
        <f aca="false">(D218&amp;E218&amp;F218&amp;G218&amp;H218&amp;I218&amp;J218&amp;K218&amp;L218&amp;M218&amp;N218&amp;O218&amp;P218&amp;Q218&amp;R218&amp;S218&amp;T218&amp;U218&amp;V218&amp;W218&amp;X218&amp;Y218&amp;Z218&amp;AA218&amp;AB218&amp;AC218&amp;AD218&amp;AE218)</f>
        <v>0.910.050.910.290.910.050.910.290.730.050.98-0.130.980.160.98-0.05000000000.050.16-0.050.16</v>
      </c>
      <c r="C218" s="118" t="n">
        <v>43435</v>
      </c>
      <c r="D218" s="0" t="n">
        <f aca="false">ALGO_TENN!E231</f>
        <v>0.91</v>
      </c>
      <c r="E218" s="119" t="n">
        <f aca="false">ALGO_TENN!F231</f>
        <v>0.05</v>
      </c>
      <c r="F218" s="119" t="n">
        <f aca="false">ALGO_TENN!H231</f>
        <v>0.91</v>
      </c>
      <c r="G218" s="119" t="n">
        <f aca="false">ALGO_TENN!I231</f>
        <v>0.29</v>
      </c>
      <c r="H218" s="119" t="n">
        <f aca="false">ALGO_TENN!K231</f>
        <v>0.91</v>
      </c>
      <c r="I218" s="119" t="n">
        <f aca="false">ALGO_TENN!L231</f>
        <v>0.05</v>
      </c>
      <c r="J218" s="119" t="n">
        <f aca="false">ALGO_TENN!N231</f>
        <v>0.91</v>
      </c>
      <c r="K218" s="119" t="n">
        <f aca="false">ALGO_TENN!O231</f>
        <v>0.29</v>
      </c>
      <c r="L218" s="119" t="n">
        <f aca="false">TETCO_TRANSCO!E231</f>
        <v>0.73</v>
      </c>
      <c r="M218" s="119" t="n">
        <f aca="false">TETCO_TRANSCO!F231</f>
        <v>0.05</v>
      </c>
      <c r="N218" s="119" t="n">
        <f aca="false">TETCO_TRANSCO!H231</f>
        <v>0.98</v>
      </c>
      <c r="O218" s="119" t="n">
        <f aca="false">TETCO_TRANSCO!I231</f>
        <v>-0.13</v>
      </c>
      <c r="P218" s="119" t="n">
        <f aca="false">TETCO_TRANSCO!K231</f>
        <v>0.98</v>
      </c>
      <c r="Q218" s="119" t="n">
        <f aca="false">TETCO_TRANSCO!L231</f>
        <v>0.16</v>
      </c>
      <c r="R218" s="119" t="n">
        <f aca="false">TETCO_TRANSCO!N231</f>
        <v>0.98</v>
      </c>
      <c r="S218" s="119" t="n">
        <f aca="false">TETCO_TRANSCO!O231</f>
        <v>-0.05</v>
      </c>
      <c r="T218" s="119" t="n">
        <f aca="false">IROQ!E231</f>
        <v>0</v>
      </c>
      <c r="U218" s="119" t="n">
        <f aca="false">IROQ!F231</f>
        <v>0</v>
      </c>
      <c r="V218" s="119" t="n">
        <f aca="false">IROQ!H231</f>
        <v>0</v>
      </c>
      <c r="W218" s="119" t="n">
        <f aca="false">IROQ!I231</f>
        <v>0</v>
      </c>
      <c r="X218" s="119" t="n">
        <f aca="false">IROQ!L231</f>
        <v>0</v>
      </c>
      <c r="Y218" s="119" t="n">
        <f aca="false">IROQ!M231</f>
        <v>0</v>
      </c>
      <c r="Z218" s="119" t="n">
        <f aca="false">IROQ!O231</f>
        <v>0</v>
      </c>
      <c r="AA218" s="119" t="n">
        <f aca="false">IROQ!P231</f>
        <v>0</v>
      </c>
      <c r="AB218" s="120" t="n">
        <f aca="false">M218</f>
        <v>0.05</v>
      </c>
      <c r="AC218" s="120" t="n">
        <f aca="false">Q218</f>
        <v>0.16</v>
      </c>
      <c r="AD218" s="121" t="n">
        <f aca="false">S218</f>
        <v>-0.05</v>
      </c>
      <c r="AE218" s="121" t="n">
        <f aca="false">Q218</f>
        <v>0.16</v>
      </c>
    </row>
    <row r="219" customFormat="false" ht="12.75" hidden="false" customHeight="false" outlineLevel="0" collapsed="false">
      <c r="A219" s="0" t="n">
        <v>0.258419281227216</v>
      </c>
      <c r="B219" s="0" t="str">
        <f aca="false">(D219&amp;E219&amp;F219&amp;G219&amp;H219&amp;I219&amp;J219&amp;K219&amp;L219&amp;M219&amp;N219&amp;O219&amp;P219&amp;Q219&amp;R219&amp;S219&amp;T219&amp;U219&amp;V219&amp;W219&amp;X219&amp;Y219&amp;Z219&amp;AA219&amp;AB219&amp;AC219&amp;AD219&amp;AE219)</f>
        <v>1.2150.051.2150.321.2150.051.2150.321.020.051.6-0.251.60.341.6-0.2000000000.050.34-0.20.34</v>
      </c>
      <c r="C219" s="118" t="n">
        <v>43466</v>
      </c>
      <c r="D219" s="0" t="n">
        <f aca="false">ALGO_TENN!E232</f>
        <v>1.215</v>
      </c>
      <c r="E219" s="119" t="n">
        <f aca="false">ALGO_TENN!F232</f>
        <v>0.05</v>
      </c>
      <c r="F219" s="119" t="n">
        <f aca="false">ALGO_TENN!H232</f>
        <v>1.215</v>
      </c>
      <c r="G219" s="119" t="n">
        <f aca="false">ALGO_TENN!I232</f>
        <v>0.32</v>
      </c>
      <c r="H219" s="119" t="n">
        <f aca="false">ALGO_TENN!K232</f>
        <v>1.215</v>
      </c>
      <c r="I219" s="119" t="n">
        <f aca="false">ALGO_TENN!L232</f>
        <v>0.05</v>
      </c>
      <c r="J219" s="119" t="n">
        <f aca="false">ALGO_TENN!N232</f>
        <v>1.215</v>
      </c>
      <c r="K219" s="119" t="n">
        <f aca="false">ALGO_TENN!O232</f>
        <v>0.32</v>
      </c>
      <c r="L219" s="119" t="n">
        <f aca="false">TETCO_TRANSCO!E232</f>
        <v>1.02</v>
      </c>
      <c r="M219" s="119" t="n">
        <f aca="false">TETCO_TRANSCO!F232</f>
        <v>0.05</v>
      </c>
      <c r="N219" s="119" t="n">
        <f aca="false">TETCO_TRANSCO!H232</f>
        <v>1.6</v>
      </c>
      <c r="O219" s="119" t="n">
        <f aca="false">TETCO_TRANSCO!I232</f>
        <v>-0.25</v>
      </c>
      <c r="P219" s="119" t="n">
        <f aca="false">TETCO_TRANSCO!K232</f>
        <v>1.6</v>
      </c>
      <c r="Q219" s="119" t="n">
        <f aca="false">TETCO_TRANSCO!L232</f>
        <v>0.34</v>
      </c>
      <c r="R219" s="119" t="n">
        <f aca="false">TETCO_TRANSCO!N232</f>
        <v>1.6</v>
      </c>
      <c r="S219" s="119" t="n">
        <f aca="false">TETCO_TRANSCO!O232</f>
        <v>-0.2</v>
      </c>
      <c r="T219" s="119" t="n">
        <f aca="false">IROQ!E232</f>
        <v>0</v>
      </c>
      <c r="U219" s="119" t="n">
        <f aca="false">IROQ!F232</f>
        <v>0</v>
      </c>
      <c r="V219" s="119" t="n">
        <f aca="false">IROQ!H232</f>
        <v>0</v>
      </c>
      <c r="W219" s="119" t="n">
        <f aca="false">IROQ!I232</f>
        <v>0</v>
      </c>
      <c r="X219" s="119" t="n">
        <f aca="false">IROQ!L232</f>
        <v>0</v>
      </c>
      <c r="Y219" s="119" t="n">
        <f aca="false">IROQ!M232</f>
        <v>0</v>
      </c>
      <c r="Z219" s="119" t="n">
        <f aca="false">IROQ!O232</f>
        <v>0</v>
      </c>
      <c r="AA219" s="119" t="n">
        <f aca="false">IROQ!P232</f>
        <v>0</v>
      </c>
      <c r="AB219" s="120" t="n">
        <f aca="false">M219</f>
        <v>0.05</v>
      </c>
      <c r="AC219" s="120" t="n">
        <f aca="false">Q219</f>
        <v>0.34</v>
      </c>
      <c r="AD219" s="121" t="n">
        <f aca="false">S219</f>
        <v>-0.2</v>
      </c>
      <c r="AE219" s="121" t="n">
        <f aca="false">Q219</f>
        <v>0.34</v>
      </c>
    </row>
    <row r="220" customFormat="false" ht="12.75" hidden="false" customHeight="false" outlineLevel="0" collapsed="false">
      <c r="A220" s="0" t="n">
        <v>0.256810845775944</v>
      </c>
      <c r="B220" s="0" t="str">
        <f aca="false">(D220&amp;E220&amp;F220&amp;G220&amp;H220&amp;I220&amp;J220&amp;K220&amp;L220&amp;M220&amp;N220&amp;O220&amp;P220&amp;Q220&amp;R220&amp;S220&amp;T220&amp;U220&amp;V220&amp;W220&amp;X220&amp;Y220&amp;Z220&amp;AA220&amp;AB220&amp;AC220&amp;AD220&amp;AE220)</f>
        <v>1.2150.051.2150.321.2150.051.2150.321.010.051.6-0.281.60.341.6-0.2000000000.050.34-0.20.34</v>
      </c>
      <c r="C220" s="118" t="n">
        <v>43497</v>
      </c>
      <c r="D220" s="0" t="n">
        <f aca="false">ALGO_TENN!E233</f>
        <v>1.215</v>
      </c>
      <c r="E220" s="119" t="n">
        <f aca="false">ALGO_TENN!F233</f>
        <v>0.05</v>
      </c>
      <c r="F220" s="119" t="n">
        <f aca="false">ALGO_TENN!H233</f>
        <v>1.215</v>
      </c>
      <c r="G220" s="119" t="n">
        <f aca="false">ALGO_TENN!I233</f>
        <v>0.32</v>
      </c>
      <c r="H220" s="119" t="n">
        <f aca="false">ALGO_TENN!K233</f>
        <v>1.215</v>
      </c>
      <c r="I220" s="119" t="n">
        <f aca="false">ALGO_TENN!L233</f>
        <v>0.05</v>
      </c>
      <c r="J220" s="119" t="n">
        <f aca="false">ALGO_TENN!N233</f>
        <v>1.215</v>
      </c>
      <c r="K220" s="119" t="n">
        <f aca="false">ALGO_TENN!O233</f>
        <v>0.32</v>
      </c>
      <c r="L220" s="119" t="n">
        <f aca="false">TETCO_TRANSCO!E233</f>
        <v>1.01</v>
      </c>
      <c r="M220" s="119" t="n">
        <f aca="false">TETCO_TRANSCO!F233</f>
        <v>0.05</v>
      </c>
      <c r="N220" s="119" t="n">
        <f aca="false">TETCO_TRANSCO!H233</f>
        <v>1.6</v>
      </c>
      <c r="O220" s="119" t="n">
        <f aca="false">TETCO_TRANSCO!I233</f>
        <v>-0.28</v>
      </c>
      <c r="P220" s="119" t="n">
        <f aca="false">TETCO_TRANSCO!K233</f>
        <v>1.6</v>
      </c>
      <c r="Q220" s="119" t="n">
        <f aca="false">TETCO_TRANSCO!L233</f>
        <v>0.34</v>
      </c>
      <c r="R220" s="119" t="n">
        <f aca="false">TETCO_TRANSCO!N233</f>
        <v>1.6</v>
      </c>
      <c r="S220" s="119" t="n">
        <f aca="false">TETCO_TRANSCO!O233</f>
        <v>-0.2</v>
      </c>
      <c r="T220" s="119" t="n">
        <f aca="false">IROQ!E233</f>
        <v>0</v>
      </c>
      <c r="U220" s="119" t="n">
        <f aca="false">IROQ!F233</f>
        <v>0</v>
      </c>
      <c r="V220" s="119" t="n">
        <f aca="false">IROQ!H233</f>
        <v>0</v>
      </c>
      <c r="W220" s="119" t="n">
        <f aca="false">IROQ!I233</f>
        <v>0</v>
      </c>
      <c r="X220" s="119" t="n">
        <f aca="false">IROQ!L233</f>
        <v>0</v>
      </c>
      <c r="Y220" s="119" t="n">
        <f aca="false">IROQ!M233</f>
        <v>0</v>
      </c>
      <c r="Z220" s="119" t="n">
        <f aca="false">IROQ!O233</f>
        <v>0</v>
      </c>
      <c r="AA220" s="119" t="n">
        <f aca="false">IROQ!P233</f>
        <v>0</v>
      </c>
      <c r="AB220" s="120" t="n">
        <f aca="false">M220</f>
        <v>0.05</v>
      </c>
      <c r="AC220" s="120" t="n">
        <f aca="false">Q220</f>
        <v>0.34</v>
      </c>
      <c r="AD220" s="121" t="n">
        <f aca="false">S220</f>
        <v>-0.2</v>
      </c>
      <c r="AE220" s="121" t="n">
        <f aca="false">Q220</f>
        <v>0.34</v>
      </c>
    </row>
    <row r="221" customFormat="false" ht="12.75" hidden="false" customHeight="false" outlineLevel="0" collapsed="false">
      <c r="A221" s="0" t="n">
        <v>0.255366546352943</v>
      </c>
      <c r="B221" s="0" t="str">
        <f aca="false">(D221&amp;E221&amp;F221&amp;G221&amp;H221&amp;I221&amp;J221&amp;K221&amp;L221&amp;M221&amp;N221&amp;O221&amp;P221&amp;Q221&amp;R221&amp;S221&amp;T221&amp;U221&amp;V221&amp;W221&amp;X221&amp;Y221&amp;Z221&amp;AA221&amp;AB221&amp;AC221&amp;AD221&amp;AE221)</f>
        <v>0.6550.050.6550.150.6550.050.6550.150.5450.050.565-0.170.5650.10.565-0.05000000000.050.1-0.050.1</v>
      </c>
      <c r="C221" s="118" t="n">
        <v>43525</v>
      </c>
      <c r="D221" s="0" t="n">
        <f aca="false">ALGO_TENN!E234</f>
        <v>0.655</v>
      </c>
      <c r="E221" s="119" t="n">
        <f aca="false">ALGO_TENN!F234</f>
        <v>0.05</v>
      </c>
      <c r="F221" s="119" t="n">
        <f aca="false">ALGO_TENN!H234</f>
        <v>0.655</v>
      </c>
      <c r="G221" s="119" t="n">
        <f aca="false">ALGO_TENN!I234</f>
        <v>0.15</v>
      </c>
      <c r="H221" s="119" t="n">
        <f aca="false">ALGO_TENN!K234</f>
        <v>0.655</v>
      </c>
      <c r="I221" s="119" t="n">
        <f aca="false">ALGO_TENN!L234</f>
        <v>0.05</v>
      </c>
      <c r="J221" s="119" t="n">
        <f aca="false">ALGO_TENN!N234</f>
        <v>0.655</v>
      </c>
      <c r="K221" s="119" t="n">
        <f aca="false">ALGO_TENN!O234</f>
        <v>0.15</v>
      </c>
      <c r="L221" s="119" t="n">
        <f aca="false">TETCO_TRANSCO!E234</f>
        <v>0.545</v>
      </c>
      <c r="M221" s="119" t="n">
        <f aca="false">TETCO_TRANSCO!F234</f>
        <v>0.05</v>
      </c>
      <c r="N221" s="119" t="n">
        <f aca="false">TETCO_TRANSCO!H234</f>
        <v>0.565</v>
      </c>
      <c r="O221" s="119" t="n">
        <f aca="false">TETCO_TRANSCO!I234</f>
        <v>-0.17</v>
      </c>
      <c r="P221" s="119" t="n">
        <f aca="false">TETCO_TRANSCO!K234</f>
        <v>0.565</v>
      </c>
      <c r="Q221" s="119" t="n">
        <f aca="false">TETCO_TRANSCO!L234</f>
        <v>0.1</v>
      </c>
      <c r="R221" s="119" t="n">
        <f aca="false">TETCO_TRANSCO!N234</f>
        <v>0.565</v>
      </c>
      <c r="S221" s="119" t="n">
        <f aca="false">TETCO_TRANSCO!O234</f>
        <v>-0.05</v>
      </c>
      <c r="T221" s="119" t="n">
        <f aca="false">IROQ!E234</f>
        <v>0</v>
      </c>
      <c r="U221" s="119" t="n">
        <f aca="false">IROQ!F234</f>
        <v>0</v>
      </c>
      <c r="V221" s="119" t="n">
        <f aca="false">IROQ!H234</f>
        <v>0</v>
      </c>
      <c r="W221" s="119" t="n">
        <f aca="false">IROQ!I234</f>
        <v>0</v>
      </c>
      <c r="X221" s="119" t="n">
        <f aca="false">IROQ!L234</f>
        <v>0</v>
      </c>
      <c r="Y221" s="119" t="n">
        <f aca="false">IROQ!M234</f>
        <v>0</v>
      </c>
      <c r="Z221" s="119" t="n">
        <f aca="false">IROQ!O234</f>
        <v>0</v>
      </c>
      <c r="AA221" s="119" t="n">
        <f aca="false">IROQ!P234</f>
        <v>0</v>
      </c>
      <c r="AB221" s="120" t="n">
        <f aca="false">M221</f>
        <v>0.05</v>
      </c>
      <c r="AC221" s="120" t="n">
        <f aca="false">Q221</f>
        <v>0.1</v>
      </c>
      <c r="AD221" s="121" t="n">
        <f aca="false">S221</f>
        <v>-0.05</v>
      </c>
      <c r="AE221" s="121" t="n">
        <f aca="false">Q221</f>
        <v>0.1</v>
      </c>
    </row>
    <row r="222" customFormat="false" ht="12.75" hidden="false" customHeight="false" outlineLevel="0" collapsed="false">
      <c r="A222" s="0" t="n">
        <v>0.253776835336243</v>
      </c>
      <c r="B222" s="0" t="str">
        <f aca="false">(D222&amp;E222&amp;F222&amp;G222&amp;H222&amp;I222&amp;J222&amp;K222&amp;L222&amp;M222&amp;N222&amp;O222&amp;P222&amp;Q222&amp;R222&amp;S222&amp;T222&amp;U222&amp;V222&amp;W222&amp;X222&amp;Y222&amp;Z222&amp;AA222&amp;AB222&amp;AC222&amp;AD222&amp;AE222)</f>
        <v>0.4350.020.4350.050.4350.020.4350.050.3100.35-0.0850.350.020.35-0.0450000000000.02-0.0450.02</v>
      </c>
      <c r="C222" s="118" t="n">
        <v>43556</v>
      </c>
      <c r="D222" s="0" t="n">
        <f aca="false">ALGO_TENN!E235</f>
        <v>0.435</v>
      </c>
      <c r="E222" s="119" t="n">
        <f aca="false">ALGO_TENN!F235</f>
        <v>0.02</v>
      </c>
      <c r="F222" s="119" t="n">
        <f aca="false">ALGO_TENN!H235</f>
        <v>0.435</v>
      </c>
      <c r="G222" s="119" t="n">
        <f aca="false">ALGO_TENN!I235</f>
        <v>0.05</v>
      </c>
      <c r="H222" s="119" t="n">
        <f aca="false">ALGO_TENN!K235</f>
        <v>0.435</v>
      </c>
      <c r="I222" s="119" t="n">
        <f aca="false">ALGO_TENN!L235</f>
        <v>0.02</v>
      </c>
      <c r="J222" s="119" t="n">
        <f aca="false">ALGO_TENN!N235</f>
        <v>0.435</v>
      </c>
      <c r="K222" s="119" t="n">
        <f aca="false">ALGO_TENN!O235</f>
        <v>0.05</v>
      </c>
      <c r="L222" s="119" t="n">
        <f aca="false">TETCO_TRANSCO!E235</f>
        <v>0.31</v>
      </c>
      <c r="M222" s="119" t="n">
        <f aca="false">TETCO_TRANSCO!F235</f>
        <v>0</v>
      </c>
      <c r="N222" s="119" t="n">
        <f aca="false">TETCO_TRANSCO!H235</f>
        <v>0.35</v>
      </c>
      <c r="O222" s="119" t="n">
        <f aca="false">TETCO_TRANSCO!I235</f>
        <v>-0.085</v>
      </c>
      <c r="P222" s="119" t="n">
        <f aca="false">TETCO_TRANSCO!K235</f>
        <v>0.35</v>
      </c>
      <c r="Q222" s="119" t="n">
        <f aca="false">TETCO_TRANSCO!L235</f>
        <v>0.02</v>
      </c>
      <c r="R222" s="119" t="n">
        <f aca="false">TETCO_TRANSCO!N235</f>
        <v>0.35</v>
      </c>
      <c r="S222" s="119" t="n">
        <f aca="false">TETCO_TRANSCO!O235</f>
        <v>-0.045</v>
      </c>
      <c r="T222" s="119" t="n">
        <f aca="false">IROQ!E235</f>
        <v>0</v>
      </c>
      <c r="U222" s="119" t="n">
        <f aca="false">IROQ!F235</f>
        <v>0</v>
      </c>
      <c r="V222" s="119" t="n">
        <f aca="false">IROQ!H235</f>
        <v>0</v>
      </c>
      <c r="W222" s="119" t="n">
        <f aca="false">IROQ!I235</f>
        <v>0</v>
      </c>
      <c r="X222" s="119" t="n">
        <f aca="false">IROQ!L235</f>
        <v>0</v>
      </c>
      <c r="Y222" s="119" t="n">
        <f aca="false">IROQ!M235</f>
        <v>0</v>
      </c>
      <c r="Z222" s="119" t="n">
        <f aca="false">IROQ!O235</f>
        <v>0</v>
      </c>
      <c r="AA222" s="119" t="n">
        <f aca="false">IROQ!P235</f>
        <v>0</v>
      </c>
      <c r="AB222" s="120" t="n">
        <f aca="false">M222</f>
        <v>0</v>
      </c>
      <c r="AC222" s="120" t="n">
        <f aca="false">Q222</f>
        <v>0.02</v>
      </c>
      <c r="AD222" s="121" t="n">
        <f aca="false">S222</f>
        <v>-0.045</v>
      </c>
      <c r="AE222" s="121" t="n">
        <f aca="false">Q222</f>
        <v>0.02</v>
      </c>
    </row>
    <row r="223" customFormat="false" ht="12.75" hidden="false" customHeight="false" outlineLevel="0" collapsed="false">
      <c r="A223" s="0" t="n">
        <v>0.252247691201014</v>
      </c>
      <c r="B223" s="0" t="str">
        <f aca="false">(D223&amp;E223&amp;F223&amp;G223&amp;H223&amp;I223&amp;J223&amp;K223&amp;L223&amp;M223&amp;N223&amp;O223&amp;P223&amp;Q223&amp;R223&amp;S223&amp;T223&amp;U223&amp;V223&amp;W223&amp;X223&amp;Y223&amp;Z223&amp;AA223&amp;AB223&amp;AC223&amp;AD223&amp;AE223)</f>
        <v>0.3850.020.3850.050.3850.020.3850.050.2900.3-0.0650.30.020.3-0.0350000000000.02-0.0350.02</v>
      </c>
      <c r="C223" s="118" t="n">
        <v>43586</v>
      </c>
      <c r="D223" s="0" t="n">
        <f aca="false">ALGO_TENN!E236</f>
        <v>0.385</v>
      </c>
      <c r="E223" s="119" t="n">
        <f aca="false">ALGO_TENN!F236</f>
        <v>0.02</v>
      </c>
      <c r="F223" s="119" t="n">
        <f aca="false">ALGO_TENN!H236</f>
        <v>0.385</v>
      </c>
      <c r="G223" s="119" t="n">
        <f aca="false">ALGO_TENN!I236</f>
        <v>0.05</v>
      </c>
      <c r="H223" s="119" t="n">
        <f aca="false">ALGO_TENN!K236</f>
        <v>0.385</v>
      </c>
      <c r="I223" s="119" t="n">
        <f aca="false">ALGO_TENN!L236</f>
        <v>0.02</v>
      </c>
      <c r="J223" s="119" t="n">
        <f aca="false">ALGO_TENN!N236</f>
        <v>0.385</v>
      </c>
      <c r="K223" s="119" t="n">
        <f aca="false">ALGO_TENN!O236</f>
        <v>0.05</v>
      </c>
      <c r="L223" s="119" t="n">
        <f aca="false">TETCO_TRANSCO!E236</f>
        <v>0.29</v>
      </c>
      <c r="M223" s="119" t="n">
        <f aca="false">TETCO_TRANSCO!F236</f>
        <v>0</v>
      </c>
      <c r="N223" s="119" t="n">
        <f aca="false">TETCO_TRANSCO!H236</f>
        <v>0.3</v>
      </c>
      <c r="O223" s="119" t="n">
        <f aca="false">TETCO_TRANSCO!I236</f>
        <v>-0.065</v>
      </c>
      <c r="P223" s="119" t="n">
        <f aca="false">TETCO_TRANSCO!K236</f>
        <v>0.3</v>
      </c>
      <c r="Q223" s="119" t="n">
        <f aca="false">TETCO_TRANSCO!L236</f>
        <v>0.02</v>
      </c>
      <c r="R223" s="119" t="n">
        <f aca="false">TETCO_TRANSCO!N236</f>
        <v>0.3</v>
      </c>
      <c r="S223" s="119" t="n">
        <f aca="false">TETCO_TRANSCO!O236</f>
        <v>-0.035</v>
      </c>
      <c r="T223" s="119" t="n">
        <f aca="false">IROQ!E236</f>
        <v>0</v>
      </c>
      <c r="U223" s="119" t="n">
        <f aca="false">IROQ!F236</f>
        <v>0</v>
      </c>
      <c r="V223" s="119" t="n">
        <f aca="false">IROQ!H236</f>
        <v>0</v>
      </c>
      <c r="W223" s="119" t="n">
        <f aca="false">IROQ!I236</f>
        <v>0</v>
      </c>
      <c r="X223" s="119" t="n">
        <f aca="false">IROQ!L236</f>
        <v>0</v>
      </c>
      <c r="Y223" s="119" t="n">
        <f aca="false">IROQ!M236</f>
        <v>0</v>
      </c>
      <c r="Z223" s="119" t="n">
        <f aca="false">IROQ!O236</f>
        <v>0</v>
      </c>
      <c r="AA223" s="119" t="n">
        <f aca="false">IROQ!P236</f>
        <v>0</v>
      </c>
      <c r="AB223" s="120" t="n">
        <f aca="false">M223</f>
        <v>0</v>
      </c>
      <c r="AC223" s="120" t="n">
        <f aca="false">Q223</f>
        <v>0.02</v>
      </c>
      <c r="AD223" s="121" t="n">
        <f aca="false">S223</f>
        <v>-0.035</v>
      </c>
      <c r="AE223" s="121" t="n">
        <f aca="false">Q223</f>
        <v>0.02</v>
      </c>
    </row>
    <row r="224" customFormat="false" ht="12.75" hidden="false" customHeight="false" outlineLevel="0" collapsed="false">
      <c r="A224" s="0" t="n">
        <v>0.250677113660203</v>
      </c>
      <c r="B224" s="0" t="str">
        <f aca="false">(D224&amp;E224&amp;F224&amp;G224&amp;H224&amp;I224&amp;J224&amp;K224&amp;L224&amp;M224&amp;N224&amp;O224&amp;P224&amp;Q224&amp;R224&amp;S224&amp;T224&amp;U224&amp;V224&amp;W224&amp;X224&amp;Y224&amp;Z224&amp;AA224&amp;AB224&amp;AC224&amp;AD224&amp;AE224)</f>
        <v>0.3850.020.3850.060.3850.020.3850.060.3-0.00250.34-0.0550.340.020.34-0.03500000000-0.00250.02-0.0350.02</v>
      </c>
      <c r="C224" s="118" t="n">
        <v>43617</v>
      </c>
      <c r="D224" s="0" t="n">
        <f aca="false">ALGO_TENN!E237</f>
        <v>0.385</v>
      </c>
      <c r="E224" s="119" t="n">
        <f aca="false">ALGO_TENN!F237</f>
        <v>0.02</v>
      </c>
      <c r="F224" s="119" t="n">
        <f aca="false">ALGO_TENN!H237</f>
        <v>0.385</v>
      </c>
      <c r="G224" s="119" t="n">
        <f aca="false">ALGO_TENN!I237</f>
        <v>0.06</v>
      </c>
      <c r="H224" s="119" t="n">
        <f aca="false">ALGO_TENN!K237</f>
        <v>0.385</v>
      </c>
      <c r="I224" s="119" t="n">
        <f aca="false">ALGO_TENN!L237</f>
        <v>0.02</v>
      </c>
      <c r="J224" s="119" t="n">
        <f aca="false">ALGO_TENN!N237</f>
        <v>0.385</v>
      </c>
      <c r="K224" s="119" t="n">
        <f aca="false">ALGO_TENN!O237</f>
        <v>0.06</v>
      </c>
      <c r="L224" s="119" t="n">
        <f aca="false">TETCO_TRANSCO!E237</f>
        <v>0.3</v>
      </c>
      <c r="M224" s="119" t="n">
        <f aca="false">TETCO_TRANSCO!F237</f>
        <v>-0.0025</v>
      </c>
      <c r="N224" s="119" t="n">
        <f aca="false">TETCO_TRANSCO!H237</f>
        <v>0.34</v>
      </c>
      <c r="O224" s="119" t="n">
        <f aca="false">TETCO_TRANSCO!I237</f>
        <v>-0.055</v>
      </c>
      <c r="P224" s="119" t="n">
        <f aca="false">TETCO_TRANSCO!K237</f>
        <v>0.34</v>
      </c>
      <c r="Q224" s="119" t="n">
        <f aca="false">TETCO_TRANSCO!L237</f>
        <v>0.02</v>
      </c>
      <c r="R224" s="119" t="n">
        <f aca="false">TETCO_TRANSCO!N237</f>
        <v>0.34</v>
      </c>
      <c r="S224" s="119" t="n">
        <f aca="false">TETCO_TRANSCO!O237</f>
        <v>-0.035</v>
      </c>
      <c r="T224" s="119" t="n">
        <f aca="false">IROQ!E237</f>
        <v>0</v>
      </c>
      <c r="U224" s="119" t="n">
        <f aca="false">IROQ!F237</f>
        <v>0</v>
      </c>
      <c r="V224" s="119" t="n">
        <f aca="false">IROQ!H237</f>
        <v>0</v>
      </c>
      <c r="W224" s="119" t="n">
        <f aca="false">IROQ!I237</f>
        <v>0</v>
      </c>
      <c r="X224" s="119" t="n">
        <f aca="false">IROQ!L237</f>
        <v>0</v>
      </c>
      <c r="Y224" s="119" t="n">
        <f aca="false">IROQ!M237</f>
        <v>0</v>
      </c>
      <c r="Z224" s="119" t="n">
        <f aca="false">IROQ!O237</f>
        <v>0</v>
      </c>
      <c r="AA224" s="119" t="n">
        <f aca="false">IROQ!P237</f>
        <v>0</v>
      </c>
      <c r="AB224" s="120" t="n">
        <f aca="false">M224</f>
        <v>-0.0025</v>
      </c>
      <c r="AC224" s="120" t="n">
        <f aca="false">Q224</f>
        <v>0.02</v>
      </c>
      <c r="AD224" s="121" t="n">
        <f aca="false">S224</f>
        <v>-0.035</v>
      </c>
      <c r="AE224" s="121" t="n">
        <f aca="false">Q224</f>
        <v>0.02</v>
      </c>
    </row>
    <row r="225" customFormat="false" ht="12.75" hidden="false" customHeight="false" outlineLevel="0" collapsed="false">
      <c r="A225" s="0" t="n">
        <v>0.249166375726472</v>
      </c>
      <c r="B225" s="0" t="str">
        <f aca="false">(D225&amp;E225&amp;F225&amp;G225&amp;H225&amp;I225&amp;J225&amp;K225&amp;L225&amp;M225&amp;N225&amp;O225&amp;P225&amp;Q225&amp;R225&amp;S225&amp;T225&amp;U225&amp;V225&amp;W225&amp;X225&amp;Y225&amp;Z225&amp;AA225&amp;AB225&amp;AC225&amp;AD225&amp;AE225)</f>
        <v>0.39750.020.39750.070.39750.020.39750.070.315-0.00250.38-0.020.380.020.38-0.0200000000-0.00250.02-0.020.02</v>
      </c>
      <c r="C225" s="118" t="n">
        <v>43647</v>
      </c>
      <c r="D225" s="0" t="n">
        <f aca="false">ALGO_TENN!E238</f>
        <v>0.3975</v>
      </c>
      <c r="E225" s="119" t="n">
        <f aca="false">ALGO_TENN!F238</f>
        <v>0.02</v>
      </c>
      <c r="F225" s="119" t="n">
        <f aca="false">ALGO_TENN!H238</f>
        <v>0.3975</v>
      </c>
      <c r="G225" s="119" t="n">
        <f aca="false">ALGO_TENN!I238</f>
        <v>0.07</v>
      </c>
      <c r="H225" s="119" t="n">
        <f aca="false">ALGO_TENN!K238</f>
        <v>0.3975</v>
      </c>
      <c r="I225" s="119" t="n">
        <f aca="false">ALGO_TENN!L238</f>
        <v>0.02</v>
      </c>
      <c r="J225" s="119" t="n">
        <f aca="false">ALGO_TENN!N238</f>
        <v>0.3975</v>
      </c>
      <c r="K225" s="119" t="n">
        <f aca="false">ALGO_TENN!O238</f>
        <v>0.07</v>
      </c>
      <c r="L225" s="119" t="n">
        <f aca="false">TETCO_TRANSCO!E238</f>
        <v>0.315</v>
      </c>
      <c r="M225" s="119" t="n">
        <f aca="false">TETCO_TRANSCO!F238</f>
        <v>-0.0025</v>
      </c>
      <c r="N225" s="119" t="n">
        <f aca="false">TETCO_TRANSCO!H238</f>
        <v>0.38</v>
      </c>
      <c r="O225" s="119" t="n">
        <f aca="false">TETCO_TRANSCO!I238</f>
        <v>-0.02</v>
      </c>
      <c r="P225" s="119" t="n">
        <f aca="false">TETCO_TRANSCO!K238</f>
        <v>0.38</v>
      </c>
      <c r="Q225" s="119" t="n">
        <f aca="false">TETCO_TRANSCO!L238</f>
        <v>0.02</v>
      </c>
      <c r="R225" s="119" t="n">
        <f aca="false">TETCO_TRANSCO!N238</f>
        <v>0.38</v>
      </c>
      <c r="S225" s="119" t="n">
        <f aca="false">TETCO_TRANSCO!O238</f>
        <v>-0.02</v>
      </c>
      <c r="T225" s="119" t="n">
        <f aca="false">IROQ!E238</f>
        <v>0</v>
      </c>
      <c r="U225" s="119" t="n">
        <f aca="false">IROQ!F238</f>
        <v>0</v>
      </c>
      <c r="V225" s="119" t="n">
        <f aca="false">IROQ!H238</f>
        <v>0</v>
      </c>
      <c r="W225" s="119" t="n">
        <f aca="false">IROQ!I238</f>
        <v>0</v>
      </c>
      <c r="X225" s="119" t="n">
        <f aca="false">IROQ!L238</f>
        <v>0</v>
      </c>
      <c r="Y225" s="119" t="n">
        <f aca="false">IROQ!M238</f>
        <v>0</v>
      </c>
      <c r="Z225" s="119" t="n">
        <f aca="false">IROQ!O238</f>
        <v>0</v>
      </c>
      <c r="AA225" s="119" t="n">
        <f aca="false">IROQ!P238</f>
        <v>0</v>
      </c>
      <c r="AB225" s="120" t="n">
        <f aca="false">M225</f>
        <v>-0.0025</v>
      </c>
      <c r="AC225" s="120" t="n">
        <f aca="false">Q225</f>
        <v>0.02</v>
      </c>
      <c r="AD225" s="121" t="n">
        <f aca="false">S225</f>
        <v>-0.02</v>
      </c>
      <c r="AE225" s="121" t="n">
        <f aca="false">Q225</f>
        <v>0.02</v>
      </c>
    </row>
    <row r="226" customFormat="false" ht="12.75" hidden="false" customHeight="false" outlineLevel="0" collapsed="false">
      <c r="A226" s="0" t="n">
        <v>0.247614704861752</v>
      </c>
      <c r="B226" s="0" t="str">
        <f aca="false">(D226&amp;E226&amp;F226&amp;G226&amp;H226&amp;I226&amp;J226&amp;K226&amp;L226&amp;M226&amp;N226&amp;O226&amp;P226&amp;Q226&amp;R226&amp;S226&amp;T226&amp;U226&amp;V226&amp;W226&amp;X226&amp;Y226&amp;Z226&amp;AA226&amp;AB226&amp;AC226&amp;AD226&amp;AE226)</f>
        <v>0.40.020.40.070.40.020.40.070.315-0.0050.38-0.020.380.0150.38-0.0200000000-0.0050.015-0.020.015</v>
      </c>
      <c r="C226" s="118" t="n">
        <v>43678</v>
      </c>
      <c r="D226" s="0" t="n">
        <f aca="false">ALGO_TENN!E239</f>
        <v>0.4</v>
      </c>
      <c r="E226" s="119" t="n">
        <f aca="false">ALGO_TENN!F239</f>
        <v>0.02</v>
      </c>
      <c r="F226" s="119" t="n">
        <f aca="false">ALGO_TENN!H239</f>
        <v>0.4</v>
      </c>
      <c r="G226" s="119" t="n">
        <f aca="false">ALGO_TENN!I239</f>
        <v>0.07</v>
      </c>
      <c r="H226" s="119" t="n">
        <f aca="false">ALGO_TENN!K239</f>
        <v>0.4</v>
      </c>
      <c r="I226" s="119" t="n">
        <f aca="false">ALGO_TENN!L239</f>
        <v>0.02</v>
      </c>
      <c r="J226" s="119" t="n">
        <f aca="false">ALGO_TENN!N239</f>
        <v>0.4</v>
      </c>
      <c r="K226" s="119" t="n">
        <f aca="false">ALGO_TENN!O239</f>
        <v>0.07</v>
      </c>
      <c r="L226" s="119" t="n">
        <f aca="false">TETCO_TRANSCO!E239</f>
        <v>0.315</v>
      </c>
      <c r="M226" s="119" t="n">
        <f aca="false">TETCO_TRANSCO!F239</f>
        <v>-0.005</v>
      </c>
      <c r="N226" s="119" t="n">
        <f aca="false">TETCO_TRANSCO!H239</f>
        <v>0.38</v>
      </c>
      <c r="O226" s="119" t="n">
        <f aca="false">TETCO_TRANSCO!I239</f>
        <v>-0.02</v>
      </c>
      <c r="P226" s="119" t="n">
        <f aca="false">TETCO_TRANSCO!K239</f>
        <v>0.38</v>
      </c>
      <c r="Q226" s="119" t="n">
        <f aca="false">TETCO_TRANSCO!L239</f>
        <v>0.015</v>
      </c>
      <c r="R226" s="119" t="n">
        <f aca="false">TETCO_TRANSCO!N239</f>
        <v>0.38</v>
      </c>
      <c r="S226" s="119" t="n">
        <f aca="false">TETCO_TRANSCO!O239</f>
        <v>-0.02</v>
      </c>
      <c r="T226" s="119" t="n">
        <f aca="false">IROQ!E239</f>
        <v>0</v>
      </c>
      <c r="U226" s="119" t="n">
        <f aca="false">IROQ!F239</f>
        <v>0</v>
      </c>
      <c r="V226" s="119" t="n">
        <f aca="false">IROQ!H239</f>
        <v>0</v>
      </c>
      <c r="W226" s="119" t="n">
        <f aca="false">IROQ!I239</f>
        <v>0</v>
      </c>
      <c r="X226" s="119" t="n">
        <f aca="false">IROQ!L239</f>
        <v>0</v>
      </c>
      <c r="Y226" s="119" t="n">
        <f aca="false">IROQ!M239</f>
        <v>0</v>
      </c>
      <c r="Z226" s="119" t="n">
        <f aca="false">IROQ!O239</f>
        <v>0</v>
      </c>
      <c r="AA226" s="119" t="n">
        <f aca="false">IROQ!P239</f>
        <v>0</v>
      </c>
      <c r="AB226" s="120" t="n">
        <f aca="false">M226</f>
        <v>-0.005</v>
      </c>
      <c r="AC226" s="120" t="n">
        <f aca="false">Q226</f>
        <v>0.015</v>
      </c>
      <c r="AD226" s="121" t="n">
        <f aca="false">S226</f>
        <v>-0.02</v>
      </c>
      <c r="AE226" s="121" t="n">
        <f aca="false">Q226</f>
        <v>0.015</v>
      </c>
    </row>
    <row r="227" customFormat="false" ht="12.75" hidden="false" customHeight="false" outlineLevel="0" collapsed="false">
      <c r="A227" s="0" t="n">
        <v>0.246072556240175</v>
      </c>
      <c r="B227" s="0" t="str">
        <f aca="false">(D227&amp;E227&amp;F227&amp;G227&amp;H227&amp;I227&amp;J227&amp;K227&amp;L227&amp;M227&amp;N227&amp;O227&amp;P227&amp;Q227&amp;R227&amp;S227&amp;T227&amp;U227&amp;V227&amp;W227&amp;X227&amp;Y227&amp;Z227&amp;AA227&amp;AB227&amp;AC227&amp;AD227&amp;AE227)</f>
        <v>0.39750.020.39750.050.39750.020.39750.050.29-0.0050.33-0.040.330.0150.33-0.0200000000-0.0050.015-0.020.015</v>
      </c>
      <c r="C227" s="118" t="n">
        <v>43709</v>
      </c>
      <c r="D227" s="0" t="n">
        <f aca="false">ALGO_TENN!E240</f>
        <v>0.3975</v>
      </c>
      <c r="E227" s="119" t="n">
        <f aca="false">ALGO_TENN!F240</f>
        <v>0.02</v>
      </c>
      <c r="F227" s="119" t="n">
        <f aca="false">ALGO_TENN!H240</f>
        <v>0.3975</v>
      </c>
      <c r="G227" s="119" t="n">
        <f aca="false">ALGO_TENN!I240</f>
        <v>0.05</v>
      </c>
      <c r="H227" s="119" t="n">
        <f aca="false">ALGO_TENN!K240</f>
        <v>0.3975</v>
      </c>
      <c r="I227" s="119" t="n">
        <f aca="false">ALGO_TENN!L240</f>
        <v>0.02</v>
      </c>
      <c r="J227" s="119" t="n">
        <f aca="false">ALGO_TENN!N240</f>
        <v>0.3975</v>
      </c>
      <c r="K227" s="119" t="n">
        <f aca="false">ALGO_TENN!O240</f>
        <v>0.05</v>
      </c>
      <c r="L227" s="119" t="n">
        <f aca="false">TETCO_TRANSCO!E240</f>
        <v>0.29</v>
      </c>
      <c r="M227" s="119" t="n">
        <f aca="false">TETCO_TRANSCO!F240</f>
        <v>-0.005</v>
      </c>
      <c r="N227" s="119" t="n">
        <f aca="false">TETCO_TRANSCO!H240</f>
        <v>0.33</v>
      </c>
      <c r="O227" s="119" t="n">
        <f aca="false">TETCO_TRANSCO!I240</f>
        <v>-0.04</v>
      </c>
      <c r="P227" s="119" t="n">
        <f aca="false">TETCO_TRANSCO!K240</f>
        <v>0.33</v>
      </c>
      <c r="Q227" s="119" t="n">
        <f aca="false">TETCO_TRANSCO!L240</f>
        <v>0.015</v>
      </c>
      <c r="R227" s="119" t="n">
        <f aca="false">TETCO_TRANSCO!N240</f>
        <v>0.33</v>
      </c>
      <c r="S227" s="119" t="n">
        <f aca="false">TETCO_TRANSCO!O240</f>
        <v>-0.02</v>
      </c>
      <c r="T227" s="119" t="n">
        <f aca="false">IROQ!E240</f>
        <v>0</v>
      </c>
      <c r="U227" s="119" t="n">
        <f aca="false">IROQ!F240</f>
        <v>0</v>
      </c>
      <c r="V227" s="119" t="n">
        <f aca="false">IROQ!H240</f>
        <v>0</v>
      </c>
      <c r="W227" s="119" t="n">
        <f aca="false">IROQ!I240</f>
        <v>0</v>
      </c>
      <c r="X227" s="119" t="n">
        <f aca="false">IROQ!L240</f>
        <v>0</v>
      </c>
      <c r="Y227" s="119" t="n">
        <f aca="false">IROQ!M240</f>
        <v>0</v>
      </c>
      <c r="Z227" s="119" t="n">
        <f aca="false">IROQ!O240</f>
        <v>0</v>
      </c>
      <c r="AA227" s="119" t="n">
        <f aca="false">IROQ!P240</f>
        <v>0</v>
      </c>
      <c r="AB227" s="120" t="n">
        <f aca="false">M227</f>
        <v>-0.005</v>
      </c>
      <c r="AC227" s="120" t="n">
        <f aca="false">Q227</f>
        <v>0.015</v>
      </c>
      <c r="AD227" s="121" t="n">
        <f aca="false">S227</f>
        <v>-0.02</v>
      </c>
      <c r="AE227" s="121" t="n">
        <f aca="false">Q227</f>
        <v>0.015</v>
      </c>
    </row>
    <row r="228" customFormat="false" ht="12.75" hidden="false" customHeight="false" outlineLevel="0" collapsed="false">
      <c r="A228" s="0" t="n">
        <v>0.24458916658704</v>
      </c>
      <c r="B228" s="0" t="str">
        <f aca="false">(D228&amp;E228&amp;F228&amp;G228&amp;H228&amp;I228&amp;J228&amp;K228&amp;L228&amp;M228&amp;N228&amp;O228&amp;P228&amp;Q228&amp;R228&amp;S228&amp;T228&amp;U228&amp;V228&amp;W228&amp;X228&amp;Y228&amp;Z228&amp;AA228&amp;AB228&amp;AC228&amp;AD228&amp;AE228)</f>
        <v>0.40.020.40.050.40.020.40.050.35-0.0050.37-0.0850.370.010.37-0.05500000000-0.0050.01-0.0550.01</v>
      </c>
      <c r="C228" s="118" t="n">
        <v>43739</v>
      </c>
      <c r="D228" s="0" t="n">
        <f aca="false">ALGO_TENN!E241</f>
        <v>0.4</v>
      </c>
      <c r="E228" s="119" t="n">
        <f aca="false">ALGO_TENN!F241</f>
        <v>0.02</v>
      </c>
      <c r="F228" s="119" t="n">
        <f aca="false">ALGO_TENN!H241</f>
        <v>0.4</v>
      </c>
      <c r="G228" s="119" t="n">
        <f aca="false">ALGO_TENN!I241</f>
        <v>0.05</v>
      </c>
      <c r="H228" s="119" t="n">
        <f aca="false">ALGO_TENN!K241</f>
        <v>0.4</v>
      </c>
      <c r="I228" s="119" t="n">
        <f aca="false">ALGO_TENN!L241</f>
        <v>0.02</v>
      </c>
      <c r="J228" s="119" t="n">
        <f aca="false">ALGO_TENN!N241</f>
        <v>0.4</v>
      </c>
      <c r="K228" s="119" t="n">
        <f aca="false">ALGO_TENN!O241</f>
        <v>0.05</v>
      </c>
      <c r="L228" s="119" t="n">
        <f aca="false">TETCO_TRANSCO!E241</f>
        <v>0.35</v>
      </c>
      <c r="M228" s="119" t="n">
        <f aca="false">TETCO_TRANSCO!F241</f>
        <v>-0.005</v>
      </c>
      <c r="N228" s="119" t="n">
        <f aca="false">TETCO_TRANSCO!H241</f>
        <v>0.37</v>
      </c>
      <c r="O228" s="119" t="n">
        <f aca="false">TETCO_TRANSCO!I241</f>
        <v>-0.085</v>
      </c>
      <c r="P228" s="119" t="n">
        <f aca="false">TETCO_TRANSCO!K241</f>
        <v>0.37</v>
      </c>
      <c r="Q228" s="119" t="n">
        <f aca="false">TETCO_TRANSCO!L241</f>
        <v>0.01</v>
      </c>
      <c r="R228" s="119" t="n">
        <f aca="false">TETCO_TRANSCO!N241</f>
        <v>0.37</v>
      </c>
      <c r="S228" s="119" t="n">
        <f aca="false">TETCO_TRANSCO!O241</f>
        <v>-0.055</v>
      </c>
      <c r="T228" s="119" t="n">
        <f aca="false">IROQ!E241</f>
        <v>0</v>
      </c>
      <c r="U228" s="119" t="n">
        <f aca="false">IROQ!F241</f>
        <v>0</v>
      </c>
      <c r="V228" s="119" t="n">
        <f aca="false">IROQ!H241</f>
        <v>0</v>
      </c>
      <c r="W228" s="119" t="n">
        <f aca="false">IROQ!I241</f>
        <v>0</v>
      </c>
      <c r="X228" s="119" t="n">
        <f aca="false">IROQ!L241</f>
        <v>0</v>
      </c>
      <c r="Y228" s="119" t="n">
        <f aca="false">IROQ!M241</f>
        <v>0</v>
      </c>
      <c r="Z228" s="119" t="n">
        <f aca="false">IROQ!O241</f>
        <v>0</v>
      </c>
      <c r="AA228" s="119" t="n">
        <f aca="false">IROQ!P241</f>
        <v>0</v>
      </c>
      <c r="AB228" s="120" t="n">
        <f aca="false">M228</f>
        <v>-0.005</v>
      </c>
      <c r="AC228" s="120" t="n">
        <f aca="false">Q228</f>
        <v>0.01</v>
      </c>
      <c r="AD228" s="121" t="n">
        <f aca="false">S228</f>
        <v>-0.055</v>
      </c>
      <c r="AE228" s="121" t="n">
        <f aca="false">Q228</f>
        <v>0.01</v>
      </c>
    </row>
    <row r="229" customFormat="false" ht="12.75" hidden="false" customHeight="false" outlineLevel="0" collapsed="false">
      <c r="A229" s="0" t="n">
        <v>0.243065587577292</v>
      </c>
      <c r="B229" s="0" t="str">
        <f aca="false">(D229&amp;E229&amp;F229&amp;G229&amp;H229&amp;I229&amp;J229&amp;K229&amp;L229&amp;M229&amp;N229&amp;O229&amp;P229&amp;Q229&amp;R229&amp;S229&amp;T229&amp;U229&amp;V229&amp;W229&amp;X229&amp;Y229&amp;Z229&amp;AA229&amp;AB229&amp;AC229&amp;AD229&amp;AE229)</f>
        <v>0.5550.050.5550.140.5550.050.5550.140.4450.050.495-0.170.4950.060.495-0.05000000000.050.06-0.050.06</v>
      </c>
      <c r="C229" s="118" t="n">
        <v>43770</v>
      </c>
      <c r="D229" s="0" t="n">
        <f aca="false">ALGO_TENN!E242</f>
        <v>0.555</v>
      </c>
      <c r="E229" s="119" t="n">
        <f aca="false">ALGO_TENN!F242</f>
        <v>0.05</v>
      </c>
      <c r="F229" s="119" t="n">
        <f aca="false">ALGO_TENN!H242</f>
        <v>0.555</v>
      </c>
      <c r="G229" s="119" t="n">
        <f aca="false">ALGO_TENN!I242</f>
        <v>0.14</v>
      </c>
      <c r="H229" s="119" t="n">
        <f aca="false">ALGO_TENN!K242</f>
        <v>0.555</v>
      </c>
      <c r="I229" s="119" t="n">
        <f aca="false">ALGO_TENN!L242</f>
        <v>0.05</v>
      </c>
      <c r="J229" s="119" t="n">
        <f aca="false">ALGO_TENN!N242</f>
        <v>0.555</v>
      </c>
      <c r="K229" s="119" t="n">
        <f aca="false">ALGO_TENN!O242</f>
        <v>0.14</v>
      </c>
      <c r="L229" s="119" t="n">
        <f aca="false">TETCO_TRANSCO!E242</f>
        <v>0.445</v>
      </c>
      <c r="M229" s="119" t="n">
        <f aca="false">TETCO_TRANSCO!F242</f>
        <v>0.05</v>
      </c>
      <c r="N229" s="119" t="n">
        <f aca="false">TETCO_TRANSCO!H242</f>
        <v>0.495</v>
      </c>
      <c r="O229" s="119" t="n">
        <f aca="false">TETCO_TRANSCO!I242</f>
        <v>-0.17</v>
      </c>
      <c r="P229" s="119" t="n">
        <f aca="false">TETCO_TRANSCO!K242</f>
        <v>0.495</v>
      </c>
      <c r="Q229" s="119" t="n">
        <f aca="false">TETCO_TRANSCO!L242</f>
        <v>0.06</v>
      </c>
      <c r="R229" s="119" t="n">
        <f aca="false">TETCO_TRANSCO!N242</f>
        <v>0.495</v>
      </c>
      <c r="S229" s="119" t="n">
        <f aca="false">TETCO_TRANSCO!O242</f>
        <v>-0.05</v>
      </c>
      <c r="T229" s="119" t="n">
        <f aca="false">IROQ!E242</f>
        <v>0</v>
      </c>
      <c r="U229" s="119" t="n">
        <f aca="false">IROQ!F242</f>
        <v>0</v>
      </c>
      <c r="V229" s="119" t="n">
        <f aca="false">IROQ!H242</f>
        <v>0</v>
      </c>
      <c r="W229" s="119" t="n">
        <f aca="false">IROQ!I242</f>
        <v>0</v>
      </c>
      <c r="X229" s="119" t="n">
        <f aca="false">IROQ!L242</f>
        <v>0</v>
      </c>
      <c r="Y229" s="119" t="n">
        <f aca="false">IROQ!M242</f>
        <v>0</v>
      </c>
      <c r="Z229" s="119" t="n">
        <f aca="false">IROQ!O242</f>
        <v>0</v>
      </c>
      <c r="AA229" s="119" t="n">
        <f aca="false">IROQ!P242</f>
        <v>0</v>
      </c>
      <c r="AB229" s="120" t="n">
        <f aca="false">M229</f>
        <v>0.05</v>
      </c>
      <c r="AC229" s="120" t="n">
        <f aca="false">Q229</f>
        <v>0.06</v>
      </c>
      <c r="AD229" s="121" t="n">
        <f aca="false">S229</f>
        <v>-0.05</v>
      </c>
      <c r="AE229" s="121" t="n">
        <f aca="false">Q229</f>
        <v>0.06</v>
      </c>
    </row>
    <row r="230" customFormat="false" ht="12.75" hidden="false" customHeight="false" outlineLevel="0" collapsed="false">
      <c r="A230" s="0" t="n">
        <v>0.241600061643227</v>
      </c>
      <c r="B230" s="0" t="str">
        <f aca="false">(D230&amp;E230&amp;F230&amp;G230&amp;H230&amp;I230&amp;J230&amp;K230&amp;L230&amp;M230&amp;N230&amp;O230&amp;P230&amp;Q230&amp;R230&amp;S230&amp;T230&amp;U230&amp;V230&amp;W230&amp;X230&amp;Y230&amp;Z230&amp;AA230&amp;AB230&amp;AC230&amp;AD230&amp;AE230)</f>
        <v>0.910.050.910.290.910.050.910.290.730.050.98-0.130.980.160.98-0.05000000000.050.16-0.050.16</v>
      </c>
      <c r="C230" s="118" t="n">
        <v>43800</v>
      </c>
      <c r="D230" s="0" t="n">
        <f aca="false">ALGO_TENN!E243</f>
        <v>0.91</v>
      </c>
      <c r="E230" s="119" t="n">
        <f aca="false">ALGO_TENN!F243</f>
        <v>0.05</v>
      </c>
      <c r="F230" s="119" t="n">
        <f aca="false">ALGO_TENN!H243</f>
        <v>0.91</v>
      </c>
      <c r="G230" s="119" t="n">
        <f aca="false">ALGO_TENN!I243</f>
        <v>0.29</v>
      </c>
      <c r="H230" s="119" t="n">
        <f aca="false">ALGO_TENN!K243</f>
        <v>0.91</v>
      </c>
      <c r="I230" s="119" t="n">
        <f aca="false">ALGO_TENN!L243</f>
        <v>0.05</v>
      </c>
      <c r="J230" s="119" t="n">
        <f aca="false">ALGO_TENN!N243</f>
        <v>0.91</v>
      </c>
      <c r="K230" s="119" t="n">
        <f aca="false">ALGO_TENN!O243</f>
        <v>0.29</v>
      </c>
      <c r="L230" s="119" t="n">
        <f aca="false">TETCO_TRANSCO!E243</f>
        <v>0.73</v>
      </c>
      <c r="M230" s="119" t="n">
        <f aca="false">TETCO_TRANSCO!F243</f>
        <v>0.05</v>
      </c>
      <c r="N230" s="119" t="n">
        <f aca="false">TETCO_TRANSCO!H243</f>
        <v>0.98</v>
      </c>
      <c r="O230" s="119" t="n">
        <f aca="false">TETCO_TRANSCO!I243</f>
        <v>-0.13</v>
      </c>
      <c r="P230" s="119" t="n">
        <f aca="false">TETCO_TRANSCO!K243</f>
        <v>0.98</v>
      </c>
      <c r="Q230" s="119" t="n">
        <f aca="false">TETCO_TRANSCO!L243</f>
        <v>0.16</v>
      </c>
      <c r="R230" s="119" t="n">
        <f aca="false">TETCO_TRANSCO!N243</f>
        <v>0.98</v>
      </c>
      <c r="S230" s="119" t="n">
        <f aca="false">TETCO_TRANSCO!O243</f>
        <v>-0.05</v>
      </c>
      <c r="T230" s="119" t="n">
        <f aca="false">IROQ!E243</f>
        <v>0</v>
      </c>
      <c r="U230" s="119" t="n">
        <f aca="false">IROQ!F243</f>
        <v>0</v>
      </c>
      <c r="V230" s="119" t="n">
        <f aca="false">IROQ!H243</f>
        <v>0</v>
      </c>
      <c r="W230" s="119" t="n">
        <f aca="false">IROQ!I243</f>
        <v>0</v>
      </c>
      <c r="X230" s="119" t="n">
        <f aca="false">IROQ!L243</f>
        <v>0</v>
      </c>
      <c r="Y230" s="119" t="n">
        <f aca="false">IROQ!M243</f>
        <v>0</v>
      </c>
      <c r="Z230" s="119" t="n">
        <f aca="false">IROQ!O243</f>
        <v>0</v>
      </c>
      <c r="AA230" s="119" t="n">
        <f aca="false">IROQ!P243</f>
        <v>0</v>
      </c>
      <c r="AB230" s="120" t="n">
        <f aca="false">M230</f>
        <v>0.05</v>
      </c>
      <c r="AC230" s="120" t="n">
        <f aca="false">Q230</f>
        <v>0.16</v>
      </c>
      <c r="AD230" s="121" t="n">
        <f aca="false">S230</f>
        <v>-0.05</v>
      </c>
      <c r="AE230" s="121" t="n">
        <f aca="false">Q230</f>
        <v>0.16</v>
      </c>
    </row>
    <row r="231" customFormat="false" ht="12.75" hidden="false" customHeight="false" outlineLevel="0" collapsed="false">
      <c r="A231" s="0" t="n">
        <v>0.24009483202421</v>
      </c>
      <c r="B231" s="0" t="str">
        <f aca="false">(D231&amp;E231&amp;F231&amp;G231&amp;H231&amp;I231&amp;J231&amp;K231&amp;L231&amp;M231&amp;N231&amp;O231&amp;P231&amp;Q231&amp;R231&amp;S231&amp;T231&amp;U231&amp;V231&amp;W231&amp;X231&amp;Y231&amp;Z231&amp;AA231&amp;AB231&amp;AC231&amp;AD231&amp;AE231)</f>
        <v>1.2150.051.2150.321.2150.051.2150.321.020.051.6-0.251.60.341.6-0.2000000000.050.34-0.20.34</v>
      </c>
      <c r="C231" s="118" t="n">
        <v>43831</v>
      </c>
      <c r="D231" s="0" t="n">
        <f aca="false">ALGO_TENN!E244</f>
        <v>1.215</v>
      </c>
      <c r="E231" s="119" t="n">
        <f aca="false">ALGO_TENN!F244</f>
        <v>0.05</v>
      </c>
      <c r="F231" s="119" t="n">
        <f aca="false">ALGO_TENN!H244</f>
        <v>1.215</v>
      </c>
      <c r="G231" s="119" t="n">
        <f aca="false">ALGO_TENN!I244</f>
        <v>0.32</v>
      </c>
      <c r="H231" s="119" t="n">
        <f aca="false">ALGO_TENN!K244</f>
        <v>1.215</v>
      </c>
      <c r="I231" s="119" t="n">
        <f aca="false">ALGO_TENN!L244</f>
        <v>0.05</v>
      </c>
      <c r="J231" s="119" t="n">
        <f aca="false">ALGO_TENN!N244</f>
        <v>1.215</v>
      </c>
      <c r="K231" s="119" t="n">
        <f aca="false">ALGO_TENN!O244</f>
        <v>0.32</v>
      </c>
      <c r="L231" s="119" t="n">
        <f aca="false">TETCO_TRANSCO!E244</f>
        <v>1.02</v>
      </c>
      <c r="M231" s="119" t="n">
        <f aca="false">TETCO_TRANSCO!F244</f>
        <v>0.05</v>
      </c>
      <c r="N231" s="119" t="n">
        <f aca="false">TETCO_TRANSCO!H244</f>
        <v>1.6</v>
      </c>
      <c r="O231" s="119" t="n">
        <f aca="false">TETCO_TRANSCO!I244</f>
        <v>-0.25</v>
      </c>
      <c r="P231" s="119" t="n">
        <f aca="false">TETCO_TRANSCO!K244</f>
        <v>1.6</v>
      </c>
      <c r="Q231" s="119" t="n">
        <f aca="false">TETCO_TRANSCO!L244</f>
        <v>0.34</v>
      </c>
      <c r="R231" s="119" t="n">
        <f aca="false">TETCO_TRANSCO!N244</f>
        <v>1.6</v>
      </c>
      <c r="S231" s="119" t="n">
        <f aca="false">TETCO_TRANSCO!O244</f>
        <v>-0.2</v>
      </c>
      <c r="T231" s="119" t="n">
        <f aca="false">IROQ!E244</f>
        <v>0</v>
      </c>
      <c r="U231" s="119" t="n">
        <f aca="false">IROQ!F244</f>
        <v>0</v>
      </c>
      <c r="V231" s="119" t="n">
        <f aca="false">IROQ!H244</f>
        <v>0</v>
      </c>
      <c r="W231" s="119" t="n">
        <f aca="false">IROQ!I244</f>
        <v>0</v>
      </c>
      <c r="X231" s="119" t="n">
        <f aca="false">IROQ!L244</f>
        <v>0</v>
      </c>
      <c r="Y231" s="119" t="n">
        <f aca="false">IROQ!M244</f>
        <v>0</v>
      </c>
      <c r="Z231" s="119" t="n">
        <f aca="false">IROQ!O244</f>
        <v>0</v>
      </c>
      <c r="AA231" s="119" t="n">
        <f aca="false">IROQ!P244</f>
        <v>0</v>
      </c>
      <c r="AB231" s="120" t="n">
        <f aca="false">M231</f>
        <v>0.05</v>
      </c>
      <c r="AC231" s="120" t="n">
        <f aca="false">Q231</f>
        <v>0.34</v>
      </c>
      <c r="AD231" s="121" t="n">
        <f aca="false">S231</f>
        <v>-0.2</v>
      </c>
      <c r="AE231" s="121" t="n">
        <f aca="false">Q231</f>
        <v>0.34</v>
      </c>
    </row>
    <row r="232" customFormat="false" ht="12.75" hidden="false" customHeight="false" outlineLevel="0" collapsed="false">
      <c r="A232" s="0" t="n">
        <v>0.238598843934681</v>
      </c>
      <c r="B232" s="0" t="str">
        <f aca="false">(D232&amp;E232&amp;F232&amp;G232&amp;H232&amp;I232&amp;J232&amp;K232&amp;L232&amp;M232&amp;N232&amp;O232&amp;P232&amp;Q232&amp;R232&amp;S232&amp;T232&amp;U232&amp;V232&amp;W232&amp;X232&amp;Y232&amp;Z232&amp;AA232&amp;AB232&amp;AC232&amp;AD232&amp;AE232)</f>
        <v>1.2150.051.2150.321.2150.051.2150.321.010.051.6-0.281.60.341.6-0.2000000000.050.34-0.20.34</v>
      </c>
      <c r="C232" s="118" t="n">
        <v>43862</v>
      </c>
      <c r="D232" s="0" t="n">
        <f aca="false">ALGO_TENN!E245</f>
        <v>1.215</v>
      </c>
      <c r="E232" s="119" t="n">
        <f aca="false">ALGO_TENN!F245</f>
        <v>0.05</v>
      </c>
      <c r="F232" s="119" t="n">
        <f aca="false">ALGO_TENN!H245</f>
        <v>1.215</v>
      </c>
      <c r="G232" s="119" t="n">
        <f aca="false">ALGO_TENN!I245</f>
        <v>0.32</v>
      </c>
      <c r="H232" s="119" t="n">
        <f aca="false">ALGO_TENN!K245</f>
        <v>1.215</v>
      </c>
      <c r="I232" s="119" t="n">
        <f aca="false">ALGO_TENN!L245</f>
        <v>0.05</v>
      </c>
      <c r="J232" s="119" t="n">
        <f aca="false">ALGO_TENN!N245</f>
        <v>1.215</v>
      </c>
      <c r="K232" s="119" t="n">
        <f aca="false">ALGO_TENN!O245</f>
        <v>0.32</v>
      </c>
      <c r="L232" s="119" t="n">
        <f aca="false">TETCO_TRANSCO!E245</f>
        <v>1.01</v>
      </c>
      <c r="M232" s="119" t="n">
        <f aca="false">TETCO_TRANSCO!F245</f>
        <v>0.05</v>
      </c>
      <c r="N232" s="119" t="n">
        <f aca="false">TETCO_TRANSCO!H245</f>
        <v>1.6</v>
      </c>
      <c r="O232" s="119" t="n">
        <f aca="false">TETCO_TRANSCO!I245</f>
        <v>-0.28</v>
      </c>
      <c r="P232" s="119" t="n">
        <f aca="false">TETCO_TRANSCO!K245</f>
        <v>1.6</v>
      </c>
      <c r="Q232" s="119" t="n">
        <f aca="false">TETCO_TRANSCO!L245</f>
        <v>0.34</v>
      </c>
      <c r="R232" s="119" t="n">
        <f aca="false">TETCO_TRANSCO!N245</f>
        <v>1.6</v>
      </c>
      <c r="S232" s="119" t="n">
        <f aca="false">TETCO_TRANSCO!O245</f>
        <v>-0.2</v>
      </c>
      <c r="T232" s="119" t="n">
        <f aca="false">IROQ!E245</f>
        <v>0</v>
      </c>
      <c r="U232" s="119" t="n">
        <f aca="false">IROQ!F245</f>
        <v>0</v>
      </c>
      <c r="V232" s="119" t="n">
        <f aca="false">IROQ!H245</f>
        <v>0</v>
      </c>
      <c r="W232" s="119" t="n">
        <f aca="false">IROQ!I245</f>
        <v>0</v>
      </c>
      <c r="X232" s="119" t="n">
        <f aca="false">IROQ!L245</f>
        <v>0</v>
      </c>
      <c r="Y232" s="119" t="n">
        <f aca="false">IROQ!M245</f>
        <v>0</v>
      </c>
      <c r="Z232" s="119" t="n">
        <f aca="false">IROQ!O245</f>
        <v>0</v>
      </c>
      <c r="AA232" s="119" t="n">
        <f aca="false">IROQ!P245</f>
        <v>0</v>
      </c>
      <c r="AB232" s="120" t="n">
        <f aca="false">M232</f>
        <v>0.05</v>
      </c>
      <c r="AC232" s="120" t="n">
        <f aca="false">Q232</f>
        <v>0.34</v>
      </c>
      <c r="AD232" s="121" t="n">
        <f aca="false">S232</f>
        <v>-0.2</v>
      </c>
      <c r="AE232" s="121" t="n">
        <f aca="false">Q232</f>
        <v>0.34</v>
      </c>
    </row>
    <row r="233" customFormat="false" ht="12.75" hidden="false" customHeight="false" outlineLevel="0" collapsed="false">
      <c r="A233" s="0" t="n">
        <v>0.237207688124577</v>
      </c>
      <c r="B233" s="0" t="str">
        <f aca="false">(D233&amp;E233&amp;F233&amp;G233&amp;H233&amp;I233&amp;J233&amp;K233&amp;L233&amp;M233&amp;N233&amp;O233&amp;P233&amp;Q233&amp;R233&amp;S233&amp;T233&amp;U233&amp;V233&amp;W233&amp;X233&amp;Y233&amp;Z233&amp;AA233&amp;AB233&amp;AC233&amp;AD233&amp;AE233)</f>
        <v>0.6550.050.6550.150.6550.050.6550.150.5450.050.565-0.170.5650.10.565-0.05000000000.050.1-0.050.1</v>
      </c>
      <c r="C233" s="118" t="n">
        <v>43891</v>
      </c>
      <c r="D233" s="0" t="n">
        <f aca="false">ALGO_TENN!E246</f>
        <v>0.655</v>
      </c>
      <c r="E233" s="119" t="n">
        <f aca="false">ALGO_TENN!F246</f>
        <v>0.05</v>
      </c>
      <c r="F233" s="119" t="n">
        <f aca="false">ALGO_TENN!H246</f>
        <v>0.655</v>
      </c>
      <c r="G233" s="119" t="n">
        <f aca="false">ALGO_TENN!I246</f>
        <v>0.15</v>
      </c>
      <c r="H233" s="119" t="n">
        <f aca="false">ALGO_TENN!K246</f>
        <v>0.655</v>
      </c>
      <c r="I233" s="119" t="n">
        <f aca="false">ALGO_TENN!L246</f>
        <v>0.05</v>
      </c>
      <c r="J233" s="119" t="n">
        <f aca="false">ALGO_TENN!N246</f>
        <v>0.655</v>
      </c>
      <c r="K233" s="119" t="n">
        <f aca="false">ALGO_TENN!O246</f>
        <v>0.15</v>
      </c>
      <c r="L233" s="119" t="n">
        <f aca="false">TETCO_TRANSCO!E246</f>
        <v>0.545</v>
      </c>
      <c r="M233" s="119" t="n">
        <f aca="false">TETCO_TRANSCO!F246</f>
        <v>0.05</v>
      </c>
      <c r="N233" s="119" t="n">
        <f aca="false">TETCO_TRANSCO!H246</f>
        <v>0.565</v>
      </c>
      <c r="O233" s="119" t="n">
        <f aca="false">TETCO_TRANSCO!I246</f>
        <v>-0.17</v>
      </c>
      <c r="P233" s="119" t="n">
        <f aca="false">TETCO_TRANSCO!K246</f>
        <v>0.565</v>
      </c>
      <c r="Q233" s="119" t="n">
        <f aca="false">TETCO_TRANSCO!L246</f>
        <v>0.1</v>
      </c>
      <c r="R233" s="119" t="n">
        <f aca="false">TETCO_TRANSCO!N246</f>
        <v>0.565</v>
      </c>
      <c r="S233" s="119" t="n">
        <f aca="false">TETCO_TRANSCO!O246</f>
        <v>-0.05</v>
      </c>
      <c r="T233" s="119" t="n">
        <f aca="false">IROQ!E246</f>
        <v>0</v>
      </c>
      <c r="U233" s="119" t="n">
        <f aca="false">IROQ!F246</f>
        <v>0</v>
      </c>
      <c r="V233" s="119" t="n">
        <f aca="false">IROQ!H246</f>
        <v>0</v>
      </c>
      <c r="W233" s="119" t="n">
        <f aca="false">IROQ!I246</f>
        <v>0</v>
      </c>
      <c r="X233" s="119" t="n">
        <f aca="false">IROQ!L246</f>
        <v>0</v>
      </c>
      <c r="Y233" s="119" t="n">
        <f aca="false">IROQ!M246</f>
        <v>0</v>
      </c>
      <c r="Z233" s="119" t="n">
        <f aca="false">IROQ!O246</f>
        <v>0</v>
      </c>
      <c r="AA233" s="119" t="n">
        <f aca="false">IROQ!P246</f>
        <v>0</v>
      </c>
      <c r="AB233" s="120" t="n">
        <f aca="false">M233</f>
        <v>0.05</v>
      </c>
      <c r="AC233" s="120" t="n">
        <f aca="false">Q233</f>
        <v>0.1</v>
      </c>
      <c r="AD233" s="121" t="n">
        <f aca="false">S233</f>
        <v>-0.05</v>
      </c>
      <c r="AE233" s="121" t="n">
        <f aca="false">Q233</f>
        <v>0.1</v>
      </c>
    </row>
    <row r="234" customFormat="false" ht="12.75" hidden="false" customHeight="false" outlineLevel="0" collapsed="false">
      <c r="A234" s="0" t="n">
        <v>0.235729428427459</v>
      </c>
      <c r="B234" s="0" t="str">
        <f aca="false">(D234&amp;E234&amp;F234&amp;G234&amp;H234&amp;I234&amp;J234&amp;K234&amp;L234&amp;M234&amp;N234&amp;O234&amp;P234&amp;Q234&amp;R234&amp;S234&amp;T234&amp;U234&amp;V234&amp;W234&amp;X234&amp;Y234&amp;Z234&amp;AA234&amp;AB234&amp;AC234&amp;AD234&amp;AE234)</f>
        <v>0.4350.020.4350.050.4350.020.4350.050.3100.35-0.0850.350.020.35-0.0450000000000.02-0.0450.02</v>
      </c>
      <c r="C234" s="118" t="n">
        <v>43922</v>
      </c>
      <c r="D234" s="0" t="n">
        <f aca="false">ALGO_TENN!E247</f>
        <v>0.435</v>
      </c>
      <c r="E234" s="119" t="n">
        <f aca="false">ALGO_TENN!F247</f>
        <v>0.02</v>
      </c>
      <c r="F234" s="119" t="n">
        <f aca="false">ALGO_TENN!H247</f>
        <v>0.435</v>
      </c>
      <c r="G234" s="119" t="n">
        <f aca="false">ALGO_TENN!I247</f>
        <v>0.05</v>
      </c>
      <c r="H234" s="119" t="n">
        <f aca="false">ALGO_TENN!K247</f>
        <v>0.435</v>
      </c>
      <c r="I234" s="119" t="n">
        <f aca="false">ALGO_TENN!L247</f>
        <v>0.02</v>
      </c>
      <c r="J234" s="119" t="n">
        <f aca="false">ALGO_TENN!N247</f>
        <v>0.435</v>
      </c>
      <c r="K234" s="119" t="n">
        <f aca="false">ALGO_TENN!O247</f>
        <v>0.05</v>
      </c>
      <c r="L234" s="119" t="n">
        <f aca="false">TETCO_TRANSCO!E247</f>
        <v>0.31</v>
      </c>
      <c r="M234" s="119" t="n">
        <f aca="false">TETCO_TRANSCO!F247</f>
        <v>0</v>
      </c>
      <c r="N234" s="119" t="n">
        <f aca="false">TETCO_TRANSCO!H247</f>
        <v>0.35</v>
      </c>
      <c r="O234" s="119" t="n">
        <f aca="false">TETCO_TRANSCO!I247</f>
        <v>-0.085</v>
      </c>
      <c r="P234" s="119" t="n">
        <f aca="false">TETCO_TRANSCO!K247</f>
        <v>0.35</v>
      </c>
      <c r="Q234" s="119" t="n">
        <f aca="false">TETCO_TRANSCO!L247</f>
        <v>0.02</v>
      </c>
      <c r="R234" s="119" t="n">
        <f aca="false">TETCO_TRANSCO!N247</f>
        <v>0.35</v>
      </c>
      <c r="S234" s="119" t="n">
        <f aca="false">TETCO_TRANSCO!O247</f>
        <v>-0.045</v>
      </c>
      <c r="T234" s="119" t="n">
        <f aca="false">IROQ!E247</f>
        <v>0</v>
      </c>
      <c r="U234" s="119" t="n">
        <f aca="false">IROQ!F247</f>
        <v>0</v>
      </c>
      <c r="V234" s="119" t="n">
        <f aca="false">IROQ!H247</f>
        <v>0</v>
      </c>
      <c r="W234" s="119" t="n">
        <f aca="false">IROQ!I247</f>
        <v>0</v>
      </c>
      <c r="X234" s="119" t="n">
        <f aca="false">IROQ!L247</f>
        <v>0</v>
      </c>
      <c r="Y234" s="119" t="n">
        <f aca="false">IROQ!M247</f>
        <v>0</v>
      </c>
      <c r="Z234" s="119" t="n">
        <f aca="false">IROQ!O247</f>
        <v>0</v>
      </c>
      <c r="AA234" s="119" t="n">
        <f aca="false">IROQ!P247</f>
        <v>0</v>
      </c>
      <c r="AB234" s="120" t="n">
        <f aca="false">M234</f>
        <v>0</v>
      </c>
      <c r="AC234" s="120" t="n">
        <f aca="false">Q234</f>
        <v>0.02</v>
      </c>
      <c r="AD234" s="121" t="n">
        <f aca="false">S234</f>
        <v>-0.045</v>
      </c>
      <c r="AE234" s="121" t="n">
        <f aca="false">Q234</f>
        <v>0.02</v>
      </c>
    </row>
    <row r="235" customFormat="false" ht="12.75" hidden="false" customHeight="false" outlineLevel="0" collapsed="false">
      <c r="A235" s="0" t="n">
        <v>0.234307498981434</v>
      </c>
      <c r="B235" s="0" t="str">
        <f aca="false">(D235&amp;E235&amp;F235&amp;G235&amp;H235&amp;I235&amp;J235&amp;K235&amp;L235&amp;M235&amp;N235&amp;O235&amp;P235&amp;Q235&amp;R235&amp;S235&amp;T235&amp;U235&amp;V235&amp;W235&amp;X235&amp;Y235&amp;Z235&amp;AA235&amp;AB235&amp;AC235&amp;AD235&amp;AE235)</f>
        <v>0.3850.020.3850.050.3850.020.3850.050.2900.3-0.0650.30.020.3-0.0350000000000.02-0.0350.02</v>
      </c>
      <c r="C235" s="118" t="n">
        <v>43952</v>
      </c>
      <c r="D235" s="0" t="n">
        <f aca="false">ALGO_TENN!E248</f>
        <v>0.385</v>
      </c>
      <c r="E235" s="119" t="n">
        <f aca="false">ALGO_TENN!F248</f>
        <v>0.02</v>
      </c>
      <c r="F235" s="119" t="n">
        <f aca="false">ALGO_TENN!H248</f>
        <v>0.385</v>
      </c>
      <c r="G235" s="119" t="n">
        <f aca="false">ALGO_TENN!I248</f>
        <v>0.05</v>
      </c>
      <c r="H235" s="119" t="n">
        <f aca="false">ALGO_TENN!K248</f>
        <v>0.385</v>
      </c>
      <c r="I235" s="119" t="n">
        <f aca="false">ALGO_TENN!L248</f>
        <v>0.02</v>
      </c>
      <c r="J235" s="119" t="n">
        <f aca="false">ALGO_TENN!N248</f>
        <v>0.385</v>
      </c>
      <c r="K235" s="119" t="n">
        <f aca="false">ALGO_TENN!O248</f>
        <v>0.05</v>
      </c>
      <c r="L235" s="119" t="n">
        <f aca="false">TETCO_TRANSCO!E248</f>
        <v>0.29</v>
      </c>
      <c r="M235" s="119" t="n">
        <f aca="false">TETCO_TRANSCO!F248</f>
        <v>0</v>
      </c>
      <c r="N235" s="119" t="n">
        <f aca="false">TETCO_TRANSCO!H248</f>
        <v>0.3</v>
      </c>
      <c r="O235" s="119" t="n">
        <f aca="false">TETCO_TRANSCO!I248</f>
        <v>-0.065</v>
      </c>
      <c r="P235" s="119" t="n">
        <f aca="false">TETCO_TRANSCO!K248</f>
        <v>0.3</v>
      </c>
      <c r="Q235" s="119" t="n">
        <f aca="false">TETCO_TRANSCO!L248</f>
        <v>0.02</v>
      </c>
      <c r="R235" s="119" t="n">
        <f aca="false">TETCO_TRANSCO!N248</f>
        <v>0.3</v>
      </c>
      <c r="S235" s="119" t="n">
        <f aca="false">TETCO_TRANSCO!O248</f>
        <v>-0.035</v>
      </c>
      <c r="T235" s="119" t="n">
        <f aca="false">IROQ!E248</f>
        <v>0</v>
      </c>
      <c r="U235" s="119" t="n">
        <f aca="false">IROQ!F248</f>
        <v>0</v>
      </c>
      <c r="V235" s="119" t="n">
        <f aca="false">IROQ!H248</f>
        <v>0</v>
      </c>
      <c r="W235" s="119" t="n">
        <f aca="false">IROQ!I248</f>
        <v>0</v>
      </c>
      <c r="X235" s="119" t="n">
        <f aca="false">IROQ!L248</f>
        <v>0</v>
      </c>
      <c r="Y235" s="119" t="n">
        <f aca="false">IROQ!M248</f>
        <v>0</v>
      </c>
      <c r="Z235" s="119" t="n">
        <f aca="false">IROQ!O248</f>
        <v>0</v>
      </c>
      <c r="AA235" s="119" t="n">
        <f aca="false">IROQ!P248</f>
        <v>0</v>
      </c>
      <c r="AB235" s="120" t="n">
        <f aca="false">M235</f>
        <v>0</v>
      </c>
      <c r="AC235" s="120" t="n">
        <f aca="false">Q235</f>
        <v>0.02</v>
      </c>
      <c r="AD235" s="121" t="n">
        <f aca="false">S235</f>
        <v>-0.035</v>
      </c>
      <c r="AE235" s="121" t="n">
        <f aca="false">Q235</f>
        <v>0.02</v>
      </c>
    </row>
    <row r="236" customFormat="false" ht="12.75" hidden="false" customHeight="false" outlineLevel="0" collapsed="false">
      <c r="A236" s="0" t="n">
        <v>0.232847051045345</v>
      </c>
      <c r="B236" s="0" t="str">
        <f aca="false">(D236&amp;E236&amp;F236&amp;G236&amp;H236&amp;I236&amp;J236&amp;K236&amp;L236&amp;M236&amp;N236&amp;O236&amp;P236&amp;Q236&amp;R236&amp;S236&amp;T236&amp;U236&amp;V236&amp;W236&amp;X236&amp;Y236&amp;Z236&amp;AA236&amp;AB236&amp;AC236&amp;AD236&amp;AE236)</f>
        <v>0.3850.020.3850.060.3850.020.3850.060.3-0.00250.34-0.0550.340.020.34-0.03500000000-0.00250.02-0.0350.02</v>
      </c>
      <c r="C236" s="118" t="n">
        <v>43983</v>
      </c>
      <c r="D236" s="0" t="n">
        <f aca="false">ALGO_TENN!E249</f>
        <v>0.385</v>
      </c>
      <c r="E236" s="119" t="n">
        <f aca="false">ALGO_TENN!F249</f>
        <v>0.02</v>
      </c>
      <c r="F236" s="119" t="n">
        <f aca="false">ALGO_TENN!H249</f>
        <v>0.385</v>
      </c>
      <c r="G236" s="119" t="n">
        <f aca="false">ALGO_TENN!I249</f>
        <v>0.06</v>
      </c>
      <c r="H236" s="119" t="n">
        <f aca="false">ALGO_TENN!K249</f>
        <v>0.385</v>
      </c>
      <c r="I236" s="119" t="n">
        <f aca="false">ALGO_TENN!L249</f>
        <v>0.02</v>
      </c>
      <c r="J236" s="119" t="n">
        <f aca="false">ALGO_TENN!N249</f>
        <v>0.385</v>
      </c>
      <c r="K236" s="119" t="n">
        <f aca="false">ALGO_TENN!O249</f>
        <v>0.06</v>
      </c>
      <c r="L236" s="119" t="n">
        <f aca="false">TETCO_TRANSCO!E249</f>
        <v>0.3</v>
      </c>
      <c r="M236" s="119" t="n">
        <f aca="false">TETCO_TRANSCO!F249</f>
        <v>-0.0025</v>
      </c>
      <c r="N236" s="119" t="n">
        <f aca="false">TETCO_TRANSCO!H249</f>
        <v>0.34</v>
      </c>
      <c r="O236" s="119" t="n">
        <f aca="false">TETCO_TRANSCO!I249</f>
        <v>-0.055</v>
      </c>
      <c r="P236" s="119" t="n">
        <f aca="false">TETCO_TRANSCO!K249</f>
        <v>0.34</v>
      </c>
      <c r="Q236" s="119" t="n">
        <f aca="false">TETCO_TRANSCO!L249</f>
        <v>0.02</v>
      </c>
      <c r="R236" s="119" t="n">
        <f aca="false">TETCO_TRANSCO!N249</f>
        <v>0.34</v>
      </c>
      <c r="S236" s="119" t="n">
        <f aca="false">TETCO_TRANSCO!O249</f>
        <v>-0.035</v>
      </c>
      <c r="T236" s="119" t="n">
        <f aca="false">IROQ!E249</f>
        <v>0</v>
      </c>
      <c r="U236" s="119" t="n">
        <f aca="false">IROQ!F249</f>
        <v>0</v>
      </c>
      <c r="V236" s="119" t="n">
        <f aca="false">IROQ!H249</f>
        <v>0</v>
      </c>
      <c r="W236" s="119" t="n">
        <f aca="false">IROQ!I249</f>
        <v>0</v>
      </c>
      <c r="X236" s="119" t="n">
        <f aca="false">IROQ!L249</f>
        <v>0</v>
      </c>
      <c r="Y236" s="119" t="n">
        <f aca="false">IROQ!M249</f>
        <v>0</v>
      </c>
      <c r="Z236" s="119" t="n">
        <f aca="false">IROQ!O249</f>
        <v>0</v>
      </c>
      <c r="AA236" s="119" t="n">
        <f aca="false">IROQ!P249</f>
        <v>0</v>
      </c>
      <c r="AB236" s="120" t="n">
        <f aca="false">M236</f>
        <v>-0.0025</v>
      </c>
      <c r="AC236" s="120" t="n">
        <f aca="false">Q236</f>
        <v>0.02</v>
      </c>
      <c r="AD236" s="121" t="n">
        <f aca="false">S236</f>
        <v>-0.035</v>
      </c>
      <c r="AE236" s="121" t="n">
        <f aca="false">Q236</f>
        <v>0.02</v>
      </c>
    </row>
    <row r="237" customFormat="false" ht="12.75" hidden="false" customHeight="false" outlineLevel="0" collapsed="false">
      <c r="A237" s="0" t="n">
        <v>0.231447926451792</v>
      </c>
      <c r="B237" s="0" t="str">
        <f aca="false">(D237&amp;E237&amp;F237&amp;G237&amp;H237&amp;I237&amp;J237&amp;K237&amp;L237&amp;M237&amp;N237&amp;O237&amp;P237&amp;Q237&amp;R237&amp;S237&amp;T237&amp;U237&amp;V237&amp;W237&amp;X237&amp;Y237&amp;Z237&amp;AA237&amp;AB237&amp;AC237&amp;AD237&amp;AE237)</f>
        <v>0.39750.020.39750.070.39750.020.39750.070.315-0.00250.38-0.020.380.020.38-0.0200000000-0.00250.02-0.020.02</v>
      </c>
      <c r="C237" s="118" t="n">
        <v>44013</v>
      </c>
      <c r="D237" s="0" t="n">
        <f aca="false">ALGO_TENN!E250</f>
        <v>0.3975</v>
      </c>
      <c r="E237" s="119" t="n">
        <f aca="false">ALGO_TENN!F250</f>
        <v>0.02</v>
      </c>
      <c r="F237" s="119" t="n">
        <f aca="false">ALGO_TENN!H250</f>
        <v>0.3975</v>
      </c>
      <c r="G237" s="119" t="n">
        <f aca="false">ALGO_TENN!I250</f>
        <v>0.07</v>
      </c>
      <c r="H237" s="119" t="n">
        <f aca="false">ALGO_TENN!K250</f>
        <v>0.3975</v>
      </c>
      <c r="I237" s="119" t="n">
        <f aca="false">ALGO_TENN!L250</f>
        <v>0.02</v>
      </c>
      <c r="J237" s="119" t="n">
        <f aca="false">ALGO_TENN!N250</f>
        <v>0.3975</v>
      </c>
      <c r="K237" s="119" t="n">
        <f aca="false">ALGO_TENN!O250</f>
        <v>0.07</v>
      </c>
      <c r="L237" s="119" t="n">
        <f aca="false">TETCO_TRANSCO!E250</f>
        <v>0.315</v>
      </c>
      <c r="M237" s="119" t="n">
        <f aca="false">TETCO_TRANSCO!F250</f>
        <v>-0.0025</v>
      </c>
      <c r="N237" s="119" t="n">
        <f aca="false">TETCO_TRANSCO!H250</f>
        <v>0.38</v>
      </c>
      <c r="O237" s="119" t="n">
        <f aca="false">TETCO_TRANSCO!I250</f>
        <v>-0.02</v>
      </c>
      <c r="P237" s="119" t="n">
        <f aca="false">TETCO_TRANSCO!K250</f>
        <v>0.38</v>
      </c>
      <c r="Q237" s="119" t="n">
        <f aca="false">TETCO_TRANSCO!L250</f>
        <v>0.02</v>
      </c>
      <c r="R237" s="119" t="n">
        <f aca="false">TETCO_TRANSCO!N250</f>
        <v>0.38</v>
      </c>
      <c r="S237" s="119" t="n">
        <f aca="false">TETCO_TRANSCO!O250</f>
        <v>-0.02</v>
      </c>
      <c r="T237" s="119" t="n">
        <f aca="false">IROQ!E250</f>
        <v>0</v>
      </c>
      <c r="U237" s="119" t="n">
        <f aca="false">IROQ!F250</f>
        <v>0</v>
      </c>
      <c r="V237" s="119" t="n">
        <f aca="false">IROQ!H250</f>
        <v>0</v>
      </c>
      <c r="W237" s="119" t="n">
        <f aca="false">IROQ!I250</f>
        <v>0</v>
      </c>
      <c r="X237" s="119" t="n">
        <f aca="false">IROQ!L250</f>
        <v>0</v>
      </c>
      <c r="Y237" s="119" t="n">
        <f aca="false">IROQ!M250</f>
        <v>0</v>
      </c>
      <c r="Z237" s="119" t="n">
        <f aca="false">IROQ!O250</f>
        <v>0</v>
      </c>
      <c r="AA237" s="119" t="n">
        <f aca="false">IROQ!P250</f>
        <v>0</v>
      </c>
      <c r="AB237" s="120" t="n">
        <f aca="false">M237</f>
        <v>-0.0025</v>
      </c>
      <c r="AC237" s="120" t="n">
        <f aca="false">Q237</f>
        <v>0.02</v>
      </c>
      <c r="AD237" s="121" t="n">
        <f aca="false">S237</f>
        <v>-0.02</v>
      </c>
      <c r="AE237" s="121" t="n">
        <f aca="false">Q237</f>
        <v>0.02</v>
      </c>
    </row>
    <row r="238" customFormat="false" ht="12.75" hidden="false" customHeight="false" outlineLevel="0" collapsed="false">
      <c r="A238" s="0" t="n">
        <v>0.230012694536681</v>
      </c>
      <c r="B238" s="0" t="str">
        <f aca="false">(D238&amp;E238&amp;F238&amp;G238&amp;H238&amp;I238&amp;J238&amp;K238&amp;L238&amp;M238&amp;N238&amp;O238&amp;P238&amp;Q238&amp;R238&amp;S238&amp;T238&amp;U238&amp;V238&amp;W238&amp;X238&amp;Y238&amp;Z238&amp;AA238&amp;AB238&amp;AC238&amp;AD238&amp;AE238)</f>
        <v>0.40.020.40.070.40.020.40.070.315-0.0050.38-0.020.380.0150.38-0.0200000000-0.0050.015-0.020.015</v>
      </c>
      <c r="C238" s="118" t="n">
        <v>44044</v>
      </c>
      <c r="D238" s="0" t="n">
        <f aca="false">ALGO_TENN!E251</f>
        <v>0.4</v>
      </c>
      <c r="E238" s="119" t="n">
        <f aca="false">ALGO_TENN!F251</f>
        <v>0.02</v>
      </c>
      <c r="F238" s="119" t="n">
        <f aca="false">ALGO_TENN!H251</f>
        <v>0.4</v>
      </c>
      <c r="G238" s="119" t="n">
        <f aca="false">ALGO_TENN!I251</f>
        <v>0.07</v>
      </c>
      <c r="H238" s="119" t="n">
        <f aca="false">ALGO_TENN!K251</f>
        <v>0.4</v>
      </c>
      <c r="I238" s="119" t="n">
        <f aca="false">ALGO_TENN!L251</f>
        <v>0.02</v>
      </c>
      <c r="J238" s="119" t="n">
        <f aca="false">ALGO_TENN!N251</f>
        <v>0.4</v>
      </c>
      <c r="K238" s="119" t="n">
        <f aca="false">ALGO_TENN!O251</f>
        <v>0.07</v>
      </c>
      <c r="L238" s="119" t="n">
        <f aca="false">TETCO_TRANSCO!E251</f>
        <v>0.315</v>
      </c>
      <c r="M238" s="119" t="n">
        <f aca="false">TETCO_TRANSCO!F251</f>
        <v>-0.005</v>
      </c>
      <c r="N238" s="119" t="n">
        <f aca="false">TETCO_TRANSCO!H251</f>
        <v>0.38</v>
      </c>
      <c r="O238" s="119" t="n">
        <f aca="false">TETCO_TRANSCO!I251</f>
        <v>-0.02</v>
      </c>
      <c r="P238" s="119" t="n">
        <f aca="false">TETCO_TRANSCO!K251</f>
        <v>0.38</v>
      </c>
      <c r="Q238" s="119" t="n">
        <f aca="false">TETCO_TRANSCO!L251</f>
        <v>0.015</v>
      </c>
      <c r="R238" s="119" t="n">
        <f aca="false">TETCO_TRANSCO!N251</f>
        <v>0.38</v>
      </c>
      <c r="S238" s="119" t="n">
        <f aca="false">TETCO_TRANSCO!O251</f>
        <v>-0.02</v>
      </c>
      <c r="T238" s="119" t="n">
        <f aca="false">IROQ!E251</f>
        <v>0</v>
      </c>
      <c r="U238" s="119" t="n">
        <f aca="false">IROQ!F251</f>
        <v>0</v>
      </c>
      <c r="V238" s="119" t="n">
        <f aca="false">IROQ!H251</f>
        <v>0</v>
      </c>
      <c r="W238" s="119" t="n">
        <f aca="false">IROQ!I251</f>
        <v>0</v>
      </c>
      <c r="X238" s="119" t="n">
        <f aca="false">IROQ!L251</f>
        <v>0</v>
      </c>
      <c r="Y238" s="119" t="n">
        <f aca="false">IROQ!M251</f>
        <v>0</v>
      </c>
      <c r="Z238" s="119" t="n">
        <f aca="false">IROQ!O251</f>
        <v>0</v>
      </c>
      <c r="AA238" s="119" t="n">
        <f aca="false">IROQ!P251</f>
        <v>0</v>
      </c>
      <c r="AB238" s="120" t="n">
        <f aca="false">M238</f>
        <v>-0.005</v>
      </c>
      <c r="AC238" s="120" t="n">
        <f aca="false">Q238</f>
        <v>0.015</v>
      </c>
      <c r="AD238" s="121" t="n">
        <f aca="false">S238</f>
        <v>-0.02</v>
      </c>
      <c r="AE238" s="121" t="n">
        <f aca="false">Q238</f>
        <v>0.015</v>
      </c>
    </row>
    <row r="239" customFormat="false" ht="12.75" hidden="false" customHeight="false" outlineLevel="0" collapsed="false">
      <c r="A239" s="0" t="n">
        <v>0.228586295724769</v>
      </c>
      <c r="B239" s="0" t="str">
        <f aca="false">(D239&amp;E239&amp;F239&amp;G239&amp;H239&amp;I239&amp;J239&amp;K239&amp;L239&amp;M239&amp;N239&amp;O239&amp;P239&amp;Q239&amp;R239&amp;S239&amp;T239&amp;U239&amp;V239&amp;W239&amp;X239&amp;Y239&amp;Z239&amp;AA239&amp;AB239&amp;AC239&amp;AD239&amp;AE239)</f>
        <v>0.39750.020.39750.050.39750.020.39750.050.29-0.0050.33-0.040.330.0150.33-0.0200000000-0.0050.015-0.020.015</v>
      </c>
      <c r="C239" s="118" t="n">
        <v>44075</v>
      </c>
      <c r="D239" s="0" t="n">
        <f aca="false">ALGO_TENN!E252</f>
        <v>0.3975</v>
      </c>
      <c r="E239" s="119" t="n">
        <f aca="false">ALGO_TENN!F252</f>
        <v>0.02</v>
      </c>
      <c r="F239" s="119" t="n">
        <f aca="false">ALGO_TENN!H252</f>
        <v>0.3975</v>
      </c>
      <c r="G239" s="119" t="n">
        <f aca="false">ALGO_TENN!I252</f>
        <v>0.05</v>
      </c>
      <c r="H239" s="119" t="n">
        <f aca="false">ALGO_TENN!K252</f>
        <v>0.3975</v>
      </c>
      <c r="I239" s="119" t="n">
        <f aca="false">ALGO_TENN!L252</f>
        <v>0.02</v>
      </c>
      <c r="J239" s="119" t="n">
        <f aca="false">ALGO_TENN!N252</f>
        <v>0.3975</v>
      </c>
      <c r="K239" s="119" t="n">
        <f aca="false">ALGO_TENN!O252</f>
        <v>0.05</v>
      </c>
      <c r="L239" s="119" t="n">
        <f aca="false">TETCO_TRANSCO!E252</f>
        <v>0.29</v>
      </c>
      <c r="M239" s="119" t="n">
        <f aca="false">TETCO_TRANSCO!F252</f>
        <v>-0.005</v>
      </c>
      <c r="N239" s="119" t="n">
        <f aca="false">TETCO_TRANSCO!H252</f>
        <v>0.33</v>
      </c>
      <c r="O239" s="119" t="n">
        <f aca="false">TETCO_TRANSCO!I252</f>
        <v>-0.04</v>
      </c>
      <c r="P239" s="119" t="n">
        <f aca="false">TETCO_TRANSCO!K252</f>
        <v>0.33</v>
      </c>
      <c r="Q239" s="119" t="n">
        <f aca="false">TETCO_TRANSCO!L252</f>
        <v>0.015</v>
      </c>
      <c r="R239" s="119" t="n">
        <f aca="false">TETCO_TRANSCO!N252</f>
        <v>0.33</v>
      </c>
      <c r="S239" s="119" t="n">
        <f aca="false">TETCO_TRANSCO!O252</f>
        <v>-0.02</v>
      </c>
      <c r="T239" s="119" t="n">
        <f aca="false">IROQ!E252</f>
        <v>0</v>
      </c>
      <c r="U239" s="119" t="n">
        <f aca="false">IROQ!F252</f>
        <v>0</v>
      </c>
      <c r="V239" s="119" t="n">
        <f aca="false">IROQ!H252</f>
        <v>0</v>
      </c>
      <c r="W239" s="119" t="n">
        <f aca="false">IROQ!I252</f>
        <v>0</v>
      </c>
      <c r="X239" s="119" t="n">
        <f aca="false">IROQ!L252</f>
        <v>0</v>
      </c>
      <c r="Y239" s="119" t="n">
        <f aca="false">IROQ!M252</f>
        <v>0</v>
      </c>
      <c r="Z239" s="119" t="n">
        <f aca="false">IROQ!O252</f>
        <v>0</v>
      </c>
      <c r="AA239" s="119" t="n">
        <f aca="false">IROQ!P252</f>
        <v>0</v>
      </c>
      <c r="AB239" s="120" t="n">
        <f aca="false">M239</f>
        <v>-0.005</v>
      </c>
      <c r="AC239" s="120" t="n">
        <f aca="false">Q239</f>
        <v>0.015</v>
      </c>
      <c r="AD239" s="121" t="n">
        <f aca="false">S239</f>
        <v>-0.02</v>
      </c>
      <c r="AE239" s="121" t="n">
        <f aca="false">Q239</f>
        <v>0.015</v>
      </c>
    </row>
    <row r="240" customFormat="false" ht="12.75" hidden="false" customHeight="false" outlineLevel="0" collapsed="false">
      <c r="A240" s="0" t="n">
        <v>0.227214269255561</v>
      </c>
      <c r="B240" s="0" t="str">
        <f aca="false">(D240&amp;E240&amp;F240&amp;G240&amp;H240&amp;I240&amp;J240&amp;K240&amp;L240&amp;M240&amp;N240&amp;O240&amp;P240&amp;Q240&amp;R240&amp;S240&amp;T240&amp;U240&amp;V240&amp;W240&amp;X240&amp;Y240&amp;Z240&amp;AA240&amp;AB240&amp;AC240&amp;AD240&amp;AE240)</f>
        <v>0.40.020.40.050.40.020.40.050.35-0.0050.37-0.0850.370.010.37-0.05500000000-0.0050.01-0.0550.01</v>
      </c>
      <c r="C240" s="118" t="n">
        <v>44105</v>
      </c>
      <c r="D240" s="0" t="n">
        <f aca="false">ALGO_TENN!E253</f>
        <v>0.4</v>
      </c>
      <c r="E240" s="119" t="n">
        <f aca="false">ALGO_TENN!F253</f>
        <v>0.02</v>
      </c>
      <c r="F240" s="119" t="n">
        <f aca="false">ALGO_TENN!H253</f>
        <v>0.4</v>
      </c>
      <c r="G240" s="119" t="n">
        <f aca="false">ALGO_TENN!I253</f>
        <v>0.05</v>
      </c>
      <c r="H240" s="119" t="n">
        <f aca="false">ALGO_TENN!K253</f>
        <v>0.4</v>
      </c>
      <c r="I240" s="119" t="n">
        <f aca="false">ALGO_TENN!L253</f>
        <v>0.02</v>
      </c>
      <c r="J240" s="119" t="n">
        <f aca="false">ALGO_TENN!N253</f>
        <v>0.4</v>
      </c>
      <c r="K240" s="119" t="n">
        <f aca="false">ALGO_TENN!O253</f>
        <v>0.05</v>
      </c>
      <c r="L240" s="119" t="n">
        <f aca="false">TETCO_TRANSCO!E253</f>
        <v>0.35</v>
      </c>
      <c r="M240" s="119" t="n">
        <f aca="false">TETCO_TRANSCO!F253</f>
        <v>-0.005</v>
      </c>
      <c r="N240" s="119" t="n">
        <f aca="false">TETCO_TRANSCO!H253</f>
        <v>0.37</v>
      </c>
      <c r="O240" s="119" t="n">
        <f aca="false">TETCO_TRANSCO!I253</f>
        <v>-0.085</v>
      </c>
      <c r="P240" s="119" t="n">
        <f aca="false">TETCO_TRANSCO!K253</f>
        <v>0.37</v>
      </c>
      <c r="Q240" s="119" t="n">
        <f aca="false">TETCO_TRANSCO!L253</f>
        <v>0.01</v>
      </c>
      <c r="R240" s="119" t="n">
        <f aca="false">TETCO_TRANSCO!N253</f>
        <v>0.37</v>
      </c>
      <c r="S240" s="119" t="n">
        <f aca="false">TETCO_TRANSCO!O253</f>
        <v>-0.055</v>
      </c>
      <c r="T240" s="119" t="n">
        <f aca="false">IROQ!E253</f>
        <v>0</v>
      </c>
      <c r="U240" s="119" t="n">
        <f aca="false">IROQ!F253</f>
        <v>0</v>
      </c>
      <c r="V240" s="119" t="n">
        <f aca="false">IROQ!H253</f>
        <v>0</v>
      </c>
      <c r="W240" s="119" t="n">
        <f aca="false">IROQ!I253</f>
        <v>0</v>
      </c>
      <c r="X240" s="119" t="n">
        <f aca="false">IROQ!L253</f>
        <v>0</v>
      </c>
      <c r="Y240" s="119" t="n">
        <f aca="false">IROQ!M253</f>
        <v>0</v>
      </c>
      <c r="Z240" s="119" t="n">
        <f aca="false">IROQ!O253</f>
        <v>0</v>
      </c>
      <c r="AA240" s="119" t="n">
        <f aca="false">IROQ!P253</f>
        <v>0</v>
      </c>
      <c r="AB240" s="120" t="n">
        <f aca="false">M240</f>
        <v>-0.005</v>
      </c>
      <c r="AC240" s="120" t="n">
        <f aca="false">Q240</f>
        <v>0.01</v>
      </c>
      <c r="AD240" s="121" t="n">
        <f aca="false">S240</f>
        <v>-0.055</v>
      </c>
      <c r="AE240" s="121" t="n">
        <f aca="false">Q240</f>
        <v>0.01</v>
      </c>
    </row>
    <row r="241" customFormat="false" ht="12.75" hidden="false" customHeight="false" outlineLevel="0" collapsed="false">
      <c r="A241" s="0" t="n">
        <v>0.225805094506636</v>
      </c>
      <c r="B241" s="0" t="str">
        <f aca="false">(D241&amp;E241&amp;F241&amp;G241&amp;H241&amp;I241&amp;J241&amp;K241&amp;L241&amp;M241&amp;N241&amp;O241&amp;P241&amp;Q241&amp;R241&amp;S241&amp;T241&amp;U241&amp;V241&amp;W241&amp;X241&amp;Y241&amp;Z241&amp;AA241&amp;AB241&amp;AC241&amp;AD241&amp;AE241)</f>
        <v>0.5550.050.5550.140.5550.050.5550.140.4450.050.495-0.170.4950.060.495-0.05000000000.050.06-0.050.06</v>
      </c>
      <c r="C241" s="118" t="n">
        <v>44136</v>
      </c>
      <c r="D241" s="0" t="n">
        <f aca="false">ALGO_TENN!E254</f>
        <v>0.555</v>
      </c>
      <c r="E241" s="119" t="n">
        <f aca="false">ALGO_TENN!F254</f>
        <v>0.05</v>
      </c>
      <c r="F241" s="119" t="n">
        <f aca="false">ALGO_TENN!H254</f>
        <v>0.555</v>
      </c>
      <c r="G241" s="119" t="n">
        <f aca="false">ALGO_TENN!I254</f>
        <v>0.14</v>
      </c>
      <c r="H241" s="119" t="n">
        <f aca="false">ALGO_TENN!K254</f>
        <v>0.555</v>
      </c>
      <c r="I241" s="119" t="n">
        <f aca="false">ALGO_TENN!L254</f>
        <v>0.05</v>
      </c>
      <c r="J241" s="119" t="n">
        <f aca="false">ALGO_TENN!N254</f>
        <v>0.555</v>
      </c>
      <c r="K241" s="119" t="n">
        <f aca="false">ALGO_TENN!O254</f>
        <v>0.14</v>
      </c>
      <c r="L241" s="119" t="n">
        <f aca="false">TETCO_TRANSCO!E254</f>
        <v>0.445</v>
      </c>
      <c r="M241" s="119" t="n">
        <f aca="false">TETCO_TRANSCO!F254</f>
        <v>0.05</v>
      </c>
      <c r="N241" s="119" t="n">
        <f aca="false">TETCO_TRANSCO!H254</f>
        <v>0.495</v>
      </c>
      <c r="O241" s="119" t="n">
        <f aca="false">TETCO_TRANSCO!I254</f>
        <v>-0.17</v>
      </c>
      <c r="P241" s="119" t="n">
        <f aca="false">TETCO_TRANSCO!K254</f>
        <v>0.495</v>
      </c>
      <c r="Q241" s="119" t="n">
        <f aca="false">TETCO_TRANSCO!L254</f>
        <v>0.06</v>
      </c>
      <c r="R241" s="119" t="n">
        <f aca="false">TETCO_TRANSCO!N254</f>
        <v>0.495</v>
      </c>
      <c r="S241" s="119" t="n">
        <f aca="false">TETCO_TRANSCO!O254</f>
        <v>-0.05</v>
      </c>
      <c r="T241" s="119" t="n">
        <f aca="false">IROQ!E254</f>
        <v>0</v>
      </c>
      <c r="U241" s="119" t="n">
        <f aca="false">IROQ!F254</f>
        <v>0</v>
      </c>
      <c r="V241" s="119" t="n">
        <f aca="false">IROQ!H254</f>
        <v>0</v>
      </c>
      <c r="W241" s="119" t="n">
        <f aca="false">IROQ!I254</f>
        <v>0</v>
      </c>
      <c r="X241" s="119" t="n">
        <f aca="false">IROQ!L254</f>
        <v>0</v>
      </c>
      <c r="Y241" s="119" t="n">
        <f aca="false">IROQ!M254</f>
        <v>0</v>
      </c>
      <c r="Z241" s="119" t="n">
        <f aca="false">IROQ!O254</f>
        <v>0</v>
      </c>
      <c r="AA241" s="119" t="n">
        <f aca="false">IROQ!P254</f>
        <v>0</v>
      </c>
      <c r="AB241" s="120" t="n">
        <f aca="false">M241</f>
        <v>0.05</v>
      </c>
      <c r="AC241" s="120" t="n">
        <f aca="false">Q241</f>
        <v>0.06</v>
      </c>
      <c r="AD241" s="121" t="n">
        <f aca="false">S241</f>
        <v>-0.05</v>
      </c>
      <c r="AE241" s="121" t="n">
        <f aca="false">Q241</f>
        <v>0.06</v>
      </c>
    </row>
    <row r="242" customFormat="false" ht="12.75" hidden="false" customHeight="false" outlineLevel="0" collapsed="false">
      <c r="A242" s="0" t="n">
        <v>0.224449636317223</v>
      </c>
      <c r="B242" s="0" t="str">
        <f aca="false">(D242&amp;E242&amp;F242&amp;G242&amp;H242&amp;I242&amp;J242&amp;K242&amp;L242&amp;M242&amp;N242&amp;O242&amp;P242&amp;Q242&amp;R242&amp;S242&amp;T242&amp;U242&amp;V242&amp;W242&amp;X242&amp;Y242&amp;Z242&amp;AA242&amp;AB242&amp;AC242&amp;AD242&amp;AE242)</f>
        <v>0.910.050.910.290.910.050.910.290.730.050.98-0.130.980.160.98-0.05000000000.050.16-0.050.16</v>
      </c>
      <c r="C242" s="118" t="n">
        <v>44166</v>
      </c>
      <c r="D242" s="0" t="n">
        <f aca="false">ALGO_TENN!E255</f>
        <v>0.91</v>
      </c>
      <c r="E242" s="119" t="n">
        <f aca="false">ALGO_TENN!F255</f>
        <v>0.05</v>
      </c>
      <c r="F242" s="119" t="n">
        <f aca="false">ALGO_TENN!H255</f>
        <v>0.91</v>
      </c>
      <c r="G242" s="119" t="n">
        <f aca="false">ALGO_TENN!I255</f>
        <v>0.29</v>
      </c>
      <c r="H242" s="119" t="n">
        <f aca="false">ALGO_TENN!K255</f>
        <v>0.91</v>
      </c>
      <c r="I242" s="119" t="n">
        <f aca="false">ALGO_TENN!L255</f>
        <v>0.05</v>
      </c>
      <c r="J242" s="119" t="n">
        <f aca="false">ALGO_TENN!N255</f>
        <v>0.91</v>
      </c>
      <c r="K242" s="119" t="n">
        <f aca="false">ALGO_TENN!O255</f>
        <v>0.29</v>
      </c>
      <c r="L242" s="119" t="n">
        <f aca="false">TETCO_TRANSCO!E255</f>
        <v>0.73</v>
      </c>
      <c r="M242" s="119" t="n">
        <f aca="false">TETCO_TRANSCO!F255</f>
        <v>0.05</v>
      </c>
      <c r="N242" s="119" t="n">
        <f aca="false">TETCO_TRANSCO!H255</f>
        <v>0.98</v>
      </c>
      <c r="O242" s="119" t="n">
        <f aca="false">TETCO_TRANSCO!I255</f>
        <v>-0.13</v>
      </c>
      <c r="P242" s="119" t="n">
        <f aca="false">TETCO_TRANSCO!K255</f>
        <v>0.98</v>
      </c>
      <c r="Q242" s="119" t="n">
        <f aca="false">TETCO_TRANSCO!L255</f>
        <v>0.16</v>
      </c>
      <c r="R242" s="119" t="n">
        <f aca="false">TETCO_TRANSCO!N255</f>
        <v>0.98</v>
      </c>
      <c r="S242" s="119" t="n">
        <f aca="false">TETCO_TRANSCO!O255</f>
        <v>-0.05</v>
      </c>
      <c r="T242" s="119" t="n">
        <f aca="false">IROQ!E255</f>
        <v>0</v>
      </c>
      <c r="U242" s="119" t="n">
        <f aca="false">IROQ!F255</f>
        <v>0</v>
      </c>
      <c r="V242" s="119" t="n">
        <f aca="false">IROQ!H255</f>
        <v>0</v>
      </c>
      <c r="W242" s="119" t="n">
        <f aca="false">IROQ!I255</f>
        <v>0</v>
      </c>
      <c r="X242" s="119" t="n">
        <f aca="false">IROQ!L255</f>
        <v>0</v>
      </c>
      <c r="Y242" s="119" t="n">
        <f aca="false">IROQ!M255</f>
        <v>0</v>
      </c>
      <c r="Z242" s="119" t="n">
        <f aca="false">IROQ!O255</f>
        <v>0</v>
      </c>
      <c r="AA242" s="119" t="n">
        <f aca="false">IROQ!P255</f>
        <v>0</v>
      </c>
      <c r="AB242" s="120" t="n">
        <f aca="false">M242</f>
        <v>0.05</v>
      </c>
      <c r="AC242" s="120" t="n">
        <f aca="false">Q242</f>
        <v>0.16</v>
      </c>
      <c r="AD242" s="121" t="n">
        <f aca="false">S242</f>
        <v>-0.05</v>
      </c>
      <c r="AE242" s="121" t="n">
        <f aca="false">Q242</f>
        <v>0.16</v>
      </c>
    </row>
    <row r="243" customFormat="false" ht="12.75" hidden="false" customHeight="false" outlineLevel="0" collapsed="false">
      <c r="A243" s="0" t="n">
        <v>0.223057479237353</v>
      </c>
      <c r="B243" s="0" t="str">
        <f aca="false">(D243&amp;E243&amp;F243&amp;G243&amp;H243&amp;I243&amp;J243&amp;K243&amp;L243&amp;M243&amp;N243&amp;O243&amp;P243&amp;Q243&amp;R243&amp;S243&amp;T243&amp;U243&amp;V243&amp;W243&amp;X243&amp;Y243&amp;Z243&amp;AA243&amp;AB243&amp;AC243&amp;AD243&amp;AE243)</f>
        <v>1.2150.051.2150.321.2150.051.2150.321.020.051.6-0.251.60.341.6-0.2000000000.050.34-0.20.34</v>
      </c>
      <c r="C243" s="118" t="n">
        <v>44197</v>
      </c>
      <c r="D243" s="0" t="n">
        <f aca="false">ALGO_TENN!E256</f>
        <v>1.215</v>
      </c>
      <c r="E243" s="119" t="n">
        <f aca="false">ALGO_TENN!F256</f>
        <v>0.05</v>
      </c>
      <c r="F243" s="119" t="n">
        <f aca="false">ALGO_TENN!H256</f>
        <v>1.215</v>
      </c>
      <c r="G243" s="119" t="n">
        <f aca="false">ALGO_TENN!I256</f>
        <v>0.32</v>
      </c>
      <c r="H243" s="119" t="n">
        <f aca="false">ALGO_TENN!K256</f>
        <v>1.215</v>
      </c>
      <c r="I243" s="119" t="n">
        <f aca="false">ALGO_TENN!L256</f>
        <v>0.05</v>
      </c>
      <c r="J243" s="119" t="n">
        <f aca="false">ALGO_TENN!N256</f>
        <v>1.215</v>
      </c>
      <c r="K243" s="119" t="n">
        <f aca="false">ALGO_TENN!O256</f>
        <v>0.32</v>
      </c>
      <c r="L243" s="119" t="n">
        <f aca="false">TETCO_TRANSCO!E256</f>
        <v>1.02</v>
      </c>
      <c r="M243" s="119" t="n">
        <f aca="false">TETCO_TRANSCO!F256</f>
        <v>0.05</v>
      </c>
      <c r="N243" s="119" t="n">
        <f aca="false">TETCO_TRANSCO!H256</f>
        <v>1.6</v>
      </c>
      <c r="O243" s="119" t="n">
        <f aca="false">TETCO_TRANSCO!I256</f>
        <v>-0.25</v>
      </c>
      <c r="P243" s="119" t="n">
        <f aca="false">TETCO_TRANSCO!K256</f>
        <v>1.6</v>
      </c>
      <c r="Q243" s="119" t="n">
        <f aca="false">TETCO_TRANSCO!L256</f>
        <v>0.34</v>
      </c>
      <c r="R243" s="119" t="n">
        <f aca="false">TETCO_TRANSCO!N256</f>
        <v>1.6</v>
      </c>
      <c r="S243" s="119" t="n">
        <f aca="false">TETCO_TRANSCO!O256</f>
        <v>-0.2</v>
      </c>
      <c r="T243" s="119" t="n">
        <f aca="false">IROQ!E256</f>
        <v>0</v>
      </c>
      <c r="U243" s="119" t="n">
        <f aca="false">IROQ!F256</f>
        <v>0</v>
      </c>
      <c r="V243" s="119" t="n">
        <f aca="false">IROQ!H256</f>
        <v>0</v>
      </c>
      <c r="W243" s="119" t="n">
        <f aca="false">IROQ!I256</f>
        <v>0</v>
      </c>
      <c r="X243" s="119" t="n">
        <f aca="false">IROQ!L256</f>
        <v>0</v>
      </c>
      <c r="Y243" s="119" t="n">
        <f aca="false">IROQ!M256</f>
        <v>0</v>
      </c>
      <c r="Z243" s="119" t="n">
        <f aca="false">IROQ!O256</f>
        <v>0</v>
      </c>
      <c r="AA243" s="119" t="n">
        <f aca="false">IROQ!P256</f>
        <v>0</v>
      </c>
      <c r="AB243" s="120" t="n">
        <f aca="false">M243</f>
        <v>0.05</v>
      </c>
      <c r="AC243" s="120" t="n">
        <f aca="false">Q243</f>
        <v>0.34</v>
      </c>
      <c r="AD243" s="121" t="n">
        <f aca="false">S243</f>
        <v>-0.2</v>
      </c>
      <c r="AE243" s="121" t="n">
        <f aca="false">Q243</f>
        <v>0.34</v>
      </c>
    </row>
    <row r="244" customFormat="false" ht="12.75" hidden="false" customHeight="false" outlineLevel="0" collapsed="false">
      <c r="A244" s="0" t="n">
        <v>0.221673892172055</v>
      </c>
      <c r="B244" s="0" t="str">
        <f aca="false">(D244&amp;E244&amp;F244&amp;G244&amp;H244&amp;I244&amp;J244&amp;K244&amp;L244&amp;M244&amp;N244&amp;O244&amp;P244&amp;Q244&amp;R244&amp;S244&amp;T244&amp;U244&amp;V244&amp;W244&amp;X244&amp;Y244&amp;Z244&amp;AA244&amp;AB244&amp;AC244&amp;AD244&amp;AE244)</f>
        <v>1.2150.051.2150.321.2150.051.2150.321.010.051.6-0.281.60.341.6-0.2000000000.050.34-0.20.34</v>
      </c>
      <c r="C244" s="118" t="n">
        <v>44228</v>
      </c>
      <c r="D244" s="0" t="n">
        <f aca="false">ALGO_TENN!E257</f>
        <v>1.215</v>
      </c>
      <c r="E244" s="119" t="n">
        <f aca="false">ALGO_TENN!F257</f>
        <v>0.05</v>
      </c>
      <c r="F244" s="119" t="n">
        <f aca="false">ALGO_TENN!H257</f>
        <v>1.215</v>
      </c>
      <c r="G244" s="119" t="n">
        <f aca="false">ALGO_TENN!I257</f>
        <v>0.32</v>
      </c>
      <c r="H244" s="119" t="n">
        <f aca="false">ALGO_TENN!K257</f>
        <v>1.215</v>
      </c>
      <c r="I244" s="119" t="n">
        <f aca="false">ALGO_TENN!L257</f>
        <v>0.05</v>
      </c>
      <c r="J244" s="119" t="n">
        <f aca="false">ALGO_TENN!N257</f>
        <v>1.215</v>
      </c>
      <c r="K244" s="119" t="n">
        <f aca="false">ALGO_TENN!O257</f>
        <v>0.32</v>
      </c>
      <c r="L244" s="119" t="n">
        <f aca="false">TETCO_TRANSCO!E257</f>
        <v>1.01</v>
      </c>
      <c r="M244" s="119" t="n">
        <f aca="false">TETCO_TRANSCO!F257</f>
        <v>0.05</v>
      </c>
      <c r="N244" s="119" t="n">
        <f aca="false">TETCO_TRANSCO!H257</f>
        <v>1.6</v>
      </c>
      <c r="O244" s="119" t="n">
        <f aca="false">TETCO_TRANSCO!I257</f>
        <v>-0.28</v>
      </c>
      <c r="P244" s="119" t="n">
        <f aca="false">TETCO_TRANSCO!K257</f>
        <v>1.6</v>
      </c>
      <c r="Q244" s="119" t="n">
        <f aca="false">TETCO_TRANSCO!L257</f>
        <v>0.34</v>
      </c>
      <c r="R244" s="119" t="n">
        <f aca="false">TETCO_TRANSCO!N257</f>
        <v>1.6</v>
      </c>
      <c r="S244" s="119" t="n">
        <f aca="false">TETCO_TRANSCO!O257</f>
        <v>-0.2</v>
      </c>
      <c r="T244" s="119" t="n">
        <f aca="false">IROQ!E257</f>
        <v>0</v>
      </c>
      <c r="U244" s="119" t="n">
        <f aca="false">IROQ!F257</f>
        <v>0</v>
      </c>
      <c r="V244" s="119" t="n">
        <f aca="false">IROQ!H257</f>
        <v>0</v>
      </c>
      <c r="W244" s="119" t="n">
        <f aca="false">IROQ!I257</f>
        <v>0</v>
      </c>
      <c r="X244" s="119" t="n">
        <f aca="false">IROQ!L257</f>
        <v>0</v>
      </c>
      <c r="Y244" s="119" t="n">
        <f aca="false">IROQ!M257</f>
        <v>0</v>
      </c>
      <c r="Z244" s="119" t="n">
        <f aca="false">IROQ!O257</f>
        <v>0</v>
      </c>
      <c r="AA244" s="119" t="n">
        <f aca="false">IROQ!P257</f>
        <v>0</v>
      </c>
      <c r="AB244" s="120" t="n">
        <f aca="false">M244</f>
        <v>0.05</v>
      </c>
      <c r="AC244" s="120" t="n">
        <f aca="false">Q244</f>
        <v>0.34</v>
      </c>
      <c r="AD244" s="121" t="n">
        <f aca="false">S244</f>
        <v>-0.2</v>
      </c>
      <c r="AE244" s="121" t="n">
        <f aca="false">Q244</f>
        <v>0.34</v>
      </c>
    </row>
    <row r="245" customFormat="false" ht="12.75" hidden="false" customHeight="false" outlineLevel="0" collapsed="false">
      <c r="A245" s="0" t="n">
        <v>0.220431523188097</v>
      </c>
      <c r="B245" s="0" t="str">
        <f aca="false">(D245&amp;E245&amp;F245&amp;G245&amp;H245&amp;I245&amp;J245&amp;K245&amp;L245&amp;M245&amp;N245&amp;O245&amp;P245&amp;Q245&amp;R245&amp;S245&amp;T245&amp;U245&amp;V245&amp;W245&amp;X245&amp;Y245&amp;Z245&amp;AA245&amp;AB245&amp;AC245&amp;AD245&amp;AE245)</f>
        <v>0.6550.050.6550.150.6550.050.6550.150.5450.050.565-0.170.5650.10.565-0.05000000000.050.1-0.050.1</v>
      </c>
      <c r="C245" s="118" t="n">
        <v>44256</v>
      </c>
      <c r="D245" s="0" t="n">
        <f aca="false">ALGO_TENN!E258</f>
        <v>0.655</v>
      </c>
      <c r="E245" s="119" t="n">
        <f aca="false">ALGO_TENN!F258</f>
        <v>0.05</v>
      </c>
      <c r="F245" s="119" t="n">
        <f aca="false">ALGO_TENN!H258</f>
        <v>0.655</v>
      </c>
      <c r="G245" s="119" t="n">
        <f aca="false">ALGO_TENN!I258</f>
        <v>0.15</v>
      </c>
      <c r="H245" s="119" t="n">
        <f aca="false">ALGO_TENN!K258</f>
        <v>0.655</v>
      </c>
      <c r="I245" s="119" t="n">
        <f aca="false">ALGO_TENN!L258</f>
        <v>0.05</v>
      </c>
      <c r="J245" s="119" t="n">
        <f aca="false">ALGO_TENN!N258</f>
        <v>0.655</v>
      </c>
      <c r="K245" s="119" t="n">
        <f aca="false">ALGO_TENN!O258</f>
        <v>0.15</v>
      </c>
      <c r="L245" s="119" t="n">
        <f aca="false">TETCO_TRANSCO!E258</f>
        <v>0.545</v>
      </c>
      <c r="M245" s="119" t="n">
        <f aca="false">TETCO_TRANSCO!F258</f>
        <v>0.05</v>
      </c>
      <c r="N245" s="119" t="n">
        <f aca="false">TETCO_TRANSCO!H258</f>
        <v>0.565</v>
      </c>
      <c r="O245" s="119" t="n">
        <f aca="false">TETCO_TRANSCO!I258</f>
        <v>-0.17</v>
      </c>
      <c r="P245" s="119" t="n">
        <f aca="false">TETCO_TRANSCO!K258</f>
        <v>0.565</v>
      </c>
      <c r="Q245" s="119" t="n">
        <f aca="false">TETCO_TRANSCO!L258</f>
        <v>0.1</v>
      </c>
      <c r="R245" s="119" t="n">
        <f aca="false">TETCO_TRANSCO!N258</f>
        <v>0.565</v>
      </c>
      <c r="S245" s="119" t="n">
        <f aca="false">TETCO_TRANSCO!O258</f>
        <v>-0.05</v>
      </c>
      <c r="T245" s="119" t="n">
        <f aca="false">IROQ!E258</f>
        <v>0</v>
      </c>
      <c r="U245" s="119" t="n">
        <f aca="false">IROQ!F258</f>
        <v>0</v>
      </c>
      <c r="V245" s="119" t="n">
        <f aca="false">IROQ!H258</f>
        <v>0</v>
      </c>
      <c r="W245" s="119" t="n">
        <f aca="false">IROQ!I258</f>
        <v>0</v>
      </c>
      <c r="X245" s="119" t="n">
        <f aca="false">IROQ!L258</f>
        <v>0</v>
      </c>
      <c r="Y245" s="119" t="n">
        <f aca="false">IROQ!M258</f>
        <v>0</v>
      </c>
      <c r="Z245" s="119" t="n">
        <f aca="false">IROQ!O258</f>
        <v>0</v>
      </c>
      <c r="AA245" s="119" t="n">
        <f aca="false">IROQ!P258</f>
        <v>0</v>
      </c>
      <c r="AB245" s="120" t="n">
        <f aca="false">M245</f>
        <v>0.05</v>
      </c>
      <c r="AC245" s="120" t="n">
        <f aca="false">Q245</f>
        <v>0.1</v>
      </c>
      <c r="AD245" s="121" t="n">
        <f aca="false">S245</f>
        <v>-0.05</v>
      </c>
      <c r="AE245" s="121" t="n">
        <f aca="false">Q245</f>
        <v>0.1</v>
      </c>
    </row>
    <row r="246" customFormat="false" ht="12.75" hidden="false" customHeight="false" outlineLevel="0" collapsed="false">
      <c r="A246" s="0" t="n">
        <v>0.219064102427845</v>
      </c>
      <c r="B246" s="0" t="str">
        <f aca="false">(D246&amp;E246&amp;F246&amp;G246&amp;H246&amp;I246&amp;J246&amp;K246&amp;L246&amp;M246&amp;N246&amp;O246&amp;P246&amp;Q246&amp;R246&amp;S246&amp;T246&amp;U246&amp;V246&amp;W246&amp;X246&amp;Y246&amp;Z246&amp;AA246&amp;AB246&amp;AC246&amp;AD246&amp;AE246)</f>
        <v>0.4350.020.4350.050.4350.020.4350.050.3100.35-0.0850.350.020.35-0.0450000000000.02-0.0450.02</v>
      </c>
      <c r="C246" s="118" t="n">
        <v>44287</v>
      </c>
      <c r="D246" s="0" t="n">
        <f aca="false">ALGO_TENN!E259</f>
        <v>0.435</v>
      </c>
      <c r="E246" s="119" t="n">
        <f aca="false">ALGO_TENN!F259</f>
        <v>0.02</v>
      </c>
      <c r="F246" s="119" t="n">
        <f aca="false">ALGO_TENN!H259</f>
        <v>0.435</v>
      </c>
      <c r="G246" s="119" t="n">
        <f aca="false">ALGO_TENN!I259</f>
        <v>0.05</v>
      </c>
      <c r="H246" s="119" t="n">
        <f aca="false">ALGO_TENN!K259</f>
        <v>0.435</v>
      </c>
      <c r="I246" s="119" t="n">
        <f aca="false">ALGO_TENN!L259</f>
        <v>0.02</v>
      </c>
      <c r="J246" s="119" t="n">
        <f aca="false">ALGO_TENN!N259</f>
        <v>0.435</v>
      </c>
      <c r="K246" s="119" t="n">
        <f aca="false">ALGO_TENN!O259</f>
        <v>0.05</v>
      </c>
      <c r="L246" s="119" t="n">
        <f aca="false">TETCO_TRANSCO!E259</f>
        <v>0.31</v>
      </c>
      <c r="M246" s="119" t="n">
        <f aca="false">TETCO_TRANSCO!F259</f>
        <v>0</v>
      </c>
      <c r="N246" s="119" t="n">
        <f aca="false">TETCO_TRANSCO!H259</f>
        <v>0.35</v>
      </c>
      <c r="O246" s="119" t="n">
        <f aca="false">TETCO_TRANSCO!I259</f>
        <v>-0.085</v>
      </c>
      <c r="P246" s="119" t="n">
        <f aca="false">TETCO_TRANSCO!K259</f>
        <v>0.35</v>
      </c>
      <c r="Q246" s="119" t="n">
        <f aca="false">TETCO_TRANSCO!L259</f>
        <v>0.02</v>
      </c>
      <c r="R246" s="119" t="n">
        <f aca="false">TETCO_TRANSCO!N259</f>
        <v>0.35</v>
      </c>
      <c r="S246" s="119" t="n">
        <f aca="false">TETCO_TRANSCO!O259</f>
        <v>-0.045</v>
      </c>
      <c r="T246" s="119" t="n">
        <f aca="false">IROQ!E259</f>
        <v>0</v>
      </c>
      <c r="U246" s="119" t="n">
        <f aca="false">IROQ!F259</f>
        <v>0</v>
      </c>
      <c r="V246" s="119" t="n">
        <f aca="false">IROQ!H259</f>
        <v>0</v>
      </c>
      <c r="W246" s="119" t="n">
        <f aca="false">IROQ!I259</f>
        <v>0</v>
      </c>
      <c r="X246" s="119" t="n">
        <f aca="false">IROQ!L259</f>
        <v>0</v>
      </c>
      <c r="Y246" s="119" t="n">
        <f aca="false">IROQ!M259</f>
        <v>0</v>
      </c>
      <c r="Z246" s="119" t="n">
        <f aca="false">IROQ!O259</f>
        <v>0</v>
      </c>
      <c r="AA246" s="119" t="n">
        <f aca="false">IROQ!P259</f>
        <v>0</v>
      </c>
      <c r="AB246" s="120" t="n">
        <f aca="false">M246</f>
        <v>0</v>
      </c>
      <c r="AC246" s="120" t="n">
        <f aca="false">Q246</f>
        <v>0.02</v>
      </c>
      <c r="AD246" s="121" t="n">
        <f aca="false">S246</f>
        <v>-0.045</v>
      </c>
      <c r="AE246" s="121" t="n">
        <f aca="false">Q246</f>
        <v>0.02</v>
      </c>
    </row>
    <row r="247" customFormat="false" ht="12.75" hidden="false" customHeight="false" outlineLevel="0" collapsed="false">
      <c r="A247" s="0" t="n">
        <v>0.217748808459667</v>
      </c>
      <c r="B247" s="0" t="str">
        <f aca="false">(D247&amp;E247&amp;F247&amp;G247&amp;H247&amp;I247&amp;J247&amp;K247&amp;L247&amp;M247&amp;N247&amp;O247&amp;P247&amp;Q247&amp;R247&amp;S247&amp;T247&amp;U247&amp;V247&amp;W247&amp;X247&amp;Y247&amp;Z247&amp;AA247&amp;AB247&amp;AC247&amp;AD247&amp;AE247)</f>
        <v>0.3850.020.3850.050.3850.020.3850.050.2900.3-0.0650.30.020.3-0.0350000000000.02-0.0350.02</v>
      </c>
      <c r="C247" s="118" t="n">
        <v>44317</v>
      </c>
      <c r="D247" s="0" t="n">
        <f aca="false">ALGO_TENN!E260</f>
        <v>0.385</v>
      </c>
      <c r="E247" s="119" t="n">
        <f aca="false">ALGO_TENN!F260</f>
        <v>0.02</v>
      </c>
      <c r="F247" s="119" t="n">
        <f aca="false">ALGO_TENN!H260</f>
        <v>0.385</v>
      </c>
      <c r="G247" s="119" t="n">
        <f aca="false">ALGO_TENN!I260</f>
        <v>0.05</v>
      </c>
      <c r="H247" s="119" t="n">
        <f aca="false">ALGO_TENN!K260</f>
        <v>0.385</v>
      </c>
      <c r="I247" s="119" t="n">
        <f aca="false">ALGO_TENN!L260</f>
        <v>0.02</v>
      </c>
      <c r="J247" s="119" t="n">
        <f aca="false">ALGO_TENN!N260</f>
        <v>0.385</v>
      </c>
      <c r="K247" s="119" t="n">
        <f aca="false">ALGO_TENN!O260</f>
        <v>0.05</v>
      </c>
      <c r="L247" s="119" t="n">
        <f aca="false">TETCO_TRANSCO!E260</f>
        <v>0.29</v>
      </c>
      <c r="M247" s="119" t="n">
        <f aca="false">TETCO_TRANSCO!F260</f>
        <v>0</v>
      </c>
      <c r="N247" s="119" t="n">
        <f aca="false">TETCO_TRANSCO!H260</f>
        <v>0.3</v>
      </c>
      <c r="O247" s="119" t="n">
        <f aca="false">TETCO_TRANSCO!I260</f>
        <v>-0.065</v>
      </c>
      <c r="P247" s="119" t="n">
        <f aca="false">TETCO_TRANSCO!K260</f>
        <v>0.3</v>
      </c>
      <c r="Q247" s="119" t="n">
        <f aca="false">TETCO_TRANSCO!L260</f>
        <v>0.02</v>
      </c>
      <c r="R247" s="119" t="n">
        <f aca="false">TETCO_TRANSCO!N260</f>
        <v>0.3</v>
      </c>
      <c r="S247" s="119" t="n">
        <f aca="false">TETCO_TRANSCO!O260</f>
        <v>-0.035</v>
      </c>
      <c r="T247" s="119" t="n">
        <f aca="false">IROQ!E260</f>
        <v>0</v>
      </c>
      <c r="U247" s="119" t="n">
        <f aca="false">IROQ!F260</f>
        <v>0</v>
      </c>
      <c r="V247" s="119" t="n">
        <f aca="false">IROQ!H260</f>
        <v>0</v>
      </c>
      <c r="W247" s="119" t="n">
        <f aca="false">IROQ!I260</f>
        <v>0</v>
      </c>
      <c r="X247" s="119" t="n">
        <f aca="false">IROQ!L260</f>
        <v>0</v>
      </c>
      <c r="Y247" s="119" t="n">
        <f aca="false">IROQ!M260</f>
        <v>0</v>
      </c>
      <c r="Z247" s="119" t="n">
        <f aca="false">IROQ!O260</f>
        <v>0</v>
      </c>
      <c r="AA247" s="119" t="n">
        <f aca="false">IROQ!P260</f>
        <v>0</v>
      </c>
      <c r="AB247" s="120" t="n">
        <f aca="false">M247</f>
        <v>0</v>
      </c>
      <c r="AC247" s="120" t="n">
        <f aca="false">Q247</f>
        <v>0.02</v>
      </c>
      <c r="AD247" s="121" t="n">
        <f aca="false">S247</f>
        <v>-0.035</v>
      </c>
      <c r="AE247" s="121" t="n">
        <f aca="false">Q247</f>
        <v>0.02</v>
      </c>
    </row>
    <row r="248" customFormat="false" ht="12.75" hidden="false" customHeight="false" outlineLevel="0" collapsed="false">
      <c r="A248" s="0" t="n">
        <v>0.216397904952993</v>
      </c>
      <c r="B248" s="0" t="str">
        <f aca="false">(D248&amp;E248&amp;F248&amp;G248&amp;H248&amp;I248&amp;J248&amp;K248&amp;L248&amp;M248&amp;N248&amp;O248&amp;P248&amp;Q248&amp;R248&amp;S248&amp;T248&amp;U248&amp;V248&amp;W248&amp;X248&amp;Y248&amp;Z248&amp;AA248&amp;AB248&amp;AC248&amp;AD248&amp;AE248)</f>
        <v>0.3850.020.3850.060.3850.020.3850.060.3-0.00250.34-0.0550.340.020.34-0.03500000000-0.00250.02-0.0350.02</v>
      </c>
      <c r="C248" s="118" t="n">
        <v>44348</v>
      </c>
      <c r="D248" s="0" t="n">
        <f aca="false">ALGO_TENN!E261</f>
        <v>0.385</v>
      </c>
      <c r="E248" s="119" t="n">
        <f aca="false">ALGO_TENN!F261</f>
        <v>0.02</v>
      </c>
      <c r="F248" s="119" t="n">
        <f aca="false">ALGO_TENN!H261</f>
        <v>0.385</v>
      </c>
      <c r="G248" s="119" t="n">
        <f aca="false">ALGO_TENN!I261</f>
        <v>0.06</v>
      </c>
      <c r="H248" s="119" t="n">
        <f aca="false">ALGO_TENN!K261</f>
        <v>0.385</v>
      </c>
      <c r="I248" s="119" t="n">
        <f aca="false">ALGO_TENN!L261</f>
        <v>0.02</v>
      </c>
      <c r="J248" s="119" t="n">
        <f aca="false">ALGO_TENN!N261</f>
        <v>0.385</v>
      </c>
      <c r="K248" s="119" t="n">
        <f aca="false">ALGO_TENN!O261</f>
        <v>0.06</v>
      </c>
      <c r="L248" s="119" t="n">
        <f aca="false">TETCO_TRANSCO!E261</f>
        <v>0.3</v>
      </c>
      <c r="M248" s="119" t="n">
        <f aca="false">TETCO_TRANSCO!F261</f>
        <v>-0.0025</v>
      </c>
      <c r="N248" s="119" t="n">
        <f aca="false">TETCO_TRANSCO!H261</f>
        <v>0.34</v>
      </c>
      <c r="O248" s="119" t="n">
        <f aca="false">TETCO_TRANSCO!I261</f>
        <v>-0.055</v>
      </c>
      <c r="P248" s="119" t="n">
        <f aca="false">TETCO_TRANSCO!K261</f>
        <v>0.34</v>
      </c>
      <c r="Q248" s="119" t="n">
        <f aca="false">TETCO_TRANSCO!L261</f>
        <v>0.02</v>
      </c>
      <c r="R248" s="119" t="n">
        <f aca="false">TETCO_TRANSCO!N261</f>
        <v>0.34</v>
      </c>
      <c r="S248" s="119" t="n">
        <f aca="false">TETCO_TRANSCO!O261</f>
        <v>-0.035</v>
      </c>
      <c r="T248" s="119" t="n">
        <f aca="false">IROQ!E261</f>
        <v>0</v>
      </c>
      <c r="U248" s="119" t="n">
        <f aca="false">IROQ!F261</f>
        <v>0</v>
      </c>
      <c r="V248" s="119" t="n">
        <f aca="false">IROQ!H261</f>
        <v>0</v>
      </c>
      <c r="W248" s="119" t="n">
        <f aca="false">IROQ!I261</f>
        <v>0</v>
      </c>
      <c r="X248" s="119" t="n">
        <f aca="false">IROQ!L261</f>
        <v>0</v>
      </c>
      <c r="Y248" s="119" t="n">
        <f aca="false">IROQ!M261</f>
        <v>0</v>
      </c>
      <c r="Z248" s="119" t="n">
        <f aca="false">IROQ!O261</f>
        <v>0</v>
      </c>
      <c r="AA248" s="119" t="n">
        <f aca="false">IROQ!P261</f>
        <v>0</v>
      </c>
      <c r="AB248" s="120" t="n">
        <f aca="false">M248</f>
        <v>-0.0025</v>
      </c>
      <c r="AC248" s="120" t="n">
        <f aca="false">Q248</f>
        <v>0.02</v>
      </c>
      <c r="AD248" s="121" t="n">
        <f aca="false">S248</f>
        <v>-0.035</v>
      </c>
      <c r="AE248" s="121" t="n">
        <f aca="false">Q248</f>
        <v>0.02</v>
      </c>
    </row>
    <row r="249" customFormat="false" ht="12.75" hidden="false" customHeight="false" outlineLevel="0" collapsed="false">
      <c r="A249" s="0" t="n">
        <v>0.215098499334232</v>
      </c>
      <c r="B249" s="0" t="str">
        <f aca="false">(D249&amp;E249&amp;F249&amp;G249&amp;H249&amp;I249&amp;J249&amp;K249&amp;L249&amp;M249&amp;N249&amp;O249&amp;P249&amp;Q249&amp;R249&amp;S249&amp;T249&amp;U249&amp;V249&amp;W249&amp;X249&amp;Y249&amp;Z249&amp;AA249&amp;AB249&amp;AC249&amp;AD249&amp;AE249)</f>
        <v>0.39750.020.39750.070.39750.020.39750.070.315-0.00250.38-0.020.380.020.38-0.0200000000-0.00250.02-0.020.02</v>
      </c>
      <c r="C249" s="118" t="n">
        <v>44378</v>
      </c>
      <c r="D249" s="0" t="n">
        <f aca="false">ALGO_TENN!E262</f>
        <v>0.3975</v>
      </c>
      <c r="E249" s="119" t="n">
        <f aca="false">ALGO_TENN!F262</f>
        <v>0.02</v>
      </c>
      <c r="F249" s="119" t="n">
        <f aca="false">ALGO_TENN!H262</f>
        <v>0.3975</v>
      </c>
      <c r="G249" s="119" t="n">
        <f aca="false">ALGO_TENN!I262</f>
        <v>0.07</v>
      </c>
      <c r="H249" s="119" t="n">
        <f aca="false">ALGO_TENN!K262</f>
        <v>0.3975</v>
      </c>
      <c r="I249" s="119" t="n">
        <f aca="false">ALGO_TENN!L262</f>
        <v>0.02</v>
      </c>
      <c r="J249" s="119" t="n">
        <f aca="false">ALGO_TENN!N262</f>
        <v>0.3975</v>
      </c>
      <c r="K249" s="119" t="n">
        <f aca="false">ALGO_TENN!O262</f>
        <v>0.07</v>
      </c>
      <c r="L249" s="119" t="n">
        <f aca="false">TETCO_TRANSCO!E262</f>
        <v>0.315</v>
      </c>
      <c r="M249" s="119" t="n">
        <f aca="false">TETCO_TRANSCO!F262</f>
        <v>-0.0025</v>
      </c>
      <c r="N249" s="119" t="n">
        <f aca="false">TETCO_TRANSCO!H262</f>
        <v>0.38</v>
      </c>
      <c r="O249" s="119" t="n">
        <f aca="false">TETCO_TRANSCO!I262</f>
        <v>-0.02</v>
      </c>
      <c r="P249" s="119" t="n">
        <f aca="false">TETCO_TRANSCO!K262</f>
        <v>0.38</v>
      </c>
      <c r="Q249" s="119" t="n">
        <f aca="false">TETCO_TRANSCO!L262</f>
        <v>0.02</v>
      </c>
      <c r="R249" s="119" t="n">
        <f aca="false">TETCO_TRANSCO!N262</f>
        <v>0.38</v>
      </c>
      <c r="S249" s="119" t="n">
        <f aca="false">TETCO_TRANSCO!O262</f>
        <v>-0.02</v>
      </c>
      <c r="T249" s="119" t="n">
        <f aca="false">IROQ!E262</f>
        <v>0</v>
      </c>
      <c r="U249" s="119" t="n">
        <f aca="false">IROQ!F262</f>
        <v>0</v>
      </c>
      <c r="V249" s="119" t="n">
        <f aca="false">IROQ!H262</f>
        <v>0</v>
      </c>
      <c r="W249" s="119" t="n">
        <f aca="false">IROQ!I262</f>
        <v>0</v>
      </c>
      <c r="X249" s="119" t="n">
        <f aca="false">IROQ!L262</f>
        <v>0</v>
      </c>
      <c r="Y249" s="119" t="n">
        <f aca="false">IROQ!M262</f>
        <v>0</v>
      </c>
      <c r="Z249" s="119" t="n">
        <f aca="false">IROQ!O262</f>
        <v>0</v>
      </c>
      <c r="AA249" s="119" t="n">
        <f aca="false">IROQ!P262</f>
        <v>0</v>
      </c>
      <c r="AB249" s="120" t="n">
        <f aca="false">M249</f>
        <v>-0.0025</v>
      </c>
      <c r="AC249" s="120" t="n">
        <f aca="false">Q249</f>
        <v>0.02</v>
      </c>
      <c r="AD249" s="121" t="n">
        <f aca="false">S249</f>
        <v>-0.02</v>
      </c>
      <c r="AE249" s="121" t="n">
        <f aca="false">Q249</f>
        <v>0.02</v>
      </c>
    </row>
    <row r="250" customFormat="false" ht="12.75" hidden="false" customHeight="false" outlineLevel="0" collapsed="false">
      <c r="A250" s="0" t="n">
        <v>0.213763915091507</v>
      </c>
      <c r="B250" s="0" t="str">
        <f aca="false">(D250&amp;E250&amp;F250&amp;G250&amp;H250&amp;I250&amp;J250&amp;K250&amp;L250&amp;M250&amp;N250&amp;O250&amp;P250&amp;Q250&amp;R250&amp;S250&amp;T250&amp;U250&amp;V250&amp;W250&amp;X250&amp;Y250&amp;Z250&amp;AA250&amp;AB250&amp;AC250&amp;AD250&amp;AE250)</f>
        <v>0.40.020.40.070.40.020.40.070.315-0.0050.38-0.020.380.0150.38-0.0200000000-0.0050.015-0.020.015</v>
      </c>
      <c r="C250" s="118" t="n">
        <v>44409</v>
      </c>
      <c r="D250" s="0" t="n">
        <f aca="false">ALGO_TENN!E263</f>
        <v>0.4</v>
      </c>
      <c r="E250" s="119" t="n">
        <f aca="false">ALGO_TENN!F263</f>
        <v>0.02</v>
      </c>
      <c r="F250" s="119" t="n">
        <f aca="false">ALGO_TENN!H263</f>
        <v>0.4</v>
      </c>
      <c r="G250" s="119" t="n">
        <f aca="false">ALGO_TENN!I263</f>
        <v>0.07</v>
      </c>
      <c r="H250" s="119" t="n">
        <f aca="false">ALGO_TENN!K263</f>
        <v>0.4</v>
      </c>
      <c r="I250" s="119" t="n">
        <f aca="false">ALGO_TENN!L263</f>
        <v>0.02</v>
      </c>
      <c r="J250" s="119" t="n">
        <f aca="false">ALGO_TENN!N263</f>
        <v>0.4</v>
      </c>
      <c r="K250" s="119" t="n">
        <f aca="false">ALGO_TENN!O263</f>
        <v>0.07</v>
      </c>
      <c r="L250" s="119" t="n">
        <f aca="false">TETCO_TRANSCO!E263</f>
        <v>0.315</v>
      </c>
      <c r="M250" s="119" t="n">
        <f aca="false">TETCO_TRANSCO!F263</f>
        <v>-0.005</v>
      </c>
      <c r="N250" s="119" t="n">
        <f aca="false">TETCO_TRANSCO!H263</f>
        <v>0.38</v>
      </c>
      <c r="O250" s="119" t="n">
        <f aca="false">TETCO_TRANSCO!I263</f>
        <v>-0.02</v>
      </c>
      <c r="P250" s="119" t="n">
        <f aca="false">TETCO_TRANSCO!K263</f>
        <v>0.38</v>
      </c>
      <c r="Q250" s="119" t="n">
        <f aca="false">TETCO_TRANSCO!L263</f>
        <v>0.015</v>
      </c>
      <c r="R250" s="119" t="n">
        <f aca="false">TETCO_TRANSCO!N263</f>
        <v>0.38</v>
      </c>
      <c r="S250" s="119" t="n">
        <f aca="false">TETCO_TRANSCO!O263</f>
        <v>-0.02</v>
      </c>
      <c r="T250" s="119" t="n">
        <f aca="false">IROQ!E263</f>
        <v>0</v>
      </c>
      <c r="U250" s="119" t="n">
        <f aca="false">IROQ!F263</f>
        <v>0</v>
      </c>
      <c r="V250" s="119" t="n">
        <f aca="false">IROQ!H263</f>
        <v>0</v>
      </c>
      <c r="W250" s="119" t="n">
        <f aca="false">IROQ!I263</f>
        <v>0</v>
      </c>
      <c r="X250" s="119" t="n">
        <f aca="false">IROQ!L263</f>
        <v>0</v>
      </c>
      <c r="Y250" s="119" t="n">
        <f aca="false">IROQ!M263</f>
        <v>0</v>
      </c>
      <c r="Z250" s="119" t="n">
        <f aca="false">IROQ!O263</f>
        <v>0</v>
      </c>
      <c r="AA250" s="119" t="n">
        <f aca="false">IROQ!P263</f>
        <v>0</v>
      </c>
      <c r="AB250" s="120" t="n">
        <f aca="false">M250</f>
        <v>-0.005</v>
      </c>
      <c r="AC250" s="120" t="n">
        <f aca="false">Q250</f>
        <v>0.015</v>
      </c>
      <c r="AD250" s="121" t="n">
        <f aca="false">S250</f>
        <v>-0.02</v>
      </c>
      <c r="AE250" s="121" t="n">
        <f aca="false">Q250</f>
        <v>0.015</v>
      </c>
    </row>
    <row r="251" customFormat="false" ht="12.75" hidden="false" customHeight="false" outlineLevel="0" collapsed="false">
      <c r="A251" s="0" t="n">
        <v>0.212437549125146</v>
      </c>
      <c r="B251" s="0" t="str">
        <f aca="false">(D251&amp;E251&amp;F251&amp;G251&amp;H251&amp;I251&amp;J251&amp;K251&amp;L251&amp;M251&amp;N251&amp;O251&amp;P251&amp;Q251&amp;R251&amp;S251&amp;T251&amp;U251&amp;V251&amp;W251&amp;X251&amp;Y251&amp;Z251&amp;AA251&amp;AB251&amp;AC251&amp;AD251&amp;AE251)</f>
        <v>0.39750.020.39750.050.39750.020.39750.050.29-0.0050.33-0.040.330.0150.33-0.0200000000-0.0050.015-0.020.015</v>
      </c>
      <c r="C251" s="118" t="n">
        <v>44440</v>
      </c>
      <c r="D251" s="0" t="n">
        <f aca="false">ALGO_TENN!E264</f>
        <v>0.3975</v>
      </c>
      <c r="E251" s="119" t="n">
        <f aca="false">ALGO_TENN!F264</f>
        <v>0.02</v>
      </c>
      <c r="F251" s="119" t="n">
        <f aca="false">ALGO_TENN!H264</f>
        <v>0.3975</v>
      </c>
      <c r="G251" s="119" t="n">
        <f aca="false">ALGO_TENN!I264</f>
        <v>0.05</v>
      </c>
      <c r="H251" s="119" t="n">
        <f aca="false">ALGO_TENN!K264</f>
        <v>0.3975</v>
      </c>
      <c r="I251" s="119" t="n">
        <f aca="false">ALGO_TENN!L264</f>
        <v>0.02</v>
      </c>
      <c r="J251" s="119" t="n">
        <f aca="false">ALGO_TENN!N264</f>
        <v>0.3975</v>
      </c>
      <c r="K251" s="119" t="n">
        <f aca="false">ALGO_TENN!O264</f>
        <v>0.05</v>
      </c>
      <c r="L251" s="119" t="n">
        <f aca="false">TETCO_TRANSCO!E264</f>
        <v>0.29</v>
      </c>
      <c r="M251" s="119" t="n">
        <f aca="false">TETCO_TRANSCO!F264</f>
        <v>-0.005</v>
      </c>
      <c r="N251" s="119" t="n">
        <f aca="false">TETCO_TRANSCO!H264</f>
        <v>0.33</v>
      </c>
      <c r="O251" s="119" t="n">
        <f aca="false">TETCO_TRANSCO!I264</f>
        <v>-0.04</v>
      </c>
      <c r="P251" s="119" t="n">
        <f aca="false">TETCO_TRANSCO!K264</f>
        <v>0.33</v>
      </c>
      <c r="Q251" s="119" t="n">
        <f aca="false">TETCO_TRANSCO!L264</f>
        <v>0.015</v>
      </c>
      <c r="R251" s="119" t="n">
        <f aca="false">TETCO_TRANSCO!N264</f>
        <v>0.33</v>
      </c>
      <c r="S251" s="119" t="n">
        <f aca="false">TETCO_TRANSCO!O264</f>
        <v>-0.02</v>
      </c>
      <c r="T251" s="119" t="n">
        <f aca="false">IROQ!E264</f>
        <v>0</v>
      </c>
      <c r="U251" s="119" t="n">
        <f aca="false">IROQ!F264</f>
        <v>0</v>
      </c>
      <c r="V251" s="119" t="n">
        <f aca="false">IROQ!H264</f>
        <v>0</v>
      </c>
      <c r="W251" s="119" t="n">
        <f aca="false">IROQ!I264</f>
        <v>0</v>
      </c>
      <c r="X251" s="119" t="n">
        <f aca="false">IROQ!L264</f>
        <v>0</v>
      </c>
      <c r="Y251" s="119" t="n">
        <f aca="false">IROQ!M264</f>
        <v>0</v>
      </c>
      <c r="Z251" s="119" t="n">
        <f aca="false">IROQ!O264</f>
        <v>0</v>
      </c>
      <c r="AA251" s="119" t="n">
        <f aca="false">IROQ!P264</f>
        <v>0</v>
      </c>
      <c r="AB251" s="120" t="n">
        <f aca="false">M251</f>
        <v>-0.005</v>
      </c>
      <c r="AC251" s="120" t="n">
        <f aca="false">Q251</f>
        <v>0.015</v>
      </c>
      <c r="AD251" s="121" t="n">
        <f aca="false">S251</f>
        <v>-0.02</v>
      </c>
      <c r="AE251" s="121" t="n">
        <f aca="false">Q251</f>
        <v>0.015</v>
      </c>
    </row>
    <row r="252" customFormat="false" ht="12.75" hidden="false" customHeight="false" outlineLevel="0" collapsed="false">
      <c r="A252" s="0" t="n">
        <v>0.211161746748359</v>
      </c>
      <c r="B252" s="0" t="str">
        <f aca="false">(D252&amp;E252&amp;F252&amp;G252&amp;H252&amp;I252&amp;J252&amp;K252&amp;L252&amp;M252&amp;N252&amp;O252&amp;P252&amp;Q252&amp;R252&amp;S252&amp;T252&amp;U252&amp;V252&amp;W252&amp;X252&amp;Y252&amp;Z252&amp;AA252&amp;AB252&amp;AC252&amp;AD252&amp;AE252)</f>
        <v>0.40.020.40.050.40.020.40.050.35-0.0050.37-0.0850.370.010.37-0.05500000000-0.0050.01-0.0550.01</v>
      </c>
      <c r="C252" s="118" t="n">
        <v>44470</v>
      </c>
      <c r="D252" s="0" t="n">
        <f aca="false">ALGO_TENN!E265</f>
        <v>0.4</v>
      </c>
      <c r="E252" s="119" t="n">
        <f aca="false">ALGO_TENN!F265</f>
        <v>0.02</v>
      </c>
      <c r="F252" s="119" t="n">
        <f aca="false">ALGO_TENN!H265</f>
        <v>0.4</v>
      </c>
      <c r="G252" s="119" t="n">
        <f aca="false">ALGO_TENN!I265</f>
        <v>0.05</v>
      </c>
      <c r="H252" s="119" t="n">
        <f aca="false">ALGO_TENN!K265</f>
        <v>0.4</v>
      </c>
      <c r="I252" s="119" t="n">
        <f aca="false">ALGO_TENN!L265</f>
        <v>0.02</v>
      </c>
      <c r="J252" s="119" t="n">
        <f aca="false">ALGO_TENN!N265</f>
        <v>0.4</v>
      </c>
      <c r="K252" s="119" t="n">
        <f aca="false">ALGO_TENN!O265</f>
        <v>0.05</v>
      </c>
      <c r="L252" s="119" t="n">
        <f aca="false">TETCO_TRANSCO!E265</f>
        <v>0.35</v>
      </c>
      <c r="M252" s="119" t="n">
        <f aca="false">TETCO_TRANSCO!F265</f>
        <v>-0.005</v>
      </c>
      <c r="N252" s="119" t="n">
        <f aca="false">TETCO_TRANSCO!H265</f>
        <v>0.37</v>
      </c>
      <c r="O252" s="119" t="n">
        <f aca="false">TETCO_TRANSCO!I265</f>
        <v>-0.085</v>
      </c>
      <c r="P252" s="119" t="n">
        <f aca="false">TETCO_TRANSCO!K265</f>
        <v>0.37</v>
      </c>
      <c r="Q252" s="119" t="n">
        <f aca="false">TETCO_TRANSCO!L265</f>
        <v>0.01</v>
      </c>
      <c r="R252" s="119" t="n">
        <f aca="false">TETCO_TRANSCO!N265</f>
        <v>0.37</v>
      </c>
      <c r="S252" s="119" t="n">
        <f aca="false">TETCO_TRANSCO!O265</f>
        <v>-0.055</v>
      </c>
      <c r="T252" s="119" t="n">
        <f aca="false">IROQ!E265</f>
        <v>0</v>
      </c>
      <c r="U252" s="119" t="n">
        <f aca="false">IROQ!F265</f>
        <v>0</v>
      </c>
      <c r="V252" s="119" t="n">
        <f aca="false">IROQ!H265</f>
        <v>0</v>
      </c>
      <c r="W252" s="119" t="n">
        <f aca="false">IROQ!I265</f>
        <v>0</v>
      </c>
      <c r="X252" s="119" t="n">
        <f aca="false">IROQ!L265</f>
        <v>0</v>
      </c>
      <c r="Y252" s="119" t="n">
        <f aca="false">IROQ!M265</f>
        <v>0</v>
      </c>
      <c r="Z252" s="119" t="n">
        <f aca="false">IROQ!O265</f>
        <v>0</v>
      </c>
      <c r="AA252" s="119" t="n">
        <f aca="false">IROQ!P265</f>
        <v>0</v>
      </c>
      <c r="AB252" s="120" t="n">
        <f aca="false">M252</f>
        <v>-0.005</v>
      </c>
      <c r="AC252" s="120" t="n">
        <f aca="false">Q252</f>
        <v>0.01</v>
      </c>
      <c r="AD252" s="121" t="n">
        <f aca="false">S252</f>
        <v>-0.055</v>
      </c>
      <c r="AE252" s="121" t="n">
        <f aca="false">Q252</f>
        <v>0.01</v>
      </c>
    </row>
    <row r="253" customFormat="false" ht="12.75" hidden="false" customHeight="false" outlineLevel="0" collapsed="false">
      <c r="A253" s="0" t="n">
        <v>0.209851405883474</v>
      </c>
      <c r="B253" s="0" t="str">
        <f aca="false">(D253&amp;E253&amp;F253&amp;G253&amp;H253&amp;I253&amp;J253&amp;K253&amp;L253&amp;M253&amp;N253&amp;O253&amp;P253&amp;Q253&amp;R253&amp;S253&amp;T253&amp;U253&amp;V253&amp;W253&amp;X253&amp;Y253&amp;Z253&amp;AA253&amp;AB253&amp;AC253&amp;AD253&amp;AE253)</f>
        <v>0.5550.050.5550.140.5550.050.5550.140.4450.050.495-0.170.4950.060.495-0.05000000000.050.06-0.050.06</v>
      </c>
      <c r="C253" s="118" t="n">
        <v>44501</v>
      </c>
      <c r="D253" s="0" t="n">
        <f aca="false">ALGO_TENN!E266</f>
        <v>0.555</v>
      </c>
      <c r="E253" s="119" t="n">
        <f aca="false">ALGO_TENN!F266</f>
        <v>0.05</v>
      </c>
      <c r="F253" s="119" t="n">
        <f aca="false">ALGO_TENN!H266</f>
        <v>0.555</v>
      </c>
      <c r="G253" s="119" t="n">
        <f aca="false">ALGO_TENN!I266</f>
        <v>0.14</v>
      </c>
      <c r="H253" s="119" t="n">
        <f aca="false">ALGO_TENN!K266</f>
        <v>0.555</v>
      </c>
      <c r="I253" s="119" t="n">
        <f aca="false">ALGO_TENN!L266</f>
        <v>0.05</v>
      </c>
      <c r="J253" s="119" t="n">
        <f aca="false">ALGO_TENN!N266</f>
        <v>0.555</v>
      </c>
      <c r="K253" s="119" t="n">
        <f aca="false">ALGO_TENN!O266</f>
        <v>0.14</v>
      </c>
      <c r="L253" s="119" t="n">
        <f aca="false">TETCO_TRANSCO!E266</f>
        <v>0.445</v>
      </c>
      <c r="M253" s="119" t="n">
        <f aca="false">TETCO_TRANSCO!F266</f>
        <v>0.05</v>
      </c>
      <c r="N253" s="119" t="n">
        <f aca="false">TETCO_TRANSCO!H266</f>
        <v>0.495</v>
      </c>
      <c r="O253" s="119" t="n">
        <f aca="false">TETCO_TRANSCO!I266</f>
        <v>-0.17</v>
      </c>
      <c r="P253" s="119" t="n">
        <f aca="false">TETCO_TRANSCO!K266</f>
        <v>0.495</v>
      </c>
      <c r="Q253" s="119" t="n">
        <f aca="false">TETCO_TRANSCO!L266</f>
        <v>0.06</v>
      </c>
      <c r="R253" s="119" t="n">
        <f aca="false">TETCO_TRANSCO!N266</f>
        <v>0.495</v>
      </c>
      <c r="S253" s="119" t="n">
        <f aca="false">TETCO_TRANSCO!O266</f>
        <v>-0.05</v>
      </c>
      <c r="T253" s="119" t="n">
        <f aca="false">IROQ!E266</f>
        <v>0</v>
      </c>
      <c r="U253" s="119" t="n">
        <f aca="false">IROQ!F266</f>
        <v>0</v>
      </c>
      <c r="V253" s="119" t="n">
        <f aca="false">IROQ!H266</f>
        <v>0</v>
      </c>
      <c r="W253" s="119" t="n">
        <f aca="false">IROQ!I266</f>
        <v>0</v>
      </c>
      <c r="X253" s="119" t="n">
        <f aca="false">IROQ!L266</f>
        <v>0</v>
      </c>
      <c r="Y253" s="119" t="n">
        <f aca="false">IROQ!M266</f>
        <v>0</v>
      </c>
      <c r="Z253" s="119" t="n">
        <f aca="false">IROQ!O266</f>
        <v>0</v>
      </c>
      <c r="AA253" s="119" t="n">
        <f aca="false">IROQ!P266</f>
        <v>0</v>
      </c>
      <c r="AB253" s="120" t="n">
        <f aca="false">M253</f>
        <v>0.05</v>
      </c>
      <c r="AC253" s="120" t="n">
        <f aca="false">Q253</f>
        <v>0.06</v>
      </c>
      <c r="AD253" s="121" t="n">
        <f aca="false">S253</f>
        <v>-0.05</v>
      </c>
      <c r="AE253" s="121" t="n">
        <f aca="false">Q253</f>
        <v>0.06</v>
      </c>
    </row>
    <row r="254" customFormat="false" ht="12.75" hidden="false" customHeight="false" outlineLevel="0" collapsed="false">
      <c r="A254" s="0" t="n">
        <v>0.208591018420716</v>
      </c>
      <c r="B254" s="0" t="str">
        <f aca="false">(D254&amp;E254&amp;F254&amp;G254&amp;H254&amp;I254&amp;J254&amp;K254&amp;L254&amp;M254&amp;N254&amp;O254&amp;P254&amp;Q254&amp;R254&amp;S254&amp;T254&amp;U254&amp;V254&amp;W254&amp;X254&amp;Y254&amp;Z254&amp;AA254&amp;AB254&amp;AC254&amp;AD254&amp;AE254)</f>
        <v>0.910.050.910.290.910.050.910.290.730.050.98-0.130.980.160.98-0.05000000000.050.16-0.050.16</v>
      </c>
      <c r="C254" s="118" t="n">
        <v>44531</v>
      </c>
      <c r="D254" s="0" t="n">
        <f aca="false">ALGO_TENN!E267</f>
        <v>0.91</v>
      </c>
      <c r="E254" s="119" t="n">
        <f aca="false">ALGO_TENN!F267</f>
        <v>0.05</v>
      </c>
      <c r="F254" s="119" t="n">
        <f aca="false">ALGO_TENN!H267</f>
        <v>0.91</v>
      </c>
      <c r="G254" s="119" t="n">
        <f aca="false">ALGO_TENN!I267</f>
        <v>0.29</v>
      </c>
      <c r="H254" s="119" t="n">
        <f aca="false">ALGO_TENN!K267</f>
        <v>0.91</v>
      </c>
      <c r="I254" s="119" t="n">
        <f aca="false">ALGO_TENN!L267</f>
        <v>0.05</v>
      </c>
      <c r="J254" s="119" t="n">
        <f aca="false">ALGO_TENN!N267</f>
        <v>0.91</v>
      </c>
      <c r="K254" s="119" t="n">
        <f aca="false">ALGO_TENN!O267</f>
        <v>0.29</v>
      </c>
      <c r="L254" s="119" t="n">
        <f aca="false">TETCO_TRANSCO!E267</f>
        <v>0.73</v>
      </c>
      <c r="M254" s="119" t="n">
        <f aca="false">TETCO_TRANSCO!F267</f>
        <v>0.05</v>
      </c>
      <c r="N254" s="119" t="n">
        <f aca="false">TETCO_TRANSCO!H267</f>
        <v>0.98</v>
      </c>
      <c r="O254" s="119" t="n">
        <f aca="false">TETCO_TRANSCO!I267</f>
        <v>-0.13</v>
      </c>
      <c r="P254" s="119" t="n">
        <f aca="false">TETCO_TRANSCO!K267</f>
        <v>0.98</v>
      </c>
      <c r="Q254" s="119" t="n">
        <f aca="false">TETCO_TRANSCO!L267</f>
        <v>0.16</v>
      </c>
      <c r="R254" s="119" t="n">
        <f aca="false">TETCO_TRANSCO!N267</f>
        <v>0.98</v>
      </c>
      <c r="S254" s="119" t="n">
        <f aca="false">TETCO_TRANSCO!O267</f>
        <v>-0.05</v>
      </c>
      <c r="T254" s="119" t="n">
        <f aca="false">IROQ!E267</f>
        <v>0</v>
      </c>
      <c r="U254" s="119" t="n">
        <f aca="false">IROQ!F267</f>
        <v>0</v>
      </c>
      <c r="V254" s="119" t="n">
        <f aca="false">IROQ!H267</f>
        <v>0</v>
      </c>
      <c r="W254" s="119" t="n">
        <f aca="false">IROQ!I267</f>
        <v>0</v>
      </c>
      <c r="X254" s="119" t="n">
        <f aca="false">IROQ!L267</f>
        <v>0</v>
      </c>
      <c r="Y254" s="119" t="n">
        <f aca="false">IROQ!M267</f>
        <v>0</v>
      </c>
      <c r="Z254" s="119" t="n">
        <f aca="false">IROQ!O267</f>
        <v>0</v>
      </c>
      <c r="AA254" s="119" t="n">
        <f aca="false">IROQ!P267</f>
        <v>0</v>
      </c>
      <c r="AB254" s="120" t="n">
        <f aca="false">M254</f>
        <v>0.05</v>
      </c>
      <c r="AC254" s="120" t="n">
        <f aca="false">Q254</f>
        <v>0.16</v>
      </c>
      <c r="AD254" s="121" t="n">
        <f aca="false">S254</f>
        <v>-0.05</v>
      </c>
      <c r="AE254" s="121" t="n">
        <f aca="false">Q254</f>
        <v>0.16</v>
      </c>
    </row>
    <row r="255" customFormat="false" ht="12.75" hidden="false" customHeight="false" outlineLevel="0" collapsed="false">
      <c r="A255" s="0" t="n">
        <v>0.2072965105213</v>
      </c>
      <c r="B255" s="0" t="str">
        <f aca="false">(D255&amp;E255&amp;F255&amp;G255&amp;H255&amp;I255&amp;J255&amp;K255&amp;L255&amp;M255&amp;N255&amp;O255&amp;P255&amp;Q255&amp;R255&amp;S255&amp;T255&amp;U255&amp;V255&amp;W255&amp;X255&amp;Y255&amp;Z255&amp;AA255&amp;AB255&amp;AC255&amp;AD255&amp;AE255)</f>
        <v>1.2150.051.2150.321.2150.051.2150.321.020.051.6-0.251.60.341.6-0.2000000000.050.34-0.20.34</v>
      </c>
      <c r="C255" s="118" t="n">
        <v>44562</v>
      </c>
      <c r="D255" s="0" t="n">
        <f aca="false">ALGO_TENN!E268</f>
        <v>1.215</v>
      </c>
      <c r="E255" s="119" t="n">
        <f aca="false">ALGO_TENN!F268</f>
        <v>0.05</v>
      </c>
      <c r="F255" s="119" t="n">
        <f aca="false">ALGO_TENN!H268</f>
        <v>1.215</v>
      </c>
      <c r="G255" s="119" t="n">
        <f aca="false">ALGO_TENN!I268</f>
        <v>0.32</v>
      </c>
      <c r="H255" s="119" t="n">
        <f aca="false">ALGO_TENN!K268</f>
        <v>1.215</v>
      </c>
      <c r="I255" s="119" t="n">
        <f aca="false">ALGO_TENN!L268</f>
        <v>0.05</v>
      </c>
      <c r="J255" s="119" t="n">
        <f aca="false">ALGO_TENN!N268</f>
        <v>1.215</v>
      </c>
      <c r="K255" s="119" t="n">
        <f aca="false">ALGO_TENN!O268</f>
        <v>0.32</v>
      </c>
      <c r="L255" s="119" t="n">
        <f aca="false">TETCO_TRANSCO!E268</f>
        <v>1.02</v>
      </c>
      <c r="M255" s="119" t="n">
        <f aca="false">TETCO_TRANSCO!F268</f>
        <v>0.05</v>
      </c>
      <c r="N255" s="119" t="n">
        <f aca="false">TETCO_TRANSCO!H268</f>
        <v>1.6</v>
      </c>
      <c r="O255" s="119" t="n">
        <f aca="false">TETCO_TRANSCO!I268</f>
        <v>-0.25</v>
      </c>
      <c r="P255" s="119" t="n">
        <f aca="false">TETCO_TRANSCO!K268</f>
        <v>1.6</v>
      </c>
      <c r="Q255" s="119" t="n">
        <f aca="false">TETCO_TRANSCO!L268</f>
        <v>0.34</v>
      </c>
      <c r="R255" s="119" t="n">
        <f aca="false">TETCO_TRANSCO!N268</f>
        <v>1.6</v>
      </c>
      <c r="S255" s="119" t="n">
        <f aca="false">TETCO_TRANSCO!O268</f>
        <v>-0.2</v>
      </c>
      <c r="T255" s="119" t="n">
        <f aca="false">IROQ!E268</f>
        <v>0</v>
      </c>
      <c r="U255" s="119" t="n">
        <f aca="false">IROQ!F268</f>
        <v>0</v>
      </c>
      <c r="V255" s="119" t="n">
        <f aca="false">IROQ!H268</f>
        <v>0</v>
      </c>
      <c r="W255" s="119" t="n">
        <f aca="false">IROQ!I268</f>
        <v>0</v>
      </c>
      <c r="X255" s="119" t="n">
        <f aca="false">IROQ!L268</f>
        <v>0</v>
      </c>
      <c r="Y255" s="119" t="n">
        <f aca="false">IROQ!M268</f>
        <v>0</v>
      </c>
      <c r="Z255" s="119" t="n">
        <f aca="false">IROQ!O268</f>
        <v>0</v>
      </c>
      <c r="AA255" s="119" t="n">
        <f aca="false">IROQ!P268</f>
        <v>0</v>
      </c>
      <c r="AB255" s="120" t="n">
        <f aca="false">M255</f>
        <v>0.05</v>
      </c>
      <c r="AC255" s="120" t="n">
        <f aca="false">Q255</f>
        <v>0.34</v>
      </c>
      <c r="AD255" s="121" t="n">
        <f aca="false">S255</f>
        <v>-0.2</v>
      </c>
      <c r="AE255" s="121" t="n">
        <f aca="false">Q255</f>
        <v>0.34</v>
      </c>
    </row>
    <row r="256" customFormat="false" ht="12.75" hidden="false" customHeight="false" outlineLevel="0" collapsed="false">
      <c r="A256" s="0" t="n">
        <v>0.206009975984077</v>
      </c>
      <c r="B256" s="0" t="str">
        <f aca="false">(D256&amp;E256&amp;F256&amp;G256&amp;H256&amp;I256&amp;J256&amp;K256&amp;L256&amp;M256&amp;N256&amp;O256&amp;P256&amp;Q256&amp;R256&amp;S256&amp;T256&amp;U256&amp;V256&amp;W256&amp;X256&amp;Y256&amp;Z256&amp;AA256&amp;AB256&amp;AC256&amp;AD256&amp;AE256)</f>
        <v>1.2150.051.2150.321.2150.051.2150.321.010.051.6-0.281.60.341.6-0.2000000000.050.34-0.20.34</v>
      </c>
      <c r="C256" s="118" t="n">
        <v>44593</v>
      </c>
      <c r="D256" s="0" t="n">
        <f aca="false">ALGO_TENN!E269</f>
        <v>1.215</v>
      </c>
      <c r="E256" s="119" t="n">
        <f aca="false">ALGO_TENN!F269</f>
        <v>0.05</v>
      </c>
      <c r="F256" s="119" t="n">
        <f aca="false">ALGO_TENN!H269</f>
        <v>1.215</v>
      </c>
      <c r="G256" s="119" t="n">
        <f aca="false">ALGO_TENN!I269</f>
        <v>0.32</v>
      </c>
      <c r="H256" s="119" t="n">
        <f aca="false">ALGO_TENN!K269</f>
        <v>1.215</v>
      </c>
      <c r="I256" s="119" t="n">
        <f aca="false">ALGO_TENN!L269</f>
        <v>0.05</v>
      </c>
      <c r="J256" s="119" t="n">
        <f aca="false">ALGO_TENN!N269</f>
        <v>1.215</v>
      </c>
      <c r="K256" s="119" t="n">
        <f aca="false">ALGO_TENN!O269</f>
        <v>0.32</v>
      </c>
      <c r="L256" s="119" t="n">
        <f aca="false">TETCO_TRANSCO!E269</f>
        <v>1.01</v>
      </c>
      <c r="M256" s="119" t="n">
        <f aca="false">TETCO_TRANSCO!F269</f>
        <v>0.05</v>
      </c>
      <c r="N256" s="119" t="n">
        <f aca="false">TETCO_TRANSCO!H269</f>
        <v>1.6</v>
      </c>
      <c r="O256" s="119" t="n">
        <f aca="false">TETCO_TRANSCO!I269</f>
        <v>-0.28</v>
      </c>
      <c r="P256" s="119" t="n">
        <f aca="false">TETCO_TRANSCO!K269</f>
        <v>1.6</v>
      </c>
      <c r="Q256" s="119" t="n">
        <f aca="false">TETCO_TRANSCO!L269</f>
        <v>0.34</v>
      </c>
      <c r="R256" s="119" t="n">
        <f aca="false">TETCO_TRANSCO!N269</f>
        <v>1.6</v>
      </c>
      <c r="S256" s="119" t="n">
        <f aca="false">TETCO_TRANSCO!O269</f>
        <v>-0.2</v>
      </c>
      <c r="T256" s="119" t="n">
        <f aca="false">IROQ!E269</f>
        <v>0</v>
      </c>
      <c r="U256" s="119" t="n">
        <f aca="false">IROQ!F269</f>
        <v>0</v>
      </c>
      <c r="V256" s="119" t="n">
        <f aca="false">IROQ!H269</f>
        <v>0</v>
      </c>
      <c r="W256" s="119" t="n">
        <f aca="false">IROQ!I269</f>
        <v>0</v>
      </c>
      <c r="X256" s="119" t="n">
        <f aca="false">IROQ!L269</f>
        <v>0</v>
      </c>
      <c r="Y256" s="119" t="n">
        <f aca="false">IROQ!M269</f>
        <v>0</v>
      </c>
      <c r="Z256" s="119" t="n">
        <f aca="false">IROQ!O269</f>
        <v>0</v>
      </c>
      <c r="AA256" s="119" t="n">
        <f aca="false">IROQ!P269</f>
        <v>0</v>
      </c>
      <c r="AB256" s="120" t="n">
        <f aca="false">M256</f>
        <v>0.05</v>
      </c>
      <c r="AC256" s="120" t="n">
        <f aca="false">Q256</f>
        <v>0.34</v>
      </c>
      <c r="AD256" s="121" t="n">
        <f aca="false">S256</f>
        <v>-0.2</v>
      </c>
      <c r="AE256" s="121" t="n">
        <f aca="false">Q256</f>
        <v>0.34</v>
      </c>
    </row>
    <row r="257" customFormat="false" ht="12.75" hidden="false" customHeight="false" outlineLevel="0" collapsed="false">
      <c r="A257" s="0" t="n">
        <v>0.204854757521614</v>
      </c>
      <c r="B257" s="0" t="str">
        <f aca="false">(D257&amp;E257&amp;F257&amp;G257&amp;H257&amp;I257&amp;J257&amp;K257&amp;L257&amp;M257&amp;N257&amp;O257&amp;P257&amp;Q257&amp;R257&amp;S257&amp;T257&amp;U257&amp;V257&amp;W257&amp;X257&amp;Y257&amp;Z257&amp;AA257&amp;AB257&amp;AC257&amp;AD257&amp;AE257)</f>
        <v>0.6550.050.6550.150.6550.050.6550.150.5450.050.565-0.170.5650.10.565-0.05000000000.050.1-0.050.1</v>
      </c>
      <c r="C257" s="118" t="n">
        <v>44621</v>
      </c>
      <c r="D257" s="0" t="n">
        <f aca="false">ALGO_TENN!E270</f>
        <v>0.655</v>
      </c>
      <c r="E257" s="119" t="n">
        <f aca="false">ALGO_TENN!F270</f>
        <v>0.05</v>
      </c>
      <c r="F257" s="119" t="n">
        <f aca="false">ALGO_TENN!H270</f>
        <v>0.655</v>
      </c>
      <c r="G257" s="119" t="n">
        <f aca="false">ALGO_TENN!I270</f>
        <v>0.15</v>
      </c>
      <c r="H257" s="119" t="n">
        <f aca="false">ALGO_TENN!K270</f>
        <v>0.655</v>
      </c>
      <c r="I257" s="119" t="n">
        <f aca="false">ALGO_TENN!L270</f>
        <v>0.05</v>
      </c>
      <c r="J257" s="119" t="n">
        <f aca="false">ALGO_TENN!N270</f>
        <v>0.655</v>
      </c>
      <c r="K257" s="119" t="n">
        <f aca="false">ALGO_TENN!O270</f>
        <v>0.15</v>
      </c>
      <c r="L257" s="119" t="n">
        <f aca="false">TETCO_TRANSCO!E270</f>
        <v>0.545</v>
      </c>
      <c r="M257" s="119" t="n">
        <f aca="false">TETCO_TRANSCO!F270</f>
        <v>0.05</v>
      </c>
      <c r="N257" s="119" t="n">
        <f aca="false">TETCO_TRANSCO!H270</f>
        <v>0.565</v>
      </c>
      <c r="O257" s="119" t="n">
        <f aca="false">TETCO_TRANSCO!I270</f>
        <v>-0.17</v>
      </c>
      <c r="P257" s="119" t="n">
        <f aca="false">TETCO_TRANSCO!K270</f>
        <v>0.565</v>
      </c>
      <c r="Q257" s="119" t="n">
        <f aca="false">TETCO_TRANSCO!L270</f>
        <v>0.1</v>
      </c>
      <c r="R257" s="119" t="n">
        <f aca="false">TETCO_TRANSCO!N270</f>
        <v>0.565</v>
      </c>
      <c r="S257" s="119" t="n">
        <f aca="false">TETCO_TRANSCO!O270</f>
        <v>-0.05</v>
      </c>
      <c r="T257" s="119" t="n">
        <f aca="false">IROQ!E270</f>
        <v>0</v>
      </c>
      <c r="U257" s="119" t="n">
        <f aca="false">IROQ!F270</f>
        <v>0</v>
      </c>
      <c r="V257" s="119" t="n">
        <f aca="false">IROQ!H270</f>
        <v>0</v>
      </c>
      <c r="W257" s="119" t="n">
        <f aca="false">IROQ!I270</f>
        <v>0</v>
      </c>
      <c r="X257" s="119" t="n">
        <f aca="false">IROQ!L270</f>
        <v>0</v>
      </c>
      <c r="Y257" s="119" t="n">
        <f aca="false">IROQ!M270</f>
        <v>0</v>
      </c>
      <c r="Z257" s="119" t="n">
        <f aca="false">IROQ!O270</f>
        <v>0</v>
      </c>
      <c r="AA257" s="119" t="n">
        <f aca="false">IROQ!P270</f>
        <v>0</v>
      </c>
      <c r="AB257" s="120" t="n">
        <f aca="false">M257</f>
        <v>0.05</v>
      </c>
      <c r="AC257" s="120" t="n">
        <f aca="false">Q257</f>
        <v>0.1</v>
      </c>
      <c r="AD257" s="121" t="n">
        <f aca="false">S257</f>
        <v>-0.05</v>
      </c>
      <c r="AE257" s="121" t="n">
        <f aca="false">Q257</f>
        <v>0.1</v>
      </c>
    </row>
    <row r="258" customFormat="false" ht="12.75" hidden="false" customHeight="false" outlineLevel="0" collapsed="false">
      <c r="A258" s="0" t="n">
        <v>0.203583263699883</v>
      </c>
      <c r="B258" s="0" t="str">
        <f aca="false">(D258&amp;E258&amp;F258&amp;G258&amp;H258&amp;I258&amp;J258&amp;K258&amp;L258&amp;M258&amp;N258&amp;O258&amp;P258&amp;Q258&amp;R258&amp;S258&amp;T258&amp;U258&amp;V258&amp;W258&amp;X258&amp;Y258&amp;Z258&amp;AA258&amp;AB258&amp;AC258&amp;AD258&amp;AE258)</f>
        <v>0.4350.020.4350.050.4350.020.4350.050.3100.35-0.0850.350.020.35-0.0450000000000.02-0.0450.02</v>
      </c>
      <c r="C258" s="118" t="n">
        <v>44652</v>
      </c>
      <c r="D258" s="0" t="n">
        <f aca="false">ALGO_TENN!E271</f>
        <v>0.435</v>
      </c>
      <c r="E258" s="119" t="n">
        <f aca="false">ALGO_TENN!F271</f>
        <v>0.02</v>
      </c>
      <c r="F258" s="119" t="n">
        <f aca="false">ALGO_TENN!H271</f>
        <v>0.435</v>
      </c>
      <c r="G258" s="119" t="n">
        <f aca="false">ALGO_TENN!I271</f>
        <v>0.05</v>
      </c>
      <c r="H258" s="119" t="n">
        <f aca="false">ALGO_TENN!K271</f>
        <v>0.435</v>
      </c>
      <c r="I258" s="119" t="n">
        <f aca="false">ALGO_TENN!L271</f>
        <v>0.02</v>
      </c>
      <c r="J258" s="119" t="n">
        <f aca="false">ALGO_TENN!N271</f>
        <v>0.435</v>
      </c>
      <c r="K258" s="119" t="n">
        <f aca="false">ALGO_TENN!O271</f>
        <v>0.05</v>
      </c>
      <c r="L258" s="119" t="n">
        <f aca="false">TETCO_TRANSCO!E271</f>
        <v>0.31</v>
      </c>
      <c r="M258" s="119" t="n">
        <f aca="false">TETCO_TRANSCO!F271</f>
        <v>0</v>
      </c>
      <c r="N258" s="119" t="n">
        <f aca="false">TETCO_TRANSCO!H271</f>
        <v>0.35</v>
      </c>
      <c r="O258" s="119" t="n">
        <f aca="false">TETCO_TRANSCO!I271</f>
        <v>-0.085</v>
      </c>
      <c r="P258" s="119" t="n">
        <f aca="false">TETCO_TRANSCO!K271</f>
        <v>0.35</v>
      </c>
      <c r="Q258" s="119" t="n">
        <f aca="false">TETCO_TRANSCO!L271</f>
        <v>0.02</v>
      </c>
      <c r="R258" s="119" t="n">
        <f aca="false">TETCO_TRANSCO!N271</f>
        <v>0.35</v>
      </c>
      <c r="S258" s="119" t="n">
        <f aca="false">TETCO_TRANSCO!O271</f>
        <v>-0.045</v>
      </c>
      <c r="T258" s="119" t="n">
        <f aca="false">IROQ!E271</f>
        <v>0</v>
      </c>
      <c r="U258" s="119" t="n">
        <f aca="false">IROQ!F271</f>
        <v>0</v>
      </c>
      <c r="V258" s="119" t="n">
        <f aca="false">IROQ!H271</f>
        <v>0</v>
      </c>
      <c r="W258" s="119" t="n">
        <f aca="false">IROQ!I271</f>
        <v>0</v>
      </c>
      <c r="X258" s="119" t="n">
        <f aca="false">IROQ!L271</f>
        <v>0</v>
      </c>
      <c r="Y258" s="119" t="n">
        <f aca="false">IROQ!M271</f>
        <v>0</v>
      </c>
      <c r="Z258" s="119" t="n">
        <f aca="false">IROQ!O271</f>
        <v>0</v>
      </c>
      <c r="AA258" s="119" t="n">
        <f aca="false">IROQ!P271</f>
        <v>0</v>
      </c>
      <c r="AB258" s="120" t="n">
        <f aca="false">M258</f>
        <v>0</v>
      </c>
      <c r="AC258" s="120" t="n">
        <f aca="false">Q258</f>
        <v>0.02</v>
      </c>
      <c r="AD258" s="121" t="n">
        <f aca="false">S258</f>
        <v>-0.045</v>
      </c>
      <c r="AE258" s="121" t="n">
        <f aca="false">Q258</f>
        <v>0.02</v>
      </c>
    </row>
    <row r="259" customFormat="false" ht="12.75" hidden="false" customHeight="false" outlineLevel="0" collapsed="false">
      <c r="A259" s="0" t="n">
        <v>0.202360244064975</v>
      </c>
      <c r="B259" s="0" t="str">
        <f aca="false">(D259&amp;E259&amp;F259&amp;G259&amp;H259&amp;I259&amp;J259&amp;K259&amp;L259&amp;M259&amp;N259&amp;O259&amp;P259&amp;Q259&amp;R259&amp;S259&amp;T259&amp;U259&amp;V259&amp;W259&amp;X259&amp;Y259&amp;Z259&amp;AA259&amp;AB259&amp;AC259&amp;AD259&amp;AE259)</f>
        <v>0.3850.020.3850.050.3850.020.3850.050.2900.3-0.0650.30.020.3-0.0350000000000.02-0.0350.02</v>
      </c>
      <c r="C259" s="118" t="n">
        <v>44682</v>
      </c>
      <c r="D259" s="0" t="n">
        <f aca="false">ALGO_TENN!E272</f>
        <v>0.385</v>
      </c>
      <c r="E259" s="119" t="n">
        <f aca="false">ALGO_TENN!F272</f>
        <v>0.02</v>
      </c>
      <c r="F259" s="119" t="n">
        <f aca="false">ALGO_TENN!H272</f>
        <v>0.385</v>
      </c>
      <c r="G259" s="119" t="n">
        <f aca="false">ALGO_TENN!I272</f>
        <v>0.05</v>
      </c>
      <c r="H259" s="119" t="n">
        <f aca="false">ALGO_TENN!K272</f>
        <v>0.385</v>
      </c>
      <c r="I259" s="119" t="n">
        <f aca="false">ALGO_TENN!L272</f>
        <v>0.02</v>
      </c>
      <c r="J259" s="119" t="n">
        <f aca="false">ALGO_TENN!N272</f>
        <v>0.385</v>
      </c>
      <c r="K259" s="119" t="n">
        <f aca="false">ALGO_TENN!O272</f>
        <v>0.05</v>
      </c>
      <c r="L259" s="119" t="n">
        <f aca="false">TETCO_TRANSCO!E272</f>
        <v>0.29</v>
      </c>
      <c r="M259" s="119" t="n">
        <f aca="false">TETCO_TRANSCO!F272</f>
        <v>0</v>
      </c>
      <c r="N259" s="119" t="n">
        <f aca="false">TETCO_TRANSCO!H272</f>
        <v>0.3</v>
      </c>
      <c r="O259" s="119" t="n">
        <f aca="false">TETCO_TRANSCO!I272</f>
        <v>-0.065</v>
      </c>
      <c r="P259" s="119" t="n">
        <f aca="false">TETCO_TRANSCO!K272</f>
        <v>0.3</v>
      </c>
      <c r="Q259" s="119" t="n">
        <f aca="false">TETCO_TRANSCO!L272</f>
        <v>0.02</v>
      </c>
      <c r="R259" s="119" t="n">
        <f aca="false">TETCO_TRANSCO!N272</f>
        <v>0.3</v>
      </c>
      <c r="S259" s="119" t="n">
        <f aca="false">TETCO_TRANSCO!O272</f>
        <v>-0.035</v>
      </c>
      <c r="T259" s="119" t="n">
        <f aca="false">IROQ!E272</f>
        <v>0</v>
      </c>
      <c r="U259" s="119" t="n">
        <f aca="false">IROQ!F272</f>
        <v>0</v>
      </c>
      <c r="V259" s="119" t="n">
        <f aca="false">IROQ!H272</f>
        <v>0</v>
      </c>
      <c r="W259" s="119" t="n">
        <f aca="false">IROQ!I272</f>
        <v>0</v>
      </c>
      <c r="X259" s="119" t="n">
        <f aca="false">IROQ!L272</f>
        <v>0</v>
      </c>
      <c r="Y259" s="119" t="n">
        <f aca="false">IROQ!M272</f>
        <v>0</v>
      </c>
      <c r="Z259" s="119" t="n">
        <f aca="false">IROQ!O272</f>
        <v>0</v>
      </c>
      <c r="AA259" s="119" t="n">
        <f aca="false">IROQ!P272</f>
        <v>0</v>
      </c>
      <c r="AB259" s="120" t="n">
        <f aca="false">M259</f>
        <v>0</v>
      </c>
      <c r="AC259" s="120" t="n">
        <f aca="false">Q259</f>
        <v>0.02</v>
      </c>
      <c r="AD259" s="121" t="n">
        <f aca="false">S259</f>
        <v>-0.035</v>
      </c>
      <c r="AE259" s="121" t="n">
        <f aca="false">Q259</f>
        <v>0.02</v>
      </c>
    </row>
    <row r="260" customFormat="false" ht="12.75" hidden="false" customHeight="false" outlineLevel="0" collapsed="false">
      <c r="A260" s="0" t="n">
        <v>0.201104117368115</v>
      </c>
      <c r="B260" s="0" t="str">
        <f aca="false">(D260&amp;E260&amp;F260&amp;G260&amp;H260&amp;I260&amp;J260&amp;K260&amp;L260&amp;M260&amp;N260&amp;O260&amp;P260&amp;Q260&amp;R260&amp;S260&amp;T260&amp;U260&amp;V260&amp;W260&amp;X260&amp;Y260&amp;Z260&amp;AA260&amp;AB260&amp;AC260&amp;AD260&amp;AE260)</f>
        <v>0.3850.020.3850.060.3850.020.3850.060.3-0.00250.34-0.0550.340.020.34-0.03500000000-0.00250.02-0.0350.02</v>
      </c>
      <c r="C260" s="118" t="n">
        <v>44713</v>
      </c>
      <c r="D260" s="0" t="n">
        <f aca="false">ALGO_TENN!E273</f>
        <v>0.385</v>
      </c>
      <c r="E260" s="119" t="n">
        <f aca="false">ALGO_TENN!F273</f>
        <v>0.02</v>
      </c>
      <c r="F260" s="119" t="n">
        <f aca="false">ALGO_TENN!H273</f>
        <v>0.385</v>
      </c>
      <c r="G260" s="119" t="n">
        <f aca="false">ALGO_TENN!I273</f>
        <v>0.06</v>
      </c>
      <c r="H260" s="119" t="n">
        <f aca="false">ALGO_TENN!K273</f>
        <v>0.385</v>
      </c>
      <c r="I260" s="119" t="n">
        <f aca="false">ALGO_TENN!L273</f>
        <v>0.02</v>
      </c>
      <c r="J260" s="119" t="n">
        <f aca="false">ALGO_TENN!N273</f>
        <v>0.385</v>
      </c>
      <c r="K260" s="119" t="n">
        <f aca="false">ALGO_TENN!O273</f>
        <v>0.06</v>
      </c>
      <c r="L260" s="119" t="n">
        <f aca="false">TETCO_TRANSCO!E273</f>
        <v>0.3</v>
      </c>
      <c r="M260" s="119" t="n">
        <f aca="false">TETCO_TRANSCO!F273</f>
        <v>-0.0025</v>
      </c>
      <c r="N260" s="119" t="n">
        <f aca="false">TETCO_TRANSCO!H273</f>
        <v>0.34</v>
      </c>
      <c r="O260" s="119" t="n">
        <f aca="false">TETCO_TRANSCO!I273</f>
        <v>-0.055</v>
      </c>
      <c r="P260" s="119" t="n">
        <f aca="false">TETCO_TRANSCO!K273</f>
        <v>0.34</v>
      </c>
      <c r="Q260" s="119" t="n">
        <f aca="false">TETCO_TRANSCO!L273</f>
        <v>0.02</v>
      </c>
      <c r="R260" s="119" t="n">
        <f aca="false">TETCO_TRANSCO!N273</f>
        <v>0.34</v>
      </c>
      <c r="S260" s="119" t="n">
        <f aca="false">TETCO_TRANSCO!O273</f>
        <v>-0.035</v>
      </c>
      <c r="T260" s="119" t="n">
        <f aca="false">IROQ!E273</f>
        <v>0</v>
      </c>
      <c r="U260" s="119" t="n">
        <f aca="false">IROQ!F273</f>
        <v>0</v>
      </c>
      <c r="V260" s="119" t="n">
        <f aca="false">IROQ!H273</f>
        <v>0</v>
      </c>
      <c r="W260" s="119" t="n">
        <f aca="false">IROQ!I273</f>
        <v>0</v>
      </c>
      <c r="X260" s="119" t="n">
        <f aca="false">IROQ!L273</f>
        <v>0</v>
      </c>
      <c r="Y260" s="119" t="n">
        <f aca="false">IROQ!M273</f>
        <v>0</v>
      </c>
      <c r="Z260" s="119" t="n">
        <f aca="false">IROQ!O273</f>
        <v>0</v>
      </c>
      <c r="AA260" s="119" t="n">
        <f aca="false">IROQ!P273</f>
        <v>0</v>
      </c>
      <c r="AB260" s="120" t="n">
        <f aca="false">M260</f>
        <v>-0.0025</v>
      </c>
      <c r="AC260" s="120" t="n">
        <f aca="false">Q260</f>
        <v>0.02</v>
      </c>
      <c r="AD260" s="121" t="n">
        <f aca="false">S260</f>
        <v>-0.035</v>
      </c>
      <c r="AE260" s="121" t="n">
        <f aca="false">Q260</f>
        <v>0.02</v>
      </c>
    </row>
    <row r="261" customFormat="false" ht="12.75" hidden="false" customHeight="false" outlineLevel="0" collapsed="false">
      <c r="A261" s="0" t="n">
        <v>0.199895879694814</v>
      </c>
      <c r="B261" s="0" t="str">
        <f aca="false">(D261&amp;E261&amp;F261&amp;G261&amp;H261&amp;I261&amp;J261&amp;K261&amp;L261&amp;M261&amp;N261&amp;O261&amp;P261&amp;Q261&amp;R261&amp;S261&amp;T261&amp;U261&amp;V261&amp;W261&amp;X261&amp;Y261&amp;Z261&amp;AA261&amp;AB261&amp;AC261&amp;AD261&amp;AE261)</f>
        <v>0.39750.020.39750.070.39750.020.39750.070.315-0.00250.38-0.020.380.020.38-0.0200000000-0.00250.02-0.020.02</v>
      </c>
      <c r="C261" s="118" t="n">
        <v>44743</v>
      </c>
      <c r="D261" s="0" t="n">
        <f aca="false">ALGO_TENN!E274</f>
        <v>0.3975</v>
      </c>
      <c r="E261" s="119" t="n">
        <f aca="false">ALGO_TENN!F274</f>
        <v>0.02</v>
      </c>
      <c r="F261" s="119" t="n">
        <f aca="false">ALGO_TENN!H274</f>
        <v>0.3975</v>
      </c>
      <c r="G261" s="119" t="n">
        <f aca="false">ALGO_TENN!I274</f>
        <v>0.07</v>
      </c>
      <c r="H261" s="119" t="n">
        <f aca="false">ALGO_TENN!K274</f>
        <v>0.3975</v>
      </c>
      <c r="I261" s="119" t="n">
        <f aca="false">ALGO_TENN!L274</f>
        <v>0.02</v>
      </c>
      <c r="J261" s="119" t="n">
        <f aca="false">ALGO_TENN!N274</f>
        <v>0.3975</v>
      </c>
      <c r="K261" s="119" t="n">
        <f aca="false">ALGO_TENN!O274</f>
        <v>0.07</v>
      </c>
      <c r="L261" s="119" t="n">
        <f aca="false">TETCO_TRANSCO!E274</f>
        <v>0.315</v>
      </c>
      <c r="M261" s="119" t="n">
        <f aca="false">TETCO_TRANSCO!F274</f>
        <v>-0.0025</v>
      </c>
      <c r="N261" s="119" t="n">
        <f aca="false">TETCO_TRANSCO!H274</f>
        <v>0.38</v>
      </c>
      <c r="O261" s="119" t="n">
        <f aca="false">TETCO_TRANSCO!I274</f>
        <v>-0.02</v>
      </c>
      <c r="P261" s="119" t="n">
        <f aca="false">TETCO_TRANSCO!K274</f>
        <v>0.38</v>
      </c>
      <c r="Q261" s="119" t="n">
        <f aca="false">TETCO_TRANSCO!L274</f>
        <v>0.02</v>
      </c>
      <c r="R261" s="119" t="n">
        <f aca="false">TETCO_TRANSCO!N274</f>
        <v>0.38</v>
      </c>
      <c r="S261" s="119" t="n">
        <f aca="false">TETCO_TRANSCO!O274</f>
        <v>-0.02</v>
      </c>
      <c r="T261" s="119" t="n">
        <f aca="false">IROQ!E274</f>
        <v>0</v>
      </c>
      <c r="U261" s="119" t="n">
        <f aca="false">IROQ!F274</f>
        <v>0</v>
      </c>
      <c r="V261" s="119" t="n">
        <f aca="false">IROQ!H274</f>
        <v>0</v>
      </c>
      <c r="W261" s="119" t="n">
        <f aca="false">IROQ!I274</f>
        <v>0</v>
      </c>
      <c r="X261" s="119" t="n">
        <f aca="false">IROQ!L274</f>
        <v>0</v>
      </c>
      <c r="Y261" s="119" t="n">
        <f aca="false">IROQ!M274</f>
        <v>0</v>
      </c>
      <c r="Z261" s="119" t="n">
        <f aca="false">IROQ!O274</f>
        <v>0</v>
      </c>
      <c r="AA261" s="119" t="n">
        <f aca="false">IROQ!P274</f>
        <v>0</v>
      </c>
      <c r="AB261" s="120" t="n">
        <f aca="false">M261</f>
        <v>-0.0025</v>
      </c>
      <c r="AC261" s="120" t="n">
        <f aca="false">Q261</f>
        <v>0.02</v>
      </c>
      <c r="AD261" s="121" t="n">
        <f aca="false">S261</f>
        <v>-0.02</v>
      </c>
      <c r="AE261" s="121" t="n">
        <f aca="false">Q261</f>
        <v>0.02</v>
      </c>
    </row>
    <row r="262" customFormat="false" ht="12.75" hidden="false" customHeight="false" outlineLevel="0" collapsed="false">
      <c r="A262" s="0" t="n">
        <v>0.198654935814995</v>
      </c>
      <c r="B262" s="0" t="str">
        <f aca="false">(D262&amp;E262&amp;F262&amp;G262&amp;H262&amp;I262&amp;J262&amp;K262&amp;L262&amp;M262&amp;N262&amp;O262&amp;P262&amp;Q262&amp;R262&amp;S262&amp;T262&amp;U262&amp;V262&amp;W262&amp;X262&amp;Y262&amp;Z262&amp;AA262&amp;AB262&amp;AC262&amp;AD262&amp;AE262)</f>
        <v>0.40.020.40.070.40.020.40.070.315-0.0050.38-0.020.380.0150.38-0.0200000000-0.0050.015-0.020.015</v>
      </c>
      <c r="C262" s="118" t="n">
        <v>44774</v>
      </c>
      <c r="D262" s="0" t="n">
        <f aca="false">ALGO_TENN!E275</f>
        <v>0.4</v>
      </c>
      <c r="E262" s="119" t="n">
        <f aca="false">ALGO_TENN!F275</f>
        <v>0.02</v>
      </c>
      <c r="F262" s="119" t="n">
        <f aca="false">ALGO_TENN!H275</f>
        <v>0.4</v>
      </c>
      <c r="G262" s="119" t="n">
        <f aca="false">ALGO_TENN!I275</f>
        <v>0.07</v>
      </c>
      <c r="H262" s="119" t="n">
        <f aca="false">ALGO_TENN!K275</f>
        <v>0.4</v>
      </c>
      <c r="I262" s="119" t="n">
        <f aca="false">ALGO_TENN!L275</f>
        <v>0.02</v>
      </c>
      <c r="J262" s="119" t="n">
        <f aca="false">ALGO_TENN!N275</f>
        <v>0.4</v>
      </c>
      <c r="K262" s="119" t="n">
        <f aca="false">ALGO_TENN!O275</f>
        <v>0.07</v>
      </c>
      <c r="L262" s="119" t="n">
        <f aca="false">TETCO_TRANSCO!E275</f>
        <v>0.315</v>
      </c>
      <c r="M262" s="119" t="n">
        <f aca="false">TETCO_TRANSCO!F275</f>
        <v>-0.005</v>
      </c>
      <c r="N262" s="119" t="n">
        <f aca="false">TETCO_TRANSCO!H275</f>
        <v>0.38</v>
      </c>
      <c r="O262" s="119" t="n">
        <f aca="false">TETCO_TRANSCO!I275</f>
        <v>-0.02</v>
      </c>
      <c r="P262" s="119" t="n">
        <f aca="false">TETCO_TRANSCO!K275</f>
        <v>0.38</v>
      </c>
      <c r="Q262" s="119" t="n">
        <f aca="false">TETCO_TRANSCO!L275</f>
        <v>0.015</v>
      </c>
      <c r="R262" s="119" t="n">
        <f aca="false">TETCO_TRANSCO!N275</f>
        <v>0.38</v>
      </c>
      <c r="S262" s="119" t="n">
        <f aca="false">TETCO_TRANSCO!O275</f>
        <v>-0.02</v>
      </c>
      <c r="T262" s="119" t="n">
        <f aca="false">IROQ!E275</f>
        <v>0</v>
      </c>
      <c r="U262" s="119" t="n">
        <f aca="false">IROQ!F275</f>
        <v>0</v>
      </c>
      <c r="V262" s="119" t="n">
        <f aca="false">IROQ!H275</f>
        <v>0</v>
      </c>
      <c r="W262" s="119" t="n">
        <f aca="false">IROQ!I275</f>
        <v>0</v>
      </c>
      <c r="X262" s="119" t="n">
        <f aca="false">IROQ!L275</f>
        <v>0</v>
      </c>
      <c r="Y262" s="119" t="n">
        <f aca="false">IROQ!M275</f>
        <v>0</v>
      </c>
      <c r="Z262" s="119" t="n">
        <f aca="false">IROQ!O275</f>
        <v>0</v>
      </c>
      <c r="AA262" s="119" t="n">
        <f aca="false">IROQ!P275</f>
        <v>0</v>
      </c>
      <c r="AB262" s="120" t="n">
        <f aca="false">M262</f>
        <v>-0.005</v>
      </c>
      <c r="AC262" s="120" t="n">
        <f aca="false">Q262</f>
        <v>0.015</v>
      </c>
      <c r="AD262" s="121" t="n">
        <f aca="false">S262</f>
        <v>-0.02</v>
      </c>
      <c r="AE262" s="121" t="n">
        <f aca="false">Q262</f>
        <v>0.015</v>
      </c>
    </row>
    <row r="263" customFormat="false" ht="12.75" hidden="false" customHeight="false" outlineLevel="0" collapsed="false">
      <c r="A263" s="0" t="n">
        <v>0.197421637864422</v>
      </c>
      <c r="B263" s="0" t="str">
        <f aca="false">(D263&amp;E263&amp;F263&amp;G263&amp;H263&amp;I263&amp;J263&amp;K263&amp;L263&amp;M263&amp;N263&amp;O263&amp;P263&amp;Q263&amp;R263&amp;S263&amp;T263&amp;U263&amp;V263&amp;W263&amp;X263&amp;Y263&amp;Z263&amp;AA263&amp;AB263&amp;AC263&amp;AD263&amp;AE263)</f>
        <v>0.39750.020.39750.050.39750.020.39750.050.29-0.0050.33-0.040.330.0150.33-0.0200000000-0.0050.015-0.020.015</v>
      </c>
      <c r="C263" s="118" t="n">
        <v>44805</v>
      </c>
      <c r="D263" s="0" t="n">
        <f aca="false">ALGO_TENN!E276</f>
        <v>0.3975</v>
      </c>
      <c r="E263" s="119" t="n">
        <f aca="false">ALGO_TENN!F276</f>
        <v>0.02</v>
      </c>
      <c r="F263" s="119" t="n">
        <f aca="false">ALGO_TENN!H276</f>
        <v>0.3975</v>
      </c>
      <c r="G263" s="119" t="n">
        <f aca="false">ALGO_TENN!I276</f>
        <v>0.05</v>
      </c>
      <c r="H263" s="119" t="n">
        <f aca="false">ALGO_TENN!K276</f>
        <v>0.3975</v>
      </c>
      <c r="I263" s="119" t="n">
        <f aca="false">ALGO_TENN!L276</f>
        <v>0.02</v>
      </c>
      <c r="J263" s="119" t="n">
        <f aca="false">ALGO_TENN!N276</f>
        <v>0.3975</v>
      </c>
      <c r="K263" s="119" t="n">
        <f aca="false">ALGO_TENN!O276</f>
        <v>0.05</v>
      </c>
      <c r="L263" s="119" t="n">
        <f aca="false">TETCO_TRANSCO!E276</f>
        <v>0.29</v>
      </c>
      <c r="M263" s="119" t="n">
        <f aca="false">TETCO_TRANSCO!F276</f>
        <v>-0.005</v>
      </c>
      <c r="N263" s="119" t="n">
        <f aca="false">TETCO_TRANSCO!H276</f>
        <v>0.33</v>
      </c>
      <c r="O263" s="119" t="n">
        <f aca="false">TETCO_TRANSCO!I276</f>
        <v>-0.04</v>
      </c>
      <c r="P263" s="119" t="n">
        <f aca="false">TETCO_TRANSCO!K276</f>
        <v>0.33</v>
      </c>
      <c r="Q263" s="119" t="n">
        <f aca="false">TETCO_TRANSCO!L276</f>
        <v>0.015</v>
      </c>
      <c r="R263" s="119" t="n">
        <f aca="false">TETCO_TRANSCO!N276</f>
        <v>0.33</v>
      </c>
      <c r="S263" s="119" t="n">
        <f aca="false">TETCO_TRANSCO!O276</f>
        <v>-0.02</v>
      </c>
      <c r="T263" s="119" t="n">
        <f aca="false">IROQ!E276</f>
        <v>0</v>
      </c>
      <c r="U263" s="119" t="n">
        <f aca="false">IROQ!F276</f>
        <v>0</v>
      </c>
      <c r="V263" s="119" t="n">
        <f aca="false">IROQ!H276</f>
        <v>0</v>
      </c>
      <c r="W263" s="119" t="n">
        <f aca="false">IROQ!I276</f>
        <v>0</v>
      </c>
      <c r="X263" s="119" t="n">
        <f aca="false">IROQ!L276</f>
        <v>0</v>
      </c>
      <c r="Y263" s="119" t="n">
        <f aca="false">IROQ!M276</f>
        <v>0</v>
      </c>
      <c r="Z263" s="119" t="n">
        <f aca="false">IROQ!O276</f>
        <v>0</v>
      </c>
      <c r="AA263" s="119" t="n">
        <f aca="false">IROQ!P276</f>
        <v>0</v>
      </c>
      <c r="AB263" s="120" t="n">
        <f aca="false">M263</f>
        <v>-0.005</v>
      </c>
      <c r="AC263" s="120" t="n">
        <f aca="false">Q263</f>
        <v>0.015</v>
      </c>
      <c r="AD263" s="121" t="n">
        <f aca="false">S263</f>
        <v>-0.02</v>
      </c>
      <c r="AE263" s="121" t="n">
        <f aca="false">Q263</f>
        <v>0.015</v>
      </c>
    </row>
    <row r="264" customFormat="false" ht="12.75" hidden="false" customHeight="false" outlineLevel="0" collapsed="false">
      <c r="A264" s="0" t="n">
        <v>0.196235359627946</v>
      </c>
      <c r="B264" s="0" t="str">
        <f aca="false">(D264&amp;E264&amp;F264&amp;G264&amp;H264&amp;I264&amp;J264&amp;K264&amp;L264&amp;M264&amp;N264&amp;O264&amp;P264&amp;Q264&amp;R264&amp;S264&amp;T264&amp;U264&amp;V264&amp;W264&amp;X264&amp;Y264&amp;Z264&amp;AA264&amp;AB264&amp;AC264&amp;AD264&amp;AE264)</f>
        <v>0.40.020.40.050.40.020.40.050.35-0.0050.37-0.0850.370.010.37-0.05500000000-0.0050.01-0.0550.01</v>
      </c>
      <c r="C264" s="118" t="n">
        <v>44835</v>
      </c>
      <c r="D264" s="0" t="n">
        <f aca="false">ALGO_TENN!E277</f>
        <v>0.4</v>
      </c>
      <c r="E264" s="119" t="n">
        <f aca="false">ALGO_TENN!F277</f>
        <v>0.02</v>
      </c>
      <c r="F264" s="119" t="n">
        <f aca="false">ALGO_TENN!H277</f>
        <v>0.4</v>
      </c>
      <c r="G264" s="119" t="n">
        <f aca="false">ALGO_TENN!I277</f>
        <v>0.05</v>
      </c>
      <c r="H264" s="119" t="n">
        <f aca="false">ALGO_TENN!K277</f>
        <v>0.4</v>
      </c>
      <c r="I264" s="119" t="n">
        <f aca="false">ALGO_TENN!L277</f>
        <v>0.02</v>
      </c>
      <c r="J264" s="119" t="n">
        <f aca="false">ALGO_TENN!N277</f>
        <v>0.4</v>
      </c>
      <c r="K264" s="119" t="n">
        <f aca="false">ALGO_TENN!O277</f>
        <v>0.05</v>
      </c>
      <c r="L264" s="119" t="n">
        <f aca="false">TETCO_TRANSCO!E277</f>
        <v>0.35</v>
      </c>
      <c r="M264" s="119" t="n">
        <f aca="false">TETCO_TRANSCO!F277</f>
        <v>-0.005</v>
      </c>
      <c r="N264" s="119" t="n">
        <f aca="false">TETCO_TRANSCO!H277</f>
        <v>0.37</v>
      </c>
      <c r="O264" s="119" t="n">
        <f aca="false">TETCO_TRANSCO!I277</f>
        <v>-0.085</v>
      </c>
      <c r="P264" s="119" t="n">
        <f aca="false">TETCO_TRANSCO!K277</f>
        <v>0.37</v>
      </c>
      <c r="Q264" s="119" t="n">
        <f aca="false">TETCO_TRANSCO!L277</f>
        <v>0.01</v>
      </c>
      <c r="R264" s="119" t="n">
        <f aca="false">TETCO_TRANSCO!N277</f>
        <v>0.37</v>
      </c>
      <c r="S264" s="119" t="n">
        <f aca="false">TETCO_TRANSCO!O277</f>
        <v>-0.055</v>
      </c>
      <c r="T264" s="119" t="n">
        <f aca="false">IROQ!E277</f>
        <v>0</v>
      </c>
      <c r="U264" s="119" t="n">
        <f aca="false">IROQ!F277</f>
        <v>0</v>
      </c>
      <c r="V264" s="119" t="n">
        <f aca="false">IROQ!H277</f>
        <v>0</v>
      </c>
      <c r="W264" s="119" t="n">
        <f aca="false">IROQ!I277</f>
        <v>0</v>
      </c>
      <c r="X264" s="119" t="n">
        <f aca="false">IROQ!L277</f>
        <v>0</v>
      </c>
      <c r="Y264" s="119" t="n">
        <f aca="false">IROQ!M277</f>
        <v>0</v>
      </c>
      <c r="Z264" s="119" t="n">
        <f aca="false">IROQ!O277</f>
        <v>0</v>
      </c>
      <c r="AA264" s="119" t="n">
        <f aca="false">IROQ!P277</f>
        <v>0</v>
      </c>
      <c r="AB264" s="120" t="n">
        <f aca="false">M264</f>
        <v>-0.005</v>
      </c>
      <c r="AC264" s="120" t="n">
        <f aca="false">Q264</f>
        <v>0.01</v>
      </c>
      <c r="AD264" s="121" t="n">
        <f aca="false">S264</f>
        <v>-0.055</v>
      </c>
      <c r="AE264" s="121" t="n">
        <f aca="false">Q264</f>
        <v>0.01</v>
      </c>
    </row>
    <row r="265" customFormat="false" ht="12.75" hidden="false" customHeight="false" outlineLevel="0" collapsed="false">
      <c r="A265" s="0" t="n">
        <v>0.195016970661999</v>
      </c>
      <c r="B265" s="0" t="str">
        <f aca="false">(D265&amp;E265&amp;F265&amp;G265&amp;H265&amp;I265&amp;J265&amp;K265&amp;L265&amp;M265&amp;N265&amp;O265&amp;P265&amp;Q265&amp;R265&amp;S265&amp;T265&amp;U265&amp;V265&amp;W265&amp;X265&amp;Y265&amp;Z265&amp;AA265&amp;AB265&amp;AC265&amp;AD265&amp;AE265)</f>
        <v>0.5550.050.5550.140.5550.050.5550.140.4450.050.495-0.170.4950.060.495-0.05000000000.050.06-0.050.06</v>
      </c>
      <c r="C265" s="118" t="n">
        <v>44866</v>
      </c>
      <c r="D265" s="0" t="n">
        <f aca="false">ALGO_TENN!E278</f>
        <v>0.555</v>
      </c>
      <c r="E265" s="119" t="n">
        <f aca="false">ALGO_TENN!F278</f>
        <v>0.05</v>
      </c>
      <c r="F265" s="119" t="n">
        <f aca="false">ALGO_TENN!H278</f>
        <v>0.555</v>
      </c>
      <c r="G265" s="119" t="n">
        <f aca="false">ALGO_TENN!I278</f>
        <v>0.14</v>
      </c>
      <c r="H265" s="119" t="n">
        <f aca="false">ALGO_TENN!K278</f>
        <v>0.555</v>
      </c>
      <c r="I265" s="119" t="n">
        <f aca="false">ALGO_TENN!L278</f>
        <v>0.05</v>
      </c>
      <c r="J265" s="119" t="n">
        <f aca="false">ALGO_TENN!N278</f>
        <v>0.555</v>
      </c>
      <c r="K265" s="119" t="n">
        <f aca="false">ALGO_TENN!O278</f>
        <v>0.14</v>
      </c>
      <c r="L265" s="119" t="n">
        <f aca="false">TETCO_TRANSCO!E278</f>
        <v>0.445</v>
      </c>
      <c r="M265" s="119" t="n">
        <f aca="false">TETCO_TRANSCO!F278</f>
        <v>0.05</v>
      </c>
      <c r="N265" s="119" t="n">
        <f aca="false">TETCO_TRANSCO!H278</f>
        <v>0.495</v>
      </c>
      <c r="O265" s="119" t="n">
        <f aca="false">TETCO_TRANSCO!I278</f>
        <v>-0.17</v>
      </c>
      <c r="P265" s="119" t="n">
        <f aca="false">TETCO_TRANSCO!K278</f>
        <v>0.495</v>
      </c>
      <c r="Q265" s="119" t="n">
        <f aca="false">TETCO_TRANSCO!L278</f>
        <v>0.06</v>
      </c>
      <c r="R265" s="119" t="n">
        <f aca="false">TETCO_TRANSCO!N278</f>
        <v>0.495</v>
      </c>
      <c r="S265" s="119" t="n">
        <f aca="false">TETCO_TRANSCO!O278</f>
        <v>-0.05</v>
      </c>
      <c r="T265" s="119" t="n">
        <f aca="false">IROQ!E278</f>
        <v>0</v>
      </c>
      <c r="U265" s="119" t="n">
        <f aca="false">IROQ!F278</f>
        <v>0</v>
      </c>
      <c r="V265" s="119" t="n">
        <f aca="false">IROQ!H278</f>
        <v>0</v>
      </c>
      <c r="W265" s="119" t="n">
        <f aca="false">IROQ!I278</f>
        <v>0</v>
      </c>
      <c r="X265" s="119" t="n">
        <f aca="false">IROQ!L278</f>
        <v>0</v>
      </c>
      <c r="Y265" s="119" t="n">
        <f aca="false">IROQ!M278</f>
        <v>0</v>
      </c>
      <c r="Z265" s="119" t="n">
        <f aca="false">IROQ!O278</f>
        <v>0</v>
      </c>
      <c r="AA265" s="119" t="n">
        <f aca="false">IROQ!P278</f>
        <v>0</v>
      </c>
      <c r="AB265" s="120" t="n">
        <f aca="false">M265</f>
        <v>0.05</v>
      </c>
      <c r="AC265" s="120" t="n">
        <f aca="false">Q265</f>
        <v>0.06</v>
      </c>
      <c r="AD265" s="121" t="n">
        <f aca="false">S265</f>
        <v>-0.05</v>
      </c>
      <c r="AE265" s="121" t="n">
        <f aca="false">Q265</f>
        <v>0.06</v>
      </c>
    </row>
    <row r="266" customFormat="false" ht="12.75" hidden="false" customHeight="false" outlineLevel="0" collapsed="false">
      <c r="A266" s="0" t="n">
        <v>0.193845033671682</v>
      </c>
      <c r="B266" s="0" t="str">
        <f aca="false">(D266&amp;E266&amp;F266&amp;G266&amp;H266&amp;I266&amp;J266&amp;K266&amp;L266&amp;M266&amp;N266&amp;O266&amp;P266&amp;Q266&amp;R266&amp;S266&amp;T266&amp;U266&amp;V266&amp;W266&amp;X266&amp;Y266&amp;Z266&amp;AA266&amp;AB266&amp;AC266&amp;AD266&amp;AE266)</f>
        <v>0.910.050.910.290.910.050.910.290.730.050.98-0.130.980.160.98-0.05000000000.050.16-0.050.16</v>
      </c>
      <c r="C266" s="118" t="n">
        <v>44896</v>
      </c>
      <c r="D266" s="0" t="n">
        <f aca="false">ALGO_TENN!E279</f>
        <v>0.91</v>
      </c>
      <c r="E266" s="119" t="n">
        <f aca="false">ALGO_TENN!F279</f>
        <v>0.05</v>
      </c>
      <c r="F266" s="119" t="n">
        <f aca="false">ALGO_TENN!H279</f>
        <v>0.91</v>
      </c>
      <c r="G266" s="119" t="n">
        <f aca="false">ALGO_TENN!I279</f>
        <v>0.29</v>
      </c>
      <c r="H266" s="119" t="n">
        <f aca="false">ALGO_TENN!K279</f>
        <v>0.91</v>
      </c>
      <c r="I266" s="119" t="n">
        <f aca="false">ALGO_TENN!L279</f>
        <v>0.05</v>
      </c>
      <c r="J266" s="119" t="n">
        <f aca="false">ALGO_TENN!N279</f>
        <v>0.91</v>
      </c>
      <c r="K266" s="119" t="n">
        <f aca="false">ALGO_TENN!O279</f>
        <v>0.29</v>
      </c>
      <c r="L266" s="119" t="n">
        <f aca="false">TETCO_TRANSCO!E279</f>
        <v>0.73</v>
      </c>
      <c r="M266" s="119" t="n">
        <f aca="false">TETCO_TRANSCO!F279</f>
        <v>0.05</v>
      </c>
      <c r="N266" s="119" t="n">
        <f aca="false">TETCO_TRANSCO!H279</f>
        <v>0.98</v>
      </c>
      <c r="O266" s="119" t="n">
        <f aca="false">TETCO_TRANSCO!I279</f>
        <v>-0.13</v>
      </c>
      <c r="P266" s="119" t="n">
        <f aca="false">TETCO_TRANSCO!K279</f>
        <v>0.98</v>
      </c>
      <c r="Q266" s="119" t="n">
        <f aca="false">TETCO_TRANSCO!L279</f>
        <v>0.16</v>
      </c>
      <c r="R266" s="119" t="n">
        <f aca="false">TETCO_TRANSCO!N279</f>
        <v>0.98</v>
      </c>
      <c r="S266" s="119" t="n">
        <f aca="false">TETCO_TRANSCO!O279</f>
        <v>-0.05</v>
      </c>
      <c r="T266" s="119" t="n">
        <f aca="false">IROQ!E279</f>
        <v>0</v>
      </c>
      <c r="U266" s="119" t="n">
        <f aca="false">IROQ!F279</f>
        <v>0</v>
      </c>
      <c r="V266" s="119" t="n">
        <f aca="false">IROQ!H279</f>
        <v>0</v>
      </c>
      <c r="W266" s="119" t="n">
        <f aca="false">IROQ!I279</f>
        <v>0</v>
      </c>
      <c r="X266" s="119" t="n">
        <f aca="false">IROQ!L279</f>
        <v>0</v>
      </c>
      <c r="Y266" s="119" t="n">
        <f aca="false">IROQ!M279</f>
        <v>0</v>
      </c>
      <c r="Z266" s="119" t="n">
        <f aca="false">IROQ!O279</f>
        <v>0</v>
      </c>
      <c r="AA266" s="119" t="n">
        <f aca="false">IROQ!P279</f>
        <v>0</v>
      </c>
      <c r="AB266" s="120" t="n">
        <f aca="false">M266</f>
        <v>0.05</v>
      </c>
      <c r="AC266" s="120" t="n">
        <f aca="false">Q266</f>
        <v>0.16</v>
      </c>
      <c r="AD266" s="121" t="n">
        <f aca="false">S266</f>
        <v>-0.05</v>
      </c>
      <c r="AE266" s="121" t="n">
        <f aca="false">Q266</f>
        <v>0.16</v>
      </c>
    </row>
    <row r="267" customFormat="false" ht="12.75" hidden="false" customHeight="false" outlineLevel="0" collapsed="false">
      <c r="A267" s="0" t="n">
        <v>0.192641374834793</v>
      </c>
      <c r="B267" s="0" t="str">
        <f aca="false">(D267&amp;E267&amp;F267&amp;G267&amp;H267&amp;I267&amp;J267&amp;K267&amp;L267&amp;M267&amp;N267&amp;O267&amp;P267&amp;Q267&amp;R267&amp;S267&amp;T267&amp;U267&amp;V267&amp;W267&amp;X267&amp;Y267&amp;Z267&amp;AA267&amp;AB267&amp;AC267&amp;AD267&amp;AE267)</f>
        <v>1.2150.051.2150.321.2150.051.2150.321.020.051.6-0.251.60.341.6-0.2000000000.050.34-0.20.34</v>
      </c>
      <c r="C267" s="118" t="n">
        <v>44927</v>
      </c>
      <c r="D267" s="0" t="n">
        <f aca="false">ALGO_TENN!E280</f>
        <v>1.215</v>
      </c>
      <c r="E267" s="119" t="n">
        <f aca="false">ALGO_TENN!F280</f>
        <v>0.05</v>
      </c>
      <c r="F267" s="119" t="n">
        <f aca="false">ALGO_TENN!H280</f>
        <v>1.215</v>
      </c>
      <c r="G267" s="119" t="n">
        <f aca="false">ALGO_TENN!I280</f>
        <v>0.32</v>
      </c>
      <c r="H267" s="119" t="n">
        <f aca="false">ALGO_TENN!K280</f>
        <v>1.215</v>
      </c>
      <c r="I267" s="119" t="n">
        <f aca="false">ALGO_TENN!L280</f>
        <v>0.05</v>
      </c>
      <c r="J267" s="119" t="n">
        <f aca="false">ALGO_TENN!N280</f>
        <v>1.215</v>
      </c>
      <c r="K267" s="119" t="n">
        <f aca="false">ALGO_TENN!O280</f>
        <v>0.32</v>
      </c>
      <c r="L267" s="119" t="n">
        <f aca="false">TETCO_TRANSCO!E280</f>
        <v>1.02</v>
      </c>
      <c r="M267" s="119" t="n">
        <f aca="false">TETCO_TRANSCO!F280</f>
        <v>0.05</v>
      </c>
      <c r="N267" s="119" t="n">
        <f aca="false">TETCO_TRANSCO!H280</f>
        <v>1.6</v>
      </c>
      <c r="O267" s="119" t="n">
        <f aca="false">TETCO_TRANSCO!I280</f>
        <v>-0.25</v>
      </c>
      <c r="P267" s="119" t="n">
        <f aca="false">TETCO_TRANSCO!K280</f>
        <v>1.6</v>
      </c>
      <c r="Q267" s="119" t="n">
        <f aca="false">TETCO_TRANSCO!L280</f>
        <v>0.34</v>
      </c>
      <c r="R267" s="119" t="n">
        <f aca="false">TETCO_TRANSCO!N280</f>
        <v>1.6</v>
      </c>
      <c r="S267" s="119" t="n">
        <f aca="false">TETCO_TRANSCO!O280</f>
        <v>-0.2</v>
      </c>
      <c r="T267" s="119" t="n">
        <f aca="false">IROQ!E280</f>
        <v>0</v>
      </c>
      <c r="U267" s="119" t="n">
        <f aca="false">IROQ!F280</f>
        <v>0</v>
      </c>
      <c r="V267" s="119" t="n">
        <f aca="false">IROQ!H280</f>
        <v>0</v>
      </c>
      <c r="W267" s="119" t="n">
        <f aca="false">IROQ!I280</f>
        <v>0</v>
      </c>
      <c r="X267" s="119" t="n">
        <f aca="false">IROQ!L280</f>
        <v>0</v>
      </c>
      <c r="Y267" s="119" t="n">
        <f aca="false">IROQ!M280</f>
        <v>0</v>
      </c>
      <c r="Z267" s="119" t="n">
        <f aca="false">IROQ!O280</f>
        <v>0</v>
      </c>
      <c r="AA267" s="119" t="n">
        <f aca="false">IROQ!P280</f>
        <v>0</v>
      </c>
      <c r="AB267" s="120" t="n">
        <f aca="false">M267</f>
        <v>0.05</v>
      </c>
      <c r="AC267" s="120" t="n">
        <f aca="false">Q267</f>
        <v>0.34</v>
      </c>
      <c r="AD267" s="121" t="n">
        <f aca="false">S267</f>
        <v>-0.2</v>
      </c>
      <c r="AE267" s="121" t="n">
        <f aca="false">Q267</f>
        <v>0.34</v>
      </c>
    </row>
    <row r="268" customFormat="false" ht="12.75" hidden="false" customHeight="false" outlineLevel="0" collapsed="false">
      <c r="A268" s="0" t="n">
        <v>0.191445133941398</v>
      </c>
      <c r="B268" s="0" t="str">
        <f aca="false">(D268&amp;E268&amp;F268&amp;G268&amp;H268&amp;I268&amp;J268&amp;K268&amp;L268&amp;M268&amp;N268&amp;O268&amp;P268&amp;Q268&amp;R268&amp;S268&amp;T268&amp;U268&amp;V268&amp;W268&amp;X268&amp;Y268&amp;Z268&amp;AA268&amp;AB268&amp;AC268&amp;AD268&amp;AE268)</f>
        <v>1.2150.051.2150.321.2150.051.2150.321.010.051.6-0.281.60.341.6-0.2000000000.050.34-0.20.34</v>
      </c>
      <c r="C268" s="118" t="n">
        <v>44958</v>
      </c>
      <c r="D268" s="0" t="n">
        <f aca="false">ALGO_TENN!E281</f>
        <v>1.215</v>
      </c>
      <c r="E268" s="119" t="n">
        <f aca="false">ALGO_TENN!F281</f>
        <v>0.05</v>
      </c>
      <c r="F268" s="119" t="n">
        <f aca="false">ALGO_TENN!H281</f>
        <v>1.215</v>
      </c>
      <c r="G268" s="119" t="n">
        <f aca="false">ALGO_TENN!I281</f>
        <v>0.32</v>
      </c>
      <c r="H268" s="119" t="n">
        <f aca="false">ALGO_TENN!K281</f>
        <v>1.215</v>
      </c>
      <c r="I268" s="119" t="n">
        <f aca="false">ALGO_TENN!L281</f>
        <v>0.05</v>
      </c>
      <c r="J268" s="119" t="n">
        <f aca="false">ALGO_TENN!N281</f>
        <v>1.215</v>
      </c>
      <c r="K268" s="119" t="n">
        <f aca="false">ALGO_TENN!O281</f>
        <v>0.32</v>
      </c>
      <c r="L268" s="119" t="n">
        <f aca="false">TETCO_TRANSCO!E281</f>
        <v>1.01</v>
      </c>
      <c r="M268" s="119" t="n">
        <f aca="false">TETCO_TRANSCO!F281</f>
        <v>0.05</v>
      </c>
      <c r="N268" s="119" t="n">
        <f aca="false">TETCO_TRANSCO!H281</f>
        <v>1.6</v>
      </c>
      <c r="O268" s="119" t="n">
        <f aca="false">TETCO_TRANSCO!I281</f>
        <v>-0.28</v>
      </c>
      <c r="P268" s="119" t="n">
        <f aca="false">TETCO_TRANSCO!K281</f>
        <v>1.6</v>
      </c>
      <c r="Q268" s="119" t="n">
        <f aca="false">TETCO_TRANSCO!L281</f>
        <v>0.34</v>
      </c>
      <c r="R268" s="119" t="n">
        <f aca="false">TETCO_TRANSCO!N281</f>
        <v>1.6</v>
      </c>
      <c r="S268" s="119" t="n">
        <f aca="false">TETCO_TRANSCO!O281</f>
        <v>-0.2</v>
      </c>
      <c r="T268" s="119" t="n">
        <f aca="false">IROQ!E281</f>
        <v>0</v>
      </c>
      <c r="U268" s="119" t="n">
        <f aca="false">IROQ!F281</f>
        <v>0</v>
      </c>
      <c r="V268" s="119" t="n">
        <f aca="false">IROQ!H281</f>
        <v>0</v>
      </c>
      <c r="W268" s="119" t="n">
        <f aca="false">IROQ!I281</f>
        <v>0</v>
      </c>
      <c r="X268" s="119" t="n">
        <f aca="false">IROQ!L281</f>
        <v>0</v>
      </c>
      <c r="Y268" s="119" t="n">
        <f aca="false">IROQ!M281</f>
        <v>0</v>
      </c>
      <c r="Z268" s="119" t="n">
        <f aca="false">IROQ!O281</f>
        <v>0</v>
      </c>
      <c r="AA268" s="119" t="n">
        <f aca="false">IROQ!P281</f>
        <v>0</v>
      </c>
      <c r="AB268" s="120" t="n">
        <f aca="false">M268</f>
        <v>0.05</v>
      </c>
      <c r="AC268" s="120" t="n">
        <f aca="false">Q268</f>
        <v>0.34</v>
      </c>
      <c r="AD268" s="121" t="n">
        <f aca="false">S268</f>
        <v>-0.2</v>
      </c>
      <c r="AE268" s="121" t="n">
        <f aca="false">Q268</f>
        <v>0.34</v>
      </c>
    </row>
    <row r="269" customFormat="false" ht="12.75" hidden="false" customHeight="false" outlineLevel="0" collapsed="false">
      <c r="A269" s="0" t="n">
        <v>0.190370996436661</v>
      </c>
      <c r="B269" s="0" t="str">
        <f aca="false">(D269&amp;E269&amp;F269&amp;G269&amp;H269&amp;I269&amp;J269&amp;K269&amp;L269&amp;M269&amp;N269&amp;O269&amp;P269&amp;Q269&amp;R269&amp;S269&amp;T269&amp;U269&amp;V269&amp;W269&amp;X269&amp;Y269&amp;Z269&amp;AA269&amp;AB269&amp;AC269&amp;AD269&amp;AE269)</f>
        <v>0.6550.050.6550.150.6550.050.6550.150.5450.050.565-0.170.5650.10.565-0.05000000000.050.1-0.050.1</v>
      </c>
      <c r="C269" s="118" t="n">
        <v>44986</v>
      </c>
      <c r="D269" s="0" t="n">
        <f aca="false">ALGO_TENN!E282</f>
        <v>0.655</v>
      </c>
      <c r="E269" s="119" t="n">
        <f aca="false">ALGO_TENN!F282</f>
        <v>0.05</v>
      </c>
      <c r="F269" s="119" t="n">
        <f aca="false">ALGO_TENN!H282</f>
        <v>0.655</v>
      </c>
      <c r="G269" s="119" t="n">
        <f aca="false">ALGO_TENN!I282</f>
        <v>0.15</v>
      </c>
      <c r="H269" s="119" t="n">
        <f aca="false">ALGO_TENN!K282</f>
        <v>0.655</v>
      </c>
      <c r="I269" s="119" t="n">
        <f aca="false">ALGO_TENN!L282</f>
        <v>0.05</v>
      </c>
      <c r="J269" s="119" t="n">
        <f aca="false">ALGO_TENN!N282</f>
        <v>0.655</v>
      </c>
      <c r="K269" s="119" t="n">
        <f aca="false">ALGO_TENN!O282</f>
        <v>0.15</v>
      </c>
      <c r="L269" s="119" t="n">
        <f aca="false">TETCO_TRANSCO!E282</f>
        <v>0.545</v>
      </c>
      <c r="M269" s="119" t="n">
        <f aca="false">TETCO_TRANSCO!F282</f>
        <v>0.05</v>
      </c>
      <c r="N269" s="119" t="n">
        <f aca="false">TETCO_TRANSCO!H282</f>
        <v>0.565</v>
      </c>
      <c r="O269" s="119" t="n">
        <f aca="false">TETCO_TRANSCO!I282</f>
        <v>-0.17</v>
      </c>
      <c r="P269" s="119" t="n">
        <f aca="false">TETCO_TRANSCO!K282</f>
        <v>0.565</v>
      </c>
      <c r="Q269" s="119" t="n">
        <f aca="false">TETCO_TRANSCO!L282</f>
        <v>0.1</v>
      </c>
      <c r="R269" s="119" t="n">
        <f aca="false">TETCO_TRANSCO!N282</f>
        <v>0.565</v>
      </c>
      <c r="S269" s="119" t="n">
        <f aca="false">TETCO_TRANSCO!O282</f>
        <v>-0.05</v>
      </c>
      <c r="T269" s="119" t="n">
        <f aca="false">IROQ!E282</f>
        <v>0</v>
      </c>
      <c r="U269" s="119" t="n">
        <f aca="false">IROQ!F282</f>
        <v>0</v>
      </c>
      <c r="V269" s="119" t="n">
        <f aca="false">IROQ!H282</f>
        <v>0</v>
      </c>
      <c r="W269" s="119" t="n">
        <f aca="false">IROQ!I282</f>
        <v>0</v>
      </c>
      <c r="X269" s="119" t="n">
        <f aca="false">IROQ!L282</f>
        <v>0</v>
      </c>
      <c r="Y269" s="119" t="n">
        <f aca="false">IROQ!M282</f>
        <v>0</v>
      </c>
      <c r="Z269" s="119" t="n">
        <f aca="false">IROQ!O282</f>
        <v>0</v>
      </c>
      <c r="AA269" s="119" t="n">
        <f aca="false">IROQ!P282</f>
        <v>0</v>
      </c>
      <c r="AB269" s="120" t="n">
        <f aca="false">M269</f>
        <v>0.05</v>
      </c>
      <c r="AC269" s="120" t="n">
        <f aca="false">Q269</f>
        <v>0.1</v>
      </c>
      <c r="AD269" s="121" t="n">
        <f aca="false">S269</f>
        <v>-0.05</v>
      </c>
      <c r="AE269" s="121" t="n">
        <f aca="false">Q269</f>
        <v>0.1</v>
      </c>
    </row>
    <row r="270" customFormat="false" ht="12.75" hidden="false" customHeight="false" outlineLevel="0" collapsed="false">
      <c r="A270" s="0" t="n">
        <v>0.189188748462239</v>
      </c>
      <c r="B270" s="0" t="str">
        <f aca="false">(D270&amp;E270&amp;F270&amp;G270&amp;H270&amp;I270&amp;J270&amp;K270&amp;L270&amp;M270&amp;N270&amp;O270&amp;P270&amp;Q270&amp;R270&amp;S270&amp;T270&amp;U270&amp;V270&amp;W270&amp;X270&amp;Y270&amp;Z270&amp;AA270&amp;AB270&amp;AC270&amp;AD270&amp;AE270)</f>
        <v>0.4350.020.4350.050.4350.020.4350.050.3100.35-0.0850.350.020.35-0.0450000000000.02-0.0450.02</v>
      </c>
      <c r="C270" s="118" t="n">
        <v>45017</v>
      </c>
      <c r="D270" s="0" t="n">
        <f aca="false">ALGO_TENN!E283</f>
        <v>0.435</v>
      </c>
      <c r="E270" s="119" t="n">
        <f aca="false">ALGO_TENN!F283</f>
        <v>0.02</v>
      </c>
      <c r="F270" s="119" t="n">
        <f aca="false">ALGO_TENN!H283</f>
        <v>0.435</v>
      </c>
      <c r="G270" s="119" t="n">
        <f aca="false">ALGO_TENN!I283</f>
        <v>0.05</v>
      </c>
      <c r="H270" s="119" t="n">
        <f aca="false">ALGO_TENN!K283</f>
        <v>0.435</v>
      </c>
      <c r="I270" s="119" t="n">
        <f aca="false">ALGO_TENN!L283</f>
        <v>0.02</v>
      </c>
      <c r="J270" s="119" t="n">
        <f aca="false">ALGO_TENN!N283</f>
        <v>0.435</v>
      </c>
      <c r="K270" s="119" t="n">
        <f aca="false">ALGO_TENN!O283</f>
        <v>0.05</v>
      </c>
      <c r="L270" s="119" t="n">
        <f aca="false">TETCO_TRANSCO!E283</f>
        <v>0.31</v>
      </c>
      <c r="M270" s="119" t="n">
        <f aca="false">TETCO_TRANSCO!F283</f>
        <v>0</v>
      </c>
      <c r="N270" s="119" t="n">
        <f aca="false">TETCO_TRANSCO!H283</f>
        <v>0.35</v>
      </c>
      <c r="O270" s="119" t="n">
        <f aca="false">TETCO_TRANSCO!I283</f>
        <v>-0.085</v>
      </c>
      <c r="P270" s="119" t="n">
        <f aca="false">TETCO_TRANSCO!K283</f>
        <v>0.35</v>
      </c>
      <c r="Q270" s="119" t="n">
        <f aca="false">TETCO_TRANSCO!L283</f>
        <v>0.02</v>
      </c>
      <c r="R270" s="119" t="n">
        <f aca="false">TETCO_TRANSCO!N283</f>
        <v>0.35</v>
      </c>
      <c r="S270" s="119" t="n">
        <f aca="false">TETCO_TRANSCO!O283</f>
        <v>-0.045</v>
      </c>
      <c r="T270" s="119" t="n">
        <f aca="false">IROQ!E283</f>
        <v>0</v>
      </c>
      <c r="U270" s="119" t="n">
        <f aca="false">IROQ!F283</f>
        <v>0</v>
      </c>
      <c r="V270" s="119" t="n">
        <f aca="false">IROQ!H283</f>
        <v>0</v>
      </c>
      <c r="W270" s="119" t="n">
        <f aca="false">IROQ!I283</f>
        <v>0</v>
      </c>
      <c r="X270" s="119" t="n">
        <f aca="false">IROQ!L283</f>
        <v>0</v>
      </c>
      <c r="Y270" s="119" t="n">
        <f aca="false">IROQ!M283</f>
        <v>0</v>
      </c>
      <c r="Z270" s="119" t="n">
        <f aca="false">IROQ!O283</f>
        <v>0</v>
      </c>
      <c r="AA270" s="119" t="n">
        <f aca="false">IROQ!P283</f>
        <v>0</v>
      </c>
      <c r="AB270" s="120" t="n">
        <f aca="false">M270</f>
        <v>0</v>
      </c>
      <c r="AC270" s="120" t="n">
        <f aca="false">Q270</f>
        <v>0.02</v>
      </c>
      <c r="AD270" s="121" t="n">
        <f aca="false">S270</f>
        <v>-0.045</v>
      </c>
      <c r="AE270" s="121" t="n">
        <f aca="false">Q270</f>
        <v>0.02</v>
      </c>
    </row>
    <row r="271" customFormat="false" ht="12.75" hidden="false" customHeight="false" outlineLevel="0" collapsed="false">
      <c r="A271" s="0" t="n">
        <v>0.188051576169228</v>
      </c>
      <c r="B271" s="0" t="str">
        <f aca="false">(D271&amp;E271&amp;F271&amp;G271&amp;H271&amp;I271&amp;J271&amp;K271&amp;L271&amp;M271&amp;N271&amp;O271&amp;P271&amp;Q271&amp;R271&amp;S271&amp;T271&amp;U271&amp;V271&amp;W271&amp;X271&amp;Y271&amp;Z271&amp;AA271&amp;AB271&amp;AC271&amp;AD271&amp;AE271)</f>
        <v>0.3850.020.3850.050.3850.020.3850.050.2900.3-0.0650.30.020.3-0.0350000000000.02-0.0350.02</v>
      </c>
      <c r="C271" s="118" t="n">
        <v>45047</v>
      </c>
      <c r="D271" s="0" t="n">
        <f aca="false">ALGO_TENN!E284</f>
        <v>0.385</v>
      </c>
      <c r="E271" s="119" t="n">
        <f aca="false">ALGO_TENN!F284</f>
        <v>0.02</v>
      </c>
      <c r="F271" s="119" t="n">
        <f aca="false">ALGO_TENN!H284</f>
        <v>0.385</v>
      </c>
      <c r="G271" s="119" t="n">
        <f aca="false">ALGO_TENN!I284</f>
        <v>0.05</v>
      </c>
      <c r="H271" s="119" t="n">
        <f aca="false">ALGO_TENN!K284</f>
        <v>0.385</v>
      </c>
      <c r="I271" s="119" t="n">
        <f aca="false">ALGO_TENN!L284</f>
        <v>0.02</v>
      </c>
      <c r="J271" s="119" t="n">
        <f aca="false">ALGO_TENN!N284</f>
        <v>0.385</v>
      </c>
      <c r="K271" s="119" t="n">
        <f aca="false">ALGO_TENN!O284</f>
        <v>0.05</v>
      </c>
      <c r="L271" s="119" t="n">
        <f aca="false">TETCO_TRANSCO!E284</f>
        <v>0.29</v>
      </c>
      <c r="M271" s="119" t="n">
        <f aca="false">TETCO_TRANSCO!F284</f>
        <v>0</v>
      </c>
      <c r="N271" s="119" t="n">
        <f aca="false">TETCO_TRANSCO!H284</f>
        <v>0.3</v>
      </c>
      <c r="O271" s="119" t="n">
        <f aca="false">TETCO_TRANSCO!I284</f>
        <v>-0.065</v>
      </c>
      <c r="P271" s="119" t="n">
        <f aca="false">TETCO_TRANSCO!K284</f>
        <v>0.3</v>
      </c>
      <c r="Q271" s="119" t="n">
        <f aca="false">TETCO_TRANSCO!L284</f>
        <v>0.02</v>
      </c>
      <c r="R271" s="119" t="n">
        <f aca="false">TETCO_TRANSCO!N284</f>
        <v>0.3</v>
      </c>
      <c r="S271" s="119" t="n">
        <f aca="false">TETCO_TRANSCO!O284</f>
        <v>-0.035</v>
      </c>
      <c r="T271" s="119" t="n">
        <f aca="false">IROQ!E284</f>
        <v>0</v>
      </c>
      <c r="U271" s="119" t="n">
        <f aca="false">IROQ!F284</f>
        <v>0</v>
      </c>
      <c r="V271" s="119" t="n">
        <f aca="false">IROQ!H284</f>
        <v>0</v>
      </c>
      <c r="W271" s="119" t="n">
        <f aca="false">IROQ!I284</f>
        <v>0</v>
      </c>
      <c r="X271" s="119" t="n">
        <f aca="false">IROQ!L284</f>
        <v>0</v>
      </c>
      <c r="Y271" s="119" t="n">
        <f aca="false">IROQ!M284</f>
        <v>0</v>
      </c>
      <c r="Z271" s="119" t="n">
        <f aca="false">IROQ!O284</f>
        <v>0</v>
      </c>
      <c r="AA271" s="119" t="n">
        <f aca="false">IROQ!P284</f>
        <v>0</v>
      </c>
      <c r="AB271" s="120" t="n">
        <f aca="false">M271</f>
        <v>0</v>
      </c>
      <c r="AC271" s="120" t="n">
        <f aca="false">Q271</f>
        <v>0.02</v>
      </c>
      <c r="AD271" s="121" t="n">
        <f aca="false">S271</f>
        <v>-0.035</v>
      </c>
      <c r="AE271" s="121" t="n">
        <f aca="false">Q271</f>
        <v>0.02</v>
      </c>
    </row>
    <row r="272" customFormat="false" ht="12.75" hidden="false" customHeight="false" outlineLevel="0" collapsed="false">
      <c r="A272" s="0" t="n">
        <v>0.186883624687297</v>
      </c>
      <c r="B272" s="0" t="str">
        <f aca="false">(D272&amp;E272&amp;F272&amp;G272&amp;H272&amp;I272&amp;J272&amp;K272&amp;L272&amp;M272&amp;N272&amp;O272&amp;P272&amp;Q272&amp;R272&amp;S272&amp;T272&amp;U272&amp;V272&amp;W272&amp;X272&amp;Y272&amp;Z272&amp;AA272&amp;AB272&amp;AC272&amp;AD272&amp;AE272)</f>
        <v>0.3850.020.3850.060.3850.020.3850.060.3-0.00250.34-0.0550.340.020.34-0.03500000000-0.00250.02-0.0350.02</v>
      </c>
      <c r="C272" s="118" t="n">
        <v>45078</v>
      </c>
      <c r="D272" s="0" t="n">
        <f aca="false">ALGO_TENN!E285</f>
        <v>0.385</v>
      </c>
      <c r="E272" s="119" t="n">
        <f aca="false">ALGO_TENN!F285</f>
        <v>0.02</v>
      </c>
      <c r="F272" s="119" t="n">
        <f aca="false">ALGO_TENN!H285</f>
        <v>0.385</v>
      </c>
      <c r="G272" s="119" t="n">
        <f aca="false">ALGO_TENN!I285</f>
        <v>0.06</v>
      </c>
      <c r="H272" s="119" t="n">
        <f aca="false">ALGO_TENN!K285</f>
        <v>0.385</v>
      </c>
      <c r="I272" s="119" t="n">
        <f aca="false">ALGO_TENN!L285</f>
        <v>0.02</v>
      </c>
      <c r="J272" s="119" t="n">
        <f aca="false">ALGO_TENN!N285</f>
        <v>0.385</v>
      </c>
      <c r="K272" s="119" t="n">
        <f aca="false">ALGO_TENN!O285</f>
        <v>0.06</v>
      </c>
      <c r="L272" s="119" t="n">
        <f aca="false">TETCO_TRANSCO!E285</f>
        <v>0.3</v>
      </c>
      <c r="M272" s="119" t="n">
        <f aca="false">TETCO_TRANSCO!F285</f>
        <v>-0.0025</v>
      </c>
      <c r="N272" s="119" t="n">
        <f aca="false">TETCO_TRANSCO!H285</f>
        <v>0.34</v>
      </c>
      <c r="O272" s="119" t="n">
        <f aca="false">TETCO_TRANSCO!I285</f>
        <v>-0.055</v>
      </c>
      <c r="P272" s="119" t="n">
        <f aca="false">TETCO_TRANSCO!K285</f>
        <v>0.34</v>
      </c>
      <c r="Q272" s="119" t="n">
        <f aca="false">TETCO_TRANSCO!L285</f>
        <v>0.02</v>
      </c>
      <c r="R272" s="119" t="n">
        <f aca="false">TETCO_TRANSCO!N285</f>
        <v>0.34</v>
      </c>
      <c r="S272" s="119" t="n">
        <f aca="false">TETCO_TRANSCO!O285</f>
        <v>-0.035</v>
      </c>
      <c r="T272" s="119" t="n">
        <f aca="false">IROQ!E285</f>
        <v>0</v>
      </c>
      <c r="U272" s="119" t="n">
        <f aca="false">IROQ!F285</f>
        <v>0</v>
      </c>
      <c r="V272" s="119" t="n">
        <f aca="false">IROQ!H285</f>
        <v>0</v>
      </c>
      <c r="W272" s="119" t="n">
        <f aca="false">IROQ!I285</f>
        <v>0</v>
      </c>
      <c r="X272" s="119" t="n">
        <f aca="false">IROQ!L285</f>
        <v>0</v>
      </c>
      <c r="Y272" s="119" t="n">
        <f aca="false">IROQ!M285</f>
        <v>0</v>
      </c>
      <c r="Z272" s="119" t="n">
        <f aca="false">IROQ!O285</f>
        <v>0</v>
      </c>
      <c r="AA272" s="119" t="n">
        <f aca="false">IROQ!P285</f>
        <v>0</v>
      </c>
      <c r="AB272" s="120" t="n">
        <f aca="false">M272</f>
        <v>-0.0025</v>
      </c>
      <c r="AC272" s="120" t="n">
        <f aca="false">Q272</f>
        <v>0.02</v>
      </c>
      <c r="AD272" s="121" t="n">
        <f aca="false">S272</f>
        <v>-0.035</v>
      </c>
      <c r="AE272" s="121" t="n">
        <f aca="false">Q272</f>
        <v>0.02</v>
      </c>
    </row>
    <row r="273" customFormat="false" ht="12.75" hidden="false" customHeight="false" outlineLevel="0" collapsed="false">
      <c r="A273" s="0" t="n">
        <v>0.185760204444644</v>
      </c>
      <c r="B273" s="0" t="str">
        <f aca="false">(D273&amp;E273&amp;F273&amp;G273&amp;H273&amp;I273&amp;J273&amp;K273&amp;L273&amp;M273&amp;N273&amp;O273&amp;P273&amp;Q273&amp;R273&amp;S273&amp;T273&amp;U273&amp;V273&amp;W273&amp;X273&amp;Y273&amp;Z273&amp;AA273&amp;AB273&amp;AC273&amp;AD273&amp;AE273)</f>
        <v>0.39750.020.39750.070.39750.020.39750.070.315-0.00250.38-0.020.380.020.38-0.0200000000-0.00250.02-0.020.02</v>
      </c>
      <c r="C273" s="118" t="n">
        <v>45108</v>
      </c>
      <c r="D273" s="0" t="n">
        <f aca="false">ALGO_TENN!E286</f>
        <v>0.3975</v>
      </c>
      <c r="E273" s="119" t="n">
        <f aca="false">ALGO_TENN!F286</f>
        <v>0.02</v>
      </c>
      <c r="F273" s="119" t="n">
        <f aca="false">ALGO_TENN!H286</f>
        <v>0.3975</v>
      </c>
      <c r="G273" s="119" t="n">
        <f aca="false">ALGO_TENN!I286</f>
        <v>0.07</v>
      </c>
      <c r="H273" s="119" t="n">
        <f aca="false">ALGO_TENN!K286</f>
        <v>0.3975</v>
      </c>
      <c r="I273" s="119" t="n">
        <f aca="false">ALGO_TENN!L286</f>
        <v>0.02</v>
      </c>
      <c r="J273" s="119" t="n">
        <f aca="false">ALGO_TENN!N286</f>
        <v>0.3975</v>
      </c>
      <c r="K273" s="119" t="n">
        <f aca="false">ALGO_TENN!O286</f>
        <v>0.07</v>
      </c>
      <c r="L273" s="119" t="n">
        <f aca="false">TETCO_TRANSCO!E286</f>
        <v>0.315</v>
      </c>
      <c r="M273" s="119" t="n">
        <f aca="false">TETCO_TRANSCO!F286</f>
        <v>-0.0025</v>
      </c>
      <c r="N273" s="119" t="n">
        <f aca="false">TETCO_TRANSCO!H286</f>
        <v>0.38</v>
      </c>
      <c r="O273" s="119" t="n">
        <f aca="false">TETCO_TRANSCO!I286</f>
        <v>-0.02</v>
      </c>
      <c r="P273" s="119" t="n">
        <f aca="false">TETCO_TRANSCO!K286</f>
        <v>0.38</v>
      </c>
      <c r="Q273" s="119" t="n">
        <f aca="false">TETCO_TRANSCO!L286</f>
        <v>0.02</v>
      </c>
      <c r="R273" s="119" t="n">
        <f aca="false">TETCO_TRANSCO!N286</f>
        <v>0.38</v>
      </c>
      <c r="S273" s="119" t="n">
        <f aca="false">TETCO_TRANSCO!O286</f>
        <v>-0.02</v>
      </c>
      <c r="T273" s="119" t="n">
        <f aca="false">IROQ!E286</f>
        <v>0</v>
      </c>
      <c r="U273" s="119" t="n">
        <f aca="false">IROQ!F286</f>
        <v>0</v>
      </c>
      <c r="V273" s="119" t="n">
        <f aca="false">IROQ!H286</f>
        <v>0</v>
      </c>
      <c r="W273" s="119" t="n">
        <f aca="false">IROQ!I286</f>
        <v>0</v>
      </c>
      <c r="X273" s="119" t="n">
        <f aca="false">IROQ!L286</f>
        <v>0</v>
      </c>
      <c r="Y273" s="119" t="n">
        <f aca="false">IROQ!M286</f>
        <v>0</v>
      </c>
      <c r="Z273" s="119" t="n">
        <f aca="false">IROQ!O286</f>
        <v>0</v>
      </c>
      <c r="AA273" s="119" t="n">
        <f aca="false">IROQ!P286</f>
        <v>0</v>
      </c>
      <c r="AB273" s="120" t="n">
        <f aca="false">M273</f>
        <v>-0.0025</v>
      </c>
      <c r="AC273" s="120" t="n">
        <f aca="false">Q273</f>
        <v>0.02</v>
      </c>
      <c r="AD273" s="121" t="n">
        <f aca="false">S273</f>
        <v>-0.02</v>
      </c>
      <c r="AE273" s="121" t="n">
        <f aca="false">Q273</f>
        <v>0.02</v>
      </c>
    </row>
    <row r="274" customFormat="false" ht="12.75" hidden="false" customHeight="false" outlineLevel="0" collapsed="false">
      <c r="A274" s="0" t="n">
        <v>0.184606377890851</v>
      </c>
      <c r="B274" s="0" t="str">
        <f aca="false">(D274&amp;E274&amp;F274&amp;G274&amp;H274&amp;I274&amp;J274&amp;K274&amp;L274&amp;M274&amp;N274&amp;O274&amp;P274&amp;Q274&amp;R274&amp;S274&amp;T274&amp;U274&amp;V274&amp;W274&amp;X274&amp;Y274&amp;Z274&amp;AA274&amp;AB274&amp;AC274&amp;AD274&amp;AE274)</f>
        <v>0.40.020.40.070.40.020.40.070.315-0.0050.38-0.020.380.0150.38-0.0200000000-0.0050.015-0.020.015</v>
      </c>
      <c r="C274" s="118" t="n">
        <v>45139</v>
      </c>
      <c r="D274" s="0" t="n">
        <f aca="false">ALGO_TENN!E287</f>
        <v>0.4</v>
      </c>
      <c r="E274" s="119" t="n">
        <f aca="false">ALGO_TENN!F287</f>
        <v>0.02</v>
      </c>
      <c r="F274" s="119" t="n">
        <f aca="false">ALGO_TENN!H287</f>
        <v>0.4</v>
      </c>
      <c r="G274" s="119" t="n">
        <f aca="false">ALGO_TENN!I287</f>
        <v>0.07</v>
      </c>
      <c r="H274" s="119" t="n">
        <f aca="false">ALGO_TENN!K287</f>
        <v>0.4</v>
      </c>
      <c r="I274" s="119" t="n">
        <f aca="false">ALGO_TENN!L287</f>
        <v>0.02</v>
      </c>
      <c r="J274" s="119" t="n">
        <f aca="false">ALGO_TENN!N287</f>
        <v>0.4</v>
      </c>
      <c r="K274" s="119" t="n">
        <f aca="false">ALGO_TENN!O287</f>
        <v>0.07</v>
      </c>
      <c r="L274" s="119" t="n">
        <f aca="false">TETCO_TRANSCO!E287</f>
        <v>0.315</v>
      </c>
      <c r="M274" s="119" t="n">
        <f aca="false">TETCO_TRANSCO!F287</f>
        <v>-0.005</v>
      </c>
      <c r="N274" s="119" t="n">
        <f aca="false">TETCO_TRANSCO!H287</f>
        <v>0.38</v>
      </c>
      <c r="O274" s="119" t="n">
        <f aca="false">TETCO_TRANSCO!I287</f>
        <v>-0.02</v>
      </c>
      <c r="P274" s="119" t="n">
        <f aca="false">TETCO_TRANSCO!K287</f>
        <v>0.38</v>
      </c>
      <c r="Q274" s="119" t="n">
        <f aca="false">TETCO_TRANSCO!L287</f>
        <v>0.015</v>
      </c>
      <c r="R274" s="119" t="n">
        <f aca="false">TETCO_TRANSCO!N287</f>
        <v>0.38</v>
      </c>
      <c r="S274" s="119" t="n">
        <f aca="false">TETCO_TRANSCO!O287</f>
        <v>-0.02</v>
      </c>
      <c r="T274" s="119" t="n">
        <f aca="false">IROQ!E287</f>
        <v>0</v>
      </c>
      <c r="U274" s="119" t="n">
        <f aca="false">IROQ!F287</f>
        <v>0</v>
      </c>
      <c r="V274" s="119" t="n">
        <f aca="false">IROQ!H287</f>
        <v>0</v>
      </c>
      <c r="W274" s="119" t="n">
        <f aca="false">IROQ!I287</f>
        <v>0</v>
      </c>
      <c r="X274" s="119" t="n">
        <f aca="false">IROQ!L287</f>
        <v>0</v>
      </c>
      <c r="Y274" s="119" t="n">
        <f aca="false">IROQ!M287</f>
        <v>0</v>
      </c>
      <c r="Z274" s="119" t="n">
        <f aca="false">IROQ!O287</f>
        <v>0</v>
      </c>
      <c r="AA274" s="119" t="n">
        <f aca="false">IROQ!P287</f>
        <v>0</v>
      </c>
      <c r="AB274" s="120" t="n">
        <f aca="false">M274</f>
        <v>-0.005</v>
      </c>
      <c r="AC274" s="120" t="n">
        <f aca="false">Q274</f>
        <v>0.015</v>
      </c>
      <c r="AD274" s="121" t="n">
        <f aca="false">S274</f>
        <v>-0.02</v>
      </c>
      <c r="AE274" s="121" t="n">
        <f aca="false">Q274</f>
        <v>0.015</v>
      </c>
    </row>
    <row r="275" customFormat="false" ht="12.75" hidden="false" customHeight="false" outlineLevel="0" collapsed="false">
      <c r="A275" s="0" t="n">
        <v>0.183459664486025</v>
      </c>
      <c r="B275" s="0" t="str">
        <f aca="false">(D275&amp;E275&amp;F275&amp;G275&amp;H275&amp;I275&amp;J275&amp;K275&amp;L275&amp;M275&amp;N275&amp;O275&amp;P275&amp;Q275&amp;R275&amp;S275&amp;T275&amp;U275&amp;V275&amp;W275&amp;X275&amp;Y275&amp;Z275&amp;AA275&amp;AB275&amp;AC275&amp;AD275&amp;AE275)</f>
        <v>0.39750.020.39750.050.39750.020.39750.050.29-0.0050.33-0.040.330.0150.33-0.0200000000-0.0050.015-0.020.015</v>
      </c>
      <c r="C275" s="118" t="n">
        <v>45170</v>
      </c>
      <c r="D275" s="0" t="n">
        <f aca="false">ALGO_TENN!E288</f>
        <v>0.3975</v>
      </c>
      <c r="E275" s="119" t="n">
        <f aca="false">ALGO_TENN!F288</f>
        <v>0.02</v>
      </c>
      <c r="F275" s="119" t="n">
        <f aca="false">ALGO_TENN!H288</f>
        <v>0.3975</v>
      </c>
      <c r="G275" s="119" t="n">
        <f aca="false">ALGO_TENN!I288</f>
        <v>0.05</v>
      </c>
      <c r="H275" s="119" t="n">
        <f aca="false">ALGO_TENN!K288</f>
        <v>0.3975</v>
      </c>
      <c r="I275" s="119" t="n">
        <f aca="false">ALGO_TENN!L288</f>
        <v>0.02</v>
      </c>
      <c r="J275" s="119" t="n">
        <f aca="false">ALGO_TENN!N288</f>
        <v>0.3975</v>
      </c>
      <c r="K275" s="119" t="n">
        <f aca="false">ALGO_TENN!O288</f>
        <v>0.05</v>
      </c>
      <c r="L275" s="119" t="n">
        <f aca="false">TETCO_TRANSCO!E288</f>
        <v>0.29</v>
      </c>
      <c r="M275" s="119" t="n">
        <f aca="false">TETCO_TRANSCO!F288</f>
        <v>-0.005</v>
      </c>
      <c r="N275" s="119" t="n">
        <f aca="false">TETCO_TRANSCO!H288</f>
        <v>0.33</v>
      </c>
      <c r="O275" s="119" t="n">
        <f aca="false">TETCO_TRANSCO!I288</f>
        <v>-0.04</v>
      </c>
      <c r="P275" s="119" t="n">
        <f aca="false">TETCO_TRANSCO!K288</f>
        <v>0.33</v>
      </c>
      <c r="Q275" s="119" t="n">
        <f aca="false">TETCO_TRANSCO!L288</f>
        <v>0.015</v>
      </c>
      <c r="R275" s="119" t="n">
        <f aca="false">TETCO_TRANSCO!N288</f>
        <v>0.33</v>
      </c>
      <c r="S275" s="119" t="n">
        <f aca="false">TETCO_TRANSCO!O288</f>
        <v>-0.02</v>
      </c>
      <c r="T275" s="119" t="n">
        <f aca="false">IROQ!E288</f>
        <v>0</v>
      </c>
      <c r="U275" s="119" t="n">
        <f aca="false">IROQ!F288</f>
        <v>0</v>
      </c>
      <c r="V275" s="119" t="n">
        <f aca="false">IROQ!H288</f>
        <v>0</v>
      </c>
      <c r="W275" s="119" t="n">
        <f aca="false">IROQ!I288</f>
        <v>0</v>
      </c>
      <c r="X275" s="119" t="n">
        <f aca="false">IROQ!L288</f>
        <v>0</v>
      </c>
      <c r="Y275" s="119" t="n">
        <f aca="false">IROQ!M288</f>
        <v>0</v>
      </c>
      <c r="Z275" s="119" t="n">
        <f aca="false">IROQ!O288</f>
        <v>0</v>
      </c>
      <c r="AA275" s="119" t="n">
        <f aca="false">IROQ!P288</f>
        <v>0</v>
      </c>
      <c r="AB275" s="120" t="n">
        <f aca="false">M275</f>
        <v>-0.005</v>
      </c>
      <c r="AC275" s="120" t="n">
        <f aca="false">Q275</f>
        <v>0.015</v>
      </c>
      <c r="AD275" s="121" t="n">
        <f aca="false">S275</f>
        <v>-0.02</v>
      </c>
      <c r="AE275" s="121" t="n">
        <f aca="false">Q275</f>
        <v>0.015</v>
      </c>
    </row>
    <row r="276" customFormat="false" ht="12.75" hidden="false" customHeight="false" outlineLevel="0" collapsed="false">
      <c r="A276" s="0" t="n">
        <v>0.182356673512681</v>
      </c>
      <c r="B276" s="0" t="str">
        <f aca="false">(D276&amp;E276&amp;F276&amp;G276&amp;H276&amp;I276&amp;J276&amp;K276&amp;L276&amp;M276&amp;N276&amp;O276&amp;P276&amp;Q276&amp;R276&amp;S276&amp;T276&amp;U276&amp;V276&amp;W276&amp;X276&amp;Y276&amp;Z276&amp;AA276&amp;AB276&amp;AC276&amp;AD276&amp;AE276)</f>
        <v>0.40.020.40.050.40.020.40.050.35-0.0050.37-0.0850.370.010.37-0.05500000000-0.0050.01-0.0550.01</v>
      </c>
      <c r="C276" s="118" t="n">
        <v>45200</v>
      </c>
      <c r="D276" s="0" t="n">
        <f aca="false">ALGO_TENN!E289</f>
        <v>0.4</v>
      </c>
      <c r="E276" s="119" t="n">
        <f aca="false">ALGO_TENN!F289</f>
        <v>0.02</v>
      </c>
      <c r="F276" s="119" t="n">
        <f aca="false">ALGO_TENN!H289</f>
        <v>0.4</v>
      </c>
      <c r="G276" s="119" t="n">
        <f aca="false">ALGO_TENN!I289</f>
        <v>0.05</v>
      </c>
      <c r="H276" s="119" t="n">
        <f aca="false">ALGO_TENN!K289</f>
        <v>0.4</v>
      </c>
      <c r="I276" s="119" t="n">
        <f aca="false">ALGO_TENN!L289</f>
        <v>0.02</v>
      </c>
      <c r="J276" s="119" t="n">
        <f aca="false">ALGO_TENN!N289</f>
        <v>0.4</v>
      </c>
      <c r="K276" s="119" t="n">
        <f aca="false">ALGO_TENN!O289</f>
        <v>0.05</v>
      </c>
      <c r="L276" s="119" t="n">
        <f aca="false">TETCO_TRANSCO!E289</f>
        <v>0.35</v>
      </c>
      <c r="M276" s="119" t="n">
        <f aca="false">TETCO_TRANSCO!F289</f>
        <v>-0.005</v>
      </c>
      <c r="N276" s="119" t="n">
        <f aca="false">TETCO_TRANSCO!H289</f>
        <v>0.37</v>
      </c>
      <c r="O276" s="119" t="n">
        <f aca="false">TETCO_TRANSCO!I289</f>
        <v>-0.085</v>
      </c>
      <c r="P276" s="119" t="n">
        <f aca="false">TETCO_TRANSCO!K289</f>
        <v>0.37</v>
      </c>
      <c r="Q276" s="119" t="n">
        <f aca="false">TETCO_TRANSCO!L289</f>
        <v>0.01</v>
      </c>
      <c r="R276" s="119" t="n">
        <f aca="false">TETCO_TRANSCO!N289</f>
        <v>0.37</v>
      </c>
      <c r="S276" s="119" t="n">
        <f aca="false">TETCO_TRANSCO!O289</f>
        <v>-0.055</v>
      </c>
      <c r="T276" s="119" t="n">
        <f aca="false">IROQ!E289</f>
        <v>0</v>
      </c>
      <c r="U276" s="119" t="n">
        <f aca="false">IROQ!F289</f>
        <v>0</v>
      </c>
      <c r="V276" s="119" t="n">
        <f aca="false">IROQ!H289</f>
        <v>0</v>
      </c>
      <c r="W276" s="119" t="n">
        <f aca="false">IROQ!I289</f>
        <v>0</v>
      </c>
      <c r="X276" s="119" t="n">
        <f aca="false">IROQ!L289</f>
        <v>0</v>
      </c>
      <c r="Y276" s="119" t="n">
        <f aca="false">IROQ!M289</f>
        <v>0</v>
      </c>
      <c r="Z276" s="119" t="n">
        <f aca="false">IROQ!O289</f>
        <v>0</v>
      </c>
      <c r="AA276" s="119" t="n">
        <f aca="false">IROQ!P289</f>
        <v>0</v>
      </c>
      <c r="AB276" s="120" t="n">
        <f aca="false">M276</f>
        <v>-0.005</v>
      </c>
      <c r="AC276" s="120" t="n">
        <f aca="false">Q276</f>
        <v>0.01</v>
      </c>
      <c r="AD276" s="121" t="n">
        <f aca="false">S276</f>
        <v>-0.055</v>
      </c>
      <c r="AE276" s="121" t="n">
        <f aca="false">Q276</f>
        <v>0.01</v>
      </c>
    </row>
    <row r="277" customFormat="false" ht="12.75" hidden="false" customHeight="false" outlineLevel="0" collapsed="false">
      <c r="A277" s="0" t="n">
        <v>0.181223830139214</v>
      </c>
      <c r="B277" s="0" t="str">
        <f aca="false">(D277&amp;E277&amp;F277&amp;G277&amp;H277&amp;I277&amp;J277&amp;K277&amp;L277&amp;M277&amp;N277&amp;O277&amp;P277&amp;Q277&amp;R277&amp;S277&amp;T277&amp;U277&amp;V277&amp;W277&amp;X277&amp;Y277&amp;Z277&amp;AA277&amp;AB277&amp;AC277&amp;AD277&amp;AE277)</f>
        <v>0.5550.050.5550.140.5550.050.5550.140.4450.050.495-0.170.4950.060.495-0.05000000000.050.06-0.050.06</v>
      </c>
      <c r="C277" s="118" t="n">
        <v>45231</v>
      </c>
      <c r="D277" s="0" t="n">
        <f aca="false">ALGO_TENN!E290</f>
        <v>0.555</v>
      </c>
      <c r="E277" s="119" t="n">
        <f aca="false">ALGO_TENN!F290</f>
        <v>0.05</v>
      </c>
      <c r="F277" s="119" t="n">
        <f aca="false">ALGO_TENN!H290</f>
        <v>0.555</v>
      </c>
      <c r="G277" s="119" t="n">
        <f aca="false">ALGO_TENN!I290</f>
        <v>0.14</v>
      </c>
      <c r="H277" s="119" t="n">
        <f aca="false">ALGO_TENN!K290</f>
        <v>0.555</v>
      </c>
      <c r="I277" s="119" t="n">
        <f aca="false">ALGO_TENN!L290</f>
        <v>0.05</v>
      </c>
      <c r="J277" s="119" t="n">
        <f aca="false">ALGO_TENN!N290</f>
        <v>0.555</v>
      </c>
      <c r="K277" s="119" t="n">
        <f aca="false">ALGO_TENN!O290</f>
        <v>0.14</v>
      </c>
      <c r="L277" s="119" t="n">
        <f aca="false">TETCO_TRANSCO!E290</f>
        <v>0.445</v>
      </c>
      <c r="M277" s="119" t="n">
        <f aca="false">TETCO_TRANSCO!F290</f>
        <v>0.05</v>
      </c>
      <c r="N277" s="119" t="n">
        <f aca="false">TETCO_TRANSCO!H290</f>
        <v>0.495</v>
      </c>
      <c r="O277" s="119" t="n">
        <f aca="false">TETCO_TRANSCO!I290</f>
        <v>-0.17</v>
      </c>
      <c r="P277" s="119" t="n">
        <f aca="false">TETCO_TRANSCO!K290</f>
        <v>0.495</v>
      </c>
      <c r="Q277" s="119" t="n">
        <f aca="false">TETCO_TRANSCO!L290</f>
        <v>0.06</v>
      </c>
      <c r="R277" s="119" t="n">
        <f aca="false">TETCO_TRANSCO!N290</f>
        <v>0.495</v>
      </c>
      <c r="S277" s="119" t="n">
        <f aca="false">TETCO_TRANSCO!O290</f>
        <v>-0.05</v>
      </c>
      <c r="T277" s="119" t="n">
        <f aca="false">IROQ!E290</f>
        <v>0</v>
      </c>
      <c r="U277" s="119" t="n">
        <f aca="false">IROQ!F290</f>
        <v>0</v>
      </c>
      <c r="V277" s="119" t="n">
        <f aca="false">IROQ!H290</f>
        <v>0</v>
      </c>
      <c r="W277" s="119" t="n">
        <f aca="false">IROQ!I290</f>
        <v>0</v>
      </c>
      <c r="X277" s="119" t="n">
        <f aca="false">IROQ!L290</f>
        <v>0</v>
      </c>
      <c r="Y277" s="119" t="n">
        <f aca="false">IROQ!M290</f>
        <v>0</v>
      </c>
      <c r="Z277" s="119" t="n">
        <f aca="false">IROQ!O290</f>
        <v>0</v>
      </c>
      <c r="AA277" s="119" t="n">
        <f aca="false">IROQ!P290</f>
        <v>0</v>
      </c>
      <c r="AB277" s="120" t="n">
        <f aca="false">M277</f>
        <v>0.05</v>
      </c>
      <c r="AC277" s="120" t="n">
        <f aca="false">Q277</f>
        <v>0.06</v>
      </c>
      <c r="AD277" s="121" t="n">
        <f aca="false">S277</f>
        <v>-0.05</v>
      </c>
      <c r="AE277" s="121" t="n">
        <f aca="false">Q277</f>
        <v>0.06</v>
      </c>
    </row>
    <row r="278" customFormat="false" ht="12.75" hidden="false" customHeight="false" outlineLevel="0" collapsed="false">
      <c r="A278" s="0" t="n">
        <v>0.180134180976415</v>
      </c>
      <c r="B278" s="0" t="str">
        <f aca="false">(D278&amp;E278&amp;F278&amp;G278&amp;H278&amp;I278&amp;J278&amp;K278&amp;L278&amp;M278&amp;N278&amp;O278&amp;P278&amp;Q278&amp;R278&amp;S278&amp;T278&amp;U278&amp;V278&amp;W278&amp;X278&amp;Y278&amp;Z278&amp;AA278&amp;AB278&amp;AC278&amp;AD278&amp;AE278)</f>
        <v>0.910.050.910.290.910.050.910.290.730.050.98-0.130.980.160.98-0.05000000000.050.16-0.050.16</v>
      </c>
      <c r="C278" s="118" t="n">
        <v>45261</v>
      </c>
      <c r="D278" s="0" t="n">
        <f aca="false">ALGO_TENN!E291</f>
        <v>0.91</v>
      </c>
      <c r="E278" s="119" t="n">
        <f aca="false">ALGO_TENN!F291</f>
        <v>0.05</v>
      </c>
      <c r="F278" s="119" t="n">
        <f aca="false">ALGO_TENN!H291</f>
        <v>0.91</v>
      </c>
      <c r="G278" s="119" t="n">
        <f aca="false">ALGO_TENN!I291</f>
        <v>0.29</v>
      </c>
      <c r="H278" s="119" t="n">
        <f aca="false">ALGO_TENN!K291</f>
        <v>0.91</v>
      </c>
      <c r="I278" s="119" t="n">
        <f aca="false">ALGO_TENN!L291</f>
        <v>0.05</v>
      </c>
      <c r="J278" s="119" t="n">
        <f aca="false">ALGO_TENN!N291</f>
        <v>0.91</v>
      </c>
      <c r="K278" s="119" t="n">
        <f aca="false">ALGO_TENN!O291</f>
        <v>0.29</v>
      </c>
      <c r="L278" s="119" t="n">
        <f aca="false">TETCO_TRANSCO!E291</f>
        <v>0.73</v>
      </c>
      <c r="M278" s="119" t="n">
        <f aca="false">TETCO_TRANSCO!F291</f>
        <v>0.05</v>
      </c>
      <c r="N278" s="119" t="n">
        <f aca="false">TETCO_TRANSCO!H291</f>
        <v>0.98</v>
      </c>
      <c r="O278" s="119" t="n">
        <f aca="false">TETCO_TRANSCO!I291</f>
        <v>-0.13</v>
      </c>
      <c r="P278" s="119" t="n">
        <f aca="false">TETCO_TRANSCO!K291</f>
        <v>0.98</v>
      </c>
      <c r="Q278" s="119" t="n">
        <f aca="false">TETCO_TRANSCO!L291</f>
        <v>0.16</v>
      </c>
      <c r="R278" s="119" t="n">
        <f aca="false">TETCO_TRANSCO!N291</f>
        <v>0.98</v>
      </c>
      <c r="S278" s="119" t="n">
        <f aca="false">TETCO_TRANSCO!O291</f>
        <v>-0.05</v>
      </c>
      <c r="T278" s="119" t="n">
        <f aca="false">IROQ!E291</f>
        <v>0</v>
      </c>
      <c r="U278" s="119" t="n">
        <f aca="false">IROQ!F291</f>
        <v>0</v>
      </c>
      <c r="V278" s="119" t="n">
        <f aca="false">IROQ!H291</f>
        <v>0</v>
      </c>
      <c r="W278" s="119" t="n">
        <f aca="false">IROQ!I291</f>
        <v>0</v>
      </c>
      <c r="X278" s="119" t="n">
        <f aca="false">IROQ!L291</f>
        <v>0</v>
      </c>
      <c r="Y278" s="119" t="n">
        <f aca="false">IROQ!M291</f>
        <v>0</v>
      </c>
      <c r="Z278" s="119" t="n">
        <f aca="false">IROQ!O291</f>
        <v>0</v>
      </c>
      <c r="AA278" s="119" t="n">
        <f aca="false">IROQ!P291</f>
        <v>0</v>
      </c>
      <c r="AB278" s="120" t="n">
        <f aca="false">M278</f>
        <v>0.05</v>
      </c>
      <c r="AC278" s="120" t="n">
        <f aca="false">Q278</f>
        <v>0.16</v>
      </c>
      <c r="AD278" s="121" t="n">
        <f aca="false">S278</f>
        <v>-0.05</v>
      </c>
      <c r="AE278" s="121" t="n">
        <f aca="false">Q278</f>
        <v>0.16</v>
      </c>
    </row>
    <row r="279" customFormat="false" ht="12.75" hidden="false" customHeight="false" outlineLevel="0" collapsed="false">
      <c r="A279" s="0" t="n">
        <v>0.179015041148095</v>
      </c>
      <c r="B279" s="0" t="str">
        <f aca="false">(D279&amp;E279&amp;F279&amp;G279&amp;H279&amp;I279&amp;J279&amp;K279&amp;L279&amp;M279&amp;N279&amp;O279&amp;P279&amp;Q279&amp;R279&amp;S279&amp;T279&amp;U279&amp;V279&amp;W279&amp;X279&amp;Y279&amp;Z279&amp;AA279&amp;AB279&amp;AC279&amp;AD279&amp;AE279)</f>
        <v>1.2150.051.2150.321.2150.051.2150.321.020.051.6-0.251.60.341.6-0.2000000000.050.34-0.20.34</v>
      </c>
      <c r="C279" s="118" t="n">
        <v>45292</v>
      </c>
      <c r="D279" s="0" t="n">
        <f aca="false">ALGO_TENN!E292</f>
        <v>1.215</v>
      </c>
      <c r="E279" s="119" t="n">
        <f aca="false">ALGO_TENN!F292</f>
        <v>0.05</v>
      </c>
      <c r="F279" s="119" t="n">
        <f aca="false">ALGO_TENN!H292</f>
        <v>1.215</v>
      </c>
      <c r="G279" s="119" t="n">
        <f aca="false">ALGO_TENN!I292</f>
        <v>0.32</v>
      </c>
      <c r="H279" s="119" t="n">
        <f aca="false">ALGO_TENN!K292</f>
        <v>1.215</v>
      </c>
      <c r="I279" s="119" t="n">
        <f aca="false">ALGO_TENN!L292</f>
        <v>0.05</v>
      </c>
      <c r="J279" s="119" t="n">
        <f aca="false">ALGO_TENN!N292</f>
        <v>1.215</v>
      </c>
      <c r="K279" s="119" t="n">
        <f aca="false">ALGO_TENN!O292</f>
        <v>0.32</v>
      </c>
      <c r="L279" s="119" t="n">
        <f aca="false">TETCO_TRANSCO!E292</f>
        <v>1.02</v>
      </c>
      <c r="M279" s="119" t="n">
        <f aca="false">TETCO_TRANSCO!F292</f>
        <v>0.05</v>
      </c>
      <c r="N279" s="119" t="n">
        <f aca="false">TETCO_TRANSCO!H292</f>
        <v>1.6</v>
      </c>
      <c r="O279" s="119" t="n">
        <f aca="false">TETCO_TRANSCO!I292</f>
        <v>-0.25</v>
      </c>
      <c r="P279" s="119" t="n">
        <f aca="false">TETCO_TRANSCO!K292</f>
        <v>1.6</v>
      </c>
      <c r="Q279" s="119" t="n">
        <f aca="false">TETCO_TRANSCO!L292</f>
        <v>0.34</v>
      </c>
      <c r="R279" s="119" t="n">
        <f aca="false">TETCO_TRANSCO!N292</f>
        <v>1.6</v>
      </c>
      <c r="S279" s="119" t="n">
        <f aca="false">TETCO_TRANSCO!O292</f>
        <v>-0.2</v>
      </c>
      <c r="T279" s="119" t="n">
        <f aca="false">IROQ!E292</f>
        <v>0</v>
      </c>
      <c r="U279" s="119" t="n">
        <f aca="false">IROQ!F292</f>
        <v>0</v>
      </c>
      <c r="V279" s="119" t="n">
        <f aca="false">IROQ!H292</f>
        <v>0</v>
      </c>
      <c r="W279" s="119" t="n">
        <f aca="false">IROQ!I292</f>
        <v>0</v>
      </c>
      <c r="X279" s="119" t="n">
        <f aca="false">IROQ!L292</f>
        <v>0</v>
      </c>
      <c r="Y279" s="119" t="n">
        <f aca="false">IROQ!M292</f>
        <v>0</v>
      </c>
      <c r="Z279" s="119" t="n">
        <f aca="false">IROQ!O292</f>
        <v>0</v>
      </c>
      <c r="AA279" s="119" t="n">
        <f aca="false">IROQ!P292</f>
        <v>0</v>
      </c>
      <c r="AB279" s="120" t="n">
        <f aca="false">M279</f>
        <v>0.05</v>
      </c>
      <c r="AC279" s="120" t="n">
        <f aca="false">Q279</f>
        <v>0.34</v>
      </c>
      <c r="AD279" s="121" t="n">
        <f aca="false">S279</f>
        <v>-0.2</v>
      </c>
      <c r="AE279" s="121" t="n">
        <f aca="false">Q279</f>
        <v>0.34</v>
      </c>
    </row>
    <row r="280" customFormat="false" ht="12.75" hidden="false" customHeight="false" outlineLevel="0" collapsed="false">
      <c r="A280" s="0" t="n">
        <v>0.177902802250153</v>
      </c>
      <c r="B280" s="0" t="str">
        <f aca="false">(D280&amp;E280&amp;F280&amp;G280&amp;H280&amp;I280&amp;J280&amp;K280&amp;L280&amp;M280&amp;N280&amp;O280&amp;P280&amp;Q280&amp;R280&amp;S280&amp;T280&amp;U280&amp;V280&amp;W280&amp;X280&amp;Y280&amp;Z280&amp;AA280&amp;AB280&amp;AC280&amp;AD280&amp;AE280)</f>
        <v>1.2150.051.2150.321.2150.051.2150.321.010.051.6-0.281.60.341.6-0.2000000000.050.34-0.20.34</v>
      </c>
      <c r="C280" s="118" t="n">
        <v>45323</v>
      </c>
      <c r="D280" s="0" t="n">
        <f aca="false">ALGO_TENN!E293</f>
        <v>1.215</v>
      </c>
      <c r="E280" s="119" t="n">
        <f aca="false">ALGO_TENN!F293</f>
        <v>0.05</v>
      </c>
      <c r="F280" s="119" t="n">
        <f aca="false">ALGO_TENN!H293</f>
        <v>1.215</v>
      </c>
      <c r="G280" s="119" t="n">
        <f aca="false">ALGO_TENN!I293</f>
        <v>0.32</v>
      </c>
      <c r="H280" s="119" t="n">
        <f aca="false">ALGO_TENN!K293</f>
        <v>1.215</v>
      </c>
      <c r="I280" s="119" t="n">
        <f aca="false">ALGO_TENN!L293</f>
        <v>0.05</v>
      </c>
      <c r="J280" s="119" t="n">
        <f aca="false">ALGO_TENN!N293</f>
        <v>1.215</v>
      </c>
      <c r="K280" s="119" t="n">
        <f aca="false">ALGO_TENN!O293</f>
        <v>0.32</v>
      </c>
      <c r="L280" s="119" t="n">
        <f aca="false">TETCO_TRANSCO!E293</f>
        <v>1.01</v>
      </c>
      <c r="M280" s="119" t="n">
        <f aca="false">TETCO_TRANSCO!F293</f>
        <v>0.05</v>
      </c>
      <c r="N280" s="119" t="n">
        <f aca="false">TETCO_TRANSCO!H293</f>
        <v>1.6</v>
      </c>
      <c r="O280" s="119" t="n">
        <f aca="false">TETCO_TRANSCO!I293</f>
        <v>-0.28</v>
      </c>
      <c r="P280" s="119" t="n">
        <f aca="false">TETCO_TRANSCO!K293</f>
        <v>1.6</v>
      </c>
      <c r="Q280" s="119" t="n">
        <f aca="false">TETCO_TRANSCO!L293</f>
        <v>0.34</v>
      </c>
      <c r="R280" s="119" t="n">
        <f aca="false">TETCO_TRANSCO!N293</f>
        <v>1.6</v>
      </c>
      <c r="S280" s="119" t="n">
        <f aca="false">TETCO_TRANSCO!O293</f>
        <v>-0.2</v>
      </c>
      <c r="T280" s="119" t="n">
        <f aca="false">IROQ!E293</f>
        <v>0</v>
      </c>
      <c r="U280" s="119" t="n">
        <f aca="false">IROQ!F293</f>
        <v>0</v>
      </c>
      <c r="V280" s="119" t="n">
        <f aca="false">IROQ!H293</f>
        <v>0</v>
      </c>
      <c r="W280" s="119" t="n">
        <f aca="false">IROQ!I293</f>
        <v>0</v>
      </c>
      <c r="X280" s="119" t="n">
        <f aca="false">IROQ!L293</f>
        <v>0</v>
      </c>
      <c r="Y280" s="119" t="n">
        <f aca="false">IROQ!M293</f>
        <v>0</v>
      </c>
      <c r="Z280" s="119" t="n">
        <f aca="false">IROQ!O293</f>
        <v>0</v>
      </c>
      <c r="AA280" s="119" t="n">
        <f aca="false">IROQ!P293</f>
        <v>0</v>
      </c>
      <c r="AB280" s="120" t="n">
        <f aca="false">M280</f>
        <v>0.05</v>
      </c>
      <c r="AC280" s="120" t="n">
        <f aca="false">Q280</f>
        <v>0.34</v>
      </c>
      <c r="AD280" s="121" t="n">
        <f aca="false">S280</f>
        <v>-0.2</v>
      </c>
      <c r="AE280" s="121" t="n">
        <f aca="false">Q280</f>
        <v>0.34</v>
      </c>
    </row>
    <row r="281" customFormat="false" ht="12.75" hidden="false" customHeight="false" outlineLevel="0" collapsed="false">
      <c r="A281" s="0" t="n">
        <v>0.176868530750895</v>
      </c>
      <c r="B281" s="0" t="str">
        <f aca="false">(D281&amp;E281&amp;F281&amp;G281&amp;H281&amp;I281&amp;J281&amp;K281&amp;L281&amp;M281&amp;N281&amp;O281&amp;P281&amp;Q281&amp;R281&amp;S281&amp;T281&amp;U281&amp;V281&amp;W281&amp;X281&amp;Y281&amp;Z281&amp;AA281&amp;AB281&amp;AC281&amp;AD281&amp;AE281)</f>
        <v>0.6550.050.6550.150.6550.050.6550.150.5450.050.565-0.170.5650.10.565-0.05000000000.050.1-0.050.1</v>
      </c>
      <c r="C281" s="118" t="n">
        <v>45352</v>
      </c>
      <c r="D281" s="0" t="n">
        <f aca="false">ALGO_TENN!E294</f>
        <v>0.655</v>
      </c>
      <c r="E281" s="119" t="n">
        <f aca="false">ALGO_TENN!F294</f>
        <v>0.05</v>
      </c>
      <c r="F281" s="119" t="n">
        <f aca="false">ALGO_TENN!H294</f>
        <v>0.655</v>
      </c>
      <c r="G281" s="119" t="n">
        <f aca="false">ALGO_TENN!I294</f>
        <v>0.15</v>
      </c>
      <c r="H281" s="119" t="n">
        <f aca="false">ALGO_TENN!K294</f>
        <v>0.655</v>
      </c>
      <c r="I281" s="119" t="n">
        <f aca="false">ALGO_TENN!L294</f>
        <v>0.05</v>
      </c>
      <c r="J281" s="119" t="n">
        <f aca="false">ALGO_TENN!N294</f>
        <v>0.655</v>
      </c>
      <c r="K281" s="119" t="n">
        <f aca="false">ALGO_TENN!O294</f>
        <v>0.15</v>
      </c>
      <c r="L281" s="119" t="n">
        <f aca="false">TETCO_TRANSCO!E294</f>
        <v>0.545</v>
      </c>
      <c r="M281" s="119" t="n">
        <f aca="false">TETCO_TRANSCO!F294</f>
        <v>0.05</v>
      </c>
      <c r="N281" s="119" t="n">
        <f aca="false">TETCO_TRANSCO!H294</f>
        <v>0.565</v>
      </c>
      <c r="O281" s="119" t="n">
        <f aca="false">TETCO_TRANSCO!I294</f>
        <v>-0.17</v>
      </c>
      <c r="P281" s="119" t="n">
        <f aca="false">TETCO_TRANSCO!K294</f>
        <v>0.565</v>
      </c>
      <c r="Q281" s="119" t="n">
        <f aca="false">TETCO_TRANSCO!L294</f>
        <v>0.1</v>
      </c>
      <c r="R281" s="119" t="n">
        <f aca="false">TETCO_TRANSCO!N294</f>
        <v>0.565</v>
      </c>
      <c r="S281" s="119" t="n">
        <f aca="false">TETCO_TRANSCO!O294</f>
        <v>-0.05</v>
      </c>
      <c r="T281" s="119" t="n">
        <f aca="false">IROQ!E294</f>
        <v>0</v>
      </c>
      <c r="U281" s="119" t="n">
        <f aca="false">IROQ!F294</f>
        <v>0</v>
      </c>
      <c r="V281" s="119" t="n">
        <f aca="false">IROQ!H294</f>
        <v>0</v>
      </c>
      <c r="W281" s="119" t="n">
        <f aca="false">IROQ!I294</f>
        <v>0</v>
      </c>
      <c r="X281" s="119" t="n">
        <f aca="false">IROQ!L294</f>
        <v>0</v>
      </c>
      <c r="Y281" s="119" t="n">
        <f aca="false">IROQ!M294</f>
        <v>0</v>
      </c>
      <c r="Z281" s="119" t="n">
        <f aca="false">IROQ!O294</f>
        <v>0</v>
      </c>
      <c r="AA281" s="119" t="n">
        <f aca="false">IROQ!P294</f>
        <v>0</v>
      </c>
      <c r="AB281" s="120" t="n">
        <f aca="false">M281</f>
        <v>0.05</v>
      </c>
      <c r="AC281" s="120" t="n">
        <f aca="false">Q281</f>
        <v>0.1</v>
      </c>
      <c r="AD281" s="121" t="n">
        <f aca="false">S281</f>
        <v>-0.05</v>
      </c>
      <c r="AE281" s="121" t="n">
        <f aca="false">Q281</f>
        <v>0.1</v>
      </c>
    </row>
    <row r="282" customFormat="false" ht="12.75" hidden="false" customHeight="false" outlineLevel="0" collapsed="false">
      <c r="A282" s="0" t="n">
        <v>0.175769528761413</v>
      </c>
      <c r="B282" s="0" t="str">
        <f aca="false">(D282&amp;E282&amp;F282&amp;G282&amp;H282&amp;I282&amp;J282&amp;K282&amp;L282&amp;M282&amp;N282&amp;O282&amp;P282&amp;Q282&amp;R282&amp;S282&amp;T282&amp;U282&amp;V282&amp;W282&amp;X282&amp;Y282&amp;Z282&amp;AA282&amp;AB282&amp;AC282&amp;AD282&amp;AE282)</f>
        <v>0.4350.020.4350.050.4350.020.4350.050.3100.35-0.0850.350.020.35-0.0450000000000.02-0.0450.02</v>
      </c>
      <c r="C282" s="118" t="n">
        <v>45383</v>
      </c>
      <c r="D282" s="0" t="n">
        <f aca="false">ALGO_TENN!E295</f>
        <v>0.435</v>
      </c>
      <c r="E282" s="119" t="n">
        <f aca="false">ALGO_TENN!F295</f>
        <v>0.02</v>
      </c>
      <c r="F282" s="119" t="n">
        <f aca="false">ALGO_TENN!H295</f>
        <v>0.435</v>
      </c>
      <c r="G282" s="119" t="n">
        <f aca="false">ALGO_TENN!I295</f>
        <v>0.05</v>
      </c>
      <c r="H282" s="119" t="n">
        <f aca="false">ALGO_TENN!K295</f>
        <v>0.435</v>
      </c>
      <c r="I282" s="119" t="n">
        <f aca="false">ALGO_TENN!L295</f>
        <v>0.02</v>
      </c>
      <c r="J282" s="119" t="n">
        <f aca="false">ALGO_TENN!N295</f>
        <v>0.435</v>
      </c>
      <c r="K282" s="119" t="n">
        <f aca="false">ALGO_TENN!O295</f>
        <v>0.05</v>
      </c>
      <c r="L282" s="119" t="n">
        <f aca="false">TETCO_TRANSCO!E295</f>
        <v>0.31</v>
      </c>
      <c r="M282" s="119" t="n">
        <f aca="false">TETCO_TRANSCO!F295</f>
        <v>0</v>
      </c>
      <c r="N282" s="119" t="n">
        <f aca="false">TETCO_TRANSCO!H295</f>
        <v>0.35</v>
      </c>
      <c r="O282" s="119" t="n">
        <f aca="false">TETCO_TRANSCO!I295</f>
        <v>-0.085</v>
      </c>
      <c r="P282" s="119" t="n">
        <f aca="false">TETCO_TRANSCO!K295</f>
        <v>0.35</v>
      </c>
      <c r="Q282" s="119" t="n">
        <f aca="false">TETCO_TRANSCO!L295</f>
        <v>0.02</v>
      </c>
      <c r="R282" s="119" t="n">
        <f aca="false">TETCO_TRANSCO!N295</f>
        <v>0.35</v>
      </c>
      <c r="S282" s="119" t="n">
        <f aca="false">TETCO_TRANSCO!O295</f>
        <v>-0.045</v>
      </c>
      <c r="T282" s="119" t="n">
        <f aca="false">IROQ!E295</f>
        <v>0</v>
      </c>
      <c r="U282" s="119" t="n">
        <f aca="false">IROQ!F295</f>
        <v>0</v>
      </c>
      <c r="V282" s="119" t="n">
        <f aca="false">IROQ!H295</f>
        <v>0</v>
      </c>
      <c r="W282" s="119" t="n">
        <f aca="false">IROQ!I295</f>
        <v>0</v>
      </c>
      <c r="X282" s="119" t="n">
        <f aca="false">IROQ!L295</f>
        <v>0</v>
      </c>
      <c r="Y282" s="119" t="n">
        <f aca="false">IROQ!M295</f>
        <v>0</v>
      </c>
      <c r="Z282" s="119" t="n">
        <f aca="false">IROQ!O295</f>
        <v>0</v>
      </c>
      <c r="AA282" s="119" t="n">
        <f aca="false">IROQ!P295</f>
        <v>0</v>
      </c>
      <c r="AB282" s="120" t="n">
        <f aca="false">M282</f>
        <v>0</v>
      </c>
      <c r="AC282" s="120" t="n">
        <f aca="false">Q282</f>
        <v>0.02</v>
      </c>
      <c r="AD282" s="121" t="n">
        <f aca="false">S282</f>
        <v>-0.045</v>
      </c>
      <c r="AE282" s="121" t="n">
        <f aca="false">Q282</f>
        <v>0.02</v>
      </c>
    </row>
    <row r="283" customFormat="false" ht="12.75" hidden="false" customHeight="false" outlineLevel="0" collapsed="false">
      <c r="A283" s="0" t="n">
        <v>0.174712432148056</v>
      </c>
      <c r="B283" s="0" t="str">
        <f aca="false">(D283&amp;E283&amp;F283&amp;G283&amp;H283&amp;I283&amp;J283&amp;K283&amp;L283&amp;M283&amp;N283&amp;O283&amp;P283&amp;Q283&amp;R283&amp;S283&amp;T283&amp;U283&amp;V283&amp;W283&amp;X283&amp;Y283&amp;Z283&amp;AA283&amp;AB283&amp;AC283&amp;AD283&amp;AE283)</f>
        <v>0.3850.020.3850.050.3850.020.3850.050.2900.3-0.0650.30.020.3-0.0350000000000.02-0.0350.02</v>
      </c>
      <c r="C283" s="118" t="n">
        <v>45413</v>
      </c>
      <c r="D283" s="0" t="n">
        <f aca="false">ALGO_TENN!E296</f>
        <v>0.385</v>
      </c>
      <c r="E283" s="119" t="n">
        <f aca="false">ALGO_TENN!F296</f>
        <v>0.02</v>
      </c>
      <c r="F283" s="119" t="n">
        <f aca="false">ALGO_TENN!H296</f>
        <v>0.385</v>
      </c>
      <c r="G283" s="119" t="n">
        <f aca="false">ALGO_TENN!I296</f>
        <v>0.05</v>
      </c>
      <c r="H283" s="119" t="n">
        <f aca="false">ALGO_TENN!K296</f>
        <v>0.385</v>
      </c>
      <c r="I283" s="119" t="n">
        <f aca="false">ALGO_TENN!L296</f>
        <v>0.02</v>
      </c>
      <c r="J283" s="119" t="n">
        <f aca="false">ALGO_TENN!N296</f>
        <v>0.385</v>
      </c>
      <c r="K283" s="119" t="n">
        <f aca="false">ALGO_TENN!O296</f>
        <v>0.05</v>
      </c>
      <c r="L283" s="119" t="n">
        <f aca="false">TETCO_TRANSCO!E296</f>
        <v>0.29</v>
      </c>
      <c r="M283" s="119" t="n">
        <f aca="false">TETCO_TRANSCO!F296</f>
        <v>0</v>
      </c>
      <c r="N283" s="119" t="n">
        <f aca="false">TETCO_TRANSCO!H296</f>
        <v>0.3</v>
      </c>
      <c r="O283" s="119" t="n">
        <f aca="false">TETCO_TRANSCO!I296</f>
        <v>-0.065</v>
      </c>
      <c r="P283" s="119" t="n">
        <f aca="false">TETCO_TRANSCO!K296</f>
        <v>0.3</v>
      </c>
      <c r="Q283" s="119" t="n">
        <f aca="false">TETCO_TRANSCO!L296</f>
        <v>0.02</v>
      </c>
      <c r="R283" s="119" t="n">
        <f aca="false">TETCO_TRANSCO!N296</f>
        <v>0.3</v>
      </c>
      <c r="S283" s="119" t="n">
        <f aca="false">TETCO_TRANSCO!O296</f>
        <v>-0.035</v>
      </c>
      <c r="T283" s="119" t="n">
        <f aca="false">IROQ!E296</f>
        <v>0</v>
      </c>
      <c r="U283" s="119" t="n">
        <f aca="false">IROQ!F296</f>
        <v>0</v>
      </c>
      <c r="V283" s="119" t="n">
        <f aca="false">IROQ!H296</f>
        <v>0</v>
      </c>
      <c r="W283" s="119" t="n">
        <f aca="false">IROQ!I296</f>
        <v>0</v>
      </c>
      <c r="X283" s="119" t="n">
        <f aca="false">IROQ!L296</f>
        <v>0</v>
      </c>
      <c r="Y283" s="119" t="n">
        <f aca="false">IROQ!M296</f>
        <v>0</v>
      </c>
      <c r="Z283" s="119" t="n">
        <f aca="false">IROQ!O296</f>
        <v>0</v>
      </c>
      <c r="AA283" s="119" t="n">
        <f aca="false">IROQ!P296</f>
        <v>0</v>
      </c>
      <c r="AB283" s="120" t="n">
        <f aca="false">M283</f>
        <v>0</v>
      </c>
      <c r="AC283" s="120" t="n">
        <f aca="false">Q283</f>
        <v>0.02</v>
      </c>
      <c r="AD283" s="121" t="n">
        <f aca="false">S283</f>
        <v>-0.035</v>
      </c>
      <c r="AE283" s="121" t="n">
        <f aca="false">Q283</f>
        <v>0.02</v>
      </c>
    </row>
    <row r="284" customFormat="false" ht="12.75" hidden="false" customHeight="false" outlineLevel="0" collapsed="false">
      <c r="B284" s="0" t="str">
        <f aca="false">(D284&amp;E284&amp;F284&amp;G284&amp;H284&amp;I284&amp;J284&amp;K284&amp;L284&amp;M284&amp;N284&amp;O284&amp;P284&amp;Q284&amp;R284&amp;S284&amp;T284&amp;U284&amp;V284&amp;W284&amp;X284&amp;Y284&amp;Z284&amp;AA284&amp;AB284&amp;AC284&amp;AD284&amp;AE284)</f>
        <v>0.3850.020.3850.060.3850.020.3850.060.3-0.00250.34-0.0550.340.020.34-0.03500000000-0.00250.02-0.0350.02</v>
      </c>
      <c r="C284" s="118" t="n">
        <v>45444</v>
      </c>
      <c r="D284" s="0" t="n">
        <f aca="false">ALGO_TENN!E297</f>
        <v>0.385</v>
      </c>
      <c r="E284" s="119" t="n">
        <f aca="false">ALGO_TENN!F297</f>
        <v>0.02</v>
      </c>
      <c r="F284" s="119" t="n">
        <f aca="false">ALGO_TENN!H297</f>
        <v>0.385</v>
      </c>
      <c r="G284" s="119" t="n">
        <f aca="false">ALGO_TENN!I297</f>
        <v>0.06</v>
      </c>
      <c r="H284" s="119" t="n">
        <f aca="false">ALGO_TENN!K297</f>
        <v>0.385</v>
      </c>
      <c r="I284" s="119" t="n">
        <f aca="false">ALGO_TENN!L297</f>
        <v>0.02</v>
      </c>
      <c r="J284" s="119" t="n">
        <f aca="false">ALGO_TENN!N297</f>
        <v>0.385</v>
      </c>
      <c r="K284" s="119" t="n">
        <f aca="false">ALGO_TENN!O297</f>
        <v>0.06</v>
      </c>
      <c r="L284" s="119" t="n">
        <f aca="false">TETCO_TRANSCO!E297</f>
        <v>0.3</v>
      </c>
      <c r="M284" s="119" t="n">
        <f aca="false">TETCO_TRANSCO!F297</f>
        <v>-0.0025</v>
      </c>
      <c r="N284" s="119" t="n">
        <f aca="false">TETCO_TRANSCO!H297</f>
        <v>0.34</v>
      </c>
      <c r="O284" s="119" t="n">
        <f aca="false">TETCO_TRANSCO!I297</f>
        <v>-0.055</v>
      </c>
      <c r="P284" s="119" t="n">
        <f aca="false">TETCO_TRANSCO!K297</f>
        <v>0.34</v>
      </c>
      <c r="Q284" s="119" t="n">
        <f aca="false">TETCO_TRANSCO!L297</f>
        <v>0.02</v>
      </c>
      <c r="R284" s="119" t="n">
        <f aca="false">TETCO_TRANSCO!N297</f>
        <v>0.34</v>
      </c>
      <c r="S284" s="119" t="n">
        <f aca="false">TETCO_TRANSCO!O297</f>
        <v>-0.035</v>
      </c>
      <c r="T284" s="119" t="n">
        <f aca="false">IROQ!E297</f>
        <v>0</v>
      </c>
      <c r="U284" s="119" t="n">
        <f aca="false">IROQ!F297</f>
        <v>0</v>
      </c>
      <c r="V284" s="119" t="n">
        <f aca="false">IROQ!H297</f>
        <v>0</v>
      </c>
      <c r="W284" s="119" t="n">
        <f aca="false">IROQ!I297</f>
        <v>0</v>
      </c>
      <c r="X284" s="119" t="n">
        <f aca="false">IROQ!L297</f>
        <v>0</v>
      </c>
      <c r="Y284" s="119" t="n">
        <f aca="false">IROQ!M297</f>
        <v>0</v>
      </c>
      <c r="Z284" s="119" t="n">
        <f aca="false">IROQ!O297</f>
        <v>0</v>
      </c>
      <c r="AA284" s="119" t="n">
        <f aca="false">IROQ!P297</f>
        <v>0</v>
      </c>
      <c r="AB284" s="120" t="n">
        <f aca="false">M284</f>
        <v>-0.0025</v>
      </c>
      <c r="AC284" s="120" t="n">
        <f aca="false">Q284</f>
        <v>0.02</v>
      </c>
      <c r="AD284" s="121" t="n">
        <f aca="false">S284</f>
        <v>-0.035</v>
      </c>
      <c r="AE284" s="121" t="n">
        <f aca="false">Q284</f>
        <v>0.02</v>
      </c>
    </row>
    <row r="285" customFormat="false" ht="12.75" hidden="false" customHeight="false" outlineLevel="0" collapsed="false">
      <c r="B285" s="0" t="str">
        <f aca="false">(D285&amp;E285&amp;F285&amp;G285&amp;H285&amp;I285&amp;J285&amp;K285&amp;L285&amp;M285&amp;N285&amp;O285&amp;P285&amp;Q285&amp;R285&amp;S285&amp;T285&amp;U285&amp;V285&amp;W285&amp;X285&amp;Y285&amp;Z285&amp;AA285&amp;AB285&amp;AC285&amp;AD285&amp;AE285)</f>
        <v>0.39750.020.39750.070.39750.020.39750.070.315-0.00250.38-0.020.380.020.38-0.0200000000-0.00250.02-0.020.02</v>
      </c>
      <c r="C285" s="118" t="n">
        <v>45474</v>
      </c>
      <c r="D285" s="0" t="n">
        <f aca="false">ALGO_TENN!E298</f>
        <v>0.3975</v>
      </c>
      <c r="E285" s="119" t="n">
        <f aca="false">ALGO_TENN!F298</f>
        <v>0.02</v>
      </c>
      <c r="F285" s="119" t="n">
        <f aca="false">ALGO_TENN!H298</f>
        <v>0.3975</v>
      </c>
      <c r="G285" s="119" t="n">
        <f aca="false">ALGO_TENN!I298</f>
        <v>0.07</v>
      </c>
      <c r="H285" s="119" t="n">
        <f aca="false">ALGO_TENN!K298</f>
        <v>0.3975</v>
      </c>
      <c r="I285" s="119" t="n">
        <f aca="false">ALGO_TENN!L298</f>
        <v>0.02</v>
      </c>
      <c r="J285" s="119" t="n">
        <f aca="false">ALGO_TENN!N298</f>
        <v>0.3975</v>
      </c>
      <c r="K285" s="119" t="n">
        <f aca="false">ALGO_TENN!O298</f>
        <v>0.07</v>
      </c>
      <c r="L285" s="119" t="n">
        <f aca="false">TETCO_TRANSCO!E298</f>
        <v>0.315</v>
      </c>
      <c r="M285" s="119" t="n">
        <f aca="false">TETCO_TRANSCO!F298</f>
        <v>-0.0025</v>
      </c>
      <c r="N285" s="119" t="n">
        <f aca="false">TETCO_TRANSCO!H298</f>
        <v>0.38</v>
      </c>
      <c r="O285" s="119" t="n">
        <f aca="false">TETCO_TRANSCO!I298</f>
        <v>-0.02</v>
      </c>
      <c r="P285" s="119" t="n">
        <f aca="false">TETCO_TRANSCO!K298</f>
        <v>0.38</v>
      </c>
      <c r="Q285" s="119" t="n">
        <f aca="false">TETCO_TRANSCO!L298</f>
        <v>0.02</v>
      </c>
      <c r="R285" s="119" t="n">
        <f aca="false">TETCO_TRANSCO!N298</f>
        <v>0.38</v>
      </c>
      <c r="S285" s="119" t="n">
        <f aca="false">TETCO_TRANSCO!O298</f>
        <v>-0.02</v>
      </c>
      <c r="T285" s="119" t="n">
        <f aca="false">IROQ!E298</f>
        <v>0</v>
      </c>
      <c r="U285" s="119" t="n">
        <f aca="false">IROQ!F298</f>
        <v>0</v>
      </c>
      <c r="V285" s="119" t="n">
        <f aca="false">IROQ!H298</f>
        <v>0</v>
      </c>
      <c r="W285" s="119" t="n">
        <f aca="false">IROQ!I298</f>
        <v>0</v>
      </c>
      <c r="X285" s="119" t="n">
        <f aca="false">IROQ!L298</f>
        <v>0</v>
      </c>
      <c r="Y285" s="119" t="n">
        <f aca="false">IROQ!M298</f>
        <v>0</v>
      </c>
      <c r="Z285" s="119" t="n">
        <f aca="false">IROQ!O298</f>
        <v>0</v>
      </c>
      <c r="AA285" s="119" t="n">
        <f aca="false">IROQ!P298</f>
        <v>0</v>
      </c>
      <c r="AB285" s="120" t="n">
        <f aca="false">M285</f>
        <v>-0.0025</v>
      </c>
      <c r="AC285" s="120" t="n">
        <f aca="false">Q285</f>
        <v>0.02</v>
      </c>
      <c r="AD285" s="121" t="n">
        <f aca="false">S285</f>
        <v>-0.02</v>
      </c>
      <c r="AE285" s="121" t="n">
        <f aca="false">Q285</f>
        <v>0.02</v>
      </c>
    </row>
    <row r="286" customFormat="false" ht="12.75" hidden="false" customHeight="false" outlineLevel="0" collapsed="false">
      <c r="B286" s="0" t="str">
        <f aca="false">(D286&amp;E286&amp;F286&amp;G286&amp;H286&amp;I286&amp;J286&amp;K286&amp;L286&amp;M286&amp;N286&amp;O286&amp;P286&amp;Q286&amp;R286&amp;S286&amp;T286&amp;U286&amp;V286&amp;W286&amp;X286&amp;Y286&amp;Z286&amp;AA286&amp;AB286&amp;AC286&amp;AD286&amp;AE286)</f>
        <v>0.40.020.40.070.40.020.40.070.315-0.0050.38-0.020.380.0150.38-0.0200000000-0.0050.015-0.020.015</v>
      </c>
      <c r="C286" s="118" t="n">
        <v>45505</v>
      </c>
      <c r="D286" s="0" t="n">
        <f aca="false">ALGO_TENN!E299</f>
        <v>0.4</v>
      </c>
      <c r="E286" s="119" t="n">
        <f aca="false">ALGO_TENN!F299</f>
        <v>0.02</v>
      </c>
      <c r="F286" s="119" t="n">
        <f aca="false">ALGO_TENN!H299</f>
        <v>0.4</v>
      </c>
      <c r="G286" s="119" t="n">
        <f aca="false">ALGO_TENN!I299</f>
        <v>0.07</v>
      </c>
      <c r="H286" s="119" t="n">
        <f aca="false">ALGO_TENN!K299</f>
        <v>0.4</v>
      </c>
      <c r="I286" s="119" t="n">
        <f aca="false">ALGO_TENN!L299</f>
        <v>0.02</v>
      </c>
      <c r="J286" s="119" t="n">
        <f aca="false">ALGO_TENN!N299</f>
        <v>0.4</v>
      </c>
      <c r="K286" s="119" t="n">
        <f aca="false">ALGO_TENN!O299</f>
        <v>0.07</v>
      </c>
      <c r="L286" s="119" t="n">
        <f aca="false">TETCO_TRANSCO!E299</f>
        <v>0.315</v>
      </c>
      <c r="M286" s="119" t="n">
        <f aca="false">TETCO_TRANSCO!F299</f>
        <v>-0.005</v>
      </c>
      <c r="N286" s="119" t="n">
        <f aca="false">TETCO_TRANSCO!H299</f>
        <v>0.38</v>
      </c>
      <c r="O286" s="119" t="n">
        <f aca="false">TETCO_TRANSCO!I299</f>
        <v>-0.02</v>
      </c>
      <c r="P286" s="119" t="n">
        <f aca="false">TETCO_TRANSCO!K299</f>
        <v>0.38</v>
      </c>
      <c r="Q286" s="119" t="n">
        <f aca="false">TETCO_TRANSCO!L299</f>
        <v>0.015</v>
      </c>
      <c r="R286" s="119" t="n">
        <f aca="false">TETCO_TRANSCO!N299</f>
        <v>0.38</v>
      </c>
      <c r="S286" s="119" t="n">
        <f aca="false">TETCO_TRANSCO!O299</f>
        <v>-0.02</v>
      </c>
      <c r="T286" s="119" t="n">
        <f aca="false">IROQ!E299</f>
        <v>0</v>
      </c>
      <c r="U286" s="119" t="n">
        <f aca="false">IROQ!F299</f>
        <v>0</v>
      </c>
      <c r="V286" s="119" t="n">
        <f aca="false">IROQ!H299</f>
        <v>0</v>
      </c>
      <c r="W286" s="119" t="n">
        <f aca="false">IROQ!I299</f>
        <v>0</v>
      </c>
      <c r="X286" s="119" t="n">
        <f aca="false">IROQ!L299</f>
        <v>0</v>
      </c>
      <c r="Y286" s="119" t="n">
        <f aca="false">IROQ!M299</f>
        <v>0</v>
      </c>
      <c r="Z286" s="119" t="n">
        <f aca="false">IROQ!O299</f>
        <v>0</v>
      </c>
      <c r="AA286" s="119" t="n">
        <f aca="false">IROQ!P299</f>
        <v>0</v>
      </c>
      <c r="AB286" s="120" t="n">
        <f aca="false">M286</f>
        <v>-0.005</v>
      </c>
      <c r="AC286" s="120" t="n">
        <f aca="false">Q286</f>
        <v>0.015</v>
      </c>
      <c r="AD286" s="121" t="n">
        <f aca="false">S286</f>
        <v>-0.02</v>
      </c>
      <c r="AE286" s="121" t="n">
        <f aca="false">Q286</f>
        <v>0.015</v>
      </c>
    </row>
    <row r="287" customFormat="false" ht="12.75" hidden="false" customHeight="false" outlineLevel="0" collapsed="false">
      <c r="B287" s="0" t="str">
        <f aca="false">(D287&amp;E287&amp;F287&amp;G287&amp;H287&amp;I287&amp;J287&amp;K287&amp;L287&amp;M287&amp;N287&amp;O287&amp;P287&amp;Q287&amp;R287&amp;S287&amp;T287&amp;U287&amp;V287&amp;W287&amp;X287&amp;Y287&amp;Z287&amp;AA287&amp;AB287&amp;AC287&amp;AD287&amp;AE287)</f>
        <v>0.39750.020.39750.050.39750.020.39750.050.29-0.0050.33-0.040.330.0150.33-0.0200000000-0.0050.015-0.020.015</v>
      </c>
      <c r="C287" s="118" t="n">
        <v>45536</v>
      </c>
      <c r="D287" s="0" t="n">
        <f aca="false">ALGO_TENN!E300</f>
        <v>0.3975</v>
      </c>
      <c r="E287" s="119" t="n">
        <f aca="false">ALGO_TENN!F300</f>
        <v>0.02</v>
      </c>
      <c r="F287" s="119" t="n">
        <f aca="false">ALGO_TENN!H300</f>
        <v>0.3975</v>
      </c>
      <c r="G287" s="119" t="n">
        <f aca="false">ALGO_TENN!I300</f>
        <v>0.05</v>
      </c>
      <c r="H287" s="119" t="n">
        <f aca="false">ALGO_TENN!K300</f>
        <v>0.3975</v>
      </c>
      <c r="I287" s="119" t="n">
        <f aca="false">ALGO_TENN!L300</f>
        <v>0.02</v>
      </c>
      <c r="J287" s="119" t="n">
        <f aca="false">ALGO_TENN!N300</f>
        <v>0.3975</v>
      </c>
      <c r="K287" s="119" t="n">
        <f aca="false">ALGO_TENN!O300</f>
        <v>0.05</v>
      </c>
      <c r="L287" s="119" t="n">
        <f aca="false">TETCO_TRANSCO!E300</f>
        <v>0.29</v>
      </c>
      <c r="M287" s="119" t="n">
        <f aca="false">TETCO_TRANSCO!F300</f>
        <v>-0.005</v>
      </c>
      <c r="N287" s="119" t="n">
        <f aca="false">TETCO_TRANSCO!H300</f>
        <v>0.33</v>
      </c>
      <c r="O287" s="119" t="n">
        <f aca="false">TETCO_TRANSCO!I300</f>
        <v>-0.04</v>
      </c>
      <c r="P287" s="119" t="n">
        <f aca="false">TETCO_TRANSCO!K300</f>
        <v>0.33</v>
      </c>
      <c r="Q287" s="119" t="n">
        <f aca="false">TETCO_TRANSCO!L300</f>
        <v>0.015</v>
      </c>
      <c r="R287" s="119" t="n">
        <f aca="false">TETCO_TRANSCO!N300</f>
        <v>0.33</v>
      </c>
      <c r="S287" s="119" t="n">
        <f aca="false">TETCO_TRANSCO!O300</f>
        <v>-0.02</v>
      </c>
      <c r="T287" s="119" t="n">
        <f aca="false">IROQ!E300</f>
        <v>0</v>
      </c>
      <c r="U287" s="119" t="n">
        <f aca="false">IROQ!F300</f>
        <v>0</v>
      </c>
      <c r="V287" s="119" t="n">
        <f aca="false">IROQ!H300</f>
        <v>0</v>
      </c>
      <c r="W287" s="119" t="n">
        <f aca="false">IROQ!I300</f>
        <v>0</v>
      </c>
      <c r="X287" s="119" t="n">
        <f aca="false">IROQ!L300</f>
        <v>0</v>
      </c>
      <c r="Y287" s="119" t="n">
        <f aca="false">IROQ!M300</f>
        <v>0</v>
      </c>
      <c r="Z287" s="119" t="n">
        <f aca="false">IROQ!O300</f>
        <v>0</v>
      </c>
      <c r="AA287" s="119" t="n">
        <f aca="false">IROQ!P300</f>
        <v>0</v>
      </c>
      <c r="AB287" s="120" t="n">
        <f aca="false">M287</f>
        <v>-0.005</v>
      </c>
      <c r="AC287" s="120" t="n">
        <f aca="false">Q287</f>
        <v>0.015</v>
      </c>
      <c r="AD287" s="121" t="n">
        <f aca="false">S287</f>
        <v>-0.02</v>
      </c>
      <c r="AE287" s="121" t="n">
        <f aca="false">Q287</f>
        <v>0.015</v>
      </c>
    </row>
    <row r="288" customFormat="false" ht="12.75" hidden="false" customHeight="false" outlineLevel="0" collapsed="false">
      <c r="B288" s="0" t="str">
        <f aca="false">(D288&amp;E288&amp;F288&amp;G288&amp;H288&amp;I288&amp;J288&amp;K288&amp;L288&amp;M288&amp;N288&amp;O288&amp;P288&amp;Q288&amp;R288&amp;S288&amp;T288&amp;U288&amp;V288&amp;W288&amp;X288&amp;Y288&amp;Z288&amp;AA288&amp;AB288&amp;AC288&amp;AD288&amp;AE288)</f>
        <v>0.40.020.40.050.40.020.40.050.35-0.0050.37-0.0850.370.010.37-0.05500000000-0.0050.01-0.0550.01</v>
      </c>
      <c r="C288" s="118" t="n">
        <v>45566</v>
      </c>
      <c r="D288" s="0" t="n">
        <f aca="false">ALGO_TENN!E301</f>
        <v>0.4</v>
      </c>
      <c r="E288" s="119" t="n">
        <f aca="false">ALGO_TENN!F301</f>
        <v>0.02</v>
      </c>
      <c r="F288" s="119" t="n">
        <f aca="false">ALGO_TENN!H301</f>
        <v>0.4</v>
      </c>
      <c r="G288" s="119" t="n">
        <f aca="false">ALGO_TENN!I301</f>
        <v>0.05</v>
      </c>
      <c r="H288" s="119" t="n">
        <f aca="false">ALGO_TENN!K301</f>
        <v>0.4</v>
      </c>
      <c r="I288" s="119" t="n">
        <f aca="false">ALGO_TENN!L301</f>
        <v>0.02</v>
      </c>
      <c r="J288" s="119" t="n">
        <f aca="false">ALGO_TENN!N301</f>
        <v>0.4</v>
      </c>
      <c r="K288" s="119" t="n">
        <f aca="false">ALGO_TENN!O301</f>
        <v>0.05</v>
      </c>
      <c r="L288" s="119" t="n">
        <f aca="false">TETCO_TRANSCO!E301</f>
        <v>0.35</v>
      </c>
      <c r="M288" s="119" t="n">
        <f aca="false">TETCO_TRANSCO!F301</f>
        <v>-0.005</v>
      </c>
      <c r="N288" s="119" t="n">
        <f aca="false">TETCO_TRANSCO!H301</f>
        <v>0.37</v>
      </c>
      <c r="O288" s="119" t="n">
        <f aca="false">TETCO_TRANSCO!I301</f>
        <v>-0.085</v>
      </c>
      <c r="P288" s="119" t="n">
        <f aca="false">TETCO_TRANSCO!K301</f>
        <v>0.37</v>
      </c>
      <c r="Q288" s="119" t="n">
        <f aca="false">TETCO_TRANSCO!L301</f>
        <v>0.01</v>
      </c>
      <c r="R288" s="119" t="n">
        <f aca="false">TETCO_TRANSCO!N301</f>
        <v>0.37</v>
      </c>
      <c r="S288" s="119" t="n">
        <f aca="false">TETCO_TRANSCO!O301</f>
        <v>-0.055</v>
      </c>
      <c r="T288" s="119" t="n">
        <f aca="false">IROQ!E301</f>
        <v>0</v>
      </c>
      <c r="U288" s="119" t="n">
        <f aca="false">IROQ!F301</f>
        <v>0</v>
      </c>
      <c r="V288" s="119" t="n">
        <f aca="false">IROQ!H301</f>
        <v>0</v>
      </c>
      <c r="W288" s="119" t="n">
        <f aca="false">IROQ!I301</f>
        <v>0</v>
      </c>
      <c r="X288" s="119" t="n">
        <f aca="false">IROQ!L301</f>
        <v>0</v>
      </c>
      <c r="Y288" s="119" t="n">
        <f aca="false">IROQ!M301</f>
        <v>0</v>
      </c>
      <c r="Z288" s="119" t="n">
        <f aca="false">IROQ!O301</f>
        <v>0</v>
      </c>
      <c r="AA288" s="119" t="n">
        <f aca="false">IROQ!P301</f>
        <v>0</v>
      </c>
      <c r="AB288" s="120" t="n">
        <f aca="false">M288</f>
        <v>-0.005</v>
      </c>
      <c r="AC288" s="120" t="n">
        <f aca="false">Q288</f>
        <v>0.01</v>
      </c>
      <c r="AD288" s="121" t="n">
        <f aca="false">S288</f>
        <v>-0.055</v>
      </c>
      <c r="AE288" s="121" t="n">
        <f aca="false">Q288</f>
        <v>0.01</v>
      </c>
    </row>
    <row r="289" customFormat="false" ht="12.75" hidden="false" customHeight="false" outlineLevel="0" collapsed="false">
      <c r="B289" s="0" t="str">
        <f aca="false">(D289&amp;E289&amp;F289&amp;G289&amp;H289&amp;I289&amp;J289&amp;K289&amp;L289&amp;M289&amp;N289&amp;O289&amp;P289&amp;Q289&amp;R289&amp;S289&amp;T289&amp;U289&amp;V289&amp;W289&amp;X289&amp;Y289&amp;Z289&amp;AA289&amp;AB289&amp;AC289&amp;AD289&amp;AE289)</f>
        <v>0.5550.050.5550.140.5550.050.5550.140.4450.050.495-0.170.4950.060.495-0.05000000000.050.06-0.050.06</v>
      </c>
      <c r="C289" s="118" t="n">
        <v>45597</v>
      </c>
      <c r="D289" s="0" t="n">
        <f aca="false">ALGO_TENN!E302</f>
        <v>0.555</v>
      </c>
      <c r="E289" s="119" t="n">
        <f aca="false">ALGO_TENN!F302</f>
        <v>0.05</v>
      </c>
      <c r="F289" s="119" t="n">
        <f aca="false">ALGO_TENN!H302</f>
        <v>0.555</v>
      </c>
      <c r="G289" s="119" t="n">
        <f aca="false">ALGO_TENN!I302</f>
        <v>0.14</v>
      </c>
      <c r="H289" s="119" t="n">
        <f aca="false">ALGO_TENN!K302</f>
        <v>0.555</v>
      </c>
      <c r="I289" s="119" t="n">
        <f aca="false">ALGO_TENN!L302</f>
        <v>0.05</v>
      </c>
      <c r="J289" s="119" t="n">
        <f aca="false">ALGO_TENN!N302</f>
        <v>0.555</v>
      </c>
      <c r="K289" s="119" t="n">
        <f aca="false">ALGO_TENN!O302</f>
        <v>0.14</v>
      </c>
      <c r="L289" s="119" t="n">
        <f aca="false">TETCO_TRANSCO!E302</f>
        <v>0.445</v>
      </c>
      <c r="M289" s="119" t="n">
        <f aca="false">TETCO_TRANSCO!F302</f>
        <v>0.05</v>
      </c>
      <c r="N289" s="119" t="n">
        <f aca="false">TETCO_TRANSCO!H302</f>
        <v>0.495</v>
      </c>
      <c r="O289" s="119" t="n">
        <f aca="false">TETCO_TRANSCO!I302</f>
        <v>-0.17</v>
      </c>
      <c r="P289" s="119" t="n">
        <f aca="false">TETCO_TRANSCO!K302</f>
        <v>0.495</v>
      </c>
      <c r="Q289" s="119" t="n">
        <f aca="false">TETCO_TRANSCO!L302</f>
        <v>0.06</v>
      </c>
      <c r="R289" s="119" t="n">
        <f aca="false">TETCO_TRANSCO!N302</f>
        <v>0.495</v>
      </c>
      <c r="S289" s="119" t="n">
        <f aca="false">TETCO_TRANSCO!O302</f>
        <v>-0.05</v>
      </c>
      <c r="T289" s="119" t="n">
        <f aca="false">IROQ!E302</f>
        <v>0</v>
      </c>
      <c r="U289" s="119" t="n">
        <f aca="false">IROQ!F302</f>
        <v>0</v>
      </c>
      <c r="V289" s="119" t="n">
        <f aca="false">IROQ!H302</f>
        <v>0</v>
      </c>
      <c r="W289" s="119" t="n">
        <f aca="false">IROQ!I302</f>
        <v>0</v>
      </c>
      <c r="X289" s="119" t="n">
        <f aca="false">IROQ!L302</f>
        <v>0</v>
      </c>
      <c r="Y289" s="119" t="n">
        <f aca="false">IROQ!M302</f>
        <v>0</v>
      </c>
      <c r="Z289" s="119" t="n">
        <f aca="false">IROQ!O302</f>
        <v>0</v>
      </c>
      <c r="AA289" s="119" t="n">
        <f aca="false">IROQ!P302</f>
        <v>0</v>
      </c>
      <c r="AB289" s="120" t="n">
        <f aca="false">M289</f>
        <v>0.05</v>
      </c>
      <c r="AC289" s="120" t="n">
        <f aca="false">Q289</f>
        <v>0.06</v>
      </c>
      <c r="AD289" s="121" t="n">
        <f aca="false">S289</f>
        <v>-0.05</v>
      </c>
      <c r="AE289" s="121" t="n">
        <f aca="false">Q289</f>
        <v>0.06</v>
      </c>
    </row>
    <row r="290" customFormat="false" ht="12.75" hidden="false" customHeight="false" outlineLevel="0" collapsed="false">
      <c r="B290" s="0" t="str">
        <f aca="false">(D290&amp;E290&amp;F290&amp;G290&amp;H290&amp;I290&amp;J290&amp;K290&amp;L290&amp;M290&amp;N290&amp;O290&amp;P290&amp;Q290&amp;R290&amp;S290&amp;T290&amp;U290&amp;V290&amp;W290&amp;X290&amp;Y290&amp;Z290&amp;AA290&amp;AB290&amp;AC290&amp;AD290&amp;AE290)</f>
        <v>0.910.050.910.290.910.050.910.290.730.050.98-0.130.980.160.98-0.05000000000.050.16-0.050.16</v>
      </c>
      <c r="C290" s="118" t="n">
        <v>45627</v>
      </c>
      <c r="D290" s="0" t="n">
        <f aca="false">ALGO_TENN!E303</f>
        <v>0.91</v>
      </c>
      <c r="E290" s="119" t="n">
        <f aca="false">ALGO_TENN!F303</f>
        <v>0.05</v>
      </c>
      <c r="F290" s="119" t="n">
        <f aca="false">ALGO_TENN!H303</f>
        <v>0.91</v>
      </c>
      <c r="G290" s="119" t="n">
        <f aca="false">ALGO_TENN!I303</f>
        <v>0.29</v>
      </c>
      <c r="H290" s="119" t="n">
        <f aca="false">ALGO_TENN!K303</f>
        <v>0.91</v>
      </c>
      <c r="I290" s="119" t="n">
        <f aca="false">ALGO_TENN!L303</f>
        <v>0.05</v>
      </c>
      <c r="J290" s="119" t="n">
        <f aca="false">ALGO_TENN!N303</f>
        <v>0.91</v>
      </c>
      <c r="K290" s="119" t="n">
        <f aca="false">ALGO_TENN!O303</f>
        <v>0.29</v>
      </c>
      <c r="L290" s="119" t="n">
        <f aca="false">TETCO_TRANSCO!E303</f>
        <v>0.73</v>
      </c>
      <c r="M290" s="119" t="n">
        <f aca="false">TETCO_TRANSCO!F303</f>
        <v>0.05</v>
      </c>
      <c r="N290" s="119" t="n">
        <f aca="false">TETCO_TRANSCO!H303</f>
        <v>0.98</v>
      </c>
      <c r="O290" s="119" t="n">
        <f aca="false">TETCO_TRANSCO!I303</f>
        <v>-0.13</v>
      </c>
      <c r="P290" s="119" t="n">
        <f aca="false">TETCO_TRANSCO!K303</f>
        <v>0.98</v>
      </c>
      <c r="Q290" s="119" t="n">
        <f aca="false">TETCO_TRANSCO!L303</f>
        <v>0.16</v>
      </c>
      <c r="R290" s="119" t="n">
        <f aca="false">TETCO_TRANSCO!N303</f>
        <v>0.98</v>
      </c>
      <c r="S290" s="119" t="n">
        <f aca="false">TETCO_TRANSCO!O303</f>
        <v>-0.05</v>
      </c>
      <c r="T290" s="119" t="n">
        <f aca="false">IROQ!E303</f>
        <v>0</v>
      </c>
      <c r="U290" s="119" t="n">
        <f aca="false">IROQ!F303</f>
        <v>0</v>
      </c>
      <c r="V290" s="119" t="n">
        <f aca="false">IROQ!H303</f>
        <v>0</v>
      </c>
      <c r="W290" s="119" t="n">
        <f aca="false">IROQ!I303</f>
        <v>0</v>
      </c>
      <c r="X290" s="119" t="n">
        <f aca="false">IROQ!L303</f>
        <v>0</v>
      </c>
      <c r="Y290" s="119" t="n">
        <f aca="false">IROQ!M303</f>
        <v>0</v>
      </c>
      <c r="Z290" s="119" t="n">
        <f aca="false">IROQ!O303</f>
        <v>0</v>
      </c>
      <c r="AA290" s="119" t="n">
        <f aca="false">IROQ!P303</f>
        <v>0</v>
      </c>
      <c r="AB290" s="120" t="n">
        <f aca="false">M290</f>
        <v>0.05</v>
      </c>
      <c r="AC290" s="120" t="n">
        <f aca="false">Q290</f>
        <v>0.16</v>
      </c>
      <c r="AD290" s="121" t="n">
        <f aca="false">S290</f>
        <v>-0.05</v>
      </c>
      <c r="AE290" s="121" t="n">
        <f aca="false">Q290</f>
        <v>0.16</v>
      </c>
    </row>
    <row r="291" customFormat="false" ht="12.75" hidden="false" customHeight="false" outlineLevel="0" collapsed="false">
      <c r="B291" s="0" t="str">
        <f aca="false">(D291&amp;E291&amp;F291&amp;G291&amp;H291&amp;I291&amp;J291&amp;K291&amp;L291&amp;M291&amp;N291&amp;O291&amp;P291&amp;Q291&amp;R291&amp;S291&amp;T291&amp;U291&amp;V291&amp;W291&amp;X291&amp;Y291&amp;Z291&amp;AA291&amp;AB291&amp;AC291&amp;AD291&amp;AE291)</f>
        <v>1.2150.051.2150.321.2150.051.2150.321.020.051.6-0.251.60.341.6-0.2000000000.050.34-0.20.34</v>
      </c>
      <c r="C291" s="118" t="n">
        <v>45658</v>
      </c>
      <c r="D291" s="0" t="n">
        <f aca="false">ALGO_TENN!E304</f>
        <v>1.215</v>
      </c>
      <c r="E291" s="119" t="n">
        <f aca="false">ALGO_TENN!F304</f>
        <v>0.05</v>
      </c>
      <c r="F291" s="119" t="n">
        <f aca="false">ALGO_TENN!H304</f>
        <v>1.215</v>
      </c>
      <c r="G291" s="119" t="n">
        <f aca="false">ALGO_TENN!I304</f>
        <v>0.32</v>
      </c>
      <c r="H291" s="119" t="n">
        <f aca="false">ALGO_TENN!K304</f>
        <v>1.215</v>
      </c>
      <c r="I291" s="119" t="n">
        <f aca="false">ALGO_TENN!L304</f>
        <v>0.05</v>
      </c>
      <c r="J291" s="119" t="n">
        <f aca="false">ALGO_TENN!N304</f>
        <v>1.215</v>
      </c>
      <c r="K291" s="119" t="n">
        <f aca="false">ALGO_TENN!O304</f>
        <v>0.32</v>
      </c>
      <c r="L291" s="119" t="n">
        <f aca="false">TETCO_TRANSCO!E304</f>
        <v>1.02</v>
      </c>
      <c r="M291" s="119" t="n">
        <f aca="false">TETCO_TRANSCO!F304</f>
        <v>0.05</v>
      </c>
      <c r="N291" s="119" t="n">
        <f aca="false">TETCO_TRANSCO!H304</f>
        <v>1.6</v>
      </c>
      <c r="O291" s="119" t="n">
        <f aca="false">TETCO_TRANSCO!I304</f>
        <v>-0.25</v>
      </c>
      <c r="P291" s="119" t="n">
        <f aca="false">TETCO_TRANSCO!K304</f>
        <v>1.6</v>
      </c>
      <c r="Q291" s="119" t="n">
        <f aca="false">TETCO_TRANSCO!L304</f>
        <v>0.34</v>
      </c>
      <c r="R291" s="119" t="n">
        <f aca="false">TETCO_TRANSCO!N304</f>
        <v>1.6</v>
      </c>
      <c r="S291" s="119" t="n">
        <f aca="false">TETCO_TRANSCO!O304</f>
        <v>-0.2</v>
      </c>
      <c r="T291" s="119" t="n">
        <f aca="false">IROQ!E304</f>
        <v>0</v>
      </c>
      <c r="U291" s="119" t="n">
        <f aca="false">IROQ!F304</f>
        <v>0</v>
      </c>
      <c r="V291" s="119" t="n">
        <f aca="false">IROQ!H304</f>
        <v>0</v>
      </c>
      <c r="W291" s="119" t="n">
        <f aca="false">IROQ!I304</f>
        <v>0</v>
      </c>
      <c r="X291" s="119" t="n">
        <f aca="false">IROQ!L304</f>
        <v>0</v>
      </c>
      <c r="Y291" s="119" t="n">
        <f aca="false">IROQ!M304</f>
        <v>0</v>
      </c>
      <c r="Z291" s="119" t="n">
        <f aca="false">IROQ!O304</f>
        <v>0</v>
      </c>
      <c r="AA291" s="119" t="n">
        <f aca="false">IROQ!P304</f>
        <v>0</v>
      </c>
      <c r="AB291" s="120" t="n">
        <f aca="false">M291</f>
        <v>0.05</v>
      </c>
      <c r="AC291" s="120" t="n">
        <f aca="false">Q291</f>
        <v>0.34</v>
      </c>
      <c r="AD291" s="121" t="n">
        <f aca="false">S291</f>
        <v>-0.2</v>
      </c>
      <c r="AE291" s="121" t="n">
        <f aca="false">Q291</f>
        <v>0.34</v>
      </c>
    </row>
    <row r="292" customFormat="false" ht="12.75" hidden="false" customHeight="false" outlineLevel="0" collapsed="false">
      <c r="B292" s="0" t="str">
        <f aca="false">(D292&amp;E292&amp;F292&amp;G292&amp;H292&amp;I292&amp;J292&amp;K292&amp;L292&amp;M292&amp;N292&amp;O292&amp;P292&amp;Q292&amp;R292&amp;S292&amp;T292&amp;U292&amp;V292&amp;W292&amp;X292&amp;Y292&amp;Z292&amp;AA292&amp;AB292&amp;AC292&amp;AD292&amp;AE292)</f>
        <v>1.2150.051.2150.321.2150.051.2150.321.010.051.6-0.281.60.341.6-0.2000000000.050.34-0.20.34</v>
      </c>
      <c r="C292" s="118" t="n">
        <v>45689</v>
      </c>
      <c r="D292" s="0" t="n">
        <f aca="false">ALGO_TENN!E305</f>
        <v>1.215</v>
      </c>
      <c r="E292" s="119" t="n">
        <f aca="false">ALGO_TENN!F305</f>
        <v>0.05</v>
      </c>
      <c r="F292" s="119" t="n">
        <f aca="false">ALGO_TENN!H305</f>
        <v>1.215</v>
      </c>
      <c r="G292" s="119" t="n">
        <f aca="false">ALGO_TENN!I305</f>
        <v>0.32</v>
      </c>
      <c r="H292" s="119" t="n">
        <f aca="false">ALGO_TENN!K305</f>
        <v>1.215</v>
      </c>
      <c r="I292" s="119" t="n">
        <f aca="false">ALGO_TENN!L305</f>
        <v>0.05</v>
      </c>
      <c r="J292" s="119" t="n">
        <f aca="false">ALGO_TENN!N305</f>
        <v>1.215</v>
      </c>
      <c r="K292" s="119" t="n">
        <f aca="false">ALGO_TENN!O305</f>
        <v>0.32</v>
      </c>
      <c r="L292" s="119" t="n">
        <f aca="false">TETCO_TRANSCO!E305</f>
        <v>1.01</v>
      </c>
      <c r="M292" s="119" t="n">
        <f aca="false">TETCO_TRANSCO!F305</f>
        <v>0.05</v>
      </c>
      <c r="N292" s="119" t="n">
        <f aca="false">TETCO_TRANSCO!H305</f>
        <v>1.6</v>
      </c>
      <c r="O292" s="119" t="n">
        <f aca="false">TETCO_TRANSCO!I305</f>
        <v>-0.28</v>
      </c>
      <c r="P292" s="119" t="n">
        <f aca="false">TETCO_TRANSCO!K305</f>
        <v>1.6</v>
      </c>
      <c r="Q292" s="119" t="n">
        <f aca="false">TETCO_TRANSCO!L305</f>
        <v>0.34</v>
      </c>
      <c r="R292" s="119" t="n">
        <f aca="false">TETCO_TRANSCO!N305</f>
        <v>1.6</v>
      </c>
      <c r="S292" s="119" t="n">
        <f aca="false">TETCO_TRANSCO!O305</f>
        <v>-0.2</v>
      </c>
      <c r="T292" s="119" t="n">
        <f aca="false">IROQ!E305</f>
        <v>0</v>
      </c>
      <c r="U292" s="119" t="n">
        <f aca="false">IROQ!F305</f>
        <v>0</v>
      </c>
      <c r="V292" s="119" t="n">
        <f aca="false">IROQ!H305</f>
        <v>0</v>
      </c>
      <c r="W292" s="119" t="n">
        <f aca="false">IROQ!I305</f>
        <v>0</v>
      </c>
      <c r="X292" s="119" t="n">
        <f aca="false">IROQ!L305</f>
        <v>0</v>
      </c>
      <c r="Y292" s="119" t="n">
        <f aca="false">IROQ!M305</f>
        <v>0</v>
      </c>
      <c r="Z292" s="119" t="n">
        <f aca="false">IROQ!O305</f>
        <v>0</v>
      </c>
      <c r="AA292" s="119" t="n">
        <f aca="false">IROQ!P305</f>
        <v>0</v>
      </c>
      <c r="AB292" s="120" t="n">
        <f aca="false">M292</f>
        <v>0.05</v>
      </c>
      <c r="AC292" s="120" t="n">
        <f aca="false">Q292</f>
        <v>0.34</v>
      </c>
      <c r="AD292" s="121" t="n">
        <f aca="false">S292</f>
        <v>-0.2</v>
      </c>
      <c r="AE292" s="121" t="n">
        <f aca="false">Q292</f>
        <v>0.34</v>
      </c>
    </row>
    <row r="293" customFormat="false" ht="12.75" hidden="false" customHeight="false" outlineLevel="0" collapsed="false">
      <c r="B293" s="0" t="str">
        <f aca="false">(D293&amp;E293&amp;F293&amp;G293&amp;H293&amp;I293&amp;J293&amp;K293&amp;L293&amp;M293&amp;N293&amp;O293&amp;P293&amp;Q293&amp;R293&amp;S293&amp;T293&amp;U293&amp;V293&amp;W293&amp;X293&amp;Y293&amp;Z293&amp;AA293&amp;AB293&amp;AC293&amp;AD293&amp;AE293)</f>
        <v>0.6550.050.6550.150.6550.050.6550.150.5450.050.565-0.170.5650.10.565-0.05000000000.050.1-0.050.1</v>
      </c>
      <c r="C293" s="118" t="n">
        <v>45717</v>
      </c>
      <c r="D293" s="0" t="n">
        <f aca="false">ALGO_TENN!E306</f>
        <v>0.655</v>
      </c>
      <c r="E293" s="119" t="n">
        <f aca="false">ALGO_TENN!F306</f>
        <v>0.05</v>
      </c>
      <c r="F293" s="119" t="n">
        <f aca="false">ALGO_TENN!H306</f>
        <v>0.655</v>
      </c>
      <c r="G293" s="119" t="n">
        <f aca="false">ALGO_TENN!I306</f>
        <v>0.15</v>
      </c>
      <c r="H293" s="119" t="n">
        <f aca="false">ALGO_TENN!K306</f>
        <v>0.655</v>
      </c>
      <c r="I293" s="119" t="n">
        <f aca="false">ALGO_TENN!L306</f>
        <v>0.05</v>
      </c>
      <c r="J293" s="119" t="n">
        <f aca="false">ALGO_TENN!N306</f>
        <v>0.655</v>
      </c>
      <c r="K293" s="119" t="n">
        <f aca="false">ALGO_TENN!O306</f>
        <v>0.15</v>
      </c>
      <c r="L293" s="119" t="n">
        <f aca="false">TETCO_TRANSCO!E306</f>
        <v>0.545</v>
      </c>
      <c r="M293" s="119" t="n">
        <f aca="false">TETCO_TRANSCO!F306</f>
        <v>0.05</v>
      </c>
      <c r="N293" s="119" t="n">
        <f aca="false">TETCO_TRANSCO!H306</f>
        <v>0.565</v>
      </c>
      <c r="O293" s="119" t="n">
        <f aca="false">TETCO_TRANSCO!I306</f>
        <v>-0.17</v>
      </c>
      <c r="P293" s="119" t="n">
        <f aca="false">TETCO_TRANSCO!K306</f>
        <v>0.565</v>
      </c>
      <c r="Q293" s="119" t="n">
        <f aca="false">TETCO_TRANSCO!L306</f>
        <v>0.1</v>
      </c>
      <c r="R293" s="119" t="n">
        <f aca="false">TETCO_TRANSCO!N306</f>
        <v>0.565</v>
      </c>
      <c r="S293" s="119" t="n">
        <f aca="false">TETCO_TRANSCO!O306</f>
        <v>-0.05</v>
      </c>
      <c r="T293" s="119" t="n">
        <f aca="false">IROQ!E306</f>
        <v>0</v>
      </c>
      <c r="U293" s="119" t="n">
        <f aca="false">IROQ!F306</f>
        <v>0</v>
      </c>
      <c r="V293" s="119" t="n">
        <f aca="false">IROQ!H306</f>
        <v>0</v>
      </c>
      <c r="W293" s="119" t="n">
        <f aca="false">IROQ!I306</f>
        <v>0</v>
      </c>
      <c r="X293" s="119" t="n">
        <f aca="false">IROQ!L306</f>
        <v>0</v>
      </c>
      <c r="Y293" s="119" t="n">
        <f aca="false">IROQ!M306</f>
        <v>0</v>
      </c>
      <c r="Z293" s="119" t="n">
        <f aca="false">IROQ!O306</f>
        <v>0</v>
      </c>
      <c r="AA293" s="119" t="n">
        <f aca="false">IROQ!P306</f>
        <v>0</v>
      </c>
      <c r="AB293" s="120" t="n">
        <f aca="false">M293</f>
        <v>0.05</v>
      </c>
      <c r="AC293" s="120" t="n">
        <f aca="false">Q293</f>
        <v>0.1</v>
      </c>
      <c r="AD293" s="121" t="n">
        <f aca="false">S293</f>
        <v>-0.05</v>
      </c>
      <c r="AE293" s="121" t="n">
        <f aca="false">Q293</f>
        <v>0.1</v>
      </c>
    </row>
    <row r="294" customFormat="false" ht="12.75" hidden="false" customHeight="false" outlineLevel="0" collapsed="false">
      <c r="B294" s="0" t="str">
        <f aca="false">(D294&amp;E294&amp;F294&amp;G294&amp;H294&amp;I294&amp;J294&amp;K294&amp;L294&amp;M294&amp;N294&amp;O294&amp;P294&amp;Q294&amp;R294&amp;S294&amp;T294&amp;U294&amp;V294&amp;W294&amp;X294&amp;Y294&amp;Z294&amp;AA294&amp;AB294&amp;AC294&amp;AD294&amp;AE294)</f>
        <v>0.4350.020.4350.050.4350.020.4350.050.3100.35-0.0850.350.020.35-0.0450000000000.02-0.0450.02</v>
      </c>
      <c r="C294" s="118" t="n">
        <v>45748</v>
      </c>
      <c r="D294" s="0" t="n">
        <f aca="false">ALGO_TENN!E307</f>
        <v>0.435</v>
      </c>
      <c r="E294" s="119" t="n">
        <f aca="false">ALGO_TENN!F307</f>
        <v>0.02</v>
      </c>
      <c r="F294" s="119" t="n">
        <f aca="false">ALGO_TENN!H307</f>
        <v>0.435</v>
      </c>
      <c r="G294" s="119" t="n">
        <f aca="false">ALGO_TENN!I307</f>
        <v>0.05</v>
      </c>
      <c r="H294" s="119" t="n">
        <f aca="false">ALGO_TENN!K307</f>
        <v>0.435</v>
      </c>
      <c r="I294" s="119" t="n">
        <f aca="false">ALGO_TENN!L307</f>
        <v>0.02</v>
      </c>
      <c r="J294" s="119" t="n">
        <f aca="false">ALGO_TENN!N307</f>
        <v>0.435</v>
      </c>
      <c r="K294" s="119" t="n">
        <f aca="false">ALGO_TENN!O307</f>
        <v>0.05</v>
      </c>
      <c r="L294" s="119" t="n">
        <f aca="false">TETCO_TRANSCO!E307</f>
        <v>0.31</v>
      </c>
      <c r="M294" s="119" t="n">
        <f aca="false">TETCO_TRANSCO!F307</f>
        <v>0</v>
      </c>
      <c r="N294" s="119" t="n">
        <f aca="false">TETCO_TRANSCO!H307</f>
        <v>0.35</v>
      </c>
      <c r="O294" s="119" t="n">
        <f aca="false">TETCO_TRANSCO!I307</f>
        <v>-0.085</v>
      </c>
      <c r="P294" s="119" t="n">
        <f aca="false">TETCO_TRANSCO!K307</f>
        <v>0.35</v>
      </c>
      <c r="Q294" s="119" t="n">
        <f aca="false">TETCO_TRANSCO!L307</f>
        <v>0.02</v>
      </c>
      <c r="R294" s="119" t="n">
        <f aca="false">TETCO_TRANSCO!N307</f>
        <v>0.35</v>
      </c>
      <c r="S294" s="119" t="n">
        <f aca="false">TETCO_TRANSCO!O307</f>
        <v>-0.045</v>
      </c>
      <c r="T294" s="119" t="n">
        <f aca="false">IROQ!E307</f>
        <v>0</v>
      </c>
      <c r="U294" s="119" t="n">
        <f aca="false">IROQ!F307</f>
        <v>0</v>
      </c>
      <c r="V294" s="119" t="n">
        <f aca="false">IROQ!H307</f>
        <v>0</v>
      </c>
      <c r="W294" s="119" t="n">
        <f aca="false">IROQ!I307</f>
        <v>0</v>
      </c>
      <c r="X294" s="119" t="n">
        <f aca="false">IROQ!L307</f>
        <v>0</v>
      </c>
      <c r="Y294" s="119" t="n">
        <f aca="false">IROQ!M307</f>
        <v>0</v>
      </c>
      <c r="Z294" s="119" t="n">
        <f aca="false">IROQ!O307</f>
        <v>0</v>
      </c>
      <c r="AA294" s="119" t="n">
        <f aca="false">IROQ!P307</f>
        <v>0</v>
      </c>
      <c r="AB294" s="120" t="n">
        <f aca="false">M294</f>
        <v>0</v>
      </c>
      <c r="AC294" s="120" t="n">
        <f aca="false">Q294</f>
        <v>0.02</v>
      </c>
      <c r="AD294" s="121" t="n">
        <f aca="false">S294</f>
        <v>-0.045</v>
      </c>
      <c r="AE294" s="121" t="n">
        <f aca="false">Q294</f>
        <v>0.02</v>
      </c>
    </row>
    <row r="295" customFormat="false" ht="12.75" hidden="false" customHeight="false" outlineLevel="0" collapsed="false">
      <c r="B295" s="0" t="str">
        <f aca="false">(D295&amp;E295&amp;F295&amp;G295&amp;H295&amp;I295&amp;J295&amp;K295&amp;L295&amp;M295&amp;N295&amp;O295&amp;P295&amp;Q295&amp;R295&amp;S295&amp;T295&amp;U295&amp;V295&amp;W295&amp;X295&amp;Y295&amp;Z295&amp;AA295&amp;AB295&amp;AC295&amp;AD295&amp;AE295)</f>
        <v>0.3850.020.3850.050.3850.020.3850.050.2900.3-0.0650.30.020.3-0.0350000000000.02-0.0350.02</v>
      </c>
      <c r="C295" s="118" t="n">
        <v>45778</v>
      </c>
      <c r="D295" s="0" t="n">
        <f aca="false">ALGO_TENN!E308</f>
        <v>0.385</v>
      </c>
      <c r="E295" s="119" t="n">
        <f aca="false">ALGO_TENN!F308</f>
        <v>0.02</v>
      </c>
      <c r="F295" s="119" t="n">
        <f aca="false">ALGO_TENN!H308</f>
        <v>0.385</v>
      </c>
      <c r="G295" s="119" t="n">
        <f aca="false">ALGO_TENN!I308</f>
        <v>0.05</v>
      </c>
      <c r="H295" s="119" t="n">
        <f aca="false">ALGO_TENN!K308</f>
        <v>0.385</v>
      </c>
      <c r="I295" s="119" t="n">
        <f aca="false">ALGO_TENN!L308</f>
        <v>0.02</v>
      </c>
      <c r="J295" s="119" t="n">
        <f aca="false">ALGO_TENN!N308</f>
        <v>0.385</v>
      </c>
      <c r="K295" s="119" t="n">
        <f aca="false">ALGO_TENN!O308</f>
        <v>0.05</v>
      </c>
      <c r="L295" s="119" t="n">
        <f aca="false">TETCO_TRANSCO!E308</f>
        <v>0.29</v>
      </c>
      <c r="M295" s="119" t="n">
        <f aca="false">TETCO_TRANSCO!F308</f>
        <v>0</v>
      </c>
      <c r="N295" s="119" t="n">
        <f aca="false">TETCO_TRANSCO!H308</f>
        <v>0.3</v>
      </c>
      <c r="O295" s="119" t="n">
        <f aca="false">TETCO_TRANSCO!I308</f>
        <v>-0.065</v>
      </c>
      <c r="P295" s="119" t="n">
        <f aca="false">TETCO_TRANSCO!K308</f>
        <v>0.3</v>
      </c>
      <c r="Q295" s="119" t="n">
        <f aca="false">TETCO_TRANSCO!L308</f>
        <v>0.02</v>
      </c>
      <c r="R295" s="119" t="n">
        <f aca="false">TETCO_TRANSCO!N308</f>
        <v>0.3</v>
      </c>
      <c r="S295" s="119" t="n">
        <f aca="false">TETCO_TRANSCO!O308</f>
        <v>-0.035</v>
      </c>
      <c r="T295" s="119" t="n">
        <f aca="false">IROQ!E308</f>
        <v>0</v>
      </c>
      <c r="U295" s="119" t="n">
        <f aca="false">IROQ!F308</f>
        <v>0</v>
      </c>
      <c r="V295" s="119" t="n">
        <f aca="false">IROQ!H308</f>
        <v>0</v>
      </c>
      <c r="W295" s="119" t="n">
        <f aca="false">IROQ!I308</f>
        <v>0</v>
      </c>
      <c r="X295" s="119" t="n">
        <f aca="false">IROQ!L308</f>
        <v>0</v>
      </c>
      <c r="Y295" s="119" t="n">
        <f aca="false">IROQ!M308</f>
        <v>0</v>
      </c>
      <c r="Z295" s="119" t="n">
        <f aca="false">IROQ!O308</f>
        <v>0</v>
      </c>
      <c r="AA295" s="119" t="n">
        <f aca="false">IROQ!P308</f>
        <v>0</v>
      </c>
      <c r="AB295" s="120" t="n">
        <f aca="false">M295</f>
        <v>0</v>
      </c>
      <c r="AC295" s="120" t="n">
        <f aca="false">Q295</f>
        <v>0.02</v>
      </c>
      <c r="AD295" s="121" t="n">
        <f aca="false">S295</f>
        <v>-0.035</v>
      </c>
      <c r="AE295" s="121" t="n">
        <f aca="false">Q295</f>
        <v>0.02</v>
      </c>
    </row>
    <row r="296" customFormat="false" ht="12.75" hidden="false" customHeight="false" outlineLevel="0" collapsed="false">
      <c r="B296" s="0" t="str">
        <f aca="false">(D296&amp;E296&amp;F296&amp;G296&amp;H296&amp;I296&amp;J296&amp;K296&amp;L296&amp;M296&amp;N296&amp;O296&amp;P296&amp;Q296&amp;R296&amp;S296&amp;T296&amp;U296&amp;V296&amp;W296&amp;X296&amp;Y296&amp;Z296&amp;AA296&amp;AB296&amp;AC296&amp;AD296&amp;AE296)</f>
        <v>0.3850.020.3850.060.3850.020.3850.060.3-0.00250.34-0.0550.340.020.34-0.03500000000-0.00250.02-0.0350.02</v>
      </c>
      <c r="C296" s="118" t="n">
        <v>45809</v>
      </c>
      <c r="D296" s="0" t="n">
        <f aca="false">ALGO_TENN!E309</f>
        <v>0.385</v>
      </c>
      <c r="E296" s="119" t="n">
        <f aca="false">ALGO_TENN!F309</f>
        <v>0.02</v>
      </c>
      <c r="F296" s="119" t="n">
        <f aca="false">ALGO_TENN!H309</f>
        <v>0.385</v>
      </c>
      <c r="G296" s="119" t="n">
        <f aca="false">ALGO_TENN!I309</f>
        <v>0.06</v>
      </c>
      <c r="H296" s="119" t="n">
        <f aca="false">ALGO_TENN!K309</f>
        <v>0.385</v>
      </c>
      <c r="I296" s="119" t="n">
        <f aca="false">ALGO_TENN!L309</f>
        <v>0.02</v>
      </c>
      <c r="J296" s="119" t="n">
        <f aca="false">ALGO_TENN!N309</f>
        <v>0.385</v>
      </c>
      <c r="K296" s="119" t="n">
        <f aca="false">ALGO_TENN!O309</f>
        <v>0.06</v>
      </c>
      <c r="L296" s="119" t="n">
        <f aca="false">TETCO_TRANSCO!E309</f>
        <v>0.3</v>
      </c>
      <c r="M296" s="119" t="n">
        <f aca="false">TETCO_TRANSCO!F309</f>
        <v>-0.0025</v>
      </c>
      <c r="N296" s="119" t="n">
        <f aca="false">TETCO_TRANSCO!H309</f>
        <v>0.34</v>
      </c>
      <c r="O296" s="119" t="n">
        <f aca="false">TETCO_TRANSCO!I309</f>
        <v>-0.055</v>
      </c>
      <c r="P296" s="119" t="n">
        <f aca="false">TETCO_TRANSCO!K309</f>
        <v>0.34</v>
      </c>
      <c r="Q296" s="119" t="n">
        <f aca="false">TETCO_TRANSCO!L309</f>
        <v>0.02</v>
      </c>
      <c r="R296" s="119" t="n">
        <f aca="false">TETCO_TRANSCO!N309</f>
        <v>0.34</v>
      </c>
      <c r="S296" s="119" t="n">
        <f aca="false">TETCO_TRANSCO!O309</f>
        <v>-0.035</v>
      </c>
      <c r="T296" s="119" t="n">
        <f aca="false">IROQ!E309</f>
        <v>0</v>
      </c>
      <c r="U296" s="119" t="n">
        <f aca="false">IROQ!F309</f>
        <v>0</v>
      </c>
      <c r="V296" s="119" t="n">
        <f aca="false">IROQ!H309</f>
        <v>0</v>
      </c>
      <c r="W296" s="119" t="n">
        <f aca="false">IROQ!I309</f>
        <v>0</v>
      </c>
      <c r="X296" s="119" t="n">
        <f aca="false">IROQ!L309</f>
        <v>0</v>
      </c>
      <c r="Y296" s="119" t="n">
        <f aca="false">IROQ!M309</f>
        <v>0</v>
      </c>
      <c r="Z296" s="119" t="n">
        <f aca="false">IROQ!O309</f>
        <v>0</v>
      </c>
      <c r="AA296" s="119" t="n">
        <f aca="false">IROQ!P309</f>
        <v>0</v>
      </c>
      <c r="AB296" s="120" t="n">
        <f aca="false">M296</f>
        <v>-0.0025</v>
      </c>
      <c r="AC296" s="120" t="n">
        <f aca="false">Q296</f>
        <v>0.02</v>
      </c>
      <c r="AD296" s="121" t="n">
        <f aca="false">S296</f>
        <v>-0.035</v>
      </c>
      <c r="AE296" s="121" t="n">
        <f aca="false">Q296</f>
        <v>0.02</v>
      </c>
    </row>
    <row r="297" customFormat="false" ht="12.75" hidden="false" customHeight="false" outlineLevel="0" collapsed="false">
      <c r="B297" s="0" t="str">
        <f aca="false">(D297&amp;E297&amp;F297&amp;G297&amp;H297&amp;I297&amp;J297&amp;K297&amp;L297&amp;M297&amp;N297&amp;O297&amp;P297&amp;Q297&amp;R297&amp;S297&amp;T297&amp;U297&amp;V297&amp;W297&amp;X297&amp;Y297&amp;Z297&amp;AA297&amp;AB297&amp;AC297&amp;AD297&amp;AE297)</f>
        <v>0.39750.020.39750.070.39750.020.39750.070.315-0.00250.38-0.020.380.020.38-0.0200000000-0.00250.02-0.020.02</v>
      </c>
      <c r="C297" s="118" t="n">
        <v>45839</v>
      </c>
      <c r="D297" s="0" t="n">
        <f aca="false">ALGO_TENN!E310</f>
        <v>0.3975</v>
      </c>
      <c r="E297" s="119" t="n">
        <f aca="false">ALGO_TENN!F310</f>
        <v>0.02</v>
      </c>
      <c r="F297" s="119" t="n">
        <f aca="false">ALGO_TENN!H310</f>
        <v>0.3975</v>
      </c>
      <c r="G297" s="119" t="n">
        <f aca="false">ALGO_TENN!I310</f>
        <v>0.07</v>
      </c>
      <c r="H297" s="119" t="n">
        <f aca="false">ALGO_TENN!K310</f>
        <v>0.3975</v>
      </c>
      <c r="I297" s="119" t="n">
        <f aca="false">ALGO_TENN!L310</f>
        <v>0.02</v>
      </c>
      <c r="J297" s="119" t="n">
        <f aca="false">ALGO_TENN!N310</f>
        <v>0.3975</v>
      </c>
      <c r="K297" s="119" t="n">
        <f aca="false">ALGO_TENN!O310</f>
        <v>0.07</v>
      </c>
      <c r="L297" s="119" t="n">
        <f aca="false">TETCO_TRANSCO!E310</f>
        <v>0.315</v>
      </c>
      <c r="M297" s="119" t="n">
        <f aca="false">TETCO_TRANSCO!F310</f>
        <v>-0.0025</v>
      </c>
      <c r="N297" s="119" t="n">
        <f aca="false">TETCO_TRANSCO!H310</f>
        <v>0.38</v>
      </c>
      <c r="O297" s="119" t="n">
        <f aca="false">TETCO_TRANSCO!I310</f>
        <v>-0.02</v>
      </c>
      <c r="P297" s="119" t="n">
        <f aca="false">TETCO_TRANSCO!K310</f>
        <v>0.38</v>
      </c>
      <c r="Q297" s="119" t="n">
        <f aca="false">TETCO_TRANSCO!L310</f>
        <v>0.02</v>
      </c>
      <c r="R297" s="119" t="n">
        <f aca="false">TETCO_TRANSCO!N310</f>
        <v>0.38</v>
      </c>
      <c r="S297" s="119" t="n">
        <f aca="false">TETCO_TRANSCO!O310</f>
        <v>-0.02</v>
      </c>
      <c r="T297" s="119" t="n">
        <f aca="false">IROQ!E310</f>
        <v>0</v>
      </c>
      <c r="U297" s="119" t="n">
        <f aca="false">IROQ!F310</f>
        <v>0</v>
      </c>
      <c r="V297" s="119" t="n">
        <f aca="false">IROQ!H310</f>
        <v>0</v>
      </c>
      <c r="W297" s="119" t="n">
        <f aca="false">IROQ!I310</f>
        <v>0</v>
      </c>
      <c r="X297" s="119" t="n">
        <f aca="false">IROQ!L310</f>
        <v>0</v>
      </c>
      <c r="Y297" s="119" t="n">
        <f aca="false">IROQ!M310</f>
        <v>0</v>
      </c>
      <c r="Z297" s="119" t="n">
        <f aca="false">IROQ!O310</f>
        <v>0</v>
      </c>
      <c r="AA297" s="119" t="n">
        <f aca="false">IROQ!P310</f>
        <v>0</v>
      </c>
      <c r="AB297" s="120" t="n">
        <f aca="false">M297</f>
        <v>-0.0025</v>
      </c>
      <c r="AC297" s="120" t="n">
        <f aca="false">Q297</f>
        <v>0.02</v>
      </c>
      <c r="AD297" s="121" t="n">
        <f aca="false">S297</f>
        <v>-0.02</v>
      </c>
      <c r="AE297" s="121" t="n">
        <f aca="false">Q297</f>
        <v>0.02</v>
      </c>
    </row>
    <row r="298" customFormat="false" ht="12.75" hidden="false" customHeight="false" outlineLevel="0" collapsed="false">
      <c r="B298" s="0" t="str">
        <f aca="false">(D298&amp;E298&amp;F298&amp;G298&amp;H298&amp;I298&amp;J298&amp;K298&amp;L298&amp;M298&amp;N298&amp;O298&amp;P298&amp;Q298&amp;R298&amp;S298&amp;T298&amp;U298&amp;V298&amp;W298&amp;X298&amp;Y298&amp;Z298&amp;AA298&amp;AB298&amp;AC298&amp;AD298&amp;AE298)</f>
        <v>0.40.020.40.070.40.020.40.070.315-0.0050.38-0.020.380.0150.38-0.0200000000-0.0050.015-0.020.015</v>
      </c>
      <c r="C298" s="118" t="n">
        <v>45870</v>
      </c>
      <c r="D298" s="0" t="n">
        <f aca="false">ALGO_TENN!E311</f>
        <v>0.4</v>
      </c>
      <c r="E298" s="119" t="n">
        <f aca="false">ALGO_TENN!F311</f>
        <v>0.02</v>
      </c>
      <c r="F298" s="119" t="n">
        <f aca="false">ALGO_TENN!H311</f>
        <v>0.4</v>
      </c>
      <c r="G298" s="119" t="n">
        <f aca="false">ALGO_TENN!I311</f>
        <v>0.07</v>
      </c>
      <c r="H298" s="119" t="n">
        <f aca="false">ALGO_TENN!K311</f>
        <v>0.4</v>
      </c>
      <c r="I298" s="119" t="n">
        <f aca="false">ALGO_TENN!L311</f>
        <v>0.02</v>
      </c>
      <c r="J298" s="119" t="n">
        <f aca="false">ALGO_TENN!N311</f>
        <v>0.4</v>
      </c>
      <c r="K298" s="119" t="n">
        <f aca="false">ALGO_TENN!O311</f>
        <v>0.07</v>
      </c>
      <c r="L298" s="119" t="n">
        <f aca="false">TETCO_TRANSCO!E311</f>
        <v>0.315</v>
      </c>
      <c r="M298" s="119" t="n">
        <f aca="false">TETCO_TRANSCO!F311</f>
        <v>-0.005</v>
      </c>
      <c r="N298" s="119" t="n">
        <f aca="false">TETCO_TRANSCO!H311</f>
        <v>0.38</v>
      </c>
      <c r="O298" s="119" t="n">
        <f aca="false">TETCO_TRANSCO!I311</f>
        <v>-0.02</v>
      </c>
      <c r="P298" s="119" t="n">
        <f aca="false">TETCO_TRANSCO!K311</f>
        <v>0.38</v>
      </c>
      <c r="Q298" s="119" t="n">
        <f aca="false">TETCO_TRANSCO!L311</f>
        <v>0.015</v>
      </c>
      <c r="R298" s="119" t="n">
        <f aca="false">TETCO_TRANSCO!N311</f>
        <v>0.38</v>
      </c>
      <c r="S298" s="119" t="n">
        <f aca="false">TETCO_TRANSCO!O311</f>
        <v>-0.02</v>
      </c>
      <c r="T298" s="119" t="n">
        <f aca="false">IROQ!E311</f>
        <v>0</v>
      </c>
      <c r="U298" s="119" t="n">
        <f aca="false">IROQ!F311</f>
        <v>0</v>
      </c>
      <c r="V298" s="119" t="n">
        <f aca="false">IROQ!H311</f>
        <v>0</v>
      </c>
      <c r="W298" s="119" t="n">
        <f aca="false">IROQ!I311</f>
        <v>0</v>
      </c>
      <c r="X298" s="119" t="n">
        <f aca="false">IROQ!L311</f>
        <v>0</v>
      </c>
      <c r="Y298" s="119" t="n">
        <f aca="false">IROQ!M311</f>
        <v>0</v>
      </c>
      <c r="Z298" s="119" t="n">
        <f aca="false">IROQ!O311</f>
        <v>0</v>
      </c>
      <c r="AA298" s="119" t="n">
        <f aca="false">IROQ!P311</f>
        <v>0</v>
      </c>
      <c r="AB298" s="120" t="n">
        <f aca="false">M298</f>
        <v>-0.005</v>
      </c>
      <c r="AC298" s="120" t="n">
        <f aca="false">Q298</f>
        <v>0.015</v>
      </c>
      <c r="AD298" s="121" t="n">
        <f aca="false">S298</f>
        <v>-0.02</v>
      </c>
      <c r="AE298" s="121" t="n">
        <f aca="false">Q298</f>
        <v>0.015</v>
      </c>
    </row>
    <row r="299" customFormat="false" ht="12.75" hidden="false" customHeight="false" outlineLevel="0" collapsed="false">
      <c r="B299" s="0" t="str">
        <f aca="false">(D299&amp;E299&amp;F299&amp;G299&amp;H299&amp;I299&amp;J299&amp;K299&amp;L299&amp;M299&amp;N299&amp;O299&amp;P299&amp;Q299&amp;R299&amp;S299&amp;T299&amp;U299&amp;V299&amp;W299&amp;X299&amp;Y299&amp;Z299&amp;AA299&amp;AB299&amp;AC299&amp;AD299&amp;AE299)</f>
        <v>0.39750.020.39750.050.39750.020.39750.050.29-0.0050.33-0.040.330.0150.33-0.0200000000-0.0050.015-0.020.015</v>
      </c>
      <c r="C299" s="118" t="n">
        <v>45901</v>
      </c>
      <c r="D299" s="0" t="n">
        <f aca="false">ALGO_TENN!E312</f>
        <v>0.3975</v>
      </c>
      <c r="E299" s="119" t="n">
        <f aca="false">ALGO_TENN!F312</f>
        <v>0.02</v>
      </c>
      <c r="F299" s="119" t="n">
        <f aca="false">ALGO_TENN!H312</f>
        <v>0.3975</v>
      </c>
      <c r="G299" s="119" t="n">
        <f aca="false">ALGO_TENN!I312</f>
        <v>0.05</v>
      </c>
      <c r="H299" s="119" t="n">
        <f aca="false">ALGO_TENN!K312</f>
        <v>0.3975</v>
      </c>
      <c r="I299" s="119" t="n">
        <f aca="false">ALGO_TENN!L312</f>
        <v>0.02</v>
      </c>
      <c r="J299" s="119" t="n">
        <f aca="false">ALGO_TENN!N312</f>
        <v>0.3975</v>
      </c>
      <c r="K299" s="119" t="n">
        <f aca="false">ALGO_TENN!O312</f>
        <v>0.05</v>
      </c>
      <c r="L299" s="119" t="n">
        <f aca="false">TETCO_TRANSCO!E312</f>
        <v>0.29</v>
      </c>
      <c r="M299" s="119" t="n">
        <f aca="false">TETCO_TRANSCO!F312</f>
        <v>-0.005</v>
      </c>
      <c r="N299" s="119" t="n">
        <f aca="false">TETCO_TRANSCO!H312</f>
        <v>0.33</v>
      </c>
      <c r="O299" s="119" t="n">
        <f aca="false">TETCO_TRANSCO!I312</f>
        <v>-0.04</v>
      </c>
      <c r="P299" s="119" t="n">
        <f aca="false">TETCO_TRANSCO!K312</f>
        <v>0.33</v>
      </c>
      <c r="Q299" s="119" t="n">
        <f aca="false">TETCO_TRANSCO!L312</f>
        <v>0.015</v>
      </c>
      <c r="R299" s="119" t="n">
        <f aca="false">TETCO_TRANSCO!N312</f>
        <v>0.33</v>
      </c>
      <c r="S299" s="119" t="n">
        <f aca="false">TETCO_TRANSCO!O312</f>
        <v>-0.02</v>
      </c>
      <c r="T299" s="119" t="n">
        <f aca="false">IROQ!E312</f>
        <v>0</v>
      </c>
      <c r="U299" s="119" t="n">
        <f aca="false">IROQ!F312</f>
        <v>0</v>
      </c>
      <c r="V299" s="119" t="n">
        <f aca="false">IROQ!H312</f>
        <v>0</v>
      </c>
      <c r="W299" s="119" t="n">
        <f aca="false">IROQ!I312</f>
        <v>0</v>
      </c>
      <c r="X299" s="119" t="n">
        <f aca="false">IROQ!L312</f>
        <v>0</v>
      </c>
      <c r="Y299" s="119" t="n">
        <f aca="false">IROQ!M312</f>
        <v>0</v>
      </c>
      <c r="Z299" s="119" t="n">
        <f aca="false">IROQ!O312</f>
        <v>0</v>
      </c>
      <c r="AA299" s="119" t="n">
        <f aca="false">IROQ!P312</f>
        <v>0</v>
      </c>
      <c r="AB299" s="120" t="n">
        <f aca="false">M299</f>
        <v>-0.005</v>
      </c>
      <c r="AC299" s="120" t="n">
        <f aca="false">Q299</f>
        <v>0.015</v>
      </c>
      <c r="AD299" s="121" t="n">
        <f aca="false">S299</f>
        <v>-0.02</v>
      </c>
      <c r="AE299" s="121" t="n">
        <f aca="false">Q299</f>
        <v>0.015</v>
      </c>
    </row>
    <row r="300" customFormat="false" ht="12.75" hidden="false" customHeight="false" outlineLevel="0" collapsed="false">
      <c r="B300" s="0" t="str">
        <f aca="false">(D300&amp;E300&amp;F300&amp;G300&amp;H300&amp;I300&amp;J300&amp;K300&amp;L300&amp;M300&amp;N300&amp;O300&amp;P300&amp;Q300&amp;R300&amp;S300&amp;T300&amp;U300&amp;V300&amp;W300&amp;X300&amp;Y300&amp;Z300&amp;AA300&amp;AB300&amp;AC300&amp;AD300&amp;AE300)</f>
        <v>0.40.020.40.050.40.020.40.050.35-0.0050.37-0.0850.370.010.37-0.05500000000-0.0050.01-0.0550.01</v>
      </c>
      <c r="C300" s="118" t="n">
        <v>45931</v>
      </c>
      <c r="D300" s="0" t="n">
        <f aca="false">ALGO_TENN!E313</f>
        <v>0.4</v>
      </c>
      <c r="E300" s="119" t="n">
        <f aca="false">ALGO_TENN!F313</f>
        <v>0.02</v>
      </c>
      <c r="F300" s="119" t="n">
        <f aca="false">ALGO_TENN!H313</f>
        <v>0.4</v>
      </c>
      <c r="G300" s="119" t="n">
        <f aca="false">ALGO_TENN!I313</f>
        <v>0.05</v>
      </c>
      <c r="H300" s="119" t="n">
        <f aca="false">ALGO_TENN!K313</f>
        <v>0.4</v>
      </c>
      <c r="I300" s="119" t="n">
        <f aca="false">ALGO_TENN!L313</f>
        <v>0.02</v>
      </c>
      <c r="J300" s="119" t="n">
        <f aca="false">ALGO_TENN!N313</f>
        <v>0.4</v>
      </c>
      <c r="K300" s="119" t="n">
        <f aca="false">ALGO_TENN!O313</f>
        <v>0.05</v>
      </c>
      <c r="L300" s="119" t="n">
        <f aca="false">TETCO_TRANSCO!E313</f>
        <v>0.35</v>
      </c>
      <c r="M300" s="119" t="n">
        <f aca="false">TETCO_TRANSCO!F313</f>
        <v>-0.005</v>
      </c>
      <c r="N300" s="119" t="n">
        <f aca="false">TETCO_TRANSCO!H313</f>
        <v>0.37</v>
      </c>
      <c r="O300" s="119" t="n">
        <f aca="false">TETCO_TRANSCO!I313</f>
        <v>-0.085</v>
      </c>
      <c r="P300" s="119" t="n">
        <f aca="false">TETCO_TRANSCO!K313</f>
        <v>0.37</v>
      </c>
      <c r="Q300" s="119" t="n">
        <f aca="false">TETCO_TRANSCO!L313</f>
        <v>0.01</v>
      </c>
      <c r="R300" s="119" t="n">
        <f aca="false">TETCO_TRANSCO!N313</f>
        <v>0.37</v>
      </c>
      <c r="S300" s="119" t="n">
        <f aca="false">TETCO_TRANSCO!O313</f>
        <v>-0.055</v>
      </c>
      <c r="T300" s="119" t="n">
        <f aca="false">IROQ!E313</f>
        <v>0</v>
      </c>
      <c r="U300" s="119" t="n">
        <f aca="false">IROQ!F313</f>
        <v>0</v>
      </c>
      <c r="V300" s="119" t="n">
        <f aca="false">IROQ!H313</f>
        <v>0</v>
      </c>
      <c r="W300" s="119" t="n">
        <f aca="false">IROQ!I313</f>
        <v>0</v>
      </c>
      <c r="X300" s="119" t="n">
        <f aca="false">IROQ!L313</f>
        <v>0</v>
      </c>
      <c r="Y300" s="119" t="n">
        <f aca="false">IROQ!M313</f>
        <v>0</v>
      </c>
      <c r="Z300" s="119" t="n">
        <f aca="false">IROQ!O313</f>
        <v>0</v>
      </c>
      <c r="AA300" s="119" t="n">
        <f aca="false">IROQ!P313</f>
        <v>0</v>
      </c>
      <c r="AB300" s="120" t="n">
        <f aca="false">M300</f>
        <v>-0.005</v>
      </c>
      <c r="AC300" s="120" t="n">
        <f aca="false">Q300</f>
        <v>0.01</v>
      </c>
      <c r="AD300" s="121" t="n">
        <f aca="false">S300</f>
        <v>-0.055</v>
      </c>
      <c r="AE300" s="121" t="n">
        <f aca="false">Q300</f>
        <v>0.01</v>
      </c>
    </row>
    <row r="301" customFormat="false" ht="12.75" hidden="false" customHeight="false" outlineLevel="0" collapsed="false">
      <c r="B301" s="0" t="str">
        <f aca="false">(D301&amp;E301&amp;F301&amp;G301&amp;H301&amp;I301&amp;J301&amp;K301&amp;L301&amp;M301&amp;N301&amp;O301&amp;P301&amp;Q301&amp;R301&amp;S301&amp;T301&amp;U301&amp;V301&amp;W301&amp;X301&amp;Y301&amp;Z301&amp;AA301&amp;AB301&amp;AC301&amp;AD301&amp;AE301)</f>
        <v>0.5550.050.5550.140.5550.050.5550.140.4450.050.495-0.170.4950.060.495-0.05000000000.050.06-0.050.06</v>
      </c>
      <c r="C301" s="118" t="n">
        <v>45962</v>
      </c>
      <c r="D301" s="0" t="n">
        <f aca="false">ALGO_TENN!E314</f>
        <v>0.555</v>
      </c>
      <c r="E301" s="119" t="n">
        <f aca="false">ALGO_TENN!F314</f>
        <v>0.05</v>
      </c>
      <c r="F301" s="119" t="n">
        <f aca="false">ALGO_TENN!H314</f>
        <v>0.555</v>
      </c>
      <c r="G301" s="119" t="n">
        <f aca="false">ALGO_TENN!I314</f>
        <v>0.14</v>
      </c>
      <c r="H301" s="119" t="n">
        <f aca="false">ALGO_TENN!K314</f>
        <v>0.555</v>
      </c>
      <c r="I301" s="119" t="n">
        <f aca="false">ALGO_TENN!L314</f>
        <v>0.05</v>
      </c>
      <c r="J301" s="119" t="n">
        <f aca="false">ALGO_TENN!N314</f>
        <v>0.555</v>
      </c>
      <c r="K301" s="119" t="n">
        <f aca="false">ALGO_TENN!O314</f>
        <v>0.14</v>
      </c>
      <c r="L301" s="119" t="n">
        <f aca="false">TETCO_TRANSCO!E314</f>
        <v>0.445</v>
      </c>
      <c r="M301" s="119" t="n">
        <f aca="false">TETCO_TRANSCO!F314</f>
        <v>0.05</v>
      </c>
      <c r="N301" s="119" t="n">
        <f aca="false">TETCO_TRANSCO!H314</f>
        <v>0.495</v>
      </c>
      <c r="O301" s="119" t="n">
        <f aca="false">TETCO_TRANSCO!I314</f>
        <v>-0.17</v>
      </c>
      <c r="P301" s="119" t="n">
        <f aca="false">TETCO_TRANSCO!K314</f>
        <v>0.495</v>
      </c>
      <c r="Q301" s="119" t="n">
        <f aca="false">TETCO_TRANSCO!L314</f>
        <v>0.06</v>
      </c>
      <c r="R301" s="119" t="n">
        <f aca="false">TETCO_TRANSCO!N314</f>
        <v>0.495</v>
      </c>
      <c r="S301" s="119" t="n">
        <f aca="false">TETCO_TRANSCO!O314</f>
        <v>-0.05</v>
      </c>
      <c r="T301" s="119" t="n">
        <f aca="false">IROQ!E314</f>
        <v>0</v>
      </c>
      <c r="U301" s="119" t="n">
        <f aca="false">IROQ!F314</f>
        <v>0</v>
      </c>
      <c r="V301" s="119" t="n">
        <f aca="false">IROQ!H314</f>
        <v>0</v>
      </c>
      <c r="W301" s="119" t="n">
        <f aca="false">IROQ!I314</f>
        <v>0</v>
      </c>
      <c r="X301" s="119" t="n">
        <f aca="false">IROQ!L314</f>
        <v>0</v>
      </c>
      <c r="Y301" s="119" t="n">
        <f aca="false">IROQ!M314</f>
        <v>0</v>
      </c>
      <c r="Z301" s="119" t="n">
        <f aca="false">IROQ!O314</f>
        <v>0</v>
      </c>
      <c r="AA301" s="119" t="n">
        <f aca="false">IROQ!P314</f>
        <v>0</v>
      </c>
      <c r="AB301" s="120" t="n">
        <f aca="false">M301</f>
        <v>0.05</v>
      </c>
      <c r="AC301" s="120" t="n">
        <f aca="false">Q301</f>
        <v>0.06</v>
      </c>
      <c r="AD301" s="121" t="n">
        <f aca="false">S301</f>
        <v>-0.05</v>
      </c>
      <c r="AE301" s="121" t="n">
        <f aca="false">Q301</f>
        <v>0.06</v>
      </c>
    </row>
    <row r="302" customFormat="false" ht="12.75" hidden="false" customHeight="false" outlineLevel="0" collapsed="false">
      <c r="B302" s="0" t="str">
        <f aca="false">(D302&amp;E302&amp;F302&amp;G302&amp;H302&amp;I302&amp;J302&amp;K302&amp;L302&amp;M302&amp;N302&amp;O302&amp;P302&amp;Q302&amp;R302&amp;S302&amp;T302&amp;U302&amp;V302&amp;W302&amp;X302&amp;Y302&amp;Z302&amp;AA302&amp;AB302&amp;AC302&amp;AD302&amp;AE302)</f>
        <v>0.910.050.910.290.910.050.910.290.730.050.98-0.130.980.160.98-0.05000000000.050.16-0.050.16</v>
      </c>
      <c r="C302" s="118" t="n">
        <v>45992</v>
      </c>
      <c r="D302" s="0" t="n">
        <f aca="false">ALGO_TENN!E315</f>
        <v>0.91</v>
      </c>
      <c r="E302" s="119" t="n">
        <f aca="false">ALGO_TENN!F315</f>
        <v>0.05</v>
      </c>
      <c r="F302" s="119" t="n">
        <f aca="false">ALGO_TENN!H315</f>
        <v>0.91</v>
      </c>
      <c r="G302" s="119" t="n">
        <f aca="false">ALGO_TENN!I315</f>
        <v>0.29</v>
      </c>
      <c r="H302" s="119" t="n">
        <f aca="false">ALGO_TENN!K315</f>
        <v>0.91</v>
      </c>
      <c r="I302" s="119" t="n">
        <f aca="false">ALGO_TENN!L315</f>
        <v>0.05</v>
      </c>
      <c r="J302" s="119" t="n">
        <f aca="false">ALGO_TENN!N315</f>
        <v>0.91</v>
      </c>
      <c r="K302" s="119" t="n">
        <f aca="false">ALGO_TENN!O315</f>
        <v>0.29</v>
      </c>
      <c r="L302" s="119" t="n">
        <f aca="false">TETCO_TRANSCO!E315</f>
        <v>0.73</v>
      </c>
      <c r="M302" s="119" t="n">
        <f aca="false">TETCO_TRANSCO!F315</f>
        <v>0.05</v>
      </c>
      <c r="N302" s="119" t="n">
        <f aca="false">TETCO_TRANSCO!H315</f>
        <v>0.98</v>
      </c>
      <c r="O302" s="119" t="n">
        <f aca="false">TETCO_TRANSCO!I315</f>
        <v>-0.13</v>
      </c>
      <c r="P302" s="119" t="n">
        <f aca="false">TETCO_TRANSCO!K315</f>
        <v>0.98</v>
      </c>
      <c r="Q302" s="119" t="n">
        <f aca="false">TETCO_TRANSCO!L315</f>
        <v>0.16</v>
      </c>
      <c r="R302" s="119" t="n">
        <f aca="false">TETCO_TRANSCO!N315</f>
        <v>0.98</v>
      </c>
      <c r="S302" s="119" t="n">
        <f aca="false">TETCO_TRANSCO!O315</f>
        <v>-0.05</v>
      </c>
      <c r="T302" s="119" t="n">
        <f aca="false">IROQ!E315</f>
        <v>0</v>
      </c>
      <c r="U302" s="119" t="n">
        <f aca="false">IROQ!F315</f>
        <v>0</v>
      </c>
      <c r="V302" s="119" t="n">
        <f aca="false">IROQ!H315</f>
        <v>0</v>
      </c>
      <c r="W302" s="119" t="n">
        <f aca="false">IROQ!I315</f>
        <v>0</v>
      </c>
      <c r="X302" s="119" t="n">
        <f aca="false">IROQ!L315</f>
        <v>0</v>
      </c>
      <c r="Y302" s="119" t="n">
        <f aca="false">IROQ!M315</f>
        <v>0</v>
      </c>
      <c r="Z302" s="119" t="n">
        <f aca="false">IROQ!O315</f>
        <v>0</v>
      </c>
      <c r="AA302" s="119" t="n">
        <f aca="false">IROQ!P315</f>
        <v>0</v>
      </c>
      <c r="AB302" s="120" t="n">
        <f aca="false">M302</f>
        <v>0.05</v>
      </c>
      <c r="AC302" s="120" t="n">
        <f aca="false">Q302</f>
        <v>0.16</v>
      </c>
      <c r="AD302" s="121" t="n">
        <f aca="false">S302</f>
        <v>-0.05</v>
      </c>
      <c r="AE302" s="121" t="n">
        <f aca="false">Q302</f>
        <v>0.16</v>
      </c>
    </row>
    <row r="303" customFormat="false" ht="12.75" hidden="false" customHeight="false" outlineLevel="0" collapsed="false">
      <c r="B303" s="0" t="str">
        <f aca="false">(D303&amp;E303&amp;F303&amp;G303&amp;H303&amp;I303&amp;J303&amp;K303&amp;L303&amp;M303&amp;N303&amp;O303&amp;P303&amp;Q303&amp;R303&amp;S303&amp;T303&amp;U303&amp;V303&amp;W303&amp;X303&amp;Y303&amp;Z303&amp;AA303&amp;AB303&amp;AC303&amp;AD303&amp;AE303)</f>
        <v>1.2150.051.2150.321.2150.051.2150.321.020.051.6-0.251.60.341.6-0.2000000000.050.34-0.20.34</v>
      </c>
      <c r="C303" s="118" t="n">
        <v>46023</v>
      </c>
      <c r="D303" s="0" t="n">
        <f aca="false">ALGO_TENN!E316</f>
        <v>1.215</v>
      </c>
      <c r="E303" s="119" t="n">
        <f aca="false">ALGO_TENN!F316</f>
        <v>0.05</v>
      </c>
      <c r="F303" s="119" t="n">
        <f aca="false">ALGO_TENN!H316</f>
        <v>1.215</v>
      </c>
      <c r="G303" s="119" t="n">
        <f aca="false">ALGO_TENN!I316</f>
        <v>0.32</v>
      </c>
      <c r="H303" s="119" t="n">
        <f aca="false">ALGO_TENN!K316</f>
        <v>1.215</v>
      </c>
      <c r="I303" s="119" t="n">
        <f aca="false">ALGO_TENN!L316</f>
        <v>0.05</v>
      </c>
      <c r="J303" s="119" t="n">
        <f aca="false">ALGO_TENN!N316</f>
        <v>1.215</v>
      </c>
      <c r="K303" s="119" t="n">
        <f aca="false">ALGO_TENN!O316</f>
        <v>0.32</v>
      </c>
      <c r="L303" s="119" t="n">
        <f aca="false">TETCO_TRANSCO!E316</f>
        <v>1.02</v>
      </c>
      <c r="M303" s="119" t="n">
        <f aca="false">TETCO_TRANSCO!F316</f>
        <v>0.05</v>
      </c>
      <c r="N303" s="119" t="n">
        <f aca="false">TETCO_TRANSCO!H316</f>
        <v>1.6</v>
      </c>
      <c r="O303" s="119" t="n">
        <f aca="false">TETCO_TRANSCO!I316</f>
        <v>-0.25</v>
      </c>
      <c r="P303" s="119" t="n">
        <f aca="false">TETCO_TRANSCO!K316</f>
        <v>1.6</v>
      </c>
      <c r="Q303" s="119" t="n">
        <f aca="false">TETCO_TRANSCO!L316</f>
        <v>0.34</v>
      </c>
      <c r="R303" s="119" t="n">
        <f aca="false">TETCO_TRANSCO!N316</f>
        <v>1.6</v>
      </c>
      <c r="S303" s="119" t="n">
        <f aca="false">TETCO_TRANSCO!O316</f>
        <v>-0.2</v>
      </c>
      <c r="T303" s="119" t="n">
        <f aca="false">IROQ!E316</f>
        <v>0</v>
      </c>
      <c r="U303" s="119" t="n">
        <f aca="false">IROQ!F316</f>
        <v>0</v>
      </c>
      <c r="V303" s="119" t="n">
        <f aca="false">IROQ!H316</f>
        <v>0</v>
      </c>
      <c r="W303" s="119" t="n">
        <f aca="false">IROQ!I316</f>
        <v>0</v>
      </c>
      <c r="X303" s="119" t="n">
        <f aca="false">IROQ!L316</f>
        <v>0</v>
      </c>
      <c r="Y303" s="119" t="n">
        <f aca="false">IROQ!M316</f>
        <v>0</v>
      </c>
      <c r="Z303" s="119" t="n">
        <f aca="false">IROQ!O316</f>
        <v>0</v>
      </c>
      <c r="AA303" s="119" t="n">
        <f aca="false">IROQ!P316</f>
        <v>0</v>
      </c>
      <c r="AB303" s="120" t="n">
        <f aca="false">M303</f>
        <v>0.05</v>
      </c>
      <c r="AC303" s="120" t="n">
        <f aca="false">Q303</f>
        <v>0.34</v>
      </c>
      <c r="AD303" s="121" t="n">
        <f aca="false">S303</f>
        <v>-0.2</v>
      </c>
      <c r="AE303" s="121" t="n">
        <f aca="false">Q303</f>
        <v>0.34</v>
      </c>
    </row>
    <row r="304" customFormat="false" ht="12.75" hidden="false" customHeight="false" outlineLevel="0" collapsed="false">
      <c r="B304" s="0" t="str">
        <f aca="false">(D304&amp;E304&amp;F304&amp;G304&amp;H304&amp;I304&amp;J304&amp;K304&amp;L304&amp;M304&amp;N304&amp;O304&amp;P304&amp;Q304&amp;R304&amp;S304&amp;T304&amp;U304&amp;V304&amp;W304&amp;X304&amp;Y304&amp;Z304&amp;AA304&amp;AB304&amp;AC304&amp;AD304&amp;AE304)</f>
        <v>1.2150.051.2150.321.2150.051.2150.321.010.051.6-0.281.60.341.6-0.2000000000.050.34-0.20.34</v>
      </c>
      <c r="C304" s="118" t="n">
        <v>46054</v>
      </c>
      <c r="D304" s="0" t="n">
        <f aca="false">ALGO_TENN!E317</f>
        <v>1.215</v>
      </c>
      <c r="E304" s="119" t="n">
        <f aca="false">ALGO_TENN!F317</f>
        <v>0.05</v>
      </c>
      <c r="F304" s="119" t="n">
        <f aca="false">ALGO_TENN!H317</f>
        <v>1.215</v>
      </c>
      <c r="G304" s="119" t="n">
        <f aca="false">ALGO_TENN!I317</f>
        <v>0.32</v>
      </c>
      <c r="H304" s="119" t="n">
        <f aca="false">ALGO_TENN!K317</f>
        <v>1.215</v>
      </c>
      <c r="I304" s="119" t="n">
        <f aca="false">ALGO_TENN!L317</f>
        <v>0.05</v>
      </c>
      <c r="J304" s="119" t="n">
        <f aca="false">ALGO_TENN!N317</f>
        <v>1.215</v>
      </c>
      <c r="K304" s="119" t="n">
        <f aca="false">ALGO_TENN!O317</f>
        <v>0.32</v>
      </c>
      <c r="L304" s="119" t="n">
        <f aca="false">TETCO_TRANSCO!E317</f>
        <v>1.01</v>
      </c>
      <c r="M304" s="119" t="n">
        <f aca="false">TETCO_TRANSCO!F317</f>
        <v>0.05</v>
      </c>
      <c r="N304" s="119" t="n">
        <f aca="false">TETCO_TRANSCO!H317</f>
        <v>1.6</v>
      </c>
      <c r="O304" s="119" t="n">
        <f aca="false">TETCO_TRANSCO!I317</f>
        <v>-0.28</v>
      </c>
      <c r="P304" s="119" t="n">
        <f aca="false">TETCO_TRANSCO!K317</f>
        <v>1.6</v>
      </c>
      <c r="Q304" s="119" t="n">
        <f aca="false">TETCO_TRANSCO!L317</f>
        <v>0.34</v>
      </c>
      <c r="R304" s="119" t="n">
        <f aca="false">TETCO_TRANSCO!N317</f>
        <v>1.6</v>
      </c>
      <c r="S304" s="119" t="n">
        <f aca="false">TETCO_TRANSCO!O317</f>
        <v>-0.2</v>
      </c>
      <c r="T304" s="119" t="n">
        <f aca="false">IROQ!E317</f>
        <v>0</v>
      </c>
      <c r="U304" s="119" t="n">
        <f aca="false">IROQ!F317</f>
        <v>0</v>
      </c>
      <c r="V304" s="119" t="n">
        <f aca="false">IROQ!H317</f>
        <v>0</v>
      </c>
      <c r="W304" s="119" t="n">
        <f aca="false">IROQ!I317</f>
        <v>0</v>
      </c>
      <c r="X304" s="119" t="n">
        <f aca="false">IROQ!L317</f>
        <v>0</v>
      </c>
      <c r="Y304" s="119" t="n">
        <f aca="false">IROQ!M317</f>
        <v>0</v>
      </c>
      <c r="Z304" s="119" t="n">
        <f aca="false">IROQ!O317</f>
        <v>0</v>
      </c>
      <c r="AA304" s="119" t="n">
        <f aca="false">IROQ!P317</f>
        <v>0</v>
      </c>
      <c r="AB304" s="120" t="n">
        <f aca="false">M304</f>
        <v>0.05</v>
      </c>
      <c r="AC304" s="120" t="n">
        <f aca="false">Q304</f>
        <v>0.34</v>
      </c>
      <c r="AD304" s="121" t="n">
        <f aca="false">S304</f>
        <v>-0.2</v>
      </c>
      <c r="AE304" s="121" t="n">
        <f aca="false">Q304</f>
        <v>0.34</v>
      </c>
    </row>
    <row r="305" customFormat="false" ht="12.75" hidden="false" customHeight="false" outlineLevel="0" collapsed="false">
      <c r="B305" s="0" t="str">
        <f aca="false">(D305&amp;E305&amp;F305&amp;G305&amp;H305&amp;I305&amp;J305&amp;K305&amp;L305&amp;M305&amp;N305&amp;O305&amp;P305&amp;Q305&amp;R305&amp;S305&amp;T305&amp;U305&amp;V305&amp;W305&amp;X305&amp;Y305&amp;Z305&amp;AA305&amp;AB305&amp;AC305&amp;AD305&amp;AE305)</f>
        <v>0.6550.050.6550.150.6550.050.6550.150.5450.050.565-0.170.5650.10.565-0.05000000000.050.1-0.050.1</v>
      </c>
      <c r="C305" s="118" t="n">
        <v>46082</v>
      </c>
      <c r="D305" s="0" t="n">
        <f aca="false">ALGO_TENN!E318</f>
        <v>0.655</v>
      </c>
      <c r="E305" s="119" t="n">
        <f aca="false">ALGO_TENN!F318</f>
        <v>0.05</v>
      </c>
      <c r="F305" s="119" t="n">
        <f aca="false">ALGO_TENN!H318</f>
        <v>0.655</v>
      </c>
      <c r="G305" s="119" t="n">
        <f aca="false">ALGO_TENN!I318</f>
        <v>0.15</v>
      </c>
      <c r="H305" s="119" t="n">
        <f aca="false">ALGO_TENN!K318</f>
        <v>0.655</v>
      </c>
      <c r="I305" s="119" t="n">
        <f aca="false">ALGO_TENN!L318</f>
        <v>0.05</v>
      </c>
      <c r="J305" s="119" t="n">
        <f aca="false">ALGO_TENN!N318</f>
        <v>0.655</v>
      </c>
      <c r="K305" s="119" t="n">
        <f aca="false">ALGO_TENN!O318</f>
        <v>0.15</v>
      </c>
      <c r="L305" s="119" t="n">
        <f aca="false">TETCO_TRANSCO!E318</f>
        <v>0.545</v>
      </c>
      <c r="M305" s="119" t="n">
        <f aca="false">TETCO_TRANSCO!F318</f>
        <v>0.05</v>
      </c>
      <c r="N305" s="119" t="n">
        <f aca="false">TETCO_TRANSCO!H318</f>
        <v>0.565</v>
      </c>
      <c r="O305" s="119" t="n">
        <f aca="false">TETCO_TRANSCO!I318</f>
        <v>-0.17</v>
      </c>
      <c r="P305" s="119" t="n">
        <f aca="false">TETCO_TRANSCO!K318</f>
        <v>0.565</v>
      </c>
      <c r="Q305" s="119" t="n">
        <f aca="false">TETCO_TRANSCO!L318</f>
        <v>0.1</v>
      </c>
      <c r="R305" s="119" t="n">
        <f aca="false">TETCO_TRANSCO!N318</f>
        <v>0.565</v>
      </c>
      <c r="S305" s="119" t="n">
        <f aca="false">TETCO_TRANSCO!O318</f>
        <v>-0.05</v>
      </c>
      <c r="T305" s="119" t="n">
        <f aca="false">IROQ!E318</f>
        <v>0</v>
      </c>
      <c r="U305" s="119" t="n">
        <f aca="false">IROQ!F318</f>
        <v>0</v>
      </c>
      <c r="V305" s="119" t="n">
        <f aca="false">IROQ!H318</f>
        <v>0</v>
      </c>
      <c r="W305" s="119" t="n">
        <f aca="false">IROQ!I318</f>
        <v>0</v>
      </c>
      <c r="X305" s="119" t="n">
        <f aca="false">IROQ!L318</f>
        <v>0</v>
      </c>
      <c r="Y305" s="119" t="n">
        <f aca="false">IROQ!M318</f>
        <v>0</v>
      </c>
      <c r="Z305" s="119" t="n">
        <f aca="false">IROQ!O318</f>
        <v>0</v>
      </c>
      <c r="AA305" s="119" t="n">
        <f aca="false">IROQ!P318</f>
        <v>0</v>
      </c>
      <c r="AB305" s="120" t="n">
        <f aca="false">M305</f>
        <v>0.05</v>
      </c>
      <c r="AC305" s="120" t="n">
        <f aca="false">Q305</f>
        <v>0.1</v>
      </c>
      <c r="AD305" s="121" t="n">
        <f aca="false">S305</f>
        <v>-0.05</v>
      </c>
      <c r="AE305" s="121" t="n">
        <f aca="false">Q305</f>
        <v>0.1</v>
      </c>
    </row>
    <row r="306" customFormat="false" ht="12.75" hidden="false" customHeight="false" outlineLevel="0" collapsed="false">
      <c r="B306" s="0" t="str">
        <f aca="false">(D306&amp;E306&amp;F306&amp;G306&amp;H306&amp;I306&amp;J306&amp;K306&amp;L306&amp;M306&amp;N306&amp;O306&amp;P306&amp;Q306&amp;R306&amp;S306&amp;T306&amp;U306&amp;V306&amp;W306&amp;X306&amp;Y306&amp;Z306&amp;AA306&amp;AB306&amp;AC306&amp;AD306&amp;AE306)</f>
        <v>0.4350.020.4350.050.4350.020.4350.050.3100.35-0.0850.350.020.35-0.0450000000000.02-0.0450.02</v>
      </c>
      <c r="C306" s="118" t="n">
        <v>46113</v>
      </c>
      <c r="D306" s="0" t="n">
        <f aca="false">ALGO_TENN!E319</f>
        <v>0.435</v>
      </c>
      <c r="E306" s="119" t="n">
        <f aca="false">ALGO_TENN!F319</f>
        <v>0.02</v>
      </c>
      <c r="F306" s="119" t="n">
        <f aca="false">ALGO_TENN!H319</f>
        <v>0.435</v>
      </c>
      <c r="G306" s="119" t="n">
        <f aca="false">ALGO_TENN!I319</f>
        <v>0.05</v>
      </c>
      <c r="H306" s="119" t="n">
        <f aca="false">ALGO_TENN!K319</f>
        <v>0.435</v>
      </c>
      <c r="I306" s="119" t="n">
        <f aca="false">ALGO_TENN!L319</f>
        <v>0.02</v>
      </c>
      <c r="J306" s="119" t="n">
        <f aca="false">ALGO_TENN!N319</f>
        <v>0.435</v>
      </c>
      <c r="K306" s="119" t="n">
        <f aca="false">ALGO_TENN!O319</f>
        <v>0.05</v>
      </c>
      <c r="L306" s="119" t="n">
        <f aca="false">TETCO_TRANSCO!E319</f>
        <v>0.31</v>
      </c>
      <c r="M306" s="119" t="n">
        <f aca="false">TETCO_TRANSCO!F319</f>
        <v>0</v>
      </c>
      <c r="N306" s="119" t="n">
        <f aca="false">TETCO_TRANSCO!H319</f>
        <v>0.35</v>
      </c>
      <c r="O306" s="119" t="n">
        <f aca="false">TETCO_TRANSCO!I319</f>
        <v>-0.085</v>
      </c>
      <c r="P306" s="119" t="n">
        <f aca="false">TETCO_TRANSCO!K319</f>
        <v>0.35</v>
      </c>
      <c r="Q306" s="119" t="n">
        <f aca="false">TETCO_TRANSCO!L319</f>
        <v>0.02</v>
      </c>
      <c r="R306" s="119" t="n">
        <f aca="false">TETCO_TRANSCO!N319</f>
        <v>0.35</v>
      </c>
      <c r="S306" s="119" t="n">
        <f aca="false">TETCO_TRANSCO!O319</f>
        <v>-0.045</v>
      </c>
      <c r="T306" s="119" t="n">
        <f aca="false">IROQ!E319</f>
        <v>0</v>
      </c>
      <c r="U306" s="119" t="n">
        <f aca="false">IROQ!F319</f>
        <v>0</v>
      </c>
      <c r="V306" s="119" t="n">
        <f aca="false">IROQ!H319</f>
        <v>0</v>
      </c>
      <c r="W306" s="119" t="n">
        <f aca="false">IROQ!I319</f>
        <v>0</v>
      </c>
      <c r="X306" s="119" t="n">
        <f aca="false">IROQ!L319</f>
        <v>0</v>
      </c>
      <c r="Y306" s="119" t="n">
        <f aca="false">IROQ!M319</f>
        <v>0</v>
      </c>
      <c r="Z306" s="119" t="n">
        <f aca="false">IROQ!O319</f>
        <v>0</v>
      </c>
      <c r="AA306" s="119" t="n">
        <f aca="false">IROQ!P319</f>
        <v>0</v>
      </c>
      <c r="AB306" s="120" t="n">
        <f aca="false">M306</f>
        <v>0</v>
      </c>
      <c r="AC306" s="120" t="n">
        <f aca="false">Q306</f>
        <v>0.02</v>
      </c>
      <c r="AD306" s="121" t="n">
        <f aca="false">S306</f>
        <v>-0.045</v>
      </c>
      <c r="AE306" s="121" t="n">
        <f aca="false">Q306</f>
        <v>0.02</v>
      </c>
    </row>
    <row r="307" customFormat="false" ht="12.75" hidden="false" customHeight="false" outlineLevel="0" collapsed="false">
      <c r="B307" s="0" t="str">
        <f aca="false">(D307&amp;E307&amp;F307&amp;G307&amp;H307&amp;I307&amp;J307&amp;K307&amp;L307&amp;M307&amp;N307&amp;O307&amp;P307&amp;Q307&amp;R307&amp;S307&amp;T307&amp;U307&amp;V307&amp;W307&amp;X307&amp;Y307&amp;Z307&amp;AA307&amp;AB307&amp;AC307&amp;AD307&amp;AE307)</f>
        <v>0.3850.020.3850.050.3850.020.3850.050.2900.3-0.0650.30.020.3-0.0350000000000.02-0.0350.02</v>
      </c>
      <c r="C307" s="118" t="n">
        <v>46143</v>
      </c>
      <c r="D307" s="0" t="n">
        <f aca="false">ALGO_TENN!E320</f>
        <v>0.385</v>
      </c>
      <c r="E307" s="119" t="n">
        <f aca="false">ALGO_TENN!F320</f>
        <v>0.02</v>
      </c>
      <c r="F307" s="119" t="n">
        <f aca="false">ALGO_TENN!H320</f>
        <v>0.385</v>
      </c>
      <c r="G307" s="119" t="n">
        <f aca="false">ALGO_TENN!I320</f>
        <v>0.05</v>
      </c>
      <c r="H307" s="119" t="n">
        <f aca="false">ALGO_TENN!K320</f>
        <v>0.385</v>
      </c>
      <c r="I307" s="119" t="n">
        <f aca="false">ALGO_TENN!L320</f>
        <v>0.02</v>
      </c>
      <c r="J307" s="119" t="n">
        <f aca="false">ALGO_TENN!N320</f>
        <v>0.385</v>
      </c>
      <c r="K307" s="119" t="n">
        <f aca="false">ALGO_TENN!O320</f>
        <v>0.05</v>
      </c>
      <c r="L307" s="119" t="n">
        <f aca="false">TETCO_TRANSCO!E320</f>
        <v>0.29</v>
      </c>
      <c r="M307" s="119" t="n">
        <f aca="false">TETCO_TRANSCO!F320</f>
        <v>0</v>
      </c>
      <c r="N307" s="119" t="n">
        <f aca="false">TETCO_TRANSCO!H320</f>
        <v>0.3</v>
      </c>
      <c r="O307" s="119" t="n">
        <f aca="false">TETCO_TRANSCO!I320</f>
        <v>-0.065</v>
      </c>
      <c r="P307" s="119" t="n">
        <f aca="false">TETCO_TRANSCO!K320</f>
        <v>0.3</v>
      </c>
      <c r="Q307" s="119" t="n">
        <f aca="false">TETCO_TRANSCO!L320</f>
        <v>0.02</v>
      </c>
      <c r="R307" s="119" t="n">
        <f aca="false">TETCO_TRANSCO!N320</f>
        <v>0.3</v>
      </c>
      <c r="S307" s="119" t="n">
        <f aca="false">TETCO_TRANSCO!O320</f>
        <v>-0.035</v>
      </c>
      <c r="T307" s="119" t="n">
        <f aca="false">IROQ!E320</f>
        <v>0</v>
      </c>
      <c r="U307" s="119" t="n">
        <f aca="false">IROQ!F320</f>
        <v>0</v>
      </c>
      <c r="V307" s="119" t="n">
        <f aca="false">IROQ!H320</f>
        <v>0</v>
      </c>
      <c r="W307" s="119" t="n">
        <f aca="false">IROQ!I320</f>
        <v>0</v>
      </c>
      <c r="X307" s="119" t="n">
        <f aca="false">IROQ!L320</f>
        <v>0</v>
      </c>
      <c r="Y307" s="119" t="n">
        <f aca="false">IROQ!M320</f>
        <v>0</v>
      </c>
      <c r="Z307" s="119" t="n">
        <f aca="false">IROQ!O320</f>
        <v>0</v>
      </c>
      <c r="AA307" s="119" t="n">
        <f aca="false">IROQ!P320</f>
        <v>0</v>
      </c>
      <c r="AB307" s="120" t="n">
        <f aca="false">M307</f>
        <v>0</v>
      </c>
      <c r="AC307" s="120" t="n">
        <f aca="false">Q307</f>
        <v>0.02</v>
      </c>
      <c r="AD307" s="121" t="n">
        <f aca="false">S307</f>
        <v>-0.035</v>
      </c>
      <c r="AE307" s="121" t="n">
        <f aca="false">Q307</f>
        <v>0.02</v>
      </c>
    </row>
    <row r="308" customFormat="false" ht="12.75" hidden="false" customHeight="false" outlineLevel="0" collapsed="false">
      <c r="B308" s="0" t="str">
        <f aca="false">(D308&amp;E308&amp;F308&amp;G308&amp;H308&amp;I308&amp;J308&amp;K308&amp;L308&amp;M308&amp;N308&amp;O308&amp;P308&amp;Q308&amp;R308&amp;S308&amp;T308&amp;U308&amp;V308&amp;W308&amp;X308&amp;Y308&amp;Z308&amp;AA308&amp;AB308&amp;AC308&amp;AD308&amp;AE308)</f>
        <v>0.3850.020.3850.060.3850.020.3850.060.3-0.00250.34-0.0550.340.020.34-0.03500000000-0.00250.02-0.0350.02</v>
      </c>
      <c r="C308" s="118" t="n">
        <v>46174</v>
      </c>
      <c r="D308" s="0" t="n">
        <f aca="false">ALGO_TENN!E321</f>
        <v>0.385</v>
      </c>
      <c r="E308" s="119" t="n">
        <f aca="false">ALGO_TENN!F321</f>
        <v>0.02</v>
      </c>
      <c r="F308" s="119" t="n">
        <f aca="false">ALGO_TENN!H321</f>
        <v>0.385</v>
      </c>
      <c r="G308" s="119" t="n">
        <f aca="false">ALGO_TENN!I321</f>
        <v>0.06</v>
      </c>
      <c r="H308" s="119" t="n">
        <f aca="false">ALGO_TENN!K321</f>
        <v>0.385</v>
      </c>
      <c r="I308" s="119" t="n">
        <f aca="false">ALGO_TENN!L321</f>
        <v>0.02</v>
      </c>
      <c r="J308" s="119" t="n">
        <f aca="false">ALGO_TENN!N321</f>
        <v>0.385</v>
      </c>
      <c r="K308" s="119" t="n">
        <f aca="false">ALGO_TENN!O321</f>
        <v>0.06</v>
      </c>
      <c r="L308" s="119" t="n">
        <f aca="false">TETCO_TRANSCO!E321</f>
        <v>0.3</v>
      </c>
      <c r="M308" s="119" t="n">
        <f aca="false">TETCO_TRANSCO!F321</f>
        <v>-0.0025</v>
      </c>
      <c r="N308" s="119" t="n">
        <f aca="false">TETCO_TRANSCO!H321</f>
        <v>0.34</v>
      </c>
      <c r="O308" s="119" t="n">
        <f aca="false">TETCO_TRANSCO!I321</f>
        <v>-0.055</v>
      </c>
      <c r="P308" s="119" t="n">
        <f aca="false">TETCO_TRANSCO!K321</f>
        <v>0.34</v>
      </c>
      <c r="Q308" s="119" t="n">
        <f aca="false">TETCO_TRANSCO!L321</f>
        <v>0.02</v>
      </c>
      <c r="R308" s="119" t="n">
        <f aca="false">TETCO_TRANSCO!N321</f>
        <v>0.34</v>
      </c>
      <c r="S308" s="119" t="n">
        <f aca="false">TETCO_TRANSCO!O321</f>
        <v>-0.035</v>
      </c>
      <c r="T308" s="119" t="n">
        <f aca="false">IROQ!E321</f>
        <v>0</v>
      </c>
      <c r="U308" s="119" t="n">
        <f aca="false">IROQ!F321</f>
        <v>0</v>
      </c>
      <c r="V308" s="119" t="n">
        <f aca="false">IROQ!H321</f>
        <v>0</v>
      </c>
      <c r="W308" s="119" t="n">
        <f aca="false">IROQ!I321</f>
        <v>0</v>
      </c>
      <c r="X308" s="119" t="n">
        <f aca="false">IROQ!L321</f>
        <v>0</v>
      </c>
      <c r="Y308" s="119" t="n">
        <f aca="false">IROQ!M321</f>
        <v>0</v>
      </c>
      <c r="Z308" s="119" t="n">
        <f aca="false">IROQ!O321</f>
        <v>0</v>
      </c>
      <c r="AA308" s="119" t="n">
        <f aca="false">IROQ!P321</f>
        <v>0</v>
      </c>
      <c r="AB308" s="120" t="n">
        <f aca="false">M308</f>
        <v>-0.0025</v>
      </c>
      <c r="AC308" s="120" t="n">
        <f aca="false">Q308</f>
        <v>0.02</v>
      </c>
      <c r="AD308" s="121" t="n">
        <f aca="false">S308</f>
        <v>-0.035</v>
      </c>
      <c r="AE308" s="121" t="n">
        <f aca="false">Q308</f>
        <v>0.02</v>
      </c>
    </row>
    <row r="309" customFormat="false" ht="12.75" hidden="false" customHeight="false" outlineLevel="0" collapsed="false">
      <c r="B309" s="0" t="str">
        <f aca="false">(D309&amp;E309&amp;F309&amp;G309&amp;H309&amp;I309&amp;J309&amp;K309&amp;L309&amp;M309&amp;N309&amp;O309&amp;P309&amp;Q309&amp;R309&amp;S309&amp;T309&amp;U309&amp;V309&amp;W309&amp;X309&amp;Y309&amp;Z309&amp;AA309&amp;AB309&amp;AC309&amp;AD309&amp;AE309)</f>
        <v>0.39750.020.39750.070.39750.020.39750.070.315-0.00250.38-0.020.380.020.38-0.0200000000-0.00250.02-0.020.02</v>
      </c>
      <c r="C309" s="118" t="n">
        <v>46204</v>
      </c>
      <c r="D309" s="0" t="n">
        <f aca="false">ALGO_TENN!E322</f>
        <v>0.3975</v>
      </c>
      <c r="E309" s="119" t="n">
        <f aca="false">ALGO_TENN!F322</f>
        <v>0.02</v>
      </c>
      <c r="F309" s="119" t="n">
        <f aca="false">ALGO_TENN!H322</f>
        <v>0.3975</v>
      </c>
      <c r="G309" s="119" t="n">
        <f aca="false">ALGO_TENN!I322</f>
        <v>0.07</v>
      </c>
      <c r="H309" s="119" t="n">
        <f aca="false">ALGO_TENN!K322</f>
        <v>0.3975</v>
      </c>
      <c r="I309" s="119" t="n">
        <f aca="false">ALGO_TENN!L322</f>
        <v>0.02</v>
      </c>
      <c r="J309" s="119" t="n">
        <f aca="false">ALGO_TENN!N322</f>
        <v>0.3975</v>
      </c>
      <c r="K309" s="119" t="n">
        <f aca="false">ALGO_TENN!O322</f>
        <v>0.07</v>
      </c>
      <c r="L309" s="119" t="n">
        <f aca="false">TETCO_TRANSCO!E322</f>
        <v>0.315</v>
      </c>
      <c r="M309" s="119" t="n">
        <f aca="false">TETCO_TRANSCO!F322</f>
        <v>-0.0025</v>
      </c>
      <c r="N309" s="119" t="n">
        <f aca="false">TETCO_TRANSCO!H322</f>
        <v>0.38</v>
      </c>
      <c r="O309" s="119" t="n">
        <f aca="false">TETCO_TRANSCO!I322</f>
        <v>-0.02</v>
      </c>
      <c r="P309" s="119" t="n">
        <f aca="false">TETCO_TRANSCO!K322</f>
        <v>0.38</v>
      </c>
      <c r="Q309" s="119" t="n">
        <f aca="false">TETCO_TRANSCO!L322</f>
        <v>0.02</v>
      </c>
      <c r="R309" s="119" t="n">
        <f aca="false">TETCO_TRANSCO!N322</f>
        <v>0.38</v>
      </c>
      <c r="S309" s="119" t="n">
        <f aca="false">TETCO_TRANSCO!O322</f>
        <v>-0.02</v>
      </c>
      <c r="T309" s="119" t="n">
        <f aca="false">IROQ!E322</f>
        <v>0</v>
      </c>
      <c r="U309" s="119" t="n">
        <f aca="false">IROQ!F322</f>
        <v>0</v>
      </c>
      <c r="V309" s="119" t="n">
        <f aca="false">IROQ!H322</f>
        <v>0</v>
      </c>
      <c r="W309" s="119" t="n">
        <f aca="false">IROQ!I322</f>
        <v>0</v>
      </c>
      <c r="X309" s="119" t="n">
        <f aca="false">IROQ!L322</f>
        <v>0</v>
      </c>
      <c r="Y309" s="119" t="n">
        <f aca="false">IROQ!M322</f>
        <v>0</v>
      </c>
      <c r="Z309" s="119" t="n">
        <f aca="false">IROQ!O322</f>
        <v>0</v>
      </c>
      <c r="AA309" s="119" t="n">
        <f aca="false">IROQ!P322</f>
        <v>0</v>
      </c>
      <c r="AB309" s="120" t="n">
        <f aca="false">M309</f>
        <v>-0.0025</v>
      </c>
      <c r="AC309" s="120" t="n">
        <f aca="false">Q309</f>
        <v>0.02</v>
      </c>
      <c r="AD309" s="121" t="n">
        <f aca="false">S309</f>
        <v>-0.02</v>
      </c>
      <c r="AE309" s="121" t="n">
        <f aca="false">Q309</f>
        <v>0.02</v>
      </c>
    </row>
    <row r="310" customFormat="false" ht="12.75" hidden="false" customHeight="false" outlineLevel="0" collapsed="false">
      <c r="B310" s="0" t="str">
        <f aca="false">(D310&amp;E310&amp;F310&amp;G310&amp;H310&amp;I310&amp;J310&amp;K310&amp;L310&amp;M310&amp;N310&amp;O310&amp;P310&amp;Q310&amp;R310&amp;S310&amp;T310&amp;U310&amp;V310&amp;W310&amp;X310&amp;Y310&amp;Z310&amp;AA310&amp;AB310&amp;AC310&amp;AD310&amp;AE310)</f>
        <v>0.40.020.40.070.40.020.40.070.315-0.0050.38-0.020.380.0150.38-0.0200000000-0.0050.015-0.020.015</v>
      </c>
      <c r="C310" s="118" t="n">
        <v>46235</v>
      </c>
      <c r="D310" s="0" t="n">
        <f aca="false">ALGO_TENN!E323</f>
        <v>0.4</v>
      </c>
      <c r="E310" s="119" t="n">
        <f aca="false">ALGO_TENN!F323</f>
        <v>0.02</v>
      </c>
      <c r="F310" s="119" t="n">
        <f aca="false">ALGO_TENN!H323</f>
        <v>0.4</v>
      </c>
      <c r="G310" s="119" t="n">
        <f aca="false">ALGO_TENN!I323</f>
        <v>0.07</v>
      </c>
      <c r="H310" s="119" t="n">
        <f aca="false">ALGO_TENN!K323</f>
        <v>0.4</v>
      </c>
      <c r="I310" s="119" t="n">
        <f aca="false">ALGO_TENN!L323</f>
        <v>0.02</v>
      </c>
      <c r="J310" s="119" t="n">
        <f aca="false">ALGO_TENN!N323</f>
        <v>0.4</v>
      </c>
      <c r="K310" s="119" t="n">
        <f aca="false">ALGO_TENN!O323</f>
        <v>0.07</v>
      </c>
      <c r="L310" s="119" t="n">
        <f aca="false">TETCO_TRANSCO!E323</f>
        <v>0.315</v>
      </c>
      <c r="M310" s="119" t="n">
        <f aca="false">TETCO_TRANSCO!F323</f>
        <v>-0.005</v>
      </c>
      <c r="N310" s="119" t="n">
        <f aca="false">TETCO_TRANSCO!H323</f>
        <v>0.38</v>
      </c>
      <c r="O310" s="119" t="n">
        <f aca="false">TETCO_TRANSCO!I323</f>
        <v>-0.02</v>
      </c>
      <c r="P310" s="119" t="n">
        <f aca="false">TETCO_TRANSCO!K323</f>
        <v>0.38</v>
      </c>
      <c r="Q310" s="119" t="n">
        <f aca="false">TETCO_TRANSCO!L323</f>
        <v>0.015</v>
      </c>
      <c r="R310" s="119" t="n">
        <f aca="false">TETCO_TRANSCO!N323</f>
        <v>0.38</v>
      </c>
      <c r="S310" s="119" t="n">
        <f aca="false">TETCO_TRANSCO!O323</f>
        <v>-0.02</v>
      </c>
      <c r="T310" s="119" t="n">
        <f aca="false">IROQ!E323</f>
        <v>0</v>
      </c>
      <c r="U310" s="119" t="n">
        <f aca="false">IROQ!F323</f>
        <v>0</v>
      </c>
      <c r="V310" s="119" t="n">
        <f aca="false">IROQ!H323</f>
        <v>0</v>
      </c>
      <c r="W310" s="119" t="n">
        <f aca="false">IROQ!I323</f>
        <v>0</v>
      </c>
      <c r="X310" s="119" t="n">
        <f aca="false">IROQ!L323</f>
        <v>0</v>
      </c>
      <c r="Y310" s="119" t="n">
        <f aca="false">IROQ!M323</f>
        <v>0</v>
      </c>
      <c r="Z310" s="119" t="n">
        <f aca="false">IROQ!O323</f>
        <v>0</v>
      </c>
      <c r="AA310" s="119" t="n">
        <f aca="false">IROQ!P323</f>
        <v>0</v>
      </c>
      <c r="AB310" s="120" t="n">
        <f aca="false">M310</f>
        <v>-0.005</v>
      </c>
      <c r="AC310" s="120" t="n">
        <f aca="false">Q310</f>
        <v>0.015</v>
      </c>
      <c r="AD310" s="121" t="n">
        <f aca="false">S310</f>
        <v>-0.02</v>
      </c>
      <c r="AE310" s="121" t="n">
        <f aca="false">Q310</f>
        <v>0.015</v>
      </c>
    </row>
    <row r="311" customFormat="false" ht="12.75" hidden="false" customHeight="false" outlineLevel="0" collapsed="false">
      <c r="B311" s="0" t="str">
        <f aca="false">(D311&amp;E311&amp;F311&amp;G311&amp;H311&amp;I311&amp;J311&amp;K311&amp;L311&amp;M311&amp;N311&amp;O311&amp;P311&amp;Q311&amp;R311&amp;S311&amp;T311&amp;U311&amp;V311&amp;W311&amp;X311&amp;Y311&amp;Z311&amp;AA311&amp;AB311&amp;AC311&amp;AD311&amp;AE311)</f>
        <v>0.39750.020.39750.050.39750.020.39750.050.29-0.0050.33-0.040.330.0150.33-0.0200000000-0.0050.015-0.020.015</v>
      </c>
      <c r="C311" s="118" t="n">
        <v>46266</v>
      </c>
      <c r="D311" s="0" t="n">
        <f aca="false">ALGO_TENN!E324</f>
        <v>0.3975</v>
      </c>
      <c r="E311" s="119" t="n">
        <f aca="false">ALGO_TENN!F324</f>
        <v>0.02</v>
      </c>
      <c r="F311" s="119" t="n">
        <f aca="false">ALGO_TENN!H324</f>
        <v>0.3975</v>
      </c>
      <c r="G311" s="119" t="n">
        <f aca="false">ALGO_TENN!I324</f>
        <v>0.05</v>
      </c>
      <c r="H311" s="119" t="n">
        <f aca="false">ALGO_TENN!K324</f>
        <v>0.3975</v>
      </c>
      <c r="I311" s="119" t="n">
        <f aca="false">ALGO_TENN!L324</f>
        <v>0.02</v>
      </c>
      <c r="J311" s="119" t="n">
        <f aca="false">ALGO_TENN!N324</f>
        <v>0.3975</v>
      </c>
      <c r="K311" s="119" t="n">
        <f aca="false">ALGO_TENN!O324</f>
        <v>0.05</v>
      </c>
      <c r="L311" s="119" t="n">
        <f aca="false">TETCO_TRANSCO!E324</f>
        <v>0.29</v>
      </c>
      <c r="M311" s="119" t="n">
        <f aca="false">TETCO_TRANSCO!F324</f>
        <v>-0.005</v>
      </c>
      <c r="N311" s="119" t="n">
        <f aca="false">TETCO_TRANSCO!H324</f>
        <v>0.33</v>
      </c>
      <c r="O311" s="119" t="n">
        <f aca="false">TETCO_TRANSCO!I324</f>
        <v>-0.04</v>
      </c>
      <c r="P311" s="119" t="n">
        <f aca="false">TETCO_TRANSCO!K324</f>
        <v>0.33</v>
      </c>
      <c r="Q311" s="119" t="n">
        <f aca="false">TETCO_TRANSCO!L324</f>
        <v>0.015</v>
      </c>
      <c r="R311" s="119" t="n">
        <f aca="false">TETCO_TRANSCO!N324</f>
        <v>0.33</v>
      </c>
      <c r="S311" s="119" t="n">
        <f aca="false">TETCO_TRANSCO!O324</f>
        <v>-0.02</v>
      </c>
      <c r="T311" s="119" t="n">
        <f aca="false">IROQ!E324</f>
        <v>0</v>
      </c>
      <c r="U311" s="119" t="n">
        <f aca="false">IROQ!F324</f>
        <v>0</v>
      </c>
      <c r="V311" s="119" t="n">
        <f aca="false">IROQ!H324</f>
        <v>0</v>
      </c>
      <c r="W311" s="119" t="n">
        <f aca="false">IROQ!I324</f>
        <v>0</v>
      </c>
      <c r="X311" s="119" t="n">
        <f aca="false">IROQ!L324</f>
        <v>0</v>
      </c>
      <c r="Y311" s="119" t="n">
        <f aca="false">IROQ!M324</f>
        <v>0</v>
      </c>
      <c r="Z311" s="119" t="n">
        <f aca="false">IROQ!O324</f>
        <v>0</v>
      </c>
      <c r="AA311" s="119" t="n">
        <f aca="false">IROQ!P324</f>
        <v>0</v>
      </c>
      <c r="AB311" s="120" t="n">
        <f aca="false">M311</f>
        <v>-0.005</v>
      </c>
      <c r="AC311" s="120" t="n">
        <f aca="false">Q311</f>
        <v>0.015</v>
      </c>
      <c r="AD311" s="121" t="n">
        <f aca="false">S311</f>
        <v>-0.02</v>
      </c>
      <c r="AE311" s="121" t="n">
        <f aca="false">Q311</f>
        <v>0.015</v>
      </c>
    </row>
    <row r="312" customFormat="false" ht="12.75" hidden="false" customHeight="false" outlineLevel="0" collapsed="false">
      <c r="B312" s="0" t="str">
        <f aca="false">(D312&amp;E312&amp;F312&amp;G312&amp;H312&amp;I312&amp;J312&amp;K312&amp;L312&amp;M312&amp;N312&amp;O312&amp;P312&amp;Q312&amp;R312&amp;S312&amp;T312&amp;U312&amp;V312&amp;W312&amp;X312&amp;Y312&amp;Z312&amp;AA312&amp;AB312&amp;AC312&amp;AD312&amp;AE312)</f>
        <v>0.40.020.40.050.40.020.40.050.35-0.0050.37-0.0850.370.010.37-0.05500000000-0.0050.01-0.0550.01</v>
      </c>
      <c r="C312" s="118" t="n">
        <v>46296</v>
      </c>
      <c r="D312" s="0" t="n">
        <f aca="false">ALGO_TENN!E325</f>
        <v>0.4</v>
      </c>
      <c r="E312" s="119" t="n">
        <f aca="false">ALGO_TENN!F325</f>
        <v>0.02</v>
      </c>
      <c r="F312" s="119" t="n">
        <f aca="false">ALGO_TENN!H325</f>
        <v>0.4</v>
      </c>
      <c r="G312" s="119" t="n">
        <f aca="false">ALGO_TENN!I325</f>
        <v>0.05</v>
      </c>
      <c r="H312" s="119" t="n">
        <f aca="false">ALGO_TENN!K325</f>
        <v>0.4</v>
      </c>
      <c r="I312" s="119" t="n">
        <f aca="false">ALGO_TENN!L325</f>
        <v>0.02</v>
      </c>
      <c r="J312" s="119" t="n">
        <f aca="false">ALGO_TENN!N325</f>
        <v>0.4</v>
      </c>
      <c r="K312" s="119" t="n">
        <f aca="false">ALGO_TENN!O325</f>
        <v>0.05</v>
      </c>
      <c r="L312" s="119" t="n">
        <f aca="false">TETCO_TRANSCO!E325</f>
        <v>0.35</v>
      </c>
      <c r="M312" s="119" t="n">
        <f aca="false">TETCO_TRANSCO!F325</f>
        <v>-0.005</v>
      </c>
      <c r="N312" s="119" t="n">
        <f aca="false">TETCO_TRANSCO!H325</f>
        <v>0.37</v>
      </c>
      <c r="O312" s="119" t="n">
        <f aca="false">TETCO_TRANSCO!I325</f>
        <v>-0.085</v>
      </c>
      <c r="P312" s="119" t="n">
        <f aca="false">TETCO_TRANSCO!K325</f>
        <v>0.37</v>
      </c>
      <c r="Q312" s="119" t="n">
        <f aca="false">TETCO_TRANSCO!L325</f>
        <v>0.01</v>
      </c>
      <c r="R312" s="119" t="n">
        <f aca="false">TETCO_TRANSCO!N325</f>
        <v>0.37</v>
      </c>
      <c r="S312" s="119" t="n">
        <f aca="false">TETCO_TRANSCO!O325</f>
        <v>-0.055</v>
      </c>
      <c r="T312" s="119" t="n">
        <f aca="false">IROQ!E325</f>
        <v>0</v>
      </c>
      <c r="U312" s="119" t="n">
        <f aca="false">IROQ!F325</f>
        <v>0</v>
      </c>
      <c r="V312" s="119" t="n">
        <f aca="false">IROQ!H325</f>
        <v>0</v>
      </c>
      <c r="W312" s="119" t="n">
        <f aca="false">IROQ!I325</f>
        <v>0</v>
      </c>
      <c r="X312" s="119" t="n">
        <f aca="false">IROQ!L325</f>
        <v>0</v>
      </c>
      <c r="Y312" s="119" t="n">
        <f aca="false">IROQ!M325</f>
        <v>0</v>
      </c>
      <c r="Z312" s="119" t="n">
        <f aca="false">IROQ!O325</f>
        <v>0</v>
      </c>
      <c r="AA312" s="119" t="n">
        <f aca="false">IROQ!P325</f>
        <v>0</v>
      </c>
      <c r="AB312" s="120" t="n">
        <f aca="false">M312</f>
        <v>-0.005</v>
      </c>
      <c r="AC312" s="120" t="n">
        <f aca="false">Q312</f>
        <v>0.01</v>
      </c>
      <c r="AD312" s="121" t="n">
        <f aca="false">S312</f>
        <v>-0.055</v>
      </c>
      <c r="AE312" s="121" t="n">
        <f aca="false">Q312</f>
        <v>0.01</v>
      </c>
    </row>
    <row r="313" customFormat="false" ht="12.75" hidden="false" customHeight="false" outlineLevel="0" collapsed="false">
      <c r="B313" s="0" t="str">
        <f aca="false">(D313&amp;E313&amp;F313&amp;G313&amp;H313&amp;I313&amp;J313&amp;K313&amp;L313&amp;M313&amp;N313&amp;O313&amp;P313&amp;Q313&amp;R313&amp;S313&amp;T313&amp;U313&amp;V313&amp;W313&amp;X313&amp;Y313&amp;Z313&amp;AA313&amp;AB313&amp;AC313&amp;AD313&amp;AE313)</f>
        <v>0.5550.050.5550.140.5550.050.5550.140.4450.050.495-0.170.4950.060.495-0.05000000000.050.06-0.050.06</v>
      </c>
      <c r="C313" s="118" t="n">
        <v>46327</v>
      </c>
      <c r="D313" s="0" t="n">
        <f aca="false">ALGO_TENN!E326</f>
        <v>0.555</v>
      </c>
      <c r="E313" s="119" t="n">
        <f aca="false">ALGO_TENN!F326</f>
        <v>0.05</v>
      </c>
      <c r="F313" s="119" t="n">
        <f aca="false">ALGO_TENN!H326</f>
        <v>0.555</v>
      </c>
      <c r="G313" s="119" t="n">
        <f aca="false">ALGO_TENN!I326</f>
        <v>0.14</v>
      </c>
      <c r="H313" s="119" t="n">
        <f aca="false">ALGO_TENN!K326</f>
        <v>0.555</v>
      </c>
      <c r="I313" s="119" t="n">
        <f aca="false">ALGO_TENN!L326</f>
        <v>0.05</v>
      </c>
      <c r="J313" s="119" t="n">
        <f aca="false">ALGO_TENN!N326</f>
        <v>0.555</v>
      </c>
      <c r="K313" s="119" t="n">
        <f aca="false">ALGO_TENN!O326</f>
        <v>0.14</v>
      </c>
      <c r="L313" s="119" t="n">
        <f aca="false">TETCO_TRANSCO!E326</f>
        <v>0.445</v>
      </c>
      <c r="M313" s="119" t="n">
        <f aca="false">TETCO_TRANSCO!F326</f>
        <v>0.05</v>
      </c>
      <c r="N313" s="119" t="n">
        <f aca="false">TETCO_TRANSCO!H326</f>
        <v>0.495</v>
      </c>
      <c r="O313" s="119" t="n">
        <f aca="false">TETCO_TRANSCO!I326</f>
        <v>-0.17</v>
      </c>
      <c r="P313" s="119" t="n">
        <f aca="false">TETCO_TRANSCO!K326</f>
        <v>0.495</v>
      </c>
      <c r="Q313" s="119" t="n">
        <f aca="false">TETCO_TRANSCO!L326</f>
        <v>0.06</v>
      </c>
      <c r="R313" s="119" t="n">
        <f aca="false">TETCO_TRANSCO!N326</f>
        <v>0.495</v>
      </c>
      <c r="S313" s="119" t="n">
        <f aca="false">TETCO_TRANSCO!O326</f>
        <v>-0.05</v>
      </c>
      <c r="T313" s="119" t="n">
        <f aca="false">IROQ!E326</f>
        <v>0</v>
      </c>
      <c r="U313" s="119" t="n">
        <f aca="false">IROQ!F326</f>
        <v>0</v>
      </c>
      <c r="V313" s="119" t="n">
        <f aca="false">IROQ!H326</f>
        <v>0</v>
      </c>
      <c r="W313" s="119" t="n">
        <f aca="false">IROQ!I326</f>
        <v>0</v>
      </c>
      <c r="X313" s="119" t="n">
        <f aca="false">IROQ!L326</f>
        <v>0</v>
      </c>
      <c r="Y313" s="119" t="n">
        <f aca="false">IROQ!M326</f>
        <v>0</v>
      </c>
      <c r="Z313" s="119" t="n">
        <f aca="false">IROQ!O326</f>
        <v>0</v>
      </c>
      <c r="AA313" s="119" t="n">
        <f aca="false">IROQ!P326</f>
        <v>0</v>
      </c>
      <c r="AB313" s="120" t="n">
        <f aca="false">M313</f>
        <v>0.05</v>
      </c>
      <c r="AC313" s="120" t="n">
        <f aca="false">Q313</f>
        <v>0.06</v>
      </c>
      <c r="AD313" s="121" t="n">
        <f aca="false">S313</f>
        <v>-0.05</v>
      </c>
      <c r="AE313" s="121" t="n">
        <f aca="false">Q313</f>
        <v>0.06</v>
      </c>
    </row>
    <row r="314" customFormat="false" ht="12.75" hidden="false" customHeight="false" outlineLevel="0" collapsed="false">
      <c r="B314" s="0" t="str">
        <f aca="false">(D314&amp;E314&amp;F314&amp;G314&amp;H314&amp;I314&amp;J314&amp;K314&amp;L314&amp;M314&amp;N314&amp;O314&amp;P314&amp;Q314&amp;R314&amp;S314&amp;T314&amp;U314&amp;V314&amp;W314&amp;X314&amp;Y314&amp;Z314&amp;AA314&amp;AB314&amp;AC314&amp;AD314&amp;AE314)</f>
        <v>0.910.050.910.290.910.050.910.290.730.050.98-0.130.980.160.98-0.05000000000.050.16-0.050.16</v>
      </c>
      <c r="C314" s="118" t="n">
        <v>46357</v>
      </c>
      <c r="D314" s="0" t="n">
        <f aca="false">ALGO_TENN!E327</f>
        <v>0.91</v>
      </c>
      <c r="E314" s="119" t="n">
        <f aca="false">ALGO_TENN!F327</f>
        <v>0.05</v>
      </c>
      <c r="F314" s="119" t="n">
        <f aca="false">ALGO_TENN!H327</f>
        <v>0.91</v>
      </c>
      <c r="G314" s="119" t="n">
        <f aca="false">ALGO_TENN!I327</f>
        <v>0.29</v>
      </c>
      <c r="H314" s="119" t="n">
        <f aca="false">ALGO_TENN!K327</f>
        <v>0.91</v>
      </c>
      <c r="I314" s="119" t="n">
        <f aca="false">ALGO_TENN!L327</f>
        <v>0.05</v>
      </c>
      <c r="J314" s="119" t="n">
        <f aca="false">ALGO_TENN!N327</f>
        <v>0.91</v>
      </c>
      <c r="K314" s="119" t="n">
        <f aca="false">ALGO_TENN!O327</f>
        <v>0.29</v>
      </c>
      <c r="L314" s="119" t="n">
        <f aca="false">TETCO_TRANSCO!E327</f>
        <v>0.73</v>
      </c>
      <c r="M314" s="119" t="n">
        <f aca="false">TETCO_TRANSCO!F327</f>
        <v>0.05</v>
      </c>
      <c r="N314" s="119" t="n">
        <f aca="false">TETCO_TRANSCO!H327</f>
        <v>0.98</v>
      </c>
      <c r="O314" s="119" t="n">
        <f aca="false">TETCO_TRANSCO!I327</f>
        <v>-0.13</v>
      </c>
      <c r="P314" s="119" t="n">
        <f aca="false">TETCO_TRANSCO!K327</f>
        <v>0.98</v>
      </c>
      <c r="Q314" s="119" t="n">
        <f aca="false">TETCO_TRANSCO!L327</f>
        <v>0.16</v>
      </c>
      <c r="R314" s="119" t="n">
        <f aca="false">TETCO_TRANSCO!N327</f>
        <v>0.98</v>
      </c>
      <c r="S314" s="119" t="n">
        <f aca="false">TETCO_TRANSCO!O327</f>
        <v>-0.05</v>
      </c>
      <c r="T314" s="119" t="n">
        <f aca="false">IROQ!E327</f>
        <v>0</v>
      </c>
      <c r="U314" s="119" t="n">
        <f aca="false">IROQ!F327</f>
        <v>0</v>
      </c>
      <c r="V314" s="119" t="n">
        <f aca="false">IROQ!H327</f>
        <v>0</v>
      </c>
      <c r="W314" s="119" t="n">
        <f aca="false">IROQ!I327</f>
        <v>0</v>
      </c>
      <c r="X314" s="119" t="n">
        <f aca="false">IROQ!L327</f>
        <v>0</v>
      </c>
      <c r="Y314" s="119" t="n">
        <f aca="false">IROQ!M327</f>
        <v>0</v>
      </c>
      <c r="Z314" s="119" t="n">
        <f aca="false">IROQ!O327</f>
        <v>0</v>
      </c>
      <c r="AA314" s="119" t="n">
        <f aca="false">IROQ!P327</f>
        <v>0</v>
      </c>
      <c r="AB314" s="120" t="n">
        <f aca="false">M314</f>
        <v>0.05</v>
      </c>
      <c r="AC314" s="120" t="n">
        <f aca="false">Q314</f>
        <v>0.16</v>
      </c>
      <c r="AD314" s="121" t="n">
        <f aca="false">S314</f>
        <v>-0.05</v>
      </c>
      <c r="AE314" s="121" t="n">
        <f aca="false">Q314</f>
        <v>0.16</v>
      </c>
    </row>
    <row r="315" customFormat="false" ht="12.75" hidden="false" customHeight="false" outlineLevel="0" collapsed="false">
      <c r="B315" s="0" t="str">
        <f aca="false">(D315&amp;E315&amp;F315&amp;G315&amp;H315&amp;I315&amp;J315&amp;K315&amp;L315&amp;M315&amp;N315&amp;O315&amp;P315&amp;Q315&amp;R315&amp;S315&amp;T315&amp;U315&amp;V315&amp;W315&amp;X315&amp;Y315&amp;Z315&amp;AA315&amp;AB315&amp;AC315&amp;AD315&amp;AE315)</f>
        <v>1.2150.051.2150.321.2150.051.2150.321.020.051.6-0.251.60.341.6-0.2000000000.050.34-0.20.34</v>
      </c>
      <c r="C315" s="118" t="n">
        <v>46388</v>
      </c>
      <c r="D315" s="0" t="n">
        <f aca="false">ALGO_TENN!E328</f>
        <v>1.215</v>
      </c>
      <c r="E315" s="119" t="n">
        <f aca="false">ALGO_TENN!F328</f>
        <v>0.05</v>
      </c>
      <c r="F315" s="119" t="n">
        <f aca="false">ALGO_TENN!H328</f>
        <v>1.215</v>
      </c>
      <c r="G315" s="119" t="n">
        <f aca="false">ALGO_TENN!I328</f>
        <v>0.32</v>
      </c>
      <c r="H315" s="119" t="n">
        <f aca="false">ALGO_TENN!K328</f>
        <v>1.215</v>
      </c>
      <c r="I315" s="119" t="n">
        <f aca="false">ALGO_TENN!L328</f>
        <v>0.05</v>
      </c>
      <c r="J315" s="119" t="n">
        <f aca="false">ALGO_TENN!N328</f>
        <v>1.215</v>
      </c>
      <c r="K315" s="119" t="n">
        <f aca="false">ALGO_TENN!O328</f>
        <v>0.32</v>
      </c>
      <c r="L315" s="119" t="n">
        <f aca="false">TETCO_TRANSCO!E328</f>
        <v>1.02</v>
      </c>
      <c r="M315" s="119" t="n">
        <f aca="false">TETCO_TRANSCO!F328</f>
        <v>0.05</v>
      </c>
      <c r="N315" s="119" t="n">
        <f aca="false">TETCO_TRANSCO!H328</f>
        <v>1.6</v>
      </c>
      <c r="O315" s="119" t="n">
        <f aca="false">TETCO_TRANSCO!I328</f>
        <v>-0.25</v>
      </c>
      <c r="P315" s="119" t="n">
        <f aca="false">TETCO_TRANSCO!K328</f>
        <v>1.6</v>
      </c>
      <c r="Q315" s="119" t="n">
        <f aca="false">TETCO_TRANSCO!L328</f>
        <v>0.34</v>
      </c>
      <c r="R315" s="119" t="n">
        <f aca="false">TETCO_TRANSCO!N328</f>
        <v>1.6</v>
      </c>
      <c r="S315" s="119" t="n">
        <f aca="false">TETCO_TRANSCO!O328</f>
        <v>-0.2</v>
      </c>
      <c r="T315" s="119" t="n">
        <f aca="false">IROQ!E328</f>
        <v>0</v>
      </c>
      <c r="U315" s="119" t="n">
        <f aca="false">IROQ!F328</f>
        <v>0</v>
      </c>
      <c r="V315" s="119" t="n">
        <f aca="false">IROQ!H328</f>
        <v>0</v>
      </c>
      <c r="W315" s="119" t="n">
        <f aca="false">IROQ!I328</f>
        <v>0</v>
      </c>
      <c r="X315" s="119" t="n">
        <f aca="false">IROQ!L328</f>
        <v>0</v>
      </c>
      <c r="Y315" s="119" t="n">
        <f aca="false">IROQ!M328</f>
        <v>0</v>
      </c>
      <c r="Z315" s="119" t="n">
        <f aca="false">IROQ!O328</f>
        <v>0</v>
      </c>
      <c r="AA315" s="119" t="n">
        <f aca="false">IROQ!P328</f>
        <v>0</v>
      </c>
      <c r="AB315" s="120" t="n">
        <f aca="false">M315</f>
        <v>0.05</v>
      </c>
      <c r="AC315" s="120" t="n">
        <f aca="false">Q315</f>
        <v>0.34</v>
      </c>
      <c r="AD315" s="121" t="n">
        <f aca="false">S315</f>
        <v>-0.2</v>
      </c>
      <c r="AE315" s="121" t="n">
        <f aca="false">Q315</f>
        <v>0.34</v>
      </c>
    </row>
    <row r="316" customFormat="false" ht="12.75" hidden="false" customHeight="false" outlineLevel="0" collapsed="false">
      <c r="B316" s="0" t="str">
        <f aca="false">(D316&amp;E316&amp;F316&amp;G316&amp;H316&amp;I316&amp;J316&amp;K316&amp;L316&amp;M316&amp;N316&amp;O316&amp;P316&amp;Q316&amp;R316&amp;S316&amp;T316&amp;U316&amp;V316&amp;W316&amp;X316&amp;Y316&amp;Z316&amp;AA316&amp;AB316&amp;AC316&amp;AD316&amp;AE316)</f>
        <v>1.2150.051.2150.321.2150.051.2150.321.010.051.6-0.281.60.341.6-0.2000000000.050.34-0.20.34</v>
      </c>
      <c r="C316" s="118" t="n">
        <v>46419</v>
      </c>
      <c r="D316" s="0" t="n">
        <f aca="false">ALGO_TENN!E329</f>
        <v>1.215</v>
      </c>
      <c r="E316" s="119" t="n">
        <f aca="false">ALGO_TENN!F329</f>
        <v>0.05</v>
      </c>
      <c r="F316" s="119" t="n">
        <f aca="false">ALGO_TENN!H329</f>
        <v>1.215</v>
      </c>
      <c r="G316" s="119" t="n">
        <f aca="false">ALGO_TENN!I329</f>
        <v>0.32</v>
      </c>
      <c r="H316" s="119" t="n">
        <f aca="false">ALGO_TENN!K329</f>
        <v>1.215</v>
      </c>
      <c r="I316" s="119" t="n">
        <f aca="false">ALGO_TENN!L329</f>
        <v>0.05</v>
      </c>
      <c r="J316" s="119" t="n">
        <f aca="false">ALGO_TENN!N329</f>
        <v>1.215</v>
      </c>
      <c r="K316" s="119" t="n">
        <f aca="false">ALGO_TENN!O329</f>
        <v>0.32</v>
      </c>
      <c r="L316" s="119" t="n">
        <f aca="false">TETCO_TRANSCO!E329</f>
        <v>1.01</v>
      </c>
      <c r="M316" s="119" t="n">
        <f aca="false">TETCO_TRANSCO!F329</f>
        <v>0.05</v>
      </c>
      <c r="N316" s="119" t="n">
        <f aca="false">TETCO_TRANSCO!H329</f>
        <v>1.6</v>
      </c>
      <c r="O316" s="119" t="n">
        <f aca="false">TETCO_TRANSCO!I329</f>
        <v>-0.28</v>
      </c>
      <c r="P316" s="119" t="n">
        <f aca="false">TETCO_TRANSCO!K329</f>
        <v>1.6</v>
      </c>
      <c r="Q316" s="119" t="n">
        <f aca="false">TETCO_TRANSCO!L329</f>
        <v>0.34</v>
      </c>
      <c r="R316" s="119" t="n">
        <f aca="false">TETCO_TRANSCO!N329</f>
        <v>1.6</v>
      </c>
      <c r="S316" s="119" t="n">
        <f aca="false">TETCO_TRANSCO!O329</f>
        <v>-0.2</v>
      </c>
      <c r="T316" s="119" t="n">
        <f aca="false">IROQ!E329</f>
        <v>0</v>
      </c>
      <c r="U316" s="119" t="n">
        <f aca="false">IROQ!F329</f>
        <v>0</v>
      </c>
      <c r="V316" s="119" t="n">
        <f aca="false">IROQ!H329</f>
        <v>0</v>
      </c>
      <c r="W316" s="119" t="n">
        <f aca="false">IROQ!I329</f>
        <v>0</v>
      </c>
      <c r="X316" s="119" t="n">
        <f aca="false">IROQ!L329</f>
        <v>0</v>
      </c>
      <c r="Y316" s="119" t="n">
        <f aca="false">IROQ!M329</f>
        <v>0</v>
      </c>
      <c r="Z316" s="119" t="n">
        <f aca="false">IROQ!O329</f>
        <v>0</v>
      </c>
      <c r="AA316" s="119" t="n">
        <f aca="false">IROQ!P329</f>
        <v>0</v>
      </c>
      <c r="AB316" s="120" t="n">
        <f aca="false">M316</f>
        <v>0.05</v>
      </c>
      <c r="AC316" s="120" t="n">
        <f aca="false">Q316</f>
        <v>0.34</v>
      </c>
      <c r="AD316" s="121" t="n">
        <f aca="false">S316</f>
        <v>-0.2</v>
      </c>
      <c r="AE316" s="121" t="n">
        <f aca="false">Q316</f>
        <v>0.34</v>
      </c>
    </row>
    <row r="317" customFormat="false" ht="12.75" hidden="false" customHeight="false" outlineLevel="0" collapsed="false">
      <c r="B317" s="0" t="str">
        <f aca="false">(D317&amp;E317&amp;F317&amp;G317&amp;H317&amp;I317&amp;J317&amp;K317&amp;L317&amp;M317&amp;N317&amp;O317&amp;P317&amp;Q317&amp;R317&amp;S317&amp;T317&amp;U317&amp;V317&amp;W317&amp;X317&amp;Y317&amp;Z317&amp;AA317&amp;AB317&amp;AC317&amp;AD317&amp;AE317)</f>
        <v>0.6550.050.6550.150.6550.050.6550.150.5450.050.565-0.170.5650.10.565-0.05000000000.050.1-0.050.1</v>
      </c>
      <c r="C317" s="118" t="n">
        <v>46447</v>
      </c>
      <c r="D317" s="0" t="n">
        <f aca="false">ALGO_TENN!E330</f>
        <v>0.655</v>
      </c>
      <c r="E317" s="119" t="n">
        <f aca="false">ALGO_TENN!F330</f>
        <v>0.05</v>
      </c>
      <c r="F317" s="119" t="n">
        <f aca="false">ALGO_TENN!H330</f>
        <v>0.655</v>
      </c>
      <c r="G317" s="119" t="n">
        <f aca="false">ALGO_TENN!I330</f>
        <v>0.15</v>
      </c>
      <c r="H317" s="119" t="n">
        <f aca="false">ALGO_TENN!K330</f>
        <v>0.655</v>
      </c>
      <c r="I317" s="119" t="n">
        <f aca="false">ALGO_TENN!L330</f>
        <v>0.05</v>
      </c>
      <c r="J317" s="119" t="n">
        <f aca="false">ALGO_TENN!N330</f>
        <v>0.655</v>
      </c>
      <c r="K317" s="119" t="n">
        <f aca="false">ALGO_TENN!O330</f>
        <v>0.15</v>
      </c>
      <c r="L317" s="119" t="n">
        <f aca="false">TETCO_TRANSCO!E330</f>
        <v>0.545</v>
      </c>
      <c r="M317" s="119" t="n">
        <f aca="false">TETCO_TRANSCO!F330</f>
        <v>0.05</v>
      </c>
      <c r="N317" s="119" t="n">
        <f aca="false">TETCO_TRANSCO!H330</f>
        <v>0.565</v>
      </c>
      <c r="O317" s="119" t="n">
        <f aca="false">TETCO_TRANSCO!I330</f>
        <v>-0.17</v>
      </c>
      <c r="P317" s="119" t="n">
        <f aca="false">TETCO_TRANSCO!K330</f>
        <v>0.565</v>
      </c>
      <c r="Q317" s="119" t="n">
        <f aca="false">TETCO_TRANSCO!L330</f>
        <v>0.1</v>
      </c>
      <c r="R317" s="119" t="n">
        <f aca="false">TETCO_TRANSCO!N330</f>
        <v>0.565</v>
      </c>
      <c r="S317" s="119" t="n">
        <f aca="false">TETCO_TRANSCO!O330</f>
        <v>-0.05</v>
      </c>
      <c r="T317" s="119" t="n">
        <f aca="false">IROQ!E330</f>
        <v>0</v>
      </c>
      <c r="U317" s="119" t="n">
        <f aca="false">IROQ!F330</f>
        <v>0</v>
      </c>
      <c r="V317" s="119" t="n">
        <f aca="false">IROQ!H330</f>
        <v>0</v>
      </c>
      <c r="W317" s="119" t="n">
        <f aca="false">IROQ!I330</f>
        <v>0</v>
      </c>
      <c r="X317" s="119" t="n">
        <f aca="false">IROQ!L330</f>
        <v>0</v>
      </c>
      <c r="Y317" s="119" t="n">
        <f aca="false">IROQ!M330</f>
        <v>0</v>
      </c>
      <c r="Z317" s="119" t="n">
        <f aca="false">IROQ!O330</f>
        <v>0</v>
      </c>
      <c r="AA317" s="119" t="n">
        <f aca="false">IROQ!P330</f>
        <v>0</v>
      </c>
      <c r="AB317" s="120" t="n">
        <f aca="false">M317</f>
        <v>0.05</v>
      </c>
      <c r="AC317" s="120" t="n">
        <f aca="false">Q317</f>
        <v>0.1</v>
      </c>
      <c r="AD317" s="121" t="n">
        <f aca="false">S317</f>
        <v>-0.05</v>
      </c>
      <c r="AE317" s="121" t="n">
        <f aca="false">Q317</f>
        <v>0.1</v>
      </c>
    </row>
    <row r="318" customFormat="false" ht="12.75" hidden="false" customHeight="false" outlineLevel="0" collapsed="false">
      <c r="B318" s="0" t="str">
        <f aca="false">(D318&amp;E318&amp;F318&amp;G318&amp;H318&amp;I318&amp;J318&amp;K318&amp;L318&amp;M318&amp;N318&amp;O318&amp;P318&amp;Q318&amp;R318&amp;S318&amp;T318&amp;U318&amp;V318&amp;W318&amp;X318&amp;Y318&amp;Z318&amp;AA318&amp;AB318&amp;AC318&amp;AD318&amp;AE318)</f>
        <v>0.4350.020.4350.050.4350.020.4350.050.3100.35-0.0850.350.020.35-0.0450000000000.02-0.0450.02</v>
      </c>
      <c r="C318" s="118" t="n">
        <v>46478</v>
      </c>
      <c r="D318" s="0" t="n">
        <f aca="false">ALGO_TENN!E331</f>
        <v>0.435</v>
      </c>
      <c r="E318" s="119" t="n">
        <f aca="false">ALGO_TENN!F331</f>
        <v>0.02</v>
      </c>
      <c r="F318" s="119" t="n">
        <f aca="false">ALGO_TENN!H331</f>
        <v>0.435</v>
      </c>
      <c r="G318" s="119" t="n">
        <f aca="false">ALGO_TENN!I331</f>
        <v>0.05</v>
      </c>
      <c r="H318" s="119" t="n">
        <f aca="false">ALGO_TENN!K331</f>
        <v>0.435</v>
      </c>
      <c r="I318" s="119" t="n">
        <f aca="false">ALGO_TENN!L331</f>
        <v>0.02</v>
      </c>
      <c r="J318" s="119" t="n">
        <f aca="false">ALGO_TENN!N331</f>
        <v>0.435</v>
      </c>
      <c r="K318" s="119" t="n">
        <f aca="false">ALGO_TENN!O331</f>
        <v>0.05</v>
      </c>
      <c r="L318" s="119" t="n">
        <f aca="false">TETCO_TRANSCO!E331</f>
        <v>0.31</v>
      </c>
      <c r="M318" s="119" t="n">
        <f aca="false">TETCO_TRANSCO!F331</f>
        <v>0</v>
      </c>
      <c r="N318" s="119" t="n">
        <f aca="false">TETCO_TRANSCO!H331</f>
        <v>0.35</v>
      </c>
      <c r="O318" s="119" t="n">
        <f aca="false">TETCO_TRANSCO!I331</f>
        <v>-0.085</v>
      </c>
      <c r="P318" s="119" t="n">
        <f aca="false">TETCO_TRANSCO!K331</f>
        <v>0.35</v>
      </c>
      <c r="Q318" s="119" t="n">
        <f aca="false">TETCO_TRANSCO!L331</f>
        <v>0.02</v>
      </c>
      <c r="R318" s="119" t="n">
        <f aca="false">TETCO_TRANSCO!N331</f>
        <v>0.35</v>
      </c>
      <c r="S318" s="119" t="n">
        <f aca="false">TETCO_TRANSCO!O331</f>
        <v>-0.045</v>
      </c>
      <c r="T318" s="119" t="n">
        <f aca="false">IROQ!E331</f>
        <v>0</v>
      </c>
      <c r="U318" s="119" t="n">
        <f aca="false">IROQ!F331</f>
        <v>0</v>
      </c>
      <c r="V318" s="119" t="n">
        <f aca="false">IROQ!H331</f>
        <v>0</v>
      </c>
      <c r="W318" s="119" t="n">
        <f aca="false">IROQ!I331</f>
        <v>0</v>
      </c>
      <c r="X318" s="119" t="n">
        <f aca="false">IROQ!L331</f>
        <v>0</v>
      </c>
      <c r="Y318" s="119" t="n">
        <f aca="false">IROQ!M331</f>
        <v>0</v>
      </c>
      <c r="Z318" s="119" t="n">
        <f aca="false">IROQ!O331</f>
        <v>0</v>
      </c>
      <c r="AA318" s="119" t="n">
        <f aca="false">IROQ!P331</f>
        <v>0</v>
      </c>
      <c r="AB318" s="120" t="n">
        <f aca="false">M318</f>
        <v>0</v>
      </c>
      <c r="AC318" s="120" t="n">
        <f aca="false">Q318</f>
        <v>0.02</v>
      </c>
      <c r="AD318" s="121" t="n">
        <f aca="false">S318</f>
        <v>-0.045</v>
      </c>
      <c r="AE318" s="121" t="n">
        <f aca="false">Q318</f>
        <v>0.02</v>
      </c>
    </row>
    <row r="319" customFormat="false" ht="12.75" hidden="false" customHeight="false" outlineLevel="0" collapsed="false">
      <c r="B319" s="0" t="str">
        <f aca="false">(D319&amp;E319&amp;F319&amp;G319&amp;H319&amp;I319&amp;J319&amp;K319&amp;L319&amp;M319&amp;N319&amp;O319&amp;P319&amp;Q319&amp;R319&amp;S319&amp;T319&amp;U319&amp;V319&amp;W319&amp;X319&amp;Y319&amp;Z319&amp;AA319&amp;AB319&amp;AC319&amp;AD319&amp;AE319)</f>
        <v>0.3850.020.3850.050.3850.020.3850.050.2900.3-0.0650.30.020.3-0.0350000000000.02-0.0350.02</v>
      </c>
      <c r="C319" s="118" t="n">
        <v>46508</v>
      </c>
      <c r="D319" s="0" t="n">
        <f aca="false">ALGO_TENN!E332</f>
        <v>0.385</v>
      </c>
      <c r="E319" s="119" t="n">
        <f aca="false">ALGO_TENN!F332</f>
        <v>0.02</v>
      </c>
      <c r="F319" s="119" t="n">
        <f aca="false">ALGO_TENN!H332</f>
        <v>0.385</v>
      </c>
      <c r="G319" s="119" t="n">
        <f aca="false">ALGO_TENN!I332</f>
        <v>0.05</v>
      </c>
      <c r="H319" s="119" t="n">
        <f aca="false">ALGO_TENN!K332</f>
        <v>0.385</v>
      </c>
      <c r="I319" s="119" t="n">
        <f aca="false">ALGO_TENN!L332</f>
        <v>0.02</v>
      </c>
      <c r="J319" s="119" t="n">
        <f aca="false">ALGO_TENN!N332</f>
        <v>0.385</v>
      </c>
      <c r="K319" s="119" t="n">
        <f aca="false">ALGO_TENN!O332</f>
        <v>0.05</v>
      </c>
      <c r="L319" s="119" t="n">
        <f aca="false">TETCO_TRANSCO!E332</f>
        <v>0.29</v>
      </c>
      <c r="M319" s="119" t="n">
        <f aca="false">TETCO_TRANSCO!F332</f>
        <v>0</v>
      </c>
      <c r="N319" s="119" t="n">
        <f aca="false">TETCO_TRANSCO!H332</f>
        <v>0.3</v>
      </c>
      <c r="O319" s="119" t="n">
        <f aca="false">TETCO_TRANSCO!I332</f>
        <v>-0.065</v>
      </c>
      <c r="P319" s="119" t="n">
        <f aca="false">TETCO_TRANSCO!K332</f>
        <v>0.3</v>
      </c>
      <c r="Q319" s="119" t="n">
        <f aca="false">TETCO_TRANSCO!L332</f>
        <v>0.02</v>
      </c>
      <c r="R319" s="119" t="n">
        <f aca="false">TETCO_TRANSCO!N332</f>
        <v>0.3</v>
      </c>
      <c r="S319" s="119" t="n">
        <f aca="false">TETCO_TRANSCO!O332</f>
        <v>-0.035</v>
      </c>
      <c r="T319" s="119" t="n">
        <f aca="false">IROQ!E332</f>
        <v>0</v>
      </c>
      <c r="U319" s="119" t="n">
        <f aca="false">IROQ!F332</f>
        <v>0</v>
      </c>
      <c r="V319" s="119" t="n">
        <f aca="false">IROQ!H332</f>
        <v>0</v>
      </c>
      <c r="W319" s="119" t="n">
        <f aca="false">IROQ!I332</f>
        <v>0</v>
      </c>
      <c r="X319" s="119" t="n">
        <f aca="false">IROQ!L332</f>
        <v>0</v>
      </c>
      <c r="Y319" s="119" t="n">
        <f aca="false">IROQ!M332</f>
        <v>0</v>
      </c>
      <c r="Z319" s="119" t="n">
        <f aca="false">IROQ!O332</f>
        <v>0</v>
      </c>
      <c r="AA319" s="119" t="n">
        <f aca="false">IROQ!P332</f>
        <v>0</v>
      </c>
      <c r="AB319" s="120" t="n">
        <f aca="false">M319</f>
        <v>0</v>
      </c>
      <c r="AC319" s="120" t="n">
        <f aca="false">Q319</f>
        <v>0.02</v>
      </c>
      <c r="AD319" s="121" t="n">
        <f aca="false">S319</f>
        <v>-0.035</v>
      </c>
      <c r="AE319" s="121" t="n">
        <f aca="false">Q319</f>
        <v>0.02</v>
      </c>
    </row>
    <row r="320" customFormat="false" ht="12.75" hidden="false" customHeight="false" outlineLevel="0" collapsed="false">
      <c r="B320" s="0" t="str">
        <f aca="false">(D320&amp;E320&amp;F320&amp;G320&amp;H320&amp;I320&amp;J320&amp;K320&amp;L320&amp;M320&amp;N320&amp;O320&amp;P320&amp;Q320&amp;R320&amp;S320&amp;T320&amp;U320&amp;V320&amp;W320&amp;X320&amp;Y320&amp;Z320&amp;AA320&amp;AB320&amp;AC320&amp;AD320&amp;AE320)</f>
        <v>0.3850.020.3850.060.3850.020.3850.060.3-0.00250.34-0.0550.340.020.34-0.03500000000-0.00250.02-0.0350.02</v>
      </c>
      <c r="C320" s="118" t="n">
        <v>46539</v>
      </c>
      <c r="D320" s="0" t="n">
        <f aca="false">ALGO_TENN!E333</f>
        <v>0.385</v>
      </c>
      <c r="E320" s="119" t="n">
        <f aca="false">ALGO_TENN!F333</f>
        <v>0.02</v>
      </c>
      <c r="F320" s="119" t="n">
        <f aca="false">ALGO_TENN!H333</f>
        <v>0.385</v>
      </c>
      <c r="G320" s="119" t="n">
        <f aca="false">ALGO_TENN!I333</f>
        <v>0.06</v>
      </c>
      <c r="H320" s="119" t="n">
        <f aca="false">ALGO_TENN!K333</f>
        <v>0.385</v>
      </c>
      <c r="I320" s="119" t="n">
        <f aca="false">ALGO_TENN!L333</f>
        <v>0.02</v>
      </c>
      <c r="J320" s="119" t="n">
        <f aca="false">ALGO_TENN!N333</f>
        <v>0.385</v>
      </c>
      <c r="K320" s="119" t="n">
        <f aca="false">ALGO_TENN!O333</f>
        <v>0.06</v>
      </c>
      <c r="L320" s="119" t="n">
        <f aca="false">TETCO_TRANSCO!E333</f>
        <v>0.3</v>
      </c>
      <c r="M320" s="119" t="n">
        <f aca="false">TETCO_TRANSCO!F333</f>
        <v>-0.0025</v>
      </c>
      <c r="N320" s="119" t="n">
        <f aca="false">TETCO_TRANSCO!H333</f>
        <v>0.34</v>
      </c>
      <c r="O320" s="119" t="n">
        <f aca="false">TETCO_TRANSCO!I333</f>
        <v>-0.055</v>
      </c>
      <c r="P320" s="119" t="n">
        <f aca="false">TETCO_TRANSCO!K333</f>
        <v>0.34</v>
      </c>
      <c r="Q320" s="119" t="n">
        <f aca="false">TETCO_TRANSCO!L333</f>
        <v>0.02</v>
      </c>
      <c r="R320" s="119" t="n">
        <f aca="false">TETCO_TRANSCO!N333</f>
        <v>0.34</v>
      </c>
      <c r="S320" s="119" t="n">
        <f aca="false">TETCO_TRANSCO!O333</f>
        <v>-0.035</v>
      </c>
      <c r="T320" s="119" t="n">
        <f aca="false">IROQ!E333</f>
        <v>0</v>
      </c>
      <c r="U320" s="119" t="n">
        <f aca="false">IROQ!F333</f>
        <v>0</v>
      </c>
      <c r="V320" s="119" t="n">
        <f aca="false">IROQ!H333</f>
        <v>0</v>
      </c>
      <c r="W320" s="119" t="n">
        <f aca="false">IROQ!I333</f>
        <v>0</v>
      </c>
      <c r="X320" s="119" t="n">
        <f aca="false">IROQ!L333</f>
        <v>0</v>
      </c>
      <c r="Y320" s="119" t="n">
        <f aca="false">IROQ!M333</f>
        <v>0</v>
      </c>
      <c r="Z320" s="119" t="n">
        <f aca="false">IROQ!O333</f>
        <v>0</v>
      </c>
      <c r="AA320" s="119" t="n">
        <f aca="false">IROQ!P333</f>
        <v>0</v>
      </c>
      <c r="AB320" s="120" t="n">
        <f aca="false">M320</f>
        <v>-0.0025</v>
      </c>
      <c r="AC320" s="120" t="n">
        <f aca="false">Q320</f>
        <v>0.02</v>
      </c>
      <c r="AD320" s="121" t="n">
        <f aca="false">S320</f>
        <v>-0.035</v>
      </c>
      <c r="AE320" s="121" t="n">
        <f aca="false">Q320</f>
        <v>0.02</v>
      </c>
    </row>
    <row r="321" customFormat="false" ht="12.75" hidden="false" customHeight="false" outlineLevel="0" collapsed="false">
      <c r="B321" s="0" t="str">
        <f aca="false">(D321&amp;E321&amp;F321&amp;G321&amp;H321&amp;I321&amp;J321&amp;K321&amp;L321&amp;M321&amp;N321&amp;O321&amp;P321&amp;Q321&amp;R321&amp;S321&amp;T321&amp;U321&amp;V321&amp;W321&amp;X321&amp;Y321&amp;Z321&amp;AA321&amp;AB321&amp;AC321&amp;AD321&amp;AE321)</f>
        <v>0.39750.020.39750.070.39750.020.39750.070.315-0.00250.38-0.020.380.020.38-0.0200000000-0.00250.02-0.020.02</v>
      </c>
      <c r="C321" s="118" t="n">
        <v>46569</v>
      </c>
      <c r="D321" s="0" t="n">
        <f aca="false">ALGO_TENN!E334</f>
        <v>0.3975</v>
      </c>
      <c r="E321" s="119" t="n">
        <f aca="false">ALGO_TENN!F334</f>
        <v>0.02</v>
      </c>
      <c r="F321" s="119" t="n">
        <f aca="false">ALGO_TENN!H334</f>
        <v>0.3975</v>
      </c>
      <c r="G321" s="119" t="n">
        <f aca="false">ALGO_TENN!I334</f>
        <v>0.07</v>
      </c>
      <c r="H321" s="119" t="n">
        <f aca="false">ALGO_TENN!K334</f>
        <v>0.3975</v>
      </c>
      <c r="I321" s="119" t="n">
        <f aca="false">ALGO_TENN!L334</f>
        <v>0.02</v>
      </c>
      <c r="J321" s="119" t="n">
        <f aca="false">ALGO_TENN!N334</f>
        <v>0.3975</v>
      </c>
      <c r="K321" s="119" t="n">
        <f aca="false">ALGO_TENN!O334</f>
        <v>0.07</v>
      </c>
      <c r="L321" s="119" t="n">
        <f aca="false">TETCO_TRANSCO!E334</f>
        <v>0.315</v>
      </c>
      <c r="M321" s="119" t="n">
        <f aca="false">TETCO_TRANSCO!F334</f>
        <v>-0.0025</v>
      </c>
      <c r="N321" s="119" t="n">
        <f aca="false">TETCO_TRANSCO!H334</f>
        <v>0.38</v>
      </c>
      <c r="O321" s="119" t="n">
        <f aca="false">TETCO_TRANSCO!I334</f>
        <v>-0.02</v>
      </c>
      <c r="P321" s="119" t="n">
        <f aca="false">TETCO_TRANSCO!K334</f>
        <v>0.38</v>
      </c>
      <c r="Q321" s="119" t="n">
        <f aca="false">TETCO_TRANSCO!L334</f>
        <v>0.02</v>
      </c>
      <c r="R321" s="119" t="n">
        <f aca="false">TETCO_TRANSCO!N334</f>
        <v>0.38</v>
      </c>
      <c r="S321" s="119" t="n">
        <f aca="false">TETCO_TRANSCO!O334</f>
        <v>-0.02</v>
      </c>
      <c r="T321" s="119" t="n">
        <f aca="false">IROQ!E334</f>
        <v>0</v>
      </c>
      <c r="U321" s="119" t="n">
        <f aca="false">IROQ!F334</f>
        <v>0</v>
      </c>
      <c r="V321" s="119" t="n">
        <f aca="false">IROQ!H334</f>
        <v>0</v>
      </c>
      <c r="W321" s="119" t="n">
        <f aca="false">IROQ!I334</f>
        <v>0</v>
      </c>
      <c r="X321" s="119" t="n">
        <f aca="false">IROQ!L334</f>
        <v>0</v>
      </c>
      <c r="Y321" s="119" t="n">
        <f aca="false">IROQ!M334</f>
        <v>0</v>
      </c>
      <c r="Z321" s="119" t="n">
        <f aca="false">IROQ!O334</f>
        <v>0</v>
      </c>
      <c r="AA321" s="119" t="n">
        <f aca="false">IROQ!P334</f>
        <v>0</v>
      </c>
      <c r="AB321" s="120" t="n">
        <f aca="false">M321</f>
        <v>-0.0025</v>
      </c>
      <c r="AC321" s="120" t="n">
        <f aca="false">Q321</f>
        <v>0.02</v>
      </c>
      <c r="AD321" s="121" t="n">
        <f aca="false">S321</f>
        <v>-0.02</v>
      </c>
      <c r="AE321" s="121" t="n">
        <f aca="false">Q321</f>
        <v>0.02</v>
      </c>
    </row>
    <row r="322" customFormat="false" ht="12.75" hidden="false" customHeight="false" outlineLevel="0" collapsed="false">
      <c r="B322" s="0" t="str">
        <f aca="false">(D322&amp;E322&amp;F322&amp;G322&amp;H322&amp;I322&amp;J322&amp;K322&amp;L322&amp;M322&amp;N322&amp;O322&amp;P322&amp;Q322&amp;R322&amp;S322&amp;T322&amp;U322&amp;V322&amp;W322&amp;X322&amp;Y322&amp;Z322&amp;AA322&amp;AB322&amp;AC322&amp;AD322&amp;AE322)</f>
        <v>0.40.020.40.070.40.020.40.070.315-0.0050.38-0.020.380.0150.38-0.0200000000-0.0050.015-0.020.015</v>
      </c>
      <c r="C322" s="118" t="n">
        <v>46600</v>
      </c>
      <c r="D322" s="0" t="n">
        <f aca="false">ALGO_TENN!E335</f>
        <v>0.4</v>
      </c>
      <c r="E322" s="119" t="n">
        <f aca="false">ALGO_TENN!F335</f>
        <v>0.02</v>
      </c>
      <c r="F322" s="119" t="n">
        <f aca="false">ALGO_TENN!H335</f>
        <v>0.4</v>
      </c>
      <c r="G322" s="119" t="n">
        <f aca="false">ALGO_TENN!I335</f>
        <v>0.07</v>
      </c>
      <c r="H322" s="119" t="n">
        <f aca="false">ALGO_TENN!K335</f>
        <v>0.4</v>
      </c>
      <c r="I322" s="119" t="n">
        <f aca="false">ALGO_TENN!L335</f>
        <v>0.02</v>
      </c>
      <c r="J322" s="119" t="n">
        <f aca="false">ALGO_TENN!N335</f>
        <v>0.4</v>
      </c>
      <c r="K322" s="119" t="n">
        <f aca="false">ALGO_TENN!O335</f>
        <v>0.07</v>
      </c>
      <c r="L322" s="119" t="n">
        <f aca="false">TETCO_TRANSCO!E335</f>
        <v>0.315</v>
      </c>
      <c r="M322" s="119" t="n">
        <f aca="false">TETCO_TRANSCO!F335</f>
        <v>-0.005</v>
      </c>
      <c r="N322" s="119" t="n">
        <f aca="false">TETCO_TRANSCO!H335</f>
        <v>0.38</v>
      </c>
      <c r="O322" s="119" t="n">
        <f aca="false">TETCO_TRANSCO!I335</f>
        <v>-0.02</v>
      </c>
      <c r="P322" s="119" t="n">
        <f aca="false">TETCO_TRANSCO!K335</f>
        <v>0.38</v>
      </c>
      <c r="Q322" s="119" t="n">
        <f aca="false">TETCO_TRANSCO!L335</f>
        <v>0.015</v>
      </c>
      <c r="R322" s="119" t="n">
        <f aca="false">TETCO_TRANSCO!N335</f>
        <v>0.38</v>
      </c>
      <c r="S322" s="119" t="n">
        <f aca="false">TETCO_TRANSCO!O335</f>
        <v>-0.02</v>
      </c>
      <c r="T322" s="119" t="n">
        <f aca="false">IROQ!E335</f>
        <v>0</v>
      </c>
      <c r="U322" s="119" t="n">
        <f aca="false">IROQ!F335</f>
        <v>0</v>
      </c>
      <c r="V322" s="119" t="n">
        <f aca="false">IROQ!H335</f>
        <v>0</v>
      </c>
      <c r="W322" s="119" t="n">
        <f aca="false">IROQ!I335</f>
        <v>0</v>
      </c>
      <c r="X322" s="119" t="n">
        <f aca="false">IROQ!L335</f>
        <v>0</v>
      </c>
      <c r="Y322" s="119" t="n">
        <f aca="false">IROQ!M335</f>
        <v>0</v>
      </c>
      <c r="Z322" s="119" t="n">
        <f aca="false">IROQ!O335</f>
        <v>0</v>
      </c>
      <c r="AA322" s="119" t="n">
        <f aca="false">IROQ!P335</f>
        <v>0</v>
      </c>
      <c r="AB322" s="120" t="n">
        <f aca="false">M322</f>
        <v>-0.005</v>
      </c>
      <c r="AC322" s="120" t="n">
        <f aca="false">Q322</f>
        <v>0.015</v>
      </c>
      <c r="AD322" s="121" t="n">
        <f aca="false">S322</f>
        <v>-0.02</v>
      </c>
      <c r="AE322" s="121" t="n">
        <f aca="false">Q322</f>
        <v>0.015</v>
      </c>
    </row>
    <row r="323" customFormat="false" ht="12.75" hidden="false" customHeight="false" outlineLevel="0" collapsed="false">
      <c r="B323" s="0" t="str">
        <f aca="false">(D323&amp;E323&amp;F323&amp;G323&amp;H323&amp;I323&amp;J323&amp;K323&amp;L323&amp;M323&amp;N323&amp;O323&amp;P323&amp;Q323&amp;R323&amp;S323&amp;T323&amp;U323&amp;V323&amp;W323&amp;X323&amp;Y323&amp;Z323&amp;AA323&amp;AB323&amp;AC323&amp;AD323&amp;AE323)</f>
        <v>0.39750.020.39750.050.39750.020.39750.050.29-0.0050.33-0.040.330.0150.33-0.0200000000-0.0050.015-0.020.015</v>
      </c>
      <c r="C323" s="118" t="n">
        <v>46631</v>
      </c>
      <c r="D323" s="0" t="n">
        <f aca="false">ALGO_TENN!E336</f>
        <v>0.3975</v>
      </c>
      <c r="E323" s="119" t="n">
        <f aca="false">ALGO_TENN!F336</f>
        <v>0.02</v>
      </c>
      <c r="F323" s="119" t="n">
        <f aca="false">ALGO_TENN!H336</f>
        <v>0.3975</v>
      </c>
      <c r="G323" s="119" t="n">
        <f aca="false">ALGO_TENN!I336</f>
        <v>0.05</v>
      </c>
      <c r="H323" s="119" t="n">
        <f aca="false">ALGO_TENN!K336</f>
        <v>0.3975</v>
      </c>
      <c r="I323" s="119" t="n">
        <f aca="false">ALGO_TENN!L336</f>
        <v>0.02</v>
      </c>
      <c r="J323" s="119" t="n">
        <f aca="false">ALGO_TENN!N336</f>
        <v>0.3975</v>
      </c>
      <c r="K323" s="119" t="n">
        <f aca="false">ALGO_TENN!O336</f>
        <v>0.05</v>
      </c>
      <c r="L323" s="119" t="n">
        <f aca="false">TETCO_TRANSCO!E336</f>
        <v>0.29</v>
      </c>
      <c r="M323" s="119" t="n">
        <f aca="false">TETCO_TRANSCO!F336</f>
        <v>-0.005</v>
      </c>
      <c r="N323" s="119" t="n">
        <f aca="false">TETCO_TRANSCO!H336</f>
        <v>0.33</v>
      </c>
      <c r="O323" s="119" t="n">
        <f aca="false">TETCO_TRANSCO!I336</f>
        <v>-0.04</v>
      </c>
      <c r="P323" s="119" t="n">
        <f aca="false">TETCO_TRANSCO!K336</f>
        <v>0.33</v>
      </c>
      <c r="Q323" s="119" t="n">
        <f aca="false">TETCO_TRANSCO!L336</f>
        <v>0.015</v>
      </c>
      <c r="R323" s="119" t="n">
        <f aca="false">TETCO_TRANSCO!N336</f>
        <v>0.33</v>
      </c>
      <c r="S323" s="119" t="n">
        <f aca="false">TETCO_TRANSCO!O336</f>
        <v>-0.02</v>
      </c>
      <c r="T323" s="119" t="n">
        <f aca="false">IROQ!E336</f>
        <v>0</v>
      </c>
      <c r="U323" s="119" t="n">
        <f aca="false">IROQ!F336</f>
        <v>0</v>
      </c>
      <c r="V323" s="119" t="n">
        <f aca="false">IROQ!H336</f>
        <v>0</v>
      </c>
      <c r="W323" s="119" t="n">
        <f aca="false">IROQ!I336</f>
        <v>0</v>
      </c>
      <c r="X323" s="119" t="n">
        <f aca="false">IROQ!L336</f>
        <v>0</v>
      </c>
      <c r="Y323" s="119" t="n">
        <f aca="false">IROQ!M336</f>
        <v>0</v>
      </c>
      <c r="Z323" s="119" t="n">
        <f aca="false">IROQ!O336</f>
        <v>0</v>
      </c>
      <c r="AA323" s="119" t="n">
        <f aca="false">IROQ!P336</f>
        <v>0</v>
      </c>
      <c r="AB323" s="120" t="n">
        <f aca="false">M323</f>
        <v>-0.005</v>
      </c>
      <c r="AC323" s="120" t="n">
        <f aca="false">Q323</f>
        <v>0.015</v>
      </c>
      <c r="AD323" s="121" t="n">
        <f aca="false">S323</f>
        <v>-0.02</v>
      </c>
      <c r="AE323" s="121" t="n">
        <f aca="false">Q323</f>
        <v>0.015</v>
      </c>
    </row>
    <row r="324" customFormat="false" ht="12.75" hidden="false" customHeight="false" outlineLevel="0" collapsed="false">
      <c r="B324" s="0" t="str">
        <f aca="false">(D324&amp;E324&amp;F324&amp;G324&amp;H324&amp;I324&amp;J324&amp;K324&amp;L324&amp;M324&amp;N324&amp;O324&amp;P324&amp;Q324&amp;R324&amp;S324&amp;T324&amp;U324&amp;V324&amp;W324&amp;X324&amp;Y324&amp;Z324&amp;AA324&amp;AB324&amp;AC324&amp;AD324&amp;AE324)</f>
        <v>0.40.020.40.050.40.020.40.050.35-0.0050.37-0.0850.370.010.37-0.05500000000-0.0050.01-0.0550.01</v>
      </c>
      <c r="C324" s="118" t="n">
        <v>46661</v>
      </c>
      <c r="D324" s="0" t="n">
        <f aca="false">ALGO_TENN!E337</f>
        <v>0.4</v>
      </c>
      <c r="E324" s="119" t="n">
        <f aca="false">ALGO_TENN!F337</f>
        <v>0.02</v>
      </c>
      <c r="F324" s="119" t="n">
        <f aca="false">ALGO_TENN!H337</f>
        <v>0.4</v>
      </c>
      <c r="G324" s="119" t="n">
        <f aca="false">ALGO_TENN!I337</f>
        <v>0.05</v>
      </c>
      <c r="H324" s="119" t="n">
        <f aca="false">ALGO_TENN!K337</f>
        <v>0.4</v>
      </c>
      <c r="I324" s="119" t="n">
        <f aca="false">ALGO_TENN!L337</f>
        <v>0.02</v>
      </c>
      <c r="J324" s="119" t="n">
        <f aca="false">ALGO_TENN!N337</f>
        <v>0.4</v>
      </c>
      <c r="K324" s="119" t="n">
        <f aca="false">ALGO_TENN!O337</f>
        <v>0.05</v>
      </c>
      <c r="L324" s="119" t="n">
        <f aca="false">TETCO_TRANSCO!E337</f>
        <v>0.35</v>
      </c>
      <c r="M324" s="119" t="n">
        <f aca="false">TETCO_TRANSCO!F337</f>
        <v>-0.005</v>
      </c>
      <c r="N324" s="119" t="n">
        <f aca="false">TETCO_TRANSCO!H337</f>
        <v>0.37</v>
      </c>
      <c r="O324" s="119" t="n">
        <f aca="false">TETCO_TRANSCO!I337</f>
        <v>-0.085</v>
      </c>
      <c r="P324" s="119" t="n">
        <f aca="false">TETCO_TRANSCO!K337</f>
        <v>0.37</v>
      </c>
      <c r="Q324" s="119" t="n">
        <f aca="false">TETCO_TRANSCO!L337</f>
        <v>0.01</v>
      </c>
      <c r="R324" s="119" t="n">
        <f aca="false">TETCO_TRANSCO!N337</f>
        <v>0.37</v>
      </c>
      <c r="S324" s="119" t="n">
        <f aca="false">TETCO_TRANSCO!O337</f>
        <v>-0.055</v>
      </c>
      <c r="T324" s="119" t="n">
        <f aca="false">IROQ!E337</f>
        <v>0</v>
      </c>
      <c r="U324" s="119" t="n">
        <f aca="false">IROQ!F337</f>
        <v>0</v>
      </c>
      <c r="V324" s="119" t="n">
        <f aca="false">IROQ!H337</f>
        <v>0</v>
      </c>
      <c r="W324" s="119" t="n">
        <f aca="false">IROQ!I337</f>
        <v>0</v>
      </c>
      <c r="X324" s="119" t="n">
        <f aca="false">IROQ!L337</f>
        <v>0</v>
      </c>
      <c r="Y324" s="119" t="n">
        <f aca="false">IROQ!M337</f>
        <v>0</v>
      </c>
      <c r="Z324" s="119" t="n">
        <f aca="false">IROQ!O337</f>
        <v>0</v>
      </c>
      <c r="AA324" s="119" t="n">
        <f aca="false">IROQ!P337</f>
        <v>0</v>
      </c>
      <c r="AB324" s="120" t="n">
        <f aca="false">M324</f>
        <v>-0.005</v>
      </c>
      <c r="AC324" s="120" t="n">
        <f aca="false">Q324</f>
        <v>0.01</v>
      </c>
      <c r="AD324" s="121" t="n">
        <f aca="false">S324</f>
        <v>-0.055</v>
      </c>
      <c r="AE324" s="121" t="n">
        <f aca="false">Q324</f>
        <v>0.01</v>
      </c>
    </row>
    <row r="325" customFormat="false" ht="12.75" hidden="false" customHeight="false" outlineLevel="0" collapsed="false">
      <c r="B325" s="0" t="str">
        <f aca="false">(D325&amp;E325&amp;F325&amp;G325&amp;H325&amp;I325&amp;J325&amp;K325&amp;L325&amp;M325&amp;N325&amp;O325&amp;P325&amp;Q325&amp;R325&amp;S325&amp;T325&amp;U325&amp;V325&amp;W325&amp;X325&amp;Y325&amp;Z325&amp;AA325&amp;AB325&amp;AC325&amp;AD325&amp;AE325)</f>
        <v>0.5550.050.5550.140.5550.050.5550.140.4450.050.495-0.170.4950.060.495-0.05000000000.050.06-0.050.06</v>
      </c>
      <c r="C325" s="118" t="n">
        <v>46692</v>
      </c>
      <c r="D325" s="0" t="n">
        <f aca="false">ALGO_TENN!E338</f>
        <v>0.555</v>
      </c>
      <c r="E325" s="119" t="n">
        <f aca="false">ALGO_TENN!F338</f>
        <v>0.05</v>
      </c>
      <c r="F325" s="119" t="n">
        <f aca="false">ALGO_TENN!H338</f>
        <v>0.555</v>
      </c>
      <c r="G325" s="119" t="n">
        <f aca="false">ALGO_TENN!I338</f>
        <v>0.14</v>
      </c>
      <c r="H325" s="119" t="n">
        <f aca="false">ALGO_TENN!K338</f>
        <v>0.555</v>
      </c>
      <c r="I325" s="119" t="n">
        <f aca="false">ALGO_TENN!L338</f>
        <v>0.05</v>
      </c>
      <c r="J325" s="119" t="n">
        <f aca="false">ALGO_TENN!N338</f>
        <v>0.555</v>
      </c>
      <c r="K325" s="119" t="n">
        <f aca="false">ALGO_TENN!O338</f>
        <v>0.14</v>
      </c>
      <c r="L325" s="119" t="n">
        <f aca="false">TETCO_TRANSCO!E338</f>
        <v>0.445</v>
      </c>
      <c r="M325" s="119" t="n">
        <f aca="false">TETCO_TRANSCO!F338</f>
        <v>0.05</v>
      </c>
      <c r="N325" s="119" t="n">
        <f aca="false">TETCO_TRANSCO!H338</f>
        <v>0.495</v>
      </c>
      <c r="O325" s="119" t="n">
        <f aca="false">TETCO_TRANSCO!I338</f>
        <v>-0.17</v>
      </c>
      <c r="P325" s="119" t="n">
        <f aca="false">TETCO_TRANSCO!K338</f>
        <v>0.495</v>
      </c>
      <c r="Q325" s="119" t="n">
        <f aca="false">TETCO_TRANSCO!L338</f>
        <v>0.06</v>
      </c>
      <c r="R325" s="119" t="n">
        <f aca="false">TETCO_TRANSCO!N338</f>
        <v>0.495</v>
      </c>
      <c r="S325" s="119" t="n">
        <f aca="false">TETCO_TRANSCO!O338</f>
        <v>-0.05</v>
      </c>
      <c r="T325" s="119" t="n">
        <f aca="false">IROQ!E338</f>
        <v>0</v>
      </c>
      <c r="U325" s="119" t="n">
        <f aca="false">IROQ!F338</f>
        <v>0</v>
      </c>
      <c r="V325" s="119" t="n">
        <f aca="false">IROQ!H338</f>
        <v>0</v>
      </c>
      <c r="W325" s="119" t="n">
        <f aca="false">IROQ!I338</f>
        <v>0</v>
      </c>
      <c r="X325" s="119" t="n">
        <f aca="false">IROQ!L338</f>
        <v>0</v>
      </c>
      <c r="Y325" s="119" t="n">
        <f aca="false">IROQ!M338</f>
        <v>0</v>
      </c>
      <c r="Z325" s="119" t="n">
        <f aca="false">IROQ!O338</f>
        <v>0</v>
      </c>
      <c r="AA325" s="119" t="n">
        <f aca="false">IROQ!P338</f>
        <v>0</v>
      </c>
      <c r="AB325" s="120" t="n">
        <f aca="false">M325</f>
        <v>0.05</v>
      </c>
      <c r="AC325" s="120" t="n">
        <f aca="false">Q325</f>
        <v>0.06</v>
      </c>
      <c r="AD325" s="121" t="n">
        <f aca="false">S325</f>
        <v>-0.05</v>
      </c>
      <c r="AE325" s="121" t="n">
        <f aca="false">Q325</f>
        <v>0.06</v>
      </c>
    </row>
    <row r="326" customFormat="false" ht="12.75" hidden="false" customHeight="false" outlineLevel="0" collapsed="false">
      <c r="B326" s="0" t="str">
        <f aca="false">(D326&amp;E326&amp;F326&amp;G326&amp;H326&amp;I326&amp;J326&amp;K326&amp;L326&amp;M326&amp;N326&amp;O326&amp;P326&amp;Q326&amp;R326&amp;S326&amp;T326&amp;U326&amp;V326&amp;W326&amp;X326&amp;Y326&amp;Z326&amp;AA326&amp;AB326&amp;AC326&amp;AD326&amp;AE326)</f>
        <v>0.910.050.910.290.910.050.910.290.730.050.98-0.130.980.160.98-0.05000000000.050.16-0.050.16</v>
      </c>
      <c r="C326" s="118" t="n">
        <v>46722</v>
      </c>
      <c r="D326" s="0" t="n">
        <f aca="false">ALGO_TENN!E339</f>
        <v>0.91</v>
      </c>
      <c r="E326" s="119" t="n">
        <f aca="false">ALGO_TENN!F339</f>
        <v>0.05</v>
      </c>
      <c r="F326" s="119" t="n">
        <f aca="false">ALGO_TENN!H339</f>
        <v>0.91</v>
      </c>
      <c r="G326" s="119" t="n">
        <f aca="false">ALGO_TENN!I339</f>
        <v>0.29</v>
      </c>
      <c r="H326" s="119" t="n">
        <f aca="false">ALGO_TENN!K339</f>
        <v>0.91</v>
      </c>
      <c r="I326" s="119" t="n">
        <f aca="false">ALGO_TENN!L339</f>
        <v>0.05</v>
      </c>
      <c r="J326" s="119" t="n">
        <f aca="false">ALGO_TENN!N339</f>
        <v>0.91</v>
      </c>
      <c r="K326" s="119" t="n">
        <f aca="false">ALGO_TENN!O339</f>
        <v>0.29</v>
      </c>
      <c r="L326" s="119" t="n">
        <f aca="false">TETCO_TRANSCO!E339</f>
        <v>0.73</v>
      </c>
      <c r="M326" s="119" t="n">
        <f aca="false">TETCO_TRANSCO!F339</f>
        <v>0.05</v>
      </c>
      <c r="N326" s="119" t="n">
        <f aca="false">TETCO_TRANSCO!H339</f>
        <v>0.98</v>
      </c>
      <c r="O326" s="119" t="n">
        <f aca="false">TETCO_TRANSCO!I339</f>
        <v>-0.13</v>
      </c>
      <c r="P326" s="119" t="n">
        <f aca="false">TETCO_TRANSCO!K339</f>
        <v>0.98</v>
      </c>
      <c r="Q326" s="119" t="n">
        <f aca="false">TETCO_TRANSCO!L339</f>
        <v>0.16</v>
      </c>
      <c r="R326" s="119" t="n">
        <f aca="false">TETCO_TRANSCO!N339</f>
        <v>0.98</v>
      </c>
      <c r="S326" s="119" t="n">
        <f aca="false">TETCO_TRANSCO!O339</f>
        <v>-0.05</v>
      </c>
      <c r="T326" s="119" t="n">
        <f aca="false">IROQ!E339</f>
        <v>0</v>
      </c>
      <c r="U326" s="119" t="n">
        <f aca="false">IROQ!F339</f>
        <v>0</v>
      </c>
      <c r="V326" s="119" t="n">
        <f aca="false">IROQ!H339</f>
        <v>0</v>
      </c>
      <c r="W326" s="119" t="n">
        <f aca="false">IROQ!I339</f>
        <v>0</v>
      </c>
      <c r="X326" s="119" t="n">
        <f aca="false">IROQ!L339</f>
        <v>0</v>
      </c>
      <c r="Y326" s="119" t="n">
        <f aca="false">IROQ!M339</f>
        <v>0</v>
      </c>
      <c r="Z326" s="119" t="n">
        <f aca="false">IROQ!O339</f>
        <v>0</v>
      </c>
      <c r="AA326" s="119" t="n">
        <f aca="false">IROQ!P339</f>
        <v>0</v>
      </c>
      <c r="AB326" s="120" t="n">
        <f aca="false">M326</f>
        <v>0.05</v>
      </c>
      <c r="AC326" s="120" t="n">
        <f aca="false">Q326</f>
        <v>0.16</v>
      </c>
      <c r="AD326" s="121" t="n">
        <f aca="false">S326</f>
        <v>-0.05</v>
      </c>
      <c r="AE326" s="121" t="n">
        <f aca="false">Q326</f>
        <v>0.16</v>
      </c>
    </row>
    <row r="327" customFormat="false" ht="12.75" hidden="false" customHeight="false" outlineLevel="0" collapsed="false">
      <c r="B327" s="0" t="str">
        <f aca="false">(D327&amp;E327&amp;F327&amp;G327&amp;H327&amp;I327&amp;J327&amp;K327&amp;L327&amp;M327&amp;N327&amp;O327&amp;P327&amp;Q327&amp;R327&amp;S327&amp;T327&amp;U327&amp;V327&amp;W327&amp;X327&amp;Y327&amp;Z327&amp;AA327&amp;AB327&amp;AC327&amp;AD327&amp;AE327)</f>
        <v>1.2150.051.2150.321.2150.051.2150.321.020.051.6-0.251.60.341.6-0.2000000000.050.34-0.20.34</v>
      </c>
      <c r="C327" s="118" t="n">
        <v>46753</v>
      </c>
      <c r="D327" s="0" t="n">
        <f aca="false">ALGO_TENN!E340</f>
        <v>1.215</v>
      </c>
      <c r="E327" s="119" t="n">
        <f aca="false">ALGO_TENN!F340</f>
        <v>0.05</v>
      </c>
      <c r="F327" s="119" t="n">
        <f aca="false">ALGO_TENN!H340</f>
        <v>1.215</v>
      </c>
      <c r="G327" s="119" t="n">
        <f aca="false">ALGO_TENN!I340</f>
        <v>0.32</v>
      </c>
      <c r="H327" s="119" t="n">
        <f aca="false">ALGO_TENN!K340</f>
        <v>1.215</v>
      </c>
      <c r="I327" s="119" t="n">
        <f aca="false">ALGO_TENN!L340</f>
        <v>0.05</v>
      </c>
      <c r="J327" s="119" t="n">
        <f aca="false">ALGO_TENN!N340</f>
        <v>1.215</v>
      </c>
      <c r="K327" s="119" t="n">
        <f aca="false">ALGO_TENN!O340</f>
        <v>0.32</v>
      </c>
      <c r="L327" s="119" t="n">
        <f aca="false">TETCO_TRANSCO!E340</f>
        <v>1.02</v>
      </c>
      <c r="M327" s="119" t="n">
        <f aca="false">TETCO_TRANSCO!F340</f>
        <v>0.05</v>
      </c>
      <c r="N327" s="119" t="n">
        <f aca="false">TETCO_TRANSCO!H340</f>
        <v>1.6</v>
      </c>
      <c r="O327" s="119" t="n">
        <f aca="false">TETCO_TRANSCO!I340</f>
        <v>-0.25</v>
      </c>
      <c r="P327" s="119" t="n">
        <f aca="false">TETCO_TRANSCO!K340</f>
        <v>1.6</v>
      </c>
      <c r="Q327" s="119" t="n">
        <f aca="false">TETCO_TRANSCO!L340</f>
        <v>0.34</v>
      </c>
      <c r="R327" s="119" t="n">
        <f aca="false">TETCO_TRANSCO!N340</f>
        <v>1.6</v>
      </c>
      <c r="S327" s="119" t="n">
        <f aca="false">TETCO_TRANSCO!O340</f>
        <v>-0.2</v>
      </c>
      <c r="T327" s="119" t="n">
        <f aca="false">IROQ!E340</f>
        <v>0</v>
      </c>
      <c r="U327" s="119" t="n">
        <f aca="false">IROQ!F340</f>
        <v>0</v>
      </c>
      <c r="V327" s="119" t="n">
        <f aca="false">IROQ!H340</f>
        <v>0</v>
      </c>
      <c r="W327" s="119" t="n">
        <f aca="false">IROQ!I340</f>
        <v>0</v>
      </c>
      <c r="X327" s="119" t="n">
        <f aca="false">IROQ!L340</f>
        <v>0</v>
      </c>
      <c r="Y327" s="119" t="n">
        <f aca="false">IROQ!M340</f>
        <v>0</v>
      </c>
      <c r="Z327" s="119" t="n">
        <f aca="false">IROQ!O340</f>
        <v>0</v>
      </c>
      <c r="AA327" s="119" t="n">
        <f aca="false">IROQ!P340</f>
        <v>0</v>
      </c>
      <c r="AB327" s="120" t="n">
        <f aca="false">M327</f>
        <v>0.05</v>
      </c>
      <c r="AC327" s="120" t="n">
        <f aca="false">Q327</f>
        <v>0.34</v>
      </c>
      <c r="AD327" s="121" t="n">
        <f aca="false">S327</f>
        <v>-0.2</v>
      </c>
      <c r="AE327" s="121" t="n">
        <f aca="false">Q327</f>
        <v>0.34</v>
      </c>
    </row>
    <row r="328" customFormat="false" ht="12.75" hidden="false" customHeight="false" outlineLevel="0" collapsed="false">
      <c r="B328" s="0" t="str">
        <f aca="false">(D328&amp;E328&amp;F328&amp;G328&amp;H328&amp;I328&amp;J328&amp;K328&amp;L328&amp;M328&amp;N328&amp;O328&amp;P328&amp;Q328&amp;R328&amp;S328&amp;T328&amp;U328&amp;V328&amp;W328&amp;X328&amp;Y328&amp;Z328&amp;AA328&amp;AB328&amp;AC328&amp;AD328&amp;AE328)</f>
        <v>1.2150.051.2150.321.2150.051.2150.321.010.051.6-0.281.60.341.6-0.2000000000.050.34-0.20.34</v>
      </c>
      <c r="C328" s="118" t="n">
        <v>46784</v>
      </c>
      <c r="D328" s="0" t="n">
        <f aca="false">ALGO_TENN!E341</f>
        <v>1.215</v>
      </c>
      <c r="E328" s="119" t="n">
        <f aca="false">ALGO_TENN!F341</f>
        <v>0.05</v>
      </c>
      <c r="F328" s="119" t="n">
        <f aca="false">ALGO_TENN!H341</f>
        <v>1.215</v>
      </c>
      <c r="G328" s="119" t="n">
        <f aca="false">ALGO_TENN!I341</f>
        <v>0.32</v>
      </c>
      <c r="H328" s="119" t="n">
        <f aca="false">ALGO_TENN!K341</f>
        <v>1.215</v>
      </c>
      <c r="I328" s="119" t="n">
        <f aca="false">ALGO_TENN!L341</f>
        <v>0.05</v>
      </c>
      <c r="J328" s="119" t="n">
        <f aca="false">ALGO_TENN!N341</f>
        <v>1.215</v>
      </c>
      <c r="K328" s="119" t="n">
        <f aca="false">ALGO_TENN!O341</f>
        <v>0.32</v>
      </c>
      <c r="L328" s="119" t="n">
        <f aca="false">TETCO_TRANSCO!E341</f>
        <v>1.01</v>
      </c>
      <c r="M328" s="119" t="n">
        <f aca="false">TETCO_TRANSCO!F341</f>
        <v>0.05</v>
      </c>
      <c r="N328" s="119" t="n">
        <f aca="false">TETCO_TRANSCO!H341</f>
        <v>1.6</v>
      </c>
      <c r="O328" s="119" t="n">
        <f aca="false">TETCO_TRANSCO!I341</f>
        <v>-0.28</v>
      </c>
      <c r="P328" s="119" t="n">
        <f aca="false">TETCO_TRANSCO!K341</f>
        <v>1.6</v>
      </c>
      <c r="Q328" s="119" t="n">
        <f aca="false">TETCO_TRANSCO!L341</f>
        <v>0.34</v>
      </c>
      <c r="R328" s="119" t="n">
        <f aca="false">TETCO_TRANSCO!N341</f>
        <v>1.6</v>
      </c>
      <c r="S328" s="119" t="n">
        <f aca="false">TETCO_TRANSCO!O341</f>
        <v>-0.2</v>
      </c>
      <c r="T328" s="119" t="n">
        <f aca="false">IROQ!E341</f>
        <v>0</v>
      </c>
      <c r="U328" s="119" t="n">
        <f aca="false">IROQ!F341</f>
        <v>0</v>
      </c>
      <c r="V328" s="119" t="n">
        <f aca="false">IROQ!H341</f>
        <v>0</v>
      </c>
      <c r="W328" s="119" t="n">
        <f aca="false">IROQ!I341</f>
        <v>0</v>
      </c>
      <c r="X328" s="119" t="n">
        <f aca="false">IROQ!L341</f>
        <v>0</v>
      </c>
      <c r="Y328" s="119" t="n">
        <f aca="false">IROQ!M341</f>
        <v>0</v>
      </c>
      <c r="Z328" s="119" t="n">
        <f aca="false">IROQ!O341</f>
        <v>0</v>
      </c>
      <c r="AA328" s="119" t="n">
        <f aca="false">IROQ!P341</f>
        <v>0</v>
      </c>
      <c r="AB328" s="120" t="n">
        <f aca="false">M328</f>
        <v>0.05</v>
      </c>
      <c r="AC328" s="120" t="n">
        <f aca="false">Q328</f>
        <v>0.34</v>
      </c>
      <c r="AD328" s="121" t="n">
        <f aca="false">S328</f>
        <v>-0.2</v>
      </c>
      <c r="AE328" s="121" t="n">
        <f aca="false">Q328</f>
        <v>0.34</v>
      </c>
    </row>
    <row r="329" customFormat="false" ht="12.75" hidden="false" customHeight="false" outlineLevel="0" collapsed="false">
      <c r="B329" s="0" t="str">
        <f aca="false">(D329&amp;E329&amp;F329&amp;G329&amp;H329&amp;I329&amp;J329&amp;K329&amp;L329&amp;M329&amp;N329&amp;O329&amp;P329&amp;Q329&amp;R329&amp;S329&amp;T329&amp;U329&amp;V329&amp;W329&amp;X329&amp;Y329&amp;Z329&amp;AA329&amp;AB329&amp;AC329&amp;AD329&amp;AE329)</f>
        <v>0.6550.050.6550.150.6550.050.6550.150.5450.050.565-0.170.5650.10.565-0.05000000000.050.1-0.050.1</v>
      </c>
      <c r="C329" s="118" t="n">
        <v>46813</v>
      </c>
      <c r="D329" s="0" t="n">
        <f aca="false">ALGO_TENN!E342</f>
        <v>0.655</v>
      </c>
      <c r="E329" s="119" t="n">
        <f aca="false">ALGO_TENN!F342</f>
        <v>0.05</v>
      </c>
      <c r="F329" s="119" t="n">
        <f aca="false">ALGO_TENN!H342</f>
        <v>0.655</v>
      </c>
      <c r="G329" s="119" t="n">
        <f aca="false">ALGO_TENN!I342</f>
        <v>0.15</v>
      </c>
      <c r="H329" s="119" t="n">
        <f aca="false">ALGO_TENN!K342</f>
        <v>0.655</v>
      </c>
      <c r="I329" s="119" t="n">
        <f aca="false">ALGO_TENN!L342</f>
        <v>0.05</v>
      </c>
      <c r="J329" s="119" t="n">
        <f aca="false">ALGO_TENN!N342</f>
        <v>0.655</v>
      </c>
      <c r="K329" s="119" t="n">
        <f aca="false">ALGO_TENN!O342</f>
        <v>0.15</v>
      </c>
      <c r="L329" s="119" t="n">
        <f aca="false">TETCO_TRANSCO!E342</f>
        <v>0.545</v>
      </c>
      <c r="M329" s="119" t="n">
        <f aca="false">TETCO_TRANSCO!F342</f>
        <v>0.05</v>
      </c>
      <c r="N329" s="119" t="n">
        <f aca="false">TETCO_TRANSCO!H342</f>
        <v>0.565</v>
      </c>
      <c r="O329" s="119" t="n">
        <f aca="false">TETCO_TRANSCO!I342</f>
        <v>-0.17</v>
      </c>
      <c r="P329" s="119" t="n">
        <f aca="false">TETCO_TRANSCO!K342</f>
        <v>0.565</v>
      </c>
      <c r="Q329" s="119" t="n">
        <f aca="false">TETCO_TRANSCO!L342</f>
        <v>0.1</v>
      </c>
      <c r="R329" s="119" t="n">
        <f aca="false">TETCO_TRANSCO!N342</f>
        <v>0.565</v>
      </c>
      <c r="S329" s="119" t="n">
        <f aca="false">TETCO_TRANSCO!O342</f>
        <v>-0.05</v>
      </c>
      <c r="T329" s="119" t="n">
        <f aca="false">IROQ!E342</f>
        <v>0</v>
      </c>
      <c r="U329" s="119" t="n">
        <f aca="false">IROQ!F342</f>
        <v>0</v>
      </c>
      <c r="V329" s="119" t="n">
        <f aca="false">IROQ!H342</f>
        <v>0</v>
      </c>
      <c r="W329" s="119" t="n">
        <f aca="false">IROQ!I342</f>
        <v>0</v>
      </c>
      <c r="X329" s="119" t="n">
        <f aca="false">IROQ!L342</f>
        <v>0</v>
      </c>
      <c r="Y329" s="119" t="n">
        <f aca="false">IROQ!M342</f>
        <v>0</v>
      </c>
      <c r="Z329" s="119" t="n">
        <f aca="false">IROQ!O342</f>
        <v>0</v>
      </c>
      <c r="AA329" s="119" t="n">
        <f aca="false">IROQ!P342</f>
        <v>0</v>
      </c>
      <c r="AB329" s="120" t="n">
        <f aca="false">M329</f>
        <v>0.05</v>
      </c>
      <c r="AC329" s="120" t="n">
        <f aca="false">Q329</f>
        <v>0.1</v>
      </c>
      <c r="AD329" s="121" t="n">
        <f aca="false">S329</f>
        <v>-0.05</v>
      </c>
      <c r="AE329" s="121" t="n">
        <f aca="false">Q329</f>
        <v>0.1</v>
      </c>
    </row>
    <row r="330" customFormat="false" ht="12.75" hidden="false" customHeight="false" outlineLevel="0" collapsed="false">
      <c r="B330" s="0" t="str">
        <f aca="false">(D330&amp;E330&amp;F330&amp;G330&amp;H330&amp;I330&amp;J330&amp;K330&amp;L330&amp;M330&amp;N330&amp;O330&amp;P330&amp;Q330&amp;R330&amp;S330&amp;T330&amp;U330&amp;V330&amp;W330&amp;X330&amp;Y330&amp;Z330&amp;AA330&amp;AB330&amp;AC330&amp;AD330&amp;AE330)</f>
        <v>0.4350.020.4350.050.4350.020.4350.050.3100.35-0.0850.350.020.35-0.0450000000000.02-0.0450.02</v>
      </c>
      <c r="C330" s="118" t="n">
        <v>46844</v>
      </c>
      <c r="D330" s="0" t="n">
        <f aca="false">ALGO_TENN!E343</f>
        <v>0.435</v>
      </c>
      <c r="E330" s="119" t="n">
        <f aca="false">ALGO_TENN!F343</f>
        <v>0.02</v>
      </c>
      <c r="F330" s="119" t="n">
        <f aca="false">ALGO_TENN!H343</f>
        <v>0.435</v>
      </c>
      <c r="G330" s="119" t="n">
        <f aca="false">ALGO_TENN!I343</f>
        <v>0.05</v>
      </c>
      <c r="H330" s="119" t="n">
        <f aca="false">ALGO_TENN!K343</f>
        <v>0.435</v>
      </c>
      <c r="I330" s="119" t="n">
        <f aca="false">ALGO_TENN!L343</f>
        <v>0.02</v>
      </c>
      <c r="J330" s="119" t="n">
        <f aca="false">ALGO_TENN!N343</f>
        <v>0.435</v>
      </c>
      <c r="K330" s="119" t="n">
        <f aca="false">ALGO_TENN!O343</f>
        <v>0.05</v>
      </c>
      <c r="L330" s="119" t="n">
        <f aca="false">TETCO_TRANSCO!E343</f>
        <v>0.31</v>
      </c>
      <c r="M330" s="119" t="n">
        <f aca="false">TETCO_TRANSCO!F343</f>
        <v>0</v>
      </c>
      <c r="N330" s="119" t="n">
        <f aca="false">TETCO_TRANSCO!H343</f>
        <v>0.35</v>
      </c>
      <c r="O330" s="119" t="n">
        <f aca="false">TETCO_TRANSCO!I343</f>
        <v>-0.085</v>
      </c>
      <c r="P330" s="119" t="n">
        <f aca="false">TETCO_TRANSCO!K343</f>
        <v>0.35</v>
      </c>
      <c r="Q330" s="119" t="n">
        <f aca="false">TETCO_TRANSCO!L343</f>
        <v>0.02</v>
      </c>
      <c r="R330" s="119" t="n">
        <f aca="false">TETCO_TRANSCO!N343</f>
        <v>0.35</v>
      </c>
      <c r="S330" s="119" t="n">
        <f aca="false">TETCO_TRANSCO!O343</f>
        <v>-0.045</v>
      </c>
      <c r="T330" s="119" t="n">
        <f aca="false">IROQ!E343</f>
        <v>0</v>
      </c>
      <c r="U330" s="119" t="n">
        <f aca="false">IROQ!F343</f>
        <v>0</v>
      </c>
      <c r="V330" s="119" t="n">
        <f aca="false">IROQ!H343</f>
        <v>0</v>
      </c>
      <c r="W330" s="119" t="n">
        <f aca="false">IROQ!I343</f>
        <v>0</v>
      </c>
      <c r="X330" s="119" t="n">
        <f aca="false">IROQ!L343</f>
        <v>0</v>
      </c>
      <c r="Y330" s="119" t="n">
        <f aca="false">IROQ!M343</f>
        <v>0</v>
      </c>
      <c r="Z330" s="119" t="n">
        <f aca="false">IROQ!O343</f>
        <v>0</v>
      </c>
      <c r="AA330" s="119" t="n">
        <f aca="false">IROQ!P343</f>
        <v>0</v>
      </c>
      <c r="AB330" s="120" t="n">
        <f aca="false">M330</f>
        <v>0</v>
      </c>
      <c r="AC330" s="120" t="n">
        <f aca="false">Q330</f>
        <v>0.02</v>
      </c>
      <c r="AD330" s="121" t="n">
        <f aca="false">S330</f>
        <v>-0.045</v>
      </c>
      <c r="AE330" s="121" t="n">
        <f aca="false">Q330</f>
        <v>0.02</v>
      </c>
    </row>
    <row r="331" customFormat="false" ht="12.75" hidden="false" customHeight="false" outlineLevel="0" collapsed="false">
      <c r="B331" s="0" t="str">
        <f aca="false">(D331&amp;E331&amp;F331&amp;G331&amp;H331&amp;I331&amp;J331&amp;K331&amp;L331&amp;M331&amp;N331&amp;O331&amp;P331&amp;Q331&amp;R331&amp;S331&amp;T331&amp;U331&amp;V331&amp;W331&amp;X331&amp;Y331&amp;Z331&amp;AA331&amp;AB331&amp;AC331&amp;AD331&amp;AE331)</f>
        <v>0.3850.020.3850.050.3850.020.3850.050.2900.3-0.0650.30.020.3-0.0350000000000.02-0.0350.02</v>
      </c>
      <c r="C331" s="118" t="n">
        <v>46874</v>
      </c>
      <c r="D331" s="0" t="n">
        <f aca="false">ALGO_TENN!E344</f>
        <v>0.385</v>
      </c>
      <c r="E331" s="119" t="n">
        <f aca="false">ALGO_TENN!F344</f>
        <v>0.02</v>
      </c>
      <c r="F331" s="119" t="n">
        <f aca="false">ALGO_TENN!H344</f>
        <v>0.385</v>
      </c>
      <c r="G331" s="119" t="n">
        <f aca="false">ALGO_TENN!I344</f>
        <v>0.05</v>
      </c>
      <c r="H331" s="119" t="n">
        <f aca="false">ALGO_TENN!K344</f>
        <v>0.385</v>
      </c>
      <c r="I331" s="119" t="n">
        <f aca="false">ALGO_TENN!L344</f>
        <v>0.02</v>
      </c>
      <c r="J331" s="119" t="n">
        <f aca="false">ALGO_TENN!N344</f>
        <v>0.385</v>
      </c>
      <c r="K331" s="119" t="n">
        <f aca="false">ALGO_TENN!O344</f>
        <v>0.05</v>
      </c>
      <c r="L331" s="119" t="n">
        <f aca="false">TETCO_TRANSCO!E344</f>
        <v>0.29</v>
      </c>
      <c r="M331" s="119" t="n">
        <f aca="false">TETCO_TRANSCO!F344</f>
        <v>0</v>
      </c>
      <c r="N331" s="119" t="n">
        <f aca="false">TETCO_TRANSCO!H344</f>
        <v>0.3</v>
      </c>
      <c r="O331" s="119" t="n">
        <f aca="false">TETCO_TRANSCO!I344</f>
        <v>-0.065</v>
      </c>
      <c r="P331" s="119" t="n">
        <f aca="false">TETCO_TRANSCO!K344</f>
        <v>0.3</v>
      </c>
      <c r="Q331" s="119" t="n">
        <f aca="false">TETCO_TRANSCO!L344</f>
        <v>0.02</v>
      </c>
      <c r="R331" s="119" t="n">
        <f aca="false">TETCO_TRANSCO!N344</f>
        <v>0.3</v>
      </c>
      <c r="S331" s="119" t="n">
        <f aca="false">TETCO_TRANSCO!O344</f>
        <v>-0.035</v>
      </c>
      <c r="T331" s="119" t="n">
        <f aca="false">IROQ!E344</f>
        <v>0</v>
      </c>
      <c r="U331" s="119" t="n">
        <f aca="false">IROQ!F344</f>
        <v>0</v>
      </c>
      <c r="V331" s="119" t="n">
        <f aca="false">IROQ!H344</f>
        <v>0</v>
      </c>
      <c r="W331" s="119" t="n">
        <f aca="false">IROQ!I344</f>
        <v>0</v>
      </c>
      <c r="X331" s="119" t="n">
        <f aca="false">IROQ!L344</f>
        <v>0</v>
      </c>
      <c r="Y331" s="119" t="n">
        <f aca="false">IROQ!M344</f>
        <v>0</v>
      </c>
      <c r="Z331" s="119" t="n">
        <f aca="false">IROQ!O344</f>
        <v>0</v>
      </c>
      <c r="AA331" s="119" t="n">
        <f aca="false">IROQ!P344</f>
        <v>0</v>
      </c>
      <c r="AB331" s="120" t="n">
        <f aca="false">M331</f>
        <v>0</v>
      </c>
      <c r="AC331" s="120" t="n">
        <f aca="false">Q331</f>
        <v>0.02</v>
      </c>
      <c r="AD331" s="121" t="n">
        <f aca="false">S331</f>
        <v>-0.035</v>
      </c>
      <c r="AE331" s="121" t="n">
        <f aca="false">Q331</f>
        <v>0.02</v>
      </c>
    </row>
    <row r="332" customFormat="false" ht="12.75" hidden="false" customHeight="false" outlineLevel="0" collapsed="false">
      <c r="B332" s="0" t="str">
        <f aca="false">(D332&amp;E332&amp;F332&amp;G332&amp;H332&amp;I332&amp;J332&amp;K332&amp;L332&amp;M332&amp;N332&amp;O332&amp;P332&amp;Q332&amp;R332&amp;S332&amp;T332&amp;U332&amp;V332&amp;W332&amp;X332&amp;Y332&amp;Z332&amp;AA332&amp;AB332&amp;AC332&amp;AD332&amp;AE332)</f>
        <v>0.3850.020.3850.060.3850.020.3850.060.3-0.00250.34-0.0550.340.020.34-0.03500000000-0.00250.02-0.0350.02</v>
      </c>
      <c r="C332" s="118" t="n">
        <v>46905</v>
      </c>
      <c r="D332" s="0" t="n">
        <f aca="false">ALGO_TENN!E345</f>
        <v>0.385</v>
      </c>
      <c r="E332" s="119" t="n">
        <f aca="false">ALGO_TENN!F345</f>
        <v>0.02</v>
      </c>
      <c r="F332" s="119" t="n">
        <f aca="false">ALGO_TENN!H345</f>
        <v>0.385</v>
      </c>
      <c r="G332" s="119" t="n">
        <f aca="false">ALGO_TENN!I345</f>
        <v>0.06</v>
      </c>
      <c r="H332" s="119" t="n">
        <f aca="false">ALGO_TENN!K345</f>
        <v>0.385</v>
      </c>
      <c r="I332" s="119" t="n">
        <f aca="false">ALGO_TENN!L345</f>
        <v>0.02</v>
      </c>
      <c r="J332" s="119" t="n">
        <f aca="false">ALGO_TENN!N345</f>
        <v>0.385</v>
      </c>
      <c r="K332" s="119" t="n">
        <f aca="false">ALGO_TENN!O345</f>
        <v>0.06</v>
      </c>
      <c r="L332" s="119" t="n">
        <f aca="false">TETCO_TRANSCO!E345</f>
        <v>0.3</v>
      </c>
      <c r="M332" s="119" t="n">
        <f aca="false">TETCO_TRANSCO!F345</f>
        <v>-0.0025</v>
      </c>
      <c r="N332" s="119" t="n">
        <f aca="false">TETCO_TRANSCO!H345</f>
        <v>0.34</v>
      </c>
      <c r="O332" s="119" t="n">
        <f aca="false">TETCO_TRANSCO!I345</f>
        <v>-0.055</v>
      </c>
      <c r="P332" s="119" t="n">
        <f aca="false">TETCO_TRANSCO!K345</f>
        <v>0.34</v>
      </c>
      <c r="Q332" s="119" t="n">
        <f aca="false">TETCO_TRANSCO!L345</f>
        <v>0.02</v>
      </c>
      <c r="R332" s="119" t="n">
        <f aca="false">TETCO_TRANSCO!N345</f>
        <v>0.34</v>
      </c>
      <c r="S332" s="119" t="n">
        <f aca="false">TETCO_TRANSCO!O345</f>
        <v>-0.035</v>
      </c>
      <c r="T332" s="119" t="n">
        <f aca="false">IROQ!E345</f>
        <v>0</v>
      </c>
      <c r="U332" s="119" t="n">
        <f aca="false">IROQ!F345</f>
        <v>0</v>
      </c>
      <c r="V332" s="119" t="n">
        <f aca="false">IROQ!H345</f>
        <v>0</v>
      </c>
      <c r="W332" s="119" t="n">
        <f aca="false">IROQ!I345</f>
        <v>0</v>
      </c>
      <c r="X332" s="119" t="n">
        <f aca="false">IROQ!L345</f>
        <v>0</v>
      </c>
      <c r="Y332" s="119" t="n">
        <f aca="false">IROQ!M345</f>
        <v>0</v>
      </c>
      <c r="Z332" s="119" t="n">
        <f aca="false">IROQ!O345</f>
        <v>0</v>
      </c>
      <c r="AA332" s="119" t="n">
        <f aca="false">IROQ!P345</f>
        <v>0</v>
      </c>
      <c r="AB332" s="120" t="n">
        <f aca="false">M332</f>
        <v>-0.0025</v>
      </c>
      <c r="AC332" s="120" t="n">
        <f aca="false">Q332</f>
        <v>0.02</v>
      </c>
      <c r="AD332" s="121" t="n">
        <f aca="false">S332</f>
        <v>-0.035</v>
      </c>
      <c r="AE332" s="121" t="n">
        <f aca="false">Q332</f>
        <v>0.02</v>
      </c>
    </row>
    <row r="333" customFormat="false" ht="12.75" hidden="false" customHeight="false" outlineLevel="0" collapsed="false">
      <c r="B333" s="0" t="str">
        <f aca="false">(D333&amp;E333&amp;F333&amp;G333&amp;H333&amp;I333&amp;J333&amp;K333&amp;L333&amp;M333&amp;N333&amp;O333&amp;P333&amp;Q333&amp;R333&amp;S333&amp;T333&amp;U333&amp;V333&amp;W333&amp;X333&amp;Y333&amp;Z333&amp;AA333&amp;AB333&amp;AC333&amp;AD333&amp;AE333)</f>
        <v>0.39750.020.39750.070.39750.020.39750.070.315-0.00250.38-0.020.380.020.38-0.0200000000-0.00250.02-0.020.02</v>
      </c>
      <c r="C333" s="118" t="n">
        <v>46935</v>
      </c>
      <c r="D333" s="0" t="n">
        <f aca="false">ALGO_TENN!E346</f>
        <v>0.3975</v>
      </c>
      <c r="E333" s="119" t="n">
        <f aca="false">ALGO_TENN!F346</f>
        <v>0.02</v>
      </c>
      <c r="F333" s="119" t="n">
        <f aca="false">ALGO_TENN!H346</f>
        <v>0.3975</v>
      </c>
      <c r="G333" s="119" t="n">
        <f aca="false">ALGO_TENN!I346</f>
        <v>0.07</v>
      </c>
      <c r="H333" s="119" t="n">
        <f aca="false">ALGO_TENN!K346</f>
        <v>0.3975</v>
      </c>
      <c r="I333" s="119" t="n">
        <f aca="false">ALGO_TENN!L346</f>
        <v>0.02</v>
      </c>
      <c r="J333" s="119" t="n">
        <f aca="false">ALGO_TENN!N346</f>
        <v>0.3975</v>
      </c>
      <c r="K333" s="119" t="n">
        <f aca="false">ALGO_TENN!O346</f>
        <v>0.07</v>
      </c>
      <c r="L333" s="119" t="n">
        <f aca="false">TETCO_TRANSCO!E346</f>
        <v>0.315</v>
      </c>
      <c r="M333" s="119" t="n">
        <f aca="false">TETCO_TRANSCO!F346</f>
        <v>-0.0025</v>
      </c>
      <c r="N333" s="119" t="n">
        <f aca="false">TETCO_TRANSCO!H346</f>
        <v>0.38</v>
      </c>
      <c r="O333" s="119" t="n">
        <f aca="false">TETCO_TRANSCO!I346</f>
        <v>-0.02</v>
      </c>
      <c r="P333" s="119" t="n">
        <f aca="false">TETCO_TRANSCO!K346</f>
        <v>0.38</v>
      </c>
      <c r="Q333" s="119" t="n">
        <f aca="false">TETCO_TRANSCO!L346</f>
        <v>0.02</v>
      </c>
      <c r="R333" s="119" t="n">
        <f aca="false">TETCO_TRANSCO!N346</f>
        <v>0.38</v>
      </c>
      <c r="S333" s="119" t="n">
        <f aca="false">TETCO_TRANSCO!O346</f>
        <v>-0.02</v>
      </c>
      <c r="T333" s="119" t="n">
        <f aca="false">IROQ!E346</f>
        <v>0</v>
      </c>
      <c r="U333" s="119" t="n">
        <f aca="false">IROQ!F346</f>
        <v>0</v>
      </c>
      <c r="V333" s="119" t="n">
        <f aca="false">IROQ!H346</f>
        <v>0</v>
      </c>
      <c r="W333" s="119" t="n">
        <f aca="false">IROQ!I346</f>
        <v>0</v>
      </c>
      <c r="X333" s="119" t="n">
        <f aca="false">IROQ!L346</f>
        <v>0</v>
      </c>
      <c r="Y333" s="119" t="n">
        <f aca="false">IROQ!M346</f>
        <v>0</v>
      </c>
      <c r="Z333" s="119" t="n">
        <f aca="false">IROQ!O346</f>
        <v>0</v>
      </c>
      <c r="AA333" s="119" t="n">
        <f aca="false">IROQ!P346</f>
        <v>0</v>
      </c>
      <c r="AB333" s="120" t="n">
        <f aca="false">M333</f>
        <v>-0.0025</v>
      </c>
      <c r="AC333" s="120" t="n">
        <f aca="false">Q333</f>
        <v>0.02</v>
      </c>
      <c r="AD333" s="121" t="n">
        <f aca="false">S333</f>
        <v>-0.02</v>
      </c>
      <c r="AE333" s="121" t="n">
        <f aca="false">Q333</f>
        <v>0.02</v>
      </c>
    </row>
    <row r="334" customFormat="false" ht="12.75" hidden="false" customHeight="false" outlineLevel="0" collapsed="false">
      <c r="B334" s="0" t="str">
        <f aca="false">(D334&amp;E334&amp;F334&amp;G334&amp;H334&amp;I334&amp;J334&amp;K334&amp;L334&amp;M334&amp;N334&amp;O334&amp;P334&amp;Q334&amp;R334&amp;S334&amp;T334&amp;U334&amp;V334&amp;W334&amp;X334&amp;Y334&amp;Z334&amp;AA334&amp;AB334&amp;AC334&amp;AD334&amp;AE334)</f>
        <v>0.40.020.40.070.40.020.40.070.315-0.0050.38-0.020.380.0150.38-0.0200000000-0.0050.015-0.020.015</v>
      </c>
      <c r="C334" s="118" t="n">
        <v>46966</v>
      </c>
      <c r="D334" s="0" t="n">
        <f aca="false">ALGO_TENN!E347</f>
        <v>0.4</v>
      </c>
      <c r="E334" s="119" t="n">
        <f aca="false">ALGO_TENN!F347</f>
        <v>0.02</v>
      </c>
      <c r="F334" s="119" t="n">
        <f aca="false">ALGO_TENN!H347</f>
        <v>0.4</v>
      </c>
      <c r="G334" s="119" t="n">
        <f aca="false">ALGO_TENN!I347</f>
        <v>0.07</v>
      </c>
      <c r="H334" s="119" t="n">
        <f aca="false">ALGO_TENN!K347</f>
        <v>0.4</v>
      </c>
      <c r="I334" s="119" t="n">
        <f aca="false">ALGO_TENN!L347</f>
        <v>0.02</v>
      </c>
      <c r="J334" s="119" t="n">
        <f aca="false">ALGO_TENN!N347</f>
        <v>0.4</v>
      </c>
      <c r="K334" s="119" t="n">
        <f aca="false">ALGO_TENN!O347</f>
        <v>0.07</v>
      </c>
      <c r="L334" s="119" t="n">
        <f aca="false">TETCO_TRANSCO!E347</f>
        <v>0.315</v>
      </c>
      <c r="M334" s="119" t="n">
        <f aca="false">TETCO_TRANSCO!F347</f>
        <v>-0.005</v>
      </c>
      <c r="N334" s="119" t="n">
        <f aca="false">TETCO_TRANSCO!H347</f>
        <v>0.38</v>
      </c>
      <c r="O334" s="119" t="n">
        <f aca="false">TETCO_TRANSCO!I347</f>
        <v>-0.02</v>
      </c>
      <c r="P334" s="119" t="n">
        <f aca="false">TETCO_TRANSCO!K347</f>
        <v>0.38</v>
      </c>
      <c r="Q334" s="119" t="n">
        <f aca="false">TETCO_TRANSCO!L347</f>
        <v>0.015</v>
      </c>
      <c r="R334" s="119" t="n">
        <f aca="false">TETCO_TRANSCO!N347</f>
        <v>0.38</v>
      </c>
      <c r="S334" s="119" t="n">
        <f aca="false">TETCO_TRANSCO!O347</f>
        <v>-0.02</v>
      </c>
      <c r="T334" s="119" t="n">
        <f aca="false">IROQ!E347</f>
        <v>0</v>
      </c>
      <c r="U334" s="119" t="n">
        <f aca="false">IROQ!F347</f>
        <v>0</v>
      </c>
      <c r="V334" s="119" t="n">
        <f aca="false">IROQ!H347</f>
        <v>0</v>
      </c>
      <c r="W334" s="119" t="n">
        <f aca="false">IROQ!I347</f>
        <v>0</v>
      </c>
      <c r="X334" s="119" t="n">
        <f aca="false">IROQ!L347</f>
        <v>0</v>
      </c>
      <c r="Y334" s="119" t="n">
        <f aca="false">IROQ!M347</f>
        <v>0</v>
      </c>
      <c r="Z334" s="119" t="n">
        <f aca="false">IROQ!O347</f>
        <v>0</v>
      </c>
      <c r="AA334" s="119" t="n">
        <f aca="false">IROQ!P347</f>
        <v>0</v>
      </c>
      <c r="AB334" s="120" t="n">
        <f aca="false">M334</f>
        <v>-0.005</v>
      </c>
      <c r="AC334" s="120" t="n">
        <f aca="false">Q334</f>
        <v>0.015</v>
      </c>
      <c r="AD334" s="121" t="n">
        <f aca="false">S334</f>
        <v>-0.02</v>
      </c>
      <c r="AE334" s="121" t="n">
        <f aca="false">Q334</f>
        <v>0.015</v>
      </c>
    </row>
    <row r="335" customFormat="false" ht="12.75" hidden="false" customHeight="false" outlineLevel="0" collapsed="false">
      <c r="B335" s="0" t="str">
        <f aca="false">(D335&amp;E335&amp;F335&amp;G335&amp;H335&amp;I335&amp;J335&amp;K335&amp;L335&amp;M335&amp;N335&amp;O335&amp;P335&amp;Q335&amp;R335&amp;S335&amp;T335&amp;U335&amp;V335&amp;W335&amp;X335&amp;Y335&amp;Z335&amp;AA335&amp;AB335&amp;AC335&amp;AD335&amp;AE335)</f>
        <v>0.39750.020.39750.050.39750.020.39750.050.29-0.0050.33-0.040.330.0150.33-0.0200000000-0.0050.015-0.020.015</v>
      </c>
      <c r="C335" s="118" t="n">
        <v>46997</v>
      </c>
      <c r="D335" s="0" t="n">
        <f aca="false">ALGO_TENN!E348</f>
        <v>0.3975</v>
      </c>
      <c r="E335" s="119" t="n">
        <f aca="false">ALGO_TENN!F348</f>
        <v>0.02</v>
      </c>
      <c r="F335" s="119" t="n">
        <f aca="false">ALGO_TENN!H348</f>
        <v>0.3975</v>
      </c>
      <c r="G335" s="119" t="n">
        <f aca="false">ALGO_TENN!I348</f>
        <v>0.05</v>
      </c>
      <c r="H335" s="119" t="n">
        <f aca="false">ALGO_TENN!K348</f>
        <v>0.3975</v>
      </c>
      <c r="I335" s="119" t="n">
        <f aca="false">ALGO_TENN!L348</f>
        <v>0.02</v>
      </c>
      <c r="J335" s="119" t="n">
        <f aca="false">ALGO_TENN!N348</f>
        <v>0.3975</v>
      </c>
      <c r="K335" s="119" t="n">
        <f aca="false">ALGO_TENN!O348</f>
        <v>0.05</v>
      </c>
      <c r="L335" s="119" t="n">
        <f aca="false">TETCO_TRANSCO!E348</f>
        <v>0.29</v>
      </c>
      <c r="M335" s="119" t="n">
        <f aca="false">TETCO_TRANSCO!F348</f>
        <v>-0.005</v>
      </c>
      <c r="N335" s="119" t="n">
        <f aca="false">TETCO_TRANSCO!H348</f>
        <v>0.33</v>
      </c>
      <c r="O335" s="119" t="n">
        <f aca="false">TETCO_TRANSCO!I348</f>
        <v>-0.04</v>
      </c>
      <c r="P335" s="119" t="n">
        <f aca="false">TETCO_TRANSCO!K348</f>
        <v>0.33</v>
      </c>
      <c r="Q335" s="119" t="n">
        <f aca="false">TETCO_TRANSCO!L348</f>
        <v>0.015</v>
      </c>
      <c r="R335" s="119" t="n">
        <f aca="false">TETCO_TRANSCO!N348</f>
        <v>0.33</v>
      </c>
      <c r="S335" s="119" t="n">
        <f aca="false">TETCO_TRANSCO!O348</f>
        <v>-0.02</v>
      </c>
      <c r="T335" s="119" t="n">
        <f aca="false">IROQ!E348</f>
        <v>0</v>
      </c>
      <c r="U335" s="119" t="n">
        <f aca="false">IROQ!F348</f>
        <v>0</v>
      </c>
      <c r="V335" s="119" t="n">
        <f aca="false">IROQ!H348</f>
        <v>0</v>
      </c>
      <c r="W335" s="119" t="n">
        <f aca="false">IROQ!I348</f>
        <v>0</v>
      </c>
      <c r="X335" s="119" t="n">
        <f aca="false">IROQ!L348</f>
        <v>0</v>
      </c>
      <c r="Y335" s="119" t="n">
        <f aca="false">IROQ!M348</f>
        <v>0</v>
      </c>
      <c r="Z335" s="119" t="n">
        <f aca="false">IROQ!O348</f>
        <v>0</v>
      </c>
      <c r="AA335" s="119" t="n">
        <f aca="false">IROQ!P348</f>
        <v>0</v>
      </c>
      <c r="AB335" s="120" t="n">
        <f aca="false">M335</f>
        <v>-0.005</v>
      </c>
      <c r="AC335" s="120" t="n">
        <f aca="false">Q335</f>
        <v>0.015</v>
      </c>
      <c r="AD335" s="121" t="n">
        <f aca="false">S335</f>
        <v>-0.02</v>
      </c>
      <c r="AE335" s="121" t="n">
        <f aca="false">Q335</f>
        <v>0.015</v>
      </c>
    </row>
    <row r="336" customFormat="false" ht="12.75" hidden="false" customHeight="false" outlineLevel="0" collapsed="false">
      <c r="B336" s="0" t="str">
        <f aca="false">(D336&amp;E336&amp;F336&amp;G336&amp;H336&amp;I336&amp;J336&amp;K336&amp;L336&amp;M336&amp;N336&amp;O336&amp;P336&amp;Q336&amp;R336&amp;S336&amp;T336&amp;U336&amp;V336&amp;W336&amp;X336&amp;Y336&amp;Z336&amp;AA336&amp;AB336&amp;AC336&amp;AD336&amp;AE336)</f>
        <v>0.40.020.40.050.40.020.40.050.35-0.0050.37-0.0850.370.010.37-0.05500000000-0.0050.01-0.0550.01</v>
      </c>
      <c r="C336" s="118" t="n">
        <v>47027</v>
      </c>
      <c r="D336" s="0" t="n">
        <f aca="false">ALGO_TENN!E349</f>
        <v>0.4</v>
      </c>
      <c r="E336" s="119" t="n">
        <f aca="false">ALGO_TENN!F349</f>
        <v>0.02</v>
      </c>
      <c r="F336" s="119" t="n">
        <f aca="false">ALGO_TENN!H349</f>
        <v>0.4</v>
      </c>
      <c r="G336" s="119" t="n">
        <f aca="false">ALGO_TENN!I349</f>
        <v>0.05</v>
      </c>
      <c r="H336" s="119" t="n">
        <f aca="false">ALGO_TENN!K349</f>
        <v>0.4</v>
      </c>
      <c r="I336" s="119" t="n">
        <f aca="false">ALGO_TENN!L349</f>
        <v>0.02</v>
      </c>
      <c r="J336" s="119" t="n">
        <f aca="false">ALGO_TENN!N349</f>
        <v>0.4</v>
      </c>
      <c r="K336" s="119" t="n">
        <f aca="false">ALGO_TENN!O349</f>
        <v>0.05</v>
      </c>
      <c r="L336" s="119" t="n">
        <f aca="false">TETCO_TRANSCO!E349</f>
        <v>0.35</v>
      </c>
      <c r="M336" s="119" t="n">
        <f aca="false">TETCO_TRANSCO!F349</f>
        <v>-0.005</v>
      </c>
      <c r="N336" s="119" t="n">
        <f aca="false">TETCO_TRANSCO!H349</f>
        <v>0.37</v>
      </c>
      <c r="O336" s="119" t="n">
        <f aca="false">TETCO_TRANSCO!I349</f>
        <v>-0.085</v>
      </c>
      <c r="P336" s="119" t="n">
        <f aca="false">TETCO_TRANSCO!K349</f>
        <v>0.37</v>
      </c>
      <c r="Q336" s="119" t="n">
        <f aca="false">TETCO_TRANSCO!L349</f>
        <v>0.01</v>
      </c>
      <c r="R336" s="119" t="n">
        <f aca="false">TETCO_TRANSCO!N349</f>
        <v>0.37</v>
      </c>
      <c r="S336" s="119" t="n">
        <f aca="false">TETCO_TRANSCO!O349</f>
        <v>-0.055</v>
      </c>
      <c r="T336" s="119" t="n">
        <f aca="false">IROQ!E349</f>
        <v>0</v>
      </c>
      <c r="U336" s="119" t="n">
        <f aca="false">IROQ!F349</f>
        <v>0</v>
      </c>
      <c r="V336" s="119" t="n">
        <f aca="false">IROQ!H349</f>
        <v>0</v>
      </c>
      <c r="W336" s="119" t="n">
        <f aca="false">IROQ!I349</f>
        <v>0</v>
      </c>
      <c r="X336" s="119" t="n">
        <f aca="false">IROQ!L349</f>
        <v>0</v>
      </c>
      <c r="Y336" s="119" t="n">
        <f aca="false">IROQ!M349</f>
        <v>0</v>
      </c>
      <c r="Z336" s="119" t="n">
        <f aca="false">IROQ!O349</f>
        <v>0</v>
      </c>
      <c r="AA336" s="119" t="n">
        <f aca="false">IROQ!P349</f>
        <v>0</v>
      </c>
      <c r="AB336" s="120" t="n">
        <f aca="false">M336</f>
        <v>-0.005</v>
      </c>
      <c r="AC336" s="120" t="n">
        <f aca="false">Q336</f>
        <v>0.01</v>
      </c>
      <c r="AD336" s="121" t="n">
        <f aca="false">S336</f>
        <v>-0.055</v>
      </c>
      <c r="AE336" s="121" t="n">
        <f aca="false">Q336</f>
        <v>0.01</v>
      </c>
    </row>
    <row r="337" customFormat="false" ht="12.75" hidden="false" customHeight="false" outlineLevel="0" collapsed="false">
      <c r="B337" s="0" t="str">
        <f aca="false">(D337&amp;E337&amp;F337&amp;G337&amp;H337&amp;I337&amp;J337&amp;K337&amp;L337&amp;M337&amp;N337&amp;O337&amp;P337&amp;Q337&amp;R337&amp;S337&amp;T337&amp;U337&amp;V337&amp;W337&amp;X337&amp;Y337&amp;Z337&amp;AA337&amp;AB337&amp;AC337&amp;AD337&amp;AE337)</f>
        <v>0.5550.050.5550.140.5550.050.5550.140.4450.050.495-0.170.4950.060.495-0.05000000000.050.06-0.050.06</v>
      </c>
      <c r="C337" s="118" t="n">
        <v>47058</v>
      </c>
      <c r="D337" s="0" t="n">
        <f aca="false">ALGO_TENN!E350</f>
        <v>0.555</v>
      </c>
      <c r="E337" s="119" t="n">
        <f aca="false">ALGO_TENN!F350</f>
        <v>0.05</v>
      </c>
      <c r="F337" s="119" t="n">
        <f aca="false">ALGO_TENN!H350</f>
        <v>0.555</v>
      </c>
      <c r="G337" s="119" t="n">
        <f aca="false">ALGO_TENN!I350</f>
        <v>0.14</v>
      </c>
      <c r="H337" s="119" t="n">
        <f aca="false">ALGO_TENN!K350</f>
        <v>0.555</v>
      </c>
      <c r="I337" s="119" t="n">
        <f aca="false">ALGO_TENN!L350</f>
        <v>0.05</v>
      </c>
      <c r="J337" s="119" t="n">
        <f aca="false">ALGO_TENN!N350</f>
        <v>0.555</v>
      </c>
      <c r="K337" s="119" t="n">
        <f aca="false">ALGO_TENN!O350</f>
        <v>0.14</v>
      </c>
      <c r="L337" s="119" t="n">
        <f aca="false">TETCO_TRANSCO!E350</f>
        <v>0.445</v>
      </c>
      <c r="M337" s="119" t="n">
        <f aca="false">TETCO_TRANSCO!F350</f>
        <v>0.05</v>
      </c>
      <c r="N337" s="119" t="n">
        <f aca="false">TETCO_TRANSCO!H350</f>
        <v>0.495</v>
      </c>
      <c r="O337" s="119" t="n">
        <f aca="false">TETCO_TRANSCO!I350</f>
        <v>-0.17</v>
      </c>
      <c r="P337" s="119" t="n">
        <f aca="false">TETCO_TRANSCO!K350</f>
        <v>0.495</v>
      </c>
      <c r="Q337" s="119" t="n">
        <f aca="false">TETCO_TRANSCO!L350</f>
        <v>0.06</v>
      </c>
      <c r="R337" s="119" t="n">
        <f aca="false">TETCO_TRANSCO!N350</f>
        <v>0.495</v>
      </c>
      <c r="S337" s="119" t="n">
        <f aca="false">TETCO_TRANSCO!O350</f>
        <v>-0.05</v>
      </c>
      <c r="T337" s="119" t="n">
        <f aca="false">IROQ!E350</f>
        <v>0</v>
      </c>
      <c r="U337" s="119" t="n">
        <f aca="false">IROQ!F350</f>
        <v>0</v>
      </c>
      <c r="V337" s="119" t="n">
        <f aca="false">IROQ!H350</f>
        <v>0</v>
      </c>
      <c r="W337" s="119" t="n">
        <f aca="false">IROQ!I350</f>
        <v>0</v>
      </c>
      <c r="X337" s="119" t="n">
        <f aca="false">IROQ!L350</f>
        <v>0</v>
      </c>
      <c r="Y337" s="119" t="n">
        <f aca="false">IROQ!M350</f>
        <v>0</v>
      </c>
      <c r="Z337" s="119" t="n">
        <f aca="false">IROQ!O350</f>
        <v>0</v>
      </c>
      <c r="AA337" s="119" t="n">
        <f aca="false">IROQ!P350</f>
        <v>0</v>
      </c>
      <c r="AB337" s="120" t="n">
        <f aca="false">M337</f>
        <v>0.05</v>
      </c>
      <c r="AC337" s="120" t="n">
        <f aca="false">Q337</f>
        <v>0.06</v>
      </c>
      <c r="AD337" s="121" t="n">
        <f aca="false">S337</f>
        <v>-0.05</v>
      </c>
      <c r="AE337" s="121" t="n">
        <f aca="false">Q337</f>
        <v>0.06</v>
      </c>
    </row>
    <row r="338" customFormat="false" ht="12.75" hidden="false" customHeight="false" outlineLevel="0" collapsed="false">
      <c r="B338" s="0" t="str">
        <f aca="false">(D338&amp;E338&amp;F338&amp;G338&amp;H338&amp;I338&amp;J338&amp;K338&amp;L338&amp;M338&amp;N338&amp;O338&amp;P338&amp;Q338&amp;R338&amp;S338&amp;T338&amp;U338&amp;V338&amp;W338&amp;X338&amp;Y338&amp;Z338&amp;AA338&amp;AB338&amp;AC338&amp;AD338&amp;AE338)</f>
        <v>0.910.050.910.290.910.050.910.290.730.050.98-0.130.980.160.98-0.05000000000.050.16-0.050.16</v>
      </c>
      <c r="C338" s="118" t="n">
        <v>47088</v>
      </c>
      <c r="D338" s="0" t="n">
        <f aca="false">ALGO_TENN!E351</f>
        <v>0.91</v>
      </c>
      <c r="E338" s="119" t="n">
        <f aca="false">ALGO_TENN!F351</f>
        <v>0.05</v>
      </c>
      <c r="F338" s="119" t="n">
        <f aca="false">ALGO_TENN!H351</f>
        <v>0.91</v>
      </c>
      <c r="G338" s="119" t="n">
        <f aca="false">ALGO_TENN!I351</f>
        <v>0.29</v>
      </c>
      <c r="H338" s="119" t="n">
        <f aca="false">ALGO_TENN!K351</f>
        <v>0.91</v>
      </c>
      <c r="I338" s="119" t="n">
        <f aca="false">ALGO_TENN!L351</f>
        <v>0.05</v>
      </c>
      <c r="J338" s="119" t="n">
        <f aca="false">ALGO_TENN!N351</f>
        <v>0.91</v>
      </c>
      <c r="K338" s="119" t="n">
        <f aca="false">ALGO_TENN!O351</f>
        <v>0.29</v>
      </c>
      <c r="L338" s="119" t="n">
        <f aca="false">TETCO_TRANSCO!E351</f>
        <v>0.73</v>
      </c>
      <c r="M338" s="119" t="n">
        <f aca="false">TETCO_TRANSCO!F351</f>
        <v>0.05</v>
      </c>
      <c r="N338" s="119" t="n">
        <f aca="false">TETCO_TRANSCO!H351</f>
        <v>0.98</v>
      </c>
      <c r="O338" s="119" t="n">
        <f aca="false">TETCO_TRANSCO!I351</f>
        <v>-0.13</v>
      </c>
      <c r="P338" s="119" t="n">
        <f aca="false">TETCO_TRANSCO!K351</f>
        <v>0.98</v>
      </c>
      <c r="Q338" s="119" t="n">
        <f aca="false">TETCO_TRANSCO!L351</f>
        <v>0.16</v>
      </c>
      <c r="R338" s="119" t="n">
        <f aca="false">TETCO_TRANSCO!N351</f>
        <v>0.98</v>
      </c>
      <c r="S338" s="119" t="n">
        <f aca="false">TETCO_TRANSCO!O351</f>
        <v>-0.05</v>
      </c>
      <c r="T338" s="119" t="n">
        <f aca="false">IROQ!E351</f>
        <v>0</v>
      </c>
      <c r="U338" s="119" t="n">
        <f aca="false">IROQ!F351</f>
        <v>0</v>
      </c>
      <c r="V338" s="119" t="n">
        <f aca="false">IROQ!H351</f>
        <v>0</v>
      </c>
      <c r="W338" s="119" t="n">
        <f aca="false">IROQ!I351</f>
        <v>0</v>
      </c>
      <c r="X338" s="119" t="n">
        <f aca="false">IROQ!L351</f>
        <v>0</v>
      </c>
      <c r="Y338" s="119" t="n">
        <f aca="false">IROQ!M351</f>
        <v>0</v>
      </c>
      <c r="Z338" s="119" t="n">
        <f aca="false">IROQ!O351</f>
        <v>0</v>
      </c>
      <c r="AA338" s="119" t="n">
        <f aca="false">IROQ!P351</f>
        <v>0</v>
      </c>
      <c r="AB338" s="120" t="n">
        <f aca="false">M338</f>
        <v>0.05</v>
      </c>
      <c r="AC338" s="120" t="n">
        <f aca="false">Q338</f>
        <v>0.16</v>
      </c>
      <c r="AD338" s="121" t="n">
        <f aca="false">S338</f>
        <v>-0.05</v>
      </c>
      <c r="AE338" s="121" t="n">
        <f aca="false">Q338</f>
        <v>0.16</v>
      </c>
    </row>
    <row r="339" customFormat="false" ht="12.75" hidden="false" customHeight="false" outlineLevel="0" collapsed="false">
      <c r="B339" s="0" t="str">
        <f aca="false">(D339&amp;E339&amp;F339&amp;G339&amp;H339&amp;I339&amp;J339&amp;K339&amp;L339&amp;M339&amp;N339&amp;O339&amp;P339&amp;Q339&amp;R339&amp;S339&amp;T339&amp;U339&amp;V339&amp;W339&amp;X339&amp;Y339&amp;Z339&amp;AA339&amp;AB339&amp;AC339&amp;AD339&amp;AE339)</f>
        <v>1.2150.051.2150.321.2150.051.2150.321.020.051.6-0.251.60.341.6-0.2000000000.050.34-0.20.34</v>
      </c>
      <c r="C339" s="118" t="n">
        <v>47119</v>
      </c>
      <c r="D339" s="0" t="n">
        <f aca="false">ALGO_TENN!E352</f>
        <v>1.215</v>
      </c>
      <c r="E339" s="119" t="n">
        <f aca="false">ALGO_TENN!F352</f>
        <v>0.05</v>
      </c>
      <c r="F339" s="119" t="n">
        <f aca="false">ALGO_TENN!H352</f>
        <v>1.215</v>
      </c>
      <c r="G339" s="119" t="n">
        <f aca="false">ALGO_TENN!I352</f>
        <v>0.32</v>
      </c>
      <c r="H339" s="119" t="n">
        <f aca="false">ALGO_TENN!K352</f>
        <v>1.215</v>
      </c>
      <c r="I339" s="119" t="n">
        <f aca="false">ALGO_TENN!L352</f>
        <v>0.05</v>
      </c>
      <c r="J339" s="119" t="n">
        <f aca="false">ALGO_TENN!N352</f>
        <v>1.215</v>
      </c>
      <c r="K339" s="119" t="n">
        <f aca="false">ALGO_TENN!O352</f>
        <v>0.32</v>
      </c>
      <c r="L339" s="119" t="n">
        <f aca="false">TETCO_TRANSCO!E352</f>
        <v>1.02</v>
      </c>
      <c r="M339" s="119" t="n">
        <f aca="false">TETCO_TRANSCO!F352</f>
        <v>0.05</v>
      </c>
      <c r="N339" s="119" t="n">
        <f aca="false">TETCO_TRANSCO!H352</f>
        <v>1.6</v>
      </c>
      <c r="O339" s="119" t="n">
        <f aca="false">TETCO_TRANSCO!I352</f>
        <v>-0.25</v>
      </c>
      <c r="P339" s="119" t="n">
        <f aca="false">TETCO_TRANSCO!K352</f>
        <v>1.6</v>
      </c>
      <c r="Q339" s="119" t="n">
        <f aca="false">TETCO_TRANSCO!L352</f>
        <v>0.34</v>
      </c>
      <c r="R339" s="119" t="n">
        <f aca="false">TETCO_TRANSCO!N352</f>
        <v>1.6</v>
      </c>
      <c r="S339" s="119" t="n">
        <f aca="false">TETCO_TRANSCO!O352</f>
        <v>-0.2</v>
      </c>
      <c r="T339" s="119" t="n">
        <f aca="false">IROQ!E352</f>
        <v>0</v>
      </c>
      <c r="U339" s="119" t="n">
        <f aca="false">IROQ!F352</f>
        <v>0</v>
      </c>
      <c r="V339" s="119" t="n">
        <f aca="false">IROQ!H352</f>
        <v>0</v>
      </c>
      <c r="W339" s="119" t="n">
        <f aca="false">IROQ!I352</f>
        <v>0</v>
      </c>
      <c r="X339" s="119" t="n">
        <f aca="false">IROQ!L352</f>
        <v>0</v>
      </c>
      <c r="Y339" s="119" t="n">
        <f aca="false">IROQ!M352</f>
        <v>0</v>
      </c>
      <c r="Z339" s="119" t="n">
        <f aca="false">IROQ!O352</f>
        <v>0</v>
      </c>
      <c r="AA339" s="119" t="n">
        <f aca="false">IROQ!P352</f>
        <v>0</v>
      </c>
      <c r="AB339" s="120" t="n">
        <f aca="false">M339</f>
        <v>0.05</v>
      </c>
      <c r="AC339" s="120" t="n">
        <f aca="false">Q339</f>
        <v>0.34</v>
      </c>
      <c r="AD339" s="121" t="n">
        <f aca="false">S339</f>
        <v>-0.2</v>
      </c>
      <c r="AE339" s="121" t="n">
        <f aca="false">Q339</f>
        <v>0.34</v>
      </c>
    </row>
    <row r="340" customFormat="false" ht="12.75" hidden="false" customHeight="false" outlineLevel="0" collapsed="false">
      <c r="B340" s="0" t="str">
        <f aca="false">(D340&amp;E340&amp;F340&amp;G340&amp;H340&amp;I340&amp;J340&amp;K340&amp;L340&amp;M340&amp;N340&amp;O340&amp;P340&amp;Q340&amp;R340&amp;S340&amp;T340&amp;U340&amp;V340&amp;W340&amp;X340&amp;Y340&amp;Z340&amp;AA340&amp;AB340&amp;AC340&amp;AD340&amp;AE340)</f>
        <v>1.2150.051.2150.321.2150.051.2150.321.010.051.6-0.281.60.341.6-0.2000000000.050.34-0.20.34</v>
      </c>
      <c r="C340" s="118" t="n">
        <v>47150</v>
      </c>
      <c r="D340" s="0" t="n">
        <f aca="false">ALGO_TENN!E353</f>
        <v>1.215</v>
      </c>
      <c r="E340" s="119" t="n">
        <f aca="false">ALGO_TENN!F353</f>
        <v>0.05</v>
      </c>
      <c r="F340" s="119" t="n">
        <f aca="false">ALGO_TENN!H353</f>
        <v>1.215</v>
      </c>
      <c r="G340" s="119" t="n">
        <f aca="false">ALGO_TENN!I353</f>
        <v>0.32</v>
      </c>
      <c r="H340" s="119" t="n">
        <f aca="false">ALGO_TENN!K353</f>
        <v>1.215</v>
      </c>
      <c r="I340" s="119" t="n">
        <f aca="false">ALGO_TENN!L353</f>
        <v>0.05</v>
      </c>
      <c r="J340" s="119" t="n">
        <f aca="false">ALGO_TENN!N353</f>
        <v>1.215</v>
      </c>
      <c r="K340" s="119" t="n">
        <f aca="false">ALGO_TENN!O353</f>
        <v>0.32</v>
      </c>
      <c r="L340" s="119" t="n">
        <f aca="false">TETCO_TRANSCO!E353</f>
        <v>1.01</v>
      </c>
      <c r="M340" s="119" t="n">
        <f aca="false">TETCO_TRANSCO!F353</f>
        <v>0.05</v>
      </c>
      <c r="N340" s="119" t="n">
        <f aca="false">TETCO_TRANSCO!H353</f>
        <v>1.6</v>
      </c>
      <c r="O340" s="119" t="n">
        <f aca="false">TETCO_TRANSCO!I353</f>
        <v>-0.28</v>
      </c>
      <c r="P340" s="119" t="n">
        <f aca="false">TETCO_TRANSCO!K353</f>
        <v>1.6</v>
      </c>
      <c r="Q340" s="119" t="n">
        <f aca="false">TETCO_TRANSCO!L353</f>
        <v>0.34</v>
      </c>
      <c r="R340" s="119" t="n">
        <f aca="false">TETCO_TRANSCO!N353</f>
        <v>1.6</v>
      </c>
      <c r="S340" s="119" t="n">
        <f aca="false">TETCO_TRANSCO!O353</f>
        <v>-0.2</v>
      </c>
      <c r="T340" s="119" t="n">
        <f aca="false">IROQ!E353</f>
        <v>0</v>
      </c>
      <c r="U340" s="119" t="n">
        <f aca="false">IROQ!F353</f>
        <v>0</v>
      </c>
      <c r="V340" s="119" t="n">
        <f aca="false">IROQ!H353</f>
        <v>0</v>
      </c>
      <c r="W340" s="119" t="n">
        <f aca="false">IROQ!I353</f>
        <v>0</v>
      </c>
      <c r="X340" s="119" t="n">
        <f aca="false">IROQ!L353</f>
        <v>0</v>
      </c>
      <c r="Y340" s="119" t="n">
        <f aca="false">IROQ!M353</f>
        <v>0</v>
      </c>
      <c r="Z340" s="119" t="n">
        <f aca="false">IROQ!O353</f>
        <v>0</v>
      </c>
      <c r="AA340" s="119" t="n">
        <f aca="false">IROQ!P353</f>
        <v>0</v>
      </c>
      <c r="AB340" s="120" t="n">
        <f aca="false">M340</f>
        <v>0.05</v>
      </c>
      <c r="AC340" s="120" t="n">
        <f aca="false">Q340</f>
        <v>0.34</v>
      </c>
      <c r="AD340" s="121" t="n">
        <f aca="false">S340</f>
        <v>-0.2</v>
      </c>
      <c r="AE340" s="121" t="n">
        <f aca="false">Q340</f>
        <v>0.34</v>
      </c>
    </row>
    <row r="341" customFormat="false" ht="12.75" hidden="false" customHeight="false" outlineLevel="0" collapsed="false">
      <c r="B341" s="0" t="str">
        <f aca="false">(D341&amp;E341&amp;F341&amp;G341&amp;H341&amp;I341&amp;J341&amp;K341&amp;L341&amp;M341&amp;N341&amp;O341&amp;P341&amp;Q341&amp;R341&amp;S341&amp;T341&amp;U341&amp;V341&amp;W341&amp;X341&amp;Y341&amp;Z341&amp;AA341&amp;AB341&amp;AC341&amp;AD341&amp;AE341)</f>
        <v>0.6550.050.6550.150.6550.050.6550.150.5450.050.565-0.170.5650.10.565-0.05000000000.050.1-0.050.1</v>
      </c>
      <c r="C341" s="118" t="n">
        <v>47178</v>
      </c>
      <c r="D341" s="0" t="n">
        <f aca="false">ALGO_TENN!E354</f>
        <v>0.655</v>
      </c>
      <c r="E341" s="119" t="n">
        <f aca="false">ALGO_TENN!F354</f>
        <v>0.05</v>
      </c>
      <c r="F341" s="119" t="n">
        <f aca="false">ALGO_TENN!H354</f>
        <v>0.655</v>
      </c>
      <c r="G341" s="119" t="n">
        <f aca="false">ALGO_TENN!I354</f>
        <v>0.15</v>
      </c>
      <c r="H341" s="119" t="n">
        <f aca="false">ALGO_TENN!K354</f>
        <v>0.655</v>
      </c>
      <c r="I341" s="119" t="n">
        <f aca="false">ALGO_TENN!L354</f>
        <v>0.05</v>
      </c>
      <c r="J341" s="119" t="n">
        <f aca="false">ALGO_TENN!N354</f>
        <v>0.655</v>
      </c>
      <c r="K341" s="119" t="n">
        <f aca="false">ALGO_TENN!O354</f>
        <v>0.15</v>
      </c>
      <c r="L341" s="119" t="n">
        <f aca="false">TETCO_TRANSCO!E354</f>
        <v>0.545</v>
      </c>
      <c r="M341" s="119" t="n">
        <f aca="false">TETCO_TRANSCO!F354</f>
        <v>0.05</v>
      </c>
      <c r="N341" s="119" t="n">
        <f aca="false">TETCO_TRANSCO!H354</f>
        <v>0.565</v>
      </c>
      <c r="O341" s="119" t="n">
        <f aca="false">TETCO_TRANSCO!I354</f>
        <v>-0.17</v>
      </c>
      <c r="P341" s="119" t="n">
        <f aca="false">TETCO_TRANSCO!K354</f>
        <v>0.565</v>
      </c>
      <c r="Q341" s="119" t="n">
        <f aca="false">TETCO_TRANSCO!L354</f>
        <v>0.1</v>
      </c>
      <c r="R341" s="119" t="n">
        <f aca="false">TETCO_TRANSCO!N354</f>
        <v>0.565</v>
      </c>
      <c r="S341" s="119" t="n">
        <f aca="false">TETCO_TRANSCO!O354</f>
        <v>-0.05</v>
      </c>
      <c r="T341" s="119" t="n">
        <f aca="false">IROQ!E354</f>
        <v>0</v>
      </c>
      <c r="U341" s="119" t="n">
        <f aca="false">IROQ!F354</f>
        <v>0</v>
      </c>
      <c r="V341" s="119" t="n">
        <f aca="false">IROQ!H354</f>
        <v>0</v>
      </c>
      <c r="W341" s="119" t="n">
        <f aca="false">IROQ!I354</f>
        <v>0</v>
      </c>
      <c r="X341" s="119" t="n">
        <f aca="false">IROQ!L354</f>
        <v>0</v>
      </c>
      <c r="Y341" s="119" t="n">
        <f aca="false">IROQ!M354</f>
        <v>0</v>
      </c>
      <c r="Z341" s="119" t="n">
        <f aca="false">IROQ!O354</f>
        <v>0</v>
      </c>
      <c r="AA341" s="119" t="n">
        <f aca="false">IROQ!P354</f>
        <v>0</v>
      </c>
      <c r="AB341" s="120" t="n">
        <f aca="false">M341</f>
        <v>0.05</v>
      </c>
      <c r="AC341" s="120" t="n">
        <f aca="false">Q341</f>
        <v>0.1</v>
      </c>
      <c r="AD341" s="121" t="n">
        <f aca="false">S341</f>
        <v>-0.05</v>
      </c>
      <c r="AE341" s="121" t="n">
        <f aca="false">Q341</f>
        <v>0.1</v>
      </c>
    </row>
    <row r="342" customFormat="false" ht="12.75" hidden="false" customHeight="false" outlineLevel="0" collapsed="false">
      <c r="B342" s="0" t="str">
        <f aca="false">(D342&amp;E342&amp;F342&amp;G342&amp;H342&amp;I342&amp;J342&amp;K342&amp;L342&amp;M342&amp;N342&amp;O342&amp;P342&amp;Q342&amp;R342&amp;S342&amp;T342&amp;U342&amp;V342&amp;W342&amp;X342&amp;Y342&amp;Z342&amp;AA342&amp;AB342&amp;AC342&amp;AD342&amp;AE342)</f>
        <v>0.4350.020.4350.050.4350.020.4350.050.3100.35-0.0850.350.020.35-0.0450000000000.02-0.0450.02</v>
      </c>
      <c r="C342" s="118" t="n">
        <v>47209</v>
      </c>
      <c r="D342" s="0" t="n">
        <f aca="false">ALGO_TENN!E355</f>
        <v>0.435</v>
      </c>
      <c r="E342" s="119" t="n">
        <f aca="false">ALGO_TENN!F355</f>
        <v>0.02</v>
      </c>
      <c r="F342" s="119" t="n">
        <f aca="false">ALGO_TENN!H355</f>
        <v>0.435</v>
      </c>
      <c r="G342" s="119" t="n">
        <f aca="false">ALGO_TENN!I355</f>
        <v>0.05</v>
      </c>
      <c r="H342" s="119" t="n">
        <f aca="false">ALGO_TENN!K355</f>
        <v>0.435</v>
      </c>
      <c r="I342" s="119" t="n">
        <f aca="false">ALGO_TENN!L355</f>
        <v>0.02</v>
      </c>
      <c r="J342" s="119" t="n">
        <f aca="false">ALGO_TENN!N355</f>
        <v>0.435</v>
      </c>
      <c r="K342" s="119" t="n">
        <f aca="false">ALGO_TENN!O355</f>
        <v>0.05</v>
      </c>
      <c r="L342" s="119" t="n">
        <f aca="false">TETCO_TRANSCO!E355</f>
        <v>0.31</v>
      </c>
      <c r="M342" s="119" t="n">
        <f aca="false">TETCO_TRANSCO!F355</f>
        <v>0</v>
      </c>
      <c r="N342" s="119" t="n">
        <f aca="false">TETCO_TRANSCO!H355</f>
        <v>0.35</v>
      </c>
      <c r="O342" s="119" t="n">
        <f aca="false">TETCO_TRANSCO!I355</f>
        <v>-0.085</v>
      </c>
      <c r="P342" s="119" t="n">
        <f aca="false">TETCO_TRANSCO!K355</f>
        <v>0.35</v>
      </c>
      <c r="Q342" s="119" t="n">
        <f aca="false">TETCO_TRANSCO!L355</f>
        <v>0.02</v>
      </c>
      <c r="R342" s="119" t="n">
        <f aca="false">TETCO_TRANSCO!N355</f>
        <v>0.35</v>
      </c>
      <c r="S342" s="119" t="n">
        <f aca="false">TETCO_TRANSCO!O355</f>
        <v>-0.045</v>
      </c>
      <c r="T342" s="119" t="n">
        <f aca="false">IROQ!E355</f>
        <v>0</v>
      </c>
      <c r="U342" s="119" t="n">
        <f aca="false">IROQ!F355</f>
        <v>0</v>
      </c>
      <c r="V342" s="119" t="n">
        <f aca="false">IROQ!H355</f>
        <v>0</v>
      </c>
      <c r="W342" s="119" t="n">
        <f aca="false">IROQ!I355</f>
        <v>0</v>
      </c>
      <c r="X342" s="119" t="n">
        <f aca="false">IROQ!L355</f>
        <v>0</v>
      </c>
      <c r="Y342" s="119" t="n">
        <f aca="false">IROQ!M355</f>
        <v>0</v>
      </c>
      <c r="Z342" s="119" t="n">
        <f aca="false">IROQ!O355</f>
        <v>0</v>
      </c>
      <c r="AA342" s="119" t="n">
        <f aca="false">IROQ!P355</f>
        <v>0</v>
      </c>
      <c r="AB342" s="120" t="n">
        <f aca="false">M342</f>
        <v>0</v>
      </c>
      <c r="AC342" s="120" t="n">
        <f aca="false">Q342</f>
        <v>0.02</v>
      </c>
      <c r="AD342" s="121" t="n">
        <f aca="false">S342</f>
        <v>-0.045</v>
      </c>
      <c r="AE342" s="121" t="n">
        <f aca="false">Q342</f>
        <v>0.02</v>
      </c>
    </row>
    <row r="343" customFormat="false" ht="12.75" hidden="false" customHeight="false" outlineLevel="0" collapsed="false">
      <c r="B343" s="0" t="str">
        <f aca="false">(D343&amp;E343&amp;F343&amp;G343&amp;H343&amp;I343&amp;J343&amp;K343&amp;L343&amp;M343&amp;N343&amp;O343&amp;P343&amp;Q343&amp;R343&amp;S343&amp;T343&amp;U343&amp;V343&amp;W343&amp;X343&amp;Y343&amp;Z343&amp;AA343&amp;AB343&amp;AC343&amp;AD343&amp;AE343)</f>
        <v>0.3850.020.3850.050.3850.020.3850.050.2900.3-0.0650.30.020.3-0.0350000000000.02-0.0350.02</v>
      </c>
      <c r="C343" s="118" t="n">
        <v>47239</v>
      </c>
      <c r="D343" s="0" t="n">
        <f aca="false">ALGO_TENN!E356</f>
        <v>0.385</v>
      </c>
      <c r="E343" s="119" t="n">
        <f aca="false">ALGO_TENN!F356</f>
        <v>0.02</v>
      </c>
      <c r="F343" s="119" t="n">
        <f aca="false">ALGO_TENN!H356</f>
        <v>0.385</v>
      </c>
      <c r="G343" s="119" t="n">
        <f aca="false">ALGO_TENN!I356</f>
        <v>0.05</v>
      </c>
      <c r="H343" s="119" t="n">
        <f aca="false">ALGO_TENN!K356</f>
        <v>0.385</v>
      </c>
      <c r="I343" s="119" t="n">
        <f aca="false">ALGO_TENN!L356</f>
        <v>0.02</v>
      </c>
      <c r="J343" s="119" t="n">
        <f aca="false">ALGO_TENN!N356</f>
        <v>0.385</v>
      </c>
      <c r="K343" s="119" t="n">
        <f aca="false">ALGO_TENN!O356</f>
        <v>0.05</v>
      </c>
      <c r="L343" s="119" t="n">
        <f aca="false">TETCO_TRANSCO!E356</f>
        <v>0.29</v>
      </c>
      <c r="M343" s="119" t="n">
        <f aca="false">TETCO_TRANSCO!F356</f>
        <v>0</v>
      </c>
      <c r="N343" s="119" t="n">
        <f aca="false">TETCO_TRANSCO!H356</f>
        <v>0.3</v>
      </c>
      <c r="O343" s="119" t="n">
        <f aca="false">TETCO_TRANSCO!I356</f>
        <v>-0.065</v>
      </c>
      <c r="P343" s="119" t="n">
        <f aca="false">TETCO_TRANSCO!K356</f>
        <v>0.3</v>
      </c>
      <c r="Q343" s="119" t="n">
        <f aca="false">TETCO_TRANSCO!L356</f>
        <v>0.02</v>
      </c>
      <c r="R343" s="119" t="n">
        <f aca="false">TETCO_TRANSCO!N356</f>
        <v>0.3</v>
      </c>
      <c r="S343" s="119" t="n">
        <f aca="false">TETCO_TRANSCO!O356</f>
        <v>-0.035</v>
      </c>
      <c r="T343" s="119" t="n">
        <f aca="false">IROQ!E356</f>
        <v>0</v>
      </c>
      <c r="U343" s="119" t="n">
        <f aca="false">IROQ!F356</f>
        <v>0</v>
      </c>
      <c r="V343" s="119" t="n">
        <f aca="false">IROQ!H356</f>
        <v>0</v>
      </c>
      <c r="W343" s="119" t="n">
        <f aca="false">IROQ!I356</f>
        <v>0</v>
      </c>
      <c r="X343" s="119" t="n">
        <f aca="false">IROQ!L356</f>
        <v>0</v>
      </c>
      <c r="Y343" s="119" t="n">
        <f aca="false">IROQ!M356</f>
        <v>0</v>
      </c>
      <c r="Z343" s="119" t="n">
        <f aca="false">IROQ!O356</f>
        <v>0</v>
      </c>
      <c r="AA343" s="119" t="n">
        <f aca="false">IROQ!P356</f>
        <v>0</v>
      </c>
      <c r="AB343" s="120" t="n">
        <f aca="false">M343</f>
        <v>0</v>
      </c>
      <c r="AC343" s="120" t="n">
        <f aca="false">Q343</f>
        <v>0.02</v>
      </c>
      <c r="AD343" s="121" t="n">
        <f aca="false">S343</f>
        <v>-0.035</v>
      </c>
      <c r="AE343" s="121" t="n">
        <f aca="false">Q343</f>
        <v>0.02</v>
      </c>
    </row>
    <row r="344" customFormat="false" ht="12.75" hidden="false" customHeight="false" outlineLevel="0" collapsed="false">
      <c r="B344" s="0" t="str">
        <f aca="false">(D344&amp;E344&amp;F344&amp;G344&amp;H344&amp;I344&amp;J344&amp;K344&amp;L344&amp;M344&amp;N344&amp;O344&amp;P344&amp;Q344&amp;R344&amp;S344&amp;T344&amp;U344&amp;V344&amp;W344&amp;X344&amp;Y344&amp;Z344&amp;AA344&amp;AB344&amp;AC344&amp;AD344&amp;AE344)</f>
        <v>0.3850.020.3850.060.3850.020.3850.060.3-0.00250.34-0.0550.340.020.34-0.03500000000-0.00250.02-0.0350.02</v>
      </c>
      <c r="C344" s="118" t="n">
        <v>47270</v>
      </c>
      <c r="D344" s="0" t="n">
        <f aca="false">ALGO_TENN!E357</f>
        <v>0.385</v>
      </c>
      <c r="E344" s="119" t="n">
        <f aca="false">ALGO_TENN!F357</f>
        <v>0.02</v>
      </c>
      <c r="F344" s="119" t="n">
        <f aca="false">ALGO_TENN!H357</f>
        <v>0.385</v>
      </c>
      <c r="G344" s="119" t="n">
        <f aca="false">ALGO_TENN!I357</f>
        <v>0.06</v>
      </c>
      <c r="H344" s="119" t="n">
        <f aca="false">ALGO_TENN!K357</f>
        <v>0.385</v>
      </c>
      <c r="I344" s="119" t="n">
        <f aca="false">ALGO_TENN!L357</f>
        <v>0.02</v>
      </c>
      <c r="J344" s="119" t="n">
        <f aca="false">ALGO_TENN!N357</f>
        <v>0.385</v>
      </c>
      <c r="K344" s="119" t="n">
        <f aca="false">ALGO_TENN!O357</f>
        <v>0.06</v>
      </c>
      <c r="L344" s="119" t="n">
        <f aca="false">TETCO_TRANSCO!E357</f>
        <v>0.3</v>
      </c>
      <c r="M344" s="119" t="n">
        <f aca="false">TETCO_TRANSCO!F357</f>
        <v>-0.0025</v>
      </c>
      <c r="N344" s="119" t="n">
        <f aca="false">TETCO_TRANSCO!H357</f>
        <v>0.34</v>
      </c>
      <c r="O344" s="119" t="n">
        <f aca="false">TETCO_TRANSCO!I357</f>
        <v>-0.055</v>
      </c>
      <c r="P344" s="119" t="n">
        <f aca="false">TETCO_TRANSCO!K357</f>
        <v>0.34</v>
      </c>
      <c r="Q344" s="119" t="n">
        <f aca="false">TETCO_TRANSCO!L357</f>
        <v>0.02</v>
      </c>
      <c r="R344" s="119" t="n">
        <f aca="false">TETCO_TRANSCO!N357</f>
        <v>0.34</v>
      </c>
      <c r="S344" s="119" t="n">
        <f aca="false">TETCO_TRANSCO!O357</f>
        <v>-0.035</v>
      </c>
      <c r="T344" s="119" t="n">
        <f aca="false">IROQ!E357</f>
        <v>0</v>
      </c>
      <c r="U344" s="119" t="n">
        <f aca="false">IROQ!F357</f>
        <v>0</v>
      </c>
      <c r="V344" s="119" t="n">
        <f aca="false">IROQ!H357</f>
        <v>0</v>
      </c>
      <c r="W344" s="119" t="n">
        <f aca="false">IROQ!I357</f>
        <v>0</v>
      </c>
      <c r="X344" s="119" t="n">
        <f aca="false">IROQ!L357</f>
        <v>0</v>
      </c>
      <c r="Y344" s="119" t="n">
        <f aca="false">IROQ!M357</f>
        <v>0</v>
      </c>
      <c r="Z344" s="119" t="n">
        <f aca="false">IROQ!O357</f>
        <v>0</v>
      </c>
      <c r="AA344" s="119" t="n">
        <f aca="false">IROQ!P357</f>
        <v>0</v>
      </c>
      <c r="AB344" s="120" t="n">
        <f aca="false">M344</f>
        <v>-0.0025</v>
      </c>
      <c r="AC344" s="120" t="n">
        <f aca="false">Q344</f>
        <v>0.02</v>
      </c>
      <c r="AD344" s="121" t="n">
        <f aca="false">S344</f>
        <v>-0.035</v>
      </c>
      <c r="AE344" s="121" t="n">
        <f aca="false">Q344</f>
        <v>0.02</v>
      </c>
    </row>
    <row r="345" customFormat="false" ht="12.75" hidden="false" customHeight="false" outlineLevel="0" collapsed="false">
      <c r="B345" s="0" t="str">
        <f aca="false">(D345&amp;E345&amp;F345&amp;G345&amp;H345&amp;I345&amp;J345&amp;K345&amp;L345&amp;M345&amp;N345&amp;O345&amp;P345&amp;Q345&amp;R345&amp;S345&amp;T345&amp;U345&amp;V345&amp;W345&amp;X345&amp;Y345&amp;Z345&amp;AA345&amp;AB345&amp;AC345&amp;AD345&amp;AE345)</f>
        <v>0.39750.020.39750.070.39750.020.39750.070.315-0.00250.38-0.020.380.020.38-0.0200000000-0.00250.02-0.020.02</v>
      </c>
      <c r="C345" s="118" t="n">
        <v>47300</v>
      </c>
      <c r="D345" s="0" t="n">
        <f aca="false">ALGO_TENN!E358</f>
        <v>0.3975</v>
      </c>
      <c r="E345" s="119" t="n">
        <f aca="false">ALGO_TENN!F358</f>
        <v>0.02</v>
      </c>
      <c r="F345" s="119" t="n">
        <f aca="false">ALGO_TENN!H358</f>
        <v>0.3975</v>
      </c>
      <c r="G345" s="119" t="n">
        <f aca="false">ALGO_TENN!I358</f>
        <v>0.07</v>
      </c>
      <c r="H345" s="119" t="n">
        <f aca="false">ALGO_TENN!K358</f>
        <v>0.3975</v>
      </c>
      <c r="I345" s="119" t="n">
        <f aca="false">ALGO_TENN!L358</f>
        <v>0.02</v>
      </c>
      <c r="J345" s="119" t="n">
        <f aca="false">ALGO_TENN!N358</f>
        <v>0.3975</v>
      </c>
      <c r="K345" s="119" t="n">
        <f aca="false">ALGO_TENN!O358</f>
        <v>0.07</v>
      </c>
      <c r="L345" s="119" t="n">
        <f aca="false">TETCO_TRANSCO!E358</f>
        <v>0.315</v>
      </c>
      <c r="M345" s="119" t="n">
        <f aca="false">TETCO_TRANSCO!F358</f>
        <v>-0.0025</v>
      </c>
      <c r="N345" s="119" t="n">
        <f aca="false">TETCO_TRANSCO!H358</f>
        <v>0.38</v>
      </c>
      <c r="O345" s="119" t="n">
        <f aca="false">TETCO_TRANSCO!I358</f>
        <v>-0.02</v>
      </c>
      <c r="P345" s="119" t="n">
        <f aca="false">TETCO_TRANSCO!K358</f>
        <v>0.38</v>
      </c>
      <c r="Q345" s="119" t="n">
        <f aca="false">TETCO_TRANSCO!L358</f>
        <v>0.02</v>
      </c>
      <c r="R345" s="119" t="n">
        <f aca="false">TETCO_TRANSCO!N358</f>
        <v>0.38</v>
      </c>
      <c r="S345" s="119" t="n">
        <f aca="false">TETCO_TRANSCO!O358</f>
        <v>-0.02</v>
      </c>
      <c r="T345" s="119" t="n">
        <f aca="false">IROQ!E358</f>
        <v>0</v>
      </c>
      <c r="U345" s="119" t="n">
        <f aca="false">IROQ!F358</f>
        <v>0</v>
      </c>
      <c r="V345" s="119" t="n">
        <f aca="false">IROQ!H358</f>
        <v>0</v>
      </c>
      <c r="W345" s="119" t="n">
        <f aca="false">IROQ!I358</f>
        <v>0</v>
      </c>
      <c r="X345" s="119" t="n">
        <f aca="false">IROQ!L358</f>
        <v>0</v>
      </c>
      <c r="Y345" s="119" t="n">
        <f aca="false">IROQ!M358</f>
        <v>0</v>
      </c>
      <c r="Z345" s="119" t="n">
        <f aca="false">IROQ!O358</f>
        <v>0</v>
      </c>
      <c r="AA345" s="119" t="n">
        <f aca="false">IROQ!P358</f>
        <v>0</v>
      </c>
      <c r="AB345" s="120" t="n">
        <f aca="false">M345</f>
        <v>-0.0025</v>
      </c>
      <c r="AC345" s="120" t="n">
        <f aca="false">Q345</f>
        <v>0.02</v>
      </c>
      <c r="AD345" s="121" t="n">
        <f aca="false">S345</f>
        <v>-0.02</v>
      </c>
      <c r="AE345" s="121" t="n">
        <f aca="false">Q345</f>
        <v>0.02</v>
      </c>
    </row>
    <row r="346" customFormat="false" ht="12.75" hidden="false" customHeight="false" outlineLevel="0" collapsed="false">
      <c r="B346" s="0" t="str">
        <f aca="false">(D346&amp;E346&amp;F346&amp;G346&amp;H346&amp;I346&amp;J346&amp;K346&amp;L346&amp;M346&amp;N346&amp;O346&amp;P346&amp;Q346&amp;R346&amp;S346&amp;T346&amp;U346&amp;V346&amp;W346&amp;X346&amp;Y346&amp;Z346&amp;AA346&amp;AB346&amp;AC346&amp;AD346&amp;AE346)</f>
        <v>0.40.020.40.070.40.020.40.070.315-0.0050.38-0.020.380.0150.38-0.0200000000-0.0050.015-0.020.015</v>
      </c>
      <c r="C346" s="118" t="n">
        <v>47331</v>
      </c>
      <c r="D346" s="0" t="n">
        <f aca="false">ALGO_TENN!E359</f>
        <v>0.4</v>
      </c>
      <c r="E346" s="119" t="n">
        <f aca="false">ALGO_TENN!F359</f>
        <v>0.02</v>
      </c>
      <c r="F346" s="119" t="n">
        <f aca="false">ALGO_TENN!H359</f>
        <v>0.4</v>
      </c>
      <c r="G346" s="119" t="n">
        <f aca="false">ALGO_TENN!I359</f>
        <v>0.07</v>
      </c>
      <c r="H346" s="119" t="n">
        <f aca="false">ALGO_TENN!K359</f>
        <v>0.4</v>
      </c>
      <c r="I346" s="119" t="n">
        <f aca="false">ALGO_TENN!L359</f>
        <v>0.02</v>
      </c>
      <c r="J346" s="119" t="n">
        <f aca="false">ALGO_TENN!N359</f>
        <v>0.4</v>
      </c>
      <c r="K346" s="119" t="n">
        <f aca="false">ALGO_TENN!O359</f>
        <v>0.07</v>
      </c>
      <c r="L346" s="119" t="n">
        <f aca="false">TETCO_TRANSCO!E359</f>
        <v>0.315</v>
      </c>
      <c r="M346" s="119" t="n">
        <f aca="false">TETCO_TRANSCO!F359</f>
        <v>-0.005</v>
      </c>
      <c r="N346" s="119" t="n">
        <f aca="false">TETCO_TRANSCO!H359</f>
        <v>0.38</v>
      </c>
      <c r="O346" s="119" t="n">
        <f aca="false">TETCO_TRANSCO!I359</f>
        <v>-0.02</v>
      </c>
      <c r="P346" s="119" t="n">
        <f aca="false">TETCO_TRANSCO!K359</f>
        <v>0.38</v>
      </c>
      <c r="Q346" s="119" t="n">
        <f aca="false">TETCO_TRANSCO!L359</f>
        <v>0.015</v>
      </c>
      <c r="R346" s="119" t="n">
        <f aca="false">TETCO_TRANSCO!N359</f>
        <v>0.38</v>
      </c>
      <c r="S346" s="119" t="n">
        <f aca="false">TETCO_TRANSCO!O359</f>
        <v>-0.02</v>
      </c>
      <c r="T346" s="119" t="n">
        <f aca="false">IROQ!E359</f>
        <v>0</v>
      </c>
      <c r="U346" s="119" t="n">
        <f aca="false">IROQ!F359</f>
        <v>0</v>
      </c>
      <c r="V346" s="119" t="n">
        <f aca="false">IROQ!H359</f>
        <v>0</v>
      </c>
      <c r="W346" s="119" t="n">
        <f aca="false">IROQ!I359</f>
        <v>0</v>
      </c>
      <c r="X346" s="119" t="n">
        <f aca="false">IROQ!L359</f>
        <v>0</v>
      </c>
      <c r="Y346" s="119" t="n">
        <f aca="false">IROQ!M359</f>
        <v>0</v>
      </c>
      <c r="Z346" s="119" t="n">
        <f aca="false">IROQ!O359</f>
        <v>0</v>
      </c>
      <c r="AA346" s="119" t="n">
        <f aca="false">IROQ!P359</f>
        <v>0</v>
      </c>
      <c r="AB346" s="120" t="n">
        <f aca="false">M346</f>
        <v>-0.005</v>
      </c>
      <c r="AC346" s="120" t="n">
        <f aca="false">Q346</f>
        <v>0.015</v>
      </c>
      <c r="AD346" s="121" t="n">
        <f aca="false">S346</f>
        <v>-0.02</v>
      </c>
      <c r="AE346" s="121" t="n">
        <f aca="false">Q346</f>
        <v>0.015</v>
      </c>
    </row>
    <row r="347" customFormat="false" ht="12.75" hidden="false" customHeight="false" outlineLevel="0" collapsed="false">
      <c r="B347" s="0" t="str">
        <f aca="false">(D347&amp;E347&amp;F347&amp;G347&amp;H347&amp;I347&amp;J347&amp;K347&amp;L347&amp;M347&amp;N347&amp;O347&amp;P347&amp;Q347&amp;R347&amp;S347&amp;T347&amp;U347&amp;V347&amp;W347&amp;X347&amp;Y347&amp;Z347&amp;AA347&amp;AB347&amp;AC347&amp;AD347&amp;AE347)</f>
        <v>0.39750.020.39750.050.39750.020.39750.050.29-0.0050.33-0.040.330.0150.33-0.0200000000-0.0050.015-0.020.015</v>
      </c>
      <c r="C347" s="118" t="n">
        <v>47362</v>
      </c>
      <c r="D347" s="0" t="n">
        <f aca="false">ALGO_TENN!E360</f>
        <v>0.3975</v>
      </c>
      <c r="E347" s="119" t="n">
        <f aca="false">ALGO_TENN!F360</f>
        <v>0.02</v>
      </c>
      <c r="F347" s="119" t="n">
        <f aca="false">ALGO_TENN!H360</f>
        <v>0.3975</v>
      </c>
      <c r="G347" s="119" t="n">
        <f aca="false">ALGO_TENN!I360</f>
        <v>0.05</v>
      </c>
      <c r="H347" s="119" t="n">
        <f aca="false">ALGO_TENN!K360</f>
        <v>0.3975</v>
      </c>
      <c r="I347" s="119" t="n">
        <f aca="false">ALGO_TENN!L360</f>
        <v>0.02</v>
      </c>
      <c r="J347" s="119" t="n">
        <f aca="false">ALGO_TENN!N360</f>
        <v>0.3975</v>
      </c>
      <c r="K347" s="119" t="n">
        <f aca="false">ALGO_TENN!O360</f>
        <v>0.05</v>
      </c>
      <c r="L347" s="119" t="n">
        <f aca="false">TETCO_TRANSCO!E360</f>
        <v>0.29</v>
      </c>
      <c r="M347" s="119" t="n">
        <f aca="false">TETCO_TRANSCO!F360</f>
        <v>-0.005</v>
      </c>
      <c r="N347" s="119" t="n">
        <f aca="false">TETCO_TRANSCO!H360</f>
        <v>0.33</v>
      </c>
      <c r="O347" s="119" t="n">
        <f aca="false">TETCO_TRANSCO!I360</f>
        <v>-0.04</v>
      </c>
      <c r="P347" s="119" t="n">
        <f aca="false">TETCO_TRANSCO!K360</f>
        <v>0.33</v>
      </c>
      <c r="Q347" s="119" t="n">
        <f aca="false">TETCO_TRANSCO!L360</f>
        <v>0.015</v>
      </c>
      <c r="R347" s="119" t="n">
        <f aca="false">TETCO_TRANSCO!N360</f>
        <v>0.33</v>
      </c>
      <c r="S347" s="119" t="n">
        <f aca="false">TETCO_TRANSCO!O360</f>
        <v>-0.02</v>
      </c>
      <c r="T347" s="119" t="n">
        <f aca="false">IROQ!E360</f>
        <v>0</v>
      </c>
      <c r="U347" s="119" t="n">
        <f aca="false">IROQ!F360</f>
        <v>0</v>
      </c>
      <c r="V347" s="119" t="n">
        <f aca="false">IROQ!H360</f>
        <v>0</v>
      </c>
      <c r="W347" s="119" t="n">
        <f aca="false">IROQ!I360</f>
        <v>0</v>
      </c>
      <c r="X347" s="119" t="n">
        <f aca="false">IROQ!L360</f>
        <v>0</v>
      </c>
      <c r="Y347" s="119" t="n">
        <f aca="false">IROQ!M360</f>
        <v>0</v>
      </c>
      <c r="Z347" s="119" t="n">
        <f aca="false">IROQ!O360</f>
        <v>0</v>
      </c>
      <c r="AA347" s="119" t="n">
        <f aca="false">IROQ!P360</f>
        <v>0</v>
      </c>
      <c r="AB347" s="120" t="n">
        <f aca="false">M347</f>
        <v>-0.005</v>
      </c>
      <c r="AC347" s="120" t="n">
        <f aca="false">Q347</f>
        <v>0.015</v>
      </c>
      <c r="AD347" s="121" t="n">
        <f aca="false">S347</f>
        <v>-0.02</v>
      </c>
      <c r="AE347" s="121" t="n">
        <f aca="false">Q347</f>
        <v>0.015</v>
      </c>
    </row>
    <row r="348" customFormat="false" ht="12.75" hidden="false" customHeight="false" outlineLevel="0" collapsed="false">
      <c r="B348" s="0" t="str">
        <f aca="false">(D348&amp;E348&amp;F348&amp;G348&amp;H348&amp;I348&amp;J348&amp;K348&amp;L348&amp;M348&amp;N348&amp;O348&amp;P348&amp;Q348&amp;R348&amp;S348&amp;T348&amp;U348&amp;V348&amp;W348&amp;X348&amp;Y348&amp;Z348&amp;AA348&amp;AB348&amp;AC348&amp;AD348&amp;AE348)</f>
        <v>0.40.020.40.050.40.020.40.050.35-0.0050.37-0.0850.370.010.37-0.05500000000-0.0050.01-0.0550.01</v>
      </c>
      <c r="C348" s="118" t="n">
        <v>47392</v>
      </c>
      <c r="D348" s="0" t="n">
        <f aca="false">ALGO_TENN!E361</f>
        <v>0.4</v>
      </c>
      <c r="E348" s="119" t="n">
        <f aca="false">ALGO_TENN!F361</f>
        <v>0.02</v>
      </c>
      <c r="F348" s="119" t="n">
        <f aca="false">ALGO_TENN!H361</f>
        <v>0.4</v>
      </c>
      <c r="G348" s="119" t="n">
        <f aca="false">ALGO_TENN!I361</f>
        <v>0.05</v>
      </c>
      <c r="H348" s="119" t="n">
        <f aca="false">ALGO_TENN!K361</f>
        <v>0.4</v>
      </c>
      <c r="I348" s="119" t="n">
        <f aca="false">ALGO_TENN!L361</f>
        <v>0.02</v>
      </c>
      <c r="J348" s="119" t="n">
        <f aca="false">ALGO_TENN!N361</f>
        <v>0.4</v>
      </c>
      <c r="K348" s="119" t="n">
        <f aca="false">ALGO_TENN!O361</f>
        <v>0.05</v>
      </c>
      <c r="L348" s="119" t="n">
        <f aca="false">TETCO_TRANSCO!E361</f>
        <v>0.35</v>
      </c>
      <c r="M348" s="119" t="n">
        <f aca="false">TETCO_TRANSCO!F361</f>
        <v>-0.005</v>
      </c>
      <c r="N348" s="119" t="n">
        <f aca="false">TETCO_TRANSCO!H361</f>
        <v>0.37</v>
      </c>
      <c r="O348" s="119" t="n">
        <f aca="false">TETCO_TRANSCO!I361</f>
        <v>-0.085</v>
      </c>
      <c r="P348" s="119" t="n">
        <f aca="false">TETCO_TRANSCO!K361</f>
        <v>0.37</v>
      </c>
      <c r="Q348" s="119" t="n">
        <f aca="false">TETCO_TRANSCO!L361</f>
        <v>0.01</v>
      </c>
      <c r="R348" s="119" t="n">
        <f aca="false">TETCO_TRANSCO!N361</f>
        <v>0.37</v>
      </c>
      <c r="S348" s="119" t="n">
        <f aca="false">TETCO_TRANSCO!O361</f>
        <v>-0.055</v>
      </c>
      <c r="T348" s="119" t="n">
        <f aca="false">IROQ!E361</f>
        <v>0</v>
      </c>
      <c r="U348" s="119" t="n">
        <f aca="false">IROQ!F361</f>
        <v>0</v>
      </c>
      <c r="V348" s="119" t="n">
        <f aca="false">IROQ!H361</f>
        <v>0</v>
      </c>
      <c r="W348" s="119" t="n">
        <f aca="false">IROQ!I361</f>
        <v>0</v>
      </c>
      <c r="X348" s="119" t="n">
        <f aca="false">IROQ!L361</f>
        <v>0</v>
      </c>
      <c r="Y348" s="119" t="n">
        <f aca="false">IROQ!M361</f>
        <v>0</v>
      </c>
      <c r="Z348" s="119" t="n">
        <f aca="false">IROQ!O361</f>
        <v>0</v>
      </c>
      <c r="AA348" s="119" t="n">
        <f aca="false">IROQ!P361</f>
        <v>0</v>
      </c>
      <c r="AB348" s="120" t="n">
        <f aca="false">M348</f>
        <v>-0.005</v>
      </c>
      <c r="AC348" s="120" t="n">
        <f aca="false">Q348</f>
        <v>0.01</v>
      </c>
      <c r="AD348" s="121" t="n">
        <f aca="false">S348</f>
        <v>-0.055</v>
      </c>
      <c r="AE348" s="121" t="n">
        <f aca="false">Q348</f>
        <v>0.01</v>
      </c>
    </row>
    <row r="349" customFormat="false" ht="12.75" hidden="false" customHeight="false" outlineLevel="0" collapsed="false">
      <c r="B349" s="0" t="str">
        <f aca="false">(D349&amp;E349&amp;F349&amp;G349&amp;H349&amp;I349&amp;J349&amp;K349&amp;L349&amp;M349&amp;N349&amp;O349&amp;P349&amp;Q349&amp;R349&amp;S349&amp;T349&amp;U349&amp;V349&amp;W349&amp;X349&amp;Y349&amp;Z349&amp;AA349&amp;AB349&amp;AC349&amp;AD349&amp;AE349)</f>
        <v>0.5550.050.5550.140.5550.050.5550.140.4450.050.495-0.620.4950.060.495-0.5000000000.050.06-0.50.06</v>
      </c>
      <c r="C349" s="118" t="n">
        <v>47423</v>
      </c>
      <c r="D349" s="0" t="n">
        <f aca="false">ALGO_TENN!E362</f>
        <v>0.555</v>
      </c>
      <c r="E349" s="119" t="n">
        <f aca="false">ALGO_TENN!F362</f>
        <v>0.05</v>
      </c>
      <c r="F349" s="119" t="n">
        <f aca="false">ALGO_TENN!H362</f>
        <v>0.555</v>
      </c>
      <c r="G349" s="119" t="n">
        <f aca="false">ALGO_TENN!I362</f>
        <v>0.14</v>
      </c>
      <c r="H349" s="119" t="n">
        <f aca="false">ALGO_TENN!K362</f>
        <v>0.555</v>
      </c>
      <c r="I349" s="119" t="n">
        <f aca="false">ALGO_TENN!L362</f>
        <v>0.05</v>
      </c>
      <c r="J349" s="119" t="n">
        <f aca="false">ALGO_TENN!N362</f>
        <v>0.555</v>
      </c>
      <c r="K349" s="119" t="n">
        <f aca="false">ALGO_TENN!O362</f>
        <v>0.14</v>
      </c>
      <c r="L349" s="119" t="n">
        <f aca="false">TETCO_TRANSCO!E362</f>
        <v>0.445</v>
      </c>
      <c r="M349" s="119" t="n">
        <f aca="false">TETCO_TRANSCO!F362</f>
        <v>0.05</v>
      </c>
      <c r="N349" s="119" t="n">
        <f aca="false">TETCO_TRANSCO!H362</f>
        <v>0.495</v>
      </c>
      <c r="O349" s="119" t="n">
        <f aca="false">TETCO_TRANSCO!I362</f>
        <v>-0.62</v>
      </c>
      <c r="P349" s="119" t="n">
        <f aca="false">TETCO_TRANSCO!K362</f>
        <v>0.495</v>
      </c>
      <c r="Q349" s="119" t="n">
        <f aca="false">TETCO_TRANSCO!L362</f>
        <v>0.06</v>
      </c>
      <c r="R349" s="119" t="n">
        <f aca="false">TETCO_TRANSCO!N362</f>
        <v>0.495</v>
      </c>
      <c r="S349" s="119" t="n">
        <f aca="false">TETCO_TRANSCO!O362</f>
        <v>-0.5</v>
      </c>
      <c r="T349" s="119" t="n">
        <f aca="false">IROQ!E362</f>
        <v>0</v>
      </c>
      <c r="U349" s="119" t="n">
        <f aca="false">IROQ!F362</f>
        <v>0</v>
      </c>
      <c r="V349" s="119" t="n">
        <f aca="false">IROQ!H362</f>
        <v>0</v>
      </c>
      <c r="W349" s="119" t="n">
        <f aca="false">IROQ!I362</f>
        <v>0</v>
      </c>
      <c r="X349" s="119" t="n">
        <f aca="false">IROQ!L362</f>
        <v>0</v>
      </c>
      <c r="Y349" s="119" t="n">
        <f aca="false">IROQ!M362</f>
        <v>0</v>
      </c>
      <c r="Z349" s="119" t="n">
        <f aca="false">IROQ!O362</f>
        <v>0</v>
      </c>
      <c r="AA349" s="119" t="n">
        <f aca="false">IROQ!P362</f>
        <v>0</v>
      </c>
      <c r="AB349" s="120" t="n">
        <f aca="false">M349</f>
        <v>0.05</v>
      </c>
      <c r="AC349" s="120" t="n">
        <f aca="false">Q349</f>
        <v>0.06</v>
      </c>
      <c r="AD349" s="121" t="n">
        <f aca="false">S349</f>
        <v>-0.5</v>
      </c>
      <c r="AE349" s="121" t="n">
        <f aca="false">Q349</f>
        <v>0.06</v>
      </c>
    </row>
    <row r="350" customFormat="false" ht="12.75" hidden="false" customHeight="false" outlineLevel="0" collapsed="false">
      <c r="B350" s="0" t="str">
        <f aca="false">(D350&amp;E350&amp;F350&amp;G350&amp;H350&amp;I350&amp;J350&amp;K350&amp;L350&amp;M350&amp;N350&amp;O350&amp;P350&amp;Q350&amp;R350&amp;S350&amp;T350&amp;U350&amp;V350&amp;W350&amp;X350&amp;Y350&amp;Z350&amp;AA350&amp;AB350&amp;AC350&amp;AD350&amp;AE350)</f>
        <v>0.910.050.910.290.910.050.910.290.730.050.98-0.780.980.160.98-0.7000000000.050.16-0.70.16</v>
      </c>
      <c r="C350" s="118" t="n">
        <v>47453</v>
      </c>
      <c r="D350" s="0" t="n">
        <f aca="false">ALGO_TENN!E363</f>
        <v>0.91</v>
      </c>
      <c r="E350" s="119" t="n">
        <f aca="false">ALGO_TENN!F363</f>
        <v>0.05</v>
      </c>
      <c r="F350" s="119" t="n">
        <f aca="false">ALGO_TENN!H363</f>
        <v>0.91</v>
      </c>
      <c r="G350" s="119" t="n">
        <f aca="false">ALGO_TENN!I363</f>
        <v>0.29</v>
      </c>
      <c r="H350" s="119" t="n">
        <f aca="false">ALGO_TENN!K363</f>
        <v>0.91</v>
      </c>
      <c r="I350" s="119" t="n">
        <f aca="false">ALGO_TENN!L363</f>
        <v>0.05</v>
      </c>
      <c r="J350" s="119" t="n">
        <f aca="false">ALGO_TENN!N363</f>
        <v>0.91</v>
      </c>
      <c r="K350" s="119" t="n">
        <f aca="false">ALGO_TENN!O363</f>
        <v>0.29</v>
      </c>
      <c r="L350" s="119" t="n">
        <f aca="false">TETCO_TRANSCO!E363</f>
        <v>0.73</v>
      </c>
      <c r="M350" s="119" t="n">
        <f aca="false">TETCO_TRANSCO!F363</f>
        <v>0.05</v>
      </c>
      <c r="N350" s="119" t="n">
        <f aca="false">TETCO_TRANSCO!H363</f>
        <v>0.98</v>
      </c>
      <c r="O350" s="119" t="n">
        <f aca="false">TETCO_TRANSCO!I363</f>
        <v>-0.78</v>
      </c>
      <c r="P350" s="119" t="n">
        <f aca="false">TETCO_TRANSCO!K363</f>
        <v>0.98</v>
      </c>
      <c r="Q350" s="119" t="n">
        <f aca="false">TETCO_TRANSCO!L363</f>
        <v>0.16</v>
      </c>
      <c r="R350" s="119" t="n">
        <f aca="false">TETCO_TRANSCO!N363</f>
        <v>0.98</v>
      </c>
      <c r="S350" s="119" t="n">
        <f aca="false">TETCO_TRANSCO!O363</f>
        <v>-0.7</v>
      </c>
      <c r="T350" s="119" t="n">
        <f aca="false">IROQ!E363</f>
        <v>0</v>
      </c>
      <c r="U350" s="119" t="n">
        <f aca="false">IROQ!F363</f>
        <v>0</v>
      </c>
      <c r="V350" s="119" t="n">
        <f aca="false">IROQ!H363</f>
        <v>0</v>
      </c>
      <c r="W350" s="119" t="n">
        <f aca="false">IROQ!I363</f>
        <v>0</v>
      </c>
      <c r="X350" s="119" t="n">
        <f aca="false">IROQ!L363</f>
        <v>0</v>
      </c>
      <c r="Y350" s="119" t="n">
        <f aca="false">IROQ!M363</f>
        <v>0</v>
      </c>
      <c r="Z350" s="119" t="n">
        <f aca="false">IROQ!O363</f>
        <v>0</v>
      </c>
      <c r="AA350" s="119" t="n">
        <f aca="false">IROQ!P363</f>
        <v>0</v>
      </c>
      <c r="AB350" s="120" t="n">
        <f aca="false">M350</f>
        <v>0.05</v>
      </c>
      <c r="AC350" s="120" t="n">
        <f aca="false">Q350</f>
        <v>0.16</v>
      </c>
      <c r="AD350" s="121" t="n">
        <f aca="false">S350</f>
        <v>-0.7</v>
      </c>
      <c r="AE350" s="121" t="n">
        <f aca="false">Q350</f>
        <v>0.16</v>
      </c>
    </row>
    <row r="351" customFormat="false" ht="12.75" hidden="false" customHeight="false" outlineLevel="0" collapsed="false">
      <c r="B351" s="0" t="str">
        <f aca="false">(D351&amp;E351&amp;F351&amp;G351&amp;H351&amp;I351&amp;J351&amp;K351&amp;L351&amp;M351&amp;N351&amp;O351&amp;P351&amp;Q351&amp;R351&amp;S351&amp;T351&amp;U351&amp;V351&amp;W351&amp;X351&amp;Y351&amp;Z351&amp;AA351&amp;AB351&amp;AC351&amp;AD351&amp;AE351)</f>
        <v/>
      </c>
      <c r="C351" s="118"/>
      <c r="AB351" s="120"/>
      <c r="AC351" s="120"/>
    </row>
    <row r="352" customFormat="false" ht="12.75" hidden="false" customHeight="false" outlineLevel="0" collapsed="false">
      <c r="C352" s="118"/>
      <c r="AB352" s="120"/>
      <c r="AC352" s="120"/>
    </row>
    <row r="353" customFormat="false" ht="12.75" hidden="false" customHeight="false" outlineLevel="0" collapsed="false">
      <c r="C353" s="118"/>
      <c r="AB353" s="120"/>
      <c r="AC353" s="120"/>
    </row>
    <row r="354" customFormat="false" ht="12.75" hidden="false" customHeight="false" outlineLevel="0" collapsed="false">
      <c r="C354" s="118"/>
      <c r="AB354" s="120"/>
      <c r="AC354" s="120"/>
    </row>
    <row r="355" customFormat="false" ht="12.75" hidden="false" customHeight="false" outlineLevel="0" collapsed="false">
      <c r="C355" s="118"/>
      <c r="AB355" s="120"/>
      <c r="AC355" s="120"/>
    </row>
    <row r="356" customFormat="false" ht="12.75" hidden="false" customHeight="false" outlineLevel="0" collapsed="false">
      <c r="C356" s="118"/>
      <c r="AB356" s="120"/>
      <c r="AC356" s="120"/>
    </row>
    <row r="357" customFormat="false" ht="12.75" hidden="false" customHeight="false" outlineLevel="0" collapsed="false">
      <c r="C357" s="122"/>
      <c r="AB357" s="120"/>
      <c r="AC357" s="120"/>
    </row>
    <row r="358" customFormat="false" ht="12.75" hidden="false" customHeight="false" outlineLevel="0" collapsed="false">
      <c r="C358" s="122"/>
      <c r="AB358" s="120"/>
      <c r="AC358" s="120"/>
    </row>
    <row r="359" customFormat="false" ht="12.75" hidden="false" customHeight="false" outlineLevel="0" collapsed="false">
      <c r="C359" s="122"/>
      <c r="AB359" s="120"/>
      <c r="AC359" s="120"/>
    </row>
    <row r="360" customFormat="false" ht="12.75" hidden="false" customHeight="false" outlineLevel="0" collapsed="false">
      <c r="C360" s="122"/>
      <c r="AB360" s="120"/>
      <c r="AC360" s="120"/>
    </row>
    <row r="361" customFormat="false" ht="12.75" hidden="false" customHeight="false" outlineLevel="0" collapsed="false">
      <c r="C361" s="122"/>
      <c r="AB361" s="120"/>
      <c r="AC361" s="120"/>
    </row>
    <row r="362" customFormat="false" ht="12.75" hidden="false" customHeight="false" outlineLevel="0" collapsed="false">
      <c r="C362" s="122"/>
      <c r="AB362" s="120"/>
      <c r="AC362" s="120"/>
    </row>
    <row r="363" customFormat="false" ht="12.75" hidden="false" customHeight="false" outlineLevel="0" collapsed="false">
      <c r="C363" s="122"/>
      <c r="AB363" s="120"/>
      <c r="AC363" s="120"/>
    </row>
    <row r="364" customFormat="false" ht="12.75" hidden="false" customHeight="false" outlineLevel="0" collapsed="false">
      <c r="C364" s="122"/>
      <c r="AB364" s="120"/>
      <c r="AC364" s="120"/>
    </row>
    <row r="365" customFormat="false" ht="12.75" hidden="false" customHeight="false" outlineLevel="0" collapsed="false">
      <c r="C365" s="122"/>
      <c r="AB365" s="120"/>
      <c r="AC365" s="120"/>
    </row>
    <row r="366" customFormat="false" ht="12.75" hidden="false" customHeight="false" outlineLevel="0" collapsed="false">
      <c r="C366" s="122"/>
      <c r="AB366" s="120"/>
      <c r="AC366" s="120"/>
    </row>
    <row r="367" customFormat="false" ht="12.75" hidden="false" customHeight="false" outlineLevel="0" collapsed="false">
      <c r="C367" s="122"/>
      <c r="AB367" s="120"/>
      <c r="AC367" s="120"/>
    </row>
    <row r="368" customFormat="false" ht="12.75" hidden="false" customHeight="false" outlineLevel="0" collapsed="false">
      <c r="C368" s="122"/>
      <c r="AB368" s="120"/>
      <c r="AC368" s="120"/>
    </row>
    <row r="369" customFormat="false" ht="12.75" hidden="false" customHeight="false" outlineLevel="0" collapsed="false">
      <c r="C369" s="122"/>
      <c r="AB369" s="120"/>
      <c r="AC369" s="120"/>
    </row>
    <row r="370" customFormat="false" ht="12.75" hidden="false" customHeight="false" outlineLevel="0" collapsed="false">
      <c r="C370" s="122"/>
      <c r="AB370" s="120"/>
      <c r="AC370" s="120"/>
    </row>
    <row r="371" customFormat="false" ht="12.75" hidden="false" customHeight="false" outlineLevel="0" collapsed="false">
      <c r="C371" s="122"/>
      <c r="AB371" s="120"/>
      <c r="AC371" s="120"/>
    </row>
    <row r="372" customFormat="false" ht="12.75" hidden="false" customHeight="false" outlineLevel="0" collapsed="false">
      <c r="C372" s="122"/>
      <c r="AB372" s="120"/>
      <c r="AC372" s="120"/>
    </row>
    <row r="373" customFormat="false" ht="12.75" hidden="false" customHeight="false" outlineLevel="0" collapsed="false">
      <c r="C373" s="122"/>
      <c r="AB373" s="120"/>
      <c r="AC373" s="120"/>
    </row>
    <row r="374" customFormat="false" ht="12.75" hidden="false" customHeight="false" outlineLevel="0" collapsed="false">
      <c r="C374" s="122"/>
      <c r="AB374" s="120"/>
      <c r="AC374" s="120"/>
    </row>
    <row r="375" customFormat="false" ht="12.75" hidden="false" customHeight="false" outlineLevel="0" collapsed="false">
      <c r="C375" s="122"/>
      <c r="AB375" s="120"/>
      <c r="AC375" s="120"/>
    </row>
    <row r="376" customFormat="false" ht="12.75" hidden="false" customHeight="false" outlineLevel="0" collapsed="false">
      <c r="C376" s="122"/>
      <c r="AB376" s="120"/>
      <c r="AC376" s="120"/>
    </row>
    <row r="377" customFormat="false" ht="12.75" hidden="false" customHeight="false" outlineLevel="0" collapsed="false">
      <c r="C377" s="122"/>
      <c r="AB377" s="120"/>
      <c r="AC377" s="120"/>
    </row>
    <row r="378" customFormat="false" ht="12.75" hidden="false" customHeight="false" outlineLevel="0" collapsed="false">
      <c r="C378" s="122"/>
      <c r="AB378" s="120"/>
      <c r="AC378" s="120"/>
    </row>
    <row r="379" customFormat="false" ht="12.75" hidden="false" customHeight="false" outlineLevel="0" collapsed="false">
      <c r="C379" s="122"/>
      <c r="AB379" s="120"/>
      <c r="AC379" s="120"/>
    </row>
    <row r="380" customFormat="false" ht="12.75" hidden="false" customHeight="false" outlineLevel="0" collapsed="false">
      <c r="C380" s="122"/>
      <c r="AB380" s="120"/>
      <c r="AC380" s="120"/>
    </row>
    <row r="381" customFormat="false" ht="12.75" hidden="false" customHeight="false" outlineLevel="0" collapsed="false">
      <c r="C381" s="122"/>
    </row>
    <row r="382" customFormat="false" ht="12.75" hidden="false" customHeight="false" outlineLevel="0" collapsed="false">
      <c r="C382" s="122"/>
    </row>
    <row r="383" customFormat="false" ht="12.75" hidden="false" customHeight="false" outlineLevel="0" collapsed="false">
      <c r="C383" s="122"/>
    </row>
    <row r="384" customFormat="false" ht="12.75" hidden="false" customHeight="false" outlineLevel="0" collapsed="false">
      <c r="C384" s="122"/>
    </row>
    <row r="385" customFormat="false" ht="12.75" hidden="false" customHeight="false" outlineLevel="0" collapsed="false">
      <c r="C385" s="122"/>
    </row>
    <row r="386" customFormat="false" ht="12.75" hidden="false" customHeight="false" outlineLevel="0" collapsed="false">
      <c r="C386" s="122"/>
    </row>
    <row r="387" customFormat="false" ht="12.75" hidden="false" customHeight="false" outlineLevel="0" collapsed="false">
      <c r="C387" s="122"/>
    </row>
    <row r="388" customFormat="false" ht="12.75" hidden="false" customHeight="false" outlineLevel="0" collapsed="false">
      <c r="C388" s="122"/>
    </row>
    <row r="389" customFormat="false" ht="12.75" hidden="false" customHeight="false" outlineLevel="0" collapsed="false">
      <c r="C389" s="122"/>
    </row>
    <row r="390" customFormat="false" ht="12.75" hidden="false" customHeight="false" outlineLevel="0" collapsed="false">
      <c r="C390" s="122"/>
    </row>
    <row r="391" customFormat="false" ht="12.75" hidden="false" customHeight="false" outlineLevel="0" collapsed="false">
      <c r="C391" s="122"/>
    </row>
    <row r="392" customFormat="false" ht="12.75" hidden="false" customHeight="false" outlineLevel="0" collapsed="false">
      <c r="C392" s="122"/>
    </row>
    <row r="393" customFormat="false" ht="12.75" hidden="false" customHeight="false" outlineLevel="0" collapsed="false">
      <c r="C393" s="122"/>
    </row>
    <row r="394" customFormat="false" ht="12.75" hidden="false" customHeight="false" outlineLevel="0" collapsed="false">
      <c r="C394" s="122"/>
    </row>
    <row r="395" customFormat="false" ht="12.75" hidden="false" customHeight="false" outlineLevel="0" collapsed="false">
      <c r="C395" s="122"/>
    </row>
    <row r="396" customFormat="false" ht="12.75" hidden="false" customHeight="false" outlineLevel="0" collapsed="false">
      <c r="C396" s="122"/>
    </row>
    <row r="397" customFormat="false" ht="12.75" hidden="false" customHeight="false" outlineLevel="0" collapsed="false">
      <c r="C397" s="122"/>
    </row>
    <row r="398" customFormat="false" ht="12.75" hidden="false" customHeight="false" outlineLevel="0" collapsed="false">
      <c r="C398" s="122"/>
    </row>
    <row r="399" customFormat="false" ht="12.75" hidden="false" customHeight="false" outlineLevel="0" collapsed="false">
      <c r="C399" s="122"/>
    </row>
    <row r="400" customFormat="false" ht="12.75" hidden="false" customHeight="false" outlineLevel="0" collapsed="false">
      <c r="C400" s="122"/>
    </row>
    <row r="401" customFormat="false" ht="12.75" hidden="false" customHeight="false" outlineLevel="0" collapsed="false">
      <c r="C401" s="122"/>
    </row>
    <row r="402" customFormat="false" ht="12.75" hidden="false" customHeight="false" outlineLevel="0" collapsed="false">
      <c r="C402" s="122"/>
    </row>
    <row r="403" customFormat="false" ht="12.75" hidden="false" customHeight="false" outlineLevel="0" collapsed="false">
      <c r="C403" s="122"/>
    </row>
    <row r="404" customFormat="false" ht="12.75" hidden="false" customHeight="false" outlineLevel="0" collapsed="false">
      <c r="C404" s="122"/>
    </row>
    <row r="405" customFormat="false" ht="12.75" hidden="false" customHeight="false" outlineLevel="0" collapsed="false">
      <c r="C405" s="122"/>
    </row>
    <row r="406" customFormat="false" ht="12.75" hidden="false" customHeight="false" outlineLevel="0" collapsed="false">
      <c r="C406" s="122"/>
    </row>
    <row r="407" customFormat="false" ht="12.75" hidden="false" customHeight="false" outlineLevel="0" collapsed="false">
      <c r="C407" s="122"/>
    </row>
    <row r="408" customFormat="false" ht="12.75" hidden="false" customHeight="false" outlineLevel="0" collapsed="false">
      <c r="C408" s="122"/>
    </row>
    <row r="409" customFormat="false" ht="12.75" hidden="false" customHeight="false" outlineLevel="0" collapsed="false">
      <c r="C409" s="122"/>
    </row>
    <row r="410" customFormat="false" ht="12.75" hidden="false" customHeight="false" outlineLevel="0" collapsed="false">
      <c r="C410" s="122"/>
    </row>
    <row r="411" customFormat="false" ht="12.75" hidden="false" customHeight="false" outlineLevel="0" collapsed="false">
      <c r="C411" s="122"/>
    </row>
    <row r="412" customFormat="false" ht="12.75" hidden="false" customHeight="false" outlineLevel="0" collapsed="false">
      <c r="C412" s="122"/>
    </row>
    <row r="413" customFormat="false" ht="12.75" hidden="false" customHeight="false" outlineLevel="0" collapsed="false">
      <c r="C413" s="122"/>
    </row>
    <row r="414" customFormat="false" ht="12.75" hidden="false" customHeight="false" outlineLevel="0" collapsed="false">
      <c r="C414" s="122"/>
    </row>
    <row r="415" customFormat="false" ht="12.75" hidden="false" customHeight="false" outlineLevel="0" collapsed="false">
      <c r="C415" s="122"/>
    </row>
    <row r="416" customFormat="false" ht="12.75" hidden="false" customHeight="false" outlineLevel="0" collapsed="false">
      <c r="C416" s="122"/>
    </row>
    <row r="417" customFormat="false" ht="12.75" hidden="false" customHeight="false" outlineLevel="0" collapsed="false">
      <c r="C417" s="122"/>
    </row>
    <row r="418" customFormat="false" ht="12.75" hidden="false" customHeight="false" outlineLevel="0" collapsed="false">
      <c r="C418" s="122"/>
    </row>
    <row r="419" customFormat="false" ht="12.75" hidden="false" customHeight="false" outlineLevel="0" collapsed="false">
      <c r="C419" s="122"/>
    </row>
    <row r="420" customFormat="false" ht="12.75" hidden="false" customHeight="false" outlineLevel="0" collapsed="false">
      <c r="C420" s="122"/>
    </row>
    <row r="421" customFormat="false" ht="12.75" hidden="false" customHeight="false" outlineLevel="0" collapsed="false">
      <c r="C421" s="122"/>
    </row>
    <row r="422" customFormat="false" ht="12.75" hidden="false" customHeight="false" outlineLevel="0" collapsed="false">
      <c r="C422" s="122"/>
    </row>
    <row r="423" customFormat="false" ht="12.75" hidden="false" customHeight="false" outlineLevel="0" collapsed="false">
      <c r="C423" s="122"/>
    </row>
    <row r="424" customFormat="false" ht="12.75" hidden="false" customHeight="false" outlineLevel="0" collapsed="false">
      <c r="C424" s="122"/>
    </row>
    <row r="425" customFormat="false" ht="12.75" hidden="false" customHeight="false" outlineLevel="0" collapsed="false">
      <c r="C425" s="122"/>
    </row>
    <row r="426" customFormat="false" ht="12.75" hidden="false" customHeight="false" outlineLevel="0" collapsed="false">
      <c r="C426" s="122"/>
    </row>
    <row r="427" customFormat="false" ht="12.75" hidden="false" customHeight="false" outlineLevel="0" collapsed="false">
      <c r="C427" s="122"/>
    </row>
    <row r="428" customFormat="false" ht="12.75" hidden="false" customHeight="false" outlineLevel="0" collapsed="false">
      <c r="C428" s="122"/>
    </row>
    <row r="429" customFormat="false" ht="12.75" hidden="false" customHeight="false" outlineLevel="0" collapsed="false">
      <c r="C429" s="122"/>
    </row>
    <row r="430" customFormat="false" ht="12.75" hidden="false" customHeight="false" outlineLevel="0" collapsed="false">
      <c r="C430" s="122"/>
    </row>
    <row r="431" customFormat="false" ht="12.75" hidden="false" customHeight="false" outlineLevel="0" collapsed="false">
      <c r="C431" s="122"/>
    </row>
    <row r="432" customFormat="false" ht="12.75" hidden="false" customHeight="false" outlineLevel="0" collapsed="false">
      <c r="C432" s="122"/>
    </row>
    <row r="433" customFormat="false" ht="12.75" hidden="false" customHeight="false" outlineLevel="0" collapsed="false">
      <c r="C433" s="122"/>
    </row>
    <row r="434" customFormat="false" ht="12.75" hidden="false" customHeight="false" outlineLevel="0" collapsed="false">
      <c r="C434" s="122"/>
    </row>
    <row r="435" customFormat="false" ht="12.75" hidden="false" customHeight="false" outlineLevel="0" collapsed="false">
      <c r="C435" s="122"/>
    </row>
    <row r="436" customFormat="false" ht="12.75" hidden="false" customHeight="false" outlineLevel="0" collapsed="false">
      <c r="C436" s="122"/>
    </row>
    <row r="437" customFormat="false" ht="12.75" hidden="false" customHeight="false" outlineLevel="0" collapsed="false">
      <c r="C437" s="122"/>
    </row>
    <row r="438" customFormat="false" ht="12.75" hidden="false" customHeight="false" outlineLevel="0" collapsed="false">
      <c r="C438" s="122"/>
    </row>
    <row r="439" customFormat="false" ht="12.75" hidden="false" customHeight="false" outlineLevel="0" collapsed="false">
      <c r="C439" s="122"/>
    </row>
    <row r="440" customFormat="false" ht="12.75" hidden="false" customHeight="false" outlineLevel="0" collapsed="false">
      <c r="C440" s="122"/>
    </row>
    <row r="441" customFormat="false" ht="12.75" hidden="false" customHeight="false" outlineLevel="0" collapsed="false">
      <c r="C441" s="122"/>
    </row>
    <row r="442" customFormat="false" ht="12.75" hidden="false" customHeight="false" outlineLevel="0" collapsed="false">
      <c r="C442" s="123"/>
    </row>
    <row r="443" customFormat="false" ht="12.75" hidden="false" customHeight="false" outlineLevel="0" collapsed="false">
      <c r="C443" s="123"/>
    </row>
    <row r="444" customFormat="false" ht="12.75" hidden="false" customHeight="false" outlineLevel="0" collapsed="false">
      <c r="C444" s="123"/>
    </row>
    <row r="445" customFormat="false" ht="12.75" hidden="false" customHeight="false" outlineLevel="0" collapsed="false">
      <c r="C445" s="123"/>
    </row>
    <row r="446" customFormat="false" ht="12.75" hidden="false" customHeight="false" outlineLevel="0" collapsed="false">
      <c r="C446" s="123"/>
    </row>
    <row r="447" customFormat="false" ht="12.75" hidden="false" customHeight="false" outlineLevel="0" collapsed="false">
      <c r="C447" s="123"/>
    </row>
    <row r="448" customFormat="false" ht="12.75" hidden="false" customHeight="false" outlineLevel="0" collapsed="false">
      <c r="C448" s="123"/>
    </row>
    <row r="449" customFormat="false" ht="12.75" hidden="false" customHeight="false" outlineLevel="0" collapsed="false">
      <c r="C449" s="123"/>
    </row>
    <row r="450" customFormat="false" ht="12.75" hidden="false" customHeight="false" outlineLevel="0" collapsed="false">
      <c r="C450" s="123"/>
    </row>
    <row r="451" customFormat="false" ht="12.75" hidden="false" customHeight="false" outlineLevel="0" collapsed="false">
      <c r="C451" s="123"/>
    </row>
    <row r="452" customFormat="false" ht="12.75" hidden="false" customHeight="false" outlineLevel="0" collapsed="false">
      <c r="C452" s="123"/>
    </row>
    <row r="453" customFormat="false" ht="12.75" hidden="false" customHeight="false" outlineLevel="0" collapsed="false">
      <c r="C453" s="123"/>
    </row>
    <row r="454" customFormat="false" ht="12.75" hidden="false" customHeight="false" outlineLevel="0" collapsed="false">
      <c r="C454" s="123"/>
    </row>
    <row r="455" customFormat="false" ht="12.75" hidden="false" customHeight="false" outlineLevel="0" collapsed="false">
      <c r="C455" s="123"/>
    </row>
    <row r="456" customFormat="false" ht="12.75" hidden="false" customHeight="false" outlineLevel="0" collapsed="false">
      <c r="C456" s="123"/>
    </row>
    <row r="457" customFormat="false" ht="12.75" hidden="false" customHeight="false" outlineLevel="0" collapsed="false">
      <c r="C457" s="123"/>
    </row>
    <row r="458" customFormat="false" ht="12.75" hidden="false" customHeight="false" outlineLevel="0" collapsed="false">
      <c r="C458" s="123"/>
    </row>
    <row r="459" customFormat="false" ht="12.75" hidden="false" customHeight="false" outlineLevel="0" collapsed="false">
      <c r="C459" s="123"/>
    </row>
    <row r="460" customFormat="false" ht="12.75" hidden="false" customHeight="false" outlineLevel="0" collapsed="false">
      <c r="C460" s="123"/>
    </row>
    <row r="461" customFormat="false" ht="12.75" hidden="false" customHeight="false" outlineLevel="0" collapsed="false">
      <c r="C461" s="123"/>
    </row>
    <row r="462" customFormat="false" ht="12.75" hidden="false" customHeight="false" outlineLevel="0" collapsed="false">
      <c r="C462" s="123"/>
    </row>
    <row r="463" customFormat="false" ht="12.75" hidden="false" customHeight="false" outlineLevel="0" collapsed="false">
      <c r="C463" s="123"/>
    </row>
    <row r="464" customFormat="false" ht="12.75" hidden="false" customHeight="false" outlineLevel="0" collapsed="false">
      <c r="C464" s="123"/>
    </row>
    <row r="465" customFormat="false" ht="12.75" hidden="false" customHeight="false" outlineLevel="0" collapsed="false">
      <c r="C465" s="123"/>
    </row>
    <row r="466" customFormat="false" ht="12.75" hidden="false" customHeight="false" outlineLevel="0" collapsed="false">
      <c r="C466" s="123"/>
    </row>
    <row r="467" customFormat="false" ht="12.75" hidden="false" customHeight="false" outlineLevel="0" collapsed="false">
      <c r="C467" s="123"/>
    </row>
    <row r="468" customFormat="false" ht="12.75" hidden="false" customHeight="false" outlineLevel="0" collapsed="false">
      <c r="C468" s="123"/>
    </row>
    <row r="469" customFormat="false" ht="12.75" hidden="false" customHeight="false" outlineLevel="0" collapsed="false">
      <c r="C469" s="123"/>
    </row>
    <row r="470" customFormat="false" ht="12.75" hidden="false" customHeight="false" outlineLevel="0" collapsed="false">
      <c r="C470" s="123"/>
    </row>
    <row r="471" customFormat="false" ht="12.75" hidden="false" customHeight="false" outlineLevel="0" collapsed="false">
      <c r="C471" s="123"/>
    </row>
    <row r="472" customFormat="false" ht="12.75" hidden="false" customHeight="false" outlineLevel="0" collapsed="false">
      <c r="C472" s="123"/>
    </row>
    <row r="473" customFormat="false" ht="12.75" hidden="false" customHeight="false" outlineLevel="0" collapsed="false">
      <c r="C473" s="123"/>
    </row>
    <row r="474" customFormat="false" ht="12.75" hidden="false" customHeight="false" outlineLevel="0" collapsed="false">
      <c r="C474" s="123"/>
    </row>
    <row r="475" customFormat="false" ht="12.75" hidden="false" customHeight="false" outlineLevel="0" collapsed="false">
      <c r="C475" s="123"/>
    </row>
    <row r="476" customFormat="false" ht="12.75" hidden="false" customHeight="false" outlineLevel="0" collapsed="false">
      <c r="C476" s="123"/>
    </row>
    <row r="477" customFormat="false" ht="12.75" hidden="false" customHeight="false" outlineLevel="0" collapsed="false">
      <c r="C477" s="123"/>
    </row>
    <row r="478" customFormat="false" ht="12.75" hidden="false" customHeight="false" outlineLevel="0" collapsed="false">
      <c r="C478" s="123"/>
    </row>
    <row r="479" customFormat="false" ht="12.75" hidden="false" customHeight="false" outlineLevel="0" collapsed="false">
      <c r="C479" s="123"/>
    </row>
    <row r="480" customFormat="false" ht="12.75" hidden="false" customHeight="false" outlineLevel="0" collapsed="false">
      <c r="C480" s="123"/>
    </row>
    <row r="481" customFormat="false" ht="12.75" hidden="false" customHeight="false" outlineLevel="0" collapsed="false">
      <c r="C481" s="123"/>
    </row>
    <row r="482" customFormat="false" ht="12.75" hidden="false" customHeight="false" outlineLevel="0" collapsed="false">
      <c r="C482" s="123"/>
    </row>
    <row r="483" customFormat="false" ht="12.75" hidden="false" customHeight="false" outlineLevel="0" collapsed="false">
      <c r="C483" s="123"/>
    </row>
    <row r="484" customFormat="false" ht="12.75" hidden="false" customHeight="false" outlineLevel="0" collapsed="false">
      <c r="C484" s="123"/>
    </row>
    <row r="485" customFormat="false" ht="12.75" hidden="false" customHeight="false" outlineLevel="0" collapsed="false">
      <c r="C485" s="123"/>
    </row>
    <row r="486" customFormat="false" ht="12.75" hidden="false" customHeight="false" outlineLevel="0" collapsed="false">
      <c r="C486" s="123"/>
    </row>
    <row r="487" customFormat="false" ht="12.75" hidden="false" customHeight="false" outlineLevel="0" collapsed="false">
      <c r="C487" s="123"/>
    </row>
    <row r="488" customFormat="false" ht="12.75" hidden="false" customHeight="false" outlineLevel="0" collapsed="false">
      <c r="C488" s="123"/>
    </row>
    <row r="489" customFormat="false" ht="12.75" hidden="false" customHeight="false" outlineLevel="0" collapsed="false">
      <c r="C489" s="123"/>
    </row>
    <row r="490" customFormat="false" ht="12.75" hidden="false" customHeight="false" outlineLevel="0" collapsed="false">
      <c r="C490" s="123"/>
    </row>
    <row r="491" customFormat="false" ht="12.75" hidden="false" customHeight="false" outlineLevel="0" collapsed="false">
      <c r="C491" s="123"/>
    </row>
    <row r="492" customFormat="false" ht="12.75" hidden="false" customHeight="false" outlineLevel="0" collapsed="false">
      <c r="C492" s="123"/>
    </row>
    <row r="493" customFormat="false" ht="12.75" hidden="false" customHeight="false" outlineLevel="0" collapsed="false">
      <c r="C493" s="123"/>
    </row>
    <row r="494" customFormat="false" ht="12.75" hidden="false" customHeight="false" outlineLevel="0" collapsed="false">
      <c r="C494" s="123"/>
    </row>
    <row r="495" customFormat="false" ht="12.75" hidden="false" customHeight="false" outlineLevel="0" collapsed="false">
      <c r="C495" s="123"/>
    </row>
    <row r="496" customFormat="false" ht="12.75" hidden="false" customHeight="false" outlineLevel="0" collapsed="false">
      <c r="C496" s="123"/>
    </row>
    <row r="497" customFormat="false" ht="12.75" hidden="false" customHeight="false" outlineLevel="0" collapsed="false">
      <c r="C497" s="123"/>
    </row>
    <row r="498" customFormat="false" ht="12.75" hidden="false" customHeight="false" outlineLevel="0" collapsed="false">
      <c r="C498" s="123"/>
    </row>
    <row r="499" customFormat="false" ht="12.75" hidden="false" customHeight="false" outlineLevel="0" collapsed="false">
      <c r="C499" s="123"/>
    </row>
    <row r="500" customFormat="false" ht="12.75" hidden="false" customHeight="false" outlineLevel="0" collapsed="false">
      <c r="C500" s="123"/>
    </row>
    <row r="501" customFormat="false" ht="12.75" hidden="false" customHeight="false" outlineLevel="0" collapsed="false">
      <c r="C501" s="123"/>
    </row>
    <row r="502" customFormat="false" ht="12.75" hidden="false" customHeight="false" outlineLevel="0" collapsed="false">
      <c r="C502" s="123"/>
    </row>
    <row r="503" customFormat="false" ht="12.75" hidden="false" customHeight="false" outlineLevel="0" collapsed="false">
      <c r="C503" s="123"/>
    </row>
    <row r="504" customFormat="false" ht="12.75" hidden="false" customHeight="false" outlineLevel="0" collapsed="false">
      <c r="C504" s="123"/>
    </row>
    <row r="505" customFormat="false" ht="12.75" hidden="false" customHeight="false" outlineLevel="0" collapsed="false">
      <c r="C505" s="123"/>
    </row>
    <row r="506" customFormat="false" ht="12.75" hidden="false" customHeight="false" outlineLevel="0" collapsed="false">
      <c r="C506" s="123"/>
    </row>
    <row r="507" customFormat="false" ht="12.75" hidden="false" customHeight="false" outlineLevel="0" collapsed="false">
      <c r="C507" s="123"/>
    </row>
    <row r="508" customFormat="false" ht="12.75" hidden="false" customHeight="false" outlineLevel="0" collapsed="false">
      <c r="C508" s="123"/>
    </row>
    <row r="509" customFormat="false" ht="12.75" hidden="false" customHeight="false" outlineLevel="0" collapsed="false">
      <c r="C509" s="123"/>
    </row>
    <row r="510" customFormat="false" ht="12.75" hidden="false" customHeight="false" outlineLevel="0" collapsed="false">
      <c r="C510" s="123"/>
    </row>
    <row r="511" customFormat="false" ht="12.75" hidden="false" customHeight="false" outlineLevel="0" collapsed="false">
      <c r="C511" s="123"/>
    </row>
    <row r="512" customFormat="false" ht="12.75" hidden="false" customHeight="false" outlineLevel="0" collapsed="false">
      <c r="C512" s="123"/>
    </row>
    <row r="513" customFormat="false" ht="12.75" hidden="false" customHeight="false" outlineLevel="0" collapsed="false">
      <c r="C513" s="123"/>
    </row>
    <row r="514" customFormat="false" ht="12.75" hidden="false" customHeight="false" outlineLevel="0" collapsed="false">
      <c r="C514" s="123"/>
    </row>
    <row r="515" customFormat="false" ht="12.75" hidden="false" customHeight="false" outlineLevel="0" collapsed="false">
      <c r="C515" s="123"/>
    </row>
    <row r="516" customFormat="false" ht="12.75" hidden="false" customHeight="false" outlineLevel="0" collapsed="false">
      <c r="C516" s="123"/>
    </row>
    <row r="517" customFormat="false" ht="12.75" hidden="false" customHeight="false" outlineLevel="0" collapsed="false">
      <c r="C517" s="123"/>
    </row>
    <row r="518" customFormat="false" ht="12.75" hidden="false" customHeight="false" outlineLevel="0" collapsed="false">
      <c r="C518" s="123"/>
    </row>
    <row r="519" customFormat="false" ht="12.75" hidden="false" customHeight="false" outlineLevel="0" collapsed="false">
      <c r="C519" s="123"/>
    </row>
    <row r="520" customFormat="false" ht="12.75" hidden="false" customHeight="false" outlineLevel="0" collapsed="false">
      <c r="C520" s="123"/>
    </row>
    <row r="521" customFormat="false" ht="12.75" hidden="false" customHeight="false" outlineLevel="0" collapsed="false">
      <c r="C521" s="123"/>
    </row>
    <row r="522" customFormat="false" ht="12.75" hidden="false" customHeight="false" outlineLevel="0" collapsed="false">
      <c r="C522" s="123"/>
    </row>
    <row r="523" customFormat="false" ht="12.75" hidden="false" customHeight="false" outlineLevel="0" collapsed="false">
      <c r="C523" s="123"/>
    </row>
    <row r="524" customFormat="false" ht="12.75" hidden="false" customHeight="false" outlineLevel="0" collapsed="false">
      <c r="C524" s="123"/>
    </row>
    <row r="525" customFormat="false" ht="12.75" hidden="false" customHeight="false" outlineLevel="0" collapsed="false">
      <c r="C525" s="123"/>
    </row>
    <row r="526" customFormat="false" ht="12.75" hidden="false" customHeight="false" outlineLevel="0" collapsed="false">
      <c r="C526" s="123"/>
    </row>
    <row r="527" customFormat="false" ht="12.75" hidden="false" customHeight="false" outlineLevel="0" collapsed="false">
      <c r="C527" s="123"/>
    </row>
    <row r="528" customFormat="false" ht="12.75" hidden="false" customHeight="false" outlineLevel="0" collapsed="false">
      <c r="C528" s="123"/>
    </row>
    <row r="529" customFormat="false" ht="12.75" hidden="false" customHeight="false" outlineLevel="0" collapsed="false">
      <c r="C529" s="123"/>
    </row>
    <row r="530" customFormat="false" ht="12.75" hidden="false" customHeight="false" outlineLevel="0" collapsed="false">
      <c r="C530" s="123"/>
    </row>
    <row r="531" customFormat="false" ht="12.75" hidden="false" customHeight="false" outlineLevel="0" collapsed="false">
      <c r="C531" s="123"/>
    </row>
    <row r="532" customFormat="false" ht="12.75" hidden="false" customHeight="false" outlineLevel="0" collapsed="false">
      <c r="C532" s="123"/>
    </row>
    <row r="533" customFormat="false" ht="12.75" hidden="false" customHeight="false" outlineLevel="0" collapsed="false">
      <c r="C533" s="123"/>
    </row>
    <row r="534" customFormat="false" ht="12.75" hidden="false" customHeight="false" outlineLevel="0" collapsed="false">
      <c r="C534" s="123"/>
    </row>
    <row r="535" customFormat="false" ht="12.75" hidden="false" customHeight="false" outlineLevel="0" collapsed="false">
      <c r="C535" s="123"/>
    </row>
    <row r="536" customFormat="false" ht="12.75" hidden="false" customHeight="false" outlineLevel="0" collapsed="false">
      <c r="C536" s="123"/>
    </row>
    <row r="537" customFormat="false" ht="12.75" hidden="false" customHeight="false" outlineLevel="0" collapsed="false">
      <c r="C537" s="123"/>
    </row>
    <row r="538" customFormat="false" ht="12.75" hidden="false" customHeight="false" outlineLevel="0" collapsed="false">
      <c r="C538" s="123"/>
    </row>
    <row r="539" customFormat="false" ht="12.75" hidden="false" customHeight="false" outlineLevel="0" collapsed="false">
      <c r="C539" s="123"/>
    </row>
    <row r="540" customFormat="false" ht="12.75" hidden="false" customHeight="false" outlineLevel="0" collapsed="false">
      <c r="C540" s="123"/>
    </row>
    <row r="541" customFormat="false" ht="12.75" hidden="false" customHeight="false" outlineLevel="0" collapsed="false">
      <c r="C541" s="123"/>
    </row>
    <row r="542" customFormat="false" ht="12.75" hidden="false" customHeight="false" outlineLevel="0" collapsed="false">
      <c r="C542" s="123"/>
    </row>
    <row r="543" customFormat="false" ht="12.75" hidden="false" customHeight="false" outlineLevel="0" collapsed="false">
      <c r="C543" s="123"/>
    </row>
    <row r="544" customFormat="false" ht="12.75" hidden="false" customHeight="false" outlineLevel="0" collapsed="false">
      <c r="C544" s="123"/>
    </row>
    <row r="545" customFormat="false" ht="12.75" hidden="false" customHeight="false" outlineLevel="0" collapsed="false">
      <c r="C545" s="123"/>
    </row>
    <row r="546" customFormat="false" ht="12.75" hidden="false" customHeight="false" outlineLevel="0" collapsed="false">
      <c r="C546" s="123"/>
    </row>
    <row r="547" customFormat="false" ht="12.75" hidden="false" customHeight="false" outlineLevel="0" collapsed="false">
      <c r="C547" s="123"/>
    </row>
    <row r="548" customFormat="false" ht="12.75" hidden="false" customHeight="false" outlineLevel="0" collapsed="false">
      <c r="C548" s="123"/>
    </row>
    <row r="549" customFormat="false" ht="12.75" hidden="false" customHeight="false" outlineLevel="0" collapsed="false">
      <c r="C549" s="123"/>
    </row>
    <row r="550" customFormat="false" ht="12.75" hidden="false" customHeight="false" outlineLevel="0" collapsed="false">
      <c r="C550" s="123"/>
    </row>
    <row r="551" customFormat="false" ht="12.75" hidden="false" customHeight="false" outlineLevel="0" collapsed="false">
      <c r="C551" s="123"/>
    </row>
    <row r="552" customFormat="false" ht="12.75" hidden="false" customHeight="false" outlineLevel="0" collapsed="false">
      <c r="C552" s="123"/>
    </row>
    <row r="553" customFormat="false" ht="12.75" hidden="false" customHeight="false" outlineLevel="0" collapsed="false">
      <c r="C553" s="123"/>
    </row>
    <row r="554" customFormat="false" ht="12.75" hidden="false" customHeight="false" outlineLevel="0" collapsed="false">
      <c r="C554" s="123"/>
    </row>
    <row r="555" customFormat="false" ht="12.75" hidden="false" customHeight="false" outlineLevel="0" collapsed="false">
      <c r="C555" s="123"/>
    </row>
    <row r="556" customFormat="false" ht="12.75" hidden="false" customHeight="false" outlineLevel="0" collapsed="false">
      <c r="C556" s="123"/>
    </row>
    <row r="557" customFormat="false" ht="12.75" hidden="false" customHeight="false" outlineLevel="0" collapsed="false">
      <c r="C557" s="123"/>
    </row>
    <row r="558" customFormat="false" ht="12.75" hidden="false" customHeight="false" outlineLevel="0" collapsed="false">
      <c r="C558" s="123"/>
    </row>
    <row r="559" customFormat="false" ht="12.75" hidden="false" customHeight="false" outlineLevel="0" collapsed="false">
      <c r="C559" s="123"/>
    </row>
    <row r="560" customFormat="false" ht="12.75" hidden="false" customHeight="false" outlineLevel="0" collapsed="false">
      <c r="C560" s="123"/>
    </row>
    <row r="561" customFormat="false" ht="12.75" hidden="false" customHeight="false" outlineLevel="0" collapsed="false">
      <c r="C561" s="123"/>
    </row>
    <row r="562" customFormat="false" ht="12.75" hidden="false" customHeight="false" outlineLevel="0" collapsed="false">
      <c r="C562" s="123"/>
    </row>
    <row r="563" customFormat="false" ht="12.75" hidden="false" customHeight="false" outlineLevel="0" collapsed="false">
      <c r="C563" s="123"/>
    </row>
    <row r="564" customFormat="false" ht="12.75" hidden="false" customHeight="false" outlineLevel="0" collapsed="false">
      <c r="C564" s="123"/>
    </row>
    <row r="565" customFormat="false" ht="12.75" hidden="false" customHeight="false" outlineLevel="0" collapsed="false">
      <c r="C565" s="123"/>
    </row>
    <row r="566" customFormat="false" ht="12.75" hidden="false" customHeight="false" outlineLevel="0" collapsed="false">
      <c r="C566" s="123"/>
    </row>
    <row r="567" customFormat="false" ht="12.75" hidden="false" customHeight="false" outlineLevel="0" collapsed="false">
      <c r="C567" s="123"/>
    </row>
    <row r="568" customFormat="false" ht="12.75" hidden="false" customHeight="false" outlineLevel="0" collapsed="false">
      <c r="C568" s="123"/>
    </row>
    <row r="569" customFormat="false" ht="12.75" hidden="false" customHeight="false" outlineLevel="0" collapsed="false">
      <c r="C569" s="123"/>
    </row>
    <row r="570" customFormat="false" ht="12.75" hidden="false" customHeight="false" outlineLevel="0" collapsed="false">
      <c r="C570" s="123"/>
    </row>
    <row r="571" customFormat="false" ht="12.75" hidden="false" customHeight="false" outlineLevel="0" collapsed="false">
      <c r="C571" s="123"/>
    </row>
    <row r="572" customFormat="false" ht="12.75" hidden="false" customHeight="false" outlineLevel="0" collapsed="false">
      <c r="C572" s="123"/>
    </row>
    <row r="573" customFormat="false" ht="12.75" hidden="false" customHeight="false" outlineLevel="0" collapsed="false">
      <c r="C573" s="123"/>
    </row>
    <row r="574" customFormat="false" ht="12.75" hidden="false" customHeight="false" outlineLevel="0" collapsed="false">
      <c r="C574" s="123"/>
    </row>
    <row r="575" customFormat="false" ht="12.75" hidden="false" customHeight="false" outlineLevel="0" collapsed="false">
      <c r="C575" s="123"/>
    </row>
    <row r="576" customFormat="false" ht="12.75" hidden="false" customHeight="false" outlineLevel="0" collapsed="false">
      <c r="C576" s="123"/>
    </row>
    <row r="577" customFormat="false" ht="12.75" hidden="false" customHeight="false" outlineLevel="0" collapsed="false">
      <c r="C577" s="123"/>
    </row>
    <row r="578" customFormat="false" ht="12.75" hidden="false" customHeight="false" outlineLevel="0" collapsed="false">
      <c r="C578" s="123"/>
    </row>
    <row r="579" customFormat="false" ht="12.75" hidden="false" customHeight="false" outlineLevel="0" collapsed="false">
      <c r="C579" s="123"/>
    </row>
    <row r="580" customFormat="false" ht="12.75" hidden="false" customHeight="false" outlineLevel="0" collapsed="false">
      <c r="C580" s="123"/>
    </row>
    <row r="581" customFormat="false" ht="12.75" hidden="false" customHeight="false" outlineLevel="0" collapsed="false">
      <c r="C581" s="123"/>
    </row>
    <row r="582" customFormat="false" ht="12.75" hidden="false" customHeight="false" outlineLevel="0" collapsed="false">
      <c r="C582" s="123"/>
    </row>
    <row r="583" customFormat="false" ht="12.75" hidden="false" customHeight="false" outlineLevel="0" collapsed="false">
      <c r="C583" s="123"/>
    </row>
    <row r="584" customFormat="false" ht="12.75" hidden="false" customHeight="false" outlineLevel="0" collapsed="false">
      <c r="C584" s="123"/>
    </row>
    <row r="585" customFormat="false" ht="12.75" hidden="false" customHeight="false" outlineLevel="0" collapsed="false">
      <c r="C585" s="123"/>
    </row>
    <row r="586" customFormat="false" ht="12.75" hidden="false" customHeight="false" outlineLevel="0" collapsed="false">
      <c r="C586" s="123"/>
    </row>
    <row r="587" customFormat="false" ht="12.75" hidden="false" customHeight="false" outlineLevel="0" collapsed="false">
      <c r="C587" s="123"/>
    </row>
    <row r="588" customFormat="false" ht="12.75" hidden="false" customHeight="false" outlineLevel="0" collapsed="false">
      <c r="C588" s="123"/>
    </row>
    <row r="589" customFormat="false" ht="12.75" hidden="false" customHeight="false" outlineLevel="0" collapsed="false">
      <c r="C589" s="123"/>
    </row>
    <row r="590" customFormat="false" ht="12.75" hidden="false" customHeight="false" outlineLevel="0" collapsed="false">
      <c r="C590" s="123"/>
    </row>
    <row r="591" customFormat="false" ht="12.75" hidden="false" customHeight="false" outlineLevel="0" collapsed="false">
      <c r="C591" s="123"/>
    </row>
    <row r="592" customFormat="false" ht="12.75" hidden="false" customHeight="false" outlineLevel="0" collapsed="false">
      <c r="C592" s="123"/>
    </row>
    <row r="593" customFormat="false" ht="12.75" hidden="false" customHeight="false" outlineLevel="0" collapsed="false">
      <c r="C593" s="123"/>
    </row>
    <row r="594" customFormat="false" ht="12.75" hidden="false" customHeight="false" outlineLevel="0" collapsed="false">
      <c r="C594" s="123"/>
    </row>
    <row r="595" customFormat="false" ht="12.75" hidden="false" customHeight="false" outlineLevel="0" collapsed="false">
      <c r="C595" s="123"/>
    </row>
    <row r="596" customFormat="false" ht="12.75" hidden="false" customHeight="false" outlineLevel="0" collapsed="false">
      <c r="C596" s="123"/>
    </row>
    <row r="597" customFormat="false" ht="12.75" hidden="false" customHeight="false" outlineLevel="0" collapsed="false">
      <c r="C597" s="123"/>
    </row>
    <row r="598" customFormat="false" ht="12.75" hidden="false" customHeight="false" outlineLevel="0" collapsed="false">
      <c r="C598" s="123"/>
    </row>
    <row r="599" customFormat="false" ht="12.75" hidden="false" customHeight="false" outlineLevel="0" collapsed="false">
      <c r="C599" s="123"/>
    </row>
    <row r="600" customFormat="false" ht="12.75" hidden="false" customHeight="false" outlineLevel="0" collapsed="false">
      <c r="C600" s="123"/>
    </row>
    <row r="601" customFormat="false" ht="12.75" hidden="false" customHeight="false" outlineLevel="0" collapsed="false">
      <c r="C601" s="123"/>
    </row>
    <row r="602" customFormat="false" ht="12.75" hidden="false" customHeight="false" outlineLevel="0" collapsed="false">
      <c r="C602" s="123"/>
    </row>
    <row r="603" customFormat="false" ht="12.75" hidden="false" customHeight="false" outlineLevel="0" collapsed="false">
      <c r="C603" s="123"/>
    </row>
    <row r="604" customFormat="false" ht="12.75" hidden="false" customHeight="false" outlineLevel="0" collapsed="false">
      <c r="C604" s="123"/>
    </row>
    <row r="605" customFormat="false" ht="12.75" hidden="false" customHeight="false" outlineLevel="0" collapsed="false">
      <c r="C605" s="123"/>
    </row>
    <row r="606" customFormat="false" ht="12.75" hidden="false" customHeight="false" outlineLevel="0" collapsed="false">
      <c r="C606" s="123"/>
    </row>
    <row r="607" customFormat="false" ht="12.75" hidden="false" customHeight="false" outlineLevel="0" collapsed="false">
      <c r="C607" s="123"/>
    </row>
    <row r="608" customFormat="false" ht="12.75" hidden="false" customHeight="false" outlineLevel="0" collapsed="false">
      <c r="C608" s="123"/>
    </row>
    <row r="609" customFormat="false" ht="12.75" hidden="false" customHeight="false" outlineLevel="0" collapsed="false">
      <c r="C609" s="123"/>
    </row>
    <row r="610" customFormat="false" ht="12.75" hidden="false" customHeight="false" outlineLevel="0" collapsed="false">
      <c r="C610" s="123"/>
    </row>
    <row r="611" customFormat="false" ht="12.75" hidden="false" customHeight="false" outlineLevel="0" collapsed="false">
      <c r="C611" s="123"/>
    </row>
    <row r="612" customFormat="false" ht="12.75" hidden="false" customHeight="false" outlineLevel="0" collapsed="false">
      <c r="C612" s="123"/>
    </row>
    <row r="613" customFormat="false" ht="12.75" hidden="false" customHeight="false" outlineLevel="0" collapsed="false">
      <c r="C613" s="123"/>
    </row>
    <row r="614" customFormat="false" ht="12.75" hidden="false" customHeight="false" outlineLevel="0" collapsed="false">
      <c r="C614" s="123"/>
    </row>
    <row r="615" customFormat="false" ht="12.75" hidden="false" customHeight="false" outlineLevel="0" collapsed="false">
      <c r="C615" s="123"/>
    </row>
    <row r="616" customFormat="false" ht="12.75" hidden="false" customHeight="false" outlineLevel="0" collapsed="false">
      <c r="C616" s="123"/>
    </row>
    <row r="617" customFormat="false" ht="12.75" hidden="false" customHeight="false" outlineLevel="0" collapsed="false">
      <c r="C617" s="123"/>
    </row>
    <row r="618" customFormat="false" ht="12.75" hidden="false" customHeight="false" outlineLevel="0" collapsed="false">
      <c r="C618" s="123"/>
    </row>
    <row r="619" customFormat="false" ht="12.75" hidden="false" customHeight="false" outlineLevel="0" collapsed="false">
      <c r="C619" s="123"/>
    </row>
    <row r="620" customFormat="false" ht="12.75" hidden="false" customHeight="false" outlineLevel="0" collapsed="false">
      <c r="C620" s="123"/>
    </row>
    <row r="621" customFormat="false" ht="12.75" hidden="false" customHeight="false" outlineLevel="0" collapsed="false">
      <c r="C621" s="123"/>
    </row>
    <row r="622" customFormat="false" ht="12.75" hidden="false" customHeight="false" outlineLevel="0" collapsed="false">
      <c r="C622" s="123"/>
    </row>
    <row r="623" customFormat="false" ht="12.75" hidden="false" customHeight="false" outlineLevel="0" collapsed="false">
      <c r="C623" s="123"/>
    </row>
    <row r="624" customFormat="false" ht="12.75" hidden="false" customHeight="false" outlineLevel="0" collapsed="false">
      <c r="C624" s="123"/>
    </row>
    <row r="625" customFormat="false" ht="12.75" hidden="false" customHeight="false" outlineLevel="0" collapsed="false">
      <c r="C625" s="123"/>
    </row>
    <row r="626" customFormat="false" ht="12.75" hidden="false" customHeight="false" outlineLevel="0" collapsed="false">
      <c r="C626" s="123"/>
    </row>
    <row r="627" customFormat="false" ht="12.75" hidden="false" customHeight="false" outlineLevel="0" collapsed="false">
      <c r="C627" s="123"/>
    </row>
    <row r="628" customFormat="false" ht="12.75" hidden="false" customHeight="false" outlineLevel="0" collapsed="false">
      <c r="C628" s="123"/>
    </row>
    <row r="629" customFormat="false" ht="12.75" hidden="false" customHeight="false" outlineLevel="0" collapsed="false">
      <c r="C629" s="123"/>
    </row>
    <row r="630" customFormat="false" ht="12.75" hidden="false" customHeight="false" outlineLevel="0" collapsed="false">
      <c r="C630" s="123"/>
    </row>
    <row r="631" customFormat="false" ht="12.75" hidden="false" customHeight="false" outlineLevel="0" collapsed="false">
      <c r="C631" s="123"/>
    </row>
    <row r="632" customFormat="false" ht="12.75" hidden="false" customHeight="false" outlineLevel="0" collapsed="false">
      <c r="C632" s="123"/>
    </row>
    <row r="633" customFormat="false" ht="12.75" hidden="false" customHeight="false" outlineLevel="0" collapsed="false">
      <c r="C633" s="123"/>
    </row>
    <row r="634" customFormat="false" ht="12.75" hidden="false" customHeight="false" outlineLevel="0" collapsed="false">
      <c r="C634" s="123"/>
    </row>
    <row r="635" customFormat="false" ht="12.75" hidden="false" customHeight="false" outlineLevel="0" collapsed="false">
      <c r="C635" s="123"/>
    </row>
    <row r="636" customFormat="false" ht="12.75" hidden="false" customHeight="false" outlineLevel="0" collapsed="false">
      <c r="C636" s="123"/>
    </row>
    <row r="637" customFormat="false" ht="12.75" hidden="false" customHeight="false" outlineLevel="0" collapsed="false">
      <c r="C637" s="123"/>
    </row>
    <row r="638" customFormat="false" ht="12.75" hidden="false" customHeight="false" outlineLevel="0" collapsed="false">
      <c r="C638" s="123"/>
    </row>
    <row r="639" customFormat="false" ht="12.75" hidden="false" customHeight="false" outlineLevel="0" collapsed="false">
      <c r="C639" s="123"/>
    </row>
    <row r="640" customFormat="false" ht="12.75" hidden="false" customHeight="false" outlineLevel="0" collapsed="false">
      <c r="C640" s="123"/>
    </row>
    <row r="641" customFormat="false" ht="12.75" hidden="false" customHeight="false" outlineLevel="0" collapsed="false">
      <c r="C641" s="123"/>
    </row>
    <row r="642" customFormat="false" ht="12.75" hidden="false" customHeight="false" outlineLevel="0" collapsed="false">
      <c r="C642" s="123"/>
    </row>
    <row r="643" customFormat="false" ht="12.75" hidden="false" customHeight="false" outlineLevel="0" collapsed="false">
      <c r="C643" s="123"/>
    </row>
    <row r="644" customFormat="false" ht="12.75" hidden="false" customHeight="false" outlineLevel="0" collapsed="false">
      <c r="C644" s="123"/>
    </row>
    <row r="645" customFormat="false" ht="12.75" hidden="false" customHeight="false" outlineLevel="0" collapsed="false">
      <c r="C645" s="123"/>
    </row>
    <row r="646" customFormat="false" ht="12.75" hidden="false" customHeight="false" outlineLevel="0" collapsed="false">
      <c r="C646" s="123"/>
    </row>
    <row r="647" customFormat="false" ht="12.75" hidden="false" customHeight="false" outlineLevel="0" collapsed="false">
      <c r="C647" s="123"/>
    </row>
    <row r="648" customFormat="false" ht="12.75" hidden="false" customHeight="false" outlineLevel="0" collapsed="false">
      <c r="C648" s="123"/>
    </row>
    <row r="649" customFormat="false" ht="12.75" hidden="false" customHeight="false" outlineLevel="0" collapsed="false">
      <c r="C649" s="123"/>
    </row>
    <row r="650" customFormat="false" ht="12.75" hidden="false" customHeight="false" outlineLevel="0" collapsed="false">
      <c r="C650" s="123"/>
    </row>
    <row r="651" customFormat="false" ht="12.75" hidden="false" customHeight="false" outlineLevel="0" collapsed="false">
      <c r="C651" s="123"/>
    </row>
    <row r="652" customFormat="false" ht="12.75" hidden="false" customHeight="false" outlineLevel="0" collapsed="false">
      <c r="C652" s="123"/>
    </row>
    <row r="653" customFormat="false" ht="12.75" hidden="false" customHeight="false" outlineLevel="0" collapsed="false">
      <c r="C653" s="123"/>
    </row>
    <row r="654" customFormat="false" ht="12.75" hidden="false" customHeight="false" outlineLevel="0" collapsed="false">
      <c r="C654" s="12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3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general.refreshDataCurves">
                <anchor moveWithCells="true" sizeWithCells="false">
                  <from>
                    <xdr:col>5</xdr:col>
                    <xdr:colOff>69840</xdr:colOff>
                    <xdr:row>1</xdr:row>
                    <xdr:rowOff>85680</xdr:rowOff>
                  </from>
                  <to>
                    <xdr:col>6</xdr:col>
                    <xdr:colOff>655560</xdr:colOff>
                    <xdr:row>2</xdr:row>
                    <xdr:rowOff>66960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6">
              <controlPr defaultSize="0" print="false" autoFill="0" autoPict="0" macro="dbase.SaveSelectionToDB">
                <anchor moveWithCells="true" sizeWithCells="false">
                  <from>
                    <xdr:col>2</xdr:col>
                    <xdr:colOff>1217880</xdr:colOff>
                    <xdr:row>0</xdr:row>
                    <xdr:rowOff>95400</xdr:rowOff>
                  </from>
                  <to>
                    <xdr:col>4</xdr:col>
                    <xdr:colOff>766800</xdr:colOff>
                    <xdr:row>1</xdr:row>
                    <xdr:rowOff>143280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7">
              <controlPr defaultSize="0" print="false" autoFill="0" autoPict="0" macro="dbase.SaveAllToDB">
                <anchor moveWithCells="true" sizeWithCells="false">
                  <from>
                    <xdr:col>3</xdr:col>
                    <xdr:colOff>0</xdr:colOff>
                    <xdr:row>1</xdr:row>
                    <xdr:rowOff>181440</xdr:rowOff>
                  </from>
                  <to>
                    <xdr:col>4</xdr:col>
                    <xdr:colOff>776520</xdr:colOff>
                    <xdr:row>2</xdr:row>
                    <xdr:rowOff>181440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0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6" activePane="bottomRight" state="frozen"/>
      <selection pane="topLeft" activeCell="A1" activeCellId="0" sqref="A1"/>
      <selection pane="topRight" activeCell="B1" activeCellId="0" sqref="B1"/>
      <selection pane="bottomLeft" activeCell="A6" activeCellId="0" sqref="A6"/>
      <selection pane="bottomRight" activeCell="A15" activeCellId="0" sqref="A1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4" width="17.28"/>
    <col collapsed="false" customWidth="true" hidden="false" outlineLevel="0" max="2" min="2" style="125" width="6.56"/>
    <col collapsed="false" customWidth="true" hidden="false" outlineLevel="0" max="3" min="3" style="125" width="14.56"/>
    <col collapsed="false" customWidth="true" hidden="false" outlineLevel="0" max="4" min="4" style="125" width="7.14"/>
    <col collapsed="false" customWidth="true" hidden="false" outlineLevel="0" max="5" min="5" style="125" width="10.71"/>
    <col collapsed="false" customWidth="true" hidden="false" outlineLevel="0" max="6" min="6" style="125" width="8.41"/>
    <col collapsed="false" customWidth="true" hidden="false" outlineLevel="0" max="7" min="7" style="125" width="11.99"/>
    <col collapsed="false" customWidth="false" hidden="false" outlineLevel="0" max="8" min="8" style="108" width="9.14"/>
    <col collapsed="false" customWidth="false" hidden="false" outlineLevel="0" max="14" min="9" style="125" width="9.14"/>
    <col collapsed="false" customWidth="true" hidden="false" outlineLevel="0" max="15" min="15" style="125" width="10.13"/>
    <col collapsed="false" customWidth="false" hidden="false" outlineLevel="0" max="62" min="16" style="125" width="9.14"/>
    <col collapsed="false" customWidth="false" hidden="false" outlineLevel="0" max="63" min="63" style="126" width="9.14"/>
    <col collapsed="false" customWidth="false" hidden="false" outlineLevel="0" max="257" min="64" style="89" width="9.14"/>
  </cols>
  <sheetData>
    <row r="1" customFormat="false" ht="12.75" hidden="false" customHeight="false" outlineLevel="0" collapsed="false">
      <c r="A1" s="127"/>
      <c r="B1" s="128"/>
      <c r="C1" s="128"/>
      <c r="D1" s="128"/>
      <c r="E1" s="128"/>
      <c r="F1" s="128"/>
      <c r="G1" s="128"/>
      <c r="H1" s="129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30"/>
      <c r="BL1" s="131"/>
      <c r="BM1" s="13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  <c r="BY1" s="131"/>
      <c r="BZ1" s="131"/>
      <c r="CA1" s="131"/>
      <c r="CB1" s="131"/>
      <c r="CC1" s="131"/>
      <c r="CD1" s="131"/>
      <c r="CE1" s="131"/>
      <c r="CF1" s="131"/>
      <c r="CG1" s="131"/>
      <c r="CH1" s="131"/>
      <c r="CI1" s="131"/>
      <c r="CJ1" s="131"/>
      <c r="CK1" s="131"/>
      <c r="CL1" s="131"/>
      <c r="CM1" s="131"/>
      <c r="CN1" s="131"/>
      <c r="CO1" s="131"/>
      <c r="CP1" s="131"/>
      <c r="CQ1" s="131"/>
      <c r="CR1" s="131"/>
      <c r="CS1" s="131"/>
      <c r="CT1" s="131"/>
      <c r="CU1" s="131"/>
      <c r="CV1" s="131"/>
      <c r="CW1" s="131"/>
      <c r="CX1" s="131"/>
      <c r="CY1" s="131"/>
      <c r="CZ1" s="131"/>
      <c r="DA1" s="131"/>
      <c r="DB1" s="131"/>
      <c r="DC1" s="131"/>
      <c r="DD1" s="131"/>
      <c r="DE1" s="131"/>
      <c r="DF1" s="131"/>
      <c r="DG1" s="131"/>
      <c r="DH1" s="131"/>
      <c r="DI1" s="131"/>
      <c r="DJ1" s="131"/>
      <c r="DK1" s="131"/>
      <c r="DL1" s="131"/>
      <c r="DM1" s="131"/>
      <c r="DN1" s="131"/>
      <c r="DO1" s="131"/>
      <c r="DP1" s="131"/>
      <c r="DQ1" s="131"/>
      <c r="DR1" s="131"/>
      <c r="DS1" s="131"/>
      <c r="DT1" s="131"/>
      <c r="DU1" s="131"/>
      <c r="DV1" s="131"/>
      <c r="DW1" s="131"/>
      <c r="DX1" s="131"/>
      <c r="DY1" s="131"/>
      <c r="DZ1" s="131"/>
      <c r="EA1" s="131"/>
      <c r="EB1" s="131"/>
      <c r="EC1" s="131"/>
      <c r="ED1" s="131"/>
      <c r="EE1" s="131"/>
      <c r="EF1" s="131"/>
      <c r="EG1" s="131"/>
      <c r="EH1" s="131"/>
      <c r="EI1" s="131"/>
      <c r="EJ1" s="131"/>
      <c r="EK1" s="131"/>
      <c r="EL1" s="131"/>
      <c r="EM1" s="131"/>
      <c r="EN1" s="131"/>
      <c r="EO1" s="131"/>
      <c r="EP1" s="131"/>
      <c r="EQ1" s="131"/>
      <c r="ER1" s="131"/>
      <c r="ES1" s="131"/>
      <c r="ET1" s="131"/>
      <c r="EU1" s="131"/>
      <c r="EV1" s="131"/>
      <c r="EW1" s="131"/>
      <c r="EX1" s="131"/>
      <c r="EY1" s="131"/>
      <c r="EZ1" s="131"/>
      <c r="FA1" s="131"/>
      <c r="FB1" s="131"/>
      <c r="FC1" s="131"/>
      <c r="FD1" s="131"/>
      <c r="FE1" s="131"/>
      <c r="FF1" s="131"/>
      <c r="FG1" s="131"/>
      <c r="FH1" s="131"/>
      <c r="FI1" s="131"/>
      <c r="FJ1" s="131"/>
      <c r="FK1" s="131"/>
      <c r="FL1" s="131"/>
      <c r="FM1" s="131"/>
      <c r="FN1" s="131"/>
      <c r="FO1" s="131"/>
      <c r="FP1" s="131"/>
      <c r="FQ1" s="131"/>
      <c r="FR1" s="131"/>
      <c r="FS1" s="131"/>
      <c r="FT1" s="131"/>
      <c r="FU1" s="131"/>
      <c r="FV1" s="131"/>
      <c r="FW1" s="131"/>
      <c r="FX1" s="131"/>
      <c r="FY1" s="131"/>
      <c r="FZ1" s="131"/>
      <c r="GA1" s="131"/>
      <c r="GB1" s="131"/>
      <c r="GC1" s="131"/>
      <c r="GD1" s="131"/>
      <c r="GE1" s="131"/>
      <c r="GF1" s="131"/>
      <c r="GG1" s="131"/>
      <c r="GH1" s="131"/>
      <c r="GI1" s="131"/>
      <c r="GJ1" s="131"/>
      <c r="GK1" s="131"/>
      <c r="GL1" s="131"/>
      <c r="GM1" s="131"/>
      <c r="GN1" s="131"/>
      <c r="GO1" s="131"/>
      <c r="GP1" s="131"/>
      <c r="GQ1" s="131"/>
      <c r="GR1" s="131"/>
      <c r="GS1" s="131"/>
      <c r="GT1" s="131"/>
      <c r="GU1" s="131"/>
      <c r="GV1" s="131"/>
      <c r="GW1" s="131"/>
      <c r="GX1" s="131"/>
      <c r="GY1" s="131"/>
      <c r="GZ1" s="131"/>
      <c r="HA1" s="131"/>
      <c r="HB1" s="131"/>
      <c r="HC1" s="131"/>
      <c r="HD1" s="131"/>
      <c r="HE1" s="131"/>
      <c r="HF1" s="131"/>
      <c r="HG1" s="131"/>
      <c r="HH1" s="131"/>
      <c r="HI1" s="131"/>
      <c r="HJ1" s="131"/>
      <c r="HK1" s="131"/>
      <c r="HL1" s="131"/>
      <c r="HM1" s="131"/>
      <c r="HN1" s="131"/>
      <c r="HO1" s="131"/>
      <c r="HP1" s="131"/>
      <c r="HQ1" s="131"/>
      <c r="HR1" s="131"/>
      <c r="HS1" s="131"/>
      <c r="HT1" s="131"/>
      <c r="HU1" s="131"/>
      <c r="HV1" s="131"/>
      <c r="HW1" s="131"/>
      <c r="HX1" s="131"/>
      <c r="HY1" s="131"/>
      <c r="HZ1" s="131"/>
      <c r="IA1" s="131"/>
      <c r="IB1" s="131"/>
      <c r="IC1" s="131"/>
      <c r="ID1" s="131"/>
      <c r="IE1" s="131"/>
      <c r="IF1" s="131"/>
      <c r="IG1" s="131"/>
      <c r="IH1" s="131"/>
      <c r="II1" s="131"/>
      <c r="IJ1" s="131"/>
      <c r="IK1" s="131"/>
      <c r="IL1" s="131"/>
      <c r="IM1" s="131"/>
      <c r="IN1" s="131"/>
      <c r="IO1" s="131"/>
      <c r="IP1" s="131"/>
      <c r="IQ1" s="131"/>
      <c r="IR1" s="131"/>
      <c r="IS1" s="131"/>
      <c r="IT1" s="131"/>
      <c r="IU1" s="131"/>
      <c r="IV1" s="131"/>
      <c r="IW1" s="131"/>
    </row>
    <row r="2" customFormat="false" ht="12.75" hidden="false" customHeight="false" outlineLevel="0" collapsed="false">
      <c r="A2" s="127"/>
      <c r="B2" s="132"/>
      <c r="C2" s="132"/>
      <c r="D2" s="132"/>
      <c r="E2" s="132"/>
      <c r="F2" s="132"/>
      <c r="G2" s="132"/>
      <c r="H2" s="133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4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  <c r="CR2" s="131"/>
      <c r="CS2" s="131"/>
      <c r="CT2" s="131"/>
      <c r="CU2" s="131"/>
      <c r="CV2" s="131"/>
      <c r="CW2" s="131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  <c r="DO2" s="131"/>
      <c r="DP2" s="131"/>
      <c r="DQ2" s="131"/>
      <c r="DR2" s="131"/>
      <c r="DS2" s="131"/>
      <c r="DT2" s="131"/>
      <c r="DU2" s="131"/>
      <c r="DV2" s="131"/>
      <c r="DW2" s="131"/>
      <c r="DX2" s="131"/>
      <c r="DY2" s="131"/>
      <c r="DZ2" s="131"/>
      <c r="EA2" s="131"/>
      <c r="EB2" s="131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31"/>
      <c r="HJ2" s="131"/>
      <c r="HK2" s="131"/>
      <c r="HL2" s="131"/>
      <c r="HM2" s="131"/>
      <c r="HN2" s="131"/>
      <c r="HO2" s="131"/>
      <c r="HP2" s="131"/>
      <c r="HQ2" s="131"/>
      <c r="HR2" s="131"/>
      <c r="HS2" s="131"/>
      <c r="HT2" s="131"/>
      <c r="HU2" s="131"/>
      <c r="HV2" s="131"/>
      <c r="HW2" s="131"/>
      <c r="HX2" s="131"/>
      <c r="HY2" s="131"/>
      <c r="HZ2" s="131"/>
      <c r="IA2" s="131"/>
      <c r="IB2" s="131"/>
      <c r="IC2" s="131"/>
      <c r="ID2" s="131"/>
      <c r="IE2" s="131"/>
      <c r="IF2" s="131"/>
      <c r="IG2" s="131"/>
      <c r="IH2" s="131"/>
      <c r="II2" s="131"/>
      <c r="IJ2" s="131"/>
      <c r="IK2" s="131"/>
      <c r="IL2" s="131"/>
      <c r="IM2" s="131"/>
      <c r="IN2" s="131"/>
      <c r="IO2" s="131"/>
      <c r="IP2" s="131"/>
      <c r="IQ2" s="131"/>
      <c r="IR2" s="131"/>
      <c r="IS2" s="131"/>
      <c r="IT2" s="131"/>
      <c r="IU2" s="131"/>
      <c r="IV2" s="131"/>
      <c r="IW2" s="131"/>
    </row>
    <row r="3" customFormat="false" ht="14.25" hidden="false" customHeight="true" outlineLevel="0" collapsed="false">
      <c r="A3" s="135" t="s">
        <v>56</v>
      </c>
      <c r="B3" s="136" t="s">
        <v>16</v>
      </c>
      <c r="C3" s="114" t="s">
        <v>59</v>
      </c>
      <c r="D3" s="114" t="s">
        <v>59</v>
      </c>
      <c r="E3" s="114" t="s">
        <v>60</v>
      </c>
      <c r="F3" s="114" t="s">
        <v>60</v>
      </c>
      <c r="G3" s="114" t="s">
        <v>61</v>
      </c>
      <c r="H3" s="114" t="s">
        <v>61</v>
      </c>
      <c r="I3" s="114" t="s">
        <v>62</v>
      </c>
      <c r="J3" s="114" t="s">
        <v>62</v>
      </c>
      <c r="K3" s="114" t="s">
        <v>82</v>
      </c>
      <c r="L3" s="114" t="s">
        <v>82</v>
      </c>
      <c r="M3" s="114" t="s">
        <v>83</v>
      </c>
      <c r="N3" s="114" t="s">
        <v>83</v>
      </c>
      <c r="O3" s="114" t="s">
        <v>84</v>
      </c>
      <c r="P3" s="114" t="s">
        <v>84</v>
      </c>
      <c r="Q3" s="114" t="s">
        <v>85</v>
      </c>
      <c r="R3" s="114" t="s">
        <v>85</v>
      </c>
      <c r="S3" s="114" t="s">
        <v>86</v>
      </c>
      <c r="T3" s="114" t="s">
        <v>86</v>
      </c>
      <c r="U3" s="114" t="s">
        <v>87</v>
      </c>
      <c r="V3" s="114" t="s">
        <v>87</v>
      </c>
      <c r="W3" s="114" t="s">
        <v>88</v>
      </c>
      <c r="X3" s="114" t="s">
        <v>88</v>
      </c>
      <c r="Y3" s="114" t="s">
        <v>89</v>
      </c>
      <c r="Z3" s="114" t="s">
        <v>89</v>
      </c>
      <c r="AA3" s="114" t="s">
        <v>90</v>
      </c>
      <c r="AB3" s="114" t="s">
        <v>90</v>
      </c>
      <c r="AC3" s="114" t="s">
        <v>91</v>
      </c>
      <c r="AD3" s="114" t="s">
        <v>91</v>
      </c>
      <c r="AE3" s="114" t="s">
        <v>49</v>
      </c>
      <c r="AF3" s="114" t="s">
        <v>49</v>
      </c>
      <c r="AG3" s="114" t="s">
        <v>50</v>
      </c>
      <c r="AH3" s="114" t="s">
        <v>50</v>
      </c>
      <c r="AI3" s="114" t="s">
        <v>51</v>
      </c>
      <c r="AJ3" s="114" t="s">
        <v>51</v>
      </c>
      <c r="AK3" s="114" t="s">
        <v>52</v>
      </c>
      <c r="AL3" s="114" t="s">
        <v>52</v>
      </c>
      <c r="AM3" s="114" t="s">
        <v>53</v>
      </c>
      <c r="AN3" s="114" t="s">
        <v>53</v>
      </c>
      <c r="AO3" s="114" t="s">
        <v>17</v>
      </c>
      <c r="AP3" s="114" t="s">
        <v>17</v>
      </c>
      <c r="AQ3" s="114" t="s">
        <v>18</v>
      </c>
      <c r="AR3" s="114" t="s">
        <v>18</v>
      </c>
      <c r="AS3" s="114" t="s">
        <v>19</v>
      </c>
      <c r="AT3" s="114" t="s">
        <v>19</v>
      </c>
      <c r="AU3" s="114" t="s">
        <v>21</v>
      </c>
      <c r="AV3" s="114" t="s">
        <v>21</v>
      </c>
      <c r="AW3" s="97" t="s">
        <v>22</v>
      </c>
      <c r="AX3" s="9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  <c r="BS3" s="137"/>
      <c r="BT3" s="137"/>
      <c r="BU3" s="137"/>
      <c r="BV3" s="137"/>
      <c r="BW3" s="137"/>
      <c r="BX3" s="137"/>
      <c r="BY3" s="137"/>
      <c r="BZ3" s="137"/>
      <c r="CA3" s="137"/>
      <c r="CB3" s="137"/>
      <c r="CC3" s="137"/>
      <c r="CD3" s="137"/>
      <c r="CE3" s="137"/>
      <c r="CF3" s="137"/>
      <c r="CG3" s="137"/>
      <c r="CH3" s="137"/>
      <c r="CI3" s="137"/>
      <c r="CJ3" s="137"/>
      <c r="CK3" s="137"/>
      <c r="CL3" s="137"/>
      <c r="CM3" s="137"/>
      <c r="CN3" s="137"/>
      <c r="CO3" s="137"/>
      <c r="CP3" s="137"/>
      <c r="CQ3" s="137"/>
      <c r="CR3" s="137"/>
      <c r="CS3" s="137"/>
      <c r="CT3" s="137"/>
      <c r="CU3" s="137"/>
      <c r="CV3" s="137"/>
      <c r="CW3" s="97"/>
      <c r="CX3" s="97"/>
      <c r="CY3" s="97"/>
      <c r="CZ3" s="137"/>
      <c r="DA3" s="137"/>
      <c r="DB3" s="137"/>
      <c r="DC3" s="137"/>
      <c r="DD3" s="137"/>
      <c r="DE3" s="137"/>
      <c r="DF3" s="137"/>
      <c r="DG3" s="137"/>
      <c r="DH3" s="137"/>
      <c r="DI3" s="137"/>
      <c r="DJ3" s="137"/>
      <c r="DK3" s="137"/>
      <c r="DL3" s="137"/>
      <c r="DM3" s="137"/>
      <c r="DN3" s="137"/>
      <c r="DO3" s="137"/>
      <c r="DP3" s="137"/>
      <c r="DQ3" s="137"/>
      <c r="DR3" s="137"/>
      <c r="DS3" s="137"/>
      <c r="DT3" s="137"/>
      <c r="DU3" s="137"/>
      <c r="DV3" s="137"/>
      <c r="DW3" s="137"/>
      <c r="DX3" s="137"/>
      <c r="DY3" s="137"/>
      <c r="DZ3" s="137"/>
      <c r="EA3" s="137"/>
      <c r="EB3" s="137"/>
      <c r="EC3" s="137"/>
      <c r="ED3" s="137"/>
      <c r="EE3" s="137"/>
      <c r="EF3" s="137"/>
      <c r="EG3" s="137"/>
      <c r="EH3" s="137"/>
      <c r="EI3" s="137"/>
      <c r="EJ3" s="137"/>
      <c r="EK3" s="137"/>
      <c r="EL3" s="137"/>
      <c r="EM3" s="137"/>
      <c r="EN3" s="137"/>
      <c r="EO3" s="137"/>
      <c r="EP3" s="137"/>
      <c r="EQ3" s="137"/>
      <c r="ER3" s="137"/>
      <c r="ES3" s="137"/>
      <c r="ET3" s="137"/>
      <c r="EU3" s="137"/>
      <c r="EV3" s="137"/>
      <c r="EW3" s="137"/>
      <c r="EX3" s="137"/>
      <c r="EY3" s="137"/>
      <c r="EZ3" s="137"/>
      <c r="FA3" s="137"/>
      <c r="FB3" s="137"/>
      <c r="FC3" s="137"/>
      <c r="FD3" s="137"/>
      <c r="FE3" s="137"/>
      <c r="FF3" s="137"/>
      <c r="FG3" s="137"/>
      <c r="FH3" s="137"/>
      <c r="FI3" s="137"/>
      <c r="FJ3" s="137"/>
      <c r="FK3" s="137"/>
      <c r="FL3" s="137"/>
      <c r="FM3" s="137"/>
      <c r="FN3" s="137"/>
      <c r="FO3" s="137"/>
      <c r="FP3" s="137"/>
      <c r="FQ3" s="137"/>
      <c r="FR3" s="137"/>
      <c r="FS3" s="137"/>
      <c r="FT3" s="137"/>
      <c r="FU3" s="137"/>
      <c r="FV3" s="137"/>
      <c r="FW3" s="137"/>
      <c r="FX3" s="137"/>
      <c r="FY3" s="137"/>
      <c r="FZ3" s="137"/>
      <c r="GA3" s="137"/>
      <c r="GB3" s="137"/>
      <c r="GC3" s="137"/>
      <c r="GD3" s="137"/>
      <c r="GE3" s="137"/>
      <c r="GF3" s="137"/>
      <c r="GG3" s="137"/>
      <c r="GH3" s="137"/>
      <c r="GI3" s="137"/>
      <c r="GJ3" s="137"/>
      <c r="GK3" s="137"/>
      <c r="GL3" s="137"/>
      <c r="GM3" s="137"/>
      <c r="GN3" s="137"/>
      <c r="GO3" s="137"/>
      <c r="GP3" s="137"/>
      <c r="GQ3" s="137"/>
      <c r="GR3" s="137"/>
      <c r="GS3" s="137"/>
      <c r="GT3" s="137"/>
      <c r="GU3" s="137"/>
      <c r="GV3" s="137"/>
      <c r="GW3" s="137"/>
      <c r="GX3" s="137"/>
      <c r="GY3" s="137"/>
      <c r="GZ3" s="137"/>
      <c r="HA3" s="137"/>
      <c r="HB3" s="137"/>
      <c r="HC3" s="137"/>
      <c r="HD3" s="137"/>
      <c r="HE3" s="137"/>
      <c r="HF3" s="137"/>
      <c r="HG3" s="137"/>
      <c r="HH3" s="137"/>
      <c r="HI3" s="137"/>
      <c r="HJ3" s="137"/>
      <c r="HK3" s="137"/>
      <c r="HL3" s="137"/>
      <c r="HM3" s="137"/>
      <c r="HN3" s="137"/>
      <c r="HO3" s="137"/>
      <c r="HP3" s="137"/>
      <c r="HQ3" s="137"/>
      <c r="HR3" s="137"/>
      <c r="HS3" s="137"/>
      <c r="HT3" s="137"/>
      <c r="HU3" s="137"/>
      <c r="HV3" s="137"/>
      <c r="HW3" s="137"/>
      <c r="HX3" s="137"/>
      <c r="HY3" s="137"/>
      <c r="HZ3" s="137"/>
      <c r="IA3" s="137"/>
      <c r="IB3" s="137"/>
      <c r="IC3" s="137"/>
      <c r="ID3" s="137"/>
      <c r="IE3" s="137"/>
      <c r="IF3" s="137"/>
      <c r="IG3" s="137"/>
      <c r="IH3" s="137"/>
      <c r="II3" s="137"/>
      <c r="IJ3" s="137"/>
      <c r="IK3" s="137"/>
      <c r="IL3" s="137"/>
      <c r="IM3" s="137"/>
      <c r="IN3" s="137"/>
      <c r="IO3" s="137"/>
      <c r="IP3" s="137"/>
      <c r="IQ3" s="137"/>
      <c r="IR3" s="137"/>
      <c r="IS3" s="137"/>
      <c r="IT3" s="137"/>
      <c r="IU3" s="137"/>
      <c r="IV3" s="137"/>
      <c r="IW3" s="137"/>
    </row>
    <row r="4" customFormat="false" ht="12.75" hidden="false" customHeight="false" outlineLevel="0" collapsed="false">
      <c r="A4" s="135" t="s">
        <v>92</v>
      </c>
      <c r="B4" s="138" t="s">
        <v>24</v>
      </c>
      <c r="C4" s="115" t="s">
        <v>78</v>
      </c>
      <c r="D4" s="115" t="s">
        <v>79</v>
      </c>
      <c r="E4" s="115" t="s">
        <v>78</v>
      </c>
      <c r="F4" s="115" t="s">
        <v>79</v>
      </c>
      <c r="G4" s="115" t="s">
        <v>78</v>
      </c>
      <c r="H4" s="115" t="s">
        <v>79</v>
      </c>
      <c r="I4" s="115" t="s">
        <v>78</v>
      </c>
      <c r="J4" s="115" t="s">
        <v>79</v>
      </c>
      <c r="K4" s="115" t="s">
        <v>78</v>
      </c>
      <c r="L4" s="115" t="s">
        <v>79</v>
      </c>
      <c r="M4" s="115" t="s">
        <v>78</v>
      </c>
      <c r="N4" s="115" t="s">
        <v>79</v>
      </c>
      <c r="O4" s="115" t="s">
        <v>78</v>
      </c>
      <c r="P4" s="115" t="s">
        <v>79</v>
      </c>
      <c r="Q4" s="115" t="s">
        <v>78</v>
      </c>
      <c r="R4" s="115" t="s">
        <v>79</v>
      </c>
      <c r="S4" s="115" t="s">
        <v>78</v>
      </c>
      <c r="T4" s="115" t="s">
        <v>79</v>
      </c>
      <c r="U4" s="115" t="s">
        <v>78</v>
      </c>
      <c r="V4" s="115" t="s">
        <v>79</v>
      </c>
      <c r="W4" s="115" t="s">
        <v>78</v>
      </c>
      <c r="X4" s="115" t="s">
        <v>79</v>
      </c>
      <c r="Y4" s="115" t="s">
        <v>78</v>
      </c>
      <c r="Z4" s="115" t="s">
        <v>79</v>
      </c>
      <c r="AA4" s="115" t="s">
        <v>78</v>
      </c>
      <c r="AB4" s="115" t="s">
        <v>79</v>
      </c>
      <c r="AC4" s="115" t="s">
        <v>78</v>
      </c>
      <c r="AD4" s="115" t="s">
        <v>79</v>
      </c>
      <c r="AE4" s="115" t="s">
        <v>78</v>
      </c>
      <c r="AF4" s="115" t="s">
        <v>79</v>
      </c>
      <c r="AG4" s="115" t="s">
        <v>78</v>
      </c>
      <c r="AH4" s="115" t="s">
        <v>79</v>
      </c>
      <c r="AI4" s="115" t="s">
        <v>78</v>
      </c>
      <c r="AJ4" s="115" t="s">
        <v>79</v>
      </c>
      <c r="AK4" s="115" t="s">
        <v>78</v>
      </c>
      <c r="AL4" s="115" t="s">
        <v>79</v>
      </c>
      <c r="AM4" s="115" t="s">
        <v>78</v>
      </c>
      <c r="AN4" s="115" t="s">
        <v>79</v>
      </c>
      <c r="AO4" s="115" t="s">
        <v>78</v>
      </c>
      <c r="AP4" s="115" t="s">
        <v>79</v>
      </c>
      <c r="AQ4" s="115" t="s">
        <v>78</v>
      </c>
      <c r="AR4" s="115" t="s">
        <v>79</v>
      </c>
      <c r="AS4" s="115" t="s">
        <v>78</v>
      </c>
      <c r="AT4" s="115" t="s">
        <v>79</v>
      </c>
      <c r="AU4" s="115" t="s">
        <v>78</v>
      </c>
      <c r="AV4" s="115" t="s">
        <v>79</v>
      </c>
      <c r="AW4" s="102" t="s">
        <v>78</v>
      </c>
      <c r="AX4" s="102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39"/>
      <c r="BR4" s="139"/>
      <c r="BS4" s="139"/>
      <c r="BT4" s="139"/>
      <c r="BU4" s="139"/>
      <c r="BV4" s="139"/>
      <c r="BW4" s="139"/>
      <c r="BX4" s="139"/>
      <c r="BY4" s="139"/>
      <c r="BZ4" s="139"/>
      <c r="CA4" s="139"/>
      <c r="CB4" s="139"/>
      <c r="CC4" s="139"/>
      <c r="CD4" s="139"/>
      <c r="CE4" s="139"/>
      <c r="CF4" s="139"/>
      <c r="CG4" s="139"/>
      <c r="CH4" s="139"/>
      <c r="CI4" s="139"/>
      <c r="CJ4" s="139"/>
      <c r="CK4" s="139"/>
      <c r="CL4" s="139"/>
      <c r="CM4" s="139"/>
      <c r="CN4" s="139"/>
      <c r="CO4" s="139"/>
      <c r="CP4" s="139"/>
      <c r="CQ4" s="139"/>
      <c r="CR4" s="139"/>
      <c r="CS4" s="139"/>
      <c r="CT4" s="139"/>
      <c r="CU4" s="139"/>
      <c r="CV4" s="139"/>
      <c r="CW4" s="102"/>
      <c r="CX4" s="102"/>
      <c r="CY4" s="103"/>
      <c r="CZ4" s="139"/>
      <c r="DA4" s="139"/>
      <c r="DB4" s="139"/>
      <c r="DC4" s="139"/>
      <c r="DD4" s="139"/>
      <c r="DE4" s="139"/>
      <c r="DF4" s="139"/>
      <c r="DG4" s="139"/>
      <c r="DH4" s="139"/>
      <c r="DI4" s="139"/>
      <c r="DJ4" s="139"/>
      <c r="DK4" s="139"/>
      <c r="DL4" s="139"/>
      <c r="DM4" s="139"/>
      <c r="DN4" s="139"/>
      <c r="DO4" s="139"/>
      <c r="DP4" s="139"/>
      <c r="DQ4" s="139"/>
      <c r="DR4" s="139"/>
      <c r="DS4" s="139"/>
      <c r="DT4" s="139"/>
      <c r="DU4" s="139"/>
      <c r="DV4" s="139"/>
      <c r="DW4" s="139"/>
      <c r="DX4" s="139"/>
      <c r="DY4" s="139"/>
      <c r="DZ4" s="139"/>
      <c r="EA4" s="139"/>
      <c r="EB4" s="139"/>
      <c r="EC4" s="139"/>
      <c r="ED4" s="139"/>
      <c r="EE4" s="139"/>
      <c r="EF4" s="139"/>
      <c r="EG4" s="139"/>
      <c r="EH4" s="139"/>
      <c r="EI4" s="139"/>
      <c r="EJ4" s="139"/>
      <c r="EK4" s="139"/>
      <c r="EL4" s="139"/>
      <c r="EM4" s="139"/>
      <c r="EN4" s="139"/>
      <c r="EO4" s="139"/>
      <c r="EP4" s="139"/>
      <c r="EQ4" s="139"/>
      <c r="ER4" s="139"/>
      <c r="ES4" s="139"/>
      <c r="ET4" s="139"/>
      <c r="EU4" s="139"/>
      <c r="EV4" s="139"/>
      <c r="EW4" s="139"/>
      <c r="EX4" s="139"/>
      <c r="EY4" s="139"/>
      <c r="EZ4" s="139"/>
      <c r="FA4" s="139"/>
      <c r="FB4" s="139"/>
      <c r="FC4" s="139"/>
      <c r="FD4" s="139"/>
      <c r="FE4" s="139"/>
      <c r="FF4" s="139"/>
      <c r="FG4" s="139"/>
      <c r="FH4" s="139"/>
      <c r="FI4" s="139"/>
      <c r="FJ4" s="139"/>
      <c r="FK4" s="139"/>
      <c r="FL4" s="139"/>
      <c r="FM4" s="139"/>
      <c r="FN4" s="139"/>
      <c r="FO4" s="139"/>
      <c r="FP4" s="139"/>
      <c r="FQ4" s="139"/>
      <c r="FR4" s="139"/>
      <c r="FS4" s="139"/>
      <c r="FT4" s="139"/>
      <c r="FU4" s="139"/>
      <c r="FV4" s="139"/>
      <c r="FW4" s="139"/>
      <c r="FX4" s="139"/>
      <c r="FY4" s="139"/>
      <c r="FZ4" s="139"/>
      <c r="GA4" s="139"/>
      <c r="GB4" s="139"/>
      <c r="GC4" s="139"/>
      <c r="GD4" s="139"/>
      <c r="GE4" s="139"/>
      <c r="GF4" s="139"/>
      <c r="GG4" s="139"/>
      <c r="GH4" s="139"/>
      <c r="GI4" s="139"/>
      <c r="GJ4" s="139"/>
      <c r="GK4" s="139"/>
      <c r="GL4" s="139"/>
      <c r="GM4" s="139"/>
      <c r="GN4" s="139"/>
      <c r="GO4" s="139"/>
      <c r="GP4" s="139"/>
      <c r="GQ4" s="139"/>
      <c r="GR4" s="139"/>
      <c r="GS4" s="139"/>
      <c r="GT4" s="139"/>
      <c r="GU4" s="139"/>
      <c r="GV4" s="139"/>
      <c r="GW4" s="139"/>
      <c r="GX4" s="139"/>
      <c r="GY4" s="139"/>
      <c r="GZ4" s="139"/>
      <c r="HA4" s="139"/>
      <c r="HB4" s="139"/>
      <c r="HC4" s="139"/>
      <c r="HD4" s="139"/>
      <c r="HE4" s="139"/>
      <c r="HF4" s="139"/>
      <c r="HG4" s="139"/>
      <c r="HH4" s="139"/>
      <c r="HI4" s="139"/>
      <c r="HJ4" s="139"/>
      <c r="HK4" s="139"/>
      <c r="HL4" s="139"/>
      <c r="HM4" s="139"/>
      <c r="HN4" s="139"/>
      <c r="HO4" s="139"/>
      <c r="HP4" s="139"/>
      <c r="HQ4" s="139"/>
      <c r="HR4" s="139"/>
      <c r="HS4" s="139"/>
      <c r="HT4" s="139"/>
      <c r="HU4" s="139"/>
      <c r="HV4" s="139"/>
      <c r="HW4" s="139"/>
      <c r="HX4" s="139"/>
      <c r="HY4" s="139"/>
      <c r="HZ4" s="139"/>
      <c r="IA4" s="139"/>
      <c r="IB4" s="139"/>
      <c r="IC4" s="139"/>
      <c r="ID4" s="139"/>
      <c r="IE4" s="139"/>
      <c r="IF4" s="139"/>
      <c r="IG4" s="139"/>
      <c r="IH4" s="139"/>
      <c r="II4" s="139"/>
      <c r="IJ4" s="139"/>
      <c r="IK4" s="139"/>
      <c r="IL4" s="139"/>
      <c r="IM4" s="139"/>
      <c r="IN4" s="139"/>
      <c r="IO4" s="139"/>
      <c r="IP4" s="139"/>
      <c r="IQ4" s="139"/>
      <c r="IR4" s="139"/>
      <c r="IS4" s="139"/>
      <c r="IT4" s="139"/>
      <c r="IU4" s="139"/>
      <c r="IV4" s="139"/>
      <c r="IW4" s="139"/>
    </row>
    <row r="5" customFormat="false" ht="1.5" hidden="true" customHeight="true" outlineLevel="0" collapsed="false">
      <c r="A5" s="140"/>
      <c r="B5" s="141"/>
      <c r="C5" s="141"/>
      <c r="D5" s="141"/>
      <c r="E5" s="141"/>
      <c r="F5" s="141"/>
      <c r="G5" s="141"/>
      <c r="H5" s="142"/>
      <c r="I5" s="141"/>
      <c r="J5" s="141"/>
      <c r="K5" s="141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4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145"/>
      <c r="EX5" s="145"/>
      <c r="EY5" s="145"/>
      <c r="EZ5" s="145"/>
      <c r="FA5" s="145"/>
      <c r="FB5" s="145"/>
      <c r="FC5" s="145"/>
      <c r="FD5" s="145"/>
      <c r="FE5" s="145"/>
      <c r="FF5" s="145"/>
      <c r="FG5" s="145"/>
      <c r="FH5" s="145"/>
      <c r="FI5" s="145"/>
      <c r="FJ5" s="145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  <c r="GB5" s="145"/>
      <c r="GC5" s="145"/>
      <c r="GD5" s="145"/>
      <c r="GE5" s="145"/>
      <c r="GF5" s="145"/>
      <c r="GG5" s="145"/>
      <c r="GH5" s="145"/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45"/>
      <c r="GZ5" s="145"/>
      <c r="HA5" s="145"/>
      <c r="HB5" s="145"/>
      <c r="HC5" s="145"/>
      <c r="HD5" s="145"/>
      <c r="HE5" s="145"/>
      <c r="HF5" s="145"/>
      <c r="HG5" s="145"/>
      <c r="HH5" s="145"/>
      <c r="HI5" s="145"/>
      <c r="HJ5" s="145"/>
      <c r="HK5" s="145"/>
      <c r="HL5" s="145"/>
      <c r="HM5" s="145"/>
      <c r="HN5" s="145"/>
      <c r="HO5" s="145"/>
      <c r="HP5" s="145"/>
      <c r="HQ5" s="145"/>
      <c r="HR5" s="145"/>
      <c r="HS5" s="145"/>
      <c r="HT5" s="145"/>
      <c r="HU5" s="145"/>
      <c r="HV5" s="145"/>
      <c r="HW5" s="145"/>
      <c r="HX5" s="145"/>
      <c r="HY5" s="145"/>
      <c r="HZ5" s="145"/>
      <c r="IA5" s="145"/>
      <c r="IB5" s="145"/>
      <c r="IC5" s="145"/>
      <c r="ID5" s="145"/>
      <c r="IE5" s="145"/>
      <c r="IF5" s="145"/>
      <c r="IG5" s="145"/>
      <c r="IH5" s="145"/>
      <c r="II5" s="145"/>
      <c r="IJ5" s="145"/>
      <c r="IK5" s="145"/>
      <c r="IL5" s="145"/>
      <c r="IM5" s="145"/>
      <c r="IN5" s="145"/>
      <c r="IO5" s="145"/>
      <c r="IP5" s="145"/>
      <c r="IQ5" s="145"/>
      <c r="IR5" s="145"/>
      <c r="IS5" s="145"/>
      <c r="IT5" s="145"/>
      <c r="IU5" s="145"/>
      <c r="IV5" s="145"/>
      <c r="IW5" s="145"/>
    </row>
    <row r="6" customFormat="false" ht="12.75" hidden="false" customHeight="false" outlineLevel="0" collapsed="false">
      <c r="A6" s="146" t="s">
        <v>93</v>
      </c>
      <c r="B6" s="147" t="n">
        <f aca="false">(+Listen!$C10*Listen!$A10*30+Listen!$C11*Listen!$A11*31+Listen!$C12*Listen!$A12*31+Listen!$C13*Listen!$A13*28+Listen!$C14*Listen!$A14*31)/(+Listen!$A10*30+Listen!$A11*31+Listen!$A12*31+Listen!$A13*28+Listen!$A14*31)</f>
        <v>0</v>
      </c>
      <c r="C6" s="147" t="e">
        <f aca="false">(+#REF!*#REF!*30+#REF!*#REF!*31+#REF!*#REF!*31+#REF!*#REF!*28+#REF!*#REF!*31)/(+#REF!*30+#REF!*31+#REF!*31+#REF!*28+#REF!*31)</f>
        <v>#REF!</v>
      </c>
      <c r="D6" s="147" t="e">
        <f aca="false">(+#REF!*#REF!*30+#REF!*#REF!*31+#REF!*#REF!*31+#REF!*#REF!*28+#REF!*#REF!*31)/(+#REF!*30+#REF!*31+#REF!*31+#REF!*28+#REF!*31)</f>
        <v>#REF!</v>
      </c>
      <c r="E6" s="147" t="e">
        <f aca="false">(+#REF!*#REF!*30+#REF!*#REF!*31+#REF!*#REF!*31+#REF!*#REF!*28+#REF!*#REF!*31)/(+#REF!*30+#REF!*31+#REF!*31+#REF!*28+#REF!*31)</f>
        <v>#REF!</v>
      </c>
      <c r="F6" s="147" t="e">
        <f aca="false">(+#REF!*#REF!*30+#REF!*#REF!*31+#REF!*#REF!*31+#REF!*#REF!*28+#REF!*#REF!*31)/(+#REF!*30+#REF!*31+#REF!*31+#REF!*28+#REF!*31)</f>
        <v>#REF!</v>
      </c>
      <c r="G6" s="147" t="e">
        <f aca="false">(+#REF!*#REF!*30+#REF!*#REF!*31+#REF!*#REF!*31+#REF!*#REF!*28+#REF!*#REF!*31)/(+#REF!*30+#REF!*31+#REF!*31+#REF!*28+#REF!*31)</f>
        <v>#REF!</v>
      </c>
      <c r="H6" s="148" t="e">
        <f aca="false">(+#REF!*#REF!*30+#REF!*#REF!*31+#REF!*#REF!*31+#REF!*#REF!*28+#REF!*#REF!*31)/(+#REF!*30+#REF!*31+#REF!*31+#REF!*28+#REF!*31)</f>
        <v>#REF!</v>
      </c>
      <c r="I6" s="147" t="e">
        <f aca="false">(+#REF!*#REF!*30+#REF!*#REF!*31+#REF!*#REF!*31+#REF!*#REF!*28+#REF!*#REF!*31)/(+#REF!*30+#REF!*31+#REF!*31+#REF!*28+#REF!*31)</f>
        <v>#REF!</v>
      </c>
      <c r="J6" s="147" t="e">
        <f aca="false">(+#REF!*#REF!*30+#REF!*#REF!*31+#REF!*#REF!*31+#REF!*#REF!*28+#REF!*#REF!*31)/(+#REF!*30+#REF!*31+#REF!*31+#REF!*28+#REF!*31)</f>
        <v>#REF!</v>
      </c>
      <c r="K6" s="147" t="e">
        <f aca="false">(+#REF!*#REF!*30+#REF!*#REF!*31+#REF!*#REF!*31+#REF!*#REF!*28+#REF!*#REF!*31)/(+#REF!*30+#REF!*31+#REF!*31+#REF!*28+#REF!*31)</f>
        <v>#REF!</v>
      </c>
      <c r="L6" s="147" t="e">
        <f aca="false">(+#REF!*#REF!*30+#REF!*#REF!*31+#REF!*#REF!*31+#REF!*#REF!*28+#REF!*#REF!*31)/(+#REF!*30+#REF!*31+#REF!*31+#REF!*28+#REF!*31)</f>
        <v>#REF!</v>
      </c>
      <c r="M6" s="147" t="e">
        <f aca="false">(+#REF!*#REF!*30+#REF!*#REF!*31+#REF!*#REF!*31+#REF!*#REF!*28+#REF!*#REF!*31)/(+#REF!*30+#REF!*31+#REF!*31+#REF!*28+#REF!*31)</f>
        <v>#REF!</v>
      </c>
      <c r="N6" s="147" t="e">
        <f aca="false">(+#REF!*#REF!*30+#REF!*#REF!*31+#REF!*#REF!*31+#REF!*#REF!*28+#REF!*#REF!*31)/(+#REF!*30+#REF!*31+#REF!*31+#REF!*28+#REF!*31)</f>
        <v>#REF!</v>
      </c>
      <c r="O6" s="147" t="e">
        <f aca="false">(+#REF!*#REF!*30+#REF!*#REF!*31+#REF!*#REF!*31+#REF!*#REF!*28+#REF!*#REF!*31)/(+#REF!*30+#REF!*31+#REF!*31+#REF!*28+#REF!*31)</f>
        <v>#REF!</v>
      </c>
      <c r="P6" s="147" t="e">
        <f aca="false">(+#REF!*#REF!*30+#REF!*#REF!*31+#REF!*#REF!*31+#REF!*#REF!*28+#REF!*#REF!*31)/(+#REF!*30+#REF!*31+#REF!*31+#REF!*28+#REF!*31)</f>
        <v>#REF!</v>
      </c>
      <c r="Q6" s="147" t="e">
        <f aca="false">(+#REF!*#REF!*30+#REF!*#REF!*31+#REF!*#REF!*31+#REF!*#REF!*28+#REF!*#REF!*31)/(+#REF!*30+#REF!*31+#REF!*31+#REF!*28+#REF!*31)</f>
        <v>#REF!</v>
      </c>
      <c r="R6" s="147" t="e">
        <f aca="false">(+#REF!*#REF!*30+#REF!*#REF!*31+#REF!*#REF!*31+#REF!*#REF!*28+#REF!*#REF!*31)/(+#REF!*30+#REF!*31+#REF!*31+#REF!*28+#REF!*31)</f>
        <v>#REF!</v>
      </c>
      <c r="S6" s="147" t="e">
        <f aca="false">(+#REF!*#REF!*30+#REF!*#REF!*31+#REF!*#REF!*31+#REF!*#REF!*28+#REF!*#REF!*31)/(+#REF!*30+#REF!*31+#REF!*31+#REF!*28+#REF!*31)</f>
        <v>#REF!</v>
      </c>
      <c r="T6" s="147" t="e">
        <f aca="false">(+#REF!*#REF!*30+#REF!*#REF!*31+#REF!*#REF!*31+#REF!*#REF!*28+#REF!*#REF!*31)/(+#REF!*30+#REF!*31+#REF!*31+#REF!*28+#REF!*31)</f>
        <v>#REF!</v>
      </c>
      <c r="U6" s="147" t="e">
        <f aca="false">(+#REF!*#REF!*30+#REF!*#REF!*31+#REF!*#REF!*31+#REF!*#REF!*28+#REF!*#REF!*31)/(+#REF!*30+#REF!*31+#REF!*31+#REF!*28+#REF!*31)</f>
        <v>#REF!</v>
      </c>
      <c r="V6" s="147" t="e">
        <f aca="false">(+#REF!*#REF!*30+#REF!*#REF!*31+#REF!*#REF!*31+#REF!*#REF!*28+#REF!*#REF!*31)/(+#REF!*30+#REF!*31+#REF!*31+#REF!*28+#REF!*31)</f>
        <v>#REF!</v>
      </c>
      <c r="W6" s="147" t="e">
        <f aca="false">(+#REF!*#REF!*30+#REF!*#REF!*31+#REF!*#REF!*31+#REF!*#REF!*28+#REF!*#REF!*31)/(+#REF!*30+#REF!*31+#REF!*31+#REF!*28+#REF!*31)</f>
        <v>#REF!</v>
      </c>
      <c r="X6" s="147" t="e">
        <f aca="false">(+#REF!*#REF!*30+#REF!*#REF!*31+#REF!*#REF!*31+#REF!*#REF!*28+#REF!*#REF!*31)/(+#REF!*30+#REF!*31+#REF!*31+#REF!*28+#REF!*31)</f>
        <v>#REF!</v>
      </c>
      <c r="Y6" s="147" t="e">
        <f aca="false">(+#REF!*#REF!*30+#REF!*#REF!*31+#REF!*#REF!*31+#REF!*#REF!*28+#REF!*#REF!*31)/(+#REF!*30+#REF!*31+#REF!*31+#REF!*28+#REF!*31)</f>
        <v>#REF!</v>
      </c>
      <c r="Z6" s="147" t="e">
        <f aca="false">(+#REF!*#REF!*30+#REF!*#REF!*31+#REF!*#REF!*31+#REF!*#REF!*28+#REF!*#REF!*31)/(+#REF!*30+#REF!*31+#REF!*31+#REF!*28+#REF!*31)</f>
        <v>#REF!</v>
      </c>
      <c r="AA6" s="147" t="e">
        <f aca="false">(+#REF!*#REF!*30+#REF!*#REF!*31+#REF!*#REF!*31+#REF!*#REF!*28+#REF!*#REF!*31)/(+#REF!*30+#REF!*31+#REF!*31+#REF!*28+#REF!*31)</f>
        <v>#REF!</v>
      </c>
      <c r="AB6" s="147" t="e">
        <f aca="false">(+#REF!*#REF!*30+#REF!*#REF!*31+#REF!*#REF!*31+#REF!*#REF!*28+#REF!*#REF!*31)/(+#REF!*30+#REF!*31+#REF!*31+#REF!*28+#REF!*31)</f>
        <v>#REF!</v>
      </c>
      <c r="AC6" s="147" t="e">
        <f aca="false">(+#REF!*#REF!*30+#REF!*#REF!*31+#REF!*#REF!*31+#REF!*#REF!*28+#REF!*#REF!*31)/(+#REF!*30+#REF!*31+#REF!*31+#REF!*28+#REF!*31)</f>
        <v>#REF!</v>
      </c>
      <c r="AD6" s="147" t="e">
        <f aca="false">(+#REF!*#REF!*30+#REF!*#REF!*31+#REF!*#REF!*31+#REF!*#REF!*28+#REF!*#REF!*31)/(+#REF!*30+#REF!*31+#REF!*31+#REF!*28+#REF!*31)</f>
        <v>#REF!</v>
      </c>
      <c r="AE6" s="147" t="e">
        <f aca="false">(+#REF!*#REF!*30+#REF!*#REF!*31+#REF!*#REF!*31+#REF!*#REF!*28+#REF!*#REF!*31)/(+#REF!*30+#REF!*31+#REF!*31+#REF!*28+#REF!*31)</f>
        <v>#REF!</v>
      </c>
      <c r="AF6" s="149" t="e">
        <f aca="false">(+#REF!*#REF!*30+#REF!*#REF!*31+#REF!*#REF!*31+#REF!*#REF!*28+#REF!*#REF!*31)/(+#REF!*30+#REF!*31+#REF!*31+#REF!*28+#REF!*31)</f>
        <v>#REF!</v>
      </c>
      <c r="AG6" s="150" t="e">
        <f aca="false">(+#REF!*#REF!*30+#REF!*#REF!*31+#REF!*#REF!*31+#REF!*#REF!*28+#REF!*#REF!*31)/(+#REF!*30+#REF!*31+#REF!*31+#REF!*28+#REF!*31)</f>
        <v>#REF!</v>
      </c>
      <c r="AH6" s="150" t="e">
        <f aca="false">(+#REF!*#REF!*30+#REF!*#REF!*31+#REF!*#REF!*31+#REF!*#REF!*28+#REF!*#REF!*31)/(+#REF!*30+#REF!*31+#REF!*31+#REF!*28+#REF!*31)</f>
        <v>#REF!</v>
      </c>
      <c r="AI6" s="150" t="e">
        <f aca="false">(+#REF!*#REF!*30+#REF!*#REF!*31+#REF!*#REF!*31+#REF!*#REF!*28+#REF!*#REF!*31)/(+#REF!*30+#REF!*31+#REF!*31+#REF!*28+#REF!*31)</f>
        <v>#REF!</v>
      </c>
      <c r="AJ6" s="150" t="e">
        <f aca="false">(+#REF!*#REF!*30+#REF!*#REF!*31+#REF!*#REF!*31+#REF!*#REF!*28+#REF!*#REF!*31)/(+#REF!*30+#REF!*31+#REF!*31+#REF!*28+#REF!*31)</f>
        <v>#REF!</v>
      </c>
      <c r="AK6" s="150" t="e">
        <f aca="false">(+#REF!*#REF!*30+#REF!*#REF!*31+#REF!*#REF!*31+#REF!*#REF!*28+#REF!*#REF!*31)/(+#REF!*30+#REF!*31+#REF!*31+#REF!*28+#REF!*31)</f>
        <v>#REF!</v>
      </c>
      <c r="AL6" s="150" t="e">
        <f aca="false">(+#REF!*#REF!*30+#REF!*#REF!*31+#REF!*#REF!*31+#REF!*#REF!*28+#REF!*#REF!*31)/(+#REF!*30+#REF!*31+#REF!*31+#REF!*28+#REF!*31)</f>
        <v>#REF!</v>
      </c>
      <c r="AM6" s="150" t="e">
        <f aca="false">(+#REF!*#REF!*30+#REF!*#REF!*31+#REF!*#REF!*31+#REF!*#REF!*28+#REF!*#REF!*31)/(+#REF!*30+#REF!*31+#REF!*31+#REF!*28+#REF!*31)</f>
        <v>#REF!</v>
      </c>
      <c r="AN6" s="150" t="e">
        <f aca="false">(+#REF!*#REF!*30+#REF!*#REF!*31+#REF!*#REF!*31+#REF!*#REF!*28+#REF!*#REF!*31)/(+#REF!*30+#REF!*31+#REF!*31+#REF!*28+#REF!*31)</f>
        <v>#REF!</v>
      </c>
      <c r="AO6" s="150" t="e">
        <f aca="false">(+#REF!*#REF!*30+#REF!*#REF!*31+#REF!*#REF!*31+#REF!*#REF!*28+#REF!*#REF!*31)/(+#REF!*30+#REF!*31+#REF!*31+#REF!*28+#REF!*31)</f>
        <v>#REF!</v>
      </c>
      <c r="AP6" s="150" t="e">
        <f aca="false">(+#REF!*#REF!*30+#REF!*#REF!*31+#REF!*#REF!*31+#REF!*#REF!*28+#REF!*#REF!*31)/(+#REF!*30+#REF!*31+#REF!*31+#REF!*28+#REF!*31)</f>
        <v>#REF!</v>
      </c>
      <c r="AQ6" s="150" t="e">
        <f aca="false">(+#REF!*#REF!*30+#REF!*#REF!*31+#REF!*#REF!*31+#REF!*#REF!*28+#REF!*#REF!*31)/(+#REF!*30+#REF!*31+#REF!*31+#REF!*28+#REF!*31)</f>
        <v>#REF!</v>
      </c>
      <c r="AR6" s="150" t="e">
        <f aca="false">(+#REF!*#REF!*30+#REF!*#REF!*31+#REF!*#REF!*31+#REF!*#REF!*28+#REF!*#REF!*31)/(+#REF!*30+#REF!*31+#REF!*31+#REF!*28+#REF!*31)</f>
        <v>#REF!</v>
      </c>
      <c r="AS6" s="150" t="e">
        <f aca="false">(+#REF!*#REF!*30+#REF!*#REF!*31+#REF!*#REF!*31+#REF!*#REF!*28+#REF!*#REF!*31)/(+#REF!*30+#REF!*31+#REF!*31+#REF!*28+#REF!*31)</f>
        <v>#REF!</v>
      </c>
      <c r="AT6" s="150" t="e">
        <f aca="false">(+#REF!*#REF!*30+#REF!*#REF!*31+#REF!*#REF!*31+#REF!*#REF!*28+#REF!*#REF!*31)/(+#REF!*30+#REF!*31+#REF!*31+#REF!*28+#REF!*31)</f>
        <v>#REF!</v>
      </c>
      <c r="AU6" s="150" t="e">
        <f aca="false">(+#REF!*#REF!*30+#REF!*#REF!*31+#REF!*#REF!*31+#REF!*#REF!*28+#REF!*#REF!*31)/(+#REF!*30+#REF!*31+#REF!*31+#REF!*28+#REF!*31)</f>
        <v>#REF!</v>
      </c>
      <c r="AV6" s="150" t="e">
        <f aca="false">(+#REF!*#REF!*30+#REF!*#REF!*31+#REF!*#REF!*31+#REF!*#REF!*28+#REF!*#REF!*31)/(+#REF!*30+#REF!*31+#REF!*31+#REF!*28+#REF!*31)</f>
        <v>#REF!</v>
      </c>
      <c r="AW6" s="150" t="e">
        <f aca="false">(+#REF!*#REF!*30+#REF!*#REF!*31+#REF!*#REF!*31+#REF!*#REF!*28+#REF!*#REF!*31)/(+#REF!*30+#REF!*31+#REF!*31+#REF!*28+#REF!*31)</f>
        <v>#REF!</v>
      </c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</row>
    <row r="7" customFormat="false" ht="12.75" hidden="false" customHeight="false" outlineLevel="0" collapsed="false">
      <c r="A7" s="146" t="s">
        <v>94</v>
      </c>
      <c r="B7" s="147" t="n">
        <f aca="false">(+Listen!$C15*Listen!$A15*30+Listen!$C16*Listen!$A16*31+Listen!$C17*Listen!$A17*30+Listen!$C18*Listen!$A18*31+Listen!$C19*Listen!$A19*31+Listen!$C20*Listen!$A20*30+Listen!$C21*Listen!$A21*31)/(+Listen!$A15*30+Listen!$A16*31+Listen!$A17*30+Listen!$A18*31+Listen!$A19*31+Listen!$A20*30+Listen!$A21*31)</f>
        <v>0</v>
      </c>
      <c r="C7" s="147" t="e">
        <f aca="false">(+#REF!*#REF!*30+#REF!*#REF!*31+#REF!*#REF!*30+#REF!*#REF!*31+Publish!$D10*Publish!$A10*31+Publish!$D11*Publish!$A11*30+Publish!$D12*Publish!$A12*31)/(+#REF!*30+#REF!*31+#REF!*30+#REF!*31+Publish!$A10*31+Publish!$A11*30+Publish!$A12*31)</f>
        <v>#REF!</v>
      </c>
      <c r="D7" s="147" t="e">
        <f aca="false">(+#REF!*#REF!*30+#REF!*#REF!*31+#REF!*#REF!*30+#REF!*#REF!*31+Publish!$E10*Publish!$A10*31+Publish!$E11*Publish!$A11*30+Publish!$E12*Publish!$A12*31)/(+#REF!*30+#REF!*31+#REF!*30+#REF!*31+Publish!$A10*31+Publish!$A11*30+Publish!$A12*31)</f>
        <v>#REF!</v>
      </c>
      <c r="E7" s="147" t="e">
        <f aca="false">(+#REF!*#REF!*30+#REF!*#REF!*31+#REF!*#REF!*30+#REF!*#REF!*31+Publish!$F10*Publish!$A10*31+Publish!$F11*Publish!$A11*30+Publish!$F12*Publish!$A12*31)/(+#REF!*30+#REF!*31+#REF!*30+#REF!*31+Publish!$A10*31+Publish!$A11*30+Publish!$A12*31)</f>
        <v>#REF!</v>
      </c>
      <c r="F7" s="147" t="e">
        <f aca="false">(+#REF!*#REF!*30+#REF!*#REF!*31+#REF!*#REF!*30+#REF!*#REF!*31+Publish!$G10*Publish!$A10*31+Publish!$G11*Publish!$A11*30+Publish!$G12*Publish!$A12*31)/(+#REF!*30+#REF!*31+#REF!*30+#REF!*31+Publish!$A10*31+Publish!$A11*30+Publish!$A12*31)</f>
        <v>#REF!</v>
      </c>
      <c r="G7" s="147" t="e">
        <f aca="false">(+#REF!*#REF!*30+#REF!*#REF!*31+#REF!*#REF!*30+#REF!*#REF!*31+Publish!$H10*Publish!$A10*31+Publish!$H11*Publish!$A11*30+Publish!$H12*Publish!$A12*31)/(+#REF!*30+#REF!*31+#REF!*30+#REF!*31+Publish!$A10*31+Publish!$A11*30+Publish!$A12*31)</f>
        <v>#REF!</v>
      </c>
      <c r="H7" s="148" t="e">
        <f aca="false">(+#REF!*#REF!*30+#REF!*#REF!*31+#REF!*#REF!*30+#REF!*#REF!*31+Publish!$I10*Publish!$A10*31+Publish!$I11*Publish!$A11*30+Publish!$I12*Publish!$A12*31)/(+#REF!*30+#REF!*31+#REF!*30+#REF!*31+Publish!$A10*31+Publish!$A11*30+Publish!$A12*31)</f>
        <v>#REF!</v>
      </c>
      <c r="I7" s="147" t="e">
        <f aca="false">(+#REF!*#REF!*30+#REF!*#REF!*31+#REF!*#REF!*30+#REF!*#REF!*31+Publish!$J10*Publish!$A10*31+Publish!$J11*Publish!$A11*30+Publish!$J12*Publish!$A12*31)/(+#REF!*30+#REF!*31+#REF!*30+#REF!*31+Publish!$A10*31+Publish!$A11*30+Publish!$A12*31)</f>
        <v>#REF!</v>
      </c>
      <c r="J7" s="147" t="e">
        <f aca="false">(+#REF!*#REF!*30+#REF!*#REF!*31+#REF!*#REF!*30+#REF!*#REF!*31+Publish!$K10*Publish!$A10*31+Publish!$K11*Publish!$A11*30+Publish!$K12*Publish!$A12*31)/(+#REF!*30+#REF!*31+#REF!*30+#REF!*31+Publish!$A10*31+Publish!$A11*30+Publish!$A12*31)</f>
        <v>#REF!</v>
      </c>
      <c r="K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L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M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N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O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P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Q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R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S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T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U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V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W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X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Y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Z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A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B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C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D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E7" s="147" t="e">
        <f aca="false">(+#REF!*#REF!*30+#REF!*#REF!*31+#REF!*#REF!*30+#REF!*#REF!*31+Publish!$L10*Publish!$A10*31+Publish!$L11*Publish!$A11*30+Publish!$L12*Publish!$A12*31)/(+#REF!*30+#REF!*31+#REF!*30+#REF!*31+Publish!$A10*31+Publish!$A11*30+Publish!$A12*31)</f>
        <v>#REF!</v>
      </c>
      <c r="AF7" s="149" t="e">
        <f aca="false">(+#REF!*#REF!*30+#REF!*#REF!*31+#REF!*#REF!*30+#REF!*#REF!*31+Publish!$M10*Publish!$A10*31+Publish!$M11*Publish!$A11*30+Publish!$M12*Publish!$A12*31)/(+#REF!*30+#REF!*31+#REF!*30+#REF!*31+Publish!$A10*31+Publish!$A11*30+Publish!$A12*31)</f>
        <v>#REF!</v>
      </c>
      <c r="AG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H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I7" s="150" t="e">
        <f aca="false">(+#REF!*#REF!*30+#REF!*#REF!*31+#REF!*#REF!*30+#REF!*#REF!*31+Publish!$P10*Publish!$A10*31+Publish!$P11*Publish!$A11*30+Publish!$P12*Publish!$A12*31)/(+#REF!*30+#REF!*31+#REF!*30+#REF!*31+Publish!$A10*31+Publish!$A11*30+Publish!$A12*31)</f>
        <v>#REF!</v>
      </c>
      <c r="AJ7" s="150" t="e">
        <f aca="false">(+#REF!*#REF!*30+#REF!*#REF!*31+#REF!*#REF!*30+#REF!*#REF!*31+Publish!$Q10*Publish!$A10*31+Publish!$Q11*Publish!$A11*30+Publish!$Q12*Publish!$A12*31)/(+#REF!*30+#REF!*31+#REF!*30+#REF!*31+Publish!$A10*31+Publish!$A11*30+Publish!$A12*31)</f>
        <v>#REF!</v>
      </c>
      <c r="AK7" s="150" t="e">
        <f aca="false">(+#REF!*#REF!*30+#REF!*#REF!*31+#REF!*#REF!*30+#REF!*#REF!*31+Publish!$R10*Publish!$A10*31+Publish!$R11*Publish!$A11*30+Publish!$R12*Publish!$A12*31)/(+#REF!*30+#REF!*31+#REF!*30+#REF!*31+Publish!$A10*31+Publish!$A11*30+Publish!$A12*31)</f>
        <v>#REF!</v>
      </c>
      <c r="AL7" s="150" t="e">
        <f aca="false">(+#REF!*#REF!*30+#REF!*#REF!*31+#REF!*#REF!*30+#REF!*#REF!*31+Publish!$S10*Publish!$A10*31+Publish!$S11*Publish!$A11*30+Publish!$S12*Publish!$A12*31)/(+#REF!*30+#REF!*31+#REF!*30+#REF!*31+Publish!$A10*31+Publish!$A11*30+Publish!$A12*31)</f>
        <v>#REF!</v>
      </c>
      <c r="AM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N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O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P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Q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R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S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T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U7" s="150" t="e">
        <f aca="false">(+#REF!*#REF!*30+#REF!*#REF!*31+#REF!*#REF!*30+#REF!*#REF!*31+Publish!$Z10*Publish!$A10*31+Publish!$Z11*Publish!$A11*30+Publish!$Z12*Publish!$A12*31)/(+#REF!*30+#REF!*31+#REF!*30+#REF!*31+Publish!$A10*31+Publish!$A11*30+Publish!$A12*31)</f>
        <v>#REF!</v>
      </c>
      <c r="AV7" s="150" t="e">
        <f aca="false">(+#REF!*#REF!*30+#REF!*#REF!*31+#REF!*#REF!*30+#REF!*#REF!*31+Publish!$AA10*Publish!$A10*31+Publish!$AA11*Publish!$A11*30+Publish!$AA12*Publish!$A12*31)/(+#REF!*30+#REF!*31+#REF!*30+#REF!*31+Publish!$A10*31+Publish!$A11*30+Publish!$A12*31)</f>
        <v>#REF!</v>
      </c>
      <c r="AW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</row>
    <row r="8" customFormat="false" ht="12.75" hidden="false" customHeight="false" outlineLevel="0" collapsed="false">
      <c r="A8" s="146" t="s">
        <v>95</v>
      </c>
      <c r="B8" s="147" t="n">
        <f aca="false">(+Listen!$C22*Listen!$A22*30+Listen!$C23*Listen!$A23*31+Listen!$C24*Listen!$A24*31+Listen!$C25*Listen!$A25*28+Listen!$C26*Listen!$A26*31)/(+Listen!$A22*30+Listen!$A23*31+Listen!$A24*31+Listen!$A25*28+Listen!$A26*31)</f>
        <v>2.08545639470281</v>
      </c>
      <c r="C8" s="147" t="n">
        <f aca="false">(+Publish!$D13*Publish!$A13*30+Publish!$D14*Publish!$A14*31+Publish!$D15*Publish!$A15*31+Publish!$D16*Publish!$A16*28+Publish!$D17*Publish!$A17*31)/(+Publish!$A13*30+Publish!$A14*31+Publish!$A15*31+Publish!$A16*28+Publish!$A17*31)</f>
        <v>0.821055032030048</v>
      </c>
      <c r="D8" s="147" t="n">
        <f aca="false">(+Publish!$E13*Publish!$A13*30+Publish!$E14*Publish!$A14*31+Publish!$E15*Publish!$A15*31+Publish!$E16*Publish!$A16*28+Publish!$E17*Publish!$A17*31)/(+Publish!$A13*30+Publish!$A14*31+Publish!$A15*31+Publish!$A16*28+Publish!$A17*31)</f>
        <v>0.08</v>
      </c>
      <c r="E8" s="147" t="n">
        <f aca="false">(+Publish!$F13*Publish!$A13*30+Publish!$F14*Publish!$A14*31+Publish!$F15*Publish!$A15*31+Publish!$F16*Publish!$A16*28+Publish!$F17*Publish!$A17*31)/(+Publish!$A13*30+Publish!$A14*31+Publish!$A15*31+Publish!$A16*28+Publish!$A17*31)</f>
        <v>0.821055032030048</v>
      </c>
      <c r="F8" s="147" t="n">
        <f aca="false">(+Publish!$G13*Publish!$A13*30+Publish!$G14*Publish!$A14*31+Publish!$G15*Publish!$A15*31+Publish!$G16*Publish!$A16*28+Publish!$G17*Publish!$A17*31)/(+Publish!$A13*30+Publish!$A14*31+Publish!$A15*31+Publish!$A16*28+Publish!$A17*31)</f>
        <v>0.273123712769962</v>
      </c>
      <c r="G8" s="147" t="n">
        <f aca="false">(+Publish!$H13*Publish!$A13*30+Publish!$H14*Publish!$A14*31+Publish!$H15*Publish!$A15*31+Publish!$H16*Publish!$A16*28+Publish!$H17*Publish!$A17*31)/(+Publish!$A13*30+Publish!$A14*31+Publish!$A15*31+Publish!$A16*28+Publish!$A17*31)</f>
        <v>1.14105503203005</v>
      </c>
      <c r="H8" s="148" t="n">
        <f aca="false">(+Publish!$I13*Publish!$A13*30+Publish!$I14*Publish!$A14*31+Publish!$I15*Publish!$A15*31+Publish!$I16*Publish!$A16*28+Publish!$I17*Publish!$A17*31)/(+Publish!$A13*30+Publish!$A14*31+Publish!$A15*31+Publish!$A16*28+Publish!$A17*31)</f>
        <v>0.08</v>
      </c>
      <c r="I8" s="147" t="n">
        <f aca="false">(+Publish!$J13*Publish!$A13*30+Publish!$J14*Publish!$A14*31+Publish!$J15*Publish!$A15*31+Publish!$J16*Publish!$A16*28+Publish!$J17*Publish!$A17*31)/(+Publish!$A13*30+Publish!$A14*31+Publish!$A15*31+Publish!$A16*28+Publish!$A17*31)</f>
        <v>0.821055032030048</v>
      </c>
      <c r="J8" s="147" t="n">
        <f aca="false">(+Publish!$K13*Publish!$A13*30+Publish!$K14*Publish!$A14*31+Publish!$K15*Publish!$A15*31+Publish!$K16*Publish!$A16*28+Publish!$K17*Publish!$A17*31)/(+Publish!$A13*30+Publish!$A14*31+Publish!$A15*31+Publish!$A16*28+Publish!$A17*31)</f>
        <v>0.273123712769962</v>
      </c>
      <c r="K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L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M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N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O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P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Q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R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S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T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U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V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W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X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Y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Z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A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B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C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D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E8" s="147" t="n">
        <f aca="false">(+Publish!$L13*Publish!$A13*30+Publish!$L14*Publish!$A14*31+Publish!$L15*Publish!$A15*31+Publish!$L16*Publish!$A16*28+Publish!$L17*Publish!$A17*31)/(+Publish!$A13*30+Publish!$A14*31+Publish!$A15*31+Publish!$A16*28+Publish!$A17*31)</f>
        <v>0.582949567245338</v>
      </c>
      <c r="AF8" s="149" t="n">
        <f aca="false">(+Publish!$M13*Publish!$A13*30+Publish!$M14*Publish!$A14*31+Publish!$M15*Publish!$A15*31+Publish!$M16*Publish!$A16*28+Publish!$M17*Publish!$A17*31)/(+Publish!$A13*30+Publish!$A14*31+Publish!$A15*31+Publish!$A16*28+Publish!$A17*31)</f>
        <v>0.0290894297977909</v>
      </c>
      <c r="AG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H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I8" s="150" t="n">
        <f aca="false">(+Publish!$P13*Publish!$A13*30+Publish!$P14*Publish!$A14*31+Publish!$P15*Publish!$A15*31+Publish!$P16*Publish!$A16*28+Publish!$P17*Publish!$A17*31)/(+Publish!$A13*30+Publish!$A14*31+Publish!$A15*31+Publish!$A16*28+Publish!$A17*31)</f>
        <v>0.937407946905216</v>
      </c>
      <c r="AJ8" s="150" t="n">
        <f aca="false">(+Publish!$Q13*Publish!$A13*30+Publish!$Q14*Publish!$A14*31+Publish!$Q15*Publish!$A15*31+Publish!$Q16*Publish!$A16*28+Publish!$Q17*Publish!$A17*31)/(+Publish!$A13*30+Publish!$A14*31+Publish!$A15*31+Publish!$A16*28+Publish!$A17*31)</f>
        <v>0.174285858979072</v>
      </c>
      <c r="AK8" s="150" t="n">
        <f aca="false">(+Publish!$R13*Publish!$A13*30+Publish!$R14*Publish!$A14*31+Publish!$R15*Publish!$A15*31+Publish!$R16*Publish!$A16*28+Publish!$R17*Publish!$A17*31)/(+Publish!$A13*30+Publish!$A14*31+Publish!$A15*31+Publish!$A16*28+Publish!$A17*31)</f>
        <v>0.937407946905216</v>
      </c>
      <c r="AL8" s="150" t="n">
        <f aca="false">(+Publish!$S13*Publish!$A13*30+Publish!$S14*Publish!$A14*31+Publish!$S15*Publish!$A15*31+Publish!$S16*Publish!$A16*28+Publish!$S17*Publish!$A17*31)/(+Publish!$A13*30+Publish!$A14*31+Publish!$A15*31+Publish!$A16*28+Publish!$A17*31)</f>
        <v>-0.173336047976015</v>
      </c>
      <c r="AM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N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O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P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Q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R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S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T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U8" s="150" t="n">
        <f aca="false">(+Publish!$Z13*Publish!$A13*30+Publish!$Z14*Publish!$A14*31+Publish!$Z15*Publish!$A15*31+Publish!$Z16*Publish!$A16*28+Publish!$Z17*Publish!$A17*31)/(+Publish!$A13*30+Publish!$A14*31+Publish!$A15*31+Publish!$A16*28+Publish!$A17*31)</f>
        <v>0.745238557597461</v>
      </c>
      <c r="AV8" s="150" t="n">
        <f aca="false">(+Publish!$AA13*Publish!$A13*30+Publish!$AA14*Publish!$A14*31+Publish!$AA15*Publish!$A15*31+Publish!$AA16*Publish!$A16*28+Publish!$AA17*Publish!$A17*31)/(+Publish!$A13*30+Publish!$A14*31+Publish!$A15*31+Publish!$A16*28+Publish!$A17*31)</f>
        <v>0.1</v>
      </c>
      <c r="AW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  <c r="IV8" s="150"/>
      <c r="IW8" s="150"/>
    </row>
    <row r="9" customFormat="false" ht="12.75" hidden="false" customHeight="false" outlineLevel="0" collapsed="false">
      <c r="A9" s="146" t="s">
        <v>96</v>
      </c>
      <c r="B9" s="147" t="n">
        <f aca="false">(+Listen!$C27*Listen!$A27*30+Listen!$C28*Listen!$A28*31+Listen!$C29*Listen!$A29*30+Listen!$C30*Listen!$A30*31+Listen!$C31*Listen!$A31*31+Listen!$C32*Listen!$A32*30+Listen!$C33*Listen!$A33*31)/(+Listen!$A27*30+Listen!$A28*31+Listen!$A29*30+Listen!$A30*31+Listen!$A31*31+Listen!$A32*30+Listen!$A33*31)</f>
        <v>2.8424387890938</v>
      </c>
      <c r="C9" s="147" t="n">
        <f aca="false">(+Publish!$D18*Publish!$A18*30+Publish!$D19*Publish!$A19*31+Publish!$D20*Publish!$A20*30+Publish!$D21*Publish!$A21*31+Publish!$D22*Publish!$A22*31+Publish!$D23*Publish!$A23*30+Publish!$D24*Publish!$A24*31)/(+Publish!$A18*30+Publish!$A19*31+Publish!$A20*30+Publish!$A21*31+Publish!$A22*31+Publish!$A23*30+Publish!$A24*31)</f>
        <v>0.363515225119138</v>
      </c>
      <c r="D9" s="147" t="n">
        <f aca="false">(+Publish!$E18*Publish!$A18*30+Publish!$E19*Publish!$A19*31+Publish!$E20*Publish!$A20*30+Publish!$E21*Publish!$A21*31+Publish!$E22*Publish!$A22*31+Publish!$E23*Publish!$A23*30+Publish!$E24*Publish!$A24*31)/(+Publish!$A18*30+Publish!$A19*31+Publish!$A20*30+Publish!$A21*31+Publish!$A22*31+Publish!$A23*30+Publish!$A24*31)</f>
        <v>0.02</v>
      </c>
      <c r="E9" s="147" t="n">
        <f aca="false">(+Publish!$F18*Publish!$A18*30+Publish!$F19*Publish!$A19*31+Publish!$F20*Publish!$A20*30+Publish!$F21*Publish!$A21*31+Publish!$F22*Publish!$A22*31+Publish!$F23*Publish!$A23*30+Publish!$F24*Publish!$A24*31)/(+Publish!$A18*30+Publish!$A19*31+Publish!$A20*30+Publish!$A21*31+Publish!$A22*31+Publish!$A23*30+Publish!$A24*31)</f>
        <v>0.363515225119138</v>
      </c>
      <c r="F9" s="147" t="n">
        <f aca="false">(+Publish!$G18*Publish!$A18*30+Publish!$G19*Publish!$A19*31+Publish!$G20*Publish!$A20*30+Publish!$G21*Publish!$A21*31+Publish!$G22*Publish!$A22*31+Publish!$G23*Publish!$A23*30+Publish!$G24*Publish!$A24*31)/(+Publish!$A18*30+Publish!$A19*31+Publish!$A20*30+Publish!$A21*31+Publish!$A22*31+Publish!$A23*30+Publish!$A24*31)</f>
        <v>0.0571873015709445</v>
      </c>
      <c r="G9" s="147" t="n">
        <f aca="false">(+Publish!$H18*Publish!$A18*30+Publish!$H19*Publish!$A19*31+Publish!$H20*Publish!$A20*30+Publish!$H21*Publish!$A21*31+Publish!$H22*Publish!$A22*31+Publish!$H23*Publish!$A23*30+Publish!$H24*Publish!$A24*31)/(+Publish!$A18*30+Publish!$A19*31+Publish!$A20*30+Publish!$A21*31+Publish!$A22*31+Publish!$A23*30+Publish!$A24*31)</f>
        <v>0.683515225119138</v>
      </c>
      <c r="H9" s="148" t="n">
        <f aca="false">(+Publish!$I18*Publish!$A18*30+Publish!$I19*Publish!$A19*31+Publish!$I20*Publish!$A20*30+Publish!$I21*Publish!$A21*31+Publish!$I22*Publish!$A22*31+Publish!$I23*Publish!$A23*30+Publish!$I24*Publish!$A24*31)/(+Publish!$A18*30+Publish!$A19*31+Publish!$A20*30+Publish!$A21*31+Publish!$A22*31+Publish!$A23*30+Publish!$A24*31)</f>
        <v>0.02</v>
      </c>
      <c r="I9" s="147" t="n">
        <f aca="false">(+Publish!$J18*Publish!$A18*30+Publish!$J19*Publish!$A19*31+Publish!$J20*Publish!$A20*30+Publish!$J21*Publish!$A21*31+Publish!$J22*Publish!$A22*31+Publish!$J23*Publish!$A23*30+Publish!$J24*Publish!$A24*31)/(+Publish!$A18*30+Publish!$A19*31+Publish!$A20*30+Publish!$A21*31+Publish!$A22*31+Publish!$A23*30+Publish!$A24*31)</f>
        <v>0.363515225119138</v>
      </c>
      <c r="J9" s="147" t="n">
        <f aca="false">(+Publish!$K18*Publish!$A18*30+Publish!$K19*Publish!$A19*31+Publish!$K20*Publish!$A20*30+Publish!$K21*Publish!$A21*31+Publish!$K22*Publish!$A22*31+Publish!$K23*Publish!$A23*30+Publish!$K24*Publish!$A24*31)/(+Publish!$A18*30+Publish!$A19*31+Publish!$A20*30+Publish!$A21*31+Publish!$A22*31+Publish!$A23*30+Publish!$A24*31)</f>
        <v>0.0571873015709445</v>
      </c>
      <c r="K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L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M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N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O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P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Q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R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S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T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U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V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W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X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Y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Z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A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B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C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D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E9" s="147" t="n">
        <f aca="false">(+Publish!$L18*Publish!$A18*30+Publish!$L19*Publish!$A19*31+Publish!$L20*Publish!$A20*30+Publish!$L21*Publish!$A21*31+Publish!$L22*Publish!$A22*31+Publish!$L23*Publish!$A23*30+Publish!$L24*Publish!$A24*31)/(+Publish!$A18*30+Publish!$A19*31+Publish!$A20*30+Publish!$A21*31+Publish!$A22*31+Publish!$A23*30+Publish!$A24*31)</f>
        <v>0.280021407011944</v>
      </c>
      <c r="AF9" s="149" t="n">
        <f aca="false">(+Publish!$M18*Publish!$A18*30+Publish!$M19*Publish!$A19*31+Publish!$M20*Publish!$A20*30+Publish!$M21*Publish!$A21*31+Publish!$M22*Publish!$A22*31+Publish!$M23*Publish!$A23*30+Publish!$M24*Publish!$A24*31)/(+Publish!$A18*30+Publish!$A19*31+Publish!$A20*30+Publish!$A21*31+Publish!$A22*31+Publish!$A23*30+Publish!$A24*31)</f>
        <v>-0.00283828028616002</v>
      </c>
      <c r="AG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H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I9" s="150" t="n">
        <f aca="false">(+Publish!$P18*Publish!$A18*30+Publish!$P19*Publish!$A19*31+Publish!$P20*Publish!$A20*30+Publish!$P21*Publish!$A21*31+Publish!$P22*Publish!$A22*31+Publish!$P23*Publish!$A23*30+Publish!$P24*Publish!$A24*31)/(+Publish!$A18*30+Publish!$A19*31+Publish!$A20*30+Publish!$A21*31+Publish!$A22*31+Publish!$A23*30+Publish!$A24*31)</f>
        <v>0.330359549237644</v>
      </c>
      <c r="AJ9" s="150" t="n">
        <f aca="false">(+Publish!$Q18*Publish!$A18*30+Publish!$Q19*Publish!$A19*31+Publish!$Q20*Publish!$A20*30+Publish!$Q21*Publish!$A21*31+Publish!$Q22*Publish!$A22*31+Publish!$Q23*Publish!$A23*30+Publish!$Q24*Publish!$A24*31)/(+Publish!$A18*30+Publish!$A19*31+Publish!$A20*30+Publish!$A21*31+Publish!$A22*31+Publish!$A23*30+Publish!$A24*31)</f>
        <v>0.0071652472176698</v>
      </c>
      <c r="AK9" s="150" t="n">
        <f aca="false">(+Publish!$R18*Publish!$A18*30+Publish!$R19*Publish!$A19*31+Publish!$R20*Publish!$A20*30+Publish!$R21*Publish!$A21*31+Publish!$R22*Publish!$A22*31+Publish!$R23*Publish!$A23*30+Publish!$R24*Publish!$A24*31)/(+Publish!$A18*30+Publish!$A19*31+Publish!$A20*30+Publish!$A21*31+Publish!$A22*31+Publish!$A23*30+Publish!$A24*31)</f>
        <v>0.330359549237644</v>
      </c>
      <c r="AL9" s="150" t="n">
        <f aca="false">(+Publish!$S18*Publish!$A18*30+Publish!$S19*Publish!$A19*31+Publish!$S20*Publish!$A20*30+Publish!$S21*Publish!$A21*31+Publish!$S22*Publish!$A22*31+Publish!$S23*Publish!$A23*30+Publish!$S24*Publish!$A24*31)/(+Publish!$A18*30+Publish!$A19*31+Publish!$A20*30+Publish!$A21*31+Publish!$A22*31+Publish!$A23*30+Publish!$A24*31)</f>
        <v>-0.0399489353992009</v>
      </c>
      <c r="AM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N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O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P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Q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R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S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T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U9" s="150" t="n">
        <f aca="false">(+Publish!$Z18*Publish!$A18*30+Publish!$Z19*Publish!$A19*31+Publish!$Z20*Publish!$A20*30+Publish!$Z21*Publish!$A21*31+Publish!$Z22*Publish!$A22*31+Publish!$Z23*Publish!$A23*30+Publish!$Z24*Publish!$A24*31)/(+Publish!$A18*30+Publish!$A19*31+Publish!$A20*30+Publish!$A21*31+Publish!$A22*31+Publish!$A23*30+Publish!$A24*31)</f>
        <v>0.353515225119138</v>
      </c>
      <c r="AV9" s="150" t="n">
        <f aca="false">(+Publish!$AA18*Publish!$A18*30+Publish!$AA19*Publish!$A19*31+Publish!$AA20*Publish!$A20*30+Publish!$AA21*Publish!$A21*31+Publish!$AA22*Publish!$A22*31+Publish!$AA23*Publish!$A23*30+Publish!$AA24*Publish!$A24*31)/(+Publish!$A18*30+Publish!$A19*31+Publish!$A20*30+Publish!$A21*31+Publish!$A22*31+Publish!$A23*30+Publish!$A24*31)</f>
        <v>0.04</v>
      </c>
      <c r="AW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  <c r="HZ9" s="150"/>
      <c r="IA9" s="150"/>
      <c r="IB9" s="150"/>
      <c r="IC9" s="150"/>
      <c r="ID9" s="150"/>
      <c r="IE9" s="150"/>
      <c r="IF9" s="150"/>
      <c r="IG9" s="150"/>
      <c r="IH9" s="150"/>
      <c r="II9" s="150"/>
      <c r="IJ9" s="150"/>
      <c r="IK9" s="150"/>
      <c r="IL9" s="150"/>
      <c r="IM9" s="150"/>
      <c r="IN9" s="150"/>
      <c r="IO9" s="150"/>
      <c r="IP9" s="150"/>
      <c r="IQ9" s="150"/>
      <c r="IR9" s="150"/>
      <c r="IS9" s="150"/>
      <c r="IT9" s="150"/>
      <c r="IU9" s="150"/>
      <c r="IV9" s="150"/>
      <c r="IW9" s="150"/>
    </row>
    <row r="10" customFormat="false" ht="12.75" hidden="false" customHeight="false" outlineLevel="0" collapsed="false">
      <c r="A10" s="146"/>
      <c r="B10" s="147"/>
      <c r="C10" s="147"/>
      <c r="D10" s="147"/>
      <c r="E10" s="147"/>
      <c r="F10" s="147"/>
      <c r="G10" s="147"/>
      <c r="H10" s="148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9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  <c r="EC10" s="150"/>
      <c r="ED10" s="150"/>
      <c r="EE10" s="150"/>
      <c r="EF10" s="150"/>
      <c r="EG10" s="150"/>
      <c r="EH10" s="150"/>
      <c r="EI10" s="150"/>
      <c r="EJ10" s="150"/>
      <c r="EK10" s="150"/>
      <c r="EL10" s="150"/>
      <c r="EM10" s="150"/>
      <c r="EN10" s="150"/>
      <c r="EO10" s="150"/>
      <c r="EP10" s="150"/>
      <c r="EQ10" s="150"/>
      <c r="ER10" s="150"/>
      <c r="ES10" s="150"/>
      <c r="ET10" s="150"/>
      <c r="EU10" s="150"/>
      <c r="EV10" s="150"/>
      <c r="EW10" s="150"/>
      <c r="EX10" s="150"/>
      <c r="EY10" s="150"/>
      <c r="EZ10" s="150"/>
      <c r="FA10" s="150"/>
      <c r="FB10" s="150"/>
      <c r="FC10" s="150"/>
      <c r="FD10" s="150"/>
      <c r="FE10" s="150"/>
      <c r="FF10" s="150"/>
      <c r="FG10" s="150"/>
      <c r="FH10" s="150"/>
      <c r="FI10" s="150"/>
      <c r="FJ10" s="150"/>
      <c r="FK10" s="150"/>
      <c r="FL10" s="150"/>
      <c r="FM10" s="150"/>
      <c r="FN10" s="150"/>
      <c r="FO10" s="150"/>
      <c r="FP10" s="150"/>
      <c r="FQ10" s="150"/>
      <c r="FR10" s="150"/>
      <c r="FS10" s="150"/>
      <c r="FT10" s="150"/>
      <c r="FU10" s="150"/>
      <c r="FV10" s="150"/>
      <c r="FW10" s="150"/>
      <c r="FX10" s="150"/>
      <c r="FY10" s="150"/>
      <c r="FZ10" s="150"/>
      <c r="GA10" s="150"/>
      <c r="GB10" s="150"/>
      <c r="GC10" s="150"/>
      <c r="GD10" s="150"/>
      <c r="GE10" s="150"/>
      <c r="GF10" s="150"/>
      <c r="GG10" s="150"/>
      <c r="GH10" s="150"/>
      <c r="GI10" s="150"/>
      <c r="GJ10" s="150"/>
      <c r="GK10" s="150"/>
      <c r="GL10" s="150"/>
      <c r="GM10" s="150"/>
      <c r="GN10" s="150"/>
      <c r="GO10" s="150"/>
      <c r="GP10" s="150"/>
      <c r="GQ10" s="150"/>
      <c r="GR10" s="150"/>
      <c r="GS10" s="150"/>
      <c r="GT10" s="150"/>
      <c r="GU10" s="150"/>
      <c r="GV10" s="150"/>
      <c r="GW10" s="150"/>
      <c r="GX10" s="150"/>
      <c r="GY10" s="150"/>
      <c r="GZ10" s="150"/>
      <c r="HA10" s="150"/>
      <c r="HB10" s="150"/>
      <c r="HC10" s="150"/>
      <c r="HD10" s="150"/>
      <c r="HE10" s="150"/>
      <c r="HF10" s="150"/>
      <c r="HG10" s="150"/>
      <c r="HH10" s="150"/>
      <c r="HI10" s="150"/>
      <c r="HJ10" s="150"/>
      <c r="HK10" s="150"/>
      <c r="HL10" s="150"/>
      <c r="HM10" s="150"/>
      <c r="HN10" s="150"/>
      <c r="HO10" s="150"/>
      <c r="HP10" s="150"/>
      <c r="HQ10" s="150"/>
      <c r="HR10" s="150"/>
      <c r="HS10" s="150"/>
      <c r="HT10" s="150"/>
      <c r="HU10" s="150"/>
      <c r="HV10" s="150"/>
      <c r="HW10" s="150"/>
      <c r="HX10" s="150"/>
      <c r="HY10" s="150"/>
      <c r="HZ10" s="150"/>
      <c r="IA10" s="150"/>
      <c r="IB10" s="150"/>
      <c r="IC10" s="150"/>
      <c r="ID10" s="150"/>
      <c r="IE10" s="150"/>
      <c r="IF10" s="150"/>
      <c r="IG10" s="150"/>
      <c r="IH10" s="150"/>
      <c r="II10" s="150"/>
      <c r="IJ10" s="150"/>
      <c r="IK10" s="150"/>
      <c r="IL10" s="150"/>
      <c r="IM10" s="150"/>
      <c r="IN10" s="150"/>
      <c r="IO10" s="150"/>
      <c r="IP10" s="150"/>
      <c r="IQ10" s="150"/>
      <c r="IR10" s="150"/>
      <c r="IS10" s="150"/>
      <c r="IT10" s="150"/>
      <c r="IU10" s="150"/>
      <c r="IV10" s="150"/>
      <c r="IW10" s="150"/>
    </row>
    <row r="11" customFormat="false" ht="12.75" hidden="false" customHeight="false" outlineLevel="0" collapsed="false">
      <c r="A11" s="146"/>
      <c r="B11" s="147"/>
      <c r="C11" s="147"/>
      <c r="D11" s="147"/>
      <c r="E11" s="147"/>
      <c r="F11" s="147"/>
      <c r="G11" s="147"/>
      <c r="H11" s="148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9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  <c r="EL11" s="150"/>
      <c r="EM11" s="150"/>
      <c r="EN11" s="150"/>
      <c r="EO11" s="150"/>
      <c r="EP11" s="150"/>
      <c r="EQ11" s="150"/>
      <c r="ER11" s="150"/>
      <c r="ES11" s="150"/>
      <c r="ET11" s="150"/>
      <c r="EU11" s="150"/>
      <c r="EV11" s="150"/>
      <c r="EW11" s="150"/>
      <c r="EX11" s="150"/>
      <c r="EY11" s="150"/>
      <c r="EZ11" s="150"/>
      <c r="FA11" s="150"/>
      <c r="FB11" s="150"/>
      <c r="FC11" s="150"/>
      <c r="FD11" s="150"/>
      <c r="FE11" s="150"/>
      <c r="FF11" s="150"/>
      <c r="FG11" s="150"/>
      <c r="FH11" s="150"/>
      <c r="FI11" s="150"/>
      <c r="FJ11" s="150"/>
      <c r="FK11" s="150"/>
      <c r="FL11" s="150"/>
      <c r="FM11" s="150"/>
      <c r="FN11" s="150"/>
      <c r="FO11" s="150"/>
      <c r="FP11" s="150"/>
      <c r="FQ11" s="150"/>
      <c r="FR11" s="150"/>
      <c r="FS11" s="150"/>
      <c r="FT11" s="150"/>
      <c r="FU11" s="150"/>
      <c r="FV11" s="150"/>
      <c r="FW11" s="150"/>
      <c r="FX11" s="150"/>
      <c r="FY11" s="150"/>
      <c r="FZ11" s="150"/>
      <c r="GA11" s="150"/>
      <c r="GB11" s="150"/>
      <c r="GC11" s="150"/>
      <c r="GD11" s="150"/>
      <c r="GE11" s="150"/>
      <c r="GF11" s="150"/>
      <c r="GG11" s="150"/>
      <c r="GH11" s="150"/>
      <c r="GI11" s="150"/>
      <c r="GJ11" s="150"/>
      <c r="GK11" s="150"/>
      <c r="GL11" s="150"/>
      <c r="GM11" s="150"/>
      <c r="GN11" s="150"/>
      <c r="GO11" s="150"/>
      <c r="GP11" s="150"/>
      <c r="GQ11" s="150"/>
      <c r="GR11" s="150"/>
      <c r="GS11" s="150"/>
      <c r="GT11" s="150"/>
      <c r="GU11" s="150"/>
      <c r="GV11" s="150"/>
      <c r="GW11" s="150"/>
      <c r="GX11" s="150"/>
      <c r="GY11" s="150"/>
      <c r="GZ11" s="150"/>
      <c r="HA11" s="150"/>
      <c r="HB11" s="150"/>
      <c r="HC11" s="150"/>
      <c r="HD11" s="150"/>
      <c r="HE11" s="150"/>
      <c r="HF11" s="150"/>
      <c r="HG11" s="150"/>
      <c r="HH11" s="150"/>
      <c r="HI11" s="150"/>
      <c r="HJ11" s="150"/>
      <c r="HK11" s="150"/>
      <c r="HL11" s="150"/>
      <c r="HM11" s="150"/>
      <c r="HN11" s="150"/>
      <c r="HO11" s="150"/>
      <c r="HP11" s="150"/>
      <c r="HQ11" s="150"/>
      <c r="HR11" s="150"/>
      <c r="HS11" s="150"/>
      <c r="HT11" s="150"/>
      <c r="HU11" s="150"/>
      <c r="HV11" s="150"/>
      <c r="HW11" s="150"/>
      <c r="HX11" s="150"/>
      <c r="HY11" s="150"/>
      <c r="HZ11" s="150"/>
      <c r="IA11" s="150"/>
      <c r="IB11" s="150"/>
      <c r="IC11" s="150"/>
      <c r="ID11" s="150"/>
      <c r="IE11" s="150"/>
      <c r="IF11" s="150"/>
      <c r="IG11" s="150"/>
      <c r="IH11" s="150"/>
      <c r="II11" s="150"/>
      <c r="IJ11" s="150"/>
      <c r="IK11" s="150"/>
      <c r="IL11" s="150"/>
      <c r="IM11" s="150"/>
      <c r="IN11" s="150"/>
      <c r="IO11" s="150"/>
      <c r="IP11" s="150"/>
      <c r="IQ11" s="150"/>
      <c r="IR11" s="150"/>
      <c r="IS11" s="150"/>
      <c r="IT11" s="150"/>
      <c r="IU11" s="150"/>
      <c r="IV11" s="150"/>
      <c r="IW11" s="150"/>
    </row>
    <row r="12" customFormat="false" ht="12.75" hidden="false" customHeight="false" outlineLevel="0" collapsed="false">
      <c r="A12" s="146"/>
      <c r="B12" s="147"/>
      <c r="C12" s="147"/>
      <c r="D12" s="147"/>
      <c r="E12" s="147"/>
      <c r="F12" s="147"/>
      <c r="G12" s="147"/>
      <c r="H12" s="148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9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  <c r="IV12" s="150"/>
      <c r="IW12" s="150"/>
    </row>
    <row r="13" customFormat="false" ht="12.75" hidden="false" customHeight="false" outlineLevel="0" collapsed="false">
      <c r="A13" s="146"/>
      <c r="B13" s="147"/>
      <c r="C13" s="147"/>
      <c r="D13" s="147"/>
      <c r="E13" s="147"/>
      <c r="F13" s="147"/>
      <c r="G13" s="147"/>
      <c r="H13" s="148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9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  <c r="IL13" s="150"/>
      <c r="IM13" s="150"/>
      <c r="IN13" s="150"/>
      <c r="IO13" s="150"/>
      <c r="IP13" s="150"/>
      <c r="IQ13" s="150"/>
      <c r="IR13" s="150"/>
      <c r="IS13" s="150"/>
      <c r="IT13" s="150"/>
      <c r="IU13" s="150"/>
      <c r="IV13" s="150"/>
      <c r="IW13" s="150"/>
    </row>
    <row r="14" customFormat="false" ht="12.75" hidden="false" customHeight="false" outlineLevel="0" collapsed="false">
      <c r="A14" s="146"/>
      <c r="B14" s="147"/>
      <c r="C14" s="147"/>
      <c r="D14" s="147"/>
      <c r="E14" s="147"/>
      <c r="F14" s="147"/>
      <c r="G14" s="147"/>
      <c r="H14" s="148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9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  <c r="IE14" s="150"/>
      <c r="IF14" s="150"/>
      <c r="IG14" s="150"/>
      <c r="IH14" s="150"/>
      <c r="II14" s="150"/>
      <c r="IJ14" s="150"/>
      <c r="IK14" s="150"/>
      <c r="IL14" s="150"/>
      <c r="IM14" s="150"/>
      <c r="IN14" s="150"/>
      <c r="IO14" s="150"/>
      <c r="IP14" s="150"/>
      <c r="IQ14" s="150"/>
      <c r="IR14" s="150"/>
      <c r="IS14" s="150"/>
      <c r="IT14" s="150"/>
      <c r="IU14" s="150"/>
      <c r="IV14" s="150"/>
      <c r="IW14" s="150"/>
    </row>
    <row r="15" customFormat="false" ht="12.75" hidden="false" customHeight="false" outlineLevel="0" collapsed="false">
      <c r="A15" s="146"/>
      <c r="B15" s="147"/>
      <c r="C15" s="147"/>
      <c r="D15" s="147"/>
      <c r="E15" s="147"/>
      <c r="F15" s="147"/>
      <c r="G15" s="147"/>
      <c r="H15" s="148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9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/>
      <c r="EJ15" s="150"/>
      <c r="EK15" s="150"/>
      <c r="EL15" s="150"/>
      <c r="EM15" s="150"/>
      <c r="EN15" s="150"/>
      <c r="EO15" s="150"/>
      <c r="EP15" s="150"/>
      <c r="EQ15" s="150"/>
      <c r="ER15" s="150"/>
      <c r="ES15" s="150"/>
      <c r="ET15" s="150"/>
      <c r="EU15" s="150"/>
      <c r="EV15" s="150"/>
      <c r="EW15" s="150"/>
      <c r="EX15" s="150"/>
      <c r="EY15" s="150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  <c r="GB15" s="150"/>
      <c r="GC15" s="150"/>
      <c r="GD15" s="150"/>
      <c r="GE15" s="150"/>
      <c r="GF15" s="150"/>
      <c r="GG15" s="150"/>
      <c r="GH15" s="150"/>
      <c r="GI15" s="150"/>
      <c r="GJ15" s="150"/>
      <c r="GK15" s="150"/>
      <c r="GL15" s="150"/>
      <c r="GM15" s="150"/>
      <c r="GN15" s="150"/>
      <c r="GO15" s="150"/>
      <c r="GP15" s="150"/>
      <c r="GQ15" s="150"/>
      <c r="GR15" s="150"/>
      <c r="GS15" s="150"/>
      <c r="GT15" s="150"/>
      <c r="GU15" s="150"/>
      <c r="GV15" s="150"/>
      <c r="GW15" s="150"/>
      <c r="GX15" s="150"/>
      <c r="GY15" s="150"/>
      <c r="GZ15" s="150"/>
      <c r="HA15" s="150"/>
      <c r="HB15" s="150"/>
      <c r="HC15" s="150"/>
      <c r="HD15" s="150"/>
      <c r="HE15" s="150"/>
      <c r="HF15" s="150"/>
      <c r="HG15" s="150"/>
      <c r="HH15" s="150"/>
      <c r="HI15" s="150"/>
      <c r="HJ15" s="150"/>
      <c r="HK15" s="150"/>
      <c r="HL15" s="150"/>
      <c r="HM15" s="150"/>
      <c r="HN15" s="150"/>
      <c r="HO15" s="150"/>
      <c r="HP15" s="150"/>
      <c r="HQ15" s="150"/>
      <c r="HR15" s="150"/>
      <c r="HS15" s="150"/>
      <c r="HT15" s="150"/>
      <c r="HU15" s="150"/>
      <c r="HV15" s="150"/>
      <c r="HW15" s="150"/>
      <c r="HX15" s="150"/>
      <c r="HY15" s="150"/>
      <c r="HZ15" s="150"/>
      <c r="IA15" s="150"/>
      <c r="IB15" s="150"/>
      <c r="IC15" s="150"/>
      <c r="ID15" s="150"/>
      <c r="IE15" s="150"/>
      <c r="IF15" s="150"/>
      <c r="IG15" s="150"/>
      <c r="IH15" s="150"/>
      <c r="II15" s="150"/>
      <c r="IJ15" s="150"/>
      <c r="IK15" s="150"/>
      <c r="IL15" s="150"/>
      <c r="IM15" s="150"/>
      <c r="IN15" s="150"/>
      <c r="IO15" s="150"/>
      <c r="IP15" s="150"/>
      <c r="IQ15" s="150"/>
      <c r="IR15" s="150"/>
      <c r="IS15" s="150"/>
      <c r="IT15" s="150"/>
      <c r="IU15" s="150"/>
      <c r="IV15" s="150"/>
      <c r="IW15" s="150"/>
    </row>
    <row r="16" customFormat="false" ht="12.75" hidden="false" customHeight="false" outlineLevel="0" collapsed="false">
      <c r="A16" s="146"/>
      <c r="B16" s="147"/>
      <c r="C16" s="147"/>
      <c r="D16" s="147"/>
      <c r="E16" s="147"/>
      <c r="F16" s="147"/>
      <c r="G16" s="147"/>
      <c r="H16" s="148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9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/>
      <c r="EJ16" s="150"/>
      <c r="EK16" s="150"/>
      <c r="EL16" s="150"/>
      <c r="EM16" s="150"/>
      <c r="EN16" s="150"/>
      <c r="EO16" s="150"/>
      <c r="EP16" s="150"/>
      <c r="EQ16" s="150"/>
      <c r="ER16" s="150"/>
      <c r="ES16" s="150"/>
      <c r="ET16" s="150"/>
      <c r="EU16" s="150"/>
      <c r="EV16" s="150"/>
      <c r="EW16" s="150"/>
      <c r="EX16" s="150"/>
      <c r="EY16" s="150"/>
      <c r="EZ16" s="150"/>
      <c r="FA16" s="150"/>
      <c r="FB16" s="150"/>
      <c r="FC16" s="150"/>
      <c r="FD16" s="150"/>
      <c r="FE16" s="150"/>
      <c r="FF16" s="150"/>
      <c r="FG16" s="150"/>
      <c r="FH16" s="150"/>
      <c r="FI16" s="150"/>
      <c r="FJ16" s="150"/>
      <c r="FK16" s="150"/>
      <c r="FL16" s="150"/>
      <c r="FM16" s="150"/>
      <c r="FN16" s="150"/>
      <c r="FO16" s="150"/>
      <c r="FP16" s="150"/>
      <c r="FQ16" s="150"/>
      <c r="FR16" s="150"/>
      <c r="FS16" s="150"/>
      <c r="FT16" s="150"/>
      <c r="FU16" s="150"/>
      <c r="FV16" s="150"/>
      <c r="FW16" s="150"/>
      <c r="FX16" s="150"/>
      <c r="FY16" s="150"/>
      <c r="FZ16" s="150"/>
      <c r="GA16" s="150"/>
      <c r="GB16" s="150"/>
      <c r="GC16" s="150"/>
      <c r="GD16" s="150"/>
      <c r="GE16" s="150"/>
      <c r="GF16" s="150"/>
      <c r="GG16" s="150"/>
      <c r="GH16" s="150"/>
      <c r="GI16" s="150"/>
      <c r="GJ16" s="150"/>
      <c r="GK16" s="150"/>
      <c r="GL16" s="150"/>
      <c r="GM16" s="150"/>
      <c r="GN16" s="150"/>
      <c r="GO16" s="150"/>
      <c r="GP16" s="150"/>
      <c r="GQ16" s="150"/>
      <c r="GR16" s="150"/>
      <c r="GS16" s="150"/>
      <c r="GT16" s="150"/>
      <c r="GU16" s="150"/>
      <c r="GV16" s="150"/>
      <c r="GW16" s="150"/>
      <c r="GX16" s="150"/>
      <c r="GY16" s="150"/>
      <c r="GZ16" s="150"/>
      <c r="HA16" s="150"/>
      <c r="HB16" s="150"/>
      <c r="HC16" s="150"/>
      <c r="HD16" s="150"/>
      <c r="HE16" s="150"/>
      <c r="HF16" s="150"/>
      <c r="HG16" s="150"/>
      <c r="HH16" s="150"/>
      <c r="HI16" s="150"/>
      <c r="HJ16" s="150"/>
      <c r="HK16" s="150"/>
      <c r="HL16" s="150"/>
      <c r="HM16" s="150"/>
      <c r="HN16" s="150"/>
      <c r="HO16" s="150"/>
      <c r="HP16" s="150"/>
      <c r="HQ16" s="150"/>
      <c r="HR16" s="150"/>
      <c r="HS16" s="150"/>
      <c r="HT16" s="150"/>
      <c r="HU16" s="150"/>
      <c r="HV16" s="150"/>
      <c r="HW16" s="150"/>
      <c r="HX16" s="150"/>
      <c r="HY16" s="150"/>
      <c r="HZ16" s="150"/>
      <c r="IA16" s="150"/>
      <c r="IB16" s="150"/>
      <c r="IC16" s="150"/>
      <c r="ID16" s="150"/>
      <c r="IE16" s="150"/>
      <c r="IF16" s="150"/>
      <c r="IG16" s="150"/>
      <c r="IH16" s="150"/>
      <c r="II16" s="150"/>
      <c r="IJ16" s="150"/>
      <c r="IK16" s="150"/>
      <c r="IL16" s="150"/>
      <c r="IM16" s="150"/>
      <c r="IN16" s="150"/>
      <c r="IO16" s="150"/>
      <c r="IP16" s="150"/>
      <c r="IQ16" s="150"/>
      <c r="IR16" s="150"/>
      <c r="IS16" s="150"/>
      <c r="IT16" s="150"/>
      <c r="IU16" s="150"/>
      <c r="IV16" s="150"/>
      <c r="IW16" s="150"/>
    </row>
    <row r="17" customFormat="false" ht="12.75" hidden="false" customHeight="false" outlineLevel="0" collapsed="false">
      <c r="A17" s="146"/>
      <c r="B17" s="147"/>
      <c r="C17" s="147"/>
      <c r="D17" s="147"/>
      <c r="E17" s="147"/>
      <c r="F17" s="147"/>
      <c r="G17" s="147"/>
      <c r="H17" s="148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9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0"/>
      <c r="DB17" s="150"/>
      <c r="DC17" s="150"/>
      <c r="DD17" s="150"/>
      <c r="DE17" s="150"/>
      <c r="DF17" s="150"/>
      <c r="DG17" s="150"/>
      <c r="DH17" s="150"/>
      <c r="DI17" s="150"/>
      <c r="DJ17" s="150"/>
      <c r="DK17" s="150"/>
      <c r="DL17" s="150"/>
      <c r="DM17" s="150"/>
      <c r="DN17" s="150"/>
      <c r="DO17" s="150"/>
      <c r="DP17" s="150"/>
      <c r="DQ17" s="150"/>
      <c r="DR17" s="150"/>
      <c r="DS17" s="150"/>
      <c r="DT17" s="150"/>
      <c r="DU17" s="150"/>
      <c r="DV17" s="150"/>
      <c r="DW17" s="150"/>
      <c r="DX17" s="150"/>
      <c r="DY17" s="150"/>
      <c r="DZ17" s="150"/>
      <c r="EA17" s="150"/>
      <c r="EB17" s="150"/>
      <c r="EC17" s="150"/>
      <c r="ED17" s="150"/>
      <c r="EE17" s="150"/>
      <c r="EF17" s="150"/>
      <c r="EG17" s="150"/>
      <c r="EH17" s="150"/>
      <c r="EI17" s="150"/>
      <c r="EJ17" s="150"/>
      <c r="EK17" s="150"/>
      <c r="EL17" s="150"/>
      <c r="EM17" s="150"/>
      <c r="EN17" s="150"/>
      <c r="EO17" s="150"/>
      <c r="EP17" s="150"/>
      <c r="EQ17" s="150"/>
      <c r="ER17" s="150"/>
      <c r="ES17" s="150"/>
      <c r="ET17" s="150"/>
      <c r="EU17" s="150"/>
      <c r="EV17" s="150"/>
      <c r="EW17" s="150"/>
      <c r="EX17" s="150"/>
      <c r="EY17" s="150"/>
      <c r="EZ17" s="150"/>
      <c r="FA17" s="150"/>
      <c r="FB17" s="150"/>
      <c r="FC17" s="150"/>
      <c r="FD17" s="150"/>
      <c r="FE17" s="150"/>
      <c r="FF17" s="150"/>
      <c r="FG17" s="150"/>
      <c r="FH17" s="150"/>
      <c r="FI17" s="150"/>
      <c r="FJ17" s="150"/>
      <c r="FK17" s="150"/>
      <c r="FL17" s="150"/>
      <c r="FM17" s="150"/>
      <c r="FN17" s="150"/>
      <c r="FO17" s="150"/>
      <c r="FP17" s="150"/>
      <c r="FQ17" s="150"/>
      <c r="FR17" s="150"/>
      <c r="FS17" s="150"/>
      <c r="FT17" s="150"/>
      <c r="FU17" s="150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  <c r="GN17" s="150"/>
      <c r="GO17" s="150"/>
      <c r="GP17" s="150"/>
      <c r="GQ17" s="150"/>
      <c r="GR17" s="150"/>
      <c r="GS17" s="150"/>
      <c r="GT17" s="150"/>
      <c r="GU17" s="150"/>
      <c r="GV17" s="150"/>
      <c r="GW17" s="150"/>
      <c r="GX17" s="150"/>
      <c r="GY17" s="150"/>
      <c r="GZ17" s="150"/>
      <c r="HA17" s="150"/>
      <c r="HB17" s="150"/>
      <c r="HC17" s="150"/>
      <c r="HD17" s="150"/>
      <c r="HE17" s="150"/>
      <c r="HF17" s="150"/>
      <c r="HG17" s="150"/>
      <c r="HH17" s="150"/>
      <c r="HI17" s="150"/>
      <c r="HJ17" s="150"/>
      <c r="HK17" s="150"/>
      <c r="HL17" s="150"/>
      <c r="HM17" s="150"/>
      <c r="HN17" s="150"/>
      <c r="HO17" s="150"/>
      <c r="HP17" s="150"/>
      <c r="HQ17" s="150"/>
      <c r="HR17" s="150"/>
      <c r="HS17" s="150"/>
      <c r="HT17" s="150"/>
      <c r="HU17" s="150"/>
      <c r="HV17" s="150"/>
      <c r="HW17" s="150"/>
      <c r="HX17" s="150"/>
      <c r="HY17" s="150"/>
      <c r="HZ17" s="150"/>
      <c r="IA17" s="150"/>
      <c r="IB17" s="150"/>
      <c r="IC17" s="150"/>
      <c r="ID17" s="150"/>
      <c r="IE17" s="150"/>
      <c r="IF17" s="150"/>
      <c r="IG17" s="150"/>
      <c r="IH17" s="150"/>
      <c r="II17" s="150"/>
      <c r="IJ17" s="150"/>
      <c r="IK17" s="150"/>
      <c r="IL17" s="150"/>
      <c r="IM17" s="150"/>
      <c r="IN17" s="150"/>
      <c r="IO17" s="150"/>
      <c r="IP17" s="150"/>
      <c r="IQ17" s="150"/>
      <c r="IR17" s="150"/>
      <c r="IS17" s="150"/>
      <c r="IT17" s="150"/>
      <c r="IU17" s="150"/>
      <c r="IV17" s="150"/>
      <c r="IW17" s="150"/>
    </row>
    <row r="18" customFormat="false" ht="12.75" hidden="false" customHeight="false" outlineLevel="0" collapsed="false">
      <c r="A18" s="146"/>
      <c r="B18" s="147"/>
      <c r="C18" s="147"/>
      <c r="D18" s="147"/>
      <c r="E18" s="147"/>
      <c r="F18" s="147"/>
      <c r="G18" s="147"/>
      <c r="H18" s="148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9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  <c r="EC18" s="150"/>
      <c r="ED18" s="150"/>
      <c r="EE18" s="150"/>
      <c r="EF18" s="150"/>
      <c r="EG18" s="150"/>
      <c r="EH18" s="150"/>
      <c r="EI18" s="150"/>
      <c r="EJ18" s="150"/>
      <c r="EK18" s="150"/>
      <c r="EL18" s="150"/>
      <c r="EM18" s="150"/>
      <c r="EN18" s="150"/>
      <c r="EO18" s="150"/>
      <c r="EP18" s="150"/>
      <c r="EQ18" s="150"/>
      <c r="ER18" s="150"/>
      <c r="ES18" s="150"/>
      <c r="ET18" s="150"/>
      <c r="EU18" s="150"/>
      <c r="EV18" s="150"/>
      <c r="EW18" s="150"/>
      <c r="EX18" s="150"/>
      <c r="EY18" s="150"/>
      <c r="EZ18" s="150"/>
      <c r="FA18" s="150"/>
      <c r="FB18" s="150"/>
      <c r="FC18" s="150"/>
      <c r="FD18" s="150"/>
      <c r="FE18" s="150"/>
      <c r="FF18" s="150"/>
      <c r="FG18" s="150"/>
      <c r="FH18" s="150"/>
      <c r="FI18" s="150"/>
      <c r="FJ18" s="150"/>
      <c r="FK18" s="150"/>
      <c r="FL18" s="150"/>
      <c r="FM18" s="150"/>
      <c r="FN18" s="150"/>
      <c r="FO18" s="150"/>
      <c r="FP18" s="150"/>
      <c r="FQ18" s="150"/>
      <c r="FR18" s="150"/>
      <c r="FS18" s="150"/>
      <c r="FT18" s="150"/>
      <c r="FU18" s="150"/>
      <c r="FV18" s="150"/>
      <c r="FW18" s="150"/>
      <c r="FX18" s="150"/>
      <c r="FY18" s="150"/>
      <c r="FZ18" s="150"/>
      <c r="GA18" s="150"/>
      <c r="GB18" s="150"/>
      <c r="GC18" s="150"/>
      <c r="GD18" s="150"/>
      <c r="GE18" s="150"/>
      <c r="GF18" s="150"/>
      <c r="GG18" s="150"/>
      <c r="GH18" s="150"/>
      <c r="GI18" s="150"/>
      <c r="GJ18" s="150"/>
      <c r="GK18" s="150"/>
      <c r="GL18" s="150"/>
      <c r="GM18" s="150"/>
      <c r="GN18" s="150"/>
      <c r="GO18" s="150"/>
      <c r="GP18" s="150"/>
      <c r="GQ18" s="150"/>
      <c r="GR18" s="150"/>
      <c r="GS18" s="150"/>
      <c r="GT18" s="150"/>
      <c r="GU18" s="150"/>
      <c r="GV18" s="150"/>
      <c r="GW18" s="150"/>
      <c r="GX18" s="150"/>
      <c r="GY18" s="150"/>
      <c r="GZ18" s="150"/>
      <c r="HA18" s="150"/>
      <c r="HB18" s="150"/>
      <c r="HC18" s="150"/>
      <c r="HD18" s="150"/>
      <c r="HE18" s="150"/>
      <c r="HF18" s="150"/>
      <c r="HG18" s="150"/>
      <c r="HH18" s="150"/>
      <c r="HI18" s="150"/>
      <c r="HJ18" s="150"/>
      <c r="HK18" s="150"/>
      <c r="HL18" s="150"/>
      <c r="HM18" s="150"/>
      <c r="HN18" s="150"/>
      <c r="HO18" s="150"/>
      <c r="HP18" s="150"/>
      <c r="HQ18" s="150"/>
      <c r="HR18" s="150"/>
      <c r="HS18" s="150"/>
      <c r="HT18" s="150"/>
      <c r="HU18" s="150"/>
      <c r="HV18" s="150"/>
      <c r="HW18" s="150"/>
      <c r="HX18" s="150"/>
      <c r="HY18" s="150"/>
      <c r="HZ18" s="150"/>
      <c r="IA18" s="150"/>
      <c r="IB18" s="150"/>
      <c r="IC18" s="150"/>
      <c r="ID18" s="150"/>
      <c r="IE18" s="150"/>
      <c r="IF18" s="150"/>
      <c r="IG18" s="150"/>
      <c r="IH18" s="150"/>
      <c r="II18" s="150"/>
      <c r="IJ18" s="150"/>
      <c r="IK18" s="150"/>
      <c r="IL18" s="150"/>
      <c r="IM18" s="150"/>
      <c r="IN18" s="150"/>
      <c r="IO18" s="150"/>
      <c r="IP18" s="150"/>
      <c r="IQ18" s="150"/>
      <c r="IR18" s="150"/>
      <c r="IS18" s="150"/>
      <c r="IT18" s="150"/>
      <c r="IU18" s="150"/>
      <c r="IV18" s="150"/>
      <c r="IW18" s="150"/>
    </row>
    <row r="19" customFormat="false" ht="12.75" hidden="false" customHeight="false" outlineLevel="0" collapsed="false">
      <c r="A19" s="146"/>
      <c r="B19" s="147"/>
      <c r="C19" s="147"/>
      <c r="D19" s="147"/>
      <c r="E19" s="147"/>
      <c r="F19" s="147"/>
      <c r="G19" s="147"/>
      <c r="H19" s="148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9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0"/>
      <c r="DB19" s="150"/>
      <c r="DC19" s="150"/>
      <c r="DD19" s="150"/>
      <c r="DE19" s="150"/>
      <c r="DF19" s="150"/>
      <c r="DG19" s="150"/>
      <c r="DH19" s="150"/>
      <c r="DI19" s="150"/>
      <c r="DJ19" s="150"/>
      <c r="DK19" s="150"/>
      <c r="DL19" s="150"/>
      <c r="DM19" s="150"/>
      <c r="DN19" s="150"/>
      <c r="DO19" s="150"/>
      <c r="DP19" s="150"/>
      <c r="DQ19" s="150"/>
      <c r="DR19" s="150"/>
      <c r="DS19" s="150"/>
      <c r="DT19" s="150"/>
      <c r="DU19" s="150"/>
      <c r="DV19" s="150"/>
      <c r="DW19" s="150"/>
      <c r="DX19" s="150"/>
      <c r="DY19" s="150"/>
      <c r="DZ19" s="150"/>
      <c r="EA19" s="150"/>
      <c r="EB19" s="150"/>
      <c r="EC19" s="150"/>
      <c r="ED19" s="150"/>
      <c r="EE19" s="150"/>
      <c r="EF19" s="150"/>
      <c r="EG19" s="150"/>
      <c r="EH19" s="150"/>
      <c r="EI19" s="150"/>
      <c r="EJ19" s="150"/>
      <c r="EK19" s="150"/>
      <c r="EL19" s="150"/>
      <c r="EM19" s="150"/>
      <c r="EN19" s="150"/>
      <c r="EO19" s="150"/>
      <c r="EP19" s="150"/>
      <c r="EQ19" s="150"/>
      <c r="ER19" s="150"/>
      <c r="ES19" s="150"/>
      <c r="ET19" s="150"/>
      <c r="EU19" s="150"/>
      <c r="EV19" s="150"/>
      <c r="EW19" s="150"/>
      <c r="EX19" s="150"/>
      <c r="EY19" s="150"/>
      <c r="EZ19" s="150"/>
      <c r="FA19" s="150"/>
      <c r="FB19" s="150"/>
      <c r="FC19" s="150"/>
      <c r="FD19" s="150"/>
      <c r="FE19" s="150"/>
      <c r="FF19" s="150"/>
      <c r="FG19" s="150"/>
      <c r="FH19" s="150"/>
      <c r="FI19" s="150"/>
      <c r="FJ19" s="150"/>
      <c r="FK19" s="150"/>
      <c r="FL19" s="150"/>
      <c r="FM19" s="150"/>
      <c r="FN19" s="150"/>
      <c r="FO19" s="150"/>
      <c r="FP19" s="150"/>
      <c r="FQ19" s="150"/>
      <c r="FR19" s="150"/>
      <c r="FS19" s="150"/>
      <c r="FT19" s="150"/>
      <c r="FU19" s="150"/>
      <c r="FV19" s="150"/>
      <c r="FW19" s="150"/>
      <c r="FX19" s="150"/>
      <c r="FY19" s="150"/>
      <c r="FZ19" s="150"/>
      <c r="GA19" s="150"/>
      <c r="GB19" s="150"/>
      <c r="GC19" s="150"/>
      <c r="GD19" s="150"/>
      <c r="GE19" s="150"/>
      <c r="GF19" s="150"/>
      <c r="GG19" s="150"/>
      <c r="GH19" s="150"/>
      <c r="GI19" s="150"/>
      <c r="GJ19" s="150"/>
      <c r="GK19" s="150"/>
      <c r="GL19" s="150"/>
      <c r="GM19" s="150"/>
      <c r="GN19" s="150"/>
      <c r="GO19" s="150"/>
      <c r="GP19" s="150"/>
      <c r="GQ19" s="150"/>
      <c r="GR19" s="150"/>
      <c r="GS19" s="150"/>
      <c r="GT19" s="150"/>
      <c r="GU19" s="150"/>
      <c r="GV19" s="150"/>
      <c r="GW19" s="150"/>
      <c r="GX19" s="150"/>
      <c r="GY19" s="150"/>
      <c r="GZ19" s="150"/>
      <c r="HA19" s="150"/>
      <c r="HB19" s="150"/>
      <c r="HC19" s="150"/>
      <c r="HD19" s="150"/>
      <c r="HE19" s="150"/>
      <c r="HF19" s="150"/>
      <c r="HG19" s="150"/>
      <c r="HH19" s="150"/>
      <c r="HI19" s="150"/>
      <c r="HJ19" s="150"/>
      <c r="HK19" s="150"/>
      <c r="HL19" s="150"/>
      <c r="HM19" s="150"/>
      <c r="HN19" s="150"/>
      <c r="HO19" s="150"/>
      <c r="HP19" s="150"/>
      <c r="HQ19" s="150"/>
      <c r="HR19" s="150"/>
      <c r="HS19" s="150"/>
      <c r="HT19" s="150"/>
      <c r="HU19" s="150"/>
      <c r="HV19" s="150"/>
      <c r="HW19" s="150"/>
      <c r="HX19" s="150"/>
      <c r="HY19" s="150"/>
      <c r="HZ19" s="150"/>
      <c r="IA19" s="150"/>
      <c r="IB19" s="150"/>
      <c r="IC19" s="150"/>
      <c r="ID19" s="150"/>
      <c r="IE19" s="150"/>
      <c r="IF19" s="150"/>
      <c r="IG19" s="150"/>
      <c r="IH19" s="150"/>
      <c r="II19" s="150"/>
      <c r="IJ19" s="150"/>
      <c r="IK19" s="150"/>
      <c r="IL19" s="150"/>
      <c r="IM19" s="150"/>
      <c r="IN19" s="150"/>
      <c r="IO19" s="150"/>
      <c r="IP19" s="150"/>
      <c r="IQ19" s="150"/>
      <c r="IR19" s="150"/>
      <c r="IS19" s="150"/>
      <c r="IT19" s="150"/>
      <c r="IU19" s="150"/>
      <c r="IV19" s="150"/>
      <c r="IW19" s="150"/>
    </row>
    <row r="20" customFormat="false" ht="12.75" hidden="false" customHeight="false" outlineLevel="0" collapsed="false">
      <c r="A20" s="146"/>
      <c r="B20" s="147"/>
      <c r="C20" s="147"/>
      <c r="D20" s="147"/>
      <c r="E20" s="147"/>
      <c r="F20" s="147"/>
      <c r="G20" s="147"/>
      <c r="H20" s="148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9"/>
      <c r="BL20" s="150"/>
      <c r="BM20" s="150"/>
      <c r="BN20" s="150"/>
      <c r="BO20" s="150"/>
      <c r="BP20" s="150"/>
      <c r="BQ20" s="150"/>
      <c r="BR20" s="150"/>
      <c r="BS20" s="150"/>
      <c r="BT20" s="150"/>
      <c r="BU20" s="150"/>
      <c r="BV20" s="150"/>
      <c r="BW20" s="150"/>
      <c r="BX20" s="150"/>
      <c r="BY20" s="150"/>
      <c r="BZ20" s="150"/>
      <c r="CA20" s="150"/>
      <c r="CB20" s="150"/>
      <c r="CC20" s="150"/>
      <c r="CD20" s="150"/>
      <c r="CE20" s="150"/>
      <c r="CF20" s="150"/>
      <c r="CG20" s="150"/>
      <c r="CH20" s="150"/>
      <c r="CI20" s="150"/>
      <c r="CJ20" s="150"/>
      <c r="CK20" s="150"/>
      <c r="CL20" s="150"/>
      <c r="CM20" s="150"/>
      <c r="CN20" s="150"/>
      <c r="CO20" s="150"/>
      <c r="CP20" s="150"/>
      <c r="CQ20" s="150"/>
      <c r="CR20" s="150"/>
      <c r="CS20" s="150"/>
      <c r="CT20" s="150"/>
      <c r="CU20" s="150"/>
      <c r="CV20" s="150"/>
      <c r="CW20" s="150"/>
      <c r="CX20" s="150"/>
      <c r="CY20" s="150"/>
      <c r="CZ20" s="150"/>
      <c r="DA20" s="150"/>
      <c r="DB20" s="150"/>
      <c r="DC20" s="150"/>
      <c r="DD20" s="150"/>
      <c r="DE20" s="150"/>
      <c r="DF20" s="150"/>
      <c r="DG20" s="150"/>
      <c r="DH20" s="150"/>
      <c r="DI20" s="150"/>
      <c r="DJ20" s="150"/>
      <c r="DK20" s="150"/>
      <c r="DL20" s="150"/>
      <c r="DM20" s="150"/>
      <c r="DN20" s="150"/>
      <c r="DO20" s="150"/>
      <c r="DP20" s="150"/>
      <c r="DQ20" s="150"/>
      <c r="DR20" s="150"/>
      <c r="DS20" s="150"/>
      <c r="DT20" s="150"/>
      <c r="DU20" s="150"/>
      <c r="DV20" s="150"/>
      <c r="DW20" s="150"/>
      <c r="DX20" s="150"/>
      <c r="DY20" s="150"/>
      <c r="DZ20" s="150"/>
      <c r="EA20" s="150"/>
      <c r="EB20" s="150"/>
      <c r="EC20" s="150"/>
      <c r="ED20" s="150"/>
      <c r="EE20" s="150"/>
      <c r="EF20" s="150"/>
      <c r="EG20" s="150"/>
      <c r="EH20" s="150"/>
      <c r="EI20" s="150"/>
      <c r="EJ20" s="150"/>
      <c r="EK20" s="150"/>
      <c r="EL20" s="150"/>
      <c r="EM20" s="150"/>
      <c r="EN20" s="150"/>
      <c r="EO20" s="150"/>
      <c r="EP20" s="150"/>
      <c r="EQ20" s="150"/>
      <c r="ER20" s="150"/>
      <c r="ES20" s="150"/>
      <c r="ET20" s="150"/>
      <c r="EU20" s="150"/>
      <c r="EV20" s="150"/>
      <c r="EW20" s="150"/>
      <c r="EX20" s="150"/>
      <c r="EY20" s="150"/>
      <c r="EZ20" s="150"/>
      <c r="FA20" s="150"/>
      <c r="FB20" s="150"/>
      <c r="FC20" s="150"/>
      <c r="FD20" s="150"/>
      <c r="FE20" s="150"/>
      <c r="FF20" s="150"/>
      <c r="FG20" s="150"/>
      <c r="FH20" s="150"/>
      <c r="FI20" s="150"/>
      <c r="FJ20" s="150"/>
      <c r="FK20" s="150"/>
      <c r="FL20" s="150"/>
      <c r="FM20" s="150"/>
      <c r="FN20" s="150"/>
      <c r="FO20" s="150"/>
      <c r="FP20" s="150"/>
      <c r="FQ20" s="150"/>
      <c r="FR20" s="150"/>
      <c r="FS20" s="150"/>
      <c r="FT20" s="150"/>
      <c r="FU20" s="150"/>
      <c r="FV20" s="150"/>
      <c r="FW20" s="150"/>
      <c r="FX20" s="150"/>
      <c r="FY20" s="150"/>
      <c r="FZ20" s="150"/>
      <c r="GA20" s="150"/>
      <c r="GB20" s="150"/>
      <c r="GC20" s="150"/>
      <c r="GD20" s="150"/>
      <c r="GE20" s="150"/>
      <c r="GF20" s="150"/>
      <c r="GG20" s="150"/>
      <c r="GH20" s="150"/>
      <c r="GI20" s="150"/>
      <c r="GJ20" s="150"/>
      <c r="GK20" s="150"/>
      <c r="GL20" s="150"/>
      <c r="GM20" s="150"/>
      <c r="GN20" s="150"/>
      <c r="GO20" s="150"/>
      <c r="GP20" s="150"/>
      <c r="GQ20" s="150"/>
      <c r="GR20" s="150"/>
      <c r="GS20" s="150"/>
      <c r="GT20" s="150"/>
      <c r="GU20" s="150"/>
      <c r="GV20" s="150"/>
      <c r="GW20" s="150"/>
      <c r="GX20" s="150"/>
      <c r="GY20" s="150"/>
      <c r="GZ20" s="150"/>
      <c r="HA20" s="150"/>
      <c r="HB20" s="150"/>
      <c r="HC20" s="150"/>
      <c r="HD20" s="150"/>
      <c r="HE20" s="150"/>
      <c r="HF20" s="150"/>
      <c r="HG20" s="150"/>
      <c r="HH20" s="150"/>
      <c r="HI20" s="150"/>
      <c r="HJ20" s="150"/>
      <c r="HK20" s="150"/>
      <c r="HL20" s="150"/>
      <c r="HM20" s="150"/>
      <c r="HN20" s="150"/>
      <c r="HO20" s="150"/>
      <c r="HP20" s="150"/>
      <c r="HQ20" s="150"/>
      <c r="HR20" s="150"/>
      <c r="HS20" s="150"/>
      <c r="HT20" s="150"/>
      <c r="HU20" s="150"/>
      <c r="HV20" s="150"/>
      <c r="HW20" s="150"/>
      <c r="HX20" s="150"/>
      <c r="HY20" s="150"/>
      <c r="HZ20" s="150"/>
      <c r="IA20" s="150"/>
      <c r="IB20" s="150"/>
      <c r="IC20" s="150"/>
      <c r="ID20" s="150"/>
      <c r="IE20" s="150"/>
      <c r="IF20" s="150"/>
      <c r="IG20" s="150"/>
      <c r="IH20" s="150"/>
      <c r="II20" s="150"/>
      <c r="IJ20" s="150"/>
      <c r="IK20" s="150"/>
      <c r="IL20" s="150"/>
      <c r="IM20" s="150"/>
      <c r="IN20" s="150"/>
      <c r="IO20" s="150"/>
      <c r="IP20" s="150"/>
      <c r="IQ20" s="150"/>
      <c r="IR20" s="150"/>
      <c r="IS20" s="150"/>
      <c r="IT20" s="150"/>
      <c r="IU20" s="150"/>
      <c r="IV20" s="150"/>
      <c r="IW20" s="150"/>
    </row>
    <row r="21" customFormat="false" ht="12.75" hidden="false" customHeight="false" outlineLevel="0" collapsed="false">
      <c r="A21" s="146"/>
      <c r="B21" s="147"/>
      <c r="C21" s="147"/>
      <c r="D21" s="147"/>
      <c r="E21" s="147"/>
      <c r="F21" s="147"/>
      <c r="G21" s="147"/>
      <c r="H21" s="148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9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  <c r="EW21" s="150"/>
      <c r="EX21" s="150"/>
      <c r="EY21" s="150"/>
      <c r="EZ21" s="150"/>
      <c r="FA21" s="150"/>
      <c r="FB21" s="150"/>
      <c r="FC21" s="150"/>
      <c r="FD21" s="150"/>
      <c r="FE21" s="150"/>
      <c r="FF21" s="150"/>
      <c r="FG21" s="150"/>
      <c r="FH21" s="150"/>
      <c r="FI21" s="150"/>
      <c r="FJ21" s="150"/>
      <c r="FK21" s="150"/>
      <c r="FL21" s="150"/>
      <c r="FM21" s="150"/>
      <c r="FN21" s="150"/>
      <c r="FO21" s="150"/>
      <c r="FP21" s="150"/>
      <c r="FQ21" s="150"/>
      <c r="FR21" s="150"/>
      <c r="FS21" s="150"/>
      <c r="FT21" s="150"/>
      <c r="FU21" s="150"/>
      <c r="FV21" s="150"/>
      <c r="FW21" s="150"/>
      <c r="FX21" s="150"/>
      <c r="FY21" s="150"/>
      <c r="FZ21" s="150"/>
      <c r="GA21" s="150"/>
      <c r="GB21" s="150"/>
      <c r="GC21" s="150"/>
      <c r="GD21" s="150"/>
      <c r="GE21" s="150"/>
      <c r="GF21" s="150"/>
      <c r="GG21" s="150"/>
      <c r="GH21" s="150"/>
      <c r="GI21" s="150"/>
      <c r="GJ21" s="150"/>
      <c r="GK21" s="150"/>
      <c r="GL21" s="150"/>
      <c r="GM21" s="150"/>
      <c r="GN21" s="150"/>
      <c r="GO21" s="150"/>
      <c r="GP21" s="150"/>
      <c r="GQ21" s="150"/>
      <c r="GR21" s="150"/>
      <c r="GS21" s="150"/>
      <c r="GT21" s="150"/>
      <c r="GU21" s="150"/>
      <c r="GV21" s="150"/>
      <c r="GW21" s="150"/>
      <c r="GX21" s="150"/>
      <c r="GY21" s="150"/>
      <c r="GZ21" s="150"/>
      <c r="HA21" s="150"/>
      <c r="HB21" s="150"/>
      <c r="HC21" s="150"/>
      <c r="HD21" s="150"/>
      <c r="HE21" s="150"/>
      <c r="HF21" s="150"/>
      <c r="HG21" s="150"/>
      <c r="HH21" s="150"/>
      <c r="HI21" s="150"/>
      <c r="HJ21" s="150"/>
      <c r="HK21" s="150"/>
      <c r="HL21" s="150"/>
      <c r="HM21" s="150"/>
      <c r="HN21" s="150"/>
      <c r="HO21" s="150"/>
      <c r="HP21" s="150"/>
      <c r="HQ21" s="150"/>
      <c r="HR21" s="150"/>
      <c r="HS21" s="150"/>
      <c r="HT21" s="150"/>
      <c r="HU21" s="150"/>
      <c r="HV21" s="150"/>
      <c r="HW21" s="150"/>
      <c r="HX21" s="150"/>
      <c r="HY21" s="150"/>
      <c r="HZ21" s="150"/>
      <c r="IA21" s="150"/>
      <c r="IB21" s="150"/>
      <c r="IC21" s="150"/>
      <c r="ID21" s="150"/>
      <c r="IE21" s="150"/>
      <c r="IF21" s="150"/>
      <c r="IG21" s="150"/>
      <c r="IH21" s="150"/>
      <c r="II21" s="150"/>
      <c r="IJ21" s="150"/>
      <c r="IK21" s="150"/>
      <c r="IL21" s="150"/>
      <c r="IM21" s="150"/>
      <c r="IN21" s="150"/>
      <c r="IO21" s="150"/>
      <c r="IP21" s="150"/>
      <c r="IQ21" s="150"/>
      <c r="IR21" s="150"/>
      <c r="IS21" s="150"/>
      <c r="IT21" s="150"/>
      <c r="IU21" s="150"/>
      <c r="IV21" s="150"/>
      <c r="IW21" s="150"/>
    </row>
    <row r="22" customFormat="false" ht="12.75" hidden="false" customHeight="false" outlineLevel="0" collapsed="false">
      <c r="A22" s="146"/>
      <c r="B22" s="147"/>
      <c r="C22" s="147"/>
      <c r="D22" s="147"/>
      <c r="E22" s="147"/>
      <c r="F22" s="147"/>
      <c r="G22" s="147"/>
      <c r="H22" s="148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9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50"/>
      <c r="CJ22" s="150"/>
      <c r="CK22" s="150"/>
      <c r="CL22" s="150"/>
      <c r="CM22" s="150"/>
      <c r="CN22" s="150"/>
      <c r="CO22" s="150"/>
      <c r="CP22" s="150"/>
      <c r="CQ22" s="150"/>
      <c r="CR22" s="150"/>
      <c r="CS22" s="150"/>
      <c r="CT22" s="150"/>
      <c r="CU22" s="150"/>
      <c r="CV22" s="150"/>
      <c r="CW22" s="150"/>
      <c r="CX22" s="150"/>
      <c r="CY22" s="150"/>
      <c r="CZ22" s="150"/>
      <c r="DA22" s="150"/>
      <c r="DB22" s="150"/>
      <c r="DC22" s="150"/>
      <c r="DD22" s="150"/>
      <c r="DE22" s="150"/>
      <c r="DF22" s="150"/>
      <c r="DG22" s="150"/>
      <c r="DH22" s="150"/>
      <c r="DI22" s="150"/>
      <c r="DJ22" s="150"/>
      <c r="DK22" s="150"/>
      <c r="DL22" s="150"/>
      <c r="DM22" s="150"/>
      <c r="DN22" s="150"/>
      <c r="DO22" s="150"/>
      <c r="DP22" s="150"/>
      <c r="DQ22" s="150"/>
      <c r="DR22" s="150"/>
      <c r="DS22" s="150"/>
      <c r="DT22" s="150"/>
      <c r="DU22" s="150"/>
      <c r="DV22" s="150"/>
      <c r="DW22" s="150"/>
      <c r="DX22" s="150"/>
      <c r="DY22" s="150"/>
      <c r="DZ22" s="150"/>
      <c r="EA22" s="150"/>
      <c r="EB22" s="150"/>
      <c r="EC22" s="150"/>
      <c r="ED22" s="150"/>
      <c r="EE22" s="150"/>
      <c r="EF22" s="150"/>
      <c r="EG22" s="150"/>
      <c r="EH22" s="150"/>
      <c r="EI22" s="150"/>
      <c r="EJ22" s="150"/>
      <c r="EK22" s="150"/>
      <c r="EL22" s="150"/>
      <c r="EM22" s="150"/>
      <c r="EN22" s="150"/>
      <c r="EO22" s="150"/>
      <c r="EP22" s="150"/>
      <c r="EQ22" s="150"/>
      <c r="ER22" s="150"/>
      <c r="ES22" s="150"/>
      <c r="ET22" s="150"/>
      <c r="EU22" s="150"/>
      <c r="EV22" s="150"/>
      <c r="EW22" s="150"/>
      <c r="EX22" s="150"/>
      <c r="EY22" s="150"/>
      <c r="EZ22" s="150"/>
      <c r="FA22" s="150"/>
      <c r="FB22" s="150"/>
      <c r="FC22" s="150"/>
      <c r="FD22" s="150"/>
      <c r="FE22" s="150"/>
      <c r="FF22" s="150"/>
      <c r="FG22" s="150"/>
      <c r="FH22" s="150"/>
      <c r="FI22" s="150"/>
      <c r="FJ22" s="150"/>
      <c r="FK22" s="150"/>
      <c r="FL22" s="150"/>
      <c r="FM22" s="150"/>
      <c r="FN22" s="150"/>
      <c r="FO22" s="150"/>
      <c r="FP22" s="150"/>
      <c r="FQ22" s="150"/>
      <c r="FR22" s="150"/>
      <c r="FS22" s="150"/>
      <c r="FT22" s="150"/>
      <c r="FU22" s="150"/>
      <c r="FV22" s="150"/>
      <c r="FW22" s="150"/>
      <c r="FX22" s="150"/>
      <c r="FY22" s="150"/>
      <c r="FZ22" s="150"/>
      <c r="GA22" s="150"/>
      <c r="GB22" s="150"/>
      <c r="GC22" s="150"/>
      <c r="GD22" s="150"/>
      <c r="GE22" s="150"/>
      <c r="GF22" s="150"/>
      <c r="GG22" s="150"/>
      <c r="GH22" s="150"/>
      <c r="GI22" s="150"/>
      <c r="GJ22" s="150"/>
      <c r="GK22" s="150"/>
      <c r="GL22" s="150"/>
      <c r="GM22" s="150"/>
      <c r="GN22" s="150"/>
      <c r="GO22" s="150"/>
      <c r="GP22" s="150"/>
      <c r="GQ22" s="150"/>
      <c r="GR22" s="150"/>
      <c r="GS22" s="150"/>
      <c r="GT22" s="150"/>
      <c r="GU22" s="150"/>
      <c r="GV22" s="150"/>
      <c r="GW22" s="150"/>
      <c r="GX22" s="150"/>
      <c r="GY22" s="150"/>
      <c r="GZ22" s="150"/>
      <c r="HA22" s="150"/>
      <c r="HB22" s="150"/>
      <c r="HC22" s="150"/>
      <c r="HD22" s="150"/>
      <c r="HE22" s="150"/>
      <c r="HF22" s="150"/>
      <c r="HG22" s="150"/>
      <c r="HH22" s="150"/>
      <c r="HI22" s="150"/>
      <c r="HJ22" s="150"/>
      <c r="HK22" s="150"/>
      <c r="HL22" s="150"/>
      <c r="HM22" s="150"/>
      <c r="HN22" s="150"/>
      <c r="HO22" s="150"/>
      <c r="HP22" s="150"/>
      <c r="HQ22" s="150"/>
      <c r="HR22" s="150"/>
      <c r="HS22" s="150"/>
      <c r="HT22" s="150"/>
      <c r="HU22" s="150"/>
      <c r="HV22" s="150"/>
      <c r="HW22" s="150"/>
      <c r="HX22" s="150"/>
      <c r="HY22" s="150"/>
      <c r="HZ22" s="150"/>
      <c r="IA22" s="150"/>
      <c r="IB22" s="150"/>
      <c r="IC22" s="150"/>
      <c r="ID22" s="150"/>
      <c r="IE22" s="150"/>
      <c r="IF22" s="150"/>
      <c r="IG22" s="150"/>
      <c r="IH22" s="150"/>
      <c r="II22" s="150"/>
      <c r="IJ22" s="150"/>
      <c r="IK22" s="150"/>
      <c r="IL22" s="150"/>
      <c r="IM22" s="150"/>
      <c r="IN22" s="150"/>
      <c r="IO22" s="150"/>
      <c r="IP22" s="150"/>
      <c r="IQ22" s="150"/>
      <c r="IR22" s="150"/>
      <c r="IS22" s="150"/>
      <c r="IT22" s="150"/>
      <c r="IU22" s="150"/>
      <c r="IV22" s="150"/>
      <c r="IW22" s="150"/>
    </row>
    <row r="23" customFormat="false" ht="12.75" hidden="false" customHeight="false" outlineLevel="0" collapsed="false">
      <c r="A23" s="146"/>
      <c r="B23" s="147"/>
      <c r="C23" s="147"/>
      <c r="D23" s="147"/>
      <c r="E23" s="147"/>
      <c r="F23" s="147"/>
      <c r="G23" s="147"/>
      <c r="H23" s="148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9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  <c r="EC23" s="150"/>
      <c r="ED23" s="150"/>
      <c r="EE23" s="150"/>
      <c r="EF23" s="150"/>
      <c r="EG23" s="150"/>
      <c r="EH23" s="150"/>
      <c r="EI23" s="150"/>
      <c r="EJ23" s="150"/>
      <c r="EK23" s="150"/>
      <c r="EL23" s="150"/>
      <c r="EM23" s="150"/>
      <c r="EN23" s="150"/>
      <c r="EO23" s="150"/>
      <c r="EP23" s="150"/>
      <c r="EQ23" s="150"/>
      <c r="ER23" s="150"/>
      <c r="ES23" s="150"/>
      <c r="ET23" s="150"/>
      <c r="EU23" s="150"/>
      <c r="EV23" s="150"/>
      <c r="EW23" s="150"/>
      <c r="EX23" s="150"/>
      <c r="EY23" s="150"/>
      <c r="EZ23" s="150"/>
      <c r="FA23" s="150"/>
      <c r="FB23" s="150"/>
      <c r="FC23" s="150"/>
      <c r="FD23" s="150"/>
      <c r="FE23" s="150"/>
      <c r="FF23" s="150"/>
      <c r="FG23" s="150"/>
      <c r="FH23" s="150"/>
      <c r="FI23" s="150"/>
      <c r="FJ23" s="150"/>
      <c r="FK23" s="150"/>
      <c r="FL23" s="150"/>
      <c r="FM23" s="150"/>
      <c r="FN23" s="150"/>
      <c r="FO23" s="150"/>
      <c r="FP23" s="150"/>
      <c r="FQ23" s="150"/>
      <c r="FR23" s="150"/>
      <c r="FS23" s="150"/>
      <c r="FT23" s="150"/>
      <c r="FU23" s="150"/>
      <c r="FV23" s="150"/>
      <c r="FW23" s="150"/>
      <c r="FX23" s="150"/>
      <c r="FY23" s="150"/>
      <c r="FZ23" s="150"/>
      <c r="GA23" s="150"/>
      <c r="GB23" s="150"/>
      <c r="GC23" s="150"/>
      <c r="GD23" s="150"/>
      <c r="GE23" s="150"/>
      <c r="GF23" s="150"/>
      <c r="GG23" s="150"/>
      <c r="GH23" s="150"/>
      <c r="GI23" s="150"/>
      <c r="GJ23" s="150"/>
      <c r="GK23" s="150"/>
      <c r="GL23" s="150"/>
      <c r="GM23" s="150"/>
      <c r="GN23" s="150"/>
      <c r="GO23" s="150"/>
      <c r="GP23" s="150"/>
      <c r="GQ23" s="150"/>
      <c r="GR23" s="150"/>
      <c r="GS23" s="150"/>
      <c r="GT23" s="150"/>
      <c r="GU23" s="150"/>
      <c r="GV23" s="150"/>
      <c r="GW23" s="150"/>
      <c r="GX23" s="150"/>
      <c r="GY23" s="150"/>
      <c r="GZ23" s="150"/>
      <c r="HA23" s="150"/>
      <c r="HB23" s="150"/>
      <c r="HC23" s="150"/>
      <c r="HD23" s="150"/>
      <c r="HE23" s="150"/>
      <c r="HF23" s="150"/>
      <c r="HG23" s="150"/>
      <c r="HH23" s="150"/>
      <c r="HI23" s="150"/>
      <c r="HJ23" s="150"/>
      <c r="HK23" s="150"/>
      <c r="HL23" s="150"/>
      <c r="HM23" s="150"/>
      <c r="HN23" s="150"/>
      <c r="HO23" s="150"/>
      <c r="HP23" s="150"/>
      <c r="HQ23" s="150"/>
      <c r="HR23" s="150"/>
      <c r="HS23" s="150"/>
      <c r="HT23" s="150"/>
      <c r="HU23" s="150"/>
      <c r="HV23" s="150"/>
      <c r="HW23" s="150"/>
      <c r="HX23" s="150"/>
      <c r="HY23" s="150"/>
      <c r="HZ23" s="150"/>
      <c r="IA23" s="150"/>
      <c r="IB23" s="150"/>
      <c r="IC23" s="150"/>
      <c r="ID23" s="150"/>
      <c r="IE23" s="150"/>
      <c r="IF23" s="150"/>
      <c r="IG23" s="150"/>
      <c r="IH23" s="150"/>
      <c r="II23" s="150"/>
      <c r="IJ23" s="150"/>
      <c r="IK23" s="150"/>
      <c r="IL23" s="150"/>
      <c r="IM23" s="150"/>
      <c r="IN23" s="150"/>
      <c r="IO23" s="150"/>
      <c r="IP23" s="150"/>
      <c r="IQ23" s="150"/>
      <c r="IR23" s="150"/>
      <c r="IS23" s="150"/>
      <c r="IT23" s="150"/>
      <c r="IU23" s="150"/>
      <c r="IV23" s="150"/>
      <c r="IW23" s="150"/>
    </row>
    <row r="24" customFormat="false" ht="12.75" hidden="false" customHeight="false" outlineLevel="0" collapsed="false">
      <c r="A24" s="146"/>
      <c r="B24" s="147"/>
      <c r="C24" s="147"/>
      <c r="D24" s="147"/>
      <c r="E24" s="147"/>
      <c r="F24" s="147"/>
      <c r="G24" s="147"/>
      <c r="H24" s="148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9"/>
      <c r="BL24" s="150"/>
      <c r="BM24" s="150"/>
      <c r="BN24" s="150"/>
      <c r="BO24" s="150"/>
      <c r="BP24" s="150"/>
      <c r="BQ24" s="150"/>
      <c r="BR24" s="150"/>
      <c r="BS24" s="150"/>
      <c r="BT24" s="150"/>
      <c r="BU24" s="150"/>
      <c r="BV24" s="150"/>
      <c r="BW24" s="150"/>
      <c r="BX24" s="150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50"/>
      <c r="CU24" s="150"/>
      <c r="CV24" s="150"/>
      <c r="CW24" s="150"/>
      <c r="CX24" s="150"/>
      <c r="CY24" s="150"/>
      <c r="CZ24" s="150"/>
      <c r="DA24" s="150"/>
      <c r="DB24" s="150"/>
      <c r="DC24" s="150"/>
      <c r="DD24" s="150"/>
      <c r="DE24" s="150"/>
      <c r="DF24" s="150"/>
      <c r="DG24" s="150"/>
      <c r="DH24" s="150"/>
      <c r="DI24" s="150"/>
      <c r="DJ24" s="150"/>
      <c r="DK24" s="150"/>
      <c r="DL24" s="150"/>
      <c r="DM24" s="150"/>
      <c r="DN24" s="150"/>
      <c r="DO24" s="150"/>
      <c r="DP24" s="150"/>
      <c r="DQ24" s="150"/>
      <c r="DR24" s="150"/>
      <c r="DS24" s="150"/>
      <c r="DT24" s="150"/>
      <c r="DU24" s="150"/>
      <c r="DV24" s="150"/>
      <c r="DW24" s="150"/>
      <c r="DX24" s="150"/>
      <c r="DY24" s="150"/>
      <c r="DZ24" s="150"/>
      <c r="EA24" s="150"/>
      <c r="EB24" s="150"/>
      <c r="EC24" s="150"/>
      <c r="ED24" s="150"/>
      <c r="EE24" s="150"/>
      <c r="EF24" s="150"/>
      <c r="EG24" s="150"/>
      <c r="EH24" s="150"/>
      <c r="EI24" s="150"/>
      <c r="EJ24" s="150"/>
      <c r="EK24" s="150"/>
      <c r="EL24" s="150"/>
      <c r="EM24" s="150"/>
      <c r="EN24" s="150"/>
      <c r="EO24" s="150"/>
      <c r="EP24" s="150"/>
      <c r="EQ24" s="150"/>
      <c r="ER24" s="150"/>
      <c r="ES24" s="150"/>
      <c r="ET24" s="150"/>
      <c r="EU24" s="150"/>
      <c r="EV24" s="150"/>
      <c r="EW24" s="150"/>
      <c r="EX24" s="150"/>
      <c r="EY24" s="150"/>
      <c r="EZ24" s="150"/>
      <c r="FA24" s="150"/>
      <c r="FB24" s="150"/>
      <c r="FC24" s="150"/>
      <c r="FD24" s="150"/>
      <c r="FE24" s="150"/>
      <c r="FF24" s="150"/>
      <c r="FG24" s="150"/>
      <c r="FH24" s="150"/>
      <c r="FI24" s="150"/>
      <c r="FJ24" s="150"/>
      <c r="FK24" s="150"/>
      <c r="FL24" s="150"/>
      <c r="FM24" s="150"/>
      <c r="FN24" s="150"/>
      <c r="FO24" s="150"/>
      <c r="FP24" s="150"/>
      <c r="FQ24" s="150"/>
      <c r="FR24" s="150"/>
      <c r="FS24" s="150"/>
      <c r="FT24" s="150"/>
      <c r="FU24" s="150"/>
      <c r="FV24" s="150"/>
      <c r="FW24" s="150"/>
      <c r="FX24" s="150"/>
      <c r="FY24" s="150"/>
      <c r="FZ24" s="150"/>
      <c r="GA24" s="150"/>
      <c r="GB24" s="150"/>
      <c r="GC24" s="150"/>
      <c r="GD24" s="150"/>
      <c r="GE24" s="150"/>
      <c r="GF24" s="150"/>
      <c r="GG24" s="150"/>
      <c r="GH24" s="150"/>
      <c r="GI24" s="150"/>
      <c r="GJ24" s="150"/>
      <c r="GK24" s="150"/>
      <c r="GL24" s="150"/>
      <c r="GM24" s="150"/>
      <c r="GN24" s="150"/>
      <c r="GO24" s="150"/>
      <c r="GP24" s="150"/>
      <c r="GQ24" s="150"/>
      <c r="GR24" s="150"/>
      <c r="GS24" s="150"/>
      <c r="GT24" s="150"/>
      <c r="GU24" s="150"/>
      <c r="GV24" s="150"/>
      <c r="GW24" s="150"/>
      <c r="GX24" s="150"/>
      <c r="GY24" s="150"/>
      <c r="GZ24" s="150"/>
      <c r="HA24" s="150"/>
      <c r="HB24" s="150"/>
      <c r="HC24" s="150"/>
      <c r="HD24" s="150"/>
      <c r="HE24" s="150"/>
      <c r="HF24" s="150"/>
      <c r="HG24" s="150"/>
      <c r="HH24" s="150"/>
      <c r="HI24" s="150"/>
      <c r="HJ24" s="150"/>
      <c r="HK24" s="150"/>
      <c r="HL24" s="150"/>
      <c r="HM24" s="150"/>
      <c r="HN24" s="150"/>
      <c r="HO24" s="150"/>
      <c r="HP24" s="150"/>
      <c r="HQ24" s="150"/>
      <c r="HR24" s="150"/>
      <c r="HS24" s="150"/>
      <c r="HT24" s="150"/>
      <c r="HU24" s="150"/>
      <c r="HV24" s="150"/>
      <c r="HW24" s="150"/>
      <c r="HX24" s="150"/>
      <c r="HY24" s="150"/>
      <c r="HZ24" s="150"/>
      <c r="IA24" s="150"/>
      <c r="IB24" s="150"/>
      <c r="IC24" s="150"/>
      <c r="ID24" s="150"/>
      <c r="IE24" s="150"/>
      <c r="IF24" s="150"/>
      <c r="IG24" s="150"/>
      <c r="IH24" s="150"/>
      <c r="II24" s="150"/>
      <c r="IJ24" s="150"/>
      <c r="IK24" s="150"/>
      <c r="IL24" s="150"/>
      <c r="IM24" s="150"/>
      <c r="IN24" s="150"/>
      <c r="IO24" s="150"/>
      <c r="IP24" s="150"/>
      <c r="IQ24" s="150"/>
      <c r="IR24" s="150"/>
      <c r="IS24" s="150"/>
      <c r="IT24" s="150"/>
      <c r="IU24" s="150"/>
      <c r="IV24" s="150"/>
      <c r="IW24" s="150"/>
    </row>
    <row r="25" customFormat="false" ht="12.75" hidden="false" customHeight="false" outlineLevel="0" collapsed="false">
      <c r="A25" s="146"/>
      <c r="B25" s="147"/>
      <c r="C25" s="147"/>
      <c r="D25" s="147"/>
      <c r="E25" s="147"/>
      <c r="F25" s="147"/>
      <c r="G25" s="147"/>
      <c r="H25" s="148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9"/>
      <c r="BL25" s="150"/>
      <c r="BM25" s="150"/>
      <c r="BN25" s="150"/>
      <c r="BO25" s="150"/>
      <c r="BP25" s="150"/>
      <c r="BQ25" s="150"/>
      <c r="BR25" s="150"/>
      <c r="BS25" s="150"/>
      <c r="BT25" s="150"/>
      <c r="BU25" s="150"/>
      <c r="BV25" s="150"/>
      <c r="BW25" s="150"/>
      <c r="BX25" s="150"/>
      <c r="BY25" s="150"/>
      <c r="BZ25" s="150"/>
      <c r="CA25" s="150"/>
      <c r="CB25" s="150"/>
      <c r="CC25" s="150"/>
      <c r="CD25" s="150"/>
      <c r="CE25" s="150"/>
      <c r="CF25" s="150"/>
      <c r="CG25" s="150"/>
      <c r="CH25" s="150"/>
      <c r="CI25" s="150"/>
      <c r="CJ25" s="150"/>
      <c r="CK25" s="150"/>
      <c r="CL25" s="150"/>
      <c r="CM25" s="150"/>
      <c r="CN25" s="150"/>
      <c r="CO25" s="150"/>
      <c r="CP25" s="150"/>
      <c r="CQ25" s="150"/>
      <c r="CR25" s="150"/>
      <c r="CS25" s="150"/>
      <c r="CT25" s="150"/>
      <c r="CU25" s="150"/>
      <c r="CV25" s="150"/>
      <c r="CW25" s="150"/>
      <c r="CX25" s="150"/>
      <c r="CY25" s="150"/>
      <c r="CZ25" s="150"/>
      <c r="DA25" s="150"/>
      <c r="DB25" s="150"/>
      <c r="DC25" s="150"/>
      <c r="DD25" s="150"/>
      <c r="DE25" s="150"/>
      <c r="DF25" s="150"/>
      <c r="DG25" s="150"/>
      <c r="DH25" s="150"/>
      <c r="DI25" s="150"/>
      <c r="DJ25" s="150"/>
      <c r="DK25" s="150"/>
      <c r="DL25" s="150"/>
      <c r="DM25" s="150"/>
      <c r="DN25" s="150"/>
      <c r="DO25" s="150"/>
      <c r="DP25" s="150"/>
      <c r="DQ25" s="150"/>
      <c r="DR25" s="150"/>
      <c r="DS25" s="150"/>
      <c r="DT25" s="150"/>
      <c r="DU25" s="150"/>
      <c r="DV25" s="150"/>
      <c r="DW25" s="150"/>
      <c r="DX25" s="150"/>
      <c r="DY25" s="150"/>
      <c r="DZ25" s="150"/>
      <c r="EA25" s="150"/>
      <c r="EB25" s="150"/>
      <c r="EC25" s="150"/>
      <c r="ED25" s="150"/>
      <c r="EE25" s="150"/>
      <c r="EF25" s="150"/>
      <c r="EG25" s="150"/>
      <c r="EH25" s="150"/>
      <c r="EI25" s="150"/>
      <c r="EJ25" s="150"/>
      <c r="EK25" s="150"/>
      <c r="EL25" s="150"/>
      <c r="EM25" s="150"/>
      <c r="EN25" s="150"/>
      <c r="EO25" s="150"/>
      <c r="EP25" s="150"/>
      <c r="EQ25" s="150"/>
      <c r="ER25" s="150"/>
      <c r="ES25" s="150"/>
      <c r="ET25" s="150"/>
      <c r="EU25" s="150"/>
      <c r="EV25" s="150"/>
      <c r="EW25" s="150"/>
      <c r="EX25" s="150"/>
      <c r="EY25" s="150"/>
      <c r="EZ25" s="150"/>
      <c r="FA25" s="150"/>
      <c r="FB25" s="150"/>
      <c r="FC25" s="150"/>
      <c r="FD25" s="150"/>
      <c r="FE25" s="150"/>
      <c r="FF25" s="150"/>
      <c r="FG25" s="150"/>
      <c r="FH25" s="150"/>
      <c r="FI25" s="150"/>
      <c r="FJ25" s="150"/>
      <c r="FK25" s="150"/>
      <c r="FL25" s="150"/>
      <c r="FM25" s="150"/>
      <c r="FN25" s="150"/>
      <c r="FO25" s="150"/>
      <c r="FP25" s="150"/>
      <c r="FQ25" s="150"/>
      <c r="FR25" s="150"/>
      <c r="FS25" s="150"/>
      <c r="FT25" s="150"/>
      <c r="FU25" s="150"/>
      <c r="FV25" s="150"/>
      <c r="FW25" s="150"/>
      <c r="FX25" s="150"/>
      <c r="FY25" s="150"/>
      <c r="FZ25" s="150"/>
      <c r="GA25" s="150"/>
      <c r="GB25" s="150"/>
      <c r="GC25" s="150"/>
      <c r="GD25" s="150"/>
      <c r="GE25" s="150"/>
      <c r="GF25" s="150"/>
      <c r="GG25" s="150"/>
      <c r="GH25" s="150"/>
      <c r="GI25" s="150"/>
      <c r="GJ25" s="150"/>
      <c r="GK25" s="150"/>
      <c r="GL25" s="150"/>
      <c r="GM25" s="150"/>
      <c r="GN25" s="150"/>
      <c r="GO25" s="150"/>
      <c r="GP25" s="150"/>
      <c r="GQ25" s="150"/>
      <c r="GR25" s="150"/>
      <c r="GS25" s="150"/>
      <c r="GT25" s="150"/>
      <c r="GU25" s="150"/>
      <c r="GV25" s="150"/>
      <c r="GW25" s="150"/>
      <c r="GX25" s="150"/>
      <c r="GY25" s="150"/>
      <c r="GZ25" s="150"/>
      <c r="HA25" s="150"/>
      <c r="HB25" s="150"/>
      <c r="HC25" s="150"/>
      <c r="HD25" s="150"/>
      <c r="HE25" s="150"/>
      <c r="HF25" s="150"/>
      <c r="HG25" s="150"/>
      <c r="HH25" s="150"/>
      <c r="HI25" s="150"/>
      <c r="HJ25" s="150"/>
      <c r="HK25" s="150"/>
      <c r="HL25" s="150"/>
      <c r="HM25" s="150"/>
      <c r="HN25" s="150"/>
      <c r="HO25" s="150"/>
      <c r="HP25" s="150"/>
      <c r="HQ25" s="150"/>
      <c r="HR25" s="150"/>
      <c r="HS25" s="150"/>
      <c r="HT25" s="150"/>
      <c r="HU25" s="150"/>
      <c r="HV25" s="150"/>
      <c r="HW25" s="150"/>
      <c r="HX25" s="150"/>
      <c r="HY25" s="150"/>
      <c r="HZ25" s="150"/>
      <c r="IA25" s="150"/>
      <c r="IB25" s="150"/>
      <c r="IC25" s="150"/>
      <c r="ID25" s="150"/>
      <c r="IE25" s="150"/>
      <c r="IF25" s="150"/>
      <c r="IG25" s="150"/>
      <c r="IH25" s="150"/>
      <c r="II25" s="150"/>
      <c r="IJ25" s="150"/>
      <c r="IK25" s="150"/>
      <c r="IL25" s="150"/>
      <c r="IM25" s="150"/>
      <c r="IN25" s="150"/>
      <c r="IO25" s="150"/>
      <c r="IP25" s="150"/>
      <c r="IQ25" s="150"/>
      <c r="IR25" s="150"/>
      <c r="IS25" s="150"/>
      <c r="IT25" s="150"/>
      <c r="IU25" s="150"/>
      <c r="IV25" s="150"/>
      <c r="IW25" s="150"/>
    </row>
    <row r="26" customFormat="false" ht="12.75" hidden="false" customHeight="false" outlineLevel="0" collapsed="false">
      <c r="A26" s="146"/>
      <c r="B26" s="147"/>
      <c r="C26" s="147"/>
      <c r="D26" s="147"/>
      <c r="E26" s="147"/>
      <c r="F26" s="147"/>
      <c r="G26" s="147"/>
      <c r="H26" s="148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9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  <c r="GM26" s="150"/>
      <c r="GN26" s="150"/>
      <c r="GO26" s="150"/>
      <c r="GP26" s="150"/>
      <c r="GQ26" s="150"/>
      <c r="GR26" s="150"/>
      <c r="GS26" s="150"/>
      <c r="GT26" s="150"/>
      <c r="GU26" s="150"/>
      <c r="GV26" s="150"/>
      <c r="GW26" s="150"/>
      <c r="GX26" s="150"/>
      <c r="GY26" s="150"/>
      <c r="GZ26" s="150"/>
      <c r="HA26" s="150"/>
      <c r="HB26" s="150"/>
      <c r="HC26" s="150"/>
      <c r="HD26" s="150"/>
      <c r="HE26" s="150"/>
      <c r="HF26" s="150"/>
      <c r="HG26" s="150"/>
      <c r="HH26" s="150"/>
      <c r="HI26" s="150"/>
      <c r="HJ26" s="150"/>
      <c r="HK26" s="150"/>
      <c r="HL26" s="150"/>
      <c r="HM26" s="150"/>
      <c r="HN26" s="150"/>
      <c r="HO26" s="150"/>
      <c r="HP26" s="150"/>
      <c r="HQ26" s="150"/>
      <c r="HR26" s="150"/>
      <c r="HS26" s="150"/>
      <c r="HT26" s="150"/>
      <c r="HU26" s="150"/>
      <c r="HV26" s="150"/>
      <c r="HW26" s="150"/>
      <c r="HX26" s="150"/>
      <c r="HY26" s="150"/>
      <c r="HZ26" s="150"/>
      <c r="IA26" s="150"/>
      <c r="IB26" s="150"/>
      <c r="IC26" s="150"/>
      <c r="ID26" s="150"/>
      <c r="IE26" s="150"/>
      <c r="IF26" s="150"/>
      <c r="IG26" s="150"/>
      <c r="IH26" s="150"/>
      <c r="II26" s="150"/>
      <c r="IJ26" s="150"/>
      <c r="IK26" s="150"/>
      <c r="IL26" s="150"/>
      <c r="IM26" s="150"/>
      <c r="IN26" s="150"/>
      <c r="IO26" s="150"/>
      <c r="IP26" s="150"/>
      <c r="IQ26" s="150"/>
      <c r="IR26" s="150"/>
      <c r="IS26" s="150"/>
      <c r="IT26" s="150"/>
      <c r="IU26" s="150"/>
      <c r="IV26" s="150"/>
      <c r="IW26" s="150"/>
    </row>
    <row r="27" customFormat="false" ht="12.75" hidden="false" customHeight="false" outlineLevel="0" collapsed="false">
      <c r="A27" s="146"/>
      <c r="B27" s="147"/>
      <c r="C27" s="147"/>
      <c r="D27" s="147"/>
      <c r="E27" s="147"/>
      <c r="F27" s="147"/>
      <c r="G27" s="147"/>
      <c r="H27" s="148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9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  <c r="EC27" s="150"/>
      <c r="ED27" s="150"/>
      <c r="EE27" s="150"/>
      <c r="EF27" s="150"/>
      <c r="EG27" s="150"/>
      <c r="EH27" s="150"/>
      <c r="EI27" s="150"/>
      <c r="EJ27" s="150"/>
      <c r="EK27" s="150"/>
      <c r="EL27" s="150"/>
      <c r="EM27" s="150"/>
      <c r="EN27" s="150"/>
      <c r="EO27" s="150"/>
      <c r="EP27" s="150"/>
      <c r="EQ27" s="150"/>
      <c r="ER27" s="150"/>
      <c r="ES27" s="150"/>
      <c r="ET27" s="150"/>
      <c r="EU27" s="150"/>
      <c r="EV27" s="150"/>
      <c r="EW27" s="150"/>
      <c r="EX27" s="150"/>
      <c r="EY27" s="150"/>
      <c r="EZ27" s="150"/>
      <c r="FA27" s="150"/>
      <c r="FB27" s="150"/>
      <c r="FC27" s="150"/>
      <c r="FD27" s="150"/>
      <c r="FE27" s="150"/>
      <c r="FF27" s="150"/>
      <c r="FG27" s="150"/>
      <c r="FH27" s="150"/>
      <c r="FI27" s="150"/>
      <c r="FJ27" s="150"/>
      <c r="FK27" s="150"/>
      <c r="FL27" s="150"/>
      <c r="FM27" s="150"/>
      <c r="FN27" s="150"/>
      <c r="FO27" s="150"/>
      <c r="FP27" s="150"/>
      <c r="FQ27" s="150"/>
      <c r="FR27" s="150"/>
      <c r="FS27" s="150"/>
      <c r="FT27" s="150"/>
      <c r="FU27" s="150"/>
      <c r="FV27" s="150"/>
      <c r="FW27" s="150"/>
      <c r="FX27" s="150"/>
      <c r="FY27" s="150"/>
      <c r="FZ27" s="150"/>
      <c r="GA27" s="150"/>
      <c r="GB27" s="150"/>
      <c r="GC27" s="150"/>
      <c r="GD27" s="150"/>
      <c r="GE27" s="150"/>
      <c r="GF27" s="150"/>
      <c r="GG27" s="150"/>
      <c r="GH27" s="150"/>
      <c r="GI27" s="150"/>
      <c r="GJ27" s="150"/>
      <c r="GK27" s="150"/>
      <c r="GL27" s="150"/>
      <c r="GM27" s="150"/>
      <c r="GN27" s="150"/>
      <c r="GO27" s="150"/>
      <c r="GP27" s="150"/>
      <c r="GQ27" s="150"/>
      <c r="GR27" s="150"/>
      <c r="GS27" s="150"/>
      <c r="GT27" s="150"/>
      <c r="GU27" s="150"/>
      <c r="GV27" s="150"/>
      <c r="GW27" s="150"/>
      <c r="GX27" s="150"/>
      <c r="GY27" s="150"/>
      <c r="GZ27" s="150"/>
      <c r="HA27" s="150"/>
      <c r="HB27" s="150"/>
      <c r="HC27" s="150"/>
      <c r="HD27" s="150"/>
      <c r="HE27" s="150"/>
      <c r="HF27" s="150"/>
      <c r="HG27" s="150"/>
      <c r="HH27" s="150"/>
      <c r="HI27" s="150"/>
      <c r="HJ27" s="150"/>
      <c r="HK27" s="150"/>
      <c r="HL27" s="150"/>
      <c r="HM27" s="150"/>
      <c r="HN27" s="150"/>
      <c r="HO27" s="150"/>
      <c r="HP27" s="150"/>
      <c r="HQ27" s="150"/>
      <c r="HR27" s="150"/>
      <c r="HS27" s="150"/>
      <c r="HT27" s="150"/>
      <c r="HU27" s="150"/>
      <c r="HV27" s="150"/>
      <c r="HW27" s="150"/>
      <c r="HX27" s="150"/>
      <c r="HY27" s="150"/>
      <c r="HZ27" s="150"/>
      <c r="IA27" s="150"/>
      <c r="IB27" s="150"/>
      <c r="IC27" s="150"/>
      <c r="ID27" s="150"/>
      <c r="IE27" s="150"/>
      <c r="IF27" s="150"/>
      <c r="IG27" s="150"/>
      <c r="IH27" s="150"/>
      <c r="II27" s="150"/>
      <c r="IJ27" s="150"/>
      <c r="IK27" s="150"/>
      <c r="IL27" s="150"/>
      <c r="IM27" s="150"/>
      <c r="IN27" s="150"/>
      <c r="IO27" s="150"/>
      <c r="IP27" s="150"/>
      <c r="IQ27" s="150"/>
      <c r="IR27" s="150"/>
      <c r="IS27" s="150"/>
      <c r="IT27" s="150"/>
      <c r="IU27" s="150"/>
      <c r="IV27" s="150"/>
      <c r="IW27" s="150"/>
    </row>
    <row r="28" customFormat="false" ht="12.75" hidden="false" customHeight="false" outlineLevel="0" collapsed="false">
      <c r="A28" s="146"/>
      <c r="B28" s="147"/>
      <c r="C28" s="147"/>
      <c r="D28" s="147"/>
      <c r="E28" s="147"/>
      <c r="F28" s="147"/>
      <c r="G28" s="147"/>
      <c r="H28" s="148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9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50"/>
      <c r="FK28" s="150"/>
      <c r="FL28" s="150"/>
      <c r="FM28" s="150"/>
      <c r="FN28" s="150"/>
      <c r="FO28" s="150"/>
      <c r="FP28" s="150"/>
      <c r="FQ28" s="150"/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50"/>
      <c r="HQ28" s="150"/>
      <c r="HR28" s="150"/>
      <c r="HS28" s="150"/>
      <c r="HT28" s="150"/>
      <c r="HU28" s="150"/>
      <c r="HV28" s="150"/>
      <c r="HW28" s="150"/>
      <c r="HX28" s="150"/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</row>
    <row r="29" customFormat="false" ht="12.75" hidden="false" customHeight="false" outlineLevel="0" collapsed="false">
      <c r="A29" s="146"/>
      <c r="B29" s="147"/>
      <c r="C29" s="147"/>
      <c r="D29" s="147"/>
      <c r="E29" s="147"/>
      <c r="F29" s="147"/>
      <c r="G29" s="147"/>
      <c r="H29" s="148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9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  <c r="DW29" s="150"/>
      <c r="DX29" s="150"/>
      <c r="DY29" s="150"/>
      <c r="DZ29" s="150"/>
      <c r="EA29" s="150"/>
      <c r="EB29" s="150"/>
      <c r="EC29" s="150"/>
      <c r="ED29" s="150"/>
      <c r="EE29" s="150"/>
      <c r="EF29" s="150"/>
      <c r="EG29" s="150"/>
      <c r="EH29" s="150"/>
      <c r="EI29" s="150"/>
      <c r="EJ29" s="150"/>
      <c r="EK29" s="150"/>
      <c r="EL29" s="150"/>
      <c r="EM29" s="150"/>
      <c r="EN29" s="150"/>
      <c r="EO29" s="150"/>
      <c r="EP29" s="150"/>
      <c r="EQ29" s="150"/>
      <c r="ER29" s="150"/>
      <c r="ES29" s="150"/>
      <c r="ET29" s="150"/>
      <c r="EU29" s="150"/>
      <c r="EV29" s="150"/>
      <c r="EW29" s="150"/>
      <c r="EX29" s="150"/>
      <c r="EY29" s="150"/>
      <c r="EZ29" s="150"/>
      <c r="FA29" s="150"/>
      <c r="FB29" s="150"/>
      <c r="FC29" s="150"/>
      <c r="FD29" s="150"/>
      <c r="FE29" s="150"/>
      <c r="FF29" s="150"/>
      <c r="FG29" s="150"/>
      <c r="FH29" s="150"/>
      <c r="FI29" s="150"/>
      <c r="FJ29" s="150"/>
      <c r="FK29" s="150"/>
      <c r="FL29" s="150"/>
      <c r="FM29" s="150"/>
      <c r="FN29" s="150"/>
      <c r="FO29" s="150"/>
      <c r="FP29" s="150"/>
      <c r="FQ29" s="150"/>
      <c r="FR29" s="150"/>
      <c r="FS29" s="150"/>
      <c r="FT29" s="150"/>
      <c r="FU29" s="150"/>
      <c r="FV29" s="150"/>
      <c r="FW29" s="150"/>
      <c r="FX29" s="150"/>
      <c r="FY29" s="150"/>
      <c r="FZ29" s="150"/>
      <c r="GA29" s="150"/>
      <c r="GB29" s="150"/>
      <c r="GC29" s="150"/>
      <c r="GD29" s="150"/>
      <c r="GE29" s="150"/>
      <c r="GF29" s="150"/>
      <c r="GG29" s="150"/>
      <c r="GH29" s="150"/>
      <c r="GI29" s="150"/>
      <c r="GJ29" s="150"/>
      <c r="GK29" s="150"/>
      <c r="GL29" s="150"/>
      <c r="GM29" s="150"/>
      <c r="GN29" s="150"/>
      <c r="GO29" s="150"/>
      <c r="GP29" s="150"/>
      <c r="GQ29" s="150"/>
      <c r="GR29" s="150"/>
      <c r="GS29" s="150"/>
      <c r="GT29" s="150"/>
      <c r="GU29" s="150"/>
      <c r="GV29" s="150"/>
      <c r="GW29" s="150"/>
      <c r="GX29" s="150"/>
      <c r="GY29" s="150"/>
      <c r="GZ29" s="150"/>
      <c r="HA29" s="150"/>
      <c r="HB29" s="150"/>
      <c r="HC29" s="150"/>
      <c r="HD29" s="150"/>
      <c r="HE29" s="150"/>
      <c r="HF29" s="150"/>
      <c r="HG29" s="150"/>
      <c r="HH29" s="150"/>
      <c r="HI29" s="150"/>
      <c r="HJ29" s="150"/>
      <c r="HK29" s="150"/>
      <c r="HL29" s="150"/>
      <c r="HM29" s="150"/>
      <c r="HN29" s="150"/>
      <c r="HO29" s="150"/>
      <c r="HP29" s="150"/>
      <c r="HQ29" s="150"/>
      <c r="HR29" s="150"/>
      <c r="HS29" s="150"/>
      <c r="HT29" s="150"/>
      <c r="HU29" s="150"/>
      <c r="HV29" s="150"/>
      <c r="HW29" s="150"/>
      <c r="HX29" s="150"/>
      <c r="HY29" s="150"/>
      <c r="HZ29" s="150"/>
      <c r="IA29" s="150"/>
      <c r="IB29" s="150"/>
      <c r="IC29" s="150"/>
      <c r="ID29" s="150"/>
      <c r="IE29" s="150"/>
      <c r="IF29" s="150"/>
      <c r="IG29" s="150"/>
      <c r="IH29" s="150"/>
      <c r="II29" s="150"/>
      <c r="IJ29" s="150"/>
      <c r="IK29" s="150"/>
      <c r="IL29" s="150"/>
      <c r="IM29" s="150"/>
      <c r="IN29" s="150"/>
      <c r="IO29" s="150"/>
      <c r="IP29" s="150"/>
      <c r="IQ29" s="150"/>
      <c r="IR29" s="150"/>
      <c r="IS29" s="150"/>
      <c r="IT29" s="150"/>
      <c r="IU29" s="150"/>
      <c r="IV29" s="150"/>
      <c r="IW29" s="150"/>
    </row>
    <row r="30" customFormat="false" ht="12.75" hidden="false" customHeight="false" outlineLevel="0" collapsed="false">
      <c r="A30" s="146"/>
      <c r="B30" s="147"/>
      <c r="C30" s="147"/>
      <c r="D30" s="147"/>
      <c r="E30" s="147"/>
      <c r="F30" s="147"/>
      <c r="G30" s="147"/>
      <c r="H30" s="148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9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0"/>
      <c r="CN30" s="150"/>
      <c r="CO30" s="150"/>
      <c r="CP30" s="150"/>
      <c r="CQ30" s="150"/>
      <c r="CR30" s="150"/>
      <c r="CS30" s="150"/>
      <c r="CT30" s="150"/>
      <c r="CU30" s="150"/>
      <c r="CV30" s="150"/>
      <c r="CW30" s="150"/>
      <c r="CX30" s="150"/>
      <c r="CY30" s="150"/>
      <c r="CZ30" s="150"/>
      <c r="DA30" s="150"/>
      <c r="DB30" s="150"/>
      <c r="DC30" s="150"/>
      <c r="DD30" s="150"/>
      <c r="DE30" s="150"/>
      <c r="DF30" s="150"/>
      <c r="DG30" s="150"/>
      <c r="DH30" s="150"/>
      <c r="DI30" s="150"/>
      <c r="DJ30" s="150"/>
      <c r="DK30" s="150"/>
      <c r="DL30" s="150"/>
      <c r="DM30" s="150"/>
      <c r="DN30" s="150"/>
      <c r="DO30" s="150"/>
      <c r="DP30" s="150"/>
      <c r="DQ30" s="150"/>
      <c r="DR30" s="150"/>
      <c r="DS30" s="150"/>
      <c r="DT30" s="150"/>
      <c r="DU30" s="150"/>
      <c r="DV30" s="150"/>
      <c r="DW30" s="150"/>
      <c r="DX30" s="150"/>
      <c r="DY30" s="150"/>
      <c r="DZ30" s="150"/>
      <c r="EA30" s="150"/>
      <c r="EB30" s="150"/>
      <c r="EC30" s="150"/>
      <c r="ED30" s="150"/>
      <c r="EE30" s="150"/>
      <c r="EF30" s="150"/>
      <c r="EG30" s="150"/>
      <c r="EH30" s="150"/>
      <c r="EI30" s="150"/>
      <c r="EJ30" s="150"/>
      <c r="EK30" s="150"/>
      <c r="EL30" s="150"/>
      <c r="EM30" s="150"/>
      <c r="EN30" s="150"/>
      <c r="EO30" s="150"/>
      <c r="EP30" s="150"/>
      <c r="EQ30" s="150"/>
      <c r="ER30" s="150"/>
      <c r="ES30" s="150"/>
      <c r="ET30" s="150"/>
      <c r="EU30" s="150"/>
      <c r="EV30" s="150"/>
      <c r="EW30" s="150"/>
      <c r="EX30" s="150"/>
      <c r="EY30" s="150"/>
      <c r="EZ30" s="150"/>
      <c r="FA30" s="150"/>
      <c r="FB30" s="150"/>
      <c r="FC30" s="150"/>
      <c r="FD30" s="150"/>
      <c r="FE30" s="150"/>
      <c r="FF30" s="150"/>
      <c r="FG30" s="150"/>
      <c r="FH30" s="150"/>
      <c r="FI30" s="150"/>
      <c r="FJ30" s="150"/>
      <c r="FK30" s="150"/>
      <c r="FL30" s="150"/>
      <c r="FM30" s="150"/>
      <c r="FN30" s="150"/>
      <c r="FO30" s="150"/>
      <c r="FP30" s="150"/>
      <c r="FQ30" s="150"/>
      <c r="FR30" s="150"/>
      <c r="FS30" s="150"/>
      <c r="FT30" s="150"/>
      <c r="FU30" s="150"/>
      <c r="FV30" s="150"/>
      <c r="FW30" s="150"/>
      <c r="FX30" s="150"/>
      <c r="FY30" s="150"/>
      <c r="FZ30" s="150"/>
      <c r="GA30" s="150"/>
      <c r="GB30" s="150"/>
      <c r="GC30" s="150"/>
      <c r="GD30" s="150"/>
      <c r="GE30" s="150"/>
      <c r="GF30" s="150"/>
      <c r="GG30" s="150"/>
      <c r="GH30" s="150"/>
      <c r="GI30" s="150"/>
      <c r="GJ30" s="150"/>
      <c r="GK30" s="150"/>
      <c r="GL30" s="150"/>
      <c r="GM30" s="150"/>
      <c r="GN30" s="150"/>
      <c r="GO30" s="150"/>
      <c r="GP30" s="150"/>
      <c r="GQ30" s="150"/>
      <c r="GR30" s="150"/>
      <c r="GS30" s="150"/>
      <c r="GT30" s="150"/>
      <c r="GU30" s="150"/>
      <c r="GV30" s="150"/>
      <c r="GW30" s="150"/>
      <c r="GX30" s="150"/>
      <c r="GY30" s="150"/>
      <c r="GZ30" s="150"/>
      <c r="HA30" s="150"/>
      <c r="HB30" s="150"/>
      <c r="HC30" s="150"/>
      <c r="HD30" s="150"/>
      <c r="HE30" s="150"/>
      <c r="HF30" s="150"/>
      <c r="HG30" s="150"/>
      <c r="HH30" s="150"/>
      <c r="HI30" s="150"/>
      <c r="HJ30" s="150"/>
      <c r="HK30" s="150"/>
      <c r="HL30" s="150"/>
      <c r="HM30" s="150"/>
      <c r="HN30" s="150"/>
      <c r="HO30" s="150"/>
      <c r="HP30" s="150"/>
      <c r="HQ30" s="150"/>
      <c r="HR30" s="150"/>
      <c r="HS30" s="150"/>
      <c r="HT30" s="150"/>
      <c r="HU30" s="150"/>
      <c r="HV30" s="150"/>
      <c r="HW30" s="150"/>
      <c r="HX30" s="150"/>
      <c r="HY30" s="150"/>
      <c r="HZ30" s="150"/>
      <c r="IA30" s="150"/>
      <c r="IB30" s="150"/>
      <c r="IC30" s="150"/>
      <c r="ID30" s="150"/>
      <c r="IE30" s="150"/>
      <c r="IF30" s="150"/>
      <c r="IG30" s="150"/>
      <c r="IH30" s="150"/>
      <c r="II30" s="150"/>
      <c r="IJ30" s="150"/>
      <c r="IK30" s="150"/>
      <c r="IL30" s="150"/>
      <c r="IM30" s="150"/>
      <c r="IN30" s="150"/>
      <c r="IO30" s="150"/>
      <c r="IP30" s="150"/>
      <c r="IQ30" s="150"/>
      <c r="IR30" s="150"/>
      <c r="IS30" s="150"/>
      <c r="IT30" s="150"/>
      <c r="IU30" s="150"/>
      <c r="IV30" s="150"/>
      <c r="IW30" s="150"/>
    </row>
    <row r="31" customFormat="false" ht="12.75" hidden="false" customHeight="false" outlineLevel="0" collapsed="false">
      <c r="A31" s="146"/>
      <c r="B31" s="147"/>
      <c r="C31" s="147"/>
      <c r="D31" s="147"/>
      <c r="E31" s="147"/>
      <c r="F31" s="147"/>
      <c r="G31" s="147"/>
      <c r="H31" s="148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9"/>
      <c r="BL31" s="150"/>
      <c r="BM31" s="150"/>
      <c r="BN31" s="150"/>
      <c r="BO31" s="150"/>
      <c r="BP31" s="150"/>
      <c r="BQ31" s="150"/>
      <c r="BR31" s="150"/>
      <c r="BS31" s="150"/>
      <c r="BT31" s="150"/>
      <c r="BU31" s="150"/>
      <c r="BV31" s="150"/>
      <c r="BW31" s="150"/>
      <c r="BX31" s="150"/>
      <c r="BY31" s="150"/>
      <c r="BZ31" s="150"/>
      <c r="CA31" s="150"/>
      <c r="CB31" s="150"/>
      <c r="CC31" s="150"/>
      <c r="CD31" s="150"/>
      <c r="CE31" s="150"/>
      <c r="CF31" s="150"/>
      <c r="CG31" s="150"/>
      <c r="CH31" s="150"/>
      <c r="CI31" s="150"/>
      <c r="CJ31" s="150"/>
      <c r="CK31" s="150"/>
      <c r="CL31" s="150"/>
      <c r="CM31" s="150"/>
      <c r="CN31" s="150"/>
      <c r="CO31" s="150"/>
      <c r="CP31" s="150"/>
      <c r="CQ31" s="150"/>
      <c r="CR31" s="150"/>
      <c r="CS31" s="150"/>
      <c r="CT31" s="150"/>
      <c r="CU31" s="150"/>
      <c r="CV31" s="150"/>
      <c r="CW31" s="150"/>
      <c r="CX31" s="150"/>
      <c r="CY31" s="150"/>
      <c r="CZ31" s="150"/>
      <c r="DA31" s="150"/>
      <c r="DB31" s="150"/>
      <c r="DC31" s="150"/>
      <c r="DD31" s="150"/>
      <c r="DE31" s="150"/>
      <c r="DF31" s="150"/>
      <c r="DG31" s="150"/>
      <c r="DH31" s="150"/>
      <c r="DI31" s="150"/>
      <c r="DJ31" s="150"/>
      <c r="DK31" s="150"/>
      <c r="DL31" s="150"/>
      <c r="DM31" s="150"/>
      <c r="DN31" s="150"/>
      <c r="DO31" s="150"/>
      <c r="DP31" s="150"/>
      <c r="DQ31" s="150"/>
      <c r="DR31" s="150"/>
      <c r="DS31" s="150"/>
      <c r="DT31" s="150"/>
      <c r="DU31" s="150"/>
      <c r="DV31" s="150"/>
      <c r="DW31" s="150"/>
      <c r="DX31" s="150"/>
      <c r="DY31" s="150"/>
      <c r="DZ31" s="150"/>
      <c r="EA31" s="150"/>
      <c r="EB31" s="150"/>
      <c r="EC31" s="150"/>
      <c r="ED31" s="150"/>
      <c r="EE31" s="150"/>
      <c r="EF31" s="150"/>
      <c r="EG31" s="150"/>
      <c r="EH31" s="150"/>
      <c r="EI31" s="150"/>
      <c r="EJ31" s="150"/>
      <c r="EK31" s="150"/>
      <c r="EL31" s="150"/>
      <c r="EM31" s="150"/>
      <c r="EN31" s="150"/>
      <c r="EO31" s="150"/>
      <c r="EP31" s="150"/>
      <c r="EQ31" s="150"/>
      <c r="ER31" s="150"/>
      <c r="ES31" s="150"/>
      <c r="ET31" s="150"/>
      <c r="EU31" s="150"/>
      <c r="EV31" s="150"/>
      <c r="EW31" s="150"/>
      <c r="EX31" s="150"/>
      <c r="EY31" s="150"/>
      <c r="EZ31" s="150"/>
      <c r="FA31" s="150"/>
      <c r="FB31" s="150"/>
      <c r="FC31" s="150"/>
      <c r="FD31" s="150"/>
      <c r="FE31" s="150"/>
      <c r="FF31" s="150"/>
      <c r="FG31" s="150"/>
      <c r="FH31" s="150"/>
      <c r="FI31" s="150"/>
      <c r="FJ31" s="150"/>
      <c r="FK31" s="150"/>
      <c r="FL31" s="150"/>
      <c r="FM31" s="150"/>
      <c r="FN31" s="150"/>
      <c r="FO31" s="150"/>
      <c r="FP31" s="150"/>
      <c r="FQ31" s="150"/>
      <c r="FR31" s="150"/>
      <c r="FS31" s="150"/>
      <c r="FT31" s="150"/>
      <c r="FU31" s="150"/>
      <c r="FV31" s="150"/>
      <c r="FW31" s="150"/>
      <c r="FX31" s="150"/>
      <c r="FY31" s="150"/>
      <c r="FZ31" s="150"/>
      <c r="GA31" s="150"/>
      <c r="GB31" s="150"/>
      <c r="GC31" s="150"/>
      <c r="GD31" s="150"/>
      <c r="GE31" s="150"/>
      <c r="GF31" s="150"/>
      <c r="GG31" s="150"/>
      <c r="GH31" s="150"/>
      <c r="GI31" s="150"/>
      <c r="GJ31" s="150"/>
      <c r="GK31" s="150"/>
      <c r="GL31" s="150"/>
      <c r="GM31" s="150"/>
      <c r="GN31" s="150"/>
      <c r="GO31" s="150"/>
      <c r="GP31" s="150"/>
      <c r="GQ31" s="150"/>
      <c r="GR31" s="150"/>
      <c r="GS31" s="150"/>
      <c r="GT31" s="150"/>
      <c r="GU31" s="150"/>
      <c r="GV31" s="150"/>
      <c r="GW31" s="150"/>
      <c r="GX31" s="150"/>
      <c r="GY31" s="150"/>
      <c r="GZ31" s="150"/>
      <c r="HA31" s="150"/>
      <c r="HB31" s="150"/>
      <c r="HC31" s="150"/>
      <c r="HD31" s="150"/>
      <c r="HE31" s="150"/>
      <c r="HF31" s="150"/>
      <c r="HG31" s="150"/>
      <c r="HH31" s="150"/>
      <c r="HI31" s="150"/>
      <c r="HJ31" s="150"/>
      <c r="HK31" s="150"/>
      <c r="HL31" s="150"/>
      <c r="HM31" s="150"/>
      <c r="HN31" s="150"/>
      <c r="HO31" s="150"/>
      <c r="HP31" s="150"/>
      <c r="HQ31" s="150"/>
      <c r="HR31" s="150"/>
      <c r="HS31" s="150"/>
      <c r="HT31" s="150"/>
      <c r="HU31" s="150"/>
      <c r="HV31" s="150"/>
      <c r="HW31" s="150"/>
      <c r="HX31" s="150"/>
      <c r="HY31" s="150"/>
      <c r="HZ31" s="150"/>
      <c r="IA31" s="150"/>
      <c r="IB31" s="150"/>
      <c r="IC31" s="150"/>
      <c r="ID31" s="150"/>
      <c r="IE31" s="150"/>
      <c r="IF31" s="150"/>
      <c r="IG31" s="150"/>
      <c r="IH31" s="150"/>
      <c r="II31" s="150"/>
      <c r="IJ31" s="150"/>
      <c r="IK31" s="150"/>
      <c r="IL31" s="150"/>
      <c r="IM31" s="150"/>
      <c r="IN31" s="150"/>
      <c r="IO31" s="150"/>
      <c r="IP31" s="150"/>
      <c r="IQ31" s="150"/>
      <c r="IR31" s="150"/>
      <c r="IS31" s="150"/>
      <c r="IT31" s="150"/>
      <c r="IU31" s="150"/>
      <c r="IV31" s="150"/>
      <c r="IW31" s="150"/>
    </row>
    <row r="32" customFormat="false" ht="12.75" hidden="false" customHeight="false" outlineLevel="0" collapsed="false">
      <c r="A32" s="146"/>
      <c r="B32" s="147"/>
      <c r="C32" s="147"/>
      <c r="D32" s="147"/>
      <c r="E32" s="147"/>
      <c r="F32" s="147"/>
      <c r="G32" s="147"/>
      <c r="H32" s="148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9"/>
      <c r="BL32" s="150"/>
      <c r="BM32" s="150"/>
      <c r="BN32" s="150"/>
      <c r="BO32" s="150"/>
      <c r="BP32" s="150"/>
      <c r="BQ32" s="150"/>
      <c r="BR32" s="150"/>
      <c r="BS32" s="150"/>
      <c r="BT32" s="150"/>
      <c r="BU32" s="150"/>
      <c r="BV32" s="150"/>
      <c r="BW32" s="150"/>
      <c r="BX32" s="150"/>
      <c r="BY32" s="150"/>
      <c r="BZ32" s="150"/>
      <c r="CA32" s="150"/>
      <c r="CB32" s="150"/>
      <c r="CC32" s="150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  <c r="CR32" s="150"/>
      <c r="CS32" s="150"/>
      <c r="CT32" s="150"/>
      <c r="CU32" s="150"/>
      <c r="CV32" s="150"/>
      <c r="CW32" s="150"/>
      <c r="CX32" s="150"/>
      <c r="CY32" s="150"/>
      <c r="CZ32" s="150"/>
      <c r="DA32" s="150"/>
      <c r="DB32" s="150"/>
      <c r="DC32" s="150"/>
      <c r="DD32" s="150"/>
      <c r="DE32" s="150"/>
      <c r="DF32" s="150"/>
      <c r="DG32" s="150"/>
      <c r="DH32" s="150"/>
      <c r="DI32" s="150"/>
      <c r="DJ32" s="150"/>
      <c r="DK32" s="150"/>
      <c r="DL32" s="150"/>
      <c r="DM32" s="150"/>
      <c r="DN32" s="150"/>
      <c r="DO32" s="150"/>
      <c r="DP32" s="150"/>
      <c r="DQ32" s="150"/>
      <c r="DR32" s="150"/>
      <c r="DS32" s="150"/>
      <c r="DT32" s="150"/>
      <c r="DU32" s="150"/>
      <c r="DV32" s="150"/>
      <c r="DW32" s="150"/>
      <c r="DX32" s="150"/>
      <c r="DY32" s="150"/>
      <c r="DZ32" s="150"/>
      <c r="EA32" s="150"/>
      <c r="EB32" s="150"/>
      <c r="EC32" s="150"/>
      <c r="ED32" s="150"/>
      <c r="EE32" s="150"/>
      <c r="EF32" s="150"/>
      <c r="EG32" s="150"/>
      <c r="EH32" s="150"/>
      <c r="EI32" s="150"/>
      <c r="EJ32" s="150"/>
      <c r="EK32" s="150"/>
      <c r="EL32" s="150"/>
      <c r="EM32" s="150"/>
      <c r="EN32" s="150"/>
      <c r="EO32" s="150"/>
      <c r="EP32" s="150"/>
      <c r="EQ32" s="150"/>
      <c r="ER32" s="150"/>
      <c r="ES32" s="150"/>
      <c r="ET32" s="150"/>
      <c r="EU32" s="150"/>
      <c r="EV32" s="150"/>
      <c r="EW32" s="150"/>
      <c r="EX32" s="150"/>
      <c r="EY32" s="150"/>
      <c r="EZ32" s="150"/>
      <c r="FA32" s="150"/>
      <c r="FB32" s="150"/>
      <c r="FC32" s="150"/>
      <c r="FD32" s="150"/>
      <c r="FE32" s="150"/>
      <c r="FF32" s="150"/>
      <c r="FG32" s="150"/>
      <c r="FH32" s="150"/>
      <c r="FI32" s="150"/>
      <c r="FJ32" s="150"/>
      <c r="FK32" s="150"/>
      <c r="FL32" s="150"/>
      <c r="FM32" s="150"/>
      <c r="FN32" s="150"/>
      <c r="FO32" s="150"/>
      <c r="FP32" s="150"/>
      <c r="FQ32" s="150"/>
      <c r="FR32" s="150"/>
      <c r="FS32" s="150"/>
      <c r="FT32" s="150"/>
      <c r="FU32" s="150"/>
      <c r="FV32" s="150"/>
      <c r="FW32" s="150"/>
      <c r="FX32" s="150"/>
      <c r="FY32" s="150"/>
      <c r="FZ32" s="150"/>
      <c r="GA32" s="150"/>
      <c r="GB32" s="150"/>
      <c r="GC32" s="150"/>
      <c r="GD32" s="150"/>
      <c r="GE32" s="150"/>
      <c r="GF32" s="150"/>
      <c r="GG32" s="150"/>
      <c r="GH32" s="150"/>
      <c r="GI32" s="150"/>
      <c r="GJ32" s="150"/>
      <c r="GK32" s="150"/>
      <c r="GL32" s="150"/>
      <c r="GM32" s="150"/>
      <c r="GN32" s="150"/>
      <c r="GO32" s="150"/>
      <c r="GP32" s="150"/>
      <c r="GQ32" s="150"/>
      <c r="GR32" s="150"/>
      <c r="GS32" s="150"/>
      <c r="GT32" s="150"/>
      <c r="GU32" s="150"/>
      <c r="GV32" s="150"/>
      <c r="GW32" s="150"/>
      <c r="GX32" s="150"/>
      <c r="GY32" s="150"/>
      <c r="GZ32" s="150"/>
      <c r="HA32" s="150"/>
      <c r="HB32" s="150"/>
      <c r="HC32" s="150"/>
      <c r="HD32" s="150"/>
      <c r="HE32" s="150"/>
      <c r="HF32" s="150"/>
      <c r="HG32" s="150"/>
      <c r="HH32" s="150"/>
      <c r="HI32" s="150"/>
      <c r="HJ32" s="150"/>
      <c r="HK32" s="150"/>
      <c r="HL32" s="150"/>
      <c r="HM32" s="150"/>
      <c r="HN32" s="150"/>
      <c r="HO32" s="150"/>
      <c r="HP32" s="150"/>
      <c r="HQ32" s="150"/>
      <c r="HR32" s="150"/>
      <c r="HS32" s="150"/>
      <c r="HT32" s="150"/>
      <c r="HU32" s="150"/>
      <c r="HV32" s="150"/>
      <c r="HW32" s="150"/>
      <c r="HX32" s="150"/>
      <c r="HY32" s="150"/>
      <c r="HZ32" s="150"/>
      <c r="IA32" s="150"/>
      <c r="IB32" s="150"/>
      <c r="IC32" s="150"/>
      <c r="ID32" s="150"/>
      <c r="IE32" s="150"/>
      <c r="IF32" s="150"/>
      <c r="IG32" s="150"/>
      <c r="IH32" s="150"/>
      <c r="II32" s="150"/>
      <c r="IJ32" s="150"/>
      <c r="IK32" s="150"/>
      <c r="IL32" s="150"/>
      <c r="IM32" s="150"/>
      <c r="IN32" s="150"/>
      <c r="IO32" s="150"/>
      <c r="IP32" s="150"/>
      <c r="IQ32" s="150"/>
      <c r="IR32" s="150"/>
      <c r="IS32" s="150"/>
      <c r="IT32" s="150"/>
      <c r="IU32" s="150"/>
      <c r="IV32" s="150"/>
      <c r="IW32" s="150"/>
    </row>
    <row r="33" customFormat="false" ht="12.75" hidden="false" customHeight="false" outlineLevel="0" collapsed="false">
      <c r="A33" s="146"/>
      <c r="B33" s="147"/>
      <c r="C33" s="147"/>
      <c r="D33" s="147"/>
      <c r="E33" s="147"/>
      <c r="F33" s="147"/>
      <c r="G33" s="147"/>
      <c r="H33" s="148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9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0"/>
      <c r="CM33" s="150"/>
      <c r="CN33" s="150"/>
      <c r="CO33" s="150"/>
      <c r="CP33" s="150"/>
      <c r="CQ33" s="150"/>
      <c r="CR33" s="150"/>
      <c r="CS33" s="150"/>
      <c r="CT33" s="150"/>
      <c r="CU33" s="150"/>
      <c r="CV33" s="150"/>
      <c r="CW33" s="150"/>
      <c r="CX33" s="150"/>
      <c r="CY33" s="150"/>
      <c r="CZ33" s="150"/>
      <c r="DA33" s="150"/>
      <c r="DB33" s="150"/>
      <c r="DC33" s="150"/>
      <c r="DD33" s="150"/>
      <c r="DE33" s="150"/>
      <c r="DF33" s="150"/>
      <c r="DG33" s="150"/>
      <c r="DH33" s="150"/>
      <c r="DI33" s="150"/>
      <c r="DJ33" s="150"/>
      <c r="DK33" s="150"/>
      <c r="DL33" s="150"/>
      <c r="DM33" s="150"/>
      <c r="DN33" s="150"/>
      <c r="DO33" s="150"/>
      <c r="DP33" s="150"/>
      <c r="DQ33" s="150"/>
      <c r="DR33" s="150"/>
      <c r="DS33" s="150"/>
      <c r="DT33" s="150"/>
      <c r="DU33" s="150"/>
      <c r="DV33" s="150"/>
      <c r="DW33" s="150"/>
      <c r="DX33" s="150"/>
      <c r="DY33" s="150"/>
      <c r="DZ33" s="150"/>
      <c r="EA33" s="150"/>
      <c r="EB33" s="150"/>
      <c r="EC33" s="150"/>
      <c r="ED33" s="150"/>
      <c r="EE33" s="150"/>
      <c r="EF33" s="150"/>
      <c r="EG33" s="150"/>
      <c r="EH33" s="150"/>
      <c r="EI33" s="150"/>
      <c r="EJ33" s="150"/>
      <c r="EK33" s="150"/>
      <c r="EL33" s="150"/>
      <c r="EM33" s="150"/>
      <c r="EN33" s="150"/>
      <c r="EO33" s="150"/>
      <c r="EP33" s="150"/>
      <c r="EQ33" s="150"/>
      <c r="ER33" s="150"/>
      <c r="ES33" s="150"/>
      <c r="ET33" s="150"/>
      <c r="EU33" s="150"/>
      <c r="EV33" s="150"/>
      <c r="EW33" s="150"/>
      <c r="EX33" s="150"/>
      <c r="EY33" s="150"/>
      <c r="EZ33" s="150"/>
      <c r="FA33" s="150"/>
      <c r="FB33" s="150"/>
      <c r="FC33" s="150"/>
      <c r="FD33" s="150"/>
      <c r="FE33" s="150"/>
      <c r="FF33" s="150"/>
      <c r="FG33" s="150"/>
      <c r="FH33" s="150"/>
      <c r="FI33" s="150"/>
      <c r="FJ33" s="150"/>
      <c r="FK33" s="150"/>
      <c r="FL33" s="150"/>
      <c r="FM33" s="150"/>
      <c r="FN33" s="150"/>
      <c r="FO33" s="150"/>
      <c r="FP33" s="150"/>
      <c r="FQ33" s="150"/>
      <c r="FR33" s="150"/>
      <c r="FS33" s="150"/>
      <c r="FT33" s="150"/>
      <c r="FU33" s="150"/>
      <c r="FV33" s="150"/>
      <c r="FW33" s="150"/>
      <c r="FX33" s="150"/>
      <c r="FY33" s="150"/>
      <c r="FZ33" s="150"/>
      <c r="GA33" s="150"/>
      <c r="GB33" s="150"/>
      <c r="GC33" s="150"/>
      <c r="GD33" s="150"/>
      <c r="GE33" s="150"/>
      <c r="GF33" s="150"/>
      <c r="GG33" s="150"/>
      <c r="GH33" s="150"/>
      <c r="GI33" s="150"/>
      <c r="GJ33" s="150"/>
      <c r="GK33" s="150"/>
      <c r="GL33" s="150"/>
      <c r="GM33" s="150"/>
      <c r="GN33" s="150"/>
      <c r="GO33" s="150"/>
      <c r="GP33" s="150"/>
      <c r="GQ33" s="150"/>
      <c r="GR33" s="150"/>
      <c r="GS33" s="150"/>
      <c r="GT33" s="150"/>
      <c r="GU33" s="150"/>
      <c r="GV33" s="150"/>
      <c r="GW33" s="150"/>
      <c r="GX33" s="150"/>
      <c r="GY33" s="150"/>
      <c r="GZ33" s="150"/>
      <c r="HA33" s="150"/>
      <c r="HB33" s="150"/>
      <c r="HC33" s="150"/>
      <c r="HD33" s="150"/>
      <c r="HE33" s="150"/>
      <c r="HF33" s="150"/>
      <c r="HG33" s="150"/>
      <c r="HH33" s="150"/>
      <c r="HI33" s="150"/>
      <c r="HJ33" s="150"/>
      <c r="HK33" s="150"/>
      <c r="HL33" s="150"/>
      <c r="HM33" s="150"/>
      <c r="HN33" s="150"/>
      <c r="HO33" s="150"/>
      <c r="HP33" s="150"/>
      <c r="HQ33" s="150"/>
      <c r="HR33" s="150"/>
      <c r="HS33" s="150"/>
      <c r="HT33" s="150"/>
      <c r="HU33" s="150"/>
      <c r="HV33" s="150"/>
      <c r="HW33" s="150"/>
      <c r="HX33" s="150"/>
      <c r="HY33" s="150"/>
      <c r="HZ33" s="150"/>
      <c r="IA33" s="150"/>
      <c r="IB33" s="150"/>
      <c r="IC33" s="150"/>
      <c r="ID33" s="150"/>
      <c r="IE33" s="150"/>
      <c r="IF33" s="150"/>
      <c r="IG33" s="150"/>
      <c r="IH33" s="150"/>
      <c r="II33" s="150"/>
      <c r="IJ33" s="150"/>
      <c r="IK33" s="150"/>
      <c r="IL33" s="150"/>
      <c r="IM33" s="150"/>
      <c r="IN33" s="150"/>
      <c r="IO33" s="150"/>
      <c r="IP33" s="150"/>
      <c r="IQ33" s="150"/>
      <c r="IR33" s="150"/>
      <c r="IS33" s="150"/>
      <c r="IT33" s="150"/>
      <c r="IU33" s="150"/>
      <c r="IV33" s="150"/>
      <c r="IW33" s="150"/>
    </row>
    <row r="34" customFormat="false" ht="12.75" hidden="false" customHeight="false" outlineLevel="0" collapsed="false">
      <c r="A34" s="146"/>
      <c r="B34" s="147"/>
      <c r="C34" s="147"/>
      <c r="D34" s="147"/>
      <c r="E34" s="147"/>
      <c r="F34" s="147"/>
      <c r="G34" s="147"/>
      <c r="H34" s="148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9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  <c r="EC34" s="150"/>
      <c r="ED34" s="150"/>
      <c r="EE34" s="150"/>
      <c r="EF34" s="150"/>
      <c r="EG34" s="150"/>
      <c r="EH34" s="150"/>
      <c r="EI34" s="150"/>
      <c r="EJ34" s="150"/>
      <c r="EK34" s="150"/>
      <c r="EL34" s="150"/>
      <c r="EM34" s="150"/>
      <c r="EN34" s="150"/>
      <c r="EO34" s="150"/>
      <c r="EP34" s="150"/>
      <c r="EQ34" s="150"/>
      <c r="ER34" s="150"/>
      <c r="ES34" s="150"/>
      <c r="ET34" s="150"/>
      <c r="EU34" s="150"/>
      <c r="EV34" s="150"/>
      <c r="EW34" s="150"/>
      <c r="EX34" s="150"/>
      <c r="EY34" s="150"/>
      <c r="EZ34" s="150"/>
      <c r="FA34" s="150"/>
      <c r="FB34" s="150"/>
      <c r="FC34" s="150"/>
      <c r="FD34" s="150"/>
      <c r="FE34" s="150"/>
      <c r="FF34" s="150"/>
      <c r="FG34" s="150"/>
      <c r="FH34" s="150"/>
      <c r="FI34" s="150"/>
      <c r="FJ34" s="150"/>
      <c r="FK34" s="150"/>
      <c r="FL34" s="150"/>
      <c r="FM34" s="150"/>
      <c r="FN34" s="150"/>
      <c r="FO34" s="150"/>
      <c r="FP34" s="150"/>
      <c r="FQ34" s="150"/>
      <c r="FR34" s="150"/>
      <c r="FS34" s="150"/>
      <c r="FT34" s="150"/>
      <c r="FU34" s="150"/>
      <c r="FV34" s="150"/>
      <c r="FW34" s="150"/>
      <c r="FX34" s="150"/>
      <c r="FY34" s="150"/>
      <c r="FZ34" s="150"/>
      <c r="GA34" s="150"/>
      <c r="GB34" s="150"/>
      <c r="GC34" s="150"/>
      <c r="GD34" s="150"/>
      <c r="GE34" s="150"/>
      <c r="GF34" s="150"/>
      <c r="GG34" s="150"/>
      <c r="GH34" s="150"/>
      <c r="GI34" s="150"/>
      <c r="GJ34" s="150"/>
      <c r="GK34" s="150"/>
      <c r="GL34" s="150"/>
      <c r="GM34" s="150"/>
      <c r="GN34" s="150"/>
      <c r="GO34" s="150"/>
      <c r="GP34" s="150"/>
      <c r="GQ34" s="150"/>
      <c r="GR34" s="150"/>
      <c r="GS34" s="150"/>
      <c r="GT34" s="150"/>
      <c r="GU34" s="150"/>
      <c r="GV34" s="150"/>
      <c r="GW34" s="150"/>
      <c r="GX34" s="150"/>
      <c r="GY34" s="150"/>
      <c r="GZ34" s="150"/>
      <c r="HA34" s="150"/>
      <c r="HB34" s="150"/>
      <c r="HC34" s="150"/>
      <c r="HD34" s="150"/>
      <c r="HE34" s="150"/>
      <c r="HF34" s="150"/>
      <c r="HG34" s="150"/>
      <c r="HH34" s="150"/>
      <c r="HI34" s="150"/>
      <c r="HJ34" s="150"/>
      <c r="HK34" s="150"/>
      <c r="HL34" s="150"/>
      <c r="HM34" s="150"/>
      <c r="HN34" s="150"/>
      <c r="HO34" s="150"/>
      <c r="HP34" s="150"/>
      <c r="HQ34" s="150"/>
      <c r="HR34" s="150"/>
      <c r="HS34" s="150"/>
      <c r="HT34" s="150"/>
      <c r="HU34" s="150"/>
      <c r="HV34" s="150"/>
      <c r="HW34" s="150"/>
      <c r="HX34" s="150"/>
      <c r="HY34" s="150"/>
      <c r="HZ34" s="150"/>
      <c r="IA34" s="150"/>
      <c r="IB34" s="150"/>
      <c r="IC34" s="150"/>
      <c r="ID34" s="150"/>
      <c r="IE34" s="150"/>
      <c r="IF34" s="150"/>
      <c r="IG34" s="150"/>
      <c r="IH34" s="150"/>
      <c r="II34" s="150"/>
      <c r="IJ34" s="150"/>
      <c r="IK34" s="150"/>
      <c r="IL34" s="150"/>
      <c r="IM34" s="150"/>
      <c r="IN34" s="150"/>
      <c r="IO34" s="150"/>
      <c r="IP34" s="150"/>
      <c r="IQ34" s="150"/>
      <c r="IR34" s="150"/>
      <c r="IS34" s="150"/>
      <c r="IT34" s="150"/>
      <c r="IU34" s="150"/>
      <c r="IV34" s="150"/>
      <c r="IW34" s="150"/>
    </row>
    <row r="35" customFormat="false" ht="12.75" hidden="false" customHeight="false" outlineLevel="0" collapsed="false">
      <c r="A35" s="146"/>
      <c r="B35" s="147"/>
      <c r="C35" s="147"/>
      <c r="D35" s="147"/>
      <c r="E35" s="147"/>
      <c r="F35" s="147"/>
      <c r="G35" s="147"/>
      <c r="H35" s="148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9"/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  <c r="CR35" s="150"/>
      <c r="CS35" s="150"/>
      <c r="CT35" s="150"/>
      <c r="CU35" s="150"/>
      <c r="CV35" s="150"/>
      <c r="CW35" s="150"/>
      <c r="CX35" s="150"/>
      <c r="CY35" s="150"/>
      <c r="CZ35" s="150"/>
      <c r="DA35" s="150"/>
      <c r="DB35" s="150"/>
      <c r="DC35" s="150"/>
      <c r="DD35" s="150"/>
      <c r="DE35" s="150"/>
      <c r="DF35" s="150"/>
      <c r="DG35" s="150"/>
      <c r="DH35" s="150"/>
      <c r="DI35" s="150"/>
      <c r="DJ35" s="150"/>
      <c r="DK35" s="150"/>
      <c r="DL35" s="150"/>
      <c r="DM35" s="150"/>
      <c r="DN35" s="150"/>
      <c r="DO35" s="150"/>
      <c r="DP35" s="150"/>
      <c r="DQ35" s="150"/>
      <c r="DR35" s="150"/>
      <c r="DS35" s="150"/>
      <c r="DT35" s="150"/>
      <c r="DU35" s="150"/>
      <c r="DV35" s="150"/>
      <c r="DW35" s="150"/>
      <c r="DX35" s="150"/>
      <c r="DY35" s="150"/>
      <c r="DZ35" s="150"/>
      <c r="EA35" s="150"/>
      <c r="EB35" s="150"/>
      <c r="EC35" s="150"/>
      <c r="ED35" s="150"/>
      <c r="EE35" s="150"/>
      <c r="EF35" s="150"/>
      <c r="EG35" s="150"/>
      <c r="EH35" s="150"/>
      <c r="EI35" s="150"/>
      <c r="EJ35" s="150"/>
      <c r="EK35" s="150"/>
      <c r="EL35" s="150"/>
      <c r="EM35" s="150"/>
      <c r="EN35" s="150"/>
      <c r="EO35" s="150"/>
      <c r="EP35" s="150"/>
      <c r="EQ35" s="150"/>
      <c r="ER35" s="150"/>
      <c r="ES35" s="150"/>
      <c r="ET35" s="150"/>
      <c r="EU35" s="150"/>
      <c r="EV35" s="150"/>
      <c r="EW35" s="150"/>
      <c r="EX35" s="150"/>
      <c r="EY35" s="150"/>
      <c r="EZ35" s="150"/>
      <c r="FA35" s="150"/>
      <c r="FB35" s="150"/>
      <c r="FC35" s="150"/>
      <c r="FD35" s="150"/>
      <c r="FE35" s="150"/>
      <c r="FF35" s="150"/>
      <c r="FG35" s="150"/>
      <c r="FH35" s="150"/>
      <c r="FI35" s="150"/>
      <c r="FJ35" s="150"/>
      <c r="FK35" s="150"/>
      <c r="FL35" s="150"/>
      <c r="FM35" s="150"/>
      <c r="FN35" s="150"/>
      <c r="FO35" s="150"/>
      <c r="FP35" s="150"/>
      <c r="FQ35" s="150"/>
      <c r="FR35" s="150"/>
      <c r="FS35" s="150"/>
      <c r="FT35" s="150"/>
      <c r="FU35" s="150"/>
      <c r="FV35" s="150"/>
      <c r="FW35" s="150"/>
      <c r="FX35" s="150"/>
      <c r="FY35" s="150"/>
      <c r="FZ35" s="150"/>
      <c r="GA35" s="150"/>
      <c r="GB35" s="150"/>
      <c r="GC35" s="150"/>
      <c r="GD35" s="150"/>
      <c r="GE35" s="150"/>
      <c r="GF35" s="150"/>
      <c r="GG35" s="150"/>
      <c r="GH35" s="150"/>
      <c r="GI35" s="150"/>
      <c r="GJ35" s="150"/>
      <c r="GK35" s="150"/>
      <c r="GL35" s="150"/>
      <c r="GM35" s="150"/>
      <c r="GN35" s="150"/>
      <c r="GO35" s="150"/>
      <c r="GP35" s="150"/>
      <c r="GQ35" s="150"/>
      <c r="GR35" s="150"/>
      <c r="GS35" s="150"/>
      <c r="GT35" s="150"/>
      <c r="GU35" s="150"/>
      <c r="GV35" s="150"/>
      <c r="GW35" s="150"/>
      <c r="GX35" s="150"/>
      <c r="GY35" s="150"/>
      <c r="GZ35" s="150"/>
      <c r="HA35" s="150"/>
      <c r="HB35" s="150"/>
      <c r="HC35" s="150"/>
      <c r="HD35" s="150"/>
      <c r="HE35" s="150"/>
      <c r="HF35" s="150"/>
      <c r="HG35" s="150"/>
      <c r="HH35" s="150"/>
      <c r="HI35" s="150"/>
      <c r="HJ35" s="150"/>
      <c r="HK35" s="150"/>
      <c r="HL35" s="150"/>
      <c r="HM35" s="150"/>
      <c r="HN35" s="150"/>
      <c r="HO35" s="150"/>
      <c r="HP35" s="150"/>
      <c r="HQ35" s="150"/>
      <c r="HR35" s="150"/>
      <c r="HS35" s="150"/>
      <c r="HT35" s="150"/>
      <c r="HU35" s="150"/>
      <c r="HV35" s="150"/>
      <c r="HW35" s="150"/>
      <c r="HX35" s="150"/>
      <c r="HY35" s="150"/>
      <c r="HZ35" s="150"/>
      <c r="IA35" s="150"/>
      <c r="IB35" s="150"/>
      <c r="IC35" s="150"/>
      <c r="ID35" s="150"/>
      <c r="IE35" s="150"/>
      <c r="IF35" s="150"/>
      <c r="IG35" s="150"/>
      <c r="IH35" s="150"/>
      <c r="II35" s="150"/>
      <c r="IJ35" s="150"/>
      <c r="IK35" s="150"/>
      <c r="IL35" s="150"/>
      <c r="IM35" s="150"/>
      <c r="IN35" s="150"/>
      <c r="IO35" s="150"/>
      <c r="IP35" s="150"/>
      <c r="IQ35" s="150"/>
      <c r="IR35" s="150"/>
      <c r="IS35" s="150"/>
      <c r="IT35" s="150"/>
      <c r="IU35" s="150"/>
      <c r="IV35" s="150"/>
      <c r="IW35" s="150"/>
    </row>
    <row r="36" customFormat="false" ht="12.75" hidden="false" customHeight="false" outlineLevel="0" collapsed="false">
      <c r="A36" s="146"/>
      <c r="B36" s="147"/>
      <c r="C36" s="147"/>
      <c r="D36" s="147"/>
      <c r="E36" s="147"/>
      <c r="F36" s="147"/>
      <c r="G36" s="147"/>
      <c r="H36" s="148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9"/>
      <c r="BL36" s="150"/>
      <c r="BM36" s="150"/>
      <c r="BN36" s="150"/>
      <c r="BO36" s="150"/>
      <c r="BP36" s="150"/>
      <c r="BQ36" s="150"/>
      <c r="BR36" s="150"/>
      <c r="BS36" s="150"/>
      <c r="BT36" s="150"/>
      <c r="BU36" s="150"/>
      <c r="BV36" s="150"/>
      <c r="BW36" s="150"/>
      <c r="BX36" s="150"/>
      <c r="BY36" s="150"/>
      <c r="BZ36" s="150"/>
      <c r="CA36" s="150"/>
      <c r="CB36" s="150"/>
      <c r="CC36" s="150"/>
      <c r="CD36" s="150"/>
      <c r="CE36" s="150"/>
      <c r="CF36" s="150"/>
      <c r="CG36" s="150"/>
      <c r="CH36" s="150"/>
      <c r="CI36" s="150"/>
      <c r="CJ36" s="150"/>
      <c r="CK36" s="150"/>
      <c r="CL36" s="150"/>
      <c r="CM36" s="150"/>
      <c r="CN36" s="150"/>
      <c r="CO36" s="150"/>
      <c r="CP36" s="150"/>
      <c r="CQ36" s="150"/>
      <c r="CR36" s="150"/>
      <c r="CS36" s="150"/>
      <c r="CT36" s="150"/>
      <c r="CU36" s="150"/>
      <c r="CV36" s="150"/>
      <c r="CW36" s="150"/>
      <c r="CX36" s="150"/>
      <c r="CY36" s="150"/>
      <c r="CZ36" s="150"/>
      <c r="DA36" s="150"/>
      <c r="DB36" s="150"/>
      <c r="DC36" s="150"/>
      <c r="DD36" s="150"/>
      <c r="DE36" s="150"/>
      <c r="DF36" s="150"/>
      <c r="DG36" s="150"/>
      <c r="DH36" s="150"/>
      <c r="DI36" s="150"/>
      <c r="DJ36" s="150"/>
      <c r="DK36" s="150"/>
      <c r="DL36" s="150"/>
      <c r="DM36" s="150"/>
      <c r="DN36" s="150"/>
      <c r="DO36" s="150"/>
      <c r="DP36" s="150"/>
      <c r="DQ36" s="150"/>
      <c r="DR36" s="150"/>
      <c r="DS36" s="150"/>
      <c r="DT36" s="150"/>
      <c r="DU36" s="150"/>
      <c r="DV36" s="150"/>
      <c r="DW36" s="150"/>
      <c r="DX36" s="150"/>
      <c r="DY36" s="150"/>
      <c r="DZ36" s="150"/>
      <c r="EA36" s="150"/>
      <c r="EB36" s="150"/>
      <c r="EC36" s="150"/>
      <c r="ED36" s="150"/>
      <c r="EE36" s="150"/>
      <c r="EF36" s="150"/>
      <c r="EG36" s="150"/>
      <c r="EH36" s="150"/>
      <c r="EI36" s="150"/>
      <c r="EJ36" s="150"/>
      <c r="EK36" s="150"/>
      <c r="EL36" s="150"/>
      <c r="EM36" s="150"/>
      <c r="EN36" s="150"/>
      <c r="EO36" s="150"/>
      <c r="EP36" s="150"/>
      <c r="EQ36" s="150"/>
      <c r="ER36" s="150"/>
      <c r="ES36" s="150"/>
      <c r="ET36" s="150"/>
      <c r="EU36" s="150"/>
      <c r="EV36" s="150"/>
      <c r="EW36" s="150"/>
      <c r="EX36" s="150"/>
      <c r="EY36" s="150"/>
      <c r="EZ36" s="150"/>
      <c r="FA36" s="150"/>
      <c r="FB36" s="150"/>
      <c r="FC36" s="150"/>
      <c r="FD36" s="150"/>
      <c r="FE36" s="150"/>
      <c r="FF36" s="150"/>
      <c r="FG36" s="150"/>
      <c r="FH36" s="150"/>
      <c r="FI36" s="150"/>
      <c r="FJ36" s="150"/>
      <c r="FK36" s="150"/>
      <c r="FL36" s="150"/>
      <c r="FM36" s="150"/>
      <c r="FN36" s="150"/>
      <c r="FO36" s="150"/>
      <c r="FP36" s="150"/>
      <c r="FQ36" s="150"/>
      <c r="FR36" s="150"/>
      <c r="FS36" s="150"/>
      <c r="FT36" s="150"/>
      <c r="FU36" s="150"/>
      <c r="FV36" s="150"/>
      <c r="FW36" s="150"/>
      <c r="FX36" s="150"/>
      <c r="FY36" s="150"/>
      <c r="FZ36" s="150"/>
      <c r="GA36" s="150"/>
      <c r="GB36" s="150"/>
      <c r="GC36" s="150"/>
      <c r="GD36" s="150"/>
      <c r="GE36" s="150"/>
      <c r="GF36" s="150"/>
      <c r="GG36" s="150"/>
      <c r="GH36" s="150"/>
      <c r="GI36" s="150"/>
      <c r="GJ36" s="150"/>
      <c r="GK36" s="150"/>
      <c r="GL36" s="150"/>
      <c r="GM36" s="150"/>
      <c r="GN36" s="150"/>
      <c r="GO36" s="150"/>
      <c r="GP36" s="150"/>
      <c r="GQ36" s="150"/>
      <c r="GR36" s="150"/>
      <c r="GS36" s="150"/>
      <c r="GT36" s="150"/>
      <c r="GU36" s="150"/>
      <c r="GV36" s="150"/>
      <c r="GW36" s="150"/>
      <c r="GX36" s="150"/>
      <c r="GY36" s="150"/>
      <c r="GZ36" s="150"/>
      <c r="HA36" s="150"/>
      <c r="HB36" s="150"/>
      <c r="HC36" s="150"/>
      <c r="HD36" s="150"/>
      <c r="HE36" s="150"/>
      <c r="HF36" s="150"/>
      <c r="HG36" s="150"/>
      <c r="HH36" s="150"/>
      <c r="HI36" s="150"/>
      <c r="HJ36" s="150"/>
      <c r="HK36" s="150"/>
      <c r="HL36" s="150"/>
      <c r="HM36" s="150"/>
      <c r="HN36" s="150"/>
      <c r="HO36" s="150"/>
      <c r="HP36" s="150"/>
      <c r="HQ36" s="150"/>
      <c r="HR36" s="150"/>
      <c r="HS36" s="150"/>
      <c r="HT36" s="150"/>
      <c r="HU36" s="150"/>
      <c r="HV36" s="150"/>
      <c r="HW36" s="150"/>
      <c r="HX36" s="150"/>
      <c r="HY36" s="150"/>
      <c r="HZ36" s="150"/>
      <c r="IA36" s="150"/>
      <c r="IB36" s="150"/>
      <c r="IC36" s="150"/>
      <c r="ID36" s="150"/>
      <c r="IE36" s="150"/>
      <c r="IF36" s="150"/>
      <c r="IG36" s="150"/>
      <c r="IH36" s="150"/>
      <c r="II36" s="150"/>
      <c r="IJ36" s="150"/>
      <c r="IK36" s="150"/>
      <c r="IL36" s="150"/>
      <c r="IM36" s="150"/>
      <c r="IN36" s="150"/>
      <c r="IO36" s="150"/>
      <c r="IP36" s="150"/>
      <c r="IQ36" s="150"/>
      <c r="IR36" s="150"/>
      <c r="IS36" s="150"/>
      <c r="IT36" s="150"/>
      <c r="IU36" s="150"/>
      <c r="IV36" s="150"/>
      <c r="IW36" s="150"/>
    </row>
    <row r="37" customFormat="false" ht="12.75" hidden="false" customHeight="false" outlineLevel="0" collapsed="false">
      <c r="A37" s="146"/>
      <c r="B37" s="147"/>
      <c r="C37" s="147"/>
      <c r="D37" s="147"/>
      <c r="E37" s="147"/>
      <c r="F37" s="147"/>
      <c r="G37" s="147"/>
      <c r="H37" s="148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9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  <c r="CL37" s="150"/>
      <c r="CM37" s="150"/>
      <c r="CN37" s="150"/>
      <c r="CO37" s="150"/>
      <c r="CP37" s="150"/>
      <c r="CQ37" s="150"/>
      <c r="CR37" s="150"/>
      <c r="CS37" s="150"/>
      <c r="CT37" s="150"/>
      <c r="CU37" s="150"/>
      <c r="CV37" s="150"/>
      <c r="CW37" s="150"/>
      <c r="CX37" s="150"/>
      <c r="CY37" s="150"/>
      <c r="CZ37" s="150"/>
      <c r="DA37" s="150"/>
      <c r="DB37" s="150"/>
      <c r="DC37" s="150"/>
      <c r="DD37" s="150"/>
      <c r="DE37" s="150"/>
      <c r="DF37" s="150"/>
      <c r="DG37" s="150"/>
      <c r="DH37" s="150"/>
      <c r="DI37" s="150"/>
      <c r="DJ37" s="150"/>
      <c r="DK37" s="150"/>
      <c r="DL37" s="150"/>
      <c r="DM37" s="150"/>
      <c r="DN37" s="150"/>
      <c r="DO37" s="150"/>
      <c r="DP37" s="150"/>
      <c r="DQ37" s="150"/>
      <c r="DR37" s="150"/>
      <c r="DS37" s="150"/>
      <c r="DT37" s="150"/>
      <c r="DU37" s="150"/>
      <c r="DV37" s="150"/>
      <c r="DW37" s="150"/>
      <c r="DX37" s="150"/>
      <c r="DY37" s="150"/>
      <c r="DZ37" s="150"/>
      <c r="EA37" s="150"/>
      <c r="EB37" s="150"/>
      <c r="EC37" s="150"/>
      <c r="ED37" s="150"/>
      <c r="EE37" s="150"/>
      <c r="EF37" s="150"/>
      <c r="EG37" s="150"/>
      <c r="EH37" s="150"/>
      <c r="EI37" s="150"/>
      <c r="EJ37" s="150"/>
      <c r="EK37" s="150"/>
      <c r="EL37" s="150"/>
      <c r="EM37" s="150"/>
      <c r="EN37" s="150"/>
      <c r="EO37" s="150"/>
      <c r="EP37" s="150"/>
      <c r="EQ37" s="150"/>
      <c r="ER37" s="150"/>
      <c r="ES37" s="150"/>
      <c r="ET37" s="150"/>
      <c r="EU37" s="150"/>
      <c r="EV37" s="150"/>
      <c r="EW37" s="150"/>
      <c r="EX37" s="150"/>
      <c r="EY37" s="150"/>
      <c r="EZ37" s="150"/>
      <c r="FA37" s="150"/>
      <c r="FB37" s="150"/>
      <c r="FC37" s="150"/>
      <c r="FD37" s="150"/>
      <c r="FE37" s="150"/>
      <c r="FF37" s="150"/>
      <c r="FG37" s="150"/>
      <c r="FH37" s="150"/>
      <c r="FI37" s="150"/>
      <c r="FJ37" s="150"/>
      <c r="FK37" s="150"/>
      <c r="FL37" s="150"/>
      <c r="FM37" s="150"/>
      <c r="FN37" s="150"/>
      <c r="FO37" s="150"/>
      <c r="FP37" s="150"/>
      <c r="FQ37" s="150"/>
      <c r="FR37" s="150"/>
      <c r="FS37" s="150"/>
      <c r="FT37" s="150"/>
      <c r="FU37" s="150"/>
      <c r="FV37" s="150"/>
      <c r="FW37" s="150"/>
      <c r="FX37" s="150"/>
      <c r="FY37" s="150"/>
      <c r="FZ37" s="150"/>
      <c r="GA37" s="150"/>
      <c r="GB37" s="150"/>
      <c r="GC37" s="150"/>
      <c r="GD37" s="150"/>
      <c r="GE37" s="150"/>
      <c r="GF37" s="150"/>
      <c r="GG37" s="150"/>
      <c r="GH37" s="150"/>
      <c r="GI37" s="150"/>
      <c r="GJ37" s="150"/>
      <c r="GK37" s="150"/>
      <c r="GL37" s="150"/>
      <c r="GM37" s="150"/>
      <c r="GN37" s="150"/>
      <c r="GO37" s="150"/>
      <c r="GP37" s="150"/>
      <c r="GQ37" s="150"/>
      <c r="GR37" s="150"/>
      <c r="GS37" s="150"/>
      <c r="GT37" s="150"/>
      <c r="GU37" s="150"/>
      <c r="GV37" s="150"/>
      <c r="GW37" s="150"/>
      <c r="GX37" s="150"/>
      <c r="GY37" s="150"/>
      <c r="GZ37" s="150"/>
      <c r="HA37" s="150"/>
      <c r="HB37" s="150"/>
      <c r="HC37" s="150"/>
      <c r="HD37" s="150"/>
      <c r="HE37" s="150"/>
      <c r="HF37" s="150"/>
      <c r="HG37" s="150"/>
      <c r="HH37" s="150"/>
      <c r="HI37" s="150"/>
      <c r="HJ37" s="150"/>
      <c r="HK37" s="150"/>
      <c r="HL37" s="150"/>
      <c r="HM37" s="150"/>
      <c r="HN37" s="150"/>
      <c r="HO37" s="150"/>
      <c r="HP37" s="150"/>
      <c r="HQ37" s="150"/>
      <c r="HR37" s="150"/>
      <c r="HS37" s="150"/>
      <c r="HT37" s="150"/>
      <c r="HU37" s="150"/>
      <c r="HV37" s="150"/>
      <c r="HW37" s="150"/>
      <c r="HX37" s="150"/>
      <c r="HY37" s="150"/>
      <c r="HZ37" s="150"/>
      <c r="IA37" s="150"/>
      <c r="IB37" s="150"/>
      <c r="IC37" s="150"/>
      <c r="ID37" s="150"/>
      <c r="IE37" s="150"/>
      <c r="IF37" s="150"/>
      <c r="IG37" s="150"/>
      <c r="IH37" s="150"/>
      <c r="II37" s="150"/>
      <c r="IJ37" s="150"/>
      <c r="IK37" s="150"/>
      <c r="IL37" s="150"/>
      <c r="IM37" s="150"/>
      <c r="IN37" s="150"/>
      <c r="IO37" s="150"/>
      <c r="IP37" s="150"/>
      <c r="IQ37" s="150"/>
      <c r="IR37" s="150"/>
      <c r="IS37" s="150"/>
      <c r="IT37" s="150"/>
      <c r="IU37" s="150"/>
      <c r="IV37" s="150"/>
      <c r="IW37" s="150"/>
    </row>
    <row r="38" customFormat="false" ht="12.75" hidden="false" customHeight="false" outlineLevel="0" collapsed="false">
      <c r="A38" s="146"/>
      <c r="B38" s="147"/>
      <c r="C38" s="147"/>
      <c r="D38" s="147"/>
      <c r="E38" s="147"/>
      <c r="F38" s="147"/>
      <c r="G38" s="147"/>
      <c r="H38" s="148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9"/>
      <c r="BL38" s="150"/>
      <c r="BM38" s="150"/>
      <c r="BN38" s="150"/>
      <c r="BO38" s="150"/>
      <c r="BP38" s="150"/>
      <c r="BQ38" s="150"/>
      <c r="BR38" s="150"/>
      <c r="BS38" s="150"/>
      <c r="BT38" s="150"/>
      <c r="BU38" s="150"/>
      <c r="BV38" s="150"/>
      <c r="BW38" s="150"/>
      <c r="BX38" s="150"/>
      <c r="BY38" s="150"/>
      <c r="BZ38" s="150"/>
      <c r="CA38" s="150"/>
      <c r="CB38" s="150"/>
      <c r="CC38" s="150"/>
      <c r="CD38" s="150"/>
      <c r="CE38" s="150"/>
      <c r="CF38" s="150"/>
      <c r="CG38" s="150"/>
      <c r="CH38" s="150"/>
      <c r="CI38" s="150"/>
      <c r="CJ38" s="150"/>
      <c r="CK38" s="150"/>
      <c r="CL38" s="150"/>
      <c r="CM38" s="150"/>
      <c r="CN38" s="150"/>
      <c r="CO38" s="150"/>
      <c r="CP38" s="150"/>
      <c r="CQ38" s="150"/>
      <c r="CR38" s="150"/>
      <c r="CS38" s="150"/>
      <c r="CT38" s="150"/>
      <c r="CU38" s="150"/>
      <c r="CV38" s="150"/>
      <c r="CW38" s="150"/>
      <c r="CX38" s="150"/>
      <c r="CY38" s="150"/>
      <c r="CZ38" s="150"/>
      <c r="DA38" s="150"/>
      <c r="DB38" s="150"/>
      <c r="DC38" s="150"/>
      <c r="DD38" s="150"/>
      <c r="DE38" s="150"/>
      <c r="DF38" s="150"/>
      <c r="DG38" s="150"/>
      <c r="DH38" s="150"/>
      <c r="DI38" s="150"/>
      <c r="DJ38" s="150"/>
      <c r="DK38" s="150"/>
      <c r="DL38" s="150"/>
      <c r="DM38" s="150"/>
      <c r="DN38" s="150"/>
      <c r="DO38" s="150"/>
      <c r="DP38" s="150"/>
      <c r="DQ38" s="150"/>
      <c r="DR38" s="150"/>
      <c r="DS38" s="150"/>
      <c r="DT38" s="150"/>
      <c r="DU38" s="150"/>
      <c r="DV38" s="150"/>
      <c r="DW38" s="150"/>
      <c r="DX38" s="150"/>
      <c r="DY38" s="150"/>
      <c r="DZ38" s="150"/>
      <c r="EA38" s="150"/>
      <c r="EB38" s="150"/>
      <c r="EC38" s="150"/>
      <c r="ED38" s="150"/>
      <c r="EE38" s="150"/>
      <c r="EF38" s="150"/>
      <c r="EG38" s="150"/>
      <c r="EH38" s="150"/>
      <c r="EI38" s="150"/>
      <c r="EJ38" s="150"/>
      <c r="EK38" s="150"/>
      <c r="EL38" s="150"/>
      <c r="EM38" s="150"/>
      <c r="EN38" s="150"/>
      <c r="EO38" s="150"/>
      <c r="EP38" s="150"/>
      <c r="EQ38" s="150"/>
      <c r="ER38" s="150"/>
      <c r="ES38" s="150"/>
      <c r="ET38" s="150"/>
      <c r="EU38" s="150"/>
      <c r="EV38" s="150"/>
      <c r="EW38" s="150"/>
      <c r="EX38" s="150"/>
      <c r="EY38" s="150"/>
      <c r="EZ38" s="150"/>
      <c r="FA38" s="150"/>
      <c r="FB38" s="150"/>
      <c r="FC38" s="150"/>
      <c r="FD38" s="150"/>
      <c r="FE38" s="150"/>
      <c r="FF38" s="150"/>
      <c r="FG38" s="150"/>
      <c r="FH38" s="150"/>
      <c r="FI38" s="150"/>
      <c r="FJ38" s="150"/>
      <c r="FK38" s="150"/>
      <c r="FL38" s="150"/>
      <c r="FM38" s="150"/>
      <c r="FN38" s="150"/>
      <c r="FO38" s="150"/>
      <c r="FP38" s="150"/>
      <c r="FQ38" s="150"/>
      <c r="FR38" s="150"/>
      <c r="FS38" s="150"/>
      <c r="FT38" s="150"/>
      <c r="FU38" s="150"/>
      <c r="FV38" s="150"/>
      <c r="FW38" s="150"/>
      <c r="FX38" s="150"/>
      <c r="FY38" s="150"/>
      <c r="FZ38" s="150"/>
      <c r="GA38" s="150"/>
      <c r="GB38" s="150"/>
      <c r="GC38" s="150"/>
      <c r="GD38" s="150"/>
      <c r="GE38" s="150"/>
      <c r="GF38" s="150"/>
      <c r="GG38" s="150"/>
      <c r="GH38" s="150"/>
      <c r="GI38" s="150"/>
      <c r="GJ38" s="150"/>
      <c r="GK38" s="150"/>
      <c r="GL38" s="150"/>
      <c r="GM38" s="150"/>
      <c r="GN38" s="150"/>
      <c r="GO38" s="150"/>
      <c r="GP38" s="150"/>
      <c r="GQ38" s="150"/>
      <c r="GR38" s="150"/>
      <c r="GS38" s="150"/>
      <c r="GT38" s="150"/>
      <c r="GU38" s="150"/>
      <c r="GV38" s="150"/>
      <c r="GW38" s="150"/>
      <c r="GX38" s="150"/>
      <c r="GY38" s="150"/>
      <c r="GZ38" s="150"/>
      <c r="HA38" s="150"/>
      <c r="HB38" s="150"/>
      <c r="HC38" s="150"/>
      <c r="HD38" s="150"/>
      <c r="HE38" s="150"/>
      <c r="HF38" s="150"/>
      <c r="HG38" s="150"/>
      <c r="HH38" s="150"/>
      <c r="HI38" s="150"/>
      <c r="HJ38" s="150"/>
      <c r="HK38" s="150"/>
      <c r="HL38" s="150"/>
      <c r="HM38" s="150"/>
      <c r="HN38" s="150"/>
      <c r="HO38" s="150"/>
      <c r="HP38" s="150"/>
      <c r="HQ38" s="150"/>
      <c r="HR38" s="150"/>
      <c r="HS38" s="150"/>
      <c r="HT38" s="150"/>
      <c r="HU38" s="150"/>
      <c r="HV38" s="150"/>
      <c r="HW38" s="150"/>
      <c r="HX38" s="150"/>
      <c r="HY38" s="150"/>
      <c r="HZ38" s="150"/>
      <c r="IA38" s="150"/>
      <c r="IB38" s="150"/>
      <c r="IC38" s="150"/>
      <c r="ID38" s="150"/>
      <c r="IE38" s="150"/>
      <c r="IF38" s="150"/>
      <c r="IG38" s="150"/>
      <c r="IH38" s="150"/>
      <c r="II38" s="150"/>
      <c r="IJ38" s="150"/>
      <c r="IK38" s="150"/>
      <c r="IL38" s="150"/>
      <c r="IM38" s="150"/>
      <c r="IN38" s="150"/>
      <c r="IO38" s="150"/>
      <c r="IP38" s="150"/>
      <c r="IQ38" s="150"/>
      <c r="IR38" s="150"/>
      <c r="IS38" s="150"/>
      <c r="IT38" s="150"/>
      <c r="IU38" s="150"/>
      <c r="IV38" s="150"/>
      <c r="IW38" s="150"/>
    </row>
    <row r="39" customFormat="false" ht="12.75" hidden="false" customHeight="false" outlineLevel="0" collapsed="false">
      <c r="A39" s="146"/>
      <c r="B39" s="147"/>
      <c r="C39" s="147"/>
      <c r="D39" s="147"/>
      <c r="E39" s="147"/>
      <c r="F39" s="147"/>
      <c r="G39" s="147"/>
      <c r="H39" s="148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9"/>
      <c r="BL39" s="150"/>
      <c r="BM39" s="150"/>
      <c r="BN39" s="150"/>
      <c r="BO39" s="150"/>
      <c r="BP39" s="150"/>
      <c r="BQ39" s="150"/>
      <c r="BR39" s="150"/>
      <c r="BS39" s="150"/>
      <c r="BT39" s="150"/>
      <c r="BU39" s="150"/>
      <c r="BV39" s="150"/>
      <c r="BW39" s="150"/>
      <c r="BX39" s="150"/>
      <c r="BY39" s="150"/>
      <c r="BZ39" s="150"/>
      <c r="CA39" s="150"/>
      <c r="CB39" s="150"/>
      <c r="CC39" s="150"/>
      <c r="CD39" s="150"/>
      <c r="CE39" s="150"/>
      <c r="CF39" s="150"/>
      <c r="CG39" s="150"/>
      <c r="CH39" s="150"/>
      <c r="CI39" s="150"/>
      <c r="CJ39" s="150"/>
      <c r="CK39" s="150"/>
      <c r="CL39" s="150"/>
      <c r="CM39" s="150"/>
      <c r="CN39" s="150"/>
      <c r="CO39" s="150"/>
      <c r="CP39" s="150"/>
      <c r="CQ39" s="150"/>
      <c r="CR39" s="150"/>
      <c r="CS39" s="150"/>
      <c r="CT39" s="150"/>
      <c r="CU39" s="150"/>
      <c r="CV39" s="150"/>
      <c r="CW39" s="150"/>
      <c r="CX39" s="150"/>
      <c r="CY39" s="150"/>
      <c r="CZ39" s="150"/>
      <c r="DA39" s="150"/>
      <c r="DB39" s="150"/>
      <c r="DC39" s="150"/>
      <c r="DD39" s="150"/>
      <c r="DE39" s="150"/>
      <c r="DF39" s="150"/>
      <c r="DG39" s="150"/>
      <c r="DH39" s="150"/>
      <c r="DI39" s="150"/>
      <c r="DJ39" s="150"/>
      <c r="DK39" s="150"/>
      <c r="DL39" s="150"/>
      <c r="DM39" s="150"/>
      <c r="DN39" s="150"/>
      <c r="DO39" s="150"/>
      <c r="DP39" s="150"/>
      <c r="DQ39" s="150"/>
      <c r="DR39" s="150"/>
      <c r="DS39" s="150"/>
      <c r="DT39" s="150"/>
      <c r="DU39" s="150"/>
      <c r="DV39" s="150"/>
      <c r="DW39" s="150"/>
      <c r="DX39" s="150"/>
      <c r="DY39" s="150"/>
      <c r="DZ39" s="150"/>
      <c r="EA39" s="150"/>
      <c r="EB39" s="150"/>
      <c r="EC39" s="150"/>
      <c r="ED39" s="150"/>
      <c r="EE39" s="150"/>
      <c r="EF39" s="150"/>
      <c r="EG39" s="150"/>
      <c r="EH39" s="150"/>
      <c r="EI39" s="150"/>
      <c r="EJ39" s="150"/>
      <c r="EK39" s="150"/>
      <c r="EL39" s="150"/>
      <c r="EM39" s="150"/>
      <c r="EN39" s="150"/>
      <c r="EO39" s="150"/>
      <c r="EP39" s="150"/>
      <c r="EQ39" s="150"/>
      <c r="ER39" s="150"/>
      <c r="ES39" s="150"/>
      <c r="ET39" s="150"/>
      <c r="EU39" s="150"/>
      <c r="EV39" s="150"/>
      <c r="EW39" s="150"/>
      <c r="EX39" s="150"/>
      <c r="EY39" s="150"/>
      <c r="EZ39" s="150"/>
      <c r="FA39" s="150"/>
      <c r="FB39" s="150"/>
      <c r="FC39" s="150"/>
      <c r="FD39" s="150"/>
      <c r="FE39" s="150"/>
      <c r="FF39" s="150"/>
      <c r="FG39" s="150"/>
      <c r="FH39" s="150"/>
      <c r="FI39" s="150"/>
      <c r="FJ39" s="150"/>
      <c r="FK39" s="150"/>
      <c r="FL39" s="150"/>
      <c r="FM39" s="150"/>
      <c r="FN39" s="150"/>
      <c r="FO39" s="150"/>
      <c r="FP39" s="150"/>
      <c r="FQ39" s="150"/>
      <c r="FR39" s="150"/>
      <c r="FS39" s="150"/>
      <c r="FT39" s="150"/>
      <c r="FU39" s="150"/>
      <c r="FV39" s="150"/>
      <c r="FW39" s="150"/>
      <c r="FX39" s="150"/>
      <c r="FY39" s="150"/>
      <c r="FZ39" s="150"/>
      <c r="GA39" s="150"/>
      <c r="GB39" s="150"/>
      <c r="GC39" s="150"/>
      <c r="GD39" s="150"/>
      <c r="GE39" s="150"/>
      <c r="GF39" s="150"/>
      <c r="GG39" s="150"/>
      <c r="GH39" s="150"/>
      <c r="GI39" s="150"/>
      <c r="GJ39" s="150"/>
      <c r="GK39" s="150"/>
      <c r="GL39" s="150"/>
      <c r="GM39" s="150"/>
      <c r="GN39" s="150"/>
      <c r="GO39" s="150"/>
      <c r="GP39" s="150"/>
      <c r="GQ39" s="150"/>
      <c r="GR39" s="150"/>
      <c r="GS39" s="150"/>
      <c r="GT39" s="150"/>
      <c r="GU39" s="150"/>
      <c r="GV39" s="150"/>
      <c r="GW39" s="150"/>
      <c r="GX39" s="150"/>
      <c r="GY39" s="150"/>
      <c r="GZ39" s="150"/>
      <c r="HA39" s="150"/>
      <c r="HB39" s="150"/>
      <c r="HC39" s="150"/>
      <c r="HD39" s="150"/>
      <c r="HE39" s="150"/>
      <c r="HF39" s="150"/>
      <c r="HG39" s="150"/>
      <c r="HH39" s="150"/>
      <c r="HI39" s="150"/>
      <c r="HJ39" s="150"/>
      <c r="HK39" s="150"/>
      <c r="HL39" s="150"/>
      <c r="HM39" s="150"/>
      <c r="HN39" s="150"/>
      <c r="HO39" s="150"/>
      <c r="HP39" s="150"/>
      <c r="HQ39" s="150"/>
      <c r="HR39" s="150"/>
      <c r="HS39" s="150"/>
      <c r="HT39" s="150"/>
      <c r="HU39" s="150"/>
      <c r="HV39" s="150"/>
      <c r="HW39" s="150"/>
      <c r="HX39" s="150"/>
      <c r="HY39" s="150"/>
      <c r="HZ39" s="150"/>
      <c r="IA39" s="150"/>
      <c r="IB39" s="150"/>
      <c r="IC39" s="150"/>
      <c r="ID39" s="150"/>
      <c r="IE39" s="150"/>
      <c r="IF39" s="150"/>
      <c r="IG39" s="150"/>
      <c r="IH39" s="150"/>
      <c r="II39" s="150"/>
      <c r="IJ39" s="150"/>
      <c r="IK39" s="150"/>
      <c r="IL39" s="150"/>
      <c r="IM39" s="150"/>
      <c r="IN39" s="150"/>
      <c r="IO39" s="150"/>
      <c r="IP39" s="150"/>
      <c r="IQ39" s="150"/>
      <c r="IR39" s="150"/>
      <c r="IS39" s="150"/>
      <c r="IT39" s="150"/>
      <c r="IU39" s="150"/>
      <c r="IV39" s="150"/>
      <c r="IW39" s="150"/>
    </row>
    <row r="40" customFormat="false" ht="12.75" hidden="false" customHeight="false" outlineLevel="0" collapsed="false">
      <c r="A40" s="146"/>
      <c r="B40" s="147"/>
      <c r="C40" s="147"/>
      <c r="D40" s="147"/>
      <c r="E40" s="147"/>
      <c r="F40" s="147"/>
      <c r="G40" s="147"/>
      <c r="H40" s="148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9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  <c r="EC40" s="150"/>
      <c r="ED40" s="150"/>
      <c r="EE40" s="150"/>
      <c r="EF40" s="150"/>
      <c r="EG40" s="150"/>
      <c r="EH40" s="150"/>
      <c r="EI40" s="150"/>
      <c r="EJ40" s="150"/>
      <c r="EK40" s="150"/>
      <c r="EL40" s="150"/>
      <c r="EM40" s="150"/>
      <c r="EN40" s="150"/>
      <c r="EO40" s="150"/>
      <c r="EP40" s="150"/>
      <c r="EQ40" s="150"/>
      <c r="ER40" s="150"/>
      <c r="ES40" s="150"/>
      <c r="ET40" s="150"/>
      <c r="EU40" s="150"/>
      <c r="EV40" s="150"/>
      <c r="EW40" s="150"/>
      <c r="EX40" s="150"/>
      <c r="EY40" s="150"/>
      <c r="EZ40" s="150"/>
      <c r="FA40" s="150"/>
      <c r="FB40" s="150"/>
      <c r="FC40" s="150"/>
      <c r="FD40" s="150"/>
      <c r="FE40" s="150"/>
      <c r="FF40" s="150"/>
      <c r="FG40" s="150"/>
      <c r="FH40" s="150"/>
      <c r="FI40" s="150"/>
      <c r="FJ40" s="150"/>
      <c r="FK40" s="150"/>
      <c r="FL40" s="150"/>
      <c r="FM40" s="150"/>
      <c r="FN40" s="150"/>
      <c r="FO40" s="150"/>
      <c r="FP40" s="150"/>
      <c r="FQ40" s="150"/>
      <c r="FR40" s="150"/>
      <c r="FS40" s="150"/>
      <c r="FT40" s="150"/>
      <c r="FU40" s="150"/>
      <c r="FV40" s="150"/>
      <c r="FW40" s="150"/>
      <c r="FX40" s="150"/>
      <c r="FY40" s="150"/>
      <c r="FZ40" s="150"/>
      <c r="GA40" s="150"/>
      <c r="GB40" s="150"/>
      <c r="GC40" s="150"/>
      <c r="GD40" s="150"/>
      <c r="GE40" s="150"/>
      <c r="GF40" s="150"/>
      <c r="GG40" s="150"/>
      <c r="GH40" s="150"/>
      <c r="GI40" s="150"/>
      <c r="GJ40" s="150"/>
      <c r="GK40" s="150"/>
      <c r="GL40" s="150"/>
      <c r="GM40" s="150"/>
      <c r="GN40" s="150"/>
      <c r="GO40" s="150"/>
      <c r="GP40" s="150"/>
      <c r="GQ40" s="150"/>
      <c r="GR40" s="150"/>
      <c r="GS40" s="150"/>
      <c r="GT40" s="150"/>
      <c r="GU40" s="150"/>
      <c r="GV40" s="150"/>
      <c r="GW40" s="150"/>
      <c r="GX40" s="150"/>
      <c r="GY40" s="150"/>
      <c r="GZ40" s="150"/>
      <c r="HA40" s="150"/>
      <c r="HB40" s="150"/>
      <c r="HC40" s="150"/>
      <c r="HD40" s="150"/>
      <c r="HE40" s="150"/>
      <c r="HF40" s="150"/>
      <c r="HG40" s="150"/>
      <c r="HH40" s="150"/>
      <c r="HI40" s="150"/>
      <c r="HJ40" s="150"/>
      <c r="HK40" s="150"/>
      <c r="HL40" s="150"/>
      <c r="HM40" s="150"/>
      <c r="HN40" s="150"/>
      <c r="HO40" s="150"/>
      <c r="HP40" s="150"/>
      <c r="HQ40" s="150"/>
      <c r="HR40" s="150"/>
      <c r="HS40" s="150"/>
      <c r="HT40" s="150"/>
      <c r="HU40" s="150"/>
      <c r="HV40" s="150"/>
      <c r="HW40" s="150"/>
      <c r="HX40" s="150"/>
      <c r="HY40" s="150"/>
      <c r="HZ40" s="150"/>
      <c r="IA40" s="150"/>
      <c r="IB40" s="150"/>
      <c r="IC40" s="150"/>
      <c r="ID40" s="150"/>
      <c r="IE40" s="150"/>
      <c r="IF40" s="150"/>
      <c r="IG40" s="150"/>
      <c r="IH40" s="150"/>
      <c r="II40" s="150"/>
      <c r="IJ40" s="150"/>
      <c r="IK40" s="150"/>
      <c r="IL40" s="150"/>
      <c r="IM40" s="150"/>
      <c r="IN40" s="150"/>
      <c r="IO40" s="150"/>
      <c r="IP40" s="150"/>
      <c r="IQ40" s="150"/>
      <c r="IR40" s="150"/>
      <c r="IS40" s="150"/>
      <c r="IT40" s="150"/>
      <c r="IU40" s="150"/>
      <c r="IV40" s="150"/>
      <c r="IW40" s="150"/>
    </row>
    <row r="41" customFormat="false" ht="12.75" hidden="false" customHeight="false" outlineLevel="0" collapsed="false">
      <c r="A41" s="146"/>
      <c r="B41" s="147"/>
      <c r="C41" s="147"/>
      <c r="D41" s="147"/>
      <c r="E41" s="147"/>
      <c r="F41" s="147"/>
      <c r="G41" s="147"/>
      <c r="H41" s="148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9"/>
      <c r="BL41" s="150"/>
      <c r="BM41" s="150"/>
      <c r="BN41" s="150"/>
      <c r="BO41" s="150"/>
      <c r="BP41" s="150"/>
      <c r="BQ41" s="150"/>
      <c r="BR41" s="150"/>
      <c r="BS41" s="150"/>
      <c r="BT41" s="150"/>
      <c r="BU41" s="150"/>
      <c r="BV41" s="150"/>
      <c r="BW41" s="150"/>
      <c r="BX41" s="150"/>
      <c r="BY41" s="150"/>
      <c r="BZ41" s="150"/>
      <c r="CA41" s="150"/>
      <c r="CB41" s="150"/>
      <c r="CC41" s="150"/>
      <c r="CD41" s="150"/>
      <c r="CE41" s="150"/>
      <c r="CF41" s="150"/>
      <c r="CG41" s="150"/>
      <c r="CH41" s="150"/>
      <c r="CI41" s="150"/>
      <c r="CJ41" s="150"/>
      <c r="CK41" s="150"/>
      <c r="CL41" s="150"/>
      <c r="CM41" s="150"/>
      <c r="CN41" s="150"/>
      <c r="CO41" s="150"/>
      <c r="CP41" s="150"/>
      <c r="CQ41" s="150"/>
      <c r="CR41" s="150"/>
      <c r="CS41" s="150"/>
      <c r="CT41" s="150"/>
      <c r="CU41" s="150"/>
      <c r="CV41" s="150"/>
      <c r="CW41" s="150"/>
      <c r="CX41" s="150"/>
      <c r="CY41" s="150"/>
      <c r="CZ41" s="150"/>
      <c r="DA41" s="150"/>
      <c r="DB41" s="150"/>
      <c r="DC41" s="150"/>
      <c r="DD41" s="150"/>
      <c r="DE41" s="150"/>
      <c r="DF41" s="150"/>
      <c r="DG41" s="150"/>
      <c r="DH41" s="150"/>
      <c r="DI41" s="150"/>
      <c r="DJ41" s="150"/>
      <c r="DK41" s="150"/>
      <c r="DL41" s="150"/>
      <c r="DM41" s="150"/>
      <c r="DN41" s="150"/>
      <c r="DO41" s="150"/>
      <c r="DP41" s="150"/>
      <c r="DQ41" s="150"/>
      <c r="DR41" s="150"/>
      <c r="DS41" s="150"/>
      <c r="DT41" s="150"/>
      <c r="DU41" s="150"/>
      <c r="DV41" s="150"/>
      <c r="DW41" s="150"/>
      <c r="DX41" s="150"/>
      <c r="DY41" s="150"/>
      <c r="DZ41" s="150"/>
      <c r="EA41" s="150"/>
      <c r="EB41" s="150"/>
      <c r="EC41" s="150"/>
      <c r="ED41" s="150"/>
      <c r="EE41" s="150"/>
      <c r="EF41" s="150"/>
      <c r="EG41" s="150"/>
      <c r="EH41" s="150"/>
      <c r="EI41" s="150"/>
      <c r="EJ41" s="150"/>
      <c r="EK41" s="150"/>
      <c r="EL41" s="150"/>
      <c r="EM41" s="150"/>
      <c r="EN41" s="150"/>
      <c r="EO41" s="150"/>
      <c r="EP41" s="150"/>
      <c r="EQ41" s="150"/>
      <c r="ER41" s="150"/>
      <c r="ES41" s="150"/>
      <c r="ET41" s="150"/>
      <c r="EU41" s="150"/>
      <c r="EV41" s="150"/>
      <c r="EW41" s="150"/>
      <c r="EX41" s="150"/>
      <c r="EY41" s="150"/>
      <c r="EZ41" s="150"/>
      <c r="FA41" s="150"/>
      <c r="FB41" s="150"/>
      <c r="FC41" s="150"/>
      <c r="FD41" s="150"/>
      <c r="FE41" s="150"/>
      <c r="FF41" s="150"/>
      <c r="FG41" s="150"/>
      <c r="FH41" s="150"/>
      <c r="FI41" s="150"/>
      <c r="FJ41" s="150"/>
      <c r="FK41" s="150"/>
      <c r="FL41" s="150"/>
      <c r="FM41" s="150"/>
      <c r="FN41" s="150"/>
      <c r="FO41" s="150"/>
      <c r="FP41" s="150"/>
      <c r="FQ41" s="150"/>
      <c r="FR41" s="150"/>
      <c r="FS41" s="150"/>
      <c r="FT41" s="150"/>
      <c r="FU41" s="150"/>
      <c r="FV41" s="150"/>
      <c r="FW41" s="150"/>
      <c r="FX41" s="150"/>
      <c r="FY41" s="150"/>
      <c r="FZ41" s="150"/>
      <c r="GA41" s="150"/>
      <c r="GB41" s="150"/>
      <c r="GC41" s="150"/>
      <c r="GD41" s="150"/>
      <c r="GE41" s="150"/>
      <c r="GF41" s="150"/>
      <c r="GG41" s="150"/>
      <c r="GH41" s="150"/>
      <c r="GI41" s="150"/>
      <c r="GJ41" s="150"/>
      <c r="GK41" s="150"/>
      <c r="GL41" s="150"/>
      <c r="GM41" s="150"/>
      <c r="GN41" s="150"/>
      <c r="GO41" s="150"/>
      <c r="GP41" s="150"/>
      <c r="GQ41" s="150"/>
      <c r="GR41" s="150"/>
      <c r="GS41" s="150"/>
      <c r="GT41" s="150"/>
      <c r="GU41" s="150"/>
      <c r="GV41" s="150"/>
      <c r="GW41" s="150"/>
      <c r="GX41" s="150"/>
      <c r="GY41" s="150"/>
      <c r="GZ41" s="150"/>
      <c r="HA41" s="150"/>
      <c r="HB41" s="150"/>
      <c r="HC41" s="150"/>
      <c r="HD41" s="150"/>
      <c r="HE41" s="150"/>
      <c r="HF41" s="150"/>
      <c r="HG41" s="150"/>
      <c r="HH41" s="150"/>
      <c r="HI41" s="150"/>
      <c r="HJ41" s="150"/>
      <c r="HK41" s="150"/>
      <c r="HL41" s="150"/>
      <c r="HM41" s="150"/>
      <c r="HN41" s="150"/>
      <c r="HO41" s="150"/>
      <c r="HP41" s="150"/>
      <c r="HQ41" s="150"/>
      <c r="HR41" s="150"/>
      <c r="HS41" s="150"/>
      <c r="HT41" s="150"/>
      <c r="HU41" s="150"/>
      <c r="HV41" s="150"/>
      <c r="HW41" s="150"/>
      <c r="HX41" s="150"/>
      <c r="HY41" s="150"/>
      <c r="HZ41" s="150"/>
      <c r="IA41" s="150"/>
      <c r="IB41" s="150"/>
      <c r="IC41" s="150"/>
      <c r="ID41" s="150"/>
      <c r="IE41" s="150"/>
      <c r="IF41" s="150"/>
      <c r="IG41" s="150"/>
      <c r="IH41" s="150"/>
      <c r="II41" s="150"/>
      <c r="IJ41" s="150"/>
      <c r="IK41" s="150"/>
      <c r="IL41" s="150"/>
      <c r="IM41" s="150"/>
      <c r="IN41" s="150"/>
      <c r="IO41" s="150"/>
      <c r="IP41" s="150"/>
      <c r="IQ41" s="150"/>
      <c r="IR41" s="150"/>
      <c r="IS41" s="150"/>
      <c r="IT41" s="150"/>
      <c r="IU41" s="150"/>
      <c r="IV41" s="150"/>
      <c r="IW41" s="150"/>
    </row>
    <row r="42" customFormat="false" ht="12.75" hidden="false" customHeight="false" outlineLevel="0" collapsed="false">
      <c r="A42" s="146"/>
      <c r="B42" s="147"/>
      <c r="C42" s="147"/>
      <c r="D42" s="147"/>
      <c r="E42" s="147"/>
      <c r="F42" s="147"/>
      <c r="G42" s="147"/>
      <c r="H42" s="148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9"/>
      <c r="BL42" s="150"/>
      <c r="BM42" s="150"/>
      <c r="BN42" s="150"/>
      <c r="BO42" s="150"/>
      <c r="BP42" s="150"/>
      <c r="BQ42" s="150"/>
      <c r="BR42" s="150"/>
      <c r="BS42" s="150"/>
      <c r="BT42" s="150"/>
      <c r="BU42" s="150"/>
      <c r="BV42" s="150"/>
      <c r="BW42" s="150"/>
      <c r="BX42" s="150"/>
      <c r="BY42" s="150"/>
      <c r="BZ42" s="150"/>
      <c r="CA42" s="150"/>
      <c r="CB42" s="150"/>
      <c r="CC42" s="150"/>
      <c r="CD42" s="150"/>
      <c r="CE42" s="150"/>
      <c r="CF42" s="150"/>
      <c r="CG42" s="150"/>
      <c r="CH42" s="150"/>
      <c r="CI42" s="150"/>
      <c r="CJ42" s="150"/>
      <c r="CK42" s="150"/>
      <c r="CL42" s="150"/>
      <c r="CM42" s="150"/>
      <c r="CN42" s="150"/>
      <c r="CO42" s="150"/>
      <c r="CP42" s="150"/>
      <c r="CQ42" s="150"/>
      <c r="CR42" s="150"/>
      <c r="CS42" s="150"/>
      <c r="CT42" s="150"/>
      <c r="CU42" s="150"/>
      <c r="CV42" s="150"/>
      <c r="CW42" s="150"/>
      <c r="CX42" s="150"/>
      <c r="CY42" s="150"/>
      <c r="CZ42" s="150"/>
      <c r="DA42" s="150"/>
      <c r="DB42" s="150"/>
      <c r="DC42" s="150"/>
      <c r="DD42" s="150"/>
      <c r="DE42" s="150"/>
      <c r="DF42" s="150"/>
      <c r="DG42" s="150"/>
      <c r="DH42" s="150"/>
      <c r="DI42" s="150"/>
      <c r="DJ42" s="150"/>
      <c r="DK42" s="150"/>
      <c r="DL42" s="150"/>
      <c r="DM42" s="150"/>
      <c r="DN42" s="150"/>
      <c r="DO42" s="150"/>
      <c r="DP42" s="150"/>
      <c r="DQ42" s="150"/>
      <c r="DR42" s="150"/>
      <c r="DS42" s="150"/>
      <c r="DT42" s="150"/>
      <c r="DU42" s="150"/>
      <c r="DV42" s="150"/>
      <c r="DW42" s="150"/>
      <c r="DX42" s="150"/>
      <c r="DY42" s="150"/>
      <c r="DZ42" s="150"/>
      <c r="EA42" s="150"/>
      <c r="EB42" s="150"/>
      <c r="EC42" s="150"/>
      <c r="ED42" s="150"/>
      <c r="EE42" s="150"/>
      <c r="EF42" s="150"/>
      <c r="EG42" s="150"/>
      <c r="EH42" s="150"/>
      <c r="EI42" s="150"/>
      <c r="EJ42" s="150"/>
      <c r="EK42" s="150"/>
      <c r="EL42" s="150"/>
      <c r="EM42" s="150"/>
      <c r="EN42" s="150"/>
      <c r="EO42" s="150"/>
      <c r="EP42" s="150"/>
      <c r="EQ42" s="150"/>
      <c r="ER42" s="150"/>
      <c r="ES42" s="150"/>
      <c r="ET42" s="150"/>
      <c r="EU42" s="150"/>
      <c r="EV42" s="150"/>
      <c r="EW42" s="150"/>
      <c r="EX42" s="150"/>
      <c r="EY42" s="150"/>
      <c r="EZ42" s="150"/>
      <c r="FA42" s="150"/>
      <c r="FB42" s="150"/>
      <c r="FC42" s="150"/>
      <c r="FD42" s="150"/>
      <c r="FE42" s="150"/>
      <c r="FF42" s="150"/>
      <c r="FG42" s="150"/>
      <c r="FH42" s="150"/>
      <c r="FI42" s="150"/>
      <c r="FJ42" s="150"/>
      <c r="FK42" s="150"/>
      <c r="FL42" s="150"/>
      <c r="FM42" s="150"/>
      <c r="FN42" s="150"/>
      <c r="FO42" s="150"/>
      <c r="FP42" s="150"/>
      <c r="FQ42" s="150"/>
      <c r="FR42" s="150"/>
      <c r="FS42" s="150"/>
      <c r="FT42" s="150"/>
      <c r="FU42" s="150"/>
      <c r="FV42" s="150"/>
      <c r="FW42" s="150"/>
      <c r="FX42" s="150"/>
      <c r="FY42" s="150"/>
      <c r="FZ42" s="150"/>
      <c r="GA42" s="150"/>
      <c r="GB42" s="150"/>
      <c r="GC42" s="150"/>
      <c r="GD42" s="150"/>
      <c r="GE42" s="150"/>
      <c r="GF42" s="150"/>
      <c r="GG42" s="150"/>
      <c r="GH42" s="150"/>
      <c r="GI42" s="150"/>
      <c r="GJ42" s="150"/>
      <c r="GK42" s="150"/>
      <c r="GL42" s="150"/>
      <c r="GM42" s="150"/>
      <c r="GN42" s="150"/>
      <c r="GO42" s="150"/>
      <c r="GP42" s="150"/>
      <c r="GQ42" s="150"/>
      <c r="GR42" s="150"/>
      <c r="GS42" s="150"/>
      <c r="GT42" s="150"/>
      <c r="GU42" s="150"/>
      <c r="GV42" s="150"/>
      <c r="GW42" s="150"/>
      <c r="GX42" s="150"/>
      <c r="GY42" s="150"/>
      <c r="GZ42" s="150"/>
      <c r="HA42" s="150"/>
      <c r="HB42" s="150"/>
      <c r="HC42" s="150"/>
      <c r="HD42" s="150"/>
      <c r="HE42" s="150"/>
      <c r="HF42" s="150"/>
      <c r="HG42" s="150"/>
      <c r="HH42" s="150"/>
      <c r="HI42" s="150"/>
      <c r="HJ42" s="150"/>
      <c r="HK42" s="150"/>
      <c r="HL42" s="150"/>
      <c r="HM42" s="150"/>
      <c r="HN42" s="150"/>
      <c r="HO42" s="150"/>
      <c r="HP42" s="150"/>
      <c r="HQ42" s="150"/>
      <c r="HR42" s="150"/>
      <c r="HS42" s="150"/>
      <c r="HT42" s="150"/>
      <c r="HU42" s="150"/>
      <c r="HV42" s="150"/>
      <c r="HW42" s="150"/>
      <c r="HX42" s="150"/>
      <c r="HY42" s="150"/>
      <c r="HZ42" s="150"/>
      <c r="IA42" s="150"/>
      <c r="IB42" s="150"/>
      <c r="IC42" s="150"/>
      <c r="ID42" s="150"/>
      <c r="IE42" s="150"/>
      <c r="IF42" s="150"/>
      <c r="IG42" s="150"/>
      <c r="IH42" s="150"/>
      <c r="II42" s="150"/>
      <c r="IJ42" s="150"/>
      <c r="IK42" s="150"/>
      <c r="IL42" s="150"/>
      <c r="IM42" s="150"/>
      <c r="IN42" s="150"/>
      <c r="IO42" s="150"/>
      <c r="IP42" s="150"/>
      <c r="IQ42" s="150"/>
      <c r="IR42" s="150"/>
      <c r="IS42" s="150"/>
      <c r="IT42" s="150"/>
      <c r="IU42" s="150"/>
      <c r="IV42" s="150"/>
      <c r="IW42" s="150"/>
    </row>
    <row r="43" customFormat="false" ht="12.75" hidden="false" customHeight="false" outlineLevel="0" collapsed="false">
      <c r="A43" s="146"/>
      <c r="B43" s="147"/>
      <c r="C43" s="147"/>
      <c r="D43" s="147"/>
      <c r="E43" s="147"/>
      <c r="F43" s="147"/>
      <c r="G43" s="147"/>
      <c r="H43" s="148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9"/>
      <c r="BL43" s="150"/>
      <c r="BM43" s="150"/>
      <c r="BN43" s="150"/>
      <c r="BO43" s="150"/>
      <c r="BP43" s="150"/>
      <c r="BQ43" s="150"/>
      <c r="BR43" s="150"/>
      <c r="BS43" s="150"/>
      <c r="BT43" s="150"/>
      <c r="BU43" s="150"/>
      <c r="BV43" s="150"/>
      <c r="BW43" s="150"/>
      <c r="BX43" s="150"/>
      <c r="BY43" s="150"/>
      <c r="BZ43" s="150"/>
      <c r="CA43" s="150"/>
      <c r="CB43" s="150"/>
      <c r="CC43" s="150"/>
      <c r="CD43" s="150"/>
      <c r="CE43" s="150"/>
      <c r="CF43" s="150"/>
      <c r="CG43" s="150"/>
      <c r="CH43" s="150"/>
      <c r="CI43" s="150"/>
      <c r="CJ43" s="150"/>
      <c r="CK43" s="150"/>
      <c r="CL43" s="150"/>
      <c r="CM43" s="150"/>
      <c r="CN43" s="150"/>
      <c r="CO43" s="150"/>
      <c r="CP43" s="150"/>
      <c r="CQ43" s="150"/>
      <c r="CR43" s="150"/>
      <c r="CS43" s="150"/>
      <c r="CT43" s="150"/>
      <c r="CU43" s="150"/>
      <c r="CV43" s="150"/>
      <c r="CW43" s="150"/>
      <c r="CX43" s="150"/>
      <c r="CY43" s="150"/>
      <c r="CZ43" s="150"/>
      <c r="DA43" s="150"/>
      <c r="DB43" s="150"/>
      <c r="DC43" s="150"/>
      <c r="DD43" s="150"/>
      <c r="DE43" s="150"/>
      <c r="DF43" s="150"/>
      <c r="DG43" s="150"/>
      <c r="DH43" s="150"/>
      <c r="DI43" s="150"/>
      <c r="DJ43" s="150"/>
      <c r="DK43" s="150"/>
      <c r="DL43" s="150"/>
      <c r="DM43" s="150"/>
      <c r="DN43" s="150"/>
      <c r="DO43" s="150"/>
      <c r="DP43" s="150"/>
      <c r="DQ43" s="150"/>
      <c r="DR43" s="150"/>
      <c r="DS43" s="150"/>
      <c r="DT43" s="150"/>
      <c r="DU43" s="150"/>
      <c r="DV43" s="150"/>
      <c r="DW43" s="150"/>
      <c r="DX43" s="150"/>
      <c r="DY43" s="150"/>
      <c r="DZ43" s="150"/>
      <c r="EA43" s="150"/>
      <c r="EB43" s="150"/>
      <c r="EC43" s="150"/>
      <c r="ED43" s="150"/>
      <c r="EE43" s="150"/>
      <c r="EF43" s="150"/>
      <c r="EG43" s="150"/>
      <c r="EH43" s="150"/>
      <c r="EI43" s="150"/>
      <c r="EJ43" s="150"/>
      <c r="EK43" s="150"/>
      <c r="EL43" s="150"/>
      <c r="EM43" s="150"/>
      <c r="EN43" s="150"/>
      <c r="EO43" s="150"/>
      <c r="EP43" s="150"/>
      <c r="EQ43" s="150"/>
      <c r="ER43" s="150"/>
      <c r="ES43" s="150"/>
      <c r="ET43" s="150"/>
      <c r="EU43" s="150"/>
      <c r="EV43" s="150"/>
      <c r="EW43" s="150"/>
      <c r="EX43" s="150"/>
      <c r="EY43" s="150"/>
      <c r="EZ43" s="150"/>
      <c r="FA43" s="150"/>
      <c r="FB43" s="150"/>
      <c r="FC43" s="150"/>
      <c r="FD43" s="150"/>
      <c r="FE43" s="150"/>
      <c r="FF43" s="150"/>
      <c r="FG43" s="150"/>
      <c r="FH43" s="150"/>
      <c r="FI43" s="150"/>
      <c r="FJ43" s="150"/>
      <c r="FK43" s="150"/>
      <c r="FL43" s="150"/>
      <c r="FM43" s="150"/>
      <c r="FN43" s="150"/>
      <c r="FO43" s="150"/>
      <c r="FP43" s="150"/>
      <c r="FQ43" s="150"/>
      <c r="FR43" s="150"/>
      <c r="FS43" s="150"/>
      <c r="FT43" s="150"/>
      <c r="FU43" s="150"/>
      <c r="FV43" s="150"/>
      <c r="FW43" s="150"/>
      <c r="FX43" s="150"/>
      <c r="FY43" s="150"/>
      <c r="FZ43" s="150"/>
      <c r="GA43" s="150"/>
      <c r="GB43" s="150"/>
      <c r="GC43" s="150"/>
      <c r="GD43" s="150"/>
      <c r="GE43" s="150"/>
      <c r="GF43" s="150"/>
      <c r="GG43" s="150"/>
      <c r="GH43" s="150"/>
      <c r="GI43" s="150"/>
      <c r="GJ43" s="150"/>
      <c r="GK43" s="150"/>
      <c r="GL43" s="150"/>
      <c r="GM43" s="150"/>
      <c r="GN43" s="150"/>
      <c r="GO43" s="150"/>
      <c r="GP43" s="150"/>
      <c r="GQ43" s="150"/>
      <c r="GR43" s="150"/>
      <c r="GS43" s="150"/>
      <c r="GT43" s="150"/>
      <c r="GU43" s="150"/>
      <c r="GV43" s="150"/>
      <c r="GW43" s="150"/>
      <c r="GX43" s="150"/>
      <c r="GY43" s="150"/>
      <c r="GZ43" s="150"/>
      <c r="HA43" s="150"/>
      <c r="HB43" s="150"/>
      <c r="HC43" s="150"/>
      <c r="HD43" s="150"/>
      <c r="HE43" s="150"/>
      <c r="HF43" s="150"/>
      <c r="HG43" s="150"/>
      <c r="HH43" s="150"/>
      <c r="HI43" s="150"/>
      <c r="HJ43" s="150"/>
      <c r="HK43" s="150"/>
      <c r="HL43" s="150"/>
      <c r="HM43" s="150"/>
      <c r="HN43" s="150"/>
      <c r="HO43" s="150"/>
      <c r="HP43" s="150"/>
      <c r="HQ43" s="150"/>
      <c r="HR43" s="150"/>
      <c r="HS43" s="150"/>
      <c r="HT43" s="150"/>
      <c r="HU43" s="150"/>
      <c r="HV43" s="150"/>
      <c r="HW43" s="150"/>
      <c r="HX43" s="150"/>
      <c r="HY43" s="150"/>
      <c r="HZ43" s="150"/>
      <c r="IA43" s="150"/>
      <c r="IB43" s="150"/>
      <c r="IC43" s="150"/>
      <c r="ID43" s="150"/>
      <c r="IE43" s="150"/>
      <c r="IF43" s="150"/>
      <c r="IG43" s="150"/>
      <c r="IH43" s="150"/>
      <c r="II43" s="150"/>
      <c r="IJ43" s="150"/>
      <c r="IK43" s="150"/>
      <c r="IL43" s="150"/>
      <c r="IM43" s="150"/>
      <c r="IN43" s="150"/>
      <c r="IO43" s="150"/>
      <c r="IP43" s="150"/>
      <c r="IQ43" s="150"/>
      <c r="IR43" s="150"/>
      <c r="IS43" s="150"/>
      <c r="IT43" s="150"/>
      <c r="IU43" s="150"/>
      <c r="IV43" s="150"/>
      <c r="IW43" s="150"/>
    </row>
    <row r="44" customFormat="false" ht="12.75" hidden="false" customHeight="false" outlineLevel="0" collapsed="false">
      <c r="A44" s="146"/>
      <c r="B44" s="147"/>
      <c r="C44" s="147"/>
      <c r="D44" s="147"/>
      <c r="E44" s="147"/>
      <c r="F44" s="147"/>
      <c r="G44" s="147"/>
      <c r="H44" s="148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9"/>
      <c r="BL44" s="150"/>
      <c r="BM44" s="150"/>
      <c r="BN44" s="150"/>
      <c r="BO44" s="150"/>
      <c r="BP44" s="150"/>
      <c r="BQ44" s="150"/>
      <c r="BR44" s="150"/>
      <c r="BS44" s="150"/>
      <c r="BT44" s="150"/>
      <c r="BU44" s="150"/>
      <c r="BV44" s="150"/>
      <c r="BW44" s="150"/>
      <c r="BX44" s="150"/>
      <c r="BY44" s="150"/>
      <c r="BZ44" s="150"/>
      <c r="CA44" s="150"/>
      <c r="CB44" s="150"/>
      <c r="CC44" s="150"/>
      <c r="CD44" s="150"/>
      <c r="CE44" s="150"/>
      <c r="CF44" s="150"/>
      <c r="CG44" s="150"/>
      <c r="CH44" s="150"/>
      <c r="CI44" s="150"/>
      <c r="CJ44" s="150"/>
      <c r="CK44" s="150"/>
      <c r="CL44" s="150"/>
      <c r="CM44" s="150"/>
      <c r="CN44" s="150"/>
      <c r="CO44" s="150"/>
      <c r="CP44" s="150"/>
      <c r="CQ44" s="150"/>
      <c r="CR44" s="150"/>
      <c r="CS44" s="150"/>
      <c r="CT44" s="150"/>
      <c r="CU44" s="150"/>
      <c r="CV44" s="150"/>
      <c r="CW44" s="150"/>
      <c r="CX44" s="150"/>
      <c r="CY44" s="150"/>
      <c r="CZ44" s="150"/>
      <c r="DA44" s="150"/>
      <c r="DB44" s="150"/>
      <c r="DC44" s="150"/>
      <c r="DD44" s="150"/>
      <c r="DE44" s="150"/>
      <c r="DF44" s="150"/>
      <c r="DG44" s="150"/>
      <c r="DH44" s="150"/>
      <c r="DI44" s="150"/>
      <c r="DJ44" s="150"/>
      <c r="DK44" s="150"/>
      <c r="DL44" s="150"/>
      <c r="DM44" s="150"/>
      <c r="DN44" s="150"/>
      <c r="DO44" s="150"/>
      <c r="DP44" s="150"/>
      <c r="DQ44" s="150"/>
      <c r="DR44" s="150"/>
      <c r="DS44" s="150"/>
      <c r="DT44" s="150"/>
      <c r="DU44" s="150"/>
      <c r="DV44" s="150"/>
      <c r="DW44" s="150"/>
      <c r="DX44" s="150"/>
      <c r="DY44" s="150"/>
      <c r="DZ44" s="150"/>
      <c r="EA44" s="150"/>
      <c r="EB44" s="150"/>
      <c r="EC44" s="150"/>
      <c r="ED44" s="150"/>
      <c r="EE44" s="150"/>
      <c r="EF44" s="150"/>
      <c r="EG44" s="150"/>
      <c r="EH44" s="150"/>
      <c r="EI44" s="150"/>
      <c r="EJ44" s="150"/>
      <c r="EK44" s="150"/>
      <c r="EL44" s="150"/>
      <c r="EM44" s="150"/>
      <c r="EN44" s="150"/>
      <c r="EO44" s="150"/>
      <c r="EP44" s="150"/>
      <c r="EQ44" s="150"/>
      <c r="ER44" s="150"/>
      <c r="ES44" s="150"/>
      <c r="ET44" s="150"/>
      <c r="EU44" s="150"/>
      <c r="EV44" s="150"/>
      <c r="EW44" s="150"/>
      <c r="EX44" s="150"/>
      <c r="EY44" s="150"/>
      <c r="EZ44" s="150"/>
      <c r="FA44" s="150"/>
      <c r="FB44" s="150"/>
      <c r="FC44" s="150"/>
      <c r="FD44" s="150"/>
      <c r="FE44" s="150"/>
      <c r="FF44" s="150"/>
      <c r="FG44" s="150"/>
      <c r="FH44" s="150"/>
      <c r="FI44" s="150"/>
      <c r="FJ44" s="150"/>
      <c r="FK44" s="150"/>
      <c r="FL44" s="150"/>
      <c r="FM44" s="150"/>
      <c r="FN44" s="150"/>
      <c r="FO44" s="150"/>
      <c r="FP44" s="150"/>
      <c r="FQ44" s="150"/>
      <c r="FR44" s="150"/>
      <c r="FS44" s="150"/>
      <c r="FT44" s="150"/>
      <c r="FU44" s="150"/>
      <c r="FV44" s="150"/>
      <c r="FW44" s="150"/>
      <c r="FX44" s="150"/>
      <c r="FY44" s="150"/>
      <c r="FZ44" s="150"/>
      <c r="GA44" s="150"/>
      <c r="GB44" s="150"/>
      <c r="GC44" s="150"/>
      <c r="GD44" s="150"/>
      <c r="GE44" s="150"/>
      <c r="GF44" s="150"/>
      <c r="GG44" s="150"/>
      <c r="GH44" s="150"/>
      <c r="GI44" s="150"/>
      <c r="GJ44" s="150"/>
      <c r="GK44" s="150"/>
      <c r="GL44" s="150"/>
      <c r="GM44" s="150"/>
      <c r="GN44" s="150"/>
      <c r="GO44" s="150"/>
      <c r="GP44" s="150"/>
      <c r="GQ44" s="150"/>
      <c r="GR44" s="150"/>
      <c r="GS44" s="150"/>
      <c r="GT44" s="150"/>
      <c r="GU44" s="150"/>
      <c r="GV44" s="150"/>
      <c r="GW44" s="150"/>
      <c r="GX44" s="150"/>
      <c r="GY44" s="150"/>
      <c r="GZ44" s="150"/>
      <c r="HA44" s="150"/>
      <c r="HB44" s="150"/>
      <c r="HC44" s="150"/>
      <c r="HD44" s="150"/>
      <c r="HE44" s="150"/>
      <c r="HF44" s="150"/>
      <c r="HG44" s="150"/>
      <c r="HH44" s="150"/>
      <c r="HI44" s="150"/>
      <c r="HJ44" s="150"/>
      <c r="HK44" s="150"/>
      <c r="HL44" s="150"/>
      <c r="HM44" s="150"/>
      <c r="HN44" s="150"/>
      <c r="HO44" s="150"/>
      <c r="HP44" s="150"/>
      <c r="HQ44" s="150"/>
      <c r="HR44" s="150"/>
      <c r="HS44" s="150"/>
      <c r="HT44" s="150"/>
      <c r="HU44" s="150"/>
      <c r="HV44" s="150"/>
      <c r="HW44" s="150"/>
      <c r="HX44" s="150"/>
      <c r="HY44" s="150"/>
      <c r="HZ44" s="150"/>
      <c r="IA44" s="150"/>
      <c r="IB44" s="150"/>
      <c r="IC44" s="150"/>
      <c r="ID44" s="150"/>
      <c r="IE44" s="150"/>
      <c r="IF44" s="150"/>
      <c r="IG44" s="150"/>
      <c r="IH44" s="150"/>
      <c r="II44" s="150"/>
      <c r="IJ44" s="150"/>
      <c r="IK44" s="150"/>
      <c r="IL44" s="150"/>
      <c r="IM44" s="150"/>
      <c r="IN44" s="150"/>
      <c r="IO44" s="150"/>
      <c r="IP44" s="150"/>
      <c r="IQ44" s="150"/>
      <c r="IR44" s="150"/>
      <c r="IS44" s="150"/>
      <c r="IT44" s="150"/>
      <c r="IU44" s="150"/>
      <c r="IV44" s="150"/>
      <c r="IW44" s="150"/>
    </row>
    <row r="45" customFormat="false" ht="12.75" hidden="false" customHeight="false" outlineLevel="0" collapsed="false">
      <c r="A45" s="146"/>
      <c r="B45" s="147"/>
      <c r="C45" s="147"/>
      <c r="D45" s="147"/>
      <c r="E45" s="147"/>
      <c r="F45" s="147"/>
      <c r="G45" s="147"/>
      <c r="H45" s="148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9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  <c r="EC45" s="150"/>
      <c r="ED45" s="150"/>
      <c r="EE45" s="150"/>
      <c r="EF45" s="150"/>
      <c r="EG45" s="150"/>
      <c r="EH45" s="150"/>
      <c r="EI45" s="150"/>
      <c r="EJ45" s="150"/>
      <c r="EK45" s="150"/>
      <c r="EL45" s="150"/>
      <c r="EM45" s="150"/>
      <c r="EN45" s="150"/>
      <c r="EO45" s="150"/>
      <c r="EP45" s="150"/>
      <c r="EQ45" s="150"/>
      <c r="ER45" s="150"/>
      <c r="ES45" s="150"/>
      <c r="ET45" s="150"/>
      <c r="EU45" s="150"/>
      <c r="EV45" s="150"/>
      <c r="EW45" s="150"/>
      <c r="EX45" s="150"/>
      <c r="EY45" s="150"/>
      <c r="EZ45" s="150"/>
      <c r="FA45" s="150"/>
      <c r="FB45" s="150"/>
      <c r="FC45" s="150"/>
      <c r="FD45" s="150"/>
      <c r="FE45" s="150"/>
      <c r="FF45" s="150"/>
      <c r="FG45" s="150"/>
      <c r="FH45" s="150"/>
      <c r="FI45" s="150"/>
      <c r="FJ45" s="150"/>
      <c r="FK45" s="150"/>
      <c r="FL45" s="150"/>
      <c r="FM45" s="150"/>
      <c r="FN45" s="150"/>
      <c r="FO45" s="150"/>
      <c r="FP45" s="150"/>
      <c r="FQ45" s="150"/>
      <c r="FR45" s="150"/>
      <c r="FS45" s="150"/>
      <c r="FT45" s="150"/>
      <c r="FU45" s="150"/>
      <c r="FV45" s="150"/>
      <c r="FW45" s="150"/>
      <c r="FX45" s="150"/>
      <c r="FY45" s="150"/>
      <c r="FZ45" s="150"/>
      <c r="GA45" s="150"/>
      <c r="GB45" s="150"/>
      <c r="GC45" s="150"/>
      <c r="GD45" s="150"/>
      <c r="GE45" s="150"/>
      <c r="GF45" s="150"/>
      <c r="GG45" s="150"/>
      <c r="GH45" s="150"/>
      <c r="GI45" s="150"/>
      <c r="GJ45" s="150"/>
      <c r="GK45" s="150"/>
      <c r="GL45" s="150"/>
      <c r="GM45" s="150"/>
      <c r="GN45" s="150"/>
      <c r="GO45" s="150"/>
      <c r="GP45" s="150"/>
      <c r="GQ45" s="150"/>
      <c r="GR45" s="150"/>
      <c r="GS45" s="150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50"/>
      <c r="HG45" s="150"/>
      <c r="HH45" s="150"/>
      <c r="HI45" s="150"/>
      <c r="HJ45" s="150"/>
      <c r="HK45" s="150"/>
      <c r="HL45" s="150"/>
      <c r="HM45" s="150"/>
      <c r="HN45" s="150"/>
      <c r="HO45" s="150"/>
      <c r="HP45" s="150"/>
      <c r="HQ45" s="150"/>
      <c r="HR45" s="150"/>
      <c r="HS45" s="150"/>
      <c r="HT45" s="150"/>
      <c r="HU45" s="150"/>
      <c r="HV45" s="150"/>
      <c r="HW45" s="150"/>
      <c r="HX45" s="150"/>
      <c r="HY45" s="150"/>
      <c r="HZ45" s="150"/>
      <c r="IA45" s="150"/>
      <c r="IB45" s="150"/>
      <c r="IC45" s="150"/>
      <c r="ID45" s="150"/>
      <c r="IE45" s="150"/>
      <c r="IF45" s="150"/>
      <c r="IG45" s="150"/>
      <c r="IH45" s="150"/>
      <c r="II45" s="150"/>
      <c r="IJ45" s="150"/>
      <c r="IK45" s="150"/>
      <c r="IL45" s="150"/>
      <c r="IM45" s="150"/>
      <c r="IN45" s="150"/>
      <c r="IO45" s="150"/>
      <c r="IP45" s="150"/>
      <c r="IQ45" s="150"/>
      <c r="IR45" s="150"/>
      <c r="IS45" s="150"/>
      <c r="IT45" s="150"/>
      <c r="IU45" s="150"/>
      <c r="IV45" s="150"/>
      <c r="IW45" s="150"/>
    </row>
    <row r="46" customFormat="false" ht="12.75" hidden="false" customHeight="false" outlineLevel="0" collapsed="false">
      <c r="A46" s="146"/>
      <c r="B46" s="147"/>
      <c r="C46" s="147"/>
      <c r="D46" s="147"/>
      <c r="E46" s="147"/>
      <c r="F46" s="147"/>
      <c r="G46" s="147"/>
      <c r="H46" s="148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9"/>
      <c r="BL46" s="150"/>
      <c r="BM46" s="150"/>
      <c r="BN46" s="150"/>
      <c r="BO46" s="150"/>
      <c r="BP46" s="150"/>
      <c r="BQ46" s="150"/>
      <c r="BR46" s="150"/>
      <c r="BS46" s="150"/>
      <c r="BT46" s="150"/>
      <c r="BU46" s="150"/>
      <c r="BV46" s="150"/>
      <c r="BW46" s="150"/>
      <c r="BX46" s="150"/>
      <c r="BY46" s="150"/>
      <c r="BZ46" s="150"/>
      <c r="CA46" s="150"/>
      <c r="CB46" s="150"/>
      <c r="CC46" s="150"/>
      <c r="CD46" s="150"/>
      <c r="CE46" s="150"/>
      <c r="CF46" s="150"/>
      <c r="CG46" s="150"/>
      <c r="CH46" s="150"/>
      <c r="CI46" s="150"/>
      <c r="CJ46" s="150"/>
      <c r="CK46" s="150"/>
      <c r="CL46" s="150"/>
      <c r="CM46" s="150"/>
      <c r="CN46" s="150"/>
      <c r="CO46" s="150"/>
      <c r="CP46" s="150"/>
      <c r="CQ46" s="150"/>
      <c r="CR46" s="150"/>
      <c r="CS46" s="150"/>
      <c r="CT46" s="150"/>
      <c r="CU46" s="150"/>
      <c r="CV46" s="150"/>
      <c r="CW46" s="150"/>
      <c r="CX46" s="150"/>
      <c r="CY46" s="150"/>
      <c r="CZ46" s="150"/>
      <c r="DA46" s="150"/>
      <c r="DB46" s="150"/>
      <c r="DC46" s="150"/>
      <c r="DD46" s="150"/>
      <c r="DE46" s="150"/>
      <c r="DF46" s="150"/>
      <c r="DG46" s="150"/>
      <c r="DH46" s="150"/>
      <c r="DI46" s="150"/>
      <c r="DJ46" s="150"/>
      <c r="DK46" s="150"/>
      <c r="DL46" s="150"/>
      <c r="DM46" s="150"/>
      <c r="DN46" s="150"/>
      <c r="DO46" s="150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50"/>
      <c r="EC46" s="150"/>
      <c r="ED46" s="150"/>
      <c r="EE46" s="150"/>
      <c r="EF46" s="150"/>
      <c r="EG46" s="150"/>
      <c r="EH46" s="150"/>
      <c r="EI46" s="150"/>
      <c r="EJ46" s="150"/>
      <c r="EK46" s="150"/>
      <c r="EL46" s="150"/>
      <c r="EM46" s="150"/>
      <c r="EN46" s="150"/>
      <c r="EO46" s="150"/>
      <c r="EP46" s="150"/>
      <c r="EQ46" s="150"/>
      <c r="ER46" s="150"/>
      <c r="ES46" s="150"/>
      <c r="ET46" s="150"/>
      <c r="EU46" s="150"/>
      <c r="EV46" s="150"/>
      <c r="EW46" s="150"/>
      <c r="EX46" s="150"/>
      <c r="EY46" s="150"/>
      <c r="EZ46" s="150"/>
      <c r="FA46" s="150"/>
      <c r="FB46" s="150"/>
      <c r="FC46" s="150"/>
      <c r="FD46" s="150"/>
      <c r="FE46" s="150"/>
      <c r="FF46" s="150"/>
      <c r="FG46" s="150"/>
      <c r="FH46" s="150"/>
      <c r="FI46" s="150"/>
      <c r="FJ46" s="150"/>
      <c r="FK46" s="150"/>
      <c r="FL46" s="150"/>
      <c r="FM46" s="150"/>
      <c r="FN46" s="150"/>
      <c r="FO46" s="150"/>
      <c r="FP46" s="150"/>
      <c r="FQ46" s="150"/>
      <c r="FR46" s="150"/>
      <c r="FS46" s="150"/>
      <c r="FT46" s="150"/>
      <c r="FU46" s="150"/>
      <c r="FV46" s="150"/>
      <c r="FW46" s="150"/>
      <c r="FX46" s="150"/>
      <c r="FY46" s="150"/>
      <c r="FZ46" s="150"/>
      <c r="GA46" s="150"/>
      <c r="GB46" s="150"/>
      <c r="GC46" s="150"/>
      <c r="GD46" s="150"/>
      <c r="GE46" s="150"/>
      <c r="GF46" s="150"/>
      <c r="GG46" s="150"/>
      <c r="GH46" s="150"/>
      <c r="GI46" s="150"/>
      <c r="GJ46" s="150"/>
      <c r="GK46" s="150"/>
      <c r="GL46" s="150"/>
      <c r="GM46" s="150"/>
      <c r="GN46" s="150"/>
      <c r="GO46" s="150"/>
      <c r="GP46" s="150"/>
      <c r="GQ46" s="150"/>
      <c r="GR46" s="150"/>
      <c r="GS46" s="150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50"/>
      <c r="HG46" s="150"/>
      <c r="HH46" s="150"/>
      <c r="HI46" s="150"/>
      <c r="HJ46" s="150"/>
      <c r="HK46" s="150"/>
      <c r="HL46" s="150"/>
      <c r="HM46" s="150"/>
      <c r="HN46" s="150"/>
      <c r="HO46" s="150"/>
      <c r="HP46" s="150"/>
      <c r="HQ46" s="150"/>
      <c r="HR46" s="150"/>
      <c r="HS46" s="150"/>
      <c r="HT46" s="150"/>
      <c r="HU46" s="150"/>
      <c r="HV46" s="150"/>
      <c r="HW46" s="150"/>
      <c r="HX46" s="150"/>
      <c r="HY46" s="150"/>
      <c r="HZ46" s="150"/>
      <c r="IA46" s="150"/>
      <c r="IB46" s="150"/>
      <c r="IC46" s="150"/>
      <c r="ID46" s="150"/>
      <c r="IE46" s="150"/>
      <c r="IF46" s="150"/>
      <c r="IG46" s="150"/>
      <c r="IH46" s="150"/>
      <c r="II46" s="150"/>
      <c r="IJ46" s="150"/>
      <c r="IK46" s="150"/>
      <c r="IL46" s="150"/>
      <c r="IM46" s="150"/>
      <c r="IN46" s="150"/>
      <c r="IO46" s="150"/>
      <c r="IP46" s="150"/>
      <c r="IQ46" s="150"/>
      <c r="IR46" s="150"/>
      <c r="IS46" s="150"/>
      <c r="IT46" s="150"/>
      <c r="IU46" s="150"/>
      <c r="IV46" s="150"/>
      <c r="IW46" s="150"/>
    </row>
    <row r="47" customFormat="false" ht="12.75" hidden="false" customHeight="false" outlineLevel="0" collapsed="false">
      <c r="A47" s="146"/>
      <c r="B47" s="147"/>
      <c r="C47" s="147"/>
      <c r="D47" s="147"/>
      <c r="E47" s="147"/>
      <c r="F47" s="147"/>
      <c r="G47" s="147"/>
      <c r="H47" s="148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9"/>
      <c r="BL47" s="150"/>
      <c r="BM47" s="150"/>
      <c r="BN47" s="150"/>
      <c r="BO47" s="150"/>
      <c r="BP47" s="150"/>
      <c r="BQ47" s="150"/>
      <c r="BR47" s="150"/>
      <c r="BS47" s="150"/>
      <c r="BT47" s="150"/>
      <c r="BU47" s="150"/>
      <c r="BV47" s="150"/>
      <c r="BW47" s="150"/>
      <c r="BX47" s="150"/>
      <c r="BY47" s="150"/>
      <c r="BZ47" s="150"/>
      <c r="CA47" s="150"/>
      <c r="CB47" s="150"/>
      <c r="CC47" s="150"/>
      <c r="CD47" s="150"/>
      <c r="CE47" s="150"/>
      <c r="CF47" s="150"/>
      <c r="CG47" s="150"/>
      <c r="CH47" s="150"/>
      <c r="CI47" s="150"/>
      <c r="CJ47" s="150"/>
      <c r="CK47" s="150"/>
      <c r="CL47" s="150"/>
      <c r="CM47" s="150"/>
      <c r="CN47" s="150"/>
      <c r="CO47" s="150"/>
      <c r="CP47" s="150"/>
      <c r="CQ47" s="150"/>
      <c r="CR47" s="150"/>
      <c r="CS47" s="150"/>
      <c r="CT47" s="150"/>
      <c r="CU47" s="150"/>
      <c r="CV47" s="150"/>
      <c r="CW47" s="150"/>
      <c r="CX47" s="150"/>
      <c r="CY47" s="150"/>
      <c r="CZ47" s="150"/>
      <c r="DA47" s="150"/>
      <c r="DB47" s="150"/>
      <c r="DC47" s="150"/>
      <c r="DD47" s="150"/>
      <c r="DE47" s="150"/>
      <c r="DF47" s="150"/>
      <c r="DG47" s="150"/>
      <c r="DH47" s="150"/>
      <c r="DI47" s="150"/>
      <c r="DJ47" s="150"/>
      <c r="DK47" s="150"/>
      <c r="DL47" s="150"/>
      <c r="DM47" s="150"/>
      <c r="DN47" s="150"/>
      <c r="DO47" s="150"/>
      <c r="DP47" s="150"/>
      <c r="DQ47" s="150"/>
      <c r="DR47" s="150"/>
      <c r="DS47" s="150"/>
      <c r="DT47" s="150"/>
      <c r="DU47" s="150"/>
      <c r="DV47" s="150"/>
      <c r="DW47" s="150"/>
      <c r="DX47" s="150"/>
      <c r="DY47" s="150"/>
      <c r="DZ47" s="150"/>
      <c r="EA47" s="150"/>
      <c r="EB47" s="150"/>
      <c r="EC47" s="150"/>
      <c r="ED47" s="150"/>
      <c r="EE47" s="150"/>
      <c r="EF47" s="150"/>
      <c r="EG47" s="150"/>
      <c r="EH47" s="150"/>
      <c r="EI47" s="150"/>
      <c r="EJ47" s="150"/>
      <c r="EK47" s="150"/>
      <c r="EL47" s="150"/>
      <c r="EM47" s="150"/>
      <c r="EN47" s="150"/>
      <c r="EO47" s="150"/>
      <c r="EP47" s="150"/>
      <c r="EQ47" s="150"/>
      <c r="ER47" s="150"/>
      <c r="ES47" s="150"/>
      <c r="ET47" s="150"/>
      <c r="EU47" s="150"/>
      <c r="EV47" s="150"/>
      <c r="EW47" s="150"/>
      <c r="EX47" s="150"/>
      <c r="EY47" s="150"/>
      <c r="EZ47" s="150"/>
      <c r="FA47" s="150"/>
      <c r="FB47" s="150"/>
      <c r="FC47" s="150"/>
      <c r="FD47" s="150"/>
      <c r="FE47" s="150"/>
      <c r="FF47" s="150"/>
      <c r="FG47" s="150"/>
      <c r="FH47" s="150"/>
      <c r="FI47" s="150"/>
      <c r="FJ47" s="150"/>
      <c r="FK47" s="150"/>
      <c r="FL47" s="150"/>
      <c r="FM47" s="150"/>
      <c r="FN47" s="150"/>
      <c r="FO47" s="150"/>
      <c r="FP47" s="150"/>
      <c r="FQ47" s="150"/>
      <c r="FR47" s="150"/>
      <c r="FS47" s="150"/>
      <c r="FT47" s="150"/>
      <c r="FU47" s="150"/>
      <c r="FV47" s="150"/>
      <c r="FW47" s="150"/>
      <c r="FX47" s="150"/>
      <c r="FY47" s="150"/>
      <c r="FZ47" s="150"/>
      <c r="GA47" s="150"/>
      <c r="GB47" s="150"/>
      <c r="GC47" s="150"/>
      <c r="GD47" s="150"/>
      <c r="GE47" s="150"/>
      <c r="GF47" s="150"/>
      <c r="GG47" s="150"/>
      <c r="GH47" s="150"/>
      <c r="GI47" s="150"/>
      <c r="GJ47" s="150"/>
      <c r="GK47" s="150"/>
      <c r="GL47" s="150"/>
      <c r="GM47" s="150"/>
      <c r="GN47" s="150"/>
      <c r="GO47" s="150"/>
      <c r="GP47" s="150"/>
      <c r="GQ47" s="150"/>
      <c r="GR47" s="150"/>
      <c r="GS47" s="150"/>
      <c r="GT47" s="150"/>
      <c r="GU47" s="150"/>
      <c r="GV47" s="150"/>
      <c r="GW47" s="150"/>
      <c r="GX47" s="150"/>
      <c r="GY47" s="150"/>
      <c r="GZ47" s="150"/>
      <c r="HA47" s="150"/>
      <c r="HB47" s="150"/>
      <c r="HC47" s="150"/>
      <c r="HD47" s="150"/>
      <c r="HE47" s="150"/>
      <c r="HF47" s="150"/>
      <c r="HG47" s="150"/>
      <c r="HH47" s="150"/>
      <c r="HI47" s="150"/>
      <c r="HJ47" s="150"/>
      <c r="HK47" s="150"/>
      <c r="HL47" s="150"/>
      <c r="HM47" s="150"/>
      <c r="HN47" s="150"/>
      <c r="HO47" s="150"/>
      <c r="HP47" s="150"/>
      <c r="HQ47" s="150"/>
      <c r="HR47" s="150"/>
      <c r="HS47" s="150"/>
      <c r="HT47" s="150"/>
      <c r="HU47" s="150"/>
      <c r="HV47" s="150"/>
      <c r="HW47" s="150"/>
      <c r="HX47" s="150"/>
      <c r="HY47" s="150"/>
      <c r="HZ47" s="150"/>
      <c r="IA47" s="150"/>
      <c r="IB47" s="150"/>
      <c r="IC47" s="150"/>
      <c r="ID47" s="150"/>
      <c r="IE47" s="150"/>
      <c r="IF47" s="150"/>
      <c r="IG47" s="150"/>
      <c r="IH47" s="150"/>
      <c r="II47" s="150"/>
      <c r="IJ47" s="150"/>
      <c r="IK47" s="150"/>
      <c r="IL47" s="150"/>
      <c r="IM47" s="150"/>
      <c r="IN47" s="150"/>
      <c r="IO47" s="150"/>
      <c r="IP47" s="150"/>
      <c r="IQ47" s="150"/>
      <c r="IR47" s="150"/>
      <c r="IS47" s="150"/>
      <c r="IT47" s="150"/>
      <c r="IU47" s="150"/>
      <c r="IV47" s="150"/>
      <c r="IW47" s="150"/>
    </row>
    <row r="48" customFormat="false" ht="12.75" hidden="false" customHeight="false" outlineLevel="0" collapsed="false">
      <c r="A48" s="146"/>
      <c r="B48" s="147"/>
      <c r="C48" s="147"/>
      <c r="D48" s="147"/>
      <c r="E48" s="147"/>
      <c r="F48" s="147"/>
      <c r="G48" s="147"/>
      <c r="H48" s="148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  <c r="BI48" s="147"/>
      <c r="BJ48" s="147"/>
      <c r="BK48" s="149"/>
      <c r="BL48" s="150"/>
      <c r="BM48" s="150"/>
      <c r="BN48" s="150"/>
      <c r="BO48" s="150"/>
      <c r="BP48" s="150"/>
      <c r="BQ48" s="150"/>
      <c r="BR48" s="150"/>
      <c r="BS48" s="150"/>
      <c r="BT48" s="150"/>
      <c r="BU48" s="150"/>
      <c r="BV48" s="150"/>
      <c r="BW48" s="150"/>
      <c r="BX48" s="150"/>
      <c r="BY48" s="150"/>
      <c r="BZ48" s="150"/>
      <c r="CA48" s="150"/>
      <c r="CB48" s="150"/>
      <c r="CC48" s="150"/>
      <c r="CD48" s="150"/>
      <c r="CE48" s="150"/>
      <c r="CF48" s="150"/>
      <c r="CG48" s="150"/>
      <c r="CH48" s="150"/>
      <c r="CI48" s="150"/>
      <c r="CJ48" s="150"/>
      <c r="CK48" s="150"/>
      <c r="CL48" s="150"/>
      <c r="CM48" s="150"/>
      <c r="CN48" s="150"/>
      <c r="CO48" s="150"/>
      <c r="CP48" s="150"/>
      <c r="CQ48" s="150"/>
      <c r="CR48" s="150"/>
      <c r="CS48" s="150"/>
      <c r="CT48" s="150"/>
      <c r="CU48" s="150"/>
      <c r="CV48" s="150"/>
      <c r="CW48" s="150"/>
      <c r="CX48" s="150"/>
      <c r="CY48" s="150"/>
      <c r="CZ48" s="150"/>
      <c r="DA48" s="150"/>
      <c r="DB48" s="150"/>
      <c r="DC48" s="150"/>
      <c r="DD48" s="150"/>
      <c r="DE48" s="150"/>
      <c r="DF48" s="150"/>
      <c r="DG48" s="150"/>
      <c r="DH48" s="150"/>
      <c r="DI48" s="150"/>
      <c r="DJ48" s="150"/>
      <c r="DK48" s="150"/>
      <c r="DL48" s="150"/>
      <c r="DM48" s="150"/>
      <c r="DN48" s="150"/>
      <c r="DO48" s="150"/>
      <c r="DP48" s="150"/>
      <c r="DQ48" s="150"/>
      <c r="DR48" s="150"/>
      <c r="DS48" s="150"/>
      <c r="DT48" s="150"/>
      <c r="DU48" s="150"/>
      <c r="DV48" s="150"/>
      <c r="DW48" s="150"/>
      <c r="DX48" s="150"/>
      <c r="DY48" s="150"/>
      <c r="DZ48" s="150"/>
      <c r="EA48" s="150"/>
      <c r="EB48" s="150"/>
      <c r="EC48" s="150"/>
      <c r="ED48" s="150"/>
      <c r="EE48" s="150"/>
      <c r="EF48" s="150"/>
      <c r="EG48" s="150"/>
      <c r="EH48" s="150"/>
      <c r="EI48" s="150"/>
      <c r="EJ48" s="150"/>
      <c r="EK48" s="150"/>
      <c r="EL48" s="150"/>
      <c r="EM48" s="150"/>
      <c r="EN48" s="150"/>
      <c r="EO48" s="150"/>
      <c r="EP48" s="150"/>
      <c r="EQ48" s="150"/>
      <c r="ER48" s="150"/>
      <c r="ES48" s="150"/>
      <c r="ET48" s="150"/>
      <c r="EU48" s="150"/>
      <c r="EV48" s="150"/>
      <c r="EW48" s="150"/>
      <c r="EX48" s="150"/>
      <c r="EY48" s="150"/>
      <c r="EZ48" s="150"/>
      <c r="FA48" s="150"/>
      <c r="FB48" s="150"/>
      <c r="FC48" s="150"/>
      <c r="FD48" s="150"/>
      <c r="FE48" s="150"/>
      <c r="FF48" s="150"/>
      <c r="FG48" s="150"/>
      <c r="FH48" s="150"/>
      <c r="FI48" s="150"/>
      <c r="FJ48" s="150"/>
      <c r="FK48" s="150"/>
      <c r="FL48" s="150"/>
      <c r="FM48" s="150"/>
      <c r="FN48" s="150"/>
      <c r="FO48" s="150"/>
      <c r="FP48" s="150"/>
      <c r="FQ48" s="150"/>
      <c r="FR48" s="150"/>
      <c r="FS48" s="150"/>
      <c r="FT48" s="150"/>
      <c r="FU48" s="150"/>
      <c r="FV48" s="150"/>
      <c r="FW48" s="150"/>
      <c r="FX48" s="150"/>
      <c r="FY48" s="150"/>
      <c r="FZ48" s="150"/>
      <c r="GA48" s="150"/>
      <c r="GB48" s="150"/>
      <c r="GC48" s="150"/>
      <c r="GD48" s="150"/>
      <c r="GE48" s="150"/>
      <c r="GF48" s="150"/>
      <c r="GG48" s="150"/>
      <c r="GH48" s="150"/>
      <c r="GI48" s="150"/>
      <c r="GJ48" s="150"/>
      <c r="GK48" s="150"/>
      <c r="GL48" s="150"/>
      <c r="GM48" s="150"/>
      <c r="GN48" s="150"/>
      <c r="GO48" s="150"/>
      <c r="GP48" s="150"/>
      <c r="GQ48" s="150"/>
      <c r="GR48" s="150"/>
      <c r="GS48" s="150"/>
      <c r="GT48" s="150"/>
      <c r="GU48" s="150"/>
      <c r="GV48" s="150"/>
      <c r="GW48" s="150"/>
      <c r="GX48" s="150"/>
      <c r="GY48" s="150"/>
      <c r="GZ48" s="150"/>
      <c r="HA48" s="150"/>
      <c r="HB48" s="150"/>
      <c r="HC48" s="150"/>
      <c r="HD48" s="150"/>
      <c r="HE48" s="150"/>
      <c r="HF48" s="150"/>
      <c r="HG48" s="150"/>
      <c r="HH48" s="150"/>
      <c r="HI48" s="150"/>
      <c r="HJ48" s="150"/>
      <c r="HK48" s="150"/>
      <c r="HL48" s="150"/>
      <c r="HM48" s="150"/>
      <c r="HN48" s="150"/>
      <c r="HO48" s="150"/>
      <c r="HP48" s="150"/>
      <c r="HQ48" s="150"/>
      <c r="HR48" s="150"/>
      <c r="HS48" s="150"/>
      <c r="HT48" s="150"/>
      <c r="HU48" s="150"/>
      <c r="HV48" s="150"/>
      <c r="HW48" s="150"/>
      <c r="HX48" s="150"/>
      <c r="HY48" s="150"/>
      <c r="HZ48" s="150"/>
      <c r="IA48" s="150"/>
      <c r="IB48" s="150"/>
      <c r="IC48" s="150"/>
      <c r="ID48" s="150"/>
      <c r="IE48" s="150"/>
      <c r="IF48" s="150"/>
      <c r="IG48" s="150"/>
      <c r="IH48" s="150"/>
      <c r="II48" s="150"/>
      <c r="IJ48" s="150"/>
      <c r="IK48" s="150"/>
      <c r="IL48" s="150"/>
      <c r="IM48" s="150"/>
      <c r="IN48" s="150"/>
      <c r="IO48" s="150"/>
      <c r="IP48" s="150"/>
      <c r="IQ48" s="150"/>
      <c r="IR48" s="150"/>
      <c r="IS48" s="150"/>
      <c r="IT48" s="150"/>
      <c r="IU48" s="150"/>
      <c r="IV48" s="150"/>
      <c r="IW48" s="150"/>
    </row>
    <row r="49" customFormat="false" ht="12.75" hidden="false" customHeight="false" outlineLevel="0" collapsed="false">
      <c r="A49" s="146"/>
      <c r="B49" s="147"/>
      <c r="C49" s="147"/>
      <c r="D49" s="147"/>
      <c r="E49" s="147"/>
      <c r="F49" s="147"/>
      <c r="G49" s="147"/>
      <c r="H49" s="148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  <c r="BI49" s="147"/>
      <c r="BJ49" s="147"/>
      <c r="BK49" s="149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  <c r="CM49" s="150"/>
      <c r="CN49" s="150"/>
      <c r="CO49" s="150"/>
      <c r="CP49" s="150"/>
      <c r="CQ49" s="150"/>
      <c r="CR49" s="150"/>
      <c r="CS49" s="150"/>
      <c r="CT49" s="150"/>
      <c r="CU49" s="150"/>
      <c r="CV49" s="150"/>
      <c r="CW49" s="150"/>
      <c r="CX49" s="150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150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150"/>
      <c r="DW49" s="150"/>
      <c r="DX49" s="150"/>
      <c r="DY49" s="150"/>
      <c r="DZ49" s="150"/>
      <c r="EA49" s="150"/>
      <c r="EB49" s="150"/>
      <c r="EC49" s="150"/>
      <c r="ED49" s="150"/>
      <c r="EE49" s="150"/>
      <c r="EF49" s="150"/>
      <c r="EG49" s="150"/>
      <c r="EH49" s="150"/>
      <c r="EI49" s="150"/>
      <c r="EJ49" s="150"/>
      <c r="EK49" s="150"/>
      <c r="EL49" s="150"/>
      <c r="EM49" s="150"/>
      <c r="EN49" s="150"/>
      <c r="EO49" s="150"/>
      <c r="EP49" s="150"/>
      <c r="EQ49" s="150"/>
      <c r="ER49" s="150"/>
      <c r="ES49" s="150"/>
      <c r="ET49" s="150"/>
      <c r="EU49" s="150"/>
      <c r="EV49" s="150"/>
      <c r="EW49" s="150"/>
      <c r="EX49" s="150"/>
      <c r="EY49" s="150"/>
      <c r="EZ49" s="150"/>
      <c r="FA49" s="150"/>
      <c r="FB49" s="150"/>
      <c r="FC49" s="150"/>
      <c r="FD49" s="150"/>
      <c r="FE49" s="150"/>
      <c r="FF49" s="150"/>
      <c r="FG49" s="150"/>
      <c r="FH49" s="150"/>
      <c r="FI49" s="150"/>
      <c r="FJ49" s="150"/>
      <c r="FK49" s="150"/>
      <c r="FL49" s="150"/>
      <c r="FM49" s="150"/>
      <c r="FN49" s="150"/>
      <c r="FO49" s="150"/>
      <c r="FP49" s="150"/>
      <c r="FQ49" s="150"/>
      <c r="FR49" s="150"/>
      <c r="FS49" s="150"/>
      <c r="FT49" s="150"/>
      <c r="FU49" s="150"/>
      <c r="FV49" s="150"/>
      <c r="FW49" s="150"/>
      <c r="FX49" s="150"/>
      <c r="FY49" s="150"/>
      <c r="FZ49" s="150"/>
      <c r="GA49" s="150"/>
      <c r="GB49" s="150"/>
      <c r="GC49" s="150"/>
      <c r="GD49" s="150"/>
      <c r="GE49" s="150"/>
      <c r="GF49" s="150"/>
      <c r="GG49" s="150"/>
      <c r="GH49" s="150"/>
      <c r="GI49" s="150"/>
      <c r="GJ49" s="150"/>
      <c r="GK49" s="150"/>
      <c r="GL49" s="150"/>
      <c r="GM49" s="150"/>
      <c r="GN49" s="150"/>
      <c r="GO49" s="150"/>
      <c r="GP49" s="150"/>
      <c r="GQ49" s="150"/>
      <c r="GR49" s="150"/>
      <c r="GS49" s="150"/>
      <c r="GT49" s="150"/>
      <c r="GU49" s="150"/>
      <c r="GV49" s="150"/>
      <c r="GW49" s="150"/>
      <c r="GX49" s="150"/>
      <c r="GY49" s="150"/>
      <c r="GZ49" s="150"/>
      <c r="HA49" s="150"/>
      <c r="HB49" s="150"/>
      <c r="HC49" s="150"/>
      <c r="HD49" s="150"/>
      <c r="HE49" s="150"/>
      <c r="HF49" s="150"/>
      <c r="HG49" s="150"/>
      <c r="HH49" s="150"/>
      <c r="HI49" s="150"/>
      <c r="HJ49" s="150"/>
      <c r="HK49" s="150"/>
      <c r="HL49" s="150"/>
      <c r="HM49" s="150"/>
      <c r="HN49" s="150"/>
      <c r="HO49" s="150"/>
      <c r="HP49" s="150"/>
      <c r="HQ49" s="150"/>
      <c r="HR49" s="150"/>
      <c r="HS49" s="150"/>
      <c r="HT49" s="150"/>
      <c r="HU49" s="150"/>
      <c r="HV49" s="150"/>
      <c r="HW49" s="150"/>
      <c r="HX49" s="150"/>
      <c r="HY49" s="150"/>
      <c r="HZ49" s="150"/>
      <c r="IA49" s="150"/>
      <c r="IB49" s="150"/>
      <c r="IC49" s="150"/>
      <c r="ID49" s="150"/>
      <c r="IE49" s="150"/>
      <c r="IF49" s="150"/>
      <c r="IG49" s="150"/>
      <c r="IH49" s="150"/>
      <c r="II49" s="150"/>
      <c r="IJ49" s="150"/>
      <c r="IK49" s="150"/>
      <c r="IL49" s="150"/>
      <c r="IM49" s="150"/>
      <c r="IN49" s="150"/>
      <c r="IO49" s="150"/>
      <c r="IP49" s="150"/>
      <c r="IQ49" s="150"/>
      <c r="IR49" s="150"/>
      <c r="IS49" s="150"/>
      <c r="IT49" s="150"/>
      <c r="IU49" s="150"/>
      <c r="IV49" s="150"/>
      <c r="IW49" s="150"/>
    </row>
    <row r="50" customFormat="false" ht="12.75" hidden="false" customHeight="false" outlineLevel="0" collapsed="false">
      <c r="A50" s="146"/>
      <c r="B50" s="147"/>
      <c r="C50" s="147"/>
      <c r="D50" s="147"/>
      <c r="E50" s="147"/>
      <c r="F50" s="147"/>
      <c r="G50" s="147"/>
      <c r="H50" s="148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9"/>
      <c r="BL50" s="150"/>
      <c r="BM50" s="150"/>
      <c r="BN50" s="150"/>
      <c r="BO50" s="150"/>
      <c r="BP50" s="150"/>
      <c r="BQ50" s="150"/>
      <c r="BR50" s="150"/>
      <c r="BS50" s="150"/>
      <c r="BT50" s="150"/>
      <c r="BU50" s="150"/>
      <c r="BV50" s="150"/>
      <c r="BW50" s="150"/>
      <c r="BX50" s="150"/>
      <c r="BY50" s="150"/>
      <c r="BZ50" s="150"/>
      <c r="CA50" s="150"/>
      <c r="CB50" s="150"/>
      <c r="CC50" s="150"/>
      <c r="CD50" s="150"/>
      <c r="CE50" s="150"/>
      <c r="CF50" s="150"/>
      <c r="CG50" s="150"/>
      <c r="CH50" s="150"/>
      <c r="CI50" s="150"/>
      <c r="CJ50" s="150"/>
      <c r="CK50" s="150"/>
      <c r="CL50" s="150"/>
      <c r="CM50" s="150"/>
      <c r="CN50" s="150"/>
      <c r="CO50" s="150"/>
      <c r="CP50" s="150"/>
      <c r="CQ50" s="150"/>
      <c r="CR50" s="150"/>
      <c r="CS50" s="150"/>
      <c r="CT50" s="150"/>
      <c r="CU50" s="150"/>
      <c r="CV50" s="150"/>
      <c r="CW50" s="150"/>
      <c r="CX50" s="150"/>
      <c r="CY50" s="150"/>
      <c r="CZ50" s="150"/>
      <c r="DA50" s="150"/>
      <c r="DB50" s="150"/>
      <c r="DC50" s="150"/>
      <c r="DD50" s="150"/>
      <c r="DE50" s="150"/>
      <c r="DF50" s="150"/>
      <c r="DG50" s="150"/>
      <c r="DH50" s="150"/>
      <c r="DI50" s="150"/>
      <c r="DJ50" s="150"/>
      <c r="DK50" s="150"/>
      <c r="DL50" s="150"/>
      <c r="DM50" s="150"/>
      <c r="DN50" s="150"/>
      <c r="DO50" s="150"/>
      <c r="DP50" s="150"/>
      <c r="DQ50" s="150"/>
      <c r="DR50" s="150"/>
      <c r="DS50" s="150"/>
      <c r="DT50" s="150"/>
      <c r="DU50" s="150"/>
      <c r="DV50" s="150"/>
      <c r="DW50" s="150"/>
      <c r="DX50" s="150"/>
      <c r="DY50" s="150"/>
      <c r="DZ50" s="150"/>
      <c r="EA50" s="150"/>
      <c r="EB50" s="150"/>
      <c r="EC50" s="150"/>
      <c r="ED50" s="150"/>
      <c r="EE50" s="150"/>
      <c r="EF50" s="150"/>
      <c r="EG50" s="150"/>
      <c r="EH50" s="150"/>
      <c r="EI50" s="150"/>
      <c r="EJ50" s="150"/>
      <c r="EK50" s="150"/>
      <c r="EL50" s="150"/>
      <c r="EM50" s="150"/>
      <c r="EN50" s="150"/>
      <c r="EO50" s="150"/>
      <c r="EP50" s="150"/>
      <c r="EQ50" s="150"/>
      <c r="ER50" s="150"/>
      <c r="ES50" s="150"/>
      <c r="ET50" s="150"/>
      <c r="EU50" s="150"/>
      <c r="EV50" s="150"/>
      <c r="EW50" s="150"/>
      <c r="EX50" s="150"/>
      <c r="EY50" s="150"/>
      <c r="EZ50" s="150"/>
      <c r="FA50" s="150"/>
      <c r="FB50" s="150"/>
      <c r="FC50" s="150"/>
      <c r="FD50" s="150"/>
      <c r="FE50" s="150"/>
      <c r="FF50" s="150"/>
      <c r="FG50" s="150"/>
      <c r="FH50" s="150"/>
      <c r="FI50" s="150"/>
      <c r="FJ50" s="150"/>
      <c r="FK50" s="150"/>
      <c r="FL50" s="150"/>
      <c r="FM50" s="150"/>
      <c r="FN50" s="150"/>
      <c r="FO50" s="150"/>
      <c r="FP50" s="150"/>
      <c r="FQ50" s="150"/>
      <c r="FR50" s="150"/>
      <c r="FS50" s="150"/>
      <c r="FT50" s="150"/>
      <c r="FU50" s="150"/>
      <c r="FV50" s="150"/>
      <c r="FW50" s="150"/>
      <c r="FX50" s="150"/>
      <c r="FY50" s="150"/>
      <c r="FZ50" s="150"/>
      <c r="GA50" s="150"/>
      <c r="GB50" s="150"/>
      <c r="GC50" s="150"/>
      <c r="GD50" s="150"/>
      <c r="GE50" s="150"/>
      <c r="GF50" s="150"/>
      <c r="GG50" s="150"/>
      <c r="GH50" s="150"/>
      <c r="GI50" s="150"/>
      <c r="GJ50" s="150"/>
      <c r="GK50" s="150"/>
      <c r="GL50" s="150"/>
      <c r="GM50" s="150"/>
      <c r="GN50" s="150"/>
      <c r="GO50" s="150"/>
      <c r="GP50" s="150"/>
      <c r="GQ50" s="150"/>
      <c r="GR50" s="150"/>
      <c r="GS50" s="150"/>
      <c r="GT50" s="150"/>
      <c r="GU50" s="150"/>
      <c r="GV50" s="150"/>
      <c r="GW50" s="150"/>
      <c r="GX50" s="150"/>
      <c r="GY50" s="150"/>
      <c r="GZ50" s="150"/>
      <c r="HA50" s="150"/>
      <c r="HB50" s="150"/>
      <c r="HC50" s="150"/>
      <c r="HD50" s="150"/>
      <c r="HE50" s="150"/>
      <c r="HF50" s="150"/>
      <c r="HG50" s="150"/>
      <c r="HH50" s="150"/>
      <c r="HI50" s="150"/>
      <c r="HJ50" s="150"/>
      <c r="HK50" s="150"/>
      <c r="HL50" s="150"/>
      <c r="HM50" s="150"/>
      <c r="HN50" s="150"/>
      <c r="HO50" s="150"/>
      <c r="HP50" s="150"/>
      <c r="HQ50" s="150"/>
      <c r="HR50" s="150"/>
      <c r="HS50" s="150"/>
      <c r="HT50" s="150"/>
      <c r="HU50" s="150"/>
      <c r="HV50" s="150"/>
      <c r="HW50" s="150"/>
      <c r="HX50" s="150"/>
      <c r="HY50" s="150"/>
      <c r="HZ50" s="150"/>
      <c r="IA50" s="150"/>
      <c r="IB50" s="150"/>
      <c r="IC50" s="150"/>
      <c r="ID50" s="150"/>
      <c r="IE50" s="150"/>
      <c r="IF50" s="150"/>
      <c r="IG50" s="150"/>
      <c r="IH50" s="150"/>
      <c r="II50" s="150"/>
      <c r="IJ50" s="150"/>
      <c r="IK50" s="150"/>
      <c r="IL50" s="150"/>
      <c r="IM50" s="150"/>
      <c r="IN50" s="150"/>
      <c r="IO50" s="150"/>
      <c r="IP50" s="150"/>
      <c r="IQ50" s="150"/>
      <c r="IR50" s="150"/>
      <c r="IS50" s="150"/>
      <c r="IT50" s="150"/>
      <c r="IU50" s="150"/>
      <c r="IV50" s="150"/>
      <c r="IW50" s="150"/>
    </row>
    <row r="51" customFormat="false" ht="12.75" hidden="false" customHeight="false" outlineLevel="0" collapsed="false">
      <c r="A51" s="146"/>
      <c r="B51" s="147"/>
      <c r="C51" s="147"/>
      <c r="D51" s="147"/>
      <c r="E51" s="147"/>
      <c r="F51" s="147"/>
      <c r="G51" s="147"/>
      <c r="H51" s="148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9"/>
      <c r="BL51" s="150"/>
      <c r="BM51" s="150"/>
      <c r="BN51" s="150"/>
      <c r="BO51" s="150"/>
      <c r="BP51" s="150"/>
      <c r="BQ51" s="150"/>
      <c r="BR51" s="150"/>
      <c r="BS51" s="150"/>
      <c r="BT51" s="150"/>
      <c r="BU51" s="150"/>
      <c r="BV51" s="150"/>
      <c r="BW51" s="150"/>
      <c r="BX51" s="150"/>
      <c r="BY51" s="150"/>
      <c r="BZ51" s="150"/>
      <c r="CA51" s="150"/>
      <c r="CB51" s="150"/>
      <c r="CC51" s="150"/>
      <c r="CD51" s="150"/>
      <c r="CE51" s="150"/>
      <c r="CF51" s="150"/>
      <c r="CG51" s="150"/>
      <c r="CH51" s="150"/>
      <c r="CI51" s="150"/>
      <c r="CJ51" s="150"/>
      <c r="CK51" s="150"/>
      <c r="CL51" s="150"/>
      <c r="CM51" s="150"/>
      <c r="CN51" s="150"/>
      <c r="CO51" s="150"/>
      <c r="CP51" s="150"/>
      <c r="CQ51" s="150"/>
      <c r="CR51" s="150"/>
      <c r="CS51" s="150"/>
      <c r="CT51" s="150"/>
      <c r="CU51" s="150"/>
      <c r="CV51" s="150"/>
      <c r="CW51" s="150"/>
      <c r="CX51" s="150"/>
      <c r="CY51" s="150"/>
      <c r="CZ51" s="150"/>
      <c r="DA51" s="150"/>
      <c r="DB51" s="150"/>
      <c r="DC51" s="150"/>
      <c r="DD51" s="150"/>
      <c r="DE51" s="150"/>
      <c r="DF51" s="150"/>
      <c r="DG51" s="150"/>
      <c r="DH51" s="150"/>
      <c r="DI51" s="150"/>
      <c r="DJ51" s="150"/>
      <c r="DK51" s="150"/>
      <c r="DL51" s="150"/>
      <c r="DM51" s="150"/>
      <c r="DN51" s="150"/>
      <c r="DO51" s="150"/>
      <c r="DP51" s="150"/>
      <c r="DQ51" s="150"/>
      <c r="DR51" s="150"/>
      <c r="DS51" s="150"/>
      <c r="DT51" s="150"/>
      <c r="DU51" s="150"/>
      <c r="DV51" s="150"/>
      <c r="DW51" s="150"/>
      <c r="DX51" s="150"/>
      <c r="DY51" s="150"/>
      <c r="DZ51" s="150"/>
      <c r="EA51" s="150"/>
      <c r="EB51" s="150"/>
      <c r="EC51" s="150"/>
      <c r="ED51" s="150"/>
      <c r="EE51" s="150"/>
      <c r="EF51" s="150"/>
      <c r="EG51" s="150"/>
      <c r="EH51" s="150"/>
      <c r="EI51" s="150"/>
      <c r="EJ51" s="150"/>
      <c r="EK51" s="150"/>
      <c r="EL51" s="150"/>
      <c r="EM51" s="150"/>
      <c r="EN51" s="150"/>
      <c r="EO51" s="150"/>
      <c r="EP51" s="150"/>
      <c r="EQ51" s="150"/>
      <c r="ER51" s="150"/>
      <c r="ES51" s="150"/>
      <c r="ET51" s="150"/>
      <c r="EU51" s="150"/>
      <c r="EV51" s="150"/>
      <c r="EW51" s="150"/>
      <c r="EX51" s="150"/>
      <c r="EY51" s="150"/>
      <c r="EZ51" s="150"/>
      <c r="FA51" s="150"/>
      <c r="FB51" s="150"/>
      <c r="FC51" s="150"/>
      <c r="FD51" s="150"/>
      <c r="FE51" s="150"/>
      <c r="FF51" s="150"/>
      <c r="FG51" s="150"/>
      <c r="FH51" s="150"/>
      <c r="FI51" s="150"/>
      <c r="FJ51" s="150"/>
      <c r="FK51" s="150"/>
      <c r="FL51" s="150"/>
      <c r="FM51" s="150"/>
      <c r="FN51" s="150"/>
      <c r="FO51" s="150"/>
      <c r="FP51" s="150"/>
      <c r="FQ51" s="150"/>
      <c r="FR51" s="150"/>
      <c r="FS51" s="150"/>
      <c r="FT51" s="150"/>
      <c r="FU51" s="150"/>
      <c r="FV51" s="150"/>
      <c r="FW51" s="150"/>
      <c r="FX51" s="150"/>
      <c r="FY51" s="150"/>
      <c r="FZ51" s="150"/>
      <c r="GA51" s="150"/>
      <c r="GB51" s="150"/>
      <c r="GC51" s="150"/>
      <c r="GD51" s="150"/>
      <c r="GE51" s="150"/>
      <c r="GF51" s="150"/>
      <c r="GG51" s="150"/>
      <c r="GH51" s="150"/>
      <c r="GI51" s="150"/>
      <c r="GJ51" s="150"/>
      <c r="GK51" s="150"/>
      <c r="GL51" s="150"/>
      <c r="GM51" s="150"/>
      <c r="GN51" s="150"/>
      <c r="GO51" s="150"/>
      <c r="GP51" s="150"/>
      <c r="GQ51" s="150"/>
      <c r="GR51" s="150"/>
      <c r="GS51" s="150"/>
      <c r="GT51" s="150"/>
      <c r="GU51" s="150"/>
      <c r="GV51" s="150"/>
      <c r="GW51" s="150"/>
      <c r="GX51" s="150"/>
      <c r="GY51" s="150"/>
      <c r="GZ51" s="150"/>
      <c r="HA51" s="150"/>
      <c r="HB51" s="150"/>
      <c r="HC51" s="150"/>
      <c r="HD51" s="150"/>
      <c r="HE51" s="150"/>
      <c r="HF51" s="150"/>
      <c r="HG51" s="150"/>
      <c r="HH51" s="150"/>
      <c r="HI51" s="150"/>
      <c r="HJ51" s="150"/>
      <c r="HK51" s="150"/>
      <c r="HL51" s="150"/>
      <c r="HM51" s="150"/>
      <c r="HN51" s="150"/>
      <c r="HO51" s="150"/>
      <c r="HP51" s="150"/>
      <c r="HQ51" s="150"/>
      <c r="HR51" s="150"/>
      <c r="HS51" s="150"/>
      <c r="HT51" s="150"/>
      <c r="HU51" s="150"/>
      <c r="HV51" s="150"/>
      <c r="HW51" s="150"/>
      <c r="HX51" s="150"/>
      <c r="HY51" s="150"/>
      <c r="HZ51" s="150"/>
      <c r="IA51" s="150"/>
      <c r="IB51" s="150"/>
      <c r="IC51" s="150"/>
      <c r="ID51" s="150"/>
      <c r="IE51" s="150"/>
      <c r="IF51" s="150"/>
      <c r="IG51" s="150"/>
      <c r="IH51" s="150"/>
      <c r="II51" s="150"/>
      <c r="IJ51" s="150"/>
      <c r="IK51" s="150"/>
      <c r="IL51" s="150"/>
      <c r="IM51" s="150"/>
      <c r="IN51" s="150"/>
      <c r="IO51" s="150"/>
      <c r="IP51" s="150"/>
      <c r="IQ51" s="150"/>
      <c r="IR51" s="150"/>
      <c r="IS51" s="150"/>
      <c r="IT51" s="150"/>
      <c r="IU51" s="150"/>
      <c r="IV51" s="150"/>
      <c r="IW51" s="150"/>
    </row>
    <row r="52" customFormat="false" ht="12.75" hidden="false" customHeight="false" outlineLevel="0" collapsed="false">
      <c r="A52" s="146"/>
      <c r="B52" s="147"/>
      <c r="C52" s="147"/>
      <c r="D52" s="147"/>
      <c r="E52" s="147"/>
      <c r="F52" s="147"/>
      <c r="G52" s="147"/>
      <c r="H52" s="148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9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  <c r="CM52" s="150"/>
      <c r="CN52" s="150"/>
      <c r="CO52" s="150"/>
      <c r="CP52" s="150"/>
      <c r="CQ52" s="150"/>
      <c r="CR52" s="150"/>
      <c r="CS52" s="150"/>
      <c r="CT52" s="150"/>
      <c r="CU52" s="150"/>
      <c r="CV52" s="150"/>
      <c r="CW52" s="150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  <c r="EC52" s="150"/>
      <c r="ED52" s="150"/>
      <c r="EE52" s="150"/>
      <c r="EF52" s="150"/>
      <c r="EG52" s="150"/>
      <c r="EH52" s="150"/>
      <c r="EI52" s="150"/>
      <c r="EJ52" s="150"/>
      <c r="EK52" s="150"/>
      <c r="EL52" s="150"/>
      <c r="EM52" s="150"/>
      <c r="EN52" s="150"/>
      <c r="EO52" s="150"/>
      <c r="EP52" s="150"/>
      <c r="EQ52" s="150"/>
      <c r="ER52" s="150"/>
      <c r="ES52" s="150"/>
      <c r="ET52" s="150"/>
      <c r="EU52" s="150"/>
      <c r="EV52" s="150"/>
      <c r="EW52" s="150"/>
      <c r="EX52" s="150"/>
      <c r="EY52" s="150"/>
      <c r="EZ52" s="150"/>
      <c r="FA52" s="150"/>
      <c r="FB52" s="150"/>
      <c r="FC52" s="150"/>
      <c r="FD52" s="150"/>
      <c r="FE52" s="150"/>
      <c r="FF52" s="150"/>
      <c r="FG52" s="150"/>
      <c r="FH52" s="150"/>
      <c r="FI52" s="150"/>
      <c r="FJ52" s="150"/>
      <c r="FK52" s="150"/>
      <c r="FL52" s="150"/>
      <c r="FM52" s="150"/>
      <c r="FN52" s="150"/>
      <c r="FO52" s="150"/>
      <c r="FP52" s="150"/>
      <c r="FQ52" s="150"/>
      <c r="FR52" s="150"/>
      <c r="FS52" s="150"/>
      <c r="FT52" s="150"/>
      <c r="FU52" s="150"/>
      <c r="FV52" s="150"/>
      <c r="FW52" s="150"/>
      <c r="FX52" s="150"/>
      <c r="FY52" s="150"/>
      <c r="FZ52" s="150"/>
      <c r="GA52" s="150"/>
      <c r="GB52" s="150"/>
      <c r="GC52" s="150"/>
      <c r="GD52" s="150"/>
      <c r="GE52" s="150"/>
      <c r="GF52" s="150"/>
      <c r="GG52" s="150"/>
      <c r="GH52" s="150"/>
      <c r="GI52" s="150"/>
      <c r="GJ52" s="150"/>
      <c r="GK52" s="150"/>
      <c r="GL52" s="150"/>
      <c r="GM52" s="150"/>
      <c r="GN52" s="150"/>
      <c r="GO52" s="150"/>
      <c r="GP52" s="150"/>
      <c r="GQ52" s="150"/>
      <c r="GR52" s="150"/>
      <c r="GS52" s="150"/>
      <c r="GT52" s="150"/>
      <c r="GU52" s="150"/>
      <c r="GV52" s="150"/>
      <c r="GW52" s="150"/>
      <c r="GX52" s="150"/>
      <c r="GY52" s="150"/>
      <c r="GZ52" s="150"/>
      <c r="HA52" s="150"/>
      <c r="HB52" s="150"/>
      <c r="HC52" s="150"/>
      <c r="HD52" s="150"/>
      <c r="HE52" s="150"/>
      <c r="HF52" s="150"/>
      <c r="HG52" s="150"/>
      <c r="HH52" s="150"/>
      <c r="HI52" s="150"/>
      <c r="HJ52" s="150"/>
      <c r="HK52" s="150"/>
      <c r="HL52" s="150"/>
      <c r="HM52" s="150"/>
      <c r="HN52" s="150"/>
      <c r="HO52" s="150"/>
      <c r="HP52" s="150"/>
      <c r="HQ52" s="150"/>
      <c r="HR52" s="150"/>
      <c r="HS52" s="150"/>
      <c r="HT52" s="150"/>
      <c r="HU52" s="150"/>
      <c r="HV52" s="150"/>
      <c r="HW52" s="150"/>
      <c r="HX52" s="150"/>
      <c r="HY52" s="150"/>
      <c r="HZ52" s="150"/>
      <c r="IA52" s="150"/>
      <c r="IB52" s="150"/>
      <c r="IC52" s="150"/>
      <c r="ID52" s="150"/>
      <c r="IE52" s="150"/>
      <c r="IF52" s="150"/>
      <c r="IG52" s="150"/>
      <c r="IH52" s="150"/>
      <c r="II52" s="150"/>
      <c r="IJ52" s="150"/>
      <c r="IK52" s="150"/>
      <c r="IL52" s="150"/>
      <c r="IM52" s="150"/>
      <c r="IN52" s="150"/>
      <c r="IO52" s="150"/>
      <c r="IP52" s="150"/>
      <c r="IQ52" s="150"/>
      <c r="IR52" s="150"/>
      <c r="IS52" s="150"/>
      <c r="IT52" s="150"/>
      <c r="IU52" s="150"/>
      <c r="IV52" s="150"/>
      <c r="IW52" s="150"/>
    </row>
    <row r="53" customFormat="false" ht="12.75" hidden="false" customHeight="false" outlineLevel="0" collapsed="false">
      <c r="A53" s="146"/>
      <c r="B53" s="147"/>
      <c r="C53" s="147"/>
      <c r="D53" s="147"/>
      <c r="E53" s="147"/>
      <c r="F53" s="147"/>
      <c r="G53" s="147"/>
      <c r="H53" s="148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  <c r="BI53" s="147"/>
      <c r="BJ53" s="147"/>
      <c r="BK53" s="149"/>
      <c r="BL53" s="150"/>
      <c r="BM53" s="150"/>
      <c r="BN53" s="150"/>
      <c r="BO53" s="150"/>
      <c r="BP53" s="150"/>
      <c r="BQ53" s="150"/>
      <c r="BR53" s="150"/>
      <c r="BS53" s="150"/>
      <c r="BT53" s="150"/>
      <c r="BU53" s="150"/>
      <c r="BV53" s="150"/>
      <c r="BW53" s="150"/>
      <c r="BX53" s="150"/>
      <c r="BY53" s="150"/>
      <c r="BZ53" s="150"/>
      <c r="CA53" s="150"/>
      <c r="CB53" s="150"/>
      <c r="CC53" s="150"/>
      <c r="CD53" s="150"/>
      <c r="CE53" s="150"/>
      <c r="CF53" s="150"/>
      <c r="CG53" s="150"/>
      <c r="CH53" s="150"/>
      <c r="CI53" s="150"/>
      <c r="CJ53" s="150"/>
      <c r="CK53" s="150"/>
      <c r="CL53" s="150"/>
      <c r="CM53" s="150"/>
      <c r="CN53" s="150"/>
      <c r="CO53" s="150"/>
      <c r="CP53" s="150"/>
      <c r="CQ53" s="150"/>
      <c r="CR53" s="150"/>
      <c r="CS53" s="150"/>
      <c r="CT53" s="150"/>
      <c r="CU53" s="150"/>
      <c r="CV53" s="150"/>
      <c r="CW53" s="150"/>
      <c r="CX53" s="150"/>
      <c r="CY53" s="150"/>
      <c r="CZ53" s="150"/>
      <c r="DA53" s="150"/>
      <c r="DB53" s="150"/>
      <c r="DC53" s="150"/>
      <c r="DD53" s="150"/>
      <c r="DE53" s="150"/>
      <c r="DF53" s="150"/>
      <c r="DG53" s="150"/>
      <c r="DH53" s="150"/>
      <c r="DI53" s="150"/>
      <c r="DJ53" s="150"/>
      <c r="DK53" s="150"/>
      <c r="DL53" s="150"/>
      <c r="DM53" s="150"/>
      <c r="DN53" s="150"/>
      <c r="DO53" s="150"/>
      <c r="DP53" s="150"/>
      <c r="DQ53" s="150"/>
      <c r="DR53" s="150"/>
      <c r="DS53" s="150"/>
      <c r="DT53" s="150"/>
      <c r="DU53" s="150"/>
      <c r="DV53" s="150"/>
      <c r="DW53" s="150"/>
      <c r="DX53" s="150"/>
      <c r="DY53" s="150"/>
      <c r="DZ53" s="150"/>
      <c r="EA53" s="150"/>
      <c r="EB53" s="150"/>
      <c r="EC53" s="150"/>
      <c r="ED53" s="150"/>
      <c r="EE53" s="150"/>
      <c r="EF53" s="150"/>
      <c r="EG53" s="150"/>
      <c r="EH53" s="150"/>
      <c r="EI53" s="150"/>
      <c r="EJ53" s="150"/>
      <c r="EK53" s="150"/>
      <c r="EL53" s="150"/>
      <c r="EM53" s="150"/>
      <c r="EN53" s="150"/>
      <c r="EO53" s="150"/>
      <c r="EP53" s="150"/>
      <c r="EQ53" s="150"/>
      <c r="ER53" s="150"/>
      <c r="ES53" s="150"/>
      <c r="ET53" s="150"/>
      <c r="EU53" s="150"/>
      <c r="EV53" s="150"/>
      <c r="EW53" s="150"/>
      <c r="EX53" s="150"/>
      <c r="EY53" s="150"/>
      <c r="EZ53" s="150"/>
      <c r="FA53" s="150"/>
      <c r="FB53" s="150"/>
      <c r="FC53" s="150"/>
      <c r="FD53" s="150"/>
      <c r="FE53" s="150"/>
      <c r="FF53" s="150"/>
      <c r="FG53" s="150"/>
      <c r="FH53" s="150"/>
      <c r="FI53" s="150"/>
      <c r="FJ53" s="150"/>
      <c r="FK53" s="150"/>
      <c r="FL53" s="150"/>
      <c r="FM53" s="150"/>
      <c r="FN53" s="150"/>
      <c r="FO53" s="150"/>
      <c r="FP53" s="150"/>
      <c r="FQ53" s="150"/>
      <c r="FR53" s="150"/>
      <c r="FS53" s="150"/>
      <c r="FT53" s="150"/>
      <c r="FU53" s="150"/>
      <c r="FV53" s="150"/>
      <c r="FW53" s="150"/>
      <c r="FX53" s="150"/>
      <c r="FY53" s="150"/>
      <c r="FZ53" s="150"/>
      <c r="GA53" s="150"/>
      <c r="GB53" s="150"/>
      <c r="GC53" s="150"/>
      <c r="GD53" s="150"/>
      <c r="GE53" s="150"/>
      <c r="GF53" s="150"/>
      <c r="GG53" s="150"/>
      <c r="GH53" s="150"/>
      <c r="GI53" s="150"/>
      <c r="GJ53" s="150"/>
      <c r="GK53" s="150"/>
      <c r="GL53" s="150"/>
      <c r="GM53" s="150"/>
      <c r="GN53" s="150"/>
      <c r="GO53" s="150"/>
      <c r="GP53" s="150"/>
      <c r="GQ53" s="150"/>
      <c r="GR53" s="150"/>
      <c r="GS53" s="150"/>
      <c r="GT53" s="150"/>
      <c r="GU53" s="150"/>
      <c r="GV53" s="150"/>
      <c r="GW53" s="150"/>
      <c r="GX53" s="150"/>
      <c r="GY53" s="150"/>
      <c r="GZ53" s="150"/>
      <c r="HA53" s="150"/>
      <c r="HB53" s="150"/>
      <c r="HC53" s="150"/>
      <c r="HD53" s="150"/>
      <c r="HE53" s="150"/>
      <c r="HF53" s="150"/>
      <c r="HG53" s="150"/>
      <c r="HH53" s="150"/>
      <c r="HI53" s="150"/>
      <c r="HJ53" s="150"/>
      <c r="HK53" s="150"/>
      <c r="HL53" s="150"/>
      <c r="HM53" s="150"/>
      <c r="HN53" s="150"/>
      <c r="HO53" s="150"/>
      <c r="HP53" s="150"/>
      <c r="HQ53" s="150"/>
      <c r="HR53" s="150"/>
      <c r="HS53" s="150"/>
      <c r="HT53" s="150"/>
      <c r="HU53" s="150"/>
      <c r="HV53" s="150"/>
      <c r="HW53" s="150"/>
      <c r="HX53" s="150"/>
      <c r="HY53" s="150"/>
      <c r="HZ53" s="150"/>
      <c r="IA53" s="150"/>
      <c r="IB53" s="150"/>
      <c r="IC53" s="150"/>
      <c r="ID53" s="150"/>
      <c r="IE53" s="150"/>
      <c r="IF53" s="150"/>
      <c r="IG53" s="150"/>
      <c r="IH53" s="150"/>
      <c r="II53" s="150"/>
      <c r="IJ53" s="150"/>
      <c r="IK53" s="150"/>
      <c r="IL53" s="150"/>
      <c r="IM53" s="150"/>
      <c r="IN53" s="150"/>
      <c r="IO53" s="150"/>
      <c r="IP53" s="150"/>
      <c r="IQ53" s="150"/>
      <c r="IR53" s="150"/>
      <c r="IS53" s="150"/>
      <c r="IT53" s="150"/>
      <c r="IU53" s="150"/>
      <c r="IV53" s="150"/>
      <c r="IW53" s="150"/>
    </row>
    <row r="54" customFormat="false" ht="12.75" hidden="false" customHeight="false" outlineLevel="0" collapsed="false">
      <c r="A54" s="146"/>
      <c r="B54" s="147"/>
      <c r="C54" s="147"/>
      <c r="D54" s="147"/>
      <c r="E54" s="147"/>
      <c r="F54" s="147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  <c r="BI54" s="147"/>
      <c r="BJ54" s="147"/>
      <c r="BK54" s="149"/>
      <c r="BL54" s="150"/>
      <c r="BM54" s="150"/>
      <c r="BN54" s="150"/>
      <c r="BO54" s="150"/>
      <c r="BP54" s="150"/>
      <c r="BQ54" s="150"/>
      <c r="BR54" s="150"/>
      <c r="BS54" s="150"/>
      <c r="BT54" s="150"/>
      <c r="BU54" s="150"/>
      <c r="BV54" s="150"/>
      <c r="BW54" s="150"/>
      <c r="BX54" s="150"/>
      <c r="BY54" s="150"/>
      <c r="BZ54" s="150"/>
      <c r="CA54" s="150"/>
      <c r="CB54" s="150"/>
      <c r="CC54" s="150"/>
      <c r="CD54" s="150"/>
      <c r="CE54" s="150"/>
      <c r="CF54" s="150"/>
      <c r="CG54" s="150"/>
      <c r="CH54" s="150"/>
      <c r="CI54" s="150"/>
      <c r="CJ54" s="150"/>
      <c r="CK54" s="150"/>
      <c r="CL54" s="150"/>
      <c r="CM54" s="150"/>
      <c r="CN54" s="150"/>
      <c r="CO54" s="150"/>
      <c r="CP54" s="150"/>
      <c r="CQ54" s="150"/>
      <c r="CR54" s="150"/>
      <c r="CS54" s="150"/>
      <c r="CT54" s="150"/>
      <c r="CU54" s="150"/>
      <c r="CV54" s="150"/>
      <c r="CW54" s="150"/>
      <c r="CX54" s="150"/>
      <c r="CY54" s="150"/>
      <c r="CZ54" s="150"/>
      <c r="DA54" s="150"/>
      <c r="DB54" s="150"/>
      <c r="DC54" s="150"/>
      <c r="DD54" s="150"/>
      <c r="DE54" s="150"/>
      <c r="DF54" s="150"/>
      <c r="DG54" s="150"/>
      <c r="DH54" s="150"/>
      <c r="DI54" s="150"/>
      <c r="DJ54" s="150"/>
      <c r="DK54" s="150"/>
      <c r="DL54" s="150"/>
      <c r="DM54" s="150"/>
      <c r="DN54" s="150"/>
      <c r="DO54" s="150"/>
      <c r="DP54" s="150"/>
      <c r="DQ54" s="150"/>
      <c r="DR54" s="150"/>
      <c r="DS54" s="150"/>
      <c r="DT54" s="150"/>
      <c r="DU54" s="150"/>
      <c r="DV54" s="150"/>
      <c r="DW54" s="150"/>
      <c r="DX54" s="150"/>
      <c r="DY54" s="150"/>
      <c r="DZ54" s="150"/>
      <c r="EA54" s="150"/>
      <c r="EB54" s="150"/>
      <c r="EC54" s="150"/>
      <c r="ED54" s="150"/>
      <c r="EE54" s="150"/>
      <c r="EF54" s="150"/>
      <c r="EG54" s="150"/>
      <c r="EH54" s="150"/>
      <c r="EI54" s="150"/>
      <c r="EJ54" s="150"/>
      <c r="EK54" s="150"/>
      <c r="EL54" s="150"/>
      <c r="EM54" s="150"/>
      <c r="EN54" s="150"/>
      <c r="EO54" s="150"/>
      <c r="EP54" s="150"/>
      <c r="EQ54" s="150"/>
      <c r="ER54" s="150"/>
      <c r="ES54" s="150"/>
      <c r="ET54" s="150"/>
      <c r="EU54" s="150"/>
      <c r="EV54" s="150"/>
      <c r="EW54" s="150"/>
      <c r="EX54" s="150"/>
      <c r="EY54" s="150"/>
      <c r="EZ54" s="150"/>
      <c r="FA54" s="150"/>
      <c r="FB54" s="150"/>
      <c r="FC54" s="150"/>
      <c r="FD54" s="150"/>
      <c r="FE54" s="150"/>
      <c r="FF54" s="150"/>
      <c r="FG54" s="150"/>
      <c r="FH54" s="150"/>
      <c r="FI54" s="150"/>
      <c r="FJ54" s="150"/>
      <c r="FK54" s="150"/>
      <c r="FL54" s="150"/>
      <c r="FM54" s="150"/>
      <c r="FN54" s="150"/>
      <c r="FO54" s="150"/>
      <c r="FP54" s="150"/>
      <c r="FQ54" s="150"/>
      <c r="FR54" s="150"/>
      <c r="FS54" s="150"/>
      <c r="FT54" s="150"/>
      <c r="FU54" s="150"/>
      <c r="FV54" s="150"/>
      <c r="FW54" s="150"/>
      <c r="FX54" s="150"/>
      <c r="FY54" s="150"/>
      <c r="FZ54" s="150"/>
      <c r="GA54" s="150"/>
      <c r="GB54" s="150"/>
      <c r="GC54" s="150"/>
      <c r="GD54" s="150"/>
      <c r="GE54" s="150"/>
      <c r="GF54" s="150"/>
      <c r="GG54" s="150"/>
      <c r="GH54" s="150"/>
      <c r="GI54" s="150"/>
      <c r="GJ54" s="150"/>
      <c r="GK54" s="150"/>
      <c r="GL54" s="150"/>
      <c r="GM54" s="150"/>
      <c r="GN54" s="150"/>
      <c r="GO54" s="150"/>
      <c r="GP54" s="150"/>
      <c r="GQ54" s="150"/>
      <c r="GR54" s="150"/>
      <c r="GS54" s="150"/>
      <c r="GT54" s="150"/>
      <c r="GU54" s="150"/>
      <c r="GV54" s="150"/>
      <c r="GW54" s="150"/>
      <c r="GX54" s="150"/>
      <c r="GY54" s="150"/>
      <c r="GZ54" s="150"/>
      <c r="HA54" s="150"/>
      <c r="HB54" s="150"/>
      <c r="HC54" s="150"/>
      <c r="HD54" s="150"/>
      <c r="HE54" s="150"/>
      <c r="HF54" s="150"/>
      <c r="HG54" s="150"/>
      <c r="HH54" s="150"/>
      <c r="HI54" s="150"/>
      <c r="HJ54" s="150"/>
      <c r="HK54" s="150"/>
      <c r="HL54" s="150"/>
      <c r="HM54" s="150"/>
      <c r="HN54" s="150"/>
      <c r="HO54" s="150"/>
      <c r="HP54" s="150"/>
      <c r="HQ54" s="150"/>
      <c r="HR54" s="150"/>
      <c r="HS54" s="150"/>
      <c r="HT54" s="150"/>
      <c r="HU54" s="150"/>
      <c r="HV54" s="150"/>
      <c r="HW54" s="150"/>
      <c r="HX54" s="150"/>
      <c r="HY54" s="150"/>
      <c r="HZ54" s="150"/>
      <c r="IA54" s="150"/>
      <c r="IB54" s="150"/>
      <c r="IC54" s="150"/>
      <c r="ID54" s="150"/>
      <c r="IE54" s="150"/>
      <c r="IF54" s="150"/>
      <c r="IG54" s="150"/>
      <c r="IH54" s="150"/>
      <c r="II54" s="150"/>
      <c r="IJ54" s="150"/>
      <c r="IK54" s="150"/>
      <c r="IL54" s="150"/>
      <c r="IM54" s="150"/>
      <c r="IN54" s="150"/>
      <c r="IO54" s="150"/>
      <c r="IP54" s="150"/>
      <c r="IQ54" s="150"/>
      <c r="IR54" s="150"/>
      <c r="IS54" s="150"/>
      <c r="IT54" s="150"/>
      <c r="IU54" s="150"/>
      <c r="IV54" s="150"/>
      <c r="IW54" s="150"/>
    </row>
    <row r="55" customFormat="false" ht="12.75" hidden="false" customHeight="false" outlineLevel="0" collapsed="false">
      <c r="A55" s="146"/>
      <c r="B55" s="147"/>
      <c r="C55" s="147"/>
      <c r="D55" s="147"/>
      <c r="E55" s="147"/>
      <c r="F55" s="147"/>
      <c r="G55" s="147"/>
      <c r="H55" s="148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  <c r="BI55" s="147"/>
      <c r="BJ55" s="147"/>
      <c r="BK55" s="149"/>
      <c r="BL55" s="150"/>
      <c r="BM55" s="150"/>
      <c r="BN55" s="150"/>
      <c r="BO55" s="150"/>
      <c r="BP55" s="150"/>
      <c r="BQ55" s="150"/>
      <c r="BR55" s="150"/>
      <c r="BS55" s="150"/>
      <c r="BT55" s="150"/>
      <c r="BU55" s="150"/>
      <c r="BV55" s="150"/>
      <c r="BW55" s="150"/>
      <c r="BX55" s="150"/>
      <c r="BY55" s="150"/>
      <c r="BZ55" s="150"/>
      <c r="CA55" s="150"/>
      <c r="CB55" s="150"/>
      <c r="CC55" s="150"/>
      <c r="CD55" s="150"/>
      <c r="CE55" s="150"/>
      <c r="CF55" s="150"/>
      <c r="CG55" s="150"/>
      <c r="CH55" s="150"/>
      <c r="CI55" s="150"/>
      <c r="CJ55" s="150"/>
      <c r="CK55" s="150"/>
      <c r="CL55" s="150"/>
      <c r="CM55" s="150"/>
      <c r="CN55" s="150"/>
      <c r="CO55" s="150"/>
      <c r="CP55" s="150"/>
      <c r="CQ55" s="150"/>
      <c r="CR55" s="150"/>
      <c r="CS55" s="150"/>
      <c r="CT55" s="150"/>
      <c r="CU55" s="150"/>
      <c r="CV55" s="150"/>
      <c r="CW55" s="150"/>
      <c r="CX55" s="150"/>
      <c r="CY55" s="150"/>
      <c r="CZ55" s="150"/>
      <c r="DA55" s="150"/>
      <c r="DB55" s="150"/>
      <c r="DC55" s="150"/>
      <c r="DD55" s="150"/>
      <c r="DE55" s="150"/>
      <c r="DF55" s="150"/>
      <c r="DG55" s="150"/>
      <c r="DH55" s="150"/>
      <c r="DI55" s="150"/>
      <c r="DJ55" s="150"/>
      <c r="DK55" s="150"/>
      <c r="DL55" s="150"/>
      <c r="DM55" s="150"/>
      <c r="DN55" s="150"/>
      <c r="DO55" s="150"/>
      <c r="DP55" s="150"/>
      <c r="DQ55" s="150"/>
      <c r="DR55" s="150"/>
      <c r="DS55" s="150"/>
      <c r="DT55" s="150"/>
      <c r="DU55" s="150"/>
      <c r="DV55" s="150"/>
      <c r="DW55" s="150"/>
      <c r="DX55" s="150"/>
      <c r="DY55" s="150"/>
      <c r="DZ55" s="150"/>
      <c r="EA55" s="150"/>
      <c r="EB55" s="150"/>
      <c r="EC55" s="150"/>
      <c r="ED55" s="150"/>
      <c r="EE55" s="150"/>
      <c r="EF55" s="150"/>
      <c r="EG55" s="150"/>
      <c r="EH55" s="150"/>
      <c r="EI55" s="150"/>
      <c r="EJ55" s="150"/>
      <c r="EK55" s="150"/>
      <c r="EL55" s="150"/>
      <c r="EM55" s="150"/>
      <c r="EN55" s="150"/>
      <c r="EO55" s="150"/>
      <c r="EP55" s="150"/>
      <c r="EQ55" s="150"/>
      <c r="ER55" s="150"/>
      <c r="ES55" s="150"/>
      <c r="ET55" s="150"/>
      <c r="EU55" s="150"/>
      <c r="EV55" s="150"/>
      <c r="EW55" s="150"/>
      <c r="EX55" s="150"/>
      <c r="EY55" s="150"/>
      <c r="EZ55" s="150"/>
      <c r="FA55" s="150"/>
      <c r="FB55" s="150"/>
      <c r="FC55" s="150"/>
      <c r="FD55" s="150"/>
      <c r="FE55" s="150"/>
      <c r="FF55" s="150"/>
      <c r="FG55" s="150"/>
      <c r="FH55" s="150"/>
      <c r="FI55" s="150"/>
      <c r="FJ55" s="150"/>
      <c r="FK55" s="150"/>
      <c r="FL55" s="150"/>
      <c r="FM55" s="150"/>
      <c r="FN55" s="150"/>
      <c r="FO55" s="150"/>
      <c r="FP55" s="150"/>
      <c r="FQ55" s="150"/>
      <c r="FR55" s="150"/>
      <c r="FS55" s="150"/>
      <c r="FT55" s="150"/>
      <c r="FU55" s="150"/>
      <c r="FV55" s="150"/>
      <c r="FW55" s="150"/>
      <c r="FX55" s="150"/>
      <c r="FY55" s="150"/>
      <c r="FZ55" s="150"/>
      <c r="GA55" s="150"/>
      <c r="GB55" s="150"/>
      <c r="GC55" s="150"/>
      <c r="GD55" s="150"/>
      <c r="GE55" s="150"/>
      <c r="GF55" s="150"/>
      <c r="GG55" s="150"/>
      <c r="GH55" s="150"/>
      <c r="GI55" s="150"/>
      <c r="GJ55" s="150"/>
      <c r="GK55" s="150"/>
      <c r="GL55" s="150"/>
      <c r="GM55" s="150"/>
      <c r="GN55" s="150"/>
      <c r="GO55" s="150"/>
      <c r="GP55" s="150"/>
      <c r="GQ55" s="150"/>
      <c r="GR55" s="150"/>
      <c r="GS55" s="150"/>
      <c r="GT55" s="150"/>
      <c r="GU55" s="150"/>
      <c r="GV55" s="150"/>
      <c r="GW55" s="150"/>
      <c r="GX55" s="150"/>
      <c r="GY55" s="150"/>
      <c r="GZ55" s="150"/>
      <c r="HA55" s="150"/>
      <c r="HB55" s="150"/>
      <c r="HC55" s="150"/>
      <c r="HD55" s="150"/>
      <c r="HE55" s="150"/>
      <c r="HF55" s="150"/>
      <c r="HG55" s="150"/>
      <c r="HH55" s="150"/>
      <c r="HI55" s="150"/>
      <c r="HJ55" s="150"/>
      <c r="HK55" s="150"/>
      <c r="HL55" s="150"/>
      <c r="HM55" s="150"/>
      <c r="HN55" s="150"/>
      <c r="HO55" s="150"/>
      <c r="HP55" s="150"/>
      <c r="HQ55" s="150"/>
      <c r="HR55" s="150"/>
      <c r="HS55" s="150"/>
      <c r="HT55" s="150"/>
      <c r="HU55" s="150"/>
      <c r="HV55" s="150"/>
      <c r="HW55" s="150"/>
      <c r="HX55" s="150"/>
      <c r="HY55" s="150"/>
      <c r="HZ55" s="150"/>
      <c r="IA55" s="150"/>
      <c r="IB55" s="150"/>
      <c r="IC55" s="150"/>
      <c r="ID55" s="150"/>
      <c r="IE55" s="150"/>
      <c r="IF55" s="150"/>
      <c r="IG55" s="150"/>
      <c r="IH55" s="150"/>
      <c r="II55" s="150"/>
      <c r="IJ55" s="150"/>
      <c r="IK55" s="150"/>
      <c r="IL55" s="150"/>
      <c r="IM55" s="150"/>
      <c r="IN55" s="150"/>
      <c r="IO55" s="150"/>
      <c r="IP55" s="150"/>
      <c r="IQ55" s="150"/>
      <c r="IR55" s="150"/>
      <c r="IS55" s="150"/>
      <c r="IT55" s="150"/>
      <c r="IU55" s="150"/>
      <c r="IV55" s="150"/>
      <c r="IW55" s="150"/>
    </row>
    <row r="56" customFormat="false" ht="12.75" hidden="false" customHeight="false" outlineLevel="0" collapsed="false">
      <c r="A56" s="146"/>
      <c r="B56" s="147"/>
      <c r="C56" s="147"/>
      <c r="D56" s="147"/>
      <c r="E56" s="147"/>
      <c r="F56" s="147"/>
      <c r="G56" s="147"/>
      <c r="H56" s="148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  <c r="BI56" s="147"/>
      <c r="BJ56" s="147"/>
      <c r="BK56" s="149"/>
      <c r="BL56" s="150"/>
      <c r="BM56" s="150"/>
      <c r="BN56" s="150"/>
      <c r="BO56" s="150"/>
      <c r="BP56" s="150"/>
      <c r="BQ56" s="150"/>
      <c r="BR56" s="150"/>
      <c r="BS56" s="150"/>
      <c r="BT56" s="150"/>
      <c r="BU56" s="150"/>
      <c r="BV56" s="150"/>
      <c r="BW56" s="150"/>
      <c r="BX56" s="150"/>
      <c r="BY56" s="150"/>
      <c r="BZ56" s="150"/>
      <c r="CA56" s="150"/>
      <c r="CB56" s="150"/>
      <c r="CC56" s="150"/>
      <c r="CD56" s="150"/>
      <c r="CE56" s="150"/>
      <c r="CF56" s="150"/>
      <c r="CG56" s="150"/>
      <c r="CH56" s="150"/>
      <c r="CI56" s="150"/>
      <c r="CJ56" s="150"/>
      <c r="CK56" s="150"/>
      <c r="CL56" s="150"/>
      <c r="CM56" s="150"/>
      <c r="CN56" s="150"/>
      <c r="CO56" s="150"/>
      <c r="CP56" s="150"/>
      <c r="CQ56" s="150"/>
      <c r="CR56" s="150"/>
      <c r="CS56" s="150"/>
      <c r="CT56" s="150"/>
      <c r="CU56" s="150"/>
      <c r="CV56" s="150"/>
      <c r="CW56" s="150"/>
      <c r="CX56" s="150"/>
      <c r="CY56" s="150"/>
      <c r="CZ56" s="150"/>
      <c r="DA56" s="150"/>
      <c r="DB56" s="150"/>
      <c r="DC56" s="150"/>
      <c r="DD56" s="150"/>
      <c r="DE56" s="150"/>
      <c r="DF56" s="150"/>
      <c r="DG56" s="150"/>
      <c r="DH56" s="150"/>
      <c r="DI56" s="150"/>
      <c r="DJ56" s="150"/>
      <c r="DK56" s="150"/>
      <c r="DL56" s="150"/>
      <c r="DM56" s="150"/>
      <c r="DN56" s="150"/>
      <c r="DO56" s="150"/>
      <c r="DP56" s="150"/>
      <c r="DQ56" s="150"/>
      <c r="DR56" s="150"/>
      <c r="DS56" s="150"/>
      <c r="DT56" s="150"/>
      <c r="DU56" s="150"/>
      <c r="DV56" s="150"/>
      <c r="DW56" s="150"/>
      <c r="DX56" s="150"/>
      <c r="DY56" s="150"/>
      <c r="DZ56" s="150"/>
      <c r="EA56" s="150"/>
      <c r="EB56" s="150"/>
      <c r="EC56" s="150"/>
      <c r="ED56" s="150"/>
      <c r="EE56" s="150"/>
      <c r="EF56" s="150"/>
      <c r="EG56" s="150"/>
      <c r="EH56" s="150"/>
      <c r="EI56" s="150"/>
      <c r="EJ56" s="150"/>
      <c r="EK56" s="150"/>
      <c r="EL56" s="150"/>
      <c r="EM56" s="150"/>
      <c r="EN56" s="150"/>
      <c r="EO56" s="150"/>
      <c r="EP56" s="150"/>
      <c r="EQ56" s="150"/>
      <c r="ER56" s="150"/>
      <c r="ES56" s="150"/>
      <c r="ET56" s="150"/>
      <c r="EU56" s="150"/>
      <c r="EV56" s="150"/>
      <c r="EW56" s="150"/>
      <c r="EX56" s="150"/>
      <c r="EY56" s="150"/>
      <c r="EZ56" s="150"/>
      <c r="FA56" s="150"/>
      <c r="FB56" s="150"/>
      <c r="FC56" s="150"/>
      <c r="FD56" s="150"/>
      <c r="FE56" s="150"/>
      <c r="FF56" s="150"/>
      <c r="FG56" s="150"/>
      <c r="FH56" s="150"/>
      <c r="FI56" s="150"/>
      <c r="FJ56" s="150"/>
      <c r="FK56" s="150"/>
      <c r="FL56" s="150"/>
      <c r="FM56" s="150"/>
      <c r="FN56" s="150"/>
      <c r="FO56" s="150"/>
      <c r="FP56" s="150"/>
      <c r="FQ56" s="150"/>
      <c r="FR56" s="150"/>
      <c r="FS56" s="150"/>
      <c r="FT56" s="150"/>
      <c r="FU56" s="150"/>
      <c r="FV56" s="150"/>
      <c r="FW56" s="150"/>
      <c r="FX56" s="150"/>
      <c r="FY56" s="150"/>
      <c r="FZ56" s="150"/>
      <c r="GA56" s="150"/>
      <c r="GB56" s="150"/>
      <c r="GC56" s="150"/>
      <c r="GD56" s="150"/>
      <c r="GE56" s="150"/>
      <c r="GF56" s="150"/>
      <c r="GG56" s="150"/>
      <c r="GH56" s="150"/>
      <c r="GI56" s="150"/>
      <c r="GJ56" s="150"/>
      <c r="GK56" s="150"/>
      <c r="GL56" s="150"/>
      <c r="GM56" s="150"/>
      <c r="GN56" s="150"/>
      <c r="GO56" s="150"/>
      <c r="GP56" s="150"/>
      <c r="GQ56" s="150"/>
      <c r="GR56" s="150"/>
      <c r="GS56" s="150"/>
      <c r="GT56" s="150"/>
      <c r="GU56" s="150"/>
      <c r="GV56" s="150"/>
      <c r="GW56" s="150"/>
      <c r="GX56" s="150"/>
      <c r="GY56" s="150"/>
      <c r="GZ56" s="150"/>
      <c r="HA56" s="150"/>
      <c r="HB56" s="150"/>
      <c r="HC56" s="150"/>
      <c r="HD56" s="150"/>
      <c r="HE56" s="150"/>
      <c r="HF56" s="150"/>
      <c r="HG56" s="150"/>
      <c r="HH56" s="150"/>
      <c r="HI56" s="150"/>
      <c r="HJ56" s="150"/>
      <c r="HK56" s="150"/>
      <c r="HL56" s="150"/>
      <c r="HM56" s="150"/>
      <c r="HN56" s="150"/>
      <c r="HO56" s="150"/>
      <c r="HP56" s="150"/>
      <c r="HQ56" s="150"/>
      <c r="HR56" s="150"/>
      <c r="HS56" s="150"/>
      <c r="HT56" s="150"/>
      <c r="HU56" s="150"/>
      <c r="HV56" s="150"/>
      <c r="HW56" s="150"/>
      <c r="HX56" s="150"/>
      <c r="HY56" s="150"/>
      <c r="HZ56" s="150"/>
      <c r="IA56" s="150"/>
      <c r="IB56" s="150"/>
      <c r="IC56" s="150"/>
      <c r="ID56" s="150"/>
      <c r="IE56" s="150"/>
      <c r="IF56" s="150"/>
      <c r="IG56" s="150"/>
      <c r="IH56" s="150"/>
      <c r="II56" s="150"/>
      <c r="IJ56" s="150"/>
      <c r="IK56" s="150"/>
      <c r="IL56" s="150"/>
      <c r="IM56" s="150"/>
      <c r="IN56" s="150"/>
      <c r="IO56" s="150"/>
      <c r="IP56" s="150"/>
      <c r="IQ56" s="150"/>
      <c r="IR56" s="150"/>
      <c r="IS56" s="150"/>
      <c r="IT56" s="150"/>
      <c r="IU56" s="150"/>
      <c r="IV56" s="150"/>
      <c r="IW56" s="150"/>
    </row>
    <row r="57" customFormat="false" ht="12.75" hidden="false" customHeight="false" outlineLevel="0" collapsed="false">
      <c r="A57" s="146"/>
      <c r="B57" s="147"/>
      <c r="C57" s="147"/>
      <c r="D57" s="147"/>
      <c r="E57" s="147"/>
      <c r="F57" s="147"/>
      <c r="G57" s="147"/>
      <c r="H57" s="148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  <c r="BI57" s="147"/>
      <c r="BJ57" s="147"/>
      <c r="BK57" s="149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  <c r="EC57" s="150"/>
      <c r="ED57" s="150"/>
      <c r="EE57" s="150"/>
      <c r="EF57" s="150"/>
      <c r="EG57" s="150"/>
      <c r="EH57" s="150"/>
      <c r="EI57" s="150"/>
      <c r="EJ57" s="150"/>
      <c r="EK57" s="150"/>
      <c r="EL57" s="150"/>
      <c r="EM57" s="150"/>
      <c r="EN57" s="150"/>
      <c r="EO57" s="150"/>
      <c r="EP57" s="150"/>
      <c r="EQ57" s="150"/>
      <c r="ER57" s="150"/>
      <c r="ES57" s="150"/>
      <c r="ET57" s="150"/>
      <c r="EU57" s="150"/>
      <c r="EV57" s="150"/>
      <c r="EW57" s="150"/>
      <c r="EX57" s="150"/>
      <c r="EY57" s="150"/>
      <c r="EZ57" s="150"/>
      <c r="FA57" s="150"/>
      <c r="FB57" s="150"/>
      <c r="FC57" s="150"/>
      <c r="FD57" s="150"/>
      <c r="FE57" s="150"/>
      <c r="FF57" s="150"/>
      <c r="FG57" s="150"/>
      <c r="FH57" s="150"/>
      <c r="FI57" s="150"/>
      <c r="FJ57" s="150"/>
      <c r="FK57" s="150"/>
      <c r="FL57" s="150"/>
      <c r="FM57" s="150"/>
      <c r="FN57" s="150"/>
      <c r="FO57" s="150"/>
      <c r="FP57" s="150"/>
      <c r="FQ57" s="150"/>
      <c r="FR57" s="150"/>
      <c r="FS57" s="150"/>
      <c r="FT57" s="150"/>
      <c r="FU57" s="150"/>
      <c r="FV57" s="150"/>
      <c r="FW57" s="150"/>
      <c r="FX57" s="150"/>
      <c r="FY57" s="150"/>
      <c r="FZ57" s="150"/>
      <c r="GA57" s="150"/>
      <c r="GB57" s="150"/>
      <c r="GC57" s="150"/>
      <c r="GD57" s="150"/>
      <c r="GE57" s="150"/>
      <c r="GF57" s="150"/>
      <c r="GG57" s="150"/>
      <c r="GH57" s="150"/>
      <c r="GI57" s="150"/>
      <c r="GJ57" s="150"/>
      <c r="GK57" s="150"/>
      <c r="GL57" s="150"/>
      <c r="GM57" s="150"/>
      <c r="GN57" s="150"/>
      <c r="GO57" s="150"/>
      <c r="GP57" s="150"/>
      <c r="GQ57" s="150"/>
      <c r="GR57" s="150"/>
      <c r="GS57" s="150"/>
      <c r="GT57" s="150"/>
      <c r="GU57" s="150"/>
      <c r="GV57" s="150"/>
      <c r="GW57" s="150"/>
      <c r="GX57" s="150"/>
      <c r="GY57" s="150"/>
      <c r="GZ57" s="150"/>
      <c r="HA57" s="150"/>
      <c r="HB57" s="150"/>
      <c r="HC57" s="150"/>
      <c r="HD57" s="150"/>
      <c r="HE57" s="150"/>
      <c r="HF57" s="150"/>
      <c r="HG57" s="150"/>
      <c r="HH57" s="150"/>
      <c r="HI57" s="150"/>
      <c r="HJ57" s="150"/>
      <c r="HK57" s="150"/>
      <c r="HL57" s="150"/>
      <c r="HM57" s="150"/>
      <c r="HN57" s="150"/>
      <c r="HO57" s="150"/>
      <c r="HP57" s="150"/>
      <c r="HQ57" s="150"/>
      <c r="HR57" s="150"/>
      <c r="HS57" s="150"/>
      <c r="HT57" s="150"/>
      <c r="HU57" s="150"/>
      <c r="HV57" s="150"/>
      <c r="HW57" s="150"/>
      <c r="HX57" s="150"/>
      <c r="HY57" s="150"/>
      <c r="HZ57" s="150"/>
      <c r="IA57" s="150"/>
      <c r="IB57" s="150"/>
      <c r="IC57" s="150"/>
      <c r="ID57" s="150"/>
      <c r="IE57" s="150"/>
      <c r="IF57" s="150"/>
      <c r="IG57" s="150"/>
      <c r="IH57" s="150"/>
      <c r="II57" s="150"/>
      <c r="IJ57" s="150"/>
      <c r="IK57" s="150"/>
      <c r="IL57" s="150"/>
      <c r="IM57" s="150"/>
      <c r="IN57" s="150"/>
      <c r="IO57" s="150"/>
      <c r="IP57" s="150"/>
      <c r="IQ57" s="150"/>
      <c r="IR57" s="150"/>
      <c r="IS57" s="150"/>
      <c r="IT57" s="150"/>
      <c r="IU57" s="150"/>
      <c r="IV57" s="150"/>
      <c r="IW57" s="150"/>
    </row>
    <row r="58" customFormat="false" ht="12.75" hidden="false" customHeight="false" outlineLevel="0" collapsed="false">
      <c r="A58" s="146"/>
      <c r="B58" s="147"/>
      <c r="C58" s="147"/>
      <c r="D58" s="147"/>
      <c r="E58" s="147"/>
      <c r="F58" s="147"/>
      <c r="G58" s="147"/>
      <c r="H58" s="148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  <c r="BI58" s="147"/>
      <c r="BJ58" s="147"/>
      <c r="BK58" s="149"/>
      <c r="BL58" s="150"/>
      <c r="BM58" s="150"/>
      <c r="BN58" s="150"/>
      <c r="BO58" s="150"/>
      <c r="BP58" s="150"/>
      <c r="BQ58" s="150"/>
      <c r="BR58" s="150"/>
      <c r="BS58" s="150"/>
      <c r="BT58" s="150"/>
      <c r="BU58" s="150"/>
      <c r="BV58" s="150"/>
      <c r="BW58" s="150"/>
      <c r="BX58" s="150"/>
      <c r="BY58" s="150"/>
      <c r="BZ58" s="150"/>
      <c r="CA58" s="150"/>
      <c r="CB58" s="150"/>
      <c r="CC58" s="150"/>
      <c r="CD58" s="150"/>
      <c r="CE58" s="150"/>
      <c r="CF58" s="150"/>
      <c r="CG58" s="150"/>
      <c r="CH58" s="150"/>
      <c r="CI58" s="150"/>
      <c r="CJ58" s="150"/>
      <c r="CK58" s="150"/>
      <c r="CL58" s="150"/>
      <c r="CM58" s="150"/>
      <c r="CN58" s="150"/>
      <c r="CO58" s="150"/>
      <c r="CP58" s="150"/>
      <c r="CQ58" s="150"/>
      <c r="CR58" s="150"/>
      <c r="CS58" s="150"/>
      <c r="CT58" s="150"/>
      <c r="CU58" s="150"/>
      <c r="CV58" s="150"/>
      <c r="CW58" s="150"/>
      <c r="CX58" s="150"/>
      <c r="CY58" s="150"/>
      <c r="CZ58" s="150"/>
      <c r="DA58" s="150"/>
      <c r="DB58" s="150"/>
      <c r="DC58" s="150"/>
      <c r="DD58" s="150"/>
      <c r="DE58" s="150"/>
      <c r="DF58" s="150"/>
      <c r="DG58" s="150"/>
      <c r="DH58" s="150"/>
      <c r="DI58" s="150"/>
      <c r="DJ58" s="150"/>
      <c r="DK58" s="150"/>
      <c r="DL58" s="150"/>
      <c r="DM58" s="150"/>
      <c r="DN58" s="150"/>
      <c r="DO58" s="150"/>
      <c r="DP58" s="150"/>
      <c r="DQ58" s="150"/>
      <c r="DR58" s="150"/>
      <c r="DS58" s="150"/>
      <c r="DT58" s="150"/>
      <c r="DU58" s="150"/>
      <c r="DV58" s="150"/>
      <c r="DW58" s="150"/>
      <c r="DX58" s="150"/>
      <c r="DY58" s="150"/>
      <c r="DZ58" s="150"/>
      <c r="EA58" s="150"/>
      <c r="EB58" s="150"/>
      <c r="EC58" s="150"/>
      <c r="ED58" s="150"/>
      <c r="EE58" s="150"/>
      <c r="EF58" s="150"/>
      <c r="EG58" s="150"/>
      <c r="EH58" s="150"/>
      <c r="EI58" s="150"/>
      <c r="EJ58" s="150"/>
      <c r="EK58" s="150"/>
      <c r="EL58" s="150"/>
      <c r="EM58" s="150"/>
      <c r="EN58" s="150"/>
      <c r="EO58" s="150"/>
      <c r="EP58" s="150"/>
      <c r="EQ58" s="150"/>
      <c r="ER58" s="150"/>
      <c r="ES58" s="150"/>
      <c r="ET58" s="150"/>
      <c r="EU58" s="150"/>
      <c r="EV58" s="150"/>
      <c r="EW58" s="150"/>
      <c r="EX58" s="150"/>
      <c r="EY58" s="150"/>
      <c r="EZ58" s="150"/>
      <c r="FA58" s="150"/>
      <c r="FB58" s="150"/>
      <c r="FC58" s="150"/>
      <c r="FD58" s="150"/>
      <c r="FE58" s="150"/>
      <c r="FF58" s="150"/>
      <c r="FG58" s="150"/>
      <c r="FH58" s="150"/>
      <c r="FI58" s="150"/>
      <c r="FJ58" s="150"/>
      <c r="FK58" s="150"/>
      <c r="FL58" s="150"/>
      <c r="FM58" s="150"/>
      <c r="FN58" s="150"/>
      <c r="FO58" s="150"/>
      <c r="FP58" s="150"/>
      <c r="FQ58" s="150"/>
      <c r="FR58" s="150"/>
      <c r="FS58" s="150"/>
      <c r="FT58" s="150"/>
      <c r="FU58" s="150"/>
      <c r="FV58" s="150"/>
      <c r="FW58" s="150"/>
      <c r="FX58" s="150"/>
      <c r="FY58" s="150"/>
      <c r="FZ58" s="150"/>
      <c r="GA58" s="150"/>
      <c r="GB58" s="150"/>
      <c r="GC58" s="150"/>
      <c r="GD58" s="150"/>
      <c r="GE58" s="150"/>
      <c r="GF58" s="150"/>
      <c r="GG58" s="150"/>
      <c r="GH58" s="150"/>
      <c r="GI58" s="150"/>
      <c r="GJ58" s="150"/>
      <c r="GK58" s="150"/>
      <c r="GL58" s="150"/>
      <c r="GM58" s="150"/>
      <c r="GN58" s="150"/>
      <c r="GO58" s="150"/>
      <c r="GP58" s="150"/>
      <c r="GQ58" s="150"/>
      <c r="GR58" s="150"/>
      <c r="GS58" s="150"/>
      <c r="GT58" s="150"/>
      <c r="GU58" s="150"/>
      <c r="GV58" s="150"/>
      <c r="GW58" s="150"/>
      <c r="GX58" s="150"/>
      <c r="GY58" s="150"/>
      <c r="GZ58" s="150"/>
      <c r="HA58" s="150"/>
      <c r="HB58" s="150"/>
      <c r="HC58" s="150"/>
      <c r="HD58" s="150"/>
      <c r="HE58" s="150"/>
      <c r="HF58" s="150"/>
      <c r="HG58" s="150"/>
      <c r="HH58" s="150"/>
      <c r="HI58" s="150"/>
      <c r="HJ58" s="150"/>
      <c r="HK58" s="150"/>
      <c r="HL58" s="150"/>
      <c r="HM58" s="150"/>
      <c r="HN58" s="150"/>
      <c r="HO58" s="150"/>
      <c r="HP58" s="150"/>
      <c r="HQ58" s="150"/>
      <c r="HR58" s="150"/>
      <c r="HS58" s="150"/>
      <c r="HT58" s="150"/>
      <c r="HU58" s="150"/>
      <c r="HV58" s="150"/>
      <c r="HW58" s="150"/>
      <c r="HX58" s="150"/>
      <c r="HY58" s="150"/>
      <c r="HZ58" s="150"/>
      <c r="IA58" s="150"/>
      <c r="IB58" s="150"/>
      <c r="IC58" s="150"/>
      <c r="ID58" s="150"/>
      <c r="IE58" s="150"/>
      <c r="IF58" s="150"/>
      <c r="IG58" s="150"/>
      <c r="IH58" s="150"/>
      <c r="II58" s="150"/>
      <c r="IJ58" s="150"/>
      <c r="IK58" s="150"/>
      <c r="IL58" s="150"/>
      <c r="IM58" s="150"/>
      <c r="IN58" s="150"/>
      <c r="IO58" s="150"/>
      <c r="IP58" s="150"/>
      <c r="IQ58" s="150"/>
      <c r="IR58" s="150"/>
      <c r="IS58" s="150"/>
      <c r="IT58" s="150"/>
      <c r="IU58" s="150"/>
      <c r="IV58" s="150"/>
      <c r="IW58" s="150"/>
    </row>
    <row r="59" customFormat="false" ht="12.75" hidden="false" customHeight="false" outlineLevel="0" collapsed="false">
      <c r="A59" s="146"/>
      <c r="B59" s="147"/>
      <c r="C59" s="147"/>
      <c r="D59" s="147"/>
      <c r="E59" s="147"/>
      <c r="F59" s="147"/>
      <c r="G59" s="147"/>
      <c r="H59" s="148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9"/>
      <c r="BL59" s="150"/>
      <c r="BM59" s="150"/>
      <c r="BN59" s="150"/>
      <c r="BO59" s="150"/>
      <c r="BP59" s="150"/>
      <c r="BQ59" s="150"/>
      <c r="BR59" s="150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0"/>
      <c r="CN59" s="150"/>
      <c r="CO59" s="150"/>
      <c r="CP59" s="150"/>
      <c r="CQ59" s="150"/>
      <c r="CR59" s="150"/>
      <c r="CS59" s="150"/>
      <c r="CT59" s="150"/>
      <c r="CU59" s="150"/>
      <c r="CV59" s="150"/>
      <c r="CW59" s="150"/>
      <c r="CX59" s="150"/>
      <c r="CY59" s="150"/>
      <c r="CZ59" s="150"/>
      <c r="DA59" s="150"/>
      <c r="DB59" s="150"/>
      <c r="DC59" s="150"/>
      <c r="DD59" s="150"/>
      <c r="DE59" s="150"/>
      <c r="DF59" s="150"/>
      <c r="DG59" s="150"/>
      <c r="DH59" s="150"/>
      <c r="DI59" s="150"/>
      <c r="DJ59" s="150"/>
      <c r="DK59" s="150"/>
      <c r="DL59" s="150"/>
      <c r="DM59" s="150"/>
      <c r="DN59" s="150"/>
      <c r="DO59" s="150"/>
      <c r="DP59" s="150"/>
      <c r="DQ59" s="150"/>
      <c r="DR59" s="150"/>
      <c r="DS59" s="150"/>
      <c r="DT59" s="150"/>
      <c r="DU59" s="150"/>
      <c r="DV59" s="150"/>
      <c r="DW59" s="150"/>
      <c r="DX59" s="150"/>
      <c r="DY59" s="150"/>
      <c r="DZ59" s="150"/>
      <c r="EA59" s="150"/>
      <c r="EB59" s="150"/>
      <c r="EC59" s="150"/>
      <c r="ED59" s="150"/>
      <c r="EE59" s="150"/>
      <c r="EF59" s="150"/>
      <c r="EG59" s="150"/>
      <c r="EH59" s="150"/>
      <c r="EI59" s="150"/>
      <c r="EJ59" s="150"/>
      <c r="EK59" s="150"/>
      <c r="EL59" s="150"/>
      <c r="EM59" s="150"/>
      <c r="EN59" s="150"/>
      <c r="EO59" s="150"/>
      <c r="EP59" s="150"/>
      <c r="EQ59" s="150"/>
      <c r="ER59" s="150"/>
      <c r="ES59" s="150"/>
      <c r="ET59" s="150"/>
      <c r="EU59" s="150"/>
      <c r="EV59" s="150"/>
      <c r="EW59" s="150"/>
      <c r="EX59" s="150"/>
      <c r="EY59" s="150"/>
      <c r="EZ59" s="150"/>
      <c r="FA59" s="150"/>
      <c r="FB59" s="150"/>
      <c r="FC59" s="150"/>
      <c r="FD59" s="150"/>
      <c r="FE59" s="150"/>
      <c r="FF59" s="150"/>
      <c r="FG59" s="150"/>
      <c r="FH59" s="150"/>
      <c r="FI59" s="150"/>
      <c r="FJ59" s="150"/>
      <c r="FK59" s="150"/>
      <c r="FL59" s="150"/>
      <c r="FM59" s="150"/>
      <c r="FN59" s="150"/>
      <c r="FO59" s="150"/>
      <c r="FP59" s="150"/>
      <c r="FQ59" s="150"/>
      <c r="FR59" s="150"/>
      <c r="FS59" s="150"/>
      <c r="FT59" s="150"/>
      <c r="FU59" s="150"/>
      <c r="FV59" s="150"/>
      <c r="FW59" s="150"/>
      <c r="FX59" s="150"/>
      <c r="FY59" s="150"/>
      <c r="FZ59" s="150"/>
      <c r="GA59" s="150"/>
      <c r="GB59" s="150"/>
      <c r="GC59" s="150"/>
      <c r="GD59" s="150"/>
      <c r="GE59" s="150"/>
      <c r="GF59" s="150"/>
      <c r="GG59" s="150"/>
      <c r="GH59" s="150"/>
      <c r="GI59" s="150"/>
      <c r="GJ59" s="150"/>
      <c r="GK59" s="150"/>
      <c r="GL59" s="150"/>
      <c r="GM59" s="150"/>
      <c r="GN59" s="150"/>
      <c r="GO59" s="150"/>
      <c r="GP59" s="150"/>
      <c r="GQ59" s="150"/>
      <c r="GR59" s="150"/>
      <c r="GS59" s="150"/>
      <c r="GT59" s="150"/>
      <c r="GU59" s="150"/>
      <c r="GV59" s="150"/>
      <c r="GW59" s="150"/>
      <c r="GX59" s="150"/>
      <c r="GY59" s="150"/>
      <c r="GZ59" s="150"/>
      <c r="HA59" s="150"/>
      <c r="HB59" s="150"/>
      <c r="HC59" s="150"/>
      <c r="HD59" s="150"/>
      <c r="HE59" s="150"/>
      <c r="HF59" s="150"/>
      <c r="HG59" s="150"/>
      <c r="HH59" s="150"/>
      <c r="HI59" s="150"/>
      <c r="HJ59" s="150"/>
      <c r="HK59" s="150"/>
      <c r="HL59" s="150"/>
      <c r="HM59" s="150"/>
      <c r="HN59" s="150"/>
      <c r="HO59" s="150"/>
      <c r="HP59" s="150"/>
      <c r="HQ59" s="150"/>
      <c r="HR59" s="150"/>
      <c r="HS59" s="150"/>
      <c r="HT59" s="150"/>
      <c r="HU59" s="150"/>
      <c r="HV59" s="150"/>
      <c r="HW59" s="150"/>
      <c r="HX59" s="150"/>
      <c r="HY59" s="150"/>
      <c r="HZ59" s="150"/>
      <c r="IA59" s="150"/>
      <c r="IB59" s="150"/>
      <c r="IC59" s="150"/>
      <c r="ID59" s="150"/>
      <c r="IE59" s="150"/>
      <c r="IF59" s="150"/>
      <c r="IG59" s="150"/>
      <c r="IH59" s="150"/>
      <c r="II59" s="150"/>
      <c r="IJ59" s="150"/>
      <c r="IK59" s="150"/>
      <c r="IL59" s="150"/>
      <c r="IM59" s="150"/>
      <c r="IN59" s="150"/>
      <c r="IO59" s="150"/>
      <c r="IP59" s="150"/>
      <c r="IQ59" s="150"/>
      <c r="IR59" s="150"/>
      <c r="IS59" s="150"/>
      <c r="IT59" s="150"/>
      <c r="IU59" s="150"/>
      <c r="IV59" s="150"/>
      <c r="IW59" s="150"/>
    </row>
    <row r="60" customFormat="false" ht="12.75" hidden="false" customHeight="false" outlineLevel="0" collapsed="false">
      <c r="A60" s="146"/>
      <c r="B60" s="147"/>
      <c r="C60" s="147"/>
      <c r="D60" s="147"/>
      <c r="E60" s="147"/>
      <c r="F60" s="147"/>
      <c r="G60" s="147"/>
      <c r="H60" s="148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  <c r="BI60" s="147"/>
      <c r="BJ60" s="147"/>
      <c r="BK60" s="149"/>
      <c r="BL60" s="150"/>
      <c r="BM60" s="150"/>
      <c r="BN60" s="150"/>
      <c r="BO60" s="150"/>
      <c r="BP60" s="150"/>
      <c r="BQ60" s="150"/>
      <c r="BR60" s="150"/>
      <c r="BS60" s="150"/>
      <c r="BT60" s="150"/>
      <c r="BU60" s="150"/>
      <c r="BV60" s="150"/>
      <c r="BW60" s="150"/>
      <c r="BX60" s="150"/>
      <c r="BY60" s="150"/>
      <c r="BZ60" s="150"/>
      <c r="CA60" s="150"/>
      <c r="CB60" s="150"/>
      <c r="CC60" s="150"/>
      <c r="CD60" s="150"/>
      <c r="CE60" s="150"/>
      <c r="CF60" s="150"/>
      <c r="CG60" s="150"/>
      <c r="CH60" s="150"/>
      <c r="CI60" s="150"/>
      <c r="CJ60" s="150"/>
      <c r="CK60" s="150"/>
      <c r="CL60" s="150"/>
      <c r="CM60" s="150"/>
      <c r="CN60" s="150"/>
      <c r="CO60" s="150"/>
      <c r="CP60" s="150"/>
      <c r="CQ60" s="150"/>
      <c r="CR60" s="150"/>
      <c r="CS60" s="150"/>
      <c r="CT60" s="150"/>
      <c r="CU60" s="150"/>
      <c r="CV60" s="150"/>
      <c r="CW60" s="150"/>
      <c r="CX60" s="150"/>
      <c r="CY60" s="150"/>
      <c r="CZ60" s="150"/>
      <c r="DA60" s="150"/>
      <c r="DB60" s="150"/>
      <c r="DC60" s="150"/>
      <c r="DD60" s="150"/>
      <c r="DE60" s="150"/>
      <c r="DF60" s="150"/>
      <c r="DG60" s="150"/>
      <c r="DH60" s="150"/>
      <c r="DI60" s="150"/>
      <c r="DJ60" s="150"/>
      <c r="DK60" s="150"/>
      <c r="DL60" s="150"/>
      <c r="DM60" s="150"/>
      <c r="DN60" s="150"/>
      <c r="DO60" s="150"/>
      <c r="DP60" s="150"/>
      <c r="DQ60" s="150"/>
      <c r="DR60" s="150"/>
      <c r="DS60" s="150"/>
      <c r="DT60" s="150"/>
      <c r="DU60" s="150"/>
      <c r="DV60" s="150"/>
      <c r="DW60" s="150"/>
      <c r="DX60" s="150"/>
      <c r="DY60" s="150"/>
      <c r="DZ60" s="150"/>
      <c r="EA60" s="150"/>
      <c r="EB60" s="150"/>
      <c r="EC60" s="150"/>
      <c r="ED60" s="150"/>
      <c r="EE60" s="150"/>
      <c r="EF60" s="150"/>
      <c r="EG60" s="150"/>
      <c r="EH60" s="150"/>
      <c r="EI60" s="150"/>
      <c r="EJ60" s="150"/>
      <c r="EK60" s="150"/>
      <c r="EL60" s="150"/>
      <c r="EM60" s="150"/>
      <c r="EN60" s="150"/>
      <c r="EO60" s="150"/>
      <c r="EP60" s="150"/>
      <c r="EQ60" s="150"/>
      <c r="ER60" s="150"/>
      <c r="ES60" s="150"/>
      <c r="ET60" s="150"/>
      <c r="EU60" s="150"/>
      <c r="EV60" s="150"/>
      <c r="EW60" s="150"/>
      <c r="EX60" s="150"/>
      <c r="EY60" s="150"/>
      <c r="EZ60" s="150"/>
      <c r="FA60" s="150"/>
      <c r="FB60" s="150"/>
      <c r="FC60" s="150"/>
      <c r="FD60" s="150"/>
      <c r="FE60" s="150"/>
      <c r="FF60" s="150"/>
      <c r="FG60" s="150"/>
      <c r="FH60" s="150"/>
      <c r="FI60" s="150"/>
      <c r="FJ60" s="150"/>
      <c r="FK60" s="150"/>
      <c r="FL60" s="150"/>
      <c r="FM60" s="150"/>
      <c r="FN60" s="150"/>
      <c r="FO60" s="150"/>
      <c r="FP60" s="150"/>
      <c r="FQ60" s="150"/>
      <c r="FR60" s="150"/>
      <c r="FS60" s="150"/>
      <c r="FT60" s="150"/>
      <c r="FU60" s="150"/>
      <c r="FV60" s="150"/>
      <c r="FW60" s="150"/>
      <c r="FX60" s="150"/>
      <c r="FY60" s="150"/>
      <c r="FZ60" s="150"/>
      <c r="GA60" s="150"/>
      <c r="GB60" s="150"/>
      <c r="GC60" s="150"/>
      <c r="GD60" s="150"/>
      <c r="GE60" s="150"/>
      <c r="GF60" s="150"/>
      <c r="GG60" s="150"/>
      <c r="GH60" s="150"/>
      <c r="GI60" s="150"/>
      <c r="GJ60" s="150"/>
      <c r="GK60" s="150"/>
      <c r="GL60" s="150"/>
      <c r="GM60" s="150"/>
      <c r="GN60" s="150"/>
      <c r="GO60" s="150"/>
      <c r="GP60" s="150"/>
      <c r="GQ60" s="150"/>
      <c r="GR60" s="150"/>
      <c r="GS60" s="150"/>
      <c r="GT60" s="150"/>
      <c r="GU60" s="150"/>
      <c r="GV60" s="150"/>
      <c r="GW60" s="150"/>
      <c r="GX60" s="150"/>
      <c r="GY60" s="150"/>
      <c r="GZ60" s="150"/>
      <c r="HA60" s="150"/>
      <c r="HB60" s="150"/>
      <c r="HC60" s="150"/>
      <c r="HD60" s="150"/>
      <c r="HE60" s="150"/>
      <c r="HF60" s="150"/>
      <c r="HG60" s="150"/>
      <c r="HH60" s="150"/>
      <c r="HI60" s="150"/>
      <c r="HJ60" s="150"/>
      <c r="HK60" s="150"/>
      <c r="HL60" s="150"/>
      <c r="HM60" s="150"/>
      <c r="HN60" s="150"/>
      <c r="HO60" s="150"/>
      <c r="HP60" s="150"/>
      <c r="HQ60" s="150"/>
      <c r="HR60" s="150"/>
      <c r="HS60" s="150"/>
      <c r="HT60" s="150"/>
      <c r="HU60" s="150"/>
      <c r="HV60" s="150"/>
      <c r="HW60" s="150"/>
      <c r="HX60" s="150"/>
      <c r="HY60" s="150"/>
      <c r="HZ60" s="150"/>
      <c r="IA60" s="150"/>
      <c r="IB60" s="150"/>
      <c r="IC60" s="150"/>
      <c r="ID60" s="150"/>
      <c r="IE60" s="150"/>
      <c r="IF60" s="150"/>
      <c r="IG60" s="150"/>
      <c r="IH60" s="150"/>
      <c r="II60" s="150"/>
      <c r="IJ60" s="150"/>
      <c r="IK60" s="150"/>
      <c r="IL60" s="150"/>
      <c r="IM60" s="150"/>
      <c r="IN60" s="150"/>
      <c r="IO60" s="150"/>
      <c r="IP60" s="150"/>
      <c r="IQ60" s="150"/>
      <c r="IR60" s="150"/>
      <c r="IS60" s="150"/>
      <c r="IT60" s="150"/>
      <c r="IU60" s="150"/>
      <c r="IV60" s="150"/>
      <c r="IW60" s="150"/>
    </row>
    <row r="61" customFormat="false" ht="12.75" hidden="false" customHeight="false" outlineLevel="0" collapsed="false">
      <c r="A61" s="146"/>
      <c r="B61" s="147"/>
      <c r="C61" s="147"/>
      <c r="D61" s="147"/>
      <c r="E61" s="147"/>
      <c r="F61" s="147"/>
      <c r="G61" s="147"/>
      <c r="H61" s="148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  <c r="BI61" s="147"/>
      <c r="BJ61" s="147"/>
      <c r="BK61" s="149"/>
      <c r="BL61" s="150"/>
      <c r="BM61" s="150"/>
      <c r="BN61" s="150"/>
      <c r="BO61" s="150"/>
      <c r="BP61" s="150"/>
      <c r="BQ61" s="150"/>
      <c r="BR61" s="150"/>
      <c r="BS61" s="150"/>
      <c r="BT61" s="150"/>
      <c r="BU61" s="150"/>
      <c r="BV61" s="150"/>
      <c r="BW61" s="150"/>
      <c r="BX61" s="150"/>
      <c r="BY61" s="150"/>
      <c r="BZ61" s="150"/>
      <c r="CA61" s="150"/>
      <c r="CB61" s="150"/>
      <c r="CC61" s="150"/>
      <c r="CD61" s="150"/>
      <c r="CE61" s="150"/>
      <c r="CF61" s="150"/>
      <c r="CG61" s="150"/>
      <c r="CH61" s="150"/>
      <c r="CI61" s="150"/>
      <c r="CJ61" s="150"/>
      <c r="CK61" s="150"/>
      <c r="CL61" s="150"/>
      <c r="CM61" s="150"/>
      <c r="CN61" s="150"/>
      <c r="CO61" s="150"/>
      <c r="CP61" s="150"/>
      <c r="CQ61" s="150"/>
      <c r="CR61" s="150"/>
      <c r="CS61" s="150"/>
      <c r="CT61" s="150"/>
      <c r="CU61" s="150"/>
      <c r="CV61" s="150"/>
      <c r="CW61" s="150"/>
      <c r="CX61" s="150"/>
      <c r="CY61" s="150"/>
      <c r="CZ61" s="150"/>
      <c r="DA61" s="150"/>
      <c r="DB61" s="150"/>
      <c r="DC61" s="150"/>
      <c r="DD61" s="150"/>
      <c r="DE61" s="150"/>
      <c r="DF61" s="150"/>
      <c r="DG61" s="150"/>
      <c r="DH61" s="150"/>
      <c r="DI61" s="150"/>
      <c r="DJ61" s="150"/>
      <c r="DK61" s="150"/>
      <c r="DL61" s="150"/>
      <c r="DM61" s="150"/>
      <c r="DN61" s="150"/>
      <c r="DO61" s="150"/>
      <c r="DP61" s="150"/>
      <c r="DQ61" s="150"/>
      <c r="DR61" s="150"/>
      <c r="DS61" s="150"/>
      <c r="DT61" s="150"/>
      <c r="DU61" s="150"/>
      <c r="DV61" s="150"/>
      <c r="DW61" s="150"/>
      <c r="DX61" s="150"/>
      <c r="DY61" s="150"/>
      <c r="DZ61" s="150"/>
      <c r="EA61" s="150"/>
      <c r="EB61" s="150"/>
      <c r="EC61" s="150"/>
      <c r="ED61" s="150"/>
      <c r="EE61" s="150"/>
      <c r="EF61" s="150"/>
      <c r="EG61" s="150"/>
      <c r="EH61" s="150"/>
      <c r="EI61" s="150"/>
      <c r="EJ61" s="150"/>
      <c r="EK61" s="150"/>
      <c r="EL61" s="150"/>
      <c r="EM61" s="150"/>
      <c r="EN61" s="150"/>
      <c r="EO61" s="150"/>
      <c r="EP61" s="150"/>
      <c r="EQ61" s="150"/>
      <c r="ER61" s="150"/>
      <c r="ES61" s="150"/>
      <c r="ET61" s="150"/>
      <c r="EU61" s="150"/>
      <c r="EV61" s="150"/>
      <c r="EW61" s="150"/>
      <c r="EX61" s="150"/>
      <c r="EY61" s="150"/>
      <c r="EZ61" s="150"/>
      <c r="FA61" s="150"/>
      <c r="FB61" s="150"/>
      <c r="FC61" s="150"/>
      <c r="FD61" s="150"/>
      <c r="FE61" s="150"/>
      <c r="FF61" s="150"/>
      <c r="FG61" s="150"/>
      <c r="FH61" s="150"/>
      <c r="FI61" s="150"/>
      <c r="FJ61" s="150"/>
      <c r="FK61" s="150"/>
      <c r="FL61" s="150"/>
      <c r="FM61" s="150"/>
      <c r="FN61" s="150"/>
      <c r="FO61" s="150"/>
      <c r="FP61" s="150"/>
      <c r="FQ61" s="150"/>
      <c r="FR61" s="150"/>
      <c r="FS61" s="150"/>
      <c r="FT61" s="150"/>
      <c r="FU61" s="150"/>
      <c r="FV61" s="150"/>
      <c r="FW61" s="150"/>
      <c r="FX61" s="150"/>
      <c r="FY61" s="150"/>
      <c r="FZ61" s="150"/>
      <c r="GA61" s="150"/>
      <c r="GB61" s="150"/>
      <c r="GC61" s="150"/>
      <c r="GD61" s="150"/>
      <c r="GE61" s="150"/>
      <c r="GF61" s="150"/>
      <c r="GG61" s="150"/>
      <c r="GH61" s="150"/>
      <c r="GI61" s="150"/>
      <c r="GJ61" s="150"/>
      <c r="GK61" s="150"/>
      <c r="GL61" s="150"/>
      <c r="GM61" s="150"/>
      <c r="GN61" s="150"/>
      <c r="GO61" s="150"/>
      <c r="GP61" s="150"/>
      <c r="GQ61" s="150"/>
      <c r="GR61" s="150"/>
      <c r="GS61" s="150"/>
      <c r="GT61" s="150"/>
      <c r="GU61" s="150"/>
      <c r="GV61" s="150"/>
      <c r="GW61" s="150"/>
      <c r="GX61" s="150"/>
      <c r="GY61" s="150"/>
      <c r="GZ61" s="150"/>
      <c r="HA61" s="150"/>
      <c r="HB61" s="150"/>
      <c r="HC61" s="150"/>
      <c r="HD61" s="150"/>
      <c r="HE61" s="150"/>
      <c r="HF61" s="150"/>
      <c r="HG61" s="150"/>
      <c r="HH61" s="150"/>
      <c r="HI61" s="150"/>
      <c r="HJ61" s="150"/>
      <c r="HK61" s="150"/>
      <c r="HL61" s="150"/>
      <c r="HM61" s="150"/>
      <c r="HN61" s="150"/>
      <c r="HO61" s="150"/>
      <c r="HP61" s="150"/>
      <c r="HQ61" s="150"/>
      <c r="HR61" s="150"/>
      <c r="HS61" s="150"/>
      <c r="HT61" s="150"/>
      <c r="HU61" s="150"/>
      <c r="HV61" s="150"/>
      <c r="HW61" s="150"/>
      <c r="HX61" s="150"/>
      <c r="HY61" s="150"/>
      <c r="HZ61" s="150"/>
      <c r="IA61" s="150"/>
      <c r="IB61" s="150"/>
      <c r="IC61" s="150"/>
      <c r="ID61" s="150"/>
      <c r="IE61" s="150"/>
      <c r="IF61" s="150"/>
      <c r="IG61" s="150"/>
      <c r="IH61" s="150"/>
      <c r="II61" s="150"/>
      <c r="IJ61" s="150"/>
      <c r="IK61" s="150"/>
      <c r="IL61" s="150"/>
      <c r="IM61" s="150"/>
      <c r="IN61" s="150"/>
      <c r="IO61" s="150"/>
      <c r="IP61" s="150"/>
      <c r="IQ61" s="150"/>
      <c r="IR61" s="150"/>
      <c r="IS61" s="150"/>
      <c r="IT61" s="150"/>
      <c r="IU61" s="150"/>
      <c r="IV61" s="150"/>
      <c r="IW61" s="150"/>
    </row>
    <row r="62" customFormat="false" ht="12.75" hidden="false" customHeight="false" outlineLevel="0" collapsed="false">
      <c r="A62" s="146"/>
      <c r="B62" s="147"/>
      <c r="C62" s="147"/>
      <c r="D62" s="147"/>
      <c r="E62" s="147"/>
      <c r="F62" s="147"/>
      <c r="G62" s="147"/>
      <c r="H62" s="148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9"/>
      <c r="BL62" s="150"/>
      <c r="BM62" s="150"/>
      <c r="BN62" s="150"/>
      <c r="BO62" s="150"/>
      <c r="BP62" s="150"/>
      <c r="BQ62" s="150"/>
      <c r="BR62" s="150"/>
      <c r="BS62" s="150"/>
      <c r="BT62" s="150"/>
      <c r="BU62" s="150"/>
      <c r="BV62" s="150"/>
      <c r="BW62" s="150"/>
      <c r="BX62" s="150"/>
      <c r="BY62" s="150"/>
      <c r="BZ62" s="150"/>
      <c r="CA62" s="150"/>
      <c r="CB62" s="150"/>
      <c r="CC62" s="150"/>
      <c r="CD62" s="150"/>
      <c r="CE62" s="150"/>
      <c r="CF62" s="150"/>
      <c r="CG62" s="150"/>
      <c r="CH62" s="150"/>
      <c r="CI62" s="150"/>
      <c r="CJ62" s="150"/>
      <c r="CK62" s="150"/>
      <c r="CL62" s="150"/>
      <c r="CM62" s="150"/>
      <c r="CN62" s="150"/>
      <c r="CO62" s="150"/>
      <c r="CP62" s="150"/>
      <c r="CQ62" s="150"/>
      <c r="CR62" s="150"/>
      <c r="CS62" s="150"/>
      <c r="CT62" s="150"/>
      <c r="CU62" s="150"/>
      <c r="CV62" s="150"/>
      <c r="CW62" s="150"/>
      <c r="CX62" s="150"/>
      <c r="CY62" s="150"/>
      <c r="CZ62" s="150"/>
      <c r="DA62" s="150"/>
      <c r="DB62" s="150"/>
      <c r="DC62" s="150"/>
      <c r="DD62" s="150"/>
      <c r="DE62" s="150"/>
      <c r="DF62" s="150"/>
      <c r="DG62" s="150"/>
      <c r="DH62" s="150"/>
      <c r="DI62" s="150"/>
      <c r="DJ62" s="150"/>
      <c r="DK62" s="150"/>
      <c r="DL62" s="150"/>
      <c r="DM62" s="150"/>
      <c r="DN62" s="150"/>
      <c r="DO62" s="150"/>
      <c r="DP62" s="150"/>
      <c r="DQ62" s="150"/>
      <c r="DR62" s="150"/>
      <c r="DS62" s="150"/>
      <c r="DT62" s="150"/>
      <c r="DU62" s="150"/>
      <c r="DV62" s="150"/>
      <c r="DW62" s="150"/>
      <c r="DX62" s="150"/>
      <c r="DY62" s="150"/>
      <c r="DZ62" s="150"/>
      <c r="EA62" s="150"/>
      <c r="EB62" s="150"/>
      <c r="EC62" s="150"/>
      <c r="ED62" s="150"/>
      <c r="EE62" s="150"/>
      <c r="EF62" s="150"/>
      <c r="EG62" s="150"/>
      <c r="EH62" s="150"/>
      <c r="EI62" s="150"/>
      <c r="EJ62" s="150"/>
      <c r="EK62" s="150"/>
      <c r="EL62" s="150"/>
      <c r="EM62" s="150"/>
      <c r="EN62" s="150"/>
      <c r="EO62" s="150"/>
      <c r="EP62" s="150"/>
      <c r="EQ62" s="150"/>
      <c r="ER62" s="150"/>
      <c r="ES62" s="150"/>
      <c r="ET62" s="150"/>
      <c r="EU62" s="150"/>
      <c r="EV62" s="150"/>
      <c r="EW62" s="150"/>
      <c r="EX62" s="150"/>
      <c r="EY62" s="150"/>
      <c r="EZ62" s="150"/>
      <c r="FA62" s="150"/>
      <c r="FB62" s="150"/>
      <c r="FC62" s="150"/>
      <c r="FD62" s="150"/>
      <c r="FE62" s="150"/>
      <c r="FF62" s="150"/>
      <c r="FG62" s="150"/>
      <c r="FH62" s="150"/>
      <c r="FI62" s="150"/>
      <c r="FJ62" s="150"/>
      <c r="FK62" s="150"/>
      <c r="FL62" s="150"/>
      <c r="FM62" s="150"/>
      <c r="FN62" s="150"/>
      <c r="FO62" s="150"/>
      <c r="FP62" s="150"/>
      <c r="FQ62" s="150"/>
      <c r="FR62" s="150"/>
      <c r="FS62" s="150"/>
      <c r="FT62" s="150"/>
      <c r="FU62" s="150"/>
      <c r="FV62" s="150"/>
      <c r="FW62" s="150"/>
      <c r="FX62" s="150"/>
      <c r="FY62" s="150"/>
      <c r="FZ62" s="150"/>
      <c r="GA62" s="150"/>
      <c r="GB62" s="150"/>
      <c r="GC62" s="150"/>
      <c r="GD62" s="150"/>
      <c r="GE62" s="150"/>
      <c r="GF62" s="150"/>
      <c r="GG62" s="150"/>
      <c r="GH62" s="150"/>
      <c r="GI62" s="150"/>
      <c r="GJ62" s="150"/>
      <c r="GK62" s="150"/>
      <c r="GL62" s="150"/>
      <c r="GM62" s="150"/>
      <c r="GN62" s="150"/>
      <c r="GO62" s="150"/>
      <c r="GP62" s="150"/>
      <c r="GQ62" s="150"/>
      <c r="GR62" s="150"/>
      <c r="GS62" s="150"/>
      <c r="GT62" s="150"/>
      <c r="GU62" s="150"/>
      <c r="GV62" s="150"/>
      <c r="GW62" s="150"/>
      <c r="GX62" s="150"/>
      <c r="GY62" s="150"/>
      <c r="GZ62" s="150"/>
      <c r="HA62" s="150"/>
      <c r="HB62" s="150"/>
      <c r="HC62" s="150"/>
      <c r="HD62" s="150"/>
      <c r="HE62" s="150"/>
      <c r="HF62" s="150"/>
      <c r="HG62" s="150"/>
      <c r="HH62" s="150"/>
      <c r="HI62" s="150"/>
      <c r="HJ62" s="150"/>
      <c r="HK62" s="150"/>
      <c r="HL62" s="150"/>
      <c r="HM62" s="150"/>
      <c r="HN62" s="150"/>
      <c r="HO62" s="150"/>
      <c r="HP62" s="150"/>
      <c r="HQ62" s="150"/>
      <c r="HR62" s="150"/>
      <c r="HS62" s="150"/>
      <c r="HT62" s="150"/>
      <c r="HU62" s="150"/>
      <c r="HV62" s="150"/>
      <c r="HW62" s="150"/>
      <c r="HX62" s="150"/>
      <c r="HY62" s="150"/>
      <c r="HZ62" s="150"/>
      <c r="IA62" s="150"/>
      <c r="IB62" s="150"/>
      <c r="IC62" s="150"/>
      <c r="ID62" s="150"/>
      <c r="IE62" s="150"/>
      <c r="IF62" s="150"/>
      <c r="IG62" s="150"/>
      <c r="IH62" s="150"/>
      <c r="II62" s="150"/>
      <c r="IJ62" s="150"/>
      <c r="IK62" s="150"/>
      <c r="IL62" s="150"/>
      <c r="IM62" s="150"/>
      <c r="IN62" s="150"/>
      <c r="IO62" s="150"/>
      <c r="IP62" s="150"/>
      <c r="IQ62" s="150"/>
      <c r="IR62" s="150"/>
      <c r="IS62" s="150"/>
      <c r="IT62" s="150"/>
      <c r="IU62" s="150"/>
      <c r="IV62" s="150"/>
      <c r="IW62" s="150"/>
    </row>
    <row r="63" customFormat="false" ht="12.75" hidden="false" customHeight="false" outlineLevel="0" collapsed="false">
      <c r="A63" s="146"/>
      <c r="B63" s="147"/>
      <c r="C63" s="147"/>
      <c r="D63" s="147"/>
      <c r="E63" s="147"/>
      <c r="F63" s="147"/>
      <c r="G63" s="147"/>
      <c r="H63" s="148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9"/>
      <c r="BL63" s="150"/>
      <c r="BM63" s="150"/>
      <c r="BN63" s="150"/>
      <c r="BO63" s="150"/>
      <c r="BP63" s="150"/>
      <c r="BQ63" s="150"/>
      <c r="BR63" s="150"/>
      <c r="BS63" s="150"/>
      <c r="BT63" s="150"/>
      <c r="BU63" s="150"/>
      <c r="BV63" s="150"/>
      <c r="BW63" s="150"/>
      <c r="BX63" s="150"/>
      <c r="BY63" s="150"/>
      <c r="BZ63" s="150"/>
      <c r="CA63" s="150"/>
      <c r="CB63" s="150"/>
      <c r="CC63" s="150"/>
      <c r="CD63" s="150"/>
      <c r="CE63" s="150"/>
      <c r="CF63" s="150"/>
      <c r="CG63" s="150"/>
      <c r="CH63" s="150"/>
      <c r="CI63" s="150"/>
      <c r="CJ63" s="150"/>
      <c r="CK63" s="150"/>
      <c r="CL63" s="150"/>
      <c r="CM63" s="150"/>
      <c r="CN63" s="150"/>
      <c r="CO63" s="150"/>
      <c r="CP63" s="150"/>
      <c r="CQ63" s="150"/>
      <c r="CR63" s="150"/>
      <c r="CS63" s="150"/>
      <c r="CT63" s="150"/>
      <c r="CU63" s="150"/>
      <c r="CV63" s="150"/>
      <c r="CW63" s="150"/>
      <c r="CX63" s="150"/>
      <c r="CY63" s="150"/>
      <c r="CZ63" s="150"/>
      <c r="DA63" s="150"/>
      <c r="DB63" s="150"/>
      <c r="DC63" s="150"/>
      <c r="DD63" s="150"/>
      <c r="DE63" s="150"/>
      <c r="DF63" s="150"/>
      <c r="DG63" s="150"/>
      <c r="DH63" s="150"/>
      <c r="DI63" s="150"/>
      <c r="DJ63" s="150"/>
      <c r="DK63" s="150"/>
      <c r="DL63" s="150"/>
      <c r="DM63" s="150"/>
      <c r="DN63" s="150"/>
      <c r="DO63" s="150"/>
      <c r="DP63" s="150"/>
      <c r="DQ63" s="150"/>
      <c r="DR63" s="150"/>
      <c r="DS63" s="150"/>
      <c r="DT63" s="150"/>
      <c r="DU63" s="150"/>
      <c r="DV63" s="150"/>
      <c r="DW63" s="150"/>
      <c r="DX63" s="150"/>
      <c r="DY63" s="150"/>
      <c r="DZ63" s="150"/>
      <c r="EA63" s="150"/>
      <c r="EB63" s="150"/>
      <c r="EC63" s="150"/>
      <c r="ED63" s="150"/>
      <c r="EE63" s="150"/>
      <c r="EF63" s="150"/>
      <c r="EG63" s="150"/>
      <c r="EH63" s="150"/>
      <c r="EI63" s="150"/>
      <c r="EJ63" s="150"/>
      <c r="EK63" s="150"/>
      <c r="EL63" s="150"/>
      <c r="EM63" s="150"/>
      <c r="EN63" s="150"/>
      <c r="EO63" s="150"/>
      <c r="EP63" s="150"/>
      <c r="EQ63" s="150"/>
      <c r="ER63" s="150"/>
      <c r="ES63" s="150"/>
      <c r="ET63" s="150"/>
      <c r="EU63" s="150"/>
      <c r="EV63" s="150"/>
      <c r="EW63" s="150"/>
      <c r="EX63" s="150"/>
      <c r="EY63" s="150"/>
      <c r="EZ63" s="150"/>
      <c r="FA63" s="150"/>
      <c r="FB63" s="150"/>
      <c r="FC63" s="150"/>
      <c r="FD63" s="150"/>
      <c r="FE63" s="150"/>
      <c r="FF63" s="150"/>
      <c r="FG63" s="150"/>
      <c r="FH63" s="150"/>
      <c r="FI63" s="150"/>
      <c r="FJ63" s="150"/>
      <c r="FK63" s="150"/>
      <c r="FL63" s="150"/>
      <c r="FM63" s="150"/>
      <c r="FN63" s="150"/>
      <c r="FO63" s="150"/>
      <c r="FP63" s="150"/>
      <c r="FQ63" s="150"/>
      <c r="FR63" s="150"/>
      <c r="FS63" s="150"/>
      <c r="FT63" s="150"/>
      <c r="FU63" s="150"/>
      <c r="FV63" s="150"/>
      <c r="FW63" s="150"/>
      <c r="FX63" s="150"/>
      <c r="FY63" s="150"/>
      <c r="FZ63" s="150"/>
      <c r="GA63" s="150"/>
      <c r="GB63" s="150"/>
      <c r="GC63" s="150"/>
      <c r="GD63" s="150"/>
      <c r="GE63" s="150"/>
      <c r="GF63" s="150"/>
      <c r="GG63" s="150"/>
      <c r="GH63" s="150"/>
      <c r="GI63" s="150"/>
      <c r="GJ63" s="150"/>
      <c r="GK63" s="150"/>
      <c r="GL63" s="150"/>
      <c r="GM63" s="150"/>
      <c r="GN63" s="150"/>
      <c r="GO63" s="150"/>
      <c r="GP63" s="150"/>
      <c r="GQ63" s="150"/>
      <c r="GR63" s="150"/>
      <c r="GS63" s="150"/>
      <c r="GT63" s="150"/>
      <c r="GU63" s="150"/>
      <c r="GV63" s="150"/>
      <c r="GW63" s="150"/>
      <c r="GX63" s="150"/>
      <c r="GY63" s="150"/>
      <c r="GZ63" s="150"/>
      <c r="HA63" s="150"/>
      <c r="HB63" s="150"/>
      <c r="HC63" s="150"/>
      <c r="HD63" s="150"/>
      <c r="HE63" s="150"/>
      <c r="HF63" s="150"/>
      <c r="HG63" s="150"/>
      <c r="HH63" s="150"/>
      <c r="HI63" s="150"/>
      <c r="HJ63" s="150"/>
      <c r="HK63" s="150"/>
      <c r="HL63" s="150"/>
      <c r="HM63" s="150"/>
      <c r="HN63" s="150"/>
      <c r="HO63" s="150"/>
      <c r="HP63" s="150"/>
      <c r="HQ63" s="150"/>
      <c r="HR63" s="150"/>
      <c r="HS63" s="150"/>
      <c r="HT63" s="150"/>
      <c r="HU63" s="150"/>
      <c r="HV63" s="150"/>
      <c r="HW63" s="150"/>
      <c r="HX63" s="150"/>
      <c r="HY63" s="150"/>
      <c r="HZ63" s="150"/>
      <c r="IA63" s="150"/>
      <c r="IB63" s="150"/>
      <c r="IC63" s="150"/>
      <c r="ID63" s="150"/>
      <c r="IE63" s="150"/>
      <c r="IF63" s="150"/>
      <c r="IG63" s="150"/>
      <c r="IH63" s="150"/>
      <c r="II63" s="150"/>
      <c r="IJ63" s="150"/>
      <c r="IK63" s="150"/>
      <c r="IL63" s="150"/>
      <c r="IM63" s="150"/>
      <c r="IN63" s="150"/>
      <c r="IO63" s="150"/>
      <c r="IP63" s="150"/>
      <c r="IQ63" s="150"/>
      <c r="IR63" s="150"/>
      <c r="IS63" s="150"/>
      <c r="IT63" s="150"/>
      <c r="IU63" s="150"/>
      <c r="IV63" s="150"/>
      <c r="IW63" s="150"/>
    </row>
    <row r="64" customFormat="false" ht="12.75" hidden="false" customHeight="false" outlineLevel="0" collapsed="false">
      <c r="A64" s="146"/>
      <c r="B64" s="147"/>
      <c r="C64" s="147"/>
      <c r="D64" s="147"/>
      <c r="E64" s="147"/>
      <c r="F64" s="147"/>
      <c r="G64" s="147"/>
      <c r="H64" s="148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9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  <c r="CM64" s="150"/>
      <c r="CN64" s="150"/>
      <c r="CO64" s="150"/>
      <c r="CP64" s="150"/>
      <c r="CQ64" s="150"/>
      <c r="CR64" s="150"/>
      <c r="CS64" s="150"/>
      <c r="CT64" s="150"/>
      <c r="CU64" s="150"/>
      <c r="CV64" s="150"/>
      <c r="CW64" s="150"/>
      <c r="CX64" s="150"/>
      <c r="CY64" s="150"/>
      <c r="CZ64" s="150"/>
      <c r="DA64" s="150"/>
      <c r="DB64" s="150"/>
      <c r="DC64" s="150"/>
      <c r="DD64" s="150"/>
      <c r="DE64" s="150"/>
      <c r="DF64" s="150"/>
      <c r="DG64" s="150"/>
      <c r="DH64" s="150"/>
      <c r="DI64" s="150"/>
      <c r="DJ64" s="150"/>
      <c r="DK64" s="150"/>
      <c r="DL64" s="150"/>
      <c r="DM64" s="150"/>
      <c r="DN64" s="150"/>
      <c r="DO64" s="150"/>
      <c r="DP64" s="150"/>
      <c r="DQ64" s="150"/>
      <c r="DR64" s="150"/>
      <c r="DS64" s="150"/>
      <c r="DT64" s="150"/>
      <c r="DU64" s="150"/>
      <c r="DV64" s="150"/>
      <c r="DW64" s="150"/>
      <c r="DX64" s="150"/>
      <c r="DY64" s="150"/>
      <c r="DZ64" s="150"/>
      <c r="EA64" s="150"/>
      <c r="EB64" s="150"/>
      <c r="EC64" s="150"/>
      <c r="ED64" s="150"/>
      <c r="EE64" s="150"/>
      <c r="EF64" s="150"/>
      <c r="EG64" s="150"/>
      <c r="EH64" s="150"/>
      <c r="EI64" s="150"/>
      <c r="EJ64" s="150"/>
      <c r="EK64" s="150"/>
      <c r="EL64" s="150"/>
      <c r="EM64" s="150"/>
      <c r="EN64" s="150"/>
      <c r="EO64" s="150"/>
      <c r="EP64" s="150"/>
      <c r="EQ64" s="150"/>
      <c r="ER64" s="150"/>
      <c r="ES64" s="150"/>
      <c r="ET64" s="150"/>
      <c r="EU64" s="150"/>
      <c r="EV64" s="150"/>
      <c r="EW64" s="150"/>
      <c r="EX64" s="150"/>
      <c r="EY64" s="150"/>
      <c r="EZ64" s="150"/>
      <c r="FA64" s="150"/>
      <c r="FB64" s="150"/>
      <c r="FC64" s="150"/>
      <c r="FD64" s="150"/>
      <c r="FE64" s="150"/>
      <c r="FF64" s="150"/>
      <c r="FG64" s="150"/>
      <c r="FH64" s="150"/>
      <c r="FI64" s="150"/>
      <c r="FJ64" s="150"/>
      <c r="FK64" s="150"/>
      <c r="FL64" s="150"/>
      <c r="FM64" s="150"/>
      <c r="FN64" s="150"/>
      <c r="FO64" s="150"/>
      <c r="FP64" s="150"/>
      <c r="FQ64" s="150"/>
      <c r="FR64" s="150"/>
      <c r="FS64" s="150"/>
      <c r="FT64" s="150"/>
      <c r="FU64" s="150"/>
      <c r="FV64" s="150"/>
      <c r="FW64" s="150"/>
      <c r="FX64" s="150"/>
      <c r="FY64" s="150"/>
      <c r="FZ64" s="150"/>
      <c r="GA64" s="150"/>
      <c r="GB64" s="150"/>
      <c r="GC64" s="150"/>
      <c r="GD64" s="150"/>
      <c r="GE64" s="150"/>
      <c r="GF64" s="150"/>
      <c r="GG64" s="150"/>
      <c r="GH64" s="150"/>
      <c r="GI64" s="150"/>
      <c r="GJ64" s="150"/>
      <c r="GK64" s="150"/>
      <c r="GL64" s="150"/>
      <c r="GM64" s="150"/>
      <c r="GN64" s="150"/>
      <c r="GO64" s="150"/>
      <c r="GP64" s="150"/>
      <c r="GQ64" s="150"/>
      <c r="GR64" s="150"/>
      <c r="GS64" s="150"/>
      <c r="GT64" s="150"/>
      <c r="GU64" s="150"/>
      <c r="GV64" s="150"/>
      <c r="GW64" s="150"/>
      <c r="GX64" s="150"/>
      <c r="GY64" s="150"/>
      <c r="GZ64" s="150"/>
      <c r="HA64" s="150"/>
      <c r="HB64" s="150"/>
      <c r="HC64" s="150"/>
      <c r="HD64" s="150"/>
      <c r="HE64" s="150"/>
      <c r="HF64" s="150"/>
      <c r="HG64" s="150"/>
      <c r="HH64" s="150"/>
      <c r="HI64" s="150"/>
      <c r="HJ64" s="150"/>
      <c r="HK64" s="150"/>
      <c r="HL64" s="150"/>
      <c r="HM64" s="150"/>
      <c r="HN64" s="150"/>
      <c r="HO64" s="150"/>
      <c r="HP64" s="150"/>
      <c r="HQ64" s="150"/>
      <c r="HR64" s="150"/>
      <c r="HS64" s="150"/>
      <c r="HT64" s="150"/>
      <c r="HU64" s="150"/>
      <c r="HV64" s="150"/>
      <c r="HW64" s="150"/>
      <c r="HX64" s="150"/>
      <c r="HY64" s="150"/>
      <c r="HZ64" s="150"/>
      <c r="IA64" s="150"/>
      <c r="IB64" s="150"/>
      <c r="IC64" s="150"/>
      <c r="ID64" s="150"/>
      <c r="IE64" s="150"/>
      <c r="IF64" s="150"/>
      <c r="IG64" s="150"/>
      <c r="IH64" s="150"/>
      <c r="II64" s="150"/>
      <c r="IJ64" s="150"/>
      <c r="IK64" s="150"/>
      <c r="IL64" s="150"/>
      <c r="IM64" s="150"/>
      <c r="IN64" s="150"/>
      <c r="IO64" s="150"/>
      <c r="IP64" s="150"/>
      <c r="IQ64" s="150"/>
      <c r="IR64" s="150"/>
      <c r="IS64" s="150"/>
      <c r="IT64" s="150"/>
      <c r="IU64" s="150"/>
      <c r="IV64" s="150"/>
      <c r="IW64" s="150"/>
    </row>
    <row r="65" customFormat="false" ht="12.75" hidden="false" customHeight="false" outlineLevel="0" collapsed="false">
      <c r="A65" s="146"/>
      <c r="B65" s="147"/>
      <c r="C65" s="147"/>
      <c r="D65" s="147"/>
      <c r="E65" s="147"/>
      <c r="F65" s="147"/>
      <c r="G65" s="147"/>
      <c r="H65" s="148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  <c r="BI65" s="147"/>
      <c r="BJ65" s="147"/>
      <c r="BK65" s="149"/>
      <c r="BL65" s="150"/>
      <c r="BM65" s="150"/>
      <c r="BN65" s="150"/>
      <c r="BO65" s="150"/>
      <c r="BP65" s="150"/>
      <c r="BQ65" s="150"/>
      <c r="BR65" s="150"/>
      <c r="BS65" s="150"/>
      <c r="BT65" s="150"/>
      <c r="BU65" s="150"/>
      <c r="BV65" s="150"/>
      <c r="BW65" s="150"/>
      <c r="BX65" s="150"/>
      <c r="BY65" s="150"/>
      <c r="BZ65" s="150"/>
      <c r="CA65" s="150"/>
      <c r="CB65" s="150"/>
      <c r="CC65" s="150"/>
      <c r="CD65" s="150"/>
      <c r="CE65" s="150"/>
      <c r="CF65" s="150"/>
      <c r="CG65" s="150"/>
      <c r="CH65" s="150"/>
      <c r="CI65" s="150"/>
      <c r="CJ65" s="150"/>
      <c r="CK65" s="150"/>
      <c r="CL65" s="150"/>
      <c r="CM65" s="150"/>
      <c r="CN65" s="150"/>
      <c r="CO65" s="150"/>
      <c r="CP65" s="150"/>
      <c r="CQ65" s="150"/>
      <c r="CR65" s="150"/>
      <c r="CS65" s="150"/>
      <c r="CT65" s="150"/>
      <c r="CU65" s="150"/>
      <c r="CV65" s="150"/>
      <c r="CW65" s="150"/>
      <c r="CX65" s="150"/>
      <c r="CY65" s="150"/>
      <c r="CZ65" s="150"/>
      <c r="DA65" s="150"/>
      <c r="DB65" s="150"/>
      <c r="DC65" s="150"/>
      <c r="DD65" s="150"/>
      <c r="DE65" s="150"/>
      <c r="DF65" s="150"/>
      <c r="DG65" s="150"/>
      <c r="DH65" s="150"/>
      <c r="DI65" s="150"/>
      <c r="DJ65" s="150"/>
      <c r="DK65" s="150"/>
      <c r="DL65" s="150"/>
      <c r="DM65" s="150"/>
      <c r="DN65" s="150"/>
      <c r="DO65" s="150"/>
      <c r="DP65" s="150"/>
      <c r="DQ65" s="150"/>
      <c r="DR65" s="150"/>
      <c r="DS65" s="150"/>
      <c r="DT65" s="150"/>
      <c r="DU65" s="150"/>
      <c r="DV65" s="150"/>
      <c r="DW65" s="150"/>
      <c r="DX65" s="150"/>
      <c r="DY65" s="150"/>
      <c r="DZ65" s="150"/>
      <c r="EA65" s="150"/>
      <c r="EB65" s="150"/>
      <c r="EC65" s="150"/>
      <c r="ED65" s="150"/>
      <c r="EE65" s="150"/>
      <c r="EF65" s="150"/>
      <c r="EG65" s="150"/>
      <c r="EH65" s="150"/>
      <c r="EI65" s="150"/>
      <c r="EJ65" s="150"/>
      <c r="EK65" s="150"/>
      <c r="EL65" s="150"/>
      <c r="EM65" s="150"/>
      <c r="EN65" s="150"/>
      <c r="EO65" s="150"/>
      <c r="EP65" s="150"/>
      <c r="EQ65" s="150"/>
      <c r="ER65" s="150"/>
      <c r="ES65" s="150"/>
      <c r="ET65" s="150"/>
      <c r="EU65" s="150"/>
      <c r="EV65" s="150"/>
      <c r="EW65" s="150"/>
      <c r="EX65" s="150"/>
      <c r="EY65" s="150"/>
      <c r="EZ65" s="150"/>
      <c r="FA65" s="150"/>
      <c r="FB65" s="150"/>
      <c r="FC65" s="150"/>
      <c r="FD65" s="150"/>
      <c r="FE65" s="150"/>
      <c r="FF65" s="150"/>
      <c r="FG65" s="150"/>
      <c r="FH65" s="150"/>
      <c r="FI65" s="150"/>
      <c r="FJ65" s="150"/>
      <c r="FK65" s="150"/>
      <c r="FL65" s="150"/>
      <c r="FM65" s="150"/>
      <c r="FN65" s="150"/>
      <c r="FO65" s="150"/>
      <c r="FP65" s="150"/>
      <c r="FQ65" s="150"/>
      <c r="FR65" s="150"/>
      <c r="FS65" s="150"/>
      <c r="FT65" s="150"/>
      <c r="FU65" s="150"/>
      <c r="FV65" s="150"/>
      <c r="FW65" s="150"/>
      <c r="FX65" s="150"/>
      <c r="FY65" s="150"/>
      <c r="FZ65" s="150"/>
      <c r="GA65" s="150"/>
      <c r="GB65" s="150"/>
      <c r="GC65" s="150"/>
      <c r="GD65" s="150"/>
      <c r="GE65" s="150"/>
      <c r="GF65" s="150"/>
      <c r="GG65" s="150"/>
      <c r="GH65" s="150"/>
      <c r="GI65" s="150"/>
      <c r="GJ65" s="150"/>
      <c r="GK65" s="150"/>
      <c r="GL65" s="150"/>
      <c r="GM65" s="150"/>
      <c r="GN65" s="150"/>
      <c r="GO65" s="150"/>
      <c r="GP65" s="150"/>
      <c r="GQ65" s="150"/>
      <c r="GR65" s="150"/>
      <c r="GS65" s="150"/>
      <c r="GT65" s="150"/>
      <c r="GU65" s="150"/>
      <c r="GV65" s="150"/>
      <c r="GW65" s="150"/>
      <c r="GX65" s="150"/>
      <c r="GY65" s="150"/>
      <c r="GZ65" s="150"/>
      <c r="HA65" s="150"/>
      <c r="HB65" s="150"/>
      <c r="HC65" s="150"/>
      <c r="HD65" s="150"/>
      <c r="HE65" s="150"/>
      <c r="HF65" s="150"/>
      <c r="HG65" s="150"/>
      <c r="HH65" s="150"/>
      <c r="HI65" s="150"/>
      <c r="HJ65" s="150"/>
      <c r="HK65" s="150"/>
      <c r="HL65" s="150"/>
      <c r="HM65" s="150"/>
      <c r="HN65" s="150"/>
      <c r="HO65" s="150"/>
      <c r="HP65" s="150"/>
      <c r="HQ65" s="150"/>
      <c r="HR65" s="150"/>
      <c r="HS65" s="150"/>
      <c r="HT65" s="150"/>
      <c r="HU65" s="150"/>
      <c r="HV65" s="150"/>
      <c r="HW65" s="150"/>
      <c r="HX65" s="150"/>
      <c r="HY65" s="150"/>
      <c r="HZ65" s="150"/>
      <c r="IA65" s="150"/>
      <c r="IB65" s="150"/>
      <c r="IC65" s="150"/>
      <c r="ID65" s="150"/>
      <c r="IE65" s="150"/>
      <c r="IF65" s="150"/>
      <c r="IG65" s="150"/>
      <c r="IH65" s="150"/>
      <c r="II65" s="150"/>
      <c r="IJ65" s="150"/>
      <c r="IK65" s="150"/>
      <c r="IL65" s="150"/>
      <c r="IM65" s="150"/>
      <c r="IN65" s="150"/>
      <c r="IO65" s="150"/>
      <c r="IP65" s="150"/>
      <c r="IQ65" s="150"/>
      <c r="IR65" s="150"/>
      <c r="IS65" s="150"/>
      <c r="IT65" s="150"/>
      <c r="IU65" s="150"/>
      <c r="IV65" s="150"/>
      <c r="IW65" s="150"/>
    </row>
    <row r="66" customFormat="false" ht="12.75" hidden="false" customHeight="false" outlineLevel="0" collapsed="false">
      <c r="A66" s="146"/>
      <c r="B66" s="147"/>
      <c r="C66" s="147"/>
      <c r="D66" s="147"/>
      <c r="E66" s="147"/>
      <c r="F66" s="147"/>
      <c r="G66" s="147"/>
      <c r="H66" s="148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  <c r="BI66" s="147"/>
      <c r="BJ66" s="147"/>
      <c r="BK66" s="149"/>
      <c r="BL66" s="150"/>
      <c r="BM66" s="150"/>
      <c r="BN66" s="150"/>
      <c r="BO66" s="150"/>
      <c r="BP66" s="150"/>
      <c r="BQ66" s="150"/>
      <c r="BR66" s="150"/>
      <c r="BS66" s="150"/>
      <c r="BT66" s="150"/>
      <c r="BU66" s="150"/>
      <c r="BV66" s="150"/>
      <c r="BW66" s="150"/>
      <c r="BX66" s="150"/>
      <c r="BY66" s="150"/>
      <c r="BZ66" s="150"/>
      <c r="CA66" s="150"/>
      <c r="CB66" s="150"/>
      <c r="CC66" s="15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0"/>
      <c r="CN66" s="150"/>
      <c r="CO66" s="150"/>
      <c r="CP66" s="150"/>
      <c r="CQ66" s="150"/>
      <c r="CR66" s="150"/>
      <c r="CS66" s="150"/>
      <c r="CT66" s="150"/>
      <c r="CU66" s="150"/>
      <c r="CV66" s="150"/>
      <c r="CW66" s="150"/>
      <c r="CX66" s="150"/>
      <c r="CY66" s="150"/>
      <c r="CZ66" s="150"/>
      <c r="DA66" s="150"/>
      <c r="DB66" s="150"/>
      <c r="DC66" s="150"/>
      <c r="DD66" s="150"/>
      <c r="DE66" s="150"/>
      <c r="DF66" s="150"/>
      <c r="DG66" s="150"/>
      <c r="DH66" s="150"/>
      <c r="DI66" s="150"/>
      <c r="DJ66" s="150"/>
      <c r="DK66" s="150"/>
      <c r="DL66" s="150"/>
      <c r="DM66" s="150"/>
      <c r="DN66" s="150"/>
      <c r="DO66" s="150"/>
      <c r="DP66" s="150"/>
      <c r="DQ66" s="150"/>
      <c r="DR66" s="150"/>
      <c r="DS66" s="150"/>
      <c r="DT66" s="150"/>
      <c r="DU66" s="150"/>
      <c r="DV66" s="150"/>
      <c r="DW66" s="150"/>
      <c r="DX66" s="150"/>
      <c r="DY66" s="150"/>
      <c r="DZ66" s="150"/>
      <c r="EA66" s="150"/>
      <c r="EB66" s="150"/>
      <c r="EC66" s="150"/>
      <c r="ED66" s="150"/>
      <c r="EE66" s="150"/>
      <c r="EF66" s="150"/>
      <c r="EG66" s="150"/>
      <c r="EH66" s="150"/>
      <c r="EI66" s="150"/>
      <c r="EJ66" s="150"/>
      <c r="EK66" s="150"/>
      <c r="EL66" s="150"/>
      <c r="EM66" s="150"/>
      <c r="EN66" s="150"/>
      <c r="EO66" s="150"/>
      <c r="EP66" s="150"/>
      <c r="EQ66" s="150"/>
      <c r="ER66" s="150"/>
      <c r="ES66" s="150"/>
      <c r="ET66" s="150"/>
      <c r="EU66" s="150"/>
      <c r="EV66" s="150"/>
      <c r="EW66" s="150"/>
      <c r="EX66" s="150"/>
      <c r="EY66" s="150"/>
      <c r="EZ66" s="150"/>
      <c r="FA66" s="150"/>
      <c r="FB66" s="150"/>
      <c r="FC66" s="150"/>
      <c r="FD66" s="150"/>
      <c r="FE66" s="150"/>
      <c r="FF66" s="150"/>
      <c r="FG66" s="150"/>
      <c r="FH66" s="150"/>
      <c r="FI66" s="150"/>
      <c r="FJ66" s="150"/>
      <c r="FK66" s="150"/>
      <c r="FL66" s="150"/>
      <c r="FM66" s="150"/>
      <c r="FN66" s="150"/>
      <c r="FO66" s="150"/>
      <c r="FP66" s="150"/>
      <c r="FQ66" s="150"/>
      <c r="FR66" s="150"/>
      <c r="FS66" s="150"/>
      <c r="FT66" s="150"/>
      <c r="FU66" s="150"/>
      <c r="FV66" s="150"/>
      <c r="FW66" s="150"/>
      <c r="FX66" s="150"/>
      <c r="FY66" s="150"/>
      <c r="FZ66" s="150"/>
      <c r="GA66" s="150"/>
      <c r="GB66" s="150"/>
      <c r="GC66" s="150"/>
      <c r="GD66" s="150"/>
      <c r="GE66" s="150"/>
      <c r="GF66" s="150"/>
      <c r="GG66" s="150"/>
      <c r="GH66" s="150"/>
      <c r="GI66" s="150"/>
      <c r="GJ66" s="150"/>
      <c r="GK66" s="150"/>
      <c r="GL66" s="150"/>
      <c r="GM66" s="150"/>
      <c r="GN66" s="150"/>
      <c r="GO66" s="150"/>
      <c r="GP66" s="150"/>
      <c r="GQ66" s="150"/>
      <c r="GR66" s="150"/>
      <c r="GS66" s="150"/>
      <c r="GT66" s="150"/>
      <c r="GU66" s="150"/>
      <c r="GV66" s="150"/>
      <c r="GW66" s="150"/>
      <c r="GX66" s="150"/>
      <c r="GY66" s="150"/>
      <c r="GZ66" s="150"/>
      <c r="HA66" s="150"/>
      <c r="HB66" s="150"/>
      <c r="HC66" s="150"/>
      <c r="HD66" s="150"/>
      <c r="HE66" s="150"/>
      <c r="HF66" s="150"/>
      <c r="HG66" s="150"/>
      <c r="HH66" s="150"/>
      <c r="HI66" s="150"/>
      <c r="HJ66" s="150"/>
      <c r="HK66" s="150"/>
      <c r="HL66" s="150"/>
      <c r="HM66" s="150"/>
      <c r="HN66" s="150"/>
      <c r="HO66" s="150"/>
      <c r="HP66" s="150"/>
      <c r="HQ66" s="150"/>
      <c r="HR66" s="150"/>
      <c r="HS66" s="150"/>
      <c r="HT66" s="150"/>
      <c r="HU66" s="150"/>
      <c r="HV66" s="150"/>
      <c r="HW66" s="150"/>
      <c r="HX66" s="150"/>
      <c r="HY66" s="150"/>
      <c r="HZ66" s="150"/>
      <c r="IA66" s="150"/>
      <c r="IB66" s="150"/>
      <c r="IC66" s="150"/>
      <c r="ID66" s="150"/>
      <c r="IE66" s="150"/>
      <c r="IF66" s="150"/>
      <c r="IG66" s="150"/>
      <c r="IH66" s="150"/>
      <c r="II66" s="150"/>
      <c r="IJ66" s="150"/>
      <c r="IK66" s="150"/>
      <c r="IL66" s="150"/>
      <c r="IM66" s="150"/>
      <c r="IN66" s="150"/>
      <c r="IO66" s="150"/>
      <c r="IP66" s="150"/>
      <c r="IQ66" s="150"/>
      <c r="IR66" s="150"/>
      <c r="IS66" s="150"/>
      <c r="IT66" s="150"/>
      <c r="IU66" s="150"/>
      <c r="IV66" s="150"/>
      <c r="IW66" s="150"/>
    </row>
    <row r="67" customFormat="false" ht="12.75" hidden="false" customHeight="false" outlineLevel="0" collapsed="false">
      <c r="A67" s="146"/>
      <c r="B67" s="147"/>
      <c r="C67" s="147"/>
      <c r="D67" s="147"/>
      <c r="E67" s="147"/>
      <c r="F67" s="147"/>
      <c r="G67" s="147"/>
      <c r="H67" s="148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  <c r="BI67" s="147"/>
      <c r="BJ67" s="147"/>
      <c r="BK67" s="149"/>
      <c r="BL67" s="150"/>
      <c r="BM67" s="150"/>
      <c r="BN67" s="150"/>
      <c r="BO67" s="150"/>
      <c r="BP67" s="150"/>
      <c r="BQ67" s="150"/>
      <c r="BR67" s="150"/>
      <c r="BS67" s="150"/>
      <c r="BT67" s="150"/>
      <c r="BU67" s="150"/>
      <c r="BV67" s="150"/>
      <c r="BW67" s="150"/>
      <c r="BX67" s="150"/>
      <c r="BY67" s="150"/>
      <c r="BZ67" s="150"/>
      <c r="CA67" s="150"/>
      <c r="CB67" s="150"/>
      <c r="CC67" s="150"/>
      <c r="CD67" s="150"/>
      <c r="CE67" s="150"/>
      <c r="CF67" s="150"/>
      <c r="CG67" s="150"/>
      <c r="CH67" s="150"/>
      <c r="CI67" s="150"/>
      <c r="CJ67" s="150"/>
      <c r="CK67" s="150"/>
      <c r="CL67" s="150"/>
      <c r="CM67" s="150"/>
      <c r="CN67" s="150"/>
      <c r="CO67" s="150"/>
      <c r="CP67" s="150"/>
      <c r="CQ67" s="150"/>
      <c r="CR67" s="150"/>
      <c r="CS67" s="150"/>
      <c r="CT67" s="150"/>
      <c r="CU67" s="150"/>
      <c r="CV67" s="150"/>
      <c r="CW67" s="150"/>
      <c r="CX67" s="150"/>
      <c r="CY67" s="150"/>
      <c r="CZ67" s="150"/>
      <c r="DA67" s="150"/>
      <c r="DB67" s="150"/>
      <c r="DC67" s="150"/>
      <c r="DD67" s="150"/>
      <c r="DE67" s="150"/>
      <c r="DF67" s="150"/>
      <c r="DG67" s="150"/>
      <c r="DH67" s="150"/>
      <c r="DI67" s="150"/>
      <c r="DJ67" s="150"/>
      <c r="DK67" s="150"/>
      <c r="DL67" s="150"/>
      <c r="DM67" s="150"/>
      <c r="DN67" s="150"/>
      <c r="DO67" s="150"/>
      <c r="DP67" s="150"/>
      <c r="DQ67" s="150"/>
      <c r="DR67" s="150"/>
      <c r="DS67" s="150"/>
      <c r="DT67" s="150"/>
      <c r="DU67" s="150"/>
      <c r="DV67" s="150"/>
      <c r="DW67" s="150"/>
      <c r="DX67" s="150"/>
      <c r="DY67" s="150"/>
      <c r="DZ67" s="150"/>
      <c r="EA67" s="150"/>
      <c r="EB67" s="150"/>
      <c r="EC67" s="150"/>
      <c r="ED67" s="150"/>
      <c r="EE67" s="150"/>
      <c r="EF67" s="150"/>
      <c r="EG67" s="150"/>
      <c r="EH67" s="150"/>
      <c r="EI67" s="150"/>
      <c r="EJ67" s="150"/>
      <c r="EK67" s="150"/>
      <c r="EL67" s="150"/>
      <c r="EM67" s="150"/>
      <c r="EN67" s="150"/>
      <c r="EO67" s="150"/>
      <c r="EP67" s="150"/>
      <c r="EQ67" s="150"/>
      <c r="ER67" s="150"/>
      <c r="ES67" s="150"/>
      <c r="ET67" s="150"/>
      <c r="EU67" s="150"/>
      <c r="EV67" s="150"/>
      <c r="EW67" s="150"/>
      <c r="EX67" s="150"/>
      <c r="EY67" s="150"/>
      <c r="EZ67" s="150"/>
      <c r="FA67" s="150"/>
      <c r="FB67" s="150"/>
      <c r="FC67" s="150"/>
      <c r="FD67" s="150"/>
      <c r="FE67" s="150"/>
      <c r="FF67" s="150"/>
      <c r="FG67" s="150"/>
      <c r="FH67" s="150"/>
      <c r="FI67" s="150"/>
      <c r="FJ67" s="150"/>
      <c r="FK67" s="150"/>
      <c r="FL67" s="150"/>
      <c r="FM67" s="150"/>
      <c r="FN67" s="150"/>
      <c r="FO67" s="150"/>
      <c r="FP67" s="150"/>
      <c r="FQ67" s="150"/>
      <c r="FR67" s="150"/>
      <c r="FS67" s="150"/>
      <c r="FT67" s="150"/>
      <c r="FU67" s="150"/>
      <c r="FV67" s="150"/>
      <c r="FW67" s="150"/>
      <c r="FX67" s="150"/>
      <c r="FY67" s="150"/>
      <c r="FZ67" s="150"/>
      <c r="GA67" s="150"/>
      <c r="GB67" s="150"/>
      <c r="GC67" s="150"/>
      <c r="GD67" s="150"/>
      <c r="GE67" s="150"/>
      <c r="GF67" s="150"/>
      <c r="GG67" s="150"/>
      <c r="GH67" s="150"/>
      <c r="GI67" s="150"/>
      <c r="GJ67" s="150"/>
      <c r="GK67" s="150"/>
      <c r="GL67" s="150"/>
      <c r="GM67" s="150"/>
      <c r="GN67" s="150"/>
      <c r="GO67" s="150"/>
      <c r="GP67" s="150"/>
      <c r="GQ67" s="150"/>
      <c r="GR67" s="150"/>
      <c r="GS67" s="150"/>
      <c r="GT67" s="150"/>
      <c r="GU67" s="150"/>
      <c r="GV67" s="150"/>
      <c r="GW67" s="150"/>
      <c r="GX67" s="150"/>
      <c r="GY67" s="150"/>
      <c r="GZ67" s="150"/>
      <c r="HA67" s="150"/>
      <c r="HB67" s="150"/>
      <c r="HC67" s="150"/>
      <c r="HD67" s="150"/>
      <c r="HE67" s="150"/>
      <c r="HF67" s="150"/>
      <c r="HG67" s="150"/>
      <c r="HH67" s="150"/>
      <c r="HI67" s="150"/>
      <c r="HJ67" s="150"/>
      <c r="HK67" s="150"/>
      <c r="HL67" s="150"/>
      <c r="HM67" s="150"/>
      <c r="HN67" s="150"/>
      <c r="HO67" s="150"/>
      <c r="HP67" s="150"/>
      <c r="HQ67" s="150"/>
      <c r="HR67" s="150"/>
      <c r="HS67" s="150"/>
      <c r="HT67" s="150"/>
      <c r="HU67" s="150"/>
      <c r="HV67" s="150"/>
      <c r="HW67" s="150"/>
      <c r="HX67" s="150"/>
      <c r="HY67" s="150"/>
      <c r="HZ67" s="150"/>
      <c r="IA67" s="150"/>
      <c r="IB67" s="150"/>
      <c r="IC67" s="150"/>
      <c r="ID67" s="150"/>
      <c r="IE67" s="150"/>
      <c r="IF67" s="150"/>
      <c r="IG67" s="150"/>
      <c r="IH67" s="150"/>
      <c r="II67" s="150"/>
      <c r="IJ67" s="150"/>
      <c r="IK67" s="150"/>
      <c r="IL67" s="150"/>
      <c r="IM67" s="150"/>
      <c r="IN67" s="150"/>
      <c r="IO67" s="150"/>
      <c r="IP67" s="150"/>
      <c r="IQ67" s="150"/>
      <c r="IR67" s="150"/>
      <c r="IS67" s="150"/>
      <c r="IT67" s="150"/>
      <c r="IU67" s="150"/>
      <c r="IV67" s="150"/>
      <c r="IW67" s="150"/>
    </row>
    <row r="68" customFormat="false" ht="12.75" hidden="false" customHeight="false" outlineLevel="0" collapsed="false">
      <c r="A68" s="146"/>
      <c r="B68" s="147"/>
      <c r="C68" s="147"/>
      <c r="D68" s="147"/>
      <c r="E68" s="147"/>
      <c r="F68" s="147"/>
      <c r="G68" s="147"/>
      <c r="H68" s="148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9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0"/>
      <c r="CD68" s="150"/>
      <c r="CE68" s="150"/>
      <c r="CF68" s="150"/>
      <c r="CG68" s="150"/>
      <c r="CH68" s="150"/>
      <c r="CI68" s="150"/>
      <c r="CJ68" s="150"/>
      <c r="CK68" s="150"/>
      <c r="CL68" s="150"/>
      <c r="CM68" s="150"/>
      <c r="CN68" s="150"/>
      <c r="CO68" s="150"/>
      <c r="CP68" s="150"/>
      <c r="CQ68" s="150"/>
      <c r="CR68" s="150"/>
      <c r="CS68" s="150"/>
      <c r="CT68" s="150"/>
      <c r="CU68" s="150"/>
      <c r="CV68" s="150"/>
      <c r="CW68" s="150"/>
      <c r="CX68" s="150"/>
      <c r="CY68" s="150"/>
      <c r="CZ68" s="150"/>
      <c r="DA68" s="150"/>
      <c r="DB68" s="150"/>
      <c r="DC68" s="150"/>
      <c r="DD68" s="150"/>
      <c r="DE68" s="150"/>
      <c r="DF68" s="150"/>
      <c r="DG68" s="150"/>
      <c r="DH68" s="150"/>
      <c r="DI68" s="150"/>
      <c r="DJ68" s="150"/>
      <c r="DK68" s="150"/>
      <c r="DL68" s="150"/>
      <c r="DM68" s="150"/>
      <c r="DN68" s="150"/>
      <c r="DO68" s="150"/>
      <c r="DP68" s="150"/>
      <c r="DQ68" s="150"/>
      <c r="DR68" s="150"/>
      <c r="DS68" s="150"/>
      <c r="DT68" s="150"/>
      <c r="DU68" s="150"/>
      <c r="DV68" s="150"/>
      <c r="DW68" s="150"/>
      <c r="DX68" s="150"/>
      <c r="DY68" s="150"/>
      <c r="DZ68" s="150"/>
      <c r="EA68" s="150"/>
      <c r="EB68" s="150"/>
      <c r="EC68" s="150"/>
      <c r="ED68" s="150"/>
      <c r="EE68" s="150"/>
      <c r="EF68" s="150"/>
      <c r="EG68" s="150"/>
      <c r="EH68" s="150"/>
      <c r="EI68" s="150"/>
      <c r="EJ68" s="150"/>
      <c r="EK68" s="150"/>
      <c r="EL68" s="150"/>
      <c r="EM68" s="150"/>
      <c r="EN68" s="150"/>
      <c r="EO68" s="150"/>
      <c r="EP68" s="150"/>
      <c r="EQ68" s="150"/>
      <c r="ER68" s="150"/>
      <c r="ES68" s="150"/>
      <c r="ET68" s="150"/>
      <c r="EU68" s="150"/>
      <c r="EV68" s="150"/>
      <c r="EW68" s="150"/>
      <c r="EX68" s="150"/>
      <c r="EY68" s="150"/>
      <c r="EZ68" s="150"/>
      <c r="FA68" s="150"/>
      <c r="FB68" s="150"/>
      <c r="FC68" s="150"/>
      <c r="FD68" s="150"/>
      <c r="FE68" s="150"/>
      <c r="FF68" s="150"/>
      <c r="FG68" s="150"/>
      <c r="FH68" s="150"/>
      <c r="FI68" s="150"/>
      <c r="FJ68" s="150"/>
      <c r="FK68" s="150"/>
      <c r="FL68" s="150"/>
      <c r="FM68" s="150"/>
      <c r="FN68" s="150"/>
      <c r="FO68" s="150"/>
      <c r="FP68" s="150"/>
      <c r="FQ68" s="150"/>
      <c r="FR68" s="150"/>
      <c r="FS68" s="150"/>
      <c r="FT68" s="150"/>
      <c r="FU68" s="150"/>
      <c r="FV68" s="150"/>
      <c r="FW68" s="150"/>
      <c r="FX68" s="150"/>
      <c r="FY68" s="150"/>
      <c r="FZ68" s="150"/>
      <c r="GA68" s="150"/>
      <c r="GB68" s="150"/>
      <c r="GC68" s="150"/>
      <c r="GD68" s="150"/>
      <c r="GE68" s="150"/>
      <c r="GF68" s="150"/>
      <c r="GG68" s="150"/>
      <c r="GH68" s="150"/>
      <c r="GI68" s="150"/>
      <c r="GJ68" s="150"/>
      <c r="GK68" s="150"/>
      <c r="GL68" s="150"/>
      <c r="GM68" s="150"/>
      <c r="GN68" s="150"/>
      <c r="GO68" s="150"/>
      <c r="GP68" s="150"/>
      <c r="GQ68" s="150"/>
      <c r="GR68" s="150"/>
      <c r="GS68" s="150"/>
      <c r="GT68" s="150"/>
      <c r="GU68" s="150"/>
      <c r="GV68" s="150"/>
      <c r="GW68" s="150"/>
      <c r="GX68" s="150"/>
      <c r="GY68" s="150"/>
      <c r="GZ68" s="150"/>
      <c r="HA68" s="150"/>
      <c r="HB68" s="150"/>
      <c r="HC68" s="150"/>
      <c r="HD68" s="150"/>
      <c r="HE68" s="150"/>
      <c r="HF68" s="150"/>
      <c r="HG68" s="150"/>
      <c r="HH68" s="150"/>
      <c r="HI68" s="150"/>
      <c r="HJ68" s="150"/>
      <c r="HK68" s="150"/>
      <c r="HL68" s="150"/>
      <c r="HM68" s="150"/>
      <c r="HN68" s="150"/>
      <c r="HO68" s="150"/>
      <c r="HP68" s="150"/>
      <c r="HQ68" s="150"/>
      <c r="HR68" s="150"/>
      <c r="HS68" s="150"/>
      <c r="HT68" s="150"/>
      <c r="HU68" s="150"/>
      <c r="HV68" s="150"/>
      <c r="HW68" s="150"/>
      <c r="HX68" s="150"/>
      <c r="HY68" s="150"/>
      <c r="HZ68" s="150"/>
      <c r="IA68" s="150"/>
      <c r="IB68" s="150"/>
      <c r="IC68" s="150"/>
      <c r="ID68" s="150"/>
      <c r="IE68" s="150"/>
      <c r="IF68" s="150"/>
      <c r="IG68" s="150"/>
      <c r="IH68" s="150"/>
      <c r="II68" s="150"/>
      <c r="IJ68" s="150"/>
      <c r="IK68" s="150"/>
      <c r="IL68" s="150"/>
      <c r="IM68" s="150"/>
      <c r="IN68" s="150"/>
      <c r="IO68" s="150"/>
      <c r="IP68" s="150"/>
      <c r="IQ68" s="150"/>
      <c r="IR68" s="150"/>
      <c r="IS68" s="150"/>
      <c r="IT68" s="150"/>
      <c r="IU68" s="150"/>
      <c r="IV68" s="150"/>
      <c r="IW68" s="150"/>
    </row>
    <row r="69" customFormat="false" ht="12.75" hidden="false" customHeight="false" outlineLevel="0" collapsed="false">
      <c r="A69" s="146"/>
      <c r="B69" s="147"/>
      <c r="C69" s="147"/>
      <c r="D69" s="147"/>
      <c r="E69" s="147"/>
      <c r="F69" s="147"/>
      <c r="G69" s="147"/>
      <c r="H69" s="148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  <c r="BK69" s="149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  <c r="EC69" s="150"/>
      <c r="ED69" s="150"/>
      <c r="EE69" s="150"/>
      <c r="EF69" s="150"/>
      <c r="EG69" s="150"/>
      <c r="EH69" s="150"/>
      <c r="EI69" s="150"/>
      <c r="EJ69" s="150"/>
      <c r="EK69" s="150"/>
      <c r="EL69" s="150"/>
      <c r="EM69" s="150"/>
      <c r="EN69" s="150"/>
      <c r="EO69" s="150"/>
      <c r="EP69" s="150"/>
      <c r="EQ69" s="150"/>
      <c r="ER69" s="150"/>
      <c r="ES69" s="150"/>
      <c r="ET69" s="150"/>
      <c r="EU69" s="150"/>
      <c r="EV69" s="150"/>
      <c r="EW69" s="150"/>
      <c r="EX69" s="150"/>
      <c r="EY69" s="150"/>
      <c r="EZ69" s="150"/>
      <c r="FA69" s="150"/>
      <c r="FB69" s="150"/>
      <c r="FC69" s="150"/>
      <c r="FD69" s="150"/>
      <c r="FE69" s="150"/>
      <c r="FF69" s="150"/>
      <c r="FG69" s="150"/>
      <c r="FH69" s="150"/>
      <c r="FI69" s="150"/>
      <c r="FJ69" s="150"/>
      <c r="FK69" s="150"/>
      <c r="FL69" s="150"/>
      <c r="FM69" s="150"/>
      <c r="FN69" s="150"/>
      <c r="FO69" s="150"/>
      <c r="FP69" s="150"/>
      <c r="FQ69" s="150"/>
      <c r="FR69" s="150"/>
      <c r="FS69" s="150"/>
      <c r="FT69" s="150"/>
      <c r="FU69" s="150"/>
      <c r="FV69" s="150"/>
      <c r="FW69" s="150"/>
      <c r="FX69" s="150"/>
      <c r="FY69" s="150"/>
      <c r="FZ69" s="150"/>
      <c r="GA69" s="150"/>
      <c r="GB69" s="150"/>
      <c r="GC69" s="150"/>
      <c r="GD69" s="150"/>
      <c r="GE69" s="150"/>
      <c r="GF69" s="150"/>
      <c r="GG69" s="150"/>
      <c r="GH69" s="150"/>
      <c r="GI69" s="150"/>
      <c r="GJ69" s="150"/>
      <c r="GK69" s="150"/>
      <c r="GL69" s="150"/>
      <c r="GM69" s="150"/>
      <c r="GN69" s="150"/>
      <c r="GO69" s="150"/>
      <c r="GP69" s="150"/>
      <c r="GQ69" s="150"/>
      <c r="GR69" s="150"/>
      <c r="GS69" s="150"/>
      <c r="GT69" s="150"/>
      <c r="GU69" s="150"/>
      <c r="GV69" s="150"/>
      <c r="GW69" s="150"/>
      <c r="GX69" s="150"/>
      <c r="GY69" s="150"/>
      <c r="GZ69" s="150"/>
      <c r="HA69" s="150"/>
      <c r="HB69" s="150"/>
      <c r="HC69" s="150"/>
      <c r="HD69" s="150"/>
      <c r="HE69" s="150"/>
      <c r="HF69" s="150"/>
      <c r="HG69" s="150"/>
      <c r="HH69" s="150"/>
      <c r="HI69" s="150"/>
      <c r="HJ69" s="150"/>
      <c r="HK69" s="150"/>
      <c r="HL69" s="150"/>
      <c r="HM69" s="150"/>
      <c r="HN69" s="150"/>
      <c r="HO69" s="150"/>
      <c r="HP69" s="150"/>
      <c r="HQ69" s="150"/>
      <c r="HR69" s="150"/>
      <c r="HS69" s="150"/>
      <c r="HT69" s="150"/>
      <c r="HU69" s="150"/>
      <c r="HV69" s="150"/>
      <c r="HW69" s="150"/>
      <c r="HX69" s="150"/>
      <c r="HY69" s="150"/>
      <c r="HZ69" s="150"/>
      <c r="IA69" s="150"/>
      <c r="IB69" s="150"/>
      <c r="IC69" s="150"/>
      <c r="ID69" s="150"/>
      <c r="IE69" s="150"/>
      <c r="IF69" s="150"/>
      <c r="IG69" s="150"/>
      <c r="IH69" s="150"/>
      <c r="II69" s="150"/>
      <c r="IJ69" s="150"/>
      <c r="IK69" s="150"/>
      <c r="IL69" s="150"/>
      <c r="IM69" s="150"/>
      <c r="IN69" s="150"/>
      <c r="IO69" s="150"/>
      <c r="IP69" s="150"/>
      <c r="IQ69" s="150"/>
      <c r="IR69" s="150"/>
      <c r="IS69" s="150"/>
      <c r="IT69" s="150"/>
      <c r="IU69" s="150"/>
      <c r="IV69" s="150"/>
      <c r="IW69" s="150"/>
    </row>
    <row r="70" customFormat="false" ht="12.75" hidden="false" customHeight="false" outlineLevel="0" collapsed="false">
      <c r="A70" s="146"/>
      <c r="B70" s="147"/>
      <c r="C70" s="147"/>
      <c r="D70" s="147"/>
      <c r="E70" s="147"/>
      <c r="F70" s="147"/>
      <c r="G70" s="147"/>
      <c r="H70" s="148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  <c r="BI70" s="147"/>
      <c r="BJ70" s="147"/>
      <c r="BK70" s="149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  <c r="EC70" s="150"/>
      <c r="ED70" s="150"/>
      <c r="EE70" s="150"/>
      <c r="EF70" s="150"/>
      <c r="EG70" s="150"/>
      <c r="EH70" s="150"/>
      <c r="EI70" s="150"/>
      <c r="EJ70" s="150"/>
      <c r="EK70" s="150"/>
      <c r="EL70" s="150"/>
      <c r="EM70" s="150"/>
      <c r="EN70" s="150"/>
      <c r="EO70" s="150"/>
      <c r="EP70" s="150"/>
      <c r="EQ70" s="150"/>
      <c r="ER70" s="150"/>
      <c r="ES70" s="150"/>
      <c r="ET70" s="150"/>
      <c r="EU70" s="150"/>
      <c r="EV70" s="150"/>
      <c r="EW70" s="150"/>
      <c r="EX70" s="150"/>
      <c r="EY70" s="150"/>
      <c r="EZ70" s="150"/>
      <c r="FA70" s="150"/>
      <c r="FB70" s="150"/>
      <c r="FC70" s="150"/>
      <c r="FD70" s="150"/>
      <c r="FE70" s="150"/>
      <c r="FF70" s="150"/>
      <c r="FG70" s="150"/>
      <c r="FH70" s="150"/>
      <c r="FI70" s="150"/>
      <c r="FJ70" s="150"/>
      <c r="FK70" s="150"/>
      <c r="FL70" s="150"/>
      <c r="FM70" s="150"/>
      <c r="FN70" s="150"/>
      <c r="FO70" s="150"/>
      <c r="FP70" s="150"/>
      <c r="FQ70" s="150"/>
      <c r="FR70" s="150"/>
      <c r="FS70" s="150"/>
      <c r="FT70" s="150"/>
      <c r="FU70" s="150"/>
      <c r="FV70" s="150"/>
      <c r="FW70" s="150"/>
      <c r="FX70" s="150"/>
      <c r="FY70" s="150"/>
      <c r="FZ70" s="150"/>
      <c r="GA70" s="150"/>
      <c r="GB70" s="150"/>
      <c r="GC70" s="150"/>
      <c r="GD70" s="150"/>
      <c r="GE70" s="150"/>
      <c r="GF70" s="150"/>
      <c r="GG70" s="150"/>
      <c r="GH70" s="150"/>
      <c r="GI70" s="150"/>
      <c r="GJ70" s="150"/>
      <c r="GK70" s="150"/>
      <c r="GL70" s="150"/>
      <c r="GM70" s="150"/>
      <c r="GN70" s="150"/>
      <c r="GO70" s="150"/>
      <c r="GP70" s="150"/>
      <c r="GQ70" s="150"/>
      <c r="GR70" s="150"/>
      <c r="GS70" s="150"/>
      <c r="GT70" s="150"/>
      <c r="GU70" s="150"/>
      <c r="GV70" s="150"/>
      <c r="GW70" s="150"/>
      <c r="GX70" s="150"/>
      <c r="GY70" s="150"/>
      <c r="GZ70" s="150"/>
      <c r="HA70" s="150"/>
      <c r="HB70" s="150"/>
      <c r="HC70" s="150"/>
      <c r="HD70" s="150"/>
      <c r="HE70" s="150"/>
      <c r="HF70" s="150"/>
      <c r="HG70" s="150"/>
      <c r="HH70" s="150"/>
      <c r="HI70" s="150"/>
      <c r="HJ70" s="150"/>
      <c r="HK70" s="150"/>
      <c r="HL70" s="150"/>
      <c r="HM70" s="150"/>
      <c r="HN70" s="150"/>
      <c r="HO70" s="150"/>
      <c r="HP70" s="150"/>
      <c r="HQ70" s="150"/>
      <c r="HR70" s="150"/>
      <c r="HS70" s="150"/>
      <c r="HT70" s="150"/>
      <c r="HU70" s="150"/>
      <c r="HV70" s="150"/>
      <c r="HW70" s="150"/>
      <c r="HX70" s="150"/>
      <c r="HY70" s="150"/>
      <c r="HZ70" s="150"/>
      <c r="IA70" s="150"/>
      <c r="IB70" s="150"/>
      <c r="IC70" s="150"/>
      <c r="ID70" s="150"/>
      <c r="IE70" s="150"/>
      <c r="IF70" s="150"/>
      <c r="IG70" s="150"/>
      <c r="IH70" s="150"/>
      <c r="II70" s="150"/>
      <c r="IJ70" s="150"/>
      <c r="IK70" s="150"/>
      <c r="IL70" s="150"/>
      <c r="IM70" s="150"/>
      <c r="IN70" s="150"/>
      <c r="IO70" s="150"/>
      <c r="IP70" s="150"/>
      <c r="IQ70" s="150"/>
      <c r="IR70" s="150"/>
      <c r="IS70" s="150"/>
      <c r="IT70" s="150"/>
      <c r="IU70" s="150"/>
      <c r="IV70" s="150"/>
      <c r="IW70" s="150"/>
    </row>
    <row r="71" customFormat="false" ht="12.75" hidden="false" customHeight="false" outlineLevel="0" collapsed="false">
      <c r="A71" s="146"/>
      <c r="B71" s="147"/>
      <c r="C71" s="147"/>
      <c r="D71" s="147"/>
      <c r="E71" s="147"/>
      <c r="F71" s="147"/>
      <c r="G71" s="147"/>
      <c r="H71" s="148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  <c r="BI71" s="147"/>
      <c r="BJ71" s="147"/>
      <c r="BK71" s="149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50"/>
      <c r="CT71" s="150"/>
      <c r="CU71" s="150"/>
      <c r="CV71" s="150"/>
      <c r="CW71" s="150"/>
      <c r="CX71" s="150"/>
      <c r="CY71" s="150"/>
      <c r="CZ71" s="150"/>
      <c r="DA71" s="150"/>
      <c r="DB71" s="150"/>
      <c r="DC71" s="150"/>
      <c r="DD71" s="150"/>
      <c r="DE71" s="150"/>
      <c r="DF71" s="150"/>
      <c r="DG71" s="150"/>
      <c r="DH71" s="150"/>
      <c r="DI71" s="150"/>
      <c r="DJ71" s="150"/>
      <c r="DK71" s="150"/>
      <c r="DL71" s="150"/>
      <c r="DM71" s="150"/>
      <c r="DN71" s="150"/>
      <c r="DO71" s="150"/>
      <c r="DP71" s="150"/>
      <c r="DQ71" s="150"/>
      <c r="DR71" s="150"/>
      <c r="DS71" s="150"/>
      <c r="DT71" s="150"/>
      <c r="DU71" s="150"/>
      <c r="DV71" s="150"/>
      <c r="DW71" s="150"/>
      <c r="DX71" s="150"/>
      <c r="DY71" s="150"/>
      <c r="DZ71" s="150"/>
      <c r="EA71" s="150"/>
      <c r="EB71" s="150"/>
      <c r="EC71" s="150"/>
      <c r="ED71" s="150"/>
      <c r="EE71" s="150"/>
      <c r="EF71" s="150"/>
      <c r="EG71" s="150"/>
      <c r="EH71" s="150"/>
      <c r="EI71" s="150"/>
      <c r="EJ71" s="150"/>
      <c r="EK71" s="150"/>
      <c r="EL71" s="150"/>
      <c r="EM71" s="150"/>
      <c r="EN71" s="150"/>
      <c r="EO71" s="150"/>
      <c r="EP71" s="150"/>
      <c r="EQ71" s="150"/>
      <c r="ER71" s="150"/>
      <c r="ES71" s="150"/>
      <c r="ET71" s="150"/>
      <c r="EU71" s="150"/>
      <c r="EV71" s="150"/>
      <c r="EW71" s="150"/>
      <c r="EX71" s="150"/>
      <c r="EY71" s="150"/>
      <c r="EZ71" s="150"/>
      <c r="FA71" s="150"/>
      <c r="FB71" s="150"/>
      <c r="FC71" s="150"/>
      <c r="FD71" s="150"/>
      <c r="FE71" s="150"/>
      <c r="FF71" s="150"/>
      <c r="FG71" s="150"/>
      <c r="FH71" s="150"/>
      <c r="FI71" s="150"/>
      <c r="FJ71" s="150"/>
      <c r="FK71" s="150"/>
      <c r="FL71" s="150"/>
      <c r="FM71" s="150"/>
      <c r="FN71" s="150"/>
      <c r="FO71" s="150"/>
      <c r="FP71" s="150"/>
      <c r="FQ71" s="150"/>
      <c r="FR71" s="150"/>
      <c r="FS71" s="150"/>
      <c r="FT71" s="150"/>
      <c r="FU71" s="150"/>
      <c r="FV71" s="150"/>
      <c r="FW71" s="150"/>
      <c r="FX71" s="150"/>
      <c r="FY71" s="150"/>
      <c r="FZ71" s="150"/>
      <c r="GA71" s="150"/>
      <c r="GB71" s="150"/>
      <c r="GC71" s="150"/>
      <c r="GD71" s="150"/>
      <c r="GE71" s="150"/>
      <c r="GF71" s="150"/>
      <c r="GG71" s="150"/>
      <c r="GH71" s="150"/>
      <c r="GI71" s="150"/>
      <c r="GJ71" s="150"/>
      <c r="GK71" s="150"/>
      <c r="GL71" s="150"/>
      <c r="GM71" s="150"/>
      <c r="GN71" s="150"/>
      <c r="GO71" s="150"/>
      <c r="GP71" s="150"/>
      <c r="GQ71" s="150"/>
      <c r="GR71" s="150"/>
      <c r="GS71" s="150"/>
      <c r="GT71" s="150"/>
      <c r="GU71" s="150"/>
      <c r="GV71" s="150"/>
      <c r="GW71" s="150"/>
      <c r="GX71" s="150"/>
      <c r="GY71" s="150"/>
      <c r="GZ71" s="150"/>
      <c r="HA71" s="150"/>
      <c r="HB71" s="150"/>
      <c r="HC71" s="150"/>
      <c r="HD71" s="150"/>
      <c r="HE71" s="150"/>
      <c r="HF71" s="150"/>
      <c r="HG71" s="150"/>
      <c r="HH71" s="150"/>
      <c r="HI71" s="150"/>
      <c r="HJ71" s="150"/>
      <c r="HK71" s="150"/>
      <c r="HL71" s="150"/>
      <c r="HM71" s="150"/>
      <c r="HN71" s="150"/>
      <c r="HO71" s="150"/>
      <c r="HP71" s="150"/>
      <c r="HQ71" s="150"/>
      <c r="HR71" s="150"/>
      <c r="HS71" s="150"/>
      <c r="HT71" s="150"/>
      <c r="HU71" s="150"/>
      <c r="HV71" s="150"/>
      <c r="HW71" s="150"/>
      <c r="HX71" s="150"/>
      <c r="HY71" s="150"/>
      <c r="HZ71" s="150"/>
      <c r="IA71" s="150"/>
      <c r="IB71" s="150"/>
      <c r="IC71" s="150"/>
      <c r="ID71" s="150"/>
      <c r="IE71" s="150"/>
      <c r="IF71" s="150"/>
      <c r="IG71" s="150"/>
      <c r="IH71" s="150"/>
      <c r="II71" s="150"/>
      <c r="IJ71" s="150"/>
      <c r="IK71" s="150"/>
      <c r="IL71" s="150"/>
      <c r="IM71" s="150"/>
      <c r="IN71" s="150"/>
      <c r="IO71" s="150"/>
      <c r="IP71" s="150"/>
      <c r="IQ71" s="150"/>
      <c r="IR71" s="150"/>
      <c r="IS71" s="150"/>
      <c r="IT71" s="150"/>
      <c r="IU71" s="150"/>
      <c r="IV71" s="150"/>
      <c r="IW71" s="150"/>
    </row>
    <row r="72" customFormat="false" ht="12.75" hidden="false" customHeight="false" outlineLevel="0" collapsed="false">
      <c r="A72" s="146"/>
      <c r="B72" s="147"/>
      <c r="C72" s="147"/>
      <c r="D72" s="147"/>
      <c r="E72" s="147"/>
      <c r="F72" s="147"/>
      <c r="G72" s="147"/>
      <c r="H72" s="148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  <c r="BI72" s="147"/>
      <c r="BJ72" s="147"/>
      <c r="BK72" s="149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0"/>
      <c r="BX72" s="150"/>
      <c r="BY72" s="150"/>
      <c r="BZ72" s="150"/>
      <c r="CA72" s="150"/>
      <c r="CB72" s="150"/>
      <c r="CC72" s="150"/>
      <c r="CD72" s="150"/>
      <c r="CE72" s="150"/>
      <c r="CF72" s="150"/>
      <c r="CG72" s="150"/>
      <c r="CH72" s="150"/>
      <c r="CI72" s="150"/>
      <c r="CJ72" s="150"/>
      <c r="CK72" s="150"/>
      <c r="CL72" s="150"/>
      <c r="CM72" s="150"/>
      <c r="CN72" s="150"/>
      <c r="CO72" s="150"/>
      <c r="CP72" s="150"/>
      <c r="CQ72" s="150"/>
      <c r="CR72" s="150"/>
      <c r="CS72" s="150"/>
      <c r="CT72" s="150"/>
      <c r="CU72" s="150"/>
      <c r="CV72" s="150"/>
      <c r="CW72" s="150"/>
      <c r="CX72" s="150"/>
      <c r="CY72" s="150"/>
      <c r="CZ72" s="150"/>
      <c r="DA72" s="150"/>
      <c r="DB72" s="150"/>
      <c r="DC72" s="150"/>
      <c r="DD72" s="150"/>
      <c r="DE72" s="150"/>
      <c r="DF72" s="150"/>
      <c r="DG72" s="150"/>
      <c r="DH72" s="150"/>
      <c r="DI72" s="150"/>
      <c r="DJ72" s="150"/>
      <c r="DK72" s="150"/>
      <c r="DL72" s="150"/>
      <c r="DM72" s="150"/>
      <c r="DN72" s="150"/>
      <c r="DO72" s="150"/>
      <c r="DP72" s="150"/>
      <c r="DQ72" s="150"/>
      <c r="DR72" s="150"/>
      <c r="DS72" s="150"/>
      <c r="DT72" s="150"/>
      <c r="DU72" s="150"/>
      <c r="DV72" s="150"/>
      <c r="DW72" s="150"/>
      <c r="DX72" s="150"/>
      <c r="DY72" s="150"/>
      <c r="DZ72" s="150"/>
      <c r="EA72" s="150"/>
      <c r="EB72" s="150"/>
      <c r="EC72" s="150"/>
      <c r="ED72" s="150"/>
      <c r="EE72" s="150"/>
      <c r="EF72" s="150"/>
      <c r="EG72" s="150"/>
      <c r="EH72" s="150"/>
      <c r="EI72" s="150"/>
      <c r="EJ72" s="150"/>
      <c r="EK72" s="150"/>
      <c r="EL72" s="150"/>
      <c r="EM72" s="150"/>
      <c r="EN72" s="150"/>
      <c r="EO72" s="150"/>
      <c r="EP72" s="150"/>
      <c r="EQ72" s="150"/>
      <c r="ER72" s="150"/>
      <c r="ES72" s="150"/>
      <c r="ET72" s="150"/>
      <c r="EU72" s="150"/>
      <c r="EV72" s="150"/>
      <c r="EW72" s="150"/>
      <c r="EX72" s="150"/>
      <c r="EY72" s="150"/>
      <c r="EZ72" s="150"/>
      <c r="FA72" s="150"/>
      <c r="FB72" s="150"/>
      <c r="FC72" s="150"/>
      <c r="FD72" s="150"/>
      <c r="FE72" s="150"/>
      <c r="FF72" s="150"/>
      <c r="FG72" s="150"/>
      <c r="FH72" s="150"/>
      <c r="FI72" s="150"/>
      <c r="FJ72" s="150"/>
      <c r="FK72" s="150"/>
      <c r="FL72" s="150"/>
      <c r="FM72" s="150"/>
      <c r="FN72" s="150"/>
      <c r="FO72" s="150"/>
      <c r="FP72" s="150"/>
      <c r="FQ72" s="150"/>
      <c r="FR72" s="150"/>
      <c r="FS72" s="150"/>
      <c r="FT72" s="150"/>
      <c r="FU72" s="150"/>
      <c r="FV72" s="150"/>
      <c r="FW72" s="150"/>
      <c r="FX72" s="150"/>
      <c r="FY72" s="150"/>
      <c r="FZ72" s="150"/>
      <c r="GA72" s="150"/>
      <c r="GB72" s="150"/>
      <c r="GC72" s="150"/>
      <c r="GD72" s="150"/>
      <c r="GE72" s="150"/>
      <c r="GF72" s="150"/>
      <c r="GG72" s="150"/>
      <c r="GH72" s="150"/>
      <c r="GI72" s="150"/>
      <c r="GJ72" s="150"/>
      <c r="GK72" s="150"/>
      <c r="GL72" s="150"/>
      <c r="GM72" s="150"/>
      <c r="GN72" s="150"/>
      <c r="GO72" s="150"/>
      <c r="GP72" s="150"/>
      <c r="GQ72" s="150"/>
      <c r="GR72" s="150"/>
      <c r="GS72" s="150"/>
      <c r="GT72" s="150"/>
      <c r="GU72" s="150"/>
      <c r="GV72" s="150"/>
      <c r="GW72" s="150"/>
      <c r="GX72" s="150"/>
      <c r="GY72" s="150"/>
      <c r="GZ72" s="150"/>
      <c r="HA72" s="150"/>
      <c r="HB72" s="150"/>
      <c r="HC72" s="150"/>
      <c r="HD72" s="150"/>
      <c r="HE72" s="150"/>
      <c r="HF72" s="150"/>
      <c r="HG72" s="150"/>
      <c r="HH72" s="150"/>
      <c r="HI72" s="150"/>
      <c r="HJ72" s="150"/>
      <c r="HK72" s="150"/>
      <c r="HL72" s="150"/>
      <c r="HM72" s="150"/>
      <c r="HN72" s="150"/>
      <c r="HO72" s="150"/>
      <c r="HP72" s="150"/>
      <c r="HQ72" s="150"/>
      <c r="HR72" s="150"/>
      <c r="HS72" s="150"/>
      <c r="HT72" s="150"/>
      <c r="HU72" s="150"/>
      <c r="HV72" s="150"/>
      <c r="HW72" s="150"/>
      <c r="HX72" s="150"/>
      <c r="HY72" s="150"/>
      <c r="HZ72" s="150"/>
      <c r="IA72" s="150"/>
      <c r="IB72" s="150"/>
      <c r="IC72" s="150"/>
      <c r="ID72" s="150"/>
      <c r="IE72" s="150"/>
      <c r="IF72" s="150"/>
      <c r="IG72" s="150"/>
      <c r="IH72" s="150"/>
      <c r="II72" s="150"/>
      <c r="IJ72" s="150"/>
      <c r="IK72" s="150"/>
      <c r="IL72" s="150"/>
      <c r="IM72" s="150"/>
      <c r="IN72" s="150"/>
      <c r="IO72" s="150"/>
      <c r="IP72" s="150"/>
      <c r="IQ72" s="150"/>
      <c r="IR72" s="150"/>
      <c r="IS72" s="150"/>
      <c r="IT72" s="150"/>
      <c r="IU72" s="150"/>
      <c r="IV72" s="150"/>
      <c r="IW72" s="150"/>
    </row>
    <row r="73" customFormat="false" ht="12.75" hidden="false" customHeight="false" outlineLevel="0" collapsed="false">
      <c r="A73" s="146"/>
      <c r="B73" s="147"/>
      <c r="C73" s="147"/>
      <c r="D73" s="147"/>
      <c r="E73" s="147"/>
      <c r="F73" s="147"/>
      <c r="G73" s="147"/>
      <c r="H73" s="148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  <c r="BI73" s="147"/>
      <c r="BJ73" s="147"/>
      <c r="BK73" s="149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  <c r="CB73" s="150"/>
      <c r="CC73" s="150"/>
      <c r="CD73" s="150"/>
      <c r="CE73" s="150"/>
      <c r="CF73" s="150"/>
      <c r="CG73" s="150"/>
      <c r="CH73" s="150"/>
      <c r="CI73" s="150"/>
      <c r="CJ73" s="150"/>
      <c r="CK73" s="150"/>
      <c r="CL73" s="150"/>
      <c r="CM73" s="150"/>
      <c r="CN73" s="150"/>
      <c r="CO73" s="150"/>
      <c r="CP73" s="150"/>
      <c r="CQ73" s="150"/>
      <c r="CR73" s="150"/>
      <c r="CS73" s="150"/>
      <c r="CT73" s="150"/>
      <c r="CU73" s="150"/>
      <c r="CV73" s="150"/>
      <c r="CW73" s="150"/>
      <c r="CX73" s="150"/>
      <c r="CY73" s="150"/>
      <c r="CZ73" s="150"/>
      <c r="DA73" s="150"/>
      <c r="DB73" s="150"/>
      <c r="DC73" s="150"/>
      <c r="DD73" s="150"/>
      <c r="DE73" s="150"/>
      <c r="DF73" s="150"/>
      <c r="DG73" s="150"/>
      <c r="DH73" s="150"/>
      <c r="DI73" s="150"/>
      <c r="DJ73" s="150"/>
      <c r="DK73" s="150"/>
      <c r="DL73" s="150"/>
      <c r="DM73" s="150"/>
      <c r="DN73" s="150"/>
      <c r="DO73" s="150"/>
      <c r="DP73" s="150"/>
      <c r="DQ73" s="150"/>
      <c r="DR73" s="150"/>
      <c r="DS73" s="150"/>
      <c r="DT73" s="150"/>
      <c r="DU73" s="150"/>
      <c r="DV73" s="150"/>
      <c r="DW73" s="150"/>
      <c r="DX73" s="150"/>
      <c r="DY73" s="150"/>
      <c r="DZ73" s="150"/>
      <c r="EA73" s="150"/>
      <c r="EB73" s="150"/>
      <c r="EC73" s="150"/>
      <c r="ED73" s="150"/>
      <c r="EE73" s="150"/>
      <c r="EF73" s="150"/>
      <c r="EG73" s="150"/>
      <c r="EH73" s="150"/>
      <c r="EI73" s="150"/>
      <c r="EJ73" s="150"/>
      <c r="EK73" s="150"/>
      <c r="EL73" s="150"/>
      <c r="EM73" s="150"/>
      <c r="EN73" s="150"/>
      <c r="EO73" s="150"/>
      <c r="EP73" s="150"/>
      <c r="EQ73" s="150"/>
      <c r="ER73" s="150"/>
      <c r="ES73" s="150"/>
      <c r="ET73" s="150"/>
      <c r="EU73" s="150"/>
      <c r="EV73" s="150"/>
      <c r="EW73" s="150"/>
      <c r="EX73" s="150"/>
      <c r="EY73" s="150"/>
      <c r="EZ73" s="150"/>
      <c r="FA73" s="150"/>
      <c r="FB73" s="150"/>
      <c r="FC73" s="150"/>
      <c r="FD73" s="150"/>
      <c r="FE73" s="150"/>
      <c r="FF73" s="150"/>
      <c r="FG73" s="150"/>
      <c r="FH73" s="150"/>
      <c r="FI73" s="150"/>
      <c r="FJ73" s="150"/>
      <c r="FK73" s="150"/>
      <c r="FL73" s="150"/>
      <c r="FM73" s="150"/>
      <c r="FN73" s="150"/>
      <c r="FO73" s="150"/>
      <c r="FP73" s="150"/>
      <c r="FQ73" s="150"/>
      <c r="FR73" s="150"/>
      <c r="FS73" s="150"/>
      <c r="FT73" s="150"/>
      <c r="FU73" s="150"/>
      <c r="FV73" s="150"/>
      <c r="FW73" s="150"/>
      <c r="FX73" s="150"/>
      <c r="FY73" s="150"/>
      <c r="FZ73" s="150"/>
      <c r="GA73" s="150"/>
      <c r="GB73" s="150"/>
      <c r="GC73" s="150"/>
      <c r="GD73" s="150"/>
      <c r="GE73" s="150"/>
      <c r="GF73" s="150"/>
      <c r="GG73" s="150"/>
      <c r="GH73" s="150"/>
      <c r="GI73" s="150"/>
      <c r="GJ73" s="150"/>
      <c r="GK73" s="150"/>
      <c r="GL73" s="150"/>
      <c r="GM73" s="150"/>
      <c r="GN73" s="150"/>
      <c r="GO73" s="150"/>
      <c r="GP73" s="150"/>
      <c r="GQ73" s="150"/>
      <c r="GR73" s="150"/>
      <c r="GS73" s="150"/>
      <c r="GT73" s="150"/>
      <c r="GU73" s="150"/>
      <c r="GV73" s="150"/>
      <c r="GW73" s="150"/>
      <c r="GX73" s="150"/>
      <c r="GY73" s="150"/>
      <c r="GZ73" s="150"/>
      <c r="HA73" s="150"/>
      <c r="HB73" s="150"/>
      <c r="HC73" s="150"/>
      <c r="HD73" s="150"/>
      <c r="HE73" s="150"/>
      <c r="HF73" s="150"/>
      <c r="HG73" s="150"/>
      <c r="HH73" s="150"/>
      <c r="HI73" s="150"/>
      <c r="HJ73" s="150"/>
      <c r="HK73" s="150"/>
      <c r="HL73" s="150"/>
      <c r="HM73" s="150"/>
      <c r="HN73" s="150"/>
      <c r="HO73" s="150"/>
      <c r="HP73" s="150"/>
      <c r="HQ73" s="150"/>
      <c r="HR73" s="150"/>
      <c r="HS73" s="150"/>
      <c r="HT73" s="150"/>
      <c r="HU73" s="150"/>
      <c r="HV73" s="150"/>
      <c r="HW73" s="150"/>
      <c r="HX73" s="150"/>
      <c r="HY73" s="150"/>
      <c r="HZ73" s="150"/>
      <c r="IA73" s="150"/>
      <c r="IB73" s="150"/>
      <c r="IC73" s="150"/>
      <c r="ID73" s="150"/>
      <c r="IE73" s="150"/>
      <c r="IF73" s="150"/>
      <c r="IG73" s="150"/>
      <c r="IH73" s="150"/>
      <c r="II73" s="150"/>
      <c r="IJ73" s="150"/>
      <c r="IK73" s="150"/>
      <c r="IL73" s="150"/>
      <c r="IM73" s="150"/>
      <c r="IN73" s="150"/>
      <c r="IO73" s="150"/>
      <c r="IP73" s="150"/>
      <c r="IQ73" s="150"/>
      <c r="IR73" s="150"/>
      <c r="IS73" s="150"/>
      <c r="IT73" s="150"/>
      <c r="IU73" s="150"/>
      <c r="IV73" s="150"/>
      <c r="IW73" s="150"/>
    </row>
    <row r="74" customFormat="false" ht="12.75" hidden="false" customHeight="false" outlineLevel="0" collapsed="false">
      <c r="A74" s="146"/>
      <c r="B74" s="147"/>
      <c r="C74" s="147"/>
      <c r="D74" s="147"/>
      <c r="E74" s="147"/>
      <c r="F74" s="147"/>
      <c r="G74" s="147"/>
      <c r="H74" s="148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  <c r="BI74" s="147"/>
      <c r="BJ74" s="147"/>
      <c r="BK74" s="149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  <c r="EC74" s="150"/>
      <c r="ED74" s="150"/>
      <c r="EE74" s="150"/>
      <c r="EF74" s="150"/>
      <c r="EG74" s="150"/>
      <c r="EH74" s="150"/>
      <c r="EI74" s="150"/>
      <c r="EJ74" s="150"/>
      <c r="EK74" s="150"/>
      <c r="EL74" s="150"/>
      <c r="EM74" s="150"/>
      <c r="EN74" s="150"/>
      <c r="EO74" s="150"/>
      <c r="EP74" s="150"/>
      <c r="EQ74" s="150"/>
      <c r="ER74" s="150"/>
      <c r="ES74" s="150"/>
      <c r="ET74" s="150"/>
      <c r="EU74" s="150"/>
      <c r="EV74" s="150"/>
      <c r="EW74" s="150"/>
      <c r="EX74" s="150"/>
      <c r="EY74" s="150"/>
      <c r="EZ74" s="150"/>
      <c r="FA74" s="150"/>
      <c r="FB74" s="150"/>
      <c r="FC74" s="150"/>
      <c r="FD74" s="150"/>
      <c r="FE74" s="150"/>
      <c r="FF74" s="150"/>
      <c r="FG74" s="150"/>
      <c r="FH74" s="150"/>
      <c r="FI74" s="150"/>
      <c r="FJ74" s="150"/>
      <c r="FK74" s="150"/>
      <c r="FL74" s="150"/>
      <c r="FM74" s="150"/>
      <c r="FN74" s="150"/>
      <c r="FO74" s="150"/>
      <c r="FP74" s="150"/>
      <c r="FQ74" s="150"/>
      <c r="FR74" s="150"/>
      <c r="FS74" s="150"/>
      <c r="FT74" s="150"/>
      <c r="FU74" s="150"/>
      <c r="FV74" s="150"/>
      <c r="FW74" s="150"/>
      <c r="FX74" s="150"/>
      <c r="FY74" s="150"/>
      <c r="FZ74" s="150"/>
      <c r="GA74" s="150"/>
      <c r="GB74" s="150"/>
      <c r="GC74" s="150"/>
      <c r="GD74" s="150"/>
      <c r="GE74" s="150"/>
      <c r="GF74" s="150"/>
      <c r="GG74" s="150"/>
      <c r="GH74" s="150"/>
      <c r="GI74" s="150"/>
      <c r="GJ74" s="150"/>
      <c r="GK74" s="150"/>
      <c r="GL74" s="150"/>
      <c r="GM74" s="150"/>
      <c r="GN74" s="150"/>
      <c r="GO74" s="150"/>
      <c r="GP74" s="150"/>
      <c r="GQ74" s="150"/>
      <c r="GR74" s="150"/>
      <c r="GS74" s="150"/>
      <c r="GT74" s="150"/>
      <c r="GU74" s="150"/>
      <c r="GV74" s="150"/>
      <c r="GW74" s="150"/>
      <c r="GX74" s="150"/>
      <c r="GY74" s="150"/>
      <c r="GZ74" s="150"/>
      <c r="HA74" s="150"/>
      <c r="HB74" s="150"/>
      <c r="HC74" s="150"/>
      <c r="HD74" s="150"/>
      <c r="HE74" s="150"/>
      <c r="HF74" s="150"/>
      <c r="HG74" s="150"/>
      <c r="HH74" s="150"/>
      <c r="HI74" s="150"/>
      <c r="HJ74" s="150"/>
      <c r="HK74" s="150"/>
      <c r="HL74" s="150"/>
      <c r="HM74" s="150"/>
      <c r="HN74" s="150"/>
      <c r="HO74" s="150"/>
      <c r="HP74" s="150"/>
      <c r="HQ74" s="150"/>
      <c r="HR74" s="150"/>
      <c r="HS74" s="150"/>
      <c r="HT74" s="150"/>
      <c r="HU74" s="150"/>
      <c r="HV74" s="150"/>
      <c r="HW74" s="150"/>
      <c r="HX74" s="150"/>
      <c r="HY74" s="150"/>
      <c r="HZ74" s="150"/>
      <c r="IA74" s="150"/>
      <c r="IB74" s="150"/>
      <c r="IC74" s="150"/>
      <c r="ID74" s="150"/>
      <c r="IE74" s="150"/>
      <c r="IF74" s="150"/>
      <c r="IG74" s="150"/>
      <c r="IH74" s="150"/>
      <c r="II74" s="150"/>
      <c r="IJ74" s="150"/>
      <c r="IK74" s="150"/>
      <c r="IL74" s="150"/>
      <c r="IM74" s="150"/>
      <c r="IN74" s="150"/>
      <c r="IO74" s="150"/>
      <c r="IP74" s="150"/>
      <c r="IQ74" s="150"/>
      <c r="IR74" s="150"/>
      <c r="IS74" s="150"/>
      <c r="IT74" s="150"/>
      <c r="IU74" s="150"/>
      <c r="IV74" s="150"/>
      <c r="IW74" s="150"/>
    </row>
    <row r="75" customFormat="false" ht="12.75" hidden="false" customHeight="false" outlineLevel="0" collapsed="false">
      <c r="A75" s="146"/>
      <c r="B75" s="147"/>
      <c r="C75" s="147"/>
      <c r="D75" s="147"/>
      <c r="E75" s="147"/>
      <c r="F75" s="147"/>
      <c r="G75" s="147"/>
      <c r="H75" s="148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  <c r="BI75" s="147"/>
      <c r="BJ75" s="147"/>
      <c r="BK75" s="149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  <c r="EC75" s="150"/>
      <c r="ED75" s="150"/>
      <c r="EE75" s="150"/>
      <c r="EF75" s="150"/>
      <c r="EG75" s="150"/>
      <c r="EH75" s="150"/>
      <c r="EI75" s="150"/>
      <c r="EJ75" s="150"/>
      <c r="EK75" s="150"/>
      <c r="EL75" s="150"/>
      <c r="EM75" s="150"/>
      <c r="EN75" s="150"/>
      <c r="EO75" s="150"/>
      <c r="EP75" s="150"/>
      <c r="EQ75" s="150"/>
      <c r="ER75" s="150"/>
      <c r="ES75" s="150"/>
      <c r="ET75" s="150"/>
      <c r="EU75" s="150"/>
      <c r="EV75" s="150"/>
      <c r="EW75" s="150"/>
      <c r="EX75" s="150"/>
      <c r="EY75" s="150"/>
      <c r="EZ75" s="150"/>
      <c r="FA75" s="150"/>
      <c r="FB75" s="150"/>
      <c r="FC75" s="150"/>
      <c r="FD75" s="150"/>
      <c r="FE75" s="150"/>
      <c r="FF75" s="150"/>
      <c r="FG75" s="150"/>
      <c r="FH75" s="150"/>
      <c r="FI75" s="150"/>
      <c r="FJ75" s="150"/>
      <c r="FK75" s="150"/>
      <c r="FL75" s="150"/>
      <c r="FM75" s="150"/>
      <c r="FN75" s="150"/>
      <c r="FO75" s="150"/>
      <c r="FP75" s="150"/>
      <c r="FQ75" s="150"/>
      <c r="FR75" s="150"/>
      <c r="FS75" s="150"/>
      <c r="FT75" s="150"/>
      <c r="FU75" s="150"/>
      <c r="FV75" s="150"/>
      <c r="FW75" s="150"/>
      <c r="FX75" s="150"/>
      <c r="FY75" s="150"/>
      <c r="FZ75" s="150"/>
      <c r="GA75" s="150"/>
      <c r="GB75" s="150"/>
      <c r="GC75" s="150"/>
      <c r="GD75" s="150"/>
      <c r="GE75" s="150"/>
      <c r="GF75" s="150"/>
      <c r="GG75" s="150"/>
      <c r="GH75" s="150"/>
      <c r="GI75" s="150"/>
      <c r="GJ75" s="150"/>
      <c r="GK75" s="150"/>
      <c r="GL75" s="150"/>
      <c r="GM75" s="150"/>
      <c r="GN75" s="150"/>
      <c r="GO75" s="150"/>
      <c r="GP75" s="150"/>
      <c r="GQ75" s="150"/>
      <c r="GR75" s="150"/>
      <c r="GS75" s="150"/>
      <c r="GT75" s="150"/>
      <c r="GU75" s="150"/>
      <c r="GV75" s="150"/>
      <c r="GW75" s="150"/>
      <c r="GX75" s="150"/>
      <c r="GY75" s="150"/>
      <c r="GZ75" s="150"/>
      <c r="HA75" s="150"/>
      <c r="HB75" s="150"/>
      <c r="HC75" s="150"/>
      <c r="HD75" s="150"/>
      <c r="HE75" s="150"/>
      <c r="HF75" s="150"/>
      <c r="HG75" s="150"/>
      <c r="HH75" s="150"/>
      <c r="HI75" s="150"/>
      <c r="HJ75" s="150"/>
      <c r="HK75" s="150"/>
      <c r="HL75" s="150"/>
      <c r="HM75" s="150"/>
      <c r="HN75" s="150"/>
      <c r="HO75" s="150"/>
      <c r="HP75" s="150"/>
      <c r="HQ75" s="150"/>
      <c r="HR75" s="150"/>
      <c r="HS75" s="150"/>
      <c r="HT75" s="150"/>
      <c r="HU75" s="150"/>
      <c r="HV75" s="150"/>
      <c r="HW75" s="150"/>
      <c r="HX75" s="150"/>
      <c r="HY75" s="150"/>
      <c r="HZ75" s="150"/>
      <c r="IA75" s="150"/>
      <c r="IB75" s="150"/>
      <c r="IC75" s="150"/>
      <c r="ID75" s="150"/>
      <c r="IE75" s="150"/>
      <c r="IF75" s="150"/>
      <c r="IG75" s="150"/>
      <c r="IH75" s="150"/>
      <c r="II75" s="150"/>
      <c r="IJ75" s="150"/>
      <c r="IK75" s="150"/>
      <c r="IL75" s="150"/>
      <c r="IM75" s="150"/>
      <c r="IN75" s="150"/>
      <c r="IO75" s="150"/>
      <c r="IP75" s="150"/>
      <c r="IQ75" s="150"/>
      <c r="IR75" s="150"/>
      <c r="IS75" s="150"/>
      <c r="IT75" s="150"/>
      <c r="IU75" s="150"/>
      <c r="IV75" s="150"/>
      <c r="IW75" s="150"/>
    </row>
    <row r="76" customFormat="false" ht="12.75" hidden="false" customHeight="false" outlineLevel="0" collapsed="false">
      <c r="A76" s="146"/>
      <c r="B76" s="147"/>
      <c r="C76" s="147"/>
      <c r="D76" s="147"/>
      <c r="E76" s="147"/>
      <c r="F76" s="147"/>
      <c r="G76" s="147"/>
      <c r="H76" s="148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9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  <c r="CM76" s="150"/>
      <c r="CN76" s="150"/>
      <c r="CO76" s="150"/>
      <c r="CP76" s="150"/>
      <c r="CQ76" s="150"/>
      <c r="CR76" s="150"/>
      <c r="CS76" s="150"/>
      <c r="CT76" s="150"/>
      <c r="CU76" s="150"/>
      <c r="CV76" s="150"/>
      <c r="CW76" s="150"/>
      <c r="CX76" s="150"/>
      <c r="CY76" s="150"/>
      <c r="CZ76" s="150"/>
      <c r="DA76" s="150"/>
      <c r="DB76" s="150"/>
      <c r="DC76" s="150"/>
      <c r="DD76" s="150"/>
      <c r="DE76" s="150"/>
      <c r="DF76" s="150"/>
      <c r="DG76" s="150"/>
      <c r="DH76" s="150"/>
      <c r="DI76" s="150"/>
      <c r="DJ76" s="150"/>
      <c r="DK76" s="150"/>
      <c r="DL76" s="150"/>
      <c r="DM76" s="150"/>
      <c r="DN76" s="150"/>
      <c r="DO76" s="150"/>
      <c r="DP76" s="150"/>
      <c r="DQ76" s="150"/>
      <c r="DR76" s="150"/>
      <c r="DS76" s="150"/>
      <c r="DT76" s="150"/>
      <c r="DU76" s="150"/>
      <c r="DV76" s="150"/>
      <c r="DW76" s="150"/>
      <c r="DX76" s="150"/>
      <c r="DY76" s="150"/>
      <c r="DZ76" s="150"/>
      <c r="EA76" s="150"/>
      <c r="EB76" s="150"/>
      <c r="EC76" s="150"/>
      <c r="ED76" s="150"/>
      <c r="EE76" s="150"/>
      <c r="EF76" s="150"/>
      <c r="EG76" s="150"/>
      <c r="EH76" s="150"/>
      <c r="EI76" s="150"/>
      <c r="EJ76" s="150"/>
      <c r="EK76" s="150"/>
      <c r="EL76" s="150"/>
      <c r="EM76" s="150"/>
      <c r="EN76" s="150"/>
      <c r="EO76" s="150"/>
      <c r="EP76" s="150"/>
      <c r="EQ76" s="150"/>
      <c r="ER76" s="150"/>
      <c r="ES76" s="150"/>
      <c r="ET76" s="150"/>
      <c r="EU76" s="150"/>
      <c r="EV76" s="150"/>
      <c r="EW76" s="150"/>
      <c r="EX76" s="150"/>
      <c r="EY76" s="150"/>
      <c r="EZ76" s="150"/>
      <c r="FA76" s="150"/>
      <c r="FB76" s="150"/>
      <c r="FC76" s="150"/>
      <c r="FD76" s="150"/>
      <c r="FE76" s="150"/>
      <c r="FF76" s="150"/>
      <c r="FG76" s="150"/>
      <c r="FH76" s="150"/>
      <c r="FI76" s="150"/>
      <c r="FJ76" s="150"/>
      <c r="FK76" s="150"/>
      <c r="FL76" s="150"/>
      <c r="FM76" s="150"/>
      <c r="FN76" s="150"/>
      <c r="FO76" s="150"/>
      <c r="FP76" s="150"/>
      <c r="FQ76" s="150"/>
      <c r="FR76" s="150"/>
      <c r="FS76" s="150"/>
      <c r="FT76" s="150"/>
      <c r="FU76" s="150"/>
      <c r="FV76" s="150"/>
      <c r="FW76" s="150"/>
      <c r="FX76" s="150"/>
      <c r="FY76" s="150"/>
      <c r="FZ76" s="150"/>
      <c r="GA76" s="150"/>
      <c r="GB76" s="150"/>
      <c r="GC76" s="150"/>
      <c r="GD76" s="150"/>
      <c r="GE76" s="150"/>
      <c r="GF76" s="150"/>
      <c r="GG76" s="150"/>
      <c r="GH76" s="150"/>
      <c r="GI76" s="150"/>
      <c r="GJ76" s="150"/>
      <c r="GK76" s="150"/>
      <c r="GL76" s="150"/>
      <c r="GM76" s="150"/>
      <c r="GN76" s="150"/>
      <c r="GO76" s="150"/>
      <c r="GP76" s="150"/>
      <c r="GQ76" s="150"/>
      <c r="GR76" s="150"/>
      <c r="GS76" s="150"/>
      <c r="GT76" s="150"/>
      <c r="GU76" s="150"/>
      <c r="GV76" s="150"/>
      <c r="GW76" s="150"/>
      <c r="GX76" s="150"/>
      <c r="GY76" s="150"/>
      <c r="GZ76" s="150"/>
      <c r="HA76" s="150"/>
      <c r="HB76" s="150"/>
      <c r="HC76" s="150"/>
      <c r="HD76" s="150"/>
      <c r="HE76" s="150"/>
      <c r="HF76" s="150"/>
      <c r="HG76" s="150"/>
      <c r="HH76" s="150"/>
      <c r="HI76" s="150"/>
      <c r="HJ76" s="150"/>
      <c r="HK76" s="150"/>
      <c r="HL76" s="150"/>
      <c r="HM76" s="150"/>
      <c r="HN76" s="150"/>
      <c r="HO76" s="150"/>
      <c r="HP76" s="150"/>
      <c r="HQ76" s="150"/>
      <c r="HR76" s="150"/>
      <c r="HS76" s="150"/>
      <c r="HT76" s="150"/>
      <c r="HU76" s="150"/>
      <c r="HV76" s="150"/>
      <c r="HW76" s="150"/>
      <c r="HX76" s="150"/>
      <c r="HY76" s="150"/>
      <c r="HZ76" s="150"/>
      <c r="IA76" s="150"/>
      <c r="IB76" s="150"/>
      <c r="IC76" s="150"/>
      <c r="ID76" s="150"/>
      <c r="IE76" s="150"/>
      <c r="IF76" s="150"/>
      <c r="IG76" s="150"/>
      <c r="IH76" s="150"/>
      <c r="II76" s="150"/>
      <c r="IJ76" s="150"/>
      <c r="IK76" s="150"/>
      <c r="IL76" s="150"/>
      <c r="IM76" s="150"/>
      <c r="IN76" s="150"/>
      <c r="IO76" s="150"/>
      <c r="IP76" s="150"/>
      <c r="IQ76" s="150"/>
      <c r="IR76" s="150"/>
      <c r="IS76" s="150"/>
      <c r="IT76" s="150"/>
      <c r="IU76" s="150"/>
      <c r="IV76" s="150"/>
      <c r="IW76" s="150"/>
    </row>
    <row r="77" customFormat="false" ht="12.75" hidden="false" customHeight="false" outlineLevel="0" collapsed="false">
      <c r="A77" s="146"/>
      <c r="B77" s="147"/>
      <c r="C77" s="147"/>
      <c r="D77" s="147"/>
      <c r="E77" s="147"/>
      <c r="F77" s="147"/>
      <c r="G77" s="147"/>
      <c r="H77" s="148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  <c r="BI77" s="147"/>
      <c r="BJ77" s="147"/>
      <c r="BK77" s="149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  <c r="EC77" s="150"/>
      <c r="ED77" s="150"/>
      <c r="EE77" s="150"/>
      <c r="EF77" s="150"/>
      <c r="EG77" s="150"/>
      <c r="EH77" s="150"/>
      <c r="EI77" s="150"/>
      <c r="EJ77" s="150"/>
      <c r="EK77" s="150"/>
      <c r="EL77" s="150"/>
      <c r="EM77" s="150"/>
      <c r="EN77" s="150"/>
      <c r="EO77" s="150"/>
      <c r="EP77" s="150"/>
      <c r="EQ77" s="150"/>
      <c r="ER77" s="150"/>
      <c r="ES77" s="150"/>
      <c r="ET77" s="150"/>
      <c r="EU77" s="150"/>
      <c r="EV77" s="150"/>
      <c r="EW77" s="150"/>
      <c r="EX77" s="150"/>
      <c r="EY77" s="150"/>
      <c r="EZ77" s="150"/>
      <c r="FA77" s="150"/>
      <c r="FB77" s="150"/>
      <c r="FC77" s="150"/>
      <c r="FD77" s="150"/>
      <c r="FE77" s="150"/>
      <c r="FF77" s="150"/>
      <c r="FG77" s="150"/>
      <c r="FH77" s="150"/>
      <c r="FI77" s="150"/>
      <c r="FJ77" s="150"/>
      <c r="FK77" s="150"/>
      <c r="FL77" s="150"/>
      <c r="FM77" s="150"/>
      <c r="FN77" s="150"/>
      <c r="FO77" s="150"/>
      <c r="FP77" s="150"/>
      <c r="FQ77" s="150"/>
      <c r="FR77" s="150"/>
      <c r="FS77" s="150"/>
      <c r="FT77" s="150"/>
      <c r="FU77" s="150"/>
      <c r="FV77" s="150"/>
      <c r="FW77" s="150"/>
      <c r="FX77" s="150"/>
      <c r="FY77" s="150"/>
      <c r="FZ77" s="150"/>
      <c r="GA77" s="150"/>
      <c r="GB77" s="150"/>
      <c r="GC77" s="150"/>
      <c r="GD77" s="150"/>
      <c r="GE77" s="150"/>
      <c r="GF77" s="150"/>
      <c r="GG77" s="150"/>
      <c r="GH77" s="150"/>
      <c r="GI77" s="150"/>
      <c r="GJ77" s="150"/>
      <c r="GK77" s="150"/>
      <c r="GL77" s="150"/>
      <c r="GM77" s="150"/>
      <c r="GN77" s="150"/>
      <c r="GO77" s="150"/>
      <c r="GP77" s="150"/>
      <c r="GQ77" s="150"/>
      <c r="GR77" s="150"/>
      <c r="GS77" s="150"/>
      <c r="GT77" s="150"/>
      <c r="GU77" s="150"/>
      <c r="GV77" s="150"/>
      <c r="GW77" s="150"/>
      <c r="GX77" s="150"/>
      <c r="GY77" s="150"/>
      <c r="GZ77" s="150"/>
      <c r="HA77" s="150"/>
      <c r="HB77" s="150"/>
      <c r="HC77" s="150"/>
      <c r="HD77" s="150"/>
      <c r="HE77" s="150"/>
      <c r="HF77" s="150"/>
      <c r="HG77" s="150"/>
      <c r="HH77" s="150"/>
      <c r="HI77" s="150"/>
      <c r="HJ77" s="150"/>
      <c r="HK77" s="150"/>
      <c r="HL77" s="150"/>
      <c r="HM77" s="150"/>
      <c r="HN77" s="150"/>
      <c r="HO77" s="150"/>
      <c r="HP77" s="150"/>
      <c r="HQ77" s="150"/>
      <c r="HR77" s="150"/>
      <c r="HS77" s="150"/>
      <c r="HT77" s="150"/>
      <c r="HU77" s="150"/>
      <c r="HV77" s="150"/>
      <c r="HW77" s="150"/>
      <c r="HX77" s="150"/>
      <c r="HY77" s="150"/>
      <c r="HZ77" s="150"/>
      <c r="IA77" s="150"/>
      <c r="IB77" s="150"/>
      <c r="IC77" s="150"/>
      <c r="ID77" s="150"/>
      <c r="IE77" s="150"/>
      <c r="IF77" s="150"/>
      <c r="IG77" s="150"/>
      <c r="IH77" s="150"/>
      <c r="II77" s="150"/>
      <c r="IJ77" s="150"/>
      <c r="IK77" s="150"/>
      <c r="IL77" s="150"/>
      <c r="IM77" s="150"/>
      <c r="IN77" s="150"/>
      <c r="IO77" s="150"/>
      <c r="IP77" s="150"/>
      <c r="IQ77" s="150"/>
      <c r="IR77" s="150"/>
      <c r="IS77" s="150"/>
      <c r="IT77" s="150"/>
      <c r="IU77" s="150"/>
      <c r="IV77" s="150"/>
      <c r="IW77" s="150"/>
    </row>
    <row r="78" customFormat="false" ht="12.75" hidden="false" customHeight="false" outlineLevel="0" collapsed="false">
      <c r="A78" s="146"/>
      <c r="B78" s="147"/>
      <c r="C78" s="147"/>
      <c r="D78" s="147"/>
      <c r="E78" s="147"/>
      <c r="F78" s="147"/>
      <c r="G78" s="147"/>
      <c r="H78" s="148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  <c r="BI78" s="147"/>
      <c r="BJ78" s="147"/>
      <c r="BK78" s="149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  <c r="CP78" s="150"/>
      <c r="CQ78" s="150"/>
      <c r="CR78" s="150"/>
      <c r="CS78" s="150"/>
      <c r="CT78" s="150"/>
      <c r="CU78" s="150"/>
      <c r="CV78" s="150"/>
      <c r="CW78" s="150"/>
      <c r="CX78" s="150"/>
      <c r="CY78" s="150"/>
      <c r="CZ78" s="150"/>
      <c r="DA78" s="150"/>
      <c r="DB78" s="150"/>
      <c r="DC78" s="150"/>
      <c r="DD78" s="150"/>
      <c r="DE78" s="150"/>
      <c r="DF78" s="150"/>
      <c r="DG78" s="150"/>
      <c r="DH78" s="150"/>
      <c r="DI78" s="150"/>
      <c r="DJ78" s="150"/>
      <c r="DK78" s="150"/>
      <c r="DL78" s="150"/>
      <c r="DM78" s="150"/>
      <c r="DN78" s="150"/>
      <c r="DO78" s="150"/>
      <c r="DP78" s="150"/>
      <c r="DQ78" s="150"/>
      <c r="DR78" s="150"/>
      <c r="DS78" s="150"/>
      <c r="DT78" s="150"/>
      <c r="DU78" s="150"/>
      <c r="DV78" s="150"/>
      <c r="DW78" s="150"/>
      <c r="DX78" s="150"/>
      <c r="DY78" s="150"/>
      <c r="DZ78" s="150"/>
      <c r="EA78" s="150"/>
      <c r="EB78" s="150"/>
      <c r="EC78" s="150"/>
      <c r="ED78" s="150"/>
      <c r="EE78" s="150"/>
      <c r="EF78" s="150"/>
      <c r="EG78" s="150"/>
      <c r="EH78" s="150"/>
      <c r="EI78" s="150"/>
      <c r="EJ78" s="150"/>
      <c r="EK78" s="150"/>
      <c r="EL78" s="150"/>
      <c r="EM78" s="150"/>
      <c r="EN78" s="150"/>
      <c r="EO78" s="150"/>
      <c r="EP78" s="150"/>
      <c r="EQ78" s="150"/>
      <c r="ER78" s="150"/>
      <c r="ES78" s="150"/>
      <c r="ET78" s="150"/>
      <c r="EU78" s="150"/>
      <c r="EV78" s="150"/>
      <c r="EW78" s="150"/>
      <c r="EX78" s="150"/>
      <c r="EY78" s="150"/>
      <c r="EZ78" s="150"/>
      <c r="FA78" s="150"/>
      <c r="FB78" s="150"/>
      <c r="FC78" s="150"/>
      <c r="FD78" s="150"/>
      <c r="FE78" s="150"/>
      <c r="FF78" s="150"/>
      <c r="FG78" s="150"/>
      <c r="FH78" s="150"/>
      <c r="FI78" s="150"/>
      <c r="FJ78" s="150"/>
      <c r="FK78" s="150"/>
      <c r="FL78" s="150"/>
      <c r="FM78" s="150"/>
      <c r="FN78" s="150"/>
      <c r="FO78" s="150"/>
      <c r="FP78" s="150"/>
      <c r="FQ78" s="150"/>
      <c r="FR78" s="150"/>
      <c r="FS78" s="150"/>
      <c r="FT78" s="150"/>
      <c r="FU78" s="150"/>
      <c r="FV78" s="150"/>
      <c r="FW78" s="150"/>
      <c r="FX78" s="150"/>
      <c r="FY78" s="150"/>
      <c r="FZ78" s="150"/>
      <c r="GA78" s="150"/>
      <c r="GB78" s="150"/>
      <c r="GC78" s="150"/>
      <c r="GD78" s="150"/>
      <c r="GE78" s="150"/>
      <c r="GF78" s="150"/>
      <c r="GG78" s="150"/>
      <c r="GH78" s="150"/>
      <c r="GI78" s="150"/>
      <c r="GJ78" s="150"/>
      <c r="GK78" s="150"/>
      <c r="GL78" s="150"/>
      <c r="GM78" s="150"/>
      <c r="GN78" s="150"/>
      <c r="GO78" s="150"/>
      <c r="GP78" s="150"/>
      <c r="GQ78" s="150"/>
      <c r="GR78" s="150"/>
      <c r="GS78" s="150"/>
      <c r="GT78" s="150"/>
      <c r="GU78" s="150"/>
      <c r="GV78" s="150"/>
      <c r="GW78" s="150"/>
      <c r="GX78" s="150"/>
      <c r="GY78" s="150"/>
      <c r="GZ78" s="150"/>
      <c r="HA78" s="150"/>
      <c r="HB78" s="150"/>
      <c r="HC78" s="150"/>
      <c r="HD78" s="150"/>
      <c r="HE78" s="150"/>
      <c r="HF78" s="150"/>
      <c r="HG78" s="150"/>
      <c r="HH78" s="150"/>
      <c r="HI78" s="150"/>
      <c r="HJ78" s="150"/>
      <c r="HK78" s="150"/>
      <c r="HL78" s="150"/>
      <c r="HM78" s="150"/>
      <c r="HN78" s="150"/>
      <c r="HO78" s="150"/>
      <c r="HP78" s="150"/>
      <c r="HQ78" s="150"/>
      <c r="HR78" s="150"/>
      <c r="HS78" s="150"/>
      <c r="HT78" s="150"/>
      <c r="HU78" s="150"/>
      <c r="HV78" s="150"/>
      <c r="HW78" s="150"/>
      <c r="HX78" s="150"/>
      <c r="HY78" s="150"/>
      <c r="HZ78" s="150"/>
      <c r="IA78" s="150"/>
      <c r="IB78" s="150"/>
      <c r="IC78" s="150"/>
      <c r="ID78" s="150"/>
      <c r="IE78" s="150"/>
      <c r="IF78" s="150"/>
      <c r="IG78" s="150"/>
      <c r="IH78" s="150"/>
      <c r="II78" s="150"/>
      <c r="IJ78" s="150"/>
      <c r="IK78" s="150"/>
      <c r="IL78" s="150"/>
      <c r="IM78" s="150"/>
      <c r="IN78" s="150"/>
      <c r="IO78" s="150"/>
      <c r="IP78" s="150"/>
      <c r="IQ78" s="150"/>
      <c r="IR78" s="150"/>
      <c r="IS78" s="150"/>
      <c r="IT78" s="150"/>
      <c r="IU78" s="150"/>
      <c r="IV78" s="150"/>
      <c r="IW78" s="150"/>
    </row>
    <row r="79" customFormat="false" ht="12.75" hidden="false" customHeight="false" outlineLevel="0" collapsed="false">
      <c r="A79" s="146"/>
      <c r="B79" s="147"/>
      <c r="C79" s="147"/>
      <c r="D79" s="147"/>
      <c r="E79" s="147"/>
      <c r="F79" s="147"/>
      <c r="G79" s="147"/>
      <c r="H79" s="148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9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0"/>
      <c r="CN79" s="150"/>
      <c r="CO79" s="150"/>
      <c r="CP79" s="150"/>
      <c r="CQ79" s="150"/>
      <c r="CR79" s="150"/>
      <c r="CS79" s="150"/>
      <c r="CT79" s="150"/>
      <c r="CU79" s="150"/>
      <c r="CV79" s="150"/>
      <c r="CW79" s="150"/>
      <c r="CX79" s="150"/>
      <c r="CY79" s="150"/>
      <c r="CZ79" s="150"/>
      <c r="DA79" s="150"/>
      <c r="DB79" s="150"/>
      <c r="DC79" s="150"/>
      <c r="DD79" s="150"/>
      <c r="DE79" s="150"/>
      <c r="DF79" s="150"/>
      <c r="DG79" s="150"/>
      <c r="DH79" s="150"/>
      <c r="DI79" s="150"/>
      <c r="DJ79" s="150"/>
      <c r="DK79" s="150"/>
      <c r="DL79" s="150"/>
      <c r="DM79" s="150"/>
      <c r="DN79" s="150"/>
      <c r="DO79" s="150"/>
      <c r="DP79" s="150"/>
      <c r="DQ79" s="150"/>
      <c r="DR79" s="150"/>
      <c r="DS79" s="150"/>
      <c r="DT79" s="150"/>
      <c r="DU79" s="150"/>
      <c r="DV79" s="150"/>
      <c r="DW79" s="150"/>
      <c r="DX79" s="150"/>
      <c r="DY79" s="150"/>
      <c r="DZ79" s="150"/>
      <c r="EA79" s="150"/>
      <c r="EB79" s="150"/>
      <c r="EC79" s="150"/>
      <c r="ED79" s="150"/>
      <c r="EE79" s="150"/>
      <c r="EF79" s="150"/>
      <c r="EG79" s="150"/>
      <c r="EH79" s="150"/>
      <c r="EI79" s="150"/>
      <c r="EJ79" s="150"/>
      <c r="EK79" s="150"/>
      <c r="EL79" s="150"/>
      <c r="EM79" s="150"/>
      <c r="EN79" s="150"/>
      <c r="EO79" s="150"/>
      <c r="EP79" s="150"/>
      <c r="EQ79" s="150"/>
      <c r="ER79" s="150"/>
      <c r="ES79" s="150"/>
      <c r="ET79" s="150"/>
      <c r="EU79" s="150"/>
      <c r="EV79" s="150"/>
      <c r="EW79" s="150"/>
      <c r="EX79" s="150"/>
      <c r="EY79" s="150"/>
      <c r="EZ79" s="150"/>
      <c r="FA79" s="150"/>
      <c r="FB79" s="150"/>
      <c r="FC79" s="150"/>
      <c r="FD79" s="150"/>
      <c r="FE79" s="150"/>
      <c r="FF79" s="150"/>
      <c r="FG79" s="150"/>
      <c r="FH79" s="150"/>
      <c r="FI79" s="150"/>
      <c r="FJ79" s="150"/>
      <c r="FK79" s="150"/>
      <c r="FL79" s="150"/>
      <c r="FM79" s="150"/>
      <c r="FN79" s="150"/>
      <c r="FO79" s="150"/>
      <c r="FP79" s="150"/>
      <c r="FQ79" s="150"/>
      <c r="FR79" s="150"/>
      <c r="FS79" s="150"/>
      <c r="FT79" s="150"/>
      <c r="FU79" s="150"/>
      <c r="FV79" s="150"/>
      <c r="FW79" s="150"/>
      <c r="FX79" s="150"/>
      <c r="FY79" s="150"/>
      <c r="FZ79" s="150"/>
      <c r="GA79" s="150"/>
      <c r="GB79" s="150"/>
      <c r="GC79" s="150"/>
      <c r="GD79" s="150"/>
      <c r="GE79" s="150"/>
      <c r="GF79" s="150"/>
      <c r="GG79" s="150"/>
      <c r="GH79" s="150"/>
      <c r="GI79" s="150"/>
      <c r="GJ79" s="150"/>
      <c r="GK79" s="150"/>
      <c r="GL79" s="150"/>
      <c r="GM79" s="150"/>
      <c r="GN79" s="150"/>
      <c r="GO79" s="150"/>
      <c r="GP79" s="150"/>
      <c r="GQ79" s="150"/>
      <c r="GR79" s="150"/>
      <c r="GS79" s="150"/>
      <c r="GT79" s="150"/>
      <c r="GU79" s="150"/>
      <c r="GV79" s="150"/>
      <c r="GW79" s="150"/>
      <c r="GX79" s="150"/>
      <c r="GY79" s="150"/>
      <c r="GZ79" s="150"/>
      <c r="HA79" s="150"/>
      <c r="HB79" s="150"/>
      <c r="HC79" s="150"/>
      <c r="HD79" s="150"/>
      <c r="HE79" s="150"/>
      <c r="HF79" s="150"/>
      <c r="HG79" s="150"/>
      <c r="HH79" s="150"/>
      <c r="HI79" s="150"/>
      <c r="HJ79" s="150"/>
      <c r="HK79" s="150"/>
      <c r="HL79" s="150"/>
      <c r="HM79" s="150"/>
      <c r="HN79" s="150"/>
      <c r="HO79" s="150"/>
      <c r="HP79" s="150"/>
      <c r="HQ79" s="150"/>
      <c r="HR79" s="150"/>
      <c r="HS79" s="150"/>
      <c r="HT79" s="150"/>
      <c r="HU79" s="150"/>
      <c r="HV79" s="150"/>
      <c r="HW79" s="150"/>
      <c r="HX79" s="150"/>
      <c r="HY79" s="150"/>
      <c r="HZ79" s="150"/>
      <c r="IA79" s="150"/>
      <c r="IB79" s="150"/>
      <c r="IC79" s="150"/>
      <c r="ID79" s="150"/>
      <c r="IE79" s="150"/>
      <c r="IF79" s="150"/>
      <c r="IG79" s="150"/>
      <c r="IH79" s="150"/>
      <c r="II79" s="150"/>
      <c r="IJ79" s="150"/>
      <c r="IK79" s="150"/>
      <c r="IL79" s="150"/>
      <c r="IM79" s="150"/>
      <c r="IN79" s="150"/>
      <c r="IO79" s="150"/>
      <c r="IP79" s="150"/>
      <c r="IQ79" s="150"/>
      <c r="IR79" s="150"/>
      <c r="IS79" s="150"/>
      <c r="IT79" s="150"/>
      <c r="IU79" s="150"/>
      <c r="IV79" s="150"/>
      <c r="IW79" s="150"/>
    </row>
    <row r="80" customFormat="false" ht="12.75" hidden="false" customHeight="false" outlineLevel="0" collapsed="false">
      <c r="A80" s="146"/>
      <c r="B80" s="147"/>
      <c r="C80" s="147"/>
      <c r="D80" s="147"/>
      <c r="E80" s="147"/>
      <c r="F80" s="147"/>
      <c r="G80" s="147"/>
      <c r="H80" s="148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  <c r="BI80" s="147"/>
      <c r="BJ80" s="147"/>
      <c r="BK80" s="149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  <c r="EC80" s="150"/>
      <c r="ED80" s="150"/>
      <c r="EE80" s="150"/>
      <c r="EF80" s="150"/>
      <c r="EG80" s="150"/>
      <c r="EH80" s="150"/>
      <c r="EI80" s="150"/>
      <c r="EJ80" s="150"/>
      <c r="EK80" s="150"/>
      <c r="EL80" s="150"/>
      <c r="EM80" s="150"/>
      <c r="EN80" s="150"/>
      <c r="EO80" s="150"/>
      <c r="EP80" s="150"/>
      <c r="EQ80" s="150"/>
      <c r="ER80" s="150"/>
      <c r="ES80" s="150"/>
      <c r="ET80" s="150"/>
      <c r="EU80" s="150"/>
      <c r="EV80" s="150"/>
      <c r="EW80" s="150"/>
      <c r="EX80" s="150"/>
      <c r="EY80" s="150"/>
      <c r="EZ80" s="150"/>
      <c r="FA80" s="150"/>
      <c r="FB80" s="150"/>
      <c r="FC80" s="150"/>
      <c r="FD80" s="150"/>
      <c r="FE80" s="150"/>
      <c r="FF80" s="150"/>
      <c r="FG80" s="150"/>
      <c r="FH80" s="150"/>
      <c r="FI80" s="150"/>
      <c r="FJ80" s="150"/>
      <c r="FK80" s="150"/>
      <c r="FL80" s="150"/>
      <c r="FM80" s="150"/>
      <c r="FN80" s="150"/>
      <c r="FO80" s="150"/>
      <c r="FP80" s="150"/>
      <c r="FQ80" s="150"/>
      <c r="FR80" s="150"/>
      <c r="FS80" s="150"/>
      <c r="FT80" s="150"/>
      <c r="FU80" s="150"/>
      <c r="FV80" s="150"/>
      <c r="FW80" s="150"/>
      <c r="FX80" s="150"/>
      <c r="FY80" s="150"/>
      <c r="FZ80" s="150"/>
      <c r="GA80" s="150"/>
      <c r="GB80" s="150"/>
      <c r="GC80" s="150"/>
      <c r="GD80" s="150"/>
      <c r="GE80" s="150"/>
      <c r="GF80" s="150"/>
      <c r="GG80" s="150"/>
      <c r="GH80" s="150"/>
      <c r="GI80" s="150"/>
      <c r="GJ80" s="150"/>
      <c r="GK80" s="150"/>
      <c r="GL80" s="150"/>
      <c r="GM80" s="150"/>
      <c r="GN80" s="150"/>
      <c r="GO80" s="150"/>
      <c r="GP80" s="150"/>
      <c r="GQ80" s="150"/>
      <c r="GR80" s="150"/>
      <c r="GS80" s="150"/>
      <c r="GT80" s="150"/>
      <c r="GU80" s="150"/>
      <c r="GV80" s="150"/>
      <c r="GW80" s="150"/>
      <c r="GX80" s="150"/>
      <c r="GY80" s="150"/>
      <c r="GZ80" s="150"/>
      <c r="HA80" s="150"/>
      <c r="HB80" s="150"/>
      <c r="HC80" s="150"/>
      <c r="HD80" s="150"/>
      <c r="HE80" s="150"/>
      <c r="HF80" s="150"/>
      <c r="HG80" s="150"/>
      <c r="HH80" s="150"/>
      <c r="HI80" s="150"/>
      <c r="HJ80" s="150"/>
      <c r="HK80" s="150"/>
      <c r="HL80" s="150"/>
      <c r="HM80" s="150"/>
      <c r="HN80" s="150"/>
      <c r="HO80" s="150"/>
      <c r="HP80" s="150"/>
      <c r="HQ80" s="150"/>
      <c r="HR80" s="150"/>
      <c r="HS80" s="150"/>
      <c r="HT80" s="150"/>
      <c r="HU80" s="150"/>
      <c r="HV80" s="150"/>
      <c r="HW80" s="150"/>
      <c r="HX80" s="150"/>
      <c r="HY80" s="150"/>
      <c r="HZ80" s="150"/>
      <c r="IA80" s="150"/>
      <c r="IB80" s="150"/>
      <c r="IC80" s="150"/>
      <c r="ID80" s="150"/>
      <c r="IE80" s="150"/>
      <c r="IF80" s="150"/>
      <c r="IG80" s="150"/>
      <c r="IH80" s="150"/>
      <c r="II80" s="150"/>
      <c r="IJ80" s="150"/>
      <c r="IK80" s="150"/>
      <c r="IL80" s="150"/>
      <c r="IM80" s="150"/>
      <c r="IN80" s="150"/>
      <c r="IO80" s="150"/>
      <c r="IP80" s="150"/>
      <c r="IQ80" s="150"/>
      <c r="IR80" s="150"/>
      <c r="IS80" s="150"/>
      <c r="IT80" s="150"/>
      <c r="IU80" s="150"/>
      <c r="IV80" s="150"/>
      <c r="IW80" s="150"/>
    </row>
    <row r="81" customFormat="false" ht="12.75" hidden="false" customHeight="false" outlineLevel="0" collapsed="false">
      <c r="A81" s="146"/>
      <c r="B81" s="147"/>
      <c r="C81" s="147"/>
      <c r="D81" s="147"/>
      <c r="E81" s="147"/>
      <c r="F81" s="147"/>
      <c r="G81" s="147"/>
      <c r="H81" s="148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  <c r="BI81" s="147"/>
      <c r="BJ81" s="147"/>
      <c r="BK81" s="149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/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/>
      <c r="DW81" s="150"/>
      <c r="DX81" s="150"/>
      <c r="DY81" s="150"/>
      <c r="DZ81" s="150"/>
      <c r="EA81" s="150"/>
      <c r="EB81" s="150"/>
      <c r="EC81" s="150"/>
      <c r="ED81" s="150"/>
      <c r="EE81" s="150"/>
      <c r="EF81" s="150"/>
      <c r="EG81" s="150"/>
      <c r="EH81" s="150"/>
      <c r="EI81" s="150"/>
      <c r="EJ81" s="150"/>
      <c r="EK81" s="150"/>
      <c r="EL81" s="150"/>
      <c r="EM81" s="150"/>
      <c r="EN81" s="150"/>
      <c r="EO81" s="150"/>
      <c r="EP81" s="150"/>
      <c r="EQ81" s="150"/>
      <c r="ER81" s="150"/>
      <c r="ES81" s="150"/>
      <c r="ET81" s="150"/>
      <c r="EU81" s="150"/>
      <c r="EV81" s="150"/>
      <c r="EW81" s="150"/>
      <c r="EX81" s="150"/>
      <c r="EY81" s="150"/>
      <c r="EZ81" s="150"/>
      <c r="FA81" s="150"/>
      <c r="FB81" s="150"/>
      <c r="FC81" s="150"/>
      <c r="FD81" s="150"/>
      <c r="FE81" s="150"/>
      <c r="FF81" s="150"/>
      <c r="FG81" s="150"/>
      <c r="FH81" s="150"/>
      <c r="FI81" s="150"/>
      <c r="FJ81" s="150"/>
      <c r="FK81" s="150"/>
      <c r="FL81" s="150"/>
      <c r="FM81" s="150"/>
      <c r="FN81" s="150"/>
      <c r="FO81" s="150"/>
      <c r="FP81" s="150"/>
      <c r="FQ81" s="150"/>
      <c r="FR81" s="150"/>
      <c r="FS81" s="150"/>
      <c r="FT81" s="150"/>
      <c r="FU81" s="150"/>
      <c r="FV81" s="150"/>
      <c r="FW81" s="150"/>
      <c r="FX81" s="150"/>
      <c r="FY81" s="150"/>
      <c r="FZ81" s="150"/>
      <c r="GA81" s="150"/>
      <c r="GB81" s="150"/>
      <c r="GC81" s="150"/>
      <c r="GD81" s="150"/>
      <c r="GE81" s="150"/>
      <c r="GF81" s="150"/>
      <c r="GG81" s="150"/>
      <c r="GH81" s="150"/>
      <c r="GI81" s="150"/>
      <c r="GJ81" s="150"/>
      <c r="GK81" s="150"/>
      <c r="GL81" s="150"/>
      <c r="GM81" s="150"/>
      <c r="GN81" s="150"/>
      <c r="GO81" s="150"/>
      <c r="GP81" s="150"/>
      <c r="GQ81" s="150"/>
      <c r="GR81" s="150"/>
      <c r="GS81" s="150"/>
      <c r="GT81" s="150"/>
      <c r="GU81" s="150"/>
      <c r="GV81" s="150"/>
      <c r="GW81" s="150"/>
      <c r="GX81" s="150"/>
      <c r="GY81" s="150"/>
      <c r="GZ81" s="150"/>
      <c r="HA81" s="150"/>
      <c r="HB81" s="150"/>
      <c r="HC81" s="150"/>
      <c r="HD81" s="150"/>
      <c r="HE81" s="150"/>
      <c r="HF81" s="150"/>
      <c r="HG81" s="150"/>
      <c r="HH81" s="150"/>
      <c r="HI81" s="150"/>
      <c r="HJ81" s="150"/>
      <c r="HK81" s="150"/>
      <c r="HL81" s="150"/>
      <c r="HM81" s="150"/>
      <c r="HN81" s="150"/>
      <c r="HO81" s="150"/>
      <c r="HP81" s="150"/>
      <c r="HQ81" s="150"/>
      <c r="HR81" s="150"/>
      <c r="HS81" s="150"/>
      <c r="HT81" s="150"/>
      <c r="HU81" s="150"/>
      <c r="HV81" s="150"/>
      <c r="HW81" s="150"/>
      <c r="HX81" s="150"/>
      <c r="HY81" s="150"/>
      <c r="HZ81" s="150"/>
      <c r="IA81" s="150"/>
      <c r="IB81" s="150"/>
      <c r="IC81" s="150"/>
      <c r="ID81" s="150"/>
      <c r="IE81" s="150"/>
      <c r="IF81" s="150"/>
      <c r="IG81" s="150"/>
      <c r="IH81" s="150"/>
      <c r="II81" s="150"/>
      <c r="IJ81" s="150"/>
      <c r="IK81" s="150"/>
      <c r="IL81" s="150"/>
      <c r="IM81" s="150"/>
      <c r="IN81" s="150"/>
      <c r="IO81" s="150"/>
      <c r="IP81" s="150"/>
      <c r="IQ81" s="150"/>
      <c r="IR81" s="150"/>
      <c r="IS81" s="150"/>
      <c r="IT81" s="150"/>
      <c r="IU81" s="150"/>
      <c r="IV81" s="150"/>
      <c r="IW81" s="150"/>
    </row>
    <row r="82" customFormat="false" ht="12.75" hidden="false" customHeight="false" outlineLevel="0" collapsed="false">
      <c r="A82" s="146"/>
      <c r="B82" s="147"/>
      <c r="C82" s="147"/>
      <c r="D82" s="147"/>
      <c r="E82" s="147"/>
      <c r="F82" s="147"/>
      <c r="G82" s="147"/>
      <c r="H82" s="148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  <c r="BI82" s="147"/>
      <c r="BJ82" s="147"/>
      <c r="BK82" s="149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/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/>
      <c r="DW82" s="150"/>
      <c r="DX82" s="150"/>
      <c r="DY82" s="150"/>
      <c r="DZ82" s="150"/>
      <c r="EA82" s="150"/>
      <c r="EB82" s="150"/>
      <c r="EC82" s="150"/>
      <c r="ED82" s="150"/>
      <c r="EE82" s="150"/>
      <c r="EF82" s="150"/>
      <c r="EG82" s="150"/>
      <c r="EH82" s="150"/>
      <c r="EI82" s="150"/>
      <c r="EJ82" s="150"/>
      <c r="EK82" s="150"/>
      <c r="EL82" s="150"/>
      <c r="EM82" s="150"/>
      <c r="EN82" s="150"/>
      <c r="EO82" s="150"/>
      <c r="EP82" s="150"/>
      <c r="EQ82" s="150"/>
      <c r="ER82" s="150"/>
      <c r="ES82" s="150"/>
      <c r="ET82" s="150"/>
      <c r="EU82" s="150"/>
      <c r="EV82" s="150"/>
      <c r="EW82" s="150"/>
      <c r="EX82" s="150"/>
      <c r="EY82" s="150"/>
      <c r="EZ82" s="150"/>
      <c r="FA82" s="150"/>
      <c r="FB82" s="150"/>
      <c r="FC82" s="150"/>
      <c r="FD82" s="150"/>
      <c r="FE82" s="150"/>
      <c r="FF82" s="150"/>
      <c r="FG82" s="150"/>
      <c r="FH82" s="150"/>
      <c r="FI82" s="150"/>
      <c r="FJ82" s="150"/>
      <c r="FK82" s="150"/>
      <c r="FL82" s="150"/>
      <c r="FM82" s="150"/>
      <c r="FN82" s="150"/>
      <c r="FO82" s="150"/>
      <c r="FP82" s="150"/>
      <c r="FQ82" s="150"/>
      <c r="FR82" s="150"/>
      <c r="FS82" s="150"/>
      <c r="FT82" s="150"/>
      <c r="FU82" s="150"/>
      <c r="FV82" s="150"/>
      <c r="FW82" s="150"/>
      <c r="FX82" s="150"/>
      <c r="FY82" s="150"/>
      <c r="FZ82" s="150"/>
      <c r="GA82" s="150"/>
      <c r="GB82" s="150"/>
      <c r="GC82" s="150"/>
      <c r="GD82" s="150"/>
      <c r="GE82" s="150"/>
      <c r="GF82" s="150"/>
      <c r="GG82" s="150"/>
      <c r="GH82" s="150"/>
      <c r="GI82" s="150"/>
      <c r="GJ82" s="150"/>
      <c r="GK82" s="150"/>
      <c r="GL82" s="150"/>
      <c r="GM82" s="150"/>
      <c r="GN82" s="150"/>
      <c r="GO82" s="150"/>
      <c r="GP82" s="150"/>
      <c r="GQ82" s="150"/>
      <c r="GR82" s="150"/>
      <c r="GS82" s="150"/>
      <c r="GT82" s="150"/>
      <c r="GU82" s="150"/>
      <c r="GV82" s="150"/>
      <c r="GW82" s="150"/>
      <c r="GX82" s="150"/>
      <c r="GY82" s="150"/>
      <c r="GZ82" s="150"/>
      <c r="HA82" s="150"/>
      <c r="HB82" s="150"/>
      <c r="HC82" s="150"/>
      <c r="HD82" s="150"/>
      <c r="HE82" s="150"/>
      <c r="HF82" s="150"/>
      <c r="HG82" s="150"/>
      <c r="HH82" s="150"/>
      <c r="HI82" s="150"/>
      <c r="HJ82" s="150"/>
      <c r="HK82" s="150"/>
      <c r="HL82" s="150"/>
      <c r="HM82" s="150"/>
      <c r="HN82" s="150"/>
      <c r="HO82" s="150"/>
      <c r="HP82" s="150"/>
      <c r="HQ82" s="150"/>
      <c r="HR82" s="150"/>
      <c r="HS82" s="150"/>
      <c r="HT82" s="150"/>
      <c r="HU82" s="150"/>
      <c r="HV82" s="150"/>
      <c r="HW82" s="150"/>
      <c r="HX82" s="150"/>
      <c r="HY82" s="150"/>
      <c r="HZ82" s="150"/>
      <c r="IA82" s="150"/>
      <c r="IB82" s="150"/>
      <c r="IC82" s="150"/>
      <c r="ID82" s="150"/>
      <c r="IE82" s="150"/>
      <c r="IF82" s="150"/>
      <c r="IG82" s="150"/>
      <c r="IH82" s="150"/>
      <c r="II82" s="150"/>
      <c r="IJ82" s="150"/>
      <c r="IK82" s="150"/>
      <c r="IL82" s="150"/>
      <c r="IM82" s="150"/>
      <c r="IN82" s="150"/>
      <c r="IO82" s="150"/>
      <c r="IP82" s="150"/>
      <c r="IQ82" s="150"/>
      <c r="IR82" s="150"/>
      <c r="IS82" s="150"/>
      <c r="IT82" s="150"/>
      <c r="IU82" s="150"/>
      <c r="IV82" s="150"/>
      <c r="IW82" s="150"/>
    </row>
    <row r="83" customFormat="false" ht="12.75" hidden="false" customHeight="false" outlineLevel="0" collapsed="false">
      <c r="A83" s="146"/>
      <c r="B83" s="147"/>
      <c r="C83" s="147"/>
      <c r="D83" s="147"/>
      <c r="E83" s="147"/>
      <c r="F83" s="147"/>
      <c r="G83" s="147"/>
      <c r="H83" s="148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  <c r="BI83" s="147"/>
      <c r="BJ83" s="147"/>
      <c r="BK83" s="149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  <c r="EC83" s="150"/>
      <c r="ED83" s="150"/>
      <c r="EE83" s="150"/>
      <c r="EF83" s="150"/>
      <c r="EG83" s="150"/>
      <c r="EH83" s="150"/>
      <c r="EI83" s="150"/>
      <c r="EJ83" s="150"/>
      <c r="EK83" s="150"/>
      <c r="EL83" s="150"/>
      <c r="EM83" s="150"/>
      <c r="EN83" s="150"/>
      <c r="EO83" s="150"/>
      <c r="EP83" s="150"/>
      <c r="EQ83" s="150"/>
      <c r="ER83" s="150"/>
      <c r="ES83" s="150"/>
      <c r="ET83" s="150"/>
      <c r="EU83" s="150"/>
      <c r="EV83" s="150"/>
      <c r="EW83" s="150"/>
      <c r="EX83" s="150"/>
      <c r="EY83" s="150"/>
      <c r="EZ83" s="150"/>
      <c r="FA83" s="150"/>
      <c r="FB83" s="150"/>
      <c r="FC83" s="150"/>
      <c r="FD83" s="150"/>
      <c r="FE83" s="150"/>
      <c r="FF83" s="150"/>
      <c r="FG83" s="150"/>
      <c r="FH83" s="150"/>
      <c r="FI83" s="150"/>
      <c r="FJ83" s="150"/>
      <c r="FK83" s="150"/>
      <c r="FL83" s="150"/>
      <c r="FM83" s="150"/>
      <c r="FN83" s="150"/>
      <c r="FO83" s="150"/>
      <c r="FP83" s="150"/>
      <c r="FQ83" s="150"/>
      <c r="FR83" s="150"/>
      <c r="FS83" s="150"/>
      <c r="FT83" s="150"/>
      <c r="FU83" s="150"/>
      <c r="FV83" s="150"/>
      <c r="FW83" s="150"/>
      <c r="FX83" s="150"/>
      <c r="FY83" s="150"/>
      <c r="FZ83" s="150"/>
      <c r="GA83" s="150"/>
      <c r="GB83" s="150"/>
      <c r="GC83" s="150"/>
      <c r="GD83" s="150"/>
      <c r="GE83" s="150"/>
      <c r="GF83" s="150"/>
      <c r="GG83" s="150"/>
      <c r="GH83" s="150"/>
      <c r="GI83" s="150"/>
      <c r="GJ83" s="150"/>
      <c r="GK83" s="150"/>
      <c r="GL83" s="150"/>
      <c r="GM83" s="150"/>
      <c r="GN83" s="150"/>
      <c r="GO83" s="150"/>
      <c r="GP83" s="150"/>
      <c r="GQ83" s="150"/>
      <c r="GR83" s="150"/>
      <c r="GS83" s="150"/>
      <c r="GT83" s="150"/>
      <c r="GU83" s="150"/>
      <c r="GV83" s="150"/>
      <c r="GW83" s="150"/>
      <c r="GX83" s="150"/>
      <c r="GY83" s="150"/>
      <c r="GZ83" s="150"/>
      <c r="HA83" s="150"/>
      <c r="HB83" s="150"/>
      <c r="HC83" s="150"/>
      <c r="HD83" s="150"/>
      <c r="HE83" s="150"/>
      <c r="HF83" s="150"/>
      <c r="HG83" s="150"/>
      <c r="HH83" s="150"/>
      <c r="HI83" s="150"/>
      <c r="HJ83" s="150"/>
      <c r="HK83" s="150"/>
      <c r="HL83" s="150"/>
      <c r="HM83" s="150"/>
      <c r="HN83" s="150"/>
      <c r="HO83" s="150"/>
      <c r="HP83" s="150"/>
      <c r="HQ83" s="150"/>
      <c r="HR83" s="150"/>
      <c r="HS83" s="150"/>
      <c r="HT83" s="150"/>
      <c r="HU83" s="150"/>
      <c r="HV83" s="150"/>
      <c r="HW83" s="150"/>
      <c r="HX83" s="150"/>
      <c r="HY83" s="150"/>
      <c r="HZ83" s="150"/>
      <c r="IA83" s="150"/>
      <c r="IB83" s="150"/>
      <c r="IC83" s="150"/>
      <c r="ID83" s="150"/>
      <c r="IE83" s="150"/>
      <c r="IF83" s="150"/>
      <c r="IG83" s="150"/>
      <c r="IH83" s="150"/>
      <c r="II83" s="150"/>
      <c r="IJ83" s="150"/>
      <c r="IK83" s="150"/>
      <c r="IL83" s="150"/>
      <c r="IM83" s="150"/>
      <c r="IN83" s="150"/>
      <c r="IO83" s="150"/>
      <c r="IP83" s="150"/>
      <c r="IQ83" s="150"/>
      <c r="IR83" s="150"/>
      <c r="IS83" s="150"/>
      <c r="IT83" s="150"/>
      <c r="IU83" s="150"/>
      <c r="IV83" s="150"/>
      <c r="IW83" s="150"/>
    </row>
    <row r="84" customFormat="false" ht="12.75" hidden="false" customHeight="false" outlineLevel="0" collapsed="false">
      <c r="A84" s="146"/>
      <c r="B84" s="147"/>
      <c r="C84" s="147"/>
      <c r="D84" s="147"/>
      <c r="E84" s="147"/>
      <c r="F84" s="147"/>
      <c r="G84" s="147"/>
      <c r="H84" s="148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  <c r="BI84" s="147"/>
      <c r="BJ84" s="147"/>
      <c r="BK84" s="149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  <c r="EC84" s="150"/>
      <c r="ED84" s="150"/>
      <c r="EE84" s="150"/>
      <c r="EF84" s="150"/>
      <c r="EG84" s="150"/>
      <c r="EH84" s="150"/>
      <c r="EI84" s="150"/>
      <c r="EJ84" s="150"/>
      <c r="EK84" s="150"/>
      <c r="EL84" s="150"/>
      <c r="EM84" s="150"/>
      <c r="EN84" s="150"/>
      <c r="EO84" s="150"/>
      <c r="EP84" s="150"/>
      <c r="EQ84" s="150"/>
      <c r="ER84" s="150"/>
      <c r="ES84" s="150"/>
      <c r="ET84" s="150"/>
      <c r="EU84" s="150"/>
      <c r="EV84" s="150"/>
      <c r="EW84" s="150"/>
      <c r="EX84" s="150"/>
      <c r="EY84" s="150"/>
      <c r="EZ84" s="150"/>
      <c r="FA84" s="150"/>
      <c r="FB84" s="150"/>
      <c r="FC84" s="150"/>
      <c r="FD84" s="150"/>
      <c r="FE84" s="150"/>
      <c r="FF84" s="150"/>
      <c r="FG84" s="150"/>
      <c r="FH84" s="150"/>
      <c r="FI84" s="150"/>
      <c r="FJ84" s="150"/>
      <c r="FK84" s="150"/>
      <c r="FL84" s="150"/>
      <c r="FM84" s="150"/>
      <c r="FN84" s="150"/>
      <c r="FO84" s="150"/>
      <c r="FP84" s="150"/>
      <c r="FQ84" s="150"/>
      <c r="FR84" s="150"/>
      <c r="FS84" s="150"/>
      <c r="FT84" s="150"/>
      <c r="FU84" s="150"/>
      <c r="FV84" s="150"/>
      <c r="FW84" s="150"/>
      <c r="FX84" s="150"/>
      <c r="FY84" s="150"/>
      <c r="FZ84" s="150"/>
      <c r="GA84" s="150"/>
      <c r="GB84" s="150"/>
      <c r="GC84" s="150"/>
      <c r="GD84" s="150"/>
      <c r="GE84" s="150"/>
      <c r="GF84" s="150"/>
      <c r="GG84" s="150"/>
      <c r="GH84" s="150"/>
      <c r="GI84" s="150"/>
      <c r="GJ84" s="150"/>
      <c r="GK84" s="150"/>
      <c r="GL84" s="150"/>
      <c r="GM84" s="150"/>
      <c r="GN84" s="150"/>
      <c r="GO84" s="150"/>
      <c r="GP84" s="150"/>
      <c r="GQ84" s="150"/>
      <c r="GR84" s="150"/>
      <c r="GS84" s="150"/>
      <c r="GT84" s="150"/>
      <c r="GU84" s="150"/>
      <c r="GV84" s="150"/>
      <c r="GW84" s="150"/>
      <c r="GX84" s="150"/>
      <c r="GY84" s="150"/>
      <c r="GZ84" s="150"/>
      <c r="HA84" s="150"/>
      <c r="HB84" s="150"/>
      <c r="HC84" s="150"/>
      <c r="HD84" s="150"/>
      <c r="HE84" s="150"/>
      <c r="HF84" s="150"/>
      <c r="HG84" s="150"/>
      <c r="HH84" s="150"/>
      <c r="HI84" s="150"/>
      <c r="HJ84" s="150"/>
      <c r="HK84" s="150"/>
      <c r="HL84" s="150"/>
      <c r="HM84" s="150"/>
      <c r="HN84" s="150"/>
      <c r="HO84" s="150"/>
      <c r="HP84" s="150"/>
      <c r="HQ84" s="150"/>
      <c r="HR84" s="150"/>
      <c r="HS84" s="150"/>
      <c r="HT84" s="150"/>
      <c r="HU84" s="150"/>
      <c r="HV84" s="150"/>
      <c r="HW84" s="150"/>
      <c r="HX84" s="150"/>
      <c r="HY84" s="150"/>
      <c r="HZ84" s="150"/>
      <c r="IA84" s="150"/>
      <c r="IB84" s="150"/>
      <c r="IC84" s="150"/>
      <c r="ID84" s="150"/>
      <c r="IE84" s="150"/>
      <c r="IF84" s="150"/>
      <c r="IG84" s="150"/>
      <c r="IH84" s="150"/>
      <c r="II84" s="150"/>
      <c r="IJ84" s="150"/>
      <c r="IK84" s="150"/>
      <c r="IL84" s="150"/>
      <c r="IM84" s="150"/>
      <c r="IN84" s="150"/>
      <c r="IO84" s="150"/>
      <c r="IP84" s="150"/>
      <c r="IQ84" s="150"/>
      <c r="IR84" s="150"/>
      <c r="IS84" s="150"/>
      <c r="IT84" s="150"/>
      <c r="IU84" s="150"/>
      <c r="IV84" s="150"/>
      <c r="IW84" s="150"/>
    </row>
    <row r="85" customFormat="false" ht="12.75" hidden="false" customHeight="false" outlineLevel="0" collapsed="false">
      <c r="A85" s="146"/>
      <c r="B85" s="147"/>
      <c r="C85" s="147"/>
      <c r="D85" s="147"/>
      <c r="E85" s="147"/>
      <c r="F85" s="147"/>
      <c r="G85" s="147"/>
      <c r="H85" s="148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  <c r="BI85" s="147"/>
      <c r="BJ85" s="147"/>
      <c r="BK85" s="149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  <c r="EC85" s="150"/>
      <c r="ED85" s="150"/>
      <c r="EE85" s="150"/>
      <c r="EF85" s="150"/>
      <c r="EG85" s="150"/>
      <c r="EH85" s="150"/>
      <c r="EI85" s="150"/>
      <c r="EJ85" s="150"/>
      <c r="EK85" s="150"/>
      <c r="EL85" s="150"/>
      <c r="EM85" s="150"/>
      <c r="EN85" s="150"/>
      <c r="EO85" s="150"/>
      <c r="EP85" s="150"/>
      <c r="EQ85" s="150"/>
      <c r="ER85" s="150"/>
      <c r="ES85" s="150"/>
      <c r="ET85" s="150"/>
      <c r="EU85" s="150"/>
      <c r="EV85" s="150"/>
      <c r="EW85" s="150"/>
      <c r="EX85" s="150"/>
      <c r="EY85" s="150"/>
      <c r="EZ85" s="150"/>
      <c r="FA85" s="150"/>
      <c r="FB85" s="150"/>
      <c r="FC85" s="150"/>
      <c r="FD85" s="150"/>
      <c r="FE85" s="150"/>
      <c r="FF85" s="150"/>
      <c r="FG85" s="150"/>
      <c r="FH85" s="150"/>
      <c r="FI85" s="150"/>
      <c r="FJ85" s="150"/>
      <c r="FK85" s="150"/>
      <c r="FL85" s="150"/>
      <c r="FM85" s="150"/>
      <c r="FN85" s="150"/>
      <c r="FO85" s="150"/>
      <c r="FP85" s="150"/>
      <c r="FQ85" s="150"/>
      <c r="FR85" s="150"/>
      <c r="FS85" s="150"/>
      <c r="FT85" s="150"/>
      <c r="FU85" s="150"/>
      <c r="FV85" s="150"/>
      <c r="FW85" s="150"/>
      <c r="FX85" s="150"/>
      <c r="FY85" s="150"/>
      <c r="FZ85" s="150"/>
      <c r="GA85" s="150"/>
      <c r="GB85" s="150"/>
      <c r="GC85" s="150"/>
      <c r="GD85" s="150"/>
      <c r="GE85" s="150"/>
      <c r="GF85" s="150"/>
      <c r="GG85" s="150"/>
      <c r="GH85" s="150"/>
      <c r="GI85" s="150"/>
      <c r="GJ85" s="150"/>
      <c r="GK85" s="150"/>
      <c r="GL85" s="150"/>
      <c r="GM85" s="150"/>
      <c r="GN85" s="150"/>
      <c r="GO85" s="150"/>
      <c r="GP85" s="150"/>
      <c r="GQ85" s="150"/>
      <c r="GR85" s="150"/>
      <c r="GS85" s="150"/>
      <c r="GT85" s="150"/>
      <c r="GU85" s="150"/>
      <c r="GV85" s="150"/>
      <c r="GW85" s="150"/>
      <c r="GX85" s="150"/>
      <c r="GY85" s="150"/>
      <c r="GZ85" s="150"/>
      <c r="HA85" s="150"/>
      <c r="HB85" s="150"/>
      <c r="HC85" s="150"/>
      <c r="HD85" s="150"/>
      <c r="HE85" s="150"/>
      <c r="HF85" s="150"/>
      <c r="HG85" s="150"/>
      <c r="HH85" s="150"/>
      <c r="HI85" s="150"/>
      <c r="HJ85" s="150"/>
      <c r="HK85" s="150"/>
      <c r="HL85" s="150"/>
      <c r="HM85" s="150"/>
      <c r="HN85" s="150"/>
      <c r="HO85" s="150"/>
      <c r="HP85" s="150"/>
      <c r="HQ85" s="150"/>
      <c r="HR85" s="150"/>
      <c r="HS85" s="150"/>
      <c r="HT85" s="150"/>
      <c r="HU85" s="150"/>
      <c r="HV85" s="150"/>
      <c r="HW85" s="150"/>
      <c r="HX85" s="150"/>
      <c r="HY85" s="150"/>
      <c r="HZ85" s="150"/>
      <c r="IA85" s="150"/>
      <c r="IB85" s="150"/>
      <c r="IC85" s="150"/>
      <c r="ID85" s="150"/>
      <c r="IE85" s="150"/>
      <c r="IF85" s="150"/>
      <c r="IG85" s="150"/>
      <c r="IH85" s="150"/>
      <c r="II85" s="150"/>
      <c r="IJ85" s="150"/>
      <c r="IK85" s="150"/>
      <c r="IL85" s="150"/>
      <c r="IM85" s="150"/>
      <c r="IN85" s="150"/>
      <c r="IO85" s="150"/>
      <c r="IP85" s="150"/>
      <c r="IQ85" s="150"/>
      <c r="IR85" s="150"/>
      <c r="IS85" s="150"/>
      <c r="IT85" s="150"/>
      <c r="IU85" s="150"/>
      <c r="IV85" s="150"/>
      <c r="IW85" s="150"/>
    </row>
    <row r="86" customFormat="false" ht="12.75" hidden="false" customHeight="false" outlineLevel="0" collapsed="false">
      <c r="A86" s="146"/>
      <c r="B86" s="147"/>
      <c r="C86" s="147"/>
      <c r="D86" s="147"/>
      <c r="E86" s="147"/>
      <c r="F86" s="147"/>
      <c r="G86" s="147"/>
      <c r="H86" s="148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  <c r="BI86" s="147"/>
      <c r="BJ86" s="147"/>
      <c r="BK86" s="149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/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  <c r="DQ86" s="150"/>
      <c r="DR86" s="150"/>
      <c r="DS86" s="150"/>
      <c r="DT86" s="150"/>
      <c r="DU86" s="150"/>
      <c r="DV86" s="150"/>
      <c r="DW86" s="150"/>
      <c r="DX86" s="150"/>
      <c r="DY86" s="150"/>
      <c r="DZ86" s="150"/>
      <c r="EA86" s="150"/>
      <c r="EB86" s="150"/>
      <c r="EC86" s="150"/>
      <c r="ED86" s="150"/>
      <c r="EE86" s="150"/>
      <c r="EF86" s="150"/>
      <c r="EG86" s="150"/>
      <c r="EH86" s="150"/>
      <c r="EI86" s="150"/>
      <c r="EJ86" s="150"/>
      <c r="EK86" s="150"/>
      <c r="EL86" s="150"/>
      <c r="EM86" s="150"/>
      <c r="EN86" s="150"/>
      <c r="EO86" s="150"/>
      <c r="EP86" s="150"/>
      <c r="EQ86" s="150"/>
      <c r="ER86" s="150"/>
      <c r="ES86" s="150"/>
      <c r="ET86" s="150"/>
      <c r="EU86" s="150"/>
      <c r="EV86" s="150"/>
      <c r="EW86" s="150"/>
      <c r="EX86" s="150"/>
      <c r="EY86" s="150"/>
      <c r="EZ86" s="150"/>
      <c r="FA86" s="150"/>
      <c r="FB86" s="150"/>
      <c r="FC86" s="150"/>
      <c r="FD86" s="150"/>
      <c r="FE86" s="150"/>
      <c r="FF86" s="150"/>
      <c r="FG86" s="150"/>
      <c r="FH86" s="150"/>
      <c r="FI86" s="150"/>
      <c r="FJ86" s="150"/>
      <c r="FK86" s="150"/>
      <c r="FL86" s="150"/>
      <c r="FM86" s="150"/>
      <c r="FN86" s="150"/>
      <c r="FO86" s="150"/>
      <c r="FP86" s="150"/>
      <c r="FQ86" s="150"/>
      <c r="FR86" s="150"/>
      <c r="FS86" s="150"/>
      <c r="FT86" s="150"/>
      <c r="FU86" s="150"/>
      <c r="FV86" s="150"/>
      <c r="FW86" s="150"/>
      <c r="FX86" s="150"/>
      <c r="FY86" s="150"/>
      <c r="FZ86" s="150"/>
      <c r="GA86" s="150"/>
      <c r="GB86" s="150"/>
      <c r="GC86" s="150"/>
      <c r="GD86" s="150"/>
      <c r="GE86" s="150"/>
      <c r="GF86" s="150"/>
      <c r="GG86" s="150"/>
      <c r="GH86" s="150"/>
      <c r="GI86" s="150"/>
      <c r="GJ86" s="150"/>
      <c r="GK86" s="150"/>
      <c r="GL86" s="150"/>
      <c r="GM86" s="150"/>
      <c r="GN86" s="150"/>
      <c r="GO86" s="150"/>
      <c r="GP86" s="150"/>
      <c r="GQ86" s="150"/>
      <c r="GR86" s="150"/>
      <c r="GS86" s="150"/>
      <c r="GT86" s="150"/>
      <c r="GU86" s="150"/>
      <c r="GV86" s="150"/>
      <c r="GW86" s="150"/>
      <c r="GX86" s="150"/>
      <c r="GY86" s="150"/>
      <c r="GZ86" s="150"/>
      <c r="HA86" s="150"/>
      <c r="HB86" s="150"/>
      <c r="HC86" s="150"/>
      <c r="HD86" s="150"/>
      <c r="HE86" s="150"/>
      <c r="HF86" s="150"/>
      <c r="HG86" s="150"/>
      <c r="HH86" s="150"/>
      <c r="HI86" s="150"/>
      <c r="HJ86" s="150"/>
      <c r="HK86" s="150"/>
      <c r="HL86" s="150"/>
      <c r="HM86" s="150"/>
      <c r="HN86" s="150"/>
      <c r="HO86" s="150"/>
      <c r="HP86" s="150"/>
      <c r="HQ86" s="150"/>
      <c r="HR86" s="150"/>
      <c r="HS86" s="150"/>
      <c r="HT86" s="150"/>
      <c r="HU86" s="150"/>
      <c r="HV86" s="150"/>
      <c r="HW86" s="150"/>
      <c r="HX86" s="150"/>
      <c r="HY86" s="150"/>
      <c r="HZ86" s="150"/>
      <c r="IA86" s="150"/>
      <c r="IB86" s="150"/>
      <c r="IC86" s="150"/>
      <c r="ID86" s="150"/>
      <c r="IE86" s="150"/>
      <c r="IF86" s="150"/>
      <c r="IG86" s="150"/>
      <c r="IH86" s="150"/>
      <c r="II86" s="150"/>
      <c r="IJ86" s="150"/>
      <c r="IK86" s="150"/>
      <c r="IL86" s="150"/>
      <c r="IM86" s="150"/>
      <c r="IN86" s="150"/>
      <c r="IO86" s="150"/>
      <c r="IP86" s="150"/>
      <c r="IQ86" s="150"/>
      <c r="IR86" s="150"/>
      <c r="IS86" s="150"/>
      <c r="IT86" s="150"/>
      <c r="IU86" s="150"/>
      <c r="IV86" s="150"/>
      <c r="IW86" s="150"/>
    </row>
    <row r="87" customFormat="false" ht="12.75" hidden="false" customHeight="false" outlineLevel="0" collapsed="false">
      <c r="A87" s="146"/>
      <c r="B87" s="147"/>
      <c r="C87" s="147"/>
      <c r="D87" s="147"/>
      <c r="E87" s="147"/>
      <c r="F87" s="147"/>
      <c r="G87" s="147"/>
      <c r="H87" s="148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  <c r="BI87" s="147"/>
      <c r="BJ87" s="147"/>
      <c r="BK87" s="149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  <c r="EC87" s="150"/>
      <c r="ED87" s="150"/>
      <c r="EE87" s="150"/>
      <c r="EF87" s="150"/>
      <c r="EG87" s="150"/>
      <c r="EH87" s="150"/>
      <c r="EI87" s="150"/>
      <c r="EJ87" s="150"/>
      <c r="EK87" s="150"/>
      <c r="EL87" s="150"/>
      <c r="EM87" s="150"/>
      <c r="EN87" s="150"/>
      <c r="EO87" s="150"/>
      <c r="EP87" s="150"/>
      <c r="EQ87" s="150"/>
      <c r="ER87" s="150"/>
      <c r="ES87" s="150"/>
      <c r="ET87" s="150"/>
      <c r="EU87" s="150"/>
      <c r="EV87" s="150"/>
      <c r="EW87" s="150"/>
      <c r="EX87" s="150"/>
      <c r="EY87" s="150"/>
      <c r="EZ87" s="150"/>
      <c r="FA87" s="150"/>
      <c r="FB87" s="150"/>
      <c r="FC87" s="150"/>
      <c r="FD87" s="150"/>
      <c r="FE87" s="150"/>
      <c r="FF87" s="150"/>
      <c r="FG87" s="150"/>
      <c r="FH87" s="150"/>
      <c r="FI87" s="150"/>
      <c r="FJ87" s="150"/>
      <c r="FK87" s="150"/>
      <c r="FL87" s="150"/>
      <c r="FM87" s="150"/>
      <c r="FN87" s="150"/>
      <c r="FO87" s="150"/>
      <c r="FP87" s="150"/>
      <c r="FQ87" s="150"/>
      <c r="FR87" s="150"/>
      <c r="FS87" s="150"/>
      <c r="FT87" s="150"/>
      <c r="FU87" s="150"/>
      <c r="FV87" s="150"/>
      <c r="FW87" s="150"/>
      <c r="FX87" s="150"/>
      <c r="FY87" s="150"/>
      <c r="FZ87" s="150"/>
      <c r="GA87" s="150"/>
      <c r="GB87" s="150"/>
      <c r="GC87" s="150"/>
      <c r="GD87" s="150"/>
      <c r="GE87" s="150"/>
      <c r="GF87" s="150"/>
      <c r="GG87" s="150"/>
      <c r="GH87" s="150"/>
      <c r="GI87" s="150"/>
      <c r="GJ87" s="150"/>
      <c r="GK87" s="150"/>
      <c r="GL87" s="150"/>
      <c r="GM87" s="150"/>
      <c r="GN87" s="150"/>
      <c r="GO87" s="150"/>
      <c r="GP87" s="150"/>
      <c r="GQ87" s="150"/>
      <c r="GR87" s="150"/>
      <c r="GS87" s="150"/>
      <c r="GT87" s="150"/>
      <c r="GU87" s="150"/>
      <c r="GV87" s="150"/>
      <c r="GW87" s="150"/>
      <c r="GX87" s="150"/>
      <c r="GY87" s="150"/>
      <c r="GZ87" s="150"/>
      <c r="HA87" s="150"/>
      <c r="HB87" s="150"/>
      <c r="HC87" s="150"/>
      <c r="HD87" s="150"/>
      <c r="HE87" s="150"/>
      <c r="HF87" s="150"/>
      <c r="HG87" s="150"/>
      <c r="HH87" s="150"/>
      <c r="HI87" s="150"/>
      <c r="HJ87" s="150"/>
      <c r="HK87" s="150"/>
      <c r="HL87" s="150"/>
      <c r="HM87" s="150"/>
      <c r="HN87" s="150"/>
      <c r="HO87" s="150"/>
      <c r="HP87" s="150"/>
      <c r="HQ87" s="150"/>
      <c r="HR87" s="150"/>
      <c r="HS87" s="150"/>
      <c r="HT87" s="150"/>
      <c r="HU87" s="150"/>
      <c r="HV87" s="150"/>
      <c r="HW87" s="150"/>
      <c r="HX87" s="150"/>
      <c r="HY87" s="150"/>
      <c r="HZ87" s="150"/>
      <c r="IA87" s="150"/>
      <c r="IB87" s="150"/>
      <c r="IC87" s="150"/>
      <c r="ID87" s="150"/>
      <c r="IE87" s="150"/>
      <c r="IF87" s="150"/>
      <c r="IG87" s="150"/>
      <c r="IH87" s="150"/>
      <c r="II87" s="150"/>
      <c r="IJ87" s="150"/>
      <c r="IK87" s="150"/>
      <c r="IL87" s="150"/>
      <c r="IM87" s="150"/>
      <c r="IN87" s="150"/>
      <c r="IO87" s="150"/>
      <c r="IP87" s="150"/>
      <c r="IQ87" s="150"/>
      <c r="IR87" s="150"/>
      <c r="IS87" s="150"/>
      <c r="IT87" s="150"/>
      <c r="IU87" s="150"/>
      <c r="IV87" s="150"/>
      <c r="IW87" s="150"/>
    </row>
    <row r="88" customFormat="false" ht="12.75" hidden="false" customHeight="false" outlineLevel="0" collapsed="false">
      <c r="A88" s="146"/>
      <c r="B88" s="147"/>
      <c r="C88" s="147"/>
      <c r="D88" s="147"/>
      <c r="E88" s="147"/>
      <c r="F88" s="147"/>
      <c r="G88" s="147"/>
      <c r="H88" s="148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  <c r="BI88" s="147"/>
      <c r="BJ88" s="147"/>
      <c r="BK88" s="149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/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  <c r="DQ88" s="150"/>
      <c r="DR88" s="150"/>
      <c r="DS88" s="150"/>
      <c r="DT88" s="150"/>
      <c r="DU88" s="150"/>
      <c r="DV88" s="150"/>
      <c r="DW88" s="150"/>
      <c r="DX88" s="150"/>
      <c r="DY88" s="150"/>
      <c r="DZ88" s="150"/>
      <c r="EA88" s="150"/>
      <c r="EB88" s="150"/>
      <c r="EC88" s="150"/>
      <c r="ED88" s="150"/>
      <c r="EE88" s="150"/>
      <c r="EF88" s="150"/>
      <c r="EG88" s="150"/>
      <c r="EH88" s="150"/>
      <c r="EI88" s="150"/>
      <c r="EJ88" s="150"/>
      <c r="EK88" s="150"/>
      <c r="EL88" s="150"/>
      <c r="EM88" s="150"/>
      <c r="EN88" s="150"/>
      <c r="EO88" s="150"/>
      <c r="EP88" s="150"/>
      <c r="EQ88" s="150"/>
      <c r="ER88" s="150"/>
      <c r="ES88" s="150"/>
      <c r="ET88" s="150"/>
      <c r="EU88" s="150"/>
      <c r="EV88" s="150"/>
      <c r="EW88" s="150"/>
      <c r="EX88" s="150"/>
      <c r="EY88" s="150"/>
      <c r="EZ88" s="150"/>
      <c r="FA88" s="150"/>
      <c r="FB88" s="150"/>
      <c r="FC88" s="150"/>
      <c r="FD88" s="150"/>
      <c r="FE88" s="150"/>
      <c r="FF88" s="150"/>
      <c r="FG88" s="150"/>
      <c r="FH88" s="150"/>
      <c r="FI88" s="150"/>
      <c r="FJ88" s="150"/>
      <c r="FK88" s="150"/>
      <c r="FL88" s="150"/>
      <c r="FM88" s="150"/>
      <c r="FN88" s="150"/>
      <c r="FO88" s="150"/>
      <c r="FP88" s="150"/>
      <c r="FQ88" s="150"/>
      <c r="FR88" s="150"/>
      <c r="FS88" s="150"/>
      <c r="FT88" s="150"/>
      <c r="FU88" s="150"/>
      <c r="FV88" s="150"/>
      <c r="FW88" s="150"/>
      <c r="FX88" s="150"/>
      <c r="FY88" s="150"/>
      <c r="FZ88" s="150"/>
      <c r="GA88" s="150"/>
      <c r="GB88" s="150"/>
      <c r="GC88" s="150"/>
      <c r="GD88" s="150"/>
      <c r="GE88" s="150"/>
      <c r="GF88" s="150"/>
      <c r="GG88" s="150"/>
      <c r="GH88" s="150"/>
      <c r="GI88" s="150"/>
      <c r="GJ88" s="150"/>
      <c r="GK88" s="150"/>
      <c r="GL88" s="150"/>
      <c r="GM88" s="150"/>
      <c r="GN88" s="150"/>
      <c r="GO88" s="150"/>
      <c r="GP88" s="150"/>
      <c r="GQ88" s="150"/>
      <c r="GR88" s="150"/>
      <c r="GS88" s="150"/>
      <c r="GT88" s="150"/>
      <c r="GU88" s="150"/>
      <c r="GV88" s="150"/>
      <c r="GW88" s="150"/>
      <c r="GX88" s="150"/>
      <c r="GY88" s="150"/>
      <c r="GZ88" s="150"/>
      <c r="HA88" s="150"/>
      <c r="HB88" s="150"/>
      <c r="HC88" s="150"/>
      <c r="HD88" s="150"/>
      <c r="HE88" s="150"/>
      <c r="HF88" s="150"/>
      <c r="HG88" s="150"/>
      <c r="HH88" s="150"/>
      <c r="HI88" s="150"/>
      <c r="HJ88" s="150"/>
      <c r="HK88" s="150"/>
      <c r="HL88" s="150"/>
      <c r="HM88" s="150"/>
      <c r="HN88" s="150"/>
      <c r="HO88" s="150"/>
      <c r="HP88" s="150"/>
      <c r="HQ88" s="150"/>
      <c r="HR88" s="150"/>
      <c r="HS88" s="150"/>
      <c r="HT88" s="150"/>
      <c r="HU88" s="150"/>
      <c r="HV88" s="150"/>
      <c r="HW88" s="150"/>
      <c r="HX88" s="150"/>
      <c r="HY88" s="150"/>
      <c r="HZ88" s="150"/>
      <c r="IA88" s="150"/>
      <c r="IB88" s="150"/>
      <c r="IC88" s="150"/>
      <c r="ID88" s="150"/>
      <c r="IE88" s="150"/>
      <c r="IF88" s="150"/>
      <c r="IG88" s="150"/>
      <c r="IH88" s="150"/>
      <c r="II88" s="150"/>
      <c r="IJ88" s="150"/>
      <c r="IK88" s="150"/>
      <c r="IL88" s="150"/>
      <c r="IM88" s="150"/>
      <c r="IN88" s="150"/>
      <c r="IO88" s="150"/>
      <c r="IP88" s="150"/>
      <c r="IQ88" s="150"/>
      <c r="IR88" s="150"/>
      <c r="IS88" s="150"/>
      <c r="IT88" s="150"/>
      <c r="IU88" s="150"/>
      <c r="IV88" s="150"/>
      <c r="IW88" s="150"/>
    </row>
    <row r="89" customFormat="false" ht="12.75" hidden="false" customHeight="false" outlineLevel="0" collapsed="false">
      <c r="A89" s="146"/>
      <c r="B89" s="147"/>
      <c r="C89" s="147"/>
      <c r="D89" s="147"/>
      <c r="E89" s="147"/>
      <c r="F89" s="147"/>
      <c r="G89" s="147"/>
      <c r="H89" s="148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  <c r="BI89" s="147"/>
      <c r="BJ89" s="147"/>
      <c r="BK89" s="149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/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  <c r="DQ89" s="150"/>
      <c r="DR89" s="150"/>
      <c r="DS89" s="150"/>
      <c r="DT89" s="150"/>
      <c r="DU89" s="150"/>
      <c r="DV89" s="150"/>
      <c r="DW89" s="150"/>
      <c r="DX89" s="150"/>
      <c r="DY89" s="150"/>
      <c r="DZ89" s="150"/>
      <c r="EA89" s="150"/>
      <c r="EB89" s="150"/>
      <c r="EC89" s="150"/>
      <c r="ED89" s="150"/>
      <c r="EE89" s="150"/>
      <c r="EF89" s="150"/>
      <c r="EG89" s="150"/>
      <c r="EH89" s="150"/>
      <c r="EI89" s="150"/>
      <c r="EJ89" s="150"/>
      <c r="EK89" s="150"/>
      <c r="EL89" s="150"/>
      <c r="EM89" s="150"/>
      <c r="EN89" s="150"/>
      <c r="EO89" s="150"/>
      <c r="EP89" s="150"/>
      <c r="EQ89" s="150"/>
      <c r="ER89" s="150"/>
      <c r="ES89" s="150"/>
      <c r="ET89" s="150"/>
      <c r="EU89" s="150"/>
      <c r="EV89" s="150"/>
      <c r="EW89" s="150"/>
      <c r="EX89" s="150"/>
      <c r="EY89" s="150"/>
      <c r="EZ89" s="150"/>
      <c r="FA89" s="150"/>
      <c r="FB89" s="150"/>
      <c r="FC89" s="150"/>
      <c r="FD89" s="150"/>
      <c r="FE89" s="150"/>
      <c r="FF89" s="150"/>
      <c r="FG89" s="150"/>
      <c r="FH89" s="150"/>
      <c r="FI89" s="150"/>
      <c r="FJ89" s="150"/>
      <c r="FK89" s="150"/>
      <c r="FL89" s="150"/>
      <c r="FM89" s="150"/>
      <c r="FN89" s="150"/>
      <c r="FO89" s="150"/>
      <c r="FP89" s="150"/>
      <c r="FQ89" s="150"/>
      <c r="FR89" s="150"/>
      <c r="FS89" s="150"/>
      <c r="FT89" s="150"/>
      <c r="FU89" s="150"/>
      <c r="FV89" s="150"/>
      <c r="FW89" s="150"/>
      <c r="FX89" s="150"/>
      <c r="FY89" s="150"/>
      <c r="FZ89" s="150"/>
      <c r="GA89" s="150"/>
      <c r="GB89" s="150"/>
      <c r="GC89" s="150"/>
      <c r="GD89" s="150"/>
      <c r="GE89" s="150"/>
      <c r="GF89" s="150"/>
      <c r="GG89" s="150"/>
      <c r="GH89" s="150"/>
      <c r="GI89" s="150"/>
      <c r="GJ89" s="150"/>
      <c r="GK89" s="150"/>
      <c r="GL89" s="150"/>
      <c r="GM89" s="150"/>
      <c r="GN89" s="150"/>
      <c r="GO89" s="150"/>
      <c r="GP89" s="150"/>
      <c r="GQ89" s="150"/>
      <c r="GR89" s="150"/>
      <c r="GS89" s="150"/>
      <c r="GT89" s="150"/>
      <c r="GU89" s="150"/>
      <c r="GV89" s="150"/>
      <c r="GW89" s="150"/>
      <c r="GX89" s="150"/>
      <c r="GY89" s="150"/>
      <c r="GZ89" s="150"/>
      <c r="HA89" s="150"/>
      <c r="HB89" s="150"/>
      <c r="HC89" s="150"/>
      <c r="HD89" s="150"/>
      <c r="HE89" s="150"/>
      <c r="HF89" s="150"/>
      <c r="HG89" s="150"/>
      <c r="HH89" s="150"/>
      <c r="HI89" s="150"/>
      <c r="HJ89" s="150"/>
      <c r="HK89" s="150"/>
      <c r="HL89" s="150"/>
      <c r="HM89" s="150"/>
      <c r="HN89" s="150"/>
      <c r="HO89" s="150"/>
      <c r="HP89" s="150"/>
      <c r="HQ89" s="150"/>
      <c r="HR89" s="150"/>
      <c r="HS89" s="150"/>
      <c r="HT89" s="150"/>
      <c r="HU89" s="150"/>
      <c r="HV89" s="150"/>
      <c r="HW89" s="150"/>
      <c r="HX89" s="150"/>
      <c r="HY89" s="150"/>
      <c r="HZ89" s="150"/>
      <c r="IA89" s="150"/>
      <c r="IB89" s="150"/>
      <c r="IC89" s="150"/>
      <c r="ID89" s="150"/>
      <c r="IE89" s="150"/>
      <c r="IF89" s="150"/>
      <c r="IG89" s="150"/>
      <c r="IH89" s="150"/>
      <c r="II89" s="150"/>
      <c r="IJ89" s="150"/>
      <c r="IK89" s="150"/>
      <c r="IL89" s="150"/>
      <c r="IM89" s="150"/>
      <c r="IN89" s="150"/>
      <c r="IO89" s="150"/>
      <c r="IP89" s="150"/>
      <c r="IQ89" s="150"/>
      <c r="IR89" s="150"/>
      <c r="IS89" s="150"/>
      <c r="IT89" s="150"/>
      <c r="IU89" s="150"/>
      <c r="IV89" s="150"/>
      <c r="IW89" s="150"/>
    </row>
    <row r="90" customFormat="false" ht="12.75" hidden="false" customHeight="false" outlineLevel="0" collapsed="false">
      <c r="A90" s="146"/>
      <c r="B90" s="147"/>
      <c r="C90" s="147"/>
      <c r="D90" s="147"/>
      <c r="E90" s="147"/>
      <c r="F90" s="147"/>
      <c r="G90" s="147"/>
      <c r="H90" s="148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  <c r="BI90" s="147"/>
      <c r="BJ90" s="147"/>
      <c r="BK90" s="149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  <c r="EC90" s="150"/>
      <c r="ED90" s="150"/>
      <c r="EE90" s="150"/>
      <c r="EF90" s="150"/>
      <c r="EG90" s="150"/>
      <c r="EH90" s="150"/>
      <c r="EI90" s="150"/>
      <c r="EJ90" s="150"/>
      <c r="EK90" s="150"/>
      <c r="EL90" s="150"/>
      <c r="EM90" s="150"/>
      <c r="EN90" s="150"/>
      <c r="EO90" s="150"/>
      <c r="EP90" s="150"/>
      <c r="EQ90" s="150"/>
      <c r="ER90" s="150"/>
      <c r="ES90" s="150"/>
      <c r="ET90" s="150"/>
      <c r="EU90" s="150"/>
      <c r="EV90" s="150"/>
      <c r="EW90" s="150"/>
      <c r="EX90" s="150"/>
      <c r="EY90" s="150"/>
      <c r="EZ90" s="150"/>
      <c r="FA90" s="150"/>
      <c r="FB90" s="150"/>
      <c r="FC90" s="150"/>
      <c r="FD90" s="150"/>
      <c r="FE90" s="150"/>
      <c r="FF90" s="150"/>
      <c r="FG90" s="150"/>
      <c r="FH90" s="150"/>
      <c r="FI90" s="150"/>
      <c r="FJ90" s="150"/>
      <c r="FK90" s="150"/>
      <c r="FL90" s="150"/>
      <c r="FM90" s="150"/>
      <c r="FN90" s="150"/>
      <c r="FO90" s="150"/>
      <c r="FP90" s="150"/>
      <c r="FQ90" s="150"/>
      <c r="FR90" s="150"/>
      <c r="FS90" s="150"/>
      <c r="FT90" s="150"/>
      <c r="FU90" s="150"/>
      <c r="FV90" s="150"/>
      <c r="FW90" s="150"/>
      <c r="FX90" s="150"/>
      <c r="FY90" s="150"/>
      <c r="FZ90" s="150"/>
      <c r="GA90" s="150"/>
      <c r="GB90" s="150"/>
      <c r="GC90" s="150"/>
      <c r="GD90" s="150"/>
      <c r="GE90" s="150"/>
      <c r="GF90" s="150"/>
      <c r="GG90" s="150"/>
      <c r="GH90" s="150"/>
      <c r="GI90" s="150"/>
      <c r="GJ90" s="150"/>
      <c r="GK90" s="150"/>
      <c r="GL90" s="150"/>
      <c r="GM90" s="150"/>
      <c r="GN90" s="150"/>
      <c r="GO90" s="150"/>
      <c r="GP90" s="150"/>
      <c r="GQ90" s="150"/>
      <c r="GR90" s="150"/>
      <c r="GS90" s="150"/>
      <c r="GT90" s="150"/>
      <c r="GU90" s="150"/>
      <c r="GV90" s="150"/>
      <c r="GW90" s="150"/>
      <c r="GX90" s="150"/>
      <c r="GY90" s="150"/>
      <c r="GZ90" s="150"/>
      <c r="HA90" s="150"/>
      <c r="HB90" s="150"/>
      <c r="HC90" s="150"/>
      <c r="HD90" s="150"/>
      <c r="HE90" s="150"/>
      <c r="HF90" s="150"/>
      <c r="HG90" s="150"/>
      <c r="HH90" s="150"/>
      <c r="HI90" s="150"/>
      <c r="HJ90" s="150"/>
      <c r="HK90" s="150"/>
      <c r="HL90" s="150"/>
      <c r="HM90" s="150"/>
      <c r="HN90" s="150"/>
      <c r="HO90" s="150"/>
      <c r="HP90" s="150"/>
      <c r="HQ90" s="150"/>
      <c r="HR90" s="150"/>
      <c r="HS90" s="150"/>
      <c r="HT90" s="150"/>
      <c r="HU90" s="150"/>
      <c r="HV90" s="150"/>
      <c r="HW90" s="150"/>
      <c r="HX90" s="150"/>
      <c r="HY90" s="150"/>
      <c r="HZ90" s="150"/>
      <c r="IA90" s="150"/>
      <c r="IB90" s="150"/>
      <c r="IC90" s="150"/>
      <c r="ID90" s="150"/>
      <c r="IE90" s="150"/>
      <c r="IF90" s="150"/>
      <c r="IG90" s="150"/>
      <c r="IH90" s="150"/>
      <c r="II90" s="150"/>
      <c r="IJ90" s="150"/>
      <c r="IK90" s="150"/>
      <c r="IL90" s="150"/>
      <c r="IM90" s="150"/>
      <c r="IN90" s="150"/>
      <c r="IO90" s="150"/>
      <c r="IP90" s="150"/>
      <c r="IQ90" s="150"/>
      <c r="IR90" s="150"/>
      <c r="IS90" s="150"/>
      <c r="IT90" s="150"/>
      <c r="IU90" s="150"/>
      <c r="IV90" s="150"/>
      <c r="IW90" s="150"/>
    </row>
    <row r="91" customFormat="false" ht="12.75" hidden="false" customHeight="false" outlineLevel="0" collapsed="false">
      <c r="A91" s="146"/>
      <c r="B91" s="147"/>
      <c r="C91" s="147"/>
      <c r="D91" s="147"/>
      <c r="E91" s="147"/>
      <c r="F91" s="147"/>
      <c r="G91" s="147"/>
      <c r="H91" s="148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  <c r="BI91" s="147"/>
      <c r="BJ91" s="147"/>
      <c r="BK91" s="149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  <c r="EC91" s="150"/>
      <c r="ED91" s="150"/>
      <c r="EE91" s="150"/>
      <c r="EF91" s="150"/>
      <c r="EG91" s="150"/>
      <c r="EH91" s="150"/>
      <c r="EI91" s="150"/>
      <c r="EJ91" s="150"/>
      <c r="EK91" s="150"/>
      <c r="EL91" s="150"/>
      <c r="EM91" s="150"/>
      <c r="EN91" s="150"/>
      <c r="EO91" s="150"/>
      <c r="EP91" s="150"/>
      <c r="EQ91" s="150"/>
      <c r="ER91" s="150"/>
      <c r="ES91" s="150"/>
      <c r="ET91" s="150"/>
      <c r="EU91" s="150"/>
      <c r="EV91" s="150"/>
      <c r="EW91" s="150"/>
      <c r="EX91" s="150"/>
      <c r="EY91" s="150"/>
      <c r="EZ91" s="150"/>
      <c r="FA91" s="150"/>
      <c r="FB91" s="150"/>
      <c r="FC91" s="150"/>
      <c r="FD91" s="150"/>
      <c r="FE91" s="150"/>
      <c r="FF91" s="150"/>
      <c r="FG91" s="150"/>
      <c r="FH91" s="150"/>
      <c r="FI91" s="150"/>
      <c r="FJ91" s="150"/>
      <c r="FK91" s="150"/>
      <c r="FL91" s="150"/>
      <c r="FM91" s="150"/>
      <c r="FN91" s="150"/>
      <c r="FO91" s="150"/>
      <c r="FP91" s="150"/>
      <c r="FQ91" s="150"/>
      <c r="FR91" s="150"/>
      <c r="FS91" s="150"/>
      <c r="FT91" s="150"/>
      <c r="FU91" s="150"/>
      <c r="FV91" s="150"/>
      <c r="FW91" s="150"/>
      <c r="FX91" s="150"/>
      <c r="FY91" s="150"/>
      <c r="FZ91" s="150"/>
      <c r="GA91" s="150"/>
      <c r="GB91" s="150"/>
      <c r="GC91" s="150"/>
      <c r="GD91" s="150"/>
      <c r="GE91" s="150"/>
      <c r="GF91" s="150"/>
      <c r="GG91" s="150"/>
      <c r="GH91" s="150"/>
      <c r="GI91" s="150"/>
      <c r="GJ91" s="150"/>
      <c r="GK91" s="150"/>
      <c r="GL91" s="150"/>
      <c r="GM91" s="150"/>
      <c r="GN91" s="150"/>
      <c r="GO91" s="150"/>
      <c r="GP91" s="150"/>
      <c r="GQ91" s="150"/>
      <c r="GR91" s="150"/>
      <c r="GS91" s="150"/>
      <c r="GT91" s="150"/>
      <c r="GU91" s="150"/>
      <c r="GV91" s="150"/>
      <c r="GW91" s="150"/>
      <c r="GX91" s="150"/>
      <c r="GY91" s="150"/>
      <c r="GZ91" s="150"/>
      <c r="HA91" s="150"/>
      <c r="HB91" s="150"/>
      <c r="HC91" s="150"/>
      <c r="HD91" s="150"/>
      <c r="HE91" s="150"/>
      <c r="HF91" s="150"/>
      <c r="HG91" s="150"/>
      <c r="HH91" s="150"/>
      <c r="HI91" s="150"/>
      <c r="HJ91" s="150"/>
      <c r="HK91" s="150"/>
      <c r="HL91" s="150"/>
      <c r="HM91" s="150"/>
      <c r="HN91" s="150"/>
      <c r="HO91" s="150"/>
      <c r="HP91" s="150"/>
      <c r="HQ91" s="150"/>
      <c r="HR91" s="150"/>
      <c r="HS91" s="150"/>
      <c r="HT91" s="150"/>
      <c r="HU91" s="150"/>
      <c r="HV91" s="150"/>
      <c r="HW91" s="150"/>
      <c r="HX91" s="150"/>
      <c r="HY91" s="150"/>
      <c r="HZ91" s="150"/>
      <c r="IA91" s="150"/>
      <c r="IB91" s="150"/>
      <c r="IC91" s="150"/>
      <c r="ID91" s="150"/>
      <c r="IE91" s="150"/>
      <c r="IF91" s="150"/>
      <c r="IG91" s="150"/>
      <c r="IH91" s="150"/>
      <c r="II91" s="150"/>
      <c r="IJ91" s="150"/>
      <c r="IK91" s="150"/>
      <c r="IL91" s="150"/>
      <c r="IM91" s="150"/>
      <c r="IN91" s="150"/>
      <c r="IO91" s="150"/>
      <c r="IP91" s="150"/>
      <c r="IQ91" s="150"/>
      <c r="IR91" s="150"/>
      <c r="IS91" s="150"/>
      <c r="IT91" s="150"/>
      <c r="IU91" s="150"/>
      <c r="IV91" s="150"/>
      <c r="IW91" s="150"/>
    </row>
    <row r="92" customFormat="false" ht="12.75" hidden="false" customHeight="false" outlineLevel="0" collapsed="false">
      <c r="A92" s="146"/>
      <c r="B92" s="147"/>
      <c r="C92" s="147"/>
      <c r="D92" s="147"/>
      <c r="E92" s="147"/>
      <c r="F92" s="147"/>
      <c r="G92" s="147"/>
      <c r="H92" s="148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  <c r="BI92" s="147"/>
      <c r="BJ92" s="147"/>
      <c r="BK92" s="149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  <c r="DQ92" s="150"/>
      <c r="DR92" s="150"/>
      <c r="DS92" s="150"/>
      <c r="DT92" s="150"/>
      <c r="DU92" s="150"/>
      <c r="DV92" s="150"/>
      <c r="DW92" s="150"/>
      <c r="DX92" s="150"/>
      <c r="DY92" s="150"/>
      <c r="DZ92" s="150"/>
      <c r="EA92" s="150"/>
      <c r="EB92" s="150"/>
      <c r="EC92" s="150"/>
      <c r="ED92" s="150"/>
      <c r="EE92" s="150"/>
      <c r="EF92" s="150"/>
      <c r="EG92" s="150"/>
      <c r="EH92" s="150"/>
      <c r="EI92" s="150"/>
      <c r="EJ92" s="150"/>
      <c r="EK92" s="150"/>
      <c r="EL92" s="150"/>
      <c r="EM92" s="150"/>
      <c r="EN92" s="150"/>
      <c r="EO92" s="150"/>
      <c r="EP92" s="150"/>
      <c r="EQ92" s="150"/>
      <c r="ER92" s="150"/>
      <c r="ES92" s="150"/>
      <c r="ET92" s="150"/>
      <c r="EU92" s="150"/>
      <c r="EV92" s="150"/>
      <c r="EW92" s="150"/>
      <c r="EX92" s="150"/>
      <c r="EY92" s="150"/>
      <c r="EZ92" s="150"/>
      <c r="FA92" s="150"/>
      <c r="FB92" s="150"/>
      <c r="FC92" s="150"/>
      <c r="FD92" s="150"/>
      <c r="FE92" s="150"/>
      <c r="FF92" s="150"/>
      <c r="FG92" s="150"/>
      <c r="FH92" s="150"/>
      <c r="FI92" s="150"/>
      <c r="FJ92" s="150"/>
      <c r="FK92" s="150"/>
      <c r="FL92" s="150"/>
      <c r="FM92" s="150"/>
      <c r="FN92" s="150"/>
      <c r="FO92" s="150"/>
      <c r="FP92" s="150"/>
      <c r="FQ92" s="150"/>
      <c r="FR92" s="150"/>
      <c r="FS92" s="150"/>
      <c r="FT92" s="150"/>
      <c r="FU92" s="150"/>
      <c r="FV92" s="150"/>
      <c r="FW92" s="150"/>
      <c r="FX92" s="150"/>
      <c r="FY92" s="150"/>
      <c r="FZ92" s="150"/>
      <c r="GA92" s="150"/>
      <c r="GB92" s="150"/>
      <c r="GC92" s="150"/>
      <c r="GD92" s="150"/>
      <c r="GE92" s="150"/>
      <c r="GF92" s="150"/>
      <c r="GG92" s="150"/>
      <c r="GH92" s="150"/>
      <c r="GI92" s="150"/>
      <c r="GJ92" s="150"/>
      <c r="GK92" s="150"/>
      <c r="GL92" s="150"/>
      <c r="GM92" s="150"/>
      <c r="GN92" s="150"/>
      <c r="GO92" s="150"/>
      <c r="GP92" s="150"/>
      <c r="GQ92" s="150"/>
      <c r="GR92" s="150"/>
      <c r="GS92" s="150"/>
      <c r="GT92" s="150"/>
      <c r="GU92" s="150"/>
      <c r="GV92" s="150"/>
      <c r="GW92" s="150"/>
      <c r="GX92" s="150"/>
      <c r="GY92" s="150"/>
      <c r="GZ92" s="150"/>
      <c r="HA92" s="150"/>
      <c r="HB92" s="150"/>
      <c r="HC92" s="150"/>
      <c r="HD92" s="150"/>
      <c r="HE92" s="150"/>
      <c r="HF92" s="150"/>
      <c r="HG92" s="150"/>
      <c r="HH92" s="150"/>
      <c r="HI92" s="150"/>
      <c r="HJ92" s="150"/>
      <c r="HK92" s="150"/>
      <c r="HL92" s="150"/>
      <c r="HM92" s="150"/>
      <c r="HN92" s="150"/>
      <c r="HO92" s="150"/>
      <c r="HP92" s="150"/>
      <c r="HQ92" s="150"/>
      <c r="HR92" s="150"/>
      <c r="HS92" s="150"/>
      <c r="HT92" s="150"/>
      <c r="HU92" s="150"/>
      <c r="HV92" s="150"/>
      <c r="HW92" s="150"/>
      <c r="HX92" s="150"/>
      <c r="HY92" s="150"/>
      <c r="HZ92" s="150"/>
      <c r="IA92" s="150"/>
      <c r="IB92" s="150"/>
      <c r="IC92" s="150"/>
      <c r="ID92" s="150"/>
      <c r="IE92" s="150"/>
      <c r="IF92" s="150"/>
      <c r="IG92" s="150"/>
      <c r="IH92" s="150"/>
      <c r="II92" s="150"/>
      <c r="IJ92" s="150"/>
      <c r="IK92" s="150"/>
      <c r="IL92" s="150"/>
      <c r="IM92" s="150"/>
      <c r="IN92" s="150"/>
      <c r="IO92" s="150"/>
      <c r="IP92" s="150"/>
      <c r="IQ92" s="150"/>
      <c r="IR92" s="150"/>
      <c r="IS92" s="150"/>
      <c r="IT92" s="150"/>
      <c r="IU92" s="150"/>
      <c r="IV92" s="150"/>
      <c r="IW92" s="150"/>
    </row>
    <row r="93" customFormat="false" ht="12.75" hidden="false" customHeight="false" outlineLevel="0" collapsed="false">
      <c r="A93" s="146"/>
      <c r="B93" s="147"/>
      <c r="C93" s="147"/>
      <c r="D93" s="147"/>
      <c r="E93" s="147"/>
      <c r="F93" s="147"/>
      <c r="G93" s="147"/>
      <c r="H93" s="148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9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  <c r="DQ93" s="150"/>
      <c r="DR93" s="150"/>
      <c r="DS93" s="150"/>
      <c r="DT93" s="150"/>
      <c r="DU93" s="150"/>
      <c r="DV93" s="150"/>
      <c r="DW93" s="150"/>
      <c r="DX93" s="150"/>
      <c r="DY93" s="150"/>
      <c r="DZ93" s="150"/>
      <c r="EA93" s="150"/>
      <c r="EB93" s="150"/>
      <c r="EC93" s="150"/>
      <c r="ED93" s="150"/>
      <c r="EE93" s="150"/>
      <c r="EF93" s="150"/>
      <c r="EG93" s="150"/>
      <c r="EH93" s="150"/>
      <c r="EI93" s="150"/>
      <c r="EJ93" s="150"/>
      <c r="EK93" s="150"/>
      <c r="EL93" s="150"/>
      <c r="EM93" s="150"/>
      <c r="EN93" s="150"/>
      <c r="EO93" s="150"/>
      <c r="EP93" s="150"/>
      <c r="EQ93" s="150"/>
      <c r="ER93" s="150"/>
      <c r="ES93" s="150"/>
      <c r="ET93" s="150"/>
      <c r="EU93" s="150"/>
      <c r="EV93" s="150"/>
      <c r="EW93" s="150"/>
      <c r="EX93" s="150"/>
      <c r="EY93" s="150"/>
      <c r="EZ93" s="150"/>
      <c r="FA93" s="150"/>
      <c r="FB93" s="150"/>
      <c r="FC93" s="150"/>
      <c r="FD93" s="150"/>
      <c r="FE93" s="150"/>
      <c r="FF93" s="150"/>
      <c r="FG93" s="150"/>
      <c r="FH93" s="150"/>
      <c r="FI93" s="150"/>
      <c r="FJ93" s="150"/>
      <c r="FK93" s="150"/>
      <c r="FL93" s="150"/>
      <c r="FM93" s="150"/>
      <c r="FN93" s="150"/>
      <c r="FO93" s="150"/>
      <c r="FP93" s="150"/>
      <c r="FQ93" s="150"/>
      <c r="FR93" s="150"/>
      <c r="FS93" s="150"/>
      <c r="FT93" s="150"/>
      <c r="FU93" s="150"/>
      <c r="FV93" s="150"/>
      <c r="FW93" s="150"/>
      <c r="FX93" s="150"/>
      <c r="FY93" s="150"/>
      <c r="FZ93" s="150"/>
      <c r="GA93" s="150"/>
      <c r="GB93" s="150"/>
      <c r="GC93" s="150"/>
      <c r="GD93" s="150"/>
      <c r="GE93" s="150"/>
      <c r="GF93" s="150"/>
      <c r="GG93" s="150"/>
      <c r="GH93" s="150"/>
      <c r="GI93" s="150"/>
      <c r="GJ93" s="150"/>
      <c r="GK93" s="150"/>
      <c r="GL93" s="150"/>
      <c r="GM93" s="150"/>
      <c r="GN93" s="150"/>
      <c r="GO93" s="150"/>
      <c r="GP93" s="150"/>
      <c r="GQ93" s="150"/>
      <c r="GR93" s="150"/>
      <c r="GS93" s="150"/>
      <c r="GT93" s="150"/>
      <c r="GU93" s="150"/>
      <c r="GV93" s="150"/>
      <c r="GW93" s="150"/>
      <c r="GX93" s="150"/>
      <c r="GY93" s="150"/>
      <c r="GZ93" s="150"/>
      <c r="HA93" s="150"/>
      <c r="HB93" s="150"/>
      <c r="HC93" s="150"/>
      <c r="HD93" s="150"/>
      <c r="HE93" s="150"/>
      <c r="HF93" s="150"/>
      <c r="HG93" s="150"/>
      <c r="HH93" s="150"/>
      <c r="HI93" s="150"/>
      <c r="HJ93" s="150"/>
      <c r="HK93" s="150"/>
      <c r="HL93" s="150"/>
      <c r="HM93" s="150"/>
      <c r="HN93" s="150"/>
      <c r="HO93" s="150"/>
      <c r="HP93" s="150"/>
      <c r="HQ93" s="150"/>
      <c r="HR93" s="150"/>
      <c r="HS93" s="150"/>
      <c r="HT93" s="150"/>
      <c r="HU93" s="150"/>
      <c r="HV93" s="150"/>
      <c r="HW93" s="150"/>
      <c r="HX93" s="150"/>
      <c r="HY93" s="150"/>
      <c r="HZ93" s="150"/>
      <c r="IA93" s="150"/>
      <c r="IB93" s="150"/>
      <c r="IC93" s="150"/>
      <c r="ID93" s="150"/>
      <c r="IE93" s="150"/>
      <c r="IF93" s="150"/>
      <c r="IG93" s="150"/>
      <c r="IH93" s="150"/>
      <c r="II93" s="150"/>
      <c r="IJ93" s="150"/>
      <c r="IK93" s="150"/>
      <c r="IL93" s="150"/>
      <c r="IM93" s="150"/>
      <c r="IN93" s="150"/>
      <c r="IO93" s="150"/>
      <c r="IP93" s="150"/>
      <c r="IQ93" s="150"/>
      <c r="IR93" s="150"/>
      <c r="IS93" s="150"/>
      <c r="IT93" s="150"/>
      <c r="IU93" s="150"/>
      <c r="IV93" s="150"/>
      <c r="IW93" s="150"/>
    </row>
    <row r="94" customFormat="false" ht="12.75" hidden="false" customHeight="false" outlineLevel="0" collapsed="false">
      <c r="A94" s="146"/>
      <c r="B94" s="147"/>
      <c r="C94" s="147"/>
      <c r="D94" s="147"/>
      <c r="E94" s="147"/>
      <c r="F94" s="147"/>
      <c r="G94" s="147"/>
      <c r="H94" s="148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  <c r="BI94" s="147"/>
      <c r="BJ94" s="147"/>
      <c r="BK94" s="149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/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  <c r="DQ94" s="150"/>
      <c r="DR94" s="150"/>
      <c r="DS94" s="150"/>
      <c r="DT94" s="150"/>
      <c r="DU94" s="150"/>
      <c r="DV94" s="150"/>
      <c r="DW94" s="150"/>
      <c r="DX94" s="150"/>
      <c r="DY94" s="150"/>
      <c r="DZ94" s="150"/>
      <c r="EA94" s="150"/>
      <c r="EB94" s="150"/>
      <c r="EC94" s="150"/>
      <c r="ED94" s="150"/>
      <c r="EE94" s="150"/>
      <c r="EF94" s="150"/>
      <c r="EG94" s="150"/>
      <c r="EH94" s="150"/>
      <c r="EI94" s="150"/>
      <c r="EJ94" s="150"/>
      <c r="EK94" s="150"/>
      <c r="EL94" s="150"/>
      <c r="EM94" s="150"/>
      <c r="EN94" s="150"/>
      <c r="EO94" s="150"/>
      <c r="EP94" s="150"/>
      <c r="EQ94" s="150"/>
      <c r="ER94" s="150"/>
      <c r="ES94" s="150"/>
      <c r="ET94" s="150"/>
      <c r="EU94" s="150"/>
      <c r="EV94" s="150"/>
      <c r="EW94" s="150"/>
      <c r="EX94" s="150"/>
      <c r="EY94" s="150"/>
      <c r="EZ94" s="150"/>
      <c r="FA94" s="150"/>
      <c r="FB94" s="150"/>
      <c r="FC94" s="150"/>
      <c r="FD94" s="150"/>
      <c r="FE94" s="150"/>
      <c r="FF94" s="150"/>
      <c r="FG94" s="150"/>
      <c r="FH94" s="150"/>
      <c r="FI94" s="150"/>
      <c r="FJ94" s="150"/>
      <c r="FK94" s="150"/>
      <c r="FL94" s="150"/>
      <c r="FM94" s="150"/>
      <c r="FN94" s="150"/>
      <c r="FO94" s="150"/>
      <c r="FP94" s="150"/>
      <c r="FQ94" s="150"/>
      <c r="FR94" s="150"/>
      <c r="FS94" s="150"/>
      <c r="FT94" s="150"/>
      <c r="FU94" s="150"/>
      <c r="FV94" s="150"/>
      <c r="FW94" s="150"/>
      <c r="FX94" s="150"/>
      <c r="FY94" s="150"/>
      <c r="FZ94" s="150"/>
      <c r="GA94" s="150"/>
      <c r="GB94" s="150"/>
      <c r="GC94" s="150"/>
      <c r="GD94" s="150"/>
      <c r="GE94" s="150"/>
      <c r="GF94" s="150"/>
      <c r="GG94" s="150"/>
      <c r="GH94" s="150"/>
      <c r="GI94" s="150"/>
      <c r="GJ94" s="150"/>
      <c r="GK94" s="150"/>
      <c r="GL94" s="150"/>
      <c r="GM94" s="150"/>
      <c r="GN94" s="150"/>
      <c r="GO94" s="150"/>
      <c r="GP94" s="150"/>
      <c r="GQ94" s="150"/>
      <c r="GR94" s="150"/>
      <c r="GS94" s="150"/>
      <c r="GT94" s="150"/>
      <c r="GU94" s="150"/>
      <c r="GV94" s="150"/>
      <c r="GW94" s="150"/>
      <c r="GX94" s="150"/>
      <c r="GY94" s="150"/>
      <c r="GZ94" s="150"/>
      <c r="HA94" s="150"/>
      <c r="HB94" s="150"/>
      <c r="HC94" s="150"/>
      <c r="HD94" s="150"/>
      <c r="HE94" s="150"/>
      <c r="HF94" s="150"/>
      <c r="HG94" s="150"/>
      <c r="HH94" s="150"/>
      <c r="HI94" s="150"/>
      <c r="HJ94" s="150"/>
      <c r="HK94" s="150"/>
      <c r="HL94" s="150"/>
      <c r="HM94" s="150"/>
      <c r="HN94" s="150"/>
      <c r="HO94" s="150"/>
      <c r="HP94" s="150"/>
      <c r="HQ94" s="150"/>
      <c r="HR94" s="150"/>
      <c r="HS94" s="150"/>
      <c r="HT94" s="150"/>
      <c r="HU94" s="150"/>
      <c r="HV94" s="150"/>
      <c r="HW94" s="150"/>
      <c r="HX94" s="150"/>
      <c r="HY94" s="150"/>
      <c r="HZ94" s="150"/>
      <c r="IA94" s="150"/>
      <c r="IB94" s="150"/>
      <c r="IC94" s="150"/>
      <c r="ID94" s="150"/>
      <c r="IE94" s="150"/>
      <c r="IF94" s="150"/>
      <c r="IG94" s="150"/>
      <c r="IH94" s="150"/>
      <c r="II94" s="150"/>
      <c r="IJ94" s="150"/>
      <c r="IK94" s="150"/>
      <c r="IL94" s="150"/>
      <c r="IM94" s="150"/>
      <c r="IN94" s="150"/>
      <c r="IO94" s="150"/>
      <c r="IP94" s="150"/>
      <c r="IQ94" s="150"/>
      <c r="IR94" s="150"/>
      <c r="IS94" s="150"/>
      <c r="IT94" s="150"/>
      <c r="IU94" s="150"/>
      <c r="IV94" s="150"/>
      <c r="IW94" s="150"/>
    </row>
    <row r="95" customFormat="false" ht="12.75" hidden="false" customHeight="false" outlineLevel="0" collapsed="false">
      <c r="A95" s="146"/>
      <c r="B95" s="147"/>
      <c r="C95" s="147"/>
      <c r="D95" s="147"/>
      <c r="E95" s="147"/>
      <c r="F95" s="147"/>
      <c r="G95" s="147"/>
      <c r="H95" s="148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9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  <c r="EC95" s="150"/>
      <c r="ED95" s="150"/>
      <c r="EE95" s="150"/>
      <c r="EF95" s="150"/>
      <c r="EG95" s="150"/>
      <c r="EH95" s="150"/>
      <c r="EI95" s="150"/>
      <c r="EJ95" s="150"/>
      <c r="EK95" s="150"/>
      <c r="EL95" s="150"/>
      <c r="EM95" s="150"/>
      <c r="EN95" s="150"/>
      <c r="EO95" s="150"/>
      <c r="EP95" s="150"/>
      <c r="EQ95" s="150"/>
      <c r="ER95" s="150"/>
      <c r="ES95" s="150"/>
      <c r="ET95" s="150"/>
      <c r="EU95" s="150"/>
      <c r="EV95" s="150"/>
      <c r="EW95" s="150"/>
      <c r="EX95" s="150"/>
      <c r="EY95" s="150"/>
      <c r="EZ95" s="150"/>
      <c r="FA95" s="150"/>
      <c r="FB95" s="150"/>
      <c r="FC95" s="150"/>
      <c r="FD95" s="150"/>
      <c r="FE95" s="150"/>
      <c r="FF95" s="150"/>
      <c r="FG95" s="150"/>
      <c r="FH95" s="150"/>
      <c r="FI95" s="150"/>
      <c r="FJ95" s="150"/>
      <c r="FK95" s="150"/>
      <c r="FL95" s="150"/>
      <c r="FM95" s="150"/>
      <c r="FN95" s="150"/>
      <c r="FO95" s="150"/>
      <c r="FP95" s="150"/>
      <c r="FQ95" s="150"/>
      <c r="FR95" s="150"/>
      <c r="FS95" s="150"/>
      <c r="FT95" s="150"/>
      <c r="FU95" s="150"/>
      <c r="FV95" s="150"/>
      <c r="FW95" s="150"/>
      <c r="FX95" s="150"/>
      <c r="FY95" s="150"/>
      <c r="FZ95" s="150"/>
      <c r="GA95" s="150"/>
      <c r="GB95" s="150"/>
      <c r="GC95" s="150"/>
      <c r="GD95" s="150"/>
      <c r="GE95" s="150"/>
      <c r="GF95" s="150"/>
      <c r="GG95" s="150"/>
      <c r="GH95" s="150"/>
      <c r="GI95" s="150"/>
      <c r="GJ95" s="150"/>
      <c r="GK95" s="150"/>
      <c r="GL95" s="150"/>
      <c r="GM95" s="150"/>
      <c r="GN95" s="150"/>
      <c r="GO95" s="150"/>
      <c r="GP95" s="150"/>
      <c r="GQ95" s="150"/>
      <c r="GR95" s="150"/>
      <c r="GS95" s="150"/>
      <c r="GT95" s="150"/>
      <c r="GU95" s="150"/>
      <c r="GV95" s="150"/>
      <c r="GW95" s="150"/>
      <c r="GX95" s="150"/>
      <c r="GY95" s="150"/>
      <c r="GZ95" s="150"/>
      <c r="HA95" s="150"/>
      <c r="HB95" s="150"/>
      <c r="HC95" s="150"/>
      <c r="HD95" s="150"/>
      <c r="HE95" s="150"/>
      <c r="HF95" s="150"/>
      <c r="HG95" s="150"/>
      <c r="HH95" s="150"/>
      <c r="HI95" s="150"/>
      <c r="HJ95" s="150"/>
      <c r="HK95" s="150"/>
      <c r="HL95" s="150"/>
      <c r="HM95" s="150"/>
      <c r="HN95" s="150"/>
      <c r="HO95" s="150"/>
      <c r="HP95" s="150"/>
      <c r="HQ95" s="150"/>
      <c r="HR95" s="150"/>
      <c r="HS95" s="150"/>
      <c r="HT95" s="150"/>
      <c r="HU95" s="150"/>
      <c r="HV95" s="150"/>
      <c r="HW95" s="150"/>
      <c r="HX95" s="150"/>
      <c r="HY95" s="150"/>
      <c r="HZ95" s="150"/>
      <c r="IA95" s="150"/>
      <c r="IB95" s="150"/>
      <c r="IC95" s="150"/>
      <c r="ID95" s="150"/>
      <c r="IE95" s="150"/>
      <c r="IF95" s="150"/>
      <c r="IG95" s="150"/>
      <c r="IH95" s="150"/>
      <c r="II95" s="150"/>
      <c r="IJ95" s="150"/>
      <c r="IK95" s="150"/>
      <c r="IL95" s="150"/>
      <c r="IM95" s="150"/>
      <c r="IN95" s="150"/>
      <c r="IO95" s="150"/>
      <c r="IP95" s="150"/>
      <c r="IQ95" s="150"/>
      <c r="IR95" s="150"/>
      <c r="IS95" s="150"/>
      <c r="IT95" s="150"/>
      <c r="IU95" s="150"/>
      <c r="IV95" s="150"/>
      <c r="IW95" s="150"/>
    </row>
    <row r="96" customFormat="false" ht="12.75" hidden="false" customHeight="false" outlineLevel="0" collapsed="false">
      <c r="A96" s="146"/>
      <c r="B96" s="147"/>
      <c r="C96" s="147"/>
      <c r="D96" s="147"/>
      <c r="E96" s="147"/>
      <c r="F96" s="147"/>
      <c r="G96" s="147"/>
      <c r="H96" s="148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9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  <c r="EC96" s="150"/>
      <c r="ED96" s="150"/>
      <c r="EE96" s="150"/>
      <c r="EF96" s="150"/>
      <c r="EG96" s="150"/>
      <c r="EH96" s="150"/>
      <c r="EI96" s="150"/>
      <c r="EJ96" s="150"/>
      <c r="EK96" s="150"/>
      <c r="EL96" s="150"/>
      <c r="EM96" s="150"/>
      <c r="EN96" s="150"/>
      <c r="EO96" s="150"/>
      <c r="EP96" s="150"/>
      <c r="EQ96" s="150"/>
      <c r="ER96" s="150"/>
      <c r="ES96" s="150"/>
      <c r="ET96" s="150"/>
      <c r="EU96" s="150"/>
      <c r="EV96" s="150"/>
      <c r="EW96" s="150"/>
      <c r="EX96" s="150"/>
      <c r="EY96" s="150"/>
      <c r="EZ96" s="150"/>
      <c r="FA96" s="150"/>
      <c r="FB96" s="150"/>
      <c r="FC96" s="150"/>
      <c r="FD96" s="150"/>
      <c r="FE96" s="150"/>
      <c r="FF96" s="150"/>
      <c r="FG96" s="150"/>
      <c r="FH96" s="150"/>
      <c r="FI96" s="150"/>
      <c r="FJ96" s="150"/>
      <c r="FK96" s="150"/>
      <c r="FL96" s="150"/>
      <c r="FM96" s="150"/>
      <c r="FN96" s="150"/>
      <c r="FO96" s="150"/>
      <c r="FP96" s="150"/>
      <c r="FQ96" s="150"/>
      <c r="FR96" s="150"/>
      <c r="FS96" s="150"/>
      <c r="FT96" s="150"/>
      <c r="FU96" s="150"/>
      <c r="FV96" s="150"/>
      <c r="FW96" s="150"/>
      <c r="FX96" s="150"/>
      <c r="FY96" s="150"/>
      <c r="FZ96" s="150"/>
      <c r="GA96" s="150"/>
      <c r="GB96" s="150"/>
      <c r="GC96" s="150"/>
      <c r="GD96" s="150"/>
      <c r="GE96" s="150"/>
      <c r="GF96" s="150"/>
      <c r="GG96" s="150"/>
      <c r="GH96" s="150"/>
      <c r="GI96" s="150"/>
      <c r="GJ96" s="150"/>
      <c r="GK96" s="150"/>
      <c r="GL96" s="150"/>
      <c r="GM96" s="150"/>
      <c r="GN96" s="150"/>
      <c r="GO96" s="150"/>
      <c r="GP96" s="150"/>
      <c r="GQ96" s="150"/>
      <c r="GR96" s="150"/>
      <c r="GS96" s="150"/>
      <c r="GT96" s="150"/>
      <c r="GU96" s="150"/>
      <c r="GV96" s="150"/>
      <c r="GW96" s="150"/>
      <c r="GX96" s="150"/>
      <c r="GY96" s="150"/>
      <c r="GZ96" s="150"/>
      <c r="HA96" s="150"/>
      <c r="HB96" s="150"/>
      <c r="HC96" s="150"/>
      <c r="HD96" s="150"/>
      <c r="HE96" s="150"/>
      <c r="HF96" s="150"/>
      <c r="HG96" s="150"/>
      <c r="HH96" s="150"/>
      <c r="HI96" s="150"/>
      <c r="HJ96" s="150"/>
      <c r="HK96" s="150"/>
      <c r="HL96" s="150"/>
      <c r="HM96" s="150"/>
      <c r="HN96" s="150"/>
      <c r="HO96" s="150"/>
      <c r="HP96" s="150"/>
      <c r="HQ96" s="150"/>
      <c r="HR96" s="150"/>
      <c r="HS96" s="150"/>
      <c r="HT96" s="150"/>
      <c r="HU96" s="150"/>
      <c r="HV96" s="150"/>
      <c r="HW96" s="150"/>
      <c r="HX96" s="150"/>
      <c r="HY96" s="150"/>
      <c r="HZ96" s="150"/>
      <c r="IA96" s="150"/>
      <c r="IB96" s="150"/>
      <c r="IC96" s="150"/>
      <c r="ID96" s="150"/>
      <c r="IE96" s="150"/>
      <c r="IF96" s="150"/>
      <c r="IG96" s="150"/>
      <c r="IH96" s="150"/>
      <c r="II96" s="150"/>
      <c r="IJ96" s="150"/>
      <c r="IK96" s="150"/>
      <c r="IL96" s="150"/>
      <c r="IM96" s="150"/>
      <c r="IN96" s="150"/>
      <c r="IO96" s="150"/>
      <c r="IP96" s="150"/>
      <c r="IQ96" s="150"/>
      <c r="IR96" s="150"/>
      <c r="IS96" s="150"/>
      <c r="IT96" s="150"/>
      <c r="IU96" s="150"/>
      <c r="IV96" s="150"/>
      <c r="IW96" s="150"/>
    </row>
    <row r="97" customFormat="false" ht="12.75" hidden="false" customHeight="false" outlineLevel="0" collapsed="false">
      <c r="A97" s="146"/>
      <c r="B97" s="147"/>
      <c r="C97" s="147"/>
      <c r="D97" s="147"/>
      <c r="E97" s="147"/>
      <c r="F97" s="147"/>
      <c r="G97" s="147"/>
      <c r="H97" s="148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9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  <c r="EC97" s="150"/>
      <c r="ED97" s="150"/>
      <c r="EE97" s="150"/>
      <c r="EF97" s="150"/>
      <c r="EG97" s="150"/>
      <c r="EH97" s="150"/>
      <c r="EI97" s="150"/>
      <c r="EJ97" s="150"/>
      <c r="EK97" s="150"/>
      <c r="EL97" s="150"/>
      <c r="EM97" s="150"/>
      <c r="EN97" s="150"/>
      <c r="EO97" s="150"/>
      <c r="EP97" s="150"/>
      <c r="EQ97" s="150"/>
      <c r="ER97" s="150"/>
      <c r="ES97" s="150"/>
      <c r="ET97" s="150"/>
      <c r="EU97" s="150"/>
      <c r="EV97" s="150"/>
      <c r="EW97" s="150"/>
      <c r="EX97" s="150"/>
      <c r="EY97" s="150"/>
      <c r="EZ97" s="150"/>
      <c r="FA97" s="150"/>
      <c r="FB97" s="150"/>
      <c r="FC97" s="150"/>
      <c r="FD97" s="150"/>
      <c r="FE97" s="150"/>
      <c r="FF97" s="150"/>
      <c r="FG97" s="150"/>
      <c r="FH97" s="150"/>
      <c r="FI97" s="150"/>
      <c r="FJ97" s="150"/>
      <c r="FK97" s="150"/>
      <c r="FL97" s="150"/>
      <c r="FM97" s="150"/>
      <c r="FN97" s="150"/>
      <c r="FO97" s="150"/>
      <c r="FP97" s="150"/>
      <c r="FQ97" s="150"/>
      <c r="FR97" s="150"/>
      <c r="FS97" s="150"/>
      <c r="FT97" s="150"/>
      <c r="FU97" s="150"/>
      <c r="FV97" s="150"/>
      <c r="FW97" s="150"/>
      <c r="FX97" s="150"/>
      <c r="FY97" s="150"/>
      <c r="FZ97" s="150"/>
      <c r="GA97" s="150"/>
      <c r="GB97" s="150"/>
      <c r="GC97" s="150"/>
      <c r="GD97" s="150"/>
      <c r="GE97" s="150"/>
      <c r="GF97" s="150"/>
      <c r="GG97" s="150"/>
      <c r="GH97" s="150"/>
      <c r="GI97" s="150"/>
      <c r="GJ97" s="150"/>
      <c r="GK97" s="150"/>
      <c r="GL97" s="150"/>
      <c r="GM97" s="150"/>
      <c r="GN97" s="150"/>
      <c r="GO97" s="150"/>
      <c r="GP97" s="150"/>
      <c r="GQ97" s="150"/>
      <c r="GR97" s="150"/>
      <c r="GS97" s="150"/>
      <c r="GT97" s="150"/>
      <c r="GU97" s="150"/>
      <c r="GV97" s="150"/>
      <c r="GW97" s="150"/>
      <c r="GX97" s="150"/>
      <c r="GY97" s="150"/>
      <c r="GZ97" s="150"/>
      <c r="HA97" s="150"/>
      <c r="HB97" s="150"/>
      <c r="HC97" s="150"/>
      <c r="HD97" s="150"/>
      <c r="HE97" s="150"/>
      <c r="HF97" s="150"/>
      <c r="HG97" s="150"/>
      <c r="HH97" s="150"/>
      <c r="HI97" s="150"/>
      <c r="HJ97" s="150"/>
      <c r="HK97" s="150"/>
      <c r="HL97" s="150"/>
      <c r="HM97" s="150"/>
      <c r="HN97" s="150"/>
      <c r="HO97" s="150"/>
      <c r="HP97" s="150"/>
      <c r="HQ97" s="150"/>
      <c r="HR97" s="150"/>
      <c r="HS97" s="150"/>
      <c r="HT97" s="150"/>
      <c r="HU97" s="150"/>
      <c r="HV97" s="150"/>
      <c r="HW97" s="150"/>
      <c r="HX97" s="150"/>
      <c r="HY97" s="150"/>
      <c r="HZ97" s="150"/>
      <c r="IA97" s="150"/>
      <c r="IB97" s="150"/>
      <c r="IC97" s="150"/>
      <c r="ID97" s="150"/>
      <c r="IE97" s="150"/>
      <c r="IF97" s="150"/>
      <c r="IG97" s="150"/>
      <c r="IH97" s="150"/>
      <c r="II97" s="150"/>
      <c r="IJ97" s="150"/>
      <c r="IK97" s="150"/>
      <c r="IL97" s="150"/>
      <c r="IM97" s="150"/>
      <c r="IN97" s="150"/>
      <c r="IO97" s="150"/>
      <c r="IP97" s="150"/>
      <c r="IQ97" s="150"/>
      <c r="IR97" s="150"/>
      <c r="IS97" s="150"/>
      <c r="IT97" s="150"/>
      <c r="IU97" s="150"/>
      <c r="IV97" s="150"/>
      <c r="IW97" s="150"/>
    </row>
    <row r="98" customFormat="false" ht="12.75" hidden="false" customHeight="false" outlineLevel="0" collapsed="false">
      <c r="A98" s="146"/>
      <c r="B98" s="147"/>
      <c r="C98" s="147"/>
      <c r="D98" s="147"/>
      <c r="E98" s="147"/>
      <c r="F98" s="147"/>
      <c r="G98" s="147"/>
      <c r="H98" s="148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9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  <c r="EC98" s="150"/>
      <c r="ED98" s="150"/>
      <c r="EE98" s="150"/>
      <c r="EF98" s="150"/>
      <c r="EG98" s="150"/>
      <c r="EH98" s="150"/>
      <c r="EI98" s="150"/>
      <c r="EJ98" s="150"/>
      <c r="EK98" s="150"/>
      <c r="EL98" s="150"/>
      <c r="EM98" s="150"/>
      <c r="EN98" s="150"/>
      <c r="EO98" s="150"/>
      <c r="EP98" s="150"/>
      <c r="EQ98" s="150"/>
      <c r="ER98" s="150"/>
      <c r="ES98" s="150"/>
      <c r="ET98" s="150"/>
      <c r="EU98" s="150"/>
      <c r="EV98" s="150"/>
      <c r="EW98" s="150"/>
      <c r="EX98" s="150"/>
      <c r="EY98" s="150"/>
      <c r="EZ98" s="150"/>
      <c r="FA98" s="150"/>
      <c r="FB98" s="150"/>
      <c r="FC98" s="150"/>
      <c r="FD98" s="150"/>
      <c r="FE98" s="150"/>
      <c r="FF98" s="150"/>
      <c r="FG98" s="150"/>
      <c r="FH98" s="150"/>
      <c r="FI98" s="150"/>
      <c r="FJ98" s="150"/>
      <c r="FK98" s="150"/>
      <c r="FL98" s="150"/>
      <c r="FM98" s="150"/>
      <c r="FN98" s="150"/>
      <c r="FO98" s="150"/>
      <c r="FP98" s="150"/>
      <c r="FQ98" s="150"/>
      <c r="FR98" s="150"/>
      <c r="FS98" s="150"/>
      <c r="FT98" s="150"/>
      <c r="FU98" s="150"/>
      <c r="FV98" s="150"/>
      <c r="FW98" s="150"/>
      <c r="FX98" s="150"/>
      <c r="FY98" s="150"/>
      <c r="FZ98" s="150"/>
      <c r="GA98" s="150"/>
      <c r="GB98" s="150"/>
      <c r="GC98" s="150"/>
      <c r="GD98" s="150"/>
      <c r="GE98" s="150"/>
      <c r="GF98" s="150"/>
      <c r="GG98" s="150"/>
      <c r="GH98" s="150"/>
      <c r="GI98" s="150"/>
      <c r="GJ98" s="150"/>
      <c r="GK98" s="150"/>
      <c r="GL98" s="150"/>
      <c r="GM98" s="150"/>
      <c r="GN98" s="150"/>
      <c r="GO98" s="150"/>
      <c r="GP98" s="150"/>
      <c r="GQ98" s="150"/>
      <c r="GR98" s="150"/>
      <c r="GS98" s="150"/>
      <c r="GT98" s="150"/>
      <c r="GU98" s="150"/>
      <c r="GV98" s="150"/>
      <c r="GW98" s="150"/>
      <c r="GX98" s="150"/>
      <c r="GY98" s="150"/>
      <c r="GZ98" s="150"/>
      <c r="HA98" s="150"/>
      <c r="HB98" s="150"/>
      <c r="HC98" s="150"/>
      <c r="HD98" s="150"/>
      <c r="HE98" s="150"/>
      <c r="HF98" s="150"/>
      <c r="HG98" s="150"/>
      <c r="HH98" s="150"/>
      <c r="HI98" s="150"/>
      <c r="HJ98" s="150"/>
      <c r="HK98" s="150"/>
      <c r="HL98" s="150"/>
      <c r="HM98" s="150"/>
      <c r="HN98" s="150"/>
      <c r="HO98" s="150"/>
      <c r="HP98" s="150"/>
      <c r="HQ98" s="150"/>
      <c r="HR98" s="150"/>
      <c r="HS98" s="150"/>
      <c r="HT98" s="150"/>
      <c r="HU98" s="150"/>
      <c r="HV98" s="150"/>
      <c r="HW98" s="150"/>
      <c r="HX98" s="150"/>
      <c r="HY98" s="150"/>
      <c r="HZ98" s="150"/>
      <c r="IA98" s="150"/>
      <c r="IB98" s="150"/>
      <c r="IC98" s="150"/>
      <c r="ID98" s="150"/>
      <c r="IE98" s="150"/>
      <c r="IF98" s="150"/>
      <c r="IG98" s="150"/>
      <c r="IH98" s="150"/>
      <c r="II98" s="150"/>
      <c r="IJ98" s="150"/>
      <c r="IK98" s="150"/>
      <c r="IL98" s="150"/>
      <c r="IM98" s="150"/>
      <c r="IN98" s="150"/>
      <c r="IO98" s="150"/>
      <c r="IP98" s="150"/>
      <c r="IQ98" s="150"/>
      <c r="IR98" s="150"/>
      <c r="IS98" s="150"/>
      <c r="IT98" s="150"/>
      <c r="IU98" s="150"/>
      <c r="IV98" s="150"/>
      <c r="IW98" s="150"/>
    </row>
    <row r="99" customFormat="false" ht="12.75" hidden="false" customHeight="false" outlineLevel="0" collapsed="false">
      <c r="A99" s="146"/>
      <c r="B99" s="147"/>
      <c r="C99" s="147"/>
      <c r="D99" s="147"/>
      <c r="E99" s="147"/>
      <c r="F99" s="147"/>
      <c r="G99" s="147"/>
      <c r="H99" s="148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9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  <c r="EC99" s="150"/>
      <c r="ED99" s="150"/>
      <c r="EE99" s="150"/>
      <c r="EF99" s="150"/>
      <c r="EG99" s="150"/>
      <c r="EH99" s="150"/>
      <c r="EI99" s="150"/>
      <c r="EJ99" s="150"/>
      <c r="EK99" s="150"/>
      <c r="EL99" s="150"/>
      <c r="EM99" s="150"/>
      <c r="EN99" s="150"/>
      <c r="EO99" s="150"/>
      <c r="EP99" s="150"/>
      <c r="EQ99" s="150"/>
      <c r="ER99" s="150"/>
      <c r="ES99" s="150"/>
      <c r="ET99" s="150"/>
      <c r="EU99" s="150"/>
      <c r="EV99" s="150"/>
      <c r="EW99" s="150"/>
      <c r="EX99" s="150"/>
      <c r="EY99" s="150"/>
      <c r="EZ99" s="150"/>
      <c r="FA99" s="150"/>
      <c r="FB99" s="150"/>
      <c r="FC99" s="150"/>
      <c r="FD99" s="150"/>
      <c r="FE99" s="150"/>
      <c r="FF99" s="150"/>
      <c r="FG99" s="150"/>
      <c r="FH99" s="150"/>
      <c r="FI99" s="150"/>
      <c r="FJ99" s="150"/>
      <c r="FK99" s="150"/>
      <c r="FL99" s="150"/>
      <c r="FM99" s="150"/>
      <c r="FN99" s="150"/>
      <c r="FO99" s="150"/>
      <c r="FP99" s="150"/>
      <c r="FQ99" s="150"/>
      <c r="FR99" s="150"/>
      <c r="FS99" s="150"/>
      <c r="FT99" s="150"/>
      <c r="FU99" s="150"/>
      <c r="FV99" s="150"/>
      <c r="FW99" s="150"/>
      <c r="FX99" s="150"/>
      <c r="FY99" s="150"/>
      <c r="FZ99" s="150"/>
      <c r="GA99" s="150"/>
      <c r="GB99" s="150"/>
      <c r="GC99" s="150"/>
      <c r="GD99" s="150"/>
      <c r="GE99" s="150"/>
      <c r="GF99" s="150"/>
      <c r="GG99" s="150"/>
      <c r="GH99" s="150"/>
      <c r="GI99" s="150"/>
      <c r="GJ99" s="150"/>
      <c r="GK99" s="150"/>
      <c r="GL99" s="150"/>
      <c r="GM99" s="150"/>
      <c r="GN99" s="150"/>
      <c r="GO99" s="150"/>
      <c r="GP99" s="150"/>
      <c r="GQ99" s="150"/>
      <c r="GR99" s="150"/>
      <c r="GS99" s="150"/>
      <c r="GT99" s="150"/>
      <c r="GU99" s="150"/>
      <c r="GV99" s="150"/>
      <c r="GW99" s="150"/>
      <c r="GX99" s="150"/>
      <c r="GY99" s="150"/>
      <c r="GZ99" s="150"/>
      <c r="HA99" s="150"/>
      <c r="HB99" s="150"/>
      <c r="HC99" s="150"/>
      <c r="HD99" s="150"/>
      <c r="HE99" s="150"/>
      <c r="HF99" s="150"/>
      <c r="HG99" s="150"/>
      <c r="HH99" s="150"/>
      <c r="HI99" s="150"/>
      <c r="HJ99" s="150"/>
      <c r="HK99" s="150"/>
      <c r="HL99" s="150"/>
      <c r="HM99" s="150"/>
      <c r="HN99" s="150"/>
      <c r="HO99" s="150"/>
      <c r="HP99" s="150"/>
      <c r="HQ99" s="150"/>
      <c r="HR99" s="150"/>
      <c r="HS99" s="150"/>
      <c r="HT99" s="150"/>
      <c r="HU99" s="150"/>
      <c r="HV99" s="150"/>
      <c r="HW99" s="150"/>
      <c r="HX99" s="150"/>
      <c r="HY99" s="150"/>
      <c r="HZ99" s="150"/>
      <c r="IA99" s="150"/>
      <c r="IB99" s="150"/>
      <c r="IC99" s="150"/>
      <c r="ID99" s="150"/>
      <c r="IE99" s="150"/>
      <c r="IF99" s="150"/>
      <c r="IG99" s="150"/>
      <c r="IH99" s="150"/>
      <c r="II99" s="150"/>
      <c r="IJ99" s="150"/>
      <c r="IK99" s="150"/>
      <c r="IL99" s="150"/>
      <c r="IM99" s="150"/>
      <c r="IN99" s="150"/>
      <c r="IO99" s="150"/>
      <c r="IP99" s="150"/>
      <c r="IQ99" s="150"/>
      <c r="IR99" s="150"/>
      <c r="IS99" s="150"/>
      <c r="IT99" s="150"/>
      <c r="IU99" s="150"/>
      <c r="IV99" s="150"/>
      <c r="IW99" s="150"/>
    </row>
    <row r="100" customFormat="false" ht="12.75" hidden="false" customHeight="false" outlineLevel="0" collapsed="false">
      <c r="A100" s="146"/>
      <c r="B100" s="147"/>
      <c r="C100" s="147"/>
      <c r="D100" s="147"/>
      <c r="E100" s="147"/>
      <c r="F100" s="147"/>
      <c r="G100" s="147"/>
      <c r="H100" s="148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9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  <c r="CY100" s="150"/>
      <c r="CZ100" s="150"/>
      <c r="DA100" s="150"/>
      <c r="DB100" s="150"/>
      <c r="DC100" s="150"/>
      <c r="DD100" s="150"/>
      <c r="DE100" s="150"/>
      <c r="DF100" s="150"/>
      <c r="DG100" s="150"/>
      <c r="DH100" s="150"/>
      <c r="DI100" s="150"/>
      <c r="DJ100" s="150"/>
      <c r="DK100" s="150"/>
      <c r="DL100" s="150"/>
      <c r="DM100" s="150"/>
      <c r="DN100" s="150"/>
      <c r="DO100" s="150"/>
      <c r="DP100" s="150"/>
      <c r="DQ100" s="150"/>
      <c r="DR100" s="150"/>
      <c r="DS100" s="150"/>
      <c r="DT100" s="150"/>
      <c r="DU100" s="150"/>
      <c r="DV100" s="150"/>
      <c r="DW100" s="150"/>
      <c r="DX100" s="150"/>
      <c r="DY100" s="150"/>
      <c r="DZ100" s="150"/>
      <c r="EA100" s="150"/>
      <c r="EB100" s="150"/>
      <c r="EC100" s="150"/>
      <c r="ED100" s="150"/>
      <c r="EE100" s="150"/>
      <c r="EF100" s="150"/>
      <c r="EG100" s="150"/>
      <c r="EH100" s="150"/>
      <c r="EI100" s="150"/>
      <c r="EJ100" s="150"/>
      <c r="EK100" s="150"/>
      <c r="EL100" s="150"/>
      <c r="EM100" s="150"/>
      <c r="EN100" s="150"/>
      <c r="EO100" s="150"/>
      <c r="EP100" s="150"/>
      <c r="EQ100" s="150"/>
      <c r="ER100" s="150"/>
      <c r="ES100" s="150"/>
      <c r="ET100" s="150"/>
      <c r="EU100" s="150"/>
      <c r="EV100" s="150"/>
      <c r="EW100" s="150"/>
      <c r="EX100" s="150"/>
      <c r="EY100" s="150"/>
      <c r="EZ100" s="150"/>
      <c r="FA100" s="150"/>
      <c r="FB100" s="150"/>
      <c r="FC100" s="150"/>
      <c r="FD100" s="150"/>
      <c r="FE100" s="150"/>
      <c r="FF100" s="150"/>
      <c r="FG100" s="150"/>
      <c r="FH100" s="150"/>
      <c r="FI100" s="150"/>
      <c r="FJ100" s="150"/>
      <c r="FK100" s="150"/>
      <c r="FL100" s="150"/>
      <c r="FM100" s="150"/>
      <c r="FN100" s="150"/>
      <c r="FO100" s="150"/>
      <c r="FP100" s="150"/>
      <c r="FQ100" s="150"/>
      <c r="FR100" s="150"/>
      <c r="FS100" s="150"/>
      <c r="FT100" s="150"/>
      <c r="FU100" s="150"/>
      <c r="FV100" s="150"/>
      <c r="FW100" s="150"/>
      <c r="FX100" s="150"/>
      <c r="FY100" s="150"/>
      <c r="FZ100" s="150"/>
      <c r="GA100" s="150"/>
      <c r="GB100" s="150"/>
      <c r="GC100" s="150"/>
      <c r="GD100" s="150"/>
      <c r="GE100" s="150"/>
      <c r="GF100" s="150"/>
      <c r="GG100" s="150"/>
      <c r="GH100" s="150"/>
      <c r="GI100" s="150"/>
      <c r="GJ100" s="150"/>
      <c r="GK100" s="150"/>
      <c r="GL100" s="150"/>
      <c r="GM100" s="150"/>
      <c r="GN100" s="150"/>
      <c r="GO100" s="150"/>
      <c r="GP100" s="150"/>
      <c r="GQ100" s="150"/>
      <c r="GR100" s="150"/>
      <c r="GS100" s="150"/>
      <c r="GT100" s="150"/>
      <c r="GU100" s="150"/>
      <c r="GV100" s="150"/>
      <c r="GW100" s="150"/>
      <c r="GX100" s="150"/>
      <c r="GY100" s="150"/>
      <c r="GZ100" s="150"/>
      <c r="HA100" s="150"/>
      <c r="HB100" s="150"/>
      <c r="HC100" s="150"/>
      <c r="HD100" s="150"/>
      <c r="HE100" s="150"/>
      <c r="HF100" s="150"/>
      <c r="HG100" s="150"/>
      <c r="HH100" s="150"/>
      <c r="HI100" s="150"/>
      <c r="HJ100" s="150"/>
      <c r="HK100" s="150"/>
      <c r="HL100" s="150"/>
      <c r="HM100" s="150"/>
      <c r="HN100" s="150"/>
      <c r="HO100" s="150"/>
      <c r="HP100" s="150"/>
      <c r="HQ100" s="150"/>
      <c r="HR100" s="150"/>
      <c r="HS100" s="150"/>
      <c r="HT100" s="150"/>
      <c r="HU100" s="150"/>
      <c r="HV100" s="150"/>
      <c r="HW100" s="150"/>
      <c r="HX100" s="150"/>
      <c r="HY100" s="150"/>
      <c r="HZ100" s="150"/>
      <c r="IA100" s="150"/>
      <c r="IB100" s="150"/>
      <c r="IC100" s="150"/>
      <c r="ID100" s="150"/>
      <c r="IE100" s="150"/>
      <c r="IF100" s="150"/>
      <c r="IG100" s="150"/>
      <c r="IH100" s="150"/>
      <c r="II100" s="150"/>
      <c r="IJ100" s="150"/>
      <c r="IK100" s="150"/>
      <c r="IL100" s="150"/>
      <c r="IM100" s="150"/>
      <c r="IN100" s="150"/>
      <c r="IO100" s="150"/>
      <c r="IP100" s="150"/>
      <c r="IQ100" s="150"/>
      <c r="IR100" s="150"/>
      <c r="IS100" s="150"/>
      <c r="IT100" s="150"/>
      <c r="IU100" s="150"/>
      <c r="IV100" s="150"/>
      <c r="IW100" s="150"/>
    </row>
    <row r="101" customFormat="false" ht="12.75" hidden="false" customHeight="false" outlineLevel="0" collapsed="false">
      <c r="A101" s="146"/>
      <c r="B101" s="147"/>
      <c r="C101" s="147"/>
      <c r="D101" s="147"/>
      <c r="E101" s="147"/>
      <c r="F101" s="147"/>
      <c r="G101" s="147"/>
      <c r="H101" s="148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9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  <c r="EC101" s="150"/>
      <c r="ED101" s="150"/>
      <c r="EE101" s="150"/>
      <c r="EF101" s="150"/>
      <c r="EG101" s="150"/>
      <c r="EH101" s="150"/>
      <c r="EI101" s="150"/>
      <c r="EJ101" s="150"/>
      <c r="EK101" s="150"/>
      <c r="EL101" s="150"/>
      <c r="EM101" s="150"/>
      <c r="EN101" s="150"/>
      <c r="EO101" s="150"/>
      <c r="EP101" s="150"/>
      <c r="EQ101" s="150"/>
      <c r="ER101" s="150"/>
      <c r="ES101" s="150"/>
      <c r="ET101" s="150"/>
      <c r="EU101" s="150"/>
      <c r="EV101" s="150"/>
      <c r="EW101" s="150"/>
      <c r="EX101" s="150"/>
      <c r="EY101" s="150"/>
      <c r="EZ101" s="150"/>
      <c r="FA101" s="150"/>
      <c r="FB101" s="150"/>
      <c r="FC101" s="150"/>
      <c r="FD101" s="150"/>
      <c r="FE101" s="150"/>
      <c r="FF101" s="150"/>
      <c r="FG101" s="150"/>
      <c r="FH101" s="150"/>
      <c r="FI101" s="150"/>
      <c r="FJ101" s="150"/>
      <c r="FK101" s="150"/>
      <c r="FL101" s="150"/>
      <c r="FM101" s="150"/>
      <c r="FN101" s="150"/>
      <c r="FO101" s="150"/>
      <c r="FP101" s="150"/>
      <c r="FQ101" s="150"/>
      <c r="FR101" s="150"/>
      <c r="FS101" s="150"/>
      <c r="FT101" s="150"/>
      <c r="FU101" s="150"/>
      <c r="FV101" s="150"/>
      <c r="FW101" s="150"/>
      <c r="FX101" s="150"/>
      <c r="FY101" s="150"/>
      <c r="FZ101" s="150"/>
      <c r="GA101" s="150"/>
      <c r="GB101" s="150"/>
      <c r="GC101" s="150"/>
      <c r="GD101" s="150"/>
      <c r="GE101" s="150"/>
      <c r="GF101" s="150"/>
      <c r="GG101" s="150"/>
      <c r="GH101" s="150"/>
      <c r="GI101" s="150"/>
      <c r="GJ101" s="150"/>
      <c r="GK101" s="150"/>
      <c r="GL101" s="150"/>
      <c r="GM101" s="150"/>
      <c r="GN101" s="150"/>
      <c r="GO101" s="150"/>
      <c r="GP101" s="150"/>
      <c r="GQ101" s="150"/>
      <c r="GR101" s="150"/>
      <c r="GS101" s="150"/>
      <c r="GT101" s="150"/>
      <c r="GU101" s="150"/>
      <c r="GV101" s="150"/>
      <c r="GW101" s="150"/>
      <c r="GX101" s="150"/>
      <c r="GY101" s="150"/>
      <c r="GZ101" s="150"/>
      <c r="HA101" s="150"/>
      <c r="HB101" s="150"/>
      <c r="HC101" s="150"/>
      <c r="HD101" s="150"/>
      <c r="HE101" s="150"/>
      <c r="HF101" s="150"/>
      <c r="HG101" s="150"/>
      <c r="HH101" s="150"/>
      <c r="HI101" s="150"/>
      <c r="HJ101" s="150"/>
      <c r="HK101" s="150"/>
      <c r="HL101" s="150"/>
      <c r="HM101" s="150"/>
      <c r="HN101" s="150"/>
      <c r="HO101" s="150"/>
      <c r="HP101" s="150"/>
      <c r="HQ101" s="150"/>
      <c r="HR101" s="150"/>
      <c r="HS101" s="150"/>
      <c r="HT101" s="150"/>
      <c r="HU101" s="150"/>
      <c r="HV101" s="150"/>
      <c r="HW101" s="150"/>
      <c r="HX101" s="150"/>
      <c r="HY101" s="150"/>
      <c r="HZ101" s="150"/>
      <c r="IA101" s="150"/>
      <c r="IB101" s="150"/>
      <c r="IC101" s="150"/>
      <c r="ID101" s="150"/>
      <c r="IE101" s="150"/>
      <c r="IF101" s="150"/>
      <c r="IG101" s="150"/>
      <c r="IH101" s="150"/>
      <c r="II101" s="150"/>
      <c r="IJ101" s="150"/>
      <c r="IK101" s="150"/>
      <c r="IL101" s="150"/>
      <c r="IM101" s="150"/>
      <c r="IN101" s="150"/>
      <c r="IO101" s="150"/>
      <c r="IP101" s="150"/>
      <c r="IQ101" s="150"/>
      <c r="IR101" s="150"/>
      <c r="IS101" s="150"/>
      <c r="IT101" s="150"/>
      <c r="IU101" s="150"/>
      <c r="IV101" s="150"/>
      <c r="IW101" s="150"/>
    </row>
    <row r="102" customFormat="false" ht="12.75" hidden="false" customHeight="false" outlineLevel="0" collapsed="false">
      <c r="A102" s="146"/>
      <c r="B102" s="147"/>
      <c r="C102" s="147"/>
      <c r="D102" s="147"/>
      <c r="E102" s="147"/>
      <c r="F102" s="147"/>
      <c r="G102" s="147"/>
      <c r="H102" s="148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9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  <c r="CY102" s="150"/>
      <c r="CZ102" s="150"/>
      <c r="DA102" s="150"/>
      <c r="DB102" s="150"/>
      <c r="DC102" s="150"/>
      <c r="DD102" s="150"/>
      <c r="DE102" s="150"/>
      <c r="DF102" s="150"/>
      <c r="DG102" s="150"/>
      <c r="DH102" s="150"/>
      <c r="DI102" s="150"/>
      <c r="DJ102" s="150"/>
      <c r="DK102" s="150"/>
      <c r="DL102" s="150"/>
      <c r="DM102" s="150"/>
      <c r="DN102" s="150"/>
      <c r="DO102" s="150"/>
      <c r="DP102" s="150"/>
      <c r="DQ102" s="150"/>
      <c r="DR102" s="150"/>
      <c r="DS102" s="150"/>
      <c r="DT102" s="150"/>
      <c r="DU102" s="150"/>
      <c r="DV102" s="150"/>
      <c r="DW102" s="150"/>
      <c r="DX102" s="150"/>
      <c r="DY102" s="150"/>
      <c r="DZ102" s="150"/>
      <c r="EA102" s="150"/>
      <c r="EB102" s="150"/>
      <c r="EC102" s="150"/>
      <c r="ED102" s="150"/>
      <c r="EE102" s="150"/>
      <c r="EF102" s="150"/>
      <c r="EG102" s="150"/>
      <c r="EH102" s="150"/>
      <c r="EI102" s="150"/>
      <c r="EJ102" s="150"/>
      <c r="EK102" s="150"/>
      <c r="EL102" s="150"/>
      <c r="EM102" s="150"/>
      <c r="EN102" s="150"/>
      <c r="EO102" s="150"/>
      <c r="EP102" s="150"/>
      <c r="EQ102" s="150"/>
      <c r="ER102" s="150"/>
      <c r="ES102" s="150"/>
      <c r="ET102" s="150"/>
      <c r="EU102" s="150"/>
      <c r="EV102" s="150"/>
      <c r="EW102" s="150"/>
      <c r="EX102" s="150"/>
      <c r="EY102" s="150"/>
      <c r="EZ102" s="150"/>
      <c r="FA102" s="150"/>
      <c r="FB102" s="150"/>
      <c r="FC102" s="150"/>
      <c r="FD102" s="150"/>
      <c r="FE102" s="150"/>
      <c r="FF102" s="150"/>
      <c r="FG102" s="150"/>
      <c r="FH102" s="150"/>
      <c r="FI102" s="150"/>
      <c r="FJ102" s="150"/>
      <c r="FK102" s="150"/>
      <c r="FL102" s="150"/>
      <c r="FM102" s="150"/>
      <c r="FN102" s="150"/>
      <c r="FO102" s="150"/>
      <c r="FP102" s="150"/>
      <c r="FQ102" s="150"/>
      <c r="FR102" s="150"/>
      <c r="FS102" s="150"/>
      <c r="FT102" s="150"/>
      <c r="FU102" s="150"/>
      <c r="FV102" s="150"/>
      <c r="FW102" s="150"/>
      <c r="FX102" s="150"/>
      <c r="FY102" s="150"/>
      <c r="FZ102" s="150"/>
      <c r="GA102" s="150"/>
      <c r="GB102" s="150"/>
      <c r="GC102" s="150"/>
      <c r="GD102" s="150"/>
      <c r="GE102" s="150"/>
      <c r="GF102" s="150"/>
      <c r="GG102" s="150"/>
      <c r="GH102" s="150"/>
      <c r="GI102" s="150"/>
      <c r="GJ102" s="150"/>
      <c r="GK102" s="150"/>
      <c r="GL102" s="150"/>
      <c r="GM102" s="150"/>
      <c r="GN102" s="150"/>
      <c r="GO102" s="150"/>
      <c r="GP102" s="150"/>
      <c r="GQ102" s="150"/>
      <c r="GR102" s="150"/>
      <c r="GS102" s="150"/>
      <c r="GT102" s="150"/>
      <c r="GU102" s="150"/>
      <c r="GV102" s="150"/>
      <c r="GW102" s="150"/>
      <c r="GX102" s="150"/>
      <c r="GY102" s="150"/>
      <c r="GZ102" s="150"/>
      <c r="HA102" s="150"/>
      <c r="HB102" s="150"/>
      <c r="HC102" s="150"/>
      <c r="HD102" s="150"/>
      <c r="HE102" s="150"/>
      <c r="HF102" s="150"/>
      <c r="HG102" s="150"/>
      <c r="HH102" s="150"/>
      <c r="HI102" s="150"/>
      <c r="HJ102" s="150"/>
      <c r="HK102" s="150"/>
      <c r="HL102" s="150"/>
      <c r="HM102" s="150"/>
      <c r="HN102" s="150"/>
      <c r="HO102" s="150"/>
      <c r="HP102" s="150"/>
      <c r="HQ102" s="150"/>
      <c r="HR102" s="150"/>
      <c r="HS102" s="150"/>
      <c r="HT102" s="150"/>
      <c r="HU102" s="150"/>
      <c r="HV102" s="150"/>
      <c r="HW102" s="150"/>
      <c r="HX102" s="150"/>
      <c r="HY102" s="150"/>
      <c r="HZ102" s="150"/>
      <c r="IA102" s="150"/>
      <c r="IB102" s="150"/>
      <c r="IC102" s="150"/>
      <c r="ID102" s="150"/>
      <c r="IE102" s="150"/>
      <c r="IF102" s="150"/>
      <c r="IG102" s="150"/>
      <c r="IH102" s="150"/>
      <c r="II102" s="150"/>
      <c r="IJ102" s="150"/>
      <c r="IK102" s="150"/>
      <c r="IL102" s="150"/>
      <c r="IM102" s="150"/>
      <c r="IN102" s="150"/>
      <c r="IO102" s="150"/>
      <c r="IP102" s="150"/>
      <c r="IQ102" s="150"/>
      <c r="IR102" s="150"/>
      <c r="IS102" s="150"/>
      <c r="IT102" s="150"/>
      <c r="IU102" s="150"/>
      <c r="IV102" s="150"/>
      <c r="IW102" s="150"/>
    </row>
    <row r="103" customFormat="false" ht="12.75" hidden="false" customHeight="false" outlineLevel="0" collapsed="false">
      <c r="A103" s="146"/>
      <c r="B103" s="147"/>
      <c r="C103" s="147"/>
      <c r="D103" s="147"/>
      <c r="E103" s="147"/>
      <c r="F103" s="147"/>
      <c r="G103" s="147"/>
      <c r="H103" s="148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9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  <c r="EC103" s="150"/>
      <c r="ED103" s="150"/>
      <c r="EE103" s="150"/>
      <c r="EF103" s="150"/>
      <c r="EG103" s="150"/>
      <c r="EH103" s="150"/>
      <c r="EI103" s="150"/>
      <c r="EJ103" s="150"/>
      <c r="EK103" s="150"/>
      <c r="EL103" s="150"/>
      <c r="EM103" s="150"/>
      <c r="EN103" s="150"/>
      <c r="EO103" s="150"/>
      <c r="EP103" s="150"/>
      <c r="EQ103" s="150"/>
      <c r="ER103" s="150"/>
      <c r="ES103" s="150"/>
      <c r="ET103" s="150"/>
      <c r="EU103" s="150"/>
      <c r="EV103" s="150"/>
      <c r="EW103" s="150"/>
      <c r="EX103" s="150"/>
      <c r="EY103" s="150"/>
      <c r="EZ103" s="150"/>
      <c r="FA103" s="150"/>
      <c r="FB103" s="150"/>
      <c r="FC103" s="150"/>
      <c r="FD103" s="150"/>
      <c r="FE103" s="150"/>
      <c r="FF103" s="150"/>
      <c r="FG103" s="150"/>
      <c r="FH103" s="150"/>
      <c r="FI103" s="150"/>
      <c r="FJ103" s="150"/>
      <c r="FK103" s="150"/>
      <c r="FL103" s="150"/>
      <c r="FM103" s="150"/>
      <c r="FN103" s="150"/>
      <c r="FO103" s="150"/>
      <c r="FP103" s="150"/>
      <c r="FQ103" s="150"/>
      <c r="FR103" s="150"/>
      <c r="FS103" s="150"/>
      <c r="FT103" s="150"/>
      <c r="FU103" s="150"/>
      <c r="FV103" s="150"/>
      <c r="FW103" s="150"/>
      <c r="FX103" s="150"/>
      <c r="FY103" s="150"/>
      <c r="FZ103" s="150"/>
      <c r="GA103" s="150"/>
      <c r="GB103" s="150"/>
      <c r="GC103" s="150"/>
      <c r="GD103" s="150"/>
      <c r="GE103" s="150"/>
      <c r="GF103" s="150"/>
      <c r="GG103" s="150"/>
      <c r="GH103" s="150"/>
      <c r="GI103" s="150"/>
      <c r="GJ103" s="150"/>
      <c r="GK103" s="150"/>
      <c r="GL103" s="150"/>
      <c r="GM103" s="150"/>
      <c r="GN103" s="150"/>
      <c r="GO103" s="150"/>
      <c r="GP103" s="150"/>
      <c r="GQ103" s="150"/>
      <c r="GR103" s="150"/>
      <c r="GS103" s="150"/>
      <c r="GT103" s="150"/>
      <c r="GU103" s="150"/>
      <c r="GV103" s="150"/>
      <c r="GW103" s="150"/>
      <c r="GX103" s="150"/>
      <c r="GY103" s="150"/>
      <c r="GZ103" s="150"/>
      <c r="HA103" s="150"/>
      <c r="HB103" s="150"/>
      <c r="HC103" s="150"/>
      <c r="HD103" s="150"/>
      <c r="HE103" s="150"/>
      <c r="HF103" s="150"/>
      <c r="HG103" s="150"/>
      <c r="HH103" s="150"/>
      <c r="HI103" s="150"/>
      <c r="HJ103" s="150"/>
      <c r="HK103" s="150"/>
      <c r="HL103" s="150"/>
      <c r="HM103" s="150"/>
      <c r="HN103" s="150"/>
      <c r="HO103" s="150"/>
      <c r="HP103" s="150"/>
      <c r="HQ103" s="150"/>
      <c r="HR103" s="150"/>
      <c r="HS103" s="150"/>
      <c r="HT103" s="150"/>
      <c r="HU103" s="150"/>
      <c r="HV103" s="150"/>
      <c r="HW103" s="150"/>
      <c r="HX103" s="150"/>
      <c r="HY103" s="150"/>
      <c r="HZ103" s="150"/>
      <c r="IA103" s="150"/>
      <c r="IB103" s="150"/>
      <c r="IC103" s="150"/>
      <c r="ID103" s="150"/>
      <c r="IE103" s="150"/>
      <c r="IF103" s="150"/>
      <c r="IG103" s="150"/>
      <c r="IH103" s="150"/>
      <c r="II103" s="150"/>
      <c r="IJ103" s="150"/>
      <c r="IK103" s="150"/>
      <c r="IL103" s="150"/>
      <c r="IM103" s="150"/>
      <c r="IN103" s="150"/>
      <c r="IO103" s="150"/>
      <c r="IP103" s="150"/>
      <c r="IQ103" s="150"/>
      <c r="IR103" s="150"/>
      <c r="IS103" s="150"/>
      <c r="IT103" s="150"/>
      <c r="IU103" s="150"/>
      <c r="IV103" s="150"/>
      <c r="IW103" s="150"/>
    </row>
    <row r="104" customFormat="false" ht="12.75" hidden="false" customHeight="false" outlineLevel="0" collapsed="false">
      <c r="A104" s="146"/>
      <c r="B104" s="147"/>
      <c r="C104" s="147"/>
      <c r="D104" s="147"/>
      <c r="E104" s="147"/>
      <c r="F104" s="147"/>
      <c r="G104" s="147"/>
      <c r="H104" s="148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9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  <c r="EC104" s="150"/>
      <c r="ED104" s="150"/>
      <c r="EE104" s="150"/>
      <c r="EF104" s="150"/>
      <c r="EG104" s="150"/>
      <c r="EH104" s="150"/>
      <c r="EI104" s="150"/>
      <c r="EJ104" s="150"/>
      <c r="EK104" s="150"/>
      <c r="EL104" s="150"/>
      <c r="EM104" s="150"/>
      <c r="EN104" s="150"/>
      <c r="EO104" s="150"/>
      <c r="EP104" s="150"/>
      <c r="EQ104" s="150"/>
      <c r="ER104" s="150"/>
      <c r="ES104" s="150"/>
      <c r="ET104" s="150"/>
      <c r="EU104" s="150"/>
      <c r="EV104" s="150"/>
      <c r="EW104" s="150"/>
      <c r="EX104" s="150"/>
      <c r="EY104" s="150"/>
      <c r="EZ104" s="150"/>
      <c r="FA104" s="150"/>
      <c r="FB104" s="150"/>
      <c r="FC104" s="150"/>
      <c r="FD104" s="150"/>
      <c r="FE104" s="150"/>
      <c r="FF104" s="150"/>
      <c r="FG104" s="150"/>
      <c r="FH104" s="150"/>
      <c r="FI104" s="150"/>
      <c r="FJ104" s="150"/>
      <c r="FK104" s="150"/>
      <c r="FL104" s="150"/>
      <c r="FM104" s="150"/>
      <c r="FN104" s="150"/>
      <c r="FO104" s="150"/>
      <c r="FP104" s="150"/>
      <c r="FQ104" s="150"/>
      <c r="FR104" s="150"/>
      <c r="FS104" s="150"/>
      <c r="FT104" s="150"/>
      <c r="FU104" s="150"/>
      <c r="FV104" s="150"/>
      <c r="FW104" s="150"/>
      <c r="FX104" s="150"/>
      <c r="FY104" s="150"/>
      <c r="FZ104" s="150"/>
      <c r="GA104" s="150"/>
      <c r="GB104" s="150"/>
      <c r="GC104" s="150"/>
      <c r="GD104" s="150"/>
      <c r="GE104" s="150"/>
      <c r="GF104" s="150"/>
      <c r="GG104" s="150"/>
      <c r="GH104" s="150"/>
      <c r="GI104" s="150"/>
      <c r="GJ104" s="150"/>
      <c r="GK104" s="150"/>
      <c r="GL104" s="150"/>
      <c r="GM104" s="150"/>
      <c r="GN104" s="150"/>
      <c r="GO104" s="150"/>
      <c r="GP104" s="150"/>
      <c r="GQ104" s="150"/>
      <c r="GR104" s="150"/>
      <c r="GS104" s="150"/>
      <c r="GT104" s="150"/>
      <c r="GU104" s="150"/>
      <c r="GV104" s="150"/>
      <c r="GW104" s="150"/>
      <c r="GX104" s="150"/>
      <c r="GY104" s="150"/>
      <c r="GZ104" s="150"/>
      <c r="HA104" s="150"/>
      <c r="HB104" s="150"/>
      <c r="HC104" s="150"/>
      <c r="HD104" s="150"/>
      <c r="HE104" s="150"/>
      <c r="HF104" s="150"/>
      <c r="HG104" s="150"/>
      <c r="HH104" s="150"/>
      <c r="HI104" s="150"/>
      <c r="HJ104" s="150"/>
      <c r="HK104" s="150"/>
      <c r="HL104" s="150"/>
      <c r="HM104" s="150"/>
      <c r="HN104" s="150"/>
      <c r="HO104" s="150"/>
      <c r="HP104" s="150"/>
      <c r="HQ104" s="150"/>
      <c r="HR104" s="150"/>
      <c r="HS104" s="150"/>
      <c r="HT104" s="150"/>
      <c r="HU104" s="150"/>
      <c r="HV104" s="150"/>
      <c r="HW104" s="150"/>
      <c r="HX104" s="150"/>
      <c r="HY104" s="150"/>
      <c r="HZ104" s="150"/>
      <c r="IA104" s="150"/>
      <c r="IB104" s="150"/>
      <c r="IC104" s="150"/>
      <c r="ID104" s="150"/>
      <c r="IE104" s="150"/>
      <c r="IF104" s="150"/>
      <c r="IG104" s="150"/>
      <c r="IH104" s="150"/>
      <c r="II104" s="150"/>
      <c r="IJ104" s="150"/>
      <c r="IK104" s="150"/>
      <c r="IL104" s="150"/>
      <c r="IM104" s="150"/>
      <c r="IN104" s="150"/>
      <c r="IO104" s="150"/>
      <c r="IP104" s="150"/>
      <c r="IQ104" s="150"/>
      <c r="IR104" s="150"/>
      <c r="IS104" s="150"/>
      <c r="IT104" s="150"/>
      <c r="IU104" s="150"/>
      <c r="IV104" s="150"/>
      <c r="IW104" s="150"/>
    </row>
    <row r="105" customFormat="false" ht="12.75" hidden="false" customHeight="false" outlineLevel="0" collapsed="false">
      <c r="A105" s="146"/>
      <c r="B105" s="147"/>
      <c r="C105" s="147"/>
      <c r="D105" s="147"/>
      <c r="E105" s="147"/>
      <c r="F105" s="147"/>
      <c r="G105" s="147"/>
      <c r="H105" s="148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9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  <c r="EC105" s="150"/>
      <c r="ED105" s="150"/>
      <c r="EE105" s="150"/>
      <c r="EF105" s="150"/>
      <c r="EG105" s="150"/>
      <c r="EH105" s="150"/>
      <c r="EI105" s="150"/>
      <c r="EJ105" s="150"/>
      <c r="EK105" s="150"/>
      <c r="EL105" s="150"/>
      <c r="EM105" s="150"/>
      <c r="EN105" s="150"/>
      <c r="EO105" s="150"/>
      <c r="EP105" s="150"/>
      <c r="EQ105" s="150"/>
      <c r="ER105" s="150"/>
      <c r="ES105" s="150"/>
      <c r="ET105" s="150"/>
      <c r="EU105" s="150"/>
      <c r="EV105" s="150"/>
      <c r="EW105" s="150"/>
      <c r="EX105" s="150"/>
      <c r="EY105" s="150"/>
      <c r="EZ105" s="150"/>
      <c r="FA105" s="150"/>
      <c r="FB105" s="150"/>
      <c r="FC105" s="150"/>
      <c r="FD105" s="150"/>
      <c r="FE105" s="150"/>
      <c r="FF105" s="150"/>
      <c r="FG105" s="150"/>
      <c r="FH105" s="150"/>
      <c r="FI105" s="150"/>
      <c r="FJ105" s="150"/>
      <c r="FK105" s="150"/>
      <c r="FL105" s="150"/>
      <c r="FM105" s="150"/>
      <c r="FN105" s="150"/>
      <c r="FO105" s="150"/>
      <c r="FP105" s="150"/>
      <c r="FQ105" s="150"/>
      <c r="FR105" s="150"/>
      <c r="FS105" s="150"/>
      <c r="FT105" s="150"/>
      <c r="FU105" s="150"/>
      <c r="FV105" s="150"/>
      <c r="FW105" s="150"/>
      <c r="FX105" s="150"/>
      <c r="FY105" s="150"/>
      <c r="FZ105" s="150"/>
      <c r="GA105" s="150"/>
      <c r="GB105" s="150"/>
      <c r="GC105" s="150"/>
      <c r="GD105" s="150"/>
      <c r="GE105" s="150"/>
      <c r="GF105" s="150"/>
      <c r="GG105" s="150"/>
      <c r="GH105" s="150"/>
      <c r="GI105" s="150"/>
      <c r="GJ105" s="150"/>
      <c r="GK105" s="150"/>
      <c r="GL105" s="150"/>
      <c r="GM105" s="150"/>
      <c r="GN105" s="150"/>
      <c r="GO105" s="150"/>
      <c r="GP105" s="150"/>
      <c r="GQ105" s="150"/>
      <c r="GR105" s="150"/>
      <c r="GS105" s="150"/>
      <c r="GT105" s="150"/>
      <c r="GU105" s="150"/>
      <c r="GV105" s="150"/>
      <c r="GW105" s="150"/>
      <c r="GX105" s="150"/>
      <c r="GY105" s="150"/>
      <c r="GZ105" s="150"/>
      <c r="HA105" s="150"/>
      <c r="HB105" s="150"/>
      <c r="HC105" s="150"/>
      <c r="HD105" s="150"/>
      <c r="HE105" s="150"/>
      <c r="HF105" s="150"/>
      <c r="HG105" s="150"/>
      <c r="HH105" s="150"/>
      <c r="HI105" s="150"/>
      <c r="HJ105" s="150"/>
      <c r="HK105" s="150"/>
      <c r="HL105" s="150"/>
      <c r="HM105" s="150"/>
      <c r="HN105" s="150"/>
      <c r="HO105" s="150"/>
      <c r="HP105" s="150"/>
      <c r="HQ105" s="150"/>
      <c r="HR105" s="150"/>
      <c r="HS105" s="150"/>
      <c r="HT105" s="150"/>
      <c r="HU105" s="150"/>
      <c r="HV105" s="150"/>
      <c r="HW105" s="150"/>
      <c r="HX105" s="150"/>
      <c r="HY105" s="150"/>
      <c r="HZ105" s="150"/>
      <c r="IA105" s="150"/>
      <c r="IB105" s="150"/>
      <c r="IC105" s="150"/>
      <c r="ID105" s="150"/>
      <c r="IE105" s="150"/>
      <c r="IF105" s="150"/>
      <c r="IG105" s="150"/>
      <c r="IH105" s="150"/>
      <c r="II105" s="150"/>
      <c r="IJ105" s="150"/>
      <c r="IK105" s="150"/>
      <c r="IL105" s="150"/>
      <c r="IM105" s="150"/>
      <c r="IN105" s="150"/>
      <c r="IO105" s="150"/>
      <c r="IP105" s="150"/>
      <c r="IQ105" s="150"/>
      <c r="IR105" s="150"/>
      <c r="IS105" s="150"/>
      <c r="IT105" s="150"/>
      <c r="IU105" s="150"/>
      <c r="IV105" s="150"/>
      <c r="IW105" s="150"/>
    </row>
    <row r="106" customFormat="false" ht="12.75" hidden="false" customHeight="false" outlineLevel="0" collapsed="false">
      <c r="A106" s="146"/>
      <c r="B106" s="147"/>
      <c r="C106" s="147"/>
      <c r="D106" s="147"/>
      <c r="E106" s="147"/>
      <c r="F106" s="147"/>
      <c r="G106" s="147"/>
      <c r="H106" s="148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9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0"/>
      <c r="CN106" s="150"/>
      <c r="CO106" s="150"/>
      <c r="CP106" s="150"/>
      <c r="CQ106" s="150"/>
      <c r="CR106" s="150"/>
      <c r="CS106" s="150"/>
      <c r="CT106" s="150"/>
      <c r="CU106" s="150"/>
      <c r="CV106" s="150"/>
      <c r="CW106" s="150"/>
      <c r="CX106" s="150"/>
      <c r="CY106" s="150"/>
      <c r="CZ106" s="150"/>
      <c r="DA106" s="150"/>
      <c r="DB106" s="150"/>
      <c r="DC106" s="150"/>
      <c r="DD106" s="150"/>
      <c r="DE106" s="150"/>
      <c r="DF106" s="150"/>
      <c r="DG106" s="150"/>
      <c r="DH106" s="150"/>
      <c r="DI106" s="150"/>
      <c r="DJ106" s="150"/>
      <c r="DK106" s="150"/>
      <c r="DL106" s="150"/>
      <c r="DM106" s="150"/>
      <c r="DN106" s="150"/>
      <c r="DO106" s="150"/>
      <c r="DP106" s="150"/>
      <c r="DQ106" s="150"/>
      <c r="DR106" s="150"/>
      <c r="DS106" s="150"/>
      <c r="DT106" s="150"/>
      <c r="DU106" s="150"/>
      <c r="DV106" s="150"/>
      <c r="DW106" s="150"/>
      <c r="DX106" s="150"/>
      <c r="DY106" s="150"/>
      <c r="DZ106" s="150"/>
      <c r="EA106" s="150"/>
      <c r="EB106" s="150"/>
      <c r="EC106" s="150"/>
      <c r="ED106" s="150"/>
      <c r="EE106" s="150"/>
      <c r="EF106" s="150"/>
      <c r="EG106" s="150"/>
      <c r="EH106" s="150"/>
      <c r="EI106" s="150"/>
      <c r="EJ106" s="150"/>
      <c r="EK106" s="150"/>
      <c r="EL106" s="150"/>
      <c r="EM106" s="150"/>
      <c r="EN106" s="150"/>
      <c r="EO106" s="150"/>
      <c r="EP106" s="150"/>
      <c r="EQ106" s="150"/>
      <c r="ER106" s="150"/>
      <c r="ES106" s="150"/>
      <c r="ET106" s="150"/>
      <c r="EU106" s="150"/>
      <c r="EV106" s="150"/>
      <c r="EW106" s="150"/>
      <c r="EX106" s="150"/>
      <c r="EY106" s="150"/>
      <c r="EZ106" s="150"/>
      <c r="FA106" s="150"/>
      <c r="FB106" s="150"/>
      <c r="FC106" s="150"/>
      <c r="FD106" s="150"/>
      <c r="FE106" s="150"/>
      <c r="FF106" s="150"/>
      <c r="FG106" s="150"/>
      <c r="FH106" s="150"/>
      <c r="FI106" s="150"/>
      <c r="FJ106" s="150"/>
      <c r="FK106" s="150"/>
      <c r="FL106" s="150"/>
      <c r="FM106" s="150"/>
      <c r="FN106" s="150"/>
      <c r="FO106" s="150"/>
      <c r="FP106" s="150"/>
      <c r="FQ106" s="150"/>
      <c r="FR106" s="150"/>
      <c r="FS106" s="150"/>
      <c r="FT106" s="150"/>
      <c r="FU106" s="150"/>
      <c r="FV106" s="150"/>
      <c r="FW106" s="150"/>
      <c r="FX106" s="150"/>
      <c r="FY106" s="150"/>
      <c r="FZ106" s="150"/>
      <c r="GA106" s="150"/>
      <c r="GB106" s="150"/>
      <c r="GC106" s="150"/>
      <c r="GD106" s="150"/>
      <c r="GE106" s="150"/>
      <c r="GF106" s="150"/>
      <c r="GG106" s="150"/>
      <c r="GH106" s="150"/>
      <c r="GI106" s="150"/>
      <c r="GJ106" s="150"/>
      <c r="GK106" s="150"/>
      <c r="GL106" s="150"/>
      <c r="GM106" s="150"/>
      <c r="GN106" s="150"/>
      <c r="GO106" s="150"/>
      <c r="GP106" s="150"/>
      <c r="GQ106" s="150"/>
      <c r="GR106" s="150"/>
      <c r="GS106" s="150"/>
      <c r="GT106" s="150"/>
      <c r="GU106" s="150"/>
      <c r="GV106" s="150"/>
      <c r="GW106" s="150"/>
      <c r="GX106" s="150"/>
      <c r="GY106" s="150"/>
      <c r="GZ106" s="150"/>
      <c r="HA106" s="150"/>
      <c r="HB106" s="150"/>
      <c r="HC106" s="150"/>
      <c r="HD106" s="150"/>
      <c r="HE106" s="150"/>
      <c r="HF106" s="150"/>
      <c r="HG106" s="150"/>
      <c r="HH106" s="150"/>
      <c r="HI106" s="150"/>
      <c r="HJ106" s="150"/>
      <c r="HK106" s="150"/>
      <c r="HL106" s="150"/>
      <c r="HM106" s="150"/>
      <c r="HN106" s="150"/>
      <c r="HO106" s="150"/>
      <c r="HP106" s="150"/>
      <c r="HQ106" s="150"/>
      <c r="HR106" s="150"/>
      <c r="HS106" s="150"/>
      <c r="HT106" s="150"/>
      <c r="HU106" s="150"/>
      <c r="HV106" s="150"/>
      <c r="HW106" s="150"/>
      <c r="HX106" s="150"/>
      <c r="HY106" s="150"/>
      <c r="HZ106" s="150"/>
      <c r="IA106" s="150"/>
      <c r="IB106" s="150"/>
      <c r="IC106" s="150"/>
      <c r="ID106" s="150"/>
      <c r="IE106" s="150"/>
      <c r="IF106" s="150"/>
      <c r="IG106" s="150"/>
      <c r="IH106" s="150"/>
      <c r="II106" s="150"/>
      <c r="IJ106" s="150"/>
      <c r="IK106" s="150"/>
      <c r="IL106" s="150"/>
      <c r="IM106" s="150"/>
      <c r="IN106" s="150"/>
      <c r="IO106" s="150"/>
      <c r="IP106" s="150"/>
      <c r="IQ106" s="150"/>
      <c r="IR106" s="150"/>
      <c r="IS106" s="150"/>
      <c r="IT106" s="150"/>
      <c r="IU106" s="150"/>
      <c r="IV106" s="150"/>
      <c r="IW106" s="150"/>
    </row>
    <row r="107" customFormat="false" ht="12.75" hidden="false" customHeight="false" outlineLevel="0" collapsed="false">
      <c r="A107" s="146"/>
      <c r="B107" s="147"/>
      <c r="C107" s="147"/>
      <c r="D107" s="147"/>
      <c r="E107" s="147"/>
      <c r="F107" s="147"/>
      <c r="G107" s="147"/>
      <c r="H107" s="148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9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  <c r="EC107" s="150"/>
      <c r="ED107" s="150"/>
      <c r="EE107" s="150"/>
      <c r="EF107" s="150"/>
      <c r="EG107" s="150"/>
      <c r="EH107" s="150"/>
      <c r="EI107" s="150"/>
      <c r="EJ107" s="150"/>
      <c r="EK107" s="150"/>
      <c r="EL107" s="150"/>
      <c r="EM107" s="150"/>
      <c r="EN107" s="150"/>
      <c r="EO107" s="150"/>
      <c r="EP107" s="150"/>
      <c r="EQ107" s="150"/>
      <c r="ER107" s="150"/>
      <c r="ES107" s="150"/>
      <c r="ET107" s="150"/>
      <c r="EU107" s="150"/>
      <c r="EV107" s="150"/>
      <c r="EW107" s="150"/>
      <c r="EX107" s="150"/>
      <c r="EY107" s="150"/>
      <c r="EZ107" s="150"/>
      <c r="FA107" s="150"/>
      <c r="FB107" s="150"/>
      <c r="FC107" s="150"/>
      <c r="FD107" s="150"/>
      <c r="FE107" s="150"/>
      <c r="FF107" s="150"/>
      <c r="FG107" s="150"/>
      <c r="FH107" s="150"/>
      <c r="FI107" s="150"/>
      <c r="FJ107" s="150"/>
      <c r="FK107" s="150"/>
      <c r="FL107" s="150"/>
      <c r="FM107" s="150"/>
      <c r="FN107" s="150"/>
      <c r="FO107" s="150"/>
      <c r="FP107" s="150"/>
      <c r="FQ107" s="150"/>
      <c r="FR107" s="150"/>
      <c r="FS107" s="150"/>
      <c r="FT107" s="150"/>
      <c r="FU107" s="150"/>
      <c r="FV107" s="150"/>
      <c r="FW107" s="150"/>
      <c r="FX107" s="150"/>
      <c r="FY107" s="150"/>
      <c r="FZ107" s="150"/>
      <c r="GA107" s="150"/>
      <c r="GB107" s="150"/>
      <c r="GC107" s="150"/>
      <c r="GD107" s="150"/>
      <c r="GE107" s="150"/>
      <c r="GF107" s="150"/>
      <c r="GG107" s="150"/>
      <c r="GH107" s="150"/>
      <c r="GI107" s="150"/>
      <c r="GJ107" s="150"/>
      <c r="GK107" s="150"/>
      <c r="GL107" s="150"/>
      <c r="GM107" s="150"/>
      <c r="GN107" s="150"/>
      <c r="GO107" s="150"/>
      <c r="GP107" s="150"/>
      <c r="GQ107" s="150"/>
      <c r="GR107" s="150"/>
      <c r="GS107" s="150"/>
      <c r="GT107" s="150"/>
      <c r="GU107" s="150"/>
      <c r="GV107" s="150"/>
      <c r="GW107" s="150"/>
      <c r="GX107" s="150"/>
      <c r="GY107" s="150"/>
      <c r="GZ107" s="150"/>
      <c r="HA107" s="150"/>
      <c r="HB107" s="150"/>
      <c r="HC107" s="150"/>
      <c r="HD107" s="150"/>
      <c r="HE107" s="150"/>
      <c r="HF107" s="150"/>
      <c r="HG107" s="150"/>
      <c r="HH107" s="150"/>
      <c r="HI107" s="150"/>
      <c r="HJ107" s="150"/>
      <c r="HK107" s="150"/>
      <c r="HL107" s="150"/>
      <c r="HM107" s="150"/>
      <c r="HN107" s="150"/>
      <c r="HO107" s="150"/>
      <c r="HP107" s="150"/>
      <c r="HQ107" s="150"/>
      <c r="HR107" s="150"/>
      <c r="HS107" s="150"/>
      <c r="HT107" s="150"/>
      <c r="HU107" s="150"/>
      <c r="HV107" s="150"/>
      <c r="HW107" s="150"/>
      <c r="HX107" s="150"/>
      <c r="HY107" s="150"/>
      <c r="HZ107" s="150"/>
      <c r="IA107" s="150"/>
      <c r="IB107" s="150"/>
      <c r="IC107" s="150"/>
      <c r="ID107" s="150"/>
      <c r="IE107" s="150"/>
      <c r="IF107" s="150"/>
      <c r="IG107" s="150"/>
      <c r="IH107" s="150"/>
      <c r="II107" s="150"/>
      <c r="IJ107" s="150"/>
      <c r="IK107" s="150"/>
      <c r="IL107" s="150"/>
      <c r="IM107" s="150"/>
      <c r="IN107" s="150"/>
      <c r="IO107" s="150"/>
      <c r="IP107" s="150"/>
      <c r="IQ107" s="150"/>
      <c r="IR107" s="150"/>
      <c r="IS107" s="150"/>
      <c r="IT107" s="150"/>
      <c r="IU107" s="150"/>
      <c r="IV107" s="150"/>
      <c r="IW107" s="150"/>
    </row>
    <row r="108" customFormat="false" ht="12.75" hidden="false" customHeight="false" outlineLevel="0" collapsed="false">
      <c r="A108" s="146"/>
      <c r="B108" s="147"/>
      <c r="C108" s="147"/>
      <c r="D108" s="147"/>
      <c r="E108" s="147"/>
      <c r="F108" s="147"/>
      <c r="G108" s="147"/>
      <c r="H108" s="148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9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  <c r="CY108" s="150"/>
      <c r="CZ108" s="150"/>
      <c r="DA108" s="150"/>
      <c r="DB108" s="150"/>
      <c r="DC108" s="150"/>
      <c r="DD108" s="150"/>
      <c r="DE108" s="150"/>
      <c r="DF108" s="150"/>
      <c r="DG108" s="150"/>
      <c r="DH108" s="150"/>
      <c r="DI108" s="150"/>
      <c r="DJ108" s="150"/>
      <c r="DK108" s="150"/>
      <c r="DL108" s="150"/>
      <c r="DM108" s="150"/>
      <c r="DN108" s="150"/>
      <c r="DO108" s="150"/>
      <c r="DP108" s="150"/>
      <c r="DQ108" s="150"/>
      <c r="DR108" s="150"/>
      <c r="DS108" s="150"/>
      <c r="DT108" s="150"/>
      <c r="DU108" s="150"/>
      <c r="DV108" s="150"/>
      <c r="DW108" s="150"/>
      <c r="DX108" s="150"/>
      <c r="DY108" s="150"/>
      <c r="DZ108" s="150"/>
      <c r="EA108" s="150"/>
      <c r="EB108" s="150"/>
      <c r="EC108" s="150"/>
      <c r="ED108" s="150"/>
      <c r="EE108" s="150"/>
      <c r="EF108" s="150"/>
      <c r="EG108" s="150"/>
      <c r="EH108" s="150"/>
      <c r="EI108" s="150"/>
      <c r="EJ108" s="150"/>
      <c r="EK108" s="150"/>
      <c r="EL108" s="150"/>
      <c r="EM108" s="150"/>
      <c r="EN108" s="150"/>
      <c r="EO108" s="150"/>
      <c r="EP108" s="150"/>
      <c r="EQ108" s="150"/>
      <c r="ER108" s="150"/>
      <c r="ES108" s="150"/>
      <c r="ET108" s="150"/>
      <c r="EU108" s="150"/>
      <c r="EV108" s="150"/>
      <c r="EW108" s="150"/>
      <c r="EX108" s="150"/>
      <c r="EY108" s="150"/>
      <c r="EZ108" s="150"/>
      <c r="FA108" s="150"/>
      <c r="FB108" s="150"/>
      <c r="FC108" s="150"/>
      <c r="FD108" s="150"/>
      <c r="FE108" s="150"/>
      <c r="FF108" s="150"/>
      <c r="FG108" s="150"/>
      <c r="FH108" s="150"/>
      <c r="FI108" s="150"/>
      <c r="FJ108" s="150"/>
      <c r="FK108" s="150"/>
      <c r="FL108" s="150"/>
      <c r="FM108" s="150"/>
      <c r="FN108" s="150"/>
      <c r="FO108" s="150"/>
      <c r="FP108" s="150"/>
      <c r="FQ108" s="150"/>
      <c r="FR108" s="150"/>
      <c r="FS108" s="150"/>
      <c r="FT108" s="150"/>
      <c r="FU108" s="150"/>
      <c r="FV108" s="150"/>
      <c r="FW108" s="150"/>
      <c r="FX108" s="150"/>
      <c r="FY108" s="150"/>
      <c r="FZ108" s="150"/>
      <c r="GA108" s="150"/>
      <c r="GB108" s="150"/>
      <c r="GC108" s="150"/>
      <c r="GD108" s="150"/>
      <c r="GE108" s="150"/>
      <c r="GF108" s="150"/>
      <c r="GG108" s="150"/>
      <c r="GH108" s="150"/>
      <c r="GI108" s="150"/>
      <c r="GJ108" s="150"/>
      <c r="GK108" s="150"/>
      <c r="GL108" s="150"/>
      <c r="GM108" s="150"/>
      <c r="GN108" s="150"/>
      <c r="GO108" s="150"/>
      <c r="GP108" s="150"/>
      <c r="GQ108" s="150"/>
      <c r="GR108" s="150"/>
      <c r="GS108" s="150"/>
      <c r="GT108" s="150"/>
      <c r="GU108" s="150"/>
      <c r="GV108" s="150"/>
      <c r="GW108" s="150"/>
      <c r="GX108" s="150"/>
      <c r="GY108" s="150"/>
      <c r="GZ108" s="150"/>
      <c r="HA108" s="150"/>
      <c r="HB108" s="150"/>
      <c r="HC108" s="150"/>
      <c r="HD108" s="150"/>
      <c r="HE108" s="150"/>
      <c r="HF108" s="150"/>
      <c r="HG108" s="150"/>
      <c r="HH108" s="150"/>
      <c r="HI108" s="150"/>
      <c r="HJ108" s="150"/>
      <c r="HK108" s="150"/>
      <c r="HL108" s="150"/>
      <c r="HM108" s="150"/>
      <c r="HN108" s="150"/>
      <c r="HO108" s="150"/>
      <c r="HP108" s="150"/>
      <c r="HQ108" s="150"/>
      <c r="HR108" s="150"/>
      <c r="HS108" s="150"/>
      <c r="HT108" s="150"/>
      <c r="HU108" s="150"/>
      <c r="HV108" s="150"/>
      <c r="HW108" s="150"/>
      <c r="HX108" s="150"/>
      <c r="HY108" s="150"/>
      <c r="HZ108" s="150"/>
      <c r="IA108" s="150"/>
      <c r="IB108" s="150"/>
      <c r="IC108" s="150"/>
      <c r="ID108" s="150"/>
      <c r="IE108" s="150"/>
      <c r="IF108" s="150"/>
      <c r="IG108" s="150"/>
      <c r="IH108" s="150"/>
      <c r="II108" s="150"/>
      <c r="IJ108" s="150"/>
      <c r="IK108" s="150"/>
      <c r="IL108" s="150"/>
      <c r="IM108" s="150"/>
      <c r="IN108" s="150"/>
      <c r="IO108" s="150"/>
      <c r="IP108" s="150"/>
      <c r="IQ108" s="150"/>
      <c r="IR108" s="150"/>
      <c r="IS108" s="150"/>
      <c r="IT108" s="150"/>
      <c r="IU108" s="150"/>
      <c r="IV108" s="150"/>
      <c r="IW108" s="150"/>
    </row>
    <row r="109" customFormat="false" ht="12.75" hidden="false" customHeight="false" outlineLevel="0" collapsed="false">
      <c r="A109" s="146"/>
      <c r="B109" s="147"/>
      <c r="C109" s="147"/>
      <c r="D109" s="147"/>
      <c r="E109" s="147"/>
      <c r="F109" s="147"/>
      <c r="G109" s="147"/>
      <c r="H109" s="148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9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  <c r="EC109" s="150"/>
      <c r="ED109" s="150"/>
      <c r="EE109" s="150"/>
      <c r="EF109" s="150"/>
      <c r="EG109" s="150"/>
      <c r="EH109" s="150"/>
      <c r="EI109" s="150"/>
      <c r="EJ109" s="150"/>
      <c r="EK109" s="150"/>
      <c r="EL109" s="150"/>
      <c r="EM109" s="150"/>
      <c r="EN109" s="150"/>
      <c r="EO109" s="150"/>
      <c r="EP109" s="150"/>
      <c r="EQ109" s="150"/>
      <c r="ER109" s="150"/>
      <c r="ES109" s="150"/>
      <c r="ET109" s="150"/>
      <c r="EU109" s="150"/>
      <c r="EV109" s="150"/>
      <c r="EW109" s="150"/>
      <c r="EX109" s="150"/>
      <c r="EY109" s="150"/>
      <c r="EZ109" s="150"/>
      <c r="FA109" s="150"/>
      <c r="FB109" s="150"/>
      <c r="FC109" s="150"/>
      <c r="FD109" s="150"/>
      <c r="FE109" s="150"/>
      <c r="FF109" s="150"/>
      <c r="FG109" s="150"/>
      <c r="FH109" s="150"/>
      <c r="FI109" s="150"/>
      <c r="FJ109" s="150"/>
      <c r="FK109" s="150"/>
      <c r="FL109" s="150"/>
      <c r="FM109" s="150"/>
      <c r="FN109" s="150"/>
      <c r="FO109" s="150"/>
      <c r="FP109" s="150"/>
      <c r="FQ109" s="150"/>
      <c r="FR109" s="150"/>
      <c r="FS109" s="150"/>
      <c r="FT109" s="150"/>
      <c r="FU109" s="150"/>
      <c r="FV109" s="150"/>
      <c r="FW109" s="150"/>
      <c r="FX109" s="150"/>
      <c r="FY109" s="150"/>
      <c r="FZ109" s="150"/>
      <c r="GA109" s="150"/>
      <c r="GB109" s="150"/>
      <c r="GC109" s="150"/>
      <c r="GD109" s="150"/>
      <c r="GE109" s="150"/>
      <c r="GF109" s="150"/>
      <c r="GG109" s="150"/>
      <c r="GH109" s="150"/>
      <c r="GI109" s="150"/>
      <c r="GJ109" s="150"/>
      <c r="GK109" s="150"/>
      <c r="GL109" s="150"/>
      <c r="GM109" s="150"/>
      <c r="GN109" s="150"/>
      <c r="GO109" s="150"/>
      <c r="GP109" s="150"/>
      <c r="GQ109" s="150"/>
      <c r="GR109" s="150"/>
      <c r="GS109" s="150"/>
      <c r="GT109" s="150"/>
      <c r="GU109" s="150"/>
      <c r="GV109" s="150"/>
      <c r="GW109" s="150"/>
      <c r="GX109" s="150"/>
      <c r="GY109" s="150"/>
      <c r="GZ109" s="150"/>
      <c r="HA109" s="150"/>
      <c r="HB109" s="150"/>
      <c r="HC109" s="150"/>
      <c r="HD109" s="150"/>
      <c r="HE109" s="150"/>
      <c r="HF109" s="150"/>
      <c r="HG109" s="150"/>
      <c r="HH109" s="150"/>
      <c r="HI109" s="150"/>
      <c r="HJ109" s="150"/>
      <c r="HK109" s="150"/>
      <c r="HL109" s="150"/>
      <c r="HM109" s="150"/>
      <c r="HN109" s="150"/>
      <c r="HO109" s="150"/>
      <c r="HP109" s="150"/>
      <c r="HQ109" s="150"/>
      <c r="HR109" s="150"/>
      <c r="HS109" s="150"/>
      <c r="HT109" s="150"/>
      <c r="HU109" s="150"/>
      <c r="HV109" s="150"/>
      <c r="HW109" s="150"/>
      <c r="HX109" s="150"/>
      <c r="HY109" s="150"/>
      <c r="HZ109" s="150"/>
      <c r="IA109" s="150"/>
      <c r="IB109" s="150"/>
      <c r="IC109" s="150"/>
      <c r="ID109" s="150"/>
      <c r="IE109" s="150"/>
      <c r="IF109" s="150"/>
      <c r="IG109" s="150"/>
      <c r="IH109" s="150"/>
      <c r="II109" s="150"/>
      <c r="IJ109" s="150"/>
      <c r="IK109" s="150"/>
      <c r="IL109" s="150"/>
      <c r="IM109" s="150"/>
      <c r="IN109" s="150"/>
      <c r="IO109" s="150"/>
      <c r="IP109" s="150"/>
      <c r="IQ109" s="150"/>
      <c r="IR109" s="150"/>
      <c r="IS109" s="150"/>
      <c r="IT109" s="150"/>
      <c r="IU109" s="150"/>
      <c r="IV109" s="150"/>
      <c r="IW109" s="150"/>
    </row>
    <row r="110" customFormat="false" ht="12.75" hidden="false" customHeight="false" outlineLevel="0" collapsed="false">
      <c r="A110" s="146"/>
      <c r="B110" s="147"/>
      <c r="C110" s="147"/>
      <c r="D110" s="147"/>
      <c r="E110" s="147"/>
      <c r="F110" s="147"/>
      <c r="G110" s="147"/>
      <c r="H110" s="148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9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  <c r="CY110" s="150"/>
      <c r="CZ110" s="150"/>
      <c r="DA110" s="150"/>
      <c r="DB110" s="150"/>
      <c r="DC110" s="150"/>
      <c r="DD110" s="150"/>
      <c r="DE110" s="150"/>
      <c r="DF110" s="150"/>
      <c r="DG110" s="150"/>
      <c r="DH110" s="150"/>
      <c r="DI110" s="150"/>
      <c r="DJ110" s="150"/>
      <c r="DK110" s="150"/>
      <c r="DL110" s="150"/>
      <c r="DM110" s="150"/>
      <c r="DN110" s="150"/>
      <c r="DO110" s="150"/>
      <c r="DP110" s="150"/>
      <c r="DQ110" s="150"/>
      <c r="DR110" s="150"/>
      <c r="DS110" s="150"/>
      <c r="DT110" s="150"/>
      <c r="DU110" s="150"/>
      <c r="DV110" s="150"/>
      <c r="DW110" s="150"/>
      <c r="DX110" s="150"/>
      <c r="DY110" s="150"/>
      <c r="DZ110" s="150"/>
      <c r="EA110" s="150"/>
      <c r="EB110" s="150"/>
      <c r="EC110" s="150"/>
      <c r="ED110" s="150"/>
      <c r="EE110" s="150"/>
      <c r="EF110" s="150"/>
      <c r="EG110" s="150"/>
      <c r="EH110" s="150"/>
      <c r="EI110" s="150"/>
      <c r="EJ110" s="150"/>
      <c r="EK110" s="150"/>
      <c r="EL110" s="150"/>
      <c r="EM110" s="150"/>
      <c r="EN110" s="150"/>
      <c r="EO110" s="150"/>
      <c r="EP110" s="150"/>
      <c r="EQ110" s="150"/>
      <c r="ER110" s="150"/>
      <c r="ES110" s="150"/>
      <c r="ET110" s="150"/>
      <c r="EU110" s="150"/>
      <c r="EV110" s="150"/>
      <c r="EW110" s="150"/>
      <c r="EX110" s="150"/>
      <c r="EY110" s="150"/>
      <c r="EZ110" s="150"/>
      <c r="FA110" s="150"/>
      <c r="FB110" s="150"/>
      <c r="FC110" s="150"/>
      <c r="FD110" s="150"/>
      <c r="FE110" s="150"/>
      <c r="FF110" s="150"/>
      <c r="FG110" s="150"/>
      <c r="FH110" s="150"/>
      <c r="FI110" s="150"/>
      <c r="FJ110" s="150"/>
      <c r="FK110" s="150"/>
      <c r="FL110" s="150"/>
      <c r="FM110" s="150"/>
      <c r="FN110" s="150"/>
      <c r="FO110" s="150"/>
      <c r="FP110" s="150"/>
      <c r="FQ110" s="150"/>
      <c r="FR110" s="150"/>
      <c r="FS110" s="150"/>
      <c r="FT110" s="150"/>
      <c r="FU110" s="150"/>
      <c r="FV110" s="150"/>
      <c r="FW110" s="150"/>
      <c r="FX110" s="150"/>
      <c r="FY110" s="150"/>
      <c r="FZ110" s="150"/>
      <c r="GA110" s="150"/>
      <c r="GB110" s="150"/>
      <c r="GC110" s="150"/>
      <c r="GD110" s="150"/>
      <c r="GE110" s="150"/>
      <c r="GF110" s="150"/>
      <c r="GG110" s="150"/>
      <c r="GH110" s="150"/>
      <c r="GI110" s="150"/>
      <c r="GJ110" s="150"/>
      <c r="GK110" s="150"/>
      <c r="GL110" s="150"/>
      <c r="GM110" s="150"/>
      <c r="GN110" s="150"/>
      <c r="GO110" s="150"/>
      <c r="GP110" s="150"/>
      <c r="GQ110" s="150"/>
      <c r="GR110" s="150"/>
      <c r="GS110" s="150"/>
      <c r="GT110" s="150"/>
      <c r="GU110" s="150"/>
      <c r="GV110" s="150"/>
      <c r="GW110" s="150"/>
      <c r="GX110" s="150"/>
      <c r="GY110" s="150"/>
      <c r="GZ110" s="150"/>
      <c r="HA110" s="150"/>
      <c r="HB110" s="150"/>
      <c r="HC110" s="150"/>
      <c r="HD110" s="150"/>
      <c r="HE110" s="150"/>
      <c r="HF110" s="150"/>
      <c r="HG110" s="150"/>
      <c r="HH110" s="150"/>
      <c r="HI110" s="150"/>
      <c r="HJ110" s="150"/>
      <c r="HK110" s="150"/>
      <c r="HL110" s="150"/>
      <c r="HM110" s="150"/>
      <c r="HN110" s="150"/>
      <c r="HO110" s="150"/>
      <c r="HP110" s="150"/>
      <c r="HQ110" s="150"/>
      <c r="HR110" s="150"/>
      <c r="HS110" s="150"/>
      <c r="HT110" s="150"/>
      <c r="HU110" s="150"/>
      <c r="HV110" s="150"/>
      <c r="HW110" s="150"/>
      <c r="HX110" s="150"/>
      <c r="HY110" s="150"/>
      <c r="HZ110" s="150"/>
      <c r="IA110" s="150"/>
      <c r="IB110" s="150"/>
      <c r="IC110" s="150"/>
      <c r="ID110" s="150"/>
      <c r="IE110" s="150"/>
      <c r="IF110" s="150"/>
      <c r="IG110" s="150"/>
      <c r="IH110" s="150"/>
      <c r="II110" s="150"/>
      <c r="IJ110" s="150"/>
      <c r="IK110" s="150"/>
      <c r="IL110" s="150"/>
      <c r="IM110" s="150"/>
      <c r="IN110" s="150"/>
      <c r="IO110" s="150"/>
      <c r="IP110" s="150"/>
      <c r="IQ110" s="150"/>
      <c r="IR110" s="150"/>
      <c r="IS110" s="150"/>
      <c r="IT110" s="150"/>
      <c r="IU110" s="150"/>
      <c r="IV110" s="150"/>
      <c r="IW110" s="150"/>
    </row>
    <row r="111" customFormat="false" ht="12.75" hidden="false" customHeight="false" outlineLevel="0" collapsed="false">
      <c r="A111" s="146"/>
      <c r="B111" s="147"/>
      <c r="C111" s="147"/>
      <c r="D111" s="147"/>
      <c r="E111" s="147"/>
      <c r="F111" s="147"/>
      <c r="G111" s="147"/>
      <c r="H111" s="148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9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  <c r="EC111" s="150"/>
      <c r="ED111" s="150"/>
      <c r="EE111" s="150"/>
      <c r="EF111" s="150"/>
      <c r="EG111" s="150"/>
      <c r="EH111" s="150"/>
      <c r="EI111" s="150"/>
      <c r="EJ111" s="150"/>
      <c r="EK111" s="150"/>
      <c r="EL111" s="150"/>
      <c r="EM111" s="150"/>
      <c r="EN111" s="150"/>
      <c r="EO111" s="150"/>
      <c r="EP111" s="150"/>
      <c r="EQ111" s="150"/>
      <c r="ER111" s="150"/>
      <c r="ES111" s="150"/>
      <c r="ET111" s="150"/>
      <c r="EU111" s="150"/>
      <c r="EV111" s="150"/>
      <c r="EW111" s="150"/>
      <c r="EX111" s="150"/>
      <c r="EY111" s="150"/>
      <c r="EZ111" s="150"/>
      <c r="FA111" s="150"/>
      <c r="FB111" s="150"/>
      <c r="FC111" s="150"/>
      <c r="FD111" s="150"/>
      <c r="FE111" s="150"/>
      <c r="FF111" s="150"/>
      <c r="FG111" s="150"/>
      <c r="FH111" s="150"/>
      <c r="FI111" s="150"/>
      <c r="FJ111" s="150"/>
      <c r="FK111" s="150"/>
      <c r="FL111" s="150"/>
      <c r="FM111" s="150"/>
      <c r="FN111" s="150"/>
      <c r="FO111" s="150"/>
      <c r="FP111" s="150"/>
      <c r="FQ111" s="150"/>
      <c r="FR111" s="150"/>
      <c r="FS111" s="150"/>
      <c r="FT111" s="150"/>
      <c r="FU111" s="150"/>
      <c r="FV111" s="150"/>
      <c r="FW111" s="150"/>
      <c r="FX111" s="150"/>
      <c r="FY111" s="150"/>
      <c r="FZ111" s="150"/>
      <c r="GA111" s="150"/>
      <c r="GB111" s="150"/>
      <c r="GC111" s="150"/>
      <c r="GD111" s="150"/>
      <c r="GE111" s="150"/>
      <c r="GF111" s="150"/>
      <c r="GG111" s="150"/>
      <c r="GH111" s="150"/>
      <c r="GI111" s="150"/>
      <c r="GJ111" s="150"/>
      <c r="GK111" s="150"/>
      <c r="GL111" s="150"/>
      <c r="GM111" s="150"/>
      <c r="GN111" s="150"/>
      <c r="GO111" s="150"/>
      <c r="GP111" s="150"/>
      <c r="GQ111" s="150"/>
      <c r="GR111" s="150"/>
      <c r="GS111" s="150"/>
      <c r="GT111" s="150"/>
      <c r="GU111" s="150"/>
      <c r="GV111" s="150"/>
      <c r="GW111" s="150"/>
      <c r="GX111" s="150"/>
      <c r="GY111" s="150"/>
      <c r="GZ111" s="150"/>
      <c r="HA111" s="150"/>
      <c r="HB111" s="150"/>
      <c r="HC111" s="150"/>
      <c r="HD111" s="150"/>
      <c r="HE111" s="150"/>
      <c r="HF111" s="150"/>
      <c r="HG111" s="150"/>
      <c r="HH111" s="150"/>
      <c r="HI111" s="150"/>
      <c r="HJ111" s="150"/>
      <c r="HK111" s="150"/>
      <c r="HL111" s="150"/>
      <c r="HM111" s="150"/>
      <c r="HN111" s="150"/>
      <c r="HO111" s="150"/>
      <c r="HP111" s="150"/>
      <c r="HQ111" s="150"/>
      <c r="HR111" s="150"/>
      <c r="HS111" s="150"/>
      <c r="HT111" s="150"/>
      <c r="HU111" s="150"/>
      <c r="HV111" s="150"/>
      <c r="HW111" s="150"/>
      <c r="HX111" s="150"/>
      <c r="HY111" s="150"/>
      <c r="HZ111" s="150"/>
      <c r="IA111" s="150"/>
      <c r="IB111" s="150"/>
      <c r="IC111" s="150"/>
      <c r="ID111" s="150"/>
      <c r="IE111" s="150"/>
      <c r="IF111" s="150"/>
      <c r="IG111" s="150"/>
      <c r="IH111" s="150"/>
      <c r="II111" s="150"/>
      <c r="IJ111" s="150"/>
      <c r="IK111" s="150"/>
      <c r="IL111" s="150"/>
      <c r="IM111" s="150"/>
      <c r="IN111" s="150"/>
      <c r="IO111" s="150"/>
      <c r="IP111" s="150"/>
      <c r="IQ111" s="150"/>
      <c r="IR111" s="150"/>
      <c r="IS111" s="150"/>
      <c r="IT111" s="150"/>
      <c r="IU111" s="150"/>
      <c r="IV111" s="150"/>
      <c r="IW111" s="150"/>
    </row>
    <row r="112" customFormat="false" ht="12.75" hidden="false" customHeight="false" outlineLevel="0" collapsed="false">
      <c r="A112" s="146"/>
      <c r="B112" s="147"/>
      <c r="C112" s="147"/>
      <c r="D112" s="147"/>
      <c r="E112" s="147"/>
      <c r="F112" s="147"/>
      <c r="G112" s="147"/>
      <c r="H112" s="148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9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  <c r="CY112" s="150"/>
      <c r="CZ112" s="150"/>
      <c r="DA112" s="150"/>
      <c r="DB112" s="150"/>
      <c r="DC112" s="150"/>
      <c r="DD112" s="150"/>
      <c r="DE112" s="150"/>
      <c r="DF112" s="150"/>
      <c r="DG112" s="150"/>
      <c r="DH112" s="150"/>
      <c r="DI112" s="150"/>
      <c r="DJ112" s="150"/>
      <c r="DK112" s="150"/>
      <c r="DL112" s="150"/>
      <c r="DM112" s="150"/>
      <c r="DN112" s="150"/>
      <c r="DO112" s="150"/>
      <c r="DP112" s="150"/>
      <c r="DQ112" s="150"/>
      <c r="DR112" s="150"/>
      <c r="DS112" s="150"/>
      <c r="DT112" s="150"/>
      <c r="DU112" s="150"/>
      <c r="DV112" s="150"/>
      <c r="DW112" s="150"/>
      <c r="DX112" s="150"/>
      <c r="DY112" s="150"/>
      <c r="DZ112" s="150"/>
      <c r="EA112" s="150"/>
      <c r="EB112" s="150"/>
      <c r="EC112" s="150"/>
      <c r="ED112" s="150"/>
      <c r="EE112" s="150"/>
      <c r="EF112" s="150"/>
      <c r="EG112" s="150"/>
      <c r="EH112" s="150"/>
      <c r="EI112" s="150"/>
      <c r="EJ112" s="150"/>
      <c r="EK112" s="150"/>
      <c r="EL112" s="150"/>
      <c r="EM112" s="150"/>
      <c r="EN112" s="150"/>
      <c r="EO112" s="150"/>
      <c r="EP112" s="150"/>
      <c r="EQ112" s="150"/>
      <c r="ER112" s="150"/>
      <c r="ES112" s="150"/>
      <c r="ET112" s="150"/>
      <c r="EU112" s="150"/>
      <c r="EV112" s="150"/>
      <c r="EW112" s="150"/>
      <c r="EX112" s="150"/>
      <c r="EY112" s="150"/>
      <c r="EZ112" s="150"/>
      <c r="FA112" s="150"/>
      <c r="FB112" s="150"/>
      <c r="FC112" s="150"/>
      <c r="FD112" s="150"/>
      <c r="FE112" s="150"/>
      <c r="FF112" s="150"/>
      <c r="FG112" s="150"/>
      <c r="FH112" s="150"/>
      <c r="FI112" s="150"/>
      <c r="FJ112" s="150"/>
      <c r="FK112" s="150"/>
      <c r="FL112" s="150"/>
      <c r="FM112" s="150"/>
      <c r="FN112" s="150"/>
      <c r="FO112" s="150"/>
      <c r="FP112" s="150"/>
      <c r="FQ112" s="150"/>
      <c r="FR112" s="150"/>
      <c r="FS112" s="150"/>
      <c r="FT112" s="150"/>
      <c r="FU112" s="150"/>
      <c r="FV112" s="150"/>
      <c r="FW112" s="150"/>
      <c r="FX112" s="150"/>
      <c r="FY112" s="150"/>
      <c r="FZ112" s="150"/>
      <c r="GA112" s="150"/>
      <c r="GB112" s="150"/>
      <c r="GC112" s="150"/>
      <c r="GD112" s="150"/>
      <c r="GE112" s="150"/>
      <c r="GF112" s="150"/>
      <c r="GG112" s="150"/>
      <c r="GH112" s="150"/>
      <c r="GI112" s="150"/>
      <c r="GJ112" s="150"/>
      <c r="GK112" s="150"/>
      <c r="GL112" s="150"/>
      <c r="GM112" s="150"/>
      <c r="GN112" s="150"/>
      <c r="GO112" s="150"/>
      <c r="GP112" s="150"/>
      <c r="GQ112" s="150"/>
      <c r="GR112" s="150"/>
      <c r="GS112" s="150"/>
      <c r="GT112" s="150"/>
      <c r="GU112" s="150"/>
      <c r="GV112" s="150"/>
      <c r="GW112" s="150"/>
      <c r="GX112" s="150"/>
      <c r="GY112" s="150"/>
      <c r="GZ112" s="150"/>
      <c r="HA112" s="150"/>
      <c r="HB112" s="150"/>
      <c r="HC112" s="150"/>
      <c r="HD112" s="150"/>
      <c r="HE112" s="150"/>
      <c r="HF112" s="150"/>
      <c r="HG112" s="150"/>
      <c r="HH112" s="150"/>
      <c r="HI112" s="150"/>
      <c r="HJ112" s="150"/>
      <c r="HK112" s="150"/>
      <c r="HL112" s="150"/>
      <c r="HM112" s="150"/>
      <c r="HN112" s="150"/>
      <c r="HO112" s="150"/>
      <c r="HP112" s="150"/>
      <c r="HQ112" s="150"/>
      <c r="HR112" s="150"/>
      <c r="HS112" s="150"/>
      <c r="HT112" s="150"/>
      <c r="HU112" s="150"/>
      <c r="HV112" s="150"/>
      <c r="HW112" s="150"/>
      <c r="HX112" s="150"/>
      <c r="HY112" s="150"/>
      <c r="HZ112" s="150"/>
      <c r="IA112" s="150"/>
      <c r="IB112" s="150"/>
      <c r="IC112" s="150"/>
      <c r="ID112" s="150"/>
      <c r="IE112" s="150"/>
      <c r="IF112" s="150"/>
      <c r="IG112" s="150"/>
      <c r="IH112" s="150"/>
      <c r="II112" s="150"/>
      <c r="IJ112" s="150"/>
      <c r="IK112" s="150"/>
      <c r="IL112" s="150"/>
      <c r="IM112" s="150"/>
      <c r="IN112" s="150"/>
      <c r="IO112" s="150"/>
      <c r="IP112" s="150"/>
      <c r="IQ112" s="150"/>
      <c r="IR112" s="150"/>
      <c r="IS112" s="150"/>
      <c r="IT112" s="150"/>
      <c r="IU112" s="150"/>
      <c r="IV112" s="150"/>
      <c r="IW112" s="150"/>
    </row>
    <row r="113" customFormat="false" ht="12.75" hidden="false" customHeight="false" outlineLevel="0" collapsed="false">
      <c r="A113" s="146"/>
      <c r="B113" s="147"/>
      <c r="C113" s="147"/>
      <c r="D113" s="147"/>
      <c r="E113" s="147"/>
      <c r="F113" s="147"/>
      <c r="G113" s="147"/>
      <c r="H113" s="148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9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  <c r="EC113" s="150"/>
      <c r="ED113" s="150"/>
      <c r="EE113" s="150"/>
      <c r="EF113" s="150"/>
      <c r="EG113" s="150"/>
      <c r="EH113" s="150"/>
      <c r="EI113" s="150"/>
      <c r="EJ113" s="150"/>
      <c r="EK113" s="150"/>
      <c r="EL113" s="150"/>
      <c r="EM113" s="150"/>
      <c r="EN113" s="150"/>
      <c r="EO113" s="150"/>
      <c r="EP113" s="150"/>
      <c r="EQ113" s="150"/>
      <c r="ER113" s="150"/>
      <c r="ES113" s="150"/>
      <c r="ET113" s="150"/>
      <c r="EU113" s="150"/>
      <c r="EV113" s="150"/>
      <c r="EW113" s="150"/>
      <c r="EX113" s="150"/>
      <c r="EY113" s="150"/>
      <c r="EZ113" s="150"/>
      <c r="FA113" s="150"/>
      <c r="FB113" s="150"/>
      <c r="FC113" s="150"/>
      <c r="FD113" s="150"/>
      <c r="FE113" s="150"/>
      <c r="FF113" s="150"/>
      <c r="FG113" s="150"/>
      <c r="FH113" s="150"/>
      <c r="FI113" s="150"/>
      <c r="FJ113" s="150"/>
      <c r="FK113" s="150"/>
      <c r="FL113" s="150"/>
      <c r="FM113" s="150"/>
      <c r="FN113" s="150"/>
      <c r="FO113" s="150"/>
      <c r="FP113" s="150"/>
      <c r="FQ113" s="150"/>
      <c r="FR113" s="150"/>
      <c r="FS113" s="150"/>
      <c r="FT113" s="150"/>
      <c r="FU113" s="150"/>
      <c r="FV113" s="150"/>
      <c r="FW113" s="150"/>
      <c r="FX113" s="150"/>
      <c r="FY113" s="150"/>
      <c r="FZ113" s="150"/>
      <c r="GA113" s="150"/>
      <c r="GB113" s="150"/>
      <c r="GC113" s="150"/>
      <c r="GD113" s="150"/>
      <c r="GE113" s="150"/>
      <c r="GF113" s="150"/>
      <c r="GG113" s="150"/>
      <c r="GH113" s="150"/>
      <c r="GI113" s="150"/>
      <c r="GJ113" s="150"/>
      <c r="GK113" s="150"/>
      <c r="GL113" s="150"/>
      <c r="GM113" s="150"/>
      <c r="GN113" s="150"/>
      <c r="GO113" s="150"/>
      <c r="GP113" s="150"/>
      <c r="GQ113" s="150"/>
      <c r="GR113" s="150"/>
      <c r="GS113" s="150"/>
      <c r="GT113" s="150"/>
      <c r="GU113" s="150"/>
      <c r="GV113" s="150"/>
      <c r="GW113" s="150"/>
      <c r="GX113" s="150"/>
      <c r="GY113" s="150"/>
      <c r="GZ113" s="150"/>
      <c r="HA113" s="150"/>
      <c r="HB113" s="150"/>
      <c r="HC113" s="150"/>
      <c r="HD113" s="150"/>
      <c r="HE113" s="150"/>
      <c r="HF113" s="150"/>
      <c r="HG113" s="150"/>
      <c r="HH113" s="150"/>
      <c r="HI113" s="150"/>
      <c r="HJ113" s="150"/>
      <c r="HK113" s="150"/>
      <c r="HL113" s="150"/>
      <c r="HM113" s="150"/>
      <c r="HN113" s="150"/>
      <c r="HO113" s="150"/>
      <c r="HP113" s="150"/>
      <c r="HQ113" s="150"/>
      <c r="HR113" s="150"/>
      <c r="HS113" s="150"/>
      <c r="HT113" s="150"/>
      <c r="HU113" s="150"/>
      <c r="HV113" s="150"/>
      <c r="HW113" s="150"/>
      <c r="HX113" s="150"/>
      <c r="HY113" s="150"/>
      <c r="HZ113" s="150"/>
      <c r="IA113" s="150"/>
      <c r="IB113" s="150"/>
      <c r="IC113" s="150"/>
      <c r="ID113" s="150"/>
      <c r="IE113" s="150"/>
      <c r="IF113" s="150"/>
      <c r="IG113" s="150"/>
      <c r="IH113" s="150"/>
      <c r="II113" s="150"/>
      <c r="IJ113" s="150"/>
      <c r="IK113" s="150"/>
      <c r="IL113" s="150"/>
      <c r="IM113" s="150"/>
      <c r="IN113" s="150"/>
      <c r="IO113" s="150"/>
      <c r="IP113" s="150"/>
      <c r="IQ113" s="150"/>
      <c r="IR113" s="150"/>
      <c r="IS113" s="150"/>
      <c r="IT113" s="150"/>
      <c r="IU113" s="150"/>
      <c r="IV113" s="150"/>
      <c r="IW113" s="150"/>
    </row>
    <row r="114" customFormat="false" ht="12.75" hidden="false" customHeight="false" outlineLevel="0" collapsed="false">
      <c r="A114" s="146"/>
      <c r="B114" s="147"/>
      <c r="C114" s="147"/>
      <c r="D114" s="147"/>
      <c r="E114" s="147"/>
      <c r="F114" s="147"/>
      <c r="G114" s="147"/>
      <c r="H114" s="148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9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  <c r="CB114" s="150"/>
      <c r="CC114" s="15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0"/>
      <c r="CN114" s="150"/>
      <c r="CO114" s="150"/>
      <c r="CP114" s="150"/>
      <c r="CQ114" s="150"/>
      <c r="CR114" s="150"/>
      <c r="CS114" s="150"/>
      <c r="CT114" s="150"/>
      <c r="CU114" s="150"/>
      <c r="CV114" s="150"/>
      <c r="CW114" s="150"/>
      <c r="CX114" s="150"/>
      <c r="CY114" s="150"/>
      <c r="CZ114" s="150"/>
      <c r="DA114" s="150"/>
      <c r="DB114" s="150"/>
      <c r="DC114" s="150"/>
      <c r="DD114" s="150"/>
      <c r="DE114" s="150"/>
      <c r="DF114" s="150"/>
      <c r="DG114" s="150"/>
      <c r="DH114" s="150"/>
      <c r="DI114" s="150"/>
      <c r="DJ114" s="150"/>
      <c r="DK114" s="150"/>
      <c r="DL114" s="150"/>
      <c r="DM114" s="150"/>
      <c r="DN114" s="150"/>
      <c r="DO114" s="150"/>
      <c r="DP114" s="150"/>
      <c r="DQ114" s="150"/>
      <c r="DR114" s="150"/>
      <c r="DS114" s="150"/>
      <c r="DT114" s="150"/>
      <c r="DU114" s="150"/>
      <c r="DV114" s="150"/>
      <c r="DW114" s="150"/>
      <c r="DX114" s="150"/>
      <c r="DY114" s="150"/>
      <c r="DZ114" s="150"/>
      <c r="EA114" s="150"/>
      <c r="EB114" s="150"/>
      <c r="EC114" s="150"/>
      <c r="ED114" s="150"/>
      <c r="EE114" s="150"/>
      <c r="EF114" s="150"/>
      <c r="EG114" s="150"/>
      <c r="EH114" s="150"/>
      <c r="EI114" s="150"/>
      <c r="EJ114" s="150"/>
      <c r="EK114" s="150"/>
      <c r="EL114" s="150"/>
      <c r="EM114" s="150"/>
      <c r="EN114" s="150"/>
      <c r="EO114" s="150"/>
      <c r="EP114" s="150"/>
      <c r="EQ114" s="150"/>
      <c r="ER114" s="150"/>
      <c r="ES114" s="150"/>
      <c r="ET114" s="150"/>
      <c r="EU114" s="150"/>
      <c r="EV114" s="150"/>
      <c r="EW114" s="150"/>
      <c r="EX114" s="150"/>
      <c r="EY114" s="150"/>
      <c r="EZ114" s="150"/>
      <c r="FA114" s="150"/>
      <c r="FB114" s="150"/>
      <c r="FC114" s="150"/>
      <c r="FD114" s="150"/>
      <c r="FE114" s="150"/>
      <c r="FF114" s="150"/>
      <c r="FG114" s="150"/>
      <c r="FH114" s="150"/>
      <c r="FI114" s="150"/>
      <c r="FJ114" s="150"/>
      <c r="FK114" s="150"/>
      <c r="FL114" s="150"/>
      <c r="FM114" s="150"/>
      <c r="FN114" s="150"/>
      <c r="FO114" s="150"/>
      <c r="FP114" s="150"/>
      <c r="FQ114" s="150"/>
      <c r="FR114" s="150"/>
      <c r="FS114" s="150"/>
      <c r="FT114" s="150"/>
      <c r="FU114" s="150"/>
      <c r="FV114" s="150"/>
      <c r="FW114" s="150"/>
      <c r="FX114" s="150"/>
      <c r="FY114" s="150"/>
      <c r="FZ114" s="150"/>
      <c r="GA114" s="150"/>
      <c r="GB114" s="150"/>
      <c r="GC114" s="150"/>
      <c r="GD114" s="150"/>
      <c r="GE114" s="150"/>
      <c r="GF114" s="150"/>
      <c r="GG114" s="150"/>
      <c r="GH114" s="150"/>
      <c r="GI114" s="150"/>
      <c r="GJ114" s="150"/>
      <c r="GK114" s="150"/>
      <c r="GL114" s="150"/>
      <c r="GM114" s="150"/>
      <c r="GN114" s="150"/>
      <c r="GO114" s="150"/>
      <c r="GP114" s="150"/>
      <c r="GQ114" s="150"/>
      <c r="GR114" s="150"/>
      <c r="GS114" s="150"/>
      <c r="GT114" s="150"/>
      <c r="GU114" s="150"/>
      <c r="GV114" s="150"/>
      <c r="GW114" s="150"/>
      <c r="GX114" s="150"/>
      <c r="GY114" s="150"/>
      <c r="GZ114" s="150"/>
      <c r="HA114" s="150"/>
      <c r="HB114" s="150"/>
      <c r="HC114" s="150"/>
      <c r="HD114" s="150"/>
      <c r="HE114" s="150"/>
      <c r="HF114" s="150"/>
      <c r="HG114" s="150"/>
      <c r="HH114" s="150"/>
      <c r="HI114" s="150"/>
      <c r="HJ114" s="150"/>
      <c r="HK114" s="150"/>
      <c r="HL114" s="150"/>
      <c r="HM114" s="150"/>
      <c r="HN114" s="150"/>
      <c r="HO114" s="150"/>
      <c r="HP114" s="150"/>
      <c r="HQ114" s="150"/>
      <c r="HR114" s="150"/>
      <c r="HS114" s="150"/>
      <c r="HT114" s="150"/>
      <c r="HU114" s="150"/>
      <c r="HV114" s="150"/>
      <c r="HW114" s="150"/>
      <c r="HX114" s="150"/>
      <c r="HY114" s="150"/>
      <c r="HZ114" s="150"/>
      <c r="IA114" s="150"/>
      <c r="IB114" s="150"/>
      <c r="IC114" s="150"/>
      <c r="ID114" s="150"/>
      <c r="IE114" s="150"/>
      <c r="IF114" s="150"/>
      <c r="IG114" s="150"/>
      <c r="IH114" s="150"/>
      <c r="II114" s="150"/>
      <c r="IJ114" s="150"/>
      <c r="IK114" s="150"/>
      <c r="IL114" s="150"/>
      <c r="IM114" s="150"/>
      <c r="IN114" s="150"/>
      <c r="IO114" s="150"/>
      <c r="IP114" s="150"/>
      <c r="IQ114" s="150"/>
      <c r="IR114" s="150"/>
      <c r="IS114" s="150"/>
      <c r="IT114" s="150"/>
      <c r="IU114" s="150"/>
      <c r="IV114" s="150"/>
      <c r="IW114" s="150"/>
    </row>
    <row r="115" customFormat="false" ht="12.75" hidden="false" customHeight="false" outlineLevel="0" collapsed="false">
      <c r="A115" s="146"/>
      <c r="B115" s="147"/>
      <c r="C115" s="147"/>
      <c r="D115" s="147"/>
      <c r="E115" s="147"/>
      <c r="F115" s="147"/>
      <c r="G115" s="147"/>
      <c r="H115" s="148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9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  <c r="EC115" s="150"/>
      <c r="ED115" s="150"/>
      <c r="EE115" s="150"/>
      <c r="EF115" s="150"/>
      <c r="EG115" s="150"/>
      <c r="EH115" s="150"/>
      <c r="EI115" s="150"/>
      <c r="EJ115" s="150"/>
      <c r="EK115" s="150"/>
      <c r="EL115" s="150"/>
      <c r="EM115" s="150"/>
      <c r="EN115" s="150"/>
      <c r="EO115" s="150"/>
      <c r="EP115" s="150"/>
      <c r="EQ115" s="150"/>
      <c r="ER115" s="150"/>
      <c r="ES115" s="150"/>
      <c r="ET115" s="150"/>
      <c r="EU115" s="150"/>
      <c r="EV115" s="150"/>
      <c r="EW115" s="150"/>
      <c r="EX115" s="150"/>
      <c r="EY115" s="150"/>
      <c r="EZ115" s="150"/>
      <c r="FA115" s="150"/>
      <c r="FB115" s="150"/>
      <c r="FC115" s="150"/>
      <c r="FD115" s="150"/>
      <c r="FE115" s="150"/>
      <c r="FF115" s="150"/>
      <c r="FG115" s="150"/>
      <c r="FH115" s="150"/>
      <c r="FI115" s="150"/>
      <c r="FJ115" s="150"/>
      <c r="FK115" s="150"/>
      <c r="FL115" s="150"/>
      <c r="FM115" s="150"/>
      <c r="FN115" s="150"/>
      <c r="FO115" s="150"/>
      <c r="FP115" s="150"/>
      <c r="FQ115" s="150"/>
      <c r="FR115" s="150"/>
      <c r="FS115" s="150"/>
      <c r="FT115" s="150"/>
      <c r="FU115" s="150"/>
      <c r="FV115" s="150"/>
      <c r="FW115" s="150"/>
      <c r="FX115" s="150"/>
      <c r="FY115" s="150"/>
      <c r="FZ115" s="150"/>
      <c r="GA115" s="150"/>
      <c r="GB115" s="150"/>
      <c r="GC115" s="150"/>
      <c r="GD115" s="150"/>
      <c r="GE115" s="150"/>
      <c r="GF115" s="150"/>
      <c r="GG115" s="150"/>
      <c r="GH115" s="150"/>
      <c r="GI115" s="150"/>
      <c r="GJ115" s="150"/>
      <c r="GK115" s="150"/>
      <c r="GL115" s="150"/>
      <c r="GM115" s="150"/>
      <c r="GN115" s="150"/>
      <c r="GO115" s="150"/>
      <c r="GP115" s="150"/>
      <c r="GQ115" s="150"/>
      <c r="GR115" s="150"/>
      <c r="GS115" s="150"/>
      <c r="GT115" s="150"/>
      <c r="GU115" s="150"/>
      <c r="GV115" s="150"/>
      <c r="GW115" s="150"/>
      <c r="GX115" s="150"/>
      <c r="GY115" s="150"/>
      <c r="GZ115" s="150"/>
      <c r="HA115" s="150"/>
      <c r="HB115" s="150"/>
      <c r="HC115" s="150"/>
      <c r="HD115" s="150"/>
      <c r="HE115" s="150"/>
      <c r="HF115" s="150"/>
      <c r="HG115" s="150"/>
      <c r="HH115" s="150"/>
      <c r="HI115" s="150"/>
      <c r="HJ115" s="150"/>
      <c r="HK115" s="150"/>
      <c r="HL115" s="150"/>
      <c r="HM115" s="150"/>
      <c r="HN115" s="150"/>
      <c r="HO115" s="150"/>
      <c r="HP115" s="150"/>
      <c r="HQ115" s="150"/>
      <c r="HR115" s="150"/>
      <c r="HS115" s="150"/>
      <c r="HT115" s="150"/>
      <c r="HU115" s="150"/>
      <c r="HV115" s="150"/>
      <c r="HW115" s="150"/>
      <c r="HX115" s="150"/>
      <c r="HY115" s="150"/>
      <c r="HZ115" s="150"/>
      <c r="IA115" s="150"/>
      <c r="IB115" s="150"/>
      <c r="IC115" s="150"/>
      <c r="ID115" s="150"/>
      <c r="IE115" s="150"/>
      <c r="IF115" s="150"/>
      <c r="IG115" s="150"/>
      <c r="IH115" s="150"/>
      <c r="II115" s="150"/>
      <c r="IJ115" s="150"/>
      <c r="IK115" s="150"/>
      <c r="IL115" s="150"/>
      <c r="IM115" s="150"/>
      <c r="IN115" s="150"/>
      <c r="IO115" s="150"/>
      <c r="IP115" s="150"/>
      <c r="IQ115" s="150"/>
      <c r="IR115" s="150"/>
      <c r="IS115" s="150"/>
      <c r="IT115" s="150"/>
      <c r="IU115" s="150"/>
      <c r="IV115" s="150"/>
      <c r="IW115" s="150"/>
    </row>
    <row r="116" customFormat="false" ht="12.75" hidden="false" customHeight="false" outlineLevel="0" collapsed="false">
      <c r="A116" s="146"/>
      <c r="B116" s="147"/>
      <c r="C116" s="147"/>
      <c r="D116" s="147"/>
      <c r="E116" s="147"/>
      <c r="F116" s="147"/>
      <c r="G116" s="147"/>
      <c r="H116" s="148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9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  <c r="CB116" s="150"/>
      <c r="CC116" s="150"/>
      <c r="CD116" s="150"/>
      <c r="CE116" s="150"/>
      <c r="CF116" s="150"/>
      <c r="CG116" s="150"/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0"/>
      <c r="CR116" s="150"/>
      <c r="CS116" s="150"/>
      <c r="CT116" s="150"/>
      <c r="CU116" s="150"/>
      <c r="CV116" s="150"/>
      <c r="CW116" s="150"/>
      <c r="CX116" s="150"/>
      <c r="CY116" s="150"/>
      <c r="CZ116" s="150"/>
      <c r="DA116" s="150"/>
      <c r="DB116" s="150"/>
      <c r="DC116" s="150"/>
      <c r="DD116" s="150"/>
      <c r="DE116" s="150"/>
      <c r="DF116" s="150"/>
      <c r="DG116" s="150"/>
      <c r="DH116" s="150"/>
      <c r="DI116" s="150"/>
      <c r="DJ116" s="150"/>
      <c r="DK116" s="150"/>
      <c r="DL116" s="150"/>
      <c r="DM116" s="150"/>
      <c r="DN116" s="150"/>
      <c r="DO116" s="150"/>
      <c r="DP116" s="150"/>
      <c r="DQ116" s="150"/>
      <c r="DR116" s="150"/>
      <c r="DS116" s="150"/>
      <c r="DT116" s="150"/>
      <c r="DU116" s="150"/>
      <c r="DV116" s="150"/>
      <c r="DW116" s="150"/>
      <c r="DX116" s="150"/>
      <c r="DY116" s="150"/>
      <c r="DZ116" s="150"/>
      <c r="EA116" s="150"/>
      <c r="EB116" s="150"/>
      <c r="EC116" s="150"/>
      <c r="ED116" s="150"/>
      <c r="EE116" s="150"/>
      <c r="EF116" s="150"/>
      <c r="EG116" s="150"/>
      <c r="EH116" s="150"/>
      <c r="EI116" s="150"/>
      <c r="EJ116" s="150"/>
      <c r="EK116" s="150"/>
      <c r="EL116" s="150"/>
      <c r="EM116" s="150"/>
      <c r="EN116" s="150"/>
      <c r="EO116" s="150"/>
      <c r="EP116" s="150"/>
      <c r="EQ116" s="150"/>
      <c r="ER116" s="150"/>
      <c r="ES116" s="150"/>
      <c r="ET116" s="150"/>
      <c r="EU116" s="150"/>
      <c r="EV116" s="150"/>
      <c r="EW116" s="150"/>
      <c r="EX116" s="150"/>
      <c r="EY116" s="150"/>
      <c r="EZ116" s="150"/>
      <c r="FA116" s="150"/>
      <c r="FB116" s="150"/>
      <c r="FC116" s="150"/>
      <c r="FD116" s="150"/>
      <c r="FE116" s="150"/>
      <c r="FF116" s="150"/>
      <c r="FG116" s="150"/>
      <c r="FH116" s="150"/>
      <c r="FI116" s="150"/>
      <c r="FJ116" s="150"/>
      <c r="FK116" s="150"/>
      <c r="FL116" s="150"/>
      <c r="FM116" s="150"/>
      <c r="FN116" s="150"/>
      <c r="FO116" s="150"/>
      <c r="FP116" s="150"/>
      <c r="FQ116" s="150"/>
      <c r="FR116" s="150"/>
      <c r="FS116" s="150"/>
      <c r="FT116" s="150"/>
      <c r="FU116" s="150"/>
      <c r="FV116" s="150"/>
      <c r="FW116" s="150"/>
      <c r="FX116" s="150"/>
      <c r="FY116" s="150"/>
      <c r="FZ116" s="150"/>
      <c r="GA116" s="150"/>
      <c r="GB116" s="150"/>
      <c r="GC116" s="150"/>
      <c r="GD116" s="150"/>
      <c r="GE116" s="150"/>
      <c r="GF116" s="150"/>
      <c r="GG116" s="150"/>
      <c r="GH116" s="150"/>
      <c r="GI116" s="150"/>
      <c r="GJ116" s="150"/>
      <c r="GK116" s="150"/>
      <c r="GL116" s="150"/>
      <c r="GM116" s="150"/>
      <c r="GN116" s="150"/>
      <c r="GO116" s="150"/>
      <c r="GP116" s="150"/>
      <c r="GQ116" s="150"/>
      <c r="GR116" s="150"/>
      <c r="GS116" s="150"/>
      <c r="GT116" s="150"/>
      <c r="GU116" s="150"/>
      <c r="GV116" s="150"/>
      <c r="GW116" s="150"/>
      <c r="GX116" s="150"/>
      <c r="GY116" s="150"/>
      <c r="GZ116" s="150"/>
      <c r="HA116" s="150"/>
      <c r="HB116" s="150"/>
      <c r="HC116" s="150"/>
      <c r="HD116" s="150"/>
      <c r="HE116" s="150"/>
      <c r="HF116" s="150"/>
      <c r="HG116" s="150"/>
      <c r="HH116" s="150"/>
      <c r="HI116" s="150"/>
      <c r="HJ116" s="150"/>
      <c r="HK116" s="150"/>
      <c r="HL116" s="150"/>
      <c r="HM116" s="150"/>
      <c r="HN116" s="150"/>
      <c r="HO116" s="150"/>
      <c r="HP116" s="150"/>
      <c r="HQ116" s="150"/>
      <c r="HR116" s="150"/>
      <c r="HS116" s="150"/>
      <c r="HT116" s="150"/>
      <c r="HU116" s="150"/>
      <c r="HV116" s="150"/>
      <c r="HW116" s="150"/>
      <c r="HX116" s="150"/>
      <c r="HY116" s="150"/>
      <c r="HZ116" s="150"/>
      <c r="IA116" s="150"/>
      <c r="IB116" s="150"/>
      <c r="IC116" s="150"/>
      <c r="ID116" s="150"/>
      <c r="IE116" s="150"/>
      <c r="IF116" s="150"/>
      <c r="IG116" s="150"/>
      <c r="IH116" s="150"/>
      <c r="II116" s="150"/>
      <c r="IJ116" s="150"/>
      <c r="IK116" s="150"/>
      <c r="IL116" s="150"/>
      <c r="IM116" s="150"/>
      <c r="IN116" s="150"/>
      <c r="IO116" s="150"/>
      <c r="IP116" s="150"/>
      <c r="IQ116" s="150"/>
      <c r="IR116" s="150"/>
      <c r="IS116" s="150"/>
      <c r="IT116" s="150"/>
      <c r="IU116" s="150"/>
      <c r="IV116" s="150"/>
      <c r="IW116" s="150"/>
    </row>
    <row r="117" customFormat="false" ht="12.75" hidden="false" customHeight="false" outlineLevel="0" collapsed="false">
      <c r="A117" s="146"/>
      <c r="B117" s="147"/>
      <c r="C117" s="147"/>
      <c r="D117" s="147"/>
      <c r="E117" s="147"/>
      <c r="F117" s="147"/>
      <c r="G117" s="147"/>
      <c r="H117" s="148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9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  <c r="EC117" s="150"/>
      <c r="ED117" s="150"/>
      <c r="EE117" s="150"/>
      <c r="EF117" s="150"/>
      <c r="EG117" s="150"/>
      <c r="EH117" s="150"/>
      <c r="EI117" s="150"/>
      <c r="EJ117" s="150"/>
      <c r="EK117" s="150"/>
      <c r="EL117" s="150"/>
      <c r="EM117" s="150"/>
      <c r="EN117" s="150"/>
      <c r="EO117" s="150"/>
      <c r="EP117" s="150"/>
      <c r="EQ117" s="150"/>
      <c r="ER117" s="150"/>
      <c r="ES117" s="150"/>
      <c r="ET117" s="150"/>
      <c r="EU117" s="150"/>
      <c r="EV117" s="150"/>
      <c r="EW117" s="150"/>
      <c r="EX117" s="150"/>
      <c r="EY117" s="150"/>
      <c r="EZ117" s="150"/>
      <c r="FA117" s="150"/>
      <c r="FB117" s="150"/>
      <c r="FC117" s="150"/>
      <c r="FD117" s="150"/>
      <c r="FE117" s="150"/>
      <c r="FF117" s="150"/>
      <c r="FG117" s="150"/>
      <c r="FH117" s="150"/>
      <c r="FI117" s="150"/>
      <c r="FJ117" s="150"/>
      <c r="FK117" s="150"/>
      <c r="FL117" s="150"/>
      <c r="FM117" s="150"/>
      <c r="FN117" s="150"/>
      <c r="FO117" s="150"/>
      <c r="FP117" s="150"/>
      <c r="FQ117" s="150"/>
      <c r="FR117" s="150"/>
      <c r="FS117" s="150"/>
      <c r="FT117" s="150"/>
      <c r="FU117" s="150"/>
      <c r="FV117" s="150"/>
      <c r="FW117" s="150"/>
      <c r="FX117" s="150"/>
      <c r="FY117" s="150"/>
      <c r="FZ117" s="150"/>
      <c r="GA117" s="150"/>
      <c r="GB117" s="150"/>
      <c r="GC117" s="150"/>
      <c r="GD117" s="150"/>
      <c r="GE117" s="150"/>
      <c r="GF117" s="150"/>
      <c r="GG117" s="150"/>
      <c r="GH117" s="150"/>
      <c r="GI117" s="150"/>
      <c r="GJ117" s="150"/>
      <c r="GK117" s="150"/>
      <c r="GL117" s="150"/>
      <c r="GM117" s="150"/>
      <c r="GN117" s="150"/>
      <c r="GO117" s="150"/>
      <c r="GP117" s="150"/>
      <c r="GQ117" s="150"/>
      <c r="GR117" s="150"/>
      <c r="GS117" s="150"/>
      <c r="GT117" s="150"/>
      <c r="GU117" s="150"/>
      <c r="GV117" s="150"/>
      <c r="GW117" s="150"/>
      <c r="GX117" s="150"/>
      <c r="GY117" s="150"/>
      <c r="GZ117" s="150"/>
      <c r="HA117" s="150"/>
      <c r="HB117" s="150"/>
      <c r="HC117" s="150"/>
      <c r="HD117" s="150"/>
      <c r="HE117" s="150"/>
      <c r="HF117" s="150"/>
      <c r="HG117" s="150"/>
      <c r="HH117" s="150"/>
      <c r="HI117" s="150"/>
      <c r="HJ117" s="150"/>
      <c r="HK117" s="150"/>
      <c r="HL117" s="150"/>
      <c r="HM117" s="150"/>
      <c r="HN117" s="150"/>
      <c r="HO117" s="150"/>
      <c r="HP117" s="150"/>
      <c r="HQ117" s="150"/>
      <c r="HR117" s="150"/>
      <c r="HS117" s="150"/>
      <c r="HT117" s="150"/>
      <c r="HU117" s="150"/>
      <c r="HV117" s="150"/>
      <c r="HW117" s="150"/>
      <c r="HX117" s="150"/>
      <c r="HY117" s="150"/>
      <c r="HZ117" s="150"/>
      <c r="IA117" s="150"/>
      <c r="IB117" s="150"/>
      <c r="IC117" s="150"/>
      <c r="ID117" s="150"/>
      <c r="IE117" s="150"/>
      <c r="IF117" s="150"/>
      <c r="IG117" s="150"/>
      <c r="IH117" s="150"/>
      <c r="II117" s="150"/>
      <c r="IJ117" s="150"/>
      <c r="IK117" s="150"/>
      <c r="IL117" s="150"/>
      <c r="IM117" s="150"/>
      <c r="IN117" s="150"/>
      <c r="IO117" s="150"/>
      <c r="IP117" s="150"/>
      <c r="IQ117" s="150"/>
      <c r="IR117" s="150"/>
      <c r="IS117" s="150"/>
      <c r="IT117" s="150"/>
      <c r="IU117" s="150"/>
      <c r="IV117" s="150"/>
      <c r="IW117" s="150"/>
    </row>
    <row r="118" customFormat="false" ht="12.75" hidden="false" customHeight="false" outlineLevel="0" collapsed="false">
      <c r="A118" s="146"/>
      <c r="B118" s="147"/>
      <c r="C118" s="147"/>
      <c r="D118" s="147"/>
      <c r="E118" s="147"/>
      <c r="F118" s="147"/>
      <c r="G118" s="147"/>
      <c r="H118" s="148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9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  <c r="CB118" s="150"/>
      <c r="CC118" s="15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0"/>
      <c r="CN118" s="150"/>
      <c r="CO118" s="150"/>
      <c r="CP118" s="150"/>
      <c r="CQ118" s="150"/>
      <c r="CR118" s="150"/>
      <c r="CS118" s="150"/>
      <c r="CT118" s="150"/>
      <c r="CU118" s="150"/>
      <c r="CV118" s="150"/>
      <c r="CW118" s="150"/>
      <c r="CX118" s="150"/>
      <c r="CY118" s="150"/>
      <c r="CZ118" s="150"/>
      <c r="DA118" s="150"/>
      <c r="DB118" s="150"/>
      <c r="DC118" s="150"/>
      <c r="DD118" s="150"/>
      <c r="DE118" s="150"/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/>
      <c r="DR118" s="150"/>
      <c r="DS118" s="150"/>
      <c r="DT118" s="150"/>
      <c r="DU118" s="150"/>
      <c r="DV118" s="150"/>
      <c r="DW118" s="150"/>
      <c r="DX118" s="150"/>
      <c r="DY118" s="150"/>
      <c r="DZ118" s="150"/>
      <c r="EA118" s="150"/>
      <c r="EB118" s="150"/>
      <c r="EC118" s="150"/>
      <c r="ED118" s="150"/>
      <c r="EE118" s="150"/>
      <c r="EF118" s="150"/>
      <c r="EG118" s="150"/>
      <c r="EH118" s="150"/>
      <c r="EI118" s="150"/>
      <c r="EJ118" s="150"/>
      <c r="EK118" s="150"/>
      <c r="EL118" s="150"/>
      <c r="EM118" s="150"/>
      <c r="EN118" s="150"/>
      <c r="EO118" s="150"/>
      <c r="EP118" s="150"/>
      <c r="EQ118" s="150"/>
      <c r="ER118" s="150"/>
      <c r="ES118" s="150"/>
      <c r="ET118" s="150"/>
      <c r="EU118" s="150"/>
      <c r="EV118" s="150"/>
      <c r="EW118" s="150"/>
      <c r="EX118" s="150"/>
      <c r="EY118" s="150"/>
      <c r="EZ118" s="150"/>
      <c r="FA118" s="150"/>
      <c r="FB118" s="150"/>
      <c r="FC118" s="150"/>
      <c r="FD118" s="150"/>
      <c r="FE118" s="150"/>
      <c r="FF118" s="150"/>
      <c r="FG118" s="150"/>
      <c r="FH118" s="150"/>
      <c r="FI118" s="150"/>
      <c r="FJ118" s="150"/>
      <c r="FK118" s="150"/>
      <c r="FL118" s="150"/>
      <c r="FM118" s="150"/>
      <c r="FN118" s="150"/>
      <c r="FO118" s="150"/>
      <c r="FP118" s="150"/>
      <c r="FQ118" s="150"/>
      <c r="FR118" s="150"/>
      <c r="FS118" s="150"/>
      <c r="FT118" s="150"/>
      <c r="FU118" s="150"/>
      <c r="FV118" s="150"/>
      <c r="FW118" s="150"/>
      <c r="FX118" s="150"/>
      <c r="FY118" s="150"/>
      <c r="FZ118" s="150"/>
      <c r="GA118" s="150"/>
      <c r="GB118" s="150"/>
      <c r="GC118" s="150"/>
      <c r="GD118" s="150"/>
      <c r="GE118" s="150"/>
      <c r="GF118" s="150"/>
      <c r="GG118" s="150"/>
      <c r="GH118" s="150"/>
      <c r="GI118" s="150"/>
      <c r="GJ118" s="150"/>
      <c r="GK118" s="150"/>
      <c r="GL118" s="150"/>
      <c r="GM118" s="150"/>
      <c r="GN118" s="150"/>
      <c r="GO118" s="150"/>
      <c r="GP118" s="150"/>
      <c r="GQ118" s="150"/>
      <c r="GR118" s="150"/>
      <c r="GS118" s="150"/>
      <c r="GT118" s="150"/>
      <c r="GU118" s="150"/>
      <c r="GV118" s="150"/>
      <c r="GW118" s="150"/>
      <c r="GX118" s="150"/>
      <c r="GY118" s="150"/>
      <c r="GZ118" s="150"/>
      <c r="HA118" s="150"/>
      <c r="HB118" s="150"/>
      <c r="HC118" s="150"/>
      <c r="HD118" s="150"/>
      <c r="HE118" s="150"/>
      <c r="HF118" s="150"/>
      <c r="HG118" s="150"/>
      <c r="HH118" s="150"/>
      <c r="HI118" s="150"/>
      <c r="HJ118" s="150"/>
      <c r="HK118" s="150"/>
      <c r="HL118" s="150"/>
      <c r="HM118" s="150"/>
      <c r="HN118" s="150"/>
      <c r="HO118" s="150"/>
      <c r="HP118" s="150"/>
      <c r="HQ118" s="150"/>
      <c r="HR118" s="150"/>
      <c r="HS118" s="150"/>
      <c r="HT118" s="150"/>
      <c r="HU118" s="150"/>
      <c r="HV118" s="150"/>
      <c r="HW118" s="150"/>
      <c r="HX118" s="150"/>
      <c r="HY118" s="150"/>
      <c r="HZ118" s="150"/>
      <c r="IA118" s="150"/>
      <c r="IB118" s="150"/>
      <c r="IC118" s="150"/>
      <c r="ID118" s="150"/>
      <c r="IE118" s="150"/>
      <c r="IF118" s="150"/>
      <c r="IG118" s="150"/>
      <c r="IH118" s="150"/>
      <c r="II118" s="150"/>
      <c r="IJ118" s="150"/>
      <c r="IK118" s="150"/>
      <c r="IL118" s="150"/>
      <c r="IM118" s="150"/>
      <c r="IN118" s="150"/>
      <c r="IO118" s="150"/>
      <c r="IP118" s="150"/>
      <c r="IQ118" s="150"/>
      <c r="IR118" s="150"/>
      <c r="IS118" s="150"/>
      <c r="IT118" s="150"/>
      <c r="IU118" s="150"/>
      <c r="IV118" s="150"/>
      <c r="IW118" s="150"/>
    </row>
    <row r="119" customFormat="false" ht="12.75" hidden="false" customHeight="false" outlineLevel="0" collapsed="false">
      <c r="A119" s="146"/>
      <c r="B119" s="147"/>
      <c r="C119" s="147"/>
      <c r="D119" s="147"/>
      <c r="E119" s="147"/>
      <c r="F119" s="147"/>
      <c r="G119" s="147"/>
      <c r="H119" s="148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9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  <c r="CB119" s="150"/>
      <c r="CC119" s="150"/>
      <c r="CD119" s="150"/>
      <c r="CE119" s="150"/>
      <c r="CF119" s="150"/>
      <c r="CG119" s="150"/>
      <c r="CH119" s="150"/>
      <c r="CI119" s="150"/>
      <c r="CJ119" s="150"/>
      <c r="CK119" s="150"/>
      <c r="CL119" s="150"/>
      <c r="CM119" s="150"/>
      <c r="CN119" s="150"/>
      <c r="CO119" s="150"/>
      <c r="CP119" s="150"/>
      <c r="CQ119" s="150"/>
      <c r="CR119" s="150"/>
      <c r="CS119" s="150"/>
      <c r="CT119" s="150"/>
      <c r="CU119" s="150"/>
      <c r="CV119" s="150"/>
      <c r="CW119" s="150"/>
      <c r="CX119" s="150"/>
      <c r="CY119" s="150"/>
      <c r="CZ119" s="150"/>
      <c r="DA119" s="150"/>
      <c r="DB119" s="150"/>
      <c r="DC119" s="150"/>
      <c r="DD119" s="150"/>
      <c r="DE119" s="150"/>
      <c r="DF119" s="150"/>
      <c r="DG119" s="150"/>
      <c r="DH119" s="150"/>
      <c r="DI119" s="150"/>
      <c r="DJ119" s="150"/>
      <c r="DK119" s="150"/>
      <c r="DL119" s="150"/>
      <c r="DM119" s="150"/>
      <c r="DN119" s="150"/>
      <c r="DO119" s="150"/>
      <c r="DP119" s="150"/>
      <c r="DQ119" s="150"/>
      <c r="DR119" s="150"/>
      <c r="DS119" s="150"/>
      <c r="DT119" s="150"/>
      <c r="DU119" s="150"/>
      <c r="DV119" s="150"/>
      <c r="DW119" s="150"/>
      <c r="DX119" s="150"/>
      <c r="DY119" s="150"/>
      <c r="DZ119" s="150"/>
      <c r="EA119" s="150"/>
      <c r="EB119" s="150"/>
      <c r="EC119" s="150"/>
      <c r="ED119" s="150"/>
      <c r="EE119" s="150"/>
      <c r="EF119" s="150"/>
      <c r="EG119" s="150"/>
      <c r="EH119" s="150"/>
      <c r="EI119" s="150"/>
      <c r="EJ119" s="150"/>
      <c r="EK119" s="150"/>
      <c r="EL119" s="150"/>
      <c r="EM119" s="150"/>
      <c r="EN119" s="150"/>
      <c r="EO119" s="150"/>
      <c r="EP119" s="150"/>
      <c r="EQ119" s="150"/>
      <c r="ER119" s="150"/>
      <c r="ES119" s="150"/>
      <c r="ET119" s="150"/>
      <c r="EU119" s="150"/>
      <c r="EV119" s="150"/>
      <c r="EW119" s="150"/>
      <c r="EX119" s="150"/>
      <c r="EY119" s="150"/>
      <c r="EZ119" s="150"/>
      <c r="FA119" s="150"/>
      <c r="FB119" s="150"/>
      <c r="FC119" s="150"/>
      <c r="FD119" s="150"/>
      <c r="FE119" s="150"/>
      <c r="FF119" s="150"/>
      <c r="FG119" s="150"/>
      <c r="FH119" s="150"/>
      <c r="FI119" s="150"/>
      <c r="FJ119" s="150"/>
      <c r="FK119" s="150"/>
      <c r="FL119" s="150"/>
      <c r="FM119" s="150"/>
      <c r="FN119" s="150"/>
      <c r="FO119" s="150"/>
      <c r="FP119" s="150"/>
      <c r="FQ119" s="150"/>
      <c r="FR119" s="150"/>
      <c r="FS119" s="150"/>
      <c r="FT119" s="150"/>
      <c r="FU119" s="150"/>
      <c r="FV119" s="150"/>
      <c r="FW119" s="150"/>
      <c r="FX119" s="150"/>
      <c r="FY119" s="150"/>
      <c r="FZ119" s="150"/>
      <c r="GA119" s="150"/>
      <c r="GB119" s="150"/>
      <c r="GC119" s="150"/>
      <c r="GD119" s="150"/>
      <c r="GE119" s="150"/>
      <c r="GF119" s="150"/>
      <c r="GG119" s="150"/>
      <c r="GH119" s="150"/>
      <c r="GI119" s="150"/>
      <c r="GJ119" s="150"/>
      <c r="GK119" s="150"/>
      <c r="GL119" s="150"/>
      <c r="GM119" s="150"/>
      <c r="GN119" s="150"/>
      <c r="GO119" s="150"/>
      <c r="GP119" s="150"/>
      <c r="GQ119" s="150"/>
      <c r="GR119" s="150"/>
      <c r="GS119" s="150"/>
      <c r="GT119" s="150"/>
      <c r="GU119" s="150"/>
      <c r="GV119" s="150"/>
      <c r="GW119" s="150"/>
      <c r="GX119" s="150"/>
      <c r="GY119" s="150"/>
      <c r="GZ119" s="150"/>
      <c r="HA119" s="150"/>
      <c r="HB119" s="150"/>
      <c r="HC119" s="150"/>
      <c r="HD119" s="150"/>
      <c r="HE119" s="150"/>
      <c r="HF119" s="150"/>
      <c r="HG119" s="150"/>
      <c r="HH119" s="150"/>
      <c r="HI119" s="150"/>
      <c r="HJ119" s="150"/>
      <c r="HK119" s="150"/>
      <c r="HL119" s="150"/>
      <c r="HM119" s="150"/>
      <c r="HN119" s="150"/>
      <c r="HO119" s="150"/>
      <c r="HP119" s="150"/>
      <c r="HQ119" s="150"/>
      <c r="HR119" s="150"/>
      <c r="HS119" s="150"/>
      <c r="HT119" s="150"/>
      <c r="HU119" s="150"/>
      <c r="HV119" s="150"/>
      <c r="HW119" s="150"/>
      <c r="HX119" s="150"/>
      <c r="HY119" s="150"/>
      <c r="HZ119" s="150"/>
      <c r="IA119" s="150"/>
      <c r="IB119" s="150"/>
      <c r="IC119" s="150"/>
      <c r="ID119" s="150"/>
      <c r="IE119" s="150"/>
      <c r="IF119" s="150"/>
      <c r="IG119" s="150"/>
      <c r="IH119" s="150"/>
      <c r="II119" s="150"/>
      <c r="IJ119" s="150"/>
      <c r="IK119" s="150"/>
      <c r="IL119" s="150"/>
      <c r="IM119" s="150"/>
      <c r="IN119" s="150"/>
      <c r="IO119" s="150"/>
      <c r="IP119" s="150"/>
      <c r="IQ119" s="150"/>
      <c r="IR119" s="150"/>
      <c r="IS119" s="150"/>
      <c r="IT119" s="150"/>
      <c r="IU119" s="150"/>
      <c r="IV119" s="150"/>
      <c r="IW119" s="150"/>
    </row>
    <row r="120" customFormat="false" ht="12.75" hidden="false" customHeight="false" outlineLevel="0" collapsed="false">
      <c r="A120" s="146"/>
      <c r="B120" s="147"/>
      <c r="C120" s="147"/>
      <c r="D120" s="147"/>
      <c r="E120" s="147"/>
      <c r="F120" s="147"/>
      <c r="G120" s="147"/>
      <c r="H120" s="148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9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  <c r="CB120" s="150"/>
      <c r="CC120" s="150"/>
      <c r="CD120" s="150"/>
      <c r="CE120" s="150"/>
      <c r="CF120" s="150"/>
      <c r="CG120" s="150"/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0"/>
      <c r="CR120" s="150"/>
      <c r="CS120" s="150"/>
      <c r="CT120" s="150"/>
      <c r="CU120" s="150"/>
      <c r="CV120" s="150"/>
      <c r="CW120" s="150"/>
      <c r="CX120" s="150"/>
      <c r="CY120" s="150"/>
      <c r="CZ120" s="150"/>
      <c r="DA120" s="150"/>
      <c r="DB120" s="150"/>
      <c r="DC120" s="150"/>
      <c r="DD120" s="150"/>
      <c r="DE120" s="150"/>
      <c r="DF120" s="150"/>
      <c r="DG120" s="150"/>
      <c r="DH120" s="150"/>
      <c r="DI120" s="150"/>
      <c r="DJ120" s="150"/>
      <c r="DK120" s="150"/>
      <c r="DL120" s="150"/>
      <c r="DM120" s="150"/>
      <c r="DN120" s="150"/>
      <c r="DO120" s="150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  <c r="EC120" s="150"/>
      <c r="ED120" s="150"/>
      <c r="EE120" s="150"/>
      <c r="EF120" s="150"/>
      <c r="EG120" s="150"/>
      <c r="EH120" s="150"/>
      <c r="EI120" s="150"/>
      <c r="EJ120" s="150"/>
      <c r="EK120" s="150"/>
      <c r="EL120" s="150"/>
      <c r="EM120" s="150"/>
      <c r="EN120" s="150"/>
      <c r="EO120" s="150"/>
      <c r="EP120" s="150"/>
      <c r="EQ120" s="150"/>
      <c r="ER120" s="150"/>
      <c r="ES120" s="150"/>
      <c r="ET120" s="150"/>
      <c r="EU120" s="150"/>
      <c r="EV120" s="150"/>
      <c r="EW120" s="150"/>
      <c r="EX120" s="150"/>
      <c r="EY120" s="150"/>
      <c r="EZ120" s="150"/>
      <c r="FA120" s="150"/>
      <c r="FB120" s="150"/>
      <c r="FC120" s="150"/>
      <c r="FD120" s="150"/>
      <c r="FE120" s="150"/>
      <c r="FF120" s="150"/>
      <c r="FG120" s="150"/>
      <c r="FH120" s="150"/>
      <c r="FI120" s="150"/>
      <c r="FJ120" s="150"/>
      <c r="FK120" s="150"/>
      <c r="FL120" s="150"/>
      <c r="FM120" s="150"/>
      <c r="FN120" s="150"/>
      <c r="FO120" s="150"/>
      <c r="FP120" s="150"/>
      <c r="FQ120" s="150"/>
      <c r="FR120" s="150"/>
      <c r="FS120" s="150"/>
      <c r="FT120" s="150"/>
      <c r="FU120" s="150"/>
      <c r="FV120" s="150"/>
      <c r="FW120" s="150"/>
      <c r="FX120" s="150"/>
      <c r="FY120" s="150"/>
      <c r="FZ120" s="150"/>
      <c r="GA120" s="150"/>
      <c r="GB120" s="150"/>
      <c r="GC120" s="150"/>
      <c r="GD120" s="150"/>
      <c r="GE120" s="150"/>
      <c r="GF120" s="150"/>
      <c r="GG120" s="150"/>
      <c r="GH120" s="150"/>
      <c r="GI120" s="150"/>
      <c r="GJ120" s="150"/>
      <c r="GK120" s="150"/>
      <c r="GL120" s="150"/>
      <c r="GM120" s="150"/>
      <c r="GN120" s="150"/>
      <c r="GO120" s="150"/>
      <c r="GP120" s="150"/>
      <c r="GQ120" s="150"/>
      <c r="GR120" s="150"/>
      <c r="GS120" s="150"/>
      <c r="GT120" s="150"/>
      <c r="GU120" s="150"/>
      <c r="GV120" s="150"/>
      <c r="GW120" s="150"/>
      <c r="GX120" s="150"/>
      <c r="GY120" s="150"/>
      <c r="GZ120" s="150"/>
      <c r="HA120" s="150"/>
      <c r="HB120" s="150"/>
      <c r="HC120" s="150"/>
      <c r="HD120" s="150"/>
      <c r="HE120" s="150"/>
      <c r="HF120" s="150"/>
      <c r="HG120" s="150"/>
      <c r="HH120" s="150"/>
      <c r="HI120" s="150"/>
      <c r="HJ120" s="150"/>
      <c r="HK120" s="150"/>
      <c r="HL120" s="150"/>
      <c r="HM120" s="150"/>
      <c r="HN120" s="150"/>
      <c r="HO120" s="150"/>
      <c r="HP120" s="150"/>
      <c r="HQ120" s="150"/>
      <c r="HR120" s="150"/>
      <c r="HS120" s="150"/>
      <c r="HT120" s="150"/>
      <c r="HU120" s="150"/>
      <c r="HV120" s="150"/>
      <c r="HW120" s="150"/>
      <c r="HX120" s="150"/>
      <c r="HY120" s="150"/>
      <c r="HZ120" s="150"/>
      <c r="IA120" s="150"/>
      <c r="IB120" s="150"/>
      <c r="IC120" s="150"/>
      <c r="ID120" s="150"/>
      <c r="IE120" s="150"/>
      <c r="IF120" s="150"/>
      <c r="IG120" s="150"/>
      <c r="IH120" s="150"/>
      <c r="II120" s="150"/>
      <c r="IJ120" s="150"/>
      <c r="IK120" s="150"/>
      <c r="IL120" s="150"/>
      <c r="IM120" s="150"/>
      <c r="IN120" s="150"/>
      <c r="IO120" s="150"/>
      <c r="IP120" s="150"/>
      <c r="IQ120" s="150"/>
      <c r="IR120" s="150"/>
      <c r="IS120" s="150"/>
      <c r="IT120" s="150"/>
      <c r="IU120" s="150"/>
      <c r="IV120" s="150"/>
      <c r="IW120" s="150"/>
    </row>
    <row r="121" customFormat="false" ht="12.75" hidden="false" customHeight="false" outlineLevel="0" collapsed="false">
      <c r="A121" s="146"/>
      <c r="B121" s="147"/>
      <c r="C121" s="147"/>
      <c r="D121" s="147"/>
      <c r="E121" s="147"/>
      <c r="F121" s="147"/>
      <c r="G121" s="147"/>
      <c r="H121" s="148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9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  <c r="CB121" s="150"/>
      <c r="CC121" s="15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0"/>
      <c r="CN121" s="150"/>
      <c r="CO121" s="150"/>
      <c r="CP121" s="150"/>
      <c r="CQ121" s="150"/>
      <c r="CR121" s="150"/>
      <c r="CS121" s="150"/>
      <c r="CT121" s="150"/>
      <c r="CU121" s="150"/>
      <c r="CV121" s="150"/>
      <c r="CW121" s="150"/>
      <c r="CX121" s="150"/>
      <c r="CY121" s="150"/>
      <c r="CZ121" s="150"/>
      <c r="DA121" s="150"/>
      <c r="DB121" s="150"/>
      <c r="DC121" s="150"/>
      <c r="DD121" s="150"/>
      <c r="DE121" s="150"/>
      <c r="DF121" s="150"/>
      <c r="DG121" s="150"/>
      <c r="DH121" s="150"/>
      <c r="DI121" s="150"/>
      <c r="DJ121" s="150"/>
      <c r="DK121" s="150"/>
      <c r="DL121" s="150"/>
      <c r="DM121" s="150"/>
      <c r="DN121" s="150"/>
      <c r="DO121" s="150"/>
      <c r="DP121" s="150"/>
      <c r="DQ121" s="150"/>
      <c r="DR121" s="150"/>
      <c r="DS121" s="150"/>
      <c r="DT121" s="150"/>
      <c r="DU121" s="150"/>
      <c r="DV121" s="150"/>
      <c r="DW121" s="150"/>
      <c r="DX121" s="150"/>
      <c r="DY121" s="150"/>
      <c r="DZ121" s="150"/>
      <c r="EA121" s="150"/>
      <c r="EB121" s="150"/>
      <c r="EC121" s="150"/>
      <c r="ED121" s="150"/>
      <c r="EE121" s="150"/>
      <c r="EF121" s="150"/>
      <c r="EG121" s="150"/>
      <c r="EH121" s="150"/>
      <c r="EI121" s="150"/>
      <c r="EJ121" s="150"/>
      <c r="EK121" s="150"/>
      <c r="EL121" s="150"/>
      <c r="EM121" s="150"/>
      <c r="EN121" s="150"/>
      <c r="EO121" s="150"/>
      <c r="EP121" s="150"/>
      <c r="EQ121" s="150"/>
      <c r="ER121" s="150"/>
      <c r="ES121" s="150"/>
      <c r="ET121" s="150"/>
      <c r="EU121" s="150"/>
      <c r="EV121" s="150"/>
      <c r="EW121" s="150"/>
      <c r="EX121" s="150"/>
      <c r="EY121" s="150"/>
      <c r="EZ121" s="150"/>
      <c r="FA121" s="150"/>
      <c r="FB121" s="150"/>
      <c r="FC121" s="150"/>
      <c r="FD121" s="150"/>
      <c r="FE121" s="150"/>
      <c r="FF121" s="150"/>
      <c r="FG121" s="150"/>
      <c r="FH121" s="150"/>
      <c r="FI121" s="150"/>
      <c r="FJ121" s="150"/>
      <c r="FK121" s="150"/>
      <c r="FL121" s="150"/>
      <c r="FM121" s="150"/>
      <c r="FN121" s="150"/>
      <c r="FO121" s="150"/>
      <c r="FP121" s="150"/>
      <c r="FQ121" s="150"/>
      <c r="FR121" s="150"/>
      <c r="FS121" s="150"/>
      <c r="FT121" s="150"/>
      <c r="FU121" s="150"/>
      <c r="FV121" s="150"/>
      <c r="FW121" s="150"/>
      <c r="FX121" s="150"/>
      <c r="FY121" s="150"/>
      <c r="FZ121" s="150"/>
      <c r="GA121" s="150"/>
      <c r="GB121" s="150"/>
      <c r="GC121" s="150"/>
      <c r="GD121" s="150"/>
      <c r="GE121" s="150"/>
      <c r="GF121" s="150"/>
      <c r="GG121" s="150"/>
      <c r="GH121" s="150"/>
      <c r="GI121" s="150"/>
      <c r="GJ121" s="150"/>
      <c r="GK121" s="150"/>
      <c r="GL121" s="150"/>
      <c r="GM121" s="150"/>
      <c r="GN121" s="150"/>
      <c r="GO121" s="150"/>
      <c r="GP121" s="150"/>
      <c r="GQ121" s="150"/>
      <c r="GR121" s="150"/>
      <c r="GS121" s="150"/>
      <c r="GT121" s="150"/>
      <c r="GU121" s="150"/>
      <c r="GV121" s="150"/>
      <c r="GW121" s="150"/>
      <c r="GX121" s="150"/>
      <c r="GY121" s="150"/>
      <c r="GZ121" s="150"/>
      <c r="HA121" s="150"/>
      <c r="HB121" s="150"/>
      <c r="HC121" s="150"/>
      <c r="HD121" s="150"/>
      <c r="HE121" s="150"/>
      <c r="HF121" s="150"/>
      <c r="HG121" s="150"/>
      <c r="HH121" s="150"/>
      <c r="HI121" s="150"/>
      <c r="HJ121" s="150"/>
      <c r="HK121" s="150"/>
      <c r="HL121" s="150"/>
      <c r="HM121" s="150"/>
      <c r="HN121" s="150"/>
      <c r="HO121" s="150"/>
      <c r="HP121" s="150"/>
      <c r="HQ121" s="150"/>
      <c r="HR121" s="150"/>
      <c r="HS121" s="150"/>
      <c r="HT121" s="150"/>
      <c r="HU121" s="150"/>
      <c r="HV121" s="150"/>
      <c r="HW121" s="150"/>
      <c r="HX121" s="150"/>
      <c r="HY121" s="150"/>
      <c r="HZ121" s="150"/>
      <c r="IA121" s="150"/>
      <c r="IB121" s="150"/>
      <c r="IC121" s="150"/>
      <c r="ID121" s="150"/>
      <c r="IE121" s="150"/>
      <c r="IF121" s="150"/>
      <c r="IG121" s="150"/>
      <c r="IH121" s="150"/>
      <c r="II121" s="150"/>
      <c r="IJ121" s="150"/>
      <c r="IK121" s="150"/>
      <c r="IL121" s="150"/>
      <c r="IM121" s="150"/>
      <c r="IN121" s="150"/>
      <c r="IO121" s="150"/>
      <c r="IP121" s="150"/>
      <c r="IQ121" s="150"/>
      <c r="IR121" s="150"/>
      <c r="IS121" s="150"/>
      <c r="IT121" s="150"/>
      <c r="IU121" s="150"/>
      <c r="IV121" s="150"/>
      <c r="IW121" s="150"/>
    </row>
    <row r="122" customFormat="false" ht="12.75" hidden="false" customHeight="false" outlineLevel="0" collapsed="false">
      <c r="A122" s="146"/>
      <c r="B122" s="147"/>
      <c r="C122" s="147"/>
      <c r="D122" s="147"/>
      <c r="E122" s="147"/>
      <c r="F122" s="147"/>
      <c r="G122" s="147"/>
      <c r="H122" s="148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9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0"/>
      <c r="CN122" s="150"/>
      <c r="CO122" s="150"/>
      <c r="CP122" s="150"/>
      <c r="CQ122" s="150"/>
      <c r="CR122" s="150"/>
      <c r="CS122" s="150"/>
      <c r="CT122" s="150"/>
      <c r="CU122" s="150"/>
      <c r="CV122" s="150"/>
      <c r="CW122" s="150"/>
      <c r="CX122" s="150"/>
      <c r="CY122" s="150"/>
      <c r="CZ122" s="150"/>
      <c r="DA122" s="150"/>
      <c r="DB122" s="150"/>
      <c r="DC122" s="150"/>
      <c r="DD122" s="150"/>
      <c r="DE122" s="150"/>
      <c r="DF122" s="150"/>
      <c r="DG122" s="150"/>
      <c r="DH122" s="150"/>
      <c r="DI122" s="150"/>
      <c r="DJ122" s="150"/>
      <c r="DK122" s="150"/>
      <c r="DL122" s="150"/>
      <c r="DM122" s="150"/>
      <c r="DN122" s="150"/>
      <c r="DO122" s="150"/>
      <c r="DP122" s="150"/>
      <c r="DQ122" s="150"/>
      <c r="DR122" s="150"/>
      <c r="DS122" s="150"/>
      <c r="DT122" s="150"/>
      <c r="DU122" s="150"/>
      <c r="DV122" s="150"/>
      <c r="DW122" s="150"/>
      <c r="DX122" s="150"/>
      <c r="DY122" s="150"/>
      <c r="DZ122" s="150"/>
      <c r="EA122" s="150"/>
      <c r="EB122" s="150"/>
      <c r="EC122" s="150"/>
      <c r="ED122" s="150"/>
      <c r="EE122" s="150"/>
      <c r="EF122" s="150"/>
      <c r="EG122" s="150"/>
      <c r="EH122" s="150"/>
      <c r="EI122" s="150"/>
      <c r="EJ122" s="150"/>
      <c r="EK122" s="150"/>
      <c r="EL122" s="150"/>
      <c r="EM122" s="150"/>
      <c r="EN122" s="150"/>
      <c r="EO122" s="150"/>
      <c r="EP122" s="150"/>
      <c r="EQ122" s="150"/>
      <c r="ER122" s="150"/>
      <c r="ES122" s="150"/>
      <c r="ET122" s="150"/>
      <c r="EU122" s="150"/>
      <c r="EV122" s="150"/>
      <c r="EW122" s="150"/>
      <c r="EX122" s="150"/>
      <c r="EY122" s="150"/>
      <c r="EZ122" s="150"/>
      <c r="FA122" s="150"/>
      <c r="FB122" s="150"/>
      <c r="FC122" s="150"/>
      <c r="FD122" s="150"/>
      <c r="FE122" s="150"/>
      <c r="FF122" s="150"/>
      <c r="FG122" s="150"/>
      <c r="FH122" s="150"/>
      <c r="FI122" s="150"/>
      <c r="FJ122" s="150"/>
      <c r="FK122" s="150"/>
      <c r="FL122" s="150"/>
      <c r="FM122" s="150"/>
      <c r="FN122" s="150"/>
      <c r="FO122" s="150"/>
      <c r="FP122" s="150"/>
      <c r="FQ122" s="150"/>
      <c r="FR122" s="150"/>
      <c r="FS122" s="150"/>
      <c r="FT122" s="150"/>
      <c r="FU122" s="150"/>
      <c r="FV122" s="150"/>
      <c r="FW122" s="150"/>
      <c r="FX122" s="150"/>
      <c r="FY122" s="150"/>
      <c r="FZ122" s="150"/>
      <c r="GA122" s="150"/>
      <c r="GB122" s="150"/>
      <c r="GC122" s="150"/>
      <c r="GD122" s="150"/>
      <c r="GE122" s="150"/>
      <c r="GF122" s="150"/>
      <c r="GG122" s="150"/>
      <c r="GH122" s="150"/>
      <c r="GI122" s="150"/>
      <c r="GJ122" s="150"/>
      <c r="GK122" s="150"/>
      <c r="GL122" s="150"/>
      <c r="GM122" s="150"/>
      <c r="GN122" s="150"/>
      <c r="GO122" s="150"/>
      <c r="GP122" s="150"/>
      <c r="GQ122" s="150"/>
      <c r="GR122" s="150"/>
      <c r="GS122" s="150"/>
      <c r="GT122" s="150"/>
      <c r="GU122" s="150"/>
      <c r="GV122" s="150"/>
      <c r="GW122" s="150"/>
      <c r="GX122" s="150"/>
      <c r="GY122" s="150"/>
      <c r="GZ122" s="150"/>
      <c r="HA122" s="150"/>
      <c r="HB122" s="150"/>
      <c r="HC122" s="150"/>
      <c r="HD122" s="150"/>
      <c r="HE122" s="150"/>
      <c r="HF122" s="150"/>
      <c r="HG122" s="150"/>
      <c r="HH122" s="150"/>
      <c r="HI122" s="150"/>
      <c r="HJ122" s="150"/>
      <c r="HK122" s="150"/>
      <c r="HL122" s="150"/>
      <c r="HM122" s="150"/>
      <c r="HN122" s="150"/>
      <c r="HO122" s="150"/>
      <c r="HP122" s="150"/>
      <c r="HQ122" s="150"/>
      <c r="HR122" s="150"/>
      <c r="HS122" s="150"/>
      <c r="HT122" s="150"/>
      <c r="HU122" s="150"/>
      <c r="HV122" s="150"/>
      <c r="HW122" s="150"/>
      <c r="HX122" s="150"/>
      <c r="HY122" s="150"/>
      <c r="HZ122" s="150"/>
      <c r="IA122" s="150"/>
      <c r="IB122" s="150"/>
      <c r="IC122" s="150"/>
      <c r="ID122" s="150"/>
      <c r="IE122" s="150"/>
      <c r="IF122" s="150"/>
      <c r="IG122" s="150"/>
      <c r="IH122" s="150"/>
      <c r="II122" s="150"/>
      <c r="IJ122" s="150"/>
      <c r="IK122" s="150"/>
      <c r="IL122" s="150"/>
      <c r="IM122" s="150"/>
      <c r="IN122" s="150"/>
      <c r="IO122" s="150"/>
      <c r="IP122" s="150"/>
      <c r="IQ122" s="150"/>
      <c r="IR122" s="150"/>
      <c r="IS122" s="150"/>
      <c r="IT122" s="150"/>
      <c r="IU122" s="150"/>
      <c r="IV122" s="150"/>
      <c r="IW122" s="150"/>
    </row>
    <row r="123" customFormat="false" ht="12.75" hidden="false" customHeight="false" outlineLevel="0" collapsed="false">
      <c r="A123" s="146"/>
      <c r="B123" s="147"/>
      <c r="C123" s="147"/>
      <c r="D123" s="147"/>
      <c r="E123" s="147"/>
      <c r="F123" s="147"/>
      <c r="G123" s="147"/>
      <c r="H123" s="148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9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  <c r="CB123" s="150"/>
      <c r="CC123" s="150"/>
      <c r="CD123" s="150"/>
      <c r="CE123" s="150"/>
      <c r="CF123" s="150"/>
      <c r="CG123" s="150"/>
      <c r="CH123" s="150"/>
      <c r="CI123" s="150"/>
      <c r="CJ123" s="150"/>
      <c r="CK123" s="150"/>
      <c r="CL123" s="150"/>
      <c r="CM123" s="150"/>
      <c r="CN123" s="150"/>
      <c r="CO123" s="150"/>
      <c r="CP123" s="150"/>
      <c r="CQ123" s="150"/>
      <c r="CR123" s="150"/>
      <c r="CS123" s="150"/>
      <c r="CT123" s="150"/>
      <c r="CU123" s="150"/>
      <c r="CV123" s="150"/>
      <c r="CW123" s="150"/>
      <c r="CX123" s="150"/>
      <c r="CY123" s="150"/>
      <c r="CZ123" s="150"/>
      <c r="DA123" s="150"/>
      <c r="DB123" s="150"/>
      <c r="DC123" s="150"/>
      <c r="DD123" s="150"/>
      <c r="DE123" s="150"/>
      <c r="DF123" s="150"/>
      <c r="DG123" s="150"/>
      <c r="DH123" s="150"/>
      <c r="DI123" s="150"/>
      <c r="DJ123" s="150"/>
      <c r="DK123" s="150"/>
      <c r="DL123" s="150"/>
      <c r="DM123" s="150"/>
      <c r="DN123" s="150"/>
      <c r="DO123" s="150"/>
      <c r="DP123" s="150"/>
      <c r="DQ123" s="150"/>
      <c r="DR123" s="150"/>
      <c r="DS123" s="150"/>
      <c r="DT123" s="150"/>
      <c r="DU123" s="150"/>
      <c r="DV123" s="150"/>
      <c r="DW123" s="150"/>
      <c r="DX123" s="150"/>
      <c r="DY123" s="150"/>
      <c r="DZ123" s="150"/>
      <c r="EA123" s="150"/>
      <c r="EB123" s="150"/>
      <c r="EC123" s="150"/>
      <c r="ED123" s="150"/>
      <c r="EE123" s="150"/>
      <c r="EF123" s="150"/>
      <c r="EG123" s="150"/>
      <c r="EH123" s="150"/>
      <c r="EI123" s="150"/>
      <c r="EJ123" s="150"/>
      <c r="EK123" s="150"/>
      <c r="EL123" s="150"/>
      <c r="EM123" s="150"/>
      <c r="EN123" s="150"/>
      <c r="EO123" s="150"/>
      <c r="EP123" s="150"/>
      <c r="EQ123" s="150"/>
      <c r="ER123" s="150"/>
      <c r="ES123" s="150"/>
      <c r="ET123" s="150"/>
      <c r="EU123" s="150"/>
      <c r="EV123" s="150"/>
      <c r="EW123" s="150"/>
      <c r="EX123" s="150"/>
      <c r="EY123" s="150"/>
      <c r="EZ123" s="150"/>
      <c r="FA123" s="150"/>
      <c r="FB123" s="150"/>
      <c r="FC123" s="150"/>
      <c r="FD123" s="150"/>
      <c r="FE123" s="150"/>
      <c r="FF123" s="150"/>
      <c r="FG123" s="150"/>
      <c r="FH123" s="150"/>
      <c r="FI123" s="150"/>
      <c r="FJ123" s="150"/>
      <c r="FK123" s="150"/>
      <c r="FL123" s="150"/>
      <c r="FM123" s="150"/>
      <c r="FN123" s="150"/>
      <c r="FO123" s="150"/>
      <c r="FP123" s="150"/>
      <c r="FQ123" s="150"/>
      <c r="FR123" s="150"/>
      <c r="FS123" s="150"/>
      <c r="FT123" s="150"/>
      <c r="FU123" s="150"/>
      <c r="FV123" s="150"/>
      <c r="FW123" s="150"/>
      <c r="FX123" s="150"/>
      <c r="FY123" s="150"/>
      <c r="FZ123" s="150"/>
      <c r="GA123" s="150"/>
      <c r="GB123" s="150"/>
      <c r="GC123" s="150"/>
      <c r="GD123" s="150"/>
      <c r="GE123" s="150"/>
      <c r="GF123" s="150"/>
      <c r="GG123" s="150"/>
      <c r="GH123" s="150"/>
      <c r="GI123" s="150"/>
      <c r="GJ123" s="150"/>
      <c r="GK123" s="150"/>
      <c r="GL123" s="150"/>
      <c r="GM123" s="150"/>
      <c r="GN123" s="150"/>
      <c r="GO123" s="150"/>
      <c r="GP123" s="150"/>
      <c r="GQ123" s="150"/>
      <c r="GR123" s="150"/>
      <c r="GS123" s="150"/>
      <c r="GT123" s="150"/>
      <c r="GU123" s="150"/>
      <c r="GV123" s="150"/>
      <c r="GW123" s="150"/>
      <c r="GX123" s="150"/>
      <c r="GY123" s="150"/>
      <c r="GZ123" s="150"/>
      <c r="HA123" s="150"/>
      <c r="HB123" s="150"/>
      <c r="HC123" s="150"/>
      <c r="HD123" s="150"/>
      <c r="HE123" s="150"/>
      <c r="HF123" s="150"/>
      <c r="HG123" s="150"/>
      <c r="HH123" s="150"/>
      <c r="HI123" s="150"/>
      <c r="HJ123" s="150"/>
      <c r="HK123" s="150"/>
      <c r="HL123" s="150"/>
      <c r="HM123" s="150"/>
      <c r="HN123" s="150"/>
      <c r="HO123" s="150"/>
      <c r="HP123" s="150"/>
      <c r="HQ123" s="150"/>
      <c r="HR123" s="150"/>
      <c r="HS123" s="150"/>
      <c r="HT123" s="150"/>
      <c r="HU123" s="150"/>
      <c r="HV123" s="150"/>
      <c r="HW123" s="150"/>
      <c r="HX123" s="150"/>
      <c r="HY123" s="150"/>
      <c r="HZ123" s="150"/>
      <c r="IA123" s="150"/>
      <c r="IB123" s="150"/>
      <c r="IC123" s="150"/>
      <c r="ID123" s="150"/>
      <c r="IE123" s="150"/>
      <c r="IF123" s="150"/>
      <c r="IG123" s="150"/>
      <c r="IH123" s="150"/>
      <c r="II123" s="150"/>
      <c r="IJ123" s="150"/>
      <c r="IK123" s="150"/>
      <c r="IL123" s="150"/>
      <c r="IM123" s="150"/>
      <c r="IN123" s="150"/>
      <c r="IO123" s="150"/>
      <c r="IP123" s="150"/>
      <c r="IQ123" s="150"/>
      <c r="IR123" s="150"/>
      <c r="IS123" s="150"/>
      <c r="IT123" s="150"/>
      <c r="IU123" s="150"/>
      <c r="IV123" s="150"/>
      <c r="IW123" s="150"/>
    </row>
    <row r="124" customFormat="false" ht="12.75" hidden="false" customHeight="false" outlineLevel="0" collapsed="false">
      <c r="A124" s="146"/>
      <c r="B124" s="147"/>
      <c r="C124" s="147"/>
      <c r="D124" s="147"/>
      <c r="E124" s="147"/>
      <c r="F124" s="147"/>
      <c r="G124" s="147"/>
      <c r="H124" s="148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9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  <c r="EC124" s="150"/>
      <c r="ED124" s="150"/>
      <c r="EE124" s="150"/>
      <c r="EF124" s="150"/>
      <c r="EG124" s="150"/>
      <c r="EH124" s="150"/>
      <c r="EI124" s="150"/>
      <c r="EJ124" s="150"/>
      <c r="EK124" s="150"/>
      <c r="EL124" s="150"/>
      <c r="EM124" s="150"/>
      <c r="EN124" s="150"/>
      <c r="EO124" s="150"/>
      <c r="EP124" s="150"/>
      <c r="EQ124" s="150"/>
      <c r="ER124" s="150"/>
      <c r="ES124" s="150"/>
      <c r="ET124" s="150"/>
      <c r="EU124" s="150"/>
      <c r="EV124" s="150"/>
      <c r="EW124" s="150"/>
      <c r="EX124" s="150"/>
      <c r="EY124" s="150"/>
      <c r="EZ124" s="150"/>
      <c r="FA124" s="150"/>
      <c r="FB124" s="150"/>
      <c r="FC124" s="150"/>
      <c r="FD124" s="150"/>
      <c r="FE124" s="150"/>
      <c r="FF124" s="150"/>
      <c r="FG124" s="150"/>
      <c r="FH124" s="150"/>
      <c r="FI124" s="150"/>
      <c r="FJ124" s="150"/>
      <c r="FK124" s="150"/>
      <c r="FL124" s="150"/>
      <c r="FM124" s="150"/>
      <c r="FN124" s="150"/>
      <c r="FO124" s="150"/>
      <c r="FP124" s="150"/>
      <c r="FQ124" s="150"/>
      <c r="FR124" s="150"/>
      <c r="FS124" s="150"/>
      <c r="FT124" s="150"/>
      <c r="FU124" s="150"/>
      <c r="FV124" s="150"/>
      <c r="FW124" s="150"/>
      <c r="FX124" s="150"/>
      <c r="FY124" s="150"/>
      <c r="FZ124" s="150"/>
      <c r="GA124" s="150"/>
      <c r="GB124" s="150"/>
      <c r="GC124" s="150"/>
      <c r="GD124" s="150"/>
      <c r="GE124" s="150"/>
      <c r="GF124" s="150"/>
      <c r="GG124" s="150"/>
      <c r="GH124" s="150"/>
      <c r="GI124" s="150"/>
      <c r="GJ124" s="150"/>
      <c r="GK124" s="150"/>
      <c r="GL124" s="150"/>
      <c r="GM124" s="150"/>
      <c r="GN124" s="150"/>
      <c r="GO124" s="150"/>
      <c r="GP124" s="150"/>
      <c r="GQ124" s="150"/>
      <c r="GR124" s="150"/>
      <c r="GS124" s="150"/>
      <c r="GT124" s="150"/>
      <c r="GU124" s="150"/>
      <c r="GV124" s="150"/>
      <c r="GW124" s="150"/>
      <c r="GX124" s="150"/>
      <c r="GY124" s="150"/>
      <c r="GZ124" s="150"/>
      <c r="HA124" s="150"/>
      <c r="HB124" s="150"/>
      <c r="HC124" s="150"/>
      <c r="HD124" s="150"/>
      <c r="HE124" s="150"/>
      <c r="HF124" s="150"/>
      <c r="HG124" s="150"/>
      <c r="HH124" s="150"/>
      <c r="HI124" s="150"/>
      <c r="HJ124" s="150"/>
      <c r="HK124" s="150"/>
      <c r="HL124" s="150"/>
      <c r="HM124" s="150"/>
      <c r="HN124" s="150"/>
      <c r="HO124" s="150"/>
      <c r="HP124" s="150"/>
      <c r="HQ124" s="150"/>
      <c r="HR124" s="150"/>
      <c r="HS124" s="150"/>
      <c r="HT124" s="150"/>
      <c r="HU124" s="150"/>
      <c r="HV124" s="150"/>
      <c r="HW124" s="150"/>
      <c r="HX124" s="150"/>
      <c r="HY124" s="150"/>
      <c r="HZ124" s="150"/>
      <c r="IA124" s="150"/>
      <c r="IB124" s="150"/>
      <c r="IC124" s="150"/>
      <c r="ID124" s="150"/>
      <c r="IE124" s="150"/>
      <c r="IF124" s="150"/>
      <c r="IG124" s="150"/>
      <c r="IH124" s="150"/>
      <c r="II124" s="150"/>
      <c r="IJ124" s="150"/>
      <c r="IK124" s="150"/>
      <c r="IL124" s="150"/>
      <c r="IM124" s="150"/>
      <c r="IN124" s="150"/>
      <c r="IO124" s="150"/>
      <c r="IP124" s="150"/>
      <c r="IQ124" s="150"/>
      <c r="IR124" s="150"/>
      <c r="IS124" s="150"/>
      <c r="IT124" s="150"/>
      <c r="IU124" s="150"/>
      <c r="IV124" s="150"/>
      <c r="IW124" s="150"/>
    </row>
    <row r="125" customFormat="false" ht="12.75" hidden="false" customHeight="false" outlineLevel="0" collapsed="false">
      <c r="A125" s="146"/>
      <c r="B125" s="147"/>
      <c r="C125" s="147"/>
      <c r="D125" s="147"/>
      <c r="E125" s="147"/>
      <c r="F125" s="147"/>
      <c r="G125" s="147"/>
      <c r="H125" s="148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9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  <c r="EC125" s="150"/>
      <c r="ED125" s="150"/>
      <c r="EE125" s="150"/>
      <c r="EF125" s="150"/>
      <c r="EG125" s="150"/>
      <c r="EH125" s="150"/>
      <c r="EI125" s="150"/>
      <c r="EJ125" s="150"/>
      <c r="EK125" s="150"/>
      <c r="EL125" s="150"/>
      <c r="EM125" s="150"/>
      <c r="EN125" s="150"/>
      <c r="EO125" s="150"/>
      <c r="EP125" s="150"/>
      <c r="EQ125" s="150"/>
      <c r="ER125" s="150"/>
      <c r="ES125" s="150"/>
      <c r="ET125" s="150"/>
      <c r="EU125" s="150"/>
      <c r="EV125" s="150"/>
      <c r="EW125" s="150"/>
      <c r="EX125" s="150"/>
      <c r="EY125" s="150"/>
      <c r="EZ125" s="150"/>
      <c r="FA125" s="150"/>
      <c r="FB125" s="150"/>
      <c r="FC125" s="150"/>
      <c r="FD125" s="150"/>
      <c r="FE125" s="150"/>
      <c r="FF125" s="150"/>
      <c r="FG125" s="150"/>
      <c r="FH125" s="150"/>
      <c r="FI125" s="150"/>
      <c r="FJ125" s="150"/>
      <c r="FK125" s="150"/>
      <c r="FL125" s="150"/>
      <c r="FM125" s="150"/>
      <c r="FN125" s="150"/>
      <c r="FO125" s="150"/>
      <c r="FP125" s="150"/>
      <c r="FQ125" s="150"/>
      <c r="FR125" s="150"/>
      <c r="FS125" s="150"/>
      <c r="FT125" s="150"/>
      <c r="FU125" s="150"/>
      <c r="FV125" s="150"/>
      <c r="FW125" s="150"/>
      <c r="FX125" s="150"/>
      <c r="FY125" s="150"/>
      <c r="FZ125" s="150"/>
      <c r="GA125" s="150"/>
      <c r="GB125" s="150"/>
      <c r="GC125" s="150"/>
      <c r="GD125" s="150"/>
      <c r="GE125" s="150"/>
      <c r="GF125" s="150"/>
      <c r="GG125" s="150"/>
      <c r="GH125" s="150"/>
      <c r="GI125" s="150"/>
      <c r="GJ125" s="150"/>
      <c r="GK125" s="150"/>
      <c r="GL125" s="150"/>
      <c r="GM125" s="150"/>
      <c r="GN125" s="150"/>
      <c r="GO125" s="150"/>
      <c r="GP125" s="150"/>
      <c r="GQ125" s="150"/>
      <c r="GR125" s="150"/>
      <c r="GS125" s="150"/>
      <c r="GT125" s="150"/>
      <c r="GU125" s="150"/>
      <c r="GV125" s="150"/>
      <c r="GW125" s="150"/>
      <c r="GX125" s="150"/>
      <c r="GY125" s="150"/>
      <c r="GZ125" s="150"/>
      <c r="HA125" s="150"/>
      <c r="HB125" s="150"/>
      <c r="HC125" s="150"/>
      <c r="HD125" s="150"/>
      <c r="HE125" s="150"/>
      <c r="HF125" s="150"/>
      <c r="HG125" s="150"/>
      <c r="HH125" s="150"/>
      <c r="HI125" s="150"/>
      <c r="HJ125" s="150"/>
      <c r="HK125" s="150"/>
      <c r="HL125" s="150"/>
      <c r="HM125" s="150"/>
      <c r="HN125" s="150"/>
      <c r="HO125" s="150"/>
      <c r="HP125" s="150"/>
      <c r="HQ125" s="150"/>
      <c r="HR125" s="150"/>
      <c r="HS125" s="150"/>
      <c r="HT125" s="150"/>
      <c r="HU125" s="150"/>
      <c r="HV125" s="150"/>
      <c r="HW125" s="150"/>
      <c r="HX125" s="150"/>
      <c r="HY125" s="150"/>
      <c r="HZ125" s="150"/>
      <c r="IA125" s="150"/>
      <c r="IB125" s="150"/>
      <c r="IC125" s="150"/>
      <c r="ID125" s="150"/>
      <c r="IE125" s="150"/>
      <c r="IF125" s="150"/>
      <c r="IG125" s="150"/>
      <c r="IH125" s="150"/>
      <c r="II125" s="150"/>
      <c r="IJ125" s="150"/>
      <c r="IK125" s="150"/>
      <c r="IL125" s="150"/>
      <c r="IM125" s="150"/>
      <c r="IN125" s="150"/>
      <c r="IO125" s="150"/>
      <c r="IP125" s="150"/>
      <c r="IQ125" s="150"/>
      <c r="IR125" s="150"/>
      <c r="IS125" s="150"/>
      <c r="IT125" s="150"/>
      <c r="IU125" s="150"/>
      <c r="IV125" s="150"/>
      <c r="IW125" s="150"/>
    </row>
    <row r="126" customFormat="false" ht="12.75" hidden="false" customHeight="false" outlineLevel="0" collapsed="false">
      <c r="A126" s="146"/>
      <c r="B126" s="147"/>
      <c r="C126" s="147"/>
      <c r="D126" s="147"/>
      <c r="E126" s="147"/>
      <c r="F126" s="147"/>
      <c r="G126" s="147"/>
      <c r="H126" s="148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9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  <c r="EC126" s="150"/>
      <c r="ED126" s="150"/>
      <c r="EE126" s="150"/>
      <c r="EF126" s="150"/>
      <c r="EG126" s="150"/>
      <c r="EH126" s="150"/>
      <c r="EI126" s="150"/>
      <c r="EJ126" s="150"/>
      <c r="EK126" s="150"/>
      <c r="EL126" s="150"/>
      <c r="EM126" s="150"/>
      <c r="EN126" s="150"/>
      <c r="EO126" s="150"/>
      <c r="EP126" s="150"/>
      <c r="EQ126" s="150"/>
      <c r="ER126" s="150"/>
      <c r="ES126" s="150"/>
      <c r="ET126" s="150"/>
      <c r="EU126" s="150"/>
      <c r="EV126" s="150"/>
      <c r="EW126" s="150"/>
      <c r="EX126" s="150"/>
      <c r="EY126" s="150"/>
      <c r="EZ126" s="150"/>
      <c r="FA126" s="150"/>
      <c r="FB126" s="150"/>
      <c r="FC126" s="150"/>
      <c r="FD126" s="150"/>
      <c r="FE126" s="150"/>
      <c r="FF126" s="150"/>
      <c r="FG126" s="150"/>
      <c r="FH126" s="150"/>
      <c r="FI126" s="150"/>
      <c r="FJ126" s="150"/>
      <c r="FK126" s="150"/>
      <c r="FL126" s="150"/>
      <c r="FM126" s="150"/>
      <c r="FN126" s="150"/>
      <c r="FO126" s="150"/>
      <c r="FP126" s="150"/>
      <c r="FQ126" s="150"/>
      <c r="FR126" s="150"/>
      <c r="FS126" s="150"/>
      <c r="FT126" s="150"/>
      <c r="FU126" s="150"/>
      <c r="FV126" s="150"/>
      <c r="FW126" s="150"/>
      <c r="FX126" s="150"/>
      <c r="FY126" s="150"/>
      <c r="FZ126" s="150"/>
      <c r="GA126" s="150"/>
      <c r="GB126" s="150"/>
      <c r="GC126" s="150"/>
      <c r="GD126" s="150"/>
      <c r="GE126" s="150"/>
      <c r="GF126" s="150"/>
      <c r="GG126" s="150"/>
      <c r="GH126" s="150"/>
      <c r="GI126" s="150"/>
      <c r="GJ126" s="150"/>
      <c r="GK126" s="150"/>
      <c r="GL126" s="150"/>
      <c r="GM126" s="150"/>
      <c r="GN126" s="150"/>
      <c r="GO126" s="150"/>
      <c r="GP126" s="150"/>
      <c r="GQ126" s="150"/>
      <c r="GR126" s="150"/>
      <c r="GS126" s="150"/>
      <c r="GT126" s="150"/>
      <c r="GU126" s="150"/>
      <c r="GV126" s="150"/>
      <c r="GW126" s="150"/>
      <c r="GX126" s="150"/>
      <c r="GY126" s="150"/>
      <c r="GZ126" s="150"/>
      <c r="HA126" s="150"/>
      <c r="HB126" s="150"/>
      <c r="HC126" s="150"/>
      <c r="HD126" s="150"/>
      <c r="HE126" s="150"/>
      <c r="HF126" s="150"/>
      <c r="HG126" s="150"/>
      <c r="HH126" s="150"/>
      <c r="HI126" s="150"/>
      <c r="HJ126" s="150"/>
      <c r="HK126" s="150"/>
      <c r="HL126" s="150"/>
      <c r="HM126" s="150"/>
      <c r="HN126" s="150"/>
      <c r="HO126" s="150"/>
      <c r="HP126" s="150"/>
      <c r="HQ126" s="150"/>
      <c r="HR126" s="150"/>
      <c r="HS126" s="150"/>
      <c r="HT126" s="150"/>
      <c r="HU126" s="150"/>
      <c r="HV126" s="150"/>
      <c r="HW126" s="150"/>
      <c r="HX126" s="150"/>
      <c r="HY126" s="150"/>
      <c r="HZ126" s="150"/>
      <c r="IA126" s="150"/>
      <c r="IB126" s="150"/>
      <c r="IC126" s="150"/>
      <c r="ID126" s="150"/>
      <c r="IE126" s="150"/>
      <c r="IF126" s="150"/>
      <c r="IG126" s="150"/>
      <c r="IH126" s="150"/>
      <c r="II126" s="150"/>
      <c r="IJ126" s="150"/>
      <c r="IK126" s="150"/>
      <c r="IL126" s="150"/>
      <c r="IM126" s="150"/>
      <c r="IN126" s="150"/>
      <c r="IO126" s="150"/>
      <c r="IP126" s="150"/>
      <c r="IQ126" s="150"/>
      <c r="IR126" s="150"/>
      <c r="IS126" s="150"/>
      <c r="IT126" s="150"/>
      <c r="IU126" s="150"/>
      <c r="IV126" s="150"/>
      <c r="IW126" s="150"/>
    </row>
    <row r="127" customFormat="false" ht="12.75" hidden="false" customHeight="false" outlineLevel="0" collapsed="false">
      <c r="A127" s="146"/>
      <c r="B127" s="147"/>
      <c r="C127" s="147"/>
      <c r="D127" s="147"/>
      <c r="E127" s="147"/>
      <c r="F127" s="147"/>
      <c r="G127" s="147"/>
      <c r="H127" s="148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9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  <c r="EC127" s="150"/>
      <c r="ED127" s="150"/>
      <c r="EE127" s="150"/>
      <c r="EF127" s="150"/>
      <c r="EG127" s="150"/>
      <c r="EH127" s="150"/>
      <c r="EI127" s="150"/>
      <c r="EJ127" s="150"/>
      <c r="EK127" s="150"/>
      <c r="EL127" s="150"/>
      <c r="EM127" s="150"/>
      <c r="EN127" s="150"/>
      <c r="EO127" s="150"/>
      <c r="EP127" s="150"/>
      <c r="EQ127" s="150"/>
      <c r="ER127" s="150"/>
      <c r="ES127" s="150"/>
      <c r="ET127" s="150"/>
      <c r="EU127" s="150"/>
      <c r="EV127" s="150"/>
      <c r="EW127" s="150"/>
      <c r="EX127" s="150"/>
      <c r="EY127" s="150"/>
      <c r="EZ127" s="150"/>
      <c r="FA127" s="150"/>
      <c r="FB127" s="150"/>
      <c r="FC127" s="150"/>
      <c r="FD127" s="150"/>
      <c r="FE127" s="150"/>
      <c r="FF127" s="150"/>
      <c r="FG127" s="150"/>
      <c r="FH127" s="150"/>
      <c r="FI127" s="150"/>
      <c r="FJ127" s="150"/>
      <c r="FK127" s="150"/>
      <c r="FL127" s="150"/>
      <c r="FM127" s="150"/>
      <c r="FN127" s="150"/>
      <c r="FO127" s="150"/>
      <c r="FP127" s="150"/>
      <c r="FQ127" s="150"/>
      <c r="FR127" s="150"/>
      <c r="FS127" s="150"/>
      <c r="FT127" s="150"/>
      <c r="FU127" s="150"/>
      <c r="FV127" s="150"/>
      <c r="FW127" s="150"/>
      <c r="FX127" s="150"/>
      <c r="FY127" s="150"/>
      <c r="FZ127" s="150"/>
      <c r="GA127" s="150"/>
      <c r="GB127" s="150"/>
      <c r="GC127" s="150"/>
      <c r="GD127" s="150"/>
      <c r="GE127" s="150"/>
      <c r="GF127" s="150"/>
      <c r="GG127" s="150"/>
      <c r="GH127" s="150"/>
      <c r="GI127" s="150"/>
      <c r="GJ127" s="150"/>
      <c r="GK127" s="150"/>
      <c r="GL127" s="150"/>
      <c r="GM127" s="150"/>
      <c r="GN127" s="150"/>
      <c r="GO127" s="150"/>
      <c r="GP127" s="150"/>
      <c r="GQ127" s="150"/>
      <c r="GR127" s="150"/>
      <c r="GS127" s="150"/>
      <c r="GT127" s="150"/>
      <c r="GU127" s="150"/>
      <c r="GV127" s="150"/>
      <c r="GW127" s="150"/>
      <c r="GX127" s="150"/>
      <c r="GY127" s="150"/>
      <c r="GZ127" s="150"/>
      <c r="HA127" s="150"/>
      <c r="HB127" s="150"/>
      <c r="HC127" s="150"/>
      <c r="HD127" s="150"/>
      <c r="HE127" s="150"/>
      <c r="HF127" s="150"/>
      <c r="HG127" s="150"/>
      <c r="HH127" s="150"/>
      <c r="HI127" s="150"/>
      <c r="HJ127" s="150"/>
      <c r="HK127" s="150"/>
      <c r="HL127" s="150"/>
      <c r="HM127" s="150"/>
      <c r="HN127" s="150"/>
      <c r="HO127" s="150"/>
      <c r="HP127" s="150"/>
      <c r="HQ127" s="150"/>
      <c r="HR127" s="150"/>
      <c r="HS127" s="150"/>
      <c r="HT127" s="150"/>
      <c r="HU127" s="150"/>
      <c r="HV127" s="150"/>
      <c r="HW127" s="150"/>
      <c r="HX127" s="150"/>
      <c r="HY127" s="150"/>
      <c r="HZ127" s="150"/>
      <c r="IA127" s="150"/>
      <c r="IB127" s="150"/>
      <c r="IC127" s="150"/>
      <c r="ID127" s="150"/>
      <c r="IE127" s="150"/>
      <c r="IF127" s="150"/>
      <c r="IG127" s="150"/>
      <c r="IH127" s="150"/>
      <c r="II127" s="150"/>
      <c r="IJ127" s="150"/>
      <c r="IK127" s="150"/>
      <c r="IL127" s="150"/>
      <c r="IM127" s="150"/>
      <c r="IN127" s="150"/>
      <c r="IO127" s="150"/>
      <c r="IP127" s="150"/>
      <c r="IQ127" s="150"/>
      <c r="IR127" s="150"/>
      <c r="IS127" s="150"/>
      <c r="IT127" s="150"/>
      <c r="IU127" s="150"/>
      <c r="IV127" s="150"/>
      <c r="IW127" s="150"/>
    </row>
    <row r="128" customFormat="false" ht="12.75" hidden="false" customHeight="false" outlineLevel="0" collapsed="false">
      <c r="A128" s="146"/>
      <c r="B128" s="147"/>
      <c r="C128" s="147"/>
      <c r="D128" s="147"/>
      <c r="E128" s="147"/>
      <c r="F128" s="147"/>
      <c r="G128" s="147"/>
      <c r="H128" s="148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9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  <c r="EC128" s="150"/>
      <c r="ED128" s="150"/>
      <c r="EE128" s="150"/>
      <c r="EF128" s="150"/>
      <c r="EG128" s="150"/>
      <c r="EH128" s="150"/>
      <c r="EI128" s="150"/>
      <c r="EJ128" s="150"/>
      <c r="EK128" s="150"/>
      <c r="EL128" s="150"/>
      <c r="EM128" s="150"/>
      <c r="EN128" s="150"/>
      <c r="EO128" s="150"/>
      <c r="EP128" s="150"/>
      <c r="EQ128" s="150"/>
      <c r="ER128" s="150"/>
      <c r="ES128" s="150"/>
      <c r="ET128" s="150"/>
      <c r="EU128" s="150"/>
      <c r="EV128" s="150"/>
      <c r="EW128" s="150"/>
      <c r="EX128" s="150"/>
      <c r="EY128" s="150"/>
      <c r="EZ128" s="150"/>
      <c r="FA128" s="150"/>
      <c r="FB128" s="150"/>
      <c r="FC128" s="150"/>
      <c r="FD128" s="150"/>
      <c r="FE128" s="150"/>
      <c r="FF128" s="150"/>
      <c r="FG128" s="150"/>
      <c r="FH128" s="150"/>
      <c r="FI128" s="150"/>
      <c r="FJ128" s="150"/>
      <c r="FK128" s="150"/>
      <c r="FL128" s="150"/>
      <c r="FM128" s="150"/>
      <c r="FN128" s="150"/>
      <c r="FO128" s="150"/>
      <c r="FP128" s="150"/>
      <c r="FQ128" s="150"/>
      <c r="FR128" s="150"/>
      <c r="FS128" s="150"/>
      <c r="FT128" s="150"/>
      <c r="FU128" s="150"/>
      <c r="FV128" s="150"/>
      <c r="FW128" s="150"/>
      <c r="FX128" s="150"/>
      <c r="FY128" s="150"/>
      <c r="FZ128" s="150"/>
      <c r="GA128" s="150"/>
      <c r="GB128" s="150"/>
      <c r="GC128" s="150"/>
      <c r="GD128" s="150"/>
      <c r="GE128" s="150"/>
      <c r="GF128" s="150"/>
      <c r="GG128" s="150"/>
      <c r="GH128" s="150"/>
      <c r="GI128" s="150"/>
      <c r="GJ128" s="150"/>
      <c r="GK128" s="150"/>
      <c r="GL128" s="150"/>
      <c r="GM128" s="150"/>
      <c r="GN128" s="150"/>
      <c r="GO128" s="150"/>
      <c r="GP128" s="150"/>
      <c r="GQ128" s="150"/>
      <c r="GR128" s="150"/>
      <c r="GS128" s="150"/>
      <c r="GT128" s="150"/>
      <c r="GU128" s="150"/>
      <c r="GV128" s="150"/>
      <c r="GW128" s="150"/>
      <c r="GX128" s="150"/>
      <c r="GY128" s="150"/>
      <c r="GZ128" s="150"/>
      <c r="HA128" s="150"/>
      <c r="HB128" s="150"/>
      <c r="HC128" s="150"/>
      <c r="HD128" s="150"/>
      <c r="HE128" s="150"/>
      <c r="HF128" s="150"/>
      <c r="HG128" s="150"/>
      <c r="HH128" s="150"/>
      <c r="HI128" s="150"/>
      <c r="HJ128" s="150"/>
      <c r="HK128" s="150"/>
      <c r="HL128" s="150"/>
      <c r="HM128" s="150"/>
      <c r="HN128" s="150"/>
      <c r="HO128" s="150"/>
      <c r="HP128" s="150"/>
      <c r="HQ128" s="150"/>
      <c r="HR128" s="150"/>
      <c r="HS128" s="150"/>
      <c r="HT128" s="150"/>
      <c r="HU128" s="150"/>
      <c r="HV128" s="150"/>
      <c r="HW128" s="150"/>
      <c r="HX128" s="150"/>
      <c r="HY128" s="150"/>
      <c r="HZ128" s="150"/>
      <c r="IA128" s="150"/>
      <c r="IB128" s="150"/>
      <c r="IC128" s="150"/>
      <c r="ID128" s="150"/>
      <c r="IE128" s="150"/>
      <c r="IF128" s="150"/>
      <c r="IG128" s="150"/>
      <c r="IH128" s="150"/>
      <c r="II128" s="150"/>
      <c r="IJ128" s="150"/>
      <c r="IK128" s="150"/>
      <c r="IL128" s="150"/>
      <c r="IM128" s="150"/>
      <c r="IN128" s="150"/>
      <c r="IO128" s="150"/>
      <c r="IP128" s="150"/>
      <c r="IQ128" s="150"/>
      <c r="IR128" s="150"/>
      <c r="IS128" s="150"/>
      <c r="IT128" s="150"/>
      <c r="IU128" s="150"/>
      <c r="IV128" s="150"/>
      <c r="IW128" s="150"/>
    </row>
    <row r="129" customFormat="false" ht="12.75" hidden="false" customHeight="false" outlineLevel="0" collapsed="false">
      <c r="A129" s="146"/>
      <c r="B129" s="147"/>
      <c r="C129" s="147"/>
      <c r="D129" s="147"/>
      <c r="E129" s="147"/>
      <c r="F129" s="147"/>
      <c r="G129" s="147"/>
      <c r="H129" s="148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9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  <c r="EC129" s="150"/>
      <c r="ED129" s="150"/>
      <c r="EE129" s="150"/>
      <c r="EF129" s="150"/>
      <c r="EG129" s="150"/>
      <c r="EH129" s="150"/>
      <c r="EI129" s="150"/>
      <c r="EJ129" s="150"/>
      <c r="EK129" s="150"/>
      <c r="EL129" s="150"/>
      <c r="EM129" s="150"/>
      <c r="EN129" s="150"/>
      <c r="EO129" s="150"/>
      <c r="EP129" s="150"/>
      <c r="EQ129" s="150"/>
      <c r="ER129" s="150"/>
      <c r="ES129" s="150"/>
      <c r="ET129" s="150"/>
      <c r="EU129" s="150"/>
      <c r="EV129" s="150"/>
      <c r="EW129" s="150"/>
      <c r="EX129" s="150"/>
      <c r="EY129" s="150"/>
      <c r="EZ129" s="150"/>
      <c r="FA129" s="150"/>
      <c r="FB129" s="150"/>
      <c r="FC129" s="150"/>
      <c r="FD129" s="150"/>
      <c r="FE129" s="150"/>
      <c r="FF129" s="150"/>
      <c r="FG129" s="150"/>
      <c r="FH129" s="150"/>
      <c r="FI129" s="150"/>
      <c r="FJ129" s="150"/>
      <c r="FK129" s="150"/>
      <c r="FL129" s="150"/>
      <c r="FM129" s="150"/>
      <c r="FN129" s="150"/>
      <c r="FO129" s="150"/>
      <c r="FP129" s="150"/>
      <c r="FQ129" s="150"/>
      <c r="FR129" s="150"/>
      <c r="FS129" s="150"/>
      <c r="FT129" s="150"/>
      <c r="FU129" s="150"/>
      <c r="FV129" s="150"/>
      <c r="FW129" s="150"/>
      <c r="FX129" s="150"/>
      <c r="FY129" s="150"/>
      <c r="FZ129" s="150"/>
      <c r="GA129" s="150"/>
      <c r="GB129" s="150"/>
      <c r="GC129" s="150"/>
      <c r="GD129" s="150"/>
      <c r="GE129" s="150"/>
      <c r="GF129" s="150"/>
      <c r="GG129" s="150"/>
      <c r="GH129" s="150"/>
      <c r="GI129" s="150"/>
      <c r="GJ129" s="150"/>
      <c r="GK129" s="150"/>
      <c r="GL129" s="150"/>
      <c r="GM129" s="150"/>
      <c r="GN129" s="150"/>
      <c r="GO129" s="150"/>
      <c r="GP129" s="150"/>
      <c r="GQ129" s="150"/>
      <c r="GR129" s="150"/>
      <c r="GS129" s="150"/>
      <c r="GT129" s="150"/>
      <c r="GU129" s="150"/>
      <c r="GV129" s="150"/>
      <c r="GW129" s="150"/>
      <c r="GX129" s="150"/>
      <c r="GY129" s="150"/>
      <c r="GZ129" s="150"/>
      <c r="HA129" s="150"/>
      <c r="HB129" s="150"/>
      <c r="HC129" s="150"/>
      <c r="HD129" s="150"/>
      <c r="HE129" s="150"/>
      <c r="HF129" s="150"/>
      <c r="HG129" s="150"/>
      <c r="HH129" s="150"/>
      <c r="HI129" s="150"/>
      <c r="HJ129" s="150"/>
      <c r="HK129" s="150"/>
      <c r="HL129" s="150"/>
      <c r="HM129" s="150"/>
      <c r="HN129" s="150"/>
      <c r="HO129" s="150"/>
      <c r="HP129" s="150"/>
      <c r="HQ129" s="150"/>
      <c r="HR129" s="150"/>
      <c r="HS129" s="150"/>
      <c r="HT129" s="150"/>
      <c r="HU129" s="150"/>
      <c r="HV129" s="150"/>
      <c r="HW129" s="150"/>
      <c r="HX129" s="150"/>
      <c r="HY129" s="150"/>
      <c r="HZ129" s="150"/>
      <c r="IA129" s="150"/>
      <c r="IB129" s="150"/>
      <c r="IC129" s="150"/>
      <c r="ID129" s="150"/>
      <c r="IE129" s="150"/>
      <c r="IF129" s="150"/>
      <c r="IG129" s="150"/>
      <c r="IH129" s="150"/>
      <c r="II129" s="150"/>
      <c r="IJ129" s="150"/>
      <c r="IK129" s="150"/>
      <c r="IL129" s="150"/>
      <c r="IM129" s="150"/>
      <c r="IN129" s="150"/>
      <c r="IO129" s="150"/>
      <c r="IP129" s="150"/>
      <c r="IQ129" s="150"/>
      <c r="IR129" s="150"/>
      <c r="IS129" s="150"/>
      <c r="IT129" s="150"/>
      <c r="IU129" s="150"/>
      <c r="IV129" s="150"/>
      <c r="IW129" s="150"/>
    </row>
    <row r="130" customFormat="false" ht="12.75" hidden="false" customHeight="false" outlineLevel="0" collapsed="false">
      <c r="A130" s="146"/>
      <c r="B130" s="147"/>
      <c r="C130" s="147"/>
      <c r="D130" s="147"/>
      <c r="E130" s="147"/>
      <c r="F130" s="147"/>
      <c r="G130" s="147"/>
      <c r="H130" s="148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9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  <c r="EC130" s="150"/>
      <c r="ED130" s="150"/>
      <c r="EE130" s="150"/>
      <c r="EF130" s="150"/>
      <c r="EG130" s="150"/>
      <c r="EH130" s="150"/>
      <c r="EI130" s="150"/>
      <c r="EJ130" s="150"/>
      <c r="EK130" s="150"/>
      <c r="EL130" s="150"/>
      <c r="EM130" s="150"/>
      <c r="EN130" s="150"/>
      <c r="EO130" s="150"/>
      <c r="EP130" s="150"/>
      <c r="EQ130" s="150"/>
      <c r="ER130" s="150"/>
      <c r="ES130" s="150"/>
      <c r="ET130" s="150"/>
      <c r="EU130" s="150"/>
      <c r="EV130" s="150"/>
      <c r="EW130" s="150"/>
      <c r="EX130" s="150"/>
      <c r="EY130" s="150"/>
      <c r="EZ130" s="150"/>
      <c r="FA130" s="150"/>
      <c r="FB130" s="150"/>
      <c r="FC130" s="150"/>
      <c r="FD130" s="150"/>
      <c r="FE130" s="150"/>
      <c r="FF130" s="150"/>
      <c r="FG130" s="150"/>
      <c r="FH130" s="150"/>
      <c r="FI130" s="150"/>
      <c r="FJ130" s="150"/>
      <c r="FK130" s="150"/>
      <c r="FL130" s="150"/>
      <c r="FM130" s="150"/>
      <c r="FN130" s="150"/>
      <c r="FO130" s="150"/>
      <c r="FP130" s="150"/>
      <c r="FQ130" s="150"/>
      <c r="FR130" s="150"/>
      <c r="FS130" s="150"/>
      <c r="FT130" s="150"/>
      <c r="FU130" s="150"/>
      <c r="FV130" s="150"/>
      <c r="FW130" s="150"/>
      <c r="FX130" s="150"/>
      <c r="FY130" s="150"/>
      <c r="FZ130" s="150"/>
      <c r="GA130" s="150"/>
      <c r="GB130" s="150"/>
      <c r="GC130" s="150"/>
      <c r="GD130" s="150"/>
      <c r="GE130" s="150"/>
      <c r="GF130" s="150"/>
      <c r="GG130" s="150"/>
      <c r="GH130" s="150"/>
      <c r="GI130" s="150"/>
      <c r="GJ130" s="150"/>
      <c r="GK130" s="150"/>
      <c r="GL130" s="150"/>
      <c r="GM130" s="150"/>
      <c r="GN130" s="150"/>
      <c r="GO130" s="150"/>
      <c r="GP130" s="150"/>
      <c r="GQ130" s="150"/>
      <c r="GR130" s="150"/>
      <c r="GS130" s="150"/>
      <c r="GT130" s="150"/>
      <c r="GU130" s="150"/>
      <c r="GV130" s="150"/>
      <c r="GW130" s="150"/>
      <c r="GX130" s="150"/>
      <c r="GY130" s="150"/>
      <c r="GZ130" s="150"/>
      <c r="HA130" s="150"/>
      <c r="HB130" s="150"/>
      <c r="HC130" s="150"/>
      <c r="HD130" s="150"/>
      <c r="HE130" s="150"/>
      <c r="HF130" s="150"/>
      <c r="HG130" s="150"/>
      <c r="HH130" s="150"/>
      <c r="HI130" s="150"/>
      <c r="HJ130" s="150"/>
      <c r="HK130" s="150"/>
      <c r="HL130" s="150"/>
      <c r="HM130" s="150"/>
      <c r="HN130" s="150"/>
      <c r="HO130" s="150"/>
      <c r="HP130" s="150"/>
      <c r="HQ130" s="150"/>
      <c r="HR130" s="150"/>
      <c r="HS130" s="150"/>
      <c r="HT130" s="150"/>
      <c r="HU130" s="150"/>
      <c r="HV130" s="150"/>
      <c r="HW130" s="150"/>
      <c r="HX130" s="150"/>
      <c r="HY130" s="150"/>
      <c r="HZ130" s="150"/>
      <c r="IA130" s="150"/>
      <c r="IB130" s="150"/>
      <c r="IC130" s="150"/>
      <c r="ID130" s="150"/>
      <c r="IE130" s="150"/>
      <c r="IF130" s="150"/>
      <c r="IG130" s="150"/>
      <c r="IH130" s="150"/>
      <c r="II130" s="150"/>
      <c r="IJ130" s="150"/>
      <c r="IK130" s="150"/>
      <c r="IL130" s="150"/>
      <c r="IM130" s="150"/>
      <c r="IN130" s="150"/>
      <c r="IO130" s="150"/>
      <c r="IP130" s="150"/>
      <c r="IQ130" s="150"/>
      <c r="IR130" s="150"/>
      <c r="IS130" s="150"/>
      <c r="IT130" s="150"/>
      <c r="IU130" s="150"/>
      <c r="IV130" s="150"/>
      <c r="IW130" s="150"/>
    </row>
    <row r="131" customFormat="false" ht="12.75" hidden="false" customHeight="false" outlineLevel="0" collapsed="false">
      <c r="A131" s="146"/>
      <c r="B131" s="147"/>
      <c r="C131" s="147"/>
      <c r="D131" s="147"/>
      <c r="E131" s="147"/>
      <c r="F131" s="147"/>
      <c r="G131" s="147"/>
      <c r="H131" s="148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9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  <c r="EC131" s="150"/>
      <c r="ED131" s="150"/>
      <c r="EE131" s="150"/>
      <c r="EF131" s="150"/>
      <c r="EG131" s="150"/>
      <c r="EH131" s="150"/>
      <c r="EI131" s="150"/>
      <c r="EJ131" s="150"/>
      <c r="EK131" s="150"/>
      <c r="EL131" s="150"/>
      <c r="EM131" s="150"/>
      <c r="EN131" s="150"/>
      <c r="EO131" s="150"/>
      <c r="EP131" s="150"/>
      <c r="EQ131" s="150"/>
      <c r="ER131" s="150"/>
      <c r="ES131" s="150"/>
      <c r="ET131" s="150"/>
      <c r="EU131" s="150"/>
      <c r="EV131" s="150"/>
      <c r="EW131" s="150"/>
      <c r="EX131" s="150"/>
      <c r="EY131" s="150"/>
      <c r="EZ131" s="150"/>
      <c r="FA131" s="150"/>
      <c r="FB131" s="150"/>
      <c r="FC131" s="150"/>
      <c r="FD131" s="150"/>
      <c r="FE131" s="150"/>
      <c r="FF131" s="150"/>
      <c r="FG131" s="150"/>
      <c r="FH131" s="150"/>
      <c r="FI131" s="150"/>
      <c r="FJ131" s="150"/>
      <c r="FK131" s="150"/>
      <c r="FL131" s="150"/>
      <c r="FM131" s="150"/>
      <c r="FN131" s="150"/>
      <c r="FO131" s="150"/>
      <c r="FP131" s="150"/>
      <c r="FQ131" s="150"/>
      <c r="FR131" s="150"/>
      <c r="FS131" s="150"/>
      <c r="FT131" s="150"/>
      <c r="FU131" s="150"/>
      <c r="FV131" s="150"/>
      <c r="FW131" s="150"/>
      <c r="FX131" s="150"/>
      <c r="FY131" s="150"/>
      <c r="FZ131" s="150"/>
      <c r="GA131" s="150"/>
      <c r="GB131" s="150"/>
      <c r="GC131" s="150"/>
      <c r="GD131" s="150"/>
      <c r="GE131" s="150"/>
      <c r="GF131" s="150"/>
      <c r="GG131" s="150"/>
      <c r="GH131" s="150"/>
      <c r="GI131" s="150"/>
      <c r="GJ131" s="150"/>
      <c r="GK131" s="150"/>
      <c r="GL131" s="150"/>
      <c r="GM131" s="150"/>
      <c r="GN131" s="150"/>
      <c r="GO131" s="150"/>
      <c r="GP131" s="150"/>
      <c r="GQ131" s="150"/>
      <c r="GR131" s="150"/>
      <c r="GS131" s="150"/>
      <c r="GT131" s="150"/>
      <c r="GU131" s="150"/>
      <c r="GV131" s="150"/>
      <c r="GW131" s="150"/>
      <c r="GX131" s="150"/>
      <c r="GY131" s="150"/>
      <c r="GZ131" s="150"/>
      <c r="HA131" s="150"/>
      <c r="HB131" s="150"/>
      <c r="HC131" s="150"/>
      <c r="HD131" s="150"/>
      <c r="HE131" s="150"/>
      <c r="HF131" s="150"/>
      <c r="HG131" s="150"/>
      <c r="HH131" s="150"/>
      <c r="HI131" s="150"/>
      <c r="HJ131" s="150"/>
      <c r="HK131" s="150"/>
      <c r="HL131" s="150"/>
      <c r="HM131" s="150"/>
      <c r="HN131" s="150"/>
      <c r="HO131" s="150"/>
      <c r="HP131" s="150"/>
      <c r="HQ131" s="150"/>
      <c r="HR131" s="150"/>
      <c r="HS131" s="150"/>
      <c r="HT131" s="150"/>
      <c r="HU131" s="150"/>
      <c r="HV131" s="150"/>
      <c r="HW131" s="150"/>
      <c r="HX131" s="150"/>
      <c r="HY131" s="150"/>
      <c r="HZ131" s="150"/>
      <c r="IA131" s="150"/>
      <c r="IB131" s="150"/>
      <c r="IC131" s="150"/>
      <c r="ID131" s="150"/>
      <c r="IE131" s="150"/>
      <c r="IF131" s="150"/>
      <c r="IG131" s="150"/>
      <c r="IH131" s="150"/>
      <c r="II131" s="150"/>
      <c r="IJ131" s="150"/>
      <c r="IK131" s="150"/>
      <c r="IL131" s="150"/>
      <c r="IM131" s="150"/>
      <c r="IN131" s="150"/>
      <c r="IO131" s="150"/>
      <c r="IP131" s="150"/>
      <c r="IQ131" s="150"/>
      <c r="IR131" s="150"/>
      <c r="IS131" s="150"/>
      <c r="IT131" s="150"/>
      <c r="IU131" s="150"/>
      <c r="IV131" s="150"/>
      <c r="IW131" s="150"/>
    </row>
    <row r="132" customFormat="false" ht="12.75" hidden="false" customHeight="false" outlineLevel="0" collapsed="false">
      <c r="A132" s="146"/>
      <c r="B132" s="147"/>
      <c r="C132" s="147"/>
      <c r="D132" s="147"/>
      <c r="E132" s="147"/>
      <c r="F132" s="147"/>
      <c r="G132" s="147"/>
      <c r="H132" s="148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9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  <c r="EC132" s="150"/>
      <c r="ED132" s="150"/>
      <c r="EE132" s="150"/>
      <c r="EF132" s="150"/>
      <c r="EG132" s="150"/>
      <c r="EH132" s="150"/>
      <c r="EI132" s="150"/>
      <c r="EJ132" s="150"/>
      <c r="EK132" s="150"/>
      <c r="EL132" s="150"/>
      <c r="EM132" s="150"/>
      <c r="EN132" s="150"/>
      <c r="EO132" s="150"/>
      <c r="EP132" s="150"/>
      <c r="EQ132" s="150"/>
      <c r="ER132" s="150"/>
      <c r="ES132" s="150"/>
      <c r="ET132" s="150"/>
      <c r="EU132" s="150"/>
      <c r="EV132" s="150"/>
      <c r="EW132" s="150"/>
      <c r="EX132" s="150"/>
      <c r="EY132" s="150"/>
      <c r="EZ132" s="150"/>
      <c r="FA132" s="150"/>
      <c r="FB132" s="150"/>
      <c r="FC132" s="150"/>
      <c r="FD132" s="150"/>
      <c r="FE132" s="150"/>
      <c r="FF132" s="150"/>
      <c r="FG132" s="150"/>
      <c r="FH132" s="150"/>
      <c r="FI132" s="150"/>
      <c r="FJ132" s="150"/>
      <c r="FK132" s="150"/>
      <c r="FL132" s="150"/>
      <c r="FM132" s="150"/>
      <c r="FN132" s="150"/>
      <c r="FO132" s="150"/>
      <c r="FP132" s="150"/>
      <c r="FQ132" s="150"/>
      <c r="FR132" s="150"/>
      <c r="FS132" s="150"/>
      <c r="FT132" s="150"/>
      <c r="FU132" s="150"/>
      <c r="FV132" s="150"/>
      <c r="FW132" s="150"/>
      <c r="FX132" s="150"/>
      <c r="FY132" s="150"/>
      <c r="FZ132" s="150"/>
      <c r="GA132" s="150"/>
      <c r="GB132" s="150"/>
      <c r="GC132" s="150"/>
      <c r="GD132" s="150"/>
      <c r="GE132" s="150"/>
      <c r="GF132" s="150"/>
      <c r="GG132" s="150"/>
      <c r="GH132" s="150"/>
      <c r="GI132" s="150"/>
      <c r="GJ132" s="150"/>
      <c r="GK132" s="150"/>
      <c r="GL132" s="150"/>
      <c r="GM132" s="150"/>
      <c r="GN132" s="150"/>
      <c r="GO132" s="150"/>
      <c r="GP132" s="150"/>
      <c r="GQ132" s="150"/>
      <c r="GR132" s="150"/>
      <c r="GS132" s="150"/>
      <c r="GT132" s="150"/>
      <c r="GU132" s="150"/>
      <c r="GV132" s="150"/>
      <c r="GW132" s="150"/>
      <c r="GX132" s="150"/>
      <c r="GY132" s="150"/>
      <c r="GZ132" s="150"/>
      <c r="HA132" s="150"/>
      <c r="HB132" s="150"/>
      <c r="HC132" s="150"/>
      <c r="HD132" s="150"/>
      <c r="HE132" s="150"/>
      <c r="HF132" s="150"/>
      <c r="HG132" s="150"/>
      <c r="HH132" s="150"/>
      <c r="HI132" s="150"/>
      <c r="HJ132" s="150"/>
      <c r="HK132" s="150"/>
      <c r="HL132" s="150"/>
      <c r="HM132" s="150"/>
      <c r="HN132" s="150"/>
      <c r="HO132" s="150"/>
      <c r="HP132" s="150"/>
      <c r="HQ132" s="150"/>
      <c r="HR132" s="150"/>
      <c r="HS132" s="150"/>
      <c r="HT132" s="150"/>
      <c r="HU132" s="150"/>
      <c r="HV132" s="150"/>
      <c r="HW132" s="150"/>
      <c r="HX132" s="150"/>
      <c r="HY132" s="150"/>
      <c r="HZ132" s="150"/>
      <c r="IA132" s="150"/>
      <c r="IB132" s="150"/>
      <c r="IC132" s="150"/>
      <c r="ID132" s="150"/>
      <c r="IE132" s="150"/>
      <c r="IF132" s="150"/>
      <c r="IG132" s="150"/>
      <c r="IH132" s="150"/>
      <c r="II132" s="150"/>
      <c r="IJ132" s="150"/>
      <c r="IK132" s="150"/>
      <c r="IL132" s="150"/>
      <c r="IM132" s="150"/>
      <c r="IN132" s="150"/>
      <c r="IO132" s="150"/>
      <c r="IP132" s="150"/>
      <c r="IQ132" s="150"/>
      <c r="IR132" s="150"/>
      <c r="IS132" s="150"/>
      <c r="IT132" s="150"/>
      <c r="IU132" s="150"/>
      <c r="IV132" s="150"/>
      <c r="IW132" s="150"/>
    </row>
    <row r="133" customFormat="false" ht="12.75" hidden="false" customHeight="false" outlineLevel="0" collapsed="false">
      <c r="A133" s="146"/>
      <c r="B133" s="147"/>
      <c r="C133" s="147"/>
      <c r="D133" s="147"/>
      <c r="E133" s="147"/>
      <c r="F133" s="147"/>
      <c r="G133" s="147"/>
      <c r="H133" s="148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9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  <c r="EC133" s="150"/>
      <c r="ED133" s="150"/>
      <c r="EE133" s="150"/>
      <c r="EF133" s="150"/>
      <c r="EG133" s="150"/>
      <c r="EH133" s="150"/>
      <c r="EI133" s="150"/>
      <c r="EJ133" s="150"/>
      <c r="EK133" s="150"/>
      <c r="EL133" s="150"/>
      <c r="EM133" s="150"/>
      <c r="EN133" s="150"/>
      <c r="EO133" s="150"/>
      <c r="EP133" s="150"/>
      <c r="EQ133" s="150"/>
      <c r="ER133" s="150"/>
      <c r="ES133" s="150"/>
      <c r="ET133" s="150"/>
      <c r="EU133" s="150"/>
      <c r="EV133" s="150"/>
      <c r="EW133" s="150"/>
      <c r="EX133" s="150"/>
      <c r="EY133" s="150"/>
      <c r="EZ133" s="150"/>
      <c r="FA133" s="150"/>
      <c r="FB133" s="150"/>
      <c r="FC133" s="150"/>
      <c r="FD133" s="150"/>
      <c r="FE133" s="150"/>
      <c r="FF133" s="150"/>
      <c r="FG133" s="150"/>
      <c r="FH133" s="150"/>
      <c r="FI133" s="150"/>
      <c r="FJ133" s="150"/>
      <c r="FK133" s="150"/>
      <c r="FL133" s="150"/>
      <c r="FM133" s="150"/>
      <c r="FN133" s="150"/>
      <c r="FO133" s="150"/>
      <c r="FP133" s="150"/>
      <c r="FQ133" s="150"/>
      <c r="FR133" s="150"/>
      <c r="FS133" s="150"/>
      <c r="FT133" s="150"/>
      <c r="FU133" s="150"/>
      <c r="FV133" s="150"/>
      <c r="FW133" s="150"/>
      <c r="FX133" s="150"/>
      <c r="FY133" s="150"/>
      <c r="FZ133" s="150"/>
      <c r="GA133" s="150"/>
      <c r="GB133" s="150"/>
      <c r="GC133" s="150"/>
      <c r="GD133" s="150"/>
      <c r="GE133" s="150"/>
      <c r="GF133" s="150"/>
      <c r="GG133" s="150"/>
      <c r="GH133" s="150"/>
      <c r="GI133" s="150"/>
      <c r="GJ133" s="150"/>
      <c r="GK133" s="150"/>
      <c r="GL133" s="150"/>
      <c r="GM133" s="150"/>
      <c r="GN133" s="150"/>
      <c r="GO133" s="150"/>
      <c r="GP133" s="150"/>
      <c r="GQ133" s="150"/>
      <c r="GR133" s="150"/>
      <c r="GS133" s="150"/>
      <c r="GT133" s="150"/>
      <c r="GU133" s="150"/>
      <c r="GV133" s="150"/>
      <c r="GW133" s="150"/>
      <c r="GX133" s="150"/>
      <c r="GY133" s="150"/>
      <c r="GZ133" s="150"/>
      <c r="HA133" s="150"/>
      <c r="HB133" s="150"/>
      <c r="HC133" s="150"/>
      <c r="HD133" s="150"/>
      <c r="HE133" s="150"/>
      <c r="HF133" s="150"/>
      <c r="HG133" s="150"/>
      <c r="HH133" s="150"/>
      <c r="HI133" s="150"/>
      <c r="HJ133" s="150"/>
      <c r="HK133" s="150"/>
      <c r="HL133" s="150"/>
      <c r="HM133" s="150"/>
      <c r="HN133" s="150"/>
      <c r="HO133" s="150"/>
      <c r="HP133" s="150"/>
      <c r="HQ133" s="150"/>
      <c r="HR133" s="150"/>
      <c r="HS133" s="150"/>
      <c r="HT133" s="150"/>
      <c r="HU133" s="150"/>
      <c r="HV133" s="150"/>
      <c r="HW133" s="150"/>
      <c r="HX133" s="150"/>
      <c r="HY133" s="150"/>
      <c r="HZ133" s="150"/>
      <c r="IA133" s="150"/>
      <c r="IB133" s="150"/>
      <c r="IC133" s="150"/>
      <c r="ID133" s="150"/>
      <c r="IE133" s="150"/>
      <c r="IF133" s="150"/>
      <c r="IG133" s="150"/>
      <c r="IH133" s="150"/>
      <c r="II133" s="150"/>
      <c r="IJ133" s="150"/>
      <c r="IK133" s="150"/>
      <c r="IL133" s="150"/>
      <c r="IM133" s="150"/>
      <c r="IN133" s="150"/>
      <c r="IO133" s="150"/>
      <c r="IP133" s="150"/>
      <c r="IQ133" s="150"/>
      <c r="IR133" s="150"/>
      <c r="IS133" s="150"/>
      <c r="IT133" s="150"/>
      <c r="IU133" s="150"/>
      <c r="IV133" s="150"/>
      <c r="IW133" s="150"/>
    </row>
    <row r="134" customFormat="false" ht="12.75" hidden="false" customHeight="false" outlineLevel="0" collapsed="false">
      <c r="A134" s="146"/>
      <c r="B134" s="147"/>
      <c r="C134" s="147"/>
      <c r="D134" s="147"/>
      <c r="E134" s="147"/>
      <c r="F134" s="147"/>
      <c r="G134" s="147"/>
      <c r="H134" s="148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9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  <c r="EC134" s="150"/>
      <c r="ED134" s="150"/>
      <c r="EE134" s="150"/>
      <c r="EF134" s="150"/>
      <c r="EG134" s="150"/>
      <c r="EH134" s="150"/>
      <c r="EI134" s="150"/>
      <c r="EJ134" s="150"/>
      <c r="EK134" s="150"/>
      <c r="EL134" s="150"/>
      <c r="EM134" s="150"/>
      <c r="EN134" s="150"/>
      <c r="EO134" s="150"/>
      <c r="EP134" s="150"/>
      <c r="EQ134" s="150"/>
      <c r="ER134" s="150"/>
      <c r="ES134" s="150"/>
      <c r="ET134" s="150"/>
      <c r="EU134" s="150"/>
      <c r="EV134" s="150"/>
      <c r="EW134" s="150"/>
      <c r="EX134" s="150"/>
      <c r="EY134" s="150"/>
      <c r="EZ134" s="150"/>
      <c r="FA134" s="150"/>
      <c r="FB134" s="150"/>
      <c r="FC134" s="150"/>
      <c r="FD134" s="150"/>
      <c r="FE134" s="150"/>
      <c r="FF134" s="150"/>
      <c r="FG134" s="150"/>
      <c r="FH134" s="150"/>
      <c r="FI134" s="150"/>
      <c r="FJ134" s="150"/>
      <c r="FK134" s="150"/>
      <c r="FL134" s="150"/>
      <c r="FM134" s="150"/>
      <c r="FN134" s="150"/>
      <c r="FO134" s="150"/>
      <c r="FP134" s="150"/>
      <c r="FQ134" s="150"/>
      <c r="FR134" s="150"/>
      <c r="FS134" s="150"/>
      <c r="FT134" s="150"/>
      <c r="FU134" s="150"/>
      <c r="FV134" s="150"/>
      <c r="FW134" s="150"/>
      <c r="FX134" s="150"/>
      <c r="FY134" s="150"/>
      <c r="FZ134" s="150"/>
      <c r="GA134" s="150"/>
      <c r="GB134" s="150"/>
      <c r="GC134" s="150"/>
      <c r="GD134" s="150"/>
      <c r="GE134" s="150"/>
      <c r="GF134" s="150"/>
      <c r="GG134" s="150"/>
      <c r="GH134" s="150"/>
      <c r="GI134" s="150"/>
      <c r="GJ134" s="150"/>
      <c r="GK134" s="150"/>
      <c r="GL134" s="150"/>
      <c r="GM134" s="150"/>
      <c r="GN134" s="150"/>
      <c r="GO134" s="150"/>
      <c r="GP134" s="150"/>
      <c r="GQ134" s="150"/>
      <c r="GR134" s="150"/>
      <c r="GS134" s="150"/>
      <c r="GT134" s="150"/>
      <c r="GU134" s="150"/>
      <c r="GV134" s="150"/>
      <c r="GW134" s="150"/>
      <c r="GX134" s="150"/>
      <c r="GY134" s="150"/>
      <c r="GZ134" s="150"/>
      <c r="HA134" s="150"/>
      <c r="HB134" s="150"/>
      <c r="HC134" s="150"/>
      <c r="HD134" s="150"/>
      <c r="HE134" s="150"/>
      <c r="HF134" s="150"/>
      <c r="HG134" s="150"/>
      <c r="HH134" s="150"/>
      <c r="HI134" s="150"/>
      <c r="HJ134" s="150"/>
      <c r="HK134" s="150"/>
      <c r="HL134" s="150"/>
      <c r="HM134" s="150"/>
      <c r="HN134" s="150"/>
      <c r="HO134" s="150"/>
      <c r="HP134" s="150"/>
      <c r="HQ134" s="150"/>
      <c r="HR134" s="150"/>
      <c r="HS134" s="150"/>
      <c r="HT134" s="150"/>
      <c r="HU134" s="150"/>
      <c r="HV134" s="150"/>
      <c r="HW134" s="150"/>
      <c r="HX134" s="150"/>
      <c r="HY134" s="150"/>
      <c r="HZ134" s="150"/>
      <c r="IA134" s="150"/>
      <c r="IB134" s="150"/>
      <c r="IC134" s="150"/>
      <c r="ID134" s="150"/>
      <c r="IE134" s="150"/>
      <c r="IF134" s="150"/>
      <c r="IG134" s="150"/>
      <c r="IH134" s="150"/>
      <c r="II134" s="150"/>
      <c r="IJ134" s="150"/>
      <c r="IK134" s="150"/>
      <c r="IL134" s="150"/>
      <c r="IM134" s="150"/>
      <c r="IN134" s="150"/>
      <c r="IO134" s="150"/>
      <c r="IP134" s="150"/>
      <c r="IQ134" s="150"/>
      <c r="IR134" s="150"/>
      <c r="IS134" s="150"/>
      <c r="IT134" s="150"/>
      <c r="IU134" s="150"/>
      <c r="IV134" s="150"/>
      <c r="IW134" s="150"/>
    </row>
    <row r="135" customFormat="false" ht="12.75" hidden="false" customHeight="false" outlineLevel="0" collapsed="false">
      <c r="A135" s="146"/>
      <c r="B135" s="147"/>
      <c r="C135" s="147"/>
      <c r="D135" s="147"/>
      <c r="E135" s="147"/>
      <c r="F135" s="147"/>
      <c r="G135" s="147"/>
      <c r="H135" s="148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7"/>
      <c r="BJ135" s="147"/>
      <c r="BK135" s="149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  <c r="EC135" s="150"/>
      <c r="ED135" s="150"/>
      <c r="EE135" s="150"/>
      <c r="EF135" s="150"/>
      <c r="EG135" s="150"/>
      <c r="EH135" s="150"/>
      <c r="EI135" s="150"/>
      <c r="EJ135" s="150"/>
      <c r="EK135" s="150"/>
      <c r="EL135" s="150"/>
      <c r="EM135" s="150"/>
      <c r="EN135" s="150"/>
      <c r="EO135" s="150"/>
      <c r="EP135" s="150"/>
      <c r="EQ135" s="150"/>
      <c r="ER135" s="150"/>
      <c r="ES135" s="150"/>
      <c r="ET135" s="150"/>
      <c r="EU135" s="150"/>
      <c r="EV135" s="150"/>
      <c r="EW135" s="150"/>
      <c r="EX135" s="150"/>
      <c r="EY135" s="150"/>
      <c r="EZ135" s="150"/>
      <c r="FA135" s="150"/>
      <c r="FB135" s="150"/>
      <c r="FC135" s="150"/>
      <c r="FD135" s="150"/>
      <c r="FE135" s="150"/>
      <c r="FF135" s="150"/>
      <c r="FG135" s="150"/>
      <c r="FH135" s="150"/>
      <c r="FI135" s="150"/>
      <c r="FJ135" s="150"/>
      <c r="FK135" s="150"/>
      <c r="FL135" s="150"/>
      <c r="FM135" s="150"/>
      <c r="FN135" s="150"/>
      <c r="FO135" s="150"/>
      <c r="FP135" s="150"/>
      <c r="FQ135" s="150"/>
      <c r="FR135" s="150"/>
      <c r="FS135" s="150"/>
      <c r="FT135" s="150"/>
      <c r="FU135" s="150"/>
      <c r="FV135" s="150"/>
      <c r="FW135" s="150"/>
      <c r="FX135" s="150"/>
      <c r="FY135" s="150"/>
      <c r="FZ135" s="150"/>
      <c r="GA135" s="150"/>
      <c r="GB135" s="150"/>
      <c r="GC135" s="150"/>
      <c r="GD135" s="150"/>
      <c r="GE135" s="150"/>
      <c r="GF135" s="150"/>
      <c r="GG135" s="150"/>
      <c r="GH135" s="150"/>
      <c r="GI135" s="150"/>
      <c r="GJ135" s="150"/>
      <c r="GK135" s="150"/>
      <c r="GL135" s="150"/>
      <c r="GM135" s="150"/>
      <c r="GN135" s="150"/>
      <c r="GO135" s="150"/>
      <c r="GP135" s="150"/>
      <c r="GQ135" s="150"/>
      <c r="GR135" s="150"/>
      <c r="GS135" s="150"/>
      <c r="GT135" s="150"/>
      <c r="GU135" s="150"/>
      <c r="GV135" s="150"/>
      <c r="GW135" s="150"/>
      <c r="GX135" s="150"/>
      <c r="GY135" s="150"/>
      <c r="GZ135" s="150"/>
      <c r="HA135" s="150"/>
      <c r="HB135" s="150"/>
      <c r="HC135" s="150"/>
      <c r="HD135" s="150"/>
      <c r="HE135" s="150"/>
      <c r="HF135" s="150"/>
      <c r="HG135" s="150"/>
      <c r="HH135" s="150"/>
      <c r="HI135" s="150"/>
      <c r="HJ135" s="150"/>
      <c r="HK135" s="150"/>
      <c r="HL135" s="150"/>
      <c r="HM135" s="150"/>
      <c r="HN135" s="150"/>
      <c r="HO135" s="150"/>
      <c r="HP135" s="150"/>
      <c r="HQ135" s="150"/>
      <c r="HR135" s="150"/>
      <c r="HS135" s="150"/>
      <c r="HT135" s="150"/>
      <c r="HU135" s="150"/>
      <c r="HV135" s="150"/>
      <c r="HW135" s="150"/>
      <c r="HX135" s="150"/>
      <c r="HY135" s="150"/>
      <c r="HZ135" s="150"/>
      <c r="IA135" s="150"/>
      <c r="IB135" s="150"/>
      <c r="IC135" s="150"/>
      <c r="ID135" s="150"/>
      <c r="IE135" s="150"/>
      <c r="IF135" s="150"/>
      <c r="IG135" s="150"/>
      <c r="IH135" s="150"/>
      <c r="II135" s="150"/>
      <c r="IJ135" s="150"/>
      <c r="IK135" s="150"/>
      <c r="IL135" s="150"/>
      <c r="IM135" s="150"/>
      <c r="IN135" s="150"/>
      <c r="IO135" s="150"/>
      <c r="IP135" s="150"/>
      <c r="IQ135" s="150"/>
      <c r="IR135" s="150"/>
      <c r="IS135" s="150"/>
      <c r="IT135" s="150"/>
      <c r="IU135" s="150"/>
      <c r="IV135" s="150"/>
      <c r="IW135" s="150"/>
    </row>
    <row r="136" customFormat="false" ht="12.75" hidden="false" customHeight="false" outlineLevel="0" collapsed="false">
      <c r="A136" s="146"/>
      <c r="B136" s="147"/>
      <c r="C136" s="147"/>
      <c r="D136" s="147"/>
      <c r="E136" s="147"/>
      <c r="F136" s="147"/>
      <c r="G136" s="147"/>
      <c r="H136" s="148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9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  <c r="EC136" s="150"/>
      <c r="ED136" s="150"/>
      <c r="EE136" s="150"/>
      <c r="EF136" s="150"/>
      <c r="EG136" s="150"/>
      <c r="EH136" s="150"/>
      <c r="EI136" s="150"/>
      <c r="EJ136" s="150"/>
      <c r="EK136" s="150"/>
      <c r="EL136" s="150"/>
      <c r="EM136" s="150"/>
      <c r="EN136" s="150"/>
      <c r="EO136" s="150"/>
      <c r="EP136" s="150"/>
      <c r="EQ136" s="150"/>
      <c r="ER136" s="150"/>
      <c r="ES136" s="150"/>
      <c r="ET136" s="150"/>
      <c r="EU136" s="150"/>
      <c r="EV136" s="150"/>
      <c r="EW136" s="150"/>
      <c r="EX136" s="150"/>
      <c r="EY136" s="150"/>
      <c r="EZ136" s="150"/>
      <c r="FA136" s="150"/>
      <c r="FB136" s="150"/>
      <c r="FC136" s="150"/>
      <c r="FD136" s="150"/>
      <c r="FE136" s="150"/>
      <c r="FF136" s="150"/>
      <c r="FG136" s="150"/>
      <c r="FH136" s="150"/>
      <c r="FI136" s="150"/>
      <c r="FJ136" s="150"/>
      <c r="FK136" s="150"/>
      <c r="FL136" s="150"/>
      <c r="FM136" s="150"/>
      <c r="FN136" s="150"/>
      <c r="FO136" s="150"/>
      <c r="FP136" s="150"/>
      <c r="FQ136" s="150"/>
      <c r="FR136" s="150"/>
      <c r="FS136" s="150"/>
      <c r="FT136" s="150"/>
      <c r="FU136" s="150"/>
      <c r="FV136" s="150"/>
      <c r="FW136" s="150"/>
      <c r="FX136" s="150"/>
      <c r="FY136" s="150"/>
      <c r="FZ136" s="150"/>
      <c r="GA136" s="150"/>
      <c r="GB136" s="150"/>
      <c r="GC136" s="150"/>
      <c r="GD136" s="150"/>
      <c r="GE136" s="150"/>
      <c r="GF136" s="150"/>
      <c r="GG136" s="150"/>
      <c r="GH136" s="150"/>
      <c r="GI136" s="150"/>
      <c r="GJ136" s="150"/>
      <c r="GK136" s="150"/>
      <c r="GL136" s="150"/>
      <c r="GM136" s="150"/>
      <c r="GN136" s="150"/>
      <c r="GO136" s="150"/>
      <c r="GP136" s="150"/>
      <c r="GQ136" s="150"/>
      <c r="GR136" s="150"/>
      <c r="GS136" s="150"/>
      <c r="GT136" s="150"/>
      <c r="GU136" s="150"/>
      <c r="GV136" s="150"/>
      <c r="GW136" s="150"/>
      <c r="GX136" s="150"/>
      <c r="GY136" s="150"/>
      <c r="GZ136" s="150"/>
      <c r="HA136" s="150"/>
      <c r="HB136" s="150"/>
      <c r="HC136" s="150"/>
      <c r="HD136" s="150"/>
      <c r="HE136" s="150"/>
      <c r="HF136" s="150"/>
      <c r="HG136" s="150"/>
      <c r="HH136" s="150"/>
      <c r="HI136" s="150"/>
      <c r="HJ136" s="150"/>
      <c r="HK136" s="150"/>
      <c r="HL136" s="150"/>
      <c r="HM136" s="150"/>
      <c r="HN136" s="150"/>
      <c r="HO136" s="150"/>
      <c r="HP136" s="150"/>
      <c r="HQ136" s="150"/>
      <c r="HR136" s="150"/>
      <c r="HS136" s="150"/>
      <c r="HT136" s="150"/>
      <c r="HU136" s="150"/>
      <c r="HV136" s="150"/>
      <c r="HW136" s="150"/>
      <c r="HX136" s="150"/>
      <c r="HY136" s="150"/>
      <c r="HZ136" s="150"/>
      <c r="IA136" s="150"/>
      <c r="IB136" s="150"/>
      <c r="IC136" s="150"/>
      <c r="ID136" s="150"/>
      <c r="IE136" s="150"/>
      <c r="IF136" s="150"/>
      <c r="IG136" s="150"/>
      <c r="IH136" s="150"/>
      <c r="II136" s="150"/>
      <c r="IJ136" s="150"/>
      <c r="IK136" s="150"/>
      <c r="IL136" s="150"/>
      <c r="IM136" s="150"/>
      <c r="IN136" s="150"/>
      <c r="IO136" s="150"/>
      <c r="IP136" s="150"/>
      <c r="IQ136" s="150"/>
      <c r="IR136" s="150"/>
      <c r="IS136" s="150"/>
      <c r="IT136" s="150"/>
      <c r="IU136" s="150"/>
      <c r="IV136" s="150"/>
      <c r="IW136" s="150"/>
    </row>
    <row r="137" customFormat="false" ht="12.75" hidden="false" customHeight="false" outlineLevel="0" collapsed="false">
      <c r="A137" s="146"/>
      <c r="B137" s="147"/>
      <c r="C137" s="147"/>
      <c r="D137" s="147"/>
      <c r="E137" s="147"/>
      <c r="F137" s="147"/>
      <c r="G137" s="147"/>
      <c r="H137" s="148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  <c r="BI137" s="147"/>
      <c r="BJ137" s="147"/>
      <c r="BK137" s="149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  <c r="EC137" s="150"/>
      <c r="ED137" s="150"/>
      <c r="EE137" s="150"/>
      <c r="EF137" s="150"/>
      <c r="EG137" s="150"/>
      <c r="EH137" s="150"/>
      <c r="EI137" s="150"/>
      <c r="EJ137" s="150"/>
      <c r="EK137" s="150"/>
      <c r="EL137" s="150"/>
      <c r="EM137" s="150"/>
      <c r="EN137" s="150"/>
      <c r="EO137" s="150"/>
      <c r="EP137" s="150"/>
      <c r="EQ137" s="150"/>
      <c r="ER137" s="150"/>
      <c r="ES137" s="150"/>
      <c r="ET137" s="150"/>
      <c r="EU137" s="150"/>
      <c r="EV137" s="150"/>
      <c r="EW137" s="150"/>
      <c r="EX137" s="150"/>
      <c r="EY137" s="150"/>
      <c r="EZ137" s="150"/>
      <c r="FA137" s="150"/>
      <c r="FB137" s="150"/>
      <c r="FC137" s="150"/>
      <c r="FD137" s="150"/>
      <c r="FE137" s="150"/>
      <c r="FF137" s="150"/>
      <c r="FG137" s="150"/>
      <c r="FH137" s="150"/>
      <c r="FI137" s="150"/>
      <c r="FJ137" s="150"/>
      <c r="FK137" s="150"/>
      <c r="FL137" s="150"/>
      <c r="FM137" s="150"/>
      <c r="FN137" s="150"/>
      <c r="FO137" s="150"/>
      <c r="FP137" s="150"/>
      <c r="FQ137" s="150"/>
      <c r="FR137" s="150"/>
      <c r="FS137" s="150"/>
      <c r="FT137" s="150"/>
      <c r="FU137" s="150"/>
      <c r="FV137" s="150"/>
      <c r="FW137" s="150"/>
      <c r="FX137" s="150"/>
      <c r="FY137" s="150"/>
      <c r="FZ137" s="150"/>
      <c r="GA137" s="150"/>
      <c r="GB137" s="150"/>
      <c r="GC137" s="150"/>
      <c r="GD137" s="150"/>
      <c r="GE137" s="150"/>
      <c r="GF137" s="150"/>
      <c r="GG137" s="150"/>
      <c r="GH137" s="150"/>
      <c r="GI137" s="150"/>
      <c r="GJ137" s="150"/>
      <c r="GK137" s="150"/>
      <c r="GL137" s="150"/>
      <c r="GM137" s="150"/>
      <c r="GN137" s="150"/>
      <c r="GO137" s="150"/>
      <c r="GP137" s="150"/>
      <c r="GQ137" s="150"/>
      <c r="GR137" s="150"/>
      <c r="GS137" s="150"/>
      <c r="GT137" s="150"/>
      <c r="GU137" s="150"/>
      <c r="GV137" s="150"/>
      <c r="GW137" s="150"/>
      <c r="GX137" s="150"/>
      <c r="GY137" s="150"/>
      <c r="GZ137" s="150"/>
      <c r="HA137" s="150"/>
      <c r="HB137" s="150"/>
      <c r="HC137" s="150"/>
      <c r="HD137" s="150"/>
      <c r="HE137" s="150"/>
      <c r="HF137" s="150"/>
      <c r="HG137" s="150"/>
      <c r="HH137" s="150"/>
      <c r="HI137" s="150"/>
      <c r="HJ137" s="150"/>
      <c r="HK137" s="150"/>
      <c r="HL137" s="150"/>
      <c r="HM137" s="150"/>
      <c r="HN137" s="150"/>
      <c r="HO137" s="150"/>
      <c r="HP137" s="150"/>
      <c r="HQ137" s="150"/>
      <c r="HR137" s="150"/>
      <c r="HS137" s="150"/>
      <c r="HT137" s="150"/>
      <c r="HU137" s="150"/>
      <c r="HV137" s="150"/>
      <c r="HW137" s="150"/>
      <c r="HX137" s="150"/>
      <c r="HY137" s="150"/>
      <c r="HZ137" s="150"/>
      <c r="IA137" s="150"/>
      <c r="IB137" s="150"/>
      <c r="IC137" s="150"/>
      <c r="ID137" s="150"/>
      <c r="IE137" s="150"/>
      <c r="IF137" s="150"/>
      <c r="IG137" s="150"/>
      <c r="IH137" s="150"/>
      <c r="II137" s="150"/>
      <c r="IJ137" s="150"/>
      <c r="IK137" s="150"/>
      <c r="IL137" s="150"/>
      <c r="IM137" s="150"/>
      <c r="IN137" s="150"/>
      <c r="IO137" s="150"/>
      <c r="IP137" s="150"/>
      <c r="IQ137" s="150"/>
      <c r="IR137" s="150"/>
      <c r="IS137" s="150"/>
      <c r="IT137" s="150"/>
      <c r="IU137" s="150"/>
      <c r="IV137" s="150"/>
      <c r="IW137" s="150"/>
    </row>
    <row r="138" customFormat="false" ht="12.75" hidden="false" customHeight="false" outlineLevel="0" collapsed="false">
      <c r="A138" s="146"/>
      <c r="B138" s="147"/>
      <c r="C138" s="147"/>
      <c r="D138" s="147"/>
      <c r="E138" s="147"/>
      <c r="F138" s="147"/>
      <c r="G138" s="147"/>
      <c r="H138" s="148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  <c r="BI138" s="147"/>
      <c r="BJ138" s="147"/>
      <c r="BK138" s="149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/>
      <c r="CN138" s="150"/>
      <c r="CO138" s="150"/>
      <c r="CP138" s="150"/>
      <c r="CQ138" s="150"/>
      <c r="CR138" s="150"/>
      <c r="CS138" s="150"/>
      <c r="CT138" s="150"/>
      <c r="CU138" s="150"/>
      <c r="CV138" s="150"/>
      <c r="CW138" s="150"/>
      <c r="CX138" s="150"/>
      <c r="CY138" s="150"/>
      <c r="CZ138" s="150"/>
      <c r="DA138" s="150"/>
      <c r="DB138" s="150"/>
      <c r="DC138" s="150"/>
      <c r="DD138" s="150"/>
      <c r="DE138" s="150"/>
      <c r="DF138" s="150"/>
      <c r="DG138" s="150"/>
      <c r="DH138" s="150"/>
      <c r="DI138" s="150"/>
      <c r="DJ138" s="150"/>
      <c r="DK138" s="150"/>
      <c r="DL138" s="150"/>
      <c r="DM138" s="150"/>
      <c r="DN138" s="150"/>
      <c r="DO138" s="150"/>
      <c r="DP138" s="150"/>
      <c r="DQ138" s="150"/>
      <c r="DR138" s="150"/>
      <c r="DS138" s="150"/>
      <c r="DT138" s="150"/>
      <c r="DU138" s="150"/>
      <c r="DV138" s="150"/>
      <c r="DW138" s="150"/>
      <c r="DX138" s="150"/>
      <c r="DY138" s="150"/>
      <c r="DZ138" s="150"/>
      <c r="EA138" s="150"/>
      <c r="EB138" s="150"/>
      <c r="EC138" s="150"/>
      <c r="ED138" s="150"/>
      <c r="EE138" s="150"/>
      <c r="EF138" s="150"/>
      <c r="EG138" s="150"/>
      <c r="EH138" s="150"/>
      <c r="EI138" s="150"/>
      <c r="EJ138" s="150"/>
      <c r="EK138" s="150"/>
      <c r="EL138" s="150"/>
      <c r="EM138" s="150"/>
      <c r="EN138" s="150"/>
      <c r="EO138" s="150"/>
      <c r="EP138" s="150"/>
      <c r="EQ138" s="150"/>
      <c r="ER138" s="150"/>
      <c r="ES138" s="150"/>
      <c r="ET138" s="150"/>
      <c r="EU138" s="150"/>
      <c r="EV138" s="150"/>
      <c r="EW138" s="150"/>
      <c r="EX138" s="150"/>
      <c r="EY138" s="150"/>
      <c r="EZ138" s="150"/>
      <c r="FA138" s="150"/>
      <c r="FB138" s="150"/>
      <c r="FC138" s="150"/>
      <c r="FD138" s="150"/>
      <c r="FE138" s="150"/>
      <c r="FF138" s="150"/>
      <c r="FG138" s="150"/>
      <c r="FH138" s="150"/>
      <c r="FI138" s="150"/>
      <c r="FJ138" s="150"/>
      <c r="FK138" s="150"/>
      <c r="FL138" s="150"/>
      <c r="FM138" s="150"/>
      <c r="FN138" s="150"/>
      <c r="FO138" s="150"/>
      <c r="FP138" s="150"/>
      <c r="FQ138" s="150"/>
      <c r="FR138" s="150"/>
      <c r="FS138" s="150"/>
      <c r="FT138" s="150"/>
      <c r="FU138" s="150"/>
      <c r="FV138" s="150"/>
      <c r="FW138" s="150"/>
      <c r="FX138" s="150"/>
      <c r="FY138" s="150"/>
      <c r="FZ138" s="150"/>
      <c r="GA138" s="150"/>
      <c r="GB138" s="150"/>
      <c r="GC138" s="150"/>
      <c r="GD138" s="150"/>
      <c r="GE138" s="150"/>
      <c r="GF138" s="150"/>
      <c r="GG138" s="150"/>
      <c r="GH138" s="150"/>
      <c r="GI138" s="150"/>
      <c r="GJ138" s="150"/>
      <c r="GK138" s="150"/>
      <c r="GL138" s="150"/>
      <c r="GM138" s="150"/>
      <c r="GN138" s="150"/>
      <c r="GO138" s="150"/>
      <c r="GP138" s="150"/>
      <c r="GQ138" s="150"/>
      <c r="GR138" s="150"/>
      <c r="GS138" s="150"/>
      <c r="GT138" s="150"/>
      <c r="GU138" s="150"/>
      <c r="GV138" s="150"/>
      <c r="GW138" s="150"/>
      <c r="GX138" s="150"/>
      <c r="GY138" s="150"/>
      <c r="GZ138" s="150"/>
      <c r="HA138" s="150"/>
      <c r="HB138" s="150"/>
      <c r="HC138" s="150"/>
      <c r="HD138" s="150"/>
      <c r="HE138" s="150"/>
      <c r="HF138" s="150"/>
      <c r="HG138" s="150"/>
      <c r="HH138" s="150"/>
      <c r="HI138" s="150"/>
      <c r="HJ138" s="150"/>
      <c r="HK138" s="150"/>
      <c r="HL138" s="150"/>
      <c r="HM138" s="150"/>
      <c r="HN138" s="150"/>
      <c r="HO138" s="150"/>
      <c r="HP138" s="150"/>
      <c r="HQ138" s="150"/>
      <c r="HR138" s="150"/>
      <c r="HS138" s="150"/>
      <c r="HT138" s="150"/>
      <c r="HU138" s="150"/>
      <c r="HV138" s="150"/>
      <c r="HW138" s="150"/>
      <c r="HX138" s="150"/>
      <c r="HY138" s="150"/>
      <c r="HZ138" s="150"/>
      <c r="IA138" s="150"/>
      <c r="IB138" s="150"/>
      <c r="IC138" s="150"/>
      <c r="ID138" s="150"/>
      <c r="IE138" s="150"/>
      <c r="IF138" s="150"/>
      <c r="IG138" s="150"/>
      <c r="IH138" s="150"/>
      <c r="II138" s="150"/>
      <c r="IJ138" s="150"/>
      <c r="IK138" s="150"/>
      <c r="IL138" s="150"/>
      <c r="IM138" s="150"/>
      <c r="IN138" s="150"/>
      <c r="IO138" s="150"/>
      <c r="IP138" s="150"/>
      <c r="IQ138" s="150"/>
      <c r="IR138" s="150"/>
      <c r="IS138" s="150"/>
      <c r="IT138" s="150"/>
      <c r="IU138" s="150"/>
      <c r="IV138" s="150"/>
      <c r="IW138" s="150"/>
    </row>
    <row r="139" customFormat="false" ht="12.75" hidden="false" customHeight="false" outlineLevel="0" collapsed="false">
      <c r="A139" s="146"/>
      <c r="B139" s="147"/>
      <c r="C139" s="147"/>
      <c r="D139" s="147"/>
      <c r="E139" s="147"/>
      <c r="F139" s="147"/>
      <c r="G139" s="147"/>
      <c r="H139" s="148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9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/>
      <c r="CN139" s="150"/>
      <c r="CO139" s="150"/>
      <c r="CP139" s="150"/>
      <c r="CQ139" s="150"/>
      <c r="CR139" s="150"/>
      <c r="CS139" s="150"/>
      <c r="CT139" s="150"/>
      <c r="CU139" s="150"/>
      <c r="CV139" s="150"/>
      <c r="CW139" s="150"/>
      <c r="CX139" s="150"/>
      <c r="CY139" s="150"/>
      <c r="CZ139" s="150"/>
      <c r="DA139" s="150"/>
      <c r="DB139" s="150"/>
      <c r="DC139" s="150"/>
      <c r="DD139" s="150"/>
      <c r="DE139" s="150"/>
      <c r="DF139" s="150"/>
      <c r="DG139" s="150"/>
      <c r="DH139" s="150"/>
      <c r="DI139" s="150"/>
      <c r="DJ139" s="150"/>
      <c r="DK139" s="150"/>
      <c r="DL139" s="150"/>
      <c r="DM139" s="150"/>
      <c r="DN139" s="150"/>
      <c r="DO139" s="150"/>
      <c r="DP139" s="150"/>
      <c r="DQ139" s="150"/>
      <c r="DR139" s="150"/>
      <c r="DS139" s="150"/>
      <c r="DT139" s="150"/>
      <c r="DU139" s="150"/>
      <c r="DV139" s="150"/>
      <c r="DW139" s="150"/>
      <c r="DX139" s="150"/>
      <c r="DY139" s="150"/>
      <c r="DZ139" s="150"/>
      <c r="EA139" s="150"/>
      <c r="EB139" s="150"/>
      <c r="EC139" s="150"/>
      <c r="ED139" s="150"/>
      <c r="EE139" s="150"/>
      <c r="EF139" s="150"/>
      <c r="EG139" s="150"/>
      <c r="EH139" s="150"/>
      <c r="EI139" s="150"/>
      <c r="EJ139" s="150"/>
      <c r="EK139" s="150"/>
      <c r="EL139" s="150"/>
      <c r="EM139" s="150"/>
      <c r="EN139" s="150"/>
      <c r="EO139" s="150"/>
      <c r="EP139" s="150"/>
      <c r="EQ139" s="150"/>
      <c r="ER139" s="150"/>
      <c r="ES139" s="150"/>
      <c r="ET139" s="150"/>
      <c r="EU139" s="150"/>
      <c r="EV139" s="150"/>
      <c r="EW139" s="150"/>
      <c r="EX139" s="150"/>
      <c r="EY139" s="150"/>
      <c r="EZ139" s="150"/>
      <c r="FA139" s="150"/>
      <c r="FB139" s="150"/>
      <c r="FC139" s="150"/>
      <c r="FD139" s="150"/>
      <c r="FE139" s="150"/>
      <c r="FF139" s="150"/>
      <c r="FG139" s="150"/>
      <c r="FH139" s="150"/>
      <c r="FI139" s="150"/>
      <c r="FJ139" s="150"/>
      <c r="FK139" s="150"/>
      <c r="FL139" s="150"/>
      <c r="FM139" s="150"/>
      <c r="FN139" s="150"/>
      <c r="FO139" s="150"/>
      <c r="FP139" s="150"/>
      <c r="FQ139" s="150"/>
      <c r="FR139" s="150"/>
      <c r="FS139" s="150"/>
      <c r="FT139" s="150"/>
      <c r="FU139" s="150"/>
      <c r="FV139" s="150"/>
      <c r="FW139" s="150"/>
      <c r="FX139" s="150"/>
      <c r="FY139" s="150"/>
      <c r="FZ139" s="150"/>
      <c r="GA139" s="150"/>
      <c r="GB139" s="150"/>
      <c r="GC139" s="150"/>
      <c r="GD139" s="150"/>
      <c r="GE139" s="150"/>
      <c r="GF139" s="150"/>
      <c r="GG139" s="150"/>
      <c r="GH139" s="150"/>
      <c r="GI139" s="150"/>
      <c r="GJ139" s="150"/>
      <c r="GK139" s="150"/>
      <c r="GL139" s="150"/>
      <c r="GM139" s="150"/>
      <c r="GN139" s="150"/>
      <c r="GO139" s="150"/>
      <c r="GP139" s="150"/>
      <c r="GQ139" s="150"/>
      <c r="GR139" s="150"/>
      <c r="GS139" s="150"/>
      <c r="GT139" s="150"/>
      <c r="GU139" s="150"/>
      <c r="GV139" s="150"/>
      <c r="GW139" s="150"/>
      <c r="GX139" s="150"/>
      <c r="GY139" s="150"/>
      <c r="GZ139" s="150"/>
      <c r="HA139" s="150"/>
      <c r="HB139" s="150"/>
      <c r="HC139" s="150"/>
      <c r="HD139" s="150"/>
      <c r="HE139" s="150"/>
      <c r="HF139" s="150"/>
      <c r="HG139" s="150"/>
      <c r="HH139" s="150"/>
      <c r="HI139" s="150"/>
      <c r="HJ139" s="150"/>
      <c r="HK139" s="150"/>
      <c r="HL139" s="150"/>
      <c r="HM139" s="150"/>
      <c r="HN139" s="150"/>
      <c r="HO139" s="150"/>
      <c r="HP139" s="150"/>
      <c r="HQ139" s="150"/>
      <c r="HR139" s="150"/>
      <c r="HS139" s="150"/>
      <c r="HT139" s="150"/>
      <c r="HU139" s="150"/>
      <c r="HV139" s="150"/>
      <c r="HW139" s="150"/>
      <c r="HX139" s="150"/>
      <c r="HY139" s="150"/>
      <c r="HZ139" s="150"/>
      <c r="IA139" s="150"/>
      <c r="IB139" s="150"/>
      <c r="IC139" s="150"/>
      <c r="ID139" s="150"/>
      <c r="IE139" s="150"/>
      <c r="IF139" s="150"/>
      <c r="IG139" s="150"/>
      <c r="IH139" s="150"/>
      <c r="II139" s="150"/>
      <c r="IJ139" s="150"/>
      <c r="IK139" s="150"/>
      <c r="IL139" s="150"/>
      <c r="IM139" s="150"/>
      <c r="IN139" s="150"/>
      <c r="IO139" s="150"/>
      <c r="IP139" s="150"/>
      <c r="IQ139" s="150"/>
      <c r="IR139" s="150"/>
      <c r="IS139" s="150"/>
      <c r="IT139" s="150"/>
      <c r="IU139" s="150"/>
      <c r="IV139" s="150"/>
      <c r="IW139" s="150"/>
    </row>
    <row r="140" customFormat="false" ht="12.75" hidden="false" customHeight="false" outlineLevel="0" collapsed="false">
      <c r="A140" s="146"/>
      <c r="B140" s="147"/>
      <c r="C140" s="147"/>
      <c r="D140" s="147"/>
      <c r="E140" s="147"/>
      <c r="F140" s="147"/>
      <c r="G140" s="147"/>
      <c r="H140" s="148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9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0"/>
      <c r="CR140" s="150"/>
      <c r="CS140" s="150"/>
      <c r="CT140" s="150"/>
      <c r="CU140" s="150"/>
      <c r="CV140" s="150"/>
      <c r="CW140" s="150"/>
      <c r="CX140" s="150"/>
      <c r="CY140" s="150"/>
      <c r="CZ140" s="150"/>
      <c r="DA140" s="150"/>
      <c r="DB140" s="150"/>
      <c r="DC140" s="150"/>
      <c r="DD140" s="150"/>
      <c r="DE140" s="150"/>
      <c r="DF140" s="150"/>
      <c r="DG140" s="150"/>
      <c r="DH140" s="150"/>
      <c r="DI140" s="150"/>
      <c r="DJ140" s="150"/>
      <c r="DK140" s="150"/>
      <c r="DL140" s="150"/>
      <c r="DM140" s="150"/>
      <c r="DN140" s="150"/>
      <c r="DO140" s="150"/>
      <c r="DP140" s="150"/>
      <c r="DQ140" s="150"/>
      <c r="DR140" s="150"/>
      <c r="DS140" s="150"/>
      <c r="DT140" s="150"/>
      <c r="DU140" s="150"/>
      <c r="DV140" s="150"/>
      <c r="DW140" s="150"/>
      <c r="DX140" s="150"/>
      <c r="DY140" s="150"/>
      <c r="DZ140" s="150"/>
      <c r="EA140" s="150"/>
      <c r="EB140" s="150"/>
      <c r="EC140" s="150"/>
      <c r="ED140" s="150"/>
      <c r="EE140" s="150"/>
      <c r="EF140" s="150"/>
      <c r="EG140" s="150"/>
      <c r="EH140" s="150"/>
      <c r="EI140" s="150"/>
      <c r="EJ140" s="150"/>
      <c r="EK140" s="150"/>
      <c r="EL140" s="150"/>
      <c r="EM140" s="150"/>
      <c r="EN140" s="150"/>
      <c r="EO140" s="150"/>
      <c r="EP140" s="150"/>
      <c r="EQ140" s="150"/>
      <c r="ER140" s="150"/>
      <c r="ES140" s="150"/>
      <c r="ET140" s="150"/>
      <c r="EU140" s="150"/>
      <c r="EV140" s="150"/>
      <c r="EW140" s="150"/>
      <c r="EX140" s="150"/>
      <c r="EY140" s="150"/>
      <c r="EZ140" s="150"/>
      <c r="FA140" s="150"/>
      <c r="FB140" s="150"/>
      <c r="FC140" s="150"/>
      <c r="FD140" s="150"/>
      <c r="FE140" s="150"/>
      <c r="FF140" s="150"/>
      <c r="FG140" s="150"/>
      <c r="FH140" s="150"/>
      <c r="FI140" s="150"/>
      <c r="FJ140" s="150"/>
      <c r="FK140" s="150"/>
      <c r="FL140" s="150"/>
      <c r="FM140" s="150"/>
      <c r="FN140" s="150"/>
      <c r="FO140" s="150"/>
      <c r="FP140" s="150"/>
      <c r="FQ140" s="150"/>
      <c r="FR140" s="150"/>
      <c r="FS140" s="150"/>
      <c r="FT140" s="150"/>
      <c r="FU140" s="150"/>
      <c r="FV140" s="150"/>
      <c r="FW140" s="150"/>
      <c r="FX140" s="150"/>
      <c r="FY140" s="150"/>
      <c r="FZ140" s="150"/>
      <c r="GA140" s="150"/>
      <c r="GB140" s="150"/>
      <c r="GC140" s="150"/>
      <c r="GD140" s="150"/>
      <c r="GE140" s="150"/>
      <c r="GF140" s="150"/>
      <c r="GG140" s="150"/>
      <c r="GH140" s="150"/>
      <c r="GI140" s="150"/>
      <c r="GJ140" s="150"/>
      <c r="GK140" s="150"/>
      <c r="GL140" s="150"/>
      <c r="GM140" s="150"/>
      <c r="GN140" s="150"/>
      <c r="GO140" s="150"/>
      <c r="GP140" s="150"/>
      <c r="GQ140" s="150"/>
      <c r="GR140" s="150"/>
      <c r="GS140" s="150"/>
      <c r="GT140" s="150"/>
      <c r="GU140" s="150"/>
      <c r="GV140" s="150"/>
      <c r="GW140" s="150"/>
      <c r="GX140" s="150"/>
      <c r="GY140" s="150"/>
      <c r="GZ140" s="150"/>
      <c r="HA140" s="150"/>
      <c r="HB140" s="150"/>
      <c r="HC140" s="150"/>
      <c r="HD140" s="150"/>
      <c r="HE140" s="150"/>
      <c r="HF140" s="150"/>
      <c r="HG140" s="150"/>
      <c r="HH140" s="150"/>
      <c r="HI140" s="150"/>
      <c r="HJ140" s="150"/>
      <c r="HK140" s="150"/>
      <c r="HL140" s="150"/>
      <c r="HM140" s="150"/>
      <c r="HN140" s="150"/>
      <c r="HO140" s="150"/>
      <c r="HP140" s="150"/>
      <c r="HQ140" s="150"/>
      <c r="HR140" s="150"/>
      <c r="HS140" s="150"/>
      <c r="HT140" s="150"/>
      <c r="HU140" s="150"/>
      <c r="HV140" s="150"/>
      <c r="HW140" s="150"/>
      <c r="HX140" s="150"/>
      <c r="HY140" s="150"/>
      <c r="HZ140" s="150"/>
      <c r="IA140" s="150"/>
      <c r="IB140" s="150"/>
      <c r="IC140" s="150"/>
      <c r="ID140" s="150"/>
      <c r="IE140" s="150"/>
      <c r="IF140" s="150"/>
      <c r="IG140" s="150"/>
      <c r="IH140" s="150"/>
      <c r="II140" s="150"/>
      <c r="IJ140" s="150"/>
      <c r="IK140" s="150"/>
      <c r="IL140" s="150"/>
      <c r="IM140" s="150"/>
      <c r="IN140" s="150"/>
      <c r="IO140" s="150"/>
      <c r="IP140" s="150"/>
      <c r="IQ140" s="150"/>
      <c r="IR140" s="150"/>
      <c r="IS140" s="150"/>
      <c r="IT140" s="150"/>
      <c r="IU140" s="150"/>
      <c r="IV140" s="150"/>
      <c r="IW140" s="150"/>
    </row>
    <row r="141" customFormat="false" ht="12.75" hidden="false" customHeight="false" outlineLevel="0" collapsed="false">
      <c r="A141" s="146"/>
      <c r="B141" s="147"/>
      <c r="C141" s="147"/>
      <c r="D141" s="147"/>
      <c r="E141" s="147"/>
      <c r="F141" s="147"/>
      <c r="G141" s="147"/>
      <c r="H141" s="148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  <c r="BI141" s="147"/>
      <c r="BJ141" s="147"/>
      <c r="BK141" s="149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/>
      <c r="CN141" s="150"/>
      <c r="CO141" s="150"/>
      <c r="CP141" s="150"/>
      <c r="CQ141" s="150"/>
      <c r="CR141" s="150"/>
      <c r="CS141" s="150"/>
      <c r="CT141" s="150"/>
      <c r="CU141" s="150"/>
      <c r="CV141" s="150"/>
      <c r="CW141" s="150"/>
      <c r="CX141" s="150"/>
      <c r="CY141" s="150"/>
      <c r="CZ141" s="150"/>
      <c r="DA141" s="150"/>
      <c r="DB141" s="150"/>
      <c r="DC141" s="150"/>
      <c r="DD141" s="150"/>
      <c r="DE141" s="150"/>
      <c r="DF141" s="150"/>
      <c r="DG141" s="150"/>
      <c r="DH141" s="150"/>
      <c r="DI141" s="150"/>
      <c r="DJ141" s="150"/>
      <c r="DK141" s="150"/>
      <c r="DL141" s="150"/>
      <c r="DM141" s="150"/>
      <c r="DN141" s="150"/>
      <c r="DO141" s="150"/>
      <c r="DP141" s="150"/>
      <c r="DQ141" s="150"/>
      <c r="DR141" s="150"/>
      <c r="DS141" s="150"/>
      <c r="DT141" s="150"/>
      <c r="DU141" s="150"/>
      <c r="DV141" s="150"/>
      <c r="DW141" s="150"/>
      <c r="DX141" s="150"/>
      <c r="DY141" s="150"/>
      <c r="DZ141" s="150"/>
      <c r="EA141" s="150"/>
      <c r="EB141" s="150"/>
      <c r="EC141" s="150"/>
      <c r="ED141" s="150"/>
      <c r="EE141" s="150"/>
      <c r="EF141" s="150"/>
      <c r="EG141" s="150"/>
      <c r="EH141" s="150"/>
      <c r="EI141" s="150"/>
      <c r="EJ141" s="150"/>
      <c r="EK141" s="150"/>
      <c r="EL141" s="150"/>
      <c r="EM141" s="150"/>
      <c r="EN141" s="150"/>
      <c r="EO141" s="150"/>
      <c r="EP141" s="150"/>
      <c r="EQ141" s="150"/>
      <c r="ER141" s="150"/>
      <c r="ES141" s="150"/>
      <c r="ET141" s="150"/>
      <c r="EU141" s="150"/>
      <c r="EV141" s="150"/>
      <c r="EW141" s="150"/>
      <c r="EX141" s="150"/>
      <c r="EY141" s="150"/>
      <c r="EZ141" s="150"/>
      <c r="FA141" s="150"/>
      <c r="FB141" s="150"/>
      <c r="FC141" s="150"/>
      <c r="FD141" s="150"/>
      <c r="FE141" s="150"/>
      <c r="FF141" s="150"/>
      <c r="FG141" s="150"/>
      <c r="FH141" s="150"/>
      <c r="FI141" s="150"/>
      <c r="FJ141" s="150"/>
      <c r="FK141" s="150"/>
      <c r="FL141" s="150"/>
      <c r="FM141" s="150"/>
      <c r="FN141" s="150"/>
      <c r="FO141" s="150"/>
      <c r="FP141" s="150"/>
      <c r="FQ141" s="150"/>
      <c r="FR141" s="150"/>
      <c r="FS141" s="150"/>
      <c r="FT141" s="150"/>
      <c r="FU141" s="150"/>
      <c r="FV141" s="150"/>
      <c r="FW141" s="150"/>
      <c r="FX141" s="150"/>
      <c r="FY141" s="150"/>
      <c r="FZ141" s="150"/>
      <c r="GA141" s="150"/>
      <c r="GB141" s="150"/>
      <c r="GC141" s="150"/>
      <c r="GD141" s="150"/>
      <c r="GE141" s="150"/>
      <c r="GF141" s="150"/>
      <c r="GG141" s="150"/>
      <c r="GH141" s="150"/>
      <c r="GI141" s="150"/>
      <c r="GJ141" s="150"/>
      <c r="GK141" s="150"/>
      <c r="GL141" s="150"/>
      <c r="GM141" s="150"/>
      <c r="GN141" s="150"/>
      <c r="GO141" s="150"/>
      <c r="GP141" s="150"/>
      <c r="GQ141" s="150"/>
      <c r="GR141" s="150"/>
      <c r="GS141" s="150"/>
      <c r="GT141" s="150"/>
      <c r="GU141" s="150"/>
      <c r="GV141" s="150"/>
      <c r="GW141" s="150"/>
      <c r="GX141" s="150"/>
      <c r="GY141" s="150"/>
      <c r="GZ141" s="150"/>
      <c r="HA141" s="150"/>
      <c r="HB141" s="150"/>
      <c r="HC141" s="150"/>
      <c r="HD141" s="150"/>
      <c r="HE141" s="150"/>
      <c r="HF141" s="150"/>
      <c r="HG141" s="150"/>
      <c r="HH141" s="150"/>
      <c r="HI141" s="150"/>
      <c r="HJ141" s="150"/>
      <c r="HK141" s="150"/>
      <c r="HL141" s="150"/>
      <c r="HM141" s="150"/>
      <c r="HN141" s="150"/>
      <c r="HO141" s="150"/>
      <c r="HP141" s="150"/>
      <c r="HQ141" s="150"/>
      <c r="HR141" s="150"/>
      <c r="HS141" s="150"/>
      <c r="HT141" s="150"/>
      <c r="HU141" s="150"/>
      <c r="HV141" s="150"/>
      <c r="HW141" s="150"/>
      <c r="HX141" s="150"/>
      <c r="HY141" s="150"/>
      <c r="HZ141" s="150"/>
      <c r="IA141" s="150"/>
      <c r="IB141" s="150"/>
      <c r="IC141" s="150"/>
      <c r="ID141" s="150"/>
      <c r="IE141" s="150"/>
      <c r="IF141" s="150"/>
      <c r="IG141" s="150"/>
      <c r="IH141" s="150"/>
      <c r="II141" s="150"/>
      <c r="IJ141" s="150"/>
      <c r="IK141" s="150"/>
      <c r="IL141" s="150"/>
      <c r="IM141" s="150"/>
      <c r="IN141" s="150"/>
      <c r="IO141" s="150"/>
      <c r="IP141" s="150"/>
      <c r="IQ141" s="150"/>
      <c r="IR141" s="150"/>
      <c r="IS141" s="150"/>
      <c r="IT141" s="150"/>
      <c r="IU141" s="150"/>
      <c r="IV141" s="150"/>
      <c r="IW141" s="150"/>
    </row>
    <row r="142" customFormat="false" ht="12.75" hidden="false" customHeight="false" outlineLevel="0" collapsed="false">
      <c r="A142" s="146"/>
      <c r="B142" s="147"/>
      <c r="C142" s="147"/>
      <c r="D142" s="147"/>
      <c r="E142" s="147"/>
      <c r="F142" s="147"/>
      <c r="G142" s="147"/>
      <c r="H142" s="148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9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/>
      <c r="CN142" s="150"/>
      <c r="CO142" s="150"/>
      <c r="CP142" s="150"/>
      <c r="CQ142" s="150"/>
      <c r="CR142" s="150"/>
      <c r="CS142" s="150"/>
      <c r="CT142" s="150"/>
      <c r="CU142" s="150"/>
      <c r="CV142" s="150"/>
      <c r="CW142" s="150"/>
      <c r="CX142" s="150"/>
      <c r="CY142" s="150"/>
      <c r="CZ142" s="150"/>
      <c r="DA142" s="150"/>
      <c r="DB142" s="150"/>
      <c r="DC142" s="150"/>
      <c r="DD142" s="150"/>
      <c r="DE142" s="150"/>
      <c r="DF142" s="150"/>
      <c r="DG142" s="150"/>
      <c r="DH142" s="150"/>
      <c r="DI142" s="150"/>
      <c r="DJ142" s="150"/>
      <c r="DK142" s="150"/>
      <c r="DL142" s="150"/>
      <c r="DM142" s="150"/>
      <c r="DN142" s="150"/>
      <c r="DO142" s="150"/>
      <c r="DP142" s="150"/>
      <c r="DQ142" s="150"/>
      <c r="DR142" s="150"/>
      <c r="DS142" s="150"/>
      <c r="DT142" s="150"/>
      <c r="DU142" s="150"/>
      <c r="DV142" s="150"/>
      <c r="DW142" s="150"/>
      <c r="DX142" s="150"/>
      <c r="DY142" s="150"/>
      <c r="DZ142" s="150"/>
      <c r="EA142" s="150"/>
      <c r="EB142" s="150"/>
      <c r="EC142" s="150"/>
      <c r="ED142" s="150"/>
      <c r="EE142" s="150"/>
      <c r="EF142" s="150"/>
      <c r="EG142" s="150"/>
      <c r="EH142" s="150"/>
      <c r="EI142" s="150"/>
      <c r="EJ142" s="150"/>
      <c r="EK142" s="150"/>
      <c r="EL142" s="150"/>
      <c r="EM142" s="150"/>
      <c r="EN142" s="150"/>
      <c r="EO142" s="150"/>
      <c r="EP142" s="150"/>
      <c r="EQ142" s="150"/>
      <c r="ER142" s="150"/>
      <c r="ES142" s="150"/>
      <c r="ET142" s="150"/>
      <c r="EU142" s="150"/>
      <c r="EV142" s="150"/>
      <c r="EW142" s="150"/>
      <c r="EX142" s="150"/>
      <c r="EY142" s="150"/>
      <c r="EZ142" s="150"/>
      <c r="FA142" s="150"/>
      <c r="FB142" s="150"/>
      <c r="FC142" s="150"/>
      <c r="FD142" s="150"/>
      <c r="FE142" s="150"/>
      <c r="FF142" s="150"/>
      <c r="FG142" s="150"/>
      <c r="FH142" s="150"/>
      <c r="FI142" s="150"/>
      <c r="FJ142" s="150"/>
      <c r="FK142" s="150"/>
      <c r="FL142" s="150"/>
      <c r="FM142" s="150"/>
      <c r="FN142" s="150"/>
      <c r="FO142" s="150"/>
      <c r="FP142" s="150"/>
      <c r="FQ142" s="150"/>
      <c r="FR142" s="150"/>
      <c r="FS142" s="150"/>
      <c r="FT142" s="150"/>
      <c r="FU142" s="150"/>
      <c r="FV142" s="150"/>
      <c r="FW142" s="150"/>
      <c r="FX142" s="150"/>
      <c r="FY142" s="150"/>
      <c r="FZ142" s="150"/>
      <c r="GA142" s="150"/>
      <c r="GB142" s="150"/>
      <c r="GC142" s="150"/>
      <c r="GD142" s="150"/>
      <c r="GE142" s="150"/>
      <c r="GF142" s="150"/>
      <c r="GG142" s="150"/>
      <c r="GH142" s="150"/>
      <c r="GI142" s="150"/>
      <c r="GJ142" s="150"/>
      <c r="GK142" s="150"/>
      <c r="GL142" s="150"/>
      <c r="GM142" s="150"/>
      <c r="GN142" s="150"/>
      <c r="GO142" s="150"/>
      <c r="GP142" s="150"/>
      <c r="GQ142" s="150"/>
      <c r="GR142" s="150"/>
      <c r="GS142" s="150"/>
      <c r="GT142" s="150"/>
      <c r="GU142" s="150"/>
      <c r="GV142" s="150"/>
      <c r="GW142" s="150"/>
      <c r="GX142" s="150"/>
      <c r="GY142" s="150"/>
      <c r="GZ142" s="150"/>
      <c r="HA142" s="150"/>
      <c r="HB142" s="150"/>
      <c r="HC142" s="150"/>
      <c r="HD142" s="150"/>
      <c r="HE142" s="150"/>
      <c r="HF142" s="150"/>
      <c r="HG142" s="150"/>
      <c r="HH142" s="150"/>
      <c r="HI142" s="150"/>
      <c r="HJ142" s="150"/>
      <c r="HK142" s="150"/>
      <c r="HL142" s="150"/>
      <c r="HM142" s="150"/>
      <c r="HN142" s="150"/>
      <c r="HO142" s="150"/>
      <c r="HP142" s="150"/>
      <c r="HQ142" s="150"/>
      <c r="HR142" s="150"/>
      <c r="HS142" s="150"/>
      <c r="HT142" s="150"/>
      <c r="HU142" s="150"/>
      <c r="HV142" s="150"/>
      <c r="HW142" s="150"/>
      <c r="HX142" s="150"/>
      <c r="HY142" s="150"/>
      <c r="HZ142" s="150"/>
      <c r="IA142" s="150"/>
      <c r="IB142" s="150"/>
      <c r="IC142" s="150"/>
      <c r="ID142" s="150"/>
      <c r="IE142" s="150"/>
      <c r="IF142" s="150"/>
      <c r="IG142" s="150"/>
      <c r="IH142" s="150"/>
      <c r="II142" s="150"/>
      <c r="IJ142" s="150"/>
      <c r="IK142" s="150"/>
      <c r="IL142" s="150"/>
      <c r="IM142" s="150"/>
      <c r="IN142" s="150"/>
      <c r="IO142" s="150"/>
      <c r="IP142" s="150"/>
      <c r="IQ142" s="150"/>
      <c r="IR142" s="150"/>
      <c r="IS142" s="150"/>
      <c r="IT142" s="150"/>
      <c r="IU142" s="150"/>
      <c r="IV142" s="150"/>
      <c r="IW142" s="150"/>
    </row>
    <row r="143" customFormat="false" ht="12.75" hidden="false" customHeight="false" outlineLevel="0" collapsed="false">
      <c r="A143" s="146"/>
      <c r="B143" s="147"/>
      <c r="C143" s="147"/>
      <c r="D143" s="147"/>
      <c r="E143" s="147"/>
      <c r="F143" s="147"/>
      <c r="G143" s="147"/>
      <c r="H143" s="148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7"/>
      <c r="BJ143" s="147"/>
      <c r="BK143" s="149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/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  <c r="EC143" s="150"/>
      <c r="ED143" s="150"/>
      <c r="EE143" s="150"/>
      <c r="EF143" s="150"/>
      <c r="EG143" s="150"/>
      <c r="EH143" s="150"/>
      <c r="EI143" s="150"/>
      <c r="EJ143" s="150"/>
      <c r="EK143" s="150"/>
      <c r="EL143" s="150"/>
      <c r="EM143" s="150"/>
      <c r="EN143" s="150"/>
      <c r="EO143" s="150"/>
      <c r="EP143" s="150"/>
      <c r="EQ143" s="150"/>
      <c r="ER143" s="150"/>
      <c r="ES143" s="150"/>
      <c r="ET143" s="150"/>
      <c r="EU143" s="150"/>
      <c r="EV143" s="150"/>
      <c r="EW143" s="150"/>
      <c r="EX143" s="150"/>
      <c r="EY143" s="150"/>
      <c r="EZ143" s="150"/>
      <c r="FA143" s="150"/>
      <c r="FB143" s="150"/>
      <c r="FC143" s="150"/>
      <c r="FD143" s="150"/>
      <c r="FE143" s="150"/>
      <c r="FF143" s="150"/>
      <c r="FG143" s="150"/>
      <c r="FH143" s="150"/>
      <c r="FI143" s="150"/>
      <c r="FJ143" s="150"/>
      <c r="FK143" s="150"/>
      <c r="FL143" s="150"/>
      <c r="FM143" s="150"/>
      <c r="FN143" s="150"/>
      <c r="FO143" s="150"/>
      <c r="FP143" s="150"/>
      <c r="FQ143" s="150"/>
      <c r="FR143" s="150"/>
      <c r="FS143" s="150"/>
      <c r="FT143" s="150"/>
      <c r="FU143" s="150"/>
      <c r="FV143" s="150"/>
      <c r="FW143" s="150"/>
      <c r="FX143" s="150"/>
      <c r="FY143" s="150"/>
      <c r="FZ143" s="150"/>
      <c r="GA143" s="150"/>
      <c r="GB143" s="150"/>
      <c r="GC143" s="150"/>
      <c r="GD143" s="150"/>
      <c r="GE143" s="150"/>
      <c r="GF143" s="150"/>
      <c r="GG143" s="150"/>
      <c r="GH143" s="150"/>
      <c r="GI143" s="150"/>
      <c r="GJ143" s="150"/>
      <c r="GK143" s="150"/>
      <c r="GL143" s="150"/>
      <c r="GM143" s="150"/>
      <c r="GN143" s="150"/>
      <c r="GO143" s="150"/>
      <c r="GP143" s="150"/>
      <c r="GQ143" s="150"/>
      <c r="GR143" s="150"/>
      <c r="GS143" s="150"/>
      <c r="GT143" s="150"/>
      <c r="GU143" s="150"/>
      <c r="GV143" s="150"/>
      <c r="GW143" s="150"/>
      <c r="GX143" s="150"/>
      <c r="GY143" s="150"/>
      <c r="GZ143" s="150"/>
      <c r="HA143" s="150"/>
      <c r="HB143" s="150"/>
      <c r="HC143" s="150"/>
      <c r="HD143" s="150"/>
      <c r="HE143" s="150"/>
      <c r="HF143" s="150"/>
      <c r="HG143" s="150"/>
      <c r="HH143" s="150"/>
      <c r="HI143" s="150"/>
      <c r="HJ143" s="150"/>
      <c r="HK143" s="150"/>
      <c r="HL143" s="150"/>
      <c r="HM143" s="150"/>
      <c r="HN143" s="150"/>
      <c r="HO143" s="150"/>
      <c r="HP143" s="150"/>
      <c r="HQ143" s="150"/>
      <c r="HR143" s="150"/>
      <c r="HS143" s="150"/>
      <c r="HT143" s="150"/>
      <c r="HU143" s="150"/>
      <c r="HV143" s="150"/>
      <c r="HW143" s="150"/>
      <c r="HX143" s="150"/>
      <c r="HY143" s="150"/>
      <c r="HZ143" s="150"/>
      <c r="IA143" s="150"/>
      <c r="IB143" s="150"/>
      <c r="IC143" s="150"/>
      <c r="ID143" s="150"/>
      <c r="IE143" s="150"/>
      <c r="IF143" s="150"/>
      <c r="IG143" s="150"/>
      <c r="IH143" s="150"/>
      <c r="II143" s="150"/>
      <c r="IJ143" s="150"/>
      <c r="IK143" s="150"/>
      <c r="IL143" s="150"/>
      <c r="IM143" s="150"/>
      <c r="IN143" s="150"/>
      <c r="IO143" s="150"/>
      <c r="IP143" s="150"/>
      <c r="IQ143" s="150"/>
      <c r="IR143" s="150"/>
      <c r="IS143" s="150"/>
      <c r="IT143" s="150"/>
      <c r="IU143" s="150"/>
      <c r="IV143" s="150"/>
      <c r="IW143" s="150"/>
    </row>
    <row r="144" customFormat="false" ht="12.75" hidden="false" customHeight="false" outlineLevel="0" collapsed="false">
      <c r="A144" s="146"/>
      <c r="B144" s="147"/>
      <c r="C144" s="147"/>
      <c r="D144" s="147"/>
      <c r="E144" s="147"/>
      <c r="F144" s="147"/>
      <c r="G144" s="147"/>
      <c r="H144" s="148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  <c r="BI144" s="147"/>
      <c r="BJ144" s="147"/>
      <c r="BK144" s="149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0"/>
      <c r="CR144" s="150"/>
      <c r="CS144" s="150"/>
      <c r="CT144" s="150"/>
      <c r="CU144" s="150"/>
      <c r="CV144" s="150"/>
      <c r="CW144" s="150"/>
      <c r="CX144" s="150"/>
      <c r="CY144" s="150"/>
      <c r="CZ144" s="150"/>
      <c r="DA144" s="150"/>
      <c r="DB144" s="150"/>
      <c r="DC144" s="150"/>
      <c r="DD144" s="150"/>
      <c r="DE144" s="150"/>
      <c r="DF144" s="150"/>
      <c r="DG144" s="150"/>
      <c r="DH144" s="150"/>
      <c r="DI144" s="150"/>
      <c r="DJ144" s="150"/>
      <c r="DK144" s="150"/>
      <c r="DL144" s="150"/>
      <c r="DM144" s="150"/>
      <c r="DN144" s="150"/>
      <c r="DO144" s="150"/>
      <c r="DP144" s="150"/>
      <c r="DQ144" s="150"/>
      <c r="DR144" s="150"/>
      <c r="DS144" s="150"/>
      <c r="DT144" s="150"/>
      <c r="DU144" s="150"/>
      <c r="DV144" s="150"/>
      <c r="DW144" s="150"/>
      <c r="DX144" s="150"/>
      <c r="DY144" s="150"/>
      <c r="DZ144" s="150"/>
      <c r="EA144" s="150"/>
      <c r="EB144" s="150"/>
      <c r="EC144" s="150"/>
      <c r="ED144" s="150"/>
      <c r="EE144" s="150"/>
      <c r="EF144" s="150"/>
      <c r="EG144" s="150"/>
      <c r="EH144" s="150"/>
      <c r="EI144" s="150"/>
      <c r="EJ144" s="150"/>
      <c r="EK144" s="150"/>
      <c r="EL144" s="150"/>
      <c r="EM144" s="150"/>
      <c r="EN144" s="150"/>
      <c r="EO144" s="150"/>
      <c r="EP144" s="150"/>
      <c r="EQ144" s="150"/>
      <c r="ER144" s="150"/>
      <c r="ES144" s="150"/>
      <c r="ET144" s="150"/>
      <c r="EU144" s="150"/>
      <c r="EV144" s="150"/>
      <c r="EW144" s="150"/>
      <c r="EX144" s="150"/>
      <c r="EY144" s="150"/>
      <c r="EZ144" s="150"/>
      <c r="FA144" s="150"/>
      <c r="FB144" s="150"/>
      <c r="FC144" s="150"/>
      <c r="FD144" s="150"/>
      <c r="FE144" s="150"/>
      <c r="FF144" s="150"/>
      <c r="FG144" s="150"/>
      <c r="FH144" s="150"/>
      <c r="FI144" s="150"/>
      <c r="FJ144" s="150"/>
      <c r="FK144" s="150"/>
      <c r="FL144" s="150"/>
      <c r="FM144" s="150"/>
      <c r="FN144" s="150"/>
      <c r="FO144" s="150"/>
      <c r="FP144" s="150"/>
      <c r="FQ144" s="150"/>
      <c r="FR144" s="150"/>
      <c r="FS144" s="150"/>
      <c r="FT144" s="150"/>
      <c r="FU144" s="150"/>
      <c r="FV144" s="150"/>
      <c r="FW144" s="150"/>
      <c r="FX144" s="150"/>
      <c r="FY144" s="150"/>
      <c r="FZ144" s="150"/>
      <c r="GA144" s="150"/>
      <c r="GB144" s="150"/>
      <c r="GC144" s="150"/>
      <c r="GD144" s="150"/>
      <c r="GE144" s="150"/>
      <c r="GF144" s="150"/>
      <c r="GG144" s="150"/>
      <c r="GH144" s="150"/>
      <c r="GI144" s="150"/>
      <c r="GJ144" s="150"/>
      <c r="GK144" s="150"/>
      <c r="GL144" s="150"/>
      <c r="GM144" s="150"/>
      <c r="GN144" s="150"/>
      <c r="GO144" s="150"/>
      <c r="GP144" s="150"/>
      <c r="GQ144" s="150"/>
      <c r="GR144" s="150"/>
      <c r="GS144" s="150"/>
      <c r="GT144" s="150"/>
      <c r="GU144" s="150"/>
      <c r="GV144" s="150"/>
      <c r="GW144" s="150"/>
      <c r="GX144" s="150"/>
      <c r="GY144" s="150"/>
      <c r="GZ144" s="150"/>
      <c r="HA144" s="150"/>
      <c r="HB144" s="150"/>
      <c r="HC144" s="150"/>
      <c r="HD144" s="150"/>
      <c r="HE144" s="150"/>
      <c r="HF144" s="150"/>
      <c r="HG144" s="150"/>
      <c r="HH144" s="150"/>
      <c r="HI144" s="150"/>
      <c r="HJ144" s="150"/>
      <c r="HK144" s="150"/>
      <c r="HL144" s="150"/>
      <c r="HM144" s="150"/>
      <c r="HN144" s="150"/>
      <c r="HO144" s="150"/>
      <c r="HP144" s="150"/>
      <c r="HQ144" s="150"/>
      <c r="HR144" s="150"/>
      <c r="HS144" s="150"/>
      <c r="HT144" s="150"/>
      <c r="HU144" s="150"/>
      <c r="HV144" s="150"/>
      <c r="HW144" s="150"/>
      <c r="HX144" s="150"/>
      <c r="HY144" s="150"/>
      <c r="HZ144" s="150"/>
      <c r="IA144" s="150"/>
      <c r="IB144" s="150"/>
      <c r="IC144" s="150"/>
      <c r="ID144" s="150"/>
      <c r="IE144" s="150"/>
      <c r="IF144" s="150"/>
      <c r="IG144" s="150"/>
      <c r="IH144" s="150"/>
      <c r="II144" s="150"/>
      <c r="IJ144" s="150"/>
      <c r="IK144" s="150"/>
      <c r="IL144" s="150"/>
      <c r="IM144" s="150"/>
      <c r="IN144" s="150"/>
      <c r="IO144" s="150"/>
      <c r="IP144" s="150"/>
      <c r="IQ144" s="150"/>
      <c r="IR144" s="150"/>
      <c r="IS144" s="150"/>
      <c r="IT144" s="150"/>
      <c r="IU144" s="150"/>
      <c r="IV144" s="150"/>
      <c r="IW144" s="150"/>
    </row>
    <row r="145" customFormat="false" ht="12.75" hidden="false" customHeight="false" outlineLevel="0" collapsed="false">
      <c r="A145" s="146"/>
      <c r="B145" s="147"/>
      <c r="C145" s="147"/>
      <c r="D145" s="147"/>
      <c r="E145" s="147"/>
      <c r="F145" s="147"/>
      <c r="G145" s="147"/>
      <c r="H145" s="148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147"/>
      <c r="BK145" s="149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/>
      <c r="CO145" s="150"/>
      <c r="CP145" s="150"/>
      <c r="CQ145" s="150"/>
      <c r="CR145" s="150"/>
      <c r="CS145" s="150"/>
      <c r="CT145" s="150"/>
      <c r="CU145" s="150"/>
      <c r="CV145" s="150"/>
      <c r="CW145" s="150"/>
      <c r="CX145" s="150"/>
      <c r="CY145" s="150"/>
      <c r="CZ145" s="150"/>
      <c r="DA145" s="150"/>
      <c r="DB145" s="150"/>
      <c r="DC145" s="150"/>
      <c r="DD145" s="150"/>
      <c r="DE145" s="150"/>
      <c r="DF145" s="150"/>
      <c r="DG145" s="150"/>
      <c r="DH145" s="150"/>
      <c r="DI145" s="150"/>
      <c r="DJ145" s="150"/>
      <c r="DK145" s="150"/>
      <c r="DL145" s="150"/>
      <c r="DM145" s="150"/>
      <c r="DN145" s="150"/>
      <c r="DO145" s="150"/>
      <c r="DP145" s="150"/>
      <c r="DQ145" s="150"/>
      <c r="DR145" s="150"/>
      <c r="DS145" s="150"/>
      <c r="DT145" s="150"/>
      <c r="DU145" s="150"/>
      <c r="DV145" s="150"/>
      <c r="DW145" s="150"/>
      <c r="DX145" s="150"/>
      <c r="DY145" s="150"/>
      <c r="DZ145" s="150"/>
      <c r="EA145" s="150"/>
      <c r="EB145" s="150"/>
      <c r="EC145" s="150"/>
      <c r="ED145" s="150"/>
      <c r="EE145" s="150"/>
      <c r="EF145" s="150"/>
      <c r="EG145" s="150"/>
      <c r="EH145" s="150"/>
      <c r="EI145" s="150"/>
      <c r="EJ145" s="150"/>
      <c r="EK145" s="150"/>
      <c r="EL145" s="150"/>
      <c r="EM145" s="150"/>
      <c r="EN145" s="150"/>
      <c r="EO145" s="150"/>
      <c r="EP145" s="150"/>
      <c r="EQ145" s="150"/>
      <c r="ER145" s="150"/>
      <c r="ES145" s="150"/>
      <c r="ET145" s="150"/>
      <c r="EU145" s="150"/>
      <c r="EV145" s="150"/>
      <c r="EW145" s="150"/>
      <c r="EX145" s="150"/>
      <c r="EY145" s="150"/>
      <c r="EZ145" s="150"/>
      <c r="FA145" s="150"/>
      <c r="FB145" s="150"/>
      <c r="FC145" s="150"/>
      <c r="FD145" s="150"/>
      <c r="FE145" s="150"/>
      <c r="FF145" s="150"/>
      <c r="FG145" s="150"/>
      <c r="FH145" s="150"/>
      <c r="FI145" s="150"/>
      <c r="FJ145" s="150"/>
      <c r="FK145" s="150"/>
      <c r="FL145" s="150"/>
      <c r="FM145" s="150"/>
      <c r="FN145" s="150"/>
      <c r="FO145" s="150"/>
      <c r="FP145" s="150"/>
      <c r="FQ145" s="150"/>
      <c r="FR145" s="150"/>
      <c r="FS145" s="150"/>
      <c r="FT145" s="150"/>
      <c r="FU145" s="150"/>
      <c r="FV145" s="150"/>
      <c r="FW145" s="150"/>
      <c r="FX145" s="150"/>
      <c r="FY145" s="150"/>
      <c r="FZ145" s="150"/>
      <c r="GA145" s="150"/>
      <c r="GB145" s="150"/>
      <c r="GC145" s="150"/>
      <c r="GD145" s="150"/>
      <c r="GE145" s="150"/>
      <c r="GF145" s="150"/>
      <c r="GG145" s="150"/>
      <c r="GH145" s="150"/>
      <c r="GI145" s="150"/>
      <c r="GJ145" s="150"/>
      <c r="GK145" s="150"/>
      <c r="GL145" s="150"/>
      <c r="GM145" s="150"/>
      <c r="GN145" s="150"/>
      <c r="GO145" s="150"/>
      <c r="GP145" s="150"/>
      <c r="GQ145" s="150"/>
      <c r="GR145" s="150"/>
      <c r="GS145" s="150"/>
      <c r="GT145" s="150"/>
      <c r="GU145" s="150"/>
      <c r="GV145" s="150"/>
      <c r="GW145" s="150"/>
      <c r="GX145" s="150"/>
      <c r="GY145" s="150"/>
      <c r="GZ145" s="150"/>
      <c r="HA145" s="150"/>
      <c r="HB145" s="150"/>
      <c r="HC145" s="150"/>
      <c r="HD145" s="150"/>
      <c r="HE145" s="150"/>
      <c r="HF145" s="150"/>
      <c r="HG145" s="150"/>
      <c r="HH145" s="150"/>
      <c r="HI145" s="150"/>
      <c r="HJ145" s="150"/>
      <c r="HK145" s="150"/>
      <c r="HL145" s="150"/>
      <c r="HM145" s="150"/>
      <c r="HN145" s="150"/>
      <c r="HO145" s="150"/>
      <c r="HP145" s="150"/>
      <c r="HQ145" s="150"/>
      <c r="HR145" s="150"/>
      <c r="HS145" s="150"/>
      <c r="HT145" s="150"/>
      <c r="HU145" s="150"/>
      <c r="HV145" s="150"/>
      <c r="HW145" s="150"/>
      <c r="HX145" s="150"/>
      <c r="HY145" s="150"/>
      <c r="HZ145" s="150"/>
      <c r="IA145" s="150"/>
      <c r="IB145" s="150"/>
      <c r="IC145" s="150"/>
      <c r="ID145" s="150"/>
      <c r="IE145" s="150"/>
      <c r="IF145" s="150"/>
      <c r="IG145" s="150"/>
      <c r="IH145" s="150"/>
      <c r="II145" s="150"/>
      <c r="IJ145" s="150"/>
      <c r="IK145" s="150"/>
      <c r="IL145" s="150"/>
      <c r="IM145" s="150"/>
      <c r="IN145" s="150"/>
      <c r="IO145" s="150"/>
      <c r="IP145" s="150"/>
      <c r="IQ145" s="150"/>
      <c r="IR145" s="150"/>
      <c r="IS145" s="150"/>
      <c r="IT145" s="150"/>
      <c r="IU145" s="150"/>
      <c r="IV145" s="150"/>
      <c r="IW145" s="150"/>
    </row>
    <row r="146" customFormat="false" ht="12.75" hidden="false" customHeight="false" outlineLevel="0" collapsed="false">
      <c r="A146" s="146"/>
      <c r="B146" s="147"/>
      <c r="C146" s="147"/>
      <c r="D146" s="147"/>
      <c r="E146" s="147"/>
      <c r="F146" s="147"/>
      <c r="G146" s="147"/>
      <c r="H146" s="148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9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/>
      <c r="CO146" s="150"/>
      <c r="CP146" s="150"/>
      <c r="CQ146" s="150"/>
      <c r="CR146" s="150"/>
      <c r="CS146" s="150"/>
      <c r="CT146" s="150"/>
      <c r="CU146" s="150"/>
      <c r="CV146" s="150"/>
      <c r="CW146" s="150"/>
      <c r="CX146" s="150"/>
      <c r="CY146" s="150"/>
      <c r="CZ146" s="150"/>
      <c r="DA146" s="150"/>
      <c r="DB146" s="150"/>
      <c r="DC146" s="150"/>
      <c r="DD146" s="150"/>
      <c r="DE146" s="150"/>
      <c r="DF146" s="150"/>
      <c r="DG146" s="150"/>
      <c r="DH146" s="150"/>
      <c r="DI146" s="150"/>
      <c r="DJ146" s="150"/>
      <c r="DK146" s="150"/>
      <c r="DL146" s="150"/>
      <c r="DM146" s="150"/>
      <c r="DN146" s="150"/>
      <c r="DO146" s="150"/>
      <c r="DP146" s="150"/>
      <c r="DQ146" s="150"/>
      <c r="DR146" s="150"/>
      <c r="DS146" s="150"/>
      <c r="DT146" s="150"/>
      <c r="DU146" s="150"/>
      <c r="DV146" s="150"/>
      <c r="DW146" s="150"/>
      <c r="DX146" s="150"/>
      <c r="DY146" s="150"/>
      <c r="DZ146" s="150"/>
      <c r="EA146" s="150"/>
      <c r="EB146" s="150"/>
      <c r="EC146" s="150"/>
      <c r="ED146" s="150"/>
      <c r="EE146" s="150"/>
      <c r="EF146" s="150"/>
      <c r="EG146" s="150"/>
      <c r="EH146" s="150"/>
      <c r="EI146" s="150"/>
      <c r="EJ146" s="150"/>
      <c r="EK146" s="150"/>
      <c r="EL146" s="150"/>
      <c r="EM146" s="150"/>
      <c r="EN146" s="150"/>
      <c r="EO146" s="150"/>
      <c r="EP146" s="150"/>
      <c r="EQ146" s="150"/>
      <c r="ER146" s="150"/>
      <c r="ES146" s="150"/>
      <c r="ET146" s="150"/>
      <c r="EU146" s="150"/>
      <c r="EV146" s="150"/>
      <c r="EW146" s="150"/>
      <c r="EX146" s="150"/>
      <c r="EY146" s="150"/>
      <c r="EZ146" s="150"/>
      <c r="FA146" s="150"/>
      <c r="FB146" s="150"/>
      <c r="FC146" s="150"/>
      <c r="FD146" s="150"/>
      <c r="FE146" s="150"/>
      <c r="FF146" s="150"/>
      <c r="FG146" s="150"/>
      <c r="FH146" s="150"/>
      <c r="FI146" s="150"/>
      <c r="FJ146" s="150"/>
      <c r="FK146" s="150"/>
      <c r="FL146" s="150"/>
      <c r="FM146" s="150"/>
      <c r="FN146" s="150"/>
      <c r="FO146" s="150"/>
      <c r="FP146" s="150"/>
      <c r="FQ146" s="150"/>
      <c r="FR146" s="150"/>
      <c r="FS146" s="150"/>
      <c r="FT146" s="150"/>
      <c r="FU146" s="150"/>
      <c r="FV146" s="150"/>
      <c r="FW146" s="150"/>
      <c r="FX146" s="150"/>
      <c r="FY146" s="150"/>
      <c r="FZ146" s="150"/>
      <c r="GA146" s="150"/>
      <c r="GB146" s="150"/>
      <c r="GC146" s="150"/>
      <c r="GD146" s="150"/>
      <c r="GE146" s="150"/>
      <c r="GF146" s="150"/>
      <c r="GG146" s="150"/>
      <c r="GH146" s="150"/>
      <c r="GI146" s="150"/>
      <c r="GJ146" s="150"/>
      <c r="GK146" s="150"/>
      <c r="GL146" s="150"/>
      <c r="GM146" s="150"/>
      <c r="GN146" s="150"/>
      <c r="GO146" s="150"/>
      <c r="GP146" s="150"/>
      <c r="GQ146" s="150"/>
      <c r="GR146" s="150"/>
      <c r="GS146" s="150"/>
      <c r="GT146" s="150"/>
      <c r="GU146" s="150"/>
      <c r="GV146" s="150"/>
      <c r="GW146" s="150"/>
      <c r="GX146" s="150"/>
      <c r="GY146" s="150"/>
      <c r="GZ146" s="150"/>
      <c r="HA146" s="150"/>
      <c r="HB146" s="150"/>
      <c r="HC146" s="150"/>
      <c r="HD146" s="150"/>
      <c r="HE146" s="150"/>
      <c r="HF146" s="150"/>
      <c r="HG146" s="150"/>
      <c r="HH146" s="150"/>
      <c r="HI146" s="150"/>
      <c r="HJ146" s="150"/>
      <c r="HK146" s="150"/>
      <c r="HL146" s="150"/>
      <c r="HM146" s="150"/>
      <c r="HN146" s="150"/>
      <c r="HO146" s="150"/>
      <c r="HP146" s="150"/>
      <c r="HQ146" s="150"/>
      <c r="HR146" s="150"/>
      <c r="HS146" s="150"/>
      <c r="HT146" s="150"/>
      <c r="HU146" s="150"/>
      <c r="HV146" s="150"/>
      <c r="HW146" s="150"/>
      <c r="HX146" s="150"/>
      <c r="HY146" s="150"/>
      <c r="HZ146" s="150"/>
      <c r="IA146" s="150"/>
      <c r="IB146" s="150"/>
      <c r="IC146" s="150"/>
      <c r="ID146" s="150"/>
      <c r="IE146" s="150"/>
      <c r="IF146" s="150"/>
      <c r="IG146" s="150"/>
      <c r="IH146" s="150"/>
      <c r="II146" s="150"/>
      <c r="IJ146" s="150"/>
      <c r="IK146" s="150"/>
      <c r="IL146" s="150"/>
      <c r="IM146" s="150"/>
      <c r="IN146" s="150"/>
      <c r="IO146" s="150"/>
      <c r="IP146" s="150"/>
      <c r="IQ146" s="150"/>
      <c r="IR146" s="150"/>
      <c r="IS146" s="150"/>
      <c r="IT146" s="150"/>
      <c r="IU146" s="150"/>
      <c r="IV146" s="150"/>
      <c r="IW146" s="150"/>
    </row>
    <row r="147" customFormat="false" ht="12.75" hidden="false" customHeight="false" outlineLevel="0" collapsed="false">
      <c r="A147" s="146"/>
      <c r="B147" s="147"/>
      <c r="C147" s="147"/>
      <c r="D147" s="147"/>
      <c r="E147" s="147"/>
      <c r="F147" s="147"/>
      <c r="G147" s="147"/>
      <c r="H147" s="148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147"/>
      <c r="BK147" s="149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  <c r="CD147" s="150"/>
      <c r="CE147" s="150"/>
      <c r="CF147" s="150"/>
      <c r="CG147" s="150"/>
      <c r="CH147" s="150"/>
      <c r="CI147" s="150"/>
      <c r="CJ147" s="150"/>
      <c r="CK147" s="150"/>
      <c r="CL147" s="150"/>
      <c r="CM147" s="150"/>
      <c r="CN147" s="150"/>
      <c r="CO147" s="150"/>
      <c r="CP147" s="150"/>
      <c r="CQ147" s="150"/>
      <c r="CR147" s="150"/>
      <c r="CS147" s="150"/>
      <c r="CT147" s="150"/>
      <c r="CU147" s="150"/>
      <c r="CV147" s="150"/>
      <c r="CW147" s="150"/>
      <c r="CX147" s="150"/>
      <c r="CY147" s="150"/>
      <c r="CZ147" s="150"/>
      <c r="DA147" s="150"/>
      <c r="DB147" s="150"/>
      <c r="DC147" s="150"/>
      <c r="DD147" s="150"/>
      <c r="DE147" s="150"/>
      <c r="DF147" s="150"/>
      <c r="DG147" s="150"/>
      <c r="DH147" s="150"/>
      <c r="DI147" s="150"/>
      <c r="DJ147" s="150"/>
      <c r="DK147" s="150"/>
      <c r="DL147" s="150"/>
      <c r="DM147" s="150"/>
      <c r="DN147" s="150"/>
      <c r="DO147" s="150"/>
      <c r="DP147" s="150"/>
      <c r="DQ147" s="150"/>
      <c r="DR147" s="150"/>
      <c r="DS147" s="150"/>
      <c r="DT147" s="150"/>
      <c r="DU147" s="150"/>
      <c r="DV147" s="150"/>
      <c r="DW147" s="150"/>
      <c r="DX147" s="150"/>
      <c r="DY147" s="150"/>
      <c r="DZ147" s="150"/>
      <c r="EA147" s="150"/>
      <c r="EB147" s="150"/>
      <c r="EC147" s="150"/>
      <c r="ED147" s="150"/>
      <c r="EE147" s="150"/>
      <c r="EF147" s="150"/>
      <c r="EG147" s="150"/>
      <c r="EH147" s="150"/>
      <c r="EI147" s="150"/>
      <c r="EJ147" s="150"/>
      <c r="EK147" s="150"/>
      <c r="EL147" s="150"/>
      <c r="EM147" s="150"/>
      <c r="EN147" s="150"/>
      <c r="EO147" s="150"/>
      <c r="EP147" s="150"/>
      <c r="EQ147" s="150"/>
      <c r="ER147" s="150"/>
      <c r="ES147" s="150"/>
      <c r="ET147" s="150"/>
      <c r="EU147" s="150"/>
      <c r="EV147" s="150"/>
      <c r="EW147" s="150"/>
      <c r="EX147" s="150"/>
      <c r="EY147" s="150"/>
      <c r="EZ147" s="150"/>
      <c r="FA147" s="150"/>
      <c r="FB147" s="150"/>
      <c r="FC147" s="150"/>
      <c r="FD147" s="150"/>
      <c r="FE147" s="150"/>
      <c r="FF147" s="150"/>
      <c r="FG147" s="150"/>
      <c r="FH147" s="150"/>
      <c r="FI147" s="150"/>
      <c r="FJ147" s="150"/>
      <c r="FK147" s="150"/>
      <c r="FL147" s="150"/>
      <c r="FM147" s="150"/>
      <c r="FN147" s="150"/>
      <c r="FO147" s="150"/>
      <c r="FP147" s="150"/>
      <c r="FQ147" s="150"/>
      <c r="FR147" s="150"/>
      <c r="FS147" s="150"/>
      <c r="FT147" s="150"/>
      <c r="FU147" s="150"/>
      <c r="FV147" s="150"/>
      <c r="FW147" s="150"/>
      <c r="FX147" s="150"/>
      <c r="FY147" s="150"/>
      <c r="FZ147" s="150"/>
      <c r="GA147" s="150"/>
      <c r="GB147" s="150"/>
      <c r="GC147" s="150"/>
      <c r="GD147" s="150"/>
      <c r="GE147" s="150"/>
      <c r="GF147" s="150"/>
      <c r="GG147" s="150"/>
      <c r="GH147" s="150"/>
      <c r="GI147" s="150"/>
      <c r="GJ147" s="150"/>
      <c r="GK147" s="150"/>
      <c r="GL147" s="150"/>
      <c r="GM147" s="150"/>
      <c r="GN147" s="150"/>
      <c r="GO147" s="150"/>
      <c r="GP147" s="150"/>
      <c r="GQ147" s="150"/>
      <c r="GR147" s="150"/>
      <c r="GS147" s="150"/>
      <c r="GT147" s="150"/>
      <c r="GU147" s="150"/>
      <c r="GV147" s="150"/>
      <c r="GW147" s="150"/>
      <c r="GX147" s="150"/>
      <c r="GY147" s="150"/>
      <c r="GZ147" s="150"/>
      <c r="HA147" s="150"/>
      <c r="HB147" s="150"/>
      <c r="HC147" s="150"/>
      <c r="HD147" s="150"/>
      <c r="HE147" s="150"/>
      <c r="HF147" s="150"/>
      <c r="HG147" s="150"/>
      <c r="HH147" s="150"/>
      <c r="HI147" s="150"/>
      <c r="HJ147" s="150"/>
      <c r="HK147" s="150"/>
      <c r="HL147" s="150"/>
      <c r="HM147" s="150"/>
      <c r="HN147" s="150"/>
      <c r="HO147" s="150"/>
      <c r="HP147" s="150"/>
      <c r="HQ147" s="150"/>
      <c r="HR147" s="150"/>
      <c r="HS147" s="150"/>
      <c r="HT147" s="150"/>
      <c r="HU147" s="150"/>
      <c r="HV147" s="150"/>
      <c r="HW147" s="150"/>
      <c r="HX147" s="150"/>
      <c r="HY147" s="150"/>
      <c r="HZ147" s="150"/>
      <c r="IA147" s="150"/>
      <c r="IB147" s="150"/>
      <c r="IC147" s="150"/>
      <c r="ID147" s="150"/>
      <c r="IE147" s="150"/>
      <c r="IF147" s="150"/>
      <c r="IG147" s="150"/>
      <c r="IH147" s="150"/>
      <c r="II147" s="150"/>
      <c r="IJ147" s="150"/>
      <c r="IK147" s="150"/>
      <c r="IL147" s="150"/>
      <c r="IM147" s="150"/>
      <c r="IN147" s="150"/>
      <c r="IO147" s="150"/>
      <c r="IP147" s="150"/>
      <c r="IQ147" s="150"/>
      <c r="IR147" s="150"/>
      <c r="IS147" s="150"/>
      <c r="IT147" s="150"/>
      <c r="IU147" s="150"/>
      <c r="IV147" s="150"/>
      <c r="IW147" s="150"/>
    </row>
    <row r="148" customFormat="false" ht="12.75" hidden="false" customHeight="false" outlineLevel="0" collapsed="false">
      <c r="A148" s="146"/>
      <c r="B148" s="147"/>
      <c r="C148" s="147"/>
      <c r="D148" s="147"/>
      <c r="E148" s="147"/>
      <c r="F148" s="147"/>
      <c r="G148" s="147"/>
      <c r="H148" s="148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  <c r="BI148" s="147"/>
      <c r="BJ148" s="147"/>
      <c r="BK148" s="149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  <c r="CD148" s="150"/>
      <c r="CE148" s="150"/>
      <c r="CF148" s="150"/>
      <c r="CG148" s="150"/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0"/>
      <c r="CR148" s="150"/>
      <c r="CS148" s="150"/>
      <c r="CT148" s="150"/>
      <c r="CU148" s="150"/>
      <c r="CV148" s="150"/>
      <c r="CW148" s="150"/>
      <c r="CX148" s="150"/>
      <c r="CY148" s="150"/>
      <c r="CZ148" s="150"/>
      <c r="DA148" s="150"/>
      <c r="DB148" s="150"/>
      <c r="DC148" s="150"/>
      <c r="DD148" s="150"/>
      <c r="DE148" s="150"/>
      <c r="DF148" s="150"/>
      <c r="DG148" s="150"/>
      <c r="DH148" s="150"/>
      <c r="DI148" s="150"/>
      <c r="DJ148" s="150"/>
      <c r="DK148" s="150"/>
      <c r="DL148" s="150"/>
      <c r="DM148" s="150"/>
      <c r="DN148" s="150"/>
      <c r="DO148" s="150"/>
      <c r="DP148" s="150"/>
      <c r="DQ148" s="150"/>
      <c r="DR148" s="150"/>
      <c r="DS148" s="150"/>
      <c r="DT148" s="150"/>
      <c r="DU148" s="150"/>
      <c r="DV148" s="150"/>
      <c r="DW148" s="150"/>
      <c r="DX148" s="150"/>
      <c r="DY148" s="150"/>
      <c r="DZ148" s="150"/>
      <c r="EA148" s="150"/>
      <c r="EB148" s="150"/>
      <c r="EC148" s="150"/>
      <c r="ED148" s="150"/>
      <c r="EE148" s="150"/>
      <c r="EF148" s="150"/>
      <c r="EG148" s="150"/>
      <c r="EH148" s="150"/>
      <c r="EI148" s="150"/>
      <c r="EJ148" s="150"/>
      <c r="EK148" s="150"/>
      <c r="EL148" s="150"/>
      <c r="EM148" s="150"/>
      <c r="EN148" s="150"/>
      <c r="EO148" s="150"/>
      <c r="EP148" s="150"/>
      <c r="EQ148" s="150"/>
      <c r="ER148" s="150"/>
      <c r="ES148" s="150"/>
      <c r="ET148" s="150"/>
      <c r="EU148" s="150"/>
      <c r="EV148" s="150"/>
      <c r="EW148" s="150"/>
      <c r="EX148" s="150"/>
      <c r="EY148" s="150"/>
      <c r="EZ148" s="150"/>
      <c r="FA148" s="150"/>
      <c r="FB148" s="150"/>
      <c r="FC148" s="150"/>
      <c r="FD148" s="150"/>
      <c r="FE148" s="150"/>
      <c r="FF148" s="150"/>
      <c r="FG148" s="150"/>
      <c r="FH148" s="150"/>
      <c r="FI148" s="150"/>
      <c r="FJ148" s="150"/>
      <c r="FK148" s="150"/>
      <c r="FL148" s="150"/>
      <c r="FM148" s="150"/>
      <c r="FN148" s="150"/>
      <c r="FO148" s="150"/>
      <c r="FP148" s="150"/>
      <c r="FQ148" s="150"/>
      <c r="FR148" s="150"/>
      <c r="FS148" s="150"/>
      <c r="FT148" s="150"/>
      <c r="FU148" s="150"/>
      <c r="FV148" s="150"/>
      <c r="FW148" s="150"/>
      <c r="FX148" s="150"/>
      <c r="FY148" s="150"/>
      <c r="FZ148" s="150"/>
      <c r="GA148" s="150"/>
      <c r="GB148" s="150"/>
      <c r="GC148" s="150"/>
      <c r="GD148" s="150"/>
      <c r="GE148" s="150"/>
      <c r="GF148" s="150"/>
      <c r="GG148" s="150"/>
      <c r="GH148" s="150"/>
      <c r="GI148" s="150"/>
      <c r="GJ148" s="150"/>
      <c r="GK148" s="150"/>
      <c r="GL148" s="150"/>
      <c r="GM148" s="150"/>
      <c r="GN148" s="150"/>
      <c r="GO148" s="150"/>
      <c r="GP148" s="150"/>
      <c r="GQ148" s="150"/>
      <c r="GR148" s="150"/>
      <c r="GS148" s="150"/>
      <c r="GT148" s="150"/>
      <c r="GU148" s="150"/>
      <c r="GV148" s="150"/>
      <c r="GW148" s="150"/>
      <c r="GX148" s="150"/>
      <c r="GY148" s="150"/>
      <c r="GZ148" s="150"/>
      <c r="HA148" s="150"/>
      <c r="HB148" s="150"/>
      <c r="HC148" s="150"/>
      <c r="HD148" s="150"/>
      <c r="HE148" s="150"/>
      <c r="HF148" s="150"/>
      <c r="HG148" s="150"/>
      <c r="HH148" s="150"/>
      <c r="HI148" s="150"/>
      <c r="HJ148" s="150"/>
      <c r="HK148" s="150"/>
      <c r="HL148" s="150"/>
      <c r="HM148" s="150"/>
      <c r="HN148" s="150"/>
      <c r="HO148" s="150"/>
      <c r="HP148" s="150"/>
      <c r="HQ148" s="150"/>
      <c r="HR148" s="150"/>
      <c r="HS148" s="150"/>
      <c r="HT148" s="150"/>
      <c r="HU148" s="150"/>
      <c r="HV148" s="150"/>
      <c r="HW148" s="150"/>
      <c r="HX148" s="150"/>
      <c r="HY148" s="150"/>
      <c r="HZ148" s="150"/>
      <c r="IA148" s="150"/>
      <c r="IB148" s="150"/>
      <c r="IC148" s="150"/>
      <c r="ID148" s="150"/>
      <c r="IE148" s="150"/>
      <c r="IF148" s="150"/>
      <c r="IG148" s="150"/>
      <c r="IH148" s="150"/>
      <c r="II148" s="150"/>
      <c r="IJ148" s="150"/>
      <c r="IK148" s="150"/>
      <c r="IL148" s="150"/>
      <c r="IM148" s="150"/>
      <c r="IN148" s="150"/>
      <c r="IO148" s="150"/>
      <c r="IP148" s="150"/>
      <c r="IQ148" s="150"/>
      <c r="IR148" s="150"/>
      <c r="IS148" s="150"/>
      <c r="IT148" s="150"/>
      <c r="IU148" s="150"/>
      <c r="IV148" s="150"/>
      <c r="IW148" s="150"/>
    </row>
    <row r="149" customFormat="false" ht="12.75" hidden="false" customHeight="false" outlineLevel="0" collapsed="false">
      <c r="A149" s="146"/>
      <c r="B149" s="147"/>
      <c r="C149" s="147"/>
      <c r="D149" s="147"/>
      <c r="E149" s="147"/>
      <c r="F149" s="147"/>
      <c r="G149" s="147"/>
      <c r="H149" s="148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147"/>
      <c r="BK149" s="149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  <c r="EC149" s="150"/>
      <c r="ED149" s="150"/>
      <c r="EE149" s="150"/>
      <c r="EF149" s="150"/>
      <c r="EG149" s="150"/>
      <c r="EH149" s="150"/>
      <c r="EI149" s="150"/>
      <c r="EJ149" s="150"/>
      <c r="EK149" s="150"/>
      <c r="EL149" s="150"/>
      <c r="EM149" s="150"/>
      <c r="EN149" s="150"/>
      <c r="EO149" s="150"/>
      <c r="EP149" s="150"/>
      <c r="EQ149" s="150"/>
      <c r="ER149" s="150"/>
      <c r="ES149" s="150"/>
      <c r="ET149" s="150"/>
      <c r="EU149" s="150"/>
      <c r="EV149" s="150"/>
      <c r="EW149" s="150"/>
      <c r="EX149" s="150"/>
      <c r="EY149" s="150"/>
      <c r="EZ149" s="150"/>
      <c r="FA149" s="150"/>
      <c r="FB149" s="150"/>
      <c r="FC149" s="150"/>
      <c r="FD149" s="150"/>
      <c r="FE149" s="150"/>
      <c r="FF149" s="150"/>
      <c r="FG149" s="150"/>
      <c r="FH149" s="150"/>
      <c r="FI149" s="150"/>
      <c r="FJ149" s="150"/>
      <c r="FK149" s="150"/>
      <c r="FL149" s="150"/>
      <c r="FM149" s="150"/>
      <c r="FN149" s="150"/>
      <c r="FO149" s="150"/>
      <c r="FP149" s="150"/>
      <c r="FQ149" s="150"/>
      <c r="FR149" s="150"/>
      <c r="FS149" s="150"/>
      <c r="FT149" s="150"/>
      <c r="FU149" s="150"/>
      <c r="FV149" s="150"/>
      <c r="FW149" s="150"/>
      <c r="FX149" s="150"/>
      <c r="FY149" s="150"/>
      <c r="FZ149" s="150"/>
      <c r="GA149" s="150"/>
      <c r="GB149" s="150"/>
      <c r="GC149" s="150"/>
      <c r="GD149" s="150"/>
      <c r="GE149" s="150"/>
      <c r="GF149" s="150"/>
      <c r="GG149" s="150"/>
      <c r="GH149" s="150"/>
      <c r="GI149" s="150"/>
      <c r="GJ149" s="150"/>
      <c r="GK149" s="150"/>
      <c r="GL149" s="150"/>
      <c r="GM149" s="150"/>
      <c r="GN149" s="150"/>
      <c r="GO149" s="150"/>
      <c r="GP149" s="150"/>
      <c r="GQ149" s="150"/>
      <c r="GR149" s="150"/>
      <c r="GS149" s="150"/>
      <c r="GT149" s="150"/>
      <c r="GU149" s="150"/>
      <c r="GV149" s="150"/>
      <c r="GW149" s="150"/>
      <c r="GX149" s="150"/>
      <c r="GY149" s="150"/>
      <c r="GZ149" s="150"/>
      <c r="HA149" s="150"/>
      <c r="HB149" s="150"/>
      <c r="HC149" s="150"/>
      <c r="HD149" s="150"/>
      <c r="HE149" s="150"/>
      <c r="HF149" s="150"/>
      <c r="HG149" s="150"/>
      <c r="HH149" s="150"/>
      <c r="HI149" s="150"/>
      <c r="HJ149" s="150"/>
      <c r="HK149" s="150"/>
      <c r="HL149" s="150"/>
      <c r="HM149" s="150"/>
      <c r="HN149" s="150"/>
      <c r="HO149" s="150"/>
      <c r="HP149" s="150"/>
      <c r="HQ149" s="150"/>
      <c r="HR149" s="150"/>
      <c r="HS149" s="150"/>
      <c r="HT149" s="150"/>
      <c r="HU149" s="150"/>
      <c r="HV149" s="150"/>
      <c r="HW149" s="150"/>
      <c r="HX149" s="150"/>
      <c r="HY149" s="150"/>
      <c r="HZ149" s="150"/>
      <c r="IA149" s="150"/>
      <c r="IB149" s="150"/>
      <c r="IC149" s="150"/>
      <c r="ID149" s="150"/>
      <c r="IE149" s="150"/>
      <c r="IF149" s="150"/>
      <c r="IG149" s="150"/>
      <c r="IH149" s="150"/>
      <c r="II149" s="150"/>
      <c r="IJ149" s="150"/>
      <c r="IK149" s="150"/>
      <c r="IL149" s="150"/>
      <c r="IM149" s="150"/>
      <c r="IN149" s="150"/>
      <c r="IO149" s="150"/>
      <c r="IP149" s="150"/>
      <c r="IQ149" s="150"/>
      <c r="IR149" s="150"/>
      <c r="IS149" s="150"/>
      <c r="IT149" s="150"/>
      <c r="IU149" s="150"/>
      <c r="IV149" s="150"/>
      <c r="IW149" s="150"/>
    </row>
    <row r="150" customFormat="false" ht="12.75" hidden="false" customHeight="false" outlineLevel="0" collapsed="false">
      <c r="A150" s="146"/>
      <c r="B150" s="147"/>
      <c r="C150" s="147"/>
      <c r="D150" s="147"/>
      <c r="E150" s="147"/>
      <c r="F150" s="147"/>
      <c r="G150" s="147"/>
      <c r="H150" s="148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  <c r="BI150" s="147"/>
      <c r="BJ150" s="147"/>
      <c r="BK150" s="149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50"/>
      <c r="CO150" s="150"/>
      <c r="CP150" s="150"/>
      <c r="CQ150" s="150"/>
      <c r="CR150" s="150"/>
      <c r="CS150" s="150"/>
      <c r="CT150" s="150"/>
      <c r="CU150" s="150"/>
      <c r="CV150" s="150"/>
      <c r="CW150" s="150"/>
      <c r="CX150" s="150"/>
      <c r="CY150" s="150"/>
      <c r="CZ150" s="150"/>
      <c r="DA150" s="150"/>
      <c r="DB150" s="150"/>
      <c r="DC150" s="150"/>
      <c r="DD150" s="150"/>
      <c r="DE150" s="150"/>
      <c r="DF150" s="150"/>
      <c r="DG150" s="150"/>
      <c r="DH150" s="150"/>
      <c r="DI150" s="150"/>
      <c r="DJ150" s="150"/>
      <c r="DK150" s="150"/>
      <c r="DL150" s="150"/>
      <c r="DM150" s="150"/>
      <c r="DN150" s="150"/>
      <c r="DO150" s="150"/>
      <c r="DP150" s="150"/>
      <c r="DQ150" s="150"/>
      <c r="DR150" s="150"/>
      <c r="DS150" s="150"/>
      <c r="DT150" s="150"/>
      <c r="DU150" s="150"/>
      <c r="DV150" s="150"/>
      <c r="DW150" s="150"/>
      <c r="DX150" s="150"/>
      <c r="DY150" s="150"/>
      <c r="DZ150" s="150"/>
      <c r="EA150" s="150"/>
      <c r="EB150" s="150"/>
      <c r="EC150" s="150"/>
      <c r="ED150" s="150"/>
      <c r="EE150" s="150"/>
      <c r="EF150" s="150"/>
      <c r="EG150" s="150"/>
      <c r="EH150" s="150"/>
      <c r="EI150" s="150"/>
      <c r="EJ150" s="150"/>
      <c r="EK150" s="150"/>
      <c r="EL150" s="150"/>
      <c r="EM150" s="150"/>
      <c r="EN150" s="150"/>
      <c r="EO150" s="150"/>
      <c r="EP150" s="150"/>
      <c r="EQ150" s="150"/>
      <c r="ER150" s="150"/>
      <c r="ES150" s="150"/>
      <c r="ET150" s="150"/>
      <c r="EU150" s="150"/>
      <c r="EV150" s="150"/>
      <c r="EW150" s="150"/>
      <c r="EX150" s="150"/>
      <c r="EY150" s="150"/>
      <c r="EZ150" s="150"/>
      <c r="FA150" s="150"/>
      <c r="FB150" s="150"/>
      <c r="FC150" s="150"/>
      <c r="FD150" s="150"/>
      <c r="FE150" s="150"/>
      <c r="FF150" s="150"/>
      <c r="FG150" s="150"/>
      <c r="FH150" s="150"/>
      <c r="FI150" s="150"/>
      <c r="FJ150" s="150"/>
      <c r="FK150" s="150"/>
      <c r="FL150" s="150"/>
      <c r="FM150" s="150"/>
      <c r="FN150" s="150"/>
      <c r="FO150" s="150"/>
      <c r="FP150" s="150"/>
      <c r="FQ150" s="150"/>
      <c r="FR150" s="150"/>
      <c r="FS150" s="150"/>
      <c r="FT150" s="150"/>
      <c r="FU150" s="150"/>
      <c r="FV150" s="150"/>
      <c r="FW150" s="150"/>
      <c r="FX150" s="150"/>
      <c r="FY150" s="150"/>
      <c r="FZ150" s="150"/>
      <c r="GA150" s="150"/>
      <c r="GB150" s="150"/>
      <c r="GC150" s="150"/>
      <c r="GD150" s="150"/>
      <c r="GE150" s="150"/>
      <c r="GF150" s="150"/>
      <c r="GG150" s="150"/>
      <c r="GH150" s="150"/>
      <c r="GI150" s="150"/>
      <c r="GJ150" s="150"/>
      <c r="GK150" s="150"/>
      <c r="GL150" s="150"/>
      <c r="GM150" s="150"/>
      <c r="GN150" s="150"/>
      <c r="GO150" s="150"/>
      <c r="GP150" s="150"/>
      <c r="GQ150" s="150"/>
      <c r="GR150" s="150"/>
      <c r="GS150" s="150"/>
      <c r="GT150" s="150"/>
      <c r="GU150" s="150"/>
      <c r="GV150" s="150"/>
      <c r="GW150" s="150"/>
      <c r="GX150" s="150"/>
      <c r="GY150" s="150"/>
      <c r="GZ150" s="150"/>
      <c r="HA150" s="150"/>
      <c r="HB150" s="150"/>
      <c r="HC150" s="150"/>
      <c r="HD150" s="150"/>
      <c r="HE150" s="150"/>
      <c r="HF150" s="150"/>
      <c r="HG150" s="150"/>
      <c r="HH150" s="150"/>
      <c r="HI150" s="150"/>
      <c r="HJ150" s="150"/>
      <c r="HK150" s="150"/>
      <c r="HL150" s="150"/>
      <c r="HM150" s="150"/>
      <c r="HN150" s="150"/>
      <c r="HO150" s="150"/>
      <c r="HP150" s="150"/>
      <c r="HQ150" s="150"/>
      <c r="HR150" s="150"/>
      <c r="HS150" s="150"/>
      <c r="HT150" s="150"/>
      <c r="HU150" s="150"/>
      <c r="HV150" s="150"/>
      <c r="HW150" s="150"/>
      <c r="HX150" s="150"/>
      <c r="HY150" s="150"/>
      <c r="HZ150" s="150"/>
      <c r="IA150" s="150"/>
      <c r="IB150" s="150"/>
      <c r="IC150" s="150"/>
      <c r="ID150" s="150"/>
      <c r="IE150" s="150"/>
      <c r="IF150" s="150"/>
      <c r="IG150" s="150"/>
      <c r="IH150" s="150"/>
      <c r="II150" s="150"/>
      <c r="IJ150" s="150"/>
      <c r="IK150" s="150"/>
      <c r="IL150" s="150"/>
      <c r="IM150" s="150"/>
      <c r="IN150" s="150"/>
      <c r="IO150" s="150"/>
      <c r="IP150" s="150"/>
      <c r="IQ150" s="150"/>
      <c r="IR150" s="150"/>
      <c r="IS150" s="150"/>
      <c r="IT150" s="150"/>
      <c r="IU150" s="150"/>
      <c r="IV150" s="150"/>
      <c r="IW150" s="150"/>
    </row>
    <row r="151" customFormat="false" ht="12.75" hidden="false" customHeight="false" outlineLevel="0" collapsed="false">
      <c r="A151" s="146"/>
      <c r="B151" s="147"/>
      <c r="C151" s="147"/>
      <c r="D151" s="147"/>
      <c r="E151" s="147"/>
      <c r="F151" s="147"/>
      <c r="G151" s="147"/>
      <c r="H151" s="148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9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/>
      <c r="CK151" s="150"/>
      <c r="CL151" s="150"/>
      <c r="CM151" s="150"/>
      <c r="CN151" s="150"/>
      <c r="CO151" s="150"/>
      <c r="CP151" s="150"/>
      <c r="CQ151" s="150"/>
      <c r="CR151" s="150"/>
      <c r="CS151" s="150"/>
      <c r="CT151" s="150"/>
      <c r="CU151" s="150"/>
      <c r="CV151" s="150"/>
      <c r="CW151" s="150"/>
      <c r="CX151" s="150"/>
      <c r="CY151" s="150"/>
      <c r="CZ151" s="150"/>
      <c r="DA151" s="150"/>
      <c r="DB151" s="150"/>
      <c r="DC151" s="150"/>
      <c r="DD151" s="150"/>
      <c r="DE151" s="150"/>
      <c r="DF151" s="150"/>
      <c r="DG151" s="150"/>
      <c r="DH151" s="150"/>
      <c r="DI151" s="150"/>
      <c r="DJ151" s="150"/>
      <c r="DK151" s="150"/>
      <c r="DL151" s="150"/>
      <c r="DM151" s="150"/>
      <c r="DN151" s="150"/>
      <c r="DO151" s="150"/>
      <c r="DP151" s="150"/>
      <c r="DQ151" s="150"/>
      <c r="DR151" s="150"/>
      <c r="DS151" s="150"/>
      <c r="DT151" s="150"/>
      <c r="DU151" s="150"/>
      <c r="DV151" s="150"/>
      <c r="DW151" s="150"/>
      <c r="DX151" s="150"/>
      <c r="DY151" s="150"/>
      <c r="DZ151" s="150"/>
      <c r="EA151" s="150"/>
      <c r="EB151" s="150"/>
      <c r="EC151" s="150"/>
      <c r="ED151" s="150"/>
      <c r="EE151" s="150"/>
      <c r="EF151" s="150"/>
      <c r="EG151" s="150"/>
      <c r="EH151" s="150"/>
      <c r="EI151" s="150"/>
      <c r="EJ151" s="150"/>
      <c r="EK151" s="150"/>
      <c r="EL151" s="150"/>
      <c r="EM151" s="150"/>
      <c r="EN151" s="150"/>
      <c r="EO151" s="150"/>
      <c r="EP151" s="150"/>
      <c r="EQ151" s="150"/>
      <c r="ER151" s="150"/>
      <c r="ES151" s="150"/>
      <c r="ET151" s="150"/>
      <c r="EU151" s="150"/>
      <c r="EV151" s="150"/>
      <c r="EW151" s="150"/>
      <c r="EX151" s="150"/>
      <c r="EY151" s="150"/>
      <c r="EZ151" s="150"/>
      <c r="FA151" s="150"/>
      <c r="FB151" s="150"/>
      <c r="FC151" s="150"/>
      <c r="FD151" s="150"/>
      <c r="FE151" s="150"/>
      <c r="FF151" s="150"/>
      <c r="FG151" s="150"/>
      <c r="FH151" s="150"/>
      <c r="FI151" s="150"/>
      <c r="FJ151" s="150"/>
      <c r="FK151" s="150"/>
      <c r="FL151" s="150"/>
      <c r="FM151" s="150"/>
      <c r="FN151" s="150"/>
      <c r="FO151" s="150"/>
      <c r="FP151" s="150"/>
      <c r="FQ151" s="150"/>
      <c r="FR151" s="150"/>
      <c r="FS151" s="150"/>
      <c r="FT151" s="150"/>
      <c r="FU151" s="150"/>
      <c r="FV151" s="150"/>
      <c r="FW151" s="150"/>
      <c r="FX151" s="150"/>
      <c r="FY151" s="150"/>
      <c r="FZ151" s="150"/>
      <c r="GA151" s="150"/>
      <c r="GB151" s="150"/>
      <c r="GC151" s="150"/>
      <c r="GD151" s="150"/>
      <c r="GE151" s="150"/>
      <c r="GF151" s="150"/>
      <c r="GG151" s="150"/>
      <c r="GH151" s="150"/>
      <c r="GI151" s="150"/>
      <c r="GJ151" s="150"/>
      <c r="GK151" s="150"/>
      <c r="GL151" s="150"/>
      <c r="GM151" s="150"/>
      <c r="GN151" s="150"/>
      <c r="GO151" s="150"/>
      <c r="GP151" s="150"/>
      <c r="GQ151" s="150"/>
      <c r="GR151" s="150"/>
      <c r="GS151" s="150"/>
      <c r="GT151" s="150"/>
      <c r="GU151" s="150"/>
      <c r="GV151" s="150"/>
      <c r="GW151" s="150"/>
      <c r="GX151" s="150"/>
      <c r="GY151" s="150"/>
      <c r="GZ151" s="150"/>
      <c r="HA151" s="150"/>
      <c r="HB151" s="150"/>
      <c r="HC151" s="150"/>
      <c r="HD151" s="150"/>
      <c r="HE151" s="150"/>
      <c r="HF151" s="150"/>
      <c r="HG151" s="150"/>
      <c r="HH151" s="150"/>
      <c r="HI151" s="150"/>
      <c r="HJ151" s="150"/>
      <c r="HK151" s="150"/>
      <c r="HL151" s="150"/>
      <c r="HM151" s="150"/>
      <c r="HN151" s="150"/>
      <c r="HO151" s="150"/>
      <c r="HP151" s="150"/>
      <c r="HQ151" s="150"/>
      <c r="HR151" s="150"/>
      <c r="HS151" s="150"/>
      <c r="HT151" s="150"/>
      <c r="HU151" s="150"/>
      <c r="HV151" s="150"/>
      <c r="HW151" s="150"/>
      <c r="HX151" s="150"/>
      <c r="HY151" s="150"/>
      <c r="HZ151" s="150"/>
      <c r="IA151" s="150"/>
      <c r="IB151" s="150"/>
      <c r="IC151" s="150"/>
      <c r="ID151" s="150"/>
      <c r="IE151" s="150"/>
      <c r="IF151" s="150"/>
      <c r="IG151" s="150"/>
      <c r="IH151" s="150"/>
      <c r="II151" s="150"/>
      <c r="IJ151" s="150"/>
      <c r="IK151" s="150"/>
      <c r="IL151" s="150"/>
      <c r="IM151" s="150"/>
      <c r="IN151" s="150"/>
      <c r="IO151" s="150"/>
      <c r="IP151" s="150"/>
      <c r="IQ151" s="150"/>
      <c r="IR151" s="150"/>
      <c r="IS151" s="150"/>
      <c r="IT151" s="150"/>
      <c r="IU151" s="150"/>
      <c r="IV151" s="150"/>
      <c r="IW151" s="150"/>
    </row>
    <row r="152" customFormat="false" ht="12.75" hidden="false" customHeight="false" outlineLevel="0" collapsed="false">
      <c r="A152" s="146"/>
      <c r="B152" s="147"/>
      <c r="C152" s="147"/>
      <c r="D152" s="147"/>
      <c r="E152" s="147"/>
      <c r="F152" s="147"/>
      <c r="G152" s="147"/>
      <c r="H152" s="148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  <c r="BI152" s="147"/>
      <c r="BJ152" s="147"/>
      <c r="BK152" s="149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/>
      <c r="CK152" s="150"/>
      <c r="CL152" s="150"/>
      <c r="CM152" s="150"/>
      <c r="CN152" s="150"/>
      <c r="CO152" s="150"/>
      <c r="CP152" s="150"/>
      <c r="CQ152" s="150"/>
      <c r="CR152" s="150"/>
      <c r="CS152" s="150"/>
      <c r="CT152" s="150"/>
      <c r="CU152" s="150"/>
      <c r="CV152" s="150"/>
      <c r="CW152" s="150"/>
      <c r="CX152" s="150"/>
      <c r="CY152" s="150"/>
      <c r="CZ152" s="150"/>
      <c r="DA152" s="150"/>
      <c r="DB152" s="150"/>
      <c r="DC152" s="150"/>
      <c r="DD152" s="150"/>
      <c r="DE152" s="150"/>
      <c r="DF152" s="150"/>
      <c r="DG152" s="150"/>
      <c r="DH152" s="150"/>
      <c r="DI152" s="150"/>
      <c r="DJ152" s="150"/>
      <c r="DK152" s="150"/>
      <c r="DL152" s="150"/>
      <c r="DM152" s="150"/>
      <c r="DN152" s="150"/>
      <c r="DO152" s="150"/>
      <c r="DP152" s="150"/>
      <c r="DQ152" s="150"/>
      <c r="DR152" s="150"/>
      <c r="DS152" s="150"/>
      <c r="DT152" s="150"/>
      <c r="DU152" s="150"/>
      <c r="DV152" s="150"/>
      <c r="DW152" s="150"/>
      <c r="DX152" s="150"/>
      <c r="DY152" s="150"/>
      <c r="DZ152" s="150"/>
      <c r="EA152" s="150"/>
      <c r="EB152" s="150"/>
      <c r="EC152" s="150"/>
      <c r="ED152" s="150"/>
      <c r="EE152" s="150"/>
      <c r="EF152" s="150"/>
      <c r="EG152" s="150"/>
      <c r="EH152" s="150"/>
      <c r="EI152" s="150"/>
      <c r="EJ152" s="150"/>
      <c r="EK152" s="150"/>
      <c r="EL152" s="150"/>
      <c r="EM152" s="150"/>
      <c r="EN152" s="150"/>
      <c r="EO152" s="150"/>
      <c r="EP152" s="150"/>
      <c r="EQ152" s="150"/>
      <c r="ER152" s="150"/>
      <c r="ES152" s="150"/>
      <c r="ET152" s="150"/>
      <c r="EU152" s="150"/>
      <c r="EV152" s="150"/>
      <c r="EW152" s="150"/>
      <c r="EX152" s="150"/>
      <c r="EY152" s="150"/>
      <c r="EZ152" s="150"/>
      <c r="FA152" s="150"/>
      <c r="FB152" s="150"/>
      <c r="FC152" s="150"/>
      <c r="FD152" s="150"/>
      <c r="FE152" s="150"/>
      <c r="FF152" s="150"/>
      <c r="FG152" s="150"/>
      <c r="FH152" s="150"/>
      <c r="FI152" s="150"/>
      <c r="FJ152" s="150"/>
      <c r="FK152" s="150"/>
      <c r="FL152" s="150"/>
      <c r="FM152" s="150"/>
      <c r="FN152" s="150"/>
      <c r="FO152" s="150"/>
      <c r="FP152" s="150"/>
      <c r="FQ152" s="150"/>
      <c r="FR152" s="150"/>
      <c r="FS152" s="150"/>
      <c r="FT152" s="150"/>
      <c r="FU152" s="150"/>
      <c r="FV152" s="150"/>
      <c r="FW152" s="150"/>
      <c r="FX152" s="150"/>
      <c r="FY152" s="150"/>
      <c r="FZ152" s="150"/>
      <c r="GA152" s="150"/>
      <c r="GB152" s="150"/>
      <c r="GC152" s="150"/>
      <c r="GD152" s="150"/>
      <c r="GE152" s="150"/>
      <c r="GF152" s="150"/>
      <c r="GG152" s="150"/>
      <c r="GH152" s="150"/>
      <c r="GI152" s="150"/>
      <c r="GJ152" s="150"/>
      <c r="GK152" s="150"/>
      <c r="GL152" s="150"/>
      <c r="GM152" s="150"/>
      <c r="GN152" s="150"/>
      <c r="GO152" s="150"/>
      <c r="GP152" s="150"/>
      <c r="GQ152" s="150"/>
      <c r="GR152" s="150"/>
      <c r="GS152" s="150"/>
      <c r="GT152" s="150"/>
      <c r="GU152" s="150"/>
      <c r="GV152" s="150"/>
      <c r="GW152" s="150"/>
      <c r="GX152" s="150"/>
      <c r="GY152" s="150"/>
      <c r="GZ152" s="150"/>
      <c r="HA152" s="150"/>
      <c r="HB152" s="150"/>
      <c r="HC152" s="150"/>
      <c r="HD152" s="150"/>
      <c r="HE152" s="150"/>
      <c r="HF152" s="150"/>
      <c r="HG152" s="150"/>
      <c r="HH152" s="150"/>
      <c r="HI152" s="150"/>
      <c r="HJ152" s="150"/>
      <c r="HK152" s="150"/>
      <c r="HL152" s="150"/>
      <c r="HM152" s="150"/>
      <c r="HN152" s="150"/>
      <c r="HO152" s="150"/>
      <c r="HP152" s="150"/>
      <c r="HQ152" s="150"/>
      <c r="HR152" s="150"/>
      <c r="HS152" s="150"/>
      <c r="HT152" s="150"/>
      <c r="HU152" s="150"/>
      <c r="HV152" s="150"/>
      <c r="HW152" s="150"/>
      <c r="HX152" s="150"/>
      <c r="HY152" s="150"/>
      <c r="HZ152" s="150"/>
      <c r="IA152" s="150"/>
      <c r="IB152" s="150"/>
      <c r="IC152" s="150"/>
      <c r="ID152" s="150"/>
      <c r="IE152" s="150"/>
      <c r="IF152" s="150"/>
      <c r="IG152" s="150"/>
      <c r="IH152" s="150"/>
      <c r="II152" s="150"/>
      <c r="IJ152" s="150"/>
      <c r="IK152" s="150"/>
      <c r="IL152" s="150"/>
      <c r="IM152" s="150"/>
      <c r="IN152" s="150"/>
      <c r="IO152" s="150"/>
      <c r="IP152" s="150"/>
      <c r="IQ152" s="150"/>
      <c r="IR152" s="150"/>
      <c r="IS152" s="150"/>
      <c r="IT152" s="150"/>
      <c r="IU152" s="150"/>
      <c r="IV152" s="150"/>
      <c r="IW152" s="150"/>
    </row>
    <row r="153" customFormat="false" ht="12.75" hidden="false" customHeight="false" outlineLevel="0" collapsed="false">
      <c r="A153" s="146"/>
      <c r="B153" s="147"/>
      <c r="C153" s="147"/>
      <c r="D153" s="147"/>
      <c r="E153" s="147"/>
      <c r="F153" s="147"/>
      <c r="G153" s="147"/>
      <c r="H153" s="148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  <c r="BI153" s="147"/>
      <c r="BJ153" s="147"/>
      <c r="BK153" s="149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/>
      <c r="CN153" s="150"/>
      <c r="CO153" s="150"/>
      <c r="CP153" s="150"/>
      <c r="CQ153" s="150"/>
      <c r="CR153" s="150"/>
      <c r="CS153" s="150"/>
      <c r="CT153" s="150"/>
      <c r="CU153" s="150"/>
      <c r="CV153" s="150"/>
      <c r="CW153" s="150"/>
      <c r="CX153" s="150"/>
      <c r="CY153" s="150"/>
      <c r="CZ153" s="150"/>
      <c r="DA153" s="150"/>
      <c r="DB153" s="150"/>
      <c r="DC153" s="150"/>
      <c r="DD153" s="150"/>
      <c r="DE153" s="150"/>
      <c r="DF153" s="150"/>
      <c r="DG153" s="150"/>
      <c r="DH153" s="150"/>
      <c r="DI153" s="150"/>
      <c r="DJ153" s="150"/>
      <c r="DK153" s="150"/>
      <c r="DL153" s="150"/>
      <c r="DM153" s="150"/>
      <c r="DN153" s="150"/>
      <c r="DO153" s="150"/>
      <c r="DP153" s="150"/>
      <c r="DQ153" s="150"/>
      <c r="DR153" s="150"/>
      <c r="DS153" s="150"/>
      <c r="DT153" s="150"/>
      <c r="DU153" s="150"/>
      <c r="DV153" s="150"/>
      <c r="DW153" s="150"/>
      <c r="DX153" s="150"/>
      <c r="DY153" s="150"/>
      <c r="DZ153" s="150"/>
      <c r="EA153" s="150"/>
      <c r="EB153" s="150"/>
      <c r="EC153" s="150"/>
      <c r="ED153" s="150"/>
      <c r="EE153" s="150"/>
      <c r="EF153" s="150"/>
      <c r="EG153" s="150"/>
      <c r="EH153" s="150"/>
      <c r="EI153" s="150"/>
      <c r="EJ153" s="150"/>
      <c r="EK153" s="150"/>
      <c r="EL153" s="150"/>
      <c r="EM153" s="150"/>
      <c r="EN153" s="150"/>
      <c r="EO153" s="150"/>
      <c r="EP153" s="150"/>
      <c r="EQ153" s="150"/>
      <c r="ER153" s="150"/>
      <c r="ES153" s="150"/>
      <c r="ET153" s="150"/>
      <c r="EU153" s="150"/>
      <c r="EV153" s="150"/>
      <c r="EW153" s="150"/>
      <c r="EX153" s="150"/>
      <c r="EY153" s="150"/>
      <c r="EZ153" s="150"/>
      <c r="FA153" s="150"/>
      <c r="FB153" s="150"/>
      <c r="FC153" s="150"/>
      <c r="FD153" s="150"/>
      <c r="FE153" s="150"/>
      <c r="FF153" s="150"/>
      <c r="FG153" s="150"/>
      <c r="FH153" s="150"/>
      <c r="FI153" s="150"/>
      <c r="FJ153" s="150"/>
      <c r="FK153" s="150"/>
      <c r="FL153" s="150"/>
      <c r="FM153" s="150"/>
      <c r="FN153" s="150"/>
      <c r="FO153" s="150"/>
      <c r="FP153" s="150"/>
      <c r="FQ153" s="150"/>
      <c r="FR153" s="150"/>
      <c r="FS153" s="150"/>
      <c r="FT153" s="150"/>
      <c r="FU153" s="150"/>
      <c r="FV153" s="150"/>
      <c r="FW153" s="150"/>
      <c r="FX153" s="150"/>
      <c r="FY153" s="150"/>
      <c r="FZ153" s="150"/>
      <c r="GA153" s="150"/>
      <c r="GB153" s="150"/>
      <c r="GC153" s="150"/>
      <c r="GD153" s="150"/>
      <c r="GE153" s="150"/>
      <c r="GF153" s="150"/>
      <c r="GG153" s="150"/>
      <c r="GH153" s="150"/>
      <c r="GI153" s="150"/>
      <c r="GJ153" s="150"/>
      <c r="GK153" s="150"/>
      <c r="GL153" s="150"/>
      <c r="GM153" s="150"/>
      <c r="GN153" s="150"/>
      <c r="GO153" s="150"/>
      <c r="GP153" s="150"/>
      <c r="GQ153" s="150"/>
      <c r="GR153" s="150"/>
      <c r="GS153" s="150"/>
      <c r="GT153" s="150"/>
      <c r="GU153" s="150"/>
      <c r="GV153" s="150"/>
      <c r="GW153" s="150"/>
      <c r="GX153" s="150"/>
      <c r="GY153" s="150"/>
      <c r="GZ153" s="150"/>
      <c r="HA153" s="150"/>
      <c r="HB153" s="150"/>
      <c r="HC153" s="150"/>
      <c r="HD153" s="150"/>
      <c r="HE153" s="150"/>
      <c r="HF153" s="150"/>
      <c r="HG153" s="150"/>
      <c r="HH153" s="150"/>
      <c r="HI153" s="150"/>
      <c r="HJ153" s="150"/>
      <c r="HK153" s="150"/>
      <c r="HL153" s="150"/>
      <c r="HM153" s="150"/>
      <c r="HN153" s="150"/>
      <c r="HO153" s="150"/>
      <c r="HP153" s="150"/>
      <c r="HQ153" s="150"/>
      <c r="HR153" s="150"/>
      <c r="HS153" s="150"/>
      <c r="HT153" s="150"/>
      <c r="HU153" s="150"/>
      <c r="HV153" s="150"/>
      <c r="HW153" s="150"/>
      <c r="HX153" s="150"/>
      <c r="HY153" s="150"/>
      <c r="HZ153" s="150"/>
      <c r="IA153" s="150"/>
      <c r="IB153" s="150"/>
      <c r="IC153" s="150"/>
      <c r="ID153" s="150"/>
      <c r="IE153" s="150"/>
      <c r="IF153" s="150"/>
      <c r="IG153" s="150"/>
      <c r="IH153" s="150"/>
      <c r="II153" s="150"/>
      <c r="IJ153" s="150"/>
      <c r="IK153" s="150"/>
      <c r="IL153" s="150"/>
      <c r="IM153" s="150"/>
      <c r="IN153" s="150"/>
      <c r="IO153" s="150"/>
      <c r="IP153" s="150"/>
      <c r="IQ153" s="150"/>
      <c r="IR153" s="150"/>
      <c r="IS153" s="150"/>
      <c r="IT153" s="150"/>
      <c r="IU153" s="150"/>
      <c r="IV153" s="150"/>
      <c r="IW153" s="150"/>
    </row>
    <row r="154" customFormat="false" ht="12.75" hidden="false" customHeight="false" outlineLevel="0" collapsed="false">
      <c r="A154" s="146"/>
      <c r="B154" s="147"/>
      <c r="C154" s="147"/>
      <c r="D154" s="147"/>
      <c r="E154" s="147"/>
      <c r="F154" s="147"/>
      <c r="G154" s="147"/>
      <c r="H154" s="148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  <c r="BI154" s="147"/>
      <c r="BJ154" s="147"/>
      <c r="BK154" s="149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/>
      <c r="CN154" s="150"/>
      <c r="CO154" s="150"/>
      <c r="CP154" s="150"/>
      <c r="CQ154" s="150"/>
      <c r="CR154" s="150"/>
      <c r="CS154" s="150"/>
      <c r="CT154" s="150"/>
      <c r="CU154" s="150"/>
      <c r="CV154" s="150"/>
      <c r="CW154" s="150"/>
      <c r="CX154" s="150"/>
      <c r="CY154" s="150"/>
      <c r="CZ154" s="150"/>
      <c r="DA154" s="150"/>
      <c r="DB154" s="150"/>
      <c r="DC154" s="150"/>
      <c r="DD154" s="150"/>
      <c r="DE154" s="150"/>
      <c r="DF154" s="150"/>
      <c r="DG154" s="150"/>
      <c r="DH154" s="150"/>
      <c r="DI154" s="150"/>
      <c r="DJ154" s="150"/>
      <c r="DK154" s="150"/>
      <c r="DL154" s="150"/>
      <c r="DM154" s="150"/>
      <c r="DN154" s="150"/>
      <c r="DO154" s="150"/>
      <c r="DP154" s="150"/>
      <c r="DQ154" s="150"/>
      <c r="DR154" s="150"/>
      <c r="DS154" s="150"/>
      <c r="DT154" s="150"/>
      <c r="DU154" s="150"/>
      <c r="DV154" s="150"/>
      <c r="DW154" s="150"/>
      <c r="DX154" s="150"/>
      <c r="DY154" s="150"/>
      <c r="DZ154" s="150"/>
      <c r="EA154" s="150"/>
      <c r="EB154" s="150"/>
      <c r="EC154" s="150"/>
      <c r="ED154" s="150"/>
      <c r="EE154" s="150"/>
      <c r="EF154" s="150"/>
      <c r="EG154" s="150"/>
      <c r="EH154" s="150"/>
      <c r="EI154" s="150"/>
      <c r="EJ154" s="150"/>
      <c r="EK154" s="150"/>
      <c r="EL154" s="150"/>
      <c r="EM154" s="150"/>
      <c r="EN154" s="150"/>
      <c r="EO154" s="150"/>
      <c r="EP154" s="150"/>
      <c r="EQ154" s="150"/>
      <c r="ER154" s="150"/>
      <c r="ES154" s="150"/>
      <c r="ET154" s="150"/>
      <c r="EU154" s="150"/>
      <c r="EV154" s="150"/>
      <c r="EW154" s="150"/>
      <c r="EX154" s="150"/>
      <c r="EY154" s="150"/>
      <c r="EZ154" s="150"/>
      <c r="FA154" s="150"/>
      <c r="FB154" s="150"/>
      <c r="FC154" s="150"/>
      <c r="FD154" s="150"/>
      <c r="FE154" s="150"/>
      <c r="FF154" s="150"/>
      <c r="FG154" s="150"/>
      <c r="FH154" s="150"/>
      <c r="FI154" s="150"/>
      <c r="FJ154" s="150"/>
      <c r="FK154" s="150"/>
      <c r="FL154" s="150"/>
      <c r="FM154" s="150"/>
      <c r="FN154" s="150"/>
      <c r="FO154" s="150"/>
      <c r="FP154" s="150"/>
      <c r="FQ154" s="150"/>
      <c r="FR154" s="150"/>
      <c r="FS154" s="150"/>
      <c r="FT154" s="150"/>
      <c r="FU154" s="150"/>
      <c r="FV154" s="150"/>
      <c r="FW154" s="150"/>
      <c r="FX154" s="150"/>
      <c r="FY154" s="150"/>
      <c r="FZ154" s="150"/>
      <c r="GA154" s="150"/>
      <c r="GB154" s="150"/>
      <c r="GC154" s="150"/>
      <c r="GD154" s="150"/>
      <c r="GE154" s="150"/>
      <c r="GF154" s="150"/>
      <c r="GG154" s="150"/>
      <c r="GH154" s="150"/>
      <c r="GI154" s="150"/>
      <c r="GJ154" s="150"/>
      <c r="GK154" s="150"/>
      <c r="GL154" s="150"/>
      <c r="GM154" s="150"/>
      <c r="GN154" s="150"/>
      <c r="GO154" s="150"/>
      <c r="GP154" s="150"/>
      <c r="GQ154" s="150"/>
      <c r="GR154" s="150"/>
      <c r="GS154" s="150"/>
      <c r="GT154" s="150"/>
      <c r="GU154" s="150"/>
      <c r="GV154" s="150"/>
      <c r="GW154" s="150"/>
      <c r="GX154" s="150"/>
      <c r="GY154" s="150"/>
      <c r="GZ154" s="150"/>
      <c r="HA154" s="150"/>
      <c r="HB154" s="150"/>
      <c r="HC154" s="150"/>
      <c r="HD154" s="150"/>
      <c r="HE154" s="150"/>
      <c r="HF154" s="150"/>
      <c r="HG154" s="150"/>
      <c r="HH154" s="150"/>
      <c r="HI154" s="150"/>
      <c r="HJ154" s="150"/>
      <c r="HK154" s="150"/>
      <c r="HL154" s="150"/>
      <c r="HM154" s="150"/>
      <c r="HN154" s="150"/>
      <c r="HO154" s="150"/>
      <c r="HP154" s="150"/>
      <c r="HQ154" s="150"/>
      <c r="HR154" s="150"/>
      <c r="HS154" s="150"/>
      <c r="HT154" s="150"/>
      <c r="HU154" s="150"/>
      <c r="HV154" s="150"/>
      <c r="HW154" s="150"/>
      <c r="HX154" s="150"/>
      <c r="HY154" s="150"/>
      <c r="HZ154" s="150"/>
      <c r="IA154" s="150"/>
      <c r="IB154" s="150"/>
      <c r="IC154" s="150"/>
      <c r="ID154" s="150"/>
      <c r="IE154" s="150"/>
      <c r="IF154" s="150"/>
      <c r="IG154" s="150"/>
      <c r="IH154" s="150"/>
      <c r="II154" s="150"/>
      <c r="IJ154" s="150"/>
      <c r="IK154" s="150"/>
      <c r="IL154" s="150"/>
      <c r="IM154" s="150"/>
      <c r="IN154" s="150"/>
      <c r="IO154" s="150"/>
      <c r="IP154" s="150"/>
      <c r="IQ154" s="150"/>
      <c r="IR154" s="150"/>
      <c r="IS154" s="150"/>
      <c r="IT154" s="150"/>
      <c r="IU154" s="150"/>
      <c r="IV154" s="150"/>
      <c r="IW154" s="150"/>
    </row>
    <row r="155" customFormat="false" ht="12.75" hidden="false" customHeight="false" outlineLevel="0" collapsed="false">
      <c r="A155" s="146"/>
      <c r="B155" s="147"/>
      <c r="C155" s="147"/>
      <c r="D155" s="147"/>
      <c r="E155" s="147"/>
      <c r="F155" s="147"/>
      <c r="G155" s="147"/>
      <c r="H155" s="148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  <c r="BI155" s="147"/>
      <c r="BJ155" s="147"/>
      <c r="BK155" s="149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/>
      <c r="CN155" s="150"/>
      <c r="CO155" s="150"/>
      <c r="CP155" s="150"/>
      <c r="CQ155" s="150"/>
      <c r="CR155" s="150"/>
      <c r="CS155" s="150"/>
      <c r="CT155" s="150"/>
      <c r="CU155" s="150"/>
      <c r="CV155" s="150"/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50"/>
      <c r="DI155" s="150"/>
      <c r="DJ155" s="150"/>
      <c r="DK155" s="150"/>
      <c r="DL155" s="150"/>
      <c r="DM155" s="150"/>
      <c r="DN155" s="150"/>
      <c r="DO155" s="150"/>
      <c r="DP155" s="150"/>
      <c r="DQ155" s="150"/>
      <c r="DR155" s="150"/>
      <c r="DS155" s="150"/>
      <c r="DT155" s="150"/>
      <c r="DU155" s="150"/>
      <c r="DV155" s="150"/>
      <c r="DW155" s="150"/>
      <c r="DX155" s="150"/>
      <c r="DY155" s="150"/>
      <c r="DZ155" s="150"/>
      <c r="EA155" s="150"/>
      <c r="EB155" s="150"/>
      <c r="EC155" s="150"/>
      <c r="ED155" s="150"/>
      <c r="EE155" s="150"/>
      <c r="EF155" s="150"/>
      <c r="EG155" s="150"/>
      <c r="EH155" s="150"/>
      <c r="EI155" s="150"/>
      <c r="EJ155" s="150"/>
      <c r="EK155" s="150"/>
      <c r="EL155" s="150"/>
      <c r="EM155" s="150"/>
      <c r="EN155" s="150"/>
      <c r="EO155" s="150"/>
      <c r="EP155" s="150"/>
      <c r="EQ155" s="150"/>
      <c r="ER155" s="150"/>
      <c r="ES155" s="150"/>
      <c r="ET155" s="150"/>
      <c r="EU155" s="150"/>
      <c r="EV155" s="150"/>
      <c r="EW155" s="150"/>
      <c r="EX155" s="150"/>
      <c r="EY155" s="150"/>
      <c r="EZ155" s="150"/>
      <c r="FA155" s="150"/>
      <c r="FB155" s="150"/>
      <c r="FC155" s="150"/>
      <c r="FD155" s="150"/>
      <c r="FE155" s="150"/>
      <c r="FF155" s="150"/>
      <c r="FG155" s="150"/>
      <c r="FH155" s="150"/>
      <c r="FI155" s="150"/>
      <c r="FJ155" s="150"/>
      <c r="FK155" s="150"/>
      <c r="FL155" s="150"/>
      <c r="FM155" s="150"/>
      <c r="FN155" s="150"/>
      <c r="FO155" s="150"/>
      <c r="FP155" s="150"/>
      <c r="FQ155" s="150"/>
      <c r="FR155" s="150"/>
      <c r="FS155" s="150"/>
      <c r="FT155" s="150"/>
      <c r="FU155" s="150"/>
      <c r="FV155" s="150"/>
      <c r="FW155" s="150"/>
      <c r="FX155" s="150"/>
      <c r="FY155" s="150"/>
      <c r="FZ155" s="150"/>
      <c r="GA155" s="150"/>
      <c r="GB155" s="150"/>
      <c r="GC155" s="150"/>
      <c r="GD155" s="150"/>
      <c r="GE155" s="150"/>
      <c r="GF155" s="150"/>
      <c r="GG155" s="150"/>
      <c r="GH155" s="150"/>
      <c r="GI155" s="150"/>
      <c r="GJ155" s="150"/>
      <c r="GK155" s="150"/>
      <c r="GL155" s="150"/>
      <c r="GM155" s="150"/>
      <c r="GN155" s="150"/>
      <c r="GO155" s="150"/>
      <c r="GP155" s="150"/>
      <c r="GQ155" s="150"/>
      <c r="GR155" s="150"/>
      <c r="GS155" s="150"/>
      <c r="GT155" s="150"/>
      <c r="GU155" s="150"/>
      <c r="GV155" s="150"/>
      <c r="GW155" s="150"/>
      <c r="GX155" s="150"/>
      <c r="GY155" s="150"/>
      <c r="GZ155" s="150"/>
      <c r="HA155" s="150"/>
      <c r="HB155" s="150"/>
      <c r="HC155" s="150"/>
      <c r="HD155" s="150"/>
      <c r="HE155" s="150"/>
      <c r="HF155" s="150"/>
      <c r="HG155" s="150"/>
      <c r="HH155" s="150"/>
      <c r="HI155" s="150"/>
      <c r="HJ155" s="150"/>
      <c r="HK155" s="150"/>
      <c r="HL155" s="150"/>
      <c r="HM155" s="150"/>
      <c r="HN155" s="150"/>
      <c r="HO155" s="150"/>
      <c r="HP155" s="150"/>
      <c r="HQ155" s="150"/>
      <c r="HR155" s="150"/>
      <c r="HS155" s="150"/>
      <c r="HT155" s="150"/>
      <c r="HU155" s="150"/>
      <c r="HV155" s="150"/>
      <c r="HW155" s="150"/>
      <c r="HX155" s="150"/>
      <c r="HY155" s="150"/>
      <c r="HZ155" s="150"/>
      <c r="IA155" s="150"/>
      <c r="IB155" s="150"/>
      <c r="IC155" s="150"/>
      <c r="ID155" s="150"/>
      <c r="IE155" s="150"/>
      <c r="IF155" s="150"/>
      <c r="IG155" s="150"/>
      <c r="IH155" s="150"/>
      <c r="II155" s="150"/>
      <c r="IJ155" s="150"/>
      <c r="IK155" s="150"/>
      <c r="IL155" s="150"/>
      <c r="IM155" s="150"/>
      <c r="IN155" s="150"/>
      <c r="IO155" s="150"/>
      <c r="IP155" s="150"/>
      <c r="IQ155" s="150"/>
      <c r="IR155" s="150"/>
      <c r="IS155" s="150"/>
      <c r="IT155" s="150"/>
      <c r="IU155" s="150"/>
      <c r="IV155" s="150"/>
      <c r="IW155" s="150"/>
    </row>
    <row r="156" customFormat="false" ht="12.75" hidden="false" customHeight="false" outlineLevel="0" collapsed="false">
      <c r="A156" s="146"/>
      <c r="B156" s="147"/>
      <c r="C156" s="147"/>
      <c r="D156" s="147"/>
      <c r="E156" s="147"/>
      <c r="F156" s="147"/>
      <c r="G156" s="147"/>
      <c r="H156" s="148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  <c r="BI156" s="147"/>
      <c r="BJ156" s="147"/>
      <c r="BK156" s="149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  <c r="CB156" s="150"/>
      <c r="CC156" s="150"/>
      <c r="CD156" s="150"/>
      <c r="CE156" s="150"/>
      <c r="CF156" s="150"/>
      <c r="CG156" s="150"/>
      <c r="CH156" s="150"/>
      <c r="CI156" s="150"/>
      <c r="CJ156" s="150"/>
      <c r="CK156" s="150"/>
      <c r="CL156" s="150"/>
      <c r="CM156" s="150"/>
      <c r="CN156" s="150"/>
      <c r="CO156" s="150"/>
      <c r="CP156" s="150"/>
      <c r="CQ156" s="150"/>
      <c r="CR156" s="150"/>
      <c r="CS156" s="150"/>
      <c r="CT156" s="150"/>
      <c r="CU156" s="150"/>
      <c r="CV156" s="150"/>
      <c r="CW156" s="150"/>
      <c r="CX156" s="150"/>
      <c r="CY156" s="150"/>
      <c r="CZ156" s="150"/>
      <c r="DA156" s="150"/>
      <c r="DB156" s="150"/>
      <c r="DC156" s="150"/>
      <c r="DD156" s="150"/>
      <c r="DE156" s="150"/>
      <c r="DF156" s="150"/>
      <c r="DG156" s="150"/>
      <c r="DH156" s="150"/>
      <c r="DI156" s="150"/>
      <c r="DJ156" s="150"/>
      <c r="DK156" s="150"/>
      <c r="DL156" s="150"/>
      <c r="DM156" s="150"/>
      <c r="DN156" s="150"/>
      <c r="DO156" s="150"/>
      <c r="DP156" s="150"/>
      <c r="DQ156" s="150"/>
      <c r="DR156" s="150"/>
      <c r="DS156" s="150"/>
      <c r="DT156" s="150"/>
      <c r="DU156" s="150"/>
      <c r="DV156" s="150"/>
      <c r="DW156" s="150"/>
      <c r="DX156" s="150"/>
      <c r="DY156" s="150"/>
      <c r="DZ156" s="150"/>
      <c r="EA156" s="150"/>
      <c r="EB156" s="150"/>
      <c r="EC156" s="150"/>
      <c r="ED156" s="150"/>
      <c r="EE156" s="150"/>
      <c r="EF156" s="150"/>
      <c r="EG156" s="150"/>
      <c r="EH156" s="150"/>
      <c r="EI156" s="150"/>
      <c r="EJ156" s="150"/>
      <c r="EK156" s="150"/>
      <c r="EL156" s="150"/>
      <c r="EM156" s="150"/>
      <c r="EN156" s="150"/>
      <c r="EO156" s="150"/>
      <c r="EP156" s="150"/>
      <c r="EQ156" s="150"/>
      <c r="ER156" s="150"/>
      <c r="ES156" s="150"/>
      <c r="ET156" s="150"/>
      <c r="EU156" s="150"/>
      <c r="EV156" s="150"/>
      <c r="EW156" s="150"/>
      <c r="EX156" s="150"/>
      <c r="EY156" s="150"/>
      <c r="EZ156" s="150"/>
      <c r="FA156" s="150"/>
      <c r="FB156" s="150"/>
      <c r="FC156" s="150"/>
      <c r="FD156" s="150"/>
      <c r="FE156" s="150"/>
      <c r="FF156" s="150"/>
      <c r="FG156" s="150"/>
      <c r="FH156" s="150"/>
      <c r="FI156" s="150"/>
      <c r="FJ156" s="150"/>
      <c r="FK156" s="150"/>
      <c r="FL156" s="150"/>
      <c r="FM156" s="150"/>
      <c r="FN156" s="150"/>
      <c r="FO156" s="150"/>
      <c r="FP156" s="150"/>
      <c r="FQ156" s="150"/>
      <c r="FR156" s="150"/>
      <c r="FS156" s="150"/>
      <c r="FT156" s="150"/>
      <c r="FU156" s="150"/>
      <c r="FV156" s="150"/>
      <c r="FW156" s="150"/>
      <c r="FX156" s="150"/>
      <c r="FY156" s="150"/>
      <c r="FZ156" s="150"/>
      <c r="GA156" s="150"/>
      <c r="GB156" s="150"/>
      <c r="GC156" s="150"/>
      <c r="GD156" s="150"/>
      <c r="GE156" s="150"/>
      <c r="GF156" s="150"/>
      <c r="GG156" s="150"/>
      <c r="GH156" s="150"/>
      <c r="GI156" s="150"/>
      <c r="GJ156" s="150"/>
      <c r="GK156" s="150"/>
      <c r="GL156" s="150"/>
      <c r="GM156" s="150"/>
      <c r="GN156" s="150"/>
      <c r="GO156" s="150"/>
      <c r="GP156" s="150"/>
      <c r="GQ156" s="150"/>
      <c r="GR156" s="150"/>
      <c r="GS156" s="150"/>
      <c r="GT156" s="150"/>
      <c r="GU156" s="150"/>
      <c r="GV156" s="150"/>
      <c r="GW156" s="150"/>
      <c r="GX156" s="150"/>
      <c r="GY156" s="150"/>
      <c r="GZ156" s="150"/>
      <c r="HA156" s="150"/>
      <c r="HB156" s="150"/>
      <c r="HC156" s="150"/>
      <c r="HD156" s="150"/>
      <c r="HE156" s="150"/>
      <c r="HF156" s="150"/>
      <c r="HG156" s="150"/>
      <c r="HH156" s="150"/>
      <c r="HI156" s="150"/>
      <c r="HJ156" s="150"/>
      <c r="HK156" s="150"/>
      <c r="HL156" s="150"/>
      <c r="HM156" s="150"/>
      <c r="HN156" s="150"/>
      <c r="HO156" s="150"/>
      <c r="HP156" s="150"/>
      <c r="HQ156" s="150"/>
      <c r="HR156" s="150"/>
      <c r="HS156" s="150"/>
      <c r="HT156" s="150"/>
      <c r="HU156" s="150"/>
      <c r="HV156" s="150"/>
      <c r="HW156" s="150"/>
      <c r="HX156" s="150"/>
      <c r="HY156" s="150"/>
      <c r="HZ156" s="150"/>
      <c r="IA156" s="150"/>
      <c r="IB156" s="150"/>
      <c r="IC156" s="150"/>
      <c r="ID156" s="150"/>
      <c r="IE156" s="150"/>
      <c r="IF156" s="150"/>
      <c r="IG156" s="150"/>
      <c r="IH156" s="150"/>
      <c r="II156" s="150"/>
      <c r="IJ156" s="150"/>
      <c r="IK156" s="150"/>
      <c r="IL156" s="150"/>
      <c r="IM156" s="150"/>
      <c r="IN156" s="150"/>
      <c r="IO156" s="150"/>
      <c r="IP156" s="150"/>
      <c r="IQ156" s="150"/>
      <c r="IR156" s="150"/>
      <c r="IS156" s="150"/>
      <c r="IT156" s="150"/>
      <c r="IU156" s="150"/>
      <c r="IV156" s="150"/>
      <c r="IW156" s="150"/>
    </row>
    <row r="157" customFormat="false" ht="12.75" hidden="false" customHeight="false" outlineLevel="0" collapsed="false">
      <c r="A157" s="146"/>
      <c r="B157" s="147"/>
      <c r="C157" s="147"/>
      <c r="D157" s="147"/>
      <c r="E157" s="147"/>
      <c r="F157" s="147"/>
      <c r="G157" s="147"/>
      <c r="H157" s="148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  <c r="BI157" s="147"/>
      <c r="BJ157" s="147"/>
      <c r="BK157" s="149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  <c r="CB157" s="150"/>
      <c r="CC157" s="15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0"/>
      <c r="CN157" s="150"/>
      <c r="CO157" s="150"/>
      <c r="CP157" s="150"/>
      <c r="CQ157" s="150"/>
      <c r="CR157" s="150"/>
      <c r="CS157" s="150"/>
      <c r="CT157" s="150"/>
      <c r="CU157" s="150"/>
      <c r="CV157" s="150"/>
      <c r="CW157" s="150"/>
      <c r="CX157" s="150"/>
      <c r="CY157" s="150"/>
      <c r="CZ157" s="150"/>
      <c r="DA157" s="150"/>
      <c r="DB157" s="150"/>
      <c r="DC157" s="150"/>
      <c r="DD157" s="150"/>
      <c r="DE157" s="150"/>
      <c r="DF157" s="150"/>
      <c r="DG157" s="150"/>
      <c r="DH157" s="150"/>
      <c r="DI157" s="150"/>
      <c r="DJ157" s="150"/>
      <c r="DK157" s="150"/>
      <c r="DL157" s="150"/>
      <c r="DM157" s="150"/>
      <c r="DN157" s="150"/>
      <c r="DO157" s="150"/>
      <c r="DP157" s="150"/>
      <c r="DQ157" s="150"/>
      <c r="DR157" s="150"/>
      <c r="DS157" s="150"/>
      <c r="DT157" s="150"/>
      <c r="DU157" s="150"/>
      <c r="DV157" s="150"/>
      <c r="DW157" s="150"/>
      <c r="DX157" s="150"/>
      <c r="DY157" s="150"/>
      <c r="DZ157" s="150"/>
      <c r="EA157" s="150"/>
      <c r="EB157" s="150"/>
      <c r="EC157" s="150"/>
      <c r="ED157" s="150"/>
      <c r="EE157" s="150"/>
      <c r="EF157" s="150"/>
      <c r="EG157" s="150"/>
      <c r="EH157" s="150"/>
      <c r="EI157" s="150"/>
      <c r="EJ157" s="150"/>
      <c r="EK157" s="150"/>
      <c r="EL157" s="150"/>
      <c r="EM157" s="150"/>
      <c r="EN157" s="150"/>
      <c r="EO157" s="150"/>
      <c r="EP157" s="150"/>
      <c r="EQ157" s="150"/>
      <c r="ER157" s="150"/>
      <c r="ES157" s="150"/>
      <c r="ET157" s="150"/>
      <c r="EU157" s="150"/>
      <c r="EV157" s="150"/>
      <c r="EW157" s="150"/>
      <c r="EX157" s="150"/>
      <c r="EY157" s="150"/>
      <c r="EZ157" s="150"/>
      <c r="FA157" s="150"/>
      <c r="FB157" s="150"/>
      <c r="FC157" s="150"/>
      <c r="FD157" s="150"/>
      <c r="FE157" s="150"/>
      <c r="FF157" s="150"/>
      <c r="FG157" s="150"/>
      <c r="FH157" s="150"/>
      <c r="FI157" s="150"/>
      <c r="FJ157" s="150"/>
      <c r="FK157" s="150"/>
      <c r="FL157" s="150"/>
      <c r="FM157" s="150"/>
      <c r="FN157" s="150"/>
      <c r="FO157" s="150"/>
      <c r="FP157" s="150"/>
      <c r="FQ157" s="150"/>
      <c r="FR157" s="150"/>
      <c r="FS157" s="150"/>
      <c r="FT157" s="150"/>
      <c r="FU157" s="150"/>
      <c r="FV157" s="150"/>
      <c r="FW157" s="150"/>
      <c r="FX157" s="150"/>
      <c r="FY157" s="150"/>
      <c r="FZ157" s="150"/>
      <c r="GA157" s="150"/>
      <c r="GB157" s="150"/>
      <c r="GC157" s="150"/>
      <c r="GD157" s="150"/>
      <c r="GE157" s="150"/>
      <c r="GF157" s="150"/>
      <c r="GG157" s="150"/>
      <c r="GH157" s="150"/>
      <c r="GI157" s="150"/>
      <c r="GJ157" s="150"/>
      <c r="GK157" s="150"/>
      <c r="GL157" s="150"/>
      <c r="GM157" s="150"/>
      <c r="GN157" s="150"/>
      <c r="GO157" s="150"/>
      <c r="GP157" s="150"/>
      <c r="GQ157" s="150"/>
      <c r="GR157" s="150"/>
      <c r="GS157" s="150"/>
      <c r="GT157" s="150"/>
      <c r="GU157" s="150"/>
      <c r="GV157" s="150"/>
      <c r="GW157" s="150"/>
      <c r="GX157" s="150"/>
      <c r="GY157" s="150"/>
      <c r="GZ157" s="150"/>
      <c r="HA157" s="150"/>
      <c r="HB157" s="150"/>
      <c r="HC157" s="150"/>
      <c r="HD157" s="150"/>
      <c r="HE157" s="150"/>
      <c r="HF157" s="150"/>
      <c r="HG157" s="150"/>
      <c r="HH157" s="150"/>
      <c r="HI157" s="150"/>
      <c r="HJ157" s="150"/>
      <c r="HK157" s="150"/>
      <c r="HL157" s="150"/>
      <c r="HM157" s="150"/>
      <c r="HN157" s="150"/>
      <c r="HO157" s="150"/>
      <c r="HP157" s="150"/>
      <c r="HQ157" s="150"/>
      <c r="HR157" s="150"/>
      <c r="HS157" s="150"/>
      <c r="HT157" s="150"/>
      <c r="HU157" s="150"/>
      <c r="HV157" s="150"/>
      <c r="HW157" s="150"/>
      <c r="HX157" s="150"/>
      <c r="HY157" s="150"/>
      <c r="HZ157" s="150"/>
      <c r="IA157" s="150"/>
      <c r="IB157" s="150"/>
      <c r="IC157" s="150"/>
      <c r="ID157" s="150"/>
      <c r="IE157" s="150"/>
      <c r="IF157" s="150"/>
      <c r="IG157" s="150"/>
      <c r="IH157" s="150"/>
      <c r="II157" s="150"/>
      <c r="IJ157" s="150"/>
      <c r="IK157" s="150"/>
      <c r="IL157" s="150"/>
      <c r="IM157" s="150"/>
      <c r="IN157" s="150"/>
      <c r="IO157" s="150"/>
      <c r="IP157" s="150"/>
      <c r="IQ157" s="150"/>
      <c r="IR157" s="150"/>
      <c r="IS157" s="150"/>
      <c r="IT157" s="150"/>
      <c r="IU157" s="150"/>
      <c r="IV157" s="150"/>
      <c r="IW157" s="150"/>
    </row>
    <row r="158" customFormat="false" ht="12.75" hidden="false" customHeight="false" outlineLevel="0" collapsed="false">
      <c r="A158" s="146"/>
      <c r="B158" s="147"/>
      <c r="C158" s="147"/>
      <c r="D158" s="147"/>
      <c r="E158" s="147"/>
      <c r="F158" s="147"/>
      <c r="G158" s="147"/>
      <c r="H158" s="148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  <c r="BI158" s="147"/>
      <c r="BJ158" s="147"/>
      <c r="BK158" s="149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  <c r="EC158" s="150"/>
      <c r="ED158" s="150"/>
      <c r="EE158" s="150"/>
      <c r="EF158" s="150"/>
      <c r="EG158" s="150"/>
      <c r="EH158" s="150"/>
      <c r="EI158" s="150"/>
      <c r="EJ158" s="150"/>
      <c r="EK158" s="150"/>
      <c r="EL158" s="150"/>
      <c r="EM158" s="150"/>
      <c r="EN158" s="150"/>
      <c r="EO158" s="150"/>
      <c r="EP158" s="150"/>
      <c r="EQ158" s="150"/>
      <c r="ER158" s="150"/>
      <c r="ES158" s="150"/>
      <c r="ET158" s="150"/>
      <c r="EU158" s="150"/>
      <c r="EV158" s="150"/>
      <c r="EW158" s="150"/>
      <c r="EX158" s="150"/>
      <c r="EY158" s="150"/>
      <c r="EZ158" s="150"/>
      <c r="FA158" s="150"/>
      <c r="FB158" s="150"/>
      <c r="FC158" s="150"/>
      <c r="FD158" s="150"/>
      <c r="FE158" s="150"/>
      <c r="FF158" s="150"/>
      <c r="FG158" s="150"/>
      <c r="FH158" s="150"/>
      <c r="FI158" s="150"/>
      <c r="FJ158" s="150"/>
      <c r="FK158" s="150"/>
      <c r="FL158" s="150"/>
      <c r="FM158" s="150"/>
      <c r="FN158" s="150"/>
      <c r="FO158" s="150"/>
      <c r="FP158" s="150"/>
      <c r="FQ158" s="150"/>
      <c r="FR158" s="150"/>
      <c r="FS158" s="150"/>
      <c r="FT158" s="150"/>
      <c r="FU158" s="150"/>
      <c r="FV158" s="150"/>
      <c r="FW158" s="150"/>
      <c r="FX158" s="150"/>
      <c r="FY158" s="150"/>
      <c r="FZ158" s="150"/>
      <c r="GA158" s="150"/>
      <c r="GB158" s="150"/>
      <c r="GC158" s="150"/>
      <c r="GD158" s="150"/>
      <c r="GE158" s="150"/>
      <c r="GF158" s="150"/>
      <c r="GG158" s="150"/>
      <c r="GH158" s="150"/>
      <c r="GI158" s="150"/>
      <c r="GJ158" s="150"/>
      <c r="GK158" s="150"/>
      <c r="GL158" s="150"/>
      <c r="GM158" s="150"/>
      <c r="GN158" s="150"/>
      <c r="GO158" s="150"/>
      <c r="GP158" s="150"/>
      <c r="GQ158" s="150"/>
      <c r="GR158" s="150"/>
      <c r="GS158" s="150"/>
      <c r="GT158" s="150"/>
      <c r="GU158" s="150"/>
      <c r="GV158" s="150"/>
      <c r="GW158" s="150"/>
      <c r="GX158" s="150"/>
      <c r="GY158" s="150"/>
      <c r="GZ158" s="150"/>
      <c r="HA158" s="150"/>
      <c r="HB158" s="150"/>
      <c r="HC158" s="150"/>
      <c r="HD158" s="150"/>
      <c r="HE158" s="150"/>
      <c r="HF158" s="150"/>
      <c r="HG158" s="150"/>
      <c r="HH158" s="150"/>
      <c r="HI158" s="150"/>
      <c r="HJ158" s="150"/>
      <c r="HK158" s="150"/>
      <c r="HL158" s="150"/>
      <c r="HM158" s="150"/>
      <c r="HN158" s="150"/>
      <c r="HO158" s="150"/>
      <c r="HP158" s="150"/>
      <c r="HQ158" s="150"/>
      <c r="HR158" s="150"/>
      <c r="HS158" s="150"/>
      <c r="HT158" s="150"/>
      <c r="HU158" s="150"/>
      <c r="HV158" s="150"/>
      <c r="HW158" s="150"/>
      <c r="HX158" s="150"/>
      <c r="HY158" s="150"/>
      <c r="HZ158" s="150"/>
      <c r="IA158" s="150"/>
      <c r="IB158" s="150"/>
      <c r="IC158" s="150"/>
      <c r="ID158" s="150"/>
      <c r="IE158" s="150"/>
      <c r="IF158" s="150"/>
      <c r="IG158" s="150"/>
      <c r="IH158" s="150"/>
      <c r="II158" s="150"/>
      <c r="IJ158" s="150"/>
      <c r="IK158" s="150"/>
      <c r="IL158" s="150"/>
      <c r="IM158" s="150"/>
      <c r="IN158" s="150"/>
      <c r="IO158" s="150"/>
      <c r="IP158" s="150"/>
      <c r="IQ158" s="150"/>
      <c r="IR158" s="150"/>
      <c r="IS158" s="150"/>
      <c r="IT158" s="150"/>
      <c r="IU158" s="150"/>
      <c r="IV158" s="150"/>
      <c r="IW158" s="150"/>
    </row>
    <row r="159" customFormat="false" ht="12.75" hidden="false" customHeight="false" outlineLevel="0" collapsed="false">
      <c r="A159" s="146"/>
      <c r="B159" s="147"/>
      <c r="C159" s="147"/>
      <c r="D159" s="147"/>
      <c r="E159" s="147"/>
      <c r="F159" s="147"/>
      <c r="G159" s="147"/>
      <c r="H159" s="148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  <c r="BI159" s="147"/>
      <c r="BJ159" s="147"/>
      <c r="BK159" s="149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/>
      <c r="CO159" s="150"/>
      <c r="CP159" s="150"/>
      <c r="CQ159" s="150"/>
      <c r="CR159" s="150"/>
      <c r="CS159" s="150"/>
      <c r="CT159" s="150"/>
      <c r="CU159" s="150"/>
      <c r="CV159" s="150"/>
      <c r="CW159" s="150"/>
      <c r="CX159" s="150"/>
      <c r="CY159" s="150"/>
      <c r="CZ159" s="150"/>
      <c r="DA159" s="150"/>
      <c r="DB159" s="150"/>
      <c r="DC159" s="150"/>
      <c r="DD159" s="150"/>
      <c r="DE159" s="150"/>
      <c r="DF159" s="150"/>
      <c r="DG159" s="150"/>
      <c r="DH159" s="150"/>
      <c r="DI159" s="150"/>
      <c r="DJ159" s="150"/>
      <c r="DK159" s="150"/>
      <c r="DL159" s="150"/>
      <c r="DM159" s="150"/>
      <c r="DN159" s="150"/>
      <c r="DO159" s="150"/>
      <c r="DP159" s="150"/>
      <c r="DQ159" s="150"/>
      <c r="DR159" s="150"/>
      <c r="DS159" s="150"/>
      <c r="DT159" s="150"/>
      <c r="DU159" s="150"/>
      <c r="DV159" s="150"/>
      <c r="DW159" s="150"/>
      <c r="DX159" s="150"/>
      <c r="DY159" s="150"/>
      <c r="DZ159" s="150"/>
      <c r="EA159" s="150"/>
      <c r="EB159" s="150"/>
      <c r="EC159" s="150"/>
      <c r="ED159" s="150"/>
      <c r="EE159" s="150"/>
      <c r="EF159" s="150"/>
      <c r="EG159" s="150"/>
      <c r="EH159" s="150"/>
      <c r="EI159" s="150"/>
      <c r="EJ159" s="150"/>
      <c r="EK159" s="150"/>
      <c r="EL159" s="150"/>
      <c r="EM159" s="150"/>
      <c r="EN159" s="150"/>
      <c r="EO159" s="150"/>
      <c r="EP159" s="150"/>
      <c r="EQ159" s="150"/>
      <c r="ER159" s="150"/>
      <c r="ES159" s="150"/>
      <c r="ET159" s="150"/>
      <c r="EU159" s="150"/>
      <c r="EV159" s="150"/>
      <c r="EW159" s="150"/>
      <c r="EX159" s="150"/>
      <c r="EY159" s="150"/>
      <c r="EZ159" s="150"/>
      <c r="FA159" s="150"/>
      <c r="FB159" s="150"/>
      <c r="FC159" s="150"/>
      <c r="FD159" s="150"/>
      <c r="FE159" s="150"/>
      <c r="FF159" s="150"/>
      <c r="FG159" s="150"/>
      <c r="FH159" s="150"/>
      <c r="FI159" s="150"/>
      <c r="FJ159" s="150"/>
      <c r="FK159" s="150"/>
      <c r="FL159" s="150"/>
      <c r="FM159" s="150"/>
      <c r="FN159" s="150"/>
      <c r="FO159" s="150"/>
      <c r="FP159" s="150"/>
      <c r="FQ159" s="150"/>
      <c r="FR159" s="150"/>
      <c r="FS159" s="150"/>
      <c r="FT159" s="150"/>
      <c r="FU159" s="150"/>
      <c r="FV159" s="150"/>
      <c r="FW159" s="150"/>
      <c r="FX159" s="150"/>
      <c r="FY159" s="150"/>
      <c r="FZ159" s="150"/>
      <c r="GA159" s="150"/>
      <c r="GB159" s="150"/>
      <c r="GC159" s="150"/>
      <c r="GD159" s="150"/>
      <c r="GE159" s="150"/>
      <c r="GF159" s="150"/>
      <c r="GG159" s="150"/>
      <c r="GH159" s="150"/>
      <c r="GI159" s="150"/>
      <c r="GJ159" s="150"/>
      <c r="GK159" s="150"/>
      <c r="GL159" s="150"/>
      <c r="GM159" s="150"/>
      <c r="GN159" s="150"/>
      <c r="GO159" s="150"/>
      <c r="GP159" s="150"/>
      <c r="GQ159" s="150"/>
      <c r="GR159" s="150"/>
      <c r="GS159" s="150"/>
      <c r="GT159" s="150"/>
      <c r="GU159" s="150"/>
      <c r="GV159" s="150"/>
      <c r="GW159" s="150"/>
      <c r="GX159" s="150"/>
      <c r="GY159" s="150"/>
      <c r="GZ159" s="150"/>
      <c r="HA159" s="150"/>
      <c r="HB159" s="150"/>
      <c r="HC159" s="150"/>
      <c r="HD159" s="150"/>
      <c r="HE159" s="150"/>
      <c r="HF159" s="150"/>
      <c r="HG159" s="150"/>
      <c r="HH159" s="150"/>
      <c r="HI159" s="150"/>
      <c r="HJ159" s="150"/>
      <c r="HK159" s="150"/>
      <c r="HL159" s="150"/>
      <c r="HM159" s="150"/>
      <c r="HN159" s="150"/>
      <c r="HO159" s="150"/>
      <c r="HP159" s="150"/>
      <c r="HQ159" s="150"/>
      <c r="HR159" s="150"/>
      <c r="HS159" s="150"/>
      <c r="HT159" s="150"/>
      <c r="HU159" s="150"/>
      <c r="HV159" s="150"/>
      <c r="HW159" s="150"/>
      <c r="HX159" s="150"/>
      <c r="HY159" s="150"/>
      <c r="HZ159" s="150"/>
      <c r="IA159" s="150"/>
      <c r="IB159" s="150"/>
      <c r="IC159" s="150"/>
      <c r="ID159" s="150"/>
      <c r="IE159" s="150"/>
      <c r="IF159" s="150"/>
      <c r="IG159" s="150"/>
      <c r="IH159" s="150"/>
      <c r="II159" s="150"/>
      <c r="IJ159" s="150"/>
      <c r="IK159" s="150"/>
      <c r="IL159" s="150"/>
      <c r="IM159" s="150"/>
      <c r="IN159" s="150"/>
      <c r="IO159" s="150"/>
      <c r="IP159" s="150"/>
      <c r="IQ159" s="150"/>
      <c r="IR159" s="150"/>
      <c r="IS159" s="150"/>
      <c r="IT159" s="150"/>
      <c r="IU159" s="150"/>
      <c r="IV159" s="150"/>
      <c r="IW159" s="150"/>
    </row>
    <row r="160" customFormat="false" ht="12.75" hidden="false" customHeight="false" outlineLevel="0" collapsed="false">
      <c r="A160" s="146"/>
      <c r="B160" s="147"/>
      <c r="C160" s="147"/>
      <c r="D160" s="147"/>
      <c r="E160" s="147"/>
      <c r="F160" s="147"/>
      <c r="G160" s="147"/>
      <c r="H160" s="148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  <c r="BI160" s="147"/>
      <c r="BJ160" s="147"/>
      <c r="BK160" s="149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  <c r="EC160" s="150"/>
      <c r="ED160" s="150"/>
      <c r="EE160" s="150"/>
      <c r="EF160" s="150"/>
      <c r="EG160" s="150"/>
      <c r="EH160" s="150"/>
      <c r="EI160" s="150"/>
      <c r="EJ160" s="150"/>
      <c r="EK160" s="150"/>
      <c r="EL160" s="150"/>
      <c r="EM160" s="150"/>
      <c r="EN160" s="150"/>
      <c r="EO160" s="150"/>
      <c r="EP160" s="150"/>
      <c r="EQ160" s="150"/>
      <c r="ER160" s="150"/>
      <c r="ES160" s="150"/>
      <c r="ET160" s="150"/>
      <c r="EU160" s="150"/>
      <c r="EV160" s="150"/>
      <c r="EW160" s="150"/>
      <c r="EX160" s="150"/>
      <c r="EY160" s="150"/>
      <c r="EZ160" s="150"/>
      <c r="FA160" s="150"/>
      <c r="FB160" s="150"/>
      <c r="FC160" s="150"/>
      <c r="FD160" s="150"/>
      <c r="FE160" s="150"/>
      <c r="FF160" s="150"/>
      <c r="FG160" s="150"/>
      <c r="FH160" s="150"/>
      <c r="FI160" s="150"/>
      <c r="FJ160" s="150"/>
      <c r="FK160" s="150"/>
      <c r="FL160" s="150"/>
      <c r="FM160" s="150"/>
      <c r="FN160" s="150"/>
      <c r="FO160" s="150"/>
      <c r="FP160" s="150"/>
      <c r="FQ160" s="150"/>
      <c r="FR160" s="150"/>
      <c r="FS160" s="150"/>
      <c r="FT160" s="150"/>
      <c r="FU160" s="150"/>
      <c r="FV160" s="150"/>
      <c r="FW160" s="150"/>
      <c r="FX160" s="150"/>
      <c r="FY160" s="150"/>
      <c r="FZ160" s="150"/>
      <c r="GA160" s="150"/>
      <c r="GB160" s="150"/>
      <c r="GC160" s="150"/>
      <c r="GD160" s="150"/>
      <c r="GE160" s="150"/>
      <c r="GF160" s="150"/>
      <c r="GG160" s="150"/>
      <c r="GH160" s="150"/>
      <c r="GI160" s="150"/>
      <c r="GJ160" s="150"/>
      <c r="GK160" s="150"/>
      <c r="GL160" s="150"/>
      <c r="GM160" s="150"/>
      <c r="GN160" s="150"/>
      <c r="GO160" s="150"/>
      <c r="GP160" s="150"/>
      <c r="GQ160" s="150"/>
      <c r="GR160" s="150"/>
      <c r="GS160" s="150"/>
      <c r="GT160" s="150"/>
      <c r="GU160" s="150"/>
      <c r="GV160" s="150"/>
      <c r="GW160" s="150"/>
      <c r="GX160" s="150"/>
      <c r="GY160" s="150"/>
      <c r="GZ160" s="150"/>
      <c r="HA160" s="150"/>
      <c r="HB160" s="150"/>
      <c r="HC160" s="150"/>
      <c r="HD160" s="150"/>
      <c r="HE160" s="150"/>
      <c r="HF160" s="150"/>
      <c r="HG160" s="150"/>
      <c r="HH160" s="150"/>
      <c r="HI160" s="150"/>
      <c r="HJ160" s="150"/>
      <c r="HK160" s="150"/>
      <c r="HL160" s="150"/>
      <c r="HM160" s="150"/>
      <c r="HN160" s="150"/>
      <c r="HO160" s="150"/>
      <c r="HP160" s="150"/>
      <c r="HQ160" s="150"/>
      <c r="HR160" s="150"/>
      <c r="HS160" s="150"/>
      <c r="HT160" s="150"/>
      <c r="HU160" s="150"/>
      <c r="HV160" s="150"/>
      <c r="HW160" s="150"/>
      <c r="HX160" s="150"/>
      <c r="HY160" s="150"/>
      <c r="HZ160" s="150"/>
      <c r="IA160" s="150"/>
      <c r="IB160" s="150"/>
      <c r="IC160" s="150"/>
      <c r="ID160" s="150"/>
      <c r="IE160" s="150"/>
      <c r="IF160" s="150"/>
      <c r="IG160" s="150"/>
      <c r="IH160" s="150"/>
      <c r="II160" s="150"/>
      <c r="IJ160" s="150"/>
      <c r="IK160" s="150"/>
      <c r="IL160" s="150"/>
      <c r="IM160" s="150"/>
      <c r="IN160" s="150"/>
      <c r="IO160" s="150"/>
      <c r="IP160" s="150"/>
      <c r="IQ160" s="150"/>
      <c r="IR160" s="150"/>
      <c r="IS160" s="150"/>
      <c r="IT160" s="150"/>
      <c r="IU160" s="150"/>
      <c r="IV160" s="150"/>
      <c r="IW160" s="150"/>
    </row>
    <row r="161" customFormat="false" ht="12.75" hidden="false" customHeight="false" outlineLevel="0" collapsed="false">
      <c r="A161" s="146"/>
      <c r="B161" s="147"/>
      <c r="C161" s="147"/>
      <c r="D161" s="147"/>
      <c r="E161" s="147"/>
      <c r="F161" s="147"/>
      <c r="G161" s="147"/>
      <c r="H161" s="148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9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  <c r="EC161" s="150"/>
      <c r="ED161" s="150"/>
      <c r="EE161" s="150"/>
      <c r="EF161" s="150"/>
      <c r="EG161" s="150"/>
      <c r="EH161" s="150"/>
      <c r="EI161" s="150"/>
      <c r="EJ161" s="150"/>
      <c r="EK161" s="150"/>
      <c r="EL161" s="150"/>
      <c r="EM161" s="150"/>
      <c r="EN161" s="150"/>
      <c r="EO161" s="150"/>
      <c r="EP161" s="150"/>
      <c r="EQ161" s="150"/>
      <c r="ER161" s="150"/>
      <c r="ES161" s="150"/>
      <c r="ET161" s="150"/>
      <c r="EU161" s="150"/>
      <c r="EV161" s="150"/>
      <c r="EW161" s="150"/>
      <c r="EX161" s="150"/>
      <c r="EY161" s="150"/>
      <c r="EZ161" s="150"/>
      <c r="FA161" s="150"/>
      <c r="FB161" s="150"/>
      <c r="FC161" s="150"/>
      <c r="FD161" s="150"/>
      <c r="FE161" s="150"/>
      <c r="FF161" s="150"/>
      <c r="FG161" s="150"/>
      <c r="FH161" s="150"/>
      <c r="FI161" s="150"/>
      <c r="FJ161" s="150"/>
      <c r="FK161" s="150"/>
      <c r="FL161" s="150"/>
      <c r="FM161" s="150"/>
      <c r="FN161" s="150"/>
      <c r="FO161" s="150"/>
      <c r="FP161" s="150"/>
      <c r="FQ161" s="150"/>
      <c r="FR161" s="150"/>
      <c r="FS161" s="150"/>
      <c r="FT161" s="150"/>
      <c r="FU161" s="150"/>
      <c r="FV161" s="150"/>
      <c r="FW161" s="150"/>
      <c r="FX161" s="150"/>
      <c r="FY161" s="150"/>
      <c r="FZ161" s="150"/>
      <c r="GA161" s="150"/>
      <c r="GB161" s="150"/>
      <c r="GC161" s="150"/>
      <c r="GD161" s="150"/>
      <c r="GE161" s="150"/>
      <c r="GF161" s="150"/>
      <c r="GG161" s="150"/>
      <c r="GH161" s="150"/>
      <c r="GI161" s="150"/>
      <c r="GJ161" s="150"/>
      <c r="GK161" s="150"/>
      <c r="GL161" s="150"/>
      <c r="GM161" s="150"/>
      <c r="GN161" s="150"/>
      <c r="GO161" s="150"/>
      <c r="GP161" s="150"/>
      <c r="GQ161" s="150"/>
      <c r="GR161" s="150"/>
      <c r="GS161" s="150"/>
      <c r="GT161" s="150"/>
      <c r="GU161" s="150"/>
      <c r="GV161" s="150"/>
      <c r="GW161" s="150"/>
      <c r="GX161" s="150"/>
      <c r="GY161" s="150"/>
      <c r="GZ161" s="150"/>
      <c r="HA161" s="150"/>
      <c r="HB161" s="150"/>
      <c r="HC161" s="150"/>
      <c r="HD161" s="150"/>
      <c r="HE161" s="150"/>
      <c r="HF161" s="150"/>
      <c r="HG161" s="150"/>
      <c r="HH161" s="150"/>
      <c r="HI161" s="150"/>
      <c r="HJ161" s="150"/>
      <c r="HK161" s="150"/>
      <c r="HL161" s="150"/>
      <c r="HM161" s="150"/>
      <c r="HN161" s="150"/>
      <c r="HO161" s="150"/>
      <c r="HP161" s="150"/>
      <c r="HQ161" s="150"/>
      <c r="HR161" s="150"/>
      <c r="HS161" s="150"/>
      <c r="HT161" s="150"/>
      <c r="HU161" s="150"/>
      <c r="HV161" s="150"/>
      <c r="HW161" s="150"/>
      <c r="HX161" s="150"/>
      <c r="HY161" s="150"/>
      <c r="HZ161" s="150"/>
      <c r="IA161" s="150"/>
      <c r="IB161" s="150"/>
      <c r="IC161" s="150"/>
      <c r="ID161" s="150"/>
      <c r="IE161" s="150"/>
      <c r="IF161" s="150"/>
      <c r="IG161" s="150"/>
      <c r="IH161" s="150"/>
      <c r="II161" s="150"/>
      <c r="IJ161" s="150"/>
      <c r="IK161" s="150"/>
      <c r="IL161" s="150"/>
      <c r="IM161" s="150"/>
      <c r="IN161" s="150"/>
      <c r="IO161" s="150"/>
      <c r="IP161" s="150"/>
      <c r="IQ161" s="150"/>
      <c r="IR161" s="150"/>
      <c r="IS161" s="150"/>
      <c r="IT161" s="150"/>
      <c r="IU161" s="150"/>
      <c r="IV161" s="150"/>
      <c r="IW161" s="150"/>
    </row>
    <row r="162" customFormat="false" ht="12.75" hidden="false" customHeight="false" outlineLevel="0" collapsed="false">
      <c r="A162" s="146"/>
      <c r="B162" s="147"/>
      <c r="C162" s="147"/>
      <c r="D162" s="147"/>
      <c r="E162" s="147"/>
      <c r="F162" s="147"/>
      <c r="G162" s="147"/>
      <c r="H162" s="148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  <c r="BI162" s="147"/>
      <c r="BJ162" s="147"/>
      <c r="BK162" s="149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/>
      <c r="CO162" s="150"/>
      <c r="CP162" s="150"/>
      <c r="CQ162" s="150"/>
      <c r="CR162" s="150"/>
      <c r="CS162" s="150"/>
      <c r="CT162" s="150"/>
      <c r="CU162" s="150"/>
      <c r="CV162" s="150"/>
      <c r="CW162" s="150"/>
      <c r="CX162" s="150"/>
      <c r="CY162" s="150"/>
      <c r="CZ162" s="150"/>
      <c r="DA162" s="150"/>
      <c r="DB162" s="150"/>
      <c r="DC162" s="150"/>
      <c r="DD162" s="150"/>
      <c r="DE162" s="150"/>
      <c r="DF162" s="150"/>
      <c r="DG162" s="150"/>
      <c r="DH162" s="150"/>
      <c r="DI162" s="150"/>
      <c r="DJ162" s="150"/>
      <c r="DK162" s="150"/>
      <c r="DL162" s="150"/>
      <c r="DM162" s="150"/>
      <c r="DN162" s="150"/>
      <c r="DO162" s="150"/>
      <c r="DP162" s="150"/>
      <c r="DQ162" s="150"/>
      <c r="DR162" s="150"/>
      <c r="DS162" s="150"/>
      <c r="DT162" s="150"/>
      <c r="DU162" s="150"/>
      <c r="DV162" s="150"/>
      <c r="DW162" s="150"/>
      <c r="DX162" s="150"/>
      <c r="DY162" s="150"/>
      <c r="DZ162" s="150"/>
      <c r="EA162" s="150"/>
      <c r="EB162" s="150"/>
      <c r="EC162" s="150"/>
      <c r="ED162" s="150"/>
      <c r="EE162" s="150"/>
      <c r="EF162" s="150"/>
      <c r="EG162" s="150"/>
      <c r="EH162" s="150"/>
      <c r="EI162" s="150"/>
      <c r="EJ162" s="150"/>
      <c r="EK162" s="150"/>
      <c r="EL162" s="150"/>
      <c r="EM162" s="150"/>
      <c r="EN162" s="150"/>
      <c r="EO162" s="150"/>
      <c r="EP162" s="150"/>
      <c r="EQ162" s="150"/>
      <c r="ER162" s="150"/>
      <c r="ES162" s="150"/>
      <c r="ET162" s="150"/>
      <c r="EU162" s="150"/>
      <c r="EV162" s="150"/>
      <c r="EW162" s="150"/>
      <c r="EX162" s="150"/>
      <c r="EY162" s="150"/>
      <c r="EZ162" s="150"/>
      <c r="FA162" s="150"/>
      <c r="FB162" s="150"/>
      <c r="FC162" s="150"/>
      <c r="FD162" s="150"/>
      <c r="FE162" s="150"/>
      <c r="FF162" s="150"/>
      <c r="FG162" s="150"/>
      <c r="FH162" s="150"/>
      <c r="FI162" s="150"/>
      <c r="FJ162" s="150"/>
      <c r="FK162" s="150"/>
      <c r="FL162" s="150"/>
      <c r="FM162" s="150"/>
      <c r="FN162" s="150"/>
      <c r="FO162" s="150"/>
      <c r="FP162" s="150"/>
      <c r="FQ162" s="150"/>
      <c r="FR162" s="150"/>
      <c r="FS162" s="150"/>
      <c r="FT162" s="150"/>
      <c r="FU162" s="150"/>
      <c r="FV162" s="150"/>
      <c r="FW162" s="150"/>
      <c r="FX162" s="150"/>
      <c r="FY162" s="150"/>
      <c r="FZ162" s="150"/>
      <c r="GA162" s="150"/>
      <c r="GB162" s="150"/>
      <c r="GC162" s="150"/>
      <c r="GD162" s="150"/>
      <c r="GE162" s="150"/>
      <c r="GF162" s="150"/>
      <c r="GG162" s="150"/>
      <c r="GH162" s="150"/>
      <c r="GI162" s="150"/>
      <c r="GJ162" s="150"/>
      <c r="GK162" s="150"/>
      <c r="GL162" s="150"/>
      <c r="GM162" s="150"/>
      <c r="GN162" s="150"/>
      <c r="GO162" s="150"/>
      <c r="GP162" s="150"/>
      <c r="GQ162" s="150"/>
      <c r="GR162" s="150"/>
      <c r="GS162" s="150"/>
      <c r="GT162" s="150"/>
      <c r="GU162" s="150"/>
      <c r="GV162" s="150"/>
      <c r="GW162" s="150"/>
      <c r="GX162" s="150"/>
      <c r="GY162" s="150"/>
      <c r="GZ162" s="150"/>
      <c r="HA162" s="150"/>
      <c r="HB162" s="150"/>
      <c r="HC162" s="150"/>
      <c r="HD162" s="150"/>
      <c r="HE162" s="150"/>
      <c r="HF162" s="150"/>
      <c r="HG162" s="150"/>
      <c r="HH162" s="150"/>
      <c r="HI162" s="150"/>
      <c r="HJ162" s="150"/>
      <c r="HK162" s="150"/>
      <c r="HL162" s="150"/>
      <c r="HM162" s="150"/>
      <c r="HN162" s="150"/>
      <c r="HO162" s="150"/>
      <c r="HP162" s="150"/>
      <c r="HQ162" s="150"/>
      <c r="HR162" s="150"/>
      <c r="HS162" s="150"/>
      <c r="HT162" s="150"/>
      <c r="HU162" s="150"/>
      <c r="HV162" s="150"/>
      <c r="HW162" s="150"/>
      <c r="HX162" s="150"/>
      <c r="HY162" s="150"/>
      <c r="HZ162" s="150"/>
      <c r="IA162" s="150"/>
      <c r="IB162" s="150"/>
      <c r="IC162" s="150"/>
      <c r="ID162" s="150"/>
      <c r="IE162" s="150"/>
      <c r="IF162" s="150"/>
      <c r="IG162" s="150"/>
      <c r="IH162" s="150"/>
      <c r="II162" s="150"/>
      <c r="IJ162" s="150"/>
      <c r="IK162" s="150"/>
      <c r="IL162" s="150"/>
      <c r="IM162" s="150"/>
      <c r="IN162" s="150"/>
      <c r="IO162" s="150"/>
      <c r="IP162" s="150"/>
      <c r="IQ162" s="150"/>
      <c r="IR162" s="150"/>
      <c r="IS162" s="150"/>
      <c r="IT162" s="150"/>
      <c r="IU162" s="150"/>
      <c r="IV162" s="150"/>
      <c r="IW162" s="150"/>
    </row>
    <row r="163" customFormat="false" ht="12.75" hidden="false" customHeight="false" outlineLevel="0" collapsed="false">
      <c r="A163" s="146"/>
      <c r="B163" s="147"/>
      <c r="C163" s="147"/>
      <c r="D163" s="147"/>
      <c r="E163" s="147"/>
      <c r="F163" s="147"/>
      <c r="G163" s="147"/>
      <c r="H163" s="148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7"/>
      <c r="BJ163" s="147"/>
      <c r="BK163" s="149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/>
      <c r="CQ163" s="150"/>
      <c r="CR163" s="150"/>
      <c r="CS163" s="150"/>
      <c r="CT163" s="150"/>
      <c r="CU163" s="150"/>
      <c r="CV163" s="150"/>
      <c r="CW163" s="150"/>
      <c r="CX163" s="150"/>
      <c r="CY163" s="150"/>
      <c r="CZ163" s="150"/>
      <c r="DA163" s="150"/>
      <c r="DB163" s="150"/>
      <c r="DC163" s="150"/>
      <c r="DD163" s="150"/>
      <c r="DE163" s="150"/>
      <c r="DF163" s="150"/>
      <c r="DG163" s="150"/>
      <c r="DH163" s="150"/>
      <c r="DI163" s="150"/>
      <c r="DJ163" s="150"/>
      <c r="DK163" s="150"/>
      <c r="DL163" s="150"/>
      <c r="DM163" s="150"/>
      <c r="DN163" s="150"/>
      <c r="DO163" s="150"/>
      <c r="DP163" s="150"/>
      <c r="DQ163" s="150"/>
      <c r="DR163" s="150"/>
      <c r="DS163" s="150"/>
      <c r="DT163" s="150"/>
      <c r="DU163" s="150"/>
      <c r="DV163" s="150"/>
      <c r="DW163" s="150"/>
      <c r="DX163" s="150"/>
      <c r="DY163" s="150"/>
      <c r="DZ163" s="150"/>
      <c r="EA163" s="150"/>
      <c r="EB163" s="150"/>
      <c r="EC163" s="150"/>
      <c r="ED163" s="150"/>
      <c r="EE163" s="150"/>
      <c r="EF163" s="150"/>
      <c r="EG163" s="150"/>
      <c r="EH163" s="150"/>
      <c r="EI163" s="150"/>
      <c r="EJ163" s="150"/>
      <c r="EK163" s="150"/>
      <c r="EL163" s="150"/>
      <c r="EM163" s="150"/>
      <c r="EN163" s="150"/>
      <c r="EO163" s="150"/>
      <c r="EP163" s="150"/>
      <c r="EQ163" s="150"/>
      <c r="ER163" s="150"/>
      <c r="ES163" s="150"/>
      <c r="ET163" s="150"/>
      <c r="EU163" s="150"/>
      <c r="EV163" s="150"/>
      <c r="EW163" s="150"/>
      <c r="EX163" s="150"/>
      <c r="EY163" s="150"/>
      <c r="EZ163" s="150"/>
      <c r="FA163" s="150"/>
      <c r="FB163" s="150"/>
      <c r="FC163" s="150"/>
      <c r="FD163" s="150"/>
      <c r="FE163" s="150"/>
      <c r="FF163" s="150"/>
      <c r="FG163" s="150"/>
      <c r="FH163" s="150"/>
      <c r="FI163" s="150"/>
      <c r="FJ163" s="150"/>
      <c r="FK163" s="150"/>
      <c r="FL163" s="150"/>
      <c r="FM163" s="150"/>
      <c r="FN163" s="150"/>
      <c r="FO163" s="150"/>
      <c r="FP163" s="150"/>
      <c r="FQ163" s="150"/>
      <c r="FR163" s="150"/>
      <c r="FS163" s="150"/>
      <c r="FT163" s="150"/>
      <c r="FU163" s="150"/>
      <c r="FV163" s="150"/>
      <c r="FW163" s="150"/>
      <c r="FX163" s="150"/>
      <c r="FY163" s="150"/>
      <c r="FZ163" s="150"/>
      <c r="GA163" s="150"/>
      <c r="GB163" s="150"/>
      <c r="GC163" s="150"/>
      <c r="GD163" s="150"/>
      <c r="GE163" s="150"/>
      <c r="GF163" s="150"/>
      <c r="GG163" s="150"/>
      <c r="GH163" s="150"/>
      <c r="GI163" s="150"/>
      <c r="GJ163" s="150"/>
      <c r="GK163" s="150"/>
      <c r="GL163" s="150"/>
      <c r="GM163" s="150"/>
      <c r="GN163" s="150"/>
      <c r="GO163" s="150"/>
      <c r="GP163" s="150"/>
      <c r="GQ163" s="150"/>
      <c r="GR163" s="150"/>
      <c r="GS163" s="150"/>
      <c r="GT163" s="150"/>
      <c r="GU163" s="150"/>
      <c r="GV163" s="150"/>
      <c r="GW163" s="150"/>
      <c r="GX163" s="150"/>
      <c r="GY163" s="150"/>
      <c r="GZ163" s="150"/>
      <c r="HA163" s="150"/>
      <c r="HB163" s="150"/>
      <c r="HC163" s="150"/>
      <c r="HD163" s="150"/>
      <c r="HE163" s="150"/>
      <c r="HF163" s="150"/>
      <c r="HG163" s="150"/>
      <c r="HH163" s="150"/>
      <c r="HI163" s="150"/>
      <c r="HJ163" s="150"/>
      <c r="HK163" s="150"/>
      <c r="HL163" s="150"/>
      <c r="HM163" s="150"/>
      <c r="HN163" s="150"/>
      <c r="HO163" s="150"/>
      <c r="HP163" s="150"/>
      <c r="HQ163" s="150"/>
      <c r="HR163" s="150"/>
      <c r="HS163" s="150"/>
      <c r="HT163" s="150"/>
      <c r="HU163" s="150"/>
      <c r="HV163" s="150"/>
      <c r="HW163" s="150"/>
      <c r="HX163" s="150"/>
      <c r="HY163" s="150"/>
      <c r="HZ163" s="150"/>
      <c r="IA163" s="150"/>
      <c r="IB163" s="150"/>
      <c r="IC163" s="150"/>
      <c r="ID163" s="150"/>
      <c r="IE163" s="150"/>
      <c r="IF163" s="150"/>
      <c r="IG163" s="150"/>
      <c r="IH163" s="150"/>
      <c r="II163" s="150"/>
      <c r="IJ163" s="150"/>
      <c r="IK163" s="150"/>
      <c r="IL163" s="150"/>
      <c r="IM163" s="150"/>
      <c r="IN163" s="150"/>
      <c r="IO163" s="150"/>
      <c r="IP163" s="150"/>
      <c r="IQ163" s="150"/>
      <c r="IR163" s="150"/>
      <c r="IS163" s="150"/>
      <c r="IT163" s="150"/>
      <c r="IU163" s="150"/>
      <c r="IV163" s="150"/>
      <c r="IW163" s="150"/>
    </row>
    <row r="164" customFormat="false" ht="12.75" hidden="false" customHeight="false" outlineLevel="0" collapsed="false">
      <c r="A164" s="146"/>
      <c r="B164" s="147"/>
      <c r="C164" s="147"/>
      <c r="D164" s="147"/>
      <c r="E164" s="147"/>
      <c r="F164" s="147"/>
      <c r="G164" s="147"/>
      <c r="H164" s="148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9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/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  <c r="EC164" s="150"/>
      <c r="ED164" s="150"/>
      <c r="EE164" s="150"/>
      <c r="EF164" s="150"/>
      <c r="EG164" s="150"/>
      <c r="EH164" s="150"/>
      <c r="EI164" s="150"/>
      <c r="EJ164" s="150"/>
      <c r="EK164" s="150"/>
      <c r="EL164" s="150"/>
      <c r="EM164" s="150"/>
      <c r="EN164" s="150"/>
      <c r="EO164" s="150"/>
      <c r="EP164" s="150"/>
      <c r="EQ164" s="150"/>
      <c r="ER164" s="150"/>
      <c r="ES164" s="150"/>
      <c r="ET164" s="150"/>
      <c r="EU164" s="150"/>
      <c r="EV164" s="150"/>
      <c r="EW164" s="150"/>
      <c r="EX164" s="150"/>
      <c r="EY164" s="150"/>
      <c r="EZ164" s="150"/>
      <c r="FA164" s="150"/>
      <c r="FB164" s="150"/>
      <c r="FC164" s="150"/>
      <c r="FD164" s="150"/>
      <c r="FE164" s="150"/>
      <c r="FF164" s="150"/>
      <c r="FG164" s="150"/>
      <c r="FH164" s="150"/>
      <c r="FI164" s="150"/>
      <c r="FJ164" s="150"/>
      <c r="FK164" s="150"/>
      <c r="FL164" s="150"/>
      <c r="FM164" s="150"/>
      <c r="FN164" s="150"/>
      <c r="FO164" s="150"/>
      <c r="FP164" s="150"/>
      <c r="FQ164" s="150"/>
      <c r="FR164" s="150"/>
      <c r="FS164" s="150"/>
      <c r="FT164" s="150"/>
      <c r="FU164" s="150"/>
      <c r="FV164" s="150"/>
      <c r="FW164" s="150"/>
      <c r="FX164" s="150"/>
      <c r="FY164" s="150"/>
      <c r="FZ164" s="150"/>
      <c r="GA164" s="150"/>
      <c r="GB164" s="150"/>
      <c r="GC164" s="150"/>
      <c r="GD164" s="150"/>
      <c r="GE164" s="150"/>
      <c r="GF164" s="150"/>
      <c r="GG164" s="150"/>
      <c r="GH164" s="150"/>
      <c r="GI164" s="150"/>
      <c r="GJ164" s="150"/>
      <c r="GK164" s="150"/>
      <c r="GL164" s="150"/>
      <c r="GM164" s="150"/>
      <c r="GN164" s="150"/>
      <c r="GO164" s="150"/>
      <c r="GP164" s="150"/>
      <c r="GQ164" s="150"/>
      <c r="GR164" s="150"/>
      <c r="GS164" s="150"/>
      <c r="GT164" s="150"/>
      <c r="GU164" s="150"/>
      <c r="GV164" s="150"/>
      <c r="GW164" s="150"/>
      <c r="GX164" s="150"/>
      <c r="GY164" s="150"/>
      <c r="GZ164" s="150"/>
      <c r="HA164" s="150"/>
      <c r="HB164" s="150"/>
      <c r="HC164" s="150"/>
      <c r="HD164" s="150"/>
      <c r="HE164" s="150"/>
      <c r="HF164" s="150"/>
      <c r="HG164" s="150"/>
      <c r="HH164" s="150"/>
      <c r="HI164" s="150"/>
      <c r="HJ164" s="150"/>
      <c r="HK164" s="150"/>
      <c r="HL164" s="150"/>
      <c r="HM164" s="150"/>
      <c r="HN164" s="150"/>
      <c r="HO164" s="150"/>
      <c r="HP164" s="150"/>
      <c r="HQ164" s="150"/>
      <c r="HR164" s="150"/>
      <c r="HS164" s="150"/>
      <c r="HT164" s="150"/>
      <c r="HU164" s="150"/>
      <c r="HV164" s="150"/>
      <c r="HW164" s="150"/>
      <c r="HX164" s="150"/>
      <c r="HY164" s="150"/>
      <c r="HZ164" s="150"/>
      <c r="IA164" s="150"/>
      <c r="IB164" s="150"/>
      <c r="IC164" s="150"/>
      <c r="ID164" s="150"/>
      <c r="IE164" s="150"/>
      <c r="IF164" s="150"/>
      <c r="IG164" s="150"/>
      <c r="IH164" s="150"/>
      <c r="II164" s="150"/>
      <c r="IJ164" s="150"/>
      <c r="IK164" s="150"/>
      <c r="IL164" s="150"/>
      <c r="IM164" s="150"/>
      <c r="IN164" s="150"/>
      <c r="IO164" s="150"/>
      <c r="IP164" s="150"/>
      <c r="IQ164" s="150"/>
      <c r="IR164" s="150"/>
      <c r="IS164" s="150"/>
      <c r="IT164" s="150"/>
      <c r="IU164" s="150"/>
      <c r="IV164" s="150"/>
      <c r="IW164" s="150"/>
    </row>
    <row r="165" customFormat="false" ht="12.75" hidden="false" customHeight="false" outlineLevel="0" collapsed="false">
      <c r="A165" s="146"/>
      <c r="B165" s="147"/>
      <c r="C165" s="147"/>
      <c r="D165" s="147"/>
      <c r="E165" s="147"/>
      <c r="F165" s="147"/>
      <c r="G165" s="147"/>
      <c r="H165" s="148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9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  <c r="EC165" s="150"/>
      <c r="ED165" s="150"/>
      <c r="EE165" s="150"/>
      <c r="EF165" s="150"/>
      <c r="EG165" s="150"/>
      <c r="EH165" s="150"/>
      <c r="EI165" s="150"/>
      <c r="EJ165" s="150"/>
      <c r="EK165" s="150"/>
      <c r="EL165" s="150"/>
      <c r="EM165" s="150"/>
      <c r="EN165" s="150"/>
      <c r="EO165" s="150"/>
      <c r="EP165" s="150"/>
      <c r="EQ165" s="150"/>
      <c r="ER165" s="150"/>
      <c r="ES165" s="150"/>
      <c r="ET165" s="150"/>
      <c r="EU165" s="150"/>
      <c r="EV165" s="150"/>
      <c r="EW165" s="150"/>
      <c r="EX165" s="150"/>
      <c r="EY165" s="150"/>
      <c r="EZ165" s="150"/>
      <c r="FA165" s="150"/>
      <c r="FB165" s="150"/>
      <c r="FC165" s="150"/>
      <c r="FD165" s="150"/>
      <c r="FE165" s="150"/>
      <c r="FF165" s="150"/>
      <c r="FG165" s="150"/>
      <c r="FH165" s="150"/>
      <c r="FI165" s="150"/>
      <c r="FJ165" s="150"/>
      <c r="FK165" s="150"/>
      <c r="FL165" s="150"/>
      <c r="FM165" s="150"/>
      <c r="FN165" s="150"/>
      <c r="FO165" s="150"/>
      <c r="FP165" s="150"/>
      <c r="FQ165" s="150"/>
      <c r="FR165" s="150"/>
      <c r="FS165" s="150"/>
      <c r="FT165" s="150"/>
      <c r="FU165" s="150"/>
      <c r="FV165" s="150"/>
      <c r="FW165" s="150"/>
      <c r="FX165" s="150"/>
      <c r="FY165" s="150"/>
      <c r="FZ165" s="150"/>
      <c r="GA165" s="150"/>
      <c r="GB165" s="150"/>
      <c r="GC165" s="150"/>
      <c r="GD165" s="150"/>
      <c r="GE165" s="150"/>
      <c r="GF165" s="150"/>
      <c r="GG165" s="150"/>
      <c r="GH165" s="150"/>
      <c r="GI165" s="150"/>
      <c r="GJ165" s="150"/>
      <c r="GK165" s="150"/>
      <c r="GL165" s="150"/>
      <c r="GM165" s="150"/>
      <c r="GN165" s="150"/>
      <c r="GO165" s="150"/>
      <c r="GP165" s="150"/>
      <c r="GQ165" s="150"/>
      <c r="GR165" s="150"/>
      <c r="GS165" s="150"/>
      <c r="GT165" s="150"/>
      <c r="GU165" s="150"/>
      <c r="GV165" s="150"/>
      <c r="GW165" s="150"/>
      <c r="GX165" s="150"/>
      <c r="GY165" s="150"/>
      <c r="GZ165" s="150"/>
      <c r="HA165" s="150"/>
      <c r="HB165" s="150"/>
      <c r="HC165" s="150"/>
      <c r="HD165" s="150"/>
      <c r="HE165" s="150"/>
      <c r="HF165" s="150"/>
      <c r="HG165" s="150"/>
      <c r="HH165" s="150"/>
      <c r="HI165" s="150"/>
      <c r="HJ165" s="150"/>
      <c r="HK165" s="150"/>
      <c r="HL165" s="150"/>
      <c r="HM165" s="150"/>
      <c r="HN165" s="150"/>
      <c r="HO165" s="150"/>
      <c r="HP165" s="150"/>
      <c r="HQ165" s="150"/>
      <c r="HR165" s="150"/>
      <c r="HS165" s="150"/>
      <c r="HT165" s="150"/>
      <c r="HU165" s="150"/>
      <c r="HV165" s="150"/>
      <c r="HW165" s="150"/>
      <c r="HX165" s="150"/>
      <c r="HY165" s="150"/>
      <c r="HZ165" s="150"/>
      <c r="IA165" s="150"/>
      <c r="IB165" s="150"/>
      <c r="IC165" s="150"/>
      <c r="ID165" s="150"/>
      <c r="IE165" s="150"/>
      <c r="IF165" s="150"/>
      <c r="IG165" s="150"/>
      <c r="IH165" s="150"/>
      <c r="II165" s="150"/>
      <c r="IJ165" s="150"/>
      <c r="IK165" s="150"/>
      <c r="IL165" s="150"/>
      <c r="IM165" s="150"/>
      <c r="IN165" s="150"/>
      <c r="IO165" s="150"/>
      <c r="IP165" s="150"/>
      <c r="IQ165" s="150"/>
      <c r="IR165" s="150"/>
      <c r="IS165" s="150"/>
      <c r="IT165" s="150"/>
      <c r="IU165" s="150"/>
      <c r="IV165" s="150"/>
      <c r="IW165" s="150"/>
    </row>
    <row r="166" customFormat="false" ht="12.75" hidden="false" customHeight="false" outlineLevel="0" collapsed="false">
      <c r="A166" s="146"/>
      <c r="B166" s="147"/>
      <c r="C166" s="147"/>
      <c r="D166" s="147"/>
      <c r="E166" s="147"/>
      <c r="F166" s="147"/>
      <c r="G166" s="147"/>
      <c r="H166" s="148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9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/>
      <c r="CQ166" s="150"/>
      <c r="CR166" s="150"/>
      <c r="CS166" s="150"/>
      <c r="CT166" s="150"/>
      <c r="CU166" s="150"/>
      <c r="CV166" s="150"/>
      <c r="CW166" s="150"/>
      <c r="CX166" s="150"/>
      <c r="CY166" s="150"/>
      <c r="CZ166" s="150"/>
      <c r="DA166" s="150"/>
      <c r="DB166" s="150"/>
      <c r="DC166" s="150"/>
      <c r="DD166" s="150"/>
      <c r="DE166" s="150"/>
      <c r="DF166" s="150"/>
      <c r="DG166" s="150"/>
      <c r="DH166" s="150"/>
      <c r="DI166" s="150"/>
      <c r="DJ166" s="150"/>
      <c r="DK166" s="150"/>
      <c r="DL166" s="150"/>
      <c r="DM166" s="150"/>
      <c r="DN166" s="150"/>
      <c r="DO166" s="150"/>
      <c r="DP166" s="150"/>
      <c r="DQ166" s="150"/>
      <c r="DR166" s="150"/>
      <c r="DS166" s="150"/>
      <c r="DT166" s="150"/>
      <c r="DU166" s="150"/>
      <c r="DV166" s="150"/>
      <c r="DW166" s="150"/>
      <c r="DX166" s="150"/>
      <c r="DY166" s="150"/>
      <c r="DZ166" s="150"/>
      <c r="EA166" s="150"/>
      <c r="EB166" s="150"/>
      <c r="EC166" s="150"/>
      <c r="ED166" s="150"/>
      <c r="EE166" s="150"/>
      <c r="EF166" s="150"/>
      <c r="EG166" s="150"/>
      <c r="EH166" s="150"/>
      <c r="EI166" s="150"/>
      <c r="EJ166" s="150"/>
      <c r="EK166" s="150"/>
      <c r="EL166" s="150"/>
      <c r="EM166" s="150"/>
      <c r="EN166" s="150"/>
      <c r="EO166" s="150"/>
      <c r="EP166" s="150"/>
      <c r="EQ166" s="150"/>
      <c r="ER166" s="150"/>
      <c r="ES166" s="150"/>
      <c r="ET166" s="150"/>
      <c r="EU166" s="150"/>
      <c r="EV166" s="150"/>
      <c r="EW166" s="150"/>
      <c r="EX166" s="150"/>
      <c r="EY166" s="150"/>
      <c r="EZ166" s="150"/>
      <c r="FA166" s="150"/>
      <c r="FB166" s="150"/>
      <c r="FC166" s="150"/>
      <c r="FD166" s="150"/>
      <c r="FE166" s="150"/>
      <c r="FF166" s="150"/>
      <c r="FG166" s="150"/>
      <c r="FH166" s="150"/>
      <c r="FI166" s="150"/>
      <c r="FJ166" s="150"/>
      <c r="FK166" s="150"/>
      <c r="FL166" s="150"/>
      <c r="FM166" s="150"/>
      <c r="FN166" s="150"/>
      <c r="FO166" s="150"/>
      <c r="FP166" s="150"/>
      <c r="FQ166" s="150"/>
      <c r="FR166" s="150"/>
      <c r="FS166" s="150"/>
      <c r="FT166" s="150"/>
      <c r="FU166" s="150"/>
      <c r="FV166" s="150"/>
      <c r="FW166" s="150"/>
      <c r="FX166" s="150"/>
      <c r="FY166" s="150"/>
      <c r="FZ166" s="150"/>
      <c r="GA166" s="150"/>
      <c r="GB166" s="150"/>
      <c r="GC166" s="150"/>
      <c r="GD166" s="150"/>
      <c r="GE166" s="150"/>
      <c r="GF166" s="150"/>
      <c r="GG166" s="150"/>
      <c r="GH166" s="150"/>
      <c r="GI166" s="150"/>
      <c r="GJ166" s="150"/>
      <c r="GK166" s="150"/>
      <c r="GL166" s="150"/>
      <c r="GM166" s="150"/>
      <c r="GN166" s="150"/>
      <c r="GO166" s="150"/>
      <c r="GP166" s="150"/>
      <c r="GQ166" s="150"/>
      <c r="GR166" s="150"/>
      <c r="GS166" s="150"/>
      <c r="GT166" s="150"/>
      <c r="GU166" s="150"/>
      <c r="GV166" s="150"/>
      <c r="GW166" s="150"/>
      <c r="GX166" s="150"/>
      <c r="GY166" s="150"/>
      <c r="GZ166" s="150"/>
      <c r="HA166" s="150"/>
      <c r="HB166" s="150"/>
      <c r="HC166" s="150"/>
      <c r="HD166" s="150"/>
      <c r="HE166" s="150"/>
      <c r="HF166" s="150"/>
      <c r="HG166" s="150"/>
      <c r="HH166" s="150"/>
      <c r="HI166" s="150"/>
      <c r="HJ166" s="150"/>
      <c r="HK166" s="150"/>
      <c r="HL166" s="150"/>
      <c r="HM166" s="150"/>
      <c r="HN166" s="150"/>
      <c r="HO166" s="150"/>
      <c r="HP166" s="150"/>
      <c r="HQ166" s="150"/>
      <c r="HR166" s="150"/>
      <c r="HS166" s="150"/>
      <c r="HT166" s="150"/>
      <c r="HU166" s="150"/>
      <c r="HV166" s="150"/>
      <c r="HW166" s="150"/>
      <c r="HX166" s="150"/>
      <c r="HY166" s="150"/>
      <c r="HZ166" s="150"/>
      <c r="IA166" s="150"/>
      <c r="IB166" s="150"/>
      <c r="IC166" s="150"/>
      <c r="ID166" s="150"/>
      <c r="IE166" s="150"/>
      <c r="IF166" s="150"/>
      <c r="IG166" s="150"/>
      <c r="IH166" s="150"/>
      <c r="II166" s="150"/>
      <c r="IJ166" s="150"/>
      <c r="IK166" s="150"/>
      <c r="IL166" s="150"/>
      <c r="IM166" s="150"/>
      <c r="IN166" s="150"/>
      <c r="IO166" s="150"/>
      <c r="IP166" s="150"/>
      <c r="IQ166" s="150"/>
      <c r="IR166" s="150"/>
      <c r="IS166" s="150"/>
      <c r="IT166" s="150"/>
      <c r="IU166" s="150"/>
      <c r="IV166" s="150"/>
      <c r="IW166" s="150"/>
    </row>
    <row r="167" customFormat="false" ht="12.75" hidden="false" customHeight="false" outlineLevel="0" collapsed="false">
      <c r="A167" s="146"/>
      <c r="B167" s="147"/>
      <c r="C167" s="147"/>
      <c r="D167" s="147"/>
      <c r="E167" s="147"/>
      <c r="F167" s="147"/>
      <c r="G167" s="147"/>
      <c r="H167" s="148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  <c r="BI167" s="147"/>
      <c r="BJ167" s="147"/>
      <c r="BK167" s="149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  <c r="EC167" s="150"/>
      <c r="ED167" s="150"/>
      <c r="EE167" s="150"/>
      <c r="EF167" s="150"/>
      <c r="EG167" s="150"/>
      <c r="EH167" s="150"/>
      <c r="EI167" s="150"/>
      <c r="EJ167" s="150"/>
      <c r="EK167" s="150"/>
      <c r="EL167" s="150"/>
      <c r="EM167" s="150"/>
      <c r="EN167" s="150"/>
      <c r="EO167" s="150"/>
      <c r="EP167" s="150"/>
      <c r="EQ167" s="150"/>
      <c r="ER167" s="150"/>
      <c r="ES167" s="150"/>
      <c r="ET167" s="150"/>
      <c r="EU167" s="150"/>
      <c r="EV167" s="150"/>
      <c r="EW167" s="150"/>
      <c r="EX167" s="150"/>
      <c r="EY167" s="150"/>
      <c r="EZ167" s="150"/>
      <c r="FA167" s="150"/>
      <c r="FB167" s="150"/>
      <c r="FC167" s="150"/>
      <c r="FD167" s="150"/>
      <c r="FE167" s="150"/>
      <c r="FF167" s="150"/>
      <c r="FG167" s="150"/>
      <c r="FH167" s="150"/>
      <c r="FI167" s="150"/>
      <c r="FJ167" s="150"/>
      <c r="FK167" s="150"/>
      <c r="FL167" s="150"/>
      <c r="FM167" s="150"/>
      <c r="FN167" s="150"/>
      <c r="FO167" s="150"/>
      <c r="FP167" s="150"/>
      <c r="FQ167" s="150"/>
      <c r="FR167" s="150"/>
      <c r="FS167" s="150"/>
      <c r="FT167" s="150"/>
      <c r="FU167" s="150"/>
      <c r="FV167" s="150"/>
      <c r="FW167" s="150"/>
      <c r="FX167" s="150"/>
      <c r="FY167" s="150"/>
      <c r="FZ167" s="150"/>
      <c r="GA167" s="150"/>
      <c r="GB167" s="150"/>
      <c r="GC167" s="150"/>
      <c r="GD167" s="150"/>
      <c r="GE167" s="150"/>
      <c r="GF167" s="150"/>
      <c r="GG167" s="150"/>
      <c r="GH167" s="150"/>
      <c r="GI167" s="150"/>
      <c r="GJ167" s="150"/>
      <c r="GK167" s="150"/>
      <c r="GL167" s="150"/>
      <c r="GM167" s="150"/>
      <c r="GN167" s="150"/>
      <c r="GO167" s="150"/>
      <c r="GP167" s="150"/>
      <c r="GQ167" s="150"/>
      <c r="GR167" s="150"/>
      <c r="GS167" s="150"/>
      <c r="GT167" s="150"/>
      <c r="GU167" s="150"/>
      <c r="GV167" s="150"/>
      <c r="GW167" s="150"/>
      <c r="GX167" s="150"/>
      <c r="GY167" s="150"/>
      <c r="GZ167" s="150"/>
      <c r="HA167" s="150"/>
      <c r="HB167" s="150"/>
      <c r="HC167" s="150"/>
      <c r="HD167" s="150"/>
      <c r="HE167" s="150"/>
      <c r="HF167" s="150"/>
      <c r="HG167" s="150"/>
      <c r="HH167" s="150"/>
      <c r="HI167" s="150"/>
      <c r="HJ167" s="150"/>
      <c r="HK167" s="150"/>
      <c r="HL167" s="150"/>
      <c r="HM167" s="150"/>
      <c r="HN167" s="150"/>
      <c r="HO167" s="150"/>
      <c r="HP167" s="150"/>
      <c r="HQ167" s="150"/>
      <c r="HR167" s="150"/>
      <c r="HS167" s="150"/>
      <c r="HT167" s="150"/>
      <c r="HU167" s="150"/>
      <c r="HV167" s="150"/>
      <c r="HW167" s="150"/>
      <c r="HX167" s="150"/>
      <c r="HY167" s="150"/>
      <c r="HZ167" s="150"/>
      <c r="IA167" s="150"/>
      <c r="IB167" s="150"/>
      <c r="IC167" s="150"/>
      <c r="ID167" s="150"/>
      <c r="IE167" s="150"/>
      <c r="IF167" s="150"/>
      <c r="IG167" s="150"/>
      <c r="IH167" s="150"/>
      <c r="II167" s="150"/>
      <c r="IJ167" s="150"/>
      <c r="IK167" s="150"/>
      <c r="IL167" s="150"/>
      <c r="IM167" s="150"/>
      <c r="IN167" s="150"/>
      <c r="IO167" s="150"/>
      <c r="IP167" s="150"/>
      <c r="IQ167" s="150"/>
      <c r="IR167" s="150"/>
      <c r="IS167" s="150"/>
      <c r="IT167" s="150"/>
      <c r="IU167" s="150"/>
      <c r="IV167" s="150"/>
      <c r="IW167" s="150"/>
    </row>
    <row r="168" customFormat="false" ht="12.75" hidden="false" customHeight="false" outlineLevel="0" collapsed="false">
      <c r="A168" s="146"/>
      <c r="B168" s="147"/>
      <c r="C168" s="147"/>
      <c r="D168" s="147"/>
      <c r="E168" s="147"/>
      <c r="F168" s="147"/>
      <c r="G168" s="147"/>
      <c r="H168" s="148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9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/>
      <c r="CR168" s="150"/>
      <c r="CS168" s="150"/>
      <c r="CT168" s="150"/>
      <c r="CU168" s="150"/>
      <c r="CV168" s="150"/>
      <c r="CW168" s="150"/>
      <c r="CX168" s="150"/>
      <c r="CY168" s="150"/>
      <c r="CZ168" s="150"/>
      <c r="DA168" s="150"/>
      <c r="DB168" s="150"/>
      <c r="DC168" s="150"/>
      <c r="DD168" s="150"/>
      <c r="DE168" s="150"/>
      <c r="DF168" s="150"/>
      <c r="DG168" s="150"/>
      <c r="DH168" s="150"/>
      <c r="DI168" s="150"/>
      <c r="DJ168" s="150"/>
      <c r="DK168" s="150"/>
      <c r="DL168" s="150"/>
      <c r="DM168" s="150"/>
      <c r="DN168" s="150"/>
      <c r="DO168" s="150"/>
      <c r="DP168" s="150"/>
      <c r="DQ168" s="150"/>
      <c r="DR168" s="150"/>
      <c r="DS168" s="150"/>
      <c r="DT168" s="150"/>
      <c r="DU168" s="150"/>
      <c r="DV168" s="150"/>
      <c r="DW168" s="150"/>
      <c r="DX168" s="150"/>
      <c r="DY168" s="150"/>
      <c r="DZ168" s="150"/>
      <c r="EA168" s="150"/>
      <c r="EB168" s="150"/>
      <c r="EC168" s="150"/>
      <c r="ED168" s="150"/>
      <c r="EE168" s="150"/>
      <c r="EF168" s="150"/>
      <c r="EG168" s="150"/>
      <c r="EH168" s="150"/>
      <c r="EI168" s="150"/>
      <c r="EJ168" s="150"/>
      <c r="EK168" s="150"/>
      <c r="EL168" s="150"/>
      <c r="EM168" s="150"/>
      <c r="EN168" s="150"/>
      <c r="EO168" s="150"/>
      <c r="EP168" s="150"/>
      <c r="EQ168" s="150"/>
      <c r="ER168" s="150"/>
      <c r="ES168" s="150"/>
      <c r="ET168" s="150"/>
      <c r="EU168" s="150"/>
      <c r="EV168" s="150"/>
      <c r="EW168" s="150"/>
      <c r="EX168" s="150"/>
      <c r="EY168" s="150"/>
      <c r="EZ168" s="150"/>
      <c r="FA168" s="150"/>
      <c r="FB168" s="150"/>
      <c r="FC168" s="150"/>
      <c r="FD168" s="150"/>
      <c r="FE168" s="150"/>
      <c r="FF168" s="150"/>
      <c r="FG168" s="150"/>
      <c r="FH168" s="150"/>
      <c r="FI168" s="150"/>
      <c r="FJ168" s="150"/>
      <c r="FK168" s="150"/>
      <c r="FL168" s="150"/>
      <c r="FM168" s="150"/>
      <c r="FN168" s="150"/>
      <c r="FO168" s="150"/>
      <c r="FP168" s="150"/>
      <c r="FQ168" s="150"/>
      <c r="FR168" s="150"/>
      <c r="FS168" s="150"/>
      <c r="FT168" s="150"/>
      <c r="FU168" s="150"/>
      <c r="FV168" s="150"/>
      <c r="FW168" s="150"/>
      <c r="FX168" s="150"/>
      <c r="FY168" s="150"/>
      <c r="FZ168" s="150"/>
      <c r="GA168" s="150"/>
      <c r="GB168" s="150"/>
      <c r="GC168" s="150"/>
      <c r="GD168" s="150"/>
      <c r="GE168" s="150"/>
      <c r="GF168" s="150"/>
      <c r="GG168" s="150"/>
      <c r="GH168" s="150"/>
      <c r="GI168" s="150"/>
      <c r="GJ168" s="150"/>
      <c r="GK168" s="150"/>
      <c r="GL168" s="150"/>
      <c r="GM168" s="150"/>
      <c r="GN168" s="150"/>
      <c r="GO168" s="150"/>
      <c r="GP168" s="150"/>
      <c r="GQ168" s="150"/>
      <c r="GR168" s="150"/>
      <c r="GS168" s="150"/>
      <c r="GT168" s="150"/>
      <c r="GU168" s="150"/>
      <c r="GV168" s="150"/>
      <c r="GW168" s="150"/>
      <c r="GX168" s="150"/>
      <c r="GY168" s="150"/>
      <c r="GZ168" s="150"/>
      <c r="HA168" s="150"/>
      <c r="HB168" s="150"/>
      <c r="HC168" s="150"/>
      <c r="HD168" s="150"/>
      <c r="HE168" s="150"/>
      <c r="HF168" s="150"/>
      <c r="HG168" s="150"/>
      <c r="HH168" s="150"/>
      <c r="HI168" s="150"/>
      <c r="HJ168" s="150"/>
      <c r="HK168" s="150"/>
      <c r="HL168" s="150"/>
      <c r="HM168" s="150"/>
      <c r="HN168" s="150"/>
      <c r="HO168" s="150"/>
      <c r="HP168" s="150"/>
      <c r="HQ168" s="150"/>
      <c r="HR168" s="150"/>
      <c r="HS168" s="150"/>
      <c r="HT168" s="150"/>
      <c r="HU168" s="150"/>
      <c r="HV168" s="150"/>
      <c r="HW168" s="150"/>
      <c r="HX168" s="150"/>
      <c r="HY168" s="150"/>
      <c r="HZ168" s="150"/>
      <c r="IA168" s="150"/>
      <c r="IB168" s="150"/>
      <c r="IC168" s="150"/>
      <c r="ID168" s="150"/>
      <c r="IE168" s="150"/>
      <c r="IF168" s="150"/>
      <c r="IG168" s="150"/>
      <c r="IH168" s="150"/>
      <c r="II168" s="150"/>
      <c r="IJ168" s="150"/>
      <c r="IK168" s="150"/>
      <c r="IL168" s="150"/>
      <c r="IM168" s="150"/>
      <c r="IN168" s="150"/>
      <c r="IO168" s="150"/>
      <c r="IP168" s="150"/>
      <c r="IQ168" s="150"/>
      <c r="IR168" s="150"/>
      <c r="IS168" s="150"/>
      <c r="IT168" s="150"/>
      <c r="IU168" s="150"/>
      <c r="IV168" s="150"/>
      <c r="IW168" s="150"/>
    </row>
    <row r="169" customFormat="false" ht="12.75" hidden="false" customHeight="false" outlineLevel="0" collapsed="false">
      <c r="A169" s="146"/>
      <c r="B169" s="147"/>
      <c r="C169" s="147"/>
      <c r="D169" s="147"/>
      <c r="E169" s="147"/>
      <c r="F169" s="147"/>
      <c r="G169" s="147"/>
      <c r="H169" s="148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  <c r="BI169" s="147"/>
      <c r="BJ169" s="147"/>
      <c r="BK169" s="149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  <c r="EC169" s="150"/>
      <c r="ED169" s="150"/>
      <c r="EE169" s="150"/>
      <c r="EF169" s="150"/>
      <c r="EG169" s="150"/>
      <c r="EH169" s="150"/>
      <c r="EI169" s="150"/>
      <c r="EJ169" s="150"/>
      <c r="EK169" s="150"/>
      <c r="EL169" s="150"/>
      <c r="EM169" s="150"/>
      <c r="EN169" s="150"/>
      <c r="EO169" s="150"/>
      <c r="EP169" s="150"/>
      <c r="EQ169" s="150"/>
      <c r="ER169" s="150"/>
      <c r="ES169" s="150"/>
      <c r="ET169" s="150"/>
      <c r="EU169" s="150"/>
      <c r="EV169" s="150"/>
      <c r="EW169" s="150"/>
      <c r="EX169" s="150"/>
      <c r="EY169" s="150"/>
      <c r="EZ169" s="150"/>
      <c r="FA169" s="150"/>
      <c r="FB169" s="150"/>
      <c r="FC169" s="150"/>
      <c r="FD169" s="150"/>
      <c r="FE169" s="150"/>
      <c r="FF169" s="150"/>
      <c r="FG169" s="150"/>
      <c r="FH169" s="150"/>
      <c r="FI169" s="150"/>
      <c r="FJ169" s="150"/>
      <c r="FK169" s="150"/>
      <c r="FL169" s="150"/>
      <c r="FM169" s="150"/>
      <c r="FN169" s="150"/>
      <c r="FO169" s="150"/>
      <c r="FP169" s="150"/>
      <c r="FQ169" s="150"/>
      <c r="FR169" s="150"/>
      <c r="FS169" s="150"/>
      <c r="FT169" s="150"/>
      <c r="FU169" s="150"/>
      <c r="FV169" s="150"/>
      <c r="FW169" s="150"/>
      <c r="FX169" s="150"/>
      <c r="FY169" s="150"/>
      <c r="FZ169" s="150"/>
      <c r="GA169" s="150"/>
      <c r="GB169" s="150"/>
      <c r="GC169" s="150"/>
      <c r="GD169" s="150"/>
      <c r="GE169" s="150"/>
      <c r="GF169" s="150"/>
      <c r="GG169" s="150"/>
      <c r="GH169" s="150"/>
      <c r="GI169" s="150"/>
      <c r="GJ169" s="150"/>
      <c r="GK169" s="150"/>
      <c r="GL169" s="150"/>
      <c r="GM169" s="150"/>
      <c r="GN169" s="150"/>
      <c r="GO169" s="150"/>
      <c r="GP169" s="150"/>
      <c r="GQ169" s="150"/>
      <c r="GR169" s="150"/>
      <c r="GS169" s="150"/>
      <c r="GT169" s="150"/>
      <c r="GU169" s="150"/>
      <c r="GV169" s="150"/>
      <c r="GW169" s="150"/>
      <c r="GX169" s="150"/>
      <c r="GY169" s="150"/>
      <c r="GZ169" s="150"/>
      <c r="HA169" s="150"/>
      <c r="HB169" s="150"/>
      <c r="HC169" s="150"/>
      <c r="HD169" s="150"/>
      <c r="HE169" s="150"/>
      <c r="HF169" s="150"/>
      <c r="HG169" s="150"/>
      <c r="HH169" s="150"/>
      <c r="HI169" s="150"/>
      <c r="HJ169" s="150"/>
      <c r="HK169" s="150"/>
      <c r="HL169" s="150"/>
      <c r="HM169" s="150"/>
      <c r="HN169" s="150"/>
      <c r="HO169" s="150"/>
      <c r="HP169" s="150"/>
      <c r="HQ169" s="150"/>
      <c r="HR169" s="150"/>
      <c r="HS169" s="150"/>
      <c r="HT169" s="150"/>
      <c r="HU169" s="150"/>
      <c r="HV169" s="150"/>
      <c r="HW169" s="150"/>
      <c r="HX169" s="150"/>
      <c r="HY169" s="150"/>
      <c r="HZ169" s="150"/>
      <c r="IA169" s="150"/>
      <c r="IB169" s="150"/>
      <c r="IC169" s="150"/>
      <c r="ID169" s="150"/>
      <c r="IE169" s="150"/>
      <c r="IF169" s="150"/>
      <c r="IG169" s="150"/>
      <c r="IH169" s="150"/>
      <c r="II169" s="150"/>
      <c r="IJ169" s="150"/>
      <c r="IK169" s="150"/>
      <c r="IL169" s="150"/>
      <c r="IM169" s="150"/>
      <c r="IN169" s="150"/>
      <c r="IO169" s="150"/>
      <c r="IP169" s="150"/>
      <c r="IQ169" s="150"/>
      <c r="IR169" s="150"/>
      <c r="IS169" s="150"/>
      <c r="IT169" s="150"/>
      <c r="IU169" s="150"/>
      <c r="IV169" s="150"/>
      <c r="IW169" s="150"/>
    </row>
    <row r="170" customFormat="false" ht="12.75" hidden="false" customHeight="false" outlineLevel="0" collapsed="false">
      <c r="A170" s="146"/>
      <c r="B170" s="147"/>
      <c r="C170" s="147"/>
      <c r="D170" s="147"/>
      <c r="E170" s="147"/>
      <c r="F170" s="147"/>
      <c r="G170" s="147"/>
      <c r="H170" s="148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  <c r="BI170" s="147"/>
      <c r="BJ170" s="147"/>
      <c r="BK170" s="149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/>
      <c r="CQ170" s="150"/>
      <c r="CR170" s="150"/>
      <c r="CS170" s="150"/>
      <c r="CT170" s="150"/>
      <c r="CU170" s="150"/>
      <c r="CV170" s="150"/>
      <c r="CW170" s="150"/>
      <c r="CX170" s="150"/>
      <c r="CY170" s="150"/>
      <c r="CZ170" s="150"/>
      <c r="DA170" s="150"/>
      <c r="DB170" s="150"/>
      <c r="DC170" s="150"/>
      <c r="DD170" s="150"/>
      <c r="DE170" s="150"/>
      <c r="DF170" s="150"/>
      <c r="DG170" s="150"/>
      <c r="DH170" s="150"/>
      <c r="DI170" s="150"/>
      <c r="DJ170" s="150"/>
      <c r="DK170" s="150"/>
      <c r="DL170" s="150"/>
      <c r="DM170" s="150"/>
      <c r="DN170" s="150"/>
      <c r="DO170" s="150"/>
      <c r="DP170" s="150"/>
      <c r="DQ170" s="150"/>
      <c r="DR170" s="150"/>
      <c r="DS170" s="150"/>
      <c r="DT170" s="150"/>
      <c r="DU170" s="150"/>
      <c r="DV170" s="150"/>
      <c r="DW170" s="150"/>
      <c r="DX170" s="150"/>
      <c r="DY170" s="150"/>
      <c r="DZ170" s="150"/>
      <c r="EA170" s="150"/>
      <c r="EB170" s="150"/>
      <c r="EC170" s="150"/>
      <c r="ED170" s="150"/>
      <c r="EE170" s="150"/>
      <c r="EF170" s="150"/>
      <c r="EG170" s="150"/>
      <c r="EH170" s="150"/>
      <c r="EI170" s="150"/>
      <c r="EJ170" s="150"/>
      <c r="EK170" s="150"/>
      <c r="EL170" s="150"/>
      <c r="EM170" s="150"/>
      <c r="EN170" s="150"/>
      <c r="EO170" s="150"/>
      <c r="EP170" s="150"/>
      <c r="EQ170" s="150"/>
      <c r="ER170" s="150"/>
      <c r="ES170" s="150"/>
      <c r="ET170" s="150"/>
      <c r="EU170" s="150"/>
      <c r="EV170" s="150"/>
      <c r="EW170" s="150"/>
      <c r="EX170" s="150"/>
      <c r="EY170" s="150"/>
      <c r="EZ170" s="150"/>
      <c r="FA170" s="150"/>
      <c r="FB170" s="150"/>
      <c r="FC170" s="150"/>
      <c r="FD170" s="150"/>
      <c r="FE170" s="150"/>
      <c r="FF170" s="150"/>
      <c r="FG170" s="150"/>
      <c r="FH170" s="150"/>
      <c r="FI170" s="150"/>
      <c r="FJ170" s="150"/>
      <c r="FK170" s="150"/>
      <c r="FL170" s="150"/>
      <c r="FM170" s="150"/>
      <c r="FN170" s="150"/>
      <c r="FO170" s="150"/>
      <c r="FP170" s="150"/>
      <c r="FQ170" s="150"/>
      <c r="FR170" s="150"/>
      <c r="FS170" s="150"/>
      <c r="FT170" s="150"/>
      <c r="FU170" s="150"/>
      <c r="FV170" s="150"/>
      <c r="FW170" s="150"/>
      <c r="FX170" s="150"/>
      <c r="FY170" s="150"/>
      <c r="FZ170" s="150"/>
      <c r="GA170" s="150"/>
      <c r="GB170" s="150"/>
      <c r="GC170" s="150"/>
      <c r="GD170" s="150"/>
      <c r="GE170" s="150"/>
      <c r="GF170" s="150"/>
      <c r="GG170" s="150"/>
      <c r="GH170" s="150"/>
      <c r="GI170" s="150"/>
      <c r="GJ170" s="150"/>
      <c r="GK170" s="150"/>
      <c r="GL170" s="150"/>
      <c r="GM170" s="150"/>
      <c r="GN170" s="150"/>
      <c r="GO170" s="150"/>
      <c r="GP170" s="150"/>
      <c r="GQ170" s="150"/>
      <c r="GR170" s="150"/>
      <c r="GS170" s="150"/>
      <c r="GT170" s="150"/>
      <c r="GU170" s="150"/>
      <c r="GV170" s="150"/>
      <c r="GW170" s="150"/>
      <c r="GX170" s="150"/>
      <c r="GY170" s="150"/>
      <c r="GZ170" s="150"/>
      <c r="HA170" s="150"/>
      <c r="HB170" s="150"/>
      <c r="HC170" s="150"/>
      <c r="HD170" s="150"/>
      <c r="HE170" s="150"/>
      <c r="HF170" s="150"/>
      <c r="HG170" s="150"/>
      <c r="HH170" s="150"/>
      <c r="HI170" s="150"/>
      <c r="HJ170" s="150"/>
      <c r="HK170" s="150"/>
      <c r="HL170" s="150"/>
      <c r="HM170" s="150"/>
      <c r="HN170" s="150"/>
      <c r="HO170" s="150"/>
      <c r="HP170" s="150"/>
      <c r="HQ170" s="150"/>
      <c r="HR170" s="150"/>
      <c r="HS170" s="150"/>
      <c r="HT170" s="150"/>
      <c r="HU170" s="150"/>
      <c r="HV170" s="150"/>
      <c r="HW170" s="150"/>
      <c r="HX170" s="150"/>
      <c r="HY170" s="150"/>
      <c r="HZ170" s="150"/>
      <c r="IA170" s="150"/>
      <c r="IB170" s="150"/>
      <c r="IC170" s="150"/>
      <c r="ID170" s="150"/>
      <c r="IE170" s="150"/>
      <c r="IF170" s="150"/>
      <c r="IG170" s="150"/>
      <c r="IH170" s="150"/>
      <c r="II170" s="150"/>
      <c r="IJ170" s="150"/>
      <c r="IK170" s="150"/>
      <c r="IL170" s="150"/>
      <c r="IM170" s="150"/>
      <c r="IN170" s="150"/>
      <c r="IO170" s="150"/>
      <c r="IP170" s="150"/>
      <c r="IQ170" s="150"/>
      <c r="IR170" s="150"/>
      <c r="IS170" s="150"/>
      <c r="IT170" s="150"/>
      <c r="IU170" s="150"/>
      <c r="IV170" s="150"/>
      <c r="IW170" s="150"/>
    </row>
    <row r="171" customFormat="false" ht="12.75" hidden="false" customHeight="false" outlineLevel="0" collapsed="false">
      <c r="A171" s="146"/>
      <c r="B171" s="147"/>
      <c r="C171" s="147"/>
      <c r="D171" s="147"/>
      <c r="E171" s="147"/>
      <c r="F171" s="147"/>
      <c r="G171" s="147"/>
      <c r="H171" s="148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  <c r="BI171" s="147"/>
      <c r="BJ171" s="147"/>
      <c r="BK171" s="149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  <c r="EC171" s="150"/>
      <c r="ED171" s="150"/>
      <c r="EE171" s="150"/>
      <c r="EF171" s="150"/>
      <c r="EG171" s="150"/>
      <c r="EH171" s="150"/>
      <c r="EI171" s="150"/>
      <c r="EJ171" s="150"/>
      <c r="EK171" s="150"/>
      <c r="EL171" s="150"/>
      <c r="EM171" s="150"/>
      <c r="EN171" s="150"/>
      <c r="EO171" s="150"/>
      <c r="EP171" s="150"/>
      <c r="EQ171" s="150"/>
      <c r="ER171" s="150"/>
      <c r="ES171" s="150"/>
      <c r="ET171" s="150"/>
      <c r="EU171" s="150"/>
      <c r="EV171" s="150"/>
      <c r="EW171" s="150"/>
      <c r="EX171" s="150"/>
      <c r="EY171" s="150"/>
      <c r="EZ171" s="150"/>
      <c r="FA171" s="150"/>
      <c r="FB171" s="150"/>
      <c r="FC171" s="150"/>
      <c r="FD171" s="150"/>
      <c r="FE171" s="150"/>
      <c r="FF171" s="150"/>
      <c r="FG171" s="150"/>
      <c r="FH171" s="150"/>
      <c r="FI171" s="150"/>
      <c r="FJ171" s="150"/>
      <c r="FK171" s="150"/>
      <c r="FL171" s="150"/>
      <c r="FM171" s="150"/>
      <c r="FN171" s="150"/>
      <c r="FO171" s="150"/>
      <c r="FP171" s="150"/>
      <c r="FQ171" s="150"/>
      <c r="FR171" s="150"/>
      <c r="FS171" s="150"/>
      <c r="FT171" s="150"/>
      <c r="FU171" s="150"/>
      <c r="FV171" s="150"/>
      <c r="FW171" s="150"/>
      <c r="FX171" s="150"/>
      <c r="FY171" s="150"/>
      <c r="FZ171" s="150"/>
      <c r="GA171" s="150"/>
      <c r="GB171" s="150"/>
      <c r="GC171" s="150"/>
      <c r="GD171" s="150"/>
      <c r="GE171" s="150"/>
      <c r="GF171" s="150"/>
      <c r="GG171" s="150"/>
      <c r="GH171" s="150"/>
      <c r="GI171" s="150"/>
      <c r="GJ171" s="150"/>
      <c r="GK171" s="150"/>
      <c r="GL171" s="150"/>
      <c r="GM171" s="150"/>
      <c r="GN171" s="150"/>
      <c r="GO171" s="150"/>
      <c r="GP171" s="150"/>
      <c r="GQ171" s="150"/>
      <c r="GR171" s="150"/>
      <c r="GS171" s="150"/>
      <c r="GT171" s="150"/>
      <c r="GU171" s="150"/>
      <c r="GV171" s="150"/>
      <c r="GW171" s="150"/>
      <c r="GX171" s="150"/>
      <c r="GY171" s="150"/>
      <c r="GZ171" s="150"/>
      <c r="HA171" s="150"/>
      <c r="HB171" s="150"/>
      <c r="HC171" s="150"/>
      <c r="HD171" s="150"/>
      <c r="HE171" s="150"/>
      <c r="HF171" s="150"/>
      <c r="HG171" s="150"/>
      <c r="HH171" s="150"/>
      <c r="HI171" s="150"/>
      <c r="HJ171" s="150"/>
      <c r="HK171" s="150"/>
      <c r="HL171" s="150"/>
      <c r="HM171" s="150"/>
      <c r="HN171" s="150"/>
      <c r="HO171" s="150"/>
      <c r="HP171" s="150"/>
      <c r="HQ171" s="150"/>
      <c r="HR171" s="150"/>
      <c r="HS171" s="150"/>
      <c r="HT171" s="150"/>
      <c r="HU171" s="150"/>
      <c r="HV171" s="150"/>
      <c r="HW171" s="150"/>
      <c r="HX171" s="150"/>
      <c r="HY171" s="150"/>
      <c r="HZ171" s="150"/>
      <c r="IA171" s="150"/>
      <c r="IB171" s="150"/>
      <c r="IC171" s="150"/>
      <c r="ID171" s="150"/>
      <c r="IE171" s="150"/>
      <c r="IF171" s="150"/>
      <c r="IG171" s="150"/>
      <c r="IH171" s="150"/>
      <c r="II171" s="150"/>
      <c r="IJ171" s="150"/>
      <c r="IK171" s="150"/>
      <c r="IL171" s="150"/>
      <c r="IM171" s="150"/>
      <c r="IN171" s="150"/>
      <c r="IO171" s="150"/>
      <c r="IP171" s="150"/>
      <c r="IQ171" s="150"/>
      <c r="IR171" s="150"/>
      <c r="IS171" s="150"/>
      <c r="IT171" s="150"/>
      <c r="IU171" s="150"/>
      <c r="IV171" s="150"/>
      <c r="IW171" s="150"/>
    </row>
    <row r="172" customFormat="false" ht="12.75" hidden="false" customHeight="false" outlineLevel="0" collapsed="false">
      <c r="A172" s="146"/>
      <c r="B172" s="147"/>
      <c r="C172" s="147"/>
      <c r="D172" s="147"/>
      <c r="E172" s="147"/>
      <c r="F172" s="147"/>
      <c r="G172" s="147"/>
      <c r="H172" s="148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  <c r="BI172" s="147"/>
      <c r="BJ172" s="147"/>
      <c r="BK172" s="149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  <c r="EC172" s="150"/>
      <c r="ED172" s="150"/>
      <c r="EE172" s="150"/>
      <c r="EF172" s="150"/>
      <c r="EG172" s="150"/>
      <c r="EH172" s="150"/>
      <c r="EI172" s="150"/>
      <c r="EJ172" s="150"/>
      <c r="EK172" s="150"/>
      <c r="EL172" s="150"/>
      <c r="EM172" s="150"/>
      <c r="EN172" s="150"/>
      <c r="EO172" s="150"/>
      <c r="EP172" s="150"/>
      <c r="EQ172" s="150"/>
      <c r="ER172" s="150"/>
      <c r="ES172" s="150"/>
      <c r="ET172" s="150"/>
      <c r="EU172" s="150"/>
      <c r="EV172" s="150"/>
      <c r="EW172" s="150"/>
      <c r="EX172" s="150"/>
      <c r="EY172" s="150"/>
      <c r="EZ172" s="150"/>
      <c r="FA172" s="150"/>
      <c r="FB172" s="150"/>
      <c r="FC172" s="150"/>
      <c r="FD172" s="150"/>
      <c r="FE172" s="150"/>
      <c r="FF172" s="150"/>
      <c r="FG172" s="150"/>
      <c r="FH172" s="150"/>
      <c r="FI172" s="150"/>
      <c r="FJ172" s="150"/>
      <c r="FK172" s="150"/>
      <c r="FL172" s="150"/>
      <c r="FM172" s="150"/>
      <c r="FN172" s="150"/>
      <c r="FO172" s="150"/>
      <c r="FP172" s="150"/>
      <c r="FQ172" s="150"/>
      <c r="FR172" s="150"/>
      <c r="FS172" s="150"/>
      <c r="FT172" s="150"/>
      <c r="FU172" s="150"/>
      <c r="FV172" s="150"/>
      <c r="FW172" s="150"/>
      <c r="FX172" s="150"/>
      <c r="FY172" s="150"/>
      <c r="FZ172" s="150"/>
      <c r="GA172" s="150"/>
      <c r="GB172" s="150"/>
      <c r="GC172" s="150"/>
      <c r="GD172" s="150"/>
      <c r="GE172" s="150"/>
      <c r="GF172" s="150"/>
      <c r="GG172" s="150"/>
      <c r="GH172" s="150"/>
      <c r="GI172" s="150"/>
      <c r="GJ172" s="150"/>
      <c r="GK172" s="150"/>
      <c r="GL172" s="150"/>
      <c r="GM172" s="150"/>
      <c r="GN172" s="150"/>
      <c r="GO172" s="150"/>
      <c r="GP172" s="150"/>
      <c r="GQ172" s="150"/>
      <c r="GR172" s="150"/>
      <c r="GS172" s="150"/>
      <c r="GT172" s="150"/>
      <c r="GU172" s="150"/>
      <c r="GV172" s="150"/>
      <c r="GW172" s="150"/>
      <c r="GX172" s="150"/>
      <c r="GY172" s="150"/>
      <c r="GZ172" s="150"/>
      <c r="HA172" s="150"/>
      <c r="HB172" s="150"/>
      <c r="HC172" s="150"/>
      <c r="HD172" s="150"/>
      <c r="HE172" s="150"/>
      <c r="HF172" s="150"/>
      <c r="HG172" s="150"/>
      <c r="HH172" s="150"/>
      <c r="HI172" s="150"/>
      <c r="HJ172" s="150"/>
      <c r="HK172" s="150"/>
      <c r="HL172" s="150"/>
      <c r="HM172" s="150"/>
      <c r="HN172" s="150"/>
      <c r="HO172" s="150"/>
      <c r="HP172" s="150"/>
      <c r="HQ172" s="150"/>
      <c r="HR172" s="150"/>
      <c r="HS172" s="150"/>
      <c r="HT172" s="150"/>
      <c r="HU172" s="150"/>
      <c r="HV172" s="150"/>
      <c r="HW172" s="150"/>
      <c r="HX172" s="150"/>
      <c r="HY172" s="150"/>
      <c r="HZ172" s="150"/>
      <c r="IA172" s="150"/>
      <c r="IB172" s="150"/>
      <c r="IC172" s="150"/>
      <c r="ID172" s="150"/>
      <c r="IE172" s="150"/>
      <c r="IF172" s="150"/>
      <c r="IG172" s="150"/>
      <c r="IH172" s="150"/>
      <c r="II172" s="150"/>
      <c r="IJ172" s="150"/>
      <c r="IK172" s="150"/>
      <c r="IL172" s="150"/>
      <c r="IM172" s="150"/>
      <c r="IN172" s="150"/>
      <c r="IO172" s="150"/>
      <c r="IP172" s="150"/>
      <c r="IQ172" s="150"/>
      <c r="IR172" s="150"/>
      <c r="IS172" s="150"/>
      <c r="IT172" s="150"/>
      <c r="IU172" s="150"/>
      <c r="IV172" s="150"/>
      <c r="IW172" s="150"/>
    </row>
    <row r="173" customFormat="false" ht="12.75" hidden="false" customHeight="false" outlineLevel="0" collapsed="false">
      <c r="A173" s="146"/>
      <c r="B173" s="147"/>
      <c r="C173" s="147"/>
      <c r="D173" s="147"/>
      <c r="E173" s="147"/>
      <c r="F173" s="147"/>
      <c r="G173" s="147"/>
      <c r="H173" s="148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  <c r="BI173" s="147"/>
      <c r="BJ173" s="147"/>
      <c r="BK173" s="149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/>
      <c r="CO173" s="150"/>
      <c r="CP173" s="150"/>
      <c r="CQ173" s="150"/>
      <c r="CR173" s="150"/>
      <c r="CS173" s="150"/>
      <c r="CT173" s="150"/>
      <c r="CU173" s="150"/>
      <c r="CV173" s="150"/>
      <c r="CW173" s="150"/>
      <c r="CX173" s="150"/>
      <c r="CY173" s="150"/>
      <c r="CZ173" s="150"/>
      <c r="DA173" s="150"/>
      <c r="DB173" s="150"/>
      <c r="DC173" s="150"/>
      <c r="DD173" s="150"/>
      <c r="DE173" s="150"/>
      <c r="DF173" s="150"/>
      <c r="DG173" s="150"/>
      <c r="DH173" s="150"/>
      <c r="DI173" s="150"/>
      <c r="DJ173" s="150"/>
      <c r="DK173" s="150"/>
      <c r="DL173" s="150"/>
      <c r="DM173" s="150"/>
      <c r="DN173" s="150"/>
      <c r="DO173" s="150"/>
      <c r="DP173" s="150"/>
      <c r="DQ173" s="150"/>
      <c r="DR173" s="150"/>
      <c r="DS173" s="150"/>
      <c r="DT173" s="150"/>
      <c r="DU173" s="150"/>
      <c r="DV173" s="150"/>
      <c r="DW173" s="150"/>
      <c r="DX173" s="150"/>
      <c r="DY173" s="150"/>
      <c r="DZ173" s="150"/>
      <c r="EA173" s="150"/>
      <c r="EB173" s="150"/>
      <c r="EC173" s="150"/>
      <c r="ED173" s="150"/>
      <c r="EE173" s="150"/>
      <c r="EF173" s="150"/>
      <c r="EG173" s="150"/>
      <c r="EH173" s="150"/>
      <c r="EI173" s="150"/>
      <c r="EJ173" s="150"/>
      <c r="EK173" s="150"/>
      <c r="EL173" s="150"/>
      <c r="EM173" s="150"/>
      <c r="EN173" s="150"/>
      <c r="EO173" s="150"/>
      <c r="EP173" s="150"/>
      <c r="EQ173" s="150"/>
      <c r="ER173" s="150"/>
      <c r="ES173" s="150"/>
      <c r="ET173" s="150"/>
      <c r="EU173" s="150"/>
      <c r="EV173" s="150"/>
      <c r="EW173" s="150"/>
      <c r="EX173" s="150"/>
      <c r="EY173" s="150"/>
      <c r="EZ173" s="150"/>
      <c r="FA173" s="150"/>
      <c r="FB173" s="150"/>
      <c r="FC173" s="150"/>
      <c r="FD173" s="150"/>
      <c r="FE173" s="150"/>
      <c r="FF173" s="150"/>
      <c r="FG173" s="150"/>
      <c r="FH173" s="150"/>
      <c r="FI173" s="150"/>
      <c r="FJ173" s="150"/>
      <c r="FK173" s="150"/>
      <c r="FL173" s="150"/>
      <c r="FM173" s="150"/>
      <c r="FN173" s="150"/>
      <c r="FO173" s="150"/>
      <c r="FP173" s="150"/>
      <c r="FQ173" s="150"/>
      <c r="FR173" s="150"/>
      <c r="FS173" s="150"/>
      <c r="FT173" s="150"/>
      <c r="FU173" s="150"/>
      <c r="FV173" s="150"/>
      <c r="FW173" s="150"/>
      <c r="FX173" s="150"/>
      <c r="FY173" s="150"/>
      <c r="FZ173" s="150"/>
      <c r="GA173" s="150"/>
      <c r="GB173" s="150"/>
      <c r="GC173" s="150"/>
      <c r="GD173" s="150"/>
      <c r="GE173" s="150"/>
      <c r="GF173" s="150"/>
      <c r="GG173" s="150"/>
      <c r="GH173" s="150"/>
      <c r="GI173" s="150"/>
      <c r="GJ173" s="150"/>
      <c r="GK173" s="150"/>
      <c r="GL173" s="150"/>
      <c r="GM173" s="150"/>
      <c r="GN173" s="150"/>
      <c r="GO173" s="150"/>
      <c r="GP173" s="150"/>
      <c r="GQ173" s="150"/>
      <c r="GR173" s="150"/>
      <c r="GS173" s="150"/>
      <c r="GT173" s="150"/>
      <c r="GU173" s="150"/>
      <c r="GV173" s="150"/>
      <c r="GW173" s="150"/>
      <c r="GX173" s="150"/>
      <c r="GY173" s="150"/>
      <c r="GZ173" s="150"/>
      <c r="HA173" s="150"/>
      <c r="HB173" s="150"/>
      <c r="HC173" s="150"/>
      <c r="HD173" s="150"/>
      <c r="HE173" s="150"/>
      <c r="HF173" s="150"/>
      <c r="HG173" s="150"/>
      <c r="HH173" s="150"/>
      <c r="HI173" s="150"/>
      <c r="HJ173" s="150"/>
      <c r="HK173" s="150"/>
      <c r="HL173" s="150"/>
      <c r="HM173" s="150"/>
      <c r="HN173" s="150"/>
      <c r="HO173" s="150"/>
      <c r="HP173" s="150"/>
      <c r="HQ173" s="150"/>
      <c r="HR173" s="150"/>
      <c r="HS173" s="150"/>
      <c r="HT173" s="150"/>
      <c r="HU173" s="150"/>
      <c r="HV173" s="150"/>
      <c r="HW173" s="150"/>
      <c r="HX173" s="150"/>
      <c r="HY173" s="150"/>
      <c r="HZ173" s="150"/>
      <c r="IA173" s="150"/>
      <c r="IB173" s="150"/>
      <c r="IC173" s="150"/>
      <c r="ID173" s="150"/>
      <c r="IE173" s="150"/>
      <c r="IF173" s="150"/>
      <c r="IG173" s="150"/>
      <c r="IH173" s="150"/>
      <c r="II173" s="150"/>
      <c r="IJ173" s="150"/>
      <c r="IK173" s="150"/>
      <c r="IL173" s="150"/>
      <c r="IM173" s="150"/>
      <c r="IN173" s="150"/>
      <c r="IO173" s="150"/>
      <c r="IP173" s="150"/>
      <c r="IQ173" s="150"/>
      <c r="IR173" s="150"/>
      <c r="IS173" s="150"/>
      <c r="IT173" s="150"/>
      <c r="IU173" s="150"/>
      <c r="IV173" s="150"/>
      <c r="IW173" s="150"/>
    </row>
    <row r="174" customFormat="false" ht="12.75" hidden="false" customHeight="false" outlineLevel="0" collapsed="false">
      <c r="A174" s="146"/>
      <c r="B174" s="147"/>
      <c r="C174" s="147"/>
      <c r="D174" s="147"/>
      <c r="E174" s="147"/>
      <c r="F174" s="147"/>
      <c r="G174" s="147"/>
      <c r="H174" s="148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9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/>
      <c r="CO174" s="150"/>
      <c r="CP174" s="150"/>
      <c r="CQ174" s="150"/>
      <c r="CR174" s="150"/>
      <c r="CS174" s="150"/>
      <c r="CT174" s="150"/>
      <c r="CU174" s="150"/>
      <c r="CV174" s="150"/>
      <c r="CW174" s="150"/>
      <c r="CX174" s="150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0"/>
      <c r="DM174" s="150"/>
      <c r="DN174" s="150"/>
      <c r="DO174" s="150"/>
      <c r="DP174" s="150"/>
      <c r="DQ174" s="150"/>
      <c r="DR174" s="150"/>
      <c r="DS174" s="150"/>
      <c r="DT174" s="150"/>
      <c r="DU174" s="150"/>
      <c r="DV174" s="150"/>
      <c r="DW174" s="150"/>
      <c r="DX174" s="150"/>
      <c r="DY174" s="150"/>
      <c r="DZ174" s="150"/>
      <c r="EA174" s="150"/>
      <c r="EB174" s="150"/>
      <c r="EC174" s="150"/>
      <c r="ED174" s="150"/>
      <c r="EE174" s="150"/>
      <c r="EF174" s="150"/>
      <c r="EG174" s="150"/>
      <c r="EH174" s="150"/>
      <c r="EI174" s="150"/>
      <c r="EJ174" s="150"/>
      <c r="EK174" s="150"/>
      <c r="EL174" s="150"/>
      <c r="EM174" s="150"/>
      <c r="EN174" s="150"/>
      <c r="EO174" s="150"/>
      <c r="EP174" s="150"/>
      <c r="EQ174" s="150"/>
      <c r="ER174" s="150"/>
      <c r="ES174" s="150"/>
      <c r="ET174" s="150"/>
      <c r="EU174" s="150"/>
      <c r="EV174" s="150"/>
      <c r="EW174" s="150"/>
      <c r="EX174" s="150"/>
      <c r="EY174" s="150"/>
      <c r="EZ174" s="150"/>
      <c r="FA174" s="150"/>
      <c r="FB174" s="150"/>
      <c r="FC174" s="150"/>
      <c r="FD174" s="150"/>
      <c r="FE174" s="150"/>
      <c r="FF174" s="150"/>
      <c r="FG174" s="150"/>
      <c r="FH174" s="150"/>
      <c r="FI174" s="150"/>
      <c r="FJ174" s="150"/>
      <c r="FK174" s="150"/>
      <c r="FL174" s="150"/>
      <c r="FM174" s="150"/>
      <c r="FN174" s="150"/>
      <c r="FO174" s="150"/>
      <c r="FP174" s="150"/>
      <c r="FQ174" s="150"/>
      <c r="FR174" s="150"/>
      <c r="FS174" s="150"/>
      <c r="FT174" s="150"/>
      <c r="FU174" s="150"/>
      <c r="FV174" s="150"/>
      <c r="FW174" s="150"/>
      <c r="FX174" s="150"/>
      <c r="FY174" s="150"/>
      <c r="FZ174" s="150"/>
      <c r="GA174" s="150"/>
      <c r="GB174" s="150"/>
      <c r="GC174" s="150"/>
      <c r="GD174" s="150"/>
      <c r="GE174" s="150"/>
      <c r="GF174" s="150"/>
      <c r="GG174" s="150"/>
      <c r="GH174" s="150"/>
      <c r="GI174" s="150"/>
      <c r="GJ174" s="150"/>
      <c r="GK174" s="150"/>
      <c r="GL174" s="150"/>
      <c r="GM174" s="150"/>
      <c r="GN174" s="150"/>
      <c r="GO174" s="150"/>
      <c r="GP174" s="150"/>
      <c r="GQ174" s="150"/>
      <c r="GR174" s="150"/>
      <c r="GS174" s="150"/>
      <c r="GT174" s="150"/>
      <c r="GU174" s="150"/>
      <c r="GV174" s="150"/>
      <c r="GW174" s="150"/>
      <c r="GX174" s="150"/>
      <c r="GY174" s="150"/>
      <c r="GZ174" s="150"/>
      <c r="HA174" s="150"/>
      <c r="HB174" s="150"/>
      <c r="HC174" s="150"/>
      <c r="HD174" s="150"/>
      <c r="HE174" s="150"/>
      <c r="HF174" s="150"/>
      <c r="HG174" s="150"/>
      <c r="HH174" s="150"/>
      <c r="HI174" s="150"/>
      <c r="HJ174" s="150"/>
      <c r="HK174" s="150"/>
      <c r="HL174" s="150"/>
      <c r="HM174" s="150"/>
      <c r="HN174" s="150"/>
      <c r="HO174" s="150"/>
      <c r="HP174" s="150"/>
      <c r="HQ174" s="150"/>
      <c r="HR174" s="150"/>
      <c r="HS174" s="150"/>
      <c r="HT174" s="150"/>
      <c r="HU174" s="150"/>
      <c r="HV174" s="150"/>
      <c r="HW174" s="150"/>
      <c r="HX174" s="150"/>
      <c r="HY174" s="150"/>
      <c r="HZ174" s="150"/>
      <c r="IA174" s="150"/>
      <c r="IB174" s="150"/>
      <c r="IC174" s="150"/>
      <c r="ID174" s="150"/>
      <c r="IE174" s="150"/>
      <c r="IF174" s="150"/>
      <c r="IG174" s="150"/>
      <c r="IH174" s="150"/>
      <c r="II174" s="150"/>
      <c r="IJ174" s="150"/>
      <c r="IK174" s="150"/>
      <c r="IL174" s="150"/>
      <c r="IM174" s="150"/>
      <c r="IN174" s="150"/>
      <c r="IO174" s="150"/>
      <c r="IP174" s="150"/>
      <c r="IQ174" s="150"/>
      <c r="IR174" s="150"/>
      <c r="IS174" s="150"/>
      <c r="IT174" s="150"/>
      <c r="IU174" s="150"/>
      <c r="IV174" s="150"/>
      <c r="IW174" s="150"/>
    </row>
    <row r="175" customFormat="false" ht="12.75" hidden="false" customHeight="false" outlineLevel="0" collapsed="false">
      <c r="A175" s="146"/>
      <c r="B175" s="147"/>
      <c r="C175" s="147"/>
      <c r="D175" s="147"/>
      <c r="E175" s="147"/>
      <c r="F175" s="147"/>
      <c r="G175" s="147"/>
      <c r="H175" s="148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7"/>
      <c r="BJ175" s="147"/>
      <c r="BK175" s="149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  <c r="EC175" s="150"/>
      <c r="ED175" s="150"/>
      <c r="EE175" s="150"/>
      <c r="EF175" s="150"/>
      <c r="EG175" s="150"/>
      <c r="EH175" s="150"/>
      <c r="EI175" s="150"/>
      <c r="EJ175" s="150"/>
      <c r="EK175" s="150"/>
      <c r="EL175" s="150"/>
      <c r="EM175" s="150"/>
      <c r="EN175" s="150"/>
      <c r="EO175" s="150"/>
      <c r="EP175" s="150"/>
      <c r="EQ175" s="150"/>
      <c r="ER175" s="150"/>
      <c r="ES175" s="150"/>
      <c r="ET175" s="150"/>
      <c r="EU175" s="150"/>
      <c r="EV175" s="150"/>
      <c r="EW175" s="150"/>
      <c r="EX175" s="150"/>
      <c r="EY175" s="150"/>
      <c r="EZ175" s="150"/>
      <c r="FA175" s="150"/>
      <c r="FB175" s="150"/>
      <c r="FC175" s="150"/>
      <c r="FD175" s="150"/>
      <c r="FE175" s="150"/>
      <c r="FF175" s="150"/>
      <c r="FG175" s="150"/>
      <c r="FH175" s="150"/>
      <c r="FI175" s="150"/>
      <c r="FJ175" s="150"/>
      <c r="FK175" s="150"/>
      <c r="FL175" s="150"/>
      <c r="FM175" s="150"/>
      <c r="FN175" s="150"/>
      <c r="FO175" s="150"/>
      <c r="FP175" s="150"/>
      <c r="FQ175" s="150"/>
      <c r="FR175" s="150"/>
      <c r="FS175" s="150"/>
      <c r="FT175" s="150"/>
      <c r="FU175" s="150"/>
      <c r="FV175" s="150"/>
      <c r="FW175" s="150"/>
      <c r="FX175" s="150"/>
      <c r="FY175" s="150"/>
      <c r="FZ175" s="150"/>
      <c r="GA175" s="150"/>
      <c r="GB175" s="150"/>
      <c r="GC175" s="150"/>
      <c r="GD175" s="150"/>
      <c r="GE175" s="150"/>
      <c r="GF175" s="150"/>
      <c r="GG175" s="150"/>
      <c r="GH175" s="150"/>
      <c r="GI175" s="150"/>
      <c r="GJ175" s="150"/>
      <c r="GK175" s="150"/>
      <c r="GL175" s="150"/>
      <c r="GM175" s="150"/>
      <c r="GN175" s="150"/>
      <c r="GO175" s="150"/>
      <c r="GP175" s="150"/>
      <c r="GQ175" s="150"/>
      <c r="GR175" s="150"/>
      <c r="GS175" s="150"/>
      <c r="GT175" s="150"/>
      <c r="GU175" s="150"/>
      <c r="GV175" s="150"/>
      <c r="GW175" s="150"/>
      <c r="GX175" s="150"/>
      <c r="GY175" s="150"/>
      <c r="GZ175" s="150"/>
      <c r="HA175" s="150"/>
      <c r="HB175" s="150"/>
      <c r="HC175" s="150"/>
      <c r="HD175" s="150"/>
      <c r="HE175" s="150"/>
      <c r="HF175" s="150"/>
      <c r="HG175" s="150"/>
      <c r="HH175" s="150"/>
      <c r="HI175" s="150"/>
      <c r="HJ175" s="150"/>
      <c r="HK175" s="150"/>
      <c r="HL175" s="150"/>
      <c r="HM175" s="150"/>
      <c r="HN175" s="150"/>
      <c r="HO175" s="150"/>
      <c r="HP175" s="150"/>
      <c r="HQ175" s="150"/>
      <c r="HR175" s="150"/>
      <c r="HS175" s="150"/>
      <c r="HT175" s="150"/>
      <c r="HU175" s="150"/>
      <c r="HV175" s="150"/>
      <c r="HW175" s="150"/>
      <c r="HX175" s="150"/>
      <c r="HY175" s="150"/>
      <c r="HZ175" s="150"/>
      <c r="IA175" s="150"/>
      <c r="IB175" s="150"/>
      <c r="IC175" s="150"/>
      <c r="ID175" s="150"/>
      <c r="IE175" s="150"/>
      <c r="IF175" s="150"/>
      <c r="IG175" s="150"/>
      <c r="IH175" s="150"/>
      <c r="II175" s="150"/>
      <c r="IJ175" s="150"/>
      <c r="IK175" s="150"/>
      <c r="IL175" s="150"/>
      <c r="IM175" s="150"/>
      <c r="IN175" s="150"/>
      <c r="IO175" s="150"/>
      <c r="IP175" s="150"/>
      <c r="IQ175" s="150"/>
      <c r="IR175" s="150"/>
      <c r="IS175" s="150"/>
      <c r="IT175" s="150"/>
      <c r="IU175" s="150"/>
      <c r="IV175" s="150"/>
      <c r="IW175" s="150"/>
    </row>
    <row r="176" customFormat="false" ht="12.75" hidden="false" customHeight="false" outlineLevel="0" collapsed="false">
      <c r="A176" s="146"/>
      <c r="B176" s="147"/>
      <c r="C176" s="147"/>
      <c r="D176" s="147"/>
      <c r="E176" s="147"/>
      <c r="F176" s="147"/>
      <c r="G176" s="147"/>
      <c r="H176" s="148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  <c r="BI176" s="147"/>
      <c r="BJ176" s="147"/>
      <c r="BK176" s="149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/>
      <c r="CQ176" s="150"/>
      <c r="CR176" s="150"/>
      <c r="CS176" s="150"/>
      <c r="CT176" s="150"/>
      <c r="CU176" s="150"/>
      <c r="CV176" s="150"/>
      <c r="CW176" s="150"/>
      <c r="CX176" s="150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0"/>
      <c r="DN176" s="150"/>
      <c r="DO176" s="150"/>
      <c r="DP176" s="150"/>
      <c r="DQ176" s="150"/>
      <c r="DR176" s="150"/>
      <c r="DS176" s="150"/>
      <c r="DT176" s="150"/>
      <c r="DU176" s="150"/>
      <c r="DV176" s="150"/>
      <c r="DW176" s="150"/>
      <c r="DX176" s="150"/>
      <c r="DY176" s="150"/>
      <c r="DZ176" s="150"/>
      <c r="EA176" s="150"/>
      <c r="EB176" s="150"/>
      <c r="EC176" s="150"/>
      <c r="ED176" s="150"/>
      <c r="EE176" s="150"/>
      <c r="EF176" s="150"/>
      <c r="EG176" s="150"/>
      <c r="EH176" s="150"/>
      <c r="EI176" s="150"/>
      <c r="EJ176" s="150"/>
      <c r="EK176" s="150"/>
      <c r="EL176" s="150"/>
      <c r="EM176" s="150"/>
      <c r="EN176" s="150"/>
      <c r="EO176" s="150"/>
      <c r="EP176" s="150"/>
      <c r="EQ176" s="150"/>
      <c r="ER176" s="150"/>
      <c r="ES176" s="150"/>
      <c r="ET176" s="150"/>
      <c r="EU176" s="150"/>
      <c r="EV176" s="150"/>
      <c r="EW176" s="150"/>
      <c r="EX176" s="150"/>
      <c r="EY176" s="150"/>
      <c r="EZ176" s="150"/>
      <c r="FA176" s="150"/>
      <c r="FB176" s="150"/>
      <c r="FC176" s="150"/>
      <c r="FD176" s="150"/>
      <c r="FE176" s="150"/>
      <c r="FF176" s="150"/>
      <c r="FG176" s="150"/>
      <c r="FH176" s="150"/>
      <c r="FI176" s="150"/>
      <c r="FJ176" s="150"/>
      <c r="FK176" s="150"/>
      <c r="FL176" s="150"/>
      <c r="FM176" s="150"/>
      <c r="FN176" s="150"/>
      <c r="FO176" s="150"/>
      <c r="FP176" s="150"/>
      <c r="FQ176" s="150"/>
      <c r="FR176" s="150"/>
      <c r="FS176" s="150"/>
      <c r="FT176" s="150"/>
      <c r="FU176" s="150"/>
      <c r="FV176" s="150"/>
      <c r="FW176" s="150"/>
      <c r="FX176" s="150"/>
      <c r="FY176" s="150"/>
      <c r="FZ176" s="150"/>
      <c r="GA176" s="150"/>
      <c r="GB176" s="150"/>
      <c r="GC176" s="150"/>
      <c r="GD176" s="150"/>
      <c r="GE176" s="150"/>
      <c r="GF176" s="150"/>
      <c r="GG176" s="150"/>
      <c r="GH176" s="150"/>
      <c r="GI176" s="150"/>
      <c r="GJ176" s="150"/>
      <c r="GK176" s="150"/>
      <c r="GL176" s="150"/>
      <c r="GM176" s="150"/>
      <c r="GN176" s="150"/>
      <c r="GO176" s="150"/>
      <c r="GP176" s="150"/>
      <c r="GQ176" s="150"/>
      <c r="GR176" s="150"/>
      <c r="GS176" s="150"/>
      <c r="GT176" s="150"/>
      <c r="GU176" s="150"/>
      <c r="GV176" s="150"/>
      <c r="GW176" s="150"/>
      <c r="GX176" s="150"/>
      <c r="GY176" s="150"/>
      <c r="GZ176" s="150"/>
      <c r="HA176" s="150"/>
      <c r="HB176" s="150"/>
      <c r="HC176" s="150"/>
      <c r="HD176" s="150"/>
      <c r="HE176" s="150"/>
      <c r="HF176" s="150"/>
      <c r="HG176" s="150"/>
      <c r="HH176" s="150"/>
      <c r="HI176" s="150"/>
      <c r="HJ176" s="150"/>
      <c r="HK176" s="150"/>
      <c r="HL176" s="150"/>
      <c r="HM176" s="150"/>
      <c r="HN176" s="150"/>
      <c r="HO176" s="150"/>
      <c r="HP176" s="150"/>
      <c r="HQ176" s="150"/>
      <c r="HR176" s="150"/>
      <c r="HS176" s="150"/>
      <c r="HT176" s="150"/>
      <c r="HU176" s="150"/>
      <c r="HV176" s="150"/>
      <c r="HW176" s="150"/>
      <c r="HX176" s="150"/>
      <c r="HY176" s="150"/>
      <c r="HZ176" s="150"/>
      <c r="IA176" s="150"/>
      <c r="IB176" s="150"/>
      <c r="IC176" s="150"/>
      <c r="ID176" s="150"/>
      <c r="IE176" s="150"/>
      <c r="IF176" s="150"/>
      <c r="IG176" s="150"/>
      <c r="IH176" s="150"/>
      <c r="II176" s="150"/>
      <c r="IJ176" s="150"/>
      <c r="IK176" s="150"/>
      <c r="IL176" s="150"/>
      <c r="IM176" s="150"/>
      <c r="IN176" s="150"/>
      <c r="IO176" s="150"/>
      <c r="IP176" s="150"/>
      <c r="IQ176" s="150"/>
      <c r="IR176" s="150"/>
      <c r="IS176" s="150"/>
      <c r="IT176" s="150"/>
      <c r="IU176" s="150"/>
      <c r="IV176" s="150"/>
      <c r="IW176" s="150"/>
    </row>
    <row r="177" customFormat="false" ht="12.75" hidden="false" customHeight="false" outlineLevel="0" collapsed="false">
      <c r="A177" s="146"/>
      <c r="B177" s="147"/>
      <c r="C177" s="147"/>
      <c r="D177" s="147"/>
      <c r="E177" s="147"/>
      <c r="F177" s="147"/>
      <c r="G177" s="147"/>
      <c r="H177" s="148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  <c r="BI177" s="147"/>
      <c r="BJ177" s="147"/>
      <c r="BK177" s="149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  <c r="EC177" s="150"/>
      <c r="ED177" s="150"/>
      <c r="EE177" s="150"/>
      <c r="EF177" s="150"/>
      <c r="EG177" s="150"/>
      <c r="EH177" s="150"/>
      <c r="EI177" s="150"/>
      <c r="EJ177" s="150"/>
      <c r="EK177" s="150"/>
      <c r="EL177" s="150"/>
      <c r="EM177" s="150"/>
      <c r="EN177" s="150"/>
      <c r="EO177" s="150"/>
      <c r="EP177" s="150"/>
      <c r="EQ177" s="150"/>
      <c r="ER177" s="150"/>
      <c r="ES177" s="150"/>
      <c r="ET177" s="150"/>
      <c r="EU177" s="150"/>
      <c r="EV177" s="150"/>
      <c r="EW177" s="150"/>
      <c r="EX177" s="150"/>
      <c r="EY177" s="150"/>
      <c r="EZ177" s="150"/>
      <c r="FA177" s="150"/>
      <c r="FB177" s="150"/>
      <c r="FC177" s="150"/>
      <c r="FD177" s="150"/>
      <c r="FE177" s="150"/>
      <c r="FF177" s="150"/>
      <c r="FG177" s="150"/>
      <c r="FH177" s="150"/>
      <c r="FI177" s="150"/>
      <c r="FJ177" s="150"/>
      <c r="FK177" s="150"/>
      <c r="FL177" s="150"/>
      <c r="FM177" s="150"/>
      <c r="FN177" s="150"/>
      <c r="FO177" s="150"/>
      <c r="FP177" s="150"/>
      <c r="FQ177" s="150"/>
      <c r="FR177" s="150"/>
      <c r="FS177" s="150"/>
      <c r="FT177" s="150"/>
      <c r="FU177" s="150"/>
      <c r="FV177" s="150"/>
      <c r="FW177" s="150"/>
      <c r="FX177" s="150"/>
      <c r="FY177" s="150"/>
      <c r="FZ177" s="150"/>
      <c r="GA177" s="150"/>
      <c r="GB177" s="150"/>
      <c r="GC177" s="150"/>
      <c r="GD177" s="150"/>
      <c r="GE177" s="150"/>
      <c r="GF177" s="150"/>
      <c r="GG177" s="150"/>
      <c r="GH177" s="150"/>
      <c r="GI177" s="150"/>
      <c r="GJ177" s="150"/>
      <c r="GK177" s="150"/>
      <c r="GL177" s="150"/>
      <c r="GM177" s="150"/>
      <c r="GN177" s="150"/>
      <c r="GO177" s="150"/>
      <c r="GP177" s="150"/>
      <c r="GQ177" s="150"/>
      <c r="GR177" s="150"/>
      <c r="GS177" s="150"/>
      <c r="GT177" s="150"/>
      <c r="GU177" s="150"/>
      <c r="GV177" s="150"/>
      <c r="GW177" s="150"/>
      <c r="GX177" s="150"/>
      <c r="GY177" s="150"/>
      <c r="GZ177" s="150"/>
      <c r="HA177" s="150"/>
      <c r="HB177" s="150"/>
      <c r="HC177" s="150"/>
      <c r="HD177" s="150"/>
      <c r="HE177" s="150"/>
      <c r="HF177" s="150"/>
      <c r="HG177" s="150"/>
      <c r="HH177" s="150"/>
      <c r="HI177" s="150"/>
      <c r="HJ177" s="150"/>
      <c r="HK177" s="150"/>
      <c r="HL177" s="150"/>
      <c r="HM177" s="150"/>
      <c r="HN177" s="150"/>
      <c r="HO177" s="150"/>
      <c r="HP177" s="150"/>
      <c r="HQ177" s="150"/>
      <c r="HR177" s="150"/>
      <c r="HS177" s="150"/>
      <c r="HT177" s="150"/>
      <c r="HU177" s="150"/>
      <c r="HV177" s="150"/>
      <c r="HW177" s="150"/>
      <c r="HX177" s="150"/>
      <c r="HY177" s="150"/>
      <c r="HZ177" s="150"/>
      <c r="IA177" s="150"/>
      <c r="IB177" s="150"/>
      <c r="IC177" s="150"/>
      <c r="ID177" s="150"/>
      <c r="IE177" s="150"/>
      <c r="IF177" s="150"/>
      <c r="IG177" s="150"/>
      <c r="IH177" s="150"/>
      <c r="II177" s="150"/>
      <c r="IJ177" s="150"/>
      <c r="IK177" s="150"/>
      <c r="IL177" s="150"/>
      <c r="IM177" s="150"/>
      <c r="IN177" s="150"/>
      <c r="IO177" s="150"/>
      <c r="IP177" s="150"/>
      <c r="IQ177" s="150"/>
      <c r="IR177" s="150"/>
      <c r="IS177" s="150"/>
      <c r="IT177" s="150"/>
      <c r="IU177" s="150"/>
      <c r="IV177" s="150"/>
      <c r="IW177" s="150"/>
    </row>
    <row r="178" customFormat="false" ht="12.75" hidden="false" customHeight="false" outlineLevel="0" collapsed="false">
      <c r="A178" s="146"/>
      <c r="B178" s="147"/>
      <c r="C178" s="147"/>
      <c r="D178" s="147"/>
      <c r="E178" s="147"/>
      <c r="F178" s="147"/>
      <c r="G178" s="147"/>
      <c r="H178" s="148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  <c r="BI178" s="147"/>
      <c r="BJ178" s="147"/>
      <c r="BK178" s="149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/>
      <c r="CQ178" s="150"/>
      <c r="CR178" s="150"/>
      <c r="CS178" s="150"/>
      <c r="CT178" s="150"/>
      <c r="CU178" s="150"/>
      <c r="CV178" s="150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150"/>
      <c r="DU178" s="150"/>
      <c r="DV178" s="150"/>
      <c r="DW178" s="150"/>
      <c r="DX178" s="150"/>
      <c r="DY178" s="150"/>
      <c r="DZ178" s="150"/>
      <c r="EA178" s="150"/>
      <c r="EB178" s="150"/>
      <c r="EC178" s="150"/>
      <c r="ED178" s="150"/>
      <c r="EE178" s="150"/>
      <c r="EF178" s="150"/>
      <c r="EG178" s="150"/>
      <c r="EH178" s="150"/>
      <c r="EI178" s="150"/>
      <c r="EJ178" s="150"/>
      <c r="EK178" s="150"/>
      <c r="EL178" s="150"/>
      <c r="EM178" s="150"/>
      <c r="EN178" s="150"/>
      <c r="EO178" s="150"/>
      <c r="EP178" s="150"/>
      <c r="EQ178" s="150"/>
      <c r="ER178" s="150"/>
      <c r="ES178" s="150"/>
      <c r="ET178" s="150"/>
      <c r="EU178" s="150"/>
      <c r="EV178" s="150"/>
      <c r="EW178" s="150"/>
      <c r="EX178" s="150"/>
      <c r="EY178" s="150"/>
      <c r="EZ178" s="150"/>
      <c r="FA178" s="150"/>
      <c r="FB178" s="150"/>
      <c r="FC178" s="150"/>
      <c r="FD178" s="150"/>
      <c r="FE178" s="150"/>
      <c r="FF178" s="150"/>
      <c r="FG178" s="150"/>
      <c r="FH178" s="150"/>
      <c r="FI178" s="150"/>
      <c r="FJ178" s="150"/>
      <c r="FK178" s="150"/>
      <c r="FL178" s="150"/>
      <c r="FM178" s="150"/>
      <c r="FN178" s="150"/>
      <c r="FO178" s="150"/>
      <c r="FP178" s="150"/>
      <c r="FQ178" s="150"/>
      <c r="FR178" s="150"/>
      <c r="FS178" s="150"/>
      <c r="FT178" s="150"/>
      <c r="FU178" s="150"/>
      <c r="FV178" s="150"/>
      <c r="FW178" s="150"/>
      <c r="FX178" s="150"/>
      <c r="FY178" s="150"/>
      <c r="FZ178" s="150"/>
      <c r="GA178" s="150"/>
      <c r="GB178" s="150"/>
      <c r="GC178" s="150"/>
      <c r="GD178" s="150"/>
      <c r="GE178" s="150"/>
      <c r="GF178" s="150"/>
      <c r="GG178" s="150"/>
      <c r="GH178" s="150"/>
      <c r="GI178" s="150"/>
      <c r="GJ178" s="150"/>
      <c r="GK178" s="150"/>
      <c r="GL178" s="150"/>
      <c r="GM178" s="150"/>
      <c r="GN178" s="150"/>
      <c r="GO178" s="150"/>
      <c r="GP178" s="150"/>
      <c r="GQ178" s="150"/>
      <c r="GR178" s="150"/>
      <c r="GS178" s="150"/>
      <c r="GT178" s="150"/>
      <c r="GU178" s="150"/>
      <c r="GV178" s="150"/>
      <c r="GW178" s="150"/>
      <c r="GX178" s="150"/>
      <c r="GY178" s="150"/>
      <c r="GZ178" s="150"/>
      <c r="HA178" s="150"/>
      <c r="HB178" s="150"/>
      <c r="HC178" s="150"/>
      <c r="HD178" s="150"/>
      <c r="HE178" s="150"/>
      <c r="HF178" s="150"/>
      <c r="HG178" s="150"/>
      <c r="HH178" s="150"/>
      <c r="HI178" s="150"/>
      <c r="HJ178" s="150"/>
      <c r="HK178" s="150"/>
      <c r="HL178" s="150"/>
      <c r="HM178" s="150"/>
      <c r="HN178" s="150"/>
      <c r="HO178" s="150"/>
      <c r="HP178" s="150"/>
      <c r="HQ178" s="150"/>
      <c r="HR178" s="150"/>
      <c r="HS178" s="150"/>
      <c r="HT178" s="150"/>
      <c r="HU178" s="150"/>
      <c r="HV178" s="150"/>
      <c r="HW178" s="150"/>
      <c r="HX178" s="150"/>
      <c r="HY178" s="150"/>
      <c r="HZ178" s="150"/>
      <c r="IA178" s="150"/>
      <c r="IB178" s="150"/>
      <c r="IC178" s="150"/>
      <c r="ID178" s="150"/>
      <c r="IE178" s="150"/>
      <c r="IF178" s="150"/>
      <c r="IG178" s="150"/>
      <c r="IH178" s="150"/>
      <c r="II178" s="150"/>
      <c r="IJ178" s="150"/>
      <c r="IK178" s="150"/>
      <c r="IL178" s="150"/>
      <c r="IM178" s="150"/>
      <c r="IN178" s="150"/>
      <c r="IO178" s="150"/>
      <c r="IP178" s="150"/>
      <c r="IQ178" s="150"/>
      <c r="IR178" s="150"/>
      <c r="IS178" s="150"/>
      <c r="IT178" s="150"/>
      <c r="IU178" s="150"/>
      <c r="IV178" s="150"/>
      <c r="IW178" s="150"/>
    </row>
    <row r="179" customFormat="false" ht="12.75" hidden="false" customHeight="false" outlineLevel="0" collapsed="false">
      <c r="A179" s="146"/>
      <c r="B179" s="147"/>
      <c r="C179" s="147"/>
      <c r="D179" s="147"/>
      <c r="E179" s="147"/>
      <c r="F179" s="147"/>
      <c r="G179" s="147"/>
      <c r="H179" s="148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  <c r="BI179" s="147"/>
      <c r="BJ179" s="147"/>
      <c r="BK179" s="149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/>
      <c r="CQ179" s="150"/>
      <c r="CR179" s="150"/>
      <c r="CS179" s="150"/>
      <c r="CT179" s="150"/>
      <c r="CU179" s="150"/>
      <c r="CV179" s="150"/>
      <c r="CW179" s="150"/>
      <c r="CX179" s="150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0"/>
      <c r="DM179" s="150"/>
      <c r="DN179" s="150"/>
      <c r="DO179" s="150"/>
      <c r="DP179" s="150"/>
      <c r="DQ179" s="150"/>
      <c r="DR179" s="150"/>
      <c r="DS179" s="150"/>
      <c r="DT179" s="150"/>
      <c r="DU179" s="150"/>
      <c r="DV179" s="150"/>
      <c r="DW179" s="150"/>
      <c r="DX179" s="150"/>
      <c r="DY179" s="150"/>
      <c r="DZ179" s="150"/>
      <c r="EA179" s="150"/>
      <c r="EB179" s="150"/>
      <c r="EC179" s="150"/>
      <c r="ED179" s="150"/>
      <c r="EE179" s="150"/>
      <c r="EF179" s="150"/>
      <c r="EG179" s="150"/>
      <c r="EH179" s="150"/>
      <c r="EI179" s="150"/>
      <c r="EJ179" s="150"/>
      <c r="EK179" s="150"/>
      <c r="EL179" s="150"/>
      <c r="EM179" s="150"/>
      <c r="EN179" s="150"/>
      <c r="EO179" s="150"/>
      <c r="EP179" s="150"/>
      <c r="EQ179" s="150"/>
      <c r="ER179" s="150"/>
      <c r="ES179" s="150"/>
      <c r="ET179" s="150"/>
      <c r="EU179" s="150"/>
      <c r="EV179" s="150"/>
      <c r="EW179" s="150"/>
      <c r="EX179" s="150"/>
      <c r="EY179" s="150"/>
      <c r="EZ179" s="150"/>
      <c r="FA179" s="150"/>
      <c r="FB179" s="150"/>
      <c r="FC179" s="150"/>
      <c r="FD179" s="150"/>
      <c r="FE179" s="150"/>
      <c r="FF179" s="150"/>
      <c r="FG179" s="150"/>
      <c r="FH179" s="150"/>
      <c r="FI179" s="150"/>
      <c r="FJ179" s="150"/>
      <c r="FK179" s="150"/>
      <c r="FL179" s="150"/>
      <c r="FM179" s="150"/>
      <c r="FN179" s="150"/>
      <c r="FO179" s="150"/>
      <c r="FP179" s="150"/>
      <c r="FQ179" s="150"/>
      <c r="FR179" s="150"/>
      <c r="FS179" s="150"/>
      <c r="FT179" s="150"/>
      <c r="FU179" s="150"/>
      <c r="FV179" s="150"/>
      <c r="FW179" s="150"/>
      <c r="FX179" s="150"/>
      <c r="FY179" s="150"/>
      <c r="FZ179" s="150"/>
      <c r="GA179" s="150"/>
      <c r="GB179" s="150"/>
      <c r="GC179" s="150"/>
      <c r="GD179" s="150"/>
      <c r="GE179" s="150"/>
      <c r="GF179" s="150"/>
      <c r="GG179" s="150"/>
      <c r="GH179" s="150"/>
      <c r="GI179" s="150"/>
      <c r="GJ179" s="150"/>
      <c r="GK179" s="150"/>
      <c r="GL179" s="150"/>
      <c r="GM179" s="150"/>
      <c r="GN179" s="150"/>
      <c r="GO179" s="150"/>
      <c r="GP179" s="150"/>
      <c r="GQ179" s="150"/>
      <c r="GR179" s="150"/>
      <c r="GS179" s="150"/>
      <c r="GT179" s="150"/>
      <c r="GU179" s="150"/>
      <c r="GV179" s="150"/>
      <c r="GW179" s="150"/>
      <c r="GX179" s="150"/>
      <c r="GY179" s="150"/>
      <c r="GZ179" s="150"/>
      <c r="HA179" s="150"/>
      <c r="HB179" s="150"/>
      <c r="HC179" s="150"/>
      <c r="HD179" s="150"/>
      <c r="HE179" s="150"/>
      <c r="HF179" s="150"/>
      <c r="HG179" s="150"/>
      <c r="HH179" s="150"/>
      <c r="HI179" s="150"/>
      <c r="HJ179" s="150"/>
      <c r="HK179" s="150"/>
      <c r="HL179" s="150"/>
      <c r="HM179" s="150"/>
      <c r="HN179" s="150"/>
      <c r="HO179" s="150"/>
      <c r="HP179" s="150"/>
      <c r="HQ179" s="150"/>
      <c r="HR179" s="150"/>
      <c r="HS179" s="150"/>
      <c r="HT179" s="150"/>
      <c r="HU179" s="150"/>
      <c r="HV179" s="150"/>
      <c r="HW179" s="150"/>
      <c r="HX179" s="150"/>
      <c r="HY179" s="150"/>
      <c r="HZ179" s="150"/>
      <c r="IA179" s="150"/>
      <c r="IB179" s="150"/>
      <c r="IC179" s="150"/>
      <c r="ID179" s="150"/>
      <c r="IE179" s="150"/>
      <c r="IF179" s="150"/>
      <c r="IG179" s="150"/>
      <c r="IH179" s="150"/>
      <c r="II179" s="150"/>
      <c r="IJ179" s="150"/>
      <c r="IK179" s="150"/>
      <c r="IL179" s="150"/>
      <c r="IM179" s="150"/>
      <c r="IN179" s="150"/>
      <c r="IO179" s="150"/>
      <c r="IP179" s="150"/>
      <c r="IQ179" s="150"/>
      <c r="IR179" s="150"/>
      <c r="IS179" s="150"/>
      <c r="IT179" s="150"/>
      <c r="IU179" s="150"/>
      <c r="IV179" s="150"/>
      <c r="IW179" s="150"/>
    </row>
    <row r="180" customFormat="false" ht="12.75" hidden="false" customHeight="false" outlineLevel="0" collapsed="false">
      <c r="A180" s="146"/>
      <c r="B180" s="147"/>
      <c r="C180" s="147"/>
      <c r="D180" s="147"/>
      <c r="E180" s="147"/>
      <c r="F180" s="147"/>
      <c r="G180" s="147"/>
      <c r="H180" s="148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9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/>
      <c r="CQ180" s="150"/>
      <c r="CR180" s="150"/>
      <c r="CS180" s="150"/>
      <c r="CT180" s="150"/>
      <c r="CU180" s="150"/>
      <c r="CV180" s="150"/>
      <c r="CW180" s="150"/>
      <c r="CX180" s="150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0"/>
      <c r="DM180" s="150"/>
      <c r="DN180" s="150"/>
      <c r="DO180" s="150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  <c r="EC180" s="150"/>
      <c r="ED180" s="150"/>
      <c r="EE180" s="150"/>
      <c r="EF180" s="150"/>
      <c r="EG180" s="150"/>
      <c r="EH180" s="150"/>
      <c r="EI180" s="150"/>
      <c r="EJ180" s="150"/>
      <c r="EK180" s="150"/>
      <c r="EL180" s="150"/>
      <c r="EM180" s="150"/>
      <c r="EN180" s="150"/>
      <c r="EO180" s="150"/>
      <c r="EP180" s="150"/>
      <c r="EQ180" s="150"/>
      <c r="ER180" s="150"/>
      <c r="ES180" s="150"/>
      <c r="ET180" s="150"/>
      <c r="EU180" s="150"/>
      <c r="EV180" s="150"/>
      <c r="EW180" s="150"/>
      <c r="EX180" s="150"/>
      <c r="EY180" s="150"/>
      <c r="EZ180" s="150"/>
      <c r="FA180" s="150"/>
      <c r="FB180" s="150"/>
      <c r="FC180" s="150"/>
      <c r="FD180" s="150"/>
      <c r="FE180" s="150"/>
      <c r="FF180" s="150"/>
      <c r="FG180" s="150"/>
      <c r="FH180" s="150"/>
      <c r="FI180" s="150"/>
      <c r="FJ180" s="150"/>
      <c r="FK180" s="150"/>
      <c r="FL180" s="150"/>
      <c r="FM180" s="150"/>
      <c r="FN180" s="150"/>
      <c r="FO180" s="150"/>
      <c r="FP180" s="150"/>
      <c r="FQ180" s="150"/>
      <c r="FR180" s="150"/>
      <c r="FS180" s="150"/>
      <c r="FT180" s="150"/>
      <c r="FU180" s="150"/>
      <c r="FV180" s="150"/>
      <c r="FW180" s="150"/>
      <c r="FX180" s="150"/>
      <c r="FY180" s="150"/>
      <c r="FZ180" s="150"/>
      <c r="GA180" s="150"/>
      <c r="GB180" s="150"/>
      <c r="GC180" s="150"/>
      <c r="GD180" s="150"/>
      <c r="GE180" s="150"/>
      <c r="GF180" s="150"/>
      <c r="GG180" s="150"/>
      <c r="GH180" s="150"/>
      <c r="GI180" s="150"/>
      <c r="GJ180" s="150"/>
      <c r="GK180" s="150"/>
      <c r="GL180" s="150"/>
      <c r="GM180" s="150"/>
      <c r="GN180" s="150"/>
      <c r="GO180" s="150"/>
      <c r="GP180" s="150"/>
      <c r="GQ180" s="150"/>
      <c r="GR180" s="150"/>
      <c r="GS180" s="150"/>
      <c r="GT180" s="150"/>
      <c r="GU180" s="150"/>
      <c r="GV180" s="150"/>
      <c r="GW180" s="150"/>
      <c r="GX180" s="150"/>
      <c r="GY180" s="150"/>
      <c r="GZ180" s="150"/>
      <c r="HA180" s="150"/>
      <c r="HB180" s="150"/>
      <c r="HC180" s="150"/>
      <c r="HD180" s="150"/>
      <c r="HE180" s="150"/>
      <c r="HF180" s="150"/>
      <c r="HG180" s="150"/>
      <c r="HH180" s="150"/>
      <c r="HI180" s="150"/>
      <c r="HJ180" s="150"/>
      <c r="HK180" s="150"/>
      <c r="HL180" s="150"/>
      <c r="HM180" s="150"/>
      <c r="HN180" s="150"/>
      <c r="HO180" s="150"/>
      <c r="HP180" s="150"/>
      <c r="HQ180" s="150"/>
      <c r="HR180" s="150"/>
      <c r="HS180" s="150"/>
      <c r="HT180" s="150"/>
      <c r="HU180" s="150"/>
      <c r="HV180" s="150"/>
      <c r="HW180" s="150"/>
      <c r="HX180" s="150"/>
      <c r="HY180" s="150"/>
      <c r="HZ180" s="150"/>
      <c r="IA180" s="150"/>
      <c r="IB180" s="150"/>
      <c r="IC180" s="150"/>
      <c r="ID180" s="150"/>
      <c r="IE180" s="150"/>
      <c r="IF180" s="150"/>
      <c r="IG180" s="150"/>
      <c r="IH180" s="150"/>
      <c r="II180" s="150"/>
      <c r="IJ180" s="150"/>
      <c r="IK180" s="150"/>
      <c r="IL180" s="150"/>
      <c r="IM180" s="150"/>
      <c r="IN180" s="150"/>
      <c r="IO180" s="150"/>
      <c r="IP180" s="150"/>
      <c r="IQ180" s="150"/>
      <c r="IR180" s="150"/>
      <c r="IS180" s="150"/>
      <c r="IT180" s="150"/>
      <c r="IU180" s="150"/>
      <c r="IV180" s="150"/>
      <c r="IW180" s="150"/>
    </row>
    <row r="181" customFormat="false" ht="12.75" hidden="false" customHeight="false" outlineLevel="0" collapsed="false">
      <c r="A181" s="146"/>
      <c r="B181" s="147"/>
      <c r="C181" s="147"/>
      <c r="D181" s="147"/>
      <c r="E181" s="147"/>
      <c r="F181" s="147"/>
      <c r="G181" s="147"/>
      <c r="H181" s="148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  <c r="BI181" s="147"/>
      <c r="BJ181" s="147"/>
      <c r="BK181" s="149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0"/>
      <c r="DB181" s="150"/>
      <c r="DC181" s="150"/>
      <c r="DD181" s="150"/>
      <c r="DE181" s="150"/>
      <c r="DF181" s="150"/>
      <c r="DG181" s="150"/>
      <c r="DH181" s="150"/>
      <c r="DI181" s="150"/>
      <c r="DJ181" s="150"/>
      <c r="DK181" s="150"/>
      <c r="DL181" s="150"/>
      <c r="DM181" s="150"/>
      <c r="DN181" s="150"/>
      <c r="DO181" s="150"/>
      <c r="DP181" s="150"/>
      <c r="DQ181" s="150"/>
      <c r="DR181" s="150"/>
      <c r="DS181" s="150"/>
      <c r="DT181" s="150"/>
      <c r="DU181" s="150"/>
      <c r="DV181" s="150"/>
      <c r="DW181" s="150"/>
      <c r="DX181" s="150"/>
      <c r="DY181" s="150"/>
      <c r="DZ181" s="150"/>
      <c r="EA181" s="150"/>
      <c r="EB181" s="150"/>
      <c r="EC181" s="150"/>
      <c r="ED181" s="150"/>
      <c r="EE181" s="150"/>
      <c r="EF181" s="150"/>
      <c r="EG181" s="150"/>
      <c r="EH181" s="150"/>
      <c r="EI181" s="150"/>
      <c r="EJ181" s="150"/>
      <c r="EK181" s="150"/>
      <c r="EL181" s="150"/>
      <c r="EM181" s="150"/>
      <c r="EN181" s="150"/>
      <c r="EO181" s="150"/>
      <c r="EP181" s="150"/>
      <c r="EQ181" s="150"/>
      <c r="ER181" s="150"/>
      <c r="ES181" s="150"/>
      <c r="ET181" s="150"/>
      <c r="EU181" s="150"/>
      <c r="EV181" s="150"/>
      <c r="EW181" s="150"/>
      <c r="EX181" s="150"/>
      <c r="EY181" s="150"/>
      <c r="EZ181" s="150"/>
      <c r="FA181" s="150"/>
      <c r="FB181" s="150"/>
      <c r="FC181" s="150"/>
      <c r="FD181" s="150"/>
      <c r="FE181" s="150"/>
      <c r="FF181" s="150"/>
      <c r="FG181" s="150"/>
      <c r="FH181" s="150"/>
      <c r="FI181" s="150"/>
      <c r="FJ181" s="150"/>
      <c r="FK181" s="150"/>
      <c r="FL181" s="150"/>
      <c r="FM181" s="150"/>
      <c r="FN181" s="150"/>
      <c r="FO181" s="150"/>
      <c r="FP181" s="150"/>
      <c r="FQ181" s="150"/>
      <c r="FR181" s="150"/>
      <c r="FS181" s="150"/>
      <c r="FT181" s="150"/>
      <c r="FU181" s="150"/>
      <c r="FV181" s="150"/>
      <c r="FW181" s="150"/>
      <c r="FX181" s="150"/>
      <c r="FY181" s="150"/>
      <c r="FZ181" s="150"/>
      <c r="GA181" s="150"/>
      <c r="GB181" s="150"/>
      <c r="GC181" s="150"/>
      <c r="GD181" s="150"/>
      <c r="GE181" s="150"/>
      <c r="GF181" s="150"/>
      <c r="GG181" s="150"/>
      <c r="GH181" s="150"/>
      <c r="GI181" s="150"/>
      <c r="GJ181" s="150"/>
      <c r="GK181" s="150"/>
      <c r="GL181" s="150"/>
      <c r="GM181" s="150"/>
      <c r="GN181" s="150"/>
      <c r="GO181" s="150"/>
      <c r="GP181" s="150"/>
      <c r="GQ181" s="150"/>
      <c r="GR181" s="150"/>
      <c r="GS181" s="150"/>
      <c r="GT181" s="150"/>
      <c r="GU181" s="150"/>
      <c r="GV181" s="150"/>
      <c r="GW181" s="150"/>
      <c r="GX181" s="150"/>
      <c r="GY181" s="150"/>
      <c r="GZ181" s="150"/>
      <c r="HA181" s="150"/>
      <c r="HB181" s="150"/>
      <c r="HC181" s="150"/>
      <c r="HD181" s="150"/>
      <c r="HE181" s="150"/>
      <c r="HF181" s="150"/>
      <c r="HG181" s="150"/>
      <c r="HH181" s="150"/>
      <c r="HI181" s="150"/>
      <c r="HJ181" s="150"/>
      <c r="HK181" s="150"/>
      <c r="HL181" s="150"/>
      <c r="HM181" s="150"/>
      <c r="HN181" s="150"/>
      <c r="HO181" s="150"/>
      <c r="HP181" s="150"/>
      <c r="HQ181" s="150"/>
      <c r="HR181" s="150"/>
      <c r="HS181" s="150"/>
      <c r="HT181" s="150"/>
      <c r="HU181" s="150"/>
      <c r="HV181" s="150"/>
      <c r="HW181" s="150"/>
      <c r="HX181" s="150"/>
      <c r="HY181" s="150"/>
      <c r="HZ181" s="150"/>
      <c r="IA181" s="150"/>
      <c r="IB181" s="150"/>
      <c r="IC181" s="150"/>
      <c r="ID181" s="150"/>
      <c r="IE181" s="150"/>
      <c r="IF181" s="150"/>
      <c r="IG181" s="150"/>
      <c r="IH181" s="150"/>
      <c r="II181" s="150"/>
      <c r="IJ181" s="150"/>
      <c r="IK181" s="150"/>
      <c r="IL181" s="150"/>
      <c r="IM181" s="150"/>
      <c r="IN181" s="150"/>
      <c r="IO181" s="150"/>
      <c r="IP181" s="150"/>
      <c r="IQ181" s="150"/>
      <c r="IR181" s="150"/>
      <c r="IS181" s="150"/>
      <c r="IT181" s="150"/>
      <c r="IU181" s="150"/>
      <c r="IV181" s="150"/>
      <c r="IW181" s="150"/>
    </row>
    <row r="182" customFormat="false" ht="12.75" hidden="false" customHeight="false" outlineLevel="0" collapsed="false">
      <c r="A182" s="146"/>
      <c r="B182" s="147"/>
      <c r="C182" s="147"/>
      <c r="D182" s="147"/>
      <c r="E182" s="147"/>
      <c r="F182" s="147"/>
      <c r="G182" s="147"/>
      <c r="H182" s="148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  <c r="BI182" s="147"/>
      <c r="BJ182" s="147"/>
      <c r="BK182" s="149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/>
      <c r="CQ182" s="150"/>
      <c r="CR182" s="150"/>
      <c r="CS182" s="150"/>
      <c r="CT182" s="150"/>
      <c r="CU182" s="150"/>
      <c r="CV182" s="150"/>
      <c r="CW182" s="150"/>
      <c r="CX182" s="150"/>
      <c r="CY182" s="150"/>
      <c r="CZ182" s="150"/>
      <c r="DA182" s="150"/>
      <c r="DB182" s="150"/>
      <c r="DC182" s="150"/>
      <c r="DD182" s="150"/>
      <c r="DE182" s="150"/>
      <c r="DF182" s="150"/>
      <c r="DG182" s="150"/>
      <c r="DH182" s="150"/>
      <c r="DI182" s="150"/>
      <c r="DJ182" s="150"/>
      <c r="DK182" s="150"/>
      <c r="DL182" s="150"/>
      <c r="DM182" s="150"/>
      <c r="DN182" s="150"/>
      <c r="DO182" s="150"/>
      <c r="DP182" s="150"/>
      <c r="DQ182" s="150"/>
      <c r="DR182" s="150"/>
      <c r="DS182" s="150"/>
      <c r="DT182" s="150"/>
      <c r="DU182" s="150"/>
      <c r="DV182" s="150"/>
      <c r="DW182" s="150"/>
      <c r="DX182" s="150"/>
      <c r="DY182" s="150"/>
      <c r="DZ182" s="150"/>
      <c r="EA182" s="150"/>
      <c r="EB182" s="150"/>
      <c r="EC182" s="150"/>
      <c r="ED182" s="150"/>
      <c r="EE182" s="150"/>
      <c r="EF182" s="150"/>
      <c r="EG182" s="150"/>
      <c r="EH182" s="150"/>
      <c r="EI182" s="150"/>
      <c r="EJ182" s="150"/>
      <c r="EK182" s="150"/>
      <c r="EL182" s="150"/>
      <c r="EM182" s="150"/>
      <c r="EN182" s="150"/>
      <c r="EO182" s="150"/>
      <c r="EP182" s="150"/>
      <c r="EQ182" s="150"/>
      <c r="ER182" s="150"/>
      <c r="ES182" s="150"/>
      <c r="ET182" s="150"/>
      <c r="EU182" s="150"/>
      <c r="EV182" s="150"/>
      <c r="EW182" s="150"/>
      <c r="EX182" s="150"/>
      <c r="EY182" s="150"/>
      <c r="EZ182" s="150"/>
      <c r="FA182" s="150"/>
      <c r="FB182" s="150"/>
      <c r="FC182" s="150"/>
      <c r="FD182" s="150"/>
      <c r="FE182" s="150"/>
      <c r="FF182" s="150"/>
      <c r="FG182" s="150"/>
      <c r="FH182" s="150"/>
      <c r="FI182" s="150"/>
      <c r="FJ182" s="150"/>
      <c r="FK182" s="150"/>
      <c r="FL182" s="150"/>
      <c r="FM182" s="150"/>
      <c r="FN182" s="150"/>
      <c r="FO182" s="150"/>
      <c r="FP182" s="150"/>
      <c r="FQ182" s="150"/>
      <c r="FR182" s="150"/>
      <c r="FS182" s="150"/>
      <c r="FT182" s="150"/>
      <c r="FU182" s="150"/>
      <c r="FV182" s="150"/>
      <c r="FW182" s="150"/>
      <c r="FX182" s="150"/>
      <c r="FY182" s="150"/>
      <c r="FZ182" s="150"/>
      <c r="GA182" s="150"/>
      <c r="GB182" s="150"/>
      <c r="GC182" s="150"/>
      <c r="GD182" s="150"/>
      <c r="GE182" s="150"/>
      <c r="GF182" s="150"/>
      <c r="GG182" s="150"/>
      <c r="GH182" s="150"/>
      <c r="GI182" s="150"/>
      <c r="GJ182" s="150"/>
      <c r="GK182" s="150"/>
      <c r="GL182" s="150"/>
      <c r="GM182" s="150"/>
      <c r="GN182" s="150"/>
      <c r="GO182" s="150"/>
      <c r="GP182" s="150"/>
      <c r="GQ182" s="150"/>
      <c r="GR182" s="150"/>
      <c r="GS182" s="150"/>
      <c r="GT182" s="150"/>
      <c r="GU182" s="150"/>
      <c r="GV182" s="150"/>
      <c r="GW182" s="150"/>
      <c r="GX182" s="150"/>
      <c r="GY182" s="150"/>
      <c r="GZ182" s="150"/>
      <c r="HA182" s="150"/>
      <c r="HB182" s="150"/>
      <c r="HC182" s="150"/>
      <c r="HD182" s="150"/>
      <c r="HE182" s="150"/>
      <c r="HF182" s="150"/>
      <c r="HG182" s="150"/>
      <c r="HH182" s="150"/>
      <c r="HI182" s="150"/>
      <c r="HJ182" s="150"/>
      <c r="HK182" s="150"/>
      <c r="HL182" s="150"/>
      <c r="HM182" s="150"/>
      <c r="HN182" s="150"/>
      <c r="HO182" s="150"/>
      <c r="HP182" s="150"/>
      <c r="HQ182" s="150"/>
      <c r="HR182" s="150"/>
      <c r="HS182" s="150"/>
      <c r="HT182" s="150"/>
      <c r="HU182" s="150"/>
      <c r="HV182" s="150"/>
      <c r="HW182" s="150"/>
      <c r="HX182" s="150"/>
      <c r="HY182" s="150"/>
      <c r="HZ182" s="150"/>
      <c r="IA182" s="150"/>
      <c r="IB182" s="150"/>
      <c r="IC182" s="150"/>
      <c r="ID182" s="150"/>
      <c r="IE182" s="150"/>
      <c r="IF182" s="150"/>
      <c r="IG182" s="150"/>
      <c r="IH182" s="150"/>
      <c r="II182" s="150"/>
      <c r="IJ182" s="150"/>
      <c r="IK182" s="150"/>
      <c r="IL182" s="150"/>
      <c r="IM182" s="150"/>
      <c r="IN182" s="150"/>
      <c r="IO182" s="150"/>
      <c r="IP182" s="150"/>
      <c r="IQ182" s="150"/>
      <c r="IR182" s="150"/>
      <c r="IS182" s="150"/>
      <c r="IT182" s="150"/>
      <c r="IU182" s="150"/>
      <c r="IV182" s="150"/>
      <c r="IW182" s="150"/>
    </row>
    <row r="183" customFormat="false" ht="12.75" hidden="false" customHeight="false" outlineLevel="0" collapsed="false">
      <c r="A183" s="146"/>
      <c r="B183" s="147"/>
      <c r="C183" s="147"/>
      <c r="D183" s="147"/>
      <c r="E183" s="147"/>
      <c r="F183" s="147"/>
      <c r="G183" s="147"/>
      <c r="H183" s="148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  <c r="BI183" s="147"/>
      <c r="BJ183" s="147"/>
      <c r="BK183" s="149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  <c r="EC183" s="150"/>
      <c r="ED183" s="150"/>
      <c r="EE183" s="150"/>
      <c r="EF183" s="150"/>
      <c r="EG183" s="150"/>
      <c r="EH183" s="150"/>
      <c r="EI183" s="150"/>
      <c r="EJ183" s="150"/>
      <c r="EK183" s="150"/>
      <c r="EL183" s="150"/>
      <c r="EM183" s="150"/>
      <c r="EN183" s="150"/>
      <c r="EO183" s="150"/>
      <c r="EP183" s="150"/>
      <c r="EQ183" s="150"/>
      <c r="ER183" s="150"/>
      <c r="ES183" s="150"/>
      <c r="ET183" s="150"/>
      <c r="EU183" s="150"/>
      <c r="EV183" s="150"/>
      <c r="EW183" s="150"/>
      <c r="EX183" s="150"/>
      <c r="EY183" s="150"/>
      <c r="EZ183" s="150"/>
      <c r="FA183" s="150"/>
      <c r="FB183" s="150"/>
      <c r="FC183" s="150"/>
      <c r="FD183" s="150"/>
      <c r="FE183" s="150"/>
      <c r="FF183" s="150"/>
      <c r="FG183" s="150"/>
      <c r="FH183" s="150"/>
      <c r="FI183" s="150"/>
      <c r="FJ183" s="150"/>
      <c r="FK183" s="150"/>
      <c r="FL183" s="150"/>
      <c r="FM183" s="150"/>
      <c r="FN183" s="150"/>
      <c r="FO183" s="150"/>
      <c r="FP183" s="150"/>
      <c r="FQ183" s="150"/>
      <c r="FR183" s="150"/>
      <c r="FS183" s="150"/>
      <c r="FT183" s="150"/>
      <c r="FU183" s="150"/>
      <c r="FV183" s="150"/>
      <c r="FW183" s="150"/>
      <c r="FX183" s="150"/>
      <c r="FY183" s="150"/>
      <c r="FZ183" s="150"/>
      <c r="GA183" s="150"/>
      <c r="GB183" s="150"/>
      <c r="GC183" s="150"/>
      <c r="GD183" s="150"/>
      <c r="GE183" s="150"/>
      <c r="GF183" s="150"/>
      <c r="GG183" s="150"/>
      <c r="GH183" s="150"/>
      <c r="GI183" s="150"/>
      <c r="GJ183" s="150"/>
      <c r="GK183" s="150"/>
      <c r="GL183" s="150"/>
      <c r="GM183" s="150"/>
      <c r="GN183" s="150"/>
      <c r="GO183" s="150"/>
      <c r="GP183" s="150"/>
      <c r="GQ183" s="150"/>
      <c r="GR183" s="150"/>
      <c r="GS183" s="150"/>
      <c r="GT183" s="150"/>
      <c r="GU183" s="150"/>
      <c r="GV183" s="150"/>
      <c r="GW183" s="150"/>
      <c r="GX183" s="150"/>
      <c r="GY183" s="150"/>
      <c r="GZ183" s="150"/>
      <c r="HA183" s="150"/>
      <c r="HB183" s="150"/>
      <c r="HC183" s="150"/>
      <c r="HD183" s="150"/>
      <c r="HE183" s="150"/>
      <c r="HF183" s="150"/>
      <c r="HG183" s="150"/>
      <c r="HH183" s="150"/>
      <c r="HI183" s="150"/>
      <c r="HJ183" s="150"/>
      <c r="HK183" s="150"/>
      <c r="HL183" s="150"/>
      <c r="HM183" s="150"/>
      <c r="HN183" s="150"/>
      <c r="HO183" s="150"/>
      <c r="HP183" s="150"/>
      <c r="HQ183" s="150"/>
      <c r="HR183" s="150"/>
      <c r="HS183" s="150"/>
      <c r="HT183" s="150"/>
      <c r="HU183" s="150"/>
      <c r="HV183" s="150"/>
      <c r="HW183" s="150"/>
      <c r="HX183" s="150"/>
      <c r="HY183" s="150"/>
      <c r="HZ183" s="150"/>
      <c r="IA183" s="150"/>
      <c r="IB183" s="150"/>
      <c r="IC183" s="150"/>
      <c r="ID183" s="150"/>
      <c r="IE183" s="150"/>
      <c r="IF183" s="150"/>
      <c r="IG183" s="150"/>
      <c r="IH183" s="150"/>
      <c r="II183" s="150"/>
      <c r="IJ183" s="150"/>
      <c r="IK183" s="150"/>
      <c r="IL183" s="150"/>
      <c r="IM183" s="150"/>
      <c r="IN183" s="150"/>
      <c r="IO183" s="150"/>
      <c r="IP183" s="150"/>
      <c r="IQ183" s="150"/>
      <c r="IR183" s="150"/>
      <c r="IS183" s="150"/>
      <c r="IT183" s="150"/>
      <c r="IU183" s="150"/>
      <c r="IV183" s="150"/>
      <c r="IW183" s="150"/>
    </row>
    <row r="184" customFormat="false" ht="12.75" hidden="false" customHeight="false" outlineLevel="0" collapsed="false">
      <c r="A184" s="146"/>
      <c r="B184" s="147"/>
      <c r="C184" s="147"/>
      <c r="D184" s="147"/>
      <c r="E184" s="147"/>
      <c r="F184" s="147"/>
      <c r="G184" s="147"/>
      <c r="H184" s="148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  <c r="BI184" s="147"/>
      <c r="BJ184" s="147"/>
      <c r="BK184" s="149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  <c r="CD184" s="150"/>
      <c r="CE184" s="150"/>
      <c r="CF184" s="150"/>
      <c r="CG184" s="150"/>
      <c r="CH184" s="150"/>
      <c r="CI184" s="150"/>
      <c r="CJ184" s="150"/>
      <c r="CK184" s="150"/>
      <c r="CL184" s="150"/>
      <c r="CM184" s="150"/>
      <c r="CN184" s="150"/>
      <c r="CO184" s="150"/>
      <c r="CP184" s="150"/>
      <c r="CQ184" s="150"/>
      <c r="CR184" s="150"/>
      <c r="CS184" s="150"/>
      <c r="CT184" s="150"/>
      <c r="CU184" s="150"/>
      <c r="CV184" s="150"/>
      <c r="CW184" s="150"/>
      <c r="CX184" s="150"/>
      <c r="CY184" s="150"/>
      <c r="CZ184" s="150"/>
      <c r="DA184" s="150"/>
      <c r="DB184" s="150"/>
      <c r="DC184" s="150"/>
      <c r="DD184" s="150"/>
      <c r="DE184" s="150"/>
      <c r="DF184" s="150"/>
      <c r="DG184" s="150"/>
      <c r="DH184" s="150"/>
      <c r="DI184" s="150"/>
      <c r="DJ184" s="150"/>
      <c r="DK184" s="150"/>
      <c r="DL184" s="150"/>
      <c r="DM184" s="150"/>
      <c r="DN184" s="150"/>
      <c r="DO184" s="150"/>
      <c r="DP184" s="150"/>
      <c r="DQ184" s="150"/>
      <c r="DR184" s="150"/>
      <c r="DS184" s="150"/>
      <c r="DT184" s="150"/>
      <c r="DU184" s="150"/>
      <c r="DV184" s="150"/>
      <c r="DW184" s="150"/>
      <c r="DX184" s="150"/>
      <c r="DY184" s="150"/>
      <c r="DZ184" s="150"/>
      <c r="EA184" s="150"/>
      <c r="EB184" s="150"/>
      <c r="EC184" s="150"/>
      <c r="ED184" s="150"/>
      <c r="EE184" s="150"/>
      <c r="EF184" s="150"/>
      <c r="EG184" s="150"/>
      <c r="EH184" s="150"/>
      <c r="EI184" s="150"/>
      <c r="EJ184" s="150"/>
      <c r="EK184" s="150"/>
      <c r="EL184" s="150"/>
      <c r="EM184" s="150"/>
      <c r="EN184" s="150"/>
      <c r="EO184" s="150"/>
      <c r="EP184" s="150"/>
      <c r="EQ184" s="150"/>
      <c r="ER184" s="150"/>
      <c r="ES184" s="150"/>
      <c r="ET184" s="150"/>
      <c r="EU184" s="150"/>
      <c r="EV184" s="150"/>
      <c r="EW184" s="150"/>
      <c r="EX184" s="150"/>
      <c r="EY184" s="150"/>
      <c r="EZ184" s="150"/>
      <c r="FA184" s="150"/>
      <c r="FB184" s="150"/>
      <c r="FC184" s="150"/>
      <c r="FD184" s="150"/>
      <c r="FE184" s="150"/>
      <c r="FF184" s="150"/>
      <c r="FG184" s="150"/>
      <c r="FH184" s="150"/>
      <c r="FI184" s="150"/>
      <c r="FJ184" s="150"/>
      <c r="FK184" s="150"/>
      <c r="FL184" s="150"/>
      <c r="FM184" s="150"/>
      <c r="FN184" s="150"/>
      <c r="FO184" s="150"/>
      <c r="FP184" s="150"/>
      <c r="FQ184" s="150"/>
      <c r="FR184" s="150"/>
      <c r="FS184" s="150"/>
      <c r="FT184" s="150"/>
      <c r="FU184" s="150"/>
      <c r="FV184" s="150"/>
      <c r="FW184" s="150"/>
      <c r="FX184" s="150"/>
      <c r="FY184" s="150"/>
      <c r="FZ184" s="150"/>
      <c r="GA184" s="150"/>
      <c r="GB184" s="150"/>
      <c r="GC184" s="150"/>
      <c r="GD184" s="150"/>
      <c r="GE184" s="150"/>
      <c r="GF184" s="150"/>
      <c r="GG184" s="150"/>
      <c r="GH184" s="150"/>
      <c r="GI184" s="150"/>
      <c r="GJ184" s="150"/>
      <c r="GK184" s="150"/>
      <c r="GL184" s="150"/>
      <c r="GM184" s="150"/>
      <c r="GN184" s="150"/>
      <c r="GO184" s="150"/>
      <c r="GP184" s="150"/>
      <c r="GQ184" s="150"/>
      <c r="GR184" s="150"/>
      <c r="GS184" s="150"/>
      <c r="GT184" s="150"/>
      <c r="GU184" s="150"/>
      <c r="GV184" s="150"/>
      <c r="GW184" s="150"/>
      <c r="GX184" s="150"/>
      <c r="GY184" s="150"/>
      <c r="GZ184" s="150"/>
      <c r="HA184" s="150"/>
      <c r="HB184" s="150"/>
      <c r="HC184" s="150"/>
      <c r="HD184" s="150"/>
      <c r="HE184" s="150"/>
      <c r="HF184" s="150"/>
      <c r="HG184" s="150"/>
      <c r="HH184" s="150"/>
      <c r="HI184" s="150"/>
      <c r="HJ184" s="150"/>
      <c r="HK184" s="150"/>
      <c r="HL184" s="150"/>
      <c r="HM184" s="150"/>
      <c r="HN184" s="150"/>
      <c r="HO184" s="150"/>
      <c r="HP184" s="150"/>
      <c r="HQ184" s="150"/>
      <c r="HR184" s="150"/>
      <c r="HS184" s="150"/>
      <c r="HT184" s="150"/>
      <c r="HU184" s="150"/>
      <c r="HV184" s="150"/>
      <c r="HW184" s="150"/>
      <c r="HX184" s="150"/>
      <c r="HY184" s="150"/>
      <c r="HZ184" s="150"/>
      <c r="IA184" s="150"/>
      <c r="IB184" s="150"/>
      <c r="IC184" s="150"/>
      <c r="ID184" s="150"/>
      <c r="IE184" s="150"/>
      <c r="IF184" s="150"/>
      <c r="IG184" s="150"/>
      <c r="IH184" s="150"/>
      <c r="II184" s="150"/>
      <c r="IJ184" s="150"/>
      <c r="IK184" s="150"/>
      <c r="IL184" s="150"/>
      <c r="IM184" s="150"/>
      <c r="IN184" s="150"/>
      <c r="IO184" s="150"/>
      <c r="IP184" s="150"/>
      <c r="IQ184" s="150"/>
      <c r="IR184" s="150"/>
      <c r="IS184" s="150"/>
      <c r="IT184" s="150"/>
      <c r="IU184" s="150"/>
      <c r="IV184" s="150"/>
      <c r="IW184" s="150"/>
    </row>
    <row r="185" customFormat="false" ht="12.75" hidden="false" customHeight="false" outlineLevel="0" collapsed="false">
      <c r="A185" s="146"/>
      <c r="B185" s="147"/>
      <c r="C185" s="147"/>
      <c r="D185" s="147"/>
      <c r="E185" s="147"/>
      <c r="F185" s="147"/>
      <c r="G185" s="147"/>
      <c r="H185" s="148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  <c r="BI185" s="147"/>
      <c r="BJ185" s="147"/>
      <c r="BK185" s="149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/>
      <c r="DC185" s="150"/>
      <c r="DD185" s="150"/>
      <c r="DE185" s="150"/>
      <c r="DF185" s="150"/>
      <c r="DG185" s="150"/>
      <c r="DH185" s="150"/>
      <c r="DI185" s="150"/>
      <c r="DJ185" s="150"/>
      <c r="DK185" s="150"/>
      <c r="DL185" s="150"/>
      <c r="DM185" s="150"/>
      <c r="DN185" s="150"/>
      <c r="DO185" s="150"/>
      <c r="DP185" s="150"/>
      <c r="DQ185" s="150"/>
      <c r="DR185" s="150"/>
      <c r="DS185" s="150"/>
      <c r="DT185" s="150"/>
      <c r="DU185" s="150"/>
      <c r="DV185" s="150"/>
      <c r="DW185" s="150"/>
      <c r="DX185" s="150"/>
      <c r="DY185" s="150"/>
      <c r="DZ185" s="150"/>
      <c r="EA185" s="150"/>
      <c r="EB185" s="150"/>
      <c r="EC185" s="150"/>
      <c r="ED185" s="150"/>
      <c r="EE185" s="150"/>
      <c r="EF185" s="150"/>
      <c r="EG185" s="150"/>
      <c r="EH185" s="150"/>
      <c r="EI185" s="150"/>
      <c r="EJ185" s="150"/>
      <c r="EK185" s="150"/>
      <c r="EL185" s="150"/>
      <c r="EM185" s="150"/>
      <c r="EN185" s="150"/>
      <c r="EO185" s="150"/>
      <c r="EP185" s="150"/>
      <c r="EQ185" s="150"/>
      <c r="ER185" s="150"/>
      <c r="ES185" s="150"/>
      <c r="ET185" s="150"/>
      <c r="EU185" s="150"/>
      <c r="EV185" s="150"/>
      <c r="EW185" s="150"/>
      <c r="EX185" s="150"/>
      <c r="EY185" s="150"/>
      <c r="EZ185" s="150"/>
      <c r="FA185" s="150"/>
      <c r="FB185" s="150"/>
      <c r="FC185" s="150"/>
      <c r="FD185" s="150"/>
      <c r="FE185" s="150"/>
      <c r="FF185" s="150"/>
      <c r="FG185" s="150"/>
      <c r="FH185" s="150"/>
      <c r="FI185" s="150"/>
      <c r="FJ185" s="150"/>
      <c r="FK185" s="150"/>
      <c r="FL185" s="150"/>
      <c r="FM185" s="150"/>
      <c r="FN185" s="150"/>
      <c r="FO185" s="150"/>
      <c r="FP185" s="150"/>
      <c r="FQ185" s="150"/>
      <c r="FR185" s="150"/>
      <c r="FS185" s="150"/>
      <c r="FT185" s="150"/>
      <c r="FU185" s="150"/>
      <c r="FV185" s="150"/>
      <c r="FW185" s="150"/>
      <c r="FX185" s="150"/>
      <c r="FY185" s="150"/>
      <c r="FZ185" s="150"/>
      <c r="GA185" s="150"/>
      <c r="GB185" s="150"/>
      <c r="GC185" s="150"/>
      <c r="GD185" s="150"/>
      <c r="GE185" s="150"/>
      <c r="GF185" s="150"/>
      <c r="GG185" s="150"/>
      <c r="GH185" s="150"/>
      <c r="GI185" s="150"/>
      <c r="GJ185" s="150"/>
      <c r="GK185" s="150"/>
      <c r="GL185" s="150"/>
      <c r="GM185" s="150"/>
      <c r="GN185" s="150"/>
      <c r="GO185" s="150"/>
      <c r="GP185" s="150"/>
      <c r="GQ185" s="150"/>
      <c r="GR185" s="150"/>
      <c r="GS185" s="150"/>
      <c r="GT185" s="150"/>
      <c r="GU185" s="150"/>
      <c r="GV185" s="150"/>
      <c r="GW185" s="150"/>
      <c r="GX185" s="150"/>
      <c r="GY185" s="150"/>
      <c r="GZ185" s="150"/>
      <c r="HA185" s="150"/>
      <c r="HB185" s="150"/>
      <c r="HC185" s="150"/>
      <c r="HD185" s="150"/>
      <c r="HE185" s="150"/>
      <c r="HF185" s="150"/>
      <c r="HG185" s="150"/>
      <c r="HH185" s="150"/>
      <c r="HI185" s="150"/>
      <c r="HJ185" s="150"/>
      <c r="HK185" s="150"/>
      <c r="HL185" s="150"/>
      <c r="HM185" s="150"/>
      <c r="HN185" s="150"/>
      <c r="HO185" s="150"/>
      <c r="HP185" s="150"/>
      <c r="HQ185" s="150"/>
      <c r="HR185" s="150"/>
      <c r="HS185" s="150"/>
      <c r="HT185" s="150"/>
      <c r="HU185" s="150"/>
      <c r="HV185" s="150"/>
      <c r="HW185" s="150"/>
      <c r="HX185" s="150"/>
      <c r="HY185" s="150"/>
      <c r="HZ185" s="150"/>
      <c r="IA185" s="150"/>
      <c r="IB185" s="150"/>
      <c r="IC185" s="150"/>
      <c r="ID185" s="150"/>
      <c r="IE185" s="150"/>
      <c r="IF185" s="150"/>
      <c r="IG185" s="150"/>
      <c r="IH185" s="150"/>
      <c r="II185" s="150"/>
      <c r="IJ185" s="150"/>
      <c r="IK185" s="150"/>
      <c r="IL185" s="150"/>
      <c r="IM185" s="150"/>
      <c r="IN185" s="150"/>
      <c r="IO185" s="150"/>
      <c r="IP185" s="150"/>
      <c r="IQ185" s="150"/>
      <c r="IR185" s="150"/>
      <c r="IS185" s="150"/>
      <c r="IT185" s="150"/>
      <c r="IU185" s="150"/>
      <c r="IV185" s="150"/>
      <c r="IW185" s="150"/>
    </row>
    <row r="186" customFormat="false" ht="12.75" hidden="false" customHeight="false" outlineLevel="0" collapsed="false">
      <c r="A186" s="146"/>
      <c r="B186" s="147"/>
      <c r="C186" s="147"/>
      <c r="D186" s="147"/>
      <c r="E186" s="147"/>
      <c r="F186" s="147"/>
      <c r="G186" s="147"/>
      <c r="H186" s="148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  <c r="BI186" s="147"/>
      <c r="BJ186" s="147"/>
      <c r="BK186" s="149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  <c r="EC186" s="150"/>
      <c r="ED186" s="150"/>
      <c r="EE186" s="150"/>
      <c r="EF186" s="150"/>
      <c r="EG186" s="150"/>
      <c r="EH186" s="150"/>
      <c r="EI186" s="150"/>
      <c r="EJ186" s="150"/>
      <c r="EK186" s="150"/>
      <c r="EL186" s="150"/>
      <c r="EM186" s="150"/>
      <c r="EN186" s="150"/>
      <c r="EO186" s="150"/>
      <c r="EP186" s="150"/>
      <c r="EQ186" s="150"/>
      <c r="ER186" s="150"/>
      <c r="ES186" s="150"/>
      <c r="ET186" s="150"/>
      <c r="EU186" s="150"/>
      <c r="EV186" s="150"/>
      <c r="EW186" s="150"/>
      <c r="EX186" s="150"/>
      <c r="EY186" s="150"/>
      <c r="EZ186" s="150"/>
      <c r="FA186" s="150"/>
      <c r="FB186" s="150"/>
      <c r="FC186" s="150"/>
      <c r="FD186" s="150"/>
      <c r="FE186" s="150"/>
      <c r="FF186" s="150"/>
      <c r="FG186" s="150"/>
      <c r="FH186" s="150"/>
      <c r="FI186" s="150"/>
      <c r="FJ186" s="150"/>
      <c r="FK186" s="150"/>
      <c r="FL186" s="150"/>
      <c r="FM186" s="150"/>
      <c r="FN186" s="150"/>
      <c r="FO186" s="150"/>
      <c r="FP186" s="150"/>
      <c r="FQ186" s="150"/>
      <c r="FR186" s="150"/>
      <c r="FS186" s="150"/>
      <c r="FT186" s="150"/>
      <c r="FU186" s="150"/>
      <c r="FV186" s="150"/>
      <c r="FW186" s="150"/>
      <c r="FX186" s="150"/>
      <c r="FY186" s="150"/>
      <c r="FZ186" s="150"/>
      <c r="GA186" s="150"/>
      <c r="GB186" s="150"/>
      <c r="GC186" s="150"/>
      <c r="GD186" s="150"/>
      <c r="GE186" s="150"/>
      <c r="GF186" s="150"/>
      <c r="GG186" s="150"/>
      <c r="GH186" s="150"/>
      <c r="GI186" s="150"/>
      <c r="GJ186" s="150"/>
      <c r="GK186" s="150"/>
      <c r="GL186" s="150"/>
      <c r="GM186" s="150"/>
      <c r="GN186" s="150"/>
      <c r="GO186" s="150"/>
      <c r="GP186" s="150"/>
      <c r="GQ186" s="150"/>
      <c r="GR186" s="150"/>
      <c r="GS186" s="150"/>
      <c r="GT186" s="150"/>
      <c r="GU186" s="150"/>
      <c r="GV186" s="150"/>
      <c r="GW186" s="150"/>
      <c r="GX186" s="150"/>
      <c r="GY186" s="150"/>
      <c r="GZ186" s="150"/>
      <c r="HA186" s="150"/>
      <c r="HB186" s="150"/>
      <c r="HC186" s="150"/>
      <c r="HD186" s="150"/>
      <c r="HE186" s="150"/>
      <c r="HF186" s="150"/>
      <c r="HG186" s="150"/>
      <c r="HH186" s="150"/>
      <c r="HI186" s="150"/>
      <c r="HJ186" s="150"/>
      <c r="HK186" s="150"/>
      <c r="HL186" s="150"/>
      <c r="HM186" s="150"/>
      <c r="HN186" s="150"/>
      <c r="HO186" s="150"/>
      <c r="HP186" s="150"/>
      <c r="HQ186" s="150"/>
      <c r="HR186" s="150"/>
      <c r="HS186" s="150"/>
      <c r="HT186" s="150"/>
      <c r="HU186" s="150"/>
      <c r="HV186" s="150"/>
      <c r="HW186" s="150"/>
      <c r="HX186" s="150"/>
      <c r="HY186" s="150"/>
      <c r="HZ186" s="150"/>
      <c r="IA186" s="150"/>
      <c r="IB186" s="150"/>
      <c r="IC186" s="150"/>
      <c r="ID186" s="150"/>
      <c r="IE186" s="150"/>
      <c r="IF186" s="150"/>
      <c r="IG186" s="150"/>
      <c r="IH186" s="150"/>
      <c r="II186" s="150"/>
      <c r="IJ186" s="150"/>
      <c r="IK186" s="150"/>
      <c r="IL186" s="150"/>
      <c r="IM186" s="150"/>
      <c r="IN186" s="150"/>
      <c r="IO186" s="150"/>
      <c r="IP186" s="150"/>
      <c r="IQ186" s="150"/>
      <c r="IR186" s="150"/>
      <c r="IS186" s="150"/>
      <c r="IT186" s="150"/>
      <c r="IU186" s="150"/>
      <c r="IV186" s="150"/>
      <c r="IW186" s="150"/>
    </row>
    <row r="187" customFormat="false" ht="12.75" hidden="false" customHeight="false" outlineLevel="0" collapsed="false">
      <c r="A187" s="146"/>
      <c r="B187" s="147"/>
      <c r="C187" s="147"/>
      <c r="D187" s="147"/>
      <c r="E187" s="147"/>
      <c r="F187" s="147"/>
      <c r="G187" s="147"/>
      <c r="H187" s="148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  <c r="BI187" s="147"/>
      <c r="BJ187" s="147"/>
      <c r="BK187" s="149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/>
      <c r="DC187" s="150"/>
      <c r="DD187" s="150"/>
      <c r="DE187" s="150"/>
      <c r="DF187" s="150"/>
      <c r="DG187" s="150"/>
      <c r="DH187" s="150"/>
      <c r="DI187" s="150"/>
      <c r="DJ187" s="150"/>
      <c r="DK187" s="150"/>
      <c r="DL187" s="150"/>
      <c r="DM187" s="150"/>
      <c r="DN187" s="150"/>
      <c r="DO187" s="150"/>
      <c r="DP187" s="150"/>
      <c r="DQ187" s="150"/>
      <c r="DR187" s="150"/>
      <c r="DS187" s="150"/>
      <c r="DT187" s="150"/>
      <c r="DU187" s="150"/>
      <c r="DV187" s="150"/>
      <c r="DW187" s="150"/>
      <c r="DX187" s="150"/>
      <c r="DY187" s="150"/>
      <c r="DZ187" s="150"/>
      <c r="EA187" s="150"/>
      <c r="EB187" s="150"/>
      <c r="EC187" s="150"/>
      <c r="ED187" s="150"/>
      <c r="EE187" s="150"/>
      <c r="EF187" s="150"/>
      <c r="EG187" s="150"/>
      <c r="EH187" s="150"/>
      <c r="EI187" s="150"/>
      <c r="EJ187" s="150"/>
      <c r="EK187" s="150"/>
      <c r="EL187" s="150"/>
      <c r="EM187" s="150"/>
      <c r="EN187" s="150"/>
      <c r="EO187" s="150"/>
      <c r="EP187" s="150"/>
      <c r="EQ187" s="150"/>
      <c r="ER187" s="150"/>
      <c r="ES187" s="150"/>
      <c r="ET187" s="150"/>
      <c r="EU187" s="150"/>
      <c r="EV187" s="150"/>
      <c r="EW187" s="150"/>
      <c r="EX187" s="150"/>
      <c r="EY187" s="150"/>
      <c r="EZ187" s="150"/>
      <c r="FA187" s="150"/>
      <c r="FB187" s="150"/>
      <c r="FC187" s="150"/>
      <c r="FD187" s="150"/>
      <c r="FE187" s="150"/>
      <c r="FF187" s="150"/>
      <c r="FG187" s="150"/>
      <c r="FH187" s="150"/>
      <c r="FI187" s="150"/>
      <c r="FJ187" s="150"/>
      <c r="FK187" s="150"/>
      <c r="FL187" s="150"/>
      <c r="FM187" s="150"/>
      <c r="FN187" s="150"/>
      <c r="FO187" s="150"/>
      <c r="FP187" s="150"/>
      <c r="FQ187" s="150"/>
      <c r="FR187" s="150"/>
      <c r="FS187" s="150"/>
      <c r="FT187" s="150"/>
      <c r="FU187" s="150"/>
      <c r="FV187" s="150"/>
      <c r="FW187" s="150"/>
      <c r="FX187" s="150"/>
      <c r="FY187" s="150"/>
      <c r="FZ187" s="150"/>
      <c r="GA187" s="150"/>
      <c r="GB187" s="150"/>
      <c r="GC187" s="150"/>
      <c r="GD187" s="150"/>
      <c r="GE187" s="150"/>
      <c r="GF187" s="150"/>
      <c r="GG187" s="150"/>
      <c r="GH187" s="150"/>
      <c r="GI187" s="150"/>
      <c r="GJ187" s="150"/>
      <c r="GK187" s="150"/>
      <c r="GL187" s="150"/>
      <c r="GM187" s="150"/>
      <c r="GN187" s="150"/>
      <c r="GO187" s="150"/>
      <c r="GP187" s="150"/>
      <c r="GQ187" s="150"/>
      <c r="GR187" s="150"/>
      <c r="GS187" s="150"/>
      <c r="GT187" s="150"/>
      <c r="GU187" s="150"/>
      <c r="GV187" s="150"/>
      <c r="GW187" s="150"/>
      <c r="GX187" s="150"/>
      <c r="GY187" s="150"/>
      <c r="GZ187" s="150"/>
      <c r="HA187" s="150"/>
      <c r="HB187" s="150"/>
      <c r="HC187" s="150"/>
      <c r="HD187" s="150"/>
      <c r="HE187" s="150"/>
      <c r="HF187" s="150"/>
      <c r="HG187" s="150"/>
      <c r="HH187" s="150"/>
      <c r="HI187" s="150"/>
      <c r="HJ187" s="150"/>
      <c r="HK187" s="150"/>
      <c r="HL187" s="150"/>
      <c r="HM187" s="150"/>
      <c r="HN187" s="150"/>
      <c r="HO187" s="150"/>
      <c r="HP187" s="150"/>
      <c r="HQ187" s="150"/>
      <c r="HR187" s="150"/>
      <c r="HS187" s="150"/>
      <c r="HT187" s="150"/>
      <c r="HU187" s="150"/>
      <c r="HV187" s="150"/>
      <c r="HW187" s="150"/>
      <c r="HX187" s="150"/>
      <c r="HY187" s="150"/>
      <c r="HZ187" s="150"/>
      <c r="IA187" s="150"/>
      <c r="IB187" s="150"/>
      <c r="IC187" s="150"/>
      <c r="ID187" s="150"/>
      <c r="IE187" s="150"/>
      <c r="IF187" s="150"/>
      <c r="IG187" s="150"/>
      <c r="IH187" s="150"/>
      <c r="II187" s="150"/>
      <c r="IJ187" s="150"/>
      <c r="IK187" s="150"/>
      <c r="IL187" s="150"/>
      <c r="IM187" s="150"/>
      <c r="IN187" s="150"/>
      <c r="IO187" s="150"/>
      <c r="IP187" s="150"/>
      <c r="IQ187" s="150"/>
      <c r="IR187" s="150"/>
      <c r="IS187" s="150"/>
      <c r="IT187" s="150"/>
      <c r="IU187" s="150"/>
      <c r="IV187" s="150"/>
      <c r="IW187" s="150"/>
    </row>
    <row r="188" customFormat="false" ht="12.75" hidden="false" customHeight="false" outlineLevel="0" collapsed="false">
      <c r="A188" s="146"/>
      <c r="B188" s="147"/>
      <c r="C188" s="147"/>
      <c r="D188" s="147"/>
      <c r="E188" s="147"/>
      <c r="F188" s="147"/>
      <c r="G188" s="147"/>
      <c r="H188" s="148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  <c r="BI188" s="147"/>
      <c r="BJ188" s="147"/>
      <c r="BK188" s="149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  <c r="EC188" s="150"/>
      <c r="ED188" s="150"/>
      <c r="EE188" s="150"/>
      <c r="EF188" s="150"/>
      <c r="EG188" s="150"/>
      <c r="EH188" s="150"/>
      <c r="EI188" s="150"/>
      <c r="EJ188" s="150"/>
      <c r="EK188" s="150"/>
      <c r="EL188" s="150"/>
      <c r="EM188" s="150"/>
      <c r="EN188" s="150"/>
      <c r="EO188" s="150"/>
      <c r="EP188" s="150"/>
      <c r="EQ188" s="150"/>
      <c r="ER188" s="150"/>
      <c r="ES188" s="150"/>
      <c r="ET188" s="150"/>
      <c r="EU188" s="150"/>
      <c r="EV188" s="150"/>
      <c r="EW188" s="150"/>
      <c r="EX188" s="150"/>
      <c r="EY188" s="150"/>
      <c r="EZ188" s="150"/>
      <c r="FA188" s="150"/>
      <c r="FB188" s="150"/>
      <c r="FC188" s="150"/>
      <c r="FD188" s="150"/>
      <c r="FE188" s="150"/>
      <c r="FF188" s="150"/>
      <c r="FG188" s="150"/>
      <c r="FH188" s="150"/>
      <c r="FI188" s="150"/>
      <c r="FJ188" s="150"/>
      <c r="FK188" s="150"/>
      <c r="FL188" s="150"/>
      <c r="FM188" s="150"/>
      <c r="FN188" s="150"/>
      <c r="FO188" s="150"/>
      <c r="FP188" s="150"/>
      <c r="FQ188" s="150"/>
      <c r="FR188" s="150"/>
      <c r="FS188" s="150"/>
      <c r="FT188" s="150"/>
      <c r="FU188" s="150"/>
      <c r="FV188" s="150"/>
      <c r="FW188" s="150"/>
      <c r="FX188" s="150"/>
      <c r="FY188" s="150"/>
      <c r="FZ188" s="150"/>
      <c r="GA188" s="150"/>
      <c r="GB188" s="150"/>
      <c r="GC188" s="150"/>
      <c r="GD188" s="150"/>
      <c r="GE188" s="150"/>
      <c r="GF188" s="150"/>
      <c r="GG188" s="150"/>
      <c r="GH188" s="150"/>
      <c r="GI188" s="150"/>
      <c r="GJ188" s="150"/>
      <c r="GK188" s="150"/>
      <c r="GL188" s="150"/>
      <c r="GM188" s="150"/>
      <c r="GN188" s="150"/>
      <c r="GO188" s="150"/>
      <c r="GP188" s="150"/>
      <c r="GQ188" s="150"/>
      <c r="GR188" s="150"/>
      <c r="GS188" s="150"/>
      <c r="GT188" s="150"/>
      <c r="GU188" s="150"/>
      <c r="GV188" s="150"/>
      <c r="GW188" s="150"/>
      <c r="GX188" s="150"/>
      <c r="GY188" s="150"/>
      <c r="GZ188" s="150"/>
      <c r="HA188" s="150"/>
      <c r="HB188" s="150"/>
      <c r="HC188" s="150"/>
      <c r="HD188" s="150"/>
      <c r="HE188" s="150"/>
      <c r="HF188" s="150"/>
      <c r="HG188" s="150"/>
      <c r="HH188" s="150"/>
      <c r="HI188" s="150"/>
      <c r="HJ188" s="150"/>
      <c r="HK188" s="150"/>
      <c r="HL188" s="150"/>
      <c r="HM188" s="150"/>
      <c r="HN188" s="150"/>
      <c r="HO188" s="150"/>
      <c r="HP188" s="150"/>
      <c r="HQ188" s="150"/>
      <c r="HR188" s="150"/>
      <c r="HS188" s="150"/>
      <c r="HT188" s="150"/>
      <c r="HU188" s="150"/>
      <c r="HV188" s="150"/>
      <c r="HW188" s="150"/>
      <c r="HX188" s="150"/>
      <c r="HY188" s="150"/>
      <c r="HZ188" s="150"/>
      <c r="IA188" s="150"/>
      <c r="IB188" s="150"/>
      <c r="IC188" s="150"/>
      <c r="ID188" s="150"/>
      <c r="IE188" s="150"/>
      <c r="IF188" s="150"/>
      <c r="IG188" s="150"/>
      <c r="IH188" s="150"/>
      <c r="II188" s="150"/>
      <c r="IJ188" s="150"/>
      <c r="IK188" s="150"/>
      <c r="IL188" s="150"/>
      <c r="IM188" s="150"/>
      <c r="IN188" s="150"/>
      <c r="IO188" s="150"/>
      <c r="IP188" s="150"/>
      <c r="IQ188" s="150"/>
      <c r="IR188" s="150"/>
      <c r="IS188" s="150"/>
      <c r="IT188" s="150"/>
      <c r="IU188" s="150"/>
      <c r="IV188" s="150"/>
      <c r="IW188" s="150"/>
    </row>
    <row r="189" customFormat="false" ht="12.75" hidden="false" customHeight="false" outlineLevel="0" collapsed="false">
      <c r="A189" s="146"/>
      <c r="B189" s="147"/>
      <c r="C189" s="147"/>
      <c r="D189" s="147"/>
      <c r="E189" s="147"/>
      <c r="F189" s="147"/>
      <c r="G189" s="147"/>
      <c r="H189" s="148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9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/>
      <c r="DD189" s="150"/>
      <c r="DE189" s="150"/>
      <c r="DF189" s="150"/>
      <c r="DG189" s="150"/>
      <c r="DH189" s="150"/>
      <c r="DI189" s="150"/>
      <c r="DJ189" s="150"/>
      <c r="DK189" s="150"/>
      <c r="DL189" s="150"/>
      <c r="DM189" s="150"/>
      <c r="DN189" s="150"/>
      <c r="DO189" s="150"/>
      <c r="DP189" s="150"/>
      <c r="DQ189" s="150"/>
      <c r="DR189" s="150"/>
      <c r="DS189" s="150"/>
      <c r="DT189" s="150"/>
      <c r="DU189" s="150"/>
      <c r="DV189" s="150"/>
      <c r="DW189" s="150"/>
      <c r="DX189" s="150"/>
      <c r="DY189" s="150"/>
      <c r="DZ189" s="150"/>
      <c r="EA189" s="150"/>
      <c r="EB189" s="150"/>
      <c r="EC189" s="150"/>
      <c r="ED189" s="150"/>
      <c r="EE189" s="150"/>
      <c r="EF189" s="150"/>
      <c r="EG189" s="150"/>
      <c r="EH189" s="150"/>
      <c r="EI189" s="150"/>
      <c r="EJ189" s="150"/>
      <c r="EK189" s="150"/>
      <c r="EL189" s="150"/>
      <c r="EM189" s="150"/>
      <c r="EN189" s="150"/>
      <c r="EO189" s="150"/>
      <c r="EP189" s="150"/>
      <c r="EQ189" s="150"/>
      <c r="ER189" s="150"/>
      <c r="ES189" s="150"/>
      <c r="ET189" s="150"/>
      <c r="EU189" s="150"/>
      <c r="EV189" s="150"/>
      <c r="EW189" s="150"/>
      <c r="EX189" s="150"/>
      <c r="EY189" s="150"/>
      <c r="EZ189" s="150"/>
      <c r="FA189" s="150"/>
      <c r="FB189" s="150"/>
      <c r="FC189" s="150"/>
      <c r="FD189" s="150"/>
      <c r="FE189" s="150"/>
      <c r="FF189" s="150"/>
      <c r="FG189" s="150"/>
      <c r="FH189" s="150"/>
      <c r="FI189" s="150"/>
      <c r="FJ189" s="150"/>
      <c r="FK189" s="150"/>
      <c r="FL189" s="150"/>
      <c r="FM189" s="150"/>
      <c r="FN189" s="150"/>
      <c r="FO189" s="150"/>
      <c r="FP189" s="150"/>
      <c r="FQ189" s="150"/>
      <c r="FR189" s="150"/>
      <c r="FS189" s="150"/>
      <c r="FT189" s="150"/>
      <c r="FU189" s="150"/>
      <c r="FV189" s="150"/>
      <c r="FW189" s="150"/>
      <c r="FX189" s="150"/>
      <c r="FY189" s="150"/>
      <c r="FZ189" s="150"/>
      <c r="GA189" s="150"/>
      <c r="GB189" s="150"/>
      <c r="GC189" s="150"/>
      <c r="GD189" s="150"/>
      <c r="GE189" s="150"/>
      <c r="GF189" s="150"/>
      <c r="GG189" s="150"/>
      <c r="GH189" s="150"/>
      <c r="GI189" s="150"/>
      <c r="GJ189" s="150"/>
      <c r="GK189" s="150"/>
      <c r="GL189" s="150"/>
      <c r="GM189" s="150"/>
      <c r="GN189" s="150"/>
      <c r="GO189" s="150"/>
      <c r="GP189" s="150"/>
      <c r="GQ189" s="150"/>
      <c r="GR189" s="150"/>
      <c r="GS189" s="150"/>
      <c r="GT189" s="150"/>
      <c r="GU189" s="150"/>
      <c r="GV189" s="150"/>
      <c r="GW189" s="150"/>
      <c r="GX189" s="150"/>
      <c r="GY189" s="150"/>
      <c r="GZ189" s="150"/>
      <c r="HA189" s="150"/>
      <c r="HB189" s="150"/>
      <c r="HC189" s="150"/>
      <c r="HD189" s="150"/>
      <c r="HE189" s="150"/>
      <c r="HF189" s="150"/>
      <c r="HG189" s="150"/>
      <c r="HH189" s="150"/>
      <c r="HI189" s="150"/>
      <c r="HJ189" s="150"/>
      <c r="HK189" s="150"/>
      <c r="HL189" s="150"/>
      <c r="HM189" s="150"/>
      <c r="HN189" s="150"/>
      <c r="HO189" s="150"/>
      <c r="HP189" s="150"/>
      <c r="HQ189" s="150"/>
      <c r="HR189" s="150"/>
      <c r="HS189" s="150"/>
      <c r="HT189" s="150"/>
      <c r="HU189" s="150"/>
      <c r="HV189" s="150"/>
      <c r="HW189" s="150"/>
      <c r="HX189" s="150"/>
      <c r="HY189" s="150"/>
      <c r="HZ189" s="150"/>
      <c r="IA189" s="150"/>
      <c r="IB189" s="150"/>
      <c r="IC189" s="150"/>
      <c r="ID189" s="150"/>
      <c r="IE189" s="150"/>
      <c r="IF189" s="150"/>
      <c r="IG189" s="150"/>
      <c r="IH189" s="150"/>
      <c r="II189" s="150"/>
      <c r="IJ189" s="150"/>
      <c r="IK189" s="150"/>
      <c r="IL189" s="150"/>
      <c r="IM189" s="150"/>
      <c r="IN189" s="150"/>
      <c r="IO189" s="150"/>
      <c r="IP189" s="150"/>
      <c r="IQ189" s="150"/>
      <c r="IR189" s="150"/>
      <c r="IS189" s="150"/>
      <c r="IT189" s="150"/>
      <c r="IU189" s="150"/>
      <c r="IV189" s="150"/>
      <c r="IW189" s="150"/>
    </row>
    <row r="190" customFormat="false" ht="12.75" hidden="false" customHeight="false" outlineLevel="0" collapsed="false">
      <c r="A190" s="146"/>
      <c r="B190" s="147"/>
      <c r="C190" s="147"/>
      <c r="D190" s="147"/>
      <c r="E190" s="147"/>
      <c r="F190" s="147"/>
      <c r="G190" s="147"/>
      <c r="H190" s="148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9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  <c r="EC190" s="150"/>
      <c r="ED190" s="150"/>
      <c r="EE190" s="150"/>
      <c r="EF190" s="150"/>
      <c r="EG190" s="150"/>
      <c r="EH190" s="150"/>
      <c r="EI190" s="150"/>
      <c r="EJ190" s="150"/>
      <c r="EK190" s="150"/>
      <c r="EL190" s="150"/>
      <c r="EM190" s="150"/>
      <c r="EN190" s="150"/>
      <c r="EO190" s="150"/>
      <c r="EP190" s="150"/>
      <c r="EQ190" s="150"/>
      <c r="ER190" s="150"/>
      <c r="ES190" s="150"/>
      <c r="ET190" s="150"/>
      <c r="EU190" s="150"/>
      <c r="EV190" s="150"/>
      <c r="EW190" s="150"/>
      <c r="EX190" s="150"/>
      <c r="EY190" s="150"/>
      <c r="EZ190" s="150"/>
      <c r="FA190" s="150"/>
      <c r="FB190" s="150"/>
      <c r="FC190" s="150"/>
      <c r="FD190" s="150"/>
      <c r="FE190" s="150"/>
      <c r="FF190" s="150"/>
      <c r="FG190" s="150"/>
      <c r="FH190" s="150"/>
      <c r="FI190" s="150"/>
      <c r="FJ190" s="150"/>
      <c r="FK190" s="150"/>
      <c r="FL190" s="150"/>
      <c r="FM190" s="150"/>
      <c r="FN190" s="150"/>
      <c r="FO190" s="150"/>
      <c r="FP190" s="150"/>
      <c r="FQ190" s="150"/>
      <c r="FR190" s="150"/>
      <c r="FS190" s="150"/>
      <c r="FT190" s="150"/>
      <c r="FU190" s="150"/>
      <c r="FV190" s="150"/>
      <c r="FW190" s="150"/>
      <c r="FX190" s="150"/>
      <c r="FY190" s="150"/>
      <c r="FZ190" s="150"/>
      <c r="GA190" s="150"/>
      <c r="GB190" s="150"/>
      <c r="GC190" s="150"/>
      <c r="GD190" s="150"/>
      <c r="GE190" s="150"/>
      <c r="GF190" s="150"/>
      <c r="GG190" s="150"/>
      <c r="GH190" s="150"/>
      <c r="GI190" s="150"/>
      <c r="GJ190" s="150"/>
      <c r="GK190" s="150"/>
      <c r="GL190" s="150"/>
      <c r="GM190" s="150"/>
      <c r="GN190" s="150"/>
      <c r="GO190" s="150"/>
      <c r="GP190" s="150"/>
      <c r="GQ190" s="150"/>
      <c r="GR190" s="150"/>
      <c r="GS190" s="150"/>
      <c r="GT190" s="150"/>
      <c r="GU190" s="150"/>
      <c r="GV190" s="150"/>
      <c r="GW190" s="150"/>
      <c r="GX190" s="150"/>
      <c r="GY190" s="150"/>
      <c r="GZ190" s="150"/>
      <c r="HA190" s="150"/>
      <c r="HB190" s="150"/>
      <c r="HC190" s="150"/>
      <c r="HD190" s="150"/>
      <c r="HE190" s="150"/>
      <c r="HF190" s="150"/>
      <c r="HG190" s="150"/>
      <c r="HH190" s="150"/>
      <c r="HI190" s="150"/>
      <c r="HJ190" s="150"/>
      <c r="HK190" s="150"/>
      <c r="HL190" s="150"/>
      <c r="HM190" s="150"/>
      <c r="HN190" s="150"/>
      <c r="HO190" s="150"/>
      <c r="HP190" s="150"/>
      <c r="HQ190" s="150"/>
      <c r="HR190" s="150"/>
      <c r="HS190" s="150"/>
      <c r="HT190" s="150"/>
      <c r="HU190" s="150"/>
      <c r="HV190" s="150"/>
      <c r="HW190" s="150"/>
      <c r="HX190" s="150"/>
      <c r="HY190" s="150"/>
      <c r="HZ190" s="150"/>
      <c r="IA190" s="150"/>
      <c r="IB190" s="150"/>
      <c r="IC190" s="150"/>
      <c r="ID190" s="150"/>
      <c r="IE190" s="150"/>
      <c r="IF190" s="150"/>
      <c r="IG190" s="150"/>
      <c r="IH190" s="150"/>
      <c r="II190" s="150"/>
      <c r="IJ190" s="150"/>
      <c r="IK190" s="150"/>
      <c r="IL190" s="150"/>
      <c r="IM190" s="150"/>
      <c r="IN190" s="150"/>
      <c r="IO190" s="150"/>
      <c r="IP190" s="150"/>
      <c r="IQ190" s="150"/>
      <c r="IR190" s="150"/>
      <c r="IS190" s="150"/>
      <c r="IT190" s="150"/>
      <c r="IU190" s="150"/>
      <c r="IV190" s="150"/>
      <c r="IW190" s="150"/>
    </row>
    <row r="191" customFormat="false" ht="12.75" hidden="false" customHeight="false" outlineLevel="0" collapsed="false">
      <c r="A191" s="146"/>
      <c r="B191" s="147"/>
      <c r="C191" s="147"/>
      <c r="D191" s="147"/>
      <c r="E191" s="147"/>
      <c r="F191" s="147"/>
      <c r="G191" s="147"/>
      <c r="H191" s="148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9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  <c r="DG191" s="150"/>
      <c r="DH191" s="150"/>
      <c r="DI191" s="150"/>
      <c r="DJ191" s="150"/>
      <c r="DK191" s="150"/>
      <c r="DL191" s="150"/>
      <c r="DM191" s="150"/>
      <c r="DN191" s="150"/>
      <c r="DO191" s="150"/>
      <c r="DP191" s="150"/>
      <c r="DQ191" s="150"/>
      <c r="DR191" s="150"/>
      <c r="DS191" s="150"/>
      <c r="DT191" s="150"/>
      <c r="DU191" s="150"/>
      <c r="DV191" s="150"/>
      <c r="DW191" s="150"/>
      <c r="DX191" s="150"/>
      <c r="DY191" s="150"/>
      <c r="DZ191" s="150"/>
      <c r="EA191" s="150"/>
      <c r="EB191" s="150"/>
      <c r="EC191" s="150"/>
      <c r="ED191" s="150"/>
      <c r="EE191" s="150"/>
      <c r="EF191" s="150"/>
      <c r="EG191" s="150"/>
      <c r="EH191" s="150"/>
      <c r="EI191" s="150"/>
      <c r="EJ191" s="150"/>
      <c r="EK191" s="150"/>
      <c r="EL191" s="150"/>
      <c r="EM191" s="150"/>
      <c r="EN191" s="150"/>
      <c r="EO191" s="150"/>
      <c r="EP191" s="150"/>
      <c r="EQ191" s="150"/>
      <c r="ER191" s="150"/>
      <c r="ES191" s="150"/>
      <c r="ET191" s="150"/>
      <c r="EU191" s="150"/>
      <c r="EV191" s="150"/>
      <c r="EW191" s="150"/>
      <c r="EX191" s="150"/>
      <c r="EY191" s="150"/>
      <c r="EZ191" s="150"/>
      <c r="FA191" s="150"/>
      <c r="FB191" s="150"/>
      <c r="FC191" s="150"/>
      <c r="FD191" s="150"/>
      <c r="FE191" s="150"/>
      <c r="FF191" s="150"/>
      <c r="FG191" s="150"/>
      <c r="FH191" s="150"/>
      <c r="FI191" s="150"/>
      <c r="FJ191" s="150"/>
      <c r="FK191" s="150"/>
      <c r="FL191" s="150"/>
      <c r="FM191" s="150"/>
      <c r="FN191" s="150"/>
      <c r="FO191" s="150"/>
      <c r="FP191" s="150"/>
      <c r="FQ191" s="150"/>
      <c r="FR191" s="150"/>
      <c r="FS191" s="150"/>
      <c r="FT191" s="150"/>
      <c r="FU191" s="150"/>
      <c r="FV191" s="150"/>
      <c r="FW191" s="150"/>
      <c r="FX191" s="150"/>
      <c r="FY191" s="150"/>
      <c r="FZ191" s="150"/>
      <c r="GA191" s="150"/>
      <c r="GB191" s="150"/>
      <c r="GC191" s="150"/>
      <c r="GD191" s="150"/>
      <c r="GE191" s="150"/>
      <c r="GF191" s="150"/>
      <c r="GG191" s="150"/>
      <c r="GH191" s="150"/>
      <c r="GI191" s="150"/>
      <c r="GJ191" s="150"/>
      <c r="GK191" s="150"/>
      <c r="GL191" s="150"/>
      <c r="GM191" s="150"/>
      <c r="GN191" s="150"/>
      <c r="GO191" s="150"/>
      <c r="GP191" s="150"/>
      <c r="GQ191" s="150"/>
      <c r="GR191" s="150"/>
      <c r="GS191" s="150"/>
      <c r="GT191" s="150"/>
      <c r="GU191" s="150"/>
      <c r="GV191" s="150"/>
      <c r="GW191" s="150"/>
      <c r="GX191" s="150"/>
      <c r="GY191" s="150"/>
      <c r="GZ191" s="150"/>
      <c r="HA191" s="150"/>
      <c r="HB191" s="150"/>
      <c r="HC191" s="150"/>
      <c r="HD191" s="150"/>
      <c r="HE191" s="150"/>
      <c r="HF191" s="150"/>
      <c r="HG191" s="150"/>
      <c r="HH191" s="150"/>
      <c r="HI191" s="150"/>
      <c r="HJ191" s="150"/>
      <c r="HK191" s="150"/>
      <c r="HL191" s="150"/>
      <c r="HM191" s="150"/>
      <c r="HN191" s="150"/>
      <c r="HO191" s="150"/>
      <c r="HP191" s="150"/>
      <c r="HQ191" s="150"/>
      <c r="HR191" s="150"/>
      <c r="HS191" s="150"/>
      <c r="HT191" s="150"/>
      <c r="HU191" s="150"/>
      <c r="HV191" s="150"/>
      <c r="HW191" s="150"/>
      <c r="HX191" s="150"/>
      <c r="HY191" s="150"/>
      <c r="HZ191" s="150"/>
      <c r="IA191" s="150"/>
      <c r="IB191" s="150"/>
      <c r="IC191" s="150"/>
      <c r="ID191" s="150"/>
      <c r="IE191" s="150"/>
      <c r="IF191" s="150"/>
      <c r="IG191" s="150"/>
      <c r="IH191" s="150"/>
      <c r="II191" s="150"/>
      <c r="IJ191" s="150"/>
      <c r="IK191" s="150"/>
      <c r="IL191" s="150"/>
      <c r="IM191" s="150"/>
      <c r="IN191" s="150"/>
      <c r="IO191" s="150"/>
      <c r="IP191" s="150"/>
      <c r="IQ191" s="150"/>
      <c r="IR191" s="150"/>
      <c r="IS191" s="150"/>
      <c r="IT191" s="150"/>
      <c r="IU191" s="150"/>
      <c r="IV191" s="150"/>
      <c r="IW191" s="150"/>
    </row>
    <row r="192" customFormat="false" ht="12.75" hidden="false" customHeight="false" outlineLevel="0" collapsed="false">
      <c r="A192" s="146"/>
      <c r="B192" s="147"/>
      <c r="C192" s="147"/>
      <c r="D192" s="147"/>
      <c r="E192" s="147"/>
      <c r="F192" s="147"/>
      <c r="G192" s="147"/>
      <c r="H192" s="148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9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/>
      <c r="DC192" s="150"/>
      <c r="DD192" s="150"/>
      <c r="DE192" s="150"/>
      <c r="DF192" s="150"/>
      <c r="DG192" s="150"/>
      <c r="DH192" s="150"/>
      <c r="DI192" s="150"/>
      <c r="DJ192" s="150"/>
      <c r="DK192" s="150"/>
      <c r="DL192" s="150"/>
      <c r="DM192" s="150"/>
      <c r="DN192" s="150"/>
      <c r="DO192" s="150"/>
      <c r="DP192" s="150"/>
      <c r="DQ192" s="150"/>
      <c r="DR192" s="150"/>
      <c r="DS192" s="150"/>
      <c r="DT192" s="150"/>
      <c r="DU192" s="150"/>
      <c r="DV192" s="150"/>
      <c r="DW192" s="150"/>
      <c r="DX192" s="150"/>
      <c r="DY192" s="150"/>
      <c r="DZ192" s="150"/>
      <c r="EA192" s="150"/>
      <c r="EB192" s="150"/>
      <c r="EC192" s="150"/>
      <c r="ED192" s="150"/>
      <c r="EE192" s="150"/>
      <c r="EF192" s="150"/>
      <c r="EG192" s="150"/>
      <c r="EH192" s="150"/>
      <c r="EI192" s="150"/>
      <c r="EJ192" s="150"/>
      <c r="EK192" s="150"/>
      <c r="EL192" s="150"/>
      <c r="EM192" s="150"/>
      <c r="EN192" s="150"/>
      <c r="EO192" s="150"/>
      <c r="EP192" s="150"/>
      <c r="EQ192" s="150"/>
      <c r="ER192" s="150"/>
      <c r="ES192" s="150"/>
      <c r="ET192" s="150"/>
      <c r="EU192" s="150"/>
      <c r="EV192" s="150"/>
      <c r="EW192" s="150"/>
      <c r="EX192" s="150"/>
      <c r="EY192" s="150"/>
      <c r="EZ192" s="150"/>
      <c r="FA192" s="150"/>
      <c r="FB192" s="150"/>
      <c r="FC192" s="150"/>
      <c r="FD192" s="150"/>
      <c r="FE192" s="150"/>
      <c r="FF192" s="150"/>
      <c r="FG192" s="150"/>
      <c r="FH192" s="150"/>
      <c r="FI192" s="150"/>
      <c r="FJ192" s="150"/>
      <c r="FK192" s="150"/>
      <c r="FL192" s="150"/>
      <c r="FM192" s="150"/>
      <c r="FN192" s="150"/>
      <c r="FO192" s="150"/>
      <c r="FP192" s="150"/>
      <c r="FQ192" s="150"/>
      <c r="FR192" s="150"/>
      <c r="FS192" s="150"/>
      <c r="FT192" s="150"/>
      <c r="FU192" s="150"/>
      <c r="FV192" s="150"/>
      <c r="FW192" s="150"/>
      <c r="FX192" s="150"/>
      <c r="FY192" s="150"/>
      <c r="FZ192" s="150"/>
      <c r="GA192" s="150"/>
      <c r="GB192" s="150"/>
      <c r="GC192" s="150"/>
      <c r="GD192" s="150"/>
      <c r="GE192" s="150"/>
      <c r="GF192" s="150"/>
      <c r="GG192" s="150"/>
      <c r="GH192" s="150"/>
      <c r="GI192" s="150"/>
      <c r="GJ192" s="150"/>
      <c r="GK192" s="150"/>
      <c r="GL192" s="150"/>
      <c r="GM192" s="150"/>
      <c r="GN192" s="150"/>
      <c r="GO192" s="150"/>
      <c r="GP192" s="150"/>
      <c r="GQ192" s="150"/>
      <c r="GR192" s="150"/>
      <c r="GS192" s="150"/>
      <c r="GT192" s="150"/>
      <c r="GU192" s="150"/>
      <c r="GV192" s="150"/>
      <c r="GW192" s="150"/>
      <c r="GX192" s="150"/>
      <c r="GY192" s="150"/>
      <c r="GZ192" s="150"/>
      <c r="HA192" s="150"/>
      <c r="HB192" s="150"/>
      <c r="HC192" s="150"/>
      <c r="HD192" s="150"/>
      <c r="HE192" s="150"/>
      <c r="HF192" s="150"/>
      <c r="HG192" s="150"/>
      <c r="HH192" s="150"/>
      <c r="HI192" s="150"/>
      <c r="HJ192" s="150"/>
      <c r="HK192" s="150"/>
      <c r="HL192" s="150"/>
      <c r="HM192" s="150"/>
      <c r="HN192" s="150"/>
      <c r="HO192" s="150"/>
      <c r="HP192" s="150"/>
      <c r="HQ192" s="150"/>
      <c r="HR192" s="150"/>
      <c r="HS192" s="150"/>
      <c r="HT192" s="150"/>
      <c r="HU192" s="150"/>
      <c r="HV192" s="150"/>
      <c r="HW192" s="150"/>
      <c r="HX192" s="150"/>
      <c r="HY192" s="150"/>
      <c r="HZ192" s="150"/>
      <c r="IA192" s="150"/>
      <c r="IB192" s="150"/>
      <c r="IC192" s="150"/>
      <c r="ID192" s="150"/>
      <c r="IE192" s="150"/>
      <c r="IF192" s="150"/>
      <c r="IG192" s="150"/>
      <c r="IH192" s="150"/>
      <c r="II192" s="150"/>
      <c r="IJ192" s="150"/>
      <c r="IK192" s="150"/>
      <c r="IL192" s="150"/>
      <c r="IM192" s="150"/>
      <c r="IN192" s="150"/>
      <c r="IO192" s="150"/>
      <c r="IP192" s="150"/>
      <c r="IQ192" s="150"/>
      <c r="IR192" s="150"/>
      <c r="IS192" s="150"/>
      <c r="IT192" s="150"/>
      <c r="IU192" s="150"/>
      <c r="IV192" s="150"/>
      <c r="IW192" s="150"/>
    </row>
    <row r="193" customFormat="false" ht="12.75" hidden="false" customHeight="false" outlineLevel="0" collapsed="false">
      <c r="A193" s="146"/>
      <c r="B193" s="147"/>
      <c r="C193" s="147"/>
      <c r="D193" s="147"/>
      <c r="E193" s="147"/>
      <c r="F193" s="147"/>
      <c r="G193" s="147"/>
      <c r="H193" s="148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9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/>
      <c r="DD193" s="150"/>
      <c r="DE193" s="150"/>
      <c r="DF193" s="150"/>
      <c r="DG193" s="150"/>
      <c r="DH193" s="150"/>
      <c r="DI193" s="150"/>
      <c r="DJ193" s="150"/>
      <c r="DK193" s="150"/>
      <c r="DL193" s="150"/>
      <c r="DM193" s="150"/>
      <c r="DN193" s="150"/>
      <c r="DO193" s="150"/>
      <c r="DP193" s="150"/>
      <c r="DQ193" s="150"/>
      <c r="DR193" s="150"/>
      <c r="DS193" s="150"/>
      <c r="DT193" s="150"/>
      <c r="DU193" s="150"/>
      <c r="DV193" s="150"/>
      <c r="DW193" s="150"/>
      <c r="DX193" s="150"/>
      <c r="DY193" s="150"/>
      <c r="DZ193" s="150"/>
      <c r="EA193" s="150"/>
      <c r="EB193" s="150"/>
      <c r="EC193" s="150"/>
      <c r="ED193" s="150"/>
      <c r="EE193" s="150"/>
      <c r="EF193" s="150"/>
      <c r="EG193" s="150"/>
      <c r="EH193" s="150"/>
      <c r="EI193" s="150"/>
      <c r="EJ193" s="150"/>
      <c r="EK193" s="150"/>
      <c r="EL193" s="150"/>
      <c r="EM193" s="150"/>
      <c r="EN193" s="150"/>
      <c r="EO193" s="150"/>
      <c r="EP193" s="150"/>
      <c r="EQ193" s="150"/>
      <c r="ER193" s="150"/>
      <c r="ES193" s="150"/>
      <c r="ET193" s="150"/>
      <c r="EU193" s="150"/>
      <c r="EV193" s="150"/>
      <c r="EW193" s="150"/>
      <c r="EX193" s="150"/>
      <c r="EY193" s="150"/>
      <c r="EZ193" s="150"/>
      <c r="FA193" s="150"/>
      <c r="FB193" s="150"/>
      <c r="FC193" s="150"/>
      <c r="FD193" s="150"/>
      <c r="FE193" s="150"/>
      <c r="FF193" s="150"/>
      <c r="FG193" s="150"/>
      <c r="FH193" s="150"/>
      <c r="FI193" s="150"/>
      <c r="FJ193" s="150"/>
      <c r="FK193" s="150"/>
      <c r="FL193" s="150"/>
      <c r="FM193" s="150"/>
      <c r="FN193" s="150"/>
      <c r="FO193" s="150"/>
      <c r="FP193" s="150"/>
      <c r="FQ193" s="150"/>
      <c r="FR193" s="150"/>
      <c r="FS193" s="150"/>
      <c r="FT193" s="150"/>
      <c r="FU193" s="150"/>
      <c r="FV193" s="150"/>
      <c r="FW193" s="150"/>
      <c r="FX193" s="150"/>
      <c r="FY193" s="150"/>
      <c r="FZ193" s="150"/>
      <c r="GA193" s="150"/>
      <c r="GB193" s="150"/>
      <c r="GC193" s="150"/>
      <c r="GD193" s="150"/>
      <c r="GE193" s="150"/>
      <c r="GF193" s="150"/>
      <c r="GG193" s="150"/>
      <c r="GH193" s="150"/>
      <c r="GI193" s="150"/>
      <c r="GJ193" s="150"/>
      <c r="GK193" s="150"/>
      <c r="GL193" s="150"/>
      <c r="GM193" s="150"/>
      <c r="GN193" s="150"/>
      <c r="GO193" s="150"/>
      <c r="GP193" s="150"/>
      <c r="GQ193" s="150"/>
      <c r="GR193" s="150"/>
      <c r="GS193" s="150"/>
      <c r="GT193" s="150"/>
      <c r="GU193" s="150"/>
      <c r="GV193" s="150"/>
      <c r="GW193" s="150"/>
      <c r="GX193" s="150"/>
      <c r="GY193" s="150"/>
      <c r="GZ193" s="150"/>
      <c r="HA193" s="150"/>
      <c r="HB193" s="150"/>
      <c r="HC193" s="150"/>
      <c r="HD193" s="150"/>
      <c r="HE193" s="150"/>
      <c r="HF193" s="150"/>
      <c r="HG193" s="150"/>
      <c r="HH193" s="150"/>
      <c r="HI193" s="150"/>
      <c r="HJ193" s="150"/>
      <c r="HK193" s="150"/>
      <c r="HL193" s="150"/>
      <c r="HM193" s="150"/>
      <c r="HN193" s="150"/>
      <c r="HO193" s="150"/>
      <c r="HP193" s="150"/>
      <c r="HQ193" s="150"/>
      <c r="HR193" s="150"/>
      <c r="HS193" s="150"/>
      <c r="HT193" s="150"/>
      <c r="HU193" s="150"/>
      <c r="HV193" s="150"/>
      <c r="HW193" s="150"/>
      <c r="HX193" s="150"/>
      <c r="HY193" s="150"/>
      <c r="HZ193" s="150"/>
      <c r="IA193" s="150"/>
      <c r="IB193" s="150"/>
      <c r="IC193" s="150"/>
      <c r="ID193" s="150"/>
      <c r="IE193" s="150"/>
      <c r="IF193" s="150"/>
      <c r="IG193" s="150"/>
      <c r="IH193" s="150"/>
      <c r="II193" s="150"/>
      <c r="IJ193" s="150"/>
      <c r="IK193" s="150"/>
      <c r="IL193" s="150"/>
      <c r="IM193" s="150"/>
      <c r="IN193" s="150"/>
      <c r="IO193" s="150"/>
      <c r="IP193" s="150"/>
      <c r="IQ193" s="150"/>
      <c r="IR193" s="150"/>
      <c r="IS193" s="150"/>
      <c r="IT193" s="150"/>
      <c r="IU193" s="150"/>
      <c r="IV193" s="150"/>
      <c r="IW193" s="150"/>
    </row>
    <row r="194" customFormat="false" ht="12.75" hidden="false" customHeight="false" outlineLevel="0" collapsed="false">
      <c r="A194" s="146"/>
      <c r="B194" s="147"/>
      <c r="C194" s="147"/>
      <c r="D194" s="147"/>
      <c r="E194" s="147"/>
      <c r="F194" s="147"/>
      <c r="G194" s="147"/>
      <c r="H194" s="148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  <c r="BI194" s="147"/>
      <c r="BJ194" s="147"/>
      <c r="BK194" s="149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  <c r="EC194" s="150"/>
      <c r="ED194" s="150"/>
      <c r="EE194" s="150"/>
      <c r="EF194" s="150"/>
      <c r="EG194" s="150"/>
      <c r="EH194" s="150"/>
      <c r="EI194" s="150"/>
      <c r="EJ194" s="150"/>
      <c r="EK194" s="150"/>
      <c r="EL194" s="150"/>
      <c r="EM194" s="150"/>
      <c r="EN194" s="150"/>
      <c r="EO194" s="150"/>
      <c r="EP194" s="150"/>
      <c r="EQ194" s="150"/>
      <c r="ER194" s="150"/>
      <c r="ES194" s="150"/>
      <c r="ET194" s="150"/>
      <c r="EU194" s="150"/>
      <c r="EV194" s="150"/>
      <c r="EW194" s="150"/>
      <c r="EX194" s="150"/>
      <c r="EY194" s="150"/>
      <c r="EZ194" s="150"/>
      <c r="FA194" s="150"/>
      <c r="FB194" s="150"/>
      <c r="FC194" s="150"/>
      <c r="FD194" s="150"/>
      <c r="FE194" s="150"/>
      <c r="FF194" s="150"/>
      <c r="FG194" s="150"/>
      <c r="FH194" s="150"/>
      <c r="FI194" s="150"/>
      <c r="FJ194" s="150"/>
      <c r="FK194" s="150"/>
      <c r="FL194" s="150"/>
      <c r="FM194" s="150"/>
      <c r="FN194" s="150"/>
      <c r="FO194" s="150"/>
      <c r="FP194" s="150"/>
      <c r="FQ194" s="150"/>
      <c r="FR194" s="150"/>
      <c r="FS194" s="150"/>
      <c r="FT194" s="150"/>
      <c r="FU194" s="150"/>
      <c r="FV194" s="150"/>
      <c r="FW194" s="150"/>
      <c r="FX194" s="150"/>
      <c r="FY194" s="150"/>
      <c r="FZ194" s="150"/>
      <c r="GA194" s="150"/>
      <c r="GB194" s="150"/>
      <c r="GC194" s="150"/>
      <c r="GD194" s="150"/>
      <c r="GE194" s="150"/>
      <c r="GF194" s="150"/>
      <c r="GG194" s="150"/>
      <c r="GH194" s="150"/>
      <c r="GI194" s="150"/>
      <c r="GJ194" s="150"/>
      <c r="GK194" s="150"/>
      <c r="GL194" s="150"/>
      <c r="GM194" s="150"/>
      <c r="GN194" s="150"/>
      <c r="GO194" s="150"/>
      <c r="GP194" s="150"/>
      <c r="GQ194" s="150"/>
      <c r="GR194" s="150"/>
      <c r="GS194" s="150"/>
      <c r="GT194" s="150"/>
      <c r="GU194" s="150"/>
      <c r="GV194" s="150"/>
      <c r="GW194" s="150"/>
      <c r="GX194" s="150"/>
      <c r="GY194" s="150"/>
      <c r="GZ194" s="150"/>
      <c r="HA194" s="150"/>
      <c r="HB194" s="150"/>
      <c r="HC194" s="150"/>
      <c r="HD194" s="150"/>
      <c r="HE194" s="150"/>
      <c r="HF194" s="150"/>
      <c r="HG194" s="150"/>
      <c r="HH194" s="150"/>
      <c r="HI194" s="150"/>
      <c r="HJ194" s="150"/>
      <c r="HK194" s="150"/>
      <c r="HL194" s="150"/>
      <c r="HM194" s="150"/>
      <c r="HN194" s="150"/>
      <c r="HO194" s="150"/>
      <c r="HP194" s="150"/>
      <c r="HQ194" s="150"/>
      <c r="HR194" s="150"/>
      <c r="HS194" s="150"/>
      <c r="HT194" s="150"/>
      <c r="HU194" s="150"/>
      <c r="HV194" s="150"/>
      <c r="HW194" s="150"/>
      <c r="HX194" s="150"/>
      <c r="HY194" s="150"/>
      <c r="HZ194" s="150"/>
      <c r="IA194" s="150"/>
      <c r="IB194" s="150"/>
      <c r="IC194" s="150"/>
      <c r="ID194" s="150"/>
      <c r="IE194" s="150"/>
      <c r="IF194" s="150"/>
      <c r="IG194" s="150"/>
      <c r="IH194" s="150"/>
      <c r="II194" s="150"/>
      <c r="IJ194" s="150"/>
      <c r="IK194" s="150"/>
      <c r="IL194" s="150"/>
      <c r="IM194" s="150"/>
      <c r="IN194" s="150"/>
      <c r="IO194" s="150"/>
      <c r="IP194" s="150"/>
      <c r="IQ194" s="150"/>
      <c r="IR194" s="150"/>
      <c r="IS194" s="150"/>
      <c r="IT194" s="150"/>
      <c r="IU194" s="150"/>
      <c r="IV194" s="150"/>
      <c r="IW194" s="150"/>
    </row>
    <row r="195" customFormat="false" ht="12.75" hidden="false" customHeight="false" outlineLevel="0" collapsed="false">
      <c r="A195" s="146"/>
      <c r="B195" s="147"/>
      <c r="C195" s="147"/>
      <c r="D195" s="147"/>
      <c r="E195" s="147"/>
      <c r="F195" s="147"/>
      <c r="G195" s="147"/>
      <c r="H195" s="148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  <c r="BI195" s="147"/>
      <c r="BJ195" s="147"/>
      <c r="BK195" s="149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/>
      <c r="DD195" s="150"/>
      <c r="DE195" s="150"/>
      <c r="DF195" s="150"/>
      <c r="DG195" s="150"/>
      <c r="DH195" s="150"/>
      <c r="DI195" s="150"/>
      <c r="DJ195" s="150"/>
      <c r="DK195" s="150"/>
      <c r="DL195" s="150"/>
      <c r="DM195" s="150"/>
      <c r="DN195" s="150"/>
      <c r="DO195" s="150"/>
      <c r="DP195" s="150"/>
      <c r="DQ195" s="150"/>
      <c r="DR195" s="150"/>
      <c r="DS195" s="150"/>
      <c r="DT195" s="150"/>
      <c r="DU195" s="150"/>
      <c r="DV195" s="150"/>
      <c r="DW195" s="150"/>
      <c r="DX195" s="150"/>
      <c r="DY195" s="150"/>
      <c r="DZ195" s="150"/>
      <c r="EA195" s="150"/>
      <c r="EB195" s="150"/>
      <c r="EC195" s="150"/>
      <c r="ED195" s="150"/>
      <c r="EE195" s="150"/>
      <c r="EF195" s="150"/>
      <c r="EG195" s="150"/>
      <c r="EH195" s="150"/>
      <c r="EI195" s="150"/>
      <c r="EJ195" s="150"/>
      <c r="EK195" s="150"/>
      <c r="EL195" s="150"/>
      <c r="EM195" s="150"/>
      <c r="EN195" s="150"/>
      <c r="EO195" s="150"/>
      <c r="EP195" s="150"/>
      <c r="EQ195" s="150"/>
      <c r="ER195" s="150"/>
      <c r="ES195" s="150"/>
      <c r="ET195" s="150"/>
      <c r="EU195" s="150"/>
      <c r="EV195" s="150"/>
      <c r="EW195" s="150"/>
      <c r="EX195" s="150"/>
      <c r="EY195" s="150"/>
      <c r="EZ195" s="150"/>
      <c r="FA195" s="150"/>
      <c r="FB195" s="150"/>
      <c r="FC195" s="150"/>
      <c r="FD195" s="150"/>
      <c r="FE195" s="150"/>
      <c r="FF195" s="150"/>
      <c r="FG195" s="150"/>
      <c r="FH195" s="150"/>
      <c r="FI195" s="150"/>
      <c r="FJ195" s="150"/>
      <c r="FK195" s="150"/>
      <c r="FL195" s="150"/>
      <c r="FM195" s="150"/>
      <c r="FN195" s="150"/>
      <c r="FO195" s="150"/>
      <c r="FP195" s="150"/>
      <c r="FQ195" s="150"/>
      <c r="FR195" s="150"/>
      <c r="FS195" s="150"/>
      <c r="FT195" s="150"/>
      <c r="FU195" s="150"/>
      <c r="FV195" s="150"/>
      <c r="FW195" s="150"/>
      <c r="FX195" s="150"/>
      <c r="FY195" s="150"/>
      <c r="FZ195" s="150"/>
      <c r="GA195" s="150"/>
      <c r="GB195" s="150"/>
      <c r="GC195" s="150"/>
      <c r="GD195" s="150"/>
      <c r="GE195" s="150"/>
      <c r="GF195" s="150"/>
      <c r="GG195" s="150"/>
      <c r="GH195" s="150"/>
      <c r="GI195" s="150"/>
      <c r="GJ195" s="150"/>
      <c r="GK195" s="150"/>
      <c r="GL195" s="150"/>
      <c r="GM195" s="150"/>
      <c r="GN195" s="150"/>
      <c r="GO195" s="150"/>
      <c r="GP195" s="150"/>
      <c r="GQ195" s="150"/>
      <c r="GR195" s="150"/>
      <c r="GS195" s="150"/>
      <c r="GT195" s="150"/>
      <c r="GU195" s="150"/>
      <c r="GV195" s="150"/>
      <c r="GW195" s="150"/>
      <c r="GX195" s="150"/>
      <c r="GY195" s="150"/>
      <c r="GZ195" s="150"/>
      <c r="HA195" s="150"/>
      <c r="HB195" s="150"/>
      <c r="HC195" s="150"/>
      <c r="HD195" s="150"/>
      <c r="HE195" s="150"/>
      <c r="HF195" s="150"/>
      <c r="HG195" s="150"/>
      <c r="HH195" s="150"/>
      <c r="HI195" s="150"/>
      <c r="HJ195" s="150"/>
      <c r="HK195" s="150"/>
      <c r="HL195" s="150"/>
      <c r="HM195" s="150"/>
      <c r="HN195" s="150"/>
      <c r="HO195" s="150"/>
      <c r="HP195" s="150"/>
      <c r="HQ195" s="150"/>
      <c r="HR195" s="150"/>
      <c r="HS195" s="150"/>
      <c r="HT195" s="150"/>
      <c r="HU195" s="150"/>
      <c r="HV195" s="150"/>
      <c r="HW195" s="150"/>
      <c r="HX195" s="150"/>
      <c r="HY195" s="150"/>
      <c r="HZ195" s="150"/>
      <c r="IA195" s="150"/>
      <c r="IB195" s="150"/>
      <c r="IC195" s="150"/>
      <c r="ID195" s="150"/>
      <c r="IE195" s="150"/>
      <c r="IF195" s="150"/>
      <c r="IG195" s="150"/>
      <c r="IH195" s="150"/>
      <c r="II195" s="150"/>
      <c r="IJ195" s="150"/>
      <c r="IK195" s="150"/>
      <c r="IL195" s="150"/>
      <c r="IM195" s="150"/>
      <c r="IN195" s="150"/>
      <c r="IO195" s="150"/>
      <c r="IP195" s="150"/>
      <c r="IQ195" s="150"/>
      <c r="IR195" s="150"/>
      <c r="IS195" s="150"/>
      <c r="IT195" s="150"/>
      <c r="IU195" s="150"/>
      <c r="IV195" s="150"/>
      <c r="IW195" s="150"/>
    </row>
    <row r="196" customFormat="false" ht="12.75" hidden="false" customHeight="false" outlineLevel="0" collapsed="false">
      <c r="A196" s="146"/>
      <c r="B196" s="147"/>
      <c r="C196" s="147"/>
      <c r="D196" s="147"/>
      <c r="E196" s="147"/>
      <c r="F196" s="147"/>
      <c r="G196" s="147"/>
      <c r="H196" s="148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9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  <c r="EC196" s="150"/>
      <c r="ED196" s="150"/>
      <c r="EE196" s="150"/>
      <c r="EF196" s="150"/>
      <c r="EG196" s="150"/>
      <c r="EH196" s="150"/>
      <c r="EI196" s="150"/>
      <c r="EJ196" s="150"/>
      <c r="EK196" s="150"/>
      <c r="EL196" s="150"/>
      <c r="EM196" s="150"/>
      <c r="EN196" s="150"/>
      <c r="EO196" s="150"/>
      <c r="EP196" s="150"/>
      <c r="EQ196" s="150"/>
      <c r="ER196" s="150"/>
      <c r="ES196" s="150"/>
      <c r="ET196" s="150"/>
      <c r="EU196" s="150"/>
      <c r="EV196" s="150"/>
      <c r="EW196" s="150"/>
      <c r="EX196" s="150"/>
      <c r="EY196" s="150"/>
      <c r="EZ196" s="150"/>
      <c r="FA196" s="150"/>
      <c r="FB196" s="150"/>
      <c r="FC196" s="150"/>
      <c r="FD196" s="150"/>
      <c r="FE196" s="150"/>
      <c r="FF196" s="150"/>
      <c r="FG196" s="150"/>
      <c r="FH196" s="150"/>
      <c r="FI196" s="150"/>
      <c r="FJ196" s="150"/>
      <c r="FK196" s="150"/>
      <c r="FL196" s="150"/>
      <c r="FM196" s="150"/>
      <c r="FN196" s="150"/>
      <c r="FO196" s="150"/>
      <c r="FP196" s="150"/>
      <c r="FQ196" s="150"/>
      <c r="FR196" s="150"/>
      <c r="FS196" s="150"/>
      <c r="FT196" s="150"/>
      <c r="FU196" s="150"/>
      <c r="FV196" s="150"/>
      <c r="FW196" s="150"/>
      <c r="FX196" s="150"/>
      <c r="FY196" s="150"/>
      <c r="FZ196" s="150"/>
      <c r="GA196" s="150"/>
      <c r="GB196" s="150"/>
      <c r="GC196" s="150"/>
      <c r="GD196" s="150"/>
      <c r="GE196" s="150"/>
      <c r="GF196" s="150"/>
      <c r="GG196" s="150"/>
      <c r="GH196" s="150"/>
      <c r="GI196" s="150"/>
      <c r="GJ196" s="150"/>
      <c r="GK196" s="150"/>
      <c r="GL196" s="150"/>
      <c r="GM196" s="150"/>
      <c r="GN196" s="150"/>
      <c r="GO196" s="150"/>
      <c r="GP196" s="150"/>
      <c r="GQ196" s="150"/>
      <c r="GR196" s="150"/>
      <c r="GS196" s="150"/>
      <c r="GT196" s="150"/>
      <c r="GU196" s="150"/>
      <c r="GV196" s="150"/>
      <c r="GW196" s="150"/>
      <c r="GX196" s="150"/>
      <c r="GY196" s="150"/>
      <c r="GZ196" s="150"/>
      <c r="HA196" s="150"/>
      <c r="HB196" s="150"/>
      <c r="HC196" s="150"/>
      <c r="HD196" s="150"/>
      <c r="HE196" s="150"/>
      <c r="HF196" s="150"/>
      <c r="HG196" s="150"/>
      <c r="HH196" s="150"/>
      <c r="HI196" s="150"/>
      <c r="HJ196" s="150"/>
      <c r="HK196" s="150"/>
      <c r="HL196" s="150"/>
      <c r="HM196" s="150"/>
      <c r="HN196" s="150"/>
      <c r="HO196" s="150"/>
      <c r="HP196" s="150"/>
      <c r="HQ196" s="150"/>
      <c r="HR196" s="150"/>
      <c r="HS196" s="150"/>
      <c r="HT196" s="150"/>
      <c r="HU196" s="150"/>
      <c r="HV196" s="150"/>
      <c r="HW196" s="150"/>
      <c r="HX196" s="150"/>
      <c r="HY196" s="150"/>
      <c r="HZ196" s="150"/>
      <c r="IA196" s="150"/>
      <c r="IB196" s="150"/>
      <c r="IC196" s="150"/>
      <c r="ID196" s="150"/>
      <c r="IE196" s="150"/>
      <c r="IF196" s="150"/>
      <c r="IG196" s="150"/>
      <c r="IH196" s="150"/>
      <c r="II196" s="150"/>
      <c r="IJ196" s="150"/>
      <c r="IK196" s="150"/>
      <c r="IL196" s="150"/>
      <c r="IM196" s="150"/>
      <c r="IN196" s="150"/>
      <c r="IO196" s="150"/>
      <c r="IP196" s="150"/>
      <c r="IQ196" s="150"/>
      <c r="IR196" s="150"/>
      <c r="IS196" s="150"/>
      <c r="IT196" s="150"/>
      <c r="IU196" s="150"/>
      <c r="IV196" s="150"/>
      <c r="IW196" s="150"/>
    </row>
    <row r="197" customFormat="false" ht="12.75" hidden="false" customHeight="false" outlineLevel="0" collapsed="false">
      <c r="A197" s="146"/>
      <c r="B197" s="147"/>
      <c r="C197" s="147"/>
      <c r="D197" s="147"/>
      <c r="E197" s="147"/>
      <c r="F197" s="147"/>
      <c r="G197" s="147"/>
      <c r="H197" s="148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  <c r="BI197" s="147"/>
      <c r="BJ197" s="147"/>
      <c r="BK197" s="149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/>
      <c r="DD197" s="150"/>
      <c r="DE197" s="150"/>
      <c r="DF197" s="150"/>
      <c r="DG197" s="150"/>
      <c r="DH197" s="150"/>
      <c r="DI197" s="150"/>
      <c r="DJ197" s="150"/>
      <c r="DK197" s="150"/>
      <c r="DL197" s="150"/>
      <c r="DM197" s="150"/>
      <c r="DN197" s="150"/>
      <c r="DO197" s="150"/>
      <c r="DP197" s="150"/>
      <c r="DQ197" s="150"/>
      <c r="DR197" s="150"/>
      <c r="DS197" s="150"/>
      <c r="DT197" s="150"/>
      <c r="DU197" s="150"/>
      <c r="DV197" s="150"/>
      <c r="DW197" s="150"/>
      <c r="DX197" s="150"/>
      <c r="DY197" s="150"/>
      <c r="DZ197" s="150"/>
      <c r="EA197" s="150"/>
      <c r="EB197" s="150"/>
      <c r="EC197" s="150"/>
      <c r="ED197" s="150"/>
      <c r="EE197" s="150"/>
      <c r="EF197" s="150"/>
      <c r="EG197" s="150"/>
      <c r="EH197" s="150"/>
      <c r="EI197" s="150"/>
      <c r="EJ197" s="150"/>
      <c r="EK197" s="150"/>
      <c r="EL197" s="150"/>
      <c r="EM197" s="150"/>
      <c r="EN197" s="150"/>
      <c r="EO197" s="150"/>
      <c r="EP197" s="150"/>
      <c r="EQ197" s="150"/>
      <c r="ER197" s="150"/>
      <c r="ES197" s="150"/>
      <c r="ET197" s="150"/>
      <c r="EU197" s="150"/>
      <c r="EV197" s="150"/>
      <c r="EW197" s="150"/>
      <c r="EX197" s="150"/>
      <c r="EY197" s="150"/>
      <c r="EZ197" s="150"/>
      <c r="FA197" s="150"/>
      <c r="FB197" s="150"/>
      <c r="FC197" s="150"/>
      <c r="FD197" s="150"/>
      <c r="FE197" s="150"/>
      <c r="FF197" s="150"/>
      <c r="FG197" s="150"/>
      <c r="FH197" s="150"/>
      <c r="FI197" s="150"/>
      <c r="FJ197" s="150"/>
      <c r="FK197" s="150"/>
      <c r="FL197" s="150"/>
      <c r="FM197" s="150"/>
      <c r="FN197" s="150"/>
      <c r="FO197" s="150"/>
      <c r="FP197" s="150"/>
      <c r="FQ197" s="150"/>
      <c r="FR197" s="150"/>
      <c r="FS197" s="150"/>
      <c r="FT197" s="150"/>
      <c r="FU197" s="150"/>
      <c r="FV197" s="150"/>
      <c r="FW197" s="150"/>
      <c r="FX197" s="150"/>
      <c r="FY197" s="150"/>
      <c r="FZ197" s="150"/>
      <c r="GA197" s="150"/>
      <c r="GB197" s="150"/>
      <c r="GC197" s="150"/>
      <c r="GD197" s="150"/>
      <c r="GE197" s="150"/>
      <c r="GF197" s="150"/>
      <c r="GG197" s="150"/>
      <c r="GH197" s="150"/>
      <c r="GI197" s="150"/>
      <c r="GJ197" s="150"/>
      <c r="GK197" s="150"/>
      <c r="GL197" s="150"/>
      <c r="GM197" s="150"/>
      <c r="GN197" s="150"/>
      <c r="GO197" s="150"/>
      <c r="GP197" s="150"/>
      <c r="GQ197" s="150"/>
      <c r="GR197" s="150"/>
      <c r="GS197" s="150"/>
      <c r="GT197" s="150"/>
      <c r="GU197" s="150"/>
      <c r="GV197" s="150"/>
      <c r="GW197" s="150"/>
      <c r="GX197" s="150"/>
      <c r="GY197" s="150"/>
      <c r="GZ197" s="150"/>
      <c r="HA197" s="150"/>
      <c r="HB197" s="150"/>
      <c r="HC197" s="150"/>
      <c r="HD197" s="150"/>
      <c r="HE197" s="150"/>
      <c r="HF197" s="150"/>
      <c r="HG197" s="150"/>
      <c r="HH197" s="150"/>
      <c r="HI197" s="150"/>
      <c r="HJ197" s="150"/>
      <c r="HK197" s="150"/>
      <c r="HL197" s="150"/>
      <c r="HM197" s="150"/>
      <c r="HN197" s="150"/>
      <c r="HO197" s="150"/>
      <c r="HP197" s="150"/>
      <c r="HQ197" s="150"/>
      <c r="HR197" s="150"/>
      <c r="HS197" s="150"/>
      <c r="HT197" s="150"/>
      <c r="HU197" s="150"/>
      <c r="HV197" s="150"/>
      <c r="HW197" s="150"/>
      <c r="HX197" s="150"/>
      <c r="HY197" s="150"/>
      <c r="HZ197" s="150"/>
      <c r="IA197" s="150"/>
      <c r="IB197" s="150"/>
      <c r="IC197" s="150"/>
      <c r="ID197" s="150"/>
      <c r="IE197" s="150"/>
      <c r="IF197" s="150"/>
      <c r="IG197" s="150"/>
      <c r="IH197" s="150"/>
      <c r="II197" s="150"/>
      <c r="IJ197" s="150"/>
      <c r="IK197" s="150"/>
      <c r="IL197" s="150"/>
      <c r="IM197" s="150"/>
      <c r="IN197" s="150"/>
      <c r="IO197" s="150"/>
      <c r="IP197" s="150"/>
      <c r="IQ197" s="150"/>
      <c r="IR197" s="150"/>
      <c r="IS197" s="150"/>
      <c r="IT197" s="150"/>
      <c r="IU197" s="150"/>
      <c r="IV197" s="150"/>
      <c r="IW197" s="150"/>
    </row>
    <row r="198" customFormat="false" ht="12.75" hidden="false" customHeight="false" outlineLevel="0" collapsed="false">
      <c r="A198" s="146"/>
      <c r="B198" s="147"/>
      <c r="C198" s="147"/>
      <c r="D198" s="147"/>
      <c r="E198" s="147"/>
      <c r="F198" s="147"/>
      <c r="G198" s="147"/>
      <c r="H198" s="148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9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/>
      <c r="DG198" s="150"/>
      <c r="DH198" s="150"/>
      <c r="DI198" s="150"/>
      <c r="DJ198" s="150"/>
      <c r="DK198" s="150"/>
      <c r="DL198" s="150"/>
      <c r="DM198" s="150"/>
      <c r="DN198" s="150"/>
      <c r="DO198" s="150"/>
      <c r="DP198" s="150"/>
      <c r="DQ198" s="150"/>
      <c r="DR198" s="150"/>
      <c r="DS198" s="150"/>
      <c r="DT198" s="150"/>
      <c r="DU198" s="150"/>
      <c r="DV198" s="150"/>
      <c r="DW198" s="150"/>
      <c r="DX198" s="150"/>
      <c r="DY198" s="150"/>
      <c r="DZ198" s="150"/>
      <c r="EA198" s="150"/>
      <c r="EB198" s="150"/>
      <c r="EC198" s="150"/>
      <c r="ED198" s="150"/>
      <c r="EE198" s="150"/>
      <c r="EF198" s="150"/>
      <c r="EG198" s="150"/>
      <c r="EH198" s="150"/>
      <c r="EI198" s="150"/>
      <c r="EJ198" s="150"/>
      <c r="EK198" s="150"/>
      <c r="EL198" s="150"/>
      <c r="EM198" s="150"/>
      <c r="EN198" s="150"/>
      <c r="EO198" s="150"/>
      <c r="EP198" s="150"/>
      <c r="EQ198" s="150"/>
      <c r="ER198" s="150"/>
      <c r="ES198" s="150"/>
      <c r="ET198" s="150"/>
      <c r="EU198" s="150"/>
      <c r="EV198" s="150"/>
      <c r="EW198" s="150"/>
      <c r="EX198" s="150"/>
      <c r="EY198" s="150"/>
      <c r="EZ198" s="150"/>
      <c r="FA198" s="150"/>
      <c r="FB198" s="150"/>
      <c r="FC198" s="150"/>
      <c r="FD198" s="150"/>
      <c r="FE198" s="150"/>
      <c r="FF198" s="150"/>
      <c r="FG198" s="150"/>
      <c r="FH198" s="150"/>
      <c r="FI198" s="150"/>
      <c r="FJ198" s="150"/>
      <c r="FK198" s="150"/>
      <c r="FL198" s="150"/>
      <c r="FM198" s="150"/>
      <c r="FN198" s="150"/>
      <c r="FO198" s="150"/>
      <c r="FP198" s="150"/>
      <c r="FQ198" s="150"/>
      <c r="FR198" s="150"/>
      <c r="FS198" s="150"/>
      <c r="FT198" s="150"/>
      <c r="FU198" s="150"/>
      <c r="FV198" s="150"/>
      <c r="FW198" s="150"/>
      <c r="FX198" s="150"/>
      <c r="FY198" s="150"/>
      <c r="FZ198" s="150"/>
      <c r="GA198" s="150"/>
      <c r="GB198" s="150"/>
      <c r="GC198" s="150"/>
      <c r="GD198" s="150"/>
      <c r="GE198" s="150"/>
      <c r="GF198" s="150"/>
      <c r="GG198" s="150"/>
      <c r="GH198" s="150"/>
      <c r="GI198" s="150"/>
      <c r="GJ198" s="150"/>
      <c r="GK198" s="150"/>
      <c r="GL198" s="150"/>
      <c r="GM198" s="150"/>
      <c r="GN198" s="150"/>
      <c r="GO198" s="150"/>
      <c r="GP198" s="150"/>
      <c r="GQ198" s="150"/>
      <c r="GR198" s="150"/>
      <c r="GS198" s="150"/>
      <c r="GT198" s="150"/>
      <c r="GU198" s="150"/>
      <c r="GV198" s="150"/>
      <c r="GW198" s="150"/>
      <c r="GX198" s="150"/>
      <c r="GY198" s="150"/>
      <c r="GZ198" s="150"/>
      <c r="HA198" s="150"/>
      <c r="HB198" s="150"/>
      <c r="HC198" s="150"/>
      <c r="HD198" s="150"/>
      <c r="HE198" s="150"/>
      <c r="HF198" s="150"/>
      <c r="HG198" s="150"/>
      <c r="HH198" s="150"/>
      <c r="HI198" s="150"/>
      <c r="HJ198" s="150"/>
      <c r="HK198" s="150"/>
      <c r="HL198" s="150"/>
      <c r="HM198" s="150"/>
      <c r="HN198" s="150"/>
      <c r="HO198" s="150"/>
      <c r="HP198" s="150"/>
      <c r="HQ198" s="150"/>
      <c r="HR198" s="150"/>
      <c r="HS198" s="150"/>
      <c r="HT198" s="150"/>
      <c r="HU198" s="150"/>
      <c r="HV198" s="150"/>
      <c r="HW198" s="150"/>
      <c r="HX198" s="150"/>
      <c r="HY198" s="150"/>
      <c r="HZ198" s="150"/>
      <c r="IA198" s="150"/>
      <c r="IB198" s="150"/>
      <c r="IC198" s="150"/>
      <c r="ID198" s="150"/>
      <c r="IE198" s="150"/>
      <c r="IF198" s="150"/>
      <c r="IG198" s="150"/>
      <c r="IH198" s="150"/>
      <c r="II198" s="150"/>
      <c r="IJ198" s="150"/>
      <c r="IK198" s="150"/>
      <c r="IL198" s="150"/>
      <c r="IM198" s="150"/>
      <c r="IN198" s="150"/>
      <c r="IO198" s="150"/>
      <c r="IP198" s="150"/>
      <c r="IQ198" s="150"/>
      <c r="IR198" s="150"/>
      <c r="IS198" s="150"/>
      <c r="IT198" s="150"/>
      <c r="IU198" s="150"/>
      <c r="IV198" s="150"/>
      <c r="IW198" s="150"/>
    </row>
    <row r="199" customFormat="false" ht="12.75" hidden="false" customHeight="false" outlineLevel="0" collapsed="false">
      <c r="A199" s="146"/>
      <c r="B199" s="147"/>
      <c r="C199" s="147"/>
      <c r="D199" s="147"/>
      <c r="E199" s="147"/>
      <c r="F199" s="147"/>
      <c r="G199" s="147"/>
      <c r="H199" s="148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9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/>
      <c r="DG199" s="150"/>
      <c r="DH199" s="150"/>
      <c r="DI199" s="150"/>
      <c r="DJ199" s="150"/>
      <c r="DK199" s="150"/>
      <c r="DL199" s="150"/>
      <c r="DM199" s="150"/>
      <c r="DN199" s="150"/>
      <c r="DO199" s="150"/>
      <c r="DP199" s="150"/>
      <c r="DQ199" s="150"/>
      <c r="DR199" s="150"/>
      <c r="DS199" s="150"/>
      <c r="DT199" s="150"/>
      <c r="DU199" s="150"/>
      <c r="DV199" s="150"/>
      <c r="DW199" s="150"/>
      <c r="DX199" s="150"/>
      <c r="DY199" s="150"/>
      <c r="DZ199" s="150"/>
      <c r="EA199" s="150"/>
      <c r="EB199" s="150"/>
      <c r="EC199" s="150"/>
      <c r="ED199" s="150"/>
      <c r="EE199" s="150"/>
      <c r="EF199" s="150"/>
      <c r="EG199" s="150"/>
      <c r="EH199" s="150"/>
      <c r="EI199" s="150"/>
      <c r="EJ199" s="150"/>
      <c r="EK199" s="150"/>
      <c r="EL199" s="150"/>
      <c r="EM199" s="150"/>
      <c r="EN199" s="150"/>
      <c r="EO199" s="150"/>
      <c r="EP199" s="150"/>
      <c r="EQ199" s="150"/>
      <c r="ER199" s="150"/>
      <c r="ES199" s="150"/>
      <c r="ET199" s="150"/>
      <c r="EU199" s="150"/>
      <c r="EV199" s="150"/>
      <c r="EW199" s="150"/>
      <c r="EX199" s="150"/>
      <c r="EY199" s="150"/>
      <c r="EZ199" s="150"/>
      <c r="FA199" s="150"/>
      <c r="FB199" s="150"/>
      <c r="FC199" s="150"/>
      <c r="FD199" s="150"/>
      <c r="FE199" s="150"/>
      <c r="FF199" s="150"/>
      <c r="FG199" s="150"/>
      <c r="FH199" s="150"/>
      <c r="FI199" s="150"/>
      <c r="FJ199" s="150"/>
      <c r="FK199" s="150"/>
      <c r="FL199" s="150"/>
      <c r="FM199" s="150"/>
      <c r="FN199" s="150"/>
      <c r="FO199" s="150"/>
      <c r="FP199" s="150"/>
      <c r="FQ199" s="150"/>
      <c r="FR199" s="150"/>
      <c r="FS199" s="150"/>
      <c r="FT199" s="150"/>
      <c r="FU199" s="150"/>
      <c r="FV199" s="150"/>
      <c r="FW199" s="150"/>
      <c r="FX199" s="150"/>
      <c r="FY199" s="150"/>
      <c r="FZ199" s="150"/>
      <c r="GA199" s="150"/>
      <c r="GB199" s="150"/>
      <c r="GC199" s="150"/>
      <c r="GD199" s="150"/>
      <c r="GE199" s="150"/>
      <c r="GF199" s="150"/>
      <c r="GG199" s="150"/>
      <c r="GH199" s="150"/>
      <c r="GI199" s="150"/>
      <c r="GJ199" s="150"/>
      <c r="GK199" s="150"/>
      <c r="GL199" s="150"/>
      <c r="GM199" s="150"/>
      <c r="GN199" s="150"/>
      <c r="GO199" s="150"/>
      <c r="GP199" s="150"/>
      <c r="GQ199" s="150"/>
      <c r="GR199" s="150"/>
      <c r="GS199" s="150"/>
      <c r="GT199" s="150"/>
      <c r="GU199" s="150"/>
      <c r="GV199" s="150"/>
      <c r="GW199" s="150"/>
      <c r="GX199" s="150"/>
      <c r="GY199" s="150"/>
      <c r="GZ199" s="150"/>
      <c r="HA199" s="150"/>
      <c r="HB199" s="150"/>
      <c r="HC199" s="150"/>
      <c r="HD199" s="150"/>
      <c r="HE199" s="150"/>
      <c r="HF199" s="150"/>
      <c r="HG199" s="150"/>
      <c r="HH199" s="150"/>
      <c r="HI199" s="150"/>
      <c r="HJ199" s="150"/>
      <c r="HK199" s="150"/>
      <c r="HL199" s="150"/>
      <c r="HM199" s="150"/>
      <c r="HN199" s="150"/>
      <c r="HO199" s="150"/>
      <c r="HP199" s="150"/>
      <c r="HQ199" s="150"/>
      <c r="HR199" s="150"/>
      <c r="HS199" s="150"/>
      <c r="HT199" s="150"/>
      <c r="HU199" s="150"/>
      <c r="HV199" s="150"/>
      <c r="HW199" s="150"/>
      <c r="HX199" s="150"/>
      <c r="HY199" s="150"/>
      <c r="HZ199" s="150"/>
      <c r="IA199" s="150"/>
      <c r="IB199" s="150"/>
      <c r="IC199" s="150"/>
      <c r="ID199" s="150"/>
      <c r="IE199" s="150"/>
      <c r="IF199" s="150"/>
      <c r="IG199" s="150"/>
      <c r="IH199" s="150"/>
      <c r="II199" s="150"/>
      <c r="IJ199" s="150"/>
      <c r="IK199" s="150"/>
      <c r="IL199" s="150"/>
      <c r="IM199" s="150"/>
      <c r="IN199" s="150"/>
      <c r="IO199" s="150"/>
      <c r="IP199" s="150"/>
      <c r="IQ199" s="150"/>
      <c r="IR199" s="150"/>
      <c r="IS199" s="150"/>
      <c r="IT199" s="150"/>
      <c r="IU199" s="150"/>
      <c r="IV199" s="150"/>
      <c r="IW199" s="150"/>
    </row>
    <row r="200" customFormat="false" ht="12.75" hidden="false" customHeight="false" outlineLevel="0" collapsed="false">
      <c r="A200" s="146"/>
      <c r="B200" s="147"/>
      <c r="C200" s="147"/>
      <c r="D200" s="147"/>
      <c r="E200" s="147"/>
      <c r="F200" s="147"/>
      <c r="G200" s="147"/>
      <c r="H200" s="148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  <c r="BI200" s="147"/>
      <c r="BJ200" s="147"/>
      <c r="BK200" s="149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/>
      <c r="DG200" s="150"/>
      <c r="DH200" s="150"/>
      <c r="DI200" s="150"/>
      <c r="DJ200" s="150"/>
      <c r="DK200" s="150"/>
      <c r="DL200" s="150"/>
      <c r="DM200" s="150"/>
      <c r="DN200" s="150"/>
      <c r="DO200" s="150"/>
      <c r="DP200" s="150"/>
      <c r="DQ200" s="150"/>
      <c r="DR200" s="150"/>
      <c r="DS200" s="150"/>
      <c r="DT200" s="150"/>
      <c r="DU200" s="150"/>
      <c r="DV200" s="150"/>
      <c r="DW200" s="150"/>
      <c r="DX200" s="150"/>
      <c r="DY200" s="150"/>
      <c r="DZ200" s="150"/>
      <c r="EA200" s="150"/>
      <c r="EB200" s="150"/>
      <c r="EC200" s="150"/>
      <c r="ED200" s="150"/>
      <c r="EE200" s="150"/>
      <c r="EF200" s="150"/>
      <c r="EG200" s="150"/>
      <c r="EH200" s="150"/>
      <c r="EI200" s="150"/>
      <c r="EJ200" s="150"/>
      <c r="EK200" s="150"/>
      <c r="EL200" s="150"/>
      <c r="EM200" s="150"/>
      <c r="EN200" s="150"/>
      <c r="EO200" s="150"/>
      <c r="EP200" s="150"/>
      <c r="EQ200" s="150"/>
      <c r="ER200" s="150"/>
      <c r="ES200" s="150"/>
      <c r="ET200" s="150"/>
      <c r="EU200" s="150"/>
      <c r="EV200" s="150"/>
      <c r="EW200" s="150"/>
      <c r="EX200" s="150"/>
      <c r="EY200" s="150"/>
      <c r="EZ200" s="150"/>
      <c r="FA200" s="150"/>
      <c r="FB200" s="150"/>
      <c r="FC200" s="150"/>
      <c r="FD200" s="150"/>
      <c r="FE200" s="150"/>
      <c r="FF200" s="150"/>
      <c r="FG200" s="150"/>
      <c r="FH200" s="150"/>
      <c r="FI200" s="150"/>
      <c r="FJ200" s="150"/>
      <c r="FK200" s="150"/>
      <c r="FL200" s="150"/>
      <c r="FM200" s="150"/>
      <c r="FN200" s="150"/>
      <c r="FO200" s="150"/>
      <c r="FP200" s="150"/>
      <c r="FQ200" s="150"/>
      <c r="FR200" s="150"/>
      <c r="FS200" s="150"/>
      <c r="FT200" s="150"/>
      <c r="FU200" s="150"/>
      <c r="FV200" s="150"/>
      <c r="FW200" s="150"/>
      <c r="FX200" s="150"/>
      <c r="FY200" s="150"/>
      <c r="FZ200" s="150"/>
      <c r="GA200" s="150"/>
      <c r="GB200" s="150"/>
      <c r="GC200" s="150"/>
      <c r="GD200" s="150"/>
      <c r="GE200" s="150"/>
      <c r="GF200" s="150"/>
      <c r="GG200" s="150"/>
      <c r="GH200" s="150"/>
      <c r="GI200" s="150"/>
      <c r="GJ200" s="150"/>
      <c r="GK200" s="150"/>
      <c r="GL200" s="150"/>
      <c r="GM200" s="150"/>
      <c r="GN200" s="150"/>
      <c r="GO200" s="150"/>
      <c r="GP200" s="150"/>
      <c r="GQ200" s="150"/>
      <c r="GR200" s="150"/>
      <c r="GS200" s="150"/>
      <c r="GT200" s="150"/>
      <c r="GU200" s="150"/>
      <c r="GV200" s="150"/>
      <c r="GW200" s="150"/>
      <c r="GX200" s="150"/>
      <c r="GY200" s="150"/>
      <c r="GZ200" s="150"/>
      <c r="HA200" s="150"/>
      <c r="HB200" s="150"/>
      <c r="HC200" s="150"/>
      <c r="HD200" s="150"/>
      <c r="HE200" s="150"/>
      <c r="HF200" s="150"/>
      <c r="HG200" s="150"/>
      <c r="HH200" s="150"/>
      <c r="HI200" s="150"/>
      <c r="HJ200" s="150"/>
      <c r="HK200" s="150"/>
      <c r="HL200" s="150"/>
      <c r="HM200" s="150"/>
      <c r="HN200" s="150"/>
      <c r="HO200" s="150"/>
      <c r="HP200" s="150"/>
      <c r="HQ200" s="150"/>
      <c r="HR200" s="150"/>
      <c r="HS200" s="150"/>
      <c r="HT200" s="150"/>
      <c r="HU200" s="150"/>
      <c r="HV200" s="150"/>
      <c r="HW200" s="150"/>
      <c r="HX200" s="150"/>
      <c r="HY200" s="150"/>
      <c r="HZ200" s="150"/>
      <c r="IA200" s="150"/>
      <c r="IB200" s="150"/>
      <c r="IC200" s="150"/>
      <c r="ID200" s="150"/>
      <c r="IE200" s="150"/>
      <c r="IF200" s="150"/>
      <c r="IG200" s="150"/>
      <c r="IH200" s="150"/>
      <c r="II200" s="150"/>
      <c r="IJ200" s="150"/>
      <c r="IK200" s="150"/>
      <c r="IL200" s="150"/>
      <c r="IM200" s="150"/>
      <c r="IN200" s="150"/>
      <c r="IO200" s="150"/>
      <c r="IP200" s="150"/>
      <c r="IQ200" s="150"/>
      <c r="IR200" s="150"/>
      <c r="IS200" s="150"/>
      <c r="IT200" s="150"/>
      <c r="IU200" s="150"/>
      <c r="IV200" s="150"/>
      <c r="IW200" s="150"/>
    </row>
    <row r="201" customFormat="false" ht="12.75" hidden="false" customHeight="false" outlineLevel="0" collapsed="false">
      <c r="A201" s="146"/>
      <c r="B201" s="147"/>
      <c r="C201" s="147"/>
      <c r="D201" s="147"/>
      <c r="E201" s="147"/>
      <c r="F201" s="147"/>
      <c r="G201" s="147"/>
      <c r="H201" s="148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  <c r="BI201" s="147"/>
      <c r="BJ201" s="147"/>
      <c r="BK201" s="149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/>
      <c r="DD201" s="150"/>
      <c r="DE201" s="150"/>
      <c r="DF201" s="150"/>
      <c r="DG201" s="150"/>
      <c r="DH201" s="150"/>
      <c r="DI201" s="150"/>
      <c r="DJ201" s="150"/>
      <c r="DK201" s="150"/>
      <c r="DL201" s="150"/>
      <c r="DM201" s="150"/>
      <c r="DN201" s="150"/>
      <c r="DO201" s="150"/>
      <c r="DP201" s="150"/>
      <c r="DQ201" s="150"/>
      <c r="DR201" s="150"/>
      <c r="DS201" s="150"/>
      <c r="DT201" s="150"/>
      <c r="DU201" s="150"/>
      <c r="DV201" s="150"/>
      <c r="DW201" s="150"/>
      <c r="DX201" s="150"/>
      <c r="DY201" s="150"/>
      <c r="DZ201" s="150"/>
      <c r="EA201" s="150"/>
      <c r="EB201" s="150"/>
      <c r="EC201" s="150"/>
      <c r="ED201" s="150"/>
      <c r="EE201" s="150"/>
      <c r="EF201" s="150"/>
      <c r="EG201" s="150"/>
      <c r="EH201" s="150"/>
      <c r="EI201" s="150"/>
      <c r="EJ201" s="150"/>
      <c r="EK201" s="150"/>
      <c r="EL201" s="150"/>
      <c r="EM201" s="150"/>
      <c r="EN201" s="150"/>
      <c r="EO201" s="150"/>
      <c r="EP201" s="150"/>
      <c r="EQ201" s="150"/>
      <c r="ER201" s="150"/>
      <c r="ES201" s="150"/>
      <c r="ET201" s="150"/>
      <c r="EU201" s="150"/>
      <c r="EV201" s="150"/>
      <c r="EW201" s="150"/>
      <c r="EX201" s="150"/>
      <c r="EY201" s="150"/>
      <c r="EZ201" s="150"/>
      <c r="FA201" s="150"/>
      <c r="FB201" s="150"/>
      <c r="FC201" s="150"/>
      <c r="FD201" s="150"/>
      <c r="FE201" s="150"/>
      <c r="FF201" s="150"/>
      <c r="FG201" s="150"/>
      <c r="FH201" s="150"/>
      <c r="FI201" s="150"/>
      <c r="FJ201" s="150"/>
      <c r="FK201" s="150"/>
      <c r="FL201" s="150"/>
      <c r="FM201" s="150"/>
      <c r="FN201" s="150"/>
      <c r="FO201" s="150"/>
      <c r="FP201" s="150"/>
      <c r="FQ201" s="150"/>
      <c r="FR201" s="150"/>
      <c r="FS201" s="150"/>
      <c r="FT201" s="150"/>
      <c r="FU201" s="150"/>
      <c r="FV201" s="150"/>
      <c r="FW201" s="150"/>
      <c r="FX201" s="150"/>
      <c r="FY201" s="150"/>
      <c r="FZ201" s="150"/>
      <c r="GA201" s="150"/>
      <c r="GB201" s="150"/>
      <c r="GC201" s="150"/>
      <c r="GD201" s="150"/>
      <c r="GE201" s="150"/>
      <c r="GF201" s="150"/>
      <c r="GG201" s="150"/>
      <c r="GH201" s="150"/>
      <c r="GI201" s="150"/>
      <c r="GJ201" s="150"/>
      <c r="GK201" s="150"/>
      <c r="GL201" s="150"/>
      <c r="GM201" s="150"/>
      <c r="GN201" s="150"/>
      <c r="GO201" s="150"/>
      <c r="GP201" s="150"/>
      <c r="GQ201" s="150"/>
      <c r="GR201" s="150"/>
      <c r="GS201" s="150"/>
      <c r="GT201" s="150"/>
      <c r="GU201" s="150"/>
      <c r="GV201" s="150"/>
      <c r="GW201" s="150"/>
      <c r="GX201" s="150"/>
      <c r="GY201" s="150"/>
      <c r="GZ201" s="150"/>
      <c r="HA201" s="150"/>
      <c r="HB201" s="150"/>
      <c r="HC201" s="150"/>
      <c r="HD201" s="150"/>
      <c r="HE201" s="150"/>
      <c r="HF201" s="150"/>
      <c r="HG201" s="150"/>
      <c r="HH201" s="150"/>
      <c r="HI201" s="150"/>
      <c r="HJ201" s="150"/>
      <c r="HK201" s="150"/>
      <c r="HL201" s="150"/>
      <c r="HM201" s="150"/>
      <c r="HN201" s="150"/>
      <c r="HO201" s="150"/>
      <c r="HP201" s="150"/>
      <c r="HQ201" s="150"/>
      <c r="HR201" s="150"/>
      <c r="HS201" s="150"/>
      <c r="HT201" s="150"/>
      <c r="HU201" s="150"/>
      <c r="HV201" s="150"/>
      <c r="HW201" s="150"/>
      <c r="HX201" s="150"/>
      <c r="HY201" s="150"/>
      <c r="HZ201" s="150"/>
      <c r="IA201" s="150"/>
      <c r="IB201" s="150"/>
      <c r="IC201" s="150"/>
      <c r="ID201" s="150"/>
      <c r="IE201" s="150"/>
      <c r="IF201" s="150"/>
      <c r="IG201" s="150"/>
      <c r="IH201" s="150"/>
      <c r="II201" s="150"/>
      <c r="IJ201" s="150"/>
      <c r="IK201" s="150"/>
      <c r="IL201" s="150"/>
      <c r="IM201" s="150"/>
      <c r="IN201" s="150"/>
      <c r="IO201" s="150"/>
      <c r="IP201" s="150"/>
      <c r="IQ201" s="150"/>
      <c r="IR201" s="150"/>
      <c r="IS201" s="150"/>
      <c r="IT201" s="150"/>
      <c r="IU201" s="150"/>
      <c r="IV201" s="150"/>
      <c r="IW201" s="150"/>
    </row>
    <row r="202" customFormat="false" ht="12.75" hidden="false" customHeight="false" outlineLevel="0" collapsed="false">
      <c r="A202" s="146"/>
      <c r="B202" s="147"/>
      <c r="C202" s="147"/>
      <c r="D202" s="147"/>
      <c r="E202" s="147"/>
      <c r="F202" s="147"/>
      <c r="G202" s="147"/>
      <c r="H202" s="148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  <c r="BI202" s="147"/>
      <c r="BJ202" s="147"/>
      <c r="BK202" s="149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/>
      <c r="DD202" s="150"/>
      <c r="DE202" s="150"/>
      <c r="DF202" s="150"/>
      <c r="DG202" s="150"/>
      <c r="DH202" s="150"/>
      <c r="DI202" s="150"/>
      <c r="DJ202" s="150"/>
      <c r="DK202" s="150"/>
      <c r="DL202" s="150"/>
      <c r="DM202" s="150"/>
      <c r="DN202" s="150"/>
      <c r="DO202" s="150"/>
      <c r="DP202" s="150"/>
      <c r="DQ202" s="150"/>
      <c r="DR202" s="150"/>
      <c r="DS202" s="150"/>
      <c r="DT202" s="150"/>
      <c r="DU202" s="150"/>
      <c r="DV202" s="150"/>
      <c r="DW202" s="150"/>
      <c r="DX202" s="150"/>
      <c r="DY202" s="150"/>
      <c r="DZ202" s="150"/>
      <c r="EA202" s="150"/>
      <c r="EB202" s="150"/>
      <c r="EC202" s="150"/>
      <c r="ED202" s="150"/>
      <c r="EE202" s="150"/>
      <c r="EF202" s="150"/>
      <c r="EG202" s="150"/>
      <c r="EH202" s="150"/>
      <c r="EI202" s="150"/>
      <c r="EJ202" s="150"/>
      <c r="EK202" s="150"/>
      <c r="EL202" s="150"/>
      <c r="EM202" s="150"/>
      <c r="EN202" s="150"/>
      <c r="EO202" s="150"/>
      <c r="EP202" s="150"/>
      <c r="EQ202" s="150"/>
      <c r="ER202" s="150"/>
      <c r="ES202" s="150"/>
      <c r="ET202" s="150"/>
      <c r="EU202" s="150"/>
      <c r="EV202" s="150"/>
      <c r="EW202" s="150"/>
      <c r="EX202" s="150"/>
      <c r="EY202" s="150"/>
      <c r="EZ202" s="150"/>
      <c r="FA202" s="150"/>
      <c r="FB202" s="150"/>
      <c r="FC202" s="150"/>
      <c r="FD202" s="150"/>
      <c r="FE202" s="150"/>
      <c r="FF202" s="150"/>
      <c r="FG202" s="150"/>
      <c r="FH202" s="150"/>
      <c r="FI202" s="150"/>
      <c r="FJ202" s="150"/>
      <c r="FK202" s="150"/>
      <c r="FL202" s="150"/>
      <c r="FM202" s="150"/>
      <c r="FN202" s="150"/>
      <c r="FO202" s="150"/>
      <c r="FP202" s="150"/>
      <c r="FQ202" s="150"/>
      <c r="FR202" s="150"/>
      <c r="FS202" s="150"/>
      <c r="FT202" s="150"/>
      <c r="FU202" s="150"/>
      <c r="FV202" s="150"/>
      <c r="FW202" s="150"/>
      <c r="FX202" s="150"/>
      <c r="FY202" s="150"/>
      <c r="FZ202" s="150"/>
      <c r="GA202" s="150"/>
      <c r="GB202" s="150"/>
      <c r="GC202" s="150"/>
      <c r="GD202" s="150"/>
      <c r="GE202" s="150"/>
      <c r="GF202" s="150"/>
      <c r="GG202" s="150"/>
      <c r="GH202" s="150"/>
      <c r="GI202" s="150"/>
      <c r="GJ202" s="150"/>
      <c r="GK202" s="150"/>
      <c r="GL202" s="150"/>
      <c r="GM202" s="150"/>
      <c r="GN202" s="150"/>
      <c r="GO202" s="150"/>
      <c r="GP202" s="150"/>
      <c r="GQ202" s="150"/>
      <c r="GR202" s="150"/>
      <c r="GS202" s="150"/>
      <c r="GT202" s="150"/>
      <c r="GU202" s="150"/>
      <c r="GV202" s="150"/>
      <c r="GW202" s="150"/>
      <c r="GX202" s="150"/>
      <c r="GY202" s="150"/>
      <c r="GZ202" s="150"/>
      <c r="HA202" s="150"/>
      <c r="HB202" s="150"/>
      <c r="HC202" s="150"/>
      <c r="HD202" s="150"/>
      <c r="HE202" s="150"/>
      <c r="HF202" s="150"/>
      <c r="HG202" s="150"/>
      <c r="HH202" s="150"/>
      <c r="HI202" s="150"/>
      <c r="HJ202" s="150"/>
      <c r="HK202" s="150"/>
      <c r="HL202" s="150"/>
      <c r="HM202" s="150"/>
      <c r="HN202" s="150"/>
      <c r="HO202" s="150"/>
      <c r="HP202" s="150"/>
      <c r="HQ202" s="150"/>
      <c r="HR202" s="150"/>
      <c r="HS202" s="150"/>
      <c r="HT202" s="150"/>
      <c r="HU202" s="150"/>
      <c r="HV202" s="150"/>
      <c r="HW202" s="150"/>
      <c r="HX202" s="150"/>
      <c r="HY202" s="150"/>
      <c r="HZ202" s="150"/>
      <c r="IA202" s="150"/>
      <c r="IB202" s="150"/>
      <c r="IC202" s="150"/>
      <c r="ID202" s="150"/>
      <c r="IE202" s="150"/>
      <c r="IF202" s="150"/>
      <c r="IG202" s="150"/>
      <c r="IH202" s="150"/>
      <c r="II202" s="150"/>
      <c r="IJ202" s="150"/>
      <c r="IK202" s="150"/>
      <c r="IL202" s="150"/>
      <c r="IM202" s="150"/>
      <c r="IN202" s="150"/>
      <c r="IO202" s="150"/>
      <c r="IP202" s="150"/>
      <c r="IQ202" s="150"/>
      <c r="IR202" s="150"/>
      <c r="IS202" s="150"/>
      <c r="IT202" s="150"/>
      <c r="IU202" s="150"/>
      <c r="IV202" s="150"/>
      <c r="IW202" s="150"/>
    </row>
    <row r="203" customFormat="false" ht="12.75" hidden="false" customHeight="false" outlineLevel="0" collapsed="false">
      <c r="A203" s="146"/>
      <c r="B203" s="147"/>
      <c r="C203" s="147"/>
      <c r="D203" s="147"/>
      <c r="E203" s="147"/>
      <c r="F203" s="147"/>
      <c r="G203" s="147"/>
      <c r="H203" s="148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  <c r="BI203" s="147"/>
      <c r="BJ203" s="147"/>
      <c r="BK203" s="149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/>
      <c r="DD203" s="150"/>
      <c r="DE203" s="150"/>
      <c r="DF203" s="150"/>
      <c r="DG203" s="150"/>
      <c r="DH203" s="150"/>
      <c r="DI203" s="150"/>
      <c r="DJ203" s="150"/>
      <c r="DK203" s="150"/>
      <c r="DL203" s="150"/>
      <c r="DM203" s="150"/>
      <c r="DN203" s="150"/>
      <c r="DO203" s="150"/>
      <c r="DP203" s="150"/>
      <c r="DQ203" s="150"/>
      <c r="DR203" s="150"/>
      <c r="DS203" s="150"/>
      <c r="DT203" s="150"/>
      <c r="DU203" s="150"/>
      <c r="DV203" s="150"/>
      <c r="DW203" s="150"/>
      <c r="DX203" s="150"/>
      <c r="DY203" s="150"/>
      <c r="DZ203" s="150"/>
      <c r="EA203" s="150"/>
      <c r="EB203" s="150"/>
      <c r="EC203" s="150"/>
      <c r="ED203" s="150"/>
      <c r="EE203" s="150"/>
      <c r="EF203" s="150"/>
      <c r="EG203" s="150"/>
      <c r="EH203" s="150"/>
      <c r="EI203" s="150"/>
      <c r="EJ203" s="150"/>
      <c r="EK203" s="150"/>
      <c r="EL203" s="150"/>
      <c r="EM203" s="150"/>
      <c r="EN203" s="150"/>
      <c r="EO203" s="150"/>
      <c r="EP203" s="150"/>
      <c r="EQ203" s="150"/>
      <c r="ER203" s="150"/>
      <c r="ES203" s="150"/>
      <c r="ET203" s="150"/>
      <c r="EU203" s="150"/>
      <c r="EV203" s="150"/>
      <c r="EW203" s="150"/>
      <c r="EX203" s="150"/>
      <c r="EY203" s="150"/>
      <c r="EZ203" s="150"/>
      <c r="FA203" s="150"/>
      <c r="FB203" s="150"/>
      <c r="FC203" s="150"/>
      <c r="FD203" s="150"/>
      <c r="FE203" s="150"/>
      <c r="FF203" s="150"/>
      <c r="FG203" s="150"/>
      <c r="FH203" s="150"/>
      <c r="FI203" s="150"/>
      <c r="FJ203" s="150"/>
      <c r="FK203" s="150"/>
      <c r="FL203" s="150"/>
      <c r="FM203" s="150"/>
      <c r="FN203" s="150"/>
      <c r="FO203" s="150"/>
      <c r="FP203" s="150"/>
      <c r="FQ203" s="150"/>
      <c r="FR203" s="150"/>
      <c r="FS203" s="150"/>
      <c r="FT203" s="150"/>
      <c r="FU203" s="150"/>
      <c r="FV203" s="150"/>
      <c r="FW203" s="150"/>
      <c r="FX203" s="150"/>
      <c r="FY203" s="150"/>
      <c r="FZ203" s="150"/>
      <c r="GA203" s="150"/>
      <c r="GB203" s="150"/>
      <c r="GC203" s="150"/>
      <c r="GD203" s="150"/>
      <c r="GE203" s="150"/>
      <c r="GF203" s="150"/>
      <c r="GG203" s="150"/>
      <c r="GH203" s="150"/>
      <c r="GI203" s="150"/>
      <c r="GJ203" s="150"/>
      <c r="GK203" s="150"/>
      <c r="GL203" s="150"/>
      <c r="GM203" s="150"/>
      <c r="GN203" s="150"/>
      <c r="GO203" s="150"/>
      <c r="GP203" s="150"/>
      <c r="GQ203" s="150"/>
      <c r="GR203" s="150"/>
      <c r="GS203" s="150"/>
      <c r="GT203" s="150"/>
      <c r="GU203" s="150"/>
      <c r="GV203" s="150"/>
      <c r="GW203" s="150"/>
      <c r="GX203" s="150"/>
      <c r="GY203" s="150"/>
      <c r="GZ203" s="150"/>
      <c r="HA203" s="150"/>
      <c r="HB203" s="150"/>
      <c r="HC203" s="150"/>
      <c r="HD203" s="150"/>
      <c r="HE203" s="150"/>
      <c r="HF203" s="150"/>
      <c r="HG203" s="150"/>
      <c r="HH203" s="150"/>
      <c r="HI203" s="150"/>
      <c r="HJ203" s="150"/>
      <c r="HK203" s="150"/>
      <c r="HL203" s="150"/>
      <c r="HM203" s="150"/>
      <c r="HN203" s="150"/>
      <c r="HO203" s="150"/>
      <c r="HP203" s="150"/>
      <c r="HQ203" s="150"/>
      <c r="HR203" s="150"/>
      <c r="HS203" s="150"/>
      <c r="HT203" s="150"/>
      <c r="HU203" s="150"/>
      <c r="HV203" s="150"/>
      <c r="HW203" s="150"/>
      <c r="HX203" s="150"/>
      <c r="HY203" s="150"/>
      <c r="HZ203" s="150"/>
      <c r="IA203" s="150"/>
      <c r="IB203" s="150"/>
      <c r="IC203" s="150"/>
      <c r="ID203" s="150"/>
      <c r="IE203" s="150"/>
      <c r="IF203" s="150"/>
      <c r="IG203" s="150"/>
      <c r="IH203" s="150"/>
      <c r="II203" s="150"/>
      <c r="IJ203" s="150"/>
      <c r="IK203" s="150"/>
      <c r="IL203" s="150"/>
      <c r="IM203" s="150"/>
      <c r="IN203" s="150"/>
      <c r="IO203" s="150"/>
      <c r="IP203" s="150"/>
      <c r="IQ203" s="150"/>
      <c r="IR203" s="150"/>
      <c r="IS203" s="150"/>
      <c r="IT203" s="150"/>
      <c r="IU203" s="150"/>
      <c r="IV203" s="150"/>
      <c r="IW203" s="150"/>
    </row>
    <row r="204" customFormat="false" ht="12.75" hidden="false" customHeight="false" outlineLevel="0" collapsed="false">
      <c r="A204" s="146"/>
      <c r="B204" s="147"/>
      <c r="C204" s="147"/>
      <c r="D204" s="147"/>
      <c r="E204" s="147"/>
      <c r="F204" s="147"/>
      <c r="G204" s="147"/>
      <c r="H204" s="148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  <c r="BI204" s="147"/>
      <c r="BJ204" s="147"/>
      <c r="BK204" s="149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/>
      <c r="DH204" s="150"/>
      <c r="DI204" s="150"/>
      <c r="DJ204" s="150"/>
      <c r="DK204" s="150"/>
      <c r="DL204" s="150"/>
      <c r="DM204" s="150"/>
      <c r="DN204" s="150"/>
      <c r="DO204" s="150"/>
      <c r="DP204" s="150"/>
      <c r="DQ204" s="150"/>
      <c r="DR204" s="150"/>
      <c r="DS204" s="150"/>
      <c r="DT204" s="150"/>
      <c r="DU204" s="150"/>
      <c r="DV204" s="150"/>
      <c r="DW204" s="150"/>
      <c r="DX204" s="150"/>
      <c r="DY204" s="150"/>
      <c r="DZ204" s="150"/>
      <c r="EA204" s="150"/>
      <c r="EB204" s="150"/>
      <c r="EC204" s="150"/>
      <c r="ED204" s="150"/>
      <c r="EE204" s="150"/>
      <c r="EF204" s="150"/>
      <c r="EG204" s="150"/>
      <c r="EH204" s="150"/>
      <c r="EI204" s="150"/>
      <c r="EJ204" s="150"/>
      <c r="EK204" s="150"/>
      <c r="EL204" s="150"/>
      <c r="EM204" s="150"/>
      <c r="EN204" s="150"/>
      <c r="EO204" s="150"/>
      <c r="EP204" s="150"/>
      <c r="EQ204" s="150"/>
      <c r="ER204" s="150"/>
      <c r="ES204" s="150"/>
      <c r="ET204" s="150"/>
      <c r="EU204" s="150"/>
      <c r="EV204" s="150"/>
      <c r="EW204" s="150"/>
      <c r="EX204" s="150"/>
      <c r="EY204" s="150"/>
      <c r="EZ204" s="150"/>
      <c r="FA204" s="150"/>
      <c r="FB204" s="150"/>
      <c r="FC204" s="150"/>
      <c r="FD204" s="150"/>
      <c r="FE204" s="150"/>
      <c r="FF204" s="150"/>
      <c r="FG204" s="150"/>
      <c r="FH204" s="150"/>
      <c r="FI204" s="150"/>
      <c r="FJ204" s="150"/>
      <c r="FK204" s="150"/>
      <c r="FL204" s="150"/>
      <c r="FM204" s="150"/>
      <c r="FN204" s="150"/>
      <c r="FO204" s="150"/>
      <c r="FP204" s="150"/>
      <c r="FQ204" s="150"/>
      <c r="FR204" s="150"/>
      <c r="FS204" s="150"/>
      <c r="FT204" s="150"/>
      <c r="FU204" s="150"/>
      <c r="FV204" s="150"/>
      <c r="FW204" s="150"/>
      <c r="FX204" s="150"/>
      <c r="FY204" s="150"/>
      <c r="FZ204" s="150"/>
      <c r="GA204" s="150"/>
      <c r="GB204" s="150"/>
      <c r="GC204" s="150"/>
      <c r="GD204" s="150"/>
      <c r="GE204" s="150"/>
      <c r="GF204" s="150"/>
      <c r="GG204" s="150"/>
      <c r="GH204" s="150"/>
      <c r="GI204" s="150"/>
      <c r="GJ204" s="150"/>
      <c r="GK204" s="150"/>
      <c r="GL204" s="150"/>
      <c r="GM204" s="150"/>
      <c r="GN204" s="150"/>
      <c r="GO204" s="150"/>
      <c r="GP204" s="150"/>
      <c r="GQ204" s="150"/>
      <c r="GR204" s="150"/>
      <c r="GS204" s="150"/>
      <c r="GT204" s="150"/>
      <c r="GU204" s="150"/>
      <c r="GV204" s="150"/>
      <c r="GW204" s="150"/>
      <c r="GX204" s="150"/>
      <c r="GY204" s="150"/>
      <c r="GZ204" s="150"/>
      <c r="HA204" s="150"/>
      <c r="HB204" s="150"/>
      <c r="HC204" s="150"/>
      <c r="HD204" s="150"/>
      <c r="HE204" s="150"/>
      <c r="HF204" s="150"/>
      <c r="HG204" s="150"/>
      <c r="HH204" s="150"/>
      <c r="HI204" s="150"/>
      <c r="HJ204" s="150"/>
      <c r="HK204" s="150"/>
      <c r="HL204" s="150"/>
      <c r="HM204" s="150"/>
      <c r="HN204" s="150"/>
      <c r="HO204" s="150"/>
      <c r="HP204" s="150"/>
      <c r="HQ204" s="150"/>
      <c r="HR204" s="150"/>
      <c r="HS204" s="150"/>
      <c r="HT204" s="150"/>
      <c r="HU204" s="150"/>
      <c r="HV204" s="150"/>
      <c r="HW204" s="150"/>
      <c r="HX204" s="150"/>
      <c r="HY204" s="150"/>
      <c r="HZ204" s="150"/>
      <c r="IA204" s="150"/>
      <c r="IB204" s="150"/>
      <c r="IC204" s="150"/>
      <c r="ID204" s="150"/>
      <c r="IE204" s="150"/>
      <c r="IF204" s="150"/>
      <c r="IG204" s="150"/>
      <c r="IH204" s="150"/>
      <c r="II204" s="150"/>
      <c r="IJ204" s="150"/>
      <c r="IK204" s="150"/>
      <c r="IL204" s="150"/>
      <c r="IM204" s="150"/>
      <c r="IN204" s="150"/>
      <c r="IO204" s="150"/>
      <c r="IP204" s="150"/>
      <c r="IQ204" s="150"/>
      <c r="IR204" s="150"/>
      <c r="IS204" s="150"/>
      <c r="IT204" s="150"/>
      <c r="IU204" s="150"/>
      <c r="IV204" s="150"/>
      <c r="IW204" s="150"/>
    </row>
    <row r="205" customFormat="false" ht="12.75" hidden="false" customHeight="false" outlineLevel="0" collapsed="false">
      <c r="A205" s="146"/>
      <c r="B205" s="147"/>
      <c r="C205" s="147"/>
      <c r="D205" s="147"/>
      <c r="E205" s="147"/>
      <c r="F205" s="147"/>
      <c r="G205" s="147"/>
      <c r="H205" s="148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9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/>
      <c r="DD205" s="150"/>
      <c r="DE205" s="150"/>
      <c r="DF205" s="150"/>
      <c r="DG205" s="150"/>
      <c r="DH205" s="150"/>
      <c r="DI205" s="150"/>
      <c r="DJ205" s="150"/>
      <c r="DK205" s="150"/>
      <c r="DL205" s="150"/>
      <c r="DM205" s="150"/>
      <c r="DN205" s="150"/>
      <c r="DO205" s="150"/>
      <c r="DP205" s="150"/>
      <c r="DQ205" s="150"/>
      <c r="DR205" s="150"/>
      <c r="DS205" s="150"/>
      <c r="DT205" s="150"/>
      <c r="DU205" s="150"/>
      <c r="DV205" s="150"/>
      <c r="DW205" s="150"/>
      <c r="DX205" s="150"/>
      <c r="DY205" s="150"/>
      <c r="DZ205" s="150"/>
      <c r="EA205" s="150"/>
      <c r="EB205" s="150"/>
      <c r="EC205" s="150"/>
      <c r="ED205" s="150"/>
      <c r="EE205" s="150"/>
      <c r="EF205" s="150"/>
      <c r="EG205" s="150"/>
      <c r="EH205" s="150"/>
      <c r="EI205" s="150"/>
      <c r="EJ205" s="150"/>
      <c r="EK205" s="150"/>
      <c r="EL205" s="150"/>
      <c r="EM205" s="150"/>
      <c r="EN205" s="150"/>
      <c r="EO205" s="150"/>
      <c r="EP205" s="150"/>
      <c r="EQ205" s="150"/>
      <c r="ER205" s="150"/>
      <c r="ES205" s="150"/>
      <c r="ET205" s="150"/>
      <c r="EU205" s="150"/>
      <c r="EV205" s="150"/>
      <c r="EW205" s="150"/>
      <c r="EX205" s="150"/>
      <c r="EY205" s="150"/>
      <c r="EZ205" s="150"/>
      <c r="FA205" s="150"/>
      <c r="FB205" s="150"/>
      <c r="FC205" s="150"/>
      <c r="FD205" s="150"/>
      <c r="FE205" s="150"/>
      <c r="FF205" s="150"/>
      <c r="FG205" s="150"/>
      <c r="FH205" s="150"/>
      <c r="FI205" s="150"/>
      <c r="FJ205" s="150"/>
      <c r="FK205" s="150"/>
      <c r="FL205" s="150"/>
      <c r="FM205" s="150"/>
      <c r="FN205" s="150"/>
      <c r="FO205" s="150"/>
      <c r="FP205" s="150"/>
      <c r="FQ205" s="150"/>
      <c r="FR205" s="150"/>
      <c r="FS205" s="150"/>
      <c r="FT205" s="150"/>
      <c r="FU205" s="150"/>
      <c r="FV205" s="150"/>
      <c r="FW205" s="150"/>
      <c r="FX205" s="150"/>
      <c r="FY205" s="150"/>
      <c r="FZ205" s="150"/>
      <c r="GA205" s="150"/>
      <c r="GB205" s="150"/>
      <c r="GC205" s="150"/>
      <c r="GD205" s="150"/>
      <c r="GE205" s="150"/>
      <c r="GF205" s="150"/>
      <c r="GG205" s="150"/>
      <c r="GH205" s="150"/>
      <c r="GI205" s="150"/>
      <c r="GJ205" s="150"/>
      <c r="GK205" s="150"/>
      <c r="GL205" s="150"/>
      <c r="GM205" s="150"/>
      <c r="GN205" s="150"/>
      <c r="GO205" s="150"/>
      <c r="GP205" s="150"/>
      <c r="GQ205" s="150"/>
      <c r="GR205" s="150"/>
      <c r="GS205" s="150"/>
      <c r="GT205" s="150"/>
      <c r="GU205" s="150"/>
      <c r="GV205" s="150"/>
      <c r="GW205" s="150"/>
      <c r="GX205" s="150"/>
      <c r="GY205" s="150"/>
      <c r="GZ205" s="150"/>
      <c r="HA205" s="150"/>
      <c r="HB205" s="150"/>
      <c r="HC205" s="150"/>
      <c r="HD205" s="150"/>
      <c r="HE205" s="150"/>
      <c r="HF205" s="150"/>
      <c r="HG205" s="150"/>
      <c r="HH205" s="150"/>
      <c r="HI205" s="150"/>
      <c r="HJ205" s="150"/>
      <c r="HK205" s="150"/>
      <c r="HL205" s="150"/>
      <c r="HM205" s="150"/>
      <c r="HN205" s="150"/>
      <c r="HO205" s="150"/>
      <c r="HP205" s="150"/>
      <c r="HQ205" s="150"/>
      <c r="HR205" s="150"/>
      <c r="HS205" s="150"/>
      <c r="HT205" s="150"/>
      <c r="HU205" s="150"/>
      <c r="HV205" s="150"/>
      <c r="HW205" s="150"/>
      <c r="HX205" s="150"/>
      <c r="HY205" s="150"/>
      <c r="HZ205" s="150"/>
      <c r="IA205" s="150"/>
      <c r="IB205" s="150"/>
      <c r="IC205" s="150"/>
      <c r="ID205" s="150"/>
      <c r="IE205" s="150"/>
      <c r="IF205" s="150"/>
      <c r="IG205" s="150"/>
      <c r="IH205" s="150"/>
      <c r="II205" s="150"/>
      <c r="IJ205" s="150"/>
      <c r="IK205" s="150"/>
      <c r="IL205" s="150"/>
      <c r="IM205" s="150"/>
      <c r="IN205" s="150"/>
      <c r="IO205" s="150"/>
      <c r="IP205" s="150"/>
      <c r="IQ205" s="150"/>
      <c r="IR205" s="150"/>
      <c r="IS205" s="150"/>
      <c r="IT205" s="150"/>
      <c r="IU205" s="150"/>
      <c r="IV205" s="150"/>
      <c r="IW205" s="150"/>
    </row>
    <row r="206" customFormat="false" ht="12.75" hidden="false" customHeight="false" outlineLevel="0" collapsed="false">
      <c r="A206" s="146"/>
      <c r="B206" s="147"/>
      <c r="C206" s="147"/>
      <c r="D206" s="147"/>
      <c r="E206" s="147"/>
      <c r="F206" s="147"/>
      <c r="G206" s="147"/>
      <c r="H206" s="148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9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  <c r="EC206" s="150"/>
      <c r="ED206" s="150"/>
      <c r="EE206" s="150"/>
      <c r="EF206" s="150"/>
      <c r="EG206" s="150"/>
      <c r="EH206" s="150"/>
      <c r="EI206" s="150"/>
      <c r="EJ206" s="150"/>
      <c r="EK206" s="150"/>
      <c r="EL206" s="150"/>
      <c r="EM206" s="150"/>
      <c r="EN206" s="150"/>
      <c r="EO206" s="150"/>
      <c r="EP206" s="150"/>
      <c r="EQ206" s="150"/>
      <c r="ER206" s="150"/>
      <c r="ES206" s="150"/>
      <c r="ET206" s="150"/>
      <c r="EU206" s="150"/>
      <c r="EV206" s="150"/>
      <c r="EW206" s="150"/>
      <c r="EX206" s="150"/>
      <c r="EY206" s="150"/>
      <c r="EZ206" s="150"/>
      <c r="FA206" s="150"/>
      <c r="FB206" s="150"/>
      <c r="FC206" s="150"/>
      <c r="FD206" s="150"/>
      <c r="FE206" s="150"/>
      <c r="FF206" s="150"/>
      <c r="FG206" s="150"/>
      <c r="FH206" s="150"/>
      <c r="FI206" s="150"/>
      <c r="FJ206" s="150"/>
      <c r="FK206" s="150"/>
      <c r="FL206" s="150"/>
      <c r="FM206" s="150"/>
      <c r="FN206" s="150"/>
      <c r="FO206" s="150"/>
      <c r="FP206" s="150"/>
      <c r="FQ206" s="150"/>
      <c r="FR206" s="150"/>
      <c r="FS206" s="150"/>
      <c r="FT206" s="150"/>
      <c r="FU206" s="150"/>
      <c r="FV206" s="150"/>
      <c r="FW206" s="150"/>
      <c r="FX206" s="150"/>
      <c r="FY206" s="150"/>
      <c r="FZ206" s="150"/>
      <c r="GA206" s="150"/>
      <c r="GB206" s="150"/>
      <c r="GC206" s="150"/>
      <c r="GD206" s="150"/>
      <c r="GE206" s="150"/>
      <c r="GF206" s="150"/>
      <c r="GG206" s="150"/>
      <c r="GH206" s="150"/>
      <c r="GI206" s="150"/>
      <c r="GJ206" s="150"/>
      <c r="GK206" s="150"/>
      <c r="GL206" s="150"/>
      <c r="GM206" s="150"/>
      <c r="GN206" s="150"/>
      <c r="GO206" s="150"/>
      <c r="GP206" s="150"/>
      <c r="GQ206" s="150"/>
      <c r="GR206" s="150"/>
      <c r="GS206" s="150"/>
      <c r="GT206" s="150"/>
      <c r="GU206" s="150"/>
      <c r="GV206" s="150"/>
      <c r="GW206" s="150"/>
      <c r="GX206" s="150"/>
      <c r="GY206" s="150"/>
      <c r="GZ206" s="150"/>
      <c r="HA206" s="150"/>
      <c r="HB206" s="150"/>
      <c r="HC206" s="150"/>
      <c r="HD206" s="150"/>
      <c r="HE206" s="150"/>
      <c r="HF206" s="150"/>
      <c r="HG206" s="150"/>
      <c r="HH206" s="150"/>
      <c r="HI206" s="150"/>
      <c r="HJ206" s="150"/>
      <c r="HK206" s="150"/>
      <c r="HL206" s="150"/>
      <c r="HM206" s="150"/>
      <c r="HN206" s="150"/>
      <c r="HO206" s="150"/>
      <c r="HP206" s="150"/>
      <c r="HQ206" s="150"/>
      <c r="HR206" s="150"/>
      <c r="HS206" s="150"/>
      <c r="HT206" s="150"/>
      <c r="HU206" s="150"/>
      <c r="HV206" s="150"/>
      <c r="HW206" s="150"/>
      <c r="HX206" s="150"/>
      <c r="HY206" s="150"/>
      <c r="HZ206" s="150"/>
      <c r="IA206" s="150"/>
      <c r="IB206" s="150"/>
      <c r="IC206" s="150"/>
      <c r="ID206" s="150"/>
      <c r="IE206" s="150"/>
      <c r="IF206" s="150"/>
      <c r="IG206" s="150"/>
      <c r="IH206" s="150"/>
      <c r="II206" s="150"/>
      <c r="IJ206" s="150"/>
      <c r="IK206" s="150"/>
      <c r="IL206" s="150"/>
      <c r="IM206" s="150"/>
      <c r="IN206" s="150"/>
      <c r="IO206" s="150"/>
      <c r="IP206" s="150"/>
      <c r="IQ206" s="150"/>
      <c r="IR206" s="150"/>
      <c r="IS206" s="150"/>
      <c r="IT206" s="150"/>
      <c r="IU206" s="150"/>
      <c r="IV206" s="150"/>
      <c r="IW206" s="150"/>
    </row>
    <row r="207" customFormat="false" ht="12.75" hidden="false" customHeight="false" outlineLevel="0" collapsed="false">
      <c r="A207" s="146"/>
      <c r="B207" s="147"/>
      <c r="C207" s="147"/>
      <c r="D207" s="147"/>
      <c r="E207" s="147"/>
      <c r="F207" s="147"/>
      <c r="G207" s="147"/>
      <c r="H207" s="148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  <c r="BI207" s="147"/>
      <c r="BJ207" s="147"/>
      <c r="BK207" s="149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/>
      <c r="DH207" s="150"/>
      <c r="DI207" s="150"/>
      <c r="DJ207" s="150"/>
      <c r="DK207" s="150"/>
      <c r="DL207" s="150"/>
      <c r="DM207" s="150"/>
      <c r="DN207" s="150"/>
      <c r="DO207" s="150"/>
      <c r="DP207" s="150"/>
      <c r="DQ207" s="150"/>
      <c r="DR207" s="150"/>
      <c r="DS207" s="150"/>
      <c r="DT207" s="150"/>
      <c r="DU207" s="150"/>
      <c r="DV207" s="150"/>
      <c r="DW207" s="150"/>
      <c r="DX207" s="150"/>
      <c r="DY207" s="150"/>
      <c r="DZ207" s="150"/>
      <c r="EA207" s="150"/>
      <c r="EB207" s="150"/>
      <c r="EC207" s="150"/>
      <c r="ED207" s="150"/>
      <c r="EE207" s="150"/>
      <c r="EF207" s="150"/>
      <c r="EG207" s="150"/>
      <c r="EH207" s="150"/>
      <c r="EI207" s="150"/>
      <c r="EJ207" s="150"/>
      <c r="EK207" s="150"/>
      <c r="EL207" s="150"/>
      <c r="EM207" s="150"/>
      <c r="EN207" s="150"/>
      <c r="EO207" s="150"/>
      <c r="EP207" s="150"/>
      <c r="EQ207" s="150"/>
      <c r="ER207" s="150"/>
      <c r="ES207" s="150"/>
      <c r="ET207" s="150"/>
      <c r="EU207" s="150"/>
      <c r="EV207" s="150"/>
      <c r="EW207" s="150"/>
      <c r="EX207" s="150"/>
      <c r="EY207" s="150"/>
      <c r="EZ207" s="150"/>
      <c r="FA207" s="150"/>
      <c r="FB207" s="150"/>
      <c r="FC207" s="150"/>
      <c r="FD207" s="150"/>
      <c r="FE207" s="150"/>
      <c r="FF207" s="150"/>
      <c r="FG207" s="150"/>
      <c r="FH207" s="150"/>
      <c r="FI207" s="150"/>
      <c r="FJ207" s="150"/>
      <c r="FK207" s="150"/>
      <c r="FL207" s="150"/>
      <c r="FM207" s="150"/>
      <c r="FN207" s="150"/>
      <c r="FO207" s="150"/>
      <c r="FP207" s="150"/>
      <c r="FQ207" s="150"/>
      <c r="FR207" s="150"/>
      <c r="FS207" s="150"/>
      <c r="FT207" s="150"/>
      <c r="FU207" s="150"/>
      <c r="FV207" s="150"/>
      <c r="FW207" s="150"/>
      <c r="FX207" s="150"/>
      <c r="FY207" s="150"/>
      <c r="FZ207" s="150"/>
      <c r="GA207" s="150"/>
      <c r="GB207" s="150"/>
      <c r="GC207" s="150"/>
      <c r="GD207" s="150"/>
      <c r="GE207" s="150"/>
      <c r="GF207" s="150"/>
      <c r="GG207" s="150"/>
      <c r="GH207" s="150"/>
      <c r="GI207" s="150"/>
      <c r="GJ207" s="150"/>
      <c r="GK207" s="150"/>
      <c r="GL207" s="150"/>
      <c r="GM207" s="150"/>
      <c r="GN207" s="150"/>
      <c r="GO207" s="150"/>
      <c r="GP207" s="150"/>
      <c r="GQ207" s="150"/>
      <c r="GR207" s="150"/>
      <c r="GS207" s="150"/>
      <c r="GT207" s="150"/>
      <c r="GU207" s="150"/>
      <c r="GV207" s="150"/>
      <c r="GW207" s="150"/>
      <c r="GX207" s="150"/>
      <c r="GY207" s="150"/>
      <c r="GZ207" s="150"/>
      <c r="HA207" s="150"/>
      <c r="HB207" s="150"/>
      <c r="HC207" s="150"/>
      <c r="HD207" s="150"/>
      <c r="HE207" s="150"/>
      <c r="HF207" s="150"/>
      <c r="HG207" s="150"/>
      <c r="HH207" s="150"/>
      <c r="HI207" s="150"/>
      <c r="HJ207" s="150"/>
      <c r="HK207" s="150"/>
      <c r="HL207" s="150"/>
      <c r="HM207" s="150"/>
      <c r="HN207" s="150"/>
      <c r="HO207" s="150"/>
      <c r="HP207" s="150"/>
      <c r="HQ207" s="150"/>
      <c r="HR207" s="150"/>
      <c r="HS207" s="150"/>
      <c r="HT207" s="150"/>
      <c r="HU207" s="150"/>
      <c r="HV207" s="150"/>
      <c r="HW207" s="150"/>
      <c r="HX207" s="150"/>
      <c r="HY207" s="150"/>
      <c r="HZ207" s="150"/>
      <c r="IA207" s="150"/>
      <c r="IB207" s="150"/>
      <c r="IC207" s="150"/>
      <c r="ID207" s="150"/>
      <c r="IE207" s="150"/>
      <c r="IF207" s="150"/>
      <c r="IG207" s="150"/>
      <c r="IH207" s="150"/>
      <c r="II207" s="150"/>
      <c r="IJ207" s="150"/>
      <c r="IK207" s="150"/>
      <c r="IL207" s="150"/>
      <c r="IM207" s="150"/>
      <c r="IN207" s="150"/>
      <c r="IO207" s="150"/>
      <c r="IP207" s="150"/>
      <c r="IQ207" s="150"/>
      <c r="IR207" s="150"/>
      <c r="IS207" s="150"/>
      <c r="IT207" s="150"/>
      <c r="IU207" s="150"/>
      <c r="IV207" s="150"/>
      <c r="IW207" s="150"/>
    </row>
    <row r="208" customFormat="false" ht="12.75" hidden="false" customHeight="false" outlineLevel="0" collapsed="false">
      <c r="A208" s="146"/>
      <c r="B208" s="147"/>
      <c r="C208" s="147"/>
      <c r="D208" s="147"/>
      <c r="E208" s="147"/>
      <c r="F208" s="147"/>
      <c r="G208" s="147"/>
      <c r="H208" s="148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  <c r="BI208" s="147"/>
      <c r="BJ208" s="147"/>
      <c r="BK208" s="149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/>
      <c r="DD208" s="150"/>
      <c r="DE208" s="150"/>
      <c r="DF208" s="150"/>
      <c r="DG208" s="150"/>
      <c r="DH208" s="150"/>
      <c r="DI208" s="150"/>
      <c r="DJ208" s="150"/>
      <c r="DK208" s="150"/>
      <c r="DL208" s="150"/>
      <c r="DM208" s="150"/>
      <c r="DN208" s="150"/>
      <c r="DO208" s="150"/>
      <c r="DP208" s="150"/>
      <c r="DQ208" s="150"/>
      <c r="DR208" s="150"/>
      <c r="DS208" s="150"/>
      <c r="DT208" s="150"/>
      <c r="DU208" s="150"/>
      <c r="DV208" s="150"/>
      <c r="DW208" s="150"/>
      <c r="DX208" s="150"/>
      <c r="DY208" s="150"/>
      <c r="DZ208" s="150"/>
      <c r="EA208" s="150"/>
      <c r="EB208" s="150"/>
      <c r="EC208" s="150"/>
      <c r="ED208" s="150"/>
      <c r="EE208" s="150"/>
      <c r="EF208" s="150"/>
      <c r="EG208" s="150"/>
      <c r="EH208" s="150"/>
      <c r="EI208" s="150"/>
      <c r="EJ208" s="150"/>
      <c r="EK208" s="150"/>
      <c r="EL208" s="150"/>
      <c r="EM208" s="150"/>
      <c r="EN208" s="150"/>
      <c r="EO208" s="150"/>
      <c r="EP208" s="150"/>
      <c r="EQ208" s="150"/>
      <c r="ER208" s="150"/>
      <c r="ES208" s="150"/>
      <c r="ET208" s="150"/>
      <c r="EU208" s="150"/>
      <c r="EV208" s="150"/>
      <c r="EW208" s="150"/>
      <c r="EX208" s="150"/>
      <c r="EY208" s="150"/>
      <c r="EZ208" s="150"/>
      <c r="FA208" s="150"/>
      <c r="FB208" s="150"/>
      <c r="FC208" s="150"/>
      <c r="FD208" s="150"/>
      <c r="FE208" s="150"/>
      <c r="FF208" s="150"/>
      <c r="FG208" s="150"/>
      <c r="FH208" s="150"/>
      <c r="FI208" s="150"/>
      <c r="FJ208" s="150"/>
      <c r="FK208" s="150"/>
      <c r="FL208" s="150"/>
      <c r="FM208" s="150"/>
      <c r="FN208" s="150"/>
      <c r="FO208" s="150"/>
      <c r="FP208" s="150"/>
      <c r="FQ208" s="150"/>
      <c r="FR208" s="150"/>
      <c r="FS208" s="150"/>
      <c r="FT208" s="150"/>
      <c r="FU208" s="150"/>
      <c r="FV208" s="150"/>
      <c r="FW208" s="150"/>
      <c r="FX208" s="150"/>
      <c r="FY208" s="150"/>
      <c r="FZ208" s="150"/>
      <c r="GA208" s="150"/>
      <c r="GB208" s="150"/>
      <c r="GC208" s="150"/>
      <c r="GD208" s="150"/>
      <c r="GE208" s="150"/>
      <c r="GF208" s="150"/>
      <c r="GG208" s="150"/>
      <c r="GH208" s="150"/>
      <c r="GI208" s="150"/>
      <c r="GJ208" s="150"/>
      <c r="GK208" s="150"/>
      <c r="GL208" s="150"/>
      <c r="GM208" s="150"/>
      <c r="GN208" s="150"/>
      <c r="GO208" s="150"/>
      <c r="GP208" s="150"/>
      <c r="GQ208" s="150"/>
      <c r="GR208" s="150"/>
      <c r="GS208" s="150"/>
      <c r="GT208" s="150"/>
      <c r="GU208" s="150"/>
      <c r="GV208" s="150"/>
      <c r="GW208" s="150"/>
      <c r="GX208" s="150"/>
      <c r="GY208" s="150"/>
      <c r="GZ208" s="150"/>
      <c r="HA208" s="150"/>
      <c r="HB208" s="150"/>
      <c r="HC208" s="150"/>
      <c r="HD208" s="150"/>
      <c r="HE208" s="150"/>
      <c r="HF208" s="150"/>
      <c r="HG208" s="150"/>
      <c r="HH208" s="150"/>
      <c r="HI208" s="150"/>
      <c r="HJ208" s="150"/>
      <c r="HK208" s="150"/>
      <c r="HL208" s="150"/>
      <c r="HM208" s="150"/>
      <c r="HN208" s="150"/>
      <c r="HO208" s="150"/>
      <c r="HP208" s="150"/>
      <c r="HQ208" s="150"/>
      <c r="HR208" s="150"/>
      <c r="HS208" s="150"/>
      <c r="HT208" s="150"/>
      <c r="HU208" s="150"/>
      <c r="HV208" s="150"/>
      <c r="HW208" s="150"/>
      <c r="HX208" s="150"/>
      <c r="HY208" s="150"/>
      <c r="HZ208" s="150"/>
      <c r="IA208" s="150"/>
      <c r="IB208" s="150"/>
      <c r="IC208" s="150"/>
      <c r="ID208" s="150"/>
      <c r="IE208" s="150"/>
      <c r="IF208" s="150"/>
      <c r="IG208" s="150"/>
      <c r="IH208" s="150"/>
      <c r="II208" s="150"/>
      <c r="IJ208" s="150"/>
      <c r="IK208" s="150"/>
      <c r="IL208" s="150"/>
      <c r="IM208" s="150"/>
      <c r="IN208" s="150"/>
      <c r="IO208" s="150"/>
      <c r="IP208" s="150"/>
      <c r="IQ208" s="150"/>
      <c r="IR208" s="150"/>
      <c r="IS208" s="150"/>
      <c r="IT208" s="150"/>
      <c r="IU208" s="150"/>
      <c r="IV208" s="150"/>
      <c r="IW208" s="150"/>
    </row>
    <row r="209" customFormat="false" ht="12.75" hidden="false" customHeight="false" outlineLevel="0" collapsed="false">
      <c r="A209" s="146"/>
      <c r="B209" s="147"/>
      <c r="C209" s="147"/>
      <c r="D209" s="147"/>
      <c r="E209" s="147"/>
      <c r="F209" s="147"/>
      <c r="G209" s="147"/>
      <c r="H209" s="148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7"/>
      <c r="BJ209" s="147"/>
      <c r="BK209" s="149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/>
      <c r="DE209" s="150"/>
      <c r="DF209" s="150"/>
      <c r="DG209" s="150"/>
      <c r="DH209" s="150"/>
      <c r="DI209" s="150"/>
      <c r="DJ209" s="150"/>
      <c r="DK209" s="150"/>
      <c r="DL209" s="150"/>
      <c r="DM209" s="150"/>
      <c r="DN209" s="150"/>
      <c r="DO209" s="150"/>
      <c r="DP209" s="150"/>
      <c r="DQ209" s="150"/>
      <c r="DR209" s="150"/>
      <c r="DS209" s="150"/>
      <c r="DT209" s="150"/>
      <c r="DU209" s="150"/>
      <c r="DV209" s="150"/>
      <c r="DW209" s="150"/>
      <c r="DX209" s="150"/>
      <c r="DY209" s="150"/>
      <c r="DZ209" s="150"/>
      <c r="EA209" s="150"/>
      <c r="EB209" s="150"/>
      <c r="EC209" s="150"/>
      <c r="ED209" s="150"/>
      <c r="EE209" s="150"/>
      <c r="EF209" s="150"/>
      <c r="EG209" s="150"/>
      <c r="EH209" s="150"/>
      <c r="EI209" s="150"/>
      <c r="EJ209" s="150"/>
      <c r="EK209" s="150"/>
      <c r="EL209" s="150"/>
      <c r="EM209" s="150"/>
      <c r="EN209" s="150"/>
      <c r="EO209" s="150"/>
      <c r="EP209" s="150"/>
      <c r="EQ209" s="150"/>
      <c r="ER209" s="150"/>
      <c r="ES209" s="150"/>
      <c r="ET209" s="150"/>
      <c r="EU209" s="150"/>
      <c r="EV209" s="150"/>
      <c r="EW209" s="150"/>
      <c r="EX209" s="150"/>
      <c r="EY209" s="150"/>
      <c r="EZ209" s="150"/>
      <c r="FA209" s="150"/>
      <c r="FB209" s="150"/>
      <c r="FC209" s="150"/>
      <c r="FD209" s="150"/>
      <c r="FE209" s="150"/>
      <c r="FF209" s="150"/>
      <c r="FG209" s="150"/>
      <c r="FH209" s="150"/>
      <c r="FI209" s="150"/>
      <c r="FJ209" s="150"/>
      <c r="FK209" s="150"/>
      <c r="FL209" s="150"/>
      <c r="FM209" s="150"/>
      <c r="FN209" s="150"/>
      <c r="FO209" s="150"/>
      <c r="FP209" s="150"/>
      <c r="FQ209" s="150"/>
      <c r="FR209" s="150"/>
      <c r="FS209" s="150"/>
      <c r="FT209" s="150"/>
      <c r="FU209" s="150"/>
      <c r="FV209" s="150"/>
      <c r="FW209" s="150"/>
      <c r="FX209" s="150"/>
      <c r="FY209" s="150"/>
      <c r="FZ209" s="150"/>
      <c r="GA209" s="150"/>
      <c r="GB209" s="150"/>
      <c r="GC209" s="150"/>
      <c r="GD209" s="150"/>
      <c r="GE209" s="150"/>
      <c r="GF209" s="150"/>
      <c r="GG209" s="150"/>
      <c r="GH209" s="150"/>
      <c r="GI209" s="150"/>
      <c r="GJ209" s="150"/>
      <c r="GK209" s="150"/>
      <c r="GL209" s="150"/>
      <c r="GM209" s="150"/>
      <c r="GN209" s="150"/>
      <c r="GO209" s="150"/>
      <c r="GP209" s="150"/>
      <c r="GQ209" s="150"/>
      <c r="GR209" s="150"/>
      <c r="GS209" s="150"/>
      <c r="GT209" s="150"/>
      <c r="GU209" s="150"/>
      <c r="GV209" s="150"/>
      <c r="GW209" s="150"/>
      <c r="GX209" s="150"/>
      <c r="GY209" s="150"/>
      <c r="GZ209" s="150"/>
      <c r="HA209" s="150"/>
      <c r="HB209" s="150"/>
      <c r="HC209" s="150"/>
      <c r="HD209" s="150"/>
      <c r="HE209" s="150"/>
      <c r="HF209" s="150"/>
      <c r="HG209" s="150"/>
      <c r="HH209" s="150"/>
      <c r="HI209" s="150"/>
      <c r="HJ209" s="150"/>
      <c r="HK209" s="150"/>
      <c r="HL209" s="150"/>
      <c r="HM209" s="150"/>
      <c r="HN209" s="150"/>
      <c r="HO209" s="150"/>
      <c r="HP209" s="150"/>
      <c r="HQ209" s="150"/>
      <c r="HR209" s="150"/>
      <c r="HS209" s="150"/>
      <c r="HT209" s="150"/>
      <c r="HU209" s="150"/>
      <c r="HV209" s="150"/>
      <c r="HW209" s="150"/>
      <c r="HX209" s="150"/>
      <c r="HY209" s="150"/>
      <c r="HZ209" s="150"/>
      <c r="IA209" s="150"/>
      <c r="IB209" s="150"/>
      <c r="IC209" s="150"/>
      <c r="ID209" s="150"/>
      <c r="IE209" s="150"/>
      <c r="IF209" s="150"/>
      <c r="IG209" s="150"/>
      <c r="IH209" s="150"/>
      <c r="II209" s="150"/>
      <c r="IJ209" s="150"/>
      <c r="IK209" s="150"/>
      <c r="IL209" s="150"/>
      <c r="IM209" s="150"/>
      <c r="IN209" s="150"/>
      <c r="IO209" s="150"/>
      <c r="IP209" s="150"/>
      <c r="IQ209" s="150"/>
      <c r="IR209" s="150"/>
      <c r="IS209" s="150"/>
      <c r="IT209" s="150"/>
      <c r="IU209" s="150"/>
      <c r="IV209" s="150"/>
      <c r="IW209" s="150"/>
    </row>
    <row r="210" customFormat="false" ht="12.75" hidden="false" customHeight="false" outlineLevel="0" collapsed="false">
      <c r="A210" s="146"/>
      <c r="B210" s="147"/>
      <c r="C210" s="147"/>
      <c r="D210" s="147"/>
      <c r="E210" s="147"/>
      <c r="F210" s="147"/>
      <c r="G210" s="147"/>
      <c r="H210" s="148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9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/>
      <c r="DH210" s="150"/>
      <c r="DI210" s="150"/>
      <c r="DJ210" s="150"/>
      <c r="DK210" s="150"/>
      <c r="DL210" s="150"/>
      <c r="DM210" s="150"/>
      <c r="DN210" s="150"/>
      <c r="DO210" s="150"/>
      <c r="DP210" s="150"/>
      <c r="DQ210" s="150"/>
      <c r="DR210" s="150"/>
      <c r="DS210" s="150"/>
      <c r="DT210" s="150"/>
      <c r="DU210" s="150"/>
      <c r="DV210" s="150"/>
      <c r="DW210" s="150"/>
      <c r="DX210" s="150"/>
      <c r="DY210" s="150"/>
      <c r="DZ210" s="150"/>
      <c r="EA210" s="150"/>
      <c r="EB210" s="150"/>
      <c r="EC210" s="150"/>
      <c r="ED210" s="150"/>
      <c r="EE210" s="150"/>
      <c r="EF210" s="150"/>
      <c r="EG210" s="150"/>
      <c r="EH210" s="150"/>
      <c r="EI210" s="150"/>
      <c r="EJ210" s="150"/>
      <c r="EK210" s="150"/>
      <c r="EL210" s="150"/>
      <c r="EM210" s="150"/>
      <c r="EN210" s="150"/>
      <c r="EO210" s="150"/>
      <c r="EP210" s="150"/>
      <c r="EQ210" s="150"/>
      <c r="ER210" s="150"/>
      <c r="ES210" s="150"/>
      <c r="ET210" s="150"/>
      <c r="EU210" s="150"/>
      <c r="EV210" s="150"/>
      <c r="EW210" s="150"/>
      <c r="EX210" s="150"/>
      <c r="EY210" s="150"/>
      <c r="EZ210" s="150"/>
      <c r="FA210" s="150"/>
      <c r="FB210" s="150"/>
      <c r="FC210" s="150"/>
      <c r="FD210" s="150"/>
      <c r="FE210" s="150"/>
      <c r="FF210" s="150"/>
      <c r="FG210" s="150"/>
      <c r="FH210" s="150"/>
      <c r="FI210" s="150"/>
      <c r="FJ210" s="150"/>
      <c r="FK210" s="150"/>
      <c r="FL210" s="150"/>
      <c r="FM210" s="150"/>
      <c r="FN210" s="150"/>
      <c r="FO210" s="150"/>
      <c r="FP210" s="150"/>
      <c r="FQ210" s="150"/>
      <c r="FR210" s="150"/>
      <c r="FS210" s="150"/>
      <c r="FT210" s="150"/>
      <c r="FU210" s="150"/>
      <c r="FV210" s="150"/>
      <c r="FW210" s="150"/>
      <c r="FX210" s="150"/>
      <c r="FY210" s="150"/>
      <c r="FZ210" s="150"/>
      <c r="GA210" s="150"/>
      <c r="GB210" s="150"/>
      <c r="GC210" s="150"/>
      <c r="GD210" s="150"/>
      <c r="GE210" s="150"/>
      <c r="GF210" s="150"/>
      <c r="GG210" s="150"/>
      <c r="GH210" s="150"/>
      <c r="GI210" s="150"/>
      <c r="GJ210" s="150"/>
      <c r="GK210" s="150"/>
      <c r="GL210" s="150"/>
      <c r="GM210" s="150"/>
      <c r="GN210" s="150"/>
      <c r="GO210" s="150"/>
      <c r="GP210" s="150"/>
      <c r="GQ210" s="150"/>
      <c r="GR210" s="150"/>
      <c r="GS210" s="150"/>
      <c r="GT210" s="150"/>
      <c r="GU210" s="150"/>
      <c r="GV210" s="150"/>
      <c r="GW210" s="150"/>
      <c r="GX210" s="150"/>
      <c r="GY210" s="150"/>
      <c r="GZ210" s="150"/>
      <c r="HA210" s="150"/>
      <c r="HB210" s="150"/>
      <c r="HC210" s="150"/>
      <c r="HD210" s="150"/>
      <c r="HE210" s="150"/>
      <c r="HF210" s="150"/>
      <c r="HG210" s="150"/>
      <c r="HH210" s="150"/>
      <c r="HI210" s="150"/>
      <c r="HJ210" s="150"/>
      <c r="HK210" s="150"/>
      <c r="HL210" s="150"/>
      <c r="HM210" s="150"/>
      <c r="HN210" s="150"/>
      <c r="HO210" s="150"/>
      <c r="HP210" s="150"/>
      <c r="HQ210" s="150"/>
      <c r="HR210" s="150"/>
      <c r="HS210" s="150"/>
      <c r="HT210" s="150"/>
      <c r="HU210" s="150"/>
      <c r="HV210" s="150"/>
      <c r="HW210" s="150"/>
      <c r="HX210" s="150"/>
      <c r="HY210" s="150"/>
      <c r="HZ210" s="150"/>
      <c r="IA210" s="150"/>
      <c r="IB210" s="150"/>
      <c r="IC210" s="150"/>
      <c r="ID210" s="150"/>
      <c r="IE210" s="150"/>
      <c r="IF210" s="150"/>
      <c r="IG210" s="150"/>
      <c r="IH210" s="150"/>
      <c r="II210" s="150"/>
      <c r="IJ210" s="150"/>
      <c r="IK210" s="150"/>
      <c r="IL210" s="150"/>
      <c r="IM210" s="150"/>
      <c r="IN210" s="150"/>
      <c r="IO210" s="150"/>
      <c r="IP210" s="150"/>
      <c r="IQ210" s="150"/>
      <c r="IR210" s="150"/>
      <c r="IS210" s="150"/>
      <c r="IT210" s="150"/>
      <c r="IU210" s="150"/>
      <c r="IV210" s="150"/>
      <c r="IW210" s="150"/>
    </row>
    <row r="211" customFormat="false" ht="12.75" hidden="false" customHeight="false" outlineLevel="0" collapsed="false">
      <c r="A211" s="146"/>
      <c r="B211" s="147"/>
      <c r="C211" s="147"/>
      <c r="D211" s="147"/>
      <c r="E211" s="147"/>
      <c r="F211" s="147"/>
      <c r="G211" s="147"/>
      <c r="H211" s="148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9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/>
      <c r="DG211" s="150"/>
      <c r="DH211" s="150"/>
      <c r="DI211" s="150"/>
      <c r="DJ211" s="150"/>
      <c r="DK211" s="150"/>
      <c r="DL211" s="150"/>
      <c r="DM211" s="150"/>
      <c r="DN211" s="150"/>
      <c r="DO211" s="150"/>
      <c r="DP211" s="150"/>
      <c r="DQ211" s="150"/>
      <c r="DR211" s="150"/>
      <c r="DS211" s="150"/>
      <c r="DT211" s="150"/>
      <c r="DU211" s="150"/>
      <c r="DV211" s="150"/>
      <c r="DW211" s="150"/>
      <c r="DX211" s="150"/>
      <c r="DY211" s="150"/>
      <c r="DZ211" s="150"/>
      <c r="EA211" s="150"/>
      <c r="EB211" s="150"/>
      <c r="EC211" s="150"/>
      <c r="ED211" s="150"/>
      <c r="EE211" s="150"/>
      <c r="EF211" s="150"/>
      <c r="EG211" s="150"/>
      <c r="EH211" s="150"/>
      <c r="EI211" s="150"/>
      <c r="EJ211" s="150"/>
      <c r="EK211" s="150"/>
      <c r="EL211" s="150"/>
      <c r="EM211" s="150"/>
      <c r="EN211" s="150"/>
      <c r="EO211" s="150"/>
      <c r="EP211" s="150"/>
      <c r="EQ211" s="150"/>
      <c r="ER211" s="150"/>
      <c r="ES211" s="150"/>
      <c r="ET211" s="150"/>
      <c r="EU211" s="150"/>
      <c r="EV211" s="150"/>
      <c r="EW211" s="150"/>
      <c r="EX211" s="150"/>
      <c r="EY211" s="150"/>
      <c r="EZ211" s="150"/>
      <c r="FA211" s="150"/>
      <c r="FB211" s="150"/>
      <c r="FC211" s="150"/>
      <c r="FD211" s="150"/>
      <c r="FE211" s="150"/>
      <c r="FF211" s="150"/>
      <c r="FG211" s="150"/>
      <c r="FH211" s="150"/>
      <c r="FI211" s="150"/>
      <c r="FJ211" s="150"/>
      <c r="FK211" s="150"/>
      <c r="FL211" s="150"/>
      <c r="FM211" s="150"/>
      <c r="FN211" s="150"/>
      <c r="FO211" s="150"/>
      <c r="FP211" s="150"/>
      <c r="FQ211" s="150"/>
      <c r="FR211" s="150"/>
      <c r="FS211" s="150"/>
      <c r="FT211" s="150"/>
      <c r="FU211" s="150"/>
      <c r="FV211" s="150"/>
      <c r="FW211" s="150"/>
      <c r="FX211" s="150"/>
      <c r="FY211" s="150"/>
      <c r="FZ211" s="150"/>
      <c r="GA211" s="150"/>
      <c r="GB211" s="150"/>
      <c r="GC211" s="150"/>
      <c r="GD211" s="150"/>
      <c r="GE211" s="150"/>
      <c r="GF211" s="150"/>
      <c r="GG211" s="150"/>
      <c r="GH211" s="150"/>
      <c r="GI211" s="150"/>
      <c r="GJ211" s="150"/>
      <c r="GK211" s="150"/>
      <c r="GL211" s="150"/>
      <c r="GM211" s="150"/>
      <c r="GN211" s="150"/>
      <c r="GO211" s="150"/>
      <c r="GP211" s="150"/>
      <c r="GQ211" s="150"/>
      <c r="GR211" s="150"/>
      <c r="GS211" s="150"/>
      <c r="GT211" s="150"/>
      <c r="GU211" s="150"/>
      <c r="GV211" s="150"/>
      <c r="GW211" s="150"/>
      <c r="GX211" s="150"/>
      <c r="GY211" s="150"/>
      <c r="GZ211" s="150"/>
      <c r="HA211" s="150"/>
      <c r="HB211" s="150"/>
      <c r="HC211" s="150"/>
      <c r="HD211" s="150"/>
      <c r="HE211" s="150"/>
      <c r="HF211" s="150"/>
      <c r="HG211" s="150"/>
      <c r="HH211" s="150"/>
      <c r="HI211" s="150"/>
      <c r="HJ211" s="150"/>
      <c r="HK211" s="150"/>
      <c r="HL211" s="150"/>
      <c r="HM211" s="150"/>
      <c r="HN211" s="150"/>
      <c r="HO211" s="150"/>
      <c r="HP211" s="150"/>
      <c r="HQ211" s="150"/>
      <c r="HR211" s="150"/>
      <c r="HS211" s="150"/>
      <c r="HT211" s="150"/>
      <c r="HU211" s="150"/>
      <c r="HV211" s="150"/>
      <c r="HW211" s="150"/>
      <c r="HX211" s="150"/>
      <c r="HY211" s="150"/>
      <c r="HZ211" s="150"/>
      <c r="IA211" s="150"/>
      <c r="IB211" s="150"/>
      <c r="IC211" s="150"/>
      <c r="ID211" s="150"/>
      <c r="IE211" s="150"/>
      <c r="IF211" s="150"/>
      <c r="IG211" s="150"/>
      <c r="IH211" s="150"/>
      <c r="II211" s="150"/>
      <c r="IJ211" s="150"/>
      <c r="IK211" s="150"/>
      <c r="IL211" s="150"/>
      <c r="IM211" s="150"/>
      <c r="IN211" s="150"/>
      <c r="IO211" s="150"/>
      <c r="IP211" s="150"/>
      <c r="IQ211" s="150"/>
      <c r="IR211" s="150"/>
      <c r="IS211" s="150"/>
      <c r="IT211" s="150"/>
      <c r="IU211" s="150"/>
      <c r="IV211" s="150"/>
      <c r="IW211" s="150"/>
    </row>
    <row r="212" customFormat="false" ht="12.75" hidden="false" customHeight="false" outlineLevel="0" collapsed="false">
      <c r="A212" s="146"/>
      <c r="B212" s="147"/>
      <c r="C212" s="147"/>
      <c r="D212" s="147"/>
      <c r="E212" s="147"/>
      <c r="F212" s="147"/>
      <c r="G212" s="147"/>
      <c r="H212" s="148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9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/>
      <c r="DG212" s="150"/>
      <c r="DH212" s="150"/>
      <c r="DI212" s="150"/>
      <c r="DJ212" s="150"/>
      <c r="DK212" s="150"/>
      <c r="DL212" s="150"/>
      <c r="DM212" s="150"/>
      <c r="DN212" s="150"/>
      <c r="DO212" s="150"/>
      <c r="DP212" s="150"/>
      <c r="DQ212" s="150"/>
      <c r="DR212" s="150"/>
      <c r="DS212" s="150"/>
      <c r="DT212" s="150"/>
      <c r="DU212" s="150"/>
      <c r="DV212" s="150"/>
      <c r="DW212" s="150"/>
      <c r="DX212" s="150"/>
      <c r="DY212" s="150"/>
      <c r="DZ212" s="150"/>
      <c r="EA212" s="150"/>
      <c r="EB212" s="150"/>
      <c r="EC212" s="150"/>
      <c r="ED212" s="150"/>
      <c r="EE212" s="150"/>
      <c r="EF212" s="150"/>
      <c r="EG212" s="150"/>
      <c r="EH212" s="150"/>
      <c r="EI212" s="150"/>
      <c r="EJ212" s="150"/>
      <c r="EK212" s="150"/>
      <c r="EL212" s="150"/>
      <c r="EM212" s="150"/>
      <c r="EN212" s="150"/>
      <c r="EO212" s="150"/>
      <c r="EP212" s="150"/>
      <c r="EQ212" s="150"/>
      <c r="ER212" s="150"/>
      <c r="ES212" s="150"/>
      <c r="ET212" s="150"/>
      <c r="EU212" s="150"/>
      <c r="EV212" s="150"/>
      <c r="EW212" s="150"/>
      <c r="EX212" s="150"/>
      <c r="EY212" s="150"/>
      <c r="EZ212" s="150"/>
      <c r="FA212" s="150"/>
      <c r="FB212" s="150"/>
      <c r="FC212" s="150"/>
      <c r="FD212" s="150"/>
      <c r="FE212" s="150"/>
      <c r="FF212" s="150"/>
      <c r="FG212" s="150"/>
      <c r="FH212" s="150"/>
      <c r="FI212" s="150"/>
      <c r="FJ212" s="150"/>
      <c r="FK212" s="150"/>
      <c r="FL212" s="150"/>
      <c r="FM212" s="150"/>
      <c r="FN212" s="150"/>
      <c r="FO212" s="150"/>
      <c r="FP212" s="150"/>
      <c r="FQ212" s="150"/>
      <c r="FR212" s="150"/>
      <c r="FS212" s="150"/>
      <c r="FT212" s="150"/>
      <c r="FU212" s="150"/>
      <c r="FV212" s="150"/>
      <c r="FW212" s="150"/>
      <c r="FX212" s="150"/>
      <c r="FY212" s="150"/>
      <c r="FZ212" s="150"/>
      <c r="GA212" s="150"/>
      <c r="GB212" s="150"/>
      <c r="GC212" s="150"/>
      <c r="GD212" s="150"/>
      <c r="GE212" s="150"/>
      <c r="GF212" s="150"/>
      <c r="GG212" s="150"/>
      <c r="GH212" s="150"/>
      <c r="GI212" s="150"/>
      <c r="GJ212" s="150"/>
      <c r="GK212" s="150"/>
      <c r="GL212" s="150"/>
      <c r="GM212" s="150"/>
      <c r="GN212" s="150"/>
      <c r="GO212" s="150"/>
      <c r="GP212" s="150"/>
      <c r="GQ212" s="150"/>
      <c r="GR212" s="150"/>
      <c r="GS212" s="150"/>
      <c r="GT212" s="150"/>
      <c r="GU212" s="150"/>
      <c r="GV212" s="150"/>
      <c r="GW212" s="150"/>
      <c r="GX212" s="150"/>
      <c r="GY212" s="150"/>
      <c r="GZ212" s="150"/>
      <c r="HA212" s="150"/>
      <c r="HB212" s="150"/>
      <c r="HC212" s="150"/>
      <c r="HD212" s="150"/>
      <c r="HE212" s="150"/>
      <c r="HF212" s="150"/>
      <c r="HG212" s="150"/>
      <c r="HH212" s="150"/>
      <c r="HI212" s="150"/>
      <c r="HJ212" s="150"/>
      <c r="HK212" s="150"/>
      <c r="HL212" s="150"/>
      <c r="HM212" s="150"/>
      <c r="HN212" s="150"/>
      <c r="HO212" s="150"/>
      <c r="HP212" s="150"/>
      <c r="HQ212" s="150"/>
      <c r="HR212" s="150"/>
      <c r="HS212" s="150"/>
      <c r="HT212" s="150"/>
      <c r="HU212" s="150"/>
      <c r="HV212" s="150"/>
      <c r="HW212" s="150"/>
      <c r="HX212" s="150"/>
      <c r="HY212" s="150"/>
      <c r="HZ212" s="150"/>
      <c r="IA212" s="150"/>
      <c r="IB212" s="150"/>
      <c r="IC212" s="150"/>
      <c r="ID212" s="150"/>
      <c r="IE212" s="150"/>
      <c r="IF212" s="150"/>
      <c r="IG212" s="150"/>
      <c r="IH212" s="150"/>
      <c r="II212" s="150"/>
      <c r="IJ212" s="150"/>
      <c r="IK212" s="150"/>
      <c r="IL212" s="150"/>
      <c r="IM212" s="150"/>
      <c r="IN212" s="150"/>
      <c r="IO212" s="150"/>
      <c r="IP212" s="150"/>
      <c r="IQ212" s="150"/>
      <c r="IR212" s="150"/>
      <c r="IS212" s="150"/>
      <c r="IT212" s="150"/>
      <c r="IU212" s="150"/>
      <c r="IV212" s="150"/>
      <c r="IW212" s="150"/>
    </row>
    <row r="213" customFormat="false" ht="12.75" hidden="false" customHeight="false" outlineLevel="0" collapsed="false">
      <c r="A213" s="146"/>
      <c r="B213" s="147"/>
      <c r="C213" s="147"/>
      <c r="D213" s="147"/>
      <c r="E213" s="147"/>
      <c r="F213" s="147"/>
      <c r="G213" s="147"/>
      <c r="H213" s="148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7"/>
      <c r="BJ213" s="147"/>
      <c r="BK213" s="149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  <c r="DG213" s="150"/>
      <c r="DH213" s="150"/>
      <c r="DI213" s="150"/>
      <c r="DJ213" s="150"/>
      <c r="DK213" s="150"/>
      <c r="DL213" s="150"/>
      <c r="DM213" s="150"/>
      <c r="DN213" s="150"/>
      <c r="DO213" s="150"/>
      <c r="DP213" s="150"/>
      <c r="DQ213" s="150"/>
      <c r="DR213" s="150"/>
      <c r="DS213" s="150"/>
      <c r="DT213" s="150"/>
      <c r="DU213" s="150"/>
      <c r="DV213" s="150"/>
      <c r="DW213" s="150"/>
      <c r="DX213" s="150"/>
      <c r="DY213" s="150"/>
      <c r="DZ213" s="150"/>
      <c r="EA213" s="150"/>
      <c r="EB213" s="150"/>
      <c r="EC213" s="150"/>
      <c r="ED213" s="150"/>
      <c r="EE213" s="150"/>
      <c r="EF213" s="150"/>
      <c r="EG213" s="150"/>
      <c r="EH213" s="150"/>
      <c r="EI213" s="150"/>
      <c r="EJ213" s="150"/>
      <c r="EK213" s="150"/>
      <c r="EL213" s="150"/>
      <c r="EM213" s="150"/>
      <c r="EN213" s="150"/>
      <c r="EO213" s="150"/>
      <c r="EP213" s="150"/>
      <c r="EQ213" s="150"/>
      <c r="ER213" s="150"/>
      <c r="ES213" s="150"/>
      <c r="ET213" s="150"/>
      <c r="EU213" s="150"/>
      <c r="EV213" s="150"/>
      <c r="EW213" s="150"/>
      <c r="EX213" s="150"/>
      <c r="EY213" s="150"/>
      <c r="EZ213" s="150"/>
      <c r="FA213" s="150"/>
      <c r="FB213" s="150"/>
      <c r="FC213" s="150"/>
      <c r="FD213" s="150"/>
      <c r="FE213" s="150"/>
      <c r="FF213" s="150"/>
      <c r="FG213" s="150"/>
      <c r="FH213" s="150"/>
      <c r="FI213" s="150"/>
      <c r="FJ213" s="150"/>
      <c r="FK213" s="150"/>
      <c r="FL213" s="150"/>
      <c r="FM213" s="150"/>
      <c r="FN213" s="150"/>
      <c r="FO213" s="150"/>
      <c r="FP213" s="150"/>
      <c r="FQ213" s="150"/>
      <c r="FR213" s="150"/>
      <c r="FS213" s="150"/>
      <c r="FT213" s="150"/>
      <c r="FU213" s="150"/>
      <c r="FV213" s="150"/>
      <c r="FW213" s="150"/>
      <c r="FX213" s="150"/>
      <c r="FY213" s="150"/>
      <c r="FZ213" s="150"/>
      <c r="GA213" s="150"/>
      <c r="GB213" s="150"/>
      <c r="GC213" s="150"/>
      <c r="GD213" s="150"/>
      <c r="GE213" s="150"/>
      <c r="GF213" s="150"/>
      <c r="GG213" s="150"/>
      <c r="GH213" s="150"/>
      <c r="GI213" s="150"/>
      <c r="GJ213" s="150"/>
      <c r="GK213" s="150"/>
      <c r="GL213" s="150"/>
      <c r="GM213" s="150"/>
      <c r="GN213" s="150"/>
      <c r="GO213" s="150"/>
      <c r="GP213" s="150"/>
      <c r="GQ213" s="150"/>
      <c r="GR213" s="150"/>
      <c r="GS213" s="150"/>
      <c r="GT213" s="150"/>
      <c r="GU213" s="150"/>
      <c r="GV213" s="150"/>
      <c r="GW213" s="150"/>
      <c r="GX213" s="150"/>
      <c r="GY213" s="150"/>
      <c r="GZ213" s="150"/>
      <c r="HA213" s="150"/>
      <c r="HB213" s="150"/>
      <c r="HC213" s="150"/>
      <c r="HD213" s="150"/>
      <c r="HE213" s="150"/>
      <c r="HF213" s="150"/>
      <c r="HG213" s="150"/>
      <c r="HH213" s="150"/>
      <c r="HI213" s="150"/>
      <c r="HJ213" s="150"/>
      <c r="HK213" s="150"/>
      <c r="HL213" s="150"/>
      <c r="HM213" s="150"/>
      <c r="HN213" s="150"/>
      <c r="HO213" s="150"/>
      <c r="HP213" s="150"/>
      <c r="HQ213" s="150"/>
      <c r="HR213" s="150"/>
      <c r="HS213" s="150"/>
      <c r="HT213" s="150"/>
      <c r="HU213" s="150"/>
      <c r="HV213" s="150"/>
      <c r="HW213" s="150"/>
      <c r="HX213" s="150"/>
      <c r="HY213" s="150"/>
      <c r="HZ213" s="150"/>
      <c r="IA213" s="150"/>
      <c r="IB213" s="150"/>
      <c r="IC213" s="150"/>
      <c r="ID213" s="150"/>
      <c r="IE213" s="150"/>
      <c r="IF213" s="150"/>
      <c r="IG213" s="150"/>
      <c r="IH213" s="150"/>
      <c r="II213" s="150"/>
      <c r="IJ213" s="150"/>
      <c r="IK213" s="150"/>
      <c r="IL213" s="150"/>
      <c r="IM213" s="150"/>
      <c r="IN213" s="150"/>
      <c r="IO213" s="150"/>
      <c r="IP213" s="150"/>
      <c r="IQ213" s="150"/>
      <c r="IR213" s="150"/>
      <c r="IS213" s="150"/>
      <c r="IT213" s="150"/>
      <c r="IU213" s="150"/>
      <c r="IV213" s="150"/>
      <c r="IW213" s="150"/>
    </row>
    <row r="214" customFormat="false" ht="12.75" hidden="false" customHeight="false" outlineLevel="0" collapsed="false">
      <c r="A214" s="146"/>
      <c r="B214" s="147"/>
      <c r="C214" s="147"/>
      <c r="D214" s="147"/>
      <c r="E214" s="147"/>
      <c r="F214" s="147"/>
      <c r="G214" s="147"/>
      <c r="H214" s="148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  <c r="BI214" s="147"/>
      <c r="BJ214" s="147"/>
      <c r="BK214" s="149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  <c r="EC214" s="150"/>
      <c r="ED214" s="150"/>
      <c r="EE214" s="150"/>
      <c r="EF214" s="150"/>
      <c r="EG214" s="150"/>
      <c r="EH214" s="150"/>
      <c r="EI214" s="150"/>
      <c r="EJ214" s="150"/>
      <c r="EK214" s="150"/>
      <c r="EL214" s="150"/>
      <c r="EM214" s="150"/>
      <c r="EN214" s="150"/>
      <c r="EO214" s="150"/>
      <c r="EP214" s="150"/>
      <c r="EQ214" s="150"/>
      <c r="ER214" s="150"/>
      <c r="ES214" s="150"/>
      <c r="ET214" s="150"/>
      <c r="EU214" s="150"/>
      <c r="EV214" s="150"/>
      <c r="EW214" s="150"/>
      <c r="EX214" s="150"/>
      <c r="EY214" s="150"/>
      <c r="EZ214" s="150"/>
      <c r="FA214" s="150"/>
      <c r="FB214" s="150"/>
      <c r="FC214" s="150"/>
      <c r="FD214" s="150"/>
      <c r="FE214" s="150"/>
      <c r="FF214" s="150"/>
      <c r="FG214" s="150"/>
      <c r="FH214" s="150"/>
      <c r="FI214" s="150"/>
      <c r="FJ214" s="150"/>
      <c r="FK214" s="150"/>
      <c r="FL214" s="150"/>
      <c r="FM214" s="150"/>
      <c r="FN214" s="150"/>
      <c r="FO214" s="150"/>
      <c r="FP214" s="150"/>
      <c r="FQ214" s="150"/>
      <c r="FR214" s="150"/>
      <c r="FS214" s="150"/>
      <c r="FT214" s="150"/>
      <c r="FU214" s="150"/>
      <c r="FV214" s="150"/>
      <c r="FW214" s="150"/>
      <c r="FX214" s="150"/>
      <c r="FY214" s="150"/>
      <c r="FZ214" s="150"/>
      <c r="GA214" s="150"/>
      <c r="GB214" s="150"/>
      <c r="GC214" s="150"/>
      <c r="GD214" s="150"/>
      <c r="GE214" s="150"/>
      <c r="GF214" s="150"/>
      <c r="GG214" s="150"/>
      <c r="GH214" s="150"/>
      <c r="GI214" s="150"/>
      <c r="GJ214" s="150"/>
      <c r="GK214" s="150"/>
      <c r="GL214" s="150"/>
      <c r="GM214" s="150"/>
      <c r="GN214" s="150"/>
      <c r="GO214" s="150"/>
      <c r="GP214" s="150"/>
      <c r="GQ214" s="150"/>
      <c r="GR214" s="150"/>
      <c r="GS214" s="150"/>
      <c r="GT214" s="150"/>
      <c r="GU214" s="150"/>
      <c r="GV214" s="150"/>
      <c r="GW214" s="150"/>
      <c r="GX214" s="150"/>
      <c r="GY214" s="150"/>
      <c r="GZ214" s="150"/>
      <c r="HA214" s="150"/>
      <c r="HB214" s="150"/>
      <c r="HC214" s="150"/>
      <c r="HD214" s="150"/>
      <c r="HE214" s="150"/>
      <c r="HF214" s="150"/>
      <c r="HG214" s="150"/>
      <c r="HH214" s="150"/>
      <c r="HI214" s="150"/>
      <c r="HJ214" s="150"/>
      <c r="HK214" s="150"/>
      <c r="HL214" s="150"/>
      <c r="HM214" s="150"/>
      <c r="HN214" s="150"/>
      <c r="HO214" s="150"/>
      <c r="HP214" s="150"/>
      <c r="HQ214" s="150"/>
      <c r="HR214" s="150"/>
      <c r="HS214" s="150"/>
      <c r="HT214" s="150"/>
      <c r="HU214" s="150"/>
      <c r="HV214" s="150"/>
      <c r="HW214" s="150"/>
      <c r="HX214" s="150"/>
      <c r="HY214" s="150"/>
      <c r="HZ214" s="150"/>
      <c r="IA214" s="150"/>
      <c r="IB214" s="150"/>
      <c r="IC214" s="150"/>
      <c r="ID214" s="150"/>
      <c r="IE214" s="150"/>
      <c r="IF214" s="150"/>
      <c r="IG214" s="150"/>
      <c r="IH214" s="150"/>
      <c r="II214" s="150"/>
      <c r="IJ214" s="150"/>
      <c r="IK214" s="150"/>
      <c r="IL214" s="150"/>
      <c r="IM214" s="150"/>
      <c r="IN214" s="150"/>
      <c r="IO214" s="150"/>
      <c r="IP214" s="150"/>
      <c r="IQ214" s="150"/>
      <c r="IR214" s="150"/>
      <c r="IS214" s="150"/>
      <c r="IT214" s="150"/>
      <c r="IU214" s="150"/>
      <c r="IV214" s="150"/>
      <c r="IW214" s="150"/>
    </row>
    <row r="215" customFormat="false" ht="12.75" hidden="false" customHeight="false" outlineLevel="0" collapsed="false">
      <c r="A215" s="146"/>
      <c r="B215" s="147"/>
      <c r="C215" s="147"/>
      <c r="D215" s="147"/>
      <c r="E215" s="147"/>
      <c r="F215" s="147"/>
      <c r="G215" s="147"/>
      <c r="H215" s="148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  <c r="BI215" s="147"/>
      <c r="BJ215" s="147"/>
      <c r="BK215" s="149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/>
      <c r="DH215" s="150"/>
      <c r="DI215" s="150"/>
      <c r="DJ215" s="150"/>
      <c r="DK215" s="150"/>
      <c r="DL215" s="150"/>
      <c r="DM215" s="150"/>
      <c r="DN215" s="150"/>
      <c r="DO215" s="150"/>
      <c r="DP215" s="150"/>
      <c r="DQ215" s="150"/>
      <c r="DR215" s="150"/>
      <c r="DS215" s="150"/>
      <c r="DT215" s="150"/>
      <c r="DU215" s="150"/>
      <c r="DV215" s="150"/>
      <c r="DW215" s="150"/>
      <c r="DX215" s="150"/>
      <c r="DY215" s="150"/>
      <c r="DZ215" s="150"/>
      <c r="EA215" s="150"/>
      <c r="EB215" s="150"/>
      <c r="EC215" s="150"/>
      <c r="ED215" s="150"/>
      <c r="EE215" s="150"/>
      <c r="EF215" s="150"/>
      <c r="EG215" s="150"/>
      <c r="EH215" s="150"/>
      <c r="EI215" s="150"/>
      <c r="EJ215" s="150"/>
      <c r="EK215" s="150"/>
      <c r="EL215" s="150"/>
      <c r="EM215" s="150"/>
      <c r="EN215" s="150"/>
      <c r="EO215" s="150"/>
      <c r="EP215" s="150"/>
      <c r="EQ215" s="150"/>
      <c r="ER215" s="150"/>
      <c r="ES215" s="150"/>
      <c r="ET215" s="150"/>
      <c r="EU215" s="150"/>
      <c r="EV215" s="150"/>
      <c r="EW215" s="150"/>
      <c r="EX215" s="150"/>
      <c r="EY215" s="150"/>
      <c r="EZ215" s="150"/>
      <c r="FA215" s="150"/>
      <c r="FB215" s="150"/>
      <c r="FC215" s="150"/>
      <c r="FD215" s="150"/>
      <c r="FE215" s="150"/>
      <c r="FF215" s="150"/>
      <c r="FG215" s="150"/>
      <c r="FH215" s="150"/>
      <c r="FI215" s="150"/>
      <c r="FJ215" s="150"/>
      <c r="FK215" s="150"/>
      <c r="FL215" s="150"/>
      <c r="FM215" s="150"/>
      <c r="FN215" s="150"/>
      <c r="FO215" s="150"/>
      <c r="FP215" s="150"/>
      <c r="FQ215" s="150"/>
      <c r="FR215" s="150"/>
      <c r="FS215" s="150"/>
      <c r="FT215" s="150"/>
      <c r="FU215" s="150"/>
      <c r="FV215" s="150"/>
      <c r="FW215" s="150"/>
      <c r="FX215" s="150"/>
      <c r="FY215" s="150"/>
      <c r="FZ215" s="150"/>
      <c r="GA215" s="150"/>
      <c r="GB215" s="150"/>
      <c r="GC215" s="150"/>
      <c r="GD215" s="150"/>
      <c r="GE215" s="150"/>
      <c r="GF215" s="150"/>
      <c r="GG215" s="150"/>
      <c r="GH215" s="150"/>
      <c r="GI215" s="150"/>
      <c r="GJ215" s="150"/>
      <c r="GK215" s="150"/>
      <c r="GL215" s="150"/>
      <c r="GM215" s="150"/>
      <c r="GN215" s="150"/>
      <c r="GO215" s="150"/>
      <c r="GP215" s="150"/>
      <c r="GQ215" s="150"/>
      <c r="GR215" s="150"/>
      <c r="GS215" s="150"/>
      <c r="GT215" s="150"/>
      <c r="GU215" s="150"/>
      <c r="GV215" s="150"/>
      <c r="GW215" s="150"/>
      <c r="GX215" s="150"/>
      <c r="GY215" s="150"/>
      <c r="GZ215" s="150"/>
      <c r="HA215" s="150"/>
      <c r="HB215" s="150"/>
      <c r="HC215" s="150"/>
      <c r="HD215" s="150"/>
      <c r="HE215" s="150"/>
      <c r="HF215" s="150"/>
      <c r="HG215" s="150"/>
      <c r="HH215" s="150"/>
      <c r="HI215" s="150"/>
      <c r="HJ215" s="150"/>
      <c r="HK215" s="150"/>
      <c r="HL215" s="150"/>
      <c r="HM215" s="150"/>
      <c r="HN215" s="150"/>
      <c r="HO215" s="150"/>
      <c r="HP215" s="150"/>
      <c r="HQ215" s="150"/>
      <c r="HR215" s="150"/>
      <c r="HS215" s="150"/>
      <c r="HT215" s="150"/>
      <c r="HU215" s="150"/>
      <c r="HV215" s="150"/>
      <c r="HW215" s="150"/>
      <c r="HX215" s="150"/>
      <c r="HY215" s="150"/>
      <c r="HZ215" s="150"/>
      <c r="IA215" s="150"/>
      <c r="IB215" s="150"/>
      <c r="IC215" s="150"/>
      <c r="ID215" s="150"/>
      <c r="IE215" s="150"/>
      <c r="IF215" s="150"/>
      <c r="IG215" s="150"/>
      <c r="IH215" s="150"/>
      <c r="II215" s="150"/>
      <c r="IJ215" s="150"/>
      <c r="IK215" s="150"/>
      <c r="IL215" s="150"/>
      <c r="IM215" s="150"/>
      <c r="IN215" s="150"/>
      <c r="IO215" s="150"/>
      <c r="IP215" s="150"/>
      <c r="IQ215" s="150"/>
      <c r="IR215" s="150"/>
      <c r="IS215" s="150"/>
      <c r="IT215" s="150"/>
      <c r="IU215" s="150"/>
      <c r="IV215" s="150"/>
      <c r="IW215" s="150"/>
    </row>
    <row r="216" customFormat="false" ht="12.75" hidden="false" customHeight="false" outlineLevel="0" collapsed="false">
      <c r="A216" s="146"/>
      <c r="B216" s="147"/>
      <c r="C216" s="147"/>
      <c r="D216" s="147"/>
      <c r="E216" s="147"/>
      <c r="F216" s="147"/>
      <c r="G216" s="147"/>
      <c r="H216" s="148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  <c r="BI216" s="147"/>
      <c r="BJ216" s="147"/>
      <c r="BK216" s="149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/>
      <c r="DG216" s="150"/>
      <c r="DH216" s="150"/>
      <c r="DI216" s="150"/>
      <c r="DJ216" s="150"/>
      <c r="DK216" s="150"/>
      <c r="DL216" s="150"/>
      <c r="DM216" s="150"/>
      <c r="DN216" s="150"/>
      <c r="DO216" s="150"/>
      <c r="DP216" s="150"/>
      <c r="DQ216" s="150"/>
      <c r="DR216" s="150"/>
      <c r="DS216" s="150"/>
      <c r="DT216" s="150"/>
      <c r="DU216" s="150"/>
      <c r="DV216" s="150"/>
      <c r="DW216" s="150"/>
      <c r="DX216" s="150"/>
      <c r="DY216" s="150"/>
      <c r="DZ216" s="150"/>
      <c r="EA216" s="150"/>
      <c r="EB216" s="150"/>
      <c r="EC216" s="150"/>
      <c r="ED216" s="150"/>
      <c r="EE216" s="150"/>
      <c r="EF216" s="150"/>
      <c r="EG216" s="150"/>
      <c r="EH216" s="150"/>
      <c r="EI216" s="150"/>
      <c r="EJ216" s="150"/>
      <c r="EK216" s="150"/>
      <c r="EL216" s="150"/>
      <c r="EM216" s="150"/>
      <c r="EN216" s="150"/>
      <c r="EO216" s="150"/>
      <c r="EP216" s="150"/>
      <c r="EQ216" s="150"/>
      <c r="ER216" s="150"/>
      <c r="ES216" s="150"/>
      <c r="ET216" s="150"/>
      <c r="EU216" s="150"/>
      <c r="EV216" s="150"/>
      <c r="EW216" s="150"/>
      <c r="EX216" s="150"/>
      <c r="EY216" s="150"/>
      <c r="EZ216" s="150"/>
      <c r="FA216" s="150"/>
      <c r="FB216" s="150"/>
      <c r="FC216" s="150"/>
      <c r="FD216" s="150"/>
      <c r="FE216" s="150"/>
      <c r="FF216" s="150"/>
      <c r="FG216" s="150"/>
      <c r="FH216" s="150"/>
      <c r="FI216" s="150"/>
      <c r="FJ216" s="150"/>
      <c r="FK216" s="150"/>
      <c r="FL216" s="150"/>
      <c r="FM216" s="150"/>
      <c r="FN216" s="150"/>
      <c r="FO216" s="150"/>
      <c r="FP216" s="150"/>
      <c r="FQ216" s="150"/>
      <c r="FR216" s="150"/>
      <c r="FS216" s="150"/>
      <c r="FT216" s="150"/>
      <c r="FU216" s="150"/>
      <c r="FV216" s="150"/>
      <c r="FW216" s="150"/>
      <c r="FX216" s="150"/>
      <c r="FY216" s="150"/>
      <c r="FZ216" s="150"/>
      <c r="GA216" s="150"/>
      <c r="GB216" s="150"/>
      <c r="GC216" s="150"/>
      <c r="GD216" s="150"/>
      <c r="GE216" s="150"/>
      <c r="GF216" s="150"/>
      <c r="GG216" s="150"/>
      <c r="GH216" s="150"/>
      <c r="GI216" s="150"/>
      <c r="GJ216" s="150"/>
      <c r="GK216" s="150"/>
      <c r="GL216" s="150"/>
      <c r="GM216" s="150"/>
      <c r="GN216" s="150"/>
      <c r="GO216" s="150"/>
      <c r="GP216" s="150"/>
      <c r="GQ216" s="150"/>
      <c r="GR216" s="150"/>
      <c r="GS216" s="150"/>
      <c r="GT216" s="150"/>
      <c r="GU216" s="150"/>
      <c r="GV216" s="150"/>
      <c r="GW216" s="150"/>
      <c r="GX216" s="150"/>
      <c r="GY216" s="150"/>
      <c r="GZ216" s="150"/>
      <c r="HA216" s="150"/>
      <c r="HB216" s="150"/>
      <c r="HC216" s="150"/>
      <c r="HD216" s="150"/>
      <c r="HE216" s="150"/>
      <c r="HF216" s="150"/>
      <c r="HG216" s="150"/>
      <c r="HH216" s="150"/>
      <c r="HI216" s="150"/>
      <c r="HJ216" s="150"/>
      <c r="HK216" s="150"/>
      <c r="HL216" s="150"/>
      <c r="HM216" s="150"/>
      <c r="HN216" s="150"/>
      <c r="HO216" s="150"/>
      <c r="HP216" s="150"/>
      <c r="HQ216" s="150"/>
      <c r="HR216" s="150"/>
      <c r="HS216" s="150"/>
      <c r="HT216" s="150"/>
      <c r="HU216" s="150"/>
      <c r="HV216" s="150"/>
      <c r="HW216" s="150"/>
      <c r="HX216" s="150"/>
      <c r="HY216" s="150"/>
      <c r="HZ216" s="150"/>
      <c r="IA216" s="150"/>
      <c r="IB216" s="150"/>
      <c r="IC216" s="150"/>
      <c r="ID216" s="150"/>
      <c r="IE216" s="150"/>
      <c r="IF216" s="150"/>
      <c r="IG216" s="150"/>
      <c r="IH216" s="150"/>
      <c r="II216" s="150"/>
      <c r="IJ216" s="150"/>
      <c r="IK216" s="150"/>
      <c r="IL216" s="150"/>
      <c r="IM216" s="150"/>
      <c r="IN216" s="150"/>
      <c r="IO216" s="150"/>
      <c r="IP216" s="150"/>
      <c r="IQ216" s="150"/>
      <c r="IR216" s="150"/>
      <c r="IS216" s="150"/>
      <c r="IT216" s="150"/>
      <c r="IU216" s="150"/>
      <c r="IV216" s="150"/>
      <c r="IW216" s="150"/>
    </row>
    <row r="217" customFormat="false" ht="12.75" hidden="false" customHeight="false" outlineLevel="0" collapsed="false">
      <c r="A217" s="146"/>
      <c r="B217" s="147"/>
      <c r="C217" s="147"/>
      <c r="D217" s="147"/>
      <c r="E217" s="147"/>
      <c r="F217" s="147"/>
      <c r="G217" s="147"/>
      <c r="H217" s="148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  <c r="BI217" s="147"/>
      <c r="BJ217" s="147"/>
      <c r="BK217" s="149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  <c r="EC217" s="150"/>
      <c r="ED217" s="150"/>
      <c r="EE217" s="150"/>
      <c r="EF217" s="150"/>
      <c r="EG217" s="150"/>
      <c r="EH217" s="150"/>
      <c r="EI217" s="150"/>
      <c r="EJ217" s="150"/>
      <c r="EK217" s="150"/>
      <c r="EL217" s="150"/>
      <c r="EM217" s="150"/>
      <c r="EN217" s="150"/>
      <c r="EO217" s="150"/>
      <c r="EP217" s="150"/>
      <c r="EQ217" s="150"/>
      <c r="ER217" s="150"/>
      <c r="ES217" s="150"/>
      <c r="ET217" s="150"/>
      <c r="EU217" s="150"/>
      <c r="EV217" s="150"/>
      <c r="EW217" s="150"/>
      <c r="EX217" s="150"/>
      <c r="EY217" s="150"/>
      <c r="EZ217" s="150"/>
      <c r="FA217" s="150"/>
      <c r="FB217" s="150"/>
      <c r="FC217" s="150"/>
      <c r="FD217" s="150"/>
      <c r="FE217" s="150"/>
      <c r="FF217" s="150"/>
      <c r="FG217" s="150"/>
      <c r="FH217" s="150"/>
      <c r="FI217" s="150"/>
      <c r="FJ217" s="150"/>
      <c r="FK217" s="150"/>
      <c r="FL217" s="150"/>
      <c r="FM217" s="150"/>
      <c r="FN217" s="150"/>
      <c r="FO217" s="150"/>
      <c r="FP217" s="150"/>
      <c r="FQ217" s="150"/>
      <c r="FR217" s="150"/>
      <c r="FS217" s="150"/>
      <c r="FT217" s="150"/>
      <c r="FU217" s="150"/>
      <c r="FV217" s="150"/>
      <c r="FW217" s="150"/>
      <c r="FX217" s="150"/>
      <c r="FY217" s="150"/>
      <c r="FZ217" s="150"/>
      <c r="GA217" s="150"/>
      <c r="GB217" s="150"/>
      <c r="GC217" s="150"/>
      <c r="GD217" s="150"/>
      <c r="GE217" s="150"/>
      <c r="GF217" s="150"/>
      <c r="GG217" s="150"/>
      <c r="GH217" s="150"/>
      <c r="GI217" s="150"/>
      <c r="GJ217" s="150"/>
      <c r="GK217" s="150"/>
      <c r="GL217" s="150"/>
      <c r="GM217" s="150"/>
      <c r="GN217" s="150"/>
      <c r="GO217" s="150"/>
      <c r="GP217" s="150"/>
      <c r="GQ217" s="150"/>
      <c r="GR217" s="150"/>
      <c r="GS217" s="150"/>
      <c r="GT217" s="150"/>
      <c r="GU217" s="150"/>
      <c r="GV217" s="150"/>
      <c r="GW217" s="150"/>
      <c r="GX217" s="150"/>
      <c r="GY217" s="150"/>
      <c r="GZ217" s="150"/>
      <c r="HA217" s="150"/>
      <c r="HB217" s="150"/>
      <c r="HC217" s="150"/>
      <c r="HD217" s="150"/>
      <c r="HE217" s="150"/>
      <c r="HF217" s="150"/>
      <c r="HG217" s="150"/>
      <c r="HH217" s="150"/>
      <c r="HI217" s="150"/>
      <c r="HJ217" s="150"/>
      <c r="HK217" s="150"/>
      <c r="HL217" s="150"/>
      <c r="HM217" s="150"/>
      <c r="HN217" s="150"/>
      <c r="HO217" s="150"/>
      <c r="HP217" s="150"/>
      <c r="HQ217" s="150"/>
      <c r="HR217" s="150"/>
      <c r="HS217" s="150"/>
      <c r="HT217" s="150"/>
      <c r="HU217" s="150"/>
      <c r="HV217" s="150"/>
      <c r="HW217" s="150"/>
      <c r="HX217" s="150"/>
      <c r="HY217" s="150"/>
      <c r="HZ217" s="150"/>
      <c r="IA217" s="150"/>
      <c r="IB217" s="150"/>
      <c r="IC217" s="150"/>
      <c r="ID217" s="150"/>
      <c r="IE217" s="150"/>
      <c r="IF217" s="150"/>
      <c r="IG217" s="150"/>
      <c r="IH217" s="150"/>
      <c r="II217" s="150"/>
      <c r="IJ217" s="150"/>
      <c r="IK217" s="150"/>
      <c r="IL217" s="150"/>
      <c r="IM217" s="150"/>
      <c r="IN217" s="150"/>
      <c r="IO217" s="150"/>
      <c r="IP217" s="150"/>
      <c r="IQ217" s="150"/>
      <c r="IR217" s="150"/>
      <c r="IS217" s="150"/>
      <c r="IT217" s="150"/>
      <c r="IU217" s="150"/>
      <c r="IV217" s="150"/>
      <c r="IW217" s="150"/>
    </row>
    <row r="218" customFormat="false" ht="12.75" hidden="false" customHeight="false" outlineLevel="0" collapsed="false">
      <c r="A218" s="146"/>
      <c r="B218" s="147"/>
      <c r="C218" s="147"/>
      <c r="D218" s="147"/>
      <c r="E218" s="147"/>
      <c r="F218" s="147"/>
      <c r="G218" s="147"/>
      <c r="H218" s="148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9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/>
      <c r="DH218" s="150"/>
      <c r="DI218" s="150"/>
      <c r="DJ218" s="150"/>
      <c r="DK218" s="150"/>
      <c r="DL218" s="150"/>
      <c r="DM218" s="150"/>
      <c r="DN218" s="150"/>
      <c r="DO218" s="150"/>
      <c r="DP218" s="150"/>
      <c r="DQ218" s="150"/>
      <c r="DR218" s="150"/>
      <c r="DS218" s="150"/>
      <c r="DT218" s="150"/>
      <c r="DU218" s="150"/>
      <c r="DV218" s="150"/>
      <c r="DW218" s="150"/>
      <c r="DX218" s="150"/>
      <c r="DY218" s="150"/>
      <c r="DZ218" s="150"/>
      <c r="EA218" s="150"/>
      <c r="EB218" s="150"/>
      <c r="EC218" s="150"/>
      <c r="ED218" s="150"/>
      <c r="EE218" s="150"/>
      <c r="EF218" s="150"/>
      <c r="EG218" s="150"/>
      <c r="EH218" s="150"/>
      <c r="EI218" s="150"/>
      <c r="EJ218" s="150"/>
      <c r="EK218" s="150"/>
      <c r="EL218" s="150"/>
      <c r="EM218" s="150"/>
      <c r="EN218" s="150"/>
      <c r="EO218" s="150"/>
      <c r="EP218" s="150"/>
      <c r="EQ218" s="150"/>
      <c r="ER218" s="150"/>
      <c r="ES218" s="150"/>
      <c r="ET218" s="150"/>
      <c r="EU218" s="150"/>
      <c r="EV218" s="150"/>
      <c r="EW218" s="150"/>
      <c r="EX218" s="150"/>
      <c r="EY218" s="150"/>
      <c r="EZ218" s="150"/>
      <c r="FA218" s="150"/>
      <c r="FB218" s="150"/>
      <c r="FC218" s="150"/>
      <c r="FD218" s="150"/>
      <c r="FE218" s="150"/>
      <c r="FF218" s="150"/>
      <c r="FG218" s="150"/>
      <c r="FH218" s="150"/>
      <c r="FI218" s="150"/>
      <c r="FJ218" s="150"/>
      <c r="FK218" s="150"/>
      <c r="FL218" s="150"/>
      <c r="FM218" s="150"/>
      <c r="FN218" s="150"/>
      <c r="FO218" s="150"/>
      <c r="FP218" s="150"/>
      <c r="FQ218" s="150"/>
      <c r="FR218" s="150"/>
      <c r="FS218" s="150"/>
      <c r="FT218" s="150"/>
      <c r="FU218" s="150"/>
      <c r="FV218" s="150"/>
      <c r="FW218" s="150"/>
      <c r="FX218" s="150"/>
      <c r="FY218" s="150"/>
      <c r="FZ218" s="150"/>
      <c r="GA218" s="150"/>
      <c r="GB218" s="150"/>
      <c r="GC218" s="150"/>
      <c r="GD218" s="150"/>
      <c r="GE218" s="150"/>
      <c r="GF218" s="150"/>
      <c r="GG218" s="150"/>
      <c r="GH218" s="150"/>
      <c r="GI218" s="150"/>
      <c r="GJ218" s="150"/>
      <c r="GK218" s="150"/>
      <c r="GL218" s="150"/>
      <c r="GM218" s="150"/>
      <c r="GN218" s="150"/>
      <c r="GO218" s="150"/>
      <c r="GP218" s="150"/>
      <c r="GQ218" s="150"/>
      <c r="GR218" s="150"/>
      <c r="GS218" s="150"/>
      <c r="GT218" s="150"/>
      <c r="GU218" s="150"/>
      <c r="GV218" s="150"/>
      <c r="GW218" s="150"/>
      <c r="GX218" s="150"/>
      <c r="GY218" s="150"/>
      <c r="GZ218" s="150"/>
      <c r="HA218" s="150"/>
      <c r="HB218" s="150"/>
      <c r="HC218" s="150"/>
      <c r="HD218" s="150"/>
      <c r="HE218" s="150"/>
      <c r="HF218" s="150"/>
      <c r="HG218" s="150"/>
      <c r="HH218" s="150"/>
      <c r="HI218" s="150"/>
      <c r="HJ218" s="150"/>
      <c r="HK218" s="150"/>
      <c r="HL218" s="150"/>
      <c r="HM218" s="150"/>
      <c r="HN218" s="150"/>
      <c r="HO218" s="150"/>
      <c r="HP218" s="150"/>
      <c r="HQ218" s="150"/>
      <c r="HR218" s="150"/>
      <c r="HS218" s="150"/>
      <c r="HT218" s="150"/>
      <c r="HU218" s="150"/>
      <c r="HV218" s="150"/>
      <c r="HW218" s="150"/>
      <c r="HX218" s="150"/>
      <c r="HY218" s="150"/>
      <c r="HZ218" s="150"/>
      <c r="IA218" s="150"/>
      <c r="IB218" s="150"/>
      <c r="IC218" s="150"/>
      <c r="ID218" s="150"/>
      <c r="IE218" s="150"/>
      <c r="IF218" s="150"/>
      <c r="IG218" s="150"/>
      <c r="IH218" s="150"/>
      <c r="II218" s="150"/>
      <c r="IJ218" s="150"/>
      <c r="IK218" s="150"/>
      <c r="IL218" s="150"/>
      <c r="IM218" s="150"/>
      <c r="IN218" s="150"/>
      <c r="IO218" s="150"/>
      <c r="IP218" s="150"/>
      <c r="IQ218" s="150"/>
      <c r="IR218" s="150"/>
      <c r="IS218" s="150"/>
      <c r="IT218" s="150"/>
      <c r="IU218" s="150"/>
      <c r="IV218" s="150"/>
      <c r="IW218" s="150"/>
    </row>
    <row r="219" customFormat="false" ht="12.75" hidden="false" customHeight="false" outlineLevel="0" collapsed="false">
      <c r="A219" s="146"/>
      <c r="B219" s="147"/>
      <c r="C219" s="147"/>
      <c r="D219" s="147"/>
      <c r="E219" s="147"/>
      <c r="F219" s="147"/>
      <c r="G219" s="147"/>
      <c r="H219" s="148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9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  <c r="EC219" s="150"/>
      <c r="ED219" s="150"/>
      <c r="EE219" s="150"/>
      <c r="EF219" s="150"/>
      <c r="EG219" s="150"/>
      <c r="EH219" s="150"/>
      <c r="EI219" s="150"/>
      <c r="EJ219" s="150"/>
      <c r="EK219" s="150"/>
      <c r="EL219" s="150"/>
      <c r="EM219" s="150"/>
      <c r="EN219" s="150"/>
      <c r="EO219" s="150"/>
      <c r="EP219" s="150"/>
      <c r="EQ219" s="150"/>
      <c r="ER219" s="150"/>
      <c r="ES219" s="150"/>
      <c r="ET219" s="150"/>
      <c r="EU219" s="150"/>
      <c r="EV219" s="150"/>
      <c r="EW219" s="150"/>
      <c r="EX219" s="150"/>
      <c r="EY219" s="150"/>
      <c r="EZ219" s="150"/>
      <c r="FA219" s="150"/>
      <c r="FB219" s="150"/>
      <c r="FC219" s="150"/>
      <c r="FD219" s="150"/>
      <c r="FE219" s="150"/>
      <c r="FF219" s="150"/>
      <c r="FG219" s="150"/>
      <c r="FH219" s="150"/>
      <c r="FI219" s="150"/>
      <c r="FJ219" s="150"/>
      <c r="FK219" s="150"/>
      <c r="FL219" s="150"/>
      <c r="FM219" s="150"/>
      <c r="FN219" s="150"/>
      <c r="FO219" s="150"/>
      <c r="FP219" s="150"/>
      <c r="FQ219" s="150"/>
      <c r="FR219" s="150"/>
      <c r="FS219" s="150"/>
      <c r="FT219" s="150"/>
      <c r="FU219" s="150"/>
      <c r="FV219" s="150"/>
      <c r="FW219" s="150"/>
      <c r="FX219" s="150"/>
      <c r="FY219" s="150"/>
      <c r="FZ219" s="150"/>
      <c r="GA219" s="150"/>
      <c r="GB219" s="150"/>
      <c r="GC219" s="150"/>
      <c r="GD219" s="150"/>
      <c r="GE219" s="150"/>
      <c r="GF219" s="150"/>
      <c r="GG219" s="150"/>
      <c r="GH219" s="150"/>
      <c r="GI219" s="150"/>
      <c r="GJ219" s="150"/>
      <c r="GK219" s="150"/>
      <c r="GL219" s="150"/>
      <c r="GM219" s="150"/>
      <c r="GN219" s="150"/>
      <c r="GO219" s="150"/>
      <c r="GP219" s="150"/>
      <c r="GQ219" s="150"/>
      <c r="GR219" s="150"/>
      <c r="GS219" s="150"/>
      <c r="GT219" s="150"/>
      <c r="GU219" s="150"/>
      <c r="GV219" s="150"/>
      <c r="GW219" s="150"/>
      <c r="GX219" s="150"/>
      <c r="GY219" s="150"/>
      <c r="GZ219" s="150"/>
      <c r="HA219" s="150"/>
      <c r="HB219" s="150"/>
      <c r="HC219" s="150"/>
      <c r="HD219" s="150"/>
      <c r="HE219" s="150"/>
      <c r="HF219" s="150"/>
      <c r="HG219" s="150"/>
      <c r="HH219" s="150"/>
      <c r="HI219" s="150"/>
      <c r="HJ219" s="150"/>
      <c r="HK219" s="150"/>
      <c r="HL219" s="150"/>
      <c r="HM219" s="150"/>
      <c r="HN219" s="150"/>
      <c r="HO219" s="150"/>
      <c r="HP219" s="150"/>
      <c r="HQ219" s="150"/>
      <c r="HR219" s="150"/>
      <c r="HS219" s="150"/>
      <c r="HT219" s="150"/>
      <c r="HU219" s="150"/>
      <c r="HV219" s="150"/>
      <c r="HW219" s="150"/>
      <c r="HX219" s="150"/>
      <c r="HY219" s="150"/>
      <c r="HZ219" s="150"/>
      <c r="IA219" s="150"/>
      <c r="IB219" s="150"/>
      <c r="IC219" s="150"/>
      <c r="ID219" s="150"/>
      <c r="IE219" s="150"/>
      <c r="IF219" s="150"/>
      <c r="IG219" s="150"/>
      <c r="IH219" s="150"/>
      <c r="II219" s="150"/>
      <c r="IJ219" s="150"/>
      <c r="IK219" s="150"/>
      <c r="IL219" s="150"/>
      <c r="IM219" s="150"/>
      <c r="IN219" s="150"/>
      <c r="IO219" s="150"/>
      <c r="IP219" s="150"/>
      <c r="IQ219" s="150"/>
      <c r="IR219" s="150"/>
      <c r="IS219" s="150"/>
      <c r="IT219" s="150"/>
      <c r="IU219" s="150"/>
      <c r="IV219" s="150"/>
      <c r="IW219" s="150"/>
    </row>
    <row r="220" customFormat="false" ht="12.75" hidden="false" customHeight="false" outlineLevel="0" collapsed="false">
      <c r="A220" s="146"/>
      <c r="B220" s="147"/>
      <c r="C220" s="147"/>
      <c r="D220" s="147"/>
      <c r="E220" s="147"/>
      <c r="F220" s="147"/>
      <c r="G220" s="147"/>
      <c r="H220" s="148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  <c r="BI220" s="147"/>
      <c r="BJ220" s="147"/>
      <c r="BK220" s="149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/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  <c r="EC220" s="150"/>
      <c r="ED220" s="150"/>
      <c r="EE220" s="150"/>
      <c r="EF220" s="150"/>
      <c r="EG220" s="150"/>
      <c r="EH220" s="150"/>
      <c r="EI220" s="150"/>
      <c r="EJ220" s="150"/>
      <c r="EK220" s="150"/>
      <c r="EL220" s="150"/>
      <c r="EM220" s="150"/>
      <c r="EN220" s="150"/>
      <c r="EO220" s="150"/>
      <c r="EP220" s="150"/>
      <c r="EQ220" s="150"/>
      <c r="ER220" s="150"/>
      <c r="ES220" s="150"/>
      <c r="ET220" s="150"/>
      <c r="EU220" s="150"/>
      <c r="EV220" s="150"/>
      <c r="EW220" s="150"/>
      <c r="EX220" s="150"/>
      <c r="EY220" s="150"/>
      <c r="EZ220" s="150"/>
      <c r="FA220" s="150"/>
      <c r="FB220" s="150"/>
      <c r="FC220" s="150"/>
      <c r="FD220" s="150"/>
      <c r="FE220" s="150"/>
      <c r="FF220" s="150"/>
      <c r="FG220" s="150"/>
      <c r="FH220" s="150"/>
      <c r="FI220" s="150"/>
      <c r="FJ220" s="150"/>
      <c r="FK220" s="150"/>
      <c r="FL220" s="150"/>
      <c r="FM220" s="150"/>
      <c r="FN220" s="150"/>
      <c r="FO220" s="150"/>
      <c r="FP220" s="150"/>
      <c r="FQ220" s="150"/>
      <c r="FR220" s="150"/>
      <c r="FS220" s="150"/>
      <c r="FT220" s="150"/>
      <c r="FU220" s="150"/>
      <c r="FV220" s="150"/>
      <c r="FW220" s="150"/>
      <c r="FX220" s="150"/>
      <c r="FY220" s="150"/>
      <c r="FZ220" s="150"/>
      <c r="GA220" s="150"/>
      <c r="GB220" s="150"/>
      <c r="GC220" s="150"/>
      <c r="GD220" s="150"/>
      <c r="GE220" s="150"/>
      <c r="GF220" s="150"/>
      <c r="GG220" s="150"/>
      <c r="GH220" s="150"/>
      <c r="GI220" s="150"/>
      <c r="GJ220" s="150"/>
      <c r="GK220" s="150"/>
      <c r="GL220" s="150"/>
      <c r="GM220" s="150"/>
      <c r="GN220" s="150"/>
      <c r="GO220" s="150"/>
      <c r="GP220" s="150"/>
      <c r="GQ220" s="150"/>
      <c r="GR220" s="150"/>
      <c r="GS220" s="150"/>
      <c r="GT220" s="150"/>
      <c r="GU220" s="150"/>
      <c r="GV220" s="150"/>
      <c r="GW220" s="150"/>
      <c r="GX220" s="150"/>
      <c r="GY220" s="150"/>
      <c r="GZ220" s="150"/>
      <c r="HA220" s="150"/>
      <c r="HB220" s="150"/>
      <c r="HC220" s="150"/>
      <c r="HD220" s="150"/>
      <c r="HE220" s="150"/>
      <c r="HF220" s="150"/>
      <c r="HG220" s="150"/>
      <c r="HH220" s="150"/>
      <c r="HI220" s="150"/>
      <c r="HJ220" s="150"/>
      <c r="HK220" s="150"/>
      <c r="HL220" s="150"/>
      <c r="HM220" s="150"/>
      <c r="HN220" s="150"/>
      <c r="HO220" s="150"/>
      <c r="HP220" s="150"/>
      <c r="HQ220" s="150"/>
      <c r="HR220" s="150"/>
      <c r="HS220" s="150"/>
      <c r="HT220" s="150"/>
      <c r="HU220" s="150"/>
      <c r="HV220" s="150"/>
      <c r="HW220" s="150"/>
      <c r="HX220" s="150"/>
      <c r="HY220" s="150"/>
      <c r="HZ220" s="150"/>
      <c r="IA220" s="150"/>
      <c r="IB220" s="150"/>
      <c r="IC220" s="150"/>
      <c r="ID220" s="150"/>
      <c r="IE220" s="150"/>
      <c r="IF220" s="150"/>
      <c r="IG220" s="150"/>
      <c r="IH220" s="150"/>
      <c r="II220" s="150"/>
      <c r="IJ220" s="150"/>
      <c r="IK220" s="150"/>
      <c r="IL220" s="150"/>
      <c r="IM220" s="150"/>
      <c r="IN220" s="150"/>
      <c r="IO220" s="150"/>
      <c r="IP220" s="150"/>
      <c r="IQ220" s="150"/>
      <c r="IR220" s="150"/>
      <c r="IS220" s="150"/>
      <c r="IT220" s="150"/>
      <c r="IU220" s="150"/>
      <c r="IV220" s="150"/>
      <c r="IW220" s="150"/>
    </row>
    <row r="221" customFormat="false" ht="12.75" hidden="false" customHeight="false" outlineLevel="0" collapsed="false">
      <c r="A221" s="146"/>
      <c r="B221" s="147"/>
      <c r="C221" s="147"/>
      <c r="D221" s="147"/>
      <c r="E221" s="147"/>
      <c r="F221" s="147"/>
      <c r="G221" s="147"/>
      <c r="H221" s="148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7"/>
      <c r="BJ221" s="147"/>
      <c r="BK221" s="149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/>
      <c r="DG221" s="150"/>
      <c r="DH221" s="150"/>
      <c r="DI221" s="150"/>
      <c r="DJ221" s="150"/>
      <c r="DK221" s="150"/>
      <c r="DL221" s="150"/>
      <c r="DM221" s="150"/>
      <c r="DN221" s="150"/>
      <c r="DO221" s="150"/>
      <c r="DP221" s="150"/>
      <c r="DQ221" s="150"/>
      <c r="DR221" s="150"/>
      <c r="DS221" s="150"/>
      <c r="DT221" s="150"/>
      <c r="DU221" s="150"/>
      <c r="DV221" s="150"/>
      <c r="DW221" s="150"/>
      <c r="DX221" s="150"/>
      <c r="DY221" s="150"/>
      <c r="DZ221" s="150"/>
      <c r="EA221" s="150"/>
      <c r="EB221" s="150"/>
      <c r="EC221" s="150"/>
      <c r="ED221" s="150"/>
      <c r="EE221" s="150"/>
      <c r="EF221" s="150"/>
      <c r="EG221" s="150"/>
      <c r="EH221" s="150"/>
      <c r="EI221" s="150"/>
      <c r="EJ221" s="150"/>
      <c r="EK221" s="150"/>
      <c r="EL221" s="150"/>
      <c r="EM221" s="150"/>
      <c r="EN221" s="150"/>
      <c r="EO221" s="150"/>
      <c r="EP221" s="150"/>
      <c r="EQ221" s="150"/>
      <c r="ER221" s="150"/>
      <c r="ES221" s="150"/>
      <c r="ET221" s="150"/>
      <c r="EU221" s="150"/>
      <c r="EV221" s="150"/>
      <c r="EW221" s="150"/>
      <c r="EX221" s="150"/>
      <c r="EY221" s="150"/>
      <c r="EZ221" s="150"/>
      <c r="FA221" s="150"/>
      <c r="FB221" s="150"/>
      <c r="FC221" s="150"/>
      <c r="FD221" s="150"/>
      <c r="FE221" s="150"/>
      <c r="FF221" s="150"/>
      <c r="FG221" s="150"/>
      <c r="FH221" s="150"/>
      <c r="FI221" s="150"/>
      <c r="FJ221" s="150"/>
      <c r="FK221" s="150"/>
      <c r="FL221" s="150"/>
      <c r="FM221" s="150"/>
      <c r="FN221" s="150"/>
      <c r="FO221" s="150"/>
      <c r="FP221" s="150"/>
      <c r="FQ221" s="150"/>
      <c r="FR221" s="150"/>
      <c r="FS221" s="150"/>
      <c r="FT221" s="150"/>
      <c r="FU221" s="150"/>
      <c r="FV221" s="150"/>
      <c r="FW221" s="150"/>
      <c r="FX221" s="150"/>
      <c r="FY221" s="150"/>
      <c r="FZ221" s="150"/>
      <c r="GA221" s="150"/>
      <c r="GB221" s="150"/>
      <c r="GC221" s="150"/>
      <c r="GD221" s="150"/>
      <c r="GE221" s="150"/>
      <c r="GF221" s="150"/>
      <c r="GG221" s="150"/>
      <c r="GH221" s="150"/>
      <c r="GI221" s="150"/>
      <c r="GJ221" s="150"/>
      <c r="GK221" s="150"/>
      <c r="GL221" s="150"/>
      <c r="GM221" s="150"/>
      <c r="GN221" s="150"/>
      <c r="GO221" s="150"/>
      <c r="GP221" s="150"/>
      <c r="GQ221" s="150"/>
      <c r="GR221" s="150"/>
      <c r="GS221" s="150"/>
      <c r="GT221" s="150"/>
      <c r="GU221" s="150"/>
      <c r="GV221" s="150"/>
      <c r="GW221" s="150"/>
      <c r="GX221" s="150"/>
      <c r="GY221" s="150"/>
      <c r="GZ221" s="150"/>
      <c r="HA221" s="150"/>
      <c r="HB221" s="150"/>
      <c r="HC221" s="150"/>
      <c r="HD221" s="150"/>
      <c r="HE221" s="150"/>
      <c r="HF221" s="150"/>
      <c r="HG221" s="150"/>
      <c r="HH221" s="150"/>
      <c r="HI221" s="150"/>
      <c r="HJ221" s="150"/>
      <c r="HK221" s="150"/>
      <c r="HL221" s="150"/>
      <c r="HM221" s="150"/>
      <c r="HN221" s="150"/>
      <c r="HO221" s="150"/>
      <c r="HP221" s="150"/>
      <c r="HQ221" s="150"/>
      <c r="HR221" s="150"/>
      <c r="HS221" s="150"/>
      <c r="HT221" s="150"/>
      <c r="HU221" s="150"/>
      <c r="HV221" s="150"/>
      <c r="HW221" s="150"/>
      <c r="HX221" s="150"/>
      <c r="HY221" s="150"/>
      <c r="HZ221" s="150"/>
      <c r="IA221" s="150"/>
      <c r="IB221" s="150"/>
      <c r="IC221" s="150"/>
      <c r="ID221" s="150"/>
      <c r="IE221" s="150"/>
      <c r="IF221" s="150"/>
      <c r="IG221" s="150"/>
      <c r="IH221" s="150"/>
      <c r="II221" s="150"/>
      <c r="IJ221" s="150"/>
      <c r="IK221" s="150"/>
      <c r="IL221" s="150"/>
      <c r="IM221" s="150"/>
      <c r="IN221" s="150"/>
      <c r="IO221" s="150"/>
      <c r="IP221" s="150"/>
      <c r="IQ221" s="150"/>
      <c r="IR221" s="150"/>
      <c r="IS221" s="150"/>
      <c r="IT221" s="150"/>
      <c r="IU221" s="150"/>
      <c r="IV221" s="150"/>
      <c r="IW221" s="150"/>
    </row>
    <row r="222" customFormat="false" ht="12.75" hidden="false" customHeight="false" outlineLevel="0" collapsed="false">
      <c r="A222" s="146"/>
      <c r="B222" s="147"/>
      <c r="C222" s="147"/>
      <c r="D222" s="147"/>
      <c r="E222" s="147"/>
      <c r="F222" s="147"/>
      <c r="G222" s="147"/>
      <c r="H222" s="148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  <c r="BI222" s="147"/>
      <c r="BJ222" s="147"/>
      <c r="BK222" s="149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/>
      <c r="DE222" s="150"/>
      <c r="DF222" s="150"/>
      <c r="DG222" s="150"/>
      <c r="DH222" s="150"/>
      <c r="DI222" s="150"/>
      <c r="DJ222" s="150"/>
      <c r="DK222" s="150"/>
      <c r="DL222" s="150"/>
      <c r="DM222" s="150"/>
      <c r="DN222" s="150"/>
      <c r="DO222" s="150"/>
      <c r="DP222" s="150"/>
      <c r="DQ222" s="150"/>
      <c r="DR222" s="150"/>
      <c r="DS222" s="150"/>
      <c r="DT222" s="150"/>
      <c r="DU222" s="150"/>
      <c r="DV222" s="150"/>
      <c r="DW222" s="150"/>
      <c r="DX222" s="150"/>
      <c r="DY222" s="150"/>
      <c r="DZ222" s="150"/>
      <c r="EA222" s="150"/>
      <c r="EB222" s="150"/>
      <c r="EC222" s="150"/>
      <c r="ED222" s="150"/>
      <c r="EE222" s="150"/>
      <c r="EF222" s="150"/>
      <c r="EG222" s="150"/>
      <c r="EH222" s="150"/>
      <c r="EI222" s="150"/>
      <c r="EJ222" s="150"/>
      <c r="EK222" s="150"/>
      <c r="EL222" s="150"/>
      <c r="EM222" s="150"/>
      <c r="EN222" s="150"/>
      <c r="EO222" s="150"/>
      <c r="EP222" s="150"/>
      <c r="EQ222" s="150"/>
      <c r="ER222" s="150"/>
      <c r="ES222" s="150"/>
      <c r="ET222" s="150"/>
      <c r="EU222" s="150"/>
      <c r="EV222" s="150"/>
      <c r="EW222" s="150"/>
      <c r="EX222" s="150"/>
      <c r="EY222" s="150"/>
      <c r="EZ222" s="150"/>
      <c r="FA222" s="150"/>
      <c r="FB222" s="150"/>
      <c r="FC222" s="150"/>
      <c r="FD222" s="150"/>
      <c r="FE222" s="150"/>
      <c r="FF222" s="150"/>
      <c r="FG222" s="150"/>
      <c r="FH222" s="150"/>
      <c r="FI222" s="150"/>
      <c r="FJ222" s="150"/>
      <c r="FK222" s="150"/>
      <c r="FL222" s="150"/>
      <c r="FM222" s="150"/>
      <c r="FN222" s="150"/>
      <c r="FO222" s="150"/>
      <c r="FP222" s="150"/>
      <c r="FQ222" s="150"/>
      <c r="FR222" s="150"/>
      <c r="FS222" s="150"/>
      <c r="FT222" s="150"/>
      <c r="FU222" s="150"/>
      <c r="FV222" s="150"/>
      <c r="FW222" s="150"/>
      <c r="FX222" s="150"/>
      <c r="FY222" s="150"/>
      <c r="FZ222" s="150"/>
      <c r="GA222" s="150"/>
      <c r="GB222" s="150"/>
      <c r="GC222" s="150"/>
      <c r="GD222" s="150"/>
      <c r="GE222" s="150"/>
      <c r="GF222" s="150"/>
      <c r="GG222" s="150"/>
      <c r="GH222" s="150"/>
      <c r="GI222" s="150"/>
      <c r="GJ222" s="150"/>
      <c r="GK222" s="150"/>
      <c r="GL222" s="150"/>
      <c r="GM222" s="150"/>
      <c r="GN222" s="150"/>
      <c r="GO222" s="150"/>
      <c r="GP222" s="150"/>
      <c r="GQ222" s="150"/>
      <c r="GR222" s="150"/>
      <c r="GS222" s="150"/>
      <c r="GT222" s="150"/>
      <c r="GU222" s="150"/>
      <c r="GV222" s="150"/>
      <c r="GW222" s="150"/>
      <c r="GX222" s="150"/>
      <c r="GY222" s="150"/>
      <c r="GZ222" s="150"/>
      <c r="HA222" s="150"/>
      <c r="HB222" s="150"/>
      <c r="HC222" s="150"/>
      <c r="HD222" s="150"/>
      <c r="HE222" s="150"/>
      <c r="HF222" s="150"/>
      <c r="HG222" s="150"/>
      <c r="HH222" s="150"/>
      <c r="HI222" s="150"/>
      <c r="HJ222" s="150"/>
      <c r="HK222" s="150"/>
      <c r="HL222" s="150"/>
      <c r="HM222" s="150"/>
      <c r="HN222" s="150"/>
      <c r="HO222" s="150"/>
      <c r="HP222" s="150"/>
      <c r="HQ222" s="150"/>
      <c r="HR222" s="150"/>
      <c r="HS222" s="150"/>
      <c r="HT222" s="150"/>
      <c r="HU222" s="150"/>
      <c r="HV222" s="150"/>
      <c r="HW222" s="150"/>
      <c r="HX222" s="150"/>
      <c r="HY222" s="150"/>
      <c r="HZ222" s="150"/>
      <c r="IA222" s="150"/>
      <c r="IB222" s="150"/>
      <c r="IC222" s="150"/>
      <c r="ID222" s="150"/>
      <c r="IE222" s="150"/>
      <c r="IF222" s="150"/>
      <c r="IG222" s="150"/>
      <c r="IH222" s="150"/>
      <c r="II222" s="150"/>
      <c r="IJ222" s="150"/>
      <c r="IK222" s="150"/>
      <c r="IL222" s="150"/>
      <c r="IM222" s="150"/>
      <c r="IN222" s="150"/>
      <c r="IO222" s="150"/>
      <c r="IP222" s="150"/>
      <c r="IQ222" s="150"/>
      <c r="IR222" s="150"/>
      <c r="IS222" s="150"/>
      <c r="IT222" s="150"/>
      <c r="IU222" s="150"/>
      <c r="IV222" s="150"/>
      <c r="IW222" s="150"/>
    </row>
    <row r="223" customFormat="false" ht="12.75" hidden="false" customHeight="false" outlineLevel="0" collapsed="false">
      <c r="A223" s="146"/>
      <c r="B223" s="147"/>
      <c r="C223" s="147"/>
      <c r="D223" s="147"/>
      <c r="E223" s="147"/>
      <c r="F223" s="147"/>
      <c r="G223" s="147"/>
      <c r="H223" s="148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  <c r="BI223" s="147"/>
      <c r="BJ223" s="147"/>
      <c r="BK223" s="149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  <c r="EC223" s="150"/>
      <c r="ED223" s="150"/>
      <c r="EE223" s="150"/>
      <c r="EF223" s="150"/>
      <c r="EG223" s="150"/>
      <c r="EH223" s="150"/>
      <c r="EI223" s="150"/>
      <c r="EJ223" s="150"/>
      <c r="EK223" s="150"/>
      <c r="EL223" s="150"/>
      <c r="EM223" s="150"/>
      <c r="EN223" s="150"/>
      <c r="EO223" s="150"/>
      <c r="EP223" s="150"/>
      <c r="EQ223" s="150"/>
      <c r="ER223" s="150"/>
      <c r="ES223" s="150"/>
      <c r="ET223" s="150"/>
      <c r="EU223" s="150"/>
      <c r="EV223" s="150"/>
      <c r="EW223" s="150"/>
      <c r="EX223" s="150"/>
      <c r="EY223" s="150"/>
      <c r="EZ223" s="150"/>
      <c r="FA223" s="150"/>
      <c r="FB223" s="150"/>
      <c r="FC223" s="150"/>
      <c r="FD223" s="150"/>
      <c r="FE223" s="150"/>
      <c r="FF223" s="150"/>
      <c r="FG223" s="150"/>
      <c r="FH223" s="150"/>
      <c r="FI223" s="150"/>
      <c r="FJ223" s="150"/>
      <c r="FK223" s="150"/>
      <c r="FL223" s="150"/>
      <c r="FM223" s="150"/>
      <c r="FN223" s="150"/>
      <c r="FO223" s="150"/>
      <c r="FP223" s="150"/>
      <c r="FQ223" s="150"/>
      <c r="FR223" s="150"/>
      <c r="FS223" s="150"/>
      <c r="FT223" s="150"/>
      <c r="FU223" s="150"/>
      <c r="FV223" s="150"/>
      <c r="FW223" s="150"/>
      <c r="FX223" s="150"/>
      <c r="FY223" s="150"/>
      <c r="FZ223" s="150"/>
      <c r="GA223" s="150"/>
      <c r="GB223" s="150"/>
      <c r="GC223" s="150"/>
      <c r="GD223" s="150"/>
      <c r="GE223" s="150"/>
      <c r="GF223" s="150"/>
      <c r="GG223" s="150"/>
      <c r="GH223" s="150"/>
      <c r="GI223" s="150"/>
      <c r="GJ223" s="150"/>
      <c r="GK223" s="150"/>
      <c r="GL223" s="150"/>
      <c r="GM223" s="150"/>
      <c r="GN223" s="150"/>
      <c r="GO223" s="150"/>
      <c r="GP223" s="150"/>
      <c r="GQ223" s="150"/>
      <c r="GR223" s="150"/>
      <c r="GS223" s="150"/>
      <c r="GT223" s="150"/>
      <c r="GU223" s="150"/>
      <c r="GV223" s="150"/>
      <c r="GW223" s="150"/>
      <c r="GX223" s="150"/>
      <c r="GY223" s="150"/>
      <c r="GZ223" s="150"/>
      <c r="HA223" s="150"/>
      <c r="HB223" s="150"/>
      <c r="HC223" s="150"/>
      <c r="HD223" s="150"/>
      <c r="HE223" s="150"/>
      <c r="HF223" s="150"/>
      <c r="HG223" s="150"/>
      <c r="HH223" s="150"/>
      <c r="HI223" s="150"/>
      <c r="HJ223" s="150"/>
      <c r="HK223" s="150"/>
      <c r="HL223" s="150"/>
      <c r="HM223" s="150"/>
      <c r="HN223" s="150"/>
      <c r="HO223" s="150"/>
      <c r="HP223" s="150"/>
      <c r="HQ223" s="150"/>
      <c r="HR223" s="150"/>
      <c r="HS223" s="150"/>
      <c r="HT223" s="150"/>
      <c r="HU223" s="150"/>
      <c r="HV223" s="150"/>
      <c r="HW223" s="150"/>
      <c r="HX223" s="150"/>
      <c r="HY223" s="150"/>
      <c r="HZ223" s="150"/>
      <c r="IA223" s="150"/>
      <c r="IB223" s="150"/>
      <c r="IC223" s="150"/>
      <c r="ID223" s="150"/>
      <c r="IE223" s="150"/>
      <c r="IF223" s="150"/>
      <c r="IG223" s="150"/>
      <c r="IH223" s="150"/>
      <c r="II223" s="150"/>
      <c r="IJ223" s="150"/>
      <c r="IK223" s="150"/>
      <c r="IL223" s="150"/>
      <c r="IM223" s="150"/>
      <c r="IN223" s="150"/>
      <c r="IO223" s="150"/>
      <c r="IP223" s="150"/>
      <c r="IQ223" s="150"/>
      <c r="IR223" s="150"/>
      <c r="IS223" s="150"/>
      <c r="IT223" s="150"/>
      <c r="IU223" s="150"/>
      <c r="IV223" s="150"/>
      <c r="IW223" s="150"/>
    </row>
    <row r="224" customFormat="false" ht="12.75" hidden="false" customHeight="false" outlineLevel="0" collapsed="false">
      <c r="A224" s="146"/>
      <c r="B224" s="147"/>
      <c r="C224" s="147"/>
      <c r="D224" s="147"/>
      <c r="E224" s="147"/>
      <c r="F224" s="147"/>
      <c r="G224" s="147"/>
      <c r="H224" s="148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  <c r="BI224" s="147"/>
      <c r="BJ224" s="147"/>
      <c r="BK224" s="149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/>
      <c r="DH224" s="150"/>
      <c r="DI224" s="150"/>
      <c r="DJ224" s="150"/>
      <c r="DK224" s="150"/>
      <c r="DL224" s="150"/>
      <c r="DM224" s="150"/>
      <c r="DN224" s="150"/>
      <c r="DO224" s="150"/>
      <c r="DP224" s="150"/>
      <c r="DQ224" s="150"/>
      <c r="DR224" s="150"/>
      <c r="DS224" s="150"/>
      <c r="DT224" s="150"/>
      <c r="DU224" s="150"/>
      <c r="DV224" s="150"/>
      <c r="DW224" s="150"/>
      <c r="DX224" s="150"/>
      <c r="DY224" s="150"/>
      <c r="DZ224" s="150"/>
      <c r="EA224" s="150"/>
      <c r="EB224" s="150"/>
      <c r="EC224" s="150"/>
      <c r="ED224" s="150"/>
      <c r="EE224" s="150"/>
      <c r="EF224" s="150"/>
      <c r="EG224" s="150"/>
      <c r="EH224" s="150"/>
      <c r="EI224" s="150"/>
      <c r="EJ224" s="150"/>
      <c r="EK224" s="150"/>
      <c r="EL224" s="150"/>
      <c r="EM224" s="150"/>
      <c r="EN224" s="150"/>
      <c r="EO224" s="150"/>
      <c r="EP224" s="150"/>
      <c r="EQ224" s="150"/>
      <c r="ER224" s="150"/>
      <c r="ES224" s="150"/>
      <c r="ET224" s="150"/>
      <c r="EU224" s="150"/>
      <c r="EV224" s="150"/>
      <c r="EW224" s="150"/>
      <c r="EX224" s="150"/>
      <c r="EY224" s="150"/>
      <c r="EZ224" s="150"/>
      <c r="FA224" s="150"/>
      <c r="FB224" s="150"/>
      <c r="FC224" s="150"/>
      <c r="FD224" s="150"/>
      <c r="FE224" s="150"/>
      <c r="FF224" s="150"/>
      <c r="FG224" s="150"/>
      <c r="FH224" s="150"/>
      <c r="FI224" s="150"/>
      <c r="FJ224" s="150"/>
      <c r="FK224" s="150"/>
      <c r="FL224" s="150"/>
      <c r="FM224" s="150"/>
      <c r="FN224" s="150"/>
      <c r="FO224" s="150"/>
      <c r="FP224" s="150"/>
      <c r="FQ224" s="150"/>
      <c r="FR224" s="150"/>
      <c r="FS224" s="150"/>
      <c r="FT224" s="150"/>
      <c r="FU224" s="150"/>
      <c r="FV224" s="150"/>
      <c r="FW224" s="150"/>
      <c r="FX224" s="150"/>
      <c r="FY224" s="150"/>
      <c r="FZ224" s="150"/>
      <c r="GA224" s="150"/>
      <c r="GB224" s="150"/>
      <c r="GC224" s="150"/>
      <c r="GD224" s="150"/>
      <c r="GE224" s="150"/>
      <c r="GF224" s="150"/>
      <c r="GG224" s="150"/>
      <c r="GH224" s="150"/>
      <c r="GI224" s="150"/>
      <c r="GJ224" s="150"/>
      <c r="GK224" s="150"/>
      <c r="GL224" s="150"/>
      <c r="GM224" s="150"/>
      <c r="GN224" s="150"/>
      <c r="GO224" s="150"/>
      <c r="GP224" s="150"/>
      <c r="GQ224" s="150"/>
      <c r="GR224" s="150"/>
      <c r="GS224" s="150"/>
      <c r="GT224" s="150"/>
      <c r="GU224" s="150"/>
      <c r="GV224" s="150"/>
      <c r="GW224" s="150"/>
      <c r="GX224" s="150"/>
      <c r="GY224" s="150"/>
      <c r="GZ224" s="150"/>
      <c r="HA224" s="150"/>
      <c r="HB224" s="150"/>
      <c r="HC224" s="150"/>
      <c r="HD224" s="150"/>
      <c r="HE224" s="150"/>
      <c r="HF224" s="150"/>
      <c r="HG224" s="150"/>
      <c r="HH224" s="150"/>
      <c r="HI224" s="150"/>
      <c r="HJ224" s="150"/>
      <c r="HK224" s="150"/>
      <c r="HL224" s="150"/>
      <c r="HM224" s="150"/>
      <c r="HN224" s="150"/>
      <c r="HO224" s="150"/>
      <c r="HP224" s="150"/>
      <c r="HQ224" s="150"/>
      <c r="HR224" s="150"/>
      <c r="HS224" s="150"/>
      <c r="HT224" s="150"/>
      <c r="HU224" s="150"/>
      <c r="HV224" s="150"/>
      <c r="HW224" s="150"/>
      <c r="HX224" s="150"/>
      <c r="HY224" s="150"/>
      <c r="HZ224" s="150"/>
      <c r="IA224" s="150"/>
      <c r="IB224" s="150"/>
      <c r="IC224" s="150"/>
      <c r="ID224" s="150"/>
      <c r="IE224" s="150"/>
      <c r="IF224" s="150"/>
      <c r="IG224" s="150"/>
      <c r="IH224" s="150"/>
      <c r="II224" s="150"/>
      <c r="IJ224" s="150"/>
      <c r="IK224" s="150"/>
      <c r="IL224" s="150"/>
      <c r="IM224" s="150"/>
      <c r="IN224" s="150"/>
      <c r="IO224" s="150"/>
      <c r="IP224" s="150"/>
      <c r="IQ224" s="150"/>
      <c r="IR224" s="150"/>
      <c r="IS224" s="150"/>
      <c r="IT224" s="150"/>
      <c r="IU224" s="150"/>
      <c r="IV224" s="150"/>
      <c r="IW224" s="150"/>
    </row>
    <row r="225" customFormat="false" ht="12.75" hidden="false" customHeight="false" outlineLevel="0" collapsed="false">
      <c r="A225" s="146"/>
      <c r="B225" s="147"/>
      <c r="C225" s="147"/>
      <c r="D225" s="147"/>
      <c r="E225" s="147"/>
      <c r="F225" s="147"/>
      <c r="G225" s="147"/>
      <c r="H225" s="148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  <c r="BI225" s="147"/>
      <c r="BJ225" s="147"/>
      <c r="BK225" s="149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  <c r="EC225" s="150"/>
      <c r="ED225" s="150"/>
      <c r="EE225" s="150"/>
      <c r="EF225" s="150"/>
      <c r="EG225" s="150"/>
      <c r="EH225" s="150"/>
      <c r="EI225" s="150"/>
      <c r="EJ225" s="150"/>
      <c r="EK225" s="150"/>
      <c r="EL225" s="150"/>
      <c r="EM225" s="150"/>
      <c r="EN225" s="150"/>
      <c r="EO225" s="150"/>
      <c r="EP225" s="150"/>
      <c r="EQ225" s="150"/>
      <c r="ER225" s="150"/>
      <c r="ES225" s="150"/>
      <c r="ET225" s="150"/>
      <c r="EU225" s="150"/>
      <c r="EV225" s="150"/>
      <c r="EW225" s="150"/>
      <c r="EX225" s="150"/>
      <c r="EY225" s="150"/>
      <c r="EZ225" s="150"/>
      <c r="FA225" s="150"/>
      <c r="FB225" s="150"/>
      <c r="FC225" s="150"/>
      <c r="FD225" s="150"/>
      <c r="FE225" s="150"/>
      <c r="FF225" s="150"/>
      <c r="FG225" s="150"/>
      <c r="FH225" s="150"/>
      <c r="FI225" s="150"/>
      <c r="FJ225" s="150"/>
      <c r="FK225" s="150"/>
      <c r="FL225" s="150"/>
      <c r="FM225" s="150"/>
      <c r="FN225" s="150"/>
      <c r="FO225" s="150"/>
      <c r="FP225" s="150"/>
      <c r="FQ225" s="150"/>
      <c r="FR225" s="150"/>
      <c r="FS225" s="150"/>
      <c r="FT225" s="150"/>
      <c r="FU225" s="150"/>
      <c r="FV225" s="150"/>
      <c r="FW225" s="150"/>
      <c r="FX225" s="150"/>
      <c r="FY225" s="150"/>
      <c r="FZ225" s="150"/>
      <c r="GA225" s="150"/>
      <c r="GB225" s="150"/>
      <c r="GC225" s="150"/>
      <c r="GD225" s="150"/>
      <c r="GE225" s="150"/>
      <c r="GF225" s="150"/>
      <c r="GG225" s="150"/>
      <c r="GH225" s="150"/>
      <c r="GI225" s="150"/>
      <c r="GJ225" s="150"/>
      <c r="GK225" s="150"/>
      <c r="GL225" s="150"/>
      <c r="GM225" s="150"/>
      <c r="GN225" s="150"/>
      <c r="GO225" s="150"/>
      <c r="GP225" s="150"/>
      <c r="GQ225" s="150"/>
      <c r="GR225" s="150"/>
      <c r="GS225" s="150"/>
      <c r="GT225" s="150"/>
      <c r="GU225" s="150"/>
      <c r="GV225" s="150"/>
      <c r="GW225" s="150"/>
      <c r="GX225" s="150"/>
      <c r="GY225" s="150"/>
      <c r="GZ225" s="150"/>
      <c r="HA225" s="150"/>
      <c r="HB225" s="150"/>
      <c r="HC225" s="150"/>
      <c r="HD225" s="150"/>
      <c r="HE225" s="150"/>
      <c r="HF225" s="150"/>
      <c r="HG225" s="150"/>
      <c r="HH225" s="150"/>
      <c r="HI225" s="150"/>
      <c r="HJ225" s="150"/>
      <c r="HK225" s="150"/>
      <c r="HL225" s="150"/>
      <c r="HM225" s="150"/>
      <c r="HN225" s="150"/>
      <c r="HO225" s="150"/>
      <c r="HP225" s="150"/>
      <c r="HQ225" s="150"/>
      <c r="HR225" s="150"/>
      <c r="HS225" s="150"/>
      <c r="HT225" s="150"/>
      <c r="HU225" s="150"/>
      <c r="HV225" s="150"/>
      <c r="HW225" s="150"/>
      <c r="HX225" s="150"/>
      <c r="HY225" s="150"/>
      <c r="HZ225" s="150"/>
      <c r="IA225" s="150"/>
      <c r="IB225" s="150"/>
      <c r="IC225" s="150"/>
      <c r="ID225" s="150"/>
      <c r="IE225" s="150"/>
      <c r="IF225" s="150"/>
      <c r="IG225" s="150"/>
      <c r="IH225" s="150"/>
      <c r="II225" s="150"/>
      <c r="IJ225" s="150"/>
      <c r="IK225" s="150"/>
      <c r="IL225" s="150"/>
      <c r="IM225" s="150"/>
      <c r="IN225" s="150"/>
      <c r="IO225" s="150"/>
      <c r="IP225" s="150"/>
      <c r="IQ225" s="150"/>
      <c r="IR225" s="150"/>
      <c r="IS225" s="150"/>
      <c r="IT225" s="150"/>
      <c r="IU225" s="150"/>
      <c r="IV225" s="150"/>
      <c r="IW225" s="150"/>
    </row>
    <row r="226" customFormat="false" ht="12.75" hidden="false" customHeight="false" outlineLevel="0" collapsed="false">
      <c r="A226" s="146"/>
      <c r="B226" s="147"/>
      <c r="C226" s="147"/>
      <c r="D226" s="147"/>
      <c r="E226" s="147"/>
      <c r="F226" s="147"/>
      <c r="G226" s="147"/>
      <c r="H226" s="148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  <c r="BI226" s="147"/>
      <c r="BJ226" s="147"/>
      <c r="BK226" s="149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/>
      <c r="DH226" s="150"/>
      <c r="DI226" s="150"/>
      <c r="DJ226" s="150"/>
      <c r="DK226" s="150"/>
      <c r="DL226" s="150"/>
      <c r="DM226" s="150"/>
      <c r="DN226" s="150"/>
      <c r="DO226" s="150"/>
      <c r="DP226" s="150"/>
      <c r="DQ226" s="150"/>
      <c r="DR226" s="150"/>
      <c r="DS226" s="150"/>
      <c r="DT226" s="150"/>
      <c r="DU226" s="150"/>
      <c r="DV226" s="150"/>
      <c r="DW226" s="150"/>
      <c r="DX226" s="150"/>
      <c r="DY226" s="150"/>
      <c r="DZ226" s="150"/>
      <c r="EA226" s="150"/>
      <c r="EB226" s="150"/>
      <c r="EC226" s="150"/>
      <c r="ED226" s="150"/>
      <c r="EE226" s="150"/>
      <c r="EF226" s="150"/>
      <c r="EG226" s="150"/>
      <c r="EH226" s="150"/>
      <c r="EI226" s="150"/>
      <c r="EJ226" s="150"/>
      <c r="EK226" s="150"/>
      <c r="EL226" s="150"/>
      <c r="EM226" s="150"/>
      <c r="EN226" s="150"/>
      <c r="EO226" s="150"/>
      <c r="EP226" s="150"/>
      <c r="EQ226" s="150"/>
      <c r="ER226" s="150"/>
      <c r="ES226" s="150"/>
      <c r="ET226" s="150"/>
      <c r="EU226" s="150"/>
      <c r="EV226" s="150"/>
      <c r="EW226" s="150"/>
      <c r="EX226" s="150"/>
      <c r="EY226" s="150"/>
      <c r="EZ226" s="150"/>
      <c r="FA226" s="150"/>
      <c r="FB226" s="150"/>
      <c r="FC226" s="150"/>
      <c r="FD226" s="150"/>
      <c r="FE226" s="150"/>
      <c r="FF226" s="150"/>
      <c r="FG226" s="150"/>
      <c r="FH226" s="150"/>
      <c r="FI226" s="150"/>
      <c r="FJ226" s="150"/>
      <c r="FK226" s="150"/>
      <c r="FL226" s="150"/>
      <c r="FM226" s="150"/>
      <c r="FN226" s="150"/>
      <c r="FO226" s="150"/>
      <c r="FP226" s="150"/>
      <c r="FQ226" s="150"/>
      <c r="FR226" s="150"/>
      <c r="FS226" s="150"/>
      <c r="FT226" s="150"/>
      <c r="FU226" s="150"/>
      <c r="FV226" s="150"/>
      <c r="FW226" s="150"/>
      <c r="FX226" s="150"/>
      <c r="FY226" s="150"/>
      <c r="FZ226" s="150"/>
      <c r="GA226" s="150"/>
      <c r="GB226" s="150"/>
      <c r="GC226" s="150"/>
      <c r="GD226" s="150"/>
      <c r="GE226" s="150"/>
      <c r="GF226" s="150"/>
      <c r="GG226" s="150"/>
      <c r="GH226" s="150"/>
      <c r="GI226" s="150"/>
      <c r="GJ226" s="150"/>
      <c r="GK226" s="150"/>
      <c r="GL226" s="150"/>
      <c r="GM226" s="150"/>
      <c r="GN226" s="150"/>
      <c r="GO226" s="150"/>
      <c r="GP226" s="150"/>
      <c r="GQ226" s="150"/>
      <c r="GR226" s="150"/>
      <c r="GS226" s="150"/>
      <c r="GT226" s="150"/>
      <c r="GU226" s="150"/>
      <c r="GV226" s="150"/>
      <c r="GW226" s="150"/>
      <c r="GX226" s="150"/>
      <c r="GY226" s="150"/>
      <c r="GZ226" s="150"/>
      <c r="HA226" s="150"/>
      <c r="HB226" s="150"/>
      <c r="HC226" s="150"/>
      <c r="HD226" s="150"/>
      <c r="HE226" s="150"/>
      <c r="HF226" s="150"/>
      <c r="HG226" s="150"/>
      <c r="HH226" s="150"/>
      <c r="HI226" s="150"/>
      <c r="HJ226" s="150"/>
      <c r="HK226" s="150"/>
      <c r="HL226" s="150"/>
      <c r="HM226" s="150"/>
      <c r="HN226" s="150"/>
      <c r="HO226" s="150"/>
      <c r="HP226" s="150"/>
      <c r="HQ226" s="150"/>
      <c r="HR226" s="150"/>
      <c r="HS226" s="150"/>
      <c r="HT226" s="150"/>
      <c r="HU226" s="150"/>
      <c r="HV226" s="150"/>
      <c r="HW226" s="150"/>
      <c r="HX226" s="150"/>
      <c r="HY226" s="150"/>
      <c r="HZ226" s="150"/>
      <c r="IA226" s="150"/>
      <c r="IB226" s="150"/>
      <c r="IC226" s="150"/>
      <c r="ID226" s="150"/>
      <c r="IE226" s="150"/>
      <c r="IF226" s="150"/>
      <c r="IG226" s="150"/>
      <c r="IH226" s="150"/>
      <c r="II226" s="150"/>
      <c r="IJ226" s="150"/>
      <c r="IK226" s="150"/>
      <c r="IL226" s="150"/>
      <c r="IM226" s="150"/>
      <c r="IN226" s="150"/>
      <c r="IO226" s="150"/>
      <c r="IP226" s="150"/>
      <c r="IQ226" s="150"/>
      <c r="IR226" s="150"/>
      <c r="IS226" s="150"/>
      <c r="IT226" s="150"/>
      <c r="IU226" s="150"/>
      <c r="IV226" s="150"/>
      <c r="IW226" s="150"/>
    </row>
    <row r="227" customFormat="false" ht="12.75" hidden="false" customHeight="false" outlineLevel="0" collapsed="false">
      <c r="A227" s="146"/>
      <c r="B227" s="147"/>
      <c r="C227" s="147"/>
      <c r="D227" s="147"/>
      <c r="E227" s="147"/>
      <c r="F227" s="147"/>
      <c r="G227" s="147"/>
      <c r="H227" s="148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9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  <c r="EC227" s="150"/>
      <c r="ED227" s="150"/>
      <c r="EE227" s="150"/>
      <c r="EF227" s="150"/>
      <c r="EG227" s="150"/>
      <c r="EH227" s="150"/>
      <c r="EI227" s="150"/>
      <c r="EJ227" s="150"/>
      <c r="EK227" s="150"/>
      <c r="EL227" s="150"/>
      <c r="EM227" s="150"/>
      <c r="EN227" s="150"/>
      <c r="EO227" s="150"/>
      <c r="EP227" s="150"/>
      <c r="EQ227" s="150"/>
      <c r="ER227" s="150"/>
      <c r="ES227" s="150"/>
      <c r="ET227" s="150"/>
      <c r="EU227" s="150"/>
      <c r="EV227" s="150"/>
      <c r="EW227" s="150"/>
      <c r="EX227" s="150"/>
      <c r="EY227" s="150"/>
      <c r="EZ227" s="150"/>
      <c r="FA227" s="150"/>
      <c r="FB227" s="150"/>
      <c r="FC227" s="150"/>
      <c r="FD227" s="150"/>
      <c r="FE227" s="150"/>
      <c r="FF227" s="150"/>
      <c r="FG227" s="150"/>
      <c r="FH227" s="150"/>
      <c r="FI227" s="150"/>
      <c r="FJ227" s="150"/>
      <c r="FK227" s="150"/>
      <c r="FL227" s="150"/>
      <c r="FM227" s="150"/>
      <c r="FN227" s="150"/>
      <c r="FO227" s="150"/>
      <c r="FP227" s="150"/>
      <c r="FQ227" s="150"/>
      <c r="FR227" s="150"/>
      <c r="FS227" s="150"/>
      <c r="FT227" s="150"/>
      <c r="FU227" s="150"/>
      <c r="FV227" s="150"/>
      <c r="FW227" s="150"/>
      <c r="FX227" s="150"/>
      <c r="FY227" s="150"/>
      <c r="FZ227" s="150"/>
      <c r="GA227" s="150"/>
      <c r="GB227" s="150"/>
      <c r="GC227" s="150"/>
      <c r="GD227" s="150"/>
      <c r="GE227" s="150"/>
      <c r="GF227" s="150"/>
      <c r="GG227" s="150"/>
      <c r="GH227" s="150"/>
      <c r="GI227" s="150"/>
      <c r="GJ227" s="150"/>
      <c r="GK227" s="150"/>
      <c r="GL227" s="150"/>
      <c r="GM227" s="150"/>
      <c r="GN227" s="150"/>
      <c r="GO227" s="150"/>
      <c r="GP227" s="150"/>
      <c r="GQ227" s="150"/>
      <c r="GR227" s="150"/>
      <c r="GS227" s="150"/>
      <c r="GT227" s="150"/>
      <c r="GU227" s="150"/>
      <c r="GV227" s="150"/>
      <c r="GW227" s="150"/>
      <c r="GX227" s="150"/>
      <c r="GY227" s="150"/>
      <c r="GZ227" s="150"/>
      <c r="HA227" s="150"/>
      <c r="HB227" s="150"/>
      <c r="HC227" s="150"/>
      <c r="HD227" s="150"/>
      <c r="HE227" s="150"/>
      <c r="HF227" s="150"/>
      <c r="HG227" s="150"/>
      <c r="HH227" s="150"/>
      <c r="HI227" s="150"/>
      <c r="HJ227" s="150"/>
      <c r="HK227" s="150"/>
      <c r="HL227" s="150"/>
      <c r="HM227" s="150"/>
      <c r="HN227" s="150"/>
      <c r="HO227" s="150"/>
      <c r="HP227" s="150"/>
      <c r="HQ227" s="150"/>
      <c r="HR227" s="150"/>
      <c r="HS227" s="150"/>
      <c r="HT227" s="150"/>
      <c r="HU227" s="150"/>
      <c r="HV227" s="150"/>
      <c r="HW227" s="150"/>
      <c r="HX227" s="150"/>
      <c r="HY227" s="150"/>
      <c r="HZ227" s="150"/>
      <c r="IA227" s="150"/>
      <c r="IB227" s="150"/>
      <c r="IC227" s="150"/>
      <c r="ID227" s="150"/>
      <c r="IE227" s="150"/>
      <c r="IF227" s="150"/>
      <c r="IG227" s="150"/>
      <c r="IH227" s="150"/>
      <c r="II227" s="150"/>
      <c r="IJ227" s="150"/>
      <c r="IK227" s="150"/>
      <c r="IL227" s="150"/>
      <c r="IM227" s="150"/>
      <c r="IN227" s="150"/>
      <c r="IO227" s="150"/>
      <c r="IP227" s="150"/>
      <c r="IQ227" s="150"/>
      <c r="IR227" s="150"/>
      <c r="IS227" s="150"/>
      <c r="IT227" s="150"/>
      <c r="IU227" s="150"/>
      <c r="IV227" s="150"/>
      <c r="IW227" s="150"/>
    </row>
    <row r="228" customFormat="false" ht="12.75" hidden="false" customHeight="false" outlineLevel="0" collapsed="false">
      <c r="A228" s="146"/>
      <c r="B228" s="147"/>
      <c r="C228" s="147"/>
      <c r="D228" s="147"/>
      <c r="E228" s="147"/>
      <c r="F228" s="147"/>
      <c r="G228" s="147"/>
      <c r="H228" s="148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9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/>
      <c r="DG228" s="150"/>
      <c r="DH228" s="150"/>
      <c r="DI228" s="150"/>
      <c r="DJ228" s="150"/>
      <c r="DK228" s="150"/>
      <c r="DL228" s="150"/>
      <c r="DM228" s="150"/>
      <c r="DN228" s="150"/>
      <c r="DO228" s="150"/>
      <c r="DP228" s="150"/>
      <c r="DQ228" s="150"/>
      <c r="DR228" s="150"/>
      <c r="DS228" s="150"/>
      <c r="DT228" s="150"/>
      <c r="DU228" s="150"/>
      <c r="DV228" s="150"/>
      <c r="DW228" s="150"/>
      <c r="DX228" s="150"/>
      <c r="DY228" s="150"/>
      <c r="DZ228" s="150"/>
      <c r="EA228" s="150"/>
      <c r="EB228" s="150"/>
      <c r="EC228" s="150"/>
      <c r="ED228" s="150"/>
      <c r="EE228" s="150"/>
      <c r="EF228" s="150"/>
      <c r="EG228" s="150"/>
      <c r="EH228" s="150"/>
      <c r="EI228" s="150"/>
      <c r="EJ228" s="150"/>
      <c r="EK228" s="150"/>
      <c r="EL228" s="150"/>
      <c r="EM228" s="150"/>
      <c r="EN228" s="150"/>
      <c r="EO228" s="150"/>
      <c r="EP228" s="150"/>
      <c r="EQ228" s="150"/>
      <c r="ER228" s="150"/>
      <c r="ES228" s="150"/>
      <c r="ET228" s="150"/>
      <c r="EU228" s="150"/>
      <c r="EV228" s="150"/>
      <c r="EW228" s="150"/>
      <c r="EX228" s="150"/>
      <c r="EY228" s="150"/>
      <c r="EZ228" s="150"/>
      <c r="FA228" s="150"/>
      <c r="FB228" s="150"/>
      <c r="FC228" s="150"/>
      <c r="FD228" s="150"/>
      <c r="FE228" s="150"/>
      <c r="FF228" s="150"/>
      <c r="FG228" s="150"/>
      <c r="FH228" s="150"/>
      <c r="FI228" s="150"/>
      <c r="FJ228" s="150"/>
      <c r="FK228" s="150"/>
      <c r="FL228" s="150"/>
      <c r="FM228" s="150"/>
      <c r="FN228" s="150"/>
      <c r="FO228" s="150"/>
      <c r="FP228" s="150"/>
      <c r="FQ228" s="150"/>
      <c r="FR228" s="150"/>
      <c r="FS228" s="150"/>
      <c r="FT228" s="150"/>
      <c r="FU228" s="150"/>
      <c r="FV228" s="150"/>
      <c r="FW228" s="150"/>
      <c r="FX228" s="150"/>
      <c r="FY228" s="150"/>
      <c r="FZ228" s="150"/>
      <c r="GA228" s="150"/>
      <c r="GB228" s="150"/>
      <c r="GC228" s="150"/>
      <c r="GD228" s="150"/>
      <c r="GE228" s="150"/>
      <c r="GF228" s="150"/>
      <c r="GG228" s="150"/>
      <c r="GH228" s="150"/>
      <c r="GI228" s="150"/>
      <c r="GJ228" s="150"/>
      <c r="GK228" s="150"/>
      <c r="GL228" s="150"/>
      <c r="GM228" s="150"/>
      <c r="GN228" s="150"/>
      <c r="GO228" s="150"/>
      <c r="GP228" s="150"/>
      <c r="GQ228" s="150"/>
      <c r="GR228" s="150"/>
      <c r="GS228" s="150"/>
      <c r="GT228" s="150"/>
      <c r="GU228" s="150"/>
      <c r="GV228" s="150"/>
      <c r="GW228" s="150"/>
      <c r="GX228" s="150"/>
      <c r="GY228" s="150"/>
      <c r="GZ228" s="150"/>
      <c r="HA228" s="150"/>
      <c r="HB228" s="150"/>
      <c r="HC228" s="150"/>
      <c r="HD228" s="150"/>
      <c r="HE228" s="150"/>
      <c r="HF228" s="150"/>
      <c r="HG228" s="150"/>
      <c r="HH228" s="150"/>
      <c r="HI228" s="150"/>
      <c r="HJ228" s="150"/>
      <c r="HK228" s="150"/>
      <c r="HL228" s="150"/>
      <c r="HM228" s="150"/>
      <c r="HN228" s="150"/>
      <c r="HO228" s="150"/>
      <c r="HP228" s="150"/>
      <c r="HQ228" s="150"/>
      <c r="HR228" s="150"/>
      <c r="HS228" s="150"/>
      <c r="HT228" s="150"/>
      <c r="HU228" s="150"/>
      <c r="HV228" s="150"/>
      <c r="HW228" s="150"/>
      <c r="HX228" s="150"/>
      <c r="HY228" s="150"/>
      <c r="HZ228" s="150"/>
      <c r="IA228" s="150"/>
      <c r="IB228" s="150"/>
      <c r="IC228" s="150"/>
      <c r="ID228" s="150"/>
      <c r="IE228" s="150"/>
      <c r="IF228" s="150"/>
      <c r="IG228" s="150"/>
      <c r="IH228" s="150"/>
      <c r="II228" s="150"/>
      <c r="IJ228" s="150"/>
      <c r="IK228" s="150"/>
      <c r="IL228" s="150"/>
      <c r="IM228" s="150"/>
      <c r="IN228" s="150"/>
      <c r="IO228" s="150"/>
      <c r="IP228" s="150"/>
      <c r="IQ228" s="150"/>
      <c r="IR228" s="150"/>
      <c r="IS228" s="150"/>
      <c r="IT228" s="150"/>
      <c r="IU228" s="150"/>
      <c r="IV228" s="150"/>
      <c r="IW228" s="150"/>
    </row>
    <row r="229" customFormat="false" ht="12.75" hidden="false" customHeight="false" outlineLevel="0" collapsed="false">
      <c r="A229" s="146"/>
      <c r="B229" s="147"/>
      <c r="C229" s="147"/>
      <c r="D229" s="147"/>
      <c r="E229" s="147"/>
      <c r="F229" s="147"/>
      <c r="G229" s="147"/>
      <c r="H229" s="148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9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  <c r="EC229" s="150"/>
      <c r="ED229" s="150"/>
      <c r="EE229" s="150"/>
      <c r="EF229" s="150"/>
      <c r="EG229" s="150"/>
      <c r="EH229" s="150"/>
      <c r="EI229" s="150"/>
      <c r="EJ229" s="150"/>
      <c r="EK229" s="150"/>
      <c r="EL229" s="150"/>
      <c r="EM229" s="150"/>
      <c r="EN229" s="150"/>
      <c r="EO229" s="150"/>
      <c r="EP229" s="150"/>
      <c r="EQ229" s="150"/>
      <c r="ER229" s="150"/>
      <c r="ES229" s="150"/>
      <c r="ET229" s="150"/>
      <c r="EU229" s="150"/>
      <c r="EV229" s="150"/>
      <c r="EW229" s="150"/>
      <c r="EX229" s="150"/>
      <c r="EY229" s="150"/>
      <c r="EZ229" s="150"/>
      <c r="FA229" s="150"/>
      <c r="FB229" s="150"/>
      <c r="FC229" s="150"/>
      <c r="FD229" s="150"/>
      <c r="FE229" s="150"/>
      <c r="FF229" s="150"/>
      <c r="FG229" s="150"/>
      <c r="FH229" s="150"/>
      <c r="FI229" s="150"/>
      <c r="FJ229" s="150"/>
      <c r="FK229" s="150"/>
      <c r="FL229" s="150"/>
      <c r="FM229" s="150"/>
      <c r="FN229" s="150"/>
      <c r="FO229" s="150"/>
      <c r="FP229" s="150"/>
      <c r="FQ229" s="150"/>
      <c r="FR229" s="150"/>
      <c r="FS229" s="150"/>
      <c r="FT229" s="150"/>
      <c r="FU229" s="150"/>
      <c r="FV229" s="150"/>
      <c r="FW229" s="150"/>
      <c r="FX229" s="150"/>
      <c r="FY229" s="150"/>
      <c r="FZ229" s="150"/>
      <c r="GA229" s="150"/>
      <c r="GB229" s="150"/>
      <c r="GC229" s="150"/>
      <c r="GD229" s="150"/>
      <c r="GE229" s="150"/>
      <c r="GF229" s="150"/>
      <c r="GG229" s="150"/>
      <c r="GH229" s="150"/>
      <c r="GI229" s="150"/>
      <c r="GJ229" s="150"/>
      <c r="GK229" s="150"/>
      <c r="GL229" s="150"/>
      <c r="GM229" s="150"/>
      <c r="GN229" s="150"/>
      <c r="GO229" s="150"/>
      <c r="GP229" s="150"/>
      <c r="GQ229" s="150"/>
      <c r="GR229" s="150"/>
      <c r="GS229" s="150"/>
      <c r="GT229" s="150"/>
      <c r="GU229" s="150"/>
      <c r="GV229" s="150"/>
      <c r="GW229" s="150"/>
      <c r="GX229" s="150"/>
      <c r="GY229" s="150"/>
      <c r="GZ229" s="150"/>
      <c r="HA229" s="150"/>
      <c r="HB229" s="150"/>
      <c r="HC229" s="150"/>
      <c r="HD229" s="150"/>
      <c r="HE229" s="150"/>
      <c r="HF229" s="150"/>
      <c r="HG229" s="150"/>
      <c r="HH229" s="150"/>
      <c r="HI229" s="150"/>
      <c r="HJ229" s="150"/>
      <c r="HK229" s="150"/>
      <c r="HL229" s="150"/>
      <c r="HM229" s="150"/>
      <c r="HN229" s="150"/>
      <c r="HO229" s="150"/>
      <c r="HP229" s="150"/>
      <c r="HQ229" s="150"/>
      <c r="HR229" s="150"/>
      <c r="HS229" s="150"/>
      <c r="HT229" s="150"/>
      <c r="HU229" s="150"/>
      <c r="HV229" s="150"/>
      <c r="HW229" s="150"/>
      <c r="HX229" s="150"/>
      <c r="HY229" s="150"/>
      <c r="HZ229" s="150"/>
      <c r="IA229" s="150"/>
      <c r="IB229" s="150"/>
      <c r="IC229" s="150"/>
      <c r="ID229" s="150"/>
      <c r="IE229" s="150"/>
      <c r="IF229" s="150"/>
      <c r="IG229" s="150"/>
      <c r="IH229" s="150"/>
      <c r="II229" s="150"/>
      <c r="IJ229" s="150"/>
      <c r="IK229" s="150"/>
      <c r="IL229" s="150"/>
      <c r="IM229" s="150"/>
      <c r="IN229" s="150"/>
      <c r="IO229" s="150"/>
      <c r="IP229" s="150"/>
      <c r="IQ229" s="150"/>
      <c r="IR229" s="150"/>
      <c r="IS229" s="150"/>
      <c r="IT229" s="150"/>
      <c r="IU229" s="150"/>
      <c r="IV229" s="150"/>
      <c r="IW229" s="150"/>
    </row>
    <row r="230" customFormat="false" ht="12.75" hidden="false" customHeight="false" outlineLevel="0" collapsed="false">
      <c r="A230" s="146"/>
      <c r="B230" s="147"/>
      <c r="C230" s="147"/>
      <c r="D230" s="147"/>
      <c r="E230" s="147"/>
      <c r="F230" s="147"/>
      <c r="G230" s="147"/>
      <c r="H230" s="148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  <c r="BI230" s="147"/>
      <c r="BJ230" s="147"/>
      <c r="BK230" s="149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/>
      <c r="DI230" s="150"/>
      <c r="DJ230" s="150"/>
      <c r="DK230" s="150"/>
      <c r="DL230" s="150"/>
      <c r="DM230" s="150"/>
      <c r="DN230" s="150"/>
      <c r="DO230" s="150"/>
      <c r="DP230" s="150"/>
      <c r="DQ230" s="150"/>
      <c r="DR230" s="150"/>
      <c r="DS230" s="150"/>
      <c r="DT230" s="150"/>
      <c r="DU230" s="150"/>
      <c r="DV230" s="150"/>
      <c r="DW230" s="150"/>
      <c r="DX230" s="150"/>
      <c r="DY230" s="150"/>
      <c r="DZ230" s="150"/>
      <c r="EA230" s="150"/>
      <c r="EB230" s="150"/>
      <c r="EC230" s="150"/>
      <c r="ED230" s="150"/>
      <c r="EE230" s="150"/>
      <c r="EF230" s="150"/>
      <c r="EG230" s="150"/>
      <c r="EH230" s="150"/>
      <c r="EI230" s="150"/>
      <c r="EJ230" s="150"/>
      <c r="EK230" s="150"/>
      <c r="EL230" s="150"/>
      <c r="EM230" s="150"/>
      <c r="EN230" s="150"/>
      <c r="EO230" s="150"/>
      <c r="EP230" s="150"/>
      <c r="EQ230" s="150"/>
      <c r="ER230" s="150"/>
      <c r="ES230" s="150"/>
      <c r="ET230" s="150"/>
      <c r="EU230" s="150"/>
      <c r="EV230" s="150"/>
      <c r="EW230" s="150"/>
      <c r="EX230" s="150"/>
      <c r="EY230" s="150"/>
      <c r="EZ230" s="150"/>
      <c r="FA230" s="150"/>
      <c r="FB230" s="150"/>
      <c r="FC230" s="150"/>
      <c r="FD230" s="150"/>
      <c r="FE230" s="150"/>
      <c r="FF230" s="150"/>
      <c r="FG230" s="150"/>
      <c r="FH230" s="150"/>
      <c r="FI230" s="150"/>
      <c r="FJ230" s="150"/>
      <c r="FK230" s="150"/>
      <c r="FL230" s="150"/>
      <c r="FM230" s="150"/>
      <c r="FN230" s="150"/>
      <c r="FO230" s="150"/>
      <c r="FP230" s="150"/>
      <c r="FQ230" s="150"/>
      <c r="FR230" s="150"/>
      <c r="FS230" s="150"/>
      <c r="FT230" s="150"/>
      <c r="FU230" s="150"/>
      <c r="FV230" s="150"/>
      <c r="FW230" s="150"/>
      <c r="FX230" s="150"/>
      <c r="FY230" s="150"/>
      <c r="FZ230" s="150"/>
      <c r="GA230" s="150"/>
      <c r="GB230" s="150"/>
      <c r="GC230" s="150"/>
      <c r="GD230" s="150"/>
      <c r="GE230" s="150"/>
      <c r="GF230" s="150"/>
      <c r="GG230" s="150"/>
      <c r="GH230" s="150"/>
      <c r="GI230" s="150"/>
      <c r="GJ230" s="150"/>
      <c r="GK230" s="150"/>
      <c r="GL230" s="150"/>
      <c r="GM230" s="150"/>
      <c r="GN230" s="150"/>
      <c r="GO230" s="150"/>
      <c r="GP230" s="150"/>
      <c r="GQ230" s="150"/>
      <c r="GR230" s="150"/>
      <c r="GS230" s="150"/>
      <c r="GT230" s="150"/>
      <c r="GU230" s="150"/>
      <c r="GV230" s="150"/>
      <c r="GW230" s="150"/>
      <c r="GX230" s="150"/>
      <c r="GY230" s="150"/>
      <c r="GZ230" s="150"/>
      <c r="HA230" s="150"/>
      <c r="HB230" s="150"/>
      <c r="HC230" s="150"/>
      <c r="HD230" s="150"/>
      <c r="HE230" s="150"/>
      <c r="HF230" s="150"/>
      <c r="HG230" s="150"/>
      <c r="HH230" s="150"/>
      <c r="HI230" s="150"/>
      <c r="HJ230" s="150"/>
      <c r="HK230" s="150"/>
      <c r="HL230" s="150"/>
      <c r="HM230" s="150"/>
      <c r="HN230" s="150"/>
      <c r="HO230" s="150"/>
      <c r="HP230" s="150"/>
      <c r="HQ230" s="150"/>
      <c r="HR230" s="150"/>
      <c r="HS230" s="150"/>
      <c r="HT230" s="150"/>
      <c r="HU230" s="150"/>
      <c r="HV230" s="150"/>
      <c r="HW230" s="150"/>
      <c r="HX230" s="150"/>
      <c r="HY230" s="150"/>
      <c r="HZ230" s="150"/>
      <c r="IA230" s="150"/>
      <c r="IB230" s="150"/>
      <c r="IC230" s="150"/>
      <c r="ID230" s="150"/>
      <c r="IE230" s="150"/>
      <c r="IF230" s="150"/>
      <c r="IG230" s="150"/>
      <c r="IH230" s="150"/>
      <c r="II230" s="150"/>
      <c r="IJ230" s="150"/>
      <c r="IK230" s="150"/>
      <c r="IL230" s="150"/>
      <c r="IM230" s="150"/>
      <c r="IN230" s="150"/>
      <c r="IO230" s="150"/>
      <c r="IP230" s="150"/>
      <c r="IQ230" s="150"/>
      <c r="IR230" s="150"/>
      <c r="IS230" s="150"/>
      <c r="IT230" s="150"/>
      <c r="IU230" s="150"/>
      <c r="IV230" s="150"/>
      <c r="IW230" s="150"/>
    </row>
    <row r="231" customFormat="false" ht="12.75" hidden="false" customHeight="false" outlineLevel="0" collapsed="false">
      <c r="A231" s="146"/>
      <c r="B231" s="147"/>
      <c r="C231" s="147"/>
      <c r="D231" s="147"/>
      <c r="E231" s="147"/>
      <c r="F231" s="147"/>
      <c r="G231" s="147"/>
      <c r="H231" s="148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  <c r="BI231" s="147"/>
      <c r="BJ231" s="147"/>
      <c r="BK231" s="149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  <c r="EC231" s="150"/>
      <c r="ED231" s="150"/>
      <c r="EE231" s="150"/>
      <c r="EF231" s="150"/>
      <c r="EG231" s="150"/>
      <c r="EH231" s="150"/>
      <c r="EI231" s="150"/>
      <c r="EJ231" s="150"/>
      <c r="EK231" s="150"/>
      <c r="EL231" s="150"/>
      <c r="EM231" s="150"/>
      <c r="EN231" s="150"/>
      <c r="EO231" s="150"/>
      <c r="EP231" s="150"/>
      <c r="EQ231" s="150"/>
      <c r="ER231" s="150"/>
      <c r="ES231" s="150"/>
      <c r="ET231" s="150"/>
      <c r="EU231" s="150"/>
      <c r="EV231" s="150"/>
      <c r="EW231" s="150"/>
      <c r="EX231" s="150"/>
      <c r="EY231" s="150"/>
      <c r="EZ231" s="150"/>
      <c r="FA231" s="150"/>
      <c r="FB231" s="150"/>
      <c r="FC231" s="150"/>
      <c r="FD231" s="150"/>
      <c r="FE231" s="150"/>
      <c r="FF231" s="150"/>
      <c r="FG231" s="150"/>
      <c r="FH231" s="150"/>
      <c r="FI231" s="150"/>
      <c r="FJ231" s="150"/>
      <c r="FK231" s="150"/>
      <c r="FL231" s="150"/>
      <c r="FM231" s="150"/>
      <c r="FN231" s="150"/>
      <c r="FO231" s="150"/>
      <c r="FP231" s="150"/>
      <c r="FQ231" s="150"/>
      <c r="FR231" s="150"/>
      <c r="FS231" s="150"/>
      <c r="FT231" s="150"/>
      <c r="FU231" s="150"/>
      <c r="FV231" s="150"/>
      <c r="FW231" s="150"/>
      <c r="FX231" s="150"/>
      <c r="FY231" s="150"/>
      <c r="FZ231" s="150"/>
      <c r="GA231" s="150"/>
      <c r="GB231" s="150"/>
      <c r="GC231" s="150"/>
      <c r="GD231" s="150"/>
      <c r="GE231" s="150"/>
      <c r="GF231" s="150"/>
      <c r="GG231" s="150"/>
      <c r="GH231" s="150"/>
      <c r="GI231" s="150"/>
      <c r="GJ231" s="150"/>
      <c r="GK231" s="150"/>
      <c r="GL231" s="150"/>
      <c r="GM231" s="150"/>
      <c r="GN231" s="150"/>
      <c r="GO231" s="150"/>
      <c r="GP231" s="150"/>
      <c r="GQ231" s="150"/>
      <c r="GR231" s="150"/>
      <c r="GS231" s="150"/>
      <c r="GT231" s="150"/>
      <c r="GU231" s="150"/>
      <c r="GV231" s="150"/>
      <c r="GW231" s="150"/>
      <c r="GX231" s="150"/>
      <c r="GY231" s="150"/>
      <c r="GZ231" s="150"/>
      <c r="HA231" s="150"/>
      <c r="HB231" s="150"/>
      <c r="HC231" s="150"/>
      <c r="HD231" s="150"/>
      <c r="HE231" s="150"/>
      <c r="HF231" s="150"/>
      <c r="HG231" s="150"/>
      <c r="HH231" s="150"/>
      <c r="HI231" s="150"/>
      <c r="HJ231" s="150"/>
      <c r="HK231" s="150"/>
      <c r="HL231" s="150"/>
      <c r="HM231" s="150"/>
      <c r="HN231" s="150"/>
      <c r="HO231" s="150"/>
      <c r="HP231" s="150"/>
      <c r="HQ231" s="150"/>
      <c r="HR231" s="150"/>
      <c r="HS231" s="150"/>
      <c r="HT231" s="150"/>
      <c r="HU231" s="150"/>
      <c r="HV231" s="150"/>
      <c r="HW231" s="150"/>
      <c r="HX231" s="150"/>
      <c r="HY231" s="150"/>
      <c r="HZ231" s="150"/>
      <c r="IA231" s="150"/>
      <c r="IB231" s="150"/>
      <c r="IC231" s="150"/>
      <c r="ID231" s="150"/>
      <c r="IE231" s="150"/>
      <c r="IF231" s="150"/>
      <c r="IG231" s="150"/>
      <c r="IH231" s="150"/>
      <c r="II231" s="150"/>
      <c r="IJ231" s="150"/>
      <c r="IK231" s="150"/>
      <c r="IL231" s="150"/>
      <c r="IM231" s="150"/>
      <c r="IN231" s="150"/>
      <c r="IO231" s="150"/>
      <c r="IP231" s="150"/>
      <c r="IQ231" s="150"/>
      <c r="IR231" s="150"/>
      <c r="IS231" s="150"/>
      <c r="IT231" s="150"/>
      <c r="IU231" s="150"/>
      <c r="IV231" s="150"/>
      <c r="IW231" s="150"/>
    </row>
    <row r="232" customFormat="false" ht="12.75" hidden="false" customHeight="false" outlineLevel="0" collapsed="false">
      <c r="A232" s="146"/>
      <c r="B232" s="147"/>
      <c r="C232" s="147"/>
      <c r="D232" s="147"/>
      <c r="E232" s="147"/>
      <c r="F232" s="147"/>
      <c r="G232" s="147"/>
      <c r="H232" s="148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  <c r="BI232" s="147"/>
      <c r="BJ232" s="147"/>
      <c r="BK232" s="149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/>
      <c r="DI232" s="150"/>
      <c r="DJ232" s="150"/>
      <c r="DK232" s="150"/>
      <c r="DL232" s="150"/>
      <c r="DM232" s="150"/>
      <c r="DN232" s="150"/>
      <c r="DO232" s="150"/>
      <c r="DP232" s="150"/>
      <c r="DQ232" s="150"/>
      <c r="DR232" s="150"/>
      <c r="DS232" s="150"/>
      <c r="DT232" s="150"/>
      <c r="DU232" s="150"/>
      <c r="DV232" s="150"/>
      <c r="DW232" s="150"/>
      <c r="DX232" s="150"/>
      <c r="DY232" s="150"/>
      <c r="DZ232" s="150"/>
      <c r="EA232" s="150"/>
      <c r="EB232" s="150"/>
      <c r="EC232" s="150"/>
      <c r="ED232" s="150"/>
      <c r="EE232" s="150"/>
      <c r="EF232" s="150"/>
      <c r="EG232" s="150"/>
      <c r="EH232" s="150"/>
      <c r="EI232" s="150"/>
      <c r="EJ232" s="150"/>
      <c r="EK232" s="150"/>
      <c r="EL232" s="150"/>
      <c r="EM232" s="150"/>
      <c r="EN232" s="150"/>
      <c r="EO232" s="150"/>
      <c r="EP232" s="150"/>
      <c r="EQ232" s="150"/>
      <c r="ER232" s="150"/>
      <c r="ES232" s="150"/>
      <c r="ET232" s="150"/>
      <c r="EU232" s="150"/>
      <c r="EV232" s="150"/>
      <c r="EW232" s="150"/>
      <c r="EX232" s="150"/>
      <c r="EY232" s="150"/>
      <c r="EZ232" s="150"/>
      <c r="FA232" s="150"/>
      <c r="FB232" s="150"/>
      <c r="FC232" s="150"/>
      <c r="FD232" s="150"/>
      <c r="FE232" s="150"/>
      <c r="FF232" s="150"/>
      <c r="FG232" s="150"/>
      <c r="FH232" s="150"/>
      <c r="FI232" s="150"/>
      <c r="FJ232" s="150"/>
      <c r="FK232" s="150"/>
      <c r="FL232" s="150"/>
      <c r="FM232" s="150"/>
      <c r="FN232" s="150"/>
      <c r="FO232" s="150"/>
      <c r="FP232" s="150"/>
      <c r="FQ232" s="150"/>
      <c r="FR232" s="150"/>
      <c r="FS232" s="150"/>
      <c r="FT232" s="150"/>
      <c r="FU232" s="150"/>
      <c r="FV232" s="150"/>
      <c r="FW232" s="150"/>
      <c r="FX232" s="150"/>
      <c r="FY232" s="150"/>
      <c r="FZ232" s="150"/>
      <c r="GA232" s="150"/>
      <c r="GB232" s="150"/>
      <c r="GC232" s="150"/>
      <c r="GD232" s="150"/>
      <c r="GE232" s="150"/>
      <c r="GF232" s="150"/>
      <c r="GG232" s="150"/>
      <c r="GH232" s="150"/>
      <c r="GI232" s="150"/>
      <c r="GJ232" s="150"/>
      <c r="GK232" s="150"/>
      <c r="GL232" s="150"/>
      <c r="GM232" s="150"/>
      <c r="GN232" s="150"/>
      <c r="GO232" s="150"/>
      <c r="GP232" s="150"/>
      <c r="GQ232" s="150"/>
      <c r="GR232" s="150"/>
      <c r="GS232" s="150"/>
      <c r="GT232" s="150"/>
      <c r="GU232" s="150"/>
      <c r="GV232" s="150"/>
      <c r="GW232" s="150"/>
      <c r="GX232" s="150"/>
      <c r="GY232" s="150"/>
      <c r="GZ232" s="150"/>
      <c r="HA232" s="150"/>
      <c r="HB232" s="150"/>
      <c r="HC232" s="150"/>
      <c r="HD232" s="150"/>
      <c r="HE232" s="150"/>
      <c r="HF232" s="150"/>
      <c r="HG232" s="150"/>
      <c r="HH232" s="150"/>
      <c r="HI232" s="150"/>
      <c r="HJ232" s="150"/>
      <c r="HK232" s="150"/>
      <c r="HL232" s="150"/>
      <c r="HM232" s="150"/>
      <c r="HN232" s="150"/>
      <c r="HO232" s="150"/>
      <c r="HP232" s="150"/>
      <c r="HQ232" s="150"/>
      <c r="HR232" s="150"/>
      <c r="HS232" s="150"/>
      <c r="HT232" s="150"/>
      <c r="HU232" s="150"/>
      <c r="HV232" s="150"/>
      <c r="HW232" s="150"/>
      <c r="HX232" s="150"/>
      <c r="HY232" s="150"/>
      <c r="HZ232" s="150"/>
      <c r="IA232" s="150"/>
      <c r="IB232" s="150"/>
      <c r="IC232" s="150"/>
      <c r="ID232" s="150"/>
      <c r="IE232" s="150"/>
      <c r="IF232" s="150"/>
      <c r="IG232" s="150"/>
      <c r="IH232" s="150"/>
      <c r="II232" s="150"/>
      <c r="IJ232" s="150"/>
      <c r="IK232" s="150"/>
      <c r="IL232" s="150"/>
      <c r="IM232" s="150"/>
      <c r="IN232" s="150"/>
      <c r="IO232" s="150"/>
      <c r="IP232" s="150"/>
      <c r="IQ232" s="150"/>
      <c r="IR232" s="150"/>
      <c r="IS232" s="150"/>
      <c r="IT232" s="150"/>
      <c r="IU232" s="150"/>
      <c r="IV232" s="150"/>
      <c r="IW232" s="150"/>
    </row>
    <row r="233" customFormat="false" ht="12.75" hidden="false" customHeight="false" outlineLevel="0" collapsed="false">
      <c r="A233" s="146"/>
      <c r="B233" s="147"/>
      <c r="C233" s="147"/>
      <c r="D233" s="147"/>
      <c r="E233" s="147"/>
      <c r="F233" s="147"/>
      <c r="G233" s="147"/>
      <c r="H233" s="148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7"/>
      <c r="BJ233" s="147"/>
      <c r="BK233" s="149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/>
      <c r="DG233" s="150"/>
      <c r="DH233" s="150"/>
      <c r="DI233" s="150"/>
      <c r="DJ233" s="150"/>
      <c r="DK233" s="150"/>
      <c r="DL233" s="150"/>
      <c r="DM233" s="150"/>
      <c r="DN233" s="150"/>
      <c r="DO233" s="150"/>
      <c r="DP233" s="150"/>
      <c r="DQ233" s="150"/>
      <c r="DR233" s="150"/>
      <c r="DS233" s="150"/>
      <c r="DT233" s="150"/>
      <c r="DU233" s="150"/>
      <c r="DV233" s="150"/>
      <c r="DW233" s="150"/>
      <c r="DX233" s="150"/>
      <c r="DY233" s="150"/>
      <c r="DZ233" s="150"/>
      <c r="EA233" s="150"/>
      <c r="EB233" s="150"/>
      <c r="EC233" s="150"/>
      <c r="ED233" s="150"/>
      <c r="EE233" s="150"/>
      <c r="EF233" s="150"/>
      <c r="EG233" s="150"/>
      <c r="EH233" s="150"/>
      <c r="EI233" s="150"/>
      <c r="EJ233" s="150"/>
      <c r="EK233" s="150"/>
      <c r="EL233" s="150"/>
      <c r="EM233" s="150"/>
      <c r="EN233" s="150"/>
      <c r="EO233" s="150"/>
      <c r="EP233" s="150"/>
      <c r="EQ233" s="150"/>
      <c r="ER233" s="150"/>
      <c r="ES233" s="150"/>
      <c r="ET233" s="150"/>
      <c r="EU233" s="150"/>
      <c r="EV233" s="150"/>
      <c r="EW233" s="150"/>
      <c r="EX233" s="150"/>
      <c r="EY233" s="150"/>
      <c r="EZ233" s="150"/>
      <c r="FA233" s="150"/>
      <c r="FB233" s="150"/>
      <c r="FC233" s="150"/>
      <c r="FD233" s="150"/>
      <c r="FE233" s="150"/>
      <c r="FF233" s="150"/>
      <c r="FG233" s="150"/>
      <c r="FH233" s="150"/>
      <c r="FI233" s="150"/>
      <c r="FJ233" s="150"/>
      <c r="FK233" s="150"/>
      <c r="FL233" s="150"/>
      <c r="FM233" s="150"/>
      <c r="FN233" s="150"/>
      <c r="FO233" s="150"/>
      <c r="FP233" s="150"/>
      <c r="FQ233" s="150"/>
      <c r="FR233" s="150"/>
      <c r="FS233" s="150"/>
      <c r="FT233" s="150"/>
      <c r="FU233" s="150"/>
      <c r="FV233" s="150"/>
      <c r="FW233" s="150"/>
      <c r="FX233" s="150"/>
      <c r="FY233" s="150"/>
      <c r="FZ233" s="150"/>
      <c r="GA233" s="150"/>
      <c r="GB233" s="150"/>
      <c r="GC233" s="150"/>
      <c r="GD233" s="150"/>
      <c r="GE233" s="150"/>
      <c r="GF233" s="150"/>
      <c r="GG233" s="150"/>
      <c r="GH233" s="150"/>
      <c r="GI233" s="150"/>
      <c r="GJ233" s="150"/>
      <c r="GK233" s="150"/>
      <c r="GL233" s="150"/>
      <c r="GM233" s="150"/>
      <c r="GN233" s="150"/>
      <c r="GO233" s="150"/>
      <c r="GP233" s="150"/>
      <c r="GQ233" s="150"/>
      <c r="GR233" s="150"/>
      <c r="GS233" s="150"/>
      <c r="GT233" s="150"/>
      <c r="GU233" s="150"/>
      <c r="GV233" s="150"/>
      <c r="GW233" s="150"/>
      <c r="GX233" s="150"/>
      <c r="GY233" s="150"/>
      <c r="GZ233" s="150"/>
      <c r="HA233" s="150"/>
      <c r="HB233" s="150"/>
      <c r="HC233" s="150"/>
      <c r="HD233" s="150"/>
      <c r="HE233" s="150"/>
      <c r="HF233" s="150"/>
      <c r="HG233" s="150"/>
      <c r="HH233" s="150"/>
      <c r="HI233" s="150"/>
      <c r="HJ233" s="150"/>
      <c r="HK233" s="150"/>
      <c r="HL233" s="150"/>
      <c r="HM233" s="150"/>
      <c r="HN233" s="150"/>
      <c r="HO233" s="150"/>
      <c r="HP233" s="150"/>
      <c r="HQ233" s="150"/>
      <c r="HR233" s="150"/>
      <c r="HS233" s="150"/>
      <c r="HT233" s="150"/>
      <c r="HU233" s="150"/>
      <c r="HV233" s="150"/>
      <c r="HW233" s="150"/>
      <c r="HX233" s="150"/>
      <c r="HY233" s="150"/>
      <c r="HZ233" s="150"/>
      <c r="IA233" s="150"/>
      <c r="IB233" s="150"/>
      <c r="IC233" s="150"/>
      <c r="ID233" s="150"/>
      <c r="IE233" s="150"/>
      <c r="IF233" s="150"/>
      <c r="IG233" s="150"/>
      <c r="IH233" s="150"/>
      <c r="II233" s="150"/>
      <c r="IJ233" s="150"/>
      <c r="IK233" s="150"/>
      <c r="IL233" s="150"/>
      <c r="IM233" s="150"/>
      <c r="IN233" s="150"/>
      <c r="IO233" s="150"/>
      <c r="IP233" s="150"/>
      <c r="IQ233" s="150"/>
      <c r="IR233" s="150"/>
      <c r="IS233" s="150"/>
      <c r="IT233" s="150"/>
      <c r="IU233" s="150"/>
      <c r="IV233" s="150"/>
      <c r="IW233" s="150"/>
    </row>
    <row r="234" customFormat="false" ht="12.75" hidden="false" customHeight="false" outlineLevel="0" collapsed="false">
      <c r="A234" s="146"/>
      <c r="B234" s="147"/>
      <c r="C234" s="147"/>
      <c r="D234" s="147"/>
      <c r="E234" s="147"/>
      <c r="F234" s="147"/>
      <c r="G234" s="147"/>
      <c r="H234" s="148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  <c r="BI234" s="147"/>
      <c r="BJ234" s="147"/>
      <c r="BK234" s="149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/>
      <c r="DG234" s="150"/>
      <c r="DH234" s="150"/>
      <c r="DI234" s="150"/>
      <c r="DJ234" s="150"/>
      <c r="DK234" s="150"/>
      <c r="DL234" s="150"/>
      <c r="DM234" s="150"/>
      <c r="DN234" s="150"/>
      <c r="DO234" s="150"/>
      <c r="DP234" s="150"/>
      <c r="DQ234" s="150"/>
      <c r="DR234" s="150"/>
      <c r="DS234" s="150"/>
      <c r="DT234" s="150"/>
      <c r="DU234" s="150"/>
      <c r="DV234" s="150"/>
      <c r="DW234" s="150"/>
      <c r="DX234" s="150"/>
      <c r="DY234" s="150"/>
      <c r="DZ234" s="150"/>
      <c r="EA234" s="150"/>
      <c r="EB234" s="150"/>
      <c r="EC234" s="150"/>
      <c r="ED234" s="150"/>
      <c r="EE234" s="150"/>
      <c r="EF234" s="150"/>
      <c r="EG234" s="150"/>
      <c r="EH234" s="150"/>
      <c r="EI234" s="150"/>
      <c r="EJ234" s="150"/>
      <c r="EK234" s="150"/>
      <c r="EL234" s="150"/>
      <c r="EM234" s="150"/>
      <c r="EN234" s="150"/>
      <c r="EO234" s="150"/>
      <c r="EP234" s="150"/>
      <c r="EQ234" s="150"/>
      <c r="ER234" s="150"/>
      <c r="ES234" s="150"/>
      <c r="ET234" s="150"/>
      <c r="EU234" s="150"/>
      <c r="EV234" s="150"/>
      <c r="EW234" s="150"/>
      <c r="EX234" s="150"/>
      <c r="EY234" s="150"/>
      <c r="EZ234" s="150"/>
      <c r="FA234" s="150"/>
      <c r="FB234" s="150"/>
      <c r="FC234" s="150"/>
      <c r="FD234" s="150"/>
      <c r="FE234" s="150"/>
      <c r="FF234" s="150"/>
      <c r="FG234" s="150"/>
      <c r="FH234" s="150"/>
      <c r="FI234" s="150"/>
      <c r="FJ234" s="150"/>
      <c r="FK234" s="150"/>
      <c r="FL234" s="150"/>
      <c r="FM234" s="150"/>
      <c r="FN234" s="150"/>
      <c r="FO234" s="150"/>
      <c r="FP234" s="150"/>
      <c r="FQ234" s="150"/>
      <c r="FR234" s="150"/>
      <c r="FS234" s="150"/>
      <c r="FT234" s="150"/>
      <c r="FU234" s="150"/>
      <c r="FV234" s="150"/>
      <c r="FW234" s="150"/>
      <c r="FX234" s="150"/>
      <c r="FY234" s="150"/>
      <c r="FZ234" s="150"/>
      <c r="GA234" s="150"/>
      <c r="GB234" s="150"/>
      <c r="GC234" s="150"/>
      <c r="GD234" s="150"/>
      <c r="GE234" s="150"/>
      <c r="GF234" s="150"/>
      <c r="GG234" s="150"/>
      <c r="GH234" s="150"/>
      <c r="GI234" s="150"/>
      <c r="GJ234" s="150"/>
      <c r="GK234" s="150"/>
      <c r="GL234" s="150"/>
      <c r="GM234" s="150"/>
      <c r="GN234" s="150"/>
      <c r="GO234" s="150"/>
      <c r="GP234" s="150"/>
      <c r="GQ234" s="150"/>
      <c r="GR234" s="150"/>
      <c r="GS234" s="150"/>
      <c r="GT234" s="150"/>
      <c r="GU234" s="150"/>
      <c r="GV234" s="150"/>
      <c r="GW234" s="150"/>
      <c r="GX234" s="150"/>
      <c r="GY234" s="150"/>
      <c r="GZ234" s="150"/>
      <c r="HA234" s="150"/>
      <c r="HB234" s="150"/>
      <c r="HC234" s="150"/>
      <c r="HD234" s="150"/>
      <c r="HE234" s="150"/>
      <c r="HF234" s="150"/>
      <c r="HG234" s="150"/>
      <c r="HH234" s="150"/>
      <c r="HI234" s="150"/>
      <c r="HJ234" s="150"/>
      <c r="HK234" s="150"/>
      <c r="HL234" s="150"/>
      <c r="HM234" s="150"/>
      <c r="HN234" s="150"/>
      <c r="HO234" s="150"/>
      <c r="HP234" s="150"/>
      <c r="HQ234" s="150"/>
      <c r="HR234" s="150"/>
      <c r="HS234" s="150"/>
      <c r="HT234" s="150"/>
      <c r="HU234" s="150"/>
      <c r="HV234" s="150"/>
      <c r="HW234" s="150"/>
      <c r="HX234" s="150"/>
      <c r="HY234" s="150"/>
      <c r="HZ234" s="150"/>
      <c r="IA234" s="150"/>
      <c r="IB234" s="150"/>
      <c r="IC234" s="150"/>
      <c r="ID234" s="150"/>
      <c r="IE234" s="150"/>
      <c r="IF234" s="150"/>
      <c r="IG234" s="150"/>
      <c r="IH234" s="150"/>
      <c r="II234" s="150"/>
      <c r="IJ234" s="150"/>
      <c r="IK234" s="150"/>
      <c r="IL234" s="150"/>
      <c r="IM234" s="150"/>
      <c r="IN234" s="150"/>
      <c r="IO234" s="150"/>
      <c r="IP234" s="150"/>
      <c r="IQ234" s="150"/>
      <c r="IR234" s="150"/>
      <c r="IS234" s="150"/>
      <c r="IT234" s="150"/>
      <c r="IU234" s="150"/>
      <c r="IV234" s="150"/>
      <c r="IW234" s="150"/>
    </row>
    <row r="235" customFormat="false" ht="12.75" hidden="false" customHeight="false" outlineLevel="0" collapsed="false">
      <c r="A235" s="146"/>
      <c r="B235" s="147"/>
      <c r="C235" s="147"/>
      <c r="D235" s="147"/>
      <c r="E235" s="147"/>
      <c r="F235" s="147"/>
      <c r="G235" s="147"/>
      <c r="H235" s="148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  <c r="BI235" s="147"/>
      <c r="BJ235" s="147"/>
      <c r="BK235" s="149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/>
      <c r="DE235" s="150"/>
      <c r="DF235" s="150"/>
      <c r="DG235" s="150"/>
      <c r="DH235" s="150"/>
      <c r="DI235" s="150"/>
      <c r="DJ235" s="150"/>
      <c r="DK235" s="150"/>
      <c r="DL235" s="150"/>
      <c r="DM235" s="150"/>
      <c r="DN235" s="150"/>
      <c r="DO235" s="150"/>
      <c r="DP235" s="150"/>
      <c r="DQ235" s="150"/>
      <c r="DR235" s="150"/>
      <c r="DS235" s="150"/>
      <c r="DT235" s="150"/>
      <c r="DU235" s="150"/>
      <c r="DV235" s="150"/>
      <c r="DW235" s="150"/>
      <c r="DX235" s="150"/>
      <c r="DY235" s="150"/>
      <c r="DZ235" s="150"/>
      <c r="EA235" s="150"/>
      <c r="EB235" s="150"/>
      <c r="EC235" s="150"/>
      <c r="ED235" s="150"/>
      <c r="EE235" s="150"/>
      <c r="EF235" s="150"/>
      <c r="EG235" s="150"/>
      <c r="EH235" s="150"/>
      <c r="EI235" s="150"/>
      <c r="EJ235" s="150"/>
      <c r="EK235" s="150"/>
      <c r="EL235" s="150"/>
      <c r="EM235" s="150"/>
      <c r="EN235" s="150"/>
      <c r="EO235" s="150"/>
      <c r="EP235" s="150"/>
      <c r="EQ235" s="150"/>
      <c r="ER235" s="150"/>
      <c r="ES235" s="150"/>
      <c r="ET235" s="150"/>
      <c r="EU235" s="150"/>
      <c r="EV235" s="150"/>
      <c r="EW235" s="150"/>
      <c r="EX235" s="150"/>
      <c r="EY235" s="150"/>
      <c r="EZ235" s="150"/>
      <c r="FA235" s="150"/>
      <c r="FB235" s="150"/>
      <c r="FC235" s="150"/>
      <c r="FD235" s="150"/>
      <c r="FE235" s="150"/>
      <c r="FF235" s="150"/>
      <c r="FG235" s="150"/>
      <c r="FH235" s="150"/>
      <c r="FI235" s="150"/>
      <c r="FJ235" s="150"/>
      <c r="FK235" s="150"/>
      <c r="FL235" s="150"/>
      <c r="FM235" s="150"/>
      <c r="FN235" s="150"/>
      <c r="FO235" s="150"/>
      <c r="FP235" s="150"/>
      <c r="FQ235" s="150"/>
      <c r="FR235" s="150"/>
      <c r="FS235" s="150"/>
      <c r="FT235" s="150"/>
      <c r="FU235" s="150"/>
      <c r="FV235" s="150"/>
      <c r="FW235" s="150"/>
      <c r="FX235" s="150"/>
      <c r="FY235" s="150"/>
      <c r="FZ235" s="150"/>
      <c r="GA235" s="150"/>
      <c r="GB235" s="150"/>
      <c r="GC235" s="150"/>
      <c r="GD235" s="150"/>
      <c r="GE235" s="150"/>
      <c r="GF235" s="150"/>
      <c r="GG235" s="150"/>
      <c r="GH235" s="150"/>
      <c r="GI235" s="150"/>
      <c r="GJ235" s="150"/>
      <c r="GK235" s="150"/>
      <c r="GL235" s="150"/>
      <c r="GM235" s="150"/>
      <c r="GN235" s="150"/>
      <c r="GO235" s="150"/>
      <c r="GP235" s="150"/>
      <c r="GQ235" s="150"/>
      <c r="GR235" s="150"/>
      <c r="GS235" s="150"/>
      <c r="GT235" s="150"/>
      <c r="GU235" s="150"/>
      <c r="GV235" s="150"/>
      <c r="GW235" s="150"/>
      <c r="GX235" s="150"/>
      <c r="GY235" s="150"/>
      <c r="GZ235" s="150"/>
      <c r="HA235" s="150"/>
      <c r="HB235" s="150"/>
      <c r="HC235" s="150"/>
      <c r="HD235" s="150"/>
      <c r="HE235" s="150"/>
      <c r="HF235" s="150"/>
      <c r="HG235" s="150"/>
      <c r="HH235" s="150"/>
      <c r="HI235" s="150"/>
      <c r="HJ235" s="150"/>
      <c r="HK235" s="150"/>
      <c r="HL235" s="150"/>
      <c r="HM235" s="150"/>
      <c r="HN235" s="150"/>
      <c r="HO235" s="150"/>
      <c r="HP235" s="150"/>
      <c r="HQ235" s="150"/>
      <c r="HR235" s="150"/>
      <c r="HS235" s="150"/>
      <c r="HT235" s="150"/>
      <c r="HU235" s="150"/>
      <c r="HV235" s="150"/>
      <c r="HW235" s="150"/>
      <c r="HX235" s="150"/>
      <c r="HY235" s="150"/>
      <c r="HZ235" s="150"/>
      <c r="IA235" s="150"/>
      <c r="IB235" s="150"/>
      <c r="IC235" s="150"/>
      <c r="ID235" s="150"/>
      <c r="IE235" s="150"/>
      <c r="IF235" s="150"/>
      <c r="IG235" s="150"/>
      <c r="IH235" s="150"/>
      <c r="II235" s="150"/>
      <c r="IJ235" s="150"/>
      <c r="IK235" s="150"/>
      <c r="IL235" s="150"/>
      <c r="IM235" s="150"/>
      <c r="IN235" s="150"/>
      <c r="IO235" s="150"/>
      <c r="IP235" s="150"/>
      <c r="IQ235" s="150"/>
      <c r="IR235" s="150"/>
      <c r="IS235" s="150"/>
      <c r="IT235" s="150"/>
      <c r="IU235" s="150"/>
      <c r="IV235" s="150"/>
      <c r="IW235" s="150"/>
    </row>
    <row r="236" customFormat="false" ht="12.75" hidden="false" customHeight="false" outlineLevel="0" collapsed="false">
      <c r="A236" s="146"/>
      <c r="B236" s="147"/>
      <c r="C236" s="147"/>
      <c r="D236" s="147"/>
      <c r="E236" s="147"/>
      <c r="F236" s="147"/>
      <c r="G236" s="147"/>
      <c r="H236" s="148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  <c r="BI236" s="147"/>
      <c r="BJ236" s="147"/>
      <c r="BK236" s="149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/>
      <c r="DE236" s="150"/>
      <c r="DF236" s="150"/>
      <c r="DG236" s="150"/>
      <c r="DH236" s="150"/>
      <c r="DI236" s="150"/>
      <c r="DJ236" s="150"/>
      <c r="DK236" s="150"/>
      <c r="DL236" s="150"/>
      <c r="DM236" s="150"/>
      <c r="DN236" s="150"/>
      <c r="DO236" s="150"/>
      <c r="DP236" s="150"/>
      <c r="DQ236" s="150"/>
      <c r="DR236" s="150"/>
      <c r="DS236" s="150"/>
      <c r="DT236" s="150"/>
      <c r="DU236" s="150"/>
      <c r="DV236" s="150"/>
      <c r="DW236" s="150"/>
      <c r="DX236" s="150"/>
      <c r="DY236" s="150"/>
      <c r="DZ236" s="150"/>
      <c r="EA236" s="150"/>
      <c r="EB236" s="150"/>
      <c r="EC236" s="150"/>
      <c r="ED236" s="150"/>
      <c r="EE236" s="150"/>
      <c r="EF236" s="150"/>
      <c r="EG236" s="150"/>
      <c r="EH236" s="150"/>
      <c r="EI236" s="150"/>
      <c r="EJ236" s="150"/>
      <c r="EK236" s="150"/>
      <c r="EL236" s="150"/>
      <c r="EM236" s="150"/>
      <c r="EN236" s="150"/>
      <c r="EO236" s="150"/>
      <c r="EP236" s="150"/>
      <c r="EQ236" s="150"/>
      <c r="ER236" s="150"/>
      <c r="ES236" s="150"/>
      <c r="ET236" s="150"/>
      <c r="EU236" s="150"/>
      <c r="EV236" s="150"/>
      <c r="EW236" s="150"/>
      <c r="EX236" s="150"/>
      <c r="EY236" s="150"/>
      <c r="EZ236" s="150"/>
      <c r="FA236" s="150"/>
      <c r="FB236" s="150"/>
      <c r="FC236" s="150"/>
      <c r="FD236" s="150"/>
      <c r="FE236" s="150"/>
      <c r="FF236" s="150"/>
      <c r="FG236" s="150"/>
      <c r="FH236" s="150"/>
      <c r="FI236" s="150"/>
      <c r="FJ236" s="150"/>
      <c r="FK236" s="150"/>
      <c r="FL236" s="150"/>
      <c r="FM236" s="150"/>
      <c r="FN236" s="150"/>
      <c r="FO236" s="150"/>
      <c r="FP236" s="150"/>
      <c r="FQ236" s="150"/>
      <c r="FR236" s="150"/>
      <c r="FS236" s="150"/>
      <c r="FT236" s="150"/>
      <c r="FU236" s="150"/>
      <c r="FV236" s="150"/>
      <c r="FW236" s="150"/>
      <c r="FX236" s="150"/>
      <c r="FY236" s="150"/>
      <c r="FZ236" s="150"/>
      <c r="GA236" s="150"/>
      <c r="GB236" s="150"/>
      <c r="GC236" s="150"/>
      <c r="GD236" s="150"/>
      <c r="GE236" s="150"/>
      <c r="GF236" s="150"/>
      <c r="GG236" s="150"/>
      <c r="GH236" s="150"/>
      <c r="GI236" s="150"/>
      <c r="GJ236" s="150"/>
      <c r="GK236" s="150"/>
      <c r="GL236" s="150"/>
      <c r="GM236" s="150"/>
      <c r="GN236" s="150"/>
      <c r="GO236" s="150"/>
      <c r="GP236" s="150"/>
      <c r="GQ236" s="150"/>
      <c r="GR236" s="150"/>
      <c r="GS236" s="150"/>
      <c r="GT236" s="150"/>
      <c r="GU236" s="150"/>
      <c r="GV236" s="150"/>
      <c r="GW236" s="150"/>
      <c r="GX236" s="150"/>
      <c r="GY236" s="150"/>
      <c r="GZ236" s="150"/>
      <c r="HA236" s="150"/>
      <c r="HB236" s="150"/>
      <c r="HC236" s="150"/>
      <c r="HD236" s="150"/>
      <c r="HE236" s="150"/>
      <c r="HF236" s="150"/>
      <c r="HG236" s="150"/>
      <c r="HH236" s="150"/>
      <c r="HI236" s="150"/>
      <c r="HJ236" s="150"/>
      <c r="HK236" s="150"/>
      <c r="HL236" s="150"/>
      <c r="HM236" s="150"/>
      <c r="HN236" s="150"/>
      <c r="HO236" s="150"/>
      <c r="HP236" s="150"/>
      <c r="HQ236" s="150"/>
      <c r="HR236" s="150"/>
      <c r="HS236" s="150"/>
      <c r="HT236" s="150"/>
      <c r="HU236" s="150"/>
      <c r="HV236" s="150"/>
      <c r="HW236" s="150"/>
      <c r="HX236" s="150"/>
      <c r="HY236" s="150"/>
      <c r="HZ236" s="150"/>
      <c r="IA236" s="150"/>
      <c r="IB236" s="150"/>
      <c r="IC236" s="150"/>
      <c r="ID236" s="150"/>
      <c r="IE236" s="150"/>
      <c r="IF236" s="150"/>
      <c r="IG236" s="150"/>
      <c r="IH236" s="150"/>
      <c r="II236" s="150"/>
      <c r="IJ236" s="150"/>
      <c r="IK236" s="150"/>
      <c r="IL236" s="150"/>
      <c r="IM236" s="150"/>
      <c r="IN236" s="150"/>
      <c r="IO236" s="150"/>
      <c r="IP236" s="150"/>
      <c r="IQ236" s="150"/>
      <c r="IR236" s="150"/>
      <c r="IS236" s="150"/>
      <c r="IT236" s="150"/>
      <c r="IU236" s="150"/>
      <c r="IV236" s="150"/>
      <c r="IW236" s="150"/>
    </row>
    <row r="237" customFormat="false" ht="12.75" hidden="false" customHeight="false" outlineLevel="0" collapsed="false">
      <c r="A237" s="146"/>
      <c r="B237" s="147"/>
      <c r="C237" s="147"/>
      <c r="D237" s="147"/>
      <c r="E237" s="147"/>
      <c r="F237" s="147"/>
      <c r="G237" s="147"/>
      <c r="H237" s="148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  <c r="BI237" s="147"/>
      <c r="BJ237" s="147"/>
      <c r="BK237" s="149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/>
      <c r="DG237" s="150"/>
      <c r="DH237" s="150"/>
      <c r="DI237" s="150"/>
      <c r="DJ237" s="150"/>
      <c r="DK237" s="150"/>
      <c r="DL237" s="150"/>
      <c r="DM237" s="150"/>
      <c r="DN237" s="150"/>
      <c r="DO237" s="150"/>
      <c r="DP237" s="150"/>
      <c r="DQ237" s="150"/>
      <c r="DR237" s="150"/>
      <c r="DS237" s="150"/>
      <c r="DT237" s="150"/>
      <c r="DU237" s="150"/>
      <c r="DV237" s="150"/>
      <c r="DW237" s="150"/>
      <c r="DX237" s="150"/>
      <c r="DY237" s="150"/>
      <c r="DZ237" s="150"/>
      <c r="EA237" s="150"/>
      <c r="EB237" s="150"/>
      <c r="EC237" s="150"/>
      <c r="ED237" s="150"/>
      <c r="EE237" s="150"/>
      <c r="EF237" s="150"/>
      <c r="EG237" s="150"/>
      <c r="EH237" s="150"/>
      <c r="EI237" s="150"/>
      <c r="EJ237" s="150"/>
      <c r="EK237" s="150"/>
      <c r="EL237" s="150"/>
      <c r="EM237" s="150"/>
      <c r="EN237" s="150"/>
      <c r="EO237" s="150"/>
      <c r="EP237" s="150"/>
      <c r="EQ237" s="150"/>
      <c r="ER237" s="150"/>
      <c r="ES237" s="150"/>
      <c r="ET237" s="150"/>
      <c r="EU237" s="150"/>
      <c r="EV237" s="150"/>
      <c r="EW237" s="150"/>
      <c r="EX237" s="150"/>
      <c r="EY237" s="150"/>
      <c r="EZ237" s="150"/>
      <c r="FA237" s="150"/>
      <c r="FB237" s="150"/>
      <c r="FC237" s="150"/>
      <c r="FD237" s="150"/>
      <c r="FE237" s="150"/>
      <c r="FF237" s="150"/>
      <c r="FG237" s="150"/>
      <c r="FH237" s="150"/>
      <c r="FI237" s="150"/>
      <c r="FJ237" s="150"/>
      <c r="FK237" s="150"/>
      <c r="FL237" s="150"/>
      <c r="FM237" s="150"/>
      <c r="FN237" s="150"/>
      <c r="FO237" s="150"/>
      <c r="FP237" s="150"/>
      <c r="FQ237" s="150"/>
      <c r="FR237" s="150"/>
      <c r="FS237" s="150"/>
      <c r="FT237" s="150"/>
      <c r="FU237" s="150"/>
      <c r="FV237" s="150"/>
      <c r="FW237" s="150"/>
      <c r="FX237" s="150"/>
      <c r="FY237" s="150"/>
      <c r="FZ237" s="150"/>
      <c r="GA237" s="150"/>
      <c r="GB237" s="150"/>
      <c r="GC237" s="150"/>
      <c r="GD237" s="150"/>
      <c r="GE237" s="150"/>
      <c r="GF237" s="150"/>
      <c r="GG237" s="150"/>
      <c r="GH237" s="150"/>
      <c r="GI237" s="150"/>
      <c r="GJ237" s="150"/>
      <c r="GK237" s="150"/>
      <c r="GL237" s="150"/>
      <c r="GM237" s="150"/>
      <c r="GN237" s="150"/>
      <c r="GO237" s="150"/>
      <c r="GP237" s="150"/>
      <c r="GQ237" s="150"/>
      <c r="GR237" s="150"/>
      <c r="GS237" s="150"/>
      <c r="GT237" s="150"/>
      <c r="GU237" s="150"/>
      <c r="GV237" s="150"/>
      <c r="GW237" s="150"/>
      <c r="GX237" s="150"/>
      <c r="GY237" s="150"/>
      <c r="GZ237" s="150"/>
      <c r="HA237" s="150"/>
      <c r="HB237" s="150"/>
      <c r="HC237" s="150"/>
      <c r="HD237" s="150"/>
      <c r="HE237" s="150"/>
      <c r="HF237" s="150"/>
      <c r="HG237" s="150"/>
      <c r="HH237" s="150"/>
      <c r="HI237" s="150"/>
      <c r="HJ237" s="150"/>
      <c r="HK237" s="150"/>
      <c r="HL237" s="150"/>
      <c r="HM237" s="150"/>
      <c r="HN237" s="150"/>
      <c r="HO237" s="150"/>
      <c r="HP237" s="150"/>
      <c r="HQ237" s="150"/>
      <c r="HR237" s="150"/>
      <c r="HS237" s="150"/>
      <c r="HT237" s="150"/>
      <c r="HU237" s="150"/>
      <c r="HV237" s="150"/>
      <c r="HW237" s="150"/>
      <c r="HX237" s="150"/>
      <c r="HY237" s="150"/>
      <c r="HZ237" s="150"/>
      <c r="IA237" s="150"/>
      <c r="IB237" s="150"/>
      <c r="IC237" s="150"/>
      <c r="ID237" s="150"/>
      <c r="IE237" s="150"/>
      <c r="IF237" s="150"/>
      <c r="IG237" s="150"/>
      <c r="IH237" s="150"/>
      <c r="II237" s="150"/>
      <c r="IJ237" s="150"/>
      <c r="IK237" s="150"/>
      <c r="IL237" s="150"/>
      <c r="IM237" s="150"/>
      <c r="IN237" s="150"/>
      <c r="IO237" s="150"/>
      <c r="IP237" s="150"/>
      <c r="IQ237" s="150"/>
      <c r="IR237" s="150"/>
      <c r="IS237" s="150"/>
      <c r="IT237" s="150"/>
      <c r="IU237" s="150"/>
      <c r="IV237" s="150"/>
      <c r="IW237" s="150"/>
    </row>
    <row r="238" customFormat="false" ht="12.75" hidden="false" customHeight="false" outlineLevel="0" collapsed="false">
      <c r="A238" s="146"/>
      <c r="B238" s="147"/>
      <c r="C238" s="147"/>
      <c r="D238" s="147"/>
      <c r="E238" s="147"/>
      <c r="F238" s="147"/>
      <c r="G238" s="147"/>
      <c r="H238" s="148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  <c r="AA238" s="147"/>
      <c r="AB238" s="147"/>
      <c r="AC238" s="147"/>
      <c r="AD238" s="147"/>
      <c r="AE238" s="147"/>
      <c r="AF238" s="147"/>
      <c r="AG238" s="147"/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  <c r="BI238" s="147"/>
      <c r="BJ238" s="147"/>
      <c r="BK238" s="149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/>
      <c r="DG238" s="150"/>
      <c r="DH238" s="150"/>
      <c r="DI238" s="150"/>
      <c r="DJ238" s="150"/>
      <c r="DK238" s="150"/>
      <c r="DL238" s="150"/>
      <c r="DM238" s="150"/>
      <c r="DN238" s="150"/>
      <c r="DO238" s="150"/>
      <c r="DP238" s="150"/>
      <c r="DQ238" s="150"/>
      <c r="DR238" s="150"/>
      <c r="DS238" s="150"/>
      <c r="DT238" s="150"/>
      <c r="DU238" s="150"/>
      <c r="DV238" s="150"/>
      <c r="DW238" s="150"/>
      <c r="DX238" s="150"/>
      <c r="DY238" s="150"/>
      <c r="DZ238" s="150"/>
      <c r="EA238" s="150"/>
      <c r="EB238" s="150"/>
      <c r="EC238" s="150"/>
      <c r="ED238" s="150"/>
      <c r="EE238" s="150"/>
      <c r="EF238" s="150"/>
      <c r="EG238" s="150"/>
      <c r="EH238" s="150"/>
      <c r="EI238" s="150"/>
      <c r="EJ238" s="150"/>
      <c r="EK238" s="150"/>
      <c r="EL238" s="150"/>
      <c r="EM238" s="150"/>
      <c r="EN238" s="150"/>
      <c r="EO238" s="150"/>
      <c r="EP238" s="150"/>
      <c r="EQ238" s="150"/>
      <c r="ER238" s="150"/>
      <c r="ES238" s="150"/>
      <c r="ET238" s="150"/>
      <c r="EU238" s="150"/>
      <c r="EV238" s="150"/>
      <c r="EW238" s="150"/>
      <c r="EX238" s="150"/>
      <c r="EY238" s="150"/>
      <c r="EZ238" s="150"/>
      <c r="FA238" s="150"/>
      <c r="FB238" s="150"/>
      <c r="FC238" s="150"/>
      <c r="FD238" s="150"/>
      <c r="FE238" s="150"/>
      <c r="FF238" s="150"/>
      <c r="FG238" s="150"/>
      <c r="FH238" s="150"/>
      <c r="FI238" s="150"/>
      <c r="FJ238" s="150"/>
      <c r="FK238" s="150"/>
      <c r="FL238" s="150"/>
      <c r="FM238" s="150"/>
      <c r="FN238" s="150"/>
      <c r="FO238" s="150"/>
      <c r="FP238" s="150"/>
      <c r="FQ238" s="150"/>
      <c r="FR238" s="150"/>
      <c r="FS238" s="150"/>
      <c r="FT238" s="150"/>
      <c r="FU238" s="150"/>
      <c r="FV238" s="150"/>
      <c r="FW238" s="150"/>
      <c r="FX238" s="150"/>
      <c r="FY238" s="150"/>
      <c r="FZ238" s="150"/>
      <c r="GA238" s="150"/>
      <c r="GB238" s="150"/>
      <c r="GC238" s="150"/>
      <c r="GD238" s="150"/>
      <c r="GE238" s="150"/>
      <c r="GF238" s="150"/>
      <c r="GG238" s="150"/>
      <c r="GH238" s="150"/>
      <c r="GI238" s="150"/>
      <c r="GJ238" s="150"/>
      <c r="GK238" s="150"/>
      <c r="GL238" s="150"/>
      <c r="GM238" s="150"/>
      <c r="GN238" s="150"/>
      <c r="GO238" s="150"/>
      <c r="GP238" s="150"/>
      <c r="GQ238" s="150"/>
      <c r="GR238" s="150"/>
      <c r="GS238" s="150"/>
      <c r="GT238" s="150"/>
      <c r="GU238" s="150"/>
      <c r="GV238" s="150"/>
      <c r="GW238" s="150"/>
      <c r="GX238" s="150"/>
      <c r="GY238" s="150"/>
      <c r="GZ238" s="150"/>
      <c r="HA238" s="150"/>
      <c r="HB238" s="150"/>
      <c r="HC238" s="150"/>
      <c r="HD238" s="150"/>
      <c r="HE238" s="150"/>
      <c r="HF238" s="150"/>
      <c r="HG238" s="150"/>
      <c r="HH238" s="150"/>
      <c r="HI238" s="150"/>
      <c r="HJ238" s="150"/>
      <c r="HK238" s="150"/>
      <c r="HL238" s="150"/>
      <c r="HM238" s="150"/>
      <c r="HN238" s="150"/>
      <c r="HO238" s="150"/>
      <c r="HP238" s="150"/>
      <c r="HQ238" s="150"/>
      <c r="HR238" s="150"/>
      <c r="HS238" s="150"/>
      <c r="HT238" s="150"/>
      <c r="HU238" s="150"/>
      <c r="HV238" s="150"/>
      <c r="HW238" s="150"/>
      <c r="HX238" s="150"/>
      <c r="HY238" s="150"/>
      <c r="HZ238" s="150"/>
      <c r="IA238" s="150"/>
      <c r="IB238" s="150"/>
      <c r="IC238" s="150"/>
      <c r="ID238" s="150"/>
      <c r="IE238" s="150"/>
      <c r="IF238" s="150"/>
      <c r="IG238" s="150"/>
      <c r="IH238" s="150"/>
      <c r="II238" s="150"/>
      <c r="IJ238" s="150"/>
      <c r="IK238" s="150"/>
      <c r="IL238" s="150"/>
      <c r="IM238" s="150"/>
      <c r="IN238" s="150"/>
      <c r="IO238" s="150"/>
      <c r="IP238" s="150"/>
      <c r="IQ238" s="150"/>
      <c r="IR238" s="150"/>
      <c r="IS238" s="150"/>
      <c r="IT238" s="150"/>
      <c r="IU238" s="150"/>
      <c r="IV238" s="150"/>
      <c r="IW238" s="150"/>
    </row>
    <row r="239" customFormat="false" ht="12.75" hidden="false" customHeight="false" outlineLevel="0" collapsed="false">
      <c r="A239" s="146"/>
      <c r="B239" s="147"/>
      <c r="C239" s="147"/>
      <c r="D239" s="147"/>
      <c r="E239" s="147"/>
      <c r="F239" s="147"/>
      <c r="G239" s="147"/>
      <c r="H239" s="148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  <c r="AA239" s="147"/>
      <c r="AB239" s="147"/>
      <c r="AC239" s="147"/>
      <c r="AD239" s="147"/>
      <c r="AE239" s="147"/>
      <c r="AF239" s="147"/>
      <c r="AG239" s="147"/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  <c r="BI239" s="147"/>
      <c r="BJ239" s="147"/>
      <c r="BK239" s="149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/>
      <c r="DH239" s="150"/>
      <c r="DI239" s="150"/>
      <c r="DJ239" s="150"/>
      <c r="DK239" s="150"/>
      <c r="DL239" s="150"/>
      <c r="DM239" s="150"/>
      <c r="DN239" s="150"/>
      <c r="DO239" s="150"/>
      <c r="DP239" s="150"/>
      <c r="DQ239" s="150"/>
      <c r="DR239" s="150"/>
      <c r="DS239" s="150"/>
      <c r="DT239" s="150"/>
      <c r="DU239" s="150"/>
      <c r="DV239" s="150"/>
      <c r="DW239" s="150"/>
      <c r="DX239" s="150"/>
      <c r="DY239" s="150"/>
      <c r="DZ239" s="150"/>
      <c r="EA239" s="150"/>
      <c r="EB239" s="150"/>
      <c r="EC239" s="150"/>
      <c r="ED239" s="150"/>
      <c r="EE239" s="150"/>
      <c r="EF239" s="150"/>
      <c r="EG239" s="150"/>
      <c r="EH239" s="150"/>
      <c r="EI239" s="150"/>
      <c r="EJ239" s="150"/>
      <c r="EK239" s="150"/>
      <c r="EL239" s="150"/>
      <c r="EM239" s="150"/>
      <c r="EN239" s="150"/>
      <c r="EO239" s="150"/>
      <c r="EP239" s="150"/>
      <c r="EQ239" s="150"/>
      <c r="ER239" s="150"/>
      <c r="ES239" s="150"/>
      <c r="ET239" s="150"/>
      <c r="EU239" s="150"/>
      <c r="EV239" s="150"/>
      <c r="EW239" s="150"/>
      <c r="EX239" s="150"/>
      <c r="EY239" s="150"/>
      <c r="EZ239" s="150"/>
      <c r="FA239" s="150"/>
      <c r="FB239" s="150"/>
      <c r="FC239" s="150"/>
      <c r="FD239" s="150"/>
      <c r="FE239" s="150"/>
      <c r="FF239" s="150"/>
      <c r="FG239" s="150"/>
      <c r="FH239" s="150"/>
      <c r="FI239" s="150"/>
      <c r="FJ239" s="150"/>
      <c r="FK239" s="150"/>
      <c r="FL239" s="150"/>
      <c r="FM239" s="150"/>
      <c r="FN239" s="150"/>
      <c r="FO239" s="150"/>
      <c r="FP239" s="150"/>
      <c r="FQ239" s="150"/>
      <c r="FR239" s="150"/>
      <c r="FS239" s="150"/>
      <c r="FT239" s="150"/>
      <c r="FU239" s="150"/>
      <c r="FV239" s="150"/>
      <c r="FW239" s="150"/>
      <c r="FX239" s="150"/>
      <c r="FY239" s="150"/>
      <c r="FZ239" s="150"/>
      <c r="GA239" s="150"/>
      <c r="GB239" s="150"/>
      <c r="GC239" s="150"/>
      <c r="GD239" s="150"/>
      <c r="GE239" s="150"/>
      <c r="GF239" s="150"/>
      <c r="GG239" s="150"/>
      <c r="GH239" s="150"/>
      <c r="GI239" s="150"/>
      <c r="GJ239" s="150"/>
      <c r="GK239" s="150"/>
      <c r="GL239" s="150"/>
      <c r="GM239" s="150"/>
      <c r="GN239" s="150"/>
      <c r="GO239" s="150"/>
      <c r="GP239" s="150"/>
      <c r="GQ239" s="150"/>
      <c r="GR239" s="150"/>
      <c r="GS239" s="150"/>
      <c r="GT239" s="150"/>
      <c r="GU239" s="150"/>
      <c r="GV239" s="150"/>
      <c r="GW239" s="150"/>
      <c r="GX239" s="150"/>
      <c r="GY239" s="150"/>
      <c r="GZ239" s="150"/>
      <c r="HA239" s="150"/>
      <c r="HB239" s="150"/>
      <c r="HC239" s="150"/>
      <c r="HD239" s="150"/>
      <c r="HE239" s="150"/>
      <c r="HF239" s="150"/>
      <c r="HG239" s="150"/>
      <c r="HH239" s="150"/>
      <c r="HI239" s="150"/>
      <c r="HJ239" s="150"/>
      <c r="HK239" s="150"/>
      <c r="HL239" s="150"/>
      <c r="HM239" s="150"/>
      <c r="HN239" s="150"/>
      <c r="HO239" s="150"/>
      <c r="HP239" s="150"/>
      <c r="HQ239" s="150"/>
      <c r="HR239" s="150"/>
      <c r="HS239" s="150"/>
      <c r="HT239" s="150"/>
      <c r="HU239" s="150"/>
      <c r="HV239" s="150"/>
      <c r="HW239" s="150"/>
      <c r="HX239" s="150"/>
      <c r="HY239" s="150"/>
      <c r="HZ239" s="150"/>
      <c r="IA239" s="150"/>
      <c r="IB239" s="150"/>
      <c r="IC239" s="150"/>
      <c r="ID239" s="150"/>
      <c r="IE239" s="150"/>
      <c r="IF239" s="150"/>
      <c r="IG239" s="150"/>
      <c r="IH239" s="150"/>
      <c r="II239" s="150"/>
      <c r="IJ239" s="150"/>
      <c r="IK239" s="150"/>
      <c r="IL239" s="150"/>
      <c r="IM239" s="150"/>
      <c r="IN239" s="150"/>
      <c r="IO239" s="150"/>
      <c r="IP239" s="150"/>
      <c r="IQ239" s="150"/>
      <c r="IR239" s="150"/>
      <c r="IS239" s="150"/>
      <c r="IT239" s="150"/>
      <c r="IU239" s="150"/>
      <c r="IV239" s="150"/>
      <c r="IW239" s="150"/>
    </row>
    <row r="240" customFormat="false" ht="12.75" hidden="false" customHeight="false" outlineLevel="0" collapsed="false">
      <c r="A240" s="146"/>
      <c r="B240" s="147"/>
      <c r="C240" s="147"/>
      <c r="D240" s="147"/>
      <c r="E240" s="147"/>
      <c r="F240" s="147"/>
      <c r="G240" s="147"/>
      <c r="H240" s="148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9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/>
      <c r="DH240" s="150"/>
      <c r="DI240" s="150"/>
      <c r="DJ240" s="150"/>
      <c r="DK240" s="150"/>
      <c r="DL240" s="150"/>
      <c r="DM240" s="150"/>
      <c r="DN240" s="150"/>
      <c r="DO240" s="150"/>
      <c r="DP240" s="150"/>
      <c r="DQ240" s="150"/>
      <c r="DR240" s="150"/>
      <c r="DS240" s="150"/>
      <c r="DT240" s="150"/>
      <c r="DU240" s="150"/>
      <c r="DV240" s="150"/>
      <c r="DW240" s="150"/>
      <c r="DX240" s="150"/>
      <c r="DY240" s="150"/>
      <c r="DZ240" s="150"/>
      <c r="EA240" s="150"/>
      <c r="EB240" s="150"/>
      <c r="EC240" s="150"/>
      <c r="ED240" s="150"/>
      <c r="EE240" s="150"/>
      <c r="EF240" s="150"/>
      <c r="EG240" s="150"/>
      <c r="EH240" s="150"/>
      <c r="EI240" s="150"/>
      <c r="EJ240" s="150"/>
      <c r="EK240" s="150"/>
      <c r="EL240" s="150"/>
      <c r="EM240" s="150"/>
      <c r="EN240" s="150"/>
      <c r="EO240" s="150"/>
      <c r="EP240" s="150"/>
      <c r="EQ240" s="150"/>
      <c r="ER240" s="150"/>
      <c r="ES240" s="150"/>
      <c r="ET240" s="150"/>
      <c r="EU240" s="150"/>
      <c r="EV240" s="150"/>
      <c r="EW240" s="150"/>
      <c r="EX240" s="150"/>
      <c r="EY240" s="150"/>
      <c r="EZ240" s="150"/>
      <c r="FA240" s="150"/>
      <c r="FB240" s="150"/>
      <c r="FC240" s="150"/>
      <c r="FD240" s="150"/>
      <c r="FE240" s="150"/>
      <c r="FF240" s="150"/>
      <c r="FG240" s="150"/>
      <c r="FH240" s="150"/>
      <c r="FI240" s="150"/>
      <c r="FJ240" s="150"/>
      <c r="FK240" s="150"/>
      <c r="FL240" s="150"/>
      <c r="FM240" s="150"/>
      <c r="FN240" s="150"/>
      <c r="FO240" s="150"/>
      <c r="FP240" s="150"/>
      <c r="FQ240" s="150"/>
      <c r="FR240" s="150"/>
      <c r="FS240" s="150"/>
      <c r="FT240" s="150"/>
      <c r="FU240" s="150"/>
      <c r="FV240" s="150"/>
      <c r="FW240" s="150"/>
      <c r="FX240" s="150"/>
      <c r="FY240" s="150"/>
      <c r="FZ240" s="150"/>
      <c r="GA240" s="150"/>
      <c r="GB240" s="150"/>
      <c r="GC240" s="150"/>
      <c r="GD240" s="150"/>
      <c r="GE240" s="150"/>
      <c r="GF240" s="150"/>
      <c r="GG240" s="150"/>
      <c r="GH240" s="150"/>
      <c r="GI240" s="150"/>
      <c r="GJ240" s="150"/>
      <c r="GK240" s="150"/>
      <c r="GL240" s="150"/>
      <c r="GM240" s="150"/>
      <c r="GN240" s="150"/>
      <c r="GO240" s="150"/>
      <c r="GP240" s="150"/>
      <c r="GQ240" s="150"/>
      <c r="GR240" s="150"/>
      <c r="GS240" s="150"/>
      <c r="GT240" s="150"/>
      <c r="GU240" s="150"/>
      <c r="GV240" s="150"/>
      <c r="GW240" s="150"/>
      <c r="GX240" s="150"/>
      <c r="GY240" s="150"/>
      <c r="GZ240" s="150"/>
      <c r="HA240" s="150"/>
      <c r="HB240" s="150"/>
      <c r="HC240" s="150"/>
      <c r="HD240" s="150"/>
      <c r="HE240" s="150"/>
      <c r="HF240" s="150"/>
      <c r="HG240" s="150"/>
      <c r="HH240" s="150"/>
      <c r="HI240" s="150"/>
      <c r="HJ240" s="150"/>
      <c r="HK240" s="150"/>
      <c r="HL240" s="150"/>
      <c r="HM240" s="150"/>
      <c r="HN240" s="150"/>
      <c r="HO240" s="150"/>
      <c r="HP240" s="150"/>
      <c r="HQ240" s="150"/>
      <c r="HR240" s="150"/>
      <c r="HS240" s="150"/>
      <c r="HT240" s="150"/>
      <c r="HU240" s="150"/>
      <c r="HV240" s="150"/>
      <c r="HW240" s="150"/>
      <c r="HX240" s="150"/>
      <c r="HY240" s="150"/>
      <c r="HZ240" s="150"/>
      <c r="IA240" s="150"/>
      <c r="IB240" s="150"/>
      <c r="IC240" s="150"/>
      <c r="ID240" s="150"/>
      <c r="IE240" s="150"/>
      <c r="IF240" s="150"/>
      <c r="IG240" s="150"/>
      <c r="IH240" s="150"/>
      <c r="II240" s="150"/>
      <c r="IJ240" s="150"/>
      <c r="IK240" s="150"/>
      <c r="IL240" s="150"/>
      <c r="IM240" s="150"/>
      <c r="IN240" s="150"/>
      <c r="IO240" s="150"/>
      <c r="IP240" s="150"/>
      <c r="IQ240" s="150"/>
      <c r="IR240" s="150"/>
      <c r="IS240" s="150"/>
      <c r="IT240" s="150"/>
      <c r="IU240" s="150"/>
      <c r="IV240" s="150"/>
      <c r="IW240" s="150"/>
    </row>
    <row r="241" customFormat="false" ht="12.75" hidden="false" customHeight="false" outlineLevel="0" collapsed="false">
      <c r="A241" s="146"/>
      <c r="B241" s="147"/>
      <c r="C241" s="147"/>
      <c r="D241" s="147"/>
      <c r="E241" s="147"/>
      <c r="F241" s="147"/>
      <c r="G241" s="147"/>
      <c r="H241" s="148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7"/>
      <c r="AE241" s="147"/>
      <c r="AF241" s="147"/>
      <c r="AG241" s="147"/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7"/>
      <c r="BJ241" s="147"/>
      <c r="BK241" s="149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/>
      <c r="DG241" s="150"/>
      <c r="DH241" s="150"/>
      <c r="DI241" s="150"/>
      <c r="DJ241" s="150"/>
      <c r="DK241" s="150"/>
      <c r="DL241" s="150"/>
      <c r="DM241" s="150"/>
      <c r="DN241" s="150"/>
      <c r="DO241" s="150"/>
      <c r="DP241" s="150"/>
      <c r="DQ241" s="150"/>
      <c r="DR241" s="150"/>
      <c r="DS241" s="150"/>
      <c r="DT241" s="150"/>
      <c r="DU241" s="150"/>
      <c r="DV241" s="150"/>
      <c r="DW241" s="150"/>
      <c r="DX241" s="150"/>
      <c r="DY241" s="150"/>
      <c r="DZ241" s="150"/>
      <c r="EA241" s="150"/>
      <c r="EB241" s="150"/>
      <c r="EC241" s="150"/>
      <c r="ED241" s="150"/>
      <c r="EE241" s="150"/>
      <c r="EF241" s="150"/>
      <c r="EG241" s="150"/>
      <c r="EH241" s="150"/>
      <c r="EI241" s="150"/>
      <c r="EJ241" s="150"/>
      <c r="EK241" s="150"/>
      <c r="EL241" s="150"/>
      <c r="EM241" s="150"/>
      <c r="EN241" s="150"/>
      <c r="EO241" s="150"/>
      <c r="EP241" s="150"/>
      <c r="EQ241" s="150"/>
      <c r="ER241" s="150"/>
      <c r="ES241" s="150"/>
      <c r="ET241" s="150"/>
      <c r="EU241" s="150"/>
      <c r="EV241" s="150"/>
      <c r="EW241" s="150"/>
      <c r="EX241" s="150"/>
      <c r="EY241" s="150"/>
      <c r="EZ241" s="150"/>
      <c r="FA241" s="150"/>
      <c r="FB241" s="150"/>
      <c r="FC241" s="150"/>
      <c r="FD241" s="150"/>
      <c r="FE241" s="150"/>
      <c r="FF241" s="150"/>
      <c r="FG241" s="150"/>
      <c r="FH241" s="150"/>
      <c r="FI241" s="150"/>
      <c r="FJ241" s="150"/>
      <c r="FK241" s="150"/>
      <c r="FL241" s="150"/>
      <c r="FM241" s="150"/>
      <c r="FN241" s="150"/>
      <c r="FO241" s="150"/>
      <c r="FP241" s="150"/>
      <c r="FQ241" s="150"/>
      <c r="FR241" s="150"/>
      <c r="FS241" s="150"/>
      <c r="FT241" s="150"/>
      <c r="FU241" s="150"/>
      <c r="FV241" s="150"/>
      <c r="FW241" s="150"/>
      <c r="FX241" s="150"/>
      <c r="FY241" s="150"/>
      <c r="FZ241" s="150"/>
      <c r="GA241" s="150"/>
      <c r="GB241" s="150"/>
      <c r="GC241" s="150"/>
      <c r="GD241" s="150"/>
      <c r="GE241" s="150"/>
      <c r="GF241" s="150"/>
      <c r="GG241" s="150"/>
      <c r="GH241" s="150"/>
      <c r="GI241" s="150"/>
      <c r="GJ241" s="150"/>
      <c r="GK241" s="150"/>
      <c r="GL241" s="150"/>
      <c r="GM241" s="150"/>
      <c r="GN241" s="150"/>
      <c r="GO241" s="150"/>
      <c r="GP241" s="150"/>
      <c r="GQ241" s="150"/>
      <c r="GR241" s="150"/>
      <c r="GS241" s="150"/>
      <c r="GT241" s="150"/>
      <c r="GU241" s="150"/>
      <c r="GV241" s="150"/>
      <c r="GW241" s="150"/>
      <c r="GX241" s="150"/>
      <c r="GY241" s="150"/>
      <c r="GZ241" s="150"/>
      <c r="HA241" s="150"/>
      <c r="HB241" s="150"/>
      <c r="HC241" s="150"/>
      <c r="HD241" s="150"/>
      <c r="HE241" s="150"/>
      <c r="HF241" s="150"/>
      <c r="HG241" s="150"/>
      <c r="HH241" s="150"/>
      <c r="HI241" s="150"/>
      <c r="HJ241" s="150"/>
      <c r="HK241" s="150"/>
      <c r="HL241" s="150"/>
      <c r="HM241" s="150"/>
      <c r="HN241" s="150"/>
      <c r="HO241" s="150"/>
      <c r="HP241" s="150"/>
      <c r="HQ241" s="150"/>
      <c r="HR241" s="150"/>
      <c r="HS241" s="150"/>
      <c r="HT241" s="150"/>
      <c r="HU241" s="150"/>
      <c r="HV241" s="150"/>
      <c r="HW241" s="150"/>
      <c r="HX241" s="150"/>
      <c r="HY241" s="150"/>
      <c r="HZ241" s="150"/>
      <c r="IA241" s="150"/>
      <c r="IB241" s="150"/>
      <c r="IC241" s="150"/>
      <c r="ID241" s="150"/>
      <c r="IE241" s="150"/>
      <c r="IF241" s="150"/>
      <c r="IG241" s="150"/>
      <c r="IH241" s="150"/>
      <c r="II241" s="150"/>
      <c r="IJ241" s="150"/>
      <c r="IK241" s="150"/>
      <c r="IL241" s="150"/>
      <c r="IM241" s="150"/>
      <c r="IN241" s="150"/>
      <c r="IO241" s="150"/>
      <c r="IP241" s="150"/>
      <c r="IQ241" s="150"/>
      <c r="IR241" s="150"/>
      <c r="IS241" s="150"/>
      <c r="IT241" s="150"/>
      <c r="IU241" s="150"/>
      <c r="IV241" s="150"/>
      <c r="IW241" s="150"/>
    </row>
    <row r="242" customFormat="false" ht="12.75" hidden="false" customHeight="false" outlineLevel="0" collapsed="false">
      <c r="A242" s="146"/>
      <c r="B242" s="147"/>
      <c r="C242" s="147"/>
      <c r="D242" s="147"/>
      <c r="E242" s="147"/>
      <c r="F242" s="147"/>
      <c r="G242" s="147"/>
      <c r="H242" s="148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  <c r="AA242" s="147"/>
      <c r="AB242" s="147"/>
      <c r="AC242" s="147"/>
      <c r="AD242" s="147"/>
      <c r="AE242" s="147"/>
      <c r="AF242" s="147"/>
      <c r="AG242" s="147"/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  <c r="BI242" s="147"/>
      <c r="BJ242" s="147"/>
      <c r="BK242" s="149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  <c r="CB242" s="150"/>
      <c r="CC242" s="150"/>
      <c r="CD242" s="150"/>
      <c r="CE242" s="150"/>
      <c r="CF242" s="150"/>
      <c r="CG242" s="150"/>
      <c r="CH242" s="150"/>
      <c r="CI242" s="150"/>
      <c r="CJ242" s="150"/>
      <c r="CK242" s="150"/>
      <c r="CL242" s="150"/>
      <c r="CM242" s="150"/>
      <c r="CN242" s="150"/>
      <c r="CO242" s="150"/>
      <c r="CP242" s="150"/>
      <c r="CQ242" s="150"/>
      <c r="CR242" s="150"/>
      <c r="CS242" s="150"/>
      <c r="CT242" s="150"/>
      <c r="CU242" s="150"/>
      <c r="CV242" s="150"/>
      <c r="CW242" s="150"/>
      <c r="CX242" s="150"/>
      <c r="CY242" s="150"/>
      <c r="CZ242" s="150"/>
      <c r="DA242" s="150"/>
      <c r="DB242" s="150"/>
      <c r="DC242" s="150"/>
      <c r="DD242" s="150"/>
      <c r="DE242" s="150"/>
      <c r="DF242" s="150"/>
      <c r="DG242" s="150"/>
      <c r="DH242" s="150"/>
      <c r="DI242" s="150"/>
      <c r="DJ242" s="150"/>
      <c r="DK242" s="150"/>
      <c r="DL242" s="150"/>
      <c r="DM242" s="150"/>
      <c r="DN242" s="150"/>
      <c r="DO242" s="150"/>
      <c r="DP242" s="150"/>
      <c r="DQ242" s="150"/>
      <c r="DR242" s="150"/>
      <c r="DS242" s="150"/>
      <c r="DT242" s="150"/>
      <c r="DU242" s="150"/>
      <c r="DV242" s="150"/>
      <c r="DW242" s="150"/>
      <c r="DX242" s="150"/>
      <c r="DY242" s="150"/>
      <c r="DZ242" s="150"/>
      <c r="EA242" s="150"/>
      <c r="EB242" s="150"/>
      <c r="EC242" s="150"/>
      <c r="ED242" s="150"/>
      <c r="EE242" s="150"/>
      <c r="EF242" s="150"/>
      <c r="EG242" s="150"/>
      <c r="EH242" s="150"/>
      <c r="EI242" s="150"/>
      <c r="EJ242" s="150"/>
      <c r="EK242" s="150"/>
      <c r="EL242" s="150"/>
      <c r="EM242" s="150"/>
      <c r="EN242" s="150"/>
      <c r="EO242" s="150"/>
      <c r="EP242" s="150"/>
      <c r="EQ242" s="150"/>
      <c r="ER242" s="150"/>
      <c r="ES242" s="150"/>
      <c r="ET242" s="150"/>
      <c r="EU242" s="150"/>
      <c r="EV242" s="150"/>
      <c r="EW242" s="150"/>
      <c r="EX242" s="150"/>
      <c r="EY242" s="150"/>
      <c r="EZ242" s="150"/>
      <c r="FA242" s="150"/>
      <c r="FB242" s="150"/>
      <c r="FC242" s="150"/>
      <c r="FD242" s="150"/>
      <c r="FE242" s="150"/>
      <c r="FF242" s="150"/>
      <c r="FG242" s="150"/>
      <c r="FH242" s="150"/>
      <c r="FI242" s="150"/>
      <c r="FJ242" s="150"/>
      <c r="FK242" s="150"/>
      <c r="FL242" s="150"/>
      <c r="FM242" s="150"/>
      <c r="FN242" s="150"/>
      <c r="FO242" s="150"/>
      <c r="FP242" s="150"/>
      <c r="FQ242" s="150"/>
      <c r="FR242" s="150"/>
      <c r="FS242" s="150"/>
      <c r="FT242" s="150"/>
      <c r="FU242" s="150"/>
      <c r="FV242" s="150"/>
      <c r="FW242" s="150"/>
      <c r="FX242" s="150"/>
      <c r="FY242" s="150"/>
      <c r="FZ242" s="150"/>
      <c r="GA242" s="150"/>
      <c r="GB242" s="150"/>
      <c r="GC242" s="150"/>
      <c r="GD242" s="150"/>
      <c r="GE242" s="150"/>
      <c r="GF242" s="150"/>
      <c r="GG242" s="150"/>
      <c r="GH242" s="150"/>
      <c r="GI242" s="150"/>
      <c r="GJ242" s="150"/>
      <c r="GK242" s="150"/>
      <c r="GL242" s="150"/>
      <c r="GM242" s="150"/>
      <c r="GN242" s="150"/>
      <c r="GO242" s="150"/>
      <c r="GP242" s="150"/>
      <c r="GQ242" s="150"/>
      <c r="GR242" s="150"/>
      <c r="GS242" s="150"/>
      <c r="GT242" s="150"/>
      <c r="GU242" s="150"/>
      <c r="GV242" s="150"/>
      <c r="GW242" s="150"/>
      <c r="GX242" s="150"/>
      <c r="GY242" s="150"/>
      <c r="GZ242" s="150"/>
      <c r="HA242" s="150"/>
      <c r="HB242" s="150"/>
      <c r="HC242" s="150"/>
      <c r="HD242" s="150"/>
      <c r="HE242" s="150"/>
      <c r="HF242" s="150"/>
      <c r="HG242" s="150"/>
      <c r="HH242" s="150"/>
      <c r="HI242" s="150"/>
      <c r="HJ242" s="150"/>
      <c r="HK242" s="150"/>
      <c r="HL242" s="150"/>
      <c r="HM242" s="150"/>
      <c r="HN242" s="150"/>
      <c r="HO242" s="150"/>
      <c r="HP242" s="150"/>
      <c r="HQ242" s="150"/>
      <c r="HR242" s="150"/>
      <c r="HS242" s="150"/>
      <c r="HT242" s="150"/>
      <c r="HU242" s="150"/>
      <c r="HV242" s="150"/>
      <c r="HW242" s="150"/>
      <c r="HX242" s="150"/>
      <c r="HY242" s="150"/>
      <c r="HZ242" s="150"/>
      <c r="IA242" s="150"/>
      <c r="IB242" s="150"/>
      <c r="IC242" s="150"/>
      <c r="ID242" s="150"/>
      <c r="IE242" s="150"/>
      <c r="IF242" s="150"/>
      <c r="IG242" s="150"/>
      <c r="IH242" s="150"/>
      <c r="II242" s="150"/>
      <c r="IJ242" s="150"/>
      <c r="IK242" s="150"/>
      <c r="IL242" s="150"/>
      <c r="IM242" s="150"/>
      <c r="IN242" s="150"/>
      <c r="IO242" s="150"/>
      <c r="IP242" s="150"/>
      <c r="IQ242" s="150"/>
      <c r="IR242" s="150"/>
      <c r="IS242" s="150"/>
      <c r="IT242" s="150"/>
      <c r="IU242" s="150"/>
      <c r="IV242" s="150"/>
      <c r="IW242" s="150"/>
    </row>
    <row r="243" customFormat="false" ht="12.75" hidden="false" customHeight="false" outlineLevel="0" collapsed="false">
      <c r="A243" s="146"/>
      <c r="B243" s="147"/>
      <c r="C243" s="147"/>
      <c r="D243" s="147"/>
      <c r="E243" s="147"/>
      <c r="F243" s="147"/>
      <c r="G243" s="147"/>
      <c r="H243" s="148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  <c r="AA243" s="147"/>
      <c r="AB243" s="147"/>
      <c r="AC243" s="147"/>
      <c r="AD243" s="147"/>
      <c r="AE243" s="147"/>
      <c r="AF243" s="147"/>
      <c r="AG243" s="147"/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  <c r="BI243" s="147"/>
      <c r="BJ243" s="147"/>
      <c r="BK243" s="149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50"/>
      <c r="BV243" s="150"/>
      <c r="BW243" s="150"/>
      <c r="BX243" s="150"/>
      <c r="BY243" s="150"/>
      <c r="BZ243" s="150"/>
      <c r="CA243" s="150"/>
      <c r="CB243" s="150"/>
      <c r="CC243" s="15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0"/>
      <c r="CN243" s="150"/>
      <c r="CO243" s="150"/>
      <c r="CP243" s="150"/>
      <c r="CQ243" s="150"/>
      <c r="CR243" s="150"/>
      <c r="CS243" s="150"/>
      <c r="CT243" s="150"/>
      <c r="CU243" s="150"/>
      <c r="CV243" s="150"/>
      <c r="CW243" s="150"/>
      <c r="CX243" s="150"/>
      <c r="CY243" s="150"/>
      <c r="CZ243" s="150"/>
      <c r="DA243" s="150"/>
      <c r="DB243" s="150"/>
      <c r="DC243" s="150"/>
      <c r="DD243" s="150"/>
      <c r="DE243" s="150"/>
      <c r="DF243" s="150"/>
      <c r="DG243" s="150"/>
      <c r="DH243" s="150"/>
      <c r="DI243" s="150"/>
      <c r="DJ243" s="150"/>
      <c r="DK243" s="150"/>
      <c r="DL243" s="150"/>
      <c r="DM243" s="150"/>
      <c r="DN243" s="150"/>
      <c r="DO243" s="150"/>
      <c r="DP243" s="150"/>
      <c r="DQ243" s="150"/>
      <c r="DR243" s="150"/>
      <c r="DS243" s="150"/>
      <c r="DT243" s="150"/>
      <c r="DU243" s="150"/>
      <c r="DV243" s="150"/>
      <c r="DW243" s="150"/>
      <c r="DX243" s="150"/>
      <c r="DY243" s="150"/>
      <c r="DZ243" s="150"/>
      <c r="EA243" s="150"/>
      <c r="EB243" s="150"/>
      <c r="EC243" s="150"/>
      <c r="ED243" s="150"/>
      <c r="EE243" s="150"/>
      <c r="EF243" s="150"/>
      <c r="EG243" s="150"/>
      <c r="EH243" s="150"/>
      <c r="EI243" s="150"/>
      <c r="EJ243" s="150"/>
      <c r="EK243" s="150"/>
      <c r="EL243" s="150"/>
      <c r="EM243" s="150"/>
      <c r="EN243" s="150"/>
      <c r="EO243" s="150"/>
      <c r="EP243" s="150"/>
      <c r="EQ243" s="150"/>
      <c r="ER243" s="150"/>
      <c r="ES243" s="150"/>
      <c r="ET243" s="150"/>
      <c r="EU243" s="150"/>
      <c r="EV243" s="150"/>
      <c r="EW243" s="150"/>
      <c r="EX243" s="150"/>
      <c r="EY243" s="150"/>
      <c r="EZ243" s="150"/>
      <c r="FA243" s="150"/>
      <c r="FB243" s="150"/>
      <c r="FC243" s="150"/>
      <c r="FD243" s="150"/>
      <c r="FE243" s="150"/>
      <c r="FF243" s="150"/>
      <c r="FG243" s="150"/>
      <c r="FH243" s="150"/>
      <c r="FI243" s="150"/>
      <c r="FJ243" s="150"/>
      <c r="FK243" s="150"/>
      <c r="FL243" s="150"/>
      <c r="FM243" s="150"/>
      <c r="FN243" s="150"/>
      <c r="FO243" s="150"/>
      <c r="FP243" s="150"/>
      <c r="FQ243" s="150"/>
      <c r="FR243" s="150"/>
      <c r="FS243" s="150"/>
      <c r="FT243" s="150"/>
      <c r="FU243" s="150"/>
      <c r="FV243" s="150"/>
      <c r="FW243" s="150"/>
      <c r="FX243" s="150"/>
      <c r="FY243" s="150"/>
      <c r="FZ243" s="150"/>
      <c r="GA243" s="150"/>
      <c r="GB243" s="150"/>
      <c r="GC243" s="150"/>
      <c r="GD243" s="150"/>
      <c r="GE243" s="150"/>
      <c r="GF243" s="150"/>
      <c r="GG243" s="150"/>
      <c r="GH243" s="150"/>
      <c r="GI243" s="150"/>
      <c r="GJ243" s="150"/>
      <c r="GK243" s="150"/>
      <c r="GL243" s="150"/>
      <c r="GM243" s="150"/>
      <c r="GN243" s="150"/>
      <c r="GO243" s="150"/>
      <c r="GP243" s="150"/>
      <c r="GQ243" s="150"/>
      <c r="GR243" s="150"/>
      <c r="GS243" s="150"/>
      <c r="GT243" s="150"/>
      <c r="GU243" s="150"/>
      <c r="GV243" s="150"/>
      <c r="GW243" s="150"/>
      <c r="GX243" s="150"/>
      <c r="GY243" s="150"/>
      <c r="GZ243" s="150"/>
      <c r="HA243" s="150"/>
      <c r="HB243" s="150"/>
      <c r="HC243" s="150"/>
      <c r="HD243" s="150"/>
      <c r="HE243" s="150"/>
      <c r="HF243" s="150"/>
      <c r="HG243" s="150"/>
      <c r="HH243" s="150"/>
      <c r="HI243" s="150"/>
      <c r="HJ243" s="150"/>
      <c r="HK243" s="150"/>
      <c r="HL243" s="150"/>
      <c r="HM243" s="150"/>
      <c r="HN243" s="150"/>
      <c r="HO243" s="150"/>
      <c r="HP243" s="150"/>
      <c r="HQ243" s="150"/>
      <c r="HR243" s="150"/>
      <c r="HS243" s="150"/>
      <c r="HT243" s="150"/>
      <c r="HU243" s="150"/>
      <c r="HV243" s="150"/>
      <c r="HW243" s="150"/>
      <c r="HX243" s="150"/>
      <c r="HY243" s="150"/>
      <c r="HZ243" s="150"/>
      <c r="IA243" s="150"/>
      <c r="IB243" s="150"/>
      <c r="IC243" s="150"/>
      <c r="ID243" s="150"/>
      <c r="IE243" s="150"/>
      <c r="IF243" s="150"/>
      <c r="IG243" s="150"/>
      <c r="IH243" s="150"/>
      <c r="II243" s="150"/>
      <c r="IJ243" s="150"/>
      <c r="IK243" s="150"/>
      <c r="IL243" s="150"/>
      <c r="IM243" s="150"/>
      <c r="IN243" s="150"/>
      <c r="IO243" s="150"/>
      <c r="IP243" s="150"/>
      <c r="IQ243" s="150"/>
      <c r="IR243" s="150"/>
      <c r="IS243" s="150"/>
      <c r="IT243" s="150"/>
      <c r="IU243" s="150"/>
      <c r="IV243" s="150"/>
      <c r="IW243" s="150"/>
    </row>
    <row r="244" customFormat="false" ht="12.75" hidden="false" customHeight="false" outlineLevel="0" collapsed="false">
      <c r="A244" s="146"/>
      <c r="B244" s="147"/>
      <c r="C244" s="147"/>
      <c r="D244" s="147"/>
      <c r="E244" s="147"/>
      <c r="F244" s="147"/>
      <c r="G244" s="147"/>
      <c r="H244" s="148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  <c r="AA244" s="147"/>
      <c r="AB244" s="147"/>
      <c r="AC244" s="147"/>
      <c r="AD244" s="147"/>
      <c r="AE244" s="147"/>
      <c r="AF244" s="147"/>
      <c r="AG244" s="147"/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  <c r="BI244" s="147"/>
      <c r="BJ244" s="147"/>
      <c r="BK244" s="149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/>
      <c r="DC244" s="150"/>
      <c r="DD244" s="150"/>
      <c r="DE244" s="150"/>
      <c r="DF244" s="150"/>
      <c r="DG244" s="150"/>
      <c r="DH244" s="150"/>
      <c r="DI244" s="150"/>
      <c r="DJ244" s="150"/>
      <c r="DK244" s="150"/>
      <c r="DL244" s="150"/>
      <c r="DM244" s="150"/>
      <c r="DN244" s="150"/>
      <c r="DO244" s="150"/>
      <c r="DP244" s="150"/>
      <c r="DQ244" s="150"/>
      <c r="DR244" s="150"/>
      <c r="DS244" s="150"/>
      <c r="DT244" s="150"/>
      <c r="DU244" s="150"/>
      <c r="DV244" s="150"/>
      <c r="DW244" s="150"/>
      <c r="DX244" s="150"/>
      <c r="DY244" s="150"/>
      <c r="DZ244" s="150"/>
      <c r="EA244" s="150"/>
      <c r="EB244" s="150"/>
      <c r="EC244" s="150"/>
      <c r="ED244" s="150"/>
      <c r="EE244" s="150"/>
      <c r="EF244" s="150"/>
      <c r="EG244" s="150"/>
      <c r="EH244" s="150"/>
      <c r="EI244" s="150"/>
      <c r="EJ244" s="150"/>
      <c r="EK244" s="150"/>
      <c r="EL244" s="150"/>
      <c r="EM244" s="150"/>
      <c r="EN244" s="150"/>
      <c r="EO244" s="150"/>
      <c r="EP244" s="150"/>
      <c r="EQ244" s="150"/>
      <c r="ER244" s="150"/>
      <c r="ES244" s="150"/>
      <c r="ET244" s="150"/>
      <c r="EU244" s="150"/>
      <c r="EV244" s="150"/>
      <c r="EW244" s="150"/>
      <c r="EX244" s="150"/>
      <c r="EY244" s="150"/>
      <c r="EZ244" s="150"/>
      <c r="FA244" s="150"/>
      <c r="FB244" s="150"/>
      <c r="FC244" s="150"/>
      <c r="FD244" s="150"/>
      <c r="FE244" s="150"/>
      <c r="FF244" s="150"/>
      <c r="FG244" s="150"/>
      <c r="FH244" s="150"/>
      <c r="FI244" s="150"/>
      <c r="FJ244" s="150"/>
      <c r="FK244" s="150"/>
      <c r="FL244" s="150"/>
      <c r="FM244" s="150"/>
      <c r="FN244" s="150"/>
      <c r="FO244" s="150"/>
      <c r="FP244" s="150"/>
      <c r="FQ244" s="150"/>
      <c r="FR244" s="150"/>
      <c r="FS244" s="150"/>
      <c r="FT244" s="150"/>
      <c r="FU244" s="150"/>
      <c r="FV244" s="150"/>
      <c r="FW244" s="150"/>
      <c r="FX244" s="150"/>
      <c r="FY244" s="150"/>
      <c r="FZ244" s="150"/>
      <c r="GA244" s="150"/>
      <c r="GB244" s="150"/>
      <c r="GC244" s="150"/>
      <c r="GD244" s="150"/>
      <c r="GE244" s="150"/>
      <c r="GF244" s="150"/>
      <c r="GG244" s="150"/>
      <c r="GH244" s="150"/>
      <c r="GI244" s="150"/>
      <c r="GJ244" s="150"/>
      <c r="GK244" s="150"/>
      <c r="GL244" s="150"/>
      <c r="GM244" s="150"/>
      <c r="GN244" s="150"/>
      <c r="GO244" s="150"/>
      <c r="GP244" s="150"/>
      <c r="GQ244" s="150"/>
      <c r="GR244" s="150"/>
      <c r="GS244" s="150"/>
      <c r="GT244" s="150"/>
      <c r="GU244" s="150"/>
      <c r="GV244" s="150"/>
      <c r="GW244" s="150"/>
      <c r="GX244" s="150"/>
      <c r="GY244" s="150"/>
      <c r="GZ244" s="150"/>
      <c r="HA244" s="150"/>
      <c r="HB244" s="150"/>
      <c r="HC244" s="150"/>
      <c r="HD244" s="150"/>
      <c r="HE244" s="150"/>
      <c r="HF244" s="150"/>
      <c r="HG244" s="150"/>
      <c r="HH244" s="150"/>
      <c r="HI244" s="150"/>
      <c r="HJ244" s="150"/>
      <c r="HK244" s="150"/>
      <c r="HL244" s="150"/>
      <c r="HM244" s="150"/>
      <c r="HN244" s="150"/>
      <c r="HO244" s="150"/>
      <c r="HP244" s="150"/>
      <c r="HQ244" s="150"/>
      <c r="HR244" s="150"/>
      <c r="HS244" s="150"/>
      <c r="HT244" s="150"/>
      <c r="HU244" s="150"/>
      <c r="HV244" s="150"/>
      <c r="HW244" s="150"/>
      <c r="HX244" s="150"/>
      <c r="HY244" s="150"/>
      <c r="HZ244" s="150"/>
      <c r="IA244" s="150"/>
      <c r="IB244" s="150"/>
      <c r="IC244" s="150"/>
      <c r="ID244" s="150"/>
      <c r="IE244" s="150"/>
      <c r="IF244" s="150"/>
      <c r="IG244" s="150"/>
      <c r="IH244" s="150"/>
      <c r="II244" s="150"/>
      <c r="IJ244" s="150"/>
      <c r="IK244" s="150"/>
      <c r="IL244" s="150"/>
      <c r="IM244" s="150"/>
      <c r="IN244" s="150"/>
      <c r="IO244" s="150"/>
      <c r="IP244" s="150"/>
      <c r="IQ244" s="150"/>
      <c r="IR244" s="150"/>
      <c r="IS244" s="150"/>
      <c r="IT244" s="150"/>
      <c r="IU244" s="150"/>
      <c r="IV244" s="150"/>
      <c r="IW244" s="150"/>
    </row>
    <row r="245" customFormat="false" ht="12.75" hidden="false" customHeight="false" outlineLevel="0" collapsed="false">
      <c r="A245" s="146"/>
      <c r="B245" s="147"/>
      <c r="C245" s="147"/>
      <c r="D245" s="147"/>
      <c r="E245" s="147"/>
      <c r="F245" s="147"/>
      <c r="G245" s="147"/>
      <c r="H245" s="148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7"/>
      <c r="AE245" s="147"/>
      <c r="AF245" s="147"/>
      <c r="AG245" s="147"/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7"/>
      <c r="BJ245" s="147"/>
      <c r="BK245" s="149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/>
      <c r="DC245" s="150"/>
      <c r="DD245" s="150"/>
      <c r="DE245" s="150"/>
      <c r="DF245" s="150"/>
      <c r="DG245" s="150"/>
      <c r="DH245" s="150"/>
      <c r="DI245" s="150"/>
      <c r="DJ245" s="150"/>
      <c r="DK245" s="150"/>
      <c r="DL245" s="150"/>
      <c r="DM245" s="150"/>
      <c r="DN245" s="150"/>
      <c r="DO245" s="150"/>
      <c r="DP245" s="150"/>
      <c r="DQ245" s="150"/>
      <c r="DR245" s="150"/>
      <c r="DS245" s="150"/>
      <c r="DT245" s="150"/>
      <c r="DU245" s="150"/>
      <c r="DV245" s="150"/>
      <c r="DW245" s="150"/>
      <c r="DX245" s="150"/>
      <c r="DY245" s="150"/>
      <c r="DZ245" s="150"/>
      <c r="EA245" s="150"/>
      <c r="EB245" s="150"/>
      <c r="EC245" s="150"/>
      <c r="ED245" s="150"/>
      <c r="EE245" s="150"/>
      <c r="EF245" s="150"/>
      <c r="EG245" s="150"/>
      <c r="EH245" s="150"/>
      <c r="EI245" s="150"/>
      <c r="EJ245" s="150"/>
      <c r="EK245" s="150"/>
      <c r="EL245" s="150"/>
      <c r="EM245" s="150"/>
      <c r="EN245" s="150"/>
      <c r="EO245" s="150"/>
      <c r="EP245" s="150"/>
      <c r="EQ245" s="150"/>
      <c r="ER245" s="150"/>
      <c r="ES245" s="150"/>
      <c r="ET245" s="150"/>
      <c r="EU245" s="150"/>
      <c r="EV245" s="150"/>
      <c r="EW245" s="150"/>
      <c r="EX245" s="150"/>
      <c r="EY245" s="150"/>
      <c r="EZ245" s="150"/>
      <c r="FA245" s="150"/>
      <c r="FB245" s="150"/>
      <c r="FC245" s="150"/>
      <c r="FD245" s="150"/>
      <c r="FE245" s="150"/>
      <c r="FF245" s="150"/>
      <c r="FG245" s="150"/>
      <c r="FH245" s="150"/>
      <c r="FI245" s="150"/>
      <c r="FJ245" s="150"/>
      <c r="FK245" s="150"/>
      <c r="FL245" s="150"/>
      <c r="FM245" s="150"/>
      <c r="FN245" s="150"/>
      <c r="FO245" s="150"/>
      <c r="FP245" s="150"/>
      <c r="FQ245" s="150"/>
      <c r="FR245" s="150"/>
      <c r="FS245" s="150"/>
      <c r="FT245" s="150"/>
      <c r="FU245" s="150"/>
      <c r="FV245" s="150"/>
      <c r="FW245" s="150"/>
      <c r="FX245" s="150"/>
      <c r="FY245" s="150"/>
      <c r="FZ245" s="150"/>
      <c r="GA245" s="150"/>
      <c r="GB245" s="150"/>
      <c r="GC245" s="150"/>
      <c r="GD245" s="150"/>
      <c r="GE245" s="150"/>
      <c r="GF245" s="150"/>
      <c r="GG245" s="150"/>
      <c r="GH245" s="150"/>
      <c r="GI245" s="150"/>
      <c r="GJ245" s="150"/>
      <c r="GK245" s="150"/>
      <c r="GL245" s="150"/>
      <c r="GM245" s="150"/>
      <c r="GN245" s="150"/>
      <c r="GO245" s="150"/>
      <c r="GP245" s="150"/>
      <c r="GQ245" s="150"/>
      <c r="GR245" s="150"/>
      <c r="GS245" s="150"/>
      <c r="GT245" s="150"/>
      <c r="GU245" s="150"/>
      <c r="GV245" s="150"/>
      <c r="GW245" s="150"/>
      <c r="GX245" s="150"/>
      <c r="GY245" s="150"/>
      <c r="GZ245" s="150"/>
      <c r="HA245" s="150"/>
      <c r="HB245" s="150"/>
      <c r="HC245" s="150"/>
      <c r="HD245" s="150"/>
      <c r="HE245" s="150"/>
      <c r="HF245" s="150"/>
      <c r="HG245" s="150"/>
      <c r="HH245" s="150"/>
      <c r="HI245" s="150"/>
      <c r="HJ245" s="150"/>
      <c r="HK245" s="150"/>
      <c r="HL245" s="150"/>
      <c r="HM245" s="150"/>
      <c r="HN245" s="150"/>
      <c r="HO245" s="150"/>
      <c r="HP245" s="150"/>
      <c r="HQ245" s="150"/>
      <c r="HR245" s="150"/>
      <c r="HS245" s="150"/>
      <c r="HT245" s="150"/>
      <c r="HU245" s="150"/>
      <c r="HV245" s="150"/>
      <c r="HW245" s="150"/>
      <c r="HX245" s="150"/>
      <c r="HY245" s="150"/>
      <c r="HZ245" s="150"/>
      <c r="IA245" s="150"/>
      <c r="IB245" s="150"/>
      <c r="IC245" s="150"/>
      <c r="ID245" s="150"/>
      <c r="IE245" s="150"/>
      <c r="IF245" s="150"/>
      <c r="IG245" s="150"/>
      <c r="IH245" s="150"/>
      <c r="II245" s="150"/>
      <c r="IJ245" s="150"/>
      <c r="IK245" s="150"/>
      <c r="IL245" s="150"/>
      <c r="IM245" s="150"/>
      <c r="IN245" s="150"/>
      <c r="IO245" s="150"/>
      <c r="IP245" s="150"/>
      <c r="IQ245" s="150"/>
      <c r="IR245" s="150"/>
      <c r="IS245" s="150"/>
      <c r="IT245" s="150"/>
      <c r="IU245" s="150"/>
      <c r="IV245" s="150"/>
      <c r="IW245" s="150"/>
    </row>
    <row r="246" customFormat="false" ht="12.75" hidden="false" customHeight="false" outlineLevel="0" collapsed="false">
      <c r="A246" s="146"/>
      <c r="B246" s="147"/>
      <c r="C246" s="147"/>
      <c r="D246" s="147"/>
      <c r="E246" s="147"/>
      <c r="F246" s="147"/>
      <c r="G246" s="147"/>
      <c r="H246" s="148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  <c r="AB246" s="147"/>
      <c r="AC246" s="147"/>
      <c r="AD246" s="147"/>
      <c r="AE246" s="147"/>
      <c r="AF246" s="147"/>
      <c r="AG246" s="147"/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  <c r="BI246" s="147"/>
      <c r="BJ246" s="147"/>
      <c r="BK246" s="149"/>
      <c r="BL246" s="150"/>
      <c r="BM246" s="150"/>
      <c r="BN246" s="150"/>
      <c r="BO246" s="150"/>
      <c r="BP246" s="150"/>
      <c r="BQ246" s="150"/>
      <c r="BR246" s="150"/>
      <c r="BS246" s="150"/>
      <c r="BT246" s="150"/>
      <c r="BU246" s="150"/>
      <c r="BV246" s="150"/>
      <c r="BW246" s="150"/>
      <c r="BX246" s="150"/>
      <c r="BY246" s="150"/>
      <c r="BZ246" s="150"/>
      <c r="CA246" s="150"/>
      <c r="CB246" s="150"/>
      <c r="CC246" s="150"/>
      <c r="CD246" s="150"/>
      <c r="CE246" s="150"/>
      <c r="CF246" s="150"/>
      <c r="CG246" s="150"/>
      <c r="CH246" s="150"/>
      <c r="CI246" s="150"/>
      <c r="CJ246" s="150"/>
      <c r="CK246" s="150"/>
      <c r="CL246" s="150"/>
      <c r="CM246" s="150"/>
      <c r="CN246" s="150"/>
      <c r="CO246" s="150"/>
      <c r="CP246" s="150"/>
      <c r="CQ246" s="150"/>
      <c r="CR246" s="150"/>
      <c r="CS246" s="150"/>
      <c r="CT246" s="150"/>
      <c r="CU246" s="150"/>
      <c r="CV246" s="150"/>
      <c r="CW246" s="150"/>
      <c r="CX246" s="150"/>
      <c r="CY246" s="150"/>
      <c r="CZ246" s="150"/>
      <c r="DA246" s="150"/>
      <c r="DB246" s="150"/>
      <c r="DC246" s="150"/>
      <c r="DD246" s="150"/>
      <c r="DE246" s="150"/>
      <c r="DF246" s="150"/>
      <c r="DG246" s="150"/>
      <c r="DH246" s="150"/>
      <c r="DI246" s="150"/>
      <c r="DJ246" s="150"/>
      <c r="DK246" s="150"/>
      <c r="DL246" s="150"/>
      <c r="DM246" s="150"/>
      <c r="DN246" s="150"/>
      <c r="DO246" s="150"/>
      <c r="DP246" s="150"/>
      <c r="DQ246" s="150"/>
      <c r="DR246" s="150"/>
      <c r="DS246" s="150"/>
      <c r="DT246" s="150"/>
      <c r="DU246" s="150"/>
      <c r="DV246" s="150"/>
      <c r="DW246" s="150"/>
      <c r="DX246" s="150"/>
      <c r="DY246" s="150"/>
      <c r="DZ246" s="150"/>
      <c r="EA246" s="150"/>
      <c r="EB246" s="150"/>
      <c r="EC246" s="150"/>
      <c r="ED246" s="150"/>
      <c r="EE246" s="150"/>
      <c r="EF246" s="150"/>
      <c r="EG246" s="150"/>
      <c r="EH246" s="150"/>
      <c r="EI246" s="150"/>
      <c r="EJ246" s="150"/>
      <c r="EK246" s="150"/>
      <c r="EL246" s="150"/>
      <c r="EM246" s="150"/>
      <c r="EN246" s="150"/>
      <c r="EO246" s="150"/>
      <c r="EP246" s="150"/>
      <c r="EQ246" s="150"/>
      <c r="ER246" s="150"/>
      <c r="ES246" s="150"/>
      <c r="ET246" s="150"/>
      <c r="EU246" s="150"/>
      <c r="EV246" s="150"/>
      <c r="EW246" s="150"/>
      <c r="EX246" s="150"/>
      <c r="EY246" s="150"/>
      <c r="EZ246" s="150"/>
      <c r="FA246" s="150"/>
      <c r="FB246" s="150"/>
      <c r="FC246" s="150"/>
      <c r="FD246" s="150"/>
      <c r="FE246" s="150"/>
      <c r="FF246" s="150"/>
      <c r="FG246" s="150"/>
      <c r="FH246" s="150"/>
      <c r="FI246" s="150"/>
      <c r="FJ246" s="150"/>
      <c r="FK246" s="150"/>
      <c r="FL246" s="150"/>
      <c r="FM246" s="150"/>
      <c r="FN246" s="150"/>
      <c r="FO246" s="150"/>
      <c r="FP246" s="150"/>
      <c r="FQ246" s="150"/>
      <c r="FR246" s="150"/>
      <c r="FS246" s="150"/>
      <c r="FT246" s="150"/>
      <c r="FU246" s="150"/>
      <c r="FV246" s="150"/>
      <c r="FW246" s="150"/>
      <c r="FX246" s="150"/>
      <c r="FY246" s="150"/>
      <c r="FZ246" s="150"/>
      <c r="GA246" s="150"/>
      <c r="GB246" s="150"/>
      <c r="GC246" s="150"/>
      <c r="GD246" s="150"/>
      <c r="GE246" s="150"/>
      <c r="GF246" s="150"/>
      <c r="GG246" s="150"/>
      <c r="GH246" s="150"/>
      <c r="GI246" s="150"/>
      <c r="GJ246" s="150"/>
      <c r="GK246" s="150"/>
      <c r="GL246" s="150"/>
      <c r="GM246" s="150"/>
      <c r="GN246" s="150"/>
      <c r="GO246" s="150"/>
      <c r="GP246" s="150"/>
      <c r="GQ246" s="150"/>
      <c r="GR246" s="150"/>
      <c r="GS246" s="150"/>
      <c r="GT246" s="150"/>
      <c r="GU246" s="150"/>
      <c r="GV246" s="150"/>
      <c r="GW246" s="150"/>
      <c r="GX246" s="150"/>
      <c r="GY246" s="150"/>
      <c r="GZ246" s="150"/>
      <c r="HA246" s="150"/>
      <c r="HB246" s="150"/>
      <c r="HC246" s="150"/>
      <c r="HD246" s="150"/>
      <c r="HE246" s="150"/>
      <c r="HF246" s="150"/>
      <c r="HG246" s="150"/>
      <c r="HH246" s="150"/>
      <c r="HI246" s="150"/>
      <c r="HJ246" s="150"/>
      <c r="HK246" s="150"/>
      <c r="HL246" s="150"/>
      <c r="HM246" s="150"/>
      <c r="HN246" s="150"/>
      <c r="HO246" s="150"/>
      <c r="HP246" s="150"/>
      <c r="HQ246" s="150"/>
      <c r="HR246" s="150"/>
      <c r="HS246" s="150"/>
      <c r="HT246" s="150"/>
      <c r="HU246" s="150"/>
      <c r="HV246" s="150"/>
      <c r="HW246" s="150"/>
      <c r="HX246" s="150"/>
      <c r="HY246" s="150"/>
      <c r="HZ246" s="150"/>
      <c r="IA246" s="150"/>
      <c r="IB246" s="150"/>
      <c r="IC246" s="150"/>
      <c r="ID246" s="150"/>
      <c r="IE246" s="150"/>
      <c r="IF246" s="150"/>
      <c r="IG246" s="150"/>
      <c r="IH246" s="150"/>
      <c r="II246" s="150"/>
      <c r="IJ246" s="150"/>
      <c r="IK246" s="150"/>
      <c r="IL246" s="150"/>
      <c r="IM246" s="150"/>
      <c r="IN246" s="150"/>
      <c r="IO246" s="150"/>
      <c r="IP246" s="150"/>
      <c r="IQ246" s="150"/>
      <c r="IR246" s="150"/>
      <c r="IS246" s="150"/>
      <c r="IT246" s="150"/>
      <c r="IU246" s="150"/>
      <c r="IV246" s="150"/>
      <c r="IW246" s="150"/>
    </row>
    <row r="247" customFormat="false" ht="12.75" hidden="false" customHeight="false" outlineLevel="0" collapsed="false">
      <c r="A247" s="146"/>
      <c r="B247" s="147"/>
      <c r="C247" s="147"/>
      <c r="D247" s="147"/>
      <c r="E247" s="147"/>
      <c r="F247" s="147"/>
      <c r="G247" s="147"/>
      <c r="H247" s="148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  <c r="AB247" s="147"/>
      <c r="AC247" s="147"/>
      <c r="AD247" s="147"/>
      <c r="AE247" s="147"/>
      <c r="AF247" s="147"/>
      <c r="AG247" s="147"/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  <c r="BI247" s="147"/>
      <c r="BJ247" s="147"/>
      <c r="BK247" s="149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  <c r="EC247" s="150"/>
      <c r="ED247" s="150"/>
      <c r="EE247" s="150"/>
      <c r="EF247" s="150"/>
      <c r="EG247" s="150"/>
      <c r="EH247" s="150"/>
      <c r="EI247" s="150"/>
      <c r="EJ247" s="150"/>
      <c r="EK247" s="150"/>
      <c r="EL247" s="150"/>
      <c r="EM247" s="150"/>
      <c r="EN247" s="150"/>
      <c r="EO247" s="150"/>
      <c r="EP247" s="150"/>
      <c r="EQ247" s="150"/>
      <c r="ER247" s="150"/>
      <c r="ES247" s="150"/>
      <c r="ET247" s="150"/>
      <c r="EU247" s="150"/>
      <c r="EV247" s="150"/>
      <c r="EW247" s="150"/>
      <c r="EX247" s="150"/>
      <c r="EY247" s="150"/>
      <c r="EZ247" s="150"/>
      <c r="FA247" s="150"/>
      <c r="FB247" s="150"/>
      <c r="FC247" s="150"/>
      <c r="FD247" s="150"/>
      <c r="FE247" s="150"/>
      <c r="FF247" s="150"/>
      <c r="FG247" s="150"/>
      <c r="FH247" s="150"/>
      <c r="FI247" s="150"/>
      <c r="FJ247" s="150"/>
      <c r="FK247" s="150"/>
      <c r="FL247" s="150"/>
      <c r="FM247" s="150"/>
      <c r="FN247" s="150"/>
      <c r="FO247" s="150"/>
      <c r="FP247" s="150"/>
      <c r="FQ247" s="150"/>
      <c r="FR247" s="150"/>
      <c r="FS247" s="150"/>
      <c r="FT247" s="150"/>
      <c r="FU247" s="150"/>
      <c r="FV247" s="150"/>
      <c r="FW247" s="150"/>
      <c r="FX247" s="150"/>
      <c r="FY247" s="150"/>
      <c r="FZ247" s="150"/>
      <c r="GA247" s="150"/>
      <c r="GB247" s="150"/>
      <c r="GC247" s="150"/>
      <c r="GD247" s="150"/>
      <c r="GE247" s="150"/>
      <c r="GF247" s="150"/>
      <c r="GG247" s="150"/>
      <c r="GH247" s="150"/>
      <c r="GI247" s="150"/>
      <c r="GJ247" s="150"/>
      <c r="GK247" s="150"/>
      <c r="GL247" s="150"/>
      <c r="GM247" s="150"/>
      <c r="GN247" s="150"/>
      <c r="GO247" s="150"/>
      <c r="GP247" s="150"/>
      <c r="GQ247" s="150"/>
      <c r="GR247" s="150"/>
      <c r="GS247" s="150"/>
      <c r="GT247" s="150"/>
      <c r="GU247" s="150"/>
      <c r="GV247" s="150"/>
      <c r="GW247" s="150"/>
      <c r="GX247" s="150"/>
      <c r="GY247" s="150"/>
      <c r="GZ247" s="150"/>
      <c r="HA247" s="150"/>
      <c r="HB247" s="150"/>
      <c r="HC247" s="150"/>
      <c r="HD247" s="150"/>
      <c r="HE247" s="150"/>
      <c r="HF247" s="150"/>
      <c r="HG247" s="150"/>
      <c r="HH247" s="150"/>
      <c r="HI247" s="150"/>
      <c r="HJ247" s="150"/>
      <c r="HK247" s="150"/>
      <c r="HL247" s="150"/>
      <c r="HM247" s="150"/>
      <c r="HN247" s="150"/>
      <c r="HO247" s="150"/>
      <c r="HP247" s="150"/>
      <c r="HQ247" s="150"/>
      <c r="HR247" s="150"/>
      <c r="HS247" s="150"/>
      <c r="HT247" s="150"/>
      <c r="HU247" s="150"/>
      <c r="HV247" s="150"/>
      <c r="HW247" s="150"/>
      <c r="HX247" s="150"/>
      <c r="HY247" s="150"/>
      <c r="HZ247" s="150"/>
      <c r="IA247" s="150"/>
      <c r="IB247" s="150"/>
      <c r="IC247" s="150"/>
      <c r="ID247" s="150"/>
      <c r="IE247" s="150"/>
      <c r="IF247" s="150"/>
      <c r="IG247" s="150"/>
      <c r="IH247" s="150"/>
      <c r="II247" s="150"/>
      <c r="IJ247" s="150"/>
      <c r="IK247" s="150"/>
      <c r="IL247" s="150"/>
      <c r="IM247" s="150"/>
      <c r="IN247" s="150"/>
      <c r="IO247" s="150"/>
      <c r="IP247" s="150"/>
      <c r="IQ247" s="150"/>
      <c r="IR247" s="150"/>
      <c r="IS247" s="150"/>
      <c r="IT247" s="150"/>
      <c r="IU247" s="150"/>
      <c r="IV247" s="150"/>
      <c r="IW247" s="150"/>
    </row>
    <row r="248" customFormat="false" ht="12.75" hidden="false" customHeight="false" outlineLevel="0" collapsed="false">
      <c r="A248" s="146"/>
      <c r="B248" s="147"/>
      <c r="C248" s="147"/>
      <c r="D248" s="147"/>
      <c r="E248" s="147"/>
      <c r="F248" s="147"/>
      <c r="G248" s="147"/>
      <c r="H248" s="148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  <c r="AA248" s="147"/>
      <c r="AB248" s="147"/>
      <c r="AC248" s="147"/>
      <c r="AD248" s="147"/>
      <c r="AE248" s="147"/>
      <c r="AF248" s="147"/>
      <c r="AG248" s="147"/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  <c r="BI248" s="147"/>
      <c r="BJ248" s="147"/>
      <c r="BK248" s="149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/>
      <c r="DL248" s="150"/>
      <c r="DM248" s="150"/>
      <c r="DN248" s="150"/>
      <c r="DO248" s="150"/>
      <c r="DP248" s="150"/>
      <c r="DQ248" s="150"/>
      <c r="DR248" s="150"/>
      <c r="DS248" s="150"/>
      <c r="DT248" s="150"/>
      <c r="DU248" s="150"/>
      <c r="DV248" s="150"/>
      <c r="DW248" s="150"/>
      <c r="DX248" s="150"/>
      <c r="DY248" s="150"/>
      <c r="DZ248" s="150"/>
      <c r="EA248" s="150"/>
      <c r="EB248" s="150"/>
      <c r="EC248" s="150"/>
      <c r="ED248" s="150"/>
      <c r="EE248" s="150"/>
      <c r="EF248" s="150"/>
      <c r="EG248" s="150"/>
      <c r="EH248" s="150"/>
      <c r="EI248" s="150"/>
      <c r="EJ248" s="150"/>
      <c r="EK248" s="150"/>
      <c r="EL248" s="150"/>
      <c r="EM248" s="150"/>
      <c r="EN248" s="150"/>
      <c r="EO248" s="150"/>
      <c r="EP248" s="150"/>
      <c r="EQ248" s="150"/>
      <c r="ER248" s="150"/>
      <c r="ES248" s="150"/>
      <c r="ET248" s="150"/>
      <c r="EU248" s="150"/>
      <c r="EV248" s="150"/>
      <c r="EW248" s="150"/>
      <c r="EX248" s="150"/>
      <c r="EY248" s="150"/>
      <c r="EZ248" s="150"/>
      <c r="FA248" s="150"/>
      <c r="FB248" s="150"/>
      <c r="FC248" s="150"/>
      <c r="FD248" s="150"/>
      <c r="FE248" s="150"/>
      <c r="FF248" s="150"/>
      <c r="FG248" s="150"/>
      <c r="FH248" s="150"/>
      <c r="FI248" s="150"/>
      <c r="FJ248" s="150"/>
      <c r="FK248" s="150"/>
      <c r="FL248" s="150"/>
      <c r="FM248" s="150"/>
      <c r="FN248" s="150"/>
      <c r="FO248" s="150"/>
      <c r="FP248" s="150"/>
      <c r="FQ248" s="150"/>
      <c r="FR248" s="150"/>
      <c r="FS248" s="150"/>
      <c r="FT248" s="150"/>
      <c r="FU248" s="150"/>
      <c r="FV248" s="150"/>
      <c r="FW248" s="150"/>
      <c r="FX248" s="150"/>
      <c r="FY248" s="150"/>
      <c r="FZ248" s="150"/>
      <c r="GA248" s="150"/>
      <c r="GB248" s="150"/>
      <c r="GC248" s="150"/>
      <c r="GD248" s="150"/>
      <c r="GE248" s="150"/>
      <c r="GF248" s="150"/>
      <c r="GG248" s="150"/>
      <c r="GH248" s="150"/>
      <c r="GI248" s="150"/>
      <c r="GJ248" s="150"/>
      <c r="GK248" s="150"/>
      <c r="GL248" s="150"/>
      <c r="GM248" s="150"/>
      <c r="GN248" s="150"/>
      <c r="GO248" s="150"/>
      <c r="GP248" s="150"/>
      <c r="GQ248" s="150"/>
      <c r="GR248" s="150"/>
      <c r="GS248" s="150"/>
      <c r="GT248" s="150"/>
      <c r="GU248" s="150"/>
      <c r="GV248" s="150"/>
      <c r="GW248" s="150"/>
      <c r="GX248" s="150"/>
      <c r="GY248" s="150"/>
      <c r="GZ248" s="150"/>
      <c r="HA248" s="150"/>
      <c r="HB248" s="150"/>
      <c r="HC248" s="150"/>
      <c r="HD248" s="150"/>
      <c r="HE248" s="150"/>
      <c r="HF248" s="150"/>
      <c r="HG248" s="150"/>
      <c r="HH248" s="150"/>
      <c r="HI248" s="150"/>
      <c r="HJ248" s="150"/>
      <c r="HK248" s="150"/>
      <c r="HL248" s="150"/>
      <c r="HM248" s="150"/>
      <c r="HN248" s="150"/>
      <c r="HO248" s="150"/>
      <c r="HP248" s="150"/>
      <c r="HQ248" s="150"/>
      <c r="HR248" s="150"/>
      <c r="HS248" s="150"/>
      <c r="HT248" s="150"/>
      <c r="HU248" s="150"/>
      <c r="HV248" s="150"/>
      <c r="HW248" s="150"/>
      <c r="HX248" s="150"/>
      <c r="HY248" s="150"/>
      <c r="HZ248" s="150"/>
      <c r="IA248" s="150"/>
      <c r="IB248" s="150"/>
      <c r="IC248" s="150"/>
      <c r="ID248" s="150"/>
      <c r="IE248" s="150"/>
      <c r="IF248" s="150"/>
      <c r="IG248" s="150"/>
      <c r="IH248" s="150"/>
      <c r="II248" s="150"/>
      <c r="IJ248" s="150"/>
      <c r="IK248" s="150"/>
      <c r="IL248" s="150"/>
      <c r="IM248" s="150"/>
      <c r="IN248" s="150"/>
      <c r="IO248" s="150"/>
      <c r="IP248" s="150"/>
      <c r="IQ248" s="150"/>
      <c r="IR248" s="150"/>
      <c r="IS248" s="150"/>
      <c r="IT248" s="150"/>
      <c r="IU248" s="150"/>
      <c r="IV248" s="150"/>
      <c r="IW248" s="150"/>
    </row>
    <row r="249" customFormat="false" ht="12.75" hidden="false" customHeight="false" outlineLevel="0" collapsed="false">
      <c r="A249" s="146"/>
      <c r="B249" s="147"/>
      <c r="C249" s="147"/>
      <c r="D249" s="147"/>
      <c r="E249" s="147"/>
      <c r="F249" s="147"/>
      <c r="G249" s="147"/>
      <c r="H249" s="148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7"/>
      <c r="AE249" s="147"/>
      <c r="AF249" s="147"/>
      <c r="AG249" s="147"/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7"/>
      <c r="BJ249" s="147"/>
      <c r="BK249" s="149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/>
      <c r="DK249" s="150"/>
      <c r="DL249" s="150"/>
      <c r="DM249" s="150"/>
      <c r="DN249" s="150"/>
      <c r="DO249" s="150"/>
      <c r="DP249" s="150"/>
      <c r="DQ249" s="150"/>
      <c r="DR249" s="150"/>
      <c r="DS249" s="150"/>
      <c r="DT249" s="150"/>
      <c r="DU249" s="150"/>
      <c r="DV249" s="150"/>
      <c r="DW249" s="150"/>
      <c r="DX249" s="150"/>
      <c r="DY249" s="150"/>
      <c r="DZ249" s="150"/>
      <c r="EA249" s="150"/>
      <c r="EB249" s="150"/>
      <c r="EC249" s="150"/>
      <c r="ED249" s="150"/>
      <c r="EE249" s="150"/>
      <c r="EF249" s="150"/>
      <c r="EG249" s="150"/>
      <c r="EH249" s="150"/>
      <c r="EI249" s="150"/>
      <c r="EJ249" s="150"/>
      <c r="EK249" s="150"/>
      <c r="EL249" s="150"/>
      <c r="EM249" s="150"/>
      <c r="EN249" s="150"/>
      <c r="EO249" s="150"/>
      <c r="EP249" s="150"/>
      <c r="EQ249" s="150"/>
      <c r="ER249" s="150"/>
      <c r="ES249" s="150"/>
      <c r="ET249" s="150"/>
      <c r="EU249" s="150"/>
      <c r="EV249" s="150"/>
      <c r="EW249" s="150"/>
      <c r="EX249" s="150"/>
      <c r="EY249" s="150"/>
      <c r="EZ249" s="150"/>
      <c r="FA249" s="150"/>
      <c r="FB249" s="150"/>
      <c r="FC249" s="150"/>
      <c r="FD249" s="150"/>
      <c r="FE249" s="150"/>
      <c r="FF249" s="150"/>
      <c r="FG249" s="150"/>
      <c r="FH249" s="150"/>
      <c r="FI249" s="150"/>
      <c r="FJ249" s="150"/>
      <c r="FK249" s="150"/>
      <c r="FL249" s="150"/>
      <c r="FM249" s="150"/>
      <c r="FN249" s="150"/>
      <c r="FO249" s="150"/>
      <c r="FP249" s="150"/>
      <c r="FQ249" s="150"/>
      <c r="FR249" s="150"/>
      <c r="FS249" s="150"/>
      <c r="FT249" s="150"/>
      <c r="FU249" s="150"/>
      <c r="FV249" s="150"/>
      <c r="FW249" s="150"/>
      <c r="FX249" s="150"/>
      <c r="FY249" s="150"/>
      <c r="FZ249" s="150"/>
      <c r="GA249" s="150"/>
      <c r="GB249" s="150"/>
      <c r="GC249" s="150"/>
      <c r="GD249" s="150"/>
      <c r="GE249" s="150"/>
      <c r="GF249" s="150"/>
      <c r="GG249" s="150"/>
      <c r="GH249" s="150"/>
      <c r="GI249" s="150"/>
      <c r="GJ249" s="150"/>
      <c r="GK249" s="150"/>
      <c r="GL249" s="150"/>
      <c r="GM249" s="150"/>
      <c r="GN249" s="150"/>
      <c r="GO249" s="150"/>
      <c r="GP249" s="150"/>
      <c r="GQ249" s="150"/>
      <c r="GR249" s="150"/>
      <c r="GS249" s="150"/>
      <c r="GT249" s="150"/>
      <c r="GU249" s="150"/>
      <c r="GV249" s="150"/>
      <c r="GW249" s="150"/>
      <c r="GX249" s="150"/>
      <c r="GY249" s="150"/>
      <c r="GZ249" s="150"/>
      <c r="HA249" s="150"/>
      <c r="HB249" s="150"/>
      <c r="HC249" s="150"/>
      <c r="HD249" s="150"/>
      <c r="HE249" s="150"/>
      <c r="HF249" s="150"/>
      <c r="HG249" s="150"/>
      <c r="HH249" s="150"/>
      <c r="HI249" s="150"/>
      <c r="HJ249" s="150"/>
      <c r="HK249" s="150"/>
      <c r="HL249" s="150"/>
      <c r="HM249" s="150"/>
      <c r="HN249" s="150"/>
      <c r="HO249" s="150"/>
      <c r="HP249" s="150"/>
      <c r="HQ249" s="150"/>
      <c r="HR249" s="150"/>
      <c r="HS249" s="150"/>
      <c r="HT249" s="150"/>
      <c r="HU249" s="150"/>
      <c r="HV249" s="150"/>
      <c r="HW249" s="150"/>
      <c r="HX249" s="150"/>
      <c r="HY249" s="150"/>
      <c r="HZ249" s="150"/>
      <c r="IA249" s="150"/>
      <c r="IB249" s="150"/>
      <c r="IC249" s="150"/>
      <c r="ID249" s="150"/>
      <c r="IE249" s="150"/>
      <c r="IF249" s="150"/>
      <c r="IG249" s="150"/>
      <c r="IH249" s="150"/>
      <c r="II249" s="150"/>
      <c r="IJ249" s="150"/>
      <c r="IK249" s="150"/>
      <c r="IL249" s="150"/>
      <c r="IM249" s="150"/>
      <c r="IN249" s="150"/>
      <c r="IO249" s="150"/>
      <c r="IP249" s="150"/>
      <c r="IQ249" s="150"/>
      <c r="IR249" s="150"/>
      <c r="IS249" s="150"/>
      <c r="IT249" s="150"/>
      <c r="IU249" s="150"/>
      <c r="IV249" s="150"/>
      <c r="IW249" s="150"/>
    </row>
    <row r="250" customFormat="false" ht="12.75" hidden="false" customHeight="false" outlineLevel="0" collapsed="false">
      <c r="A250" s="146"/>
      <c r="B250" s="147"/>
      <c r="C250" s="147"/>
      <c r="D250" s="147"/>
      <c r="E250" s="147"/>
      <c r="F250" s="147"/>
      <c r="G250" s="147"/>
      <c r="H250" s="148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  <c r="AA250" s="147"/>
      <c r="AB250" s="147"/>
      <c r="AC250" s="147"/>
      <c r="AD250" s="147"/>
      <c r="AE250" s="147"/>
      <c r="AF250" s="147"/>
      <c r="AG250" s="147"/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  <c r="BI250" s="147"/>
      <c r="BJ250" s="147"/>
      <c r="BK250" s="149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/>
      <c r="DK250" s="150"/>
      <c r="DL250" s="150"/>
      <c r="DM250" s="150"/>
      <c r="DN250" s="150"/>
      <c r="DO250" s="150"/>
      <c r="DP250" s="150"/>
      <c r="DQ250" s="150"/>
      <c r="DR250" s="150"/>
      <c r="DS250" s="150"/>
      <c r="DT250" s="150"/>
      <c r="DU250" s="150"/>
      <c r="DV250" s="150"/>
      <c r="DW250" s="150"/>
      <c r="DX250" s="150"/>
      <c r="DY250" s="150"/>
      <c r="DZ250" s="150"/>
      <c r="EA250" s="150"/>
      <c r="EB250" s="150"/>
      <c r="EC250" s="150"/>
      <c r="ED250" s="150"/>
      <c r="EE250" s="150"/>
      <c r="EF250" s="150"/>
      <c r="EG250" s="150"/>
      <c r="EH250" s="150"/>
      <c r="EI250" s="150"/>
      <c r="EJ250" s="150"/>
      <c r="EK250" s="150"/>
      <c r="EL250" s="150"/>
      <c r="EM250" s="150"/>
      <c r="EN250" s="150"/>
      <c r="EO250" s="150"/>
      <c r="EP250" s="150"/>
      <c r="EQ250" s="150"/>
      <c r="ER250" s="150"/>
      <c r="ES250" s="150"/>
      <c r="ET250" s="150"/>
      <c r="EU250" s="150"/>
      <c r="EV250" s="150"/>
      <c r="EW250" s="150"/>
      <c r="EX250" s="150"/>
      <c r="EY250" s="150"/>
      <c r="EZ250" s="150"/>
      <c r="FA250" s="150"/>
      <c r="FB250" s="150"/>
      <c r="FC250" s="150"/>
      <c r="FD250" s="150"/>
      <c r="FE250" s="150"/>
      <c r="FF250" s="150"/>
      <c r="FG250" s="150"/>
      <c r="FH250" s="150"/>
      <c r="FI250" s="150"/>
      <c r="FJ250" s="150"/>
      <c r="FK250" s="150"/>
      <c r="FL250" s="150"/>
      <c r="FM250" s="150"/>
      <c r="FN250" s="150"/>
      <c r="FO250" s="150"/>
      <c r="FP250" s="150"/>
      <c r="FQ250" s="150"/>
      <c r="FR250" s="150"/>
      <c r="FS250" s="150"/>
      <c r="FT250" s="150"/>
      <c r="FU250" s="150"/>
      <c r="FV250" s="150"/>
      <c r="FW250" s="150"/>
      <c r="FX250" s="150"/>
      <c r="FY250" s="150"/>
      <c r="FZ250" s="150"/>
      <c r="GA250" s="150"/>
      <c r="GB250" s="150"/>
      <c r="GC250" s="150"/>
      <c r="GD250" s="150"/>
      <c r="GE250" s="150"/>
      <c r="GF250" s="150"/>
      <c r="GG250" s="150"/>
      <c r="GH250" s="150"/>
      <c r="GI250" s="150"/>
      <c r="GJ250" s="150"/>
      <c r="GK250" s="150"/>
      <c r="GL250" s="150"/>
      <c r="GM250" s="150"/>
      <c r="GN250" s="150"/>
      <c r="GO250" s="150"/>
      <c r="GP250" s="150"/>
      <c r="GQ250" s="150"/>
      <c r="GR250" s="150"/>
      <c r="GS250" s="150"/>
      <c r="GT250" s="150"/>
      <c r="GU250" s="150"/>
      <c r="GV250" s="150"/>
      <c r="GW250" s="150"/>
      <c r="GX250" s="150"/>
      <c r="GY250" s="150"/>
      <c r="GZ250" s="150"/>
      <c r="HA250" s="150"/>
      <c r="HB250" s="150"/>
      <c r="HC250" s="150"/>
      <c r="HD250" s="150"/>
      <c r="HE250" s="150"/>
      <c r="HF250" s="150"/>
      <c r="HG250" s="150"/>
      <c r="HH250" s="150"/>
      <c r="HI250" s="150"/>
      <c r="HJ250" s="150"/>
      <c r="HK250" s="150"/>
      <c r="HL250" s="150"/>
      <c r="HM250" s="150"/>
      <c r="HN250" s="150"/>
      <c r="HO250" s="150"/>
      <c r="HP250" s="150"/>
      <c r="HQ250" s="150"/>
      <c r="HR250" s="150"/>
      <c r="HS250" s="150"/>
      <c r="HT250" s="150"/>
      <c r="HU250" s="150"/>
      <c r="HV250" s="150"/>
      <c r="HW250" s="150"/>
      <c r="HX250" s="150"/>
      <c r="HY250" s="150"/>
      <c r="HZ250" s="150"/>
      <c r="IA250" s="150"/>
      <c r="IB250" s="150"/>
      <c r="IC250" s="150"/>
      <c r="ID250" s="150"/>
      <c r="IE250" s="150"/>
      <c r="IF250" s="150"/>
      <c r="IG250" s="150"/>
      <c r="IH250" s="150"/>
      <c r="II250" s="150"/>
      <c r="IJ250" s="150"/>
      <c r="IK250" s="150"/>
      <c r="IL250" s="150"/>
      <c r="IM250" s="150"/>
      <c r="IN250" s="150"/>
      <c r="IO250" s="150"/>
      <c r="IP250" s="150"/>
      <c r="IQ250" s="150"/>
      <c r="IR250" s="150"/>
      <c r="IS250" s="150"/>
      <c r="IT250" s="150"/>
      <c r="IU250" s="150"/>
      <c r="IV250" s="150"/>
      <c r="IW250" s="150"/>
    </row>
    <row r="251" customFormat="false" ht="12.75" hidden="false" customHeight="false" outlineLevel="0" collapsed="false">
      <c r="A251" s="146"/>
      <c r="B251" s="147"/>
      <c r="C251" s="147"/>
      <c r="D251" s="147"/>
      <c r="E251" s="147"/>
      <c r="F251" s="147"/>
      <c r="G251" s="147"/>
      <c r="H251" s="148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  <c r="AA251" s="147"/>
      <c r="AB251" s="147"/>
      <c r="AC251" s="147"/>
      <c r="AD251" s="147"/>
      <c r="AE251" s="147"/>
      <c r="AF251" s="147"/>
      <c r="AG251" s="147"/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  <c r="BI251" s="147"/>
      <c r="BJ251" s="147"/>
      <c r="BK251" s="149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  <c r="FL251" s="150"/>
      <c r="FM251" s="150"/>
      <c r="FN251" s="150"/>
      <c r="FO251" s="150"/>
      <c r="FP251" s="150"/>
      <c r="FQ251" s="150"/>
      <c r="FR251" s="150"/>
      <c r="FS251" s="150"/>
      <c r="FT251" s="150"/>
      <c r="FU251" s="150"/>
      <c r="FV251" s="150"/>
      <c r="FW251" s="150"/>
      <c r="FX251" s="150"/>
      <c r="FY251" s="150"/>
      <c r="FZ251" s="150"/>
      <c r="GA251" s="150"/>
      <c r="GB251" s="150"/>
      <c r="GC251" s="150"/>
      <c r="GD251" s="150"/>
      <c r="GE251" s="150"/>
      <c r="GF251" s="150"/>
      <c r="GG251" s="150"/>
      <c r="GH251" s="150"/>
      <c r="GI251" s="150"/>
      <c r="GJ251" s="150"/>
      <c r="GK251" s="150"/>
      <c r="GL251" s="150"/>
      <c r="GM251" s="150"/>
      <c r="GN251" s="150"/>
      <c r="GO251" s="150"/>
      <c r="GP251" s="150"/>
      <c r="GQ251" s="150"/>
      <c r="GR251" s="150"/>
      <c r="GS251" s="150"/>
      <c r="GT251" s="150"/>
      <c r="GU251" s="150"/>
      <c r="GV251" s="150"/>
      <c r="GW251" s="150"/>
      <c r="GX251" s="150"/>
      <c r="GY251" s="150"/>
      <c r="GZ251" s="150"/>
      <c r="HA251" s="150"/>
      <c r="HB251" s="150"/>
      <c r="HC251" s="150"/>
      <c r="HD251" s="150"/>
      <c r="HE251" s="150"/>
      <c r="HF251" s="150"/>
      <c r="HG251" s="150"/>
      <c r="HH251" s="150"/>
      <c r="HI251" s="150"/>
      <c r="HJ251" s="150"/>
      <c r="HK251" s="150"/>
      <c r="HL251" s="150"/>
      <c r="HM251" s="150"/>
      <c r="HN251" s="150"/>
      <c r="HO251" s="150"/>
      <c r="HP251" s="150"/>
      <c r="HQ251" s="150"/>
      <c r="HR251" s="150"/>
      <c r="HS251" s="150"/>
      <c r="HT251" s="150"/>
      <c r="HU251" s="150"/>
      <c r="HV251" s="150"/>
      <c r="HW251" s="150"/>
      <c r="HX251" s="150"/>
      <c r="HY251" s="150"/>
      <c r="HZ251" s="150"/>
      <c r="IA251" s="150"/>
      <c r="IB251" s="150"/>
      <c r="IC251" s="150"/>
      <c r="ID251" s="150"/>
      <c r="IE251" s="150"/>
      <c r="IF251" s="150"/>
      <c r="IG251" s="150"/>
      <c r="IH251" s="150"/>
      <c r="II251" s="150"/>
      <c r="IJ251" s="150"/>
      <c r="IK251" s="150"/>
      <c r="IL251" s="150"/>
      <c r="IM251" s="150"/>
      <c r="IN251" s="150"/>
      <c r="IO251" s="150"/>
      <c r="IP251" s="150"/>
      <c r="IQ251" s="150"/>
      <c r="IR251" s="150"/>
      <c r="IS251" s="150"/>
      <c r="IT251" s="150"/>
      <c r="IU251" s="150"/>
      <c r="IV251" s="150"/>
      <c r="IW251" s="150"/>
    </row>
    <row r="252" customFormat="false" ht="12.75" hidden="false" customHeight="false" outlineLevel="0" collapsed="false">
      <c r="A252" s="146"/>
      <c r="B252" s="147"/>
      <c r="C252" s="147"/>
      <c r="D252" s="147"/>
      <c r="E252" s="147"/>
      <c r="F252" s="147"/>
      <c r="G252" s="147"/>
      <c r="H252" s="148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  <c r="AA252" s="147"/>
      <c r="AB252" s="147"/>
      <c r="AC252" s="147"/>
      <c r="AD252" s="147"/>
      <c r="AE252" s="147"/>
      <c r="AF252" s="147"/>
      <c r="AG252" s="147"/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  <c r="BI252" s="147"/>
      <c r="BJ252" s="147"/>
      <c r="BK252" s="149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/>
      <c r="DL252" s="150"/>
      <c r="DM252" s="150"/>
      <c r="DN252" s="150"/>
      <c r="DO252" s="150"/>
      <c r="DP252" s="150"/>
      <c r="DQ252" s="150"/>
      <c r="DR252" s="150"/>
      <c r="DS252" s="150"/>
      <c r="DT252" s="150"/>
      <c r="DU252" s="150"/>
      <c r="DV252" s="150"/>
      <c r="DW252" s="150"/>
      <c r="DX252" s="150"/>
      <c r="DY252" s="150"/>
      <c r="DZ252" s="150"/>
      <c r="EA252" s="150"/>
      <c r="EB252" s="150"/>
      <c r="EC252" s="150"/>
      <c r="ED252" s="150"/>
      <c r="EE252" s="150"/>
      <c r="EF252" s="150"/>
      <c r="EG252" s="150"/>
      <c r="EH252" s="150"/>
      <c r="EI252" s="150"/>
      <c r="EJ252" s="150"/>
      <c r="EK252" s="150"/>
      <c r="EL252" s="150"/>
      <c r="EM252" s="150"/>
      <c r="EN252" s="150"/>
      <c r="EO252" s="150"/>
      <c r="EP252" s="150"/>
      <c r="EQ252" s="150"/>
      <c r="ER252" s="150"/>
      <c r="ES252" s="150"/>
      <c r="ET252" s="150"/>
      <c r="EU252" s="150"/>
      <c r="EV252" s="150"/>
      <c r="EW252" s="150"/>
      <c r="EX252" s="150"/>
      <c r="EY252" s="150"/>
      <c r="EZ252" s="150"/>
      <c r="FA252" s="150"/>
      <c r="FB252" s="150"/>
      <c r="FC252" s="150"/>
      <c r="FD252" s="150"/>
      <c r="FE252" s="150"/>
      <c r="FF252" s="150"/>
      <c r="FG252" s="150"/>
      <c r="FH252" s="150"/>
      <c r="FI252" s="150"/>
      <c r="FJ252" s="150"/>
      <c r="FK252" s="150"/>
      <c r="FL252" s="150"/>
      <c r="FM252" s="150"/>
      <c r="FN252" s="150"/>
      <c r="FO252" s="150"/>
      <c r="FP252" s="150"/>
      <c r="FQ252" s="150"/>
      <c r="FR252" s="150"/>
      <c r="FS252" s="150"/>
      <c r="FT252" s="150"/>
      <c r="FU252" s="150"/>
      <c r="FV252" s="150"/>
      <c r="FW252" s="150"/>
      <c r="FX252" s="150"/>
      <c r="FY252" s="150"/>
      <c r="FZ252" s="150"/>
      <c r="GA252" s="150"/>
      <c r="GB252" s="150"/>
      <c r="GC252" s="150"/>
      <c r="GD252" s="150"/>
      <c r="GE252" s="150"/>
      <c r="GF252" s="150"/>
      <c r="GG252" s="150"/>
      <c r="GH252" s="150"/>
      <c r="GI252" s="150"/>
      <c r="GJ252" s="150"/>
      <c r="GK252" s="150"/>
      <c r="GL252" s="150"/>
      <c r="GM252" s="150"/>
      <c r="GN252" s="150"/>
      <c r="GO252" s="150"/>
      <c r="GP252" s="150"/>
      <c r="GQ252" s="150"/>
      <c r="GR252" s="150"/>
      <c r="GS252" s="150"/>
      <c r="GT252" s="150"/>
      <c r="GU252" s="150"/>
      <c r="GV252" s="150"/>
      <c r="GW252" s="150"/>
      <c r="GX252" s="150"/>
      <c r="GY252" s="150"/>
      <c r="GZ252" s="150"/>
      <c r="HA252" s="150"/>
      <c r="HB252" s="150"/>
      <c r="HC252" s="150"/>
      <c r="HD252" s="150"/>
      <c r="HE252" s="150"/>
      <c r="HF252" s="150"/>
      <c r="HG252" s="150"/>
      <c r="HH252" s="150"/>
      <c r="HI252" s="150"/>
      <c r="HJ252" s="150"/>
      <c r="HK252" s="150"/>
      <c r="HL252" s="150"/>
      <c r="HM252" s="150"/>
      <c r="HN252" s="150"/>
      <c r="HO252" s="150"/>
      <c r="HP252" s="150"/>
      <c r="HQ252" s="150"/>
      <c r="HR252" s="150"/>
      <c r="HS252" s="150"/>
      <c r="HT252" s="150"/>
      <c r="HU252" s="150"/>
      <c r="HV252" s="150"/>
      <c r="HW252" s="150"/>
      <c r="HX252" s="150"/>
      <c r="HY252" s="150"/>
      <c r="HZ252" s="150"/>
      <c r="IA252" s="150"/>
      <c r="IB252" s="150"/>
      <c r="IC252" s="150"/>
      <c r="ID252" s="150"/>
      <c r="IE252" s="150"/>
      <c r="IF252" s="150"/>
      <c r="IG252" s="150"/>
      <c r="IH252" s="150"/>
      <c r="II252" s="150"/>
      <c r="IJ252" s="150"/>
      <c r="IK252" s="150"/>
      <c r="IL252" s="150"/>
      <c r="IM252" s="150"/>
      <c r="IN252" s="150"/>
      <c r="IO252" s="150"/>
      <c r="IP252" s="150"/>
      <c r="IQ252" s="150"/>
      <c r="IR252" s="150"/>
      <c r="IS252" s="150"/>
      <c r="IT252" s="150"/>
      <c r="IU252" s="150"/>
      <c r="IV252" s="150"/>
      <c r="IW252" s="150"/>
    </row>
    <row r="253" customFormat="false" ht="12.75" hidden="false" customHeight="false" outlineLevel="0" collapsed="false">
      <c r="A253" s="146"/>
      <c r="B253" s="147"/>
      <c r="C253" s="147"/>
      <c r="D253" s="147"/>
      <c r="E253" s="147"/>
      <c r="F253" s="147"/>
      <c r="G253" s="147"/>
      <c r="H253" s="148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47"/>
      <c r="AF253" s="147"/>
      <c r="AG253" s="147"/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  <c r="BI253" s="147"/>
      <c r="BJ253" s="147"/>
      <c r="BK253" s="149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/>
      <c r="DK253" s="150"/>
      <c r="DL253" s="150"/>
      <c r="DM253" s="150"/>
      <c r="DN253" s="150"/>
      <c r="DO253" s="150"/>
      <c r="DP253" s="150"/>
      <c r="DQ253" s="150"/>
      <c r="DR253" s="150"/>
      <c r="DS253" s="150"/>
      <c r="DT253" s="150"/>
      <c r="DU253" s="150"/>
      <c r="DV253" s="150"/>
      <c r="DW253" s="150"/>
      <c r="DX253" s="150"/>
      <c r="DY253" s="150"/>
      <c r="DZ253" s="150"/>
      <c r="EA253" s="150"/>
      <c r="EB253" s="150"/>
      <c r="EC253" s="150"/>
      <c r="ED253" s="150"/>
      <c r="EE253" s="150"/>
      <c r="EF253" s="150"/>
      <c r="EG253" s="150"/>
      <c r="EH253" s="150"/>
      <c r="EI253" s="150"/>
      <c r="EJ253" s="150"/>
      <c r="EK253" s="150"/>
      <c r="EL253" s="150"/>
      <c r="EM253" s="150"/>
      <c r="EN253" s="150"/>
      <c r="EO253" s="150"/>
      <c r="EP253" s="150"/>
      <c r="EQ253" s="150"/>
      <c r="ER253" s="150"/>
      <c r="ES253" s="150"/>
      <c r="ET253" s="150"/>
      <c r="EU253" s="150"/>
      <c r="EV253" s="150"/>
      <c r="EW253" s="150"/>
      <c r="EX253" s="150"/>
      <c r="EY253" s="150"/>
      <c r="EZ253" s="150"/>
      <c r="FA253" s="150"/>
      <c r="FB253" s="150"/>
      <c r="FC253" s="150"/>
      <c r="FD253" s="150"/>
      <c r="FE253" s="150"/>
      <c r="FF253" s="150"/>
      <c r="FG253" s="150"/>
      <c r="FH253" s="150"/>
      <c r="FI253" s="150"/>
      <c r="FJ253" s="150"/>
      <c r="FK253" s="150"/>
      <c r="FL253" s="150"/>
      <c r="FM253" s="150"/>
      <c r="FN253" s="150"/>
      <c r="FO253" s="150"/>
      <c r="FP253" s="150"/>
      <c r="FQ253" s="150"/>
      <c r="FR253" s="150"/>
      <c r="FS253" s="150"/>
      <c r="FT253" s="150"/>
      <c r="FU253" s="150"/>
      <c r="FV253" s="150"/>
      <c r="FW253" s="150"/>
      <c r="FX253" s="150"/>
      <c r="FY253" s="150"/>
      <c r="FZ253" s="150"/>
      <c r="GA253" s="150"/>
      <c r="GB253" s="150"/>
      <c r="GC253" s="150"/>
      <c r="GD253" s="150"/>
      <c r="GE253" s="150"/>
      <c r="GF253" s="150"/>
      <c r="GG253" s="150"/>
      <c r="GH253" s="150"/>
      <c r="GI253" s="150"/>
      <c r="GJ253" s="150"/>
      <c r="GK253" s="150"/>
      <c r="GL253" s="150"/>
      <c r="GM253" s="150"/>
      <c r="GN253" s="150"/>
      <c r="GO253" s="150"/>
      <c r="GP253" s="150"/>
      <c r="GQ253" s="150"/>
      <c r="GR253" s="150"/>
      <c r="GS253" s="150"/>
      <c r="GT253" s="150"/>
      <c r="GU253" s="150"/>
      <c r="GV253" s="150"/>
      <c r="GW253" s="150"/>
      <c r="GX253" s="150"/>
      <c r="GY253" s="150"/>
      <c r="GZ253" s="150"/>
      <c r="HA253" s="150"/>
      <c r="HB253" s="150"/>
      <c r="HC253" s="150"/>
      <c r="HD253" s="150"/>
      <c r="HE253" s="150"/>
      <c r="HF253" s="150"/>
      <c r="HG253" s="150"/>
      <c r="HH253" s="150"/>
      <c r="HI253" s="150"/>
      <c r="HJ253" s="150"/>
      <c r="HK253" s="150"/>
      <c r="HL253" s="150"/>
      <c r="HM253" s="150"/>
      <c r="HN253" s="150"/>
      <c r="HO253" s="150"/>
      <c r="HP253" s="150"/>
      <c r="HQ253" s="150"/>
      <c r="HR253" s="150"/>
      <c r="HS253" s="150"/>
      <c r="HT253" s="150"/>
      <c r="HU253" s="150"/>
      <c r="HV253" s="150"/>
      <c r="HW253" s="150"/>
      <c r="HX253" s="150"/>
      <c r="HY253" s="150"/>
      <c r="HZ253" s="150"/>
      <c r="IA253" s="150"/>
      <c r="IB253" s="150"/>
      <c r="IC253" s="150"/>
      <c r="ID253" s="150"/>
      <c r="IE253" s="150"/>
      <c r="IF253" s="150"/>
      <c r="IG253" s="150"/>
      <c r="IH253" s="150"/>
      <c r="II253" s="150"/>
      <c r="IJ253" s="150"/>
      <c r="IK253" s="150"/>
      <c r="IL253" s="150"/>
      <c r="IM253" s="150"/>
      <c r="IN253" s="150"/>
      <c r="IO253" s="150"/>
      <c r="IP253" s="150"/>
      <c r="IQ253" s="150"/>
      <c r="IR253" s="150"/>
      <c r="IS253" s="150"/>
      <c r="IT253" s="150"/>
      <c r="IU253" s="150"/>
      <c r="IV253" s="150"/>
      <c r="IW253" s="150"/>
    </row>
    <row r="254" customFormat="false" ht="12.75" hidden="false" customHeight="false" outlineLevel="0" collapsed="false">
      <c r="A254" s="146"/>
      <c r="B254" s="147"/>
      <c r="C254" s="147"/>
      <c r="D254" s="147"/>
      <c r="E254" s="147"/>
      <c r="F254" s="147"/>
      <c r="G254" s="147"/>
      <c r="H254" s="148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  <c r="AA254" s="147"/>
      <c r="AB254" s="147"/>
      <c r="AC254" s="147"/>
      <c r="AD254" s="147"/>
      <c r="AE254" s="147"/>
      <c r="AF254" s="147"/>
      <c r="AG254" s="147"/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  <c r="BI254" s="147"/>
      <c r="BJ254" s="147"/>
      <c r="BK254" s="149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/>
      <c r="DL254" s="150"/>
      <c r="DM254" s="150"/>
      <c r="DN254" s="150"/>
      <c r="DO254" s="150"/>
      <c r="DP254" s="150"/>
      <c r="DQ254" s="150"/>
      <c r="DR254" s="150"/>
      <c r="DS254" s="150"/>
      <c r="DT254" s="150"/>
      <c r="DU254" s="150"/>
      <c r="DV254" s="150"/>
      <c r="DW254" s="150"/>
      <c r="DX254" s="150"/>
      <c r="DY254" s="150"/>
      <c r="DZ254" s="150"/>
      <c r="EA254" s="150"/>
      <c r="EB254" s="150"/>
      <c r="EC254" s="150"/>
      <c r="ED254" s="150"/>
      <c r="EE254" s="150"/>
      <c r="EF254" s="150"/>
      <c r="EG254" s="150"/>
      <c r="EH254" s="150"/>
      <c r="EI254" s="150"/>
      <c r="EJ254" s="150"/>
      <c r="EK254" s="150"/>
      <c r="EL254" s="150"/>
      <c r="EM254" s="150"/>
      <c r="EN254" s="150"/>
      <c r="EO254" s="150"/>
      <c r="EP254" s="150"/>
      <c r="EQ254" s="150"/>
      <c r="ER254" s="150"/>
      <c r="ES254" s="150"/>
      <c r="ET254" s="150"/>
      <c r="EU254" s="150"/>
      <c r="EV254" s="150"/>
      <c r="EW254" s="150"/>
      <c r="EX254" s="150"/>
      <c r="EY254" s="150"/>
      <c r="EZ254" s="150"/>
      <c r="FA254" s="150"/>
      <c r="FB254" s="150"/>
      <c r="FC254" s="150"/>
      <c r="FD254" s="150"/>
      <c r="FE254" s="150"/>
      <c r="FF254" s="150"/>
      <c r="FG254" s="150"/>
      <c r="FH254" s="150"/>
      <c r="FI254" s="150"/>
      <c r="FJ254" s="150"/>
      <c r="FK254" s="150"/>
      <c r="FL254" s="150"/>
      <c r="FM254" s="150"/>
      <c r="FN254" s="150"/>
      <c r="FO254" s="150"/>
      <c r="FP254" s="150"/>
      <c r="FQ254" s="150"/>
      <c r="FR254" s="150"/>
      <c r="FS254" s="150"/>
      <c r="FT254" s="150"/>
      <c r="FU254" s="150"/>
      <c r="FV254" s="150"/>
      <c r="FW254" s="150"/>
      <c r="FX254" s="150"/>
      <c r="FY254" s="150"/>
      <c r="FZ254" s="150"/>
      <c r="GA254" s="150"/>
      <c r="GB254" s="150"/>
      <c r="GC254" s="150"/>
      <c r="GD254" s="150"/>
      <c r="GE254" s="150"/>
      <c r="GF254" s="150"/>
      <c r="GG254" s="150"/>
      <c r="GH254" s="150"/>
      <c r="GI254" s="150"/>
      <c r="GJ254" s="150"/>
      <c r="GK254" s="150"/>
      <c r="GL254" s="150"/>
      <c r="GM254" s="150"/>
      <c r="GN254" s="150"/>
      <c r="GO254" s="150"/>
      <c r="GP254" s="150"/>
      <c r="GQ254" s="150"/>
      <c r="GR254" s="150"/>
      <c r="GS254" s="150"/>
      <c r="GT254" s="150"/>
      <c r="GU254" s="150"/>
      <c r="GV254" s="150"/>
      <c r="GW254" s="150"/>
      <c r="GX254" s="150"/>
      <c r="GY254" s="150"/>
      <c r="GZ254" s="150"/>
      <c r="HA254" s="150"/>
      <c r="HB254" s="150"/>
      <c r="HC254" s="150"/>
      <c r="HD254" s="150"/>
      <c r="HE254" s="150"/>
      <c r="HF254" s="150"/>
      <c r="HG254" s="150"/>
      <c r="HH254" s="150"/>
      <c r="HI254" s="150"/>
      <c r="HJ254" s="150"/>
      <c r="HK254" s="150"/>
      <c r="HL254" s="150"/>
      <c r="HM254" s="150"/>
      <c r="HN254" s="150"/>
      <c r="HO254" s="150"/>
      <c r="HP254" s="150"/>
      <c r="HQ254" s="150"/>
      <c r="HR254" s="150"/>
      <c r="HS254" s="150"/>
      <c r="HT254" s="150"/>
      <c r="HU254" s="150"/>
      <c r="HV254" s="150"/>
      <c r="HW254" s="150"/>
      <c r="HX254" s="150"/>
      <c r="HY254" s="150"/>
      <c r="HZ254" s="150"/>
      <c r="IA254" s="150"/>
      <c r="IB254" s="150"/>
      <c r="IC254" s="150"/>
      <c r="ID254" s="150"/>
      <c r="IE254" s="150"/>
      <c r="IF254" s="150"/>
      <c r="IG254" s="150"/>
      <c r="IH254" s="150"/>
      <c r="II254" s="150"/>
      <c r="IJ254" s="150"/>
      <c r="IK254" s="150"/>
      <c r="IL254" s="150"/>
      <c r="IM254" s="150"/>
      <c r="IN254" s="150"/>
      <c r="IO254" s="150"/>
      <c r="IP254" s="150"/>
      <c r="IQ254" s="150"/>
      <c r="IR254" s="150"/>
      <c r="IS254" s="150"/>
      <c r="IT254" s="150"/>
      <c r="IU254" s="150"/>
      <c r="IV254" s="150"/>
      <c r="IW254" s="150"/>
    </row>
    <row r="255" customFormat="false" ht="12.75" hidden="false" customHeight="false" outlineLevel="0" collapsed="false">
      <c r="A255" s="146"/>
      <c r="B255" s="147"/>
      <c r="C255" s="147"/>
      <c r="D255" s="147"/>
      <c r="E255" s="147"/>
      <c r="F255" s="147"/>
      <c r="G255" s="147"/>
      <c r="H255" s="148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  <c r="AA255" s="147"/>
      <c r="AB255" s="147"/>
      <c r="AC255" s="147"/>
      <c r="AD255" s="147"/>
      <c r="AE255" s="147"/>
      <c r="AF255" s="147"/>
      <c r="AG255" s="147"/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  <c r="BI255" s="147"/>
      <c r="BJ255" s="147"/>
      <c r="BK255" s="149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/>
      <c r="DK255" s="150"/>
      <c r="DL255" s="150"/>
      <c r="DM255" s="150"/>
      <c r="DN255" s="150"/>
      <c r="DO255" s="150"/>
      <c r="DP255" s="150"/>
      <c r="DQ255" s="150"/>
      <c r="DR255" s="150"/>
      <c r="DS255" s="150"/>
      <c r="DT255" s="150"/>
      <c r="DU255" s="150"/>
      <c r="DV255" s="150"/>
      <c r="DW255" s="150"/>
      <c r="DX255" s="150"/>
      <c r="DY255" s="150"/>
      <c r="DZ255" s="150"/>
      <c r="EA255" s="150"/>
      <c r="EB255" s="150"/>
      <c r="EC255" s="150"/>
      <c r="ED255" s="150"/>
      <c r="EE255" s="150"/>
      <c r="EF255" s="150"/>
      <c r="EG255" s="150"/>
      <c r="EH255" s="150"/>
      <c r="EI255" s="150"/>
      <c r="EJ255" s="150"/>
      <c r="EK255" s="150"/>
      <c r="EL255" s="150"/>
      <c r="EM255" s="150"/>
      <c r="EN255" s="150"/>
      <c r="EO255" s="150"/>
      <c r="EP255" s="150"/>
      <c r="EQ255" s="150"/>
      <c r="ER255" s="150"/>
      <c r="ES255" s="150"/>
      <c r="ET255" s="150"/>
      <c r="EU255" s="150"/>
      <c r="EV255" s="150"/>
      <c r="EW255" s="150"/>
      <c r="EX255" s="150"/>
      <c r="EY255" s="150"/>
      <c r="EZ255" s="150"/>
      <c r="FA255" s="150"/>
      <c r="FB255" s="150"/>
      <c r="FC255" s="150"/>
      <c r="FD255" s="150"/>
      <c r="FE255" s="150"/>
      <c r="FF255" s="150"/>
      <c r="FG255" s="150"/>
      <c r="FH255" s="150"/>
      <c r="FI255" s="150"/>
      <c r="FJ255" s="150"/>
      <c r="FK255" s="150"/>
      <c r="FL255" s="150"/>
      <c r="FM255" s="150"/>
      <c r="FN255" s="150"/>
      <c r="FO255" s="150"/>
      <c r="FP255" s="150"/>
      <c r="FQ255" s="150"/>
      <c r="FR255" s="150"/>
      <c r="FS255" s="150"/>
      <c r="FT255" s="150"/>
      <c r="FU255" s="150"/>
      <c r="FV255" s="150"/>
      <c r="FW255" s="150"/>
      <c r="FX255" s="150"/>
      <c r="FY255" s="150"/>
      <c r="FZ255" s="150"/>
      <c r="GA255" s="150"/>
      <c r="GB255" s="150"/>
      <c r="GC255" s="150"/>
      <c r="GD255" s="150"/>
      <c r="GE255" s="150"/>
      <c r="GF255" s="150"/>
      <c r="GG255" s="150"/>
      <c r="GH255" s="150"/>
      <c r="GI255" s="150"/>
      <c r="GJ255" s="150"/>
      <c r="GK255" s="150"/>
      <c r="GL255" s="150"/>
      <c r="GM255" s="150"/>
      <c r="GN255" s="150"/>
      <c r="GO255" s="150"/>
      <c r="GP255" s="150"/>
      <c r="GQ255" s="150"/>
      <c r="GR255" s="150"/>
      <c r="GS255" s="150"/>
      <c r="GT255" s="150"/>
      <c r="GU255" s="150"/>
      <c r="GV255" s="150"/>
      <c r="GW255" s="150"/>
      <c r="GX255" s="150"/>
      <c r="GY255" s="150"/>
      <c r="GZ255" s="150"/>
      <c r="HA255" s="150"/>
      <c r="HB255" s="150"/>
      <c r="HC255" s="150"/>
      <c r="HD255" s="150"/>
      <c r="HE255" s="150"/>
      <c r="HF255" s="150"/>
      <c r="HG255" s="150"/>
      <c r="HH255" s="150"/>
      <c r="HI255" s="150"/>
      <c r="HJ255" s="150"/>
      <c r="HK255" s="150"/>
      <c r="HL255" s="150"/>
      <c r="HM255" s="150"/>
      <c r="HN255" s="150"/>
      <c r="HO255" s="150"/>
      <c r="HP255" s="150"/>
      <c r="HQ255" s="150"/>
      <c r="HR255" s="150"/>
      <c r="HS255" s="150"/>
      <c r="HT255" s="150"/>
      <c r="HU255" s="150"/>
      <c r="HV255" s="150"/>
      <c r="HW255" s="150"/>
      <c r="HX255" s="150"/>
      <c r="HY255" s="150"/>
      <c r="HZ255" s="150"/>
      <c r="IA255" s="150"/>
      <c r="IB255" s="150"/>
      <c r="IC255" s="150"/>
      <c r="ID255" s="150"/>
      <c r="IE255" s="150"/>
      <c r="IF255" s="150"/>
      <c r="IG255" s="150"/>
      <c r="IH255" s="150"/>
      <c r="II255" s="150"/>
      <c r="IJ255" s="150"/>
      <c r="IK255" s="150"/>
      <c r="IL255" s="150"/>
      <c r="IM255" s="150"/>
      <c r="IN255" s="150"/>
      <c r="IO255" s="150"/>
      <c r="IP255" s="150"/>
      <c r="IQ255" s="150"/>
      <c r="IR255" s="150"/>
      <c r="IS255" s="150"/>
      <c r="IT255" s="150"/>
      <c r="IU255" s="150"/>
      <c r="IV255" s="150"/>
      <c r="IW255" s="150"/>
    </row>
    <row r="256" customFormat="false" ht="12.75" hidden="false" customHeight="false" outlineLevel="0" collapsed="false">
      <c r="A256" s="146"/>
      <c r="B256" s="147"/>
      <c r="C256" s="147"/>
      <c r="D256" s="147"/>
      <c r="E256" s="147"/>
      <c r="F256" s="147"/>
      <c r="G256" s="147"/>
      <c r="H256" s="148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  <c r="AC256" s="147"/>
      <c r="AD256" s="147"/>
      <c r="AE256" s="147"/>
      <c r="AF256" s="147"/>
      <c r="AG256" s="147"/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  <c r="BI256" s="147"/>
      <c r="BJ256" s="147"/>
      <c r="BK256" s="149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  <c r="EC256" s="150"/>
      <c r="ED256" s="150"/>
      <c r="EE256" s="150"/>
      <c r="EF256" s="150"/>
      <c r="EG256" s="150"/>
      <c r="EH256" s="150"/>
      <c r="EI256" s="150"/>
      <c r="EJ256" s="150"/>
      <c r="EK256" s="150"/>
      <c r="EL256" s="150"/>
      <c r="EM256" s="150"/>
      <c r="EN256" s="150"/>
      <c r="EO256" s="150"/>
      <c r="EP256" s="150"/>
      <c r="EQ256" s="150"/>
      <c r="ER256" s="150"/>
      <c r="ES256" s="150"/>
      <c r="ET256" s="150"/>
      <c r="EU256" s="150"/>
      <c r="EV256" s="150"/>
      <c r="EW256" s="150"/>
      <c r="EX256" s="150"/>
      <c r="EY256" s="150"/>
      <c r="EZ256" s="150"/>
      <c r="FA256" s="150"/>
      <c r="FB256" s="150"/>
      <c r="FC256" s="150"/>
      <c r="FD256" s="150"/>
      <c r="FE256" s="150"/>
      <c r="FF256" s="150"/>
      <c r="FG256" s="150"/>
      <c r="FH256" s="150"/>
      <c r="FI256" s="150"/>
      <c r="FJ256" s="150"/>
      <c r="FK256" s="150"/>
      <c r="FL256" s="150"/>
      <c r="FM256" s="150"/>
      <c r="FN256" s="150"/>
      <c r="FO256" s="150"/>
      <c r="FP256" s="150"/>
      <c r="FQ256" s="150"/>
      <c r="FR256" s="150"/>
      <c r="FS256" s="150"/>
      <c r="FT256" s="150"/>
      <c r="FU256" s="150"/>
      <c r="FV256" s="150"/>
      <c r="FW256" s="150"/>
      <c r="FX256" s="150"/>
      <c r="FY256" s="150"/>
      <c r="FZ256" s="150"/>
      <c r="GA256" s="150"/>
      <c r="GB256" s="150"/>
      <c r="GC256" s="150"/>
      <c r="GD256" s="150"/>
      <c r="GE256" s="150"/>
      <c r="GF256" s="150"/>
      <c r="GG256" s="150"/>
      <c r="GH256" s="150"/>
      <c r="GI256" s="150"/>
      <c r="GJ256" s="150"/>
      <c r="GK256" s="150"/>
      <c r="GL256" s="150"/>
      <c r="GM256" s="150"/>
      <c r="GN256" s="150"/>
      <c r="GO256" s="150"/>
      <c r="GP256" s="150"/>
      <c r="GQ256" s="150"/>
      <c r="GR256" s="150"/>
      <c r="GS256" s="150"/>
      <c r="GT256" s="150"/>
      <c r="GU256" s="150"/>
      <c r="GV256" s="150"/>
      <c r="GW256" s="150"/>
      <c r="GX256" s="150"/>
      <c r="GY256" s="150"/>
      <c r="GZ256" s="150"/>
      <c r="HA256" s="150"/>
      <c r="HB256" s="150"/>
      <c r="HC256" s="150"/>
      <c r="HD256" s="150"/>
      <c r="HE256" s="150"/>
      <c r="HF256" s="150"/>
      <c r="HG256" s="150"/>
      <c r="HH256" s="150"/>
      <c r="HI256" s="150"/>
      <c r="HJ256" s="150"/>
      <c r="HK256" s="150"/>
      <c r="HL256" s="150"/>
      <c r="HM256" s="150"/>
      <c r="HN256" s="150"/>
      <c r="HO256" s="150"/>
      <c r="HP256" s="150"/>
      <c r="HQ256" s="150"/>
      <c r="HR256" s="150"/>
      <c r="HS256" s="150"/>
      <c r="HT256" s="150"/>
      <c r="HU256" s="150"/>
      <c r="HV256" s="150"/>
      <c r="HW256" s="150"/>
      <c r="HX256" s="150"/>
      <c r="HY256" s="150"/>
      <c r="HZ256" s="150"/>
      <c r="IA256" s="150"/>
      <c r="IB256" s="150"/>
      <c r="IC256" s="150"/>
      <c r="ID256" s="150"/>
      <c r="IE256" s="150"/>
      <c r="IF256" s="150"/>
      <c r="IG256" s="150"/>
      <c r="IH256" s="150"/>
      <c r="II256" s="150"/>
      <c r="IJ256" s="150"/>
      <c r="IK256" s="150"/>
      <c r="IL256" s="150"/>
      <c r="IM256" s="150"/>
      <c r="IN256" s="150"/>
      <c r="IO256" s="150"/>
      <c r="IP256" s="150"/>
      <c r="IQ256" s="150"/>
      <c r="IR256" s="150"/>
      <c r="IS256" s="150"/>
      <c r="IT256" s="150"/>
      <c r="IU256" s="150"/>
      <c r="IV256" s="150"/>
      <c r="IW256" s="150"/>
    </row>
    <row r="257" customFormat="false" ht="12.75" hidden="false" customHeight="false" outlineLevel="0" collapsed="false">
      <c r="A257" s="146"/>
      <c r="B257" s="147"/>
      <c r="C257" s="147"/>
      <c r="D257" s="147"/>
      <c r="E257" s="147"/>
      <c r="F257" s="147"/>
      <c r="G257" s="147"/>
      <c r="H257" s="148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7"/>
      <c r="AE257" s="147"/>
      <c r="AF257" s="147"/>
      <c r="AG257" s="147"/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7"/>
      <c r="BJ257" s="147"/>
      <c r="BK257" s="149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150"/>
      <c r="BV257" s="150"/>
      <c r="BW257" s="150"/>
      <c r="BX257" s="150"/>
      <c r="BY257" s="150"/>
      <c r="BZ257" s="150"/>
      <c r="CA257" s="150"/>
      <c r="CB257" s="150"/>
      <c r="CC257" s="150"/>
      <c r="CD257" s="150"/>
      <c r="CE257" s="150"/>
      <c r="CF257" s="150"/>
      <c r="CG257" s="150"/>
      <c r="CH257" s="150"/>
      <c r="CI257" s="150"/>
      <c r="CJ257" s="150"/>
      <c r="CK257" s="150"/>
      <c r="CL257" s="150"/>
      <c r="CM257" s="150"/>
      <c r="CN257" s="150"/>
      <c r="CO257" s="150"/>
      <c r="CP257" s="150"/>
      <c r="CQ257" s="150"/>
      <c r="CR257" s="150"/>
      <c r="CS257" s="150"/>
      <c r="CT257" s="150"/>
      <c r="CU257" s="150"/>
      <c r="CV257" s="150"/>
      <c r="CW257" s="150"/>
      <c r="CX257" s="150"/>
      <c r="CY257" s="150"/>
      <c r="CZ257" s="150"/>
      <c r="DA257" s="150"/>
      <c r="DB257" s="150"/>
      <c r="DC257" s="150"/>
      <c r="DD257" s="150"/>
      <c r="DE257" s="150"/>
      <c r="DF257" s="150"/>
      <c r="DG257" s="150"/>
      <c r="DH257" s="150"/>
      <c r="DI257" s="150"/>
      <c r="DJ257" s="150"/>
      <c r="DK257" s="150"/>
      <c r="DL257" s="150"/>
      <c r="DM257" s="150"/>
      <c r="DN257" s="150"/>
      <c r="DO257" s="150"/>
      <c r="DP257" s="150"/>
      <c r="DQ257" s="150"/>
      <c r="DR257" s="150"/>
      <c r="DS257" s="150"/>
      <c r="DT257" s="150"/>
      <c r="DU257" s="150"/>
      <c r="DV257" s="150"/>
      <c r="DW257" s="150"/>
      <c r="DX257" s="150"/>
      <c r="DY257" s="150"/>
      <c r="DZ257" s="150"/>
      <c r="EA257" s="150"/>
      <c r="EB257" s="150"/>
      <c r="EC257" s="150"/>
      <c r="ED257" s="150"/>
      <c r="EE257" s="150"/>
      <c r="EF257" s="150"/>
      <c r="EG257" s="150"/>
      <c r="EH257" s="150"/>
      <c r="EI257" s="150"/>
      <c r="EJ257" s="150"/>
      <c r="EK257" s="150"/>
      <c r="EL257" s="150"/>
      <c r="EM257" s="150"/>
      <c r="EN257" s="150"/>
      <c r="EO257" s="150"/>
      <c r="EP257" s="150"/>
      <c r="EQ257" s="150"/>
      <c r="ER257" s="150"/>
      <c r="ES257" s="150"/>
      <c r="ET257" s="150"/>
      <c r="EU257" s="150"/>
      <c r="EV257" s="150"/>
      <c r="EW257" s="150"/>
      <c r="EX257" s="150"/>
      <c r="EY257" s="150"/>
      <c r="EZ257" s="150"/>
      <c r="FA257" s="150"/>
      <c r="FB257" s="150"/>
      <c r="FC257" s="150"/>
      <c r="FD257" s="150"/>
      <c r="FE257" s="150"/>
      <c r="FF257" s="150"/>
      <c r="FG257" s="150"/>
      <c r="FH257" s="150"/>
      <c r="FI257" s="150"/>
      <c r="FJ257" s="150"/>
      <c r="FK257" s="150"/>
      <c r="FL257" s="150"/>
      <c r="FM257" s="150"/>
      <c r="FN257" s="150"/>
      <c r="FO257" s="150"/>
      <c r="FP257" s="150"/>
      <c r="FQ257" s="150"/>
      <c r="FR257" s="150"/>
      <c r="FS257" s="150"/>
      <c r="FT257" s="150"/>
      <c r="FU257" s="150"/>
      <c r="FV257" s="150"/>
      <c r="FW257" s="150"/>
      <c r="FX257" s="150"/>
      <c r="FY257" s="150"/>
      <c r="FZ257" s="150"/>
      <c r="GA257" s="150"/>
      <c r="GB257" s="150"/>
      <c r="GC257" s="150"/>
      <c r="GD257" s="150"/>
      <c r="GE257" s="150"/>
      <c r="GF257" s="150"/>
      <c r="GG257" s="150"/>
      <c r="GH257" s="150"/>
      <c r="GI257" s="150"/>
      <c r="GJ257" s="150"/>
      <c r="GK257" s="150"/>
      <c r="GL257" s="150"/>
      <c r="GM257" s="150"/>
      <c r="GN257" s="150"/>
      <c r="GO257" s="150"/>
      <c r="GP257" s="150"/>
      <c r="GQ257" s="150"/>
      <c r="GR257" s="150"/>
      <c r="GS257" s="150"/>
      <c r="GT257" s="150"/>
      <c r="GU257" s="150"/>
      <c r="GV257" s="150"/>
      <c r="GW257" s="150"/>
      <c r="GX257" s="150"/>
      <c r="GY257" s="150"/>
      <c r="GZ257" s="150"/>
      <c r="HA257" s="150"/>
      <c r="HB257" s="150"/>
      <c r="HC257" s="150"/>
      <c r="HD257" s="150"/>
      <c r="HE257" s="150"/>
      <c r="HF257" s="150"/>
      <c r="HG257" s="150"/>
      <c r="HH257" s="150"/>
      <c r="HI257" s="150"/>
      <c r="HJ257" s="150"/>
      <c r="HK257" s="150"/>
      <c r="HL257" s="150"/>
      <c r="HM257" s="150"/>
      <c r="HN257" s="150"/>
      <c r="HO257" s="150"/>
      <c r="HP257" s="150"/>
      <c r="HQ257" s="150"/>
      <c r="HR257" s="150"/>
      <c r="HS257" s="150"/>
      <c r="HT257" s="150"/>
      <c r="HU257" s="150"/>
      <c r="HV257" s="150"/>
      <c r="HW257" s="150"/>
      <c r="HX257" s="150"/>
      <c r="HY257" s="150"/>
      <c r="HZ257" s="150"/>
      <c r="IA257" s="150"/>
      <c r="IB257" s="150"/>
      <c r="IC257" s="150"/>
      <c r="ID257" s="150"/>
      <c r="IE257" s="150"/>
      <c r="IF257" s="150"/>
      <c r="IG257" s="150"/>
      <c r="IH257" s="150"/>
      <c r="II257" s="150"/>
      <c r="IJ257" s="150"/>
      <c r="IK257" s="150"/>
      <c r="IL257" s="150"/>
      <c r="IM257" s="150"/>
      <c r="IN257" s="150"/>
      <c r="IO257" s="150"/>
      <c r="IP257" s="150"/>
      <c r="IQ257" s="150"/>
      <c r="IR257" s="150"/>
      <c r="IS257" s="150"/>
      <c r="IT257" s="150"/>
      <c r="IU257" s="150"/>
      <c r="IV257" s="150"/>
      <c r="IW257" s="150"/>
    </row>
    <row r="258" customFormat="false" ht="12.75" hidden="false" customHeight="false" outlineLevel="0" collapsed="false">
      <c r="A258" s="146"/>
      <c r="B258" s="147"/>
      <c r="C258" s="147"/>
      <c r="D258" s="147"/>
      <c r="E258" s="147"/>
      <c r="F258" s="147"/>
      <c r="G258" s="147"/>
      <c r="H258" s="148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  <c r="AA258" s="147"/>
      <c r="AB258" s="147"/>
      <c r="AC258" s="147"/>
      <c r="AD258" s="147"/>
      <c r="AE258" s="147"/>
      <c r="AF258" s="147"/>
      <c r="AG258" s="147"/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  <c r="BI258" s="147"/>
      <c r="BJ258" s="147"/>
      <c r="BK258" s="149"/>
      <c r="BL258" s="150"/>
      <c r="BM258" s="150"/>
      <c r="BN258" s="150"/>
      <c r="BO258" s="150"/>
      <c r="BP258" s="150"/>
      <c r="BQ258" s="150"/>
      <c r="BR258" s="150"/>
      <c r="BS258" s="150"/>
      <c r="BT258" s="150"/>
      <c r="BU258" s="150"/>
      <c r="BV258" s="150"/>
      <c r="BW258" s="150"/>
      <c r="BX258" s="150"/>
      <c r="BY258" s="150"/>
      <c r="BZ258" s="150"/>
      <c r="CA258" s="150"/>
      <c r="CB258" s="150"/>
      <c r="CC258" s="150"/>
      <c r="CD258" s="150"/>
      <c r="CE258" s="150"/>
      <c r="CF258" s="150"/>
      <c r="CG258" s="150"/>
      <c r="CH258" s="150"/>
      <c r="CI258" s="150"/>
      <c r="CJ258" s="150"/>
      <c r="CK258" s="150"/>
      <c r="CL258" s="150"/>
      <c r="CM258" s="150"/>
      <c r="CN258" s="150"/>
      <c r="CO258" s="150"/>
      <c r="CP258" s="150"/>
      <c r="CQ258" s="150"/>
      <c r="CR258" s="150"/>
      <c r="CS258" s="150"/>
      <c r="CT258" s="150"/>
      <c r="CU258" s="150"/>
      <c r="CV258" s="150"/>
      <c r="CW258" s="150"/>
      <c r="CX258" s="150"/>
      <c r="CY258" s="150"/>
      <c r="CZ258" s="150"/>
      <c r="DA258" s="150"/>
      <c r="DB258" s="150"/>
      <c r="DC258" s="150"/>
      <c r="DD258" s="150"/>
      <c r="DE258" s="150"/>
      <c r="DF258" s="150"/>
      <c r="DG258" s="150"/>
      <c r="DH258" s="150"/>
      <c r="DI258" s="150"/>
      <c r="DJ258" s="150"/>
      <c r="DK258" s="150"/>
      <c r="DL258" s="150"/>
      <c r="DM258" s="150"/>
      <c r="DN258" s="150"/>
      <c r="DO258" s="150"/>
      <c r="DP258" s="150"/>
      <c r="DQ258" s="150"/>
      <c r="DR258" s="150"/>
      <c r="DS258" s="150"/>
      <c r="DT258" s="150"/>
      <c r="DU258" s="150"/>
      <c r="DV258" s="150"/>
      <c r="DW258" s="150"/>
      <c r="DX258" s="150"/>
      <c r="DY258" s="150"/>
      <c r="DZ258" s="150"/>
      <c r="EA258" s="150"/>
      <c r="EB258" s="150"/>
      <c r="EC258" s="150"/>
      <c r="ED258" s="150"/>
      <c r="EE258" s="150"/>
      <c r="EF258" s="150"/>
      <c r="EG258" s="150"/>
      <c r="EH258" s="150"/>
      <c r="EI258" s="150"/>
      <c r="EJ258" s="150"/>
      <c r="EK258" s="150"/>
      <c r="EL258" s="150"/>
      <c r="EM258" s="150"/>
      <c r="EN258" s="150"/>
      <c r="EO258" s="150"/>
      <c r="EP258" s="150"/>
      <c r="EQ258" s="150"/>
      <c r="ER258" s="150"/>
      <c r="ES258" s="150"/>
      <c r="ET258" s="150"/>
      <c r="EU258" s="150"/>
      <c r="EV258" s="150"/>
      <c r="EW258" s="150"/>
      <c r="EX258" s="150"/>
      <c r="EY258" s="150"/>
      <c r="EZ258" s="150"/>
      <c r="FA258" s="150"/>
      <c r="FB258" s="150"/>
      <c r="FC258" s="150"/>
      <c r="FD258" s="150"/>
      <c r="FE258" s="150"/>
      <c r="FF258" s="150"/>
      <c r="FG258" s="150"/>
      <c r="FH258" s="150"/>
      <c r="FI258" s="150"/>
      <c r="FJ258" s="150"/>
      <c r="FK258" s="150"/>
      <c r="FL258" s="150"/>
      <c r="FM258" s="150"/>
      <c r="FN258" s="150"/>
      <c r="FO258" s="150"/>
      <c r="FP258" s="150"/>
      <c r="FQ258" s="150"/>
      <c r="FR258" s="150"/>
      <c r="FS258" s="150"/>
      <c r="FT258" s="150"/>
      <c r="FU258" s="150"/>
      <c r="FV258" s="150"/>
      <c r="FW258" s="150"/>
      <c r="FX258" s="150"/>
      <c r="FY258" s="150"/>
      <c r="FZ258" s="150"/>
      <c r="GA258" s="150"/>
      <c r="GB258" s="150"/>
      <c r="GC258" s="150"/>
      <c r="GD258" s="150"/>
      <c r="GE258" s="150"/>
      <c r="GF258" s="150"/>
      <c r="GG258" s="150"/>
      <c r="GH258" s="150"/>
      <c r="GI258" s="150"/>
      <c r="GJ258" s="150"/>
      <c r="GK258" s="150"/>
      <c r="GL258" s="150"/>
      <c r="GM258" s="150"/>
      <c r="GN258" s="150"/>
      <c r="GO258" s="150"/>
      <c r="GP258" s="150"/>
      <c r="GQ258" s="150"/>
      <c r="GR258" s="150"/>
      <c r="GS258" s="150"/>
      <c r="GT258" s="150"/>
      <c r="GU258" s="150"/>
      <c r="GV258" s="150"/>
      <c r="GW258" s="150"/>
      <c r="GX258" s="150"/>
      <c r="GY258" s="150"/>
      <c r="GZ258" s="150"/>
      <c r="HA258" s="150"/>
      <c r="HB258" s="150"/>
      <c r="HC258" s="150"/>
      <c r="HD258" s="150"/>
      <c r="HE258" s="150"/>
      <c r="HF258" s="150"/>
      <c r="HG258" s="150"/>
      <c r="HH258" s="150"/>
      <c r="HI258" s="150"/>
      <c r="HJ258" s="150"/>
      <c r="HK258" s="150"/>
      <c r="HL258" s="150"/>
      <c r="HM258" s="150"/>
      <c r="HN258" s="150"/>
      <c r="HO258" s="150"/>
      <c r="HP258" s="150"/>
      <c r="HQ258" s="150"/>
      <c r="HR258" s="150"/>
      <c r="HS258" s="150"/>
      <c r="HT258" s="150"/>
      <c r="HU258" s="150"/>
      <c r="HV258" s="150"/>
      <c r="HW258" s="150"/>
      <c r="HX258" s="150"/>
      <c r="HY258" s="150"/>
      <c r="HZ258" s="150"/>
      <c r="IA258" s="150"/>
      <c r="IB258" s="150"/>
      <c r="IC258" s="150"/>
      <c r="ID258" s="150"/>
      <c r="IE258" s="150"/>
      <c r="IF258" s="150"/>
      <c r="IG258" s="150"/>
      <c r="IH258" s="150"/>
      <c r="II258" s="150"/>
      <c r="IJ258" s="150"/>
      <c r="IK258" s="150"/>
      <c r="IL258" s="150"/>
      <c r="IM258" s="150"/>
      <c r="IN258" s="150"/>
      <c r="IO258" s="150"/>
      <c r="IP258" s="150"/>
      <c r="IQ258" s="150"/>
      <c r="IR258" s="150"/>
      <c r="IS258" s="150"/>
      <c r="IT258" s="150"/>
      <c r="IU258" s="150"/>
      <c r="IV258" s="150"/>
      <c r="IW258" s="150"/>
    </row>
    <row r="259" customFormat="false" ht="12.75" hidden="false" customHeight="false" outlineLevel="0" collapsed="false">
      <c r="A259" s="146"/>
      <c r="B259" s="147"/>
      <c r="C259" s="147"/>
      <c r="D259" s="147"/>
      <c r="E259" s="147"/>
      <c r="F259" s="147"/>
      <c r="G259" s="147"/>
      <c r="H259" s="148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  <c r="AA259" s="147"/>
      <c r="AB259" s="147"/>
      <c r="AC259" s="147"/>
      <c r="AD259" s="147"/>
      <c r="AE259" s="147"/>
      <c r="AF259" s="147"/>
      <c r="AG259" s="147"/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  <c r="BI259" s="147"/>
      <c r="BJ259" s="147"/>
      <c r="BK259" s="149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/>
      <c r="DL259" s="150"/>
      <c r="DM259" s="150"/>
      <c r="DN259" s="150"/>
      <c r="DO259" s="150"/>
      <c r="DP259" s="150"/>
      <c r="DQ259" s="150"/>
      <c r="DR259" s="150"/>
      <c r="DS259" s="150"/>
      <c r="DT259" s="150"/>
      <c r="DU259" s="150"/>
      <c r="DV259" s="150"/>
      <c r="DW259" s="150"/>
      <c r="DX259" s="150"/>
      <c r="DY259" s="150"/>
      <c r="DZ259" s="150"/>
      <c r="EA259" s="150"/>
      <c r="EB259" s="150"/>
      <c r="EC259" s="150"/>
      <c r="ED259" s="150"/>
      <c r="EE259" s="150"/>
      <c r="EF259" s="150"/>
      <c r="EG259" s="150"/>
      <c r="EH259" s="150"/>
      <c r="EI259" s="150"/>
      <c r="EJ259" s="150"/>
      <c r="EK259" s="150"/>
      <c r="EL259" s="150"/>
      <c r="EM259" s="150"/>
      <c r="EN259" s="150"/>
      <c r="EO259" s="150"/>
      <c r="EP259" s="150"/>
      <c r="EQ259" s="150"/>
      <c r="ER259" s="150"/>
      <c r="ES259" s="150"/>
      <c r="ET259" s="150"/>
      <c r="EU259" s="150"/>
      <c r="EV259" s="150"/>
      <c r="EW259" s="150"/>
      <c r="EX259" s="150"/>
      <c r="EY259" s="150"/>
      <c r="EZ259" s="150"/>
      <c r="FA259" s="150"/>
      <c r="FB259" s="150"/>
      <c r="FC259" s="150"/>
      <c r="FD259" s="150"/>
      <c r="FE259" s="150"/>
      <c r="FF259" s="150"/>
      <c r="FG259" s="150"/>
      <c r="FH259" s="150"/>
      <c r="FI259" s="150"/>
      <c r="FJ259" s="150"/>
      <c r="FK259" s="150"/>
      <c r="FL259" s="150"/>
      <c r="FM259" s="150"/>
      <c r="FN259" s="150"/>
      <c r="FO259" s="150"/>
      <c r="FP259" s="150"/>
      <c r="FQ259" s="150"/>
      <c r="FR259" s="150"/>
      <c r="FS259" s="150"/>
      <c r="FT259" s="150"/>
      <c r="FU259" s="150"/>
      <c r="FV259" s="150"/>
      <c r="FW259" s="150"/>
      <c r="FX259" s="150"/>
      <c r="FY259" s="150"/>
      <c r="FZ259" s="150"/>
      <c r="GA259" s="150"/>
      <c r="GB259" s="150"/>
      <c r="GC259" s="150"/>
      <c r="GD259" s="150"/>
      <c r="GE259" s="150"/>
      <c r="GF259" s="150"/>
      <c r="GG259" s="150"/>
      <c r="GH259" s="150"/>
      <c r="GI259" s="150"/>
      <c r="GJ259" s="150"/>
      <c r="GK259" s="150"/>
      <c r="GL259" s="150"/>
      <c r="GM259" s="150"/>
      <c r="GN259" s="150"/>
      <c r="GO259" s="150"/>
      <c r="GP259" s="150"/>
      <c r="GQ259" s="150"/>
      <c r="GR259" s="150"/>
      <c r="GS259" s="150"/>
      <c r="GT259" s="150"/>
      <c r="GU259" s="150"/>
      <c r="GV259" s="150"/>
      <c r="GW259" s="150"/>
      <c r="GX259" s="150"/>
      <c r="GY259" s="150"/>
      <c r="GZ259" s="150"/>
      <c r="HA259" s="150"/>
      <c r="HB259" s="150"/>
      <c r="HC259" s="150"/>
      <c r="HD259" s="150"/>
      <c r="HE259" s="150"/>
      <c r="HF259" s="150"/>
      <c r="HG259" s="150"/>
      <c r="HH259" s="150"/>
      <c r="HI259" s="150"/>
      <c r="HJ259" s="150"/>
      <c r="HK259" s="150"/>
      <c r="HL259" s="150"/>
      <c r="HM259" s="150"/>
      <c r="HN259" s="150"/>
      <c r="HO259" s="150"/>
      <c r="HP259" s="150"/>
      <c r="HQ259" s="150"/>
      <c r="HR259" s="150"/>
      <c r="HS259" s="150"/>
      <c r="HT259" s="150"/>
      <c r="HU259" s="150"/>
      <c r="HV259" s="150"/>
      <c r="HW259" s="150"/>
      <c r="HX259" s="150"/>
      <c r="HY259" s="150"/>
      <c r="HZ259" s="150"/>
      <c r="IA259" s="150"/>
      <c r="IB259" s="150"/>
      <c r="IC259" s="150"/>
      <c r="ID259" s="150"/>
      <c r="IE259" s="150"/>
      <c r="IF259" s="150"/>
      <c r="IG259" s="150"/>
      <c r="IH259" s="150"/>
      <c r="II259" s="150"/>
      <c r="IJ259" s="150"/>
      <c r="IK259" s="150"/>
      <c r="IL259" s="150"/>
      <c r="IM259" s="150"/>
      <c r="IN259" s="150"/>
      <c r="IO259" s="150"/>
      <c r="IP259" s="150"/>
      <c r="IQ259" s="150"/>
      <c r="IR259" s="150"/>
      <c r="IS259" s="150"/>
      <c r="IT259" s="150"/>
      <c r="IU259" s="150"/>
      <c r="IV259" s="150"/>
      <c r="IW259" s="150"/>
    </row>
    <row r="260" customFormat="false" ht="12.75" hidden="false" customHeight="false" outlineLevel="0" collapsed="false">
      <c r="A260" s="146"/>
      <c r="B260" s="147"/>
      <c r="C260" s="147"/>
      <c r="D260" s="147"/>
      <c r="E260" s="147"/>
      <c r="F260" s="147"/>
      <c r="G260" s="147"/>
      <c r="H260" s="148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  <c r="AA260" s="147"/>
      <c r="AB260" s="147"/>
      <c r="AC260" s="147"/>
      <c r="AD260" s="147"/>
      <c r="AE260" s="147"/>
      <c r="AF260" s="147"/>
      <c r="AG260" s="147"/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  <c r="BI260" s="147"/>
      <c r="BJ260" s="147"/>
      <c r="BK260" s="149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150"/>
      <c r="BV260" s="150"/>
      <c r="BW260" s="150"/>
      <c r="BX260" s="150"/>
      <c r="BY260" s="150"/>
      <c r="BZ260" s="150"/>
      <c r="CA260" s="150"/>
      <c r="CB260" s="150"/>
      <c r="CC260" s="15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0"/>
      <c r="CN260" s="150"/>
      <c r="CO260" s="150"/>
      <c r="CP260" s="150"/>
      <c r="CQ260" s="150"/>
      <c r="CR260" s="150"/>
      <c r="CS260" s="150"/>
      <c r="CT260" s="150"/>
      <c r="CU260" s="150"/>
      <c r="CV260" s="150"/>
      <c r="CW260" s="150"/>
      <c r="CX260" s="150"/>
      <c r="CY260" s="150"/>
      <c r="CZ260" s="150"/>
      <c r="DA260" s="150"/>
      <c r="DB260" s="150"/>
      <c r="DC260" s="150"/>
      <c r="DD260" s="150"/>
      <c r="DE260" s="150"/>
      <c r="DF260" s="150"/>
      <c r="DG260" s="150"/>
      <c r="DH260" s="150"/>
      <c r="DI260" s="150"/>
      <c r="DJ260" s="150"/>
      <c r="DK260" s="150"/>
      <c r="DL260" s="150"/>
      <c r="DM260" s="150"/>
      <c r="DN260" s="150"/>
      <c r="DO260" s="150"/>
      <c r="DP260" s="150"/>
      <c r="DQ260" s="150"/>
      <c r="DR260" s="150"/>
      <c r="DS260" s="150"/>
      <c r="DT260" s="150"/>
      <c r="DU260" s="150"/>
      <c r="DV260" s="150"/>
      <c r="DW260" s="150"/>
      <c r="DX260" s="150"/>
      <c r="DY260" s="150"/>
      <c r="DZ260" s="150"/>
      <c r="EA260" s="150"/>
      <c r="EB260" s="150"/>
      <c r="EC260" s="150"/>
      <c r="ED260" s="150"/>
      <c r="EE260" s="150"/>
      <c r="EF260" s="150"/>
      <c r="EG260" s="150"/>
      <c r="EH260" s="150"/>
      <c r="EI260" s="150"/>
      <c r="EJ260" s="150"/>
      <c r="EK260" s="150"/>
      <c r="EL260" s="150"/>
      <c r="EM260" s="150"/>
      <c r="EN260" s="150"/>
      <c r="EO260" s="150"/>
      <c r="EP260" s="150"/>
      <c r="EQ260" s="150"/>
      <c r="ER260" s="150"/>
      <c r="ES260" s="150"/>
      <c r="ET260" s="150"/>
      <c r="EU260" s="150"/>
      <c r="EV260" s="150"/>
      <c r="EW260" s="150"/>
      <c r="EX260" s="150"/>
      <c r="EY260" s="150"/>
      <c r="EZ260" s="150"/>
      <c r="FA260" s="150"/>
      <c r="FB260" s="150"/>
      <c r="FC260" s="150"/>
      <c r="FD260" s="150"/>
      <c r="FE260" s="150"/>
      <c r="FF260" s="150"/>
      <c r="FG260" s="150"/>
      <c r="FH260" s="150"/>
      <c r="FI260" s="150"/>
      <c r="FJ260" s="150"/>
      <c r="FK260" s="150"/>
      <c r="FL260" s="150"/>
      <c r="FM260" s="150"/>
      <c r="FN260" s="150"/>
      <c r="FO260" s="150"/>
      <c r="FP260" s="150"/>
      <c r="FQ260" s="150"/>
      <c r="FR260" s="150"/>
      <c r="FS260" s="150"/>
      <c r="FT260" s="150"/>
      <c r="FU260" s="150"/>
      <c r="FV260" s="150"/>
      <c r="FW260" s="150"/>
      <c r="FX260" s="150"/>
      <c r="FY260" s="150"/>
      <c r="FZ260" s="150"/>
      <c r="GA260" s="150"/>
      <c r="GB260" s="150"/>
      <c r="GC260" s="150"/>
      <c r="GD260" s="150"/>
      <c r="GE260" s="150"/>
      <c r="GF260" s="150"/>
      <c r="GG260" s="150"/>
      <c r="GH260" s="150"/>
      <c r="GI260" s="150"/>
      <c r="GJ260" s="150"/>
      <c r="GK260" s="150"/>
      <c r="GL260" s="150"/>
      <c r="GM260" s="150"/>
      <c r="GN260" s="150"/>
      <c r="GO260" s="150"/>
      <c r="GP260" s="150"/>
      <c r="GQ260" s="150"/>
      <c r="GR260" s="150"/>
      <c r="GS260" s="150"/>
      <c r="GT260" s="150"/>
      <c r="GU260" s="150"/>
      <c r="GV260" s="150"/>
      <c r="GW260" s="150"/>
      <c r="GX260" s="150"/>
      <c r="GY260" s="150"/>
      <c r="GZ260" s="150"/>
      <c r="HA260" s="150"/>
      <c r="HB260" s="150"/>
      <c r="HC260" s="150"/>
      <c r="HD260" s="150"/>
      <c r="HE260" s="150"/>
      <c r="HF260" s="150"/>
      <c r="HG260" s="150"/>
      <c r="HH260" s="150"/>
      <c r="HI260" s="150"/>
      <c r="HJ260" s="150"/>
      <c r="HK260" s="150"/>
      <c r="HL260" s="150"/>
      <c r="HM260" s="150"/>
      <c r="HN260" s="150"/>
      <c r="HO260" s="150"/>
      <c r="HP260" s="150"/>
      <c r="HQ260" s="150"/>
      <c r="HR260" s="150"/>
      <c r="HS260" s="150"/>
      <c r="HT260" s="150"/>
      <c r="HU260" s="150"/>
      <c r="HV260" s="150"/>
      <c r="HW260" s="150"/>
      <c r="HX260" s="150"/>
      <c r="HY260" s="150"/>
      <c r="HZ260" s="150"/>
      <c r="IA260" s="150"/>
      <c r="IB260" s="150"/>
      <c r="IC260" s="150"/>
      <c r="ID260" s="150"/>
      <c r="IE260" s="150"/>
      <c r="IF260" s="150"/>
      <c r="IG260" s="150"/>
      <c r="IH260" s="150"/>
      <c r="II260" s="150"/>
      <c r="IJ260" s="150"/>
      <c r="IK260" s="150"/>
      <c r="IL260" s="150"/>
      <c r="IM260" s="150"/>
      <c r="IN260" s="150"/>
      <c r="IO260" s="150"/>
      <c r="IP260" s="150"/>
      <c r="IQ260" s="150"/>
      <c r="IR260" s="150"/>
      <c r="IS260" s="150"/>
      <c r="IT260" s="150"/>
      <c r="IU260" s="150"/>
      <c r="IV260" s="150"/>
      <c r="IW260" s="150"/>
    </row>
    <row r="261" customFormat="false" ht="12.75" hidden="false" customHeight="false" outlineLevel="0" collapsed="false">
      <c r="A261" s="146"/>
      <c r="B261" s="147"/>
      <c r="C261" s="147"/>
      <c r="D261" s="147"/>
      <c r="E261" s="147"/>
      <c r="F261" s="147"/>
      <c r="G261" s="147"/>
      <c r="H261" s="148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47"/>
      <c r="AD261" s="147"/>
      <c r="AE261" s="147"/>
      <c r="AF261" s="147"/>
      <c r="AG261" s="147"/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  <c r="BI261" s="147"/>
      <c r="BJ261" s="147"/>
      <c r="BK261" s="149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/>
      <c r="DL261" s="150"/>
      <c r="DM261" s="150"/>
      <c r="DN261" s="150"/>
      <c r="DO261" s="150"/>
      <c r="DP261" s="150"/>
      <c r="DQ261" s="150"/>
      <c r="DR261" s="150"/>
      <c r="DS261" s="150"/>
      <c r="DT261" s="150"/>
      <c r="DU261" s="150"/>
      <c r="DV261" s="150"/>
      <c r="DW261" s="150"/>
      <c r="DX261" s="150"/>
      <c r="DY261" s="150"/>
      <c r="DZ261" s="150"/>
      <c r="EA261" s="150"/>
      <c r="EB261" s="150"/>
      <c r="EC261" s="150"/>
      <c r="ED261" s="150"/>
      <c r="EE261" s="150"/>
      <c r="EF261" s="150"/>
      <c r="EG261" s="150"/>
      <c r="EH261" s="150"/>
      <c r="EI261" s="150"/>
      <c r="EJ261" s="150"/>
      <c r="EK261" s="150"/>
      <c r="EL261" s="150"/>
      <c r="EM261" s="150"/>
      <c r="EN261" s="150"/>
      <c r="EO261" s="150"/>
      <c r="EP261" s="150"/>
      <c r="EQ261" s="150"/>
      <c r="ER261" s="150"/>
      <c r="ES261" s="150"/>
      <c r="ET261" s="150"/>
      <c r="EU261" s="150"/>
      <c r="EV261" s="150"/>
      <c r="EW261" s="150"/>
      <c r="EX261" s="150"/>
      <c r="EY261" s="150"/>
      <c r="EZ261" s="150"/>
      <c r="FA261" s="150"/>
      <c r="FB261" s="150"/>
      <c r="FC261" s="150"/>
      <c r="FD261" s="150"/>
      <c r="FE261" s="150"/>
      <c r="FF261" s="150"/>
      <c r="FG261" s="150"/>
      <c r="FH261" s="150"/>
      <c r="FI261" s="150"/>
      <c r="FJ261" s="150"/>
      <c r="FK261" s="150"/>
      <c r="FL261" s="150"/>
      <c r="FM261" s="150"/>
      <c r="FN261" s="150"/>
      <c r="FO261" s="150"/>
      <c r="FP261" s="150"/>
      <c r="FQ261" s="150"/>
      <c r="FR261" s="150"/>
      <c r="FS261" s="150"/>
      <c r="FT261" s="150"/>
      <c r="FU261" s="150"/>
      <c r="FV261" s="150"/>
      <c r="FW261" s="150"/>
      <c r="FX261" s="150"/>
      <c r="FY261" s="150"/>
      <c r="FZ261" s="150"/>
      <c r="GA261" s="150"/>
      <c r="GB261" s="150"/>
      <c r="GC261" s="150"/>
      <c r="GD261" s="150"/>
      <c r="GE261" s="150"/>
      <c r="GF261" s="150"/>
      <c r="GG261" s="150"/>
      <c r="GH261" s="150"/>
      <c r="GI261" s="150"/>
      <c r="GJ261" s="150"/>
      <c r="GK261" s="150"/>
      <c r="GL261" s="150"/>
      <c r="GM261" s="150"/>
      <c r="GN261" s="150"/>
      <c r="GO261" s="150"/>
      <c r="GP261" s="150"/>
      <c r="GQ261" s="150"/>
      <c r="GR261" s="150"/>
      <c r="GS261" s="150"/>
      <c r="GT261" s="150"/>
      <c r="GU261" s="150"/>
      <c r="GV261" s="150"/>
      <c r="GW261" s="150"/>
      <c r="GX261" s="150"/>
      <c r="GY261" s="150"/>
      <c r="GZ261" s="150"/>
      <c r="HA261" s="150"/>
      <c r="HB261" s="150"/>
      <c r="HC261" s="150"/>
      <c r="HD261" s="150"/>
      <c r="HE261" s="150"/>
      <c r="HF261" s="150"/>
      <c r="HG261" s="150"/>
      <c r="HH261" s="150"/>
      <c r="HI261" s="150"/>
      <c r="HJ261" s="150"/>
      <c r="HK261" s="150"/>
      <c r="HL261" s="150"/>
      <c r="HM261" s="150"/>
      <c r="HN261" s="150"/>
      <c r="HO261" s="150"/>
      <c r="HP261" s="150"/>
      <c r="HQ261" s="150"/>
      <c r="HR261" s="150"/>
      <c r="HS261" s="150"/>
      <c r="HT261" s="150"/>
      <c r="HU261" s="150"/>
      <c r="HV261" s="150"/>
      <c r="HW261" s="150"/>
      <c r="HX261" s="150"/>
      <c r="HY261" s="150"/>
      <c r="HZ261" s="150"/>
      <c r="IA261" s="150"/>
      <c r="IB261" s="150"/>
      <c r="IC261" s="150"/>
      <c r="ID261" s="150"/>
      <c r="IE261" s="150"/>
      <c r="IF261" s="150"/>
      <c r="IG261" s="150"/>
      <c r="IH261" s="150"/>
      <c r="II261" s="150"/>
      <c r="IJ261" s="150"/>
      <c r="IK261" s="150"/>
      <c r="IL261" s="150"/>
      <c r="IM261" s="150"/>
      <c r="IN261" s="150"/>
      <c r="IO261" s="150"/>
      <c r="IP261" s="150"/>
      <c r="IQ261" s="150"/>
      <c r="IR261" s="150"/>
      <c r="IS261" s="150"/>
      <c r="IT261" s="150"/>
      <c r="IU261" s="150"/>
      <c r="IV261" s="150"/>
      <c r="IW261" s="150"/>
    </row>
    <row r="262" customFormat="false" ht="12.75" hidden="false" customHeight="false" outlineLevel="0" collapsed="false">
      <c r="A262" s="146"/>
      <c r="B262" s="147"/>
      <c r="C262" s="147"/>
      <c r="D262" s="147"/>
      <c r="E262" s="147"/>
      <c r="F262" s="147"/>
      <c r="G262" s="147"/>
      <c r="H262" s="148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  <c r="AC262" s="147"/>
      <c r="AD262" s="147"/>
      <c r="AE262" s="147"/>
      <c r="AF262" s="147"/>
      <c r="AG262" s="147"/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  <c r="BI262" s="147"/>
      <c r="BJ262" s="147"/>
      <c r="BK262" s="149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  <c r="DG262" s="150"/>
      <c r="DH262" s="150"/>
      <c r="DI262" s="150"/>
      <c r="DJ262" s="150"/>
      <c r="DK262" s="150"/>
      <c r="DL262" s="150"/>
      <c r="DM262" s="150"/>
      <c r="DN262" s="150"/>
      <c r="DO262" s="150"/>
      <c r="DP262" s="150"/>
      <c r="DQ262" s="150"/>
      <c r="DR262" s="150"/>
      <c r="DS262" s="150"/>
      <c r="DT262" s="150"/>
      <c r="DU262" s="150"/>
      <c r="DV262" s="150"/>
      <c r="DW262" s="150"/>
      <c r="DX262" s="150"/>
      <c r="DY262" s="150"/>
      <c r="DZ262" s="150"/>
      <c r="EA262" s="150"/>
      <c r="EB262" s="150"/>
      <c r="EC262" s="150"/>
      <c r="ED262" s="150"/>
      <c r="EE262" s="150"/>
      <c r="EF262" s="150"/>
      <c r="EG262" s="150"/>
      <c r="EH262" s="150"/>
      <c r="EI262" s="150"/>
      <c r="EJ262" s="150"/>
      <c r="EK262" s="150"/>
      <c r="EL262" s="150"/>
      <c r="EM262" s="150"/>
      <c r="EN262" s="150"/>
      <c r="EO262" s="150"/>
      <c r="EP262" s="150"/>
      <c r="EQ262" s="150"/>
      <c r="ER262" s="150"/>
      <c r="ES262" s="150"/>
      <c r="ET262" s="150"/>
      <c r="EU262" s="150"/>
      <c r="EV262" s="150"/>
      <c r="EW262" s="150"/>
      <c r="EX262" s="150"/>
      <c r="EY262" s="150"/>
      <c r="EZ262" s="150"/>
      <c r="FA262" s="150"/>
      <c r="FB262" s="150"/>
      <c r="FC262" s="150"/>
      <c r="FD262" s="150"/>
      <c r="FE262" s="150"/>
      <c r="FF262" s="150"/>
      <c r="FG262" s="150"/>
      <c r="FH262" s="150"/>
      <c r="FI262" s="150"/>
      <c r="FJ262" s="150"/>
      <c r="FK262" s="150"/>
      <c r="FL262" s="150"/>
      <c r="FM262" s="150"/>
      <c r="FN262" s="150"/>
      <c r="FO262" s="150"/>
      <c r="FP262" s="150"/>
      <c r="FQ262" s="150"/>
      <c r="FR262" s="150"/>
      <c r="FS262" s="150"/>
      <c r="FT262" s="150"/>
      <c r="FU262" s="150"/>
      <c r="FV262" s="150"/>
      <c r="FW262" s="150"/>
      <c r="FX262" s="150"/>
      <c r="FY262" s="150"/>
      <c r="FZ262" s="150"/>
      <c r="GA262" s="150"/>
      <c r="GB262" s="150"/>
      <c r="GC262" s="150"/>
      <c r="GD262" s="150"/>
      <c r="GE262" s="150"/>
      <c r="GF262" s="150"/>
      <c r="GG262" s="150"/>
      <c r="GH262" s="150"/>
      <c r="GI262" s="150"/>
      <c r="GJ262" s="150"/>
      <c r="GK262" s="150"/>
      <c r="GL262" s="150"/>
      <c r="GM262" s="150"/>
      <c r="GN262" s="150"/>
      <c r="GO262" s="150"/>
      <c r="GP262" s="150"/>
      <c r="GQ262" s="150"/>
      <c r="GR262" s="150"/>
      <c r="GS262" s="150"/>
      <c r="GT262" s="150"/>
      <c r="GU262" s="150"/>
      <c r="GV262" s="150"/>
      <c r="GW262" s="150"/>
      <c r="GX262" s="150"/>
      <c r="GY262" s="150"/>
      <c r="GZ262" s="150"/>
      <c r="HA262" s="150"/>
      <c r="HB262" s="150"/>
      <c r="HC262" s="150"/>
      <c r="HD262" s="150"/>
      <c r="HE262" s="150"/>
      <c r="HF262" s="150"/>
      <c r="HG262" s="150"/>
      <c r="HH262" s="150"/>
      <c r="HI262" s="150"/>
      <c r="HJ262" s="150"/>
      <c r="HK262" s="150"/>
      <c r="HL262" s="150"/>
      <c r="HM262" s="150"/>
      <c r="HN262" s="150"/>
      <c r="HO262" s="150"/>
      <c r="HP262" s="150"/>
      <c r="HQ262" s="150"/>
      <c r="HR262" s="150"/>
      <c r="HS262" s="150"/>
      <c r="HT262" s="150"/>
      <c r="HU262" s="150"/>
      <c r="HV262" s="150"/>
      <c r="HW262" s="150"/>
      <c r="HX262" s="150"/>
      <c r="HY262" s="150"/>
      <c r="HZ262" s="150"/>
      <c r="IA262" s="150"/>
      <c r="IB262" s="150"/>
      <c r="IC262" s="150"/>
      <c r="ID262" s="150"/>
      <c r="IE262" s="150"/>
      <c r="IF262" s="150"/>
      <c r="IG262" s="150"/>
      <c r="IH262" s="150"/>
      <c r="II262" s="150"/>
      <c r="IJ262" s="150"/>
      <c r="IK262" s="150"/>
      <c r="IL262" s="150"/>
      <c r="IM262" s="150"/>
      <c r="IN262" s="150"/>
      <c r="IO262" s="150"/>
      <c r="IP262" s="150"/>
      <c r="IQ262" s="150"/>
      <c r="IR262" s="150"/>
      <c r="IS262" s="150"/>
      <c r="IT262" s="150"/>
      <c r="IU262" s="150"/>
      <c r="IV262" s="150"/>
      <c r="IW262" s="150"/>
    </row>
    <row r="263" customFormat="false" ht="12.75" hidden="false" customHeight="false" outlineLevel="0" collapsed="false">
      <c r="A263" s="146"/>
      <c r="B263" s="147"/>
      <c r="C263" s="147"/>
      <c r="D263" s="147"/>
      <c r="E263" s="147"/>
      <c r="F263" s="147"/>
      <c r="G263" s="147"/>
      <c r="H263" s="148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  <c r="AA263" s="147"/>
      <c r="AB263" s="147"/>
      <c r="AC263" s="147"/>
      <c r="AD263" s="147"/>
      <c r="AE263" s="147"/>
      <c r="AF263" s="147"/>
      <c r="AG263" s="147"/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  <c r="BI263" s="147"/>
      <c r="BJ263" s="147"/>
      <c r="BK263" s="149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/>
      <c r="DM263" s="150"/>
      <c r="DN263" s="150"/>
      <c r="DO263" s="150"/>
      <c r="DP263" s="150"/>
      <c r="DQ263" s="150"/>
      <c r="DR263" s="150"/>
      <c r="DS263" s="150"/>
      <c r="DT263" s="150"/>
      <c r="DU263" s="150"/>
      <c r="DV263" s="150"/>
      <c r="DW263" s="150"/>
      <c r="DX263" s="150"/>
      <c r="DY263" s="150"/>
      <c r="DZ263" s="150"/>
      <c r="EA263" s="150"/>
      <c r="EB263" s="150"/>
      <c r="EC263" s="150"/>
      <c r="ED263" s="150"/>
      <c r="EE263" s="150"/>
      <c r="EF263" s="150"/>
      <c r="EG263" s="150"/>
      <c r="EH263" s="150"/>
      <c r="EI263" s="150"/>
      <c r="EJ263" s="150"/>
      <c r="EK263" s="150"/>
      <c r="EL263" s="150"/>
      <c r="EM263" s="150"/>
      <c r="EN263" s="150"/>
      <c r="EO263" s="150"/>
      <c r="EP263" s="150"/>
      <c r="EQ263" s="150"/>
      <c r="ER263" s="150"/>
      <c r="ES263" s="150"/>
      <c r="ET263" s="150"/>
      <c r="EU263" s="150"/>
      <c r="EV263" s="150"/>
      <c r="EW263" s="150"/>
      <c r="EX263" s="150"/>
      <c r="EY263" s="150"/>
      <c r="EZ263" s="150"/>
      <c r="FA263" s="150"/>
      <c r="FB263" s="150"/>
      <c r="FC263" s="150"/>
      <c r="FD263" s="150"/>
      <c r="FE263" s="150"/>
      <c r="FF263" s="150"/>
      <c r="FG263" s="150"/>
      <c r="FH263" s="150"/>
      <c r="FI263" s="150"/>
      <c r="FJ263" s="150"/>
      <c r="FK263" s="150"/>
      <c r="FL263" s="150"/>
      <c r="FM263" s="150"/>
      <c r="FN263" s="150"/>
      <c r="FO263" s="150"/>
      <c r="FP263" s="150"/>
      <c r="FQ263" s="150"/>
      <c r="FR263" s="150"/>
      <c r="FS263" s="150"/>
      <c r="FT263" s="150"/>
      <c r="FU263" s="150"/>
      <c r="FV263" s="150"/>
      <c r="FW263" s="150"/>
      <c r="FX263" s="150"/>
      <c r="FY263" s="150"/>
      <c r="FZ263" s="150"/>
      <c r="GA263" s="150"/>
      <c r="GB263" s="150"/>
      <c r="GC263" s="150"/>
      <c r="GD263" s="150"/>
      <c r="GE263" s="150"/>
      <c r="GF263" s="150"/>
      <c r="GG263" s="150"/>
      <c r="GH263" s="150"/>
      <c r="GI263" s="150"/>
      <c r="GJ263" s="150"/>
      <c r="GK263" s="150"/>
      <c r="GL263" s="150"/>
      <c r="GM263" s="150"/>
      <c r="GN263" s="150"/>
      <c r="GO263" s="150"/>
      <c r="GP263" s="150"/>
      <c r="GQ263" s="150"/>
      <c r="GR263" s="150"/>
      <c r="GS263" s="150"/>
      <c r="GT263" s="150"/>
      <c r="GU263" s="150"/>
      <c r="GV263" s="150"/>
      <c r="GW263" s="150"/>
      <c r="GX263" s="150"/>
      <c r="GY263" s="150"/>
      <c r="GZ263" s="150"/>
      <c r="HA263" s="150"/>
      <c r="HB263" s="150"/>
      <c r="HC263" s="150"/>
      <c r="HD263" s="150"/>
      <c r="HE263" s="150"/>
      <c r="HF263" s="150"/>
      <c r="HG263" s="150"/>
      <c r="HH263" s="150"/>
      <c r="HI263" s="150"/>
      <c r="HJ263" s="150"/>
      <c r="HK263" s="150"/>
      <c r="HL263" s="150"/>
      <c r="HM263" s="150"/>
      <c r="HN263" s="150"/>
      <c r="HO263" s="150"/>
      <c r="HP263" s="150"/>
      <c r="HQ263" s="150"/>
      <c r="HR263" s="150"/>
      <c r="HS263" s="150"/>
      <c r="HT263" s="150"/>
      <c r="HU263" s="150"/>
      <c r="HV263" s="150"/>
      <c r="HW263" s="150"/>
      <c r="HX263" s="150"/>
      <c r="HY263" s="150"/>
      <c r="HZ263" s="150"/>
      <c r="IA263" s="150"/>
      <c r="IB263" s="150"/>
      <c r="IC263" s="150"/>
      <c r="ID263" s="150"/>
      <c r="IE263" s="150"/>
      <c r="IF263" s="150"/>
      <c r="IG263" s="150"/>
      <c r="IH263" s="150"/>
      <c r="II263" s="150"/>
      <c r="IJ263" s="150"/>
      <c r="IK263" s="150"/>
      <c r="IL263" s="150"/>
      <c r="IM263" s="150"/>
      <c r="IN263" s="150"/>
      <c r="IO263" s="150"/>
      <c r="IP263" s="150"/>
      <c r="IQ263" s="150"/>
      <c r="IR263" s="150"/>
      <c r="IS263" s="150"/>
      <c r="IT263" s="150"/>
      <c r="IU263" s="150"/>
      <c r="IV263" s="150"/>
      <c r="IW263" s="150"/>
    </row>
    <row r="264" customFormat="false" ht="12.75" hidden="false" customHeight="false" outlineLevel="0" collapsed="false">
      <c r="A264" s="146"/>
      <c r="B264" s="147"/>
      <c r="C264" s="147"/>
      <c r="D264" s="147"/>
      <c r="E264" s="147"/>
      <c r="F264" s="147"/>
      <c r="G264" s="147"/>
      <c r="H264" s="148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  <c r="AA264" s="147"/>
      <c r="AB264" s="147"/>
      <c r="AC264" s="147"/>
      <c r="AD264" s="147"/>
      <c r="AE264" s="147"/>
      <c r="AF264" s="147"/>
      <c r="AG264" s="147"/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  <c r="BI264" s="147"/>
      <c r="BJ264" s="147"/>
      <c r="BK264" s="149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  <c r="FW264" s="150"/>
      <c r="FX264" s="150"/>
      <c r="FY264" s="150"/>
      <c r="FZ264" s="150"/>
      <c r="GA264" s="150"/>
      <c r="GB264" s="150"/>
      <c r="GC264" s="150"/>
      <c r="GD264" s="150"/>
      <c r="GE264" s="150"/>
      <c r="GF264" s="150"/>
      <c r="GG264" s="150"/>
      <c r="GH264" s="150"/>
      <c r="GI264" s="150"/>
      <c r="GJ264" s="150"/>
      <c r="GK264" s="150"/>
      <c r="GL264" s="150"/>
      <c r="GM264" s="150"/>
      <c r="GN264" s="150"/>
      <c r="GO264" s="150"/>
      <c r="GP264" s="150"/>
      <c r="GQ264" s="150"/>
      <c r="GR264" s="150"/>
      <c r="GS264" s="150"/>
      <c r="GT264" s="150"/>
      <c r="GU264" s="150"/>
      <c r="GV264" s="150"/>
      <c r="GW264" s="150"/>
      <c r="GX264" s="150"/>
      <c r="GY264" s="150"/>
      <c r="GZ264" s="150"/>
      <c r="HA264" s="150"/>
      <c r="HB264" s="150"/>
      <c r="HC264" s="150"/>
      <c r="HD264" s="150"/>
      <c r="HE264" s="150"/>
      <c r="HF264" s="150"/>
      <c r="HG264" s="150"/>
      <c r="HH264" s="150"/>
      <c r="HI264" s="150"/>
      <c r="HJ264" s="150"/>
      <c r="HK264" s="150"/>
      <c r="HL264" s="150"/>
      <c r="HM264" s="150"/>
      <c r="HN264" s="150"/>
      <c r="HO264" s="150"/>
      <c r="HP264" s="150"/>
      <c r="HQ264" s="150"/>
      <c r="HR264" s="150"/>
      <c r="HS264" s="150"/>
      <c r="HT264" s="150"/>
      <c r="HU264" s="150"/>
      <c r="HV264" s="150"/>
      <c r="HW264" s="150"/>
      <c r="HX264" s="150"/>
      <c r="HY264" s="150"/>
      <c r="HZ264" s="150"/>
      <c r="IA264" s="150"/>
      <c r="IB264" s="150"/>
      <c r="IC264" s="150"/>
      <c r="ID264" s="150"/>
      <c r="IE264" s="150"/>
      <c r="IF264" s="150"/>
      <c r="IG264" s="150"/>
      <c r="IH264" s="150"/>
      <c r="II264" s="150"/>
      <c r="IJ264" s="150"/>
      <c r="IK264" s="150"/>
      <c r="IL264" s="150"/>
      <c r="IM264" s="150"/>
      <c r="IN264" s="150"/>
      <c r="IO264" s="150"/>
      <c r="IP264" s="150"/>
      <c r="IQ264" s="150"/>
      <c r="IR264" s="150"/>
      <c r="IS264" s="150"/>
      <c r="IT264" s="150"/>
      <c r="IU264" s="150"/>
      <c r="IV264" s="150"/>
      <c r="IW264" s="150"/>
    </row>
    <row r="265" customFormat="false" ht="12.75" hidden="false" customHeight="false" outlineLevel="0" collapsed="false">
      <c r="A265" s="146"/>
      <c r="B265" s="147"/>
      <c r="C265" s="147"/>
      <c r="D265" s="147"/>
      <c r="E265" s="147"/>
      <c r="F265" s="147"/>
      <c r="G265" s="147"/>
      <c r="H265" s="148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  <c r="AB265" s="147"/>
      <c r="AC265" s="147"/>
      <c r="AD265" s="147"/>
      <c r="AE265" s="147"/>
      <c r="AF265" s="147"/>
      <c r="AG265" s="147"/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  <c r="BI265" s="147"/>
      <c r="BJ265" s="147"/>
      <c r="BK265" s="149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  <c r="FW265" s="150"/>
      <c r="FX265" s="150"/>
      <c r="FY265" s="150"/>
      <c r="FZ265" s="150"/>
      <c r="GA265" s="150"/>
      <c r="GB265" s="150"/>
      <c r="GC265" s="150"/>
      <c r="GD265" s="150"/>
      <c r="GE265" s="150"/>
      <c r="GF265" s="150"/>
      <c r="GG265" s="150"/>
      <c r="GH265" s="150"/>
      <c r="GI265" s="150"/>
      <c r="GJ265" s="150"/>
      <c r="GK265" s="150"/>
      <c r="GL265" s="150"/>
      <c r="GM265" s="150"/>
      <c r="GN265" s="150"/>
      <c r="GO265" s="150"/>
      <c r="GP265" s="150"/>
      <c r="GQ265" s="150"/>
      <c r="GR265" s="150"/>
      <c r="GS265" s="150"/>
      <c r="GT265" s="150"/>
      <c r="GU265" s="150"/>
      <c r="GV265" s="150"/>
      <c r="GW265" s="150"/>
      <c r="GX265" s="150"/>
      <c r="GY265" s="150"/>
      <c r="GZ265" s="150"/>
      <c r="HA265" s="150"/>
      <c r="HB265" s="150"/>
      <c r="HC265" s="150"/>
      <c r="HD265" s="150"/>
      <c r="HE265" s="150"/>
      <c r="HF265" s="150"/>
      <c r="HG265" s="150"/>
      <c r="HH265" s="150"/>
      <c r="HI265" s="150"/>
      <c r="HJ265" s="150"/>
      <c r="HK265" s="150"/>
      <c r="HL265" s="150"/>
      <c r="HM265" s="150"/>
      <c r="HN265" s="150"/>
      <c r="HO265" s="150"/>
      <c r="HP265" s="150"/>
      <c r="HQ265" s="150"/>
      <c r="HR265" s="150"/>
      <c r="HS265" s="150"/>
      <c r="HT265" s="150"/>
      <c r="HU265" s="150"/>
      <c r="HV265" s="150"/>
      <c r="HW265" s="150"/>
      <c r="HX265" s="150"/>
      <c r="HY265" s="150"/>
      <c r="HZ265" s="150"/>
      <c r="IA265" s="150"/>
      <c r="IB265" s="150"/>
      <c r="IC265" s="150"/>
      <c r="ID265" s="150"/>
      <c r="IE265" s="150"/>
      <c r="IF265" s="150"/>
      <c r="IG265" s="150"/>
      <c r="IH265" s="150"/>
      <c r="II265" s="150"/>
      <c r="IJ265" s="150"/>
      <c r="IK265" s="150"/>
      <c r="IL265" s="150"/>
      <c r="IM265" s="150"/>
      <c r="IN265" s="150"/>
      <c r="IO265" s="150"/>
      <c r="IP265" s="150"/>
      <c r="IQ265" s="150"/>
      <c r="IR265" s="150"/>
      <c r="IS265" s="150"/>
      <c r="IT265" s="150"/>
      <c r="IU265" s="150"/>
      <c r="IV265" s="150"/>
      <c r="IW265" s="150"/>
    </row>
    <row r="266" customFormat="false" ht="12.75" hidden="false" customHeight="false" outlineLevel="0" collapsed="false">
      <c r="A266" s="146"/>
      <c r="B266" s="147"/>
      <c r="C266" s="147"/>
      <c r="D266" s="147"/>
      <c r="E266" s="147"/>
      <c r="F266" s="147"/>
      <c r="G266" s="147"/>
      <c r="H266" s="148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  <c r="AA266" s="147"/>
      <c r="AB266" s="147"/>
      <c r="AC266" s="147"/>
      <c r="AD266" s="147"/>
      <c r="AE266" s="147"/>
      <c r="AF266" s="147"/>
      <c r="AG266" s="147"/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  <c r="BI266" s="147"/>
      <c r="BJ266" s="147"/>
      <c r="BK266" s="149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/>
      <c r="DL266" s="150"/>
      <c r="DM266" s="150"/>
      <c r="DN266" s="150"/>
      <c r="DO266" s="150"/>
      <c r="DP266" s="150"/>
      <c r="DQ266" s="150"/>
      <c r="DR266" s="150"/>
      <c r="DS266" s="150"/>
      <c r="DT266" s="150"/>
      <c r="DU266" s="150"/>
      <c r="DV266" s="150"/>
      <c r="DW266" s="150"/>
      <c r="DX266" s="150"/>
      <c r="DY266" s="150"/>
      <c r="DZ266" s="150"/>
      <c r="EA266" s="150"/>
      <c r="EB266" s="150"/>
      <c r="EC266" s="150"/>
      <c r="ED266" s="150"/>
      <c r="EE266" s="150"/>
      <c r="EF266" s="150"/>
      <c r="EG266" s="150"/>
      <c r="EH266" s="150"/>
      <c r="EI266" s="150"/>
      <c r="EJ266" s="150"/>
      <c r="EK266" s="150"/>
      <c r="EL266" s="150"/>
      <c r="EM266" s="150"/>
      <c r="EN266" s="150"/>
      <c r="EO266" s="150"/>
      <c r="EP266" s="150"/>
      <c r="EQ266" s="150"/>
      <c r="ER266" s="150"/>
      <c r="ES266" s="150"/>
      <c r="ET266" s="150"/>
      <c r="EU266" s="150"/>
      <c r="EV266" s="150"/>
      <c r="EW266" s="150"/>
      <c r="EX266" s="150"/>
      <c r="EY266" s="150"/>
      <c r="EZ266" s="150"/>
      <c r="FA266" s="150"/>
      <c r="FB266" s="150"/>
      <c r="FC266" s="150"/>
      <c r="FD266" s="150"/>
      <c r="FE266" s="150"/>
      <c r="FF266" s="150"/>
      <c r="FG266" s="150"/>
      <c r="FH266" s="150"/>
      <c r="FI266" s="150"/>
      <c r="FJ266" s="150"/>
      <c r="FK266" s="150"/>
      <c r="FL266" s="150"/>
      <c r="FM266" s="150"/>
      <c r="FN266" s="150"/>
      <c r="FO266" s="150"/>
      <c r="FP266" s="150"/>
      <c r="FQ266" s="150"/>
      <c r="FR266" s="150"/>
      <c r="FS266" s="150"/>
      <c r="FT266" s="150"/>
      <c r="FU266" s="150"/>
      <c r="FV266" s="150"/>
      <c r="FW266" s="150"/>
      <c r="FX266" s="150"/>
      <c r="FY266" s="150"/>
      <c r="FZ266" s="150"/>
      <c r="GA266" s="150"/>
      <c r="GB266" s="150"/>
      <c r="GC266" s="150"/>
      <c r="GD266" s="150"/>
      <c r="GE266" s="150"/>
      <c r="GF266" s="150"/>
      <c r="GG266" s="150"/>
      <c r="GH266" s="150"/>
      <c r="GI266" s="150"/>
      <c r="GJ266" s="150"/>
      <c r="GK266" s="150"/>
      <c r="GL266" s="150"/>
      <c r="GM266" s="150"/>
      <c r="GN266" s="150"/>
      <c r="GO266" s="150"/>
      <c r="GP266" s="150"/>
      <c r="GQ266" s="150"/>
      <c r="GR266" s="150"/>
      <c r="GS266" s="150"/>
      <c r="GT266" s="150"/>
      <c r="GU266" s="150"/>
      <c r="GV266" s="150"/>
      <c r="GW266" s="150"/>
      <c r="GX266" s="150"/>
      <c r="GY266" s="150"/>
      <c r="GZ266" s="150"/>
      <c r="HA266" s="150"/>
      <c r="HB266" s="150"/>
      <c r="HC266" s="150"/>
      <c r="HD266" s="150"/>
      <c r="HE266" s="150"/>
      <c r="HF266" s="150"/>
      <c r="HG266" s="150"/>
      <c r="HH266" s="150"/>
      <c r="HI266" s="150"/>
      <c r="HJ266" s="150"/>
      <c r="HK266" s="150"/>
      <c r="HL266" s="150"/>
      <c r="HM266" s="150"/>
      <c r="HN266" s="150"/>
      <c r="HO266" s="150"/>
      <c r="HP266" s="150"/>
      <c r="HQ266" s="150"/>
      <c r="HR266" s="150"/>
      <c r="HS266" s="150"/>
      <c r="HT266" s="150"/>
      <c r="HU266" s="150"/>
      <c r="HV266" s="150"/>
      <c r="HW266" s="150"/>
      <c r="HX266" s="150"/>
      <c r="HY266" s="150"/>
      <c r="HZ266" s="150"/>
      <c r="IA266" s="150"/>
      <c r="IB266" s="150"/>
      <c r="IC266" s="150"/>
      <c r="ID266" s="150"/>
      <c r="IE266" s="150"/>
      <c r="IF266" s="150"/>
      <c r="IG266" s="150"/>
      <c r="IH266" s="150"/>
      <c r="II266" s="150"/>
      <c r="IJ266" s="150"/>
      <c r="IK266" s="150"/>
      <c r="IL266" s="150"/>
      <c r="IM266" s="150"/>
      <c r="IN266" s="150"/>
      <c r="IO266" s="150"/>
      <c r="IP266" s="150"/>
      <c r="IQ266" s="150"/>
      <c r="IR266" s="150"/>
      <c r="IS266" s="150"/>
      <c r="IT266" s="150"/>
      <c r="IU266" s="150"/>
      <c r="IV266" s="150"/>
      <c r="IW266" s="150"/>
    </row>
    <row r="267" customFormat="false" ht="12.75" hidden="false" customHeight="false" outlineLevel="0" collapsed="false">
      <c r="A267" s="146"/>
      <c r="B267" s="147"/>
      <c r="C267" s="147"/>
      <c r="D267" s="147"/>
      <c r="E267" s="147"/>
      <c r="F267" s="147"/>
      <c r="G267" s="147"/>
      <c r="H267" s="148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  <c r="AA267" s="147"/>
      <c r="AB267" s="147"/>
      <c r="AC267" s="147"/>
      <c r="AD267" s="147"/>
      <c r="AE267" s="147"/>
      <c r="AF267" s="147"/>
      <c r="AG267" s="147"/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  <c r="BI267" s="147"/>
      <c r="BJ267" s="147"/>
      <c r="BK267" s="149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/>
      <c r="DM267" s="150"/>
      <c r="DN267" s="150"/>
      <c r="DO267" s="150"/>
      <c r="DP267" s="150"/>
      <c r="DQ267" s="150"/>
      <c r="DR267" s="150"/>
      <c r="DS267" s="150"/>
      <c r="DT267" s="150"/>
      <c r="DU267" s="150"/>
      <c r="DV267" s="150"/>
      <c r="DW267" s="150"/>
      <c r="DX267" s="150"/>
      <c r="DY267" s="150"/>
      <c r="DZ267" s="150"/>
      <c r="EA267" s="150"/>
      <c r="EB267" s="150"/>
      <c r="EC267" s="150"/>
      <c r="ED267" s="150"/>
      <c r="EE267" s="150"/>
      <c r="EF267" s="150"/>
      <c r="EG267" s="150"/>
      <c r="EH267" s="150"/>
      <c r="EI267" s="150"/>
      <c r="EJ267" s="150"/>
      <c r="EK267" s="150"/>
      <c r="EL267" s="150"/>
      <c r="EM267" s="150"/>
      <c r="EN267" s="150"/>
      <c r="EO267" s="150"/>
      <c r="EP267" s="150"/>
      <c r="EQ267" s="150"/>
      <c r="ER267" s="150"/>
      <c r="ES267" s="150"/>
      <c r="ET267" s="150"/>
      <c r="EU267" s="150"/>
      <c r="EV267" s="150"/>
      <c r="EW267" s="150"/>
      <c r="EX267" s="150"/>
      <c r="EY267" s="150"/>
      <c r="EZ267" s="150"/>
      <c r="FA267" s="150"/>
      <c r="FB267" s="150"/>
      <c r="FC267" s="150"/>
      <c r="FD267" s="150"/>
      <c r="FE267" s="150"/>
      <c r="FF267" s="150"/>
      <c r="FG267" s="150"/>
      <c r="FH267" s="150"/>
      <c r="FI267" s="150"/>
      <c r="FJ267" s="150"/>
      <c r="FK267" s="150"/>
      <c r="FL267" s="150"/>
      <c r="FM267" s="150"/>
      <c r="FN267" s="150"/>
      <c r="FO267" s="150"/>
      <c r="FP267" s="150"/>
      <c r="FQ267" s="150"/>
      <c r="FR267" s="150"/>
      <c r="FS267" s="150"/>
      <c r="FT267" s="150"/>
      <c r="FU267" s="150"/>
      <c r="FV267" s="150"/>
      <c r="FW267" s="150"/>
      <c r="FX267" s="150"/>
      <c r="FY267" s="150"/>
      <c r="FZ267" s="150"/>
      <c r="GA267" s="150"/>
      <c r="GB267" s="150"/>
      <c r="GC267" s="150"/>
      <c r="GD267" s="150"/>
      <c r="GE267" s="150"/>
      <c r="GF267" s="150"/>
      <c r="GG267" s="150"/>
      <c r="GH267" s="150"/>
      <c r="GI267" s="150"/>
      <c r="GJ267" s="150"/>
      <c r="GK267" s="150"/>
      <c r="GL267" s="150"/>
      <c r="GM267" s="150"/>
      <c r="GN267" s="150"/>
      <c r="GO267" s="150"/>
      <c r="GP267" s="150"/>
      <c r="GQ267" s="150"/>
      <c r="GR267" s="150"/>
      <c r="GS267" s="150"/>
      <c r="GT267" s="150"/>
      <c r="GU267" s="150"/>
      <c r="GV267" s="150"/>
      <c r="GW267" s="150"/>
      <c r="GX267" s="150"/>
      <c r="GY267" s="150"/>
      <c r="GZ267" s="150"/>
      <c r="HA267" s="150"/>
      <c r="HB267" s="150"/>
      <c r="HC267" s="150"/>
      <c r="HD267" s="150"/>
      <c r="HE267" s="150"/>
      <c r="HF267" s="150"/>
      <c r="HG267" s="150"/>
      <c r="HH267" s="150"/>
      <c r="HI267" s="150"/>
      <c r="HJ267" s="150"/>
      <c r="HK267" s="150"/>
      <c r="HL267" s="150"/>
      <c r="HM267" s="150"/>
      <c r="HN267" s="150"/>
      <c r="HO267" s="150"/>
      <c r="HP267" s="150"/>
      <c r="HQ267" s="150"/>
      <c r="HR267" s="150"/>
      <c r="HS267" s="150"/>
      <c r="HT267" s="150"/>
      <c r="HU267" s="150"/>
      <c r="HV267" s="150"/>
      <c r="HW267" s="150"/>
      <c r="HX267" s="150"/>
      <c r="HY267" s="150"/>
      <c r="HZ267" s="150"/>
      <c r="IA267" s="150"/>
      <c r="IB267" s="150"/>
      <c r="IC267" s="150"/>
      <c r="ID267" s="150"/>
      <c r="IE267" s="150"/>
      <c r="IF267" s="150"/>
      <c r="IG267" s="150"/>
      <c r="IH267" s="150"/>
      <c r="II267" s="150"/>
      <c r="IJ267" s="150"/>
      <c r="IK267" s="150"/>
      <c r="IL267" s="150"/>
      <c r="IM267" s="150"/>
      <c r="IN267" s="150"/>
      <c r="IO267" s="150"/>
      <c r="IP267" s="150"/>
      <c r="IQ267" s="150"/>
      <c r="IR267" s="150"/>
      <c r="IS267" s="150"/>
      <c r="IT267" s="150"/>
      <c r="IU267" s="150"/>
      <c r="IV267" s="150"/>
      <c r="IW267" s="150"/>
    </row>
    <row r="268" customFormat="false" ht="12.75" hidden="false" customHeight="false" outlineLevel="0" collapsed="false">
      <c r="A268" s="146"/>
      <c r="B268" s="147"/>
      <c r="C268" s="147"/>
      <c r="D268" s="147"/>
      <c r="E268" s="147"/>
      <c r="F268" s="147"/>
      <c r="G268" s="147"/>
      <c r="H268" s="148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  <c r="AA268" s="147"/>
      <c r="AB268" s="147"/>
      <c r="AC268" s="147"/>
      <c r="AD268" s="147"/>
      <c r="AE268" s="147"/>
      <c r="AF268" s="147"/>
      <c r="AG268" s="147"/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  <c r="BI268" s="147"/>
      <c r="BJ268" s="147"/>
      <c r="BK268" s="149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/>
      <c r="DO268" s="150"/>
      <c r="DP268" s="150"/>
      <c r="DQ268" s="150"/>
      <c r="DR268" s="150"/>
      <c r="DS268" s="150"/>
      <c r="DT268" s="150"/>
      <c r="DU268" s="150"/>
      <c r="DV268" s="150"/>
      <c r="DW268" s="150"/>
      <c r="DX268" s="150"/>
      <c r="DY268" s="150"/>
      <c r="DZ268" s="150"/>
      <c r="EA268" s="150"/>
      <c r="EB268" s="150"/>
      <c r="EC268" s="150"/>
      <c r="ED268" s="150"/>
      <c r="EE268" s="150"/>
      <c r="EF268" s="150"/>
      <c r="EG268" s="150"/>
      <c r="EH268" s="150"/>
      <c r="EI268" s="150"/>
      <c r="EJ268" s="150"/>
      <c r="EK268" s="150"/>
      <c r="EL268" s="150"/>
      <c r="EM268" s="150"/>
      <c r="EN268" s="150"/>
      <c r="EO268" s="150"/>
      <c r="EP268" s="150"/>
      <c r="EQ268" s="150"/>
      <c r="ER268" s="150"/>
      <c r="ES268" s="150"/>
      <c r="ET268" s="150"/>
      <c r="EU268" s="150"/>
      <c r="EV268" s="150"/>
      <c r="EW268" s="150"/>
      <c r="EX268" s="150"/>
      <c r="EY268" s="150"/>
      <c r="EZ268" s="150"/>
      <c r="FA268" s="150"/>
      <c r="FB268" s="150"/>
      <c r="FC268" s="150"/>
      <c r="FD268" s="150"/>
      <c r="FE268" s="150"/>
      <c r="FF268" s="150"/>
      <c r="FG268" s="150"/>
      <c r="FH268" s="150"/>
      <c r="FI268" s="150"/>
      <c r="FJ268" s="150"/>
      <c r="FK268" s="150"/>
      <c r="FL268" s="150"/>
      <c r="FM268" s="150"/>
      <c r="FN268" s="150"/>
      <c r="FO268" s="150"/>
      <c r="FP268" s="150"/>
      <c r="FQ268" s="150"/>
      <c r="FR268" s="150"/>
      <c r="FS268" s="150"/>
      <c r="FT268" s="150"/>
      <c r="FU268" s="150"/>
      <c r="FV268" s="150"/>
      <c r="FW268" s="150"/>
      <c r="FX268" s="150"/>
      <c r="FY268" s="150"/>
      <c r="FZ268" s="150"/>
      <c r="GA268" s="150"/>
      <c r="GB268" s="150"/>
      <c r="GC268" s="150"/>
      <c r="GD268" s="150"/>
      <c r="GE268" s="150"/>
      <c r="GF268" s="150"/>
      <c r="GG268" s="150"/>
      <c r="GH268" s="150"/>
      <c r="GI268" s="150"/>
      <c r="GJ268" s="150"/>
      <c r="GK268" s="150"/>
      <c r="GL268" s="150"/>
      <c r="GM268" s="150"/>
      <c r="GN268" s="150"/>
      <c r="GO268" s="150"/>
      <c r="GP268" s="150"/>
      <c r="GQ268" s="150"/>
      <c r="GR268" s="150"/>
      <c r="GS268" s="150"/>
      <c r="GT268" s="150"/>
      <c r="GU268" s="150"/>
      <c r="GV268" s="150"/>
      <c r="GW268" s="150"/>
      <c r="GX268" s="150"/>
      <c r="GY268" s="150"/>
      <c r="GZ268" s="150"/>
      <c r="HA268" s="150"/>
      <c r="HB268" s="150"/>
      <c r="HC268" s="150"/>
      <c r="HD268" s="150"/>
      <c r="HE268" s="150"/>
      <c r="HF268" s="150"/>
      <c r="HG268" s="150"/>
      <c r="HH268" s="150"/>
      <c r="HI268" s="150"/>
      <c r="HJ268" s="150"/>
      <c r="HK268" s="150"/>
      <c r="HL268" s="150"/>
      <c r="HM268" s="150"/>
      <c r="HN268" s="150"/>
      <c r="HO268" s="150"/>
      <c r="HP268" s="150"/>
      <c r="HQ268" s="150"/>
      <c r="HR268" s="150"/>
      <c r="HS268" s="150"/>
      <c r="HT268" s="150"/>
      <c r="HU268" s="150"/>
      <c r="HV268" s="150"/>
      <c r="HW268" s="150"/>
      <c r="HX268" s="150"/>
      <c r="HY268" s="150"/>
      <c r="HZ268" s="150"/>
      <c r="IA268" s="150"/>
      <c r="IB268" s="150"/>
      <c r="IC268" s="150"/>
      <c r="ID268" s="150"/>
      <c r="IE268" s="150"/>
      <c r="IF268" s="150"/>
      <c r="IG268" s="150"/>
      <c r="IH268" s="150"/>
      <c r="II268" s="150"/>
      <c r="IJ268" s="150"/>
      <c r="IK268" s="150"/>
      <c r="IL268" s="150"/>
      <c r="IM268" s="150"/>
      <c r="IN268" s="150"/>
      <c r="IO268" s="150"/>
      <c r="IP268" s="150"/>
      <c r="IQ268" s="150"/>
      <c r="IR268" s="150"/>
      <c r="IS268" s="150"/>
      <c r="IT268" s="150"/>
      <c r="IU268" s="150"/>
      <c r="IV268" s="150"/>
      <c r="IW268" s="150"/>
    </row>
    <row r="269" customFormat="false" ht="12.75" hidden="false" customHeight="false" outlineLevel="0" collapsed="false">
      <c r="A269" s="146"/>
      <c r="B269" s="147"/>
      <c r="C269" s="147"/>
      <c r="D269" s="147"/>
      <c r="E269" s="147"/>
      <c r="F269" s="147"/>
      <c r="G269" s="147"/>
      <c r="H269" s="148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  <c r="AE269" s="147"/>
      <c r="AF269" s="147"/>
      <c r="AG269" s="147"/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  <c r="BI269" s="147"/>
      <c r="BJ269" s="147"/>
      <c r="BK269" s="149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/>
      <c r="DP269" s="150"/>
      <c r="DQ269" s="150"/>
      <c r="DR269" s="150"/>
      <c r="DS269" s="150"/>
      <c r="DT269" s="150"/>
      <c r="DU269" s="150"/>
      <c r="DV269" s="150"/>
      <c r="DW269" s="150"/>
      <c r="DX269" s="150"/>
      <c r="DY269" s="150"/>
      <c r="DZ269" s="150"/>
      <c r="EA269" s="150"/>
      <c r="EB269" s="150"/>
      <c r="EC269" s="150"/>
      <c r="ED269" s="150"/>
      <c r="EE269" s="150"/>
      <c r="EF269" s="150"/>
      <c r="EG269" s="150"/>
      <c r="EH269" s="150"/>
      <c r="EI269" s="150"/>
      <c r="EJ269" s="150"/>
      <c r="EK269" s="150"/>
      <c r="EL269" s="150"/>
      <c r="EM269" s="150"/>
      <c r="EN269" s="150"/>
      <c r="EO269" s="150"/>
      <c r="EP269" s="150"/>
      <c r="EQ269" s="150"/>
      <c r="ER269" s="150"/>
      <c r="ES269" s="150"/>
      <c r="ET269" s="150"/>
      <c r="EU269" s="150"/>
      <c r="EV269" s="150"/>
      <c r="EW269" s="150"/>
      <c r="EX269" s="150"/>
      <c r="EY269" s="150"/>
      <c r="EZ269" s="150"/>
      <c r="FA269" s="150"/>
      <c r="FB269" s="150"/>
      <c r="FC269" s="150"/>
      <c r="FD269" s="150"/>
      <c r="FE269" s="150"/>
      <c r="FF269" s="150"/>
      <c r="FG269" s="150"/>
      <c r="FH269" s="150"/>
      <c r="FI269" s="150"/>
      <c r="FJ269" s="150"/>
      <c r="FK269" s="150"/>
      <c r="FL269" s="150"/>
      <c r="FM269" s="150"/>
      <c r="FN269" s="150"/>
      <c r="FO269" s="150"/>
      <c r="FP269" s="150"/>
      <c r="FQ269" s="150"/>
      <c r="FR269" s="150"/>
      <c r="FS269" s="150"/>
      <c r="FT269" s="150"/>
      <c r="FU269" s="150"/>
      <c r="FV269" s="150"/>
      <c r="FW269" s="150"/>
      <c r="FX269" s="150"/>
      <c r="FY269" s="150"/>
      <c r="FZ269" s="150"/>
      <c r="GA269" s="150"/>
      <c r="GB269" s="150"/>
      <c r="GC269" s="150"/>
      <c r="GD269" s="150"/>
      <c r="GE269" s="150"/>
      <c r="GF269" s="150"/>
      <c r="GG269" s="150"/>
      <c r="GH269" s="150"/>
      <c r="GI269" s="150"/>
      <c r="GJ269" s="150"/>
      <c r="GK269" s="150"/>
      <c r="GL269" s="150"/>
      <c r="GM269" s="150"/>
      <c r="GN269" s="150"/>
      <c r="GO269" s="150"/>
      <c r="GP269" s="150"/>
      <c r="GQ269" s="150"/>
      <c r="GR269" s="150"/>
      <c r="GS269" s="150"/>
      <c r="GT269" s="150"/>
      <c r="GU269" s="150"/>
      <c r="GV269" s="150"/>
      <c r="GW269" s="150"/>
      <c r="GX269" s="150"/>
      <c r="GY269" s="150"/>
      <c r="GZ269" s="150"/>
      <c r="HA269" s="150"/>
      <c r="HB269" s="150"/>
      <c r="HC269" s="150"/>
      <c r="HD269" s="150"/>
      <c r="HE269" s="150"/>
      <c r="HF269" s="150"/>
      <c r="HG269" s="150"/>
      <c r="HH269" s="150"/>
      <c r="HI269" s="150"/>
      <c r="HJ269" s="150"/>
      <c r="HK269" s="150"/>
      <c r="HL269" s="150"/>
      <c r="HM269" s="150"/>
      <c r="HN269" s="150"/>
      <c r="HO269" s="150"/>
      <c r="HP269" s="150"/>
      <c r="HQ269" s="150"/>
      <c r="HR269" s="150"/>
      <c r="HS269" s="150"/>
      <c r="HT269" s="150"/>
      <c r="HU269" s="150"/>
      <c r="HV269" s="150"/>
      <c r="HW269" s="150"/>
      <c r="HX269" s="150"/>
      <c r="HY269" s="150"/>
      <c r="HZ269" s="150"/>
      <c r="IA269" s="150"/>
      <c r="IB269" s="150"/>
      <c r="IC269" s="150"/>
      <c r="ID269" s="150"/>
      <c r="IE269" s="150"/>
      <c r="IF269" s="150"/>
      <c r="IG269" s="150"/>
      <c r="IH269" s="150"/>
      <c r="II269" s="150"/>
      <c r="IJ269" s="150"/>
      <c r="IK269" s="150"/>
      <c r="IL269" s="150"/>
      <c r="IM269" s="150"/>
      <c r="IN269" s="150"/>
      <c r="IO269" s="150"/>
      <c r="IP269" s="150"/>
      <c r="IQ269" s="150"/>
      <c r="IR269" s="150"/>
      <c r="IS269" s="150"/>
      <c r="IT269" s="150"/>
      <c r="IU269" s="150"/>
      <c r="IV269" s="150"/>
      <c r="IW269" s="150"/>
    </row>
    <row r="270" customFormat="false" ht="12.75" hidden="false" customHeight="false" outlineLevel="0" collapsed="false">
      <c r="A270" s="146"/>
      <c r="B270" s="147"/>
      <c r="C270" s="147"/>
      <c r="D270" s="147"/>
      <c r="E270" s="147"/>
      <c r="F270" s="147"/>
      <c r="G270" s="147"/>
      <c r="H270" s="148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  <c r="AA270" s="147"/>
      <c r="AB270" s="147"/>
      <c r="AC270" s="147"/>
      <c r="AD270" s="147"/>
      <c r="AE270" s="147"/>
      <c r="AF270" s="147"/>
      <c r="AG270" s="147"/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  <c r="BI270" s="147"/>
      <c r="BJ270" s="147"/>
      <c r="BK270" s="149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/>
      <c r="DO270" s="150"/>
      <c r="DP270" s="150"/>
      <c r="DQ270" s="150"/>
      <c r="DR270" s="150"/>
      <c r="DS270" s="150"/>
      <c r="DT270" s="150"/>
      <c r="DU270" s="150"/>
      <c r="DV270" s="150"/>
      <c r="DW270" s="150"/>
      <c r="DX270" s="150"/>
      <c r="DY270" s="150"/>
      <c r="DZ270" s="150"/>
      <c r="EA270" s="150"/>
      <c r="EB270" s="150"/>
      <c r="EC270" s="150"/>
      <c r="ED270" s="150"/>
      <c r="EE270" s="150"/>
      <c r="EF270" s="150"/>
      <c r="EG270" s="150"/>
      <c r="EH270" s="150"/>
      <c r="EI270" s="150"/>
      <c r="EJ270" s="150"/>
      <c r="EK270" s="150"/>
      <c r="EL270" s="150"/>
      <c r="EM270" s="150"/>
      <c r="EN270" s="150"/>
      <c r="EO270" s="150"/>
      <c r="EP270" s="150"/>
      <c r="EQ270" s="150"/>
      <c r="ER270" s="150"/>
      <c r="ES270" s="150"/>
      <c r="ET270" s="150"/>
      <c r="EU270" s="150"/>
      <c r="EV270" s="150"/>
      <c r="EW270" s="150"/>
      <c r="EX270" s="150"/>
      <c r="EY270" s="150"/>
      <c r="EZ270" s="150"/>
      <c r="FA270" s="150"/>
      <c r="FB270" s="150"/>
      <c r="FC270" s="150"/>
      <c r="FD270" s="150"/>
      <c r="FE270" s="150"/>
      <c r="FF270" s="150"/>
      <c r="FG270" s="150"/>
      <c r="FH270" s="150"/>
      <c r="FI270" s="150"/>
      <c r="FJ270" s="150"/>
      <c r="FK270" s="150"/>
      <c r="FL270" s="150"/>
      <c r="FM270" s="150"/>
      <c r="FN270" s="150"/>
      <c r="FO270" s="150"/>
      <c r="FP270" s="150"/>
      <c r="FQ270" s="150"/>
      <c r="FR270" s="150"/>
      <c r="FS270" s="150"/>
      <c r="FT270" s="150"/>
      <c r="FU270" s="150"/>
      <c r="FV270" s="150"/>
      <c r="FW270" s="150"/>
      <c r="FX270" s="150"/>
      <c r="FY270" s="150"/>
      <c r="FZ270" s="150"/>
      <c r="GA270" s="150"/>
      <c r="GB270" s="150"/>
      <c r="GC270" s="150"/>
      <c r="GD270" s="150"/>
      <c r="GE270" s="150"/>
      <c r="GF270" s="150"/>
      <c r="GG270" s="150"/>
      <c r="GH270" s="150"/>
      <c r="GI270" s="150"/>
      <c r="GJ270" s="150"/>
      <c r="GK270" s="150"/>
      <c r="GL270" s="150"/>
      <c r="GM270" s="150"/>
      <c r="GN270" s="150"/>
      <c r="GO270" s="150"/>
      <c r="GP270" s="150"/>
      <c r="GQ270" s="150"/>
      <c r="GR270" s="150"/>
      <c r="GS270" s="150"/>
      <c r="GT270" s="150"/>
      <c r="GU270" s="150"/>
      <c r="GV270" s="150"/>
      <c r="GW270" s="150"/>
      <c r="GX270" s="150"/>
      <c r="GY270" s="150"/>
      <c r="GZ270" s="150"/>
      <c r="HA270" s="150"/>
      <c r="HB270" s="150"/>
      <c r="HC270" s="150"/>
      <c r="HD270" s="150"/>
      <c r="HE270" s="150"/>
      <c r="HF270" s="150"/>
      <c r="HG270" s="150"/>
      <c r="HH270" s="150"/>
      <c r="HI270" s="150"/>
      <c r="HJ270" s="150"/>
      <c r="HK270" s="150"/>
      <c r="HL270" s="150"/>
      <c r="HM270" s="150"/>
      <c r="HN270" s="150"/>
      <c r="HO270" s="150"/>
      <c r="HP270" s="150"/>
      <c r="HQ270" s="150"/>
      <c r="HR270" s="150"/>
      <c r="HS270" s="150"/>
      <c r="HT270" s="150"/>
      <c r="HU270" s="150"/>
      <c r="HV270" s="150"/>
      <c r="HW270" s="150"/>
      <c r="HX270" s="150"/>
      <c r="HY270" s="150"/>
      <c r="HZ270" s="150"/>
      <c r="IA270" s="150"/>
      <c r="IB270" s="150"/>
      <c r="IC270" s="150"/>
      <c r="ID270" s="150"/>
      <c r="IE270" s="150"/>
      <c r="IF270" s="150"/>
      <c r="IG270" s="150"/>
      <c r="IH270" s="150"/>
      <c r="II270" s="150"/>
      <c r="IJ270" s="150"/>
      <c r="IK270" s="150"/>
      <c r="IL270" s="150"/>
      <c r="IM270" s="150"/>
      <c r="IN270" s="150"/>
      <c r="IO270" s="150"/>
      <c r="IP270" s="150"/>
      <c r="IQ270" s="150"/>
      <c r="IR270" s="150"/>
      <c r="IS270" s="150"/>
      <c r="IT270" s="150"/>
      <c r="IU270" s="150"/>
      <c r="IV270" s="150"/>
      <c r="IW270" s="150"/>
    </row>
    <row r="271" customFormat="false" ht="12.75" hidden="false" customHeight="false" outlineLevel="0" collapsed="false">
      <c r="A271" s="146"/>
      <c r="B271" s="147"/>
      <c r="C271" s="147"/>
      <c r="D271" s="147"/>
      <c r="E271" s="147"/>
      <c r="F271" s="147"/>
      <c r="G271" s="147"/>
      <c r="H271" s="148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  <c r="AA271" s="147"/>
      <c r="AB271" s="147"/>
      <c r="AC271" s="147"/>
      <c r="AD271" s="147"/>
      <c r="AE271" s="147"/>
      <c r="AF271" s="147"/>
      <c r="AG271" s="147"/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  <c r="BI271" s="147"/>
      <c r="BJ271" s="147"/>
      <c r="BK271" s="149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/>
      <c r="DO271" s="150"/>
      <c r="DP271" s="150"/>
      <c r="DQ271" s="150"/>
      <c r="DR271" s="150"/>
      <c r="DS271" s="150"/>
      <c r="DT271" s="150"/>
      <c r="DU271" s="150"/>
      <c r="DV271" s="150"/>
      <c r="DW271" s="150"/>
      <c r="DX271" s="150"/>
      <c r="DY271" s="150"/>
      <c r="DZ271" s="150"/>
      <c r="EA271" s="150"/>
      <c r="EB271" s="150"/>
      <c r="EC271" s="150"/>
      <c r="ED271" s="150"/>
      <c r="EE271" s="150"/>
      <c r="EF271" s="150"/>
      <c r="EG271" s="150"/>
      <c r="EH271" s="150"/>
      <c r="EI271" s="150"/>
      <c r="EJ271" s="150"/>
      <c r="EK271" s="150"/>
      <c r="EL271" s="150"/>
      <c r="EM271" s="150"/>
      <c r="EN271" s="150"/>
      <c r="EO271" s="150"/>
      <c r="EP271" s="150"/>
      <c r="EQ271" s="150"/>
      <c r="ER271" s="150"/>
      <c r="ES271" s="150"/>
      <c r="ET271" s="150"/>
      <c r="EU271" s="150"/>
      <c r="EV271" s="150"/>
      <c r="EW271" s="150"/>
      <c r="EX271" s="150"/>
      <c r="EY271" s="150"/>
      <c r="EZ271" s="150"/>
      <c r="FA271" s="150"/>
      <c r="FB271" s="150"/>
      <c r="FC271" s="150"/>
      <c r="FD271" s="150"/>
      <c r="FE271" s="150"/>
      <c r="FF271" s="150"/>
      <c r="FG271" s="150"/>
      <c r="FH271" s="150"/>
      <c r="FI271" s="150"/>
      <c r="FJ271" s="150"/>
      <c r="FK271" s="150"/>
      <c r="FL271" s="150"/>
      <c r="FM271" s="150"/>
      <c r="FN271" s="150"/>
      <c r="FO271" s="150"/>
      <c r="FP271" s="150"/>
      <c r="FQ271" s="150"/>
      <c r="FR271" s="150"/>
      <c r="FS271" s="150"/>
      <c r="FT271" s="150"/>
      <c r="FU271" s="150"/>
      <c r="FV271" s="150"/>
      <c r="FW271" s="150"/>
      <c r="FX271" s="150"/>
      <c r="FY271" s="150"/>
      <c r="FZ271" s="150"/>
      <c r="GA271" s="150"/>
      <c r="GB271" s="150"/>
      <c r="GC271" s="150"/>
      <c r="GD271" s="150"/>
      <c r="GE271" s="150"/>
      <c r="GF271" s="150"/>
      <c r="GG271" s="150"/>
      <c r="GH271" s="150"/>
      <c r="GI271" s="150"/>
      <c r="GJ271" s="150"/>
      <c r="GK271" s="150"/>
      <c r="GL271" s="150"/>
      <c r="GM271" s="150"/>
      <c r="GN271" s="150"/>
      <c r="GO271" s="150"/>
      <c r="GP271" s="150"/>
      <c r="GQ271" s="150"/>
      <c r="GR271" s="150"/>
      <c r="GS271" s="150"/>
      <c r="GT271" s="150"/>
      <c r="GU271" s="150"/>
      <c r="GV271" s="150"/>
      <c r="GW271" s="150"/>
      <c r="GX271" s="150"/>
      <c r="GY271" s="150"/>
      <c r="GZ271" s="150"/>
      <c r="HA271" s="150"/>
      <c r="HB271" s="150"/>
      <c r="HC271" s="150"/>
      <c r="HD271" s="150"/>
      <c r="HE271" s="150"/>
      <c r="HF271" s="150"/>
      <c r="HG271" s="150"/>
      <c r="HH271" s="150"/>
      <c r="HI271" s="150"/>
      <c r="HJ271" s="150"/>
      <c r="HK271" s="150"/>
      <c r="HL271" s="150"/>
      <c r="HM271" s="150"/>
      <c r="HN271" s="150"/>
      <c r="HO271" s="150"/>
      <c r="HP271" s="150"/>
      <c r="HQ271" s="150"/>
      <c r="HR271" s="150"/>
      <c r="HS271" s="150"/>
      <c r="HT271" s="150"/>
      <c r="HU271" s="150"/>
      <c r="HV271" s="150"/>
      <c r="HW271" s="150"/>
      <c r="HX271" s="150"/>
      <c r="HY271" s="150"/>
      <c r="HZ271" s="150"/>
      <c r="IA271" s="150"/>
      <c r="IB271" s="150"/>
      <c r="IC271" s="150"/>
      <c r="ID271" s="150"/>
      <c r="IE271" s="150"/>
      <c r="IF271" s="150"/>
      <c r="IG271" s="150"/>
      <c r="IH271" s="150"/>
      <c r="II271" s="150"/>
      <c r="IJ271" s="150"/>
      <c r="IK271" s="150"/>
      <c r="IL271" s="150"/>
      <c r="IM271" s="150"/>
      <c r="IN271" s="150"/>
      <c r="IO271" s="150"/>
      <c r="IP271" s="150"/>
      <c r="IQ271" s="150"/>
      <c r="IR271" s="150"/>
      <c r="IS271" s="150"/>
      <c r="IT271" s="150"/>
      <c r="IU271" s="150"/>
      <c r="IV271" s="150"/>
      <c r="IW271" s="150"/>
    </row>
    <row r="272" customFormat="false" ht="12.75" hidden="false" customHeight="false" outlineLevel="0" collapsed="false">
      <c r="A272" s="146"/>
      <c r="B272" s="147"/>
      <c r="C272" s="147"/>
      <c r="D272" s="147"/>
      <c r="E272" s="147"/>
      <c r="F272" s="147"/>
      <c r="G272" s="147"/>
      <c r="H272" s="148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  <c r="AA272" s="147"/>
      <c r="AB272" s="147"/>
      <c r="AC272" s="147"/>
      <c r="AD272" s="147"/>
      <c r="AE272" s="147"/>
      <c r="AF272" s="147"/>
      <c r="AG272" s="147"/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  <c r="BI272" s="147"/>
      <c r="BJ272" s="147"/>
      <c r="BK272" s="149"/>
      <c r="BL272" s="150"/>
      <c r="BM272" s="150"/>
      <c r="BN272" s="150"/>
      <c r="BO272" s="150"/>
      <c r="BP272" s="150"/>
      <c r="BQ272" s="150"/>
      <c r="BR272" s="150"/>
      <c r="BS272" s="150"/>
      <c r="BT272" s="150"/>
      <c r="BU272" s="150"/>
      <c r="BV272" s="150"/>
      <c r="BW272" s="150"/>
      <c r="BX272" s="150"/>
      <c r="BY272" s="150"/>
      <c r="BZ272" s="150"/>
      <c r="CA272" s="150"/>
      <c r="CB272" s="150"/>
      <c r="CC272" s="15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0"/>
      <c r="CN272" s="150"/>
      <c r="CO272" s="150"/>
      <c r="CP272" s="150"/>
      <c r="CQ272" s="150"/>
      <c r="CR272" s="150"/>
      <c r="CS272" s="150"/>
      <c r="CT272" s="150"/>
      <c r="CU272" s="150"/>
      <c r="CV272" s="150"/>
      <c r="CW272" s="150"/>
      <c r="CX272" s="150"/>
      <c r="CY272" s="150"/>
      <c r="CZ272" s="150"/>
      <c r="DA272" s="150"/>
      <c r="DB272" s="150"/>
      <c r="DC272" s="150"/>
      <c r="DD272" s="150"/>
      <c r="DE272" s="150"/>
      <c r="DF272" s="150"/>
      <c r="DG272" s="150"/>
      <c r="DH272" s="150"/>
      <c r="DI272" s="150"/>
      <c r="DJ272" s="150"/>
      <c r="DK272" s="150"/>
      <c r="DL272" s="150"/>
      <c r="DM272" s="150"/>
      <c r="DN272" s="150"/>
      <c r="DO272" s="150"/>
      <c r="DP272" s="150"/>
      <c r="DQ272" s="150"/>
      <c r="DR272" s="150"/>
      <c r="DS272" s="150"/>
      <c r="DT272" s="150"/>
      <c r="DU272" s="150"/>
      <c r="DV272" s="150"/>
      <c r="DW272" s="150"/>
      <c r="DX272" s="150"/>
      <c r="DY272" s="150"/>
      <c r="DZ272" s="150"/>
      <c r="EA272" s="150"/>
      <c r="EB272" s="150"/>
      <c r="EC272" s="150"/>
      <c r="ED272" s="150"/>
      <c r="EE272" s="150"/>
      <c r="EF272" s="150"/>
      <c r="EG272" s="150"/>
      <c r="EH272" s="150"/>
      <c r="EI272" s="150"/>
      <c r="EJ272" s="150"/>
      <c r="EK272" s="150"/>
      <c r="EL272" s="150"/>
      <c r="EM272" s="150"/>
      <c r="EN272" s="150"/>
      <c r="EO272" s="150"/>
      <c r="EP272" s="150"/>
      <c r="EQ272" s="150"/>
      <c r="ER272" s="150"/>
      <c r="ES272" s="150"/>
      <c r="ET272" s="150"/>
      <c r="EU272" s="150"/>
      <c r="EV272" s="150"/>
      <c r="EW272" s="150"/>
      <c r="EX272" s="150"/>
      <c r="EY272" s="150"/>
      <c r="EZ272" s="150"/>
      <c r="FA272" s="150"/>
      <c r="FB272" s="150"/>
      <c r="FC272" s="150"/>
      <c r="FD272" s="150"/>
      <c r="FE272" s="150"/>
      <c r="FF272" s="150"/>
      <c r="FG272" s="150"/>
      <c r="FH272" s="150"/>
      <c r="FI272" s="150"/>
      <c r="FJ272" s="150"/>
      <c r="FK272" s="150"/>
      <c r="FL272" s="150"/>
      <c r="FM272" s="150"/>
      <c r="FN272" s="150"/>
      <c r="FO272" s="150"/>
      <c r="FP272" s="150"/>
      <c r="FQ272" s="150"/>
      <c r="FR272" s="150"/>
      <c r="FS272" s="150"/>
      <c r="FT272" s="150"/>
      <c r="FU272" s="150"/>
      <c r="FV272" s="150"/>
      <c r="FW272" s="150"/>
      <c r="FX272" s="150"/>
      <c r="FY272" s="150"/>
      <c r="FZ272" s="150"/>
      <c r="GA272" s="150"/>
      <c r="GB272" s="150"/>
      <c r="GC272" s="150"/>
      <c r="GD272" s="150"/>
      <c r="GE272" s="150"/>
      <c r="GF272" s="150"/>
      <c r="GG272" s="150"/>
      <c r="GH272" s="150"/>
      <c r="GI272" s="150"/>
      <c r="GJ272" s="150"/>
      <c r="GK272" s="150"/>
      <c r="GL272" s="150"/>
      <c r="GM272" s="150"/>
      <c r="GN272" s="150"/>
      <c r="GO272" s="150"/>
      <c r="GP272" s="150"/>
      <c r="GQ272" s="150"/>
      <c r="GR272" s="150"/>
      <c r="GS272" s="150"/>
      <c r="GT272" s="150"/>
      <c r="GU272" s="150"/>
      <c r="GV272" s="150"/>
      <c r="GW272" s="150"/>
      <c r="GX272" s="150"/>
      <c r="GY272" s="150"/>
      <c r="GZ272" s="150"/>
      <c r="HA272" s="150"/>
      <c r="HB272" s="150"/>
      <c r="HC272" s="150"/>
      <c r="HD272" s="150"/>
      <c r="HE272" s="150"/>
      <c r="HF272" s="150"/>
      <c r="HG272" s="150"/>
      <c r="HH272" s="150"/>
      <c r="HI272" s="150"/>
      <c r="HJ272" s="150"/>
      <c r="HK272" s="150"/>
      <c r="HL272" s="150"/>
      <c r="HM272" s="150"/>
      <c r="HN272" s="150"/>
      <c r="HO272" s="150"/>
      <c r="HP272" s="150"/>
      <c r="HQ272" s="150"/>
      <c r="HR272" s="150"/>
      <c r="HS272" s="150"/>
      <c r="HT272" s="150"/>
      <c r="HU272" s="150"/>
      <c r="HV272" s="150"/>
      <c r="HW272" s="150"/>
      <c r="HX272" s="150"/>
      <c r="HY272" s="150"/>
      <c r="HZ272" s="150"/>
      <c r="IA272" s="150"/>
      <c r="IB272" s="150"/>
      <c r="IC272" s="150"/>
      <c r="ID272" s="150"/>
      <c r="IE272" s="150"/>
      <c r="IF272" s="150"/>
      <c r="IG272" s="150"/>
      <c r="IH272" s="150"/>
      <c r="II272" s="150"/>
      <c r="IJ272" s="150"/>
      <c r="IK272" s="150"/>
      <c r="IL272" s="150"/>
      <c r="IM272" s="150"/>
      <c r="IN272" s="150"/>
      <c r="IO272" s="150"/>
      <c r="IP272" s="150"/>
      <c r="IQ272" s="150"/>
      <c r="IR272" s="150"/>
      <c r="IS272" s="150"/>
      <c r="IT272" s="150"/>
      <c r="IU272" s="150"/>
      <c r="IV272" s="150"/>
      <c r="IW272" s="150"/>
    </row>
    <row r="273" customFormat="false" ht="12.75" hidden="false" customHeight="false" outlineLevel="0" collapsed="false">
      <c r="A273" s="146"/>
      <c r="B273" s="147"/>
      <c r="C273" s="147"/>
      <c r="D273" s="147"/>
      <c r="E273" s="147"/>
      <c r="F273" s="147"/>
      <c r="G273" s="147"/>
      <c r="H273" s="148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  <c r="AB273" s="147"/>
      <c r="AC273" s="147"/>
      <c r="AD273" s="147"/>
      <c r="AE273" s="147"/>
      <c r="AF273" s="147"/>
      <c r="AG273" s="147"/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  <c r="BI273" s="147"/>
      <c r="BJ273" s="147"/>
      <c r="BK273" s="149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50"/>
      <c r="DP273" s="150"/>
      <c r="DQ273" s="150"/>
      <c r="DR273" s="150"/>
      <c r="DS273" s="150"/>
      <c r="DT273" s="150"/>
      <c r="DU273" s="150"/>
      <c r="DV273" s="150"/>
      <c r="DW273" s="150"/>
      <c r="DX273" s="150"/>
      <c r="DY273" s="150"/>
      <c r="DZ273" s="150"/>
      <c r="EA273" s="150"/>
      <c r="EB273" s="150"/>
      <c r="EC273" s="150"/>
      <c r="ED273" s="150"/>
      <c r="EE273" s="150"/>
      <c r="EF273" s="150"/>
      <c r="EG273" s="150"/>
      <c r="EH273" s="150"/>
      <c r="EI273" s="150"/>
      <c r="EJ273" s="150"/>
      <c r="EK273" s="150"/>
      <c r="EL273" s="150"/>
      <c r="EM273" s="150"/>
      <c r="EN273" s="150"/>
      <c r="EO273" s="150"/>
      <c r="EP273" s="150"/>
      <c r="EQ273" s="150"/>
      <c r="ER273" s="150"/>
      <c r="ES273" s="150"/>
      <c r="ET273" s="150"/>
      <c r="EU273" s="150"/>
      <c r="EV273" s="150"/>
      <c r="EW273" s="150"/>
      <c r="EX273" s="150"/>
      <c r="EY273" s="150"/>
      <c r="EZ273" s="150"/>
      <c r="FA273" s="150"/>
      <c r="FB273" s="150"/>
      <c r="FC273" s="150"/>
      <c r="FD273" s="150"/>
      <c r="FE273" s="150"/>
      <c r="FF273" s="150"/>
      <c r="FG273" s="150"/>
      <c r="FH273" s="150"/>
      <c r="FI273" s="150"/>
      <c r="FJ273" s="150"/>
      <c r="FK273" s="150"/>
      <c r="FL273" s="150"/>
      <c r="FM273" s="150"/>
      <c r="FN273" s="150"/>
      <c r="FO273" s="150"/>
      <c r="FP273" s="150"/>
      <c r="FQ273" s="150"/>
      <c r="FR273" s="150"/>
      <c r="FS273" s="150"/>
      <c r="FT273" s="150"/>
      <c r="FU273" s="150"/>
      <c r="FV273" s="150"/>
      <c r="FW273" s="150"/>
      <c r="FX273" s="150"/>
      <c r="FY273" s="150"/>
      <c r="FZ273" s="150"/>
      <c r="GA273" s="150"/>
      <c r="GB273" s="150"/>
      <c r="GC273" s="150"/>
      <c r="GD273" s="150"/>
      <c r="GE273" s="150"/>
      <c r="GF273" s="150"/>
      <c r="GG273" s="150"/>
      <c r="GH273" s="150"/>
      <c r="GI273" s="150"/>
      <c r="GJ273" s="150"/>
      <c r="GK273" s="150"/>
      <c r="GL273" s="150"/>
      <c r="GM273" s="150"/>
      <c r="GN273" s="150"/>
      <c r="GO273" s="150"/>
      <c r="GP273" s="150"/>
      <c r="GQ273" s="150"/>
      <c r="GR273" s="150"/>
      <c r="GS273" s="150"/>
      <c r="GT273" s="150"/>
      <c r="GU273" s="150"/>
      <c r="GV273" s="150"/>
      <c r="GW273" s="150"/>
      <c r="GX273" s="150"/>
      <c r="GY273" s="150"/>
      <c r="GZ273" s="150"/>
      <c r="HA273" s="150"/>
      <c r="HB273" s="150"/>
      <c r="HC273" s="150"/>
      <c r="HD273" s="150"/>
      <c r="HE273" s="150"/>
      <c r="HF273" s="150"/>
      <c r="HG273" s="150"/>
      <c r="HH273" s="150"/>
      <c r="HI273" s="150"/>
      <c r="HJ273" s="150"/>
      <c r="HK273" s="150"/>
      <c r="HL273" s="150"/>
      <c r="HM273" s="150"/>
      <c r="HN273" s="150"/>
      <c r="HO273" s="150"/>
      <c r="HP273" s="150"/>
      <c r="HQ273" s="150"/>
      <c r="HR273" s="150"/>
      <c r="HS273" s="150"/>
      <c r="HT273" s="150"/>
      <c r="HU273" s="150"/>
      <c r="HV273" s="150"/>
      <c r="HW273" s="150"/>
      <c r="HX273" s="150"/>
      <c r="HY273" s="150"/>
      <c r="HZ273" s="150"/>
      <c r="IA273" s="150"/>
      <c r="IB273" s="150"/>
      <c r="IC273" s="150"/>
      <c r="ID273" s="150"/>
      <c r="IE273" s="150"/>
      <c r="IF273" s="150"/>
      <c r="IG273" s="150"/>
      <c r="IH273" s="150"/>
      <c r="II273" s="150"/>
      <c r="IJ273" s="150"/>
      <c r="IK273" s="150"/>
      <c r="IL273" s="150"/>
      <c r="IM273" s="150"/>
      <c r="IN273" s="150"/>
      <c r="IO273" s="150"/>
      <c r="IP273" s="150"/>
      <c r="IQ273" s="150"/>
      <c r="IR273" s="150"/>
      <c r="IS273" s="150"/>
      <c r="IT273" s="150"/>
      <c r="IU273" s="150"/>
      <c r="IV273" s="150"/>
      <c r="IW273" s="150"/>
    </row>
    <row r="274" customFormat="false" ht="12.75" hidden="false" customHeight="false" outlineLevel="0" collapsed="false">
      <c r="A274" s="146"/>
      <c r="B274" s="147"/>
      <c r="C274" s="147"/>
      <c r="D274" s="147"/>
      <c r="E274" s="147"/>
      <c r="F274" s="147"/>
      <c r="G274" s="147"/>
      <c r="H274" s="148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  <c r="AA274" s="147"/>
      <c r="AB274" s="147"/>
      <c r="AC274" s="147"/>
      <c r="AD274" s="147"/>
      <c r="AE274" s="147"/>
      <c r="AF274" s="147"/>
      <c r="AG274" s="147"/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  <c r="BI274" s="147"/>
      <c r="BJ274" s="147"/>
      <c r="BK274" s="149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  <c r="EC274" s="150"/>
      <c r="ED274" s="150"/>
      <c r="EE274" s="150"/>
      <c r="EF274" s="150"/>
      <c r="EG274" s="150"/>
      <c r="EH274" s="150"/>
      <c r="EI274" s="150"/>
      <c r="EJ274" s="150"/>
      <c r="EK274" s="150"/>
      <c r="EL274" s="150"/>
      <c r="EM274" s="150"/>
      <c r="EN274" s="150"/>
      <c r="EO274" s="150"/>
      <c r="EP274" s="150"/>
      <c r="EQ274" s="150"/>
      <c r="ER274" s="150"/>
      <c r="ES274" s="150"/>
      <c r="ET274" s="150"/>
      <c r="EU274" s="150"/>
      <c r="EV274" s="150"/>
      <c r="EW274" s="150"/>
      <c r="EX274" s="150"/>
      <c r="EY274" s="150"/>
      <c r="EZ274" s="150"/>
      <c r="FA274" s="150"/>
      <c r="FB274" s="150"/>
      <c r="FC274" s="150"/>
      <c r="FD274" s="150"/>
      <c r="FE274" s="150"/>
      <c r="FF274" s="150"/>
      <c r="FG274" s="150"/>
      <c r="FH274" s="150"/>
      <c r="FI274" s="150"/>
      <c r="FJ274" s="150"/>
      <c r="FK274" s="150"/>
      <c r="FL274" s="150"/>
      <c r="FM274" s="150"/>
      <c r="FN274" s="150"/>
      <c r="FO274" s="150"/>
      <c r="FP274" s="150"/>
      <c r="FQ274" s="150"/>
      <c r="FR274" s="150"/>
      <c r="FS274" s="150"/>
      <c r="FT274" s="150"/>
      <c r="FU274" s="150"/>
      <c r="FV274" s="150"/>
      <c r="FW274" s="150"/>
      <c r="FX274" s="150"/>
      <c r="FY274" s="150"/>
      <c r="FZ274" s="150"/>
      <c r="GA274" s="150"/>
      <c r="GB274" s="150"/>
      <c r="GC274" s="150"/>
      <c r="GD274" s="150"/>
      <c r="GE274" s="150"/>
      <c r="GF274" s="150"/>
      <c r="GG274" s="150"/>
      <c r="GH274" s="150"/>
      <c r="GI274" s="150"/>
      <c r="GJ274" s="150"/>
      <c r="GK274" s="150"/>
      <c r="GL274" s="150"/>
      <c r="GM274" s="150"/>
      <c r="GN274" s="150"/>
      <c r="GO274" s="150"/>
      <c r="GP274" s="150"/>
      <c r="GQ274" s="150"/>
      <c r="GR274" s="150"/>
      <c r="GS274" s="150"/>
      <c r="GT274" s="150"/>
      <c r="GU274" s="150"/>
      <c r="GV274" s="150"/>
      <c r="GW274" s="150"/>
      <c r="GX274" s="150"/>
      <c r="GY274" s="150"/>
      <c r="GZ274" s="150"/>
      <c r="HA274" s="150"/>
      <c r="HB274" s="150"/>
      <c r="HC274" s="150"/>
      <c r="HD274" s="150"/>
      <c r="HE274" s="150"/>
      <c r="HF274" s="150"/>
      <c r="HG274" s="150"/>
      <c r="HH274" s="150"/>
      <c r="HI274" s="150"/>
      <c r="HJ274" s="150"/>
      <c r="HK274" s="150"/>
      <c r="HL274" s="150"/>
      <c r="HM274" s="150"/>
      <c r="HN274" s="150"/>
      <c r="HO274" s="150"/>
      <c r="HP274" s="150"/>
      <c r="HQ274" s="150"/>
      <c r="HR274" s="150"/>
      <c r="HS274" s="150"/>
      <c r="HT274" s="150"/>
      <c r="HU274" s="150"/>
      <c r="HV274" s="150"/>
      <c r="HW274" s="150"/>
      <c r="HX274" s="150"/>
      <c r="HY274" s="150"/>
      <c r="HZ274" s="150"/>
      <c r="IA274" s="150"/>
      <c r="IB274" s="150"/>
      <c r="IC274" s="150"/>
      <c r="ID274" s="150"/>
      <c r="IE274" s="150"/>
      <c r="IF274" s="150"/>
      <c r="IG274" s="150"/>
      <c r="IH274" s="150"/>
      <c r="II274" s="150"/>
      <c r="IJ274" s="150"/>
      <c r="IK274" s="150"/>
      <c r="IL274" s="150"/>
      <c r="IM274" s="150"/>
      <c r="IN274" s="150"/>
      <c r="IO274" s="150"/>
      <c r="IP274" s="150"/>
      <c r="IQ274" s="150"/>
      <c r="IR274" s="150"/>
      <c r="IS274" s="150"/>
      <c r="IT274" s="150"/>
      <c r="IU274" s="150"/>
      <c r="IV274" s="150"/>
      <c r="IW274" s="150"/>
    </row>
    <row r="275" customFormat="false" ht="12.75" hidden="false" customHeight="false" outlineLevel="0" collapsed="false">
      <c r="A275" s="146"/>
      <c r="B275" s="147"/>
      <c r="C275" s="147"/>
      <c r="D275" s="147"/>
      <c r="E275" s="147"/>
      <c r="F275" s="147"/>
      <c r="G275" s="147"/>
      <c r="H275" s="148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  <c r="AA275" s="147"/>
      <c r="AB275" s="147"/>
      <c r="AC275" s="147"/>
      <c r="AD275" s="147"/>
      <c r="AE275" s="147"/>
      <c r="AF275" s="147"/>
      <c r="AG275" s="147"/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  <c r="BI275" s="147"/>
      <c r="BJ275" s="147"/>
      <c r="BK275" s="149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50"/>
      <c r="DP275" s="150"/>
      <c r="DQ275" s="150"/>
      <c r="DR275" s="150"/>
      <c r="DS275" s="150"/>
      <c r="DT275" s="150"/>
      <c r="DU275" s="150"/>
      <c r="DV275" s="150"/>
      <c r="DW275" s="150"/>
      <c r="DX275" s="150"/>
      <c r="DY275" s="150"/>
      <c r="DZ275" s="150"/>
      <c r="EA275" s="150"/>
      <c r="EB275" s="150"/>
      <c r="EC275" s="150"/>
      <c r="ED275" s="150"/>
      <c r="EE275" s="150"/>
      <c r="EF275" s="150"/>
      <c r="EG275" s="150"/>
      <c r="EH275" s="150"/>
      <c r="EI275" s="150"/>
      <c r="EJ275" s="150"/>
      <c r="EK275" s="150"/>
      <c r="EL275" s="150"/>
      <c r="EM275" s="150"/>
      <c r="EN275" s="150"/>
      <c r="EO275" s="150"/>
      <c r="EP275" s="150"/>
      <c r="EQ275" s="150"/>
      <c r="ER275" s="150"/>
      <c r="ES275" s="150"/>
      <c r="ET275" s="150"/>
      <c r="EU275" s="150"/>
      <c r="EV275" s="150"/>
      <c r="EW275" s="150"/>
      <c r="EX275" s="150"/>
      <c r="EY275" s="150"/>
      <c r="EZ275" s="150"/>
      <c r="FA275" s="150"/>
      <c r="FB275" s="150"/>
      <c r="FC275" s="150"/>
      <c r="FD275" s="150"/>
      <c r="FE275" s="150"/>
      <c r="FF275" s="150"/>
      <c r="FG275" s="150"/>
      <c r="FH275" s="150"/>
      <c r="FI275" s="150"/>
      <c r="FJ275" s="150"/>
      <c r="FK275" s="150"/>
      <c r="FL275" s="150"/>
      <c r="FM275" s="150"/>
      <c r="FN275" s="150"/>
      <c r="FO275" s="150"/>
      <c r="FP275" s="150"/>
      <c r="FQ275" s="150"/>
      <c r="FR275" s="150"/>
      <c r="FS275" s="150"/>
      <c r="FT275" s="150"/>
      <c r="FU275" s="150"/>
      <c r="FV275" s="150"/>
      <c r="FW275" s="150"/>
      <c r="FX275" s="150"/>
      <c r="FY275" s="150"/>
      <c r="FZ275" s="150"/>
      <c r="GA275" s="150"/>
      <c r="GB275" s="150"/>
      <c r="GC275" s="150"/>
      <c r="GD275" s="150"/>
      <c r="GE275" s="150"/>
      <c r="GF275" s="150"/>
      <c r="GG275" s="150"/>
      <c r="GH275" s="150"/>
      <c r="GI275" s="150"/>
      <c r="GJ275" s="150"/>
      <c r="GK275" s="150"/>
      <c r="GL275" s="150"/>
      <c r="GM275" s="150"/>
      <c r="GN275" s="150"/>
      <c r="GO275" s="150"/>
      <c r="GP275" s="150"/>
      <c r="GQ275" s="150"/>
      <c r="GR275" s="150"/>
      <c r="GS275" s="150"/>
      <c r="GT275" s="150"/>
      <c r="GU275" s="150"/>
      <c r="GV275" s="150"/>
      <c r="GW275" s="150"/>
      <c r="GX275" s="150"/>
      <c r="GY275" s="150"/>
      <c r="GZ275" s="150"/>
      <c r="HA275" s="150"/>
      <c r="HB275" s="150"/>
      <c r="HC275" s="150"/>
      <c r="HD275" s="150"/>
      <c r="HE275" s="150"/>
      <c r="HF275" s="150"/>
      <c r="HG275" s="150"/>
      <c r="HH275" s="150"/>
      <c r="HI275" s="150"/>
      <c r="HJ275" s="150"/>
      <c r="HK275" s="150"/>
      <c r="HL275" s="150"/>
      <c r="HM275" s="150"/>
      <c r="HN275" s="150"/>
      <c r="HO275" s="150"/>
      <c r="HP275" s="150"/>
      <c r="HQ275" s="150"/>
      <c r="HR275" s="150"/>
      <c r="HS275" s="150"/>
      <c r="HT275" s="150"/>
      <c r="HU275" s="150"/>
      <c r="HV275" s="150"/>
      <c r="HW275" s="150"/>
      <c r="HX275" s="150"/>
      <c r="HY275" s="150"/>
      <c r="HZ275" s="150"/>
      <c r="IA275" s="150"/>
      <c r="IB275" s="150"/>
      <c r="IC275" s="150"/>
      <c r="ID275" s="150"/>
      <c r="IE275" s="150"/>
      <c r="IF275" s="150"/>
      <c r="IG275" s="150"/>
      <c r="IH275" s="150"/>
      <c r="II275" s="150"/>
      <c r="IJ275" s="150"/>
      <c r="IK275" s="150"/>
      <c r="IL275" s="150"/>
      <c r="IM275" s="150"/>
      <c r="IN275" s="150"/>
      <c r="IO275" s="150"/>
      <c r="IP275" s="150"/>
      <c r="IQ275" s="150"/>
      <c r="IR275" s="150"/>
      <c r="IS275" s="150"/>
      <c r="IT275" s="150"/>
      <c r="IU275" s="150"/>
      <c r="IV275" s="150"/>
      <c r="IW275" s="150"/>
    </row>
    <row r="276" customFormat="false" ht="12.75" hidden="false" customHeight="false" outlineLevel="0" collapsed="false">
      <c r="A276" s="146"/>
      <c r="B276" s="147"/>
      <c r="C276" s="147"/>
      <c r="D276" s="147"/>
      <c r="E276" s="147"/>
      <c r="F276" s="147"/>
      <c r="G276" s="147"/>
      <c r="H276" s="148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  <c r="AA276" s="147"/>
      <c r="AB276" s="147"/>
      <c r="AC276" s="147"/>
      <c r="AD276" s="147"/>
      <c r="AE276" s="147"/>
      <c r="AF276" s="147"/>
      <c r="AG276" s="147"/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  <c r="BI276" s="147"/>
      <c r="BJ276" s="147"/>
      <c r="BK276" s="149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50"/>
      <c r="DP276" s="150"/>
      <c r="DQ276" s="150"/>
      <c r="DR276" s="150"/>
      <c r="DS276" s="150"/>
      <c r="DT276" s="150"/>
      <c r="DU276" s="150"/>
      <c r="DV276" s="150"/>
      <c r="DW276" s="150"/>
      <c r="DX276" s="150"/>
      <c r="DY276" s="150"/>
      <c r="DZ276" s="150"/>
      <c r="EA276" s="150"/>
      <c r="EB276" s="150"/>
      <c r="EC276" s="150"/>
      <c r="ED276" s="150"/>
      <c r="EE276" s="150"/>
      <c r="EF276" s="150"/>
      <c r="EG276" s="150"/>
      <c r="EH276" s="150"/>
      <c r="EI276" s="150"/>
      <c r="EJ276" s="150"/>
      <c r="EK276" s="150"/>
      <c r="EL276" s="150"/>
      <c r="EM276" s="150"/>
      <c r="EN276" s="150"/>
      <c r="EO276" s="150"/>
      <c r="EP276" s="150"/>
      <c r="EQ276" s="150"/>
      <c r="ER276" s="150"/>
      <c r="ES276" s="150"/>
      <c r="ET276" s="150"/>
      <c r="EU276" s="150"/>
      <c r="EV276" s="150"/>
      <c r="EW276" s="150"/>
      <c r="EX276" s="150"/>
      <c r="EY276" s="150"/>
      <c r="EZ276" s="150"/>
      <c r="FA276" s="150"/>
      <c r="FB276" s="150"/>
      <c r="FC276" s="150"/>
      <c r="FD276" s="150"/>
      <c r="FE276" s="150"/>
      <c r="FF276" s="150"/>
      <c r="FG276" s="150"/>
      <c r="FH276" s="150"/>
      <c r="FI276" s="150"/>
      <c r="FJ276" s="150"/>
      <c r="FK276" s="150"/>
      <c r="FL276" s="150"/>
      <c r="FM276" s="150"/>
      <c r="FN276" s="150"/>
      <c r="FO276" s="150"/>
      <c r="FP276" s="150"/>
      <c r="FQ276" s="150"/>
      <c r="FR276" s="150"/>
      <c r="FS276" s="150"/>
      <c r="FT276" s="150"/>
      <c r="FU276" s="150"/>
      <c r="FV276" s="150"/>
      <c r="FW276" s="150"/>
      <c r="FX276" s="150"/>
      <c r="FY276" s="150"/>
      <c r="FZ276" s="150"/>
      <c r="GA276" s="150"/>
      <c r="GB276" s="150"/>
      <c r="GC276" s="150"/>
      <c r="GD276" s="150"/>
      <c r="GE276" s="150"/>
      <c r="GF276" s="150"/>
      <c r="GG276" s="150"/>
      <c r="GH276" s="150"/>
      <c r="GI276" s="150"/>
      <c r="GJ276" s="150"/>
      <c r="GK276" s="150"/>
      <c r="GL276" s="150"/>
      <c r="GM276" s="150"/>
      <c r="GN276" s="150"/>
      <c r="GO276" s="150"/>
      <c r="GP276" s="150"/>
      <c r="GQ276" s="150"/>
      <c r="GR276" s="150"/>
      <c r="GS276" s="150"/>
      <c r="GT276" s="150"/>
      <c r="GU276" s="150"/>
      <c r="GV276" s="150"/>
      <c r="GW276" s="150"/>
      <c r="GX276" s="150"/>
      <c r="GY276" s="150"/>
      <c r="GZ276" s="150"/>
      <c r="HA276" s="150"/>
      <c r="HB276" s="150"/>
      <c r="HC276" s="150"/>
      <c r="HD276" s="150"/>
      <c r="HE276" s="150"/>
      <c r="HF276" s="150"/>
      <c r="HG276" s="150"/>
      <c r="HH276" s="150"/>
      <c r="HI276" s="150"/>
      <c r="HJ276" s="150"/>
      <c r="HK276" s="150"/>
      <c r="HL276" s="150"/>
      <c r="HM276" s="150"/>
      <c r="HN276" s="150"/>
      <c r="HO276" s="150"/>
      <c r="HP276" s="150"/>
      <c r="HQ276" s="150"/>
      <c r="HR276" s="150"/>
      <c r="HS276" s="150"/>
      <c r="HT276" s="150"/>
      <c r="HU276" s="150"/>
      <c r="HV276" s="150"/>
      <c r="HW276" s="150"/>
      <c r="HX276" s="150"/>
      <c r="HY276" s="150"/>
      <c r="HZ276" s="150"/>
      <c r="IA276" s="150"/>
      <c r="IB276" s="150"/>
      <c r="IC276" s="150"/>
      <c r="ID276" s="150"/>
      <c r="IE276" s="150"/>
      <c r="IF276" s="150"/>
      <c r="IG276" s="150"/>
      <c r="IH276" s="150"/>
      <c r="II276" s="150"/>
      <c r="IJ276" s="150"/>
      <c r="IK276" s="150"/>
      <c r="IL276" s="150"/>
      <c r="IM276" s="150"/>
      <c r="IN276" s="150"/>
      <c r="IO276" s="150"/>
      <c r="IP276" s="150"/>
      <c r="IQ276" s="150"/>
      <c r="IR276" s="150"/>
      <c r="IS276" s="150"/>
      <c r="IT276" s="150"/>
      <c r="IU276" s="150"/>
      <c r="IV276" s="150"/>
      <c r="IW276" s="150"/>
    </row>
    <row r="277" customFormat="false" ht="12.75" hidden="false" customHeight="false" outlineLevel="0" collapsed="false">
      <c r="A277" s="146"/>
      <c r="B277" s="147"/>
      <c r="C277" s="147"/>
      <c r="D277" s="147"/>
      <c r="E277" s="147"/>
      <c r="F277" s="147"/>
      <c r="G277" s="147"/>
      <c r="H277" s="148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  <c r="AA277" s="147"/>
      <c r="AB277" s="147"/>
      <c r="AC277" s="147"/>
      <c r="AD277" s="147"/>
      <c r="AE277" s="147"/>
      <c r="AF277" s="147"/>
      <c r="AG277" s="147"/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  <c r="BI277" s="147"/>
      <c r="BJ277" s="147"/>
      <c r="BK277" s="149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  <c r="EC277" s="150"/>
      <c r="ED277" s="150"/>
      <c r="EE277" s="150"/>
      <c r="EF277" s="150"/>
      <c r="EG277" s="150"/>
      <c r="EH277" s="150"/>
      <c r="EI277" s="150"/>
      <c r="EJ277" s="150"/>
      <c r="EK277" s="150"/>
      <c r="EL277" s="150"/>
      <c r="EM277" s="150"/>
      <c r="EN277" s="150"/>
      <c r="EO277" s="150"/>
      <c r="EP277" s="150"/>
      <c r="EQ277" s="150"/>
      <c r="ER277" s="150"/>
      <c r="ES277" s="150"/>
      <c r="ET277" s="150"/>
      <c r="EU277" s="150"/>
      <c r="EV277" s="150"/>
      <c r="EW277" s="150"/>
      <c r="EX277" s="150"/>
      <c r="EY277" s="150"/>
      <c r="EZ277" s="150"/>
      <c r="FA277" s="150"/>
      <c r="FB277" s="150"/>
      <c r="FC277" s="150"/>
      <c r="FD277" s="150"/>
      <c r="FE277" s="150"/>
      <c r="FF277" s="150"/>
      <c r="FG277" s="150"/>
      <c r="FH277" s="150"/>
      <c r="FI277" s="150"/>
      <c r="FJ277" s="150"/>
      <c r="FK277" s="150"/>
      <c r="FL277" s="150"/>
      <c r="FM277" s="150"/>
      <c r="FN277" s="150"/>
      <c r="FO277" s="150"/>
      <c r="FP277" s="150"/>
      <c r="FQ277" s="150"/>
      <c r="FR277" s="150"/>
      <c r="FS277" s="150"/>
      <c r="FT277" s="150"/>
      <c r="FU277" s="150"/>
      <c r="FV277" s="150"/>
      <c r="FW277" s="150"/>
      <c r="FX277" s="150"/>
      <c r="FY277" s="150"/>
      <c r="FZ277" s="150"/>
      <c r="GA277" s="150"/>
      <c r="GB277" s="150"/>
      <c r="GC277" s="150"/>
      <c r="GD277" s="150"/>
      <c r="GE277" s="150"/>
      <c r="GF277" s="150"/>
      <c r="GG277" s="150"/>
      <c r="GH277" s="150"/>
      <c r="GI277" s="150"/>
      <c r="GJ277" s="150"/>
      <c r="GK277" s="150"/>
      <c r="GL277" s="150"/>
      <c r="GM277" s="150"/>
      <c r="GN277" s="150"/>
      <c r="GO277" s="150"/>
      <c r="GP277" s="150"/>
      <c r="GQ277" s="150"/>
      <c r="GR277" s="150"/>
      <c r="GS277" s="150"/>
      <c r="GT277" s="150"/>
      <c r="GU277" s="150"/>
      <c r="GV277" s="150"/>
      <c r="GW277" s="150"/>
      <c r="GX277" s="150"/>
      <c r="GY277" s="150"/>
      <c r="GZ277" s="150"/>
      <c r="HA277" s="150"/>
      <c r="HB277" s="150"/>
      <c r="HC277" s="150"/>
      <c r="HD277" s="150"/>
      <c r="HE277" s="150"/>
      <c r="HF277" s="150"/>
      <c r="HG277" s="150"/>
      <c r="HH277" s="150"/>
      <c r="HI277" s="150"/>
      <c r="HJ277" s="150"/>
      <c r="HK277" s="150"/>
      <c r="HL277" s="150"/>
      <c r="HM277" s="150"/>
      <c r="HN277" s="150"/>
      <c r="HO277" s="150"/>
      <c r="HP277" s="150"/>
      <c r="HQ277" s="150"/>
      <c r="HR277" s="150"/>
      <c r="HS277" s="150"/>
      <c r="HT277" s="150"/>
      <c r="HU277" s="150"/>
      <c r="HV277" s="150"/>
      <c r="HW277" s="150"/>
      <c r="HX277" s="150"/>
      <c r="HY277" s="150"/>
      <c r="HZ277" s="150"/>
      <c r="IA277" s="150"/>
      <c r="IB277" s="150"/>
      <c r="IC277" s="150"/>
      <c r="ID277" s="150"/>
      <c r="IE277" s="150"/>
      <c r="IF277" s="150"/>
      <c r="IG277" s="150"/>
      <c r="IH277" s="150"/>
      <c r="II277" s="150"/>
      <c r="IJ277" s="150"/>
      <c r="IK277" s="150"/>
      <c r="IL277" s="150"/>
      <c r="IM277" s="150"/>
      <c r="IN277" s="150"/>
      <c r="IO277" s="150"/>
      <c r="IP277" s="150"/>
      <c r="IQ277" s="150"/>
      <c r="IR277" s="150"/>
      <c r="IS277" s="150"/>
      <c r="IT277" s="150"/>
      <c r="IU277" s="150"/>
      <c r="IV277" s="150"/>
      <c r="IW277" s="150"/>
    </row>
    <row r="278" customFormat="false" ht="12.75" hidden="false" customHeight="false" outlineLevel="0" collapsed="false">
      <c r="A278" s="146"/>
      <c r="B278" s="147"/>
      <c r="C278" s="147"/>
      <c r="D278" s="147"/>
      <c r="E278" s="147"/>
      <c r="F278" s="147"/>
      <c r="G278" s="147"/>
      <c r="H278" s="148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  <c r="AC278" s="147"/>
      <c r="AD278" s="147"/>
      <c r="AE278" s="147"/>
      <c r="AF278" s="147"/>
      <c r="AG278" s="147"/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  <c r="BI278" s="147"/>
      <c r="BJ278" s="147"/>
      <c r="BK278" s="149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50"/>
      <c r="DP278" s="150"/>
      <c r="DQ278" s="150"/>
      <c r="DR278" s="150"/>
      <c r="DS278" s="150"/>
      <c r="DT278" s="150"/>
      <c r="DU278" s="150"/>
      <c r="DV278" s="150"/>
      <c r="DW278" s="150"/>
      <c r="DX278" s="150"/>
      <c r="DY278" s="150"/>
      <c r="DZ278" s="150"/>
      <c r="EA278" s="150"/>
      <c r="EB278" s="150"/>
      <c r="EC278" s="150"/>
      <c r="ED278" s="150"/>
      <c r="EE278" s="150"/>
      <c r="EF278" s="150"/>
      <c r="EG278" s="150"/>
      <c r="EH278" s="150"/>
      <c r="EI278" s="150"/>
      <c r="EJ278" s="150"/>
      <c r="EK278" s="150"/>
      <c r="EL278" s="150"/>
      <c r="EM278" s="150"/>
      <c r="EN278" s="150"/>
      <c r="EO278" s="150"/>
      <c r="EP278" s="150"/>
      <c r="EQ278" s="150"/>
      <c r="ER278" s="150"/>
      <c r="ES278" s="150"/>
      <c r="ET278" s="150"/>
      <c r="EU278" s="150"/>
      <c r="EV278" s="150"/>
      <c r="EW278" s="150"/>
      <c r="EX278" s="150"/>
      <c r="EY278" s="150"/>
      <c r="EZ278" s="150"/>
      <c r="FA278" s="150"/>
      <c r="FB278" s="150"/>
      <c r="FC278" s="150"/>
      <c r="FD278" s="150"/>
      <c r="FE278" s="150"/>
      <c r="FF278" s="150"/>
      <c r="FG278" s="150"/>
      <c r="FH278" s="150"/>
      <c r="FI278" s="150"/>
      <c r="FJ278" s="150"/>
      <c r="FK278" s="150"/>
      <c r="FL278" s="150"/>
      <c r="FM278" s="150"/>
      <c r="FN278" s="150"/>
      <c r="FO278" s="150"/>
      <c r="FP278" s="150"/>
      <c r="FQ278" s="150"/>
      <c r="FR278" s="150"/>
      <c r="FS278" s="150"/>
      <c r="FT278" s="150"/>
      <c r="FU278" s="150"/>
      <c r="FV278" s="150"/>
      <c r="FW278" s="150"/>
      <c r="FX278" s="150"/>
      <c r="FY278" s="150"/>
      <c r="FZ278" s="150"/>
      <c r="GA278" s="150"/>
      <c r="GB278" s="150"/>
      <c r="GC278" s="150"/>
      <c r="GD278" s="150"/>
      <c r="GE278" s="150"/>
      <c r="GF278" s="150"/>
      <c r="GG278" s="150"/>
      <c r="GH278" s="150"/>
      <c r="GI278" s="150"/>
      <c r="GJ278" s="150"/>
      <c r="GK278" s="150"/>
      <c r="GL278" s="150"/>
      <c r="GM278" s="150"/>
      <c r="GN278" s="150"/>
      <c r="GO278" s="150"/>
      <c r="GP278" s="150"/>
      <c r="GQ278" s="150"/>
      <c r="GR278" s="150"/>
      <c r="GS278" s="150"/>
      <c r="GT278" s="150"/>
      <c r="GU278" s="150"/>
      <c r="GV278" s="150"/>
      <c r="GW278" s="150"/>
      <c r="GX278" s="150"/>
      <c r="GY278" s="150"/>
      <c r="GZ278" s="150"/>
      <c r="HA278" s="150"/>
      <c r="HB278" s="150"/>
      <c r="HC278" s="150"/>
      <c r="HD278" s="150"/>
      <c r="HE278" s="150"/>
      <c r="HF278" s="150"/>
      <c r="HG278" s="150"/>
      <c r="HH278" s="150"/>
      <c r="HI278" s="150"/>
      <c r="HJ278" s="150"/>
      <c r="HK278" s="150"/>
      <c r="HL278" s="150"/>
      <c r="HM278" s="150"/>
      <c r="HN278" s="150"/>
      <c r="HO278" s="150"/>
      <c r="HP278" s="150"/>
      <c r="HQ278" s="150"/>
      <c r="HR278" s="150"/>
      <c r="HS278" s="150"/>
      <c r="HT278" s="150"/>
      <c r="HU278" s="150"/>
      <c r="HV278" s="150"/>
      <c r="HW278" s="150"/>
      <c r="HX278" s="150"/>
      <c r="HY278" s="150"/>
      <c r="HZ278" s="150"/>
      <c r="IA278" s="150"/>
      <c r="IB278" s="150"/>
      <c r="IC278" s="150"/>
      <c r="ID278" s="150"/>
      <c r="IE278" s="150"/>
      <c r="IF278" s="150"/>
      <c r="IG278" s="150"/>
      <c r="IH278" s="150"/>
      <c r="II278" s="150"/>
      <c r="IJ278" s="150"/>
      <c r="IK278" s="150"/>
      <c r="IL278" s="150"/>
      <c r="IM278" s="150"/>
      <c r="IN278" s="150"/>
      <c r="IO278" s="150"/>
      <c r="IP278" s="150"/>
      <c r="IQ278" s="150"/>
      <c r="IR278" s="150"/>
      <c r="IS278" s="150"/>
      <c r="IT278" s="150"/>
      <c r="IU278" s="150"/>
      <c r="IV278" s="150"/>
      <c r="IW278" s="150"/>
    </row>
    <row r="279" customFormat="false" ht="12.75" hidden="false" customHeight="false" outlineLevel="0" collapsed="false">
      <c r="A279" s="146"/>
      <c r="B279" s="147"/>
      <c r="C279" s="147"/>
      <c r="D279" s="147"/>
      <c r="E279" s="147"/>
      <c r="F279" s="147"/>
      <c r="G279" s="147"/>
      <c r="H279" s="148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  <c r="AA279" s="147"/>
      <c r="AB279" s="147"/>
      <c r="AC279" s="147"/>
      <c r="AD279" s="147"/>
      <c r="AE279" s="147"/>
      <c r="AF279" s="147"/>
      <c r="AG279" s="147"/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  <c r="BI279" s="147"/>
      <c r="BJ279" s="147"/>
      <c r="BK279" s="149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  <c r="EC279" s="150"/>
      <c r="ED279" s="150"/>
      <c r="EE279" s="150"/>
      <c r="EF279" s="150"/>
      <c r="EG279" s="150"/>
      <c r="EH279" s="150"/>
      <c r="EI279" s="150"/>
      <c r="EJ279" s="150"/>
      <c r="EK279" s="150"/>
      <c r="EL279" s="150"/>
      <c r="EM279" s="150"/>
      <c r="EN279" s="150"/>
      <c r="EO279" s="150"/>
      <c r="EP279" s="150"/>
      <c r="EQ279" s="150"/>
      <c r="ER279" s="150"/>
      <c r="ES279" s="150"/>
      <c r="ET279" s="150"/>
      <c r="EU279" s="150"/>
      <c r="EV279" s="150"/>
      <c r="EW279" s="150"/>
      <c r="EX279" s="150"/>
      <c r="EY279" s="150"/>
      <c r="EZ279" s="150"/>
      <c r="FA279" s="150"/>
      <c r="FB279" s="150"/>
      <c r="FC279" s="150"/>
      <c r="FD279" s="150"/>
      <c r="FE279" s="150"/>
      <c r="FF279" s="150"/>
      <c r="FG279" s="150"/>
      <c r="FH279" s="150"/>
      <c r="FI279" s="150"/>
      <c r="FJ279" s="150"/>
      <c r="FK279" s="150"/>
      <c r="FL279" s="150"/>
      <c r="FM279" s="150"/>
      <c r="FN279" s="150"/>
      <c r="FO279" s="150"/>
      <c r="FP279" s="150"/>
      <c r="FQ279" s="150"/>
      <c r="FR279" s="150"/>
      <c r="FS279" s="150"/>
      <c r="FT279" s="150"/>
      <c r="FU279" s="150"/>
      <c r="FV279" s="150"/>
      <c r="FW279" s="150"/>
      <c r="FX279" s="150"/>
      <c r="FY279" s="150"/>
      <c r="FZ279" s="150"/>
      <c r="GA279" s="150"/>
      <c r="GB279" s="150"/>
      <c r="GC279" s="150"/>
      <c r="GD279" s="150"/>
      <c r="GE279" s="150"/>
      <c r="GF279" s="150"/>
      <c r="GG279" s="150"/>
      <c r="GH279" s="150"/>
      <c r="GI279" s="150"/>
      <c r="GJ279" s="150"/>
      <c r="GK279" s="150"/>
      <c r="GL279" s="150"/>
      <c r="GM279" s="150"/>
      <c r="GN279" s="150"/>
      <c r="GO279" s="150"/>
      <c r="GP279" s="150"/>
      <c r="GQ279" s="150"/>
      <c r="GR279" s="150"/>
      <c r="GS279" s="150"/>
      <c r="GT279" s="150"/>
      <c r="GU279" s="150"/>
      <c r="GV279" s="150"/>
      <c r="GW279" s="150"/>
      <c r="GX279" s="150"/>
      <c r="GY279" s="150"/>
      <c r="GZ279" s="150"/>
      <c r="HA279" s="150"/>
      <c r="HB279" s="150"/>
      <c r="HC279" s="150"/>
      <c r="HD279" s="150"/>
      <c r="HE279" s="150"/>
      <c r="HF279" s="150"/>
      <c r="HG279" s="150"/>
      <c r="HH279" s="150"/>
      <c r="HI279" s="150"/>
      <c r="HJ279" s="150"/>
      <c r="HK279" s="150"/>
      <c r="HL279" s="150"/>
      <c r="HM279" s="150"/>
      <c r="HN279" s="150"/>
      <c r="HO279" s="150"/>
      <c r="HP279" s="150"/>
      <c r="HQ279" s="150"/>
      <c r="HR279" s="150"/>
      <c r="HS279" s="150"/>
      <c r="HT279" s="150"/>
      <c r="HU279" s="150"/>
      <c r="HV279" s="150"/>
      <c r="HW279" s="150"/>
      <c r="HX279" s="150"/>
      <c r="HY279" s="150"/>
      <c r="HZ279" s="150"/>
      <c r="IA279" s="150"/>
      <c r="IB279" s="150"/>
      <c r="IC279" s="150"/>
      <c r="ID279" s="150"/>
      <c r="IE279" s="150"/>
      <c r="IF279" s="150"/>
      <c r="IG279" s="150"/>
      <c r="IH279" s="150"/>
      <c r="II279" s="150"/>
      <c r="IJ279" s="150"/>
      <c r="IK279" s="150"/>
      <c r="IL279" s="150"/>
      <c r="IM279" s="150"/>
      <c r="IN279" s="150"/>
      <c r="IO279" s="150"/>
      <c r="IP279" s="150"/>
      <c r="IQ279" s="150"/>
      <c r="IR279" s="150"/>
      <c r="IS279" s="150"/>
      <c r="IT279" s="150"/>
      <c r="IU279" s="150"/>
      <c r="IV279" s="150"/>
      <c r="IW279" s="150"/>
    </row>
    <row r="280" customFormat="false" ht="12.75" hidden="false" customHeight="false" outlineLevel="0" collapsed="false">
      <c r="A280" s="146"/>
      <c r="B280" s="147"/>
      <c r="C280" s="147"/>
      <c r="D280" s="147"/>
      <c r="E280" s="147"/>
      <c r="F280" s="147"/>
      <c r="G280" s="147"/>
      <c r="H280" s="148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  <c r="AA280" s="147"/>
      <c r="AB280" s="147"/>
      <c r="AC280" s="147"/>
      <c r="AD280" s="147"/>
      <c r="AE280" s="147"/>
      <c r="AF280" s="147"/>
      <c r="AG280" s="147"/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  <c r="BI280" s="147"/>
      <c r="BJ280" s="147"/>
      <c r="BK280" s="149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/>
      <c r="DQ280" s="150"/>
      <c r="DR280" s="150"/>
      <c r="DS280" s="150"/>
      <c r="DT280" s="150"/>
      <c r="DU280" s="150"/>
      <c r="DV280" s="150"/>
      <c r="DW280" s="150"/>
      <c r="DX280" s="150"/>
      <c r="DY280" s="150"/>
      <c r="DZ280" s="150"/>
      <c r="EA280" s="150"/>
      <c r="EB280" s="150"/>
      <c r="EC280" s="150"/>
      <c r="ED280" s="150"/>
      <c r="EE280" s="150"/>
      <c r="EF280" s="150"/>
      <c r="EG280" s="150"/>
      <c r="EH280" s="150"/>
      <c r="EI280" s="150"/>
      <c r="EJ280" s="150"/>
      <c r="EK280" s="150"/>
      <c r="EL280" s="150"/>
      <c r="EM280" s="150"/>
      <c r="EN280" s="150"/>
      <c r="EO280" s="150"/>
      <c r="EP280" s="150"/>
      <c r="EQ280" s="150"/>
      <c r="ER280" s="150"/>
      <c r="ES280" s="150"/>
      <c r="ET280" s="150"/>
      <c r="EU280" s="150"/>
      <c r="EV280" s="150"/>
      <c r="EW280" s="150"/>
      <c r="EX280" s="150"/>
      <c r="EY280" s="150"/>
      <c r="EZ280" s="150"/>
      <c r="FA280" s="150"/>
      <c r="FB280" s="150"/>
      <c r="FC280" s="150"/>
      <c r="FD280" s="150"/>
      <c r="FE280" s="150"/>
      <c r="FF280" s="150"/>
      <c r="FG280" s="150"/>
      <c r="FH280" s="150"/>
      <c r="FI280" s="150"/>
      <c r="FJ280" s="150"/>
      <c r="FK280" s="150"/>
      <c r="FL280" s="150"/>
      <c r="FM280" s="150"/>
      <c r="FN280" s="150"/>
      <c r="FO280" s="150"/>
      <c r="FP280" s="150"/>
      <c r="FQ280" s="150"/>
      <c r="FR280" s="150"/>
      <c r="FS280" s="150"/>
      <c r="FT280" s="150"/>
      <c r="FU280" s="150"/>
      <c r="FV280" s="150"/>
      <c r="FW280" s="150"/>
      <c r="FX280" s="150"/>
      <c r="FY280" s="150"/>
      <c r="FZ280" s="150"/>
      <c r="GA280" s="150"/>
      <c r="GB280" s="150"/>
      <c r="GC280" s="150"/>
      <c r="GD280" s="150"/>
      <c r="GE280" s="150"/>
      <c r="GF280" s="150"/>
      <c r="GG280" s="150"/>
      <c r="GH280" s="150"/>
      <c r="GI280" s="150"/>
      <c r="GJ280" s="150"/>
      <c r="GK280" s="150"/>
      <c r="GL280" s="150"/>
      <c r="GM280" s="150"/>
      <c r="GN280" s="150"/>
      <c r="GO280" s="150"/>
      <c r="GP280" s="150"/>
      <c r="GQ280" s="150"/>
      <c r="GR280" s="150"/>
      <c r="GS280" s="150"/>
      <c r="GT280" s="150"/>
      <c r="GU280" s="150"/>
      <c r="GV280" s="150"/>
      <c r="GW280" s="150"/>
      <c r="GX280" s="150"/>
      <c r="GY280" s="150"/>
      <c r="GZ280" s="150"/>
      <c r="HA280" s="150"/>
      <c r="HB280" s="150"/>
      <c r="HC280" s="150"/>
      <c r="HD280" s="150"/>
      <c r="HE280" s="150"/>
      <c r="HF280" s="150"/>
      <c r="HG280" s="150"/>
      <c r="HH280" s="150"/>
      <c r="HI280" s="150"/>
      <c r="HJ280" s="150"/>
      <c r="HK280" s="150"/>
      <c r="HL280" s="150"/>
      <c r="HM280" s="150"/>
      <c r="HN280" s="150"/>
      <c r="HO280" s="150"/>
      <c r="HP280" s="150"/>
      <c r="HQ280" s="150"/>
      <c r="HR280" s="150"/>
      <c r="HS280" s="150"/>
      <c r="HT280" s="150"/>
      <c r="HU280" s="150"/>
      <c r="HV280" s="150"/>
      <c r="HW280" s="150"/>
      <c r="HX280" s="150"/>
      <c r="HY280" s="150"/>
      <c r="HZ280" s="150"/>
      <c r="IA280" s="150"/>
      <c r="IB280" s="150"/>
      <c r="IC280" s="150"/>
      <c r="ID280" s="150"/>
      <c r="IE280" s="150"/>
      <c r="IF280" s="150"/>
      <c r="IG280" s="150"/>
      <c r="IH280" s="150"/>
      <c r="II280" s="150"/>
      <c r="IJ280" s="150"/>
      <c r="IK280" s="150"/>
      <c r="IL280" s="150"/>
      <c r="IM280" s="150"/>
      <c r="IN280" s="150"/>
      <c r="IO280" s="150"/>
      <c r="IP280" s="150"/>
      <c r="IQ280" s="150"/>
      <c r="IR280" s="150"/>
      <c r="IS280" s="150"/>
      <c r="IT280" s="150"/>
      <c r="IU280" s="150"/>
      <c r="IV280" s="150"/>
      <c r="IW280" s="150"/>
    </row>
    <row r="281" customFormat="false" ht="12.75" hidden="false" customHeight="false" outlineLevel="0" collapsed="false">
      <c r="A281" s="146"/>
      <c r="B281" s="147"/>
      <c r="C281" s="147"/>
      <c r="D281" s="147"/>
      <c r="E281" s="147"/>
      <c r="F281" s="147"/>
      <c r="G281" s="147"/>
      <c r="H281" s="148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  <c r="AA281" s="147"/>
      <c r="AB281" s="147"/>
      <c r="AC281" s="147"/>
      <c r="AD281" s="147"/>
      <c r="AE281" s="147"/>
      <c r="AF281" s="147"/>
      <c r="AG281" s="147"/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  <c r="BI281" s="147"/>
      <c r="BJ281" s="147"/>
      <c r="BK281" s="149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/>
      <c r="DS281" s="150"/>
      <c r="DT281" s="150"/>
      <c r="DU281" s="150"/>
      <c r="DV281" s="150"/>
      <c r="DW281" s="150"/>
      <c r="DX281" s="150"/>
      <c r="DY281" s="150"/>
      <c r="DZ281" s="150"/>
      <c r="EA281" s="150"/>
      <c r="EB281" s="150"/>
      <c r="EC281" s="150"/>
      <c r="ED281" s="150"/>
      <c r="EE281" s="150"/>
      <c r="EF281" s="150"/>
      <c r="EG281" s="150"/>
      <c r="EH281" s="150"/>
      <c r="EI281" s="150"/>
      <c r="EJ281" s="150"/>
      <c r="EK281" s="150"/>
      <c r="EL281" s="150"/>
      <c r="EM281" s="150"/>
      <c r="EN281" s="150"/>
      <c r="EO281" s="150"/>
      <c r="EP281" s="150"/>
      <c r="EQ281" s="150"/>
      <c r="ER281" s="150"/>
      <c r="ES281" s="150"/>
      <c r="ET281" s="150"/>
      <c r="EU281" s="150"/>
      <c r="EV281" s="150"/>
      <c r="EW281" s="150"/>
      <c r="EX281" s="150"/>
      <c r="EY281" s="150"/>
      <c r="EZ281" s="150"/>
      <c r="FA281" s="150"/>
      <c r="FB281" s="150"/>
      <c r="FC281" s="150"/>
      <c r="FD281" s="150"/>
      <c r="FE281" s="150"/>
      <c r="FF281" s="150"/>
      <c r="FG281" s="150"/>
      <c r="FH281" s="150"/>
      <c r="FI281" s="150"/>
      <c r="FJ281" s="150"/>
      <c r="FK281" s="150"/>
      <c r="FL281" s="150"/>
      <c r="FM281" s="150"/>
      <c r="FN281" s="150"/>
      <c r="FO281" s="150"/>
      <c r="FP281" s="150"/>
      <c r="FQ281" s="150"/>
      <c r="FR281" s="150"/>
      <c r="FS281" s="150"/>
      <c r="FT281" s="150"/>
      <c r="FU281" s="150"/>
      <c r="FV281" s="150"/>
      <c r="FW281" s="150"/>
      <c r="FX281" s="150"/>
      <c r="FY281" s="150"/>
      <c r="FZ281" s="150"/>
      <c r="GA281" s="150"/>
      <c r="GB281" s="150"/>
      <c r="GC281" s="150"/>
      <c r="GD281" s="150"/>
      <c r="GE281" s="150"/>
      <c r="GF281" s="150"/>
      <c r="GG281" s="150"/>
      <c r="GH281" s="150"/>
      <c r="GI281" s="150"/>
      <c r="GJ281" s="150"/>
      <c r="GK281" s="150"/>
      <c r="GL281" s="150"/>
      <c r="GM281" s="150"/>
      <c r="GN281" s="150"/>
      <c r="GO281" s="150"/>
      <c r="GP281" s="150"/>
      <c r="GQ281" s="150"/>
      <c r="GR281" s="150"/>
      <c r="GS281" s="150"/>
      <c r="GT281" s="150"/>
      <c r="GU281" s="150"/>
      <c r="GV281" s="150"/>
      <c r="GW281" s="150"/>
      <c r="GX281" s="150"/>
      <c r="GY281" s="150"/>
      <c r="GZ281" s="150"/>
      <c r="HA281" s="150"/>
      <c r="HB281" s="150"/>
      <c r="HC281" s="150"/>
      <c r="HD281" s="150"/>
      <c r="HE281" s="150"/>
      <c r="HF281" s="150"/>
      <c r="HG281" s="150"/>
      <c r="HH281" s="150"/>
      <c r="HI281" s="150"/>
      <c r="HJ281" s="150"/>
      <c r="HK281" s="150"/>
      <c r="HL281" s="150"/>
      <c r="HM281" s="150"/>
      <c r="HN281" s="150"/>
      <c r="HO281" s="150"/>
      <c r="HP281" s="150"/>
      <c r="HQ281" s="150"/>
      <c r="HR281" s="150"/>
      <c r="HS281" s="150"/>
      <c r="HT281" s="150"/>
      <c r="HU281" s="150"/>
      <c r="HV281" s="150"/>
      <c r="HW281" s="150"/>
      <c r="HX281" s="150"/>
      <c r="HY281" s="150"/>
      <c r="HZ281" s="150"/>
      <c r="IA281" s="150"/>
      <c r="IB281" s="150"/>
      <c r="IC281" s="150"/>
      <c r="ID281" s="150"/>
      <c r="IE281" s="150"/>
      <c r="IF281" s="150"/>
      <c r="IG281" s="150"/>
      <c r="IH281" s="150"/>
      <c r="II281" s="150"/>
      <c r="IJ281" s="150"/>
      <c r="IK281" s="150"/>
      <c r="IL281" s="150"/>
      <c r="IM281" s="150"/>
      <c r="IN281" s="150"/>
      <c r="IO281" s="150"/>
      <c r="IP281" s="150"/>
      <c r="IQ281" s="150"/>
      <c r="IR281" s="150"/>
      <c r="IS281" s="150"/>
      <c r="IT281" s="150"/>
      <c r="IU281" s="150"/>
      <c r="IV281" s="150"/>
      <c r="IW281" s="150"/>
    </row>
    <row r="282" customFormat="false" ht="12.75" hidden="false" customHeight="false" outlineLevel="0" collapsed="false">
      <c r="A282" s="146"/>
      <c r="B282" s="147"/>
      <c r="C282" s="147"/>
      <c r="D282" s="147"/>
      <c r="E282" s="147"/>
      <c r="F282" s="147"/>
      <c r="G282" s="147"/>
      <c r="H282" s="148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  <c r="AA282" s="147"/>
      <c r="AB282" s="147"/>
      <c r="AC282" s="147"/>
      <c r="AD282" s="147"/>
      <c r="AE282" s="147"/>
      <c r="AF282" s="147"/>
      <c r="AG282" s="147"/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  <c r="BI282" s="147"/>
      <c r="BJ282" s="147"/>
      <c r="BK282" s="149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/>
      <c r="DT282" s="150"/>
      <c r="DU282" s="150"/>
      <c r="DV282" s="150"/>
      <c r="DW282" s="150"/>
      <c r="DX282" s="150"/>
      <c r="DY282" s="150"/>
      <c r="DZ282" s="150"/>
      <c r="EA282" s="150"/>
      <c r="EB282" s="150"/>
      <c r="EC282" s="150"/>
      <c r="ED282" s="150"/>
      <c r="EE282" s="150"/>
      <c r="EF282" s="150"/>
      <c r="EG282" s="150"/>
      <c r="EH282" s="150"/>
      <c r="EI282" s="150"/>
      <c r="EJ282" s="150"/>
      <c r="EK282" s="150"/>
      <c r="EL282" s="150"/>
      <c r="EM282" s="150"/>
      <c r="EN282" s="150"/>
      <c r="EO282" s="150"/>
      <c r="EP282" s="150"/>
      <c r="EQ282" s="150"/>
      <c r="ER282" s="150"/>
      <c r="ES282" s="150"/>
      <c r="ET282" s="150"/>
      <c r="EU282" s="150"/>
      <c r="EV282" s="150"/>
      <c r="EW282" s="150"/>
      <c r="EX282" s="150"/>
      <c r="EY282" s="150"/>
      <c r="EZ282" s="150"/>
      <c r="FA282" s="150"/>
      <c r="FB282" s="150"/>
      <c r="FC282" s="150"/>
      <c r="FD282" s="150"/>
      <c r="FE282" s="150"/>
      <c r="FF282" s="150"/>
      <c r="FG282" s="150"/>
      <c r="FH282" s="150"/>
      <c r="FI282" s="150"/>
      <c r="FJ282" s="150"/>
      <c r="FK282" s="150"/>
      <c r="FL282" s="150"/>
      <c r="FM282" s="150"/>
      <c r="FN282" s="150"/>
      <c r="FO282" s="150"/>
      <c r="FP282" s="150"/>
      <c r="FQ282" s="150"/>
      <c r="FR282" s="150"/>
      <c r="FS282" s="150"/>
      <c r="FT282" s="150"/>
      <c r="FU282" s="150"/>
      <c r="FV282" s="150"/>
      <c r="FW282" s="150"/>
      <c r="FX282" s="150"/>
      <c r="FY282" s="150"/>
      <c r="FZ282" s="150"/>
      <c r="GA282" s="150"/>
      <c r="GB282" s="150"/>
      <c r="GC282" s="150"/>
      <c r="GD282" s="150"/>
      <c r="GE282" s="150"/>
      <c r="GF282" s="150"/>
      <c r="GG282" s="150"/>
      <c r="GH282" s="150"/>
      <c r="GI282" s="150"/>
      <c r="GJ282" s="150"/>
      <c r="GK282" s="150"/>
      <c r="GL282" s="150"/>
      <c r="GM282" s="150"/>
      <c r="GN282" s="150"/>
      <c r="GO282" s="150"/>
      <c r="GP282" s="150"/>
      <c r="GQ282" s="150"/>
      <c r="GR282" s="150"/>
      <c r="GS282" s="150"/>
      <c r="GT282" s="150"/>
      <c r="GU282" s="150"/>
      <c r="GV282" s="150"/>
      <c r="GW282" s="150"/>
      <c r="GX282" s="150"/>
      <c r="GY282" s="150"/>
      <c r="GZ282" s="150"/>
      <c r="HA282" s="150"/>
      <c r="HB282" s="150"/>
      <c r="HC282" s="150"/>
      <c r="HD282" s="150"/>
      <c r="HE282" s="150"/>
      <c r="HF282" s="150"/>
      <c r="HG282" s="150"/>
      <c r="HH282" s="150"/>
      <c r="HI282" s="150"/>
      <c r="HJ282" s="150"/>
      <c r="HK282" s="150"/>
      <c r="HL282" s="150"/>
      <c r="HM282" s="150"/>
      <c r="HN282" s="150"/>
      <c r="HO282" s="150"/>
      <c r="HP282" s="150"/>
      <c r="HQ282" s="150"/>
      <c r="HR282" s="150"/>
      <c r="HS282" s="150"/>
      <c r="HT282" s="150"/>
      <c r="HU282" s="150"/>
      <c r="HV282" s="150"/>
      <c r="HW282" s="150"/>
      <c r="HX282" s="150"/>
      <c r="HY282" s="150"/>
      <c r="HZ282" s="150"/>
      <c r="IA282" s="150"/>
      <c r="IB282" s="150"/>
      <c r="IC282" s="150"/>
      <c r="ID282" s="150"/>
      <c r="IE282" s="150"/>
      <c r="IF282" s="150"/>
      <c r="IG282" s="150"/>
      <c r="IH282" s="150"/>
      <c r="II282" s="150"/>
      <c r="IJ282" s="150"/>
      <c r="IK282" s="150"/>
      <c r="IL282" s="150"/>
      <c r="IM282" s="150"/>
      <c r="IN282" s="150"/>
      <c r="IO282" s="150"/>
      <c r="IP282" s="150"/>
      <c r="IQ282" s="150"/>
      <c r="IR282" s="150"/>
      <c r="IS282" s="150"/>
      <c r="IT282" s="150"/>
      <c r="IU282" s="150"/>
      <c r="IV282" s="150"/>
      <c r="IW282" s="150"/>
    </row>
    <row r="283" customFormat="false" ht="12.75" hidden="false" customHeight="false" outlineLevel="0" collapsed="false">
      <c r="A283" s="146"/>
      <c r="B283" s="147"/>
      <c r="C283" s="147"/>
      <c r="D283" s="147"/>
      <c r="E283" s="147"/>
      <c r="F283" s="147"/>
      <c r="G283" s="147"/>
      <c r="H283" s="148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  <c r="AA283" s="147"/>
      <c r="AB283" s="147"/>
      <c r="AC283" s="147"/>
      <c r="AD283" s="147"/>
      <c r="AE283" s="147"/>
      <c r="AF283" s="147"/>
      <c r="AG283" s="147"/>
      <c r="AH283" s="147"/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  <c r="BI283" s="147"/>
      <c r="BJ283" s="147"/>
      <c r="BK283" s="149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/>
      <c r="DS283" s="150"/>
      <c r="DT283" s="150"/>
      <c r="DU283" s="150"/>
      <c r="DV283" s="150"/>
      <c r="DW283" s="150"/>
      <c r="DX283" s="150"/>
      <c r="DY283" s="150"/>
      <c r="DZ283" s="150"/>
      <c r="EA283" s="150"/>
      <c r="EB283" s="150"/>
      <c r="EC283" s="150"/>
      <c r="ED283" s="150"/>
      <c r="EE283" s="150"/>
      <c r="EF283" s="150"/>
      <c r="EG283" s="150"/>
      <c r="EH283" s="150"/>
      <c r="EI283" s="150"/>
      <c r="EJ283" s="150"/>
      <c r="EK283" s="150"/>
      <c r="EL283" s="150"/>
      <c r="EM283" s="150"/>
      <c r="EN283" s="150"/>
      <c r="EO283" s="150"/>
      <c r="EP283" s="150"/>
      <c r="EQ283" s="150"/>
      <c r="ER283" s="150"/>
      <c r="ES283" s="150"/>
      <c r="ET283" s="150"/>
      <c r="EU283" s="150"/>
      <c r="EV283" s="150"/>
      <c r="EW283" s="150"/>
      <c r="EX283" s="150"/>
      <c r="EY283" s="150"/>
      <c r="EZ283" s="150"/>
      <c r="FA283" s="150"/>
      <c r="FB283" s="150"/>
      <c r="FC283" s="150"/>
      <c r="FD283" s="150"/>
      <c r="FE283" s="150"/>
      <c r="FF283" s="150"/>
      <c r="FG283" s="150"/>
      <c r="FH283" s="150"/>
      <c r="FI283" s="150"/>
      <c r="FJ283" s="150"/>
      <c r="FK283" s="150"/>
      <c r="FL283" s="150"/>
      <c r="FM283" s="150"/>
      <c r="FN283" s="150"/>
      <c r="FO283" s="150"/>
      <c r="FP283" s="150"/>
      <c r="FQ283" s="150"/>
      <c r="FR283" s="150"/>
      <c r="FS283" s="150"/>
      <c r="FT283" s="150"/>
      <c r="FU283" s="150"/>
      <c r="FV283" s="150"/>
      <c r="FW283" s="150"/>
      <c r="FX283" s="150"/>
      <c r="FY283" s="150"/>
      <c r="FZ283" s="150"/>
      <c r="GA283" s="150"/>
      <c r="GB283" s="150"/>
      <c r="GC283" s="150"/>
      <c r="GD283" s="150"/>
      <c r="GE283" s="150"/>
      <c r="GF283" s="150"/>
      <c r="GG283" s="150"/>
      <c r="GH283" s="150"/>
      <c r="GI283" s="150"/>
      <c r="GJ283" s="150"/>
      <c r="GK283" s="150"/>
      <c r="GL283" s="150"/>
      <c r="GM283" s="150"/>
      <c r="GN283" s="150"/>
      <c r="GO283" s="150"/>
      <c r="GP283" s="150"/>
      <c r="GQ283" s="150"/>
      <c r="GR283" s="150"/>
      <c r="GS283" s="150"/>
      <c r="GT283" s="150"/>
      <c r="GU283" s="150"/>
      <c r="GV283" s="150"/>
      <c r="GW283" s="150"/>
      <c r="GX283" s="150"/>
      <c r="GY283" s="150"/>
      <c r="GZ283" s="150"/>
      <c r="HA283" s="150"/>
      <c r="HB283" s="150"/>
      <c r="HC283" s="150"/>
      <c r="HD283" s="150"/>
      <c r="HE283" s="150"/>
      <c r="HF283" s="150"/>
      <c r="HG283" s="150"/>
      <c r="HH283" s="150"/>
      <c r="HI283" s="150"/>
      <c r="HJ283" s="150"/>
      <c r="HK283" s="150"/>
      <c r="HL283" s="150"/>
      <c r="HM283" s="150"/>
      <c r="HN283" s="150"/>
      <c r="HO283" s="150"/>
      <c r="HP283" s="150"/>
      <c r="HQ283" s="150"/>
      <c r="HR283" s="150"/>
      <c r="HS283" s="150"/>
      <c r="HT283" s="150"/>
      <c r="HU283" s="150"/>
      <c r="HV283" s="150"/>
      <c r="HW283" s="150"/>
      <c r="HX283" s="150"/>
      <c r="HY283" s="150"/>
      <c r="HZ283" s="150"/>
      <c r="IA283" s="150"/>
      <c r="IB283" s="150"/>
      <c r="IC283" s="150"/>
      <c r="ID283" s="150"/>
      <c r="IE283" s="150"/>
      <c r="IF283" s="150"/>
      <c r="IG283" s="150"/>
      <c r="IH283" s="150"/>
      <c r="II283" s="150"/>
      <c r="IJ283" s="150"/>
      <c r="IK283" s="150"/>
      <c r="IL283" s="150"/>
      <c r="IM283" s="150"/>
      <c r="IN283" s="150"/>
      <c r="IO283" s="150"/>
      <c r="IP283" s="150"/>
      <c r="IQ283" s="150"/>
      <c r="IR283" s="150"/>
      <c r="IS283" s="150"/>
      <c r="IT283" s="150"/>
      <c r="IU283" s="150"/>
      <c r="IV283" s="150"/>
      <c r="IW283" s="150"/>
    </row>
    <row r="284" customFormat="false" ht="12.75" hidden="false" customHeight="false" outlineLevel="0" collapsed="false">
      <c r="A284" s="146"/>
      <c r="B284" s="147"/>
      <c r="C284" s="147"/>
      <c r="D284" s="147"/>
      <c r="E284" s="147"/>
      <c r="F284" s="147"/>
      <c r="G284" s="147"/>
      <c r="H284" s="148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47"/>
      <c r="AF284" s="147"/>
      <c r="AG284" s="147"/>
      <c r="AH284" s="147"/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  <c r="BI284" s="147"/>
      <c r="BJ284" s="147"/>
      <c r="BK284" s="149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/>
      <c r="DS284" s="150"/>
      <c r="DT284" s="150"/>
      <c r="DU284" s="150"/>
      <c r="DV284" s="150"/>
      <c r="DW284" s="150"/>
      <c r="DX284" s="150"/>
      <c r="DY284" s="150"/>
      <c r="DZ284" s="150"/>
      <c r="EA284" s="150"/>
      <c r="EB284" s="150"/>
      <c r="EC284" s="150"/>
      <c r="ED284" s="150"/>
      <c r="EE284" s="150"/>
      <c r="EF284" s="150"/>
      <c r="EG284" s="150"/>
      <c r="EH284" s="150"/>
      <c r="EI284" s="150"/>
      <c r="EJ284" s="150"/>
      <c r="EK284" s="150"/>
      <c r="EL284" s="150"/>
      <c r="EM284" s="150"/>
      <c r="EN284" s="150"/>
      <c r="EO284" s="150"/>
      <c r="EP284" s="150"/>
      <c r="EQ284" s="150"/>
      <c r="ER284" s="150"/>
      <c r="ES284" s="150"/>
      <c r="ET284" s="150"/>
      <c r="EU284" s="150"/>
      <c r="EV284" s="150"/>
      <c r="EW284" s="150"/>
      <c r="EX284" s="150"/>
      <c r="EY284" s="150"/>
      <c r="EZ284" s="150"/>
      <c r="FA284" s="150"/>
      <c r="FB284" s="150"/>
      <c r="FC284" s="150"/>
      <c r="FD284" s="150"/>
      <c r="FE284" s="150"/>
      <c r="FF284" s="150"/>
      <c r="FG284" s="150"/>
      <c r="FH284" s="150"/>
      <c r="FI284" s="150"/>
      <c r="FJ284" s="150"/>
      <c r="FK284" s="150"/>
      <c r="FL284" s="150"/>
      <c r="FM284" s="150"/>
      <c r="FN284" s="150"/>
      <c r="FO284" s="150"/>
      <c r="FP284" s="150"/>
      <c r="FQ284" s="150"/>
      <c r="FR284" s="150"/>
      <c r="FS284" s="150"/>
      <c r="FT284" s="150"/>
      <c r="FU284" s="150"/>
      <c r="FV284" s="150"/>
      <c r="FW284" s="150"/>
      <c r="FX284" s="150"/>
      <c r="FY284" s="150"/>
      <c r="FZ284" s="150"/>
      <c r="GA284" s="150"/>
      <c r="GB284" s="150"/>
      <c r="GC284" s="150"/>
      <c r="GD284" s="150"/>
      <c r="GE284" s="150"/>
      <c r="GF284" s="150"/>
      <c r="GG284" s="150"/>
      <c r="GH284" s="150"/>
      <c r="GI284" s="150"/>
      <c r="GJ284" s="150"/>
      <c r="GK284" s="150"/>
      <c r="GL284" s="150"/>
      <c r="GM284" s="150"/>
      <c r="GN284" s="150"/>
      <c r="GO284" s="150"/>
      <c r="GP284" s="150"/>
      <c r="GQ284" s="150"/>
      <c r="GR284" s="150"/>
      <c r="GS284" s="150"/>
      <c r="GT284" s="150"/>
      <c r="GU284" s="150"/>
      <c r="GV284" s="150"/>
      <c r="GW284" s="150"/>
      <c r="GX284" s="150"/>
      <c r="GY284" s="150"/>
      <c r="GZ284" s="150"/>
      <c r="HA284" s="150"/>
      <c r="HB284" s="150"/>
      <c r="HC284" s="150"/>
      <c r="HD284" s="150"/>
      <c r="HE284" s="150"/>
      <c r="HF284" s="150"/>
      <c r="HG284" s="150"/>
      <c r="HH284" s="150"/>
      <c r="HI284" s="150"/>
      <c r="HJ284" s="150"/>
      <c r="HK284" s="150"/>
      <c r="HL284" s="150"/>
      <c r="HM284" s="150"/>
      <c r="HN284" s="150"/>
      <c r="HO284" s="150"/>
      <c r="HP284" s="150"/>
      <c r="HQ284" s="150"/>
      <c r="HR284" s="150"/>
      <c r="HS284" s="150"/>
      <c r="HT284" s="150"/>
      <c r="HU284" s="150"/>
      <c r="HV284" s="150"/>
      <c r="HW284" s="150"/>
      <c r="HX284" s="150"/>
      <c r="HY284" s="150"/>
      <c r="HZ284" s="150"/>
      <c r="IA284" s="150"/>
      <c r="IB284" s="150"/>
      <c r="IC284" s="150"/>
      <c r="ID284" s="150"/>
      <c r="IE284" s="150"/>
      <c r="IF284" s="150"/>
      <c r="IG284" s="150"/>
      <c r="IH284" s="150"/>
      <c r="II284" s="150"/>
      <c r="IJ284" s="150"/>
      <c r="IK284" s="150"/>
      <c r="IL284" s="150"/>
      <c r="IM284" s="150"/>
      <c r="IN284" s="150"/>
      <c r="IO284" s="150"/>
      <c r="IP284" s="150"/>
      <c r="IQ284" s="150"/>
      <c r="IR284" s="150"/>
      <c r="IS284" s="150"/>
      <c r="IT284" s="150"/>
      <c r="IU284" s="150"/>
      <c r="IV284" s="150"/>
      <c r="IW284" s="150"/>
    </row>
    <row r="285" customFormat="false" ht="12.75" hidden="false" customHeight="false" outlineLevel="0" collapsed="false">
      <c r="A285" s="146"/>
      <c r="B285" s="147"/>
      <c r="C285" s="147"/>
      <c r="D285" s="147"/>
      <c r="E285" s="147"/>
      <c r="F285" s="147"/>
      <c r="G285" s="147"/>
      <c r="H285" s="148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  <c r="AA285" s="147"/>
      <c r="AB285" s="147"/>
      <c r="AC285" s="147"/>
      <c r="AD285" s="147"/>
      <c r="AE285" s="147"/>
      <c r="AF285" s="147"/>
      <c r="AG285" s="147"/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  <c r="BI285" s="147"/>
      <c r="BJ285" s="147"/>
      <c r="BK285" s="149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/>
      <c r="DS285" s="150"/>
      <c r="DT285" s="150"/>
      <c r="DU285" s="150"/>
      <c r="DV285" s="150"/>
      <c r="DW285" s="150"/>
      <c r="DX285" s="150"/>
      <c r="DY285" s="150"/>
      <c r="DZ285" s="150"/>
      <c r="EA285" s="150"/>
      <c r="EB285" s="150"/>
      <c r="EC285" s="150"/>
      <c r="ED285" s="150"/>
      <c r="EE285" s="150"/>
      <c r="EF285" s="150"/>
      <c r="EG285" s="150"/>
      <c r="EH285" s="150"/>
      <c r="EI285" s="150"/>
      <c r="EJ285" s="150"/>
      <c r="EK285" s="150"/>
      <c r="EL285" s="150"/>
      <c r="EM285" s="150"/>
      <c r="EN285" s="150"/>
      <c r="EO285" s="150"/>
      <c r="EP285" s="150"/>
      <c r="EQ285" s="150"/>
      <c r="ER285" s="150"/>
      <c r="ES285" s="150"/>
      <c r="ET285" s="150"/>
      <c r="EU285" s="150"/>
      <c r="EV285" s="150"/>
      <c r="EW285" s="150"/>
      <c r="EX285" s="150"/>
      <c r="EY285" s="150"/>
      <c r="EZ285" s="150"/>
      <c r="FA285" s="150"/>
      <c r="FB285" s="150"/>
      <c r="FC285" s="150"/>
      <c r="FD285" s="150"/>
      <c r="FE285" s="150"/>
      <c r="FF285" s="150"/>
      <c r="FG285" s="150"/>
      <c r="FH285" s="150"/>
      <c r="FI285" s="150"/>
      <c r="FJ285" s="150"/>
      <c r="FK285" s="150"/>
      <c r="FL285" s="150"/>
      <c r="FM285" s="150"/>
      <c r="FN285" s="150"/>
      <c r="FO285" s="150"/>
      <c r="FP285" s="150"/>
      <c r="FQ285" s="150"/>
      <c r="FR285" s="150"/>
      <c r="FS285" s="150"/>
      <c r="FT285" s="150"/>
      <c r="FU285" s="150"/>
      <c r="FV285" s="150"/>
      <c r="FW285" s="150"/>
      <c r="FX285" s="150"/>
      <c r="FY285" s="150"/>
      <c r="FZ285" s="150"/>
      <c r="GA285" s="150"/>
      <c r="GB285" s="150"/>
      <c r="GC285" s="150"/>
      <c r="GD285" s="150"/>
      <c r="GE285" s="150"/>
      <c r="GF285" s="150"/>
      <c r="GG285" s="150"/>
      <c r="GH285" s="150"/>
      <c r="GI285" s="150"/>
      <c r="GJ285" s="150"/>
      <c r="GK285" s="150"/>
      <c r="GL285" s="150"/>
      <c r="GM285" s="150"/>
      <c r="GN285" s="150"/>
      <c r="GO285" s="150"/>
      <c r="GP285" s="150"/>
      <c r="GQ285" s="150"/>
      <c r="GR285" s="150"/>
      <c r="GS285" s="150"/>
      <c r="GT285" s="150"/>
      <c r="GU285" s="150"/>
      <c r="GV285" s="150"/>
      <c r="GW285" s="150"/>
      <c r="GX285" s="150"/>
      <c r="GY285" s="150"/>
      <c r="GZ285" s="150"/>
      <c r="HA285" s="150"/>
      <c r="HB285" s="150"/>
      <c r="HC285" s="150"/>
      <c r="HD285" s="150"/>
      <c r="HE285" s="150"/>
      <c r="HF285" s="150"/>
      <c r="HG285" s="150"/>
      <c r="HH285" s="150"/>
      <c r="HI285" s="150"/>
      <c r="HJ285" s="150"/>
      <c r="HK285" s="150"/>
      <c r="HL285" s="150"/>
      <c r="HM285" s="150"/>
      <c r="HN285" s="150"/>
      <c r="HO285" s="150"/>
      <c r="HP285" s="150"/>
      <c r="HQ285" s="150"/>
      <c r="HR285" s="150"/>
      <c r="HS285" s="150"/>
      <c r="HT285" s="150"/>
      <c r="HU285" s="150"/>
      <c r="HV285" s="150"/>
      <c r="HW285" s="150"/>
      <c r="HX285" s="150"/>
      <c r="HY285" s="150"/>
      <c r="HZ285" s="150"/>
      <c r="IA285" s="150"/>
      <c r="IB285" s="150"/>
      <c r="IC285" s="150"/>
      <c r="ID285" s="150"/>
      <c r="IE285" s="150"/>
      <c r="IF285" s="150"/>
      <c r="IG285" s="150"/>
      <c r="IH285" s="150"/>
      <c r="II285" s="150"/>
      <c r="IJ285" s="150"/>
      <c r="IK285" s="150"/>
      <c r="IL285" s="150"/>
      <c r="IM285" s="150"/>
      <c r="IN285" s="150"/>
      <c r="IO285" s="150"/>
      <c r="IP285" s="150"/>
      <c r="IQ285" s="150"/>
      <c r="IR285" s="150"/>
      <c r="IS285" s="150"/>
      <c r="IT285" s="150"/>
      <c r="IU285" s="150"/>
      <c r="IV285" s="150"/>
      <c r="IW285" s="150"/>
    </row>
    <row r="286" customFormat="false" ht="12.75" hidden="false" customHeight="false" outlineLevel="0" collapsed="false">
      <c r="A286" s="146"/>
      <c r="B286" s="147"/>
      <c r="C286" s="147"/>
      <c r="D286" s="147"/>
      <c r="E286" s="147"/>
      <c r="F286" s="147"/>
      <c r="G286" s="147"/>
      <c r="H286" s="148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  <c r="AA286" s="147"/>
      <c r="AB286" s="147"/>
      <c r="AC286" s="147"/>
      <c r="AD286" s="147"/>
      <c r="AE286" s="147"/>
      <c r="AF286" s="147"/>
      <c r="AG286" s="147"/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  <c r="BI286" s="147"/>
      <c r="BJ286" s="147"/>
      <c r="BK286" s="149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/>
      <c r="DS286" s="150"/>
      <c r="DT286" s="150"/>
      <c r="DU286" s="150"/>
      <c r="DV286" s="150"/>
      <c r="DW286" s="150"/>
      <c r="DX286" s="150"/>
      <c r="DY286" s="150"/>
      <c r="DZ286" s="150"/>
      <c r="EA286" s="150"/>
      <c r="EB286" s="150"/>
      <c r="EC286" s="150"/>
      <c r="ED286" s="150"/>
      <c r="EE286" s="150"/>
      <c r="EF286" s="150"/>
      <c r="EG286" s="150"/>
      <c r="EH286" s="150"/>
      <c r="EI286" s="150"/>
      <c r="EJ286" s="150"/>
      <c r="EK286" s="150"/>
      <c r="EL286" s="150"/>
      <c r="EM286" s="150"/>
      <c r="EN286" s="150"/>
      <c r="EO286" s="150"/>
      <c r="EP286" s="150"/>
      <c r="EQ286" s="150"/>
      <c r="ER286" s="150"/>
      <c r="ES286" s="150"/>
      <c r="ET286" s="150"/>
      <c r="EU286" s="150"/>
      <c r="EV286" s="150"/>
      <c r="EW286" s="150"/>
      <c r="EX286" s="150"/>
      <c r="EY286" s="150"/>
      <c r="EZ286" s="150"/>
      <c r="FA286" s="150"/>
      <c r="FB286" s="150"/>
      <c r="FC286" s="150"/>
      <c r="FD286" s="150"/>
      <c r="FE286" s="150"/>
      <c r="FF286" s="150"/>
      <c r="FG286" s="150"/>
      <c r="FH286" s="150"/>
      <c r="FI286" s="150"/>
      <c r="FJ286" s="150"/>
      <c r="FK286" s="150"/>
      <c r="FL286" s="150"/>
      <c r="FM286" s="150"/>
      <c r="FN286" s="150"/>
      <c r="FO286" s="150"/>
      <c r="FP286" s="150"/>
      <c r="FQ286" s="150"/>
      <c r="FR286" s="150"/>
      <c r="FS286" s="150"/>
      <c r="FT286" s="150"/>
      <c r="FU286" s="150"/>
      <c r="FV286" s="150"/>
      <c r="FW286" s="150"/>
      <c r="FX286" s="150"/>
      <c r="FY286" s="150"/>
      <c r="FZ286" s="150"/>
      <c r="GA286" s="150"/>
      <c r="GB286" s="150"/>
      <c r="GC286" s="150"/>
      <c r="GD286" s="150"/>
      <c r="GE286" s="150"/>
      <c r="GF286" s="150"/>
      <c r="GG286" s="150"/>
      <c r="GH286" s="150"/>
      <c r="GI286" s="150"/>
      <c r="GJ286" s="150"/>
      <c r="GK286" s="150"/>
      <c r="GL286" s="150"/>
      <c r="GM286" s="150"/>
      <c r="GN286" s="150"/>
      <c r="GO286" s="150"/>
      <c r="GP286" s="150"/>
      <c r="GQ286" s="150"/>
      <c r="GR286" s="150"/>
      <c r="GS286" s="150"/>
      <c r="GT286" s="150"/>
      <c r="GU286" s="150"/>
      <c r="GV286" s="150"/>
      <c r="GW286" s="150"/>
      <c r="GX286" s="150"/>
      <c r="GY286" s="150"/>
      <c r="GZ286" s="150"/>
      <c r="HA286" s="150"/>
      <c r="HB286" s="150"/>
      <c r="HC286" s="150"/>
      <c r="HD286" s="150"/>
      <c r="HE286" s="150"/>
      <c r="HF286" s="150"/>
      <c r="HG286" s="150"/>
      <c r="HH286" s="150"/>
      <c r="HI286" s="150"/>
      <c r="HJ286" s="150"/>
      <c r="HK286" s="150"/>
      <c r="HL286" s="150"/>
      <c r="HM286" s="150"/>
      <c r="HN286" s="150"/>
      <c r="HO286" s="150"/>
      <c r="HP286" s="150"/>
      <c r="HQ286" s="150"/>
      <c r="HR286" s="150"/>
      <c r="HS286" s="150"/>
      <c r="HT286" s="150"/>
      <c r="HU286" s="150"/>
      <c r="HV286" s="150"/>
      <c r="HW286" s="150"/>
      <c r="HX286" s="150"/>
      <c r="HY286" s="150"/>
      <c r="HZ286" s="150"/>
      <c r="IA286" s="150"/>
      <c r="IB286" s="150"/>
      <c r="IC286" s="150"/>
      <c r="ID286" s="150"/>
      <c r="IE286" s="150"/>
      <c r="IF286" s="150"/>
      <c r="IG286" s="150"/>
      <c r="IH286" s="150"/>
      <c r="II286" s="150"/>
      <c r="IJ286" s="150"/>
      <c r="IK286" s="150"/>
      <c r="IL286" s="150"/>
      <c r="IM286" s="150"/>
      <c r="IN286" s="150"/>
      <c r="IO286" s="150"/>
      <c r="IP286" s="150"/>
      <c r="IQ286" s="150"/>
      <c r="IR286" s="150"/>
      <c r="IS286" s="150"/>
      <c r="IT286" s="150"/>
      <c r="IU286" s="150"/>
      <c r="IV286" s="150"/>
      <c r="IW286" s="150"/>
    </row>
    <row r="287" customFormat="false" ht="12.75" hidden="false" customHeight="false" outlineLevel="0" collapsed="false">
      <c r="A287" s="146"/>
      <c r="B287" s="147"/>
      <c r="C287" s="147"/>
      <c r="D287" s="147"/>
      <c r="E287" s="147"/>
      <c r="F287" s="147"/>
      <c r="G287" s="147"/>
      <c r="H287" s="148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  <c r="AA287" s="147"/>
      <c r="AB287" s="147"/>
      <c r="AC287" s="147"/>
      <c r="AD287" s="147"/>
      <c r="AE287" s="147"/>
      <c r="AF287" s="147"/>
      <c r="AG287" s="147"/>
      <c r="AH287" s="147"/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  <c r="BI287" s="147"/>
      <c r="BJ287" s="147"/>
      <c r="BK287" s="149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/>
      <c r="DT287" s="150"/>
      <c r="DU287" s="150"/>
      <c r="DV287" s="150"/>
      <c r="DW287" s="150"/>
      <c r="DX287" s="150"/>
      <c r="DY287" s="150"/>
      <c r="DZ287" s="150"/>
      <c r="EA287" s="150"/>
      <c r="EB287" s="150"/>
      <c r="EC287" s="150"/>
      <c r="ED287" s="150"/>
      <c r="EE287" s="150"/>
      <c r="EF287" s="150"/>
      <c r="EG287" s="150"/>
      <c r="EH287" s="150"/>
      <c r="EI287" s="150"/>
      <c r="EJ287" s="150"/>
      <c r="EK287" s="150"/>
      <c r="EL287" s="150"/>
      <c r="EM287" s="150"/>
      <c r="EN287" s="150"/>
      <c r="EO287" s="150"/>
      <c r="EP287" s="150"/>
      <c r="EQ287" s="150"/>
      <c r="ER287" s="150"/>
      <c r="ES287" s="150"/>
      <c r="ET287" s="150"/>
      <c r="EU287" s="150"/>
      <c r="EV287" s="150"/>
      <c r="EW287" s="150"/>
      <c r="EX287" s="150"/>
      <c r="EY287" s="150"/>
      <c r="EZ287" s="150"/>
      <c r="FA287" s="150"/>
      <c r="FB287" s="150"/>
      <c r="FC287" s="150"/>
      <c r="FD287" s="150"/>
      <c r="FE287" s="150"/>
      <c r="FF287" s="150"/>
      <c r="FG287" s="150"/>
      <c r="FH287" s="150"/>
      <c r="FI287" s="150"/>
      <c r="FJ287" s="150"/>
      <c r="FK287" s="150"/>
      <c r="FL287" s="150"/>
      <c r="FM287" s="150"/>
      <c r="FN287" s="150"/>
      <c r="FO287" s="150"/>
      <c r="FP287" s="150"/>
      <c r="FQ287" s="150"/>
      <c r="FR287" s="150"/>
      <c r="FS287" s="150"/>
      <c r="FT287" s="150"/>
      <c r="FU287" s="150"/>
      <c r="FV287" s="150"/>
      <c r="FW287" s="150"/>
      <c r="FX287" s="150"/>
      <c r="FY287" s="150"/>
      <c r="FZ287" s="150"/>
      <c r="GA287" s="150"/>
      <c r="GB287" s="150"/>
      <c r="GC287" s="150"/>
      <c r="GD287" s="150"/>
      <c r="GE287" s="150"/>
      <c r="GF287" s="150"/>
      <c r="GG287" s="150"/>
      <c r="GH287" s="150"/>
      <c r="GI287" s="150"/>
      <c r="GJ287" s="150"/>
      <c r="GK287" s="150"/>
      <c r="GL287" s="150"/>
      <c r="GM287" s="150"/>
      <c r="GN287" s="150"/>
      <c r="GO287" s="150"/>
      <c r="GP287" s="150"/>
      <c r="GQ287" s="150"/>
      <c r="GR287" s="150"/>
      <c r="GS287" s="150"/>
      <c r="GT287" s="150"/>
      <c r="GU287" s="150"/>
      <c r="GV287" s="150"/>
      <c r="GW287" s="150"/>
      <c r="GX287" s="150"/>
      <c r="GY287" s="150"/>
      <c r="GZ287" s="150"/>
      <c r="HA287" s="150"/>
      <c r="HB287" s="150"/>
      <c r="HC287" s="150"/>
      <c r="HD287" s="150"/>
      <c r="HE287" s="150"/>
      <c r="HF287" s="150"/>
      <c r="HG287" s="150"/>
      <c r="HH287" s="150"/>
      <c r="HI287" s="150"/>
      <c r="HJ287" s="150"/>
      <c r="HK287" s="150"/>
      <c r="HL287" s="150"/>
      <c r="HM287" s="150"/>
      <c r="HN287" s="150"/>
      <c r="HO287" s="150"/>
      <c r="HP287" s="150"/>
      <c r="HQ287" s="150"/>
      <c r="HR287" s="150"/>
      <c r="HS287" s="150"/>
      <c r="HT287" s="150"/>
      <c r="HU287" s="150"/>
      <c r="HV287" s="150"/>
      <c r="HW287" s="150"/>
      <c r="HX287" s="150"/>
      <c r="HY287" s="150"/>
      <c r="HZ287" s="150"/>
      <c r="IA287" s="150"/>
      <c r="IB287" s="150"/>
      <c r="IC287" s="150"/>
      <c r="ID287" s="150"/>
      <c r="IE287" s="150"/>
      <c r="IF287" s="150"/>
      <c r="IG287" s="150"/>
      <c r="IH287" s="150"/>
      <c r="II287" s="150"/>
      <c r="IJ287" s="150"/>
      <c r="IK287" s="150"/>
      <c r="IL287" s="150"/>
      <c r="IM287" s="150"/>
      <c r="IN287" s="150"/>
      <c r="IO287" s="150"/>
      <c r="IP287" s="150"/>
      <c r="IQ287" s="150"/>
      <c r="IR287" s="150"/>
      <c r="IS287" s="150"/>
      <c r="IT287" s="150"/>
      <c r="IU287" s="150"/>
      <c r="IV287" s="150"/>
      <c r="IW287" s="150"/>
    </row>
    <row r="288" customFormat="false" ht="12.75" hidden="false" customHeight="false" outlineLevel="0" collapsed="false">
      <c r="A288" s="146"/>
      <c r="B288" s="147"/>
      <c r="C288" s="147"/>
      <c r="D288" s="147"/>
      <c r="E288" s="147"/>
      <c r="F288" s="147"/>
      <c r="G288" s="147"/>
      <c r="H288" s="148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  <c r="AA288" s="147"/>
      <c r="AB288" s="147"/>
      <c r="AC288" s="147"/>
      <c r="AD288" s="147"/>
      <c r="AE288" s="147"/>
      <c r="AF288" s="147"/>
      <c r="AG288" s="147"/>
      <c r="AH288" s="147"/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  <c r="BI288" s="147"/>
      <c r="BJ288" s="147"/>
      <c r="BK288" s="149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/>
      <c r="DT288" s="150"/>
      <c r="DU288" s="150"/>
      <c r="DV288" s="150"/>
      <c r="DW288" s="150"/>
      <c r="DX288" s="150"/>
      <c r="DY288" s="150"/>
      <c r="DZ288" s="150"/>
      <c r="EA288" s="150"/>
      <c r="EB288" s="150"/>
      <c r="EC288" s="150"/>
      <c r="ED288" s="150"/>
      <c r="EE288" s="150"/>
      <c r="EF288" s="150"/>
      <c r="EG288" s="150"/>
      <c r="EH288" s="150"/>
      <c r="EI288" s="150"/>
      <c r="EJ288" s="150"/>
      <c r="EK288" s="150"/>
      <c r="EL288" s="150"/>
      <c r="EM288" s="150"/>
      <c r="EN288" s="150"/>
      <c r="EO288" s="150"/>
      <c r="EP288" s="150"/>
      <c r="EQ288" s="150"/>
      <c r="ER288" s="150"/>
      <c r="ES288" s="150"/>
      <c r="ET288" s="150"/>
      <c r="EU288" s="150"/>
      <c r="EV288" s="150"/>
      <c r="EW288" s="150"/>
      <c r="EX288" s="150"/>
      <c r="EY288" s="150"/>
      <c r="EZ288" s="150"/>
      <c r="FA288" s="150"/>
      <c r="FB288" s="150"/>
      <c r="FC288" s="150"/>
      <c r="FD288" s="150"/>
      <c r="FE288" s="150"/>
      <c r="FF288" s="150"/>
      <c r="FG288" s="150"/>
      <c r="FH288" s="150"/>
      <c r="FI288" s="150"/>
      <c r="FJ288" s="150"/>
      <c r="FK288" s="150"/>
      <c r="FL288" s="150"/>
      <c r="FM288" s="150"/>
      <c r="FN288" s="150"/>
      <c r="FO288" s="150"/>
      <c r="FP288" s="150"/>
      <c r="FQ288" s="150"/>
      <c r="FR288" s="150"/>
      <c r="FS288" s="150"/>
      <c r="FT288" s="150"/>
      <c r="FU288" s="150"/>
      <c r="FV288" s="150"/>
      <c r="FW288" s="150"/>
      <c r="FX288" s="150"/>
      <c r="FY288" s="150"/>
      <c r="FZ288" s="150"/>
      <c r="GA288" s="150"/>
      <c r="GB288" s="150"/>
      <c r="GC288" s="150"/>
      <c r="GD288" s="150"/>
      <c r="GE288" s="150"/>
      <c r="GF288" s="150"/>
      <c r="GG288" s="150"/>
      <c r="GH288" s="150"/>
      <c r="GI288" s="150"/>
      <c r="GJ288" s="150"/>
      <c r="GK288" s="150"/>
      <c r="GL288" s="150"/>
      <c r="GM288" s="150"/>
      <c r="GN288" s="150"/>
      <c r="GO288" s="150"/>
      <c r="GP288" s="150"/>
      <c r="GQ288" s="150"/>
      <c r="GR288" s="150"/>
      <c r="GS288" s="150"/>
      <c r="GT288" s="150"/>
      <c r="GU288" s="150"/>
      <c r="GV288" s="150"/>
      <c r="GW288" s="150"/>
      <c r="GX288" s="150"/>
      <c r="GY288" s="150"/>
      <c r="GZ288" s="150"/>
      <c r="HA288" s="150"/>
      <c r="HB288" s="150"/>
      <c r="HC288" s="150"/>
      <c r="HD288" s="150"/>
      <c r="HE288" s="150"/>
      <c r="HF288" s="150"/>
      <c r="HG288" s="150"/>
      <c r="HH288" s="150"/>
      <c r="HI288" s="150"/>
      <c r="HJ288" s="150"/>
      <c r="HK288" s="150"/>
      <c r="HL288" s="150"/>
      <c r="HM288" s="150"/>
      <c r="HN288" s="150"/>
      <c r="HO288" s="150"/>
      <c r="HP288" s="150"/>
      <c r="HQ288" s="150"/>
      <c r="HR288" s="150"/>
      <c r="HS288" s="150"/>
      <c r="HT288" s="150"/>
      <c r="HU288" s="150"/>
      <c r="HV288" s="150"/>
      <c r="HW288" s="150"/>
      <c r="HX288" s="150"/>
      <c r="HY288" s="150"/>
      <c r="HZ288" s="150"/>
      <c r="IA288" s="150"/>
      <c r="IB288" s="150"/>
      <c r="IC288" s="150"/>
      <c r="ID288" s="150"/>
      <c r="IE288" s="150"/>
      <c r="IF288" s="150"/>
      <c r="IG288" s="150"/>
      <c r="IH288" s="150"/>
      <c r="II288" s="150"/>
      <c r="IJ288" s="150"/>
      <c r="IK288" s="150"/>
      <c r="IL288" s="150"/>
      <c r="IM288" s="150"/>
      <c r="IN288" s="150"/>
      <c r="IO288" s="150"/>
      <c r="IP288" s="150"/>
      <c r="IQ288" s="150"/>
      <c r="IR288" s="150"/>
      <c r="IS288" s="150"/>
      <c r="IT288" s="150"/>
      <c r="IU288" s="150"/>
      <c r="IV288" s="150"/>
      <c r="IW288" s="150"/>
    </row>
    <row r="289" customFormat="false" ht="12.75" hidden="false" customHeight="false" outlineLevel="0" collapsed="false">
      <c r="A289" s="146"/>
      <c r="B289" s="147"/>
      <c r="C289" s="147"/>
      <c r="D289" s="147"/>
      <c r="E289" s="147"/>
      <c r="F289" s="147"/>
      <c r="G289" s="147"/>
      <c r="H289" s="148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  <c r="AA289" s="147"/>
      <c r="AB289" s="147"/>
      <c r="AC289" s="147"/>
      <c r="AD289" s="147"/>
      <c r="AE289" s="147"/>
      <c r="AF289" s="147"/>
      <c r="AG289" s="147"/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  <c r="BI289" s="147"/>
      <c r="BJ289" s="147"/>
      <c r="BK289" s="149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/>
      <c r="DT289" s="150"/>
      <c r="DU289" s="150"/>
      <c r="DV289" s="150"/>
      <c r="DW289" s="150"/>
      <c r="DX289" s="150"/>
      <c r="DY289" s="150"/>
      <c r="DZ289" s="150"/>
      <c r="EA289" s="150"/>
      <c r="EB289" s="150"/>
      <c r="EC289" s="150"/>
      <c r="ED289" s="150"/>
      <c r="EE289" s="150"/>
      <c r="EF289" s="150"/>
      <c r="EG289" s="150"/>
      <c r="EH289" s="150"/>
      <c r="EI289" s="150"/>
      <c r="EJ289" s="150"/>
      <c r="EK289" s="150"/>
      <c r="EL289" s="150"/>
      <c r="EM289" s="150"/>
      <c r="EN289" s="150"/>
      <c r="EO289" s="150"/>
      <c r="EP289" s="150"/>
      <c r="EQ289" s="150"/>
      <c r="ER289" s="150"/>
      <c r="ES289" s="150"/>
      <c r="ET289" s="150"/>
      <c r="EU289" s="150"/>
      <c r="EV289" s="150"/>
      <c r="EW289" s="150"/>
      <c r="EX289" s="150"/>
      <c r="EY289" s="150"/>
      <c r="EZ289" s="150"/>
      <c r="FA289" s="150"/>
      <c r="FB289" s="150"/>
      <c r="FC289" s="150"/>
      <c r="FD289" s="150"/>
      <c r="FE289" s="150"/>
      <c r="FF289" s="150"/>
      <c r="FG289" s="150"/>
      <c r="FH289" s="150"/>
      <c r="FI289" s="150"/>
      <c r="FJ289" s="150"/>
      <c r="FK289" s="150"/>
      <c r="FL289" s="150"/>
      <c r="FM289" s="150"/>
      <c r="FN289" s="150"/>
      <c r="FO289" s="150"/>
      <c r="FP289" s="150"/>
      <c r="FQ289" s="150"/>
      <c r="FR289" s="150"/>
      <c r="FS289" s="150"/>
      <c r="FT289" s="150"/>
      <c r="FU289" s="150"/>
      <c r="FV289" s="150"/>
      <c r="FW289" s="150"/>
      <c r="FX289" s="150"/>
      <c r="FY289" s="150"/>
      <c r="FZ289" s="150"/>
      <c r="GA289" s="150"/>
      <c r="GB289" s="150"/>
      <c r="GC289" s="150"/>
      <c r="GD289" s="150"/>
      <c r="GE289" s="150"/>
      <c r="GF289" s="150"/>
      <c r="GG289" s="150"/>
      <c r="GH289" s="150"/>
      <c r="GI289" s="150"/>
      <c r="GJ289" s="150"/>
      <c r="GK289" s="150"/>
      <c r="GL289" s="150"/>
      <c r="GM289" s="150"/>
      <c r="GN289" s="150"/>
      <c r="GO289" s="150"/>
      <c r="GP289" s="150"/>
      <c r="GQ289" s="150"/>
      <c r="GR289" s="150"/>
      <c r="GS289" s="150"/>
      <c r="GT289" s="150"/>
      <c r="GU289" s="150"/>
      <c r="GV289" s="150"/>
      <c r="GW289" s="150"/>
      <c r="GX289" s="150"/>
      <c r="GY289" s="150"/>
      <c r="GZ289" s="150"/>
      <c r="HA289" s="150"/>
      <c r="HB289" s="150"/>
      <c r="HC289" s="150"/>
      <c r="HD289" s="150"/>
      <c r="HE289" s="150"/>
      <c r="HF289" s="150"/>
      <c r="HG289" s="150"/>
      <c r="HH289" s="150"/>
      <c r="HI289" s="150"/>
      <c r="HJ289" s="150"/>
      <c r="HK289" s="150"/>
      <c r="HL289" s="150"/>
      <c r="HM289" s="150"/>
      <c r="HN289" s="150"/>
      <c r="HO289" s="150"/>
      <c r="HP289" s="150"/>
      <c r="HQ289" s="150"/>
      <c r="HR289" s="150"/>
      <c r="HS289" s="150"/>
      <c r="HT289" s="150"/>
      <c r="HU289" s="150"/>
      <c r="HV289" s="150"/>
      <c r="HW289" s="150"/>
      <c r="HX289" s="150"/>
      <c r="HY289" s="150"/>
      <c r="HZ289" s="150"/>
      <c r="IA289" s="150"/>
      <c r="IB289" s="150"/>
      <c r="IC289" s="150"/>
      <c r="ID289" s="150"/>
      <c r="IE289" s="150"/>
      <c r="IF289" s="150"/>
      <c r="IG289" s="150"/>
      <c r="IH289" s="150"/>
      <c r="II289" s="150"/>
      <c r="IJ289" s="150"/>
      <c r="IK289" s="150"/>
      <c r="IL289" s="150"/>
      <c r="IM289" s="150"/>
      <c r="IN289" s="150"/>
      <c r="IO289" s="150"/>
      <c r="IP289" s="150"/>
      <c r="IQ289" s="150"/>
      <c r="IR289" s="150"/>
      <c r="IS289" s="150"/>
      <c r="IT289" s="150"/>
      <c r="IU289" s="150"/>
      <c r="IV289" s="150"/>
      <c r="IW289" s="150"/>
    </row>
    <row r="290" customFormat="false" ht="12.75" hidden="false" customHeight="false" outlineLevel="0" collapsed="false">
      <c r="A290" s="146"/>
      <c r="B290" s="147"/>
      <c r="C290" s="147"/>
      <c r="D290" s="147"/>
      <c r="E290" s="147"/>
      <c r="F290" s="147"/>
      <c r="G290" s="147"/>
      <c r="H290" s="148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  <c r="AC290" s="147"/>
      <c r="AD290" s="147"/>
      <c r="AE290" s="147"/>
      <c r="AF290" s="147"/>
      <c r="AG290" s="147"/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  <c r="BI290" s="147"/>
      <c r="BJ290" s="147"/>
      <c r="BK290" s="149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/>
      <c r="DT290" s="150"/>
      <c r="DU290" s="150"/>
      <c r="DV290" s="150"/>
      <c r="DW290" s="150"/>
      <c r="DX290" s="150"/>
      <c r="DY290" s="150"/>
      <c r="DZ290" s="150"/>
      <c r="EA290" s="150"/>
      <c r="EB290" s="150"/>
      <c r="EC290" s="150"/>
      <c r="ED290" s="150"/>
      <c r="EE290" s="150"/>
      <c r="EF290" s="150"/>
      <c r="EG290" s="150"/>
      <c r="EH290" s="150"/>
      <c r="EI290" s="150"/>
      <c r="EJ290" s="150"/>
      <c r="EK290" s="150"/>
      <c r="EL290" s="150"/>
      <c r="EM290" s="150"/>
      <c r="EN290" s="150"/>
      <c r="EO290" s="150"/>
      <c r="EP290" s="150"/>
      <c r="EQ290" s="150"/>
      <c r="ER290" s="150"/>
      <c r="ES290" s="150"/>
      <c r="ET290" s="150"/>
      <c r="EU290" s="150"/>
      <c r="EV290" s="150"/>
      <c r="EW290" s="150"/>
      <c r="EX290" s="150"/>
      <c r="EY290" s="150"/>
      <c r="EZ290" s="150"/>
      <c r="FA290" s="150"/>
      <c r="FB290" s="150"/>
      <c r="FC290" s="150"/>
      <c r="FD290" s="150"/>
      <c r="FE290" s="150"/>
      <c r="FF290" s="150"/>
      <c r="FG290" s="150"/>
      <c r="FH290" s="150"/>
      <c r="FI290" s="150"/>
      <c r="FJ290" s="150"/>
      <c r="FK290" s="150"/>
      <c r="FL290" s="150"/>
      <c r="FM290" s="150"/>
      <c r="FN290" s="150"/>
      <c r="FO290" s="150"/>
      <c r="FP290" s="150"/>
      <c r="FQ290" s="150"/>
      <c r="FR290" s="150"/>
      <c r="FS290" s="150"/>
      <c r="FT290" s="150"/>
      <c r="FU290" s="150"/>
      <c r="FV290" s="150"/>
      <c r="FW290" s="150"/>
      <c r="FX290" s="150"/>
      <c r="FY290" s="150"/>
      <c r="FZ290" s="150"/>
      <c r="GA290" s="150"/>
      <c r="GB290" s="150"/>
      <c r="GC290" s="150"/>
      <c r="GD290" s="150"/>
      <c r="GE290" s="150"/>
      <c r="GF290" s="150"/>
      <c r="GG290" s="150"/>
      <c r="GH290" s="150"/>
      <c r="GI290" s="150"/>
      <c r="GJ290" s="150"/>
      <c r="GK290" s="150"/>
      <c r="GL290" s="150"/>
      <c r="GM290" s="150"/>
      <c r="GN290" s="150"/>
      <c r="GO290" s="150"/>
      <c r="GP290" s="150"/>
      <c r="GQ290" s="150"/>
      <c r="GR290" s="150"/>
      <c r="GS290" s="150"/>
      <c r="GT290" s="150"/>
      <c r="GU290" s="150"/>
      <c r="GV290" s="150"/>
      <c r="GW290" s="150"/>
      <c r="GX290" s="150"/>
      <c r="GY290" s="150"/>
      <c r="GZ290" s="150"/>
      <c r="HA290" s="150"/>
      <c r="HB290" s="150"/>
      <c r="HC290" s="150"/>
      <c r="HD290" s="150"/>
      <c r="HE290" s="150"/>
      <c r="HF290" s="150"/>
      <c r="HG290" s="150"/>
      <c r="HH290" s="150"/>
      <c r="HI290" s="150"/>
      <c r="HJ290" s="150"/>
      <c r="HK290" s="150"/>
      <c r="HL290" s="150"/>
      <c r="HM290" s="150"/>
      <c r="HN290" s="150"/>
      <c r="HO290" s="150"/>
      <c r="HP290" s="150"/>
      <c r="HQ290" s="150"/>
      <c r="HR290" s="150"/>
      <c r="HS290" s="150"/>
      <c r="HT290" s="150"/>
      <c r="HU290" s="150"/>
      <c r="HV290" s="150"/>
      <c r="HW290" s="150"/>
      <c r="HX290" s="150"/>
      <c r="HY290" s="150"/>
      <c r="HZ290" s="150"/>
      <c r="IA290" s="150"/>
      <c r="IB290" s="150"/>
      <c r="IC290" s="150"/>
      <c r="ID290" s="150"/>
      <c r="IE290" s="150"/>
      <c r="IF290" s="150"/>
      <c r="IG290" s="150"/>
      <c r="IH290" s="150"/>
      <c r="II290" s="150"/>
      <c r="IJ290" s="150"/>
      <c r="IK290" s="150"/>
      <c r="IL290" s="150"/>
      <c r="IM290" s="150"/>
      <c r="IN290" s="150"/>
      <c r="IO290" s="150"/>
      <c r="IP290" s="150"/>
      <c r="IQ290" s="150"/>
      <c r="IR290" s="150"/>
      <c r="IS290" s="150"/>
      <c r="IT290" s="150"/>
      <c r="IU290" s="150"/>
      <c r="IV290" s="150"/>
      <c r="IW290" s="150"/>
    </row>
    <row r="291" customFormat="false" ht="12.75" hidden="false" customHeight="false" outlineLevel="0" collapsed="false">
      <c r="A291" s="146"/>
      <c r="B291" s="147"/>
      <c r="C291" s="147"/>
      <c r="D291" s="147"/>
      <c r="E291" s="147"/>
      <c r="F291" s="147"/>
      <c r="G291" s="147"/>
      <c r="H291" s="148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  <c r="AA291" s="147"/>
      <c r="AB291" s="147"/>
      <c r="AC291" s="147"/>
      <c r="AD291" s="147"/>
      <c r="AE291" s="147"/>
      <c r="AF291" s="147"/>
      <c r="AG291" s="147"/>
      <c r="AH291" s="147"/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  <c r="BI291" s="147"/>
      <c r="BJ291" s="147"/>
      <c r="BK291" s="149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/>
      <c r="DT291" s="150"/>
      <c r="DU291" s="150"/>
      <c r="DV291" s="150"/>
      <c r="DW291" s="150"/>
      <c r="DX291" s="150"/>
      <c r="DY291" s="150"/>
      <c r="DZ291" s="150"/>
      <c r="EA291" s="150"/>
      <c r="EB291" s="150"/>
      <c r="EC291" s="150"/>
      <c r="ED291" s="150"/>
      <c r="EE291" s="150"/>
      <c r="EF291" s="150"/>
      <c r="EG291" s="150"/>
      <c r="EH291" s="150"/>
      <c r="EI291" s="150"/>
      <c r="EJ291" s="150"/>
      <c r="EK291" s="150"/>
      <c r="EL291" s="150"/>
      <c r="EM291" s="150"/>
      <c r="EN291" s="150"/>
      <c r="EO291" s="150"/>
      <c r="EP291" s="150"/>
      <c r="EQ291" s="150"/>
      <c r="ER291" s="150"/>
      <c r="ES291" s="150"/>
      <c r="ET291" s="150"/>
      <c r="EU291" s="150"/>
      <c r="EV291" s="150"/>
      <c r="EW291" s="150"/>
      <c r="EX291" s="150"/>
      <c r="EY291" s="150"/>
      <c r="EZ291" s="150"/>
      <c r="FA291" s="150"/>
      <c r="FB291" s="150"/>
      <c r="FC291" s="150"/>
      <c r="FD291" s="150"/>
      <c r="FE291" s="150"/>
      <c r="FF291" s="150"/>
      <c r="FG291" s="150"/>
      <c r="FH291" s="150"/>
      <c r="FI291" s="150"/>
      <c r="FJ291" s="150"/>
      <c r="FK291" s="150"/>
      <c r="FL291" s="150"/>
      <c r="FM291" s="150"/>
      <c r="FN291" s="150"/>
      <c r="FO291" s="150"/>
      <c r="FP291" s="150"/>
      <c r="FQ291" s="150"/>
      <c r="FR291" s="150"/>
      <c r="FS291" s="150"/>
      <c r="FT291" s="150"/>
      <c r="FU291" s="150"/>
      <c r="FV291" s="150"/>
      <c r="FW291" s="150"/>
      <c r="FX291" s="150"/>
      <c r="FY291" s="150"/>
      <c r="FZ291" s="150"/>
      <c r="GA291" s="150"/>
      <c r="GB291" s="150"/>
      <c r="GC291" s="150"/>
      <c r="GD291" s="150"/>
      <c r="GE291" s="150"/>
      <c r="GF291" s="150"/>
      <c r="GG291" s="150"/>
      <c r="GH291" s="150"/>
      <c r="GI291" s="150"/>
      <c r="GJ291" s="150"/>
      <c r="GK291" s="150"/>
      <c r="GL291" s="150"/>
      <c r="GM291" s="150"/>
      <c r="GN291" s="150"/>
      <c r="GO291" s="150"/>
      <c r="GP291" s="150"/>
      <c r="GQ291" s="150"/>
      <c r="GR291" s="150"/>
      <c r="GS291" s="150"/>
      <c r="GT291" s="150"/>
      <c r="GU291" s="150"/>
      <c r="GV291" s="150"/>
      <c r="GW291" s="150"/>
      <c r="GX291" s="150"/>
      <c r="GY291" s="150"/>
      <c r="GZ291" s="150"/>
      <c r="HA291" s="150"/>
      <c r="HB291" s="150"/>
      <c r="HC291" s="150"/>
      <c r="HD291" s="150"/>
      <c r="HE291" s="150"/>
      <c r="HF291" s="150"/>
      <c r="HG291" s="150"/>
      <c r="HH291" s="150"/>
      <c r="HI291" s="150"/>
      <c r="HJ291" s="150"/>
      <c r="HK291" s="150"/>
      <c r="HL291" s="150"/>
      <c r="HM291" s="150"/>
      <c r="HN291" s="150"/>
      <c r="HO291" s="150"/>
      <c r="HP291" s="150"/>
      <c r="HQ291" s="150"/>
      <c r="HR291" s="150"/>
      <c r="HS291" s="150"/>
      <c r="HT291" s="150"/>
      <c r="HU291" s="150"/>
      <c r="HV291" s="150"/>
      <c r="HW291" s="150"/>
      <c r="HX291" s="150"/>
      <c r="HY291" s="150"/>
      <c r="HZ291" s="150"/>
      <c r="IA291" s="150"/>
      <c r="IB291" s="150"/>
      <c r="IC291" s="150"/>
      <c r="ID291" s="150"/>
      <c r="IE291" s="150"/>
      <c r="IF291" s="150"/>
      <c r="IG291" s="150"/>
      <c r="IH291" s="150"/>
      <c r="II291" s="150"/>
      <c r="IJ291" s="150"/>
      <c r="IK291" s="150"/>
      <c r="IL291" s="150"/>
      <c r="IM291" s="150"/>
      <c r="IN291" s="150"/>
      <c r="IO291" s="150"/>
      <c r="IP291" s="150"/>
      <c r="IQ291" s="150"/>
      <c r="IR291" s="150"/>
      <c r="IS291" s="150"/>
      <c r="IT291" s="150"/>
      <c r="IU291" s="150"/>
      <c r="IV291" s="150"/>
      <c r="IW291" s="150"/>
    </row>
    <row r="292" customFormat="false" ht="12.75" hidden="false" customHeight="false" outlineLevel="0" collapsed="false">
      <c r="A292" s="146"/>
      <c r="B292" s="147"/>
      <c r="C292" s="147"/>
      <c r="D292" s="147"/>
      <c r="E292" s="147"/>
      <c r="F292" s="147"/>
      <c r="G292" s="147"/>
      <c r="H292" s="148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  <c r="AA292" s="147"/>
      <c r="AB292" s="147"/>
      <c r="AC292" s="147"/>
      <c r="AD292" s="147"/>
      <c r="AE292" s="147"/>
      <c r="AF292" s="147"/>
      <c r="AG292" s="147"/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  <c r="BI292" s="147"/>
      <c r="BJ292" s="147"/>
      <c r="BK292" s="149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/>
      <c r="DT292" s="150"/>
      <c r="DU292" s="150"/>
      <c r="DV292" s="150"/>
      <c r="DW292" s="150"/>
      <c r="DX292" s="150"/>
      <c r="DY292" s="150"/>
      <c r="DZ292" s="150"/>
      <c r="EA292" s="150"/>
      <c r="EB292" s="150"/>
      <c r="EC292" s="150"/>
      <c r="ED292" s="150"/>
      <c r="EE292" s="150"/>
      <c r="EF292" s="150"/>
      <c r="EG292" s="150"/>
      <c r="EH292" s="150"/>
      <c r="EI292" s="150"/>
      <c r="EJ292" s="150"/>
      <c r="EK292" s="150"/>
      <c r="EL292" s="150"/>
      <c r="EM292" s="150"/>
      <c r="EN292" s="150"/>
      <c r="EO292" s="150"/>
      <c r="EP292" s="150"/>
      <c r="EQ292" s="150"/>
      <c r="ER292" s="150"/>
      <c r="ES292" s="150"/>
      <c r="ET292" s="150"/>
      <c r="EU292" s="150"/>
      <c r="EV292" s="150"/>
      <c r="EW292" s="150"/>
      <c r="EX292" s="150"/>
      <c r="EY292" s="150"/>
      <c r="EZ292" s="150"/>
      <c r="FA292" s="150"/>
      <c r="FB292" s="150"/>
      <c r="FC292" s="150"/>
      <c r="FD292" s="150"/>
      <c r="FE292" s="150"/>
      <c r="FF292" s="150"/>
      <c r="FG292" s="150"/>
      <c r="FH292" s="150"/>
      <c r="FI292" s="150"/>
      <c r="FJ292" s="150"/>
      <c r="FK292" s="150"/>
      <c r="FL292" s="150"/>
      <c r="FM292" s="150"/>
      <c r="FN292" s="150"/>
      <c r="FO292" s="150"/>
      <c r="FP292" s="150"/>
      <c r="FQ292" s="150"/>
      <c r="FR292" s="150"/>
      <c r="FS292" s="150"/>
      <c r="FT292" s="150"/>
      <c r="FU292" s="150"/>
      <c r="FV292" s="150"/>
      <c r="FW292" s="150"/>
      <c r="FX292" s="150"/>
      <c r="FY292" s="150"/>
      <c r="FZ292" s="150"/>
      <c r="GA292" s="150"/>
      <c r="GB292" s="150"/>
      <c r="GC292" s="150"/>
      <c r="GD292" s="150"/>
      <c r="GE292" s="150"/>
      <c r="GF292" s="150"/>
      <c r="GG292" s="150"/>
      <c r="GH292" s="150"/>
      <c r="GI292" s="150"/>
      <c r="GJ292" s="150"/>
      <c r="GK292" s="150"/>
      <c r="GL292" s="150"/>
      <c r="GM292" s="150"/>
      <c r="GN292" s="150"/>
      <c r="GO292" s="150"/>
      <c r="GP292" s="150"/>
      <c r="GQ292" s="150"/>
      <c r="GR292" s="150"/>
      <c r="GS292" s="150"/>
      <c r="GT292" s="150"/>
      <c r="GU292" s="150"/>
      <c r="GV292" s="150"/>
      <c r="GW292" s="150"/>
      <c r="GX292" s="150"/>
      <c r="GY292" s="150"/>
      <c r="GZ292" s="150"/>
      <c r="HA292" s="150"/>
      <c r="HB292" s="150"/>
      <c r="HC292" s="150"/>
      <c r="HD292" s="150"/>
      <c r="HE292" s="150"/>
      <c r="HF292" s="150"/>
      <c r="HG292" s="150"/>
      <c r="HH292" s="150"/>
      <c r="HI292" s="150"/>
      <c r="HJ292" s="150"/>
      <c r="HK292" s="150"/>
      <c r="HL292" s="150"/>
      <c r="HM292" s="150"/>
      <c r="HN292" s="150"/>
      <c r="HO292" s="150"/>
      <c r="HP292" s="150"/>
      <c r="HQ292" s="150"/>
      <c r="HR292" s="150"/>
      <c r="HS292" s="150"/>
      <c r="HT292" s="150"/>
      <c r="HU292" s="150"/>
      <c r="HV292" s="150"/>
      <c r="HW292" s="150"/>
      <c r="HX292" s="150"/>
      <c r="HY292" s="150"/>
      <c r="HZ292" s="150"/>
      <c r="IA292" s="150"/>
      <c r="IB292" s="150"/>
      <c r="IC292" s="150"/>
      <c r="ID292" s="150"/>
      <c r="IE292" s="150"/>
      <c r="IF292" s="150"/>
      <c r="IG292" s="150"/>
      <c r="IH292" s="150"/>
      <c r="II292" s="150"/>
      <c r="IJ292" s="150"/>
      <c r="IK292" s="150"/>
      <c r="IL292" s="150"/>
      <c r="IM292" s="150"/>
      <c r="IN292" s="150"/>
      <c r="IO292" s="150"/>
      <c r="IP292" s="150"/>
      <c r="IQ292" s="150"/>
      <c r="IR292" s="150"/>
      <c r="IS292" s="150"/>
      <c r="IT292" s="150"/>
      <c r="IU292" s="150"/>
      <c r="IV292" s="150"/>
      <c r="IW292" s="150"/>
    </row>
    <row r="293" customFormat="false" ht="12.75" hidden="false" customHeight="false" outlineLevel="0" collapsed="false">
      <c r="A293" s="146"/>
      <c r="B293" s="147"/>
      <c r="C293" s="147"/>
      <c r="D293" s="147"/>
      <c r="E293" s="147"/>
      <c r="F293" s="147"/>
      <c r="G293" s="147"/>
      <c r="H293" s="148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  <c r="AA293" s="147"/>
      <c r="AB293" s="147"/>
      <c r="AC293" s="147"/>
      <c r="AD293" s="147"/>
      <c r="AE293" s="147"/>
      <c r="AF293" s="147"/>
      <c r="AG293" s="147"/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  <c r="BI293" s="147"/>
      <c r="BJ293" s="147"/>
      <c r="BK293" s="149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150"/>
      <c r="BV293" s="150"/>
      <c r="BW293" s="150"/>
      <c r="BX293" s="150"/>
      <c r="BY293" s="150"/>
      <c r="BZ293" s="150"/>
      <c r="CA293" s="150"/>
      <c r="CB293" s="150"/>
      <c r="CC293" s="15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0"/>
      <c r="CN293" s="150"/>
      <c r="CO293" s="150"/>
      <c r="CP293" s="150"/>
      <c r="CQ293" s="150"/>
      <c r="CR293" s="150"/>
      <c r="CS293" s="150"/>
      <c r="CT293" s="150"/>
      <c r="CU293" s="150"/>
      <c r="CV293" s="150"/>
      <c r="CW293" s="150"/>
      <c r="CX293" s="150"/>
      <c r="CY293" s="150"/>
      <c r="CZ293" s="150"/>
      <c r="DA293" s="150"/>
      <c r="DB293" s="150"/>
      <c r="DC293" s="150"/>
      <c r="DD293" s="150"/>
      <c r="DE293" s="150"/>
      <c r="DF293" s="150"/>
      <c r="DG293" s="150"/>
      <c r="DH293" s="150"/>
      <c r="DI293" s="150"/>
      <c r="DJ293" s="150"/>
      <c r="DK293" s="150"/>
      <c r="DL293" s="150"/>
      <c r="DM293" s="150"/>
      <c r="DN293" s="150"/>
      <c r="DO293" s="150"/>
      <c r="DP293" s="150"/>
      <c r="DQ293" s="150"/>
      <c r="DR293" s="150"/>
      <c r="DS293" s="150"/>
      <c r="DT293" s="150"/>
      <c r="DU293" s="150"/>
      <c r="DV293" s="150"/>
      <c r="DW293" s="150"/>
      <c r="DX293" s="150"/>
      <c r="DY293" s="150"/>
      <c r="DZ293" s="150"/>
      <c r="EA293" s="150"/>
      <c r="EB293" s="150"/>
      <c r="EC293" s="150"/>
      <c r="ED293" s="150"/>
      <c r="EE293" s="150"/>
      <c r="EF293" s="150"/>
      <c r="EG293" s="150"/>
      <c r="EH293" s="150"/>
      <c r="EI293" s="150"/>
      <c r="EJ293" s="150"/>
      <c r="EK293" s="150"/>
      <c r="EL293" s="150"/>
      <c r="EM293" s="150"/>
      <c r="EN293" s="150"/>
      <c r="EO293" s="150"/>
      <c r="EP293" s="150"/>
      <c r="EQ293" s="150"/>
      <c r="ER293" s="150"/>
      <c r="ES293" s="150"/>
      <c r="ET293" s="150"/>
      <c r="EU293" s="150"/>
      <c r="EV293" s="150"/>
      <c r="EW293" s="150"/>
      <c r="EX293" s="150"/>
      <c r="EY293" s="150"/>
      <c r="EZ293" s="150"/>
      <c r="FA293" s="150"/>
      <c r="FB293" s="150"/>
      <c r="FC293" s="150"/>
      <c r="FD293" s="150"/>
      <c r="FE293" s="150"/>
      <c r="FF293" s="150"/>
      <c r="FG293" s="150"/>
      <c r="FH293" s="150"/>
      <c r="FI293" s="150"/>
      <c r="FJ293" s="150"/>
      <c r="FK293" s="150"/>
      <c r="FL293" s="150"/>
      <c r="FM293" s="150"/>
      <c r="FN293" s="150"/>
      <c r="FO293" s="150"/>
      <c r="FP293" s="150"/>
      <c r="FQ293" s="150"/>
      <c r="FR293" s="150"/>
      <c r="FS293" s="150"/>
      <c r="FT293" s="150"/>
      <c r="FU293" s="150"/>
      <c r="FV293" s="150"/>
      <c r="FW293" s="150"/>
      <c r="FX293" s="150"/>
      <c r="FY293" s="150"/>
      <c r="FZ293" s="150"/>
      <c r="GA293" s="150"/>
      <c r="GB293" s="150"/>
      <c r="GC293" s="150"/>
      <c r="GD293" s="150"/>
      <c r="GE293" s="150"/>
      <c r="GF293" s="150"/>
      <c r="GG293" s="150"/>
      <c r="GH293" s="150"/>
      <c r="GI293" s="150"/>
      <c r="GJ293" s="150"/>
      <c r="GK293" s="150"/>
      <c r="GL293" s="150"/>
      <c r="GM293" s="150"/>
      <c r="GN293" s="150"/>
      <c r="GO293" s="150"/>
      <c r="GP293" s="150"/>
      <c r="GQ293" s="150"/>
      <c r="GR293" s="150"/>
      <c r="GS293" s="150"/>
      <c r="GT293" s="150"/>
      <c r="GU293" s="150"/>
      <c r="GV293" s="150"/>
      <c r="GW293" s="150"/>
      <c r="GX293" s="150"/>
      <c r="GY293" s="150"/>
      <c r="GZ293" s="150"/>
      <c r="HA293" s="150"/>
      <c r="HB293" s="150"/>
      <c r="HC293" s="150"/>
      <c r="HD293" s="150"/>
      <c r="HE293" s="150"/>
      <c r="HF293" s="150"/>
      <c r="HG293" s="150"/>
      <c r="HH293" s="150"/>
      <c r="HI293" s="150"/>
      <c r="HJ293" s="150"/>
      <c r="HK293" s="150"/>
      <c r="HL293" s="150"/>
      <c r="HM293" s="150"/>
      <c r="HN293" s="150"/>
      <c r="HO293" s="150"/>
      <c r="HP293" s="150"/>
      <c r="HQ293" s="150"/>
      <c r="HR293" s="150"/>
      <c r="HS293" s="150"/>
      <c r="HT293" s="150"/>
      <c r="HU293" s="150"/>
      <c r="HV293" s="150"/>
      <c r="HW293" s="150"/>
      <c r="HX293" s="150"/>
      <c r="HY293" s="150"/>
      <c r="HZ293" s="150"/>
      <c r="IA293" s="150"/>
      <c r="IB293" s="150"/>
      <c r="IC293" s="150"/>
      <c r="ID293" s="150"/>
      <c r="IE293" s="150"/>
      <c r="IF293" s="150"/>
      <c r="IG293" s="150"/>
      <c r="IH293" s="150"/>
      <c r="II293" s="150"/>
      <c r="IJ293" s="150"/>
      <c r="IK293" s="150"/>
      <c r="IL293" s="150"/>
      <c r="IM293" s="150"/>
      <c r="IN293" s="150"/>
      <c r="IO293" s="150"/>
      <c r="IP293" s="150"/>
      <c r="IQ293" s="150"/>
      <c r="IR293" s="150"/>
      <c r="IS293" s="150"/>
      <c r="IT293" s="150"/>
      <c r="IU293" s="150"/>
      <c r="IV293" s="150"/>
      <c r="IW293" s="150"/>
    </row>
    <row r="294" customFormat="false" ht="12.75" hidden="false" customHeight="false" outlineLevel="0" collapsed="false">
      <c r="A294" s="146"/>
      <c r="B294" s="147"/>
      <c r="C294" s="147"/>
      <c r="D294" s="147"/>
      <c r="E294" s="147"/>
      <c r="F294" s="147"/>
      <c r="G294" s="147"/>
      <c r="H294" s="148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  <c r="AA294" s="147"/>
      <c r="AB294" s="147"/>
      <c r="AC294" s="147"/>
      <c r="AD294" s="147"/>
      <c r="AE294" s="147"/>
      <c r="AF294" s="147"/>
      <c r="AG294" s="147"/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  <c r="BI294" s="147"/>
      <c r="BJ294" s="147"/>
      <c r="BK294" s="149"/>
      <c r="BL294" s="150"/>
      <c r="BM294" s="150"/>
      <c r="BN294" s="150"/>
      <c r="BO294" s="150"/>
      <c r="BP294" s="150"/>
      <c r="BQ294" s="150"/>
      <c r="BR294" s="150"/>
      <c r="BS294" s="150"/>
      <c r="BT294" s="150"/>
      <c r="BU294" s="150"/>
      <c r="BV294" s="150"/>
      <c r="BW294" s="150"/>
      <c r="BX294" s="150"/>
      <c r="BY294" s="150"/>
      <c r="BZ294" s="150"/>
      <c r="CA294" s="150"/>
      <c r="CB294" s="150"/>
      <c r="CC294" s="15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0"/>
      <c r="CN294" s="150"/>
      <c r="CO294" s="150"/>
      <c r="CP294" s="150"/>
      <c r="CQ294" s="150"/>
      <c r="CR294" s="150"/>
      <c r="CS294" s="150"/>
      <c r="CT294" s="150"/>
      <c r="CU294" s="150"/>
      <c r="CV294" s="150"/>
      <c r="CW294" s="150"/>
      <c r="CX294" s="150"/>
      <c r="CY294" s="150"/>
      <c r="CZ294" s="150"/>
      <c r="DA294" s="150"/>
      <c r="DB294" s="150"/>
      <c r="DC294" s="150"/>
      <c r="DD294" s="150"/>
      <c r="DE294" s="150"/>
      <c r="DF294" s="150"/>
      <c r="DG294" s="150"/>
      <c r="DH294" s="150"/>
      <c r="DI294" s="150"/>
      <c r="DJ294" s="150"/>
      <c r="DK294" s="150"/>
      <c r="DL294" s="150"/>
      <c r="DM294" s="150"/>
      <c r="DN294" s="150"/>
      <c r="DO294" s="150"/>
      <c r="DP294" s="150"/>
      <c r="DQ294" s="150"/>
      <c r="DR294" s="150"/>
      <c r="DS294" s="150"/>
      <c r="DT294" s="150"/>
      <c r="DU294" s="150"/>
      <c r="DV294" s="150"/>
      <c r="DW294" s="150"/>
      <c r="DX294" s="150"/>
      <c r="DY294" s="150"/>
      <c r="DZ294" s="150"/>
      <c r="EA294" s="150"/>
      <c r="EB294" s="150"/>
      <c r="EC294" s="150"/>
      <c r="ED294" s="150"/>
      <c r="EE294" s="150"/>
      <c r="EF294" s="150"/>
      <c r="EG294" s="150"/>
      <c r="EH294" s="150"/>
      <c r="EI294" s="150"/>
      <c r="EJ294" s="150"/>
      <c r="EK294" s="150"/>
      <c r="EL294" s="150"/>
      <c r="EM294" s="150"/>
      <c r="EN294" s="150"/>
      <c r="EO294" s="150"/>
      <c r="EP294" s="150"/>
      <c r="EQ294" s="150"/>
      <c r="ER294" s="150"/>
      <c r="ES294" s="150"/>
      <c r="ET294" s="150"/>
      <c r="EU294" s="150"/>
      <c r="EV294" s="150"/>
      <c r="EW294" s="150"/>
      <c r="EX294" s="150"/>
      <c r="EY294" s="150"/>
      <c r="EZ294" s="150"/>
      <c r="FA294" s="150"/>
      <c r="FB294" s="150"/>
      <c r="FC294" s="150"/>
      <c r="FD294" s="150"/>
      <c r="FE294" s="150"/>
      <c r="FF294" s="150"/>
      <c r="FG294" s="150"/>
      <c r="FH294" s="150"/>
      <c r="FI294" s="150"/>
      <c r="FJ294" s="150"/>
      <c r="FK294" s="150"/>
      <c r="FL294" s="150"/>
      <c r="FM294" s="150"/>
      <c r="FN294" s="150"/>
      <c r="FO294" s="150"/>
      <c r="FP294" s="150"/>
      <c r="FQ294" s="150"/>
      <c r="FR294" s="150"/>
      <c r="FS294" s="150"/>
      <c r="FT294" s="150"/>
      <c r="FU294" s="150"/>
      <c r="FV294" s="150"/>
      <c r="FW294" s="150"/>
      <c r="FX294" s="150"/>
      <c r="FY294" s="150"/>
      <c r="FZ294" s="150"/>
      <c r="GA294" s="150"/>
      <c r="GB294" s="150"/>
      <c r="GC294" s="150"/>
      <c r="GD294" s="150"/>
      <c r="GE294" s="150"/>
      <c r="GF294" s="150"/>
      <c r="GG294" s="150"/>
      <c r="GH294" s="150"/>
      <c r="GI294" s="150"/>
      <c r="GJ294" s="150"/>
      <c r="GK294" s="150"/>
      <c r="GL294" s="150"/>
      <c r="GM294" s="150"/>
      <c r="GN294" s="150"/>
      <c r="GO294" s="150"/>
      <c r="GP294" s="150"/>
      <c r="GQ294" s="150"/>
      <c r="GR294" s="150"/>
      <c r="GS294" s="150"/>
      <c r="GT294" s="150"/>
      <c r="GU294" s="150"/>
      <c r="GV294" s="150"/>
      <c r="GW294" s="150"/>
      <c r="GX294" s="150"/>
      <c r="GY294" s="150"/>
      <c r="GZ294" s="150"/>
      <c r="HA294" s="150"/>
      <c r="HB294" s="150"/>
      <c r="HC294" s="150"/>
      <c r="HD294" s="150"/>
      <c r="HE294" s="150"/>
      <c r="HF294" s="150"/>
      <c r="HG294" s="150"/>
      <c r="HH294" s="150"/>
      <c r="HI294" s="150"/>
      <c r="HJ294" s="150"/>
      <c r="HK294" s="150"/>
      <c r="HL294" s="150"/>
      <c r="HM294" s="150"/>
      <c r="HN294" s="150"/>
      <c r="HO294" s="150"/>
      <c r="HP294" s="150"/>
      <c r="HQ294" s="150"/>
      <c r="HR294" s="150"/>
      <c r="HS294" s="150"/>
      <c r="HT294" s="150"/>
      <c r="HU294" s="150"/>
      <c r="HV294" s="150"/>
      <c r="HW294" s="150"/>
      <c r="HX294" s="150"/>
      <c r="HY294" s="150"/>
      <c r="HZ294" s="150"/>
      <c r="IA294" s="150"/>
      <c r="IB294" s="150"/>
      <c r="IC294" s="150"/>
      <c r="ID294" s="150"/>
      <c r="IE294" s="150"/>
      <c r="IF294" s="150"/>
      <c r="IG294" s="150"/>
      <c r="IH294" s="150"/>
      <c r="II294" s="150"/>
      <c r="IJ294" s="150"/>
      <c r="IK294" s="150"/>
      <c r="IL294" s="150"/>
      <c r="IM294" s="150"/>
      <c r="IN294" s="150"/>
      <c r="IO294" s="150"/>
      <c r="IP294" s="150"/>
      <c r="IQ294" s="150"/>
      <c r="IR294" s="150"/>
      <c r="IS294" s="150"/>
      <c r="IT294" s="150"/>
      <c r="IU294" s="150"/>
      <c r="IV294" s="150"/>
      <c r="IW294" s="150"/>
    </row>
    <row r="295" customFormat="false" ht="12.75" hidden="false" customHeight="false" outlineLevel="0" collapsed="false">
      <c r="A295" s="146"/>
      <c r="B295" s="147"/>
      <c r="C295" s="147"/>
      <c r="D295" s="147"/>
      <c r="E295" s="147"/>
      <c r="F295" s="147"/>
      <c r="G295" s="147"/>
      <c r="H295" s="148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7"/>
      <c r="AF295" s="147"/>
      <c r="AG295" s="147"/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  <c r="BI295" s="147"/>
      <c r="BJ295" s="147"/>
      <c r="BK295" s="149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  <c r="EC295" s="150"/>
      <c r="ED295" s="150"/>
      <c r="EE295" s="150"/>
      <c r="EF295" s="150"/>
      <c r="EG295" s="150"/>
      <c r="EH295" s="150"/>
      <c r="EI295" s="150"/>
      <c r="EJ295" s="150"/>
      <c r="EK295" s="150"/>
      <c r="EL295" s="150"/>
      <c r="EM295" s="150"/>
      <c r="EN295" s="150"/>
      <c r="EO295" s="150"/>
      <c r="EP295" s="150"/>
      <c r="EQ295" s="150"/>
      <c r="ER295" s="150"/>
      <c r="ES295" s="150"/>
      <c r="ET295" s="150"/>
      <c r="EU295" s="150"/>
      <c r="EV295" s="150"/>
      <c r="EW295" s="150"/>
      <c r="EX295" s="150"/>
      <c r="EY295" s="150"/>
      <c r="EZ295" s="150"/>
      <c r="FA295" s="150"/>
      <c r="FB295" s="150"/>
      <c r="FC295" s="150"/>
      <c r="FD295" s="150"/>
      <c r="FE295" s="150"/>
      <c r="FF295" s="150"/>
      <c r="FG295" s="150"/>
      <c r="FH295" s="150"/>
      <c r="FI295" s="150"/>
      <c r="FJ295" s="150"/>
      <c r="FK295" s="150"/>
      <c r="FL295" s="150"/>
      <c r="FM295" s="150"/>
      <c r="FN295" s="150"/>
      <c r="FO295" s="150"/>
      <c r="FP295" s="150"/>
      <c r="FQ295" s="150"/>
      <c r="FR295" s="150"/>
      <c r="FS295" s="150"/>
      <c r="FT295" s="150"/>
      <c r="FU295" s="150"/>
      <c r="FV295" s="150"/>
      <c r="FW295" s="150"/>
      <c r="FX295" s="150"/>
      <c r="FY295" s="150"/>
      <c r="FZ295" s="150"/>
      <c r="GA295" s="150"/>
      <c r="GB295" s="150"/>
      <c r="GC295" s="150"/>
      <c r="GD295" s="150"/>
      <c r="GE295" s="150"/>
      <c r="GF295" s="150"/>
      <c r="GG295" s="150"/>
      <c r="GH295" s="150"/>
      <c r="GI295" s="150"/>
      <c r="GJ295" s="150"/>
      <c r="GK295" s="150"/>
      <c r="GL295" s="150"/>
      <c r="GM295" s="150"/>
      <c r="GN295" s="150"/>
      <c r="GO295" s="150"/>
      <c r="GP295" s="150"/>
      <c r="GQ295" s="150"/>
      <c r="GR295" s="150"/>
      <c r="GS295" s="150"/>
      <c r="GT295" s="150"/>
      <c r="GU295" s="150"/>
      <c r="GV295" s="150"/>
      <c r="GW295" s="150"/>
      <c r="GX295" s="150"/>
      <c r="GY295" s="150"/>
      <c r="GZ295" s="150"/>
      <c r="HA295" s="150"/>
      <c r="HB295" s="150"/>
      <c r="HC295" s="150"/>
      <c r="HD295" s="150"/>
      <c r="HE295" s="150"/>
      <c r="HF295" s="150"/>
      <c r="HG295" s="150"/>
      <c r="HH295" s="150"/>
      <c r="HI295" s="150"/>
      <c r="HJ295" s="150"/>
      <c r="HK295" s="150"/>
      <c r="HL295" s="150"/>
      <c r="HM295" s="150"/>
      <c r="HN295" s="150"/>
      <c r="HO295" s="150"/>
      <c r="HP295" s="150"/>
      <c r="HQ295" s="150"/>
      <c r="HR295" s="150"/>
      <c r="HS295" s="150"/>
      <c r="HT295" s="150"/>
      <c r="HU295" s="150"/>
      <c r="HV295" s="150"/>
      <c r="HW295" s="150"/>
      <c r="HX295" s="150"/>
      <c r="HY295" s="150"/>
      <c r="HZ295" s="150"/>
      <c r="IA295" s="150"/>
      <c r="IB295" s="150"/>
      <c r="IC295" s="150"/>
      <c r="ID295" s="150"/>
      <c r="IE295" s="150"/>
      <c r="IF295" s="150"/>
      <c r="IG295" s="150"/>
      <c r="IH295" s="150"/>
      <c r="II295" s="150"/>
      <c r="IJ295" s="150"/>
      <c r="IK295" s="150"/>
      <c r="IL295" s="150"/>
      <c r="IM295" s="150"/>
      <c r="IN295" s="150"/>
      <c r="IO295" s="150"/>
      <c r="IP295" s="150"/>
      <c r="IQ295" s="150"/>
      <c r="IR295" s="150"/>
      <c r="IS295" s="150"/>
      <c r="IT295" s="150"/>
      <c r="IU295" s="150"/>
      <c r="IV295" s="150"/>
      <c r="IW295" s="150"/>
    </row>
    <row r="296" customFormat="false" ht="12.75" hidden="false" customHeight="false" outlineLevel="0" collapsed="false">
      <c r="A296" s="146"/>
      <c r="B296" s="147"/>
      <c r="C296" s="147"/>
      <c r="D296" s="147"/>
      <c r="E296" s="147"/>
      <c r="F296" s="147"/>
      <c r="G296" s="147"/>
      <c r="H296" s="148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  <c r="AA296" s="147"/>
      <c r="AB296" s="147"/>
      <c r="AC296" s="147"/>
      <c r="AD296" s="147"/>
      <c r="AE296" s="147"/>
      <c r="AF296" s="147"/>
      <c r="AG296" s="147"/>
      <c r="AH296" s="147"/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  <c r="BI296" s="147"/>
      <c r="BJ296" s="147"/>
      <c r="BK296" s="149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/>
      <c r="DO296" s="150"/>
      <c r="DP296" s="150"/>
      <c r="DQ296" s="150"/>
      <c r="DR296" s="150"/>
      <c r="DS296" s="150"/>
      <c r="DT296" s="150"/>
      <c r="DU296" s="150"/>
      <c r="DV296" s="150"/>
      <c r="DW296" s="150"/>
      <c r="DX296" s="150"/>
      <c r="DY296" s="150"/>
      <c r="DZ296" s="150"/>
      <c r="EA296" s="150"/>
      <c r="EB296" s="150"/>
      <c r="EC296" s="150"/>
      <c r="ED296" s="150"/>
      <c r="EE296" s="150"/>
      <c r="EF296" s="150"/>
      <c r="EG296" s="150"/>
      <c r="EH296" s="150"/>
      <c r="EI296" s="150"/>
      <c r="EJ296" s="150"/>
      <c r="EK296" s="150"/>
      <c r="EL296" s="150"/>
      <c r="EM296" s="150"/>
      <c r="EN296" s="150"/>
      <c r="EO296" s="150"/>
      <c r="EP296" s="150"/>
      <c r="EQ296" s="150"/>
      <c r="ER296" s="150"/>
      <c r="ES296" s="150"/>
      <c r="ET296" s="150"/>
      <c r="EU296" s="150"/>
      <c r="EV296" s="150"/>
      <c r="EW296" s="150"/>
      <c r="EX296" s="150"/>
      <c r="EY296" s="150"/>
      <c r="EZ296" s="150"/>
      <c r="FA296" s="150"/>
      <c r="FB296" s="150"/>
      <c r="FC296" s="150"/>
      <c r="FD296" s="150"/>
      <c r="FE296" s="150"/>
      <c r="FF296" s="150"/>
      <c r="FG296" s="150"/>
      <c r="FH296" s="150"/>
      <c r="FI296" s="150"/>
      <c r="FJ296" s="150"/>
      <c r="FK296" s="150"/>
      <c r="FL296" s="150"/>
      <c r="FM296" s="150"/>
      <c r="FN296" s="150"/>
      <c r="FO296" s="150"/>
      <c r="FP296" s="150"/>
      <c r="FQ296" s="150"/>
      <c r="FR296" s="150"/>
      <c r="FS296" s="150"/>
      <c r="FT296" s="150"/>
      <c r="FU296" s="150"/>
      <c r="FV296" s="150"/>
      <c r="FW296" s="150"/>
      <c r="FX296" s="150"/>
      <c r="FY296" s="150"/>
      <c r="FZ296" s="150"/>
      <c r="GA296" s="150"/>
      <c r="GB296" s="150"/>
      <c r="GC296" s="150"/>
      <c r="GD296" s="150"/>
      <c r="GE296" s="150"/>
      <c r="GF296" s="150"/>
      <c r="GG296" s="150"/>
      <c r="GH296" s="150"/>
      <c r="GI296" s="150"/>
      <c r="GJ296" s="150"/>
      <c r="GK296" s="150"/>
      <c r="GL296" s="150"/>
      <c r="GM296" s="150"/>
      <c r="GN296" s="150"/>
      <c r="GO296" s="150"/>
      <c r="GP296" s="150"/>
      <c r="GQ296" s="150"/>
      <c r="GR296" s="150"/>
      <c r="GS296" s="150"/>
      <c r="GT296" s="150"/>
      <c r="GU296" s="150"/>
      <c r="GV296" s="150"/>
      <c r="GW296" s="150"/>
      <c r="GX296" s="150"/>
      <c r="GY296" s="150"/>
      <c r="GZ296" s="150"/>
      <c r="HA296" s="150"/>
      <c r="HB296" s="150"/>
      <c r="HC296" s="150"/>
      <c r="HD296" s="150"/>
      <c r="HE296" s="150"/>
      <c r="HF296" s="150"/>
      <c r="HG296" s="150"/>
      <c r="HH296" s="150"/>
      <c r="HI296" s="150"/>
      <c r="HJ296" s="150"/>
      <c r="HK296" s="150"/>
      <c r="HL296" s="150"/>
      <c r="HM296" s="150"/>
      <c r="HN296" s="150"/>
      <c r="HO296" s="150"/>
      <c r="HP296" s="150"/>
      <c r="HQ296" s="150"/>
      <c r="HR296" s="150"/>
      <c r="HS296" s="150"/>
      <c r="HT296" s="150"/>
      <c r="HU296" s="150"/>
      <c r="HV296" s="150"/>
      <c r="HW296" s="150"/>
      <c r="HX296" s="150"/>
      <c r="HY296" s="150"/>
      <c r="HZ296" s="150"/>
      <c r="IA296" s="150"/>
      <c r="IB296" s="150"/>
      <c r="IC296" s="150"/>
      <c r="ID296" s="150"/>
      <c r="IE296" s="150"/>
      <c r="IF296" s="150"/>
      <c r="IG296" s="150"/>
      <c r="IH296" s="150"/>
      <c r="II296" s="150"/>
      <c r="IJ296" s="150"/>
      <c r="IK296" s="150"/>
      <c r="IL296" s="150"/>
      <c r="IM296" s="150"/>
      <c r="IN296" s="150"/>
      <c r="IO296" s="150"/>
      <c r="IP296" s="150"/>
      <c r="IQ296" s="150"/>
      <c r="IR296" s="150"/>
      <c r="IS296" s="150"/>
      <c r="IT296" s="150"/>
      <c r="IU296" s="150"/>
      <c r="IV296" s="150"/>
      <c r="IW296" s="150"/>
    </row>
    <row r="297" customFormat="false" ht="12.75" hidden="false" customHeight="false" outlineLevel="0" collapsed="false">
      <c r="A297" s="146"/>
      <c r="B297" s="147"/>
      <c r="C297" s="147"/>
      <c r="D297" s="147"/>
      <c r="E297" s="147"/>
      <c r="F297" s="147"/>
      <c r="G297" s="147"/>
      <c r="H297" s="148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  <c r="AA297" s="147"/>
      <c r="AB297" s="147"/>
      <c r="AC297" s="147"/>
      <c r="AD297" s="147"/>
      <c r="AE297" s="147"/>
      <c r="AF297" s="147"/>
      <c r="AG297" s="147"/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  <c r="BI297" s="147"/>
      <c r="BJ297" s="147"/>
      <c r="BK297" s="149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/>
      <c r="DP297" s="150"/>
      <c r="DQ297" s="150"/>
      <c r="DR297" s="150"/>
      <c r="DS297" s="150"/>
      <c r="DT297" s="150"/>
      <c r="DU297" s="150"/>
      <c r="DV297" s="150"/>
      <c r="DW297" s="150"/>
      <c r="DX297" s="150"/>
      <c r="DY297" s="150"/>
      <c r="DZ297" s="150"/>
      <c r="EA297" s="150"/>
      <c r="EB297" s="150"/>
      <c r="EC297" s="150"/>
      <c r="ED297" s="150"/>
      <c r="EE297" s="150"/>
      <c r="EF297" s="150"/>
      <c r="EG297" s="150"/>
      <c r="EH297" s="150"/>
      <c r="EI297" s="150"/>
      <c r="EJ297" s="150"/>
      <c r="EK297" s="150"/>
      <c r="EL297" s="150"/>
      <c r="EM297" s="150"/>
      <c r="EN297" s="150"/>
      <c r="EO297" s="150"/>
      <c r="EP297" s="150"/>
      <c r="EQ297" s="150"/>
      <c r="ER297" s="150"/>
      <c r="ES297" s="150"/>
      <c r="ET297" s="150"/>
      <c r="EU297" s="150"/>
      <c r="EV297" s="150"/>
      <c r="EW297" s="150"/>
      <c r="EX297" s="150"/>
      <c r="EY297" s="150"/>
      <c r="EZ297" s="150"/>
      <c r="FA297" s="150"/>
      <c r="FB297" s="150"/>
      <c r="FC297" s="150"/>
      <c r="FD297" s="150"/>
      <c r="FE297" s="150"/>
      <c r="FF297" s="150"/>
      <c r="FG297" s="150"/>
      <c r="FH297" s="150"/>
      <c r="FI297" s="150"/>
      <c r="FJ297" s="150"/>
      <c r="FK297" s="150"/>
      <c r="FL297" s="150"/>
      <c r="FM297" s="150"/>
      <c r="FN297" s="150"/>
      <c r="FO297" s="150"/>
      <c r="FP297" s="150"/>
      <c r="FQ297" s="150"/>
      <c r="FR297" s="150"/>
      <c r="FS297" s="150"/>
      <c r="FT297" s="150"/>
      <c r="FU297" s="150"/>
      <c r="FV297" s="150"/>
      <c r="FW297" s="150"/>
      <c r="FX297" s="150"/>
      <c r="FY297" s="150"/>
      <c r="FZ297" s="150"/>
      <c r="GA297" s="150"/>
      <c r="GB297" s="150"/>
      <c r="GC297" s="150"/>
      <c r="GD297" s="150"/>
      <c r="GE297" s="150"/>
      <c r="GF297" s="150"/>
      <c r="GG297" s="150"/>
      <c r="GH297" s="150"/>
      <c r="GI297" s="150"/>
      <c r="GJ297" s="150"/>
      <c r="GK297" s="150"/>
      <c r="GL297" s="150"/>
      <c r="GM297" s="150"/>
      <c r="GN297" s="150"/>
      <c r="GO297" s="150"/>
      <c r="GP297" s="150"/>
      <c r="GQ297" s="150"/>
      <c r="GR297" s="150"/>
      <c r="GS297" s="150"/>
      <c r="GT297" s="150"/>
      <c r="GU297" s="150"/>
      <c r="GV297" s="150"/>
      <c r="GW297" s="150"/>
      <c r="GX297" s="150"/>
      <c r="GY297" s="150"/>
      <c r="GZ297" s="150"/>
      <c r="HA297" s="150"/>
      <c r="HB297" s="150"/>
      <c r="HC297" s="150"/>
      <c r="HD297" s="150"/>
      <c r="HE297" s="150"/>
      <c r="HF297" s="150"/>
      <c r="HG297" s="150"/>
      <c r="HH297" s="150"/>
      <c r="HI297" s="150"/>
      <c r="HJ297" s="150"/>
      <c r="HK297" s="150"/>
      <c r="HL297" s="150"/>
      <c r="HM297" s="150"/>
      <c r="HN297" s="150"/>
      <c r="HO297" s="150"/>
      <c r="HP297" s="150"/>
      <c r="HQ297" s="150"/>
      <c r="HR297" s="150"/>
      <c r="HS297" s="150"/>
      <c r="HT297" s="150"/>
      <c r="HU297" s="150"/>
      <c r="HV297" s="150"/>
      <c r="HW297" s="150"/>
      <c r="HX297" s="150"/>
      <c r="HY297" s="150"/>
      <c r="HZ297" s="150"/>
      <c r="IA297" s="150"/>
      <c r="IB297" s="150"/>
      <c r="IC297" s="150"/>
      <c r="ID297" s="150"/>
      <c r="IE297" s="150"/>
      <c r="IF297" s="150"/>
      <c r="IG297" s="150"/>
      <c r="IH297" s="150"/>
      <c r="II297" s="150"/>
      <c r="IJ297" s="150"/>
      <c r="IK297" s="150"/>
      <c r="IL297" s="150"/>
      <c r="IM297" s="150"/>
      <c r="IN297" s="150"/>
      <c r="IO297" s="150"/>
      <c r="IP297" s="150"/>
      <c r="IQ297" s="150"/>
      <c r="IR297" s="150"/>
      <c r="IS297" s="150"/>
      <c r="IT297" s="150"/>
      <c r="IU297" s="150"/>
      <c r="IV297" s="150"/>
      <c r="IW297" s="150"/>
    </row>
    <row r="298" customFormat="false" ht="12.75" hidden="false" customHeight="false" outlineLevel="0" collapsed="false">
      <c r="A298" s="146"/>
      <c r="B298" s="147"/>
      <c r="C298" s="147"/>
      <c r="D298" s="147"/>
      <c r="E298" s="147"/>
      <c r="F298" s="147"/>
      <c r="G298" s="147"/>
      <c r="H298" s="148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  <c r="AA298" s="147"/>
      <c r="AB298" s="147"/>
      <c r="AC298" s="147"/>
      <c r="AD298" s="147"/>
      <c r="AE298" s="147"/>
      <c r="AF298" s="147"/>
      <c r="AG298" s="147"/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  <c r="BI298" s="147"/>
      <c r="BJ298" s="147"/>
      <c r="BK298" s="149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/>
      <c r="DL298" s="150"/>
      <c r="DM298" s="150"/>
      <c r="DN298" s="150"/>
      <c r="DO298" s="150"/>
      <c r="DP298" s="150"/>
      <c r="DQ298" s="150"/>
      <c r="DR298" s="150"/>
      <c r="DS298" s="150"/>
      <c r="DT298" s="150"/>
      <c r="DU298" s="150"/>
      <c r="DV298" s="150"/>
      <c r="DW298" s="150"/>
      <c r="DX298" s="150"/>
      <c r="DY298" s="150"/>
      <c r="DZ298" s="150"/>
      <c r="EA298" s="150"/>
      <c r="EB298" s="150"/>
      <c r="EC298" s="150"/>
      <c r="ED298" s="150"/>
      <c r="EE298" s="150"/>
      <c r="EF298" s="150"/>
      <c r="EG298" s="150"/>
      <c r="EH298" s="150"/>
      <c r="EI298" s="150"/>
      <c r="EJ298" s="150"/>
      <c r="EK298" s="150"/>
      <c r="EL298" s="150"/>
      <c r="EM298" s="150"/>
      <c r="EN298" s="150"/>
      <c r="EO298" s="150"/>
      <c r="EP298" s="150"/>
      <c r="EQ298" s="150"/>
      <c r="ER298" s="150"/>
      <c r="ES298" s="150"/>
      <c r="ET298" s="150"/>
      <c r="EU298" s="150"/>
      <c r="EV298" s="150"/>
      <c r="EW298" s="150"/>
      <c r="EX298" s="150"/>
      <c r="EY298" s="150"/>
      <c r="EZ298" s="150"/>
      <c r="FA298" s="150"/>
      <c r="FB298" s="150"/>
      <c r="FC298" s="150"/>
      <c r="FD298" s="150"/>
      <c r="FE298" s="150"/>
      <c r="FF298" s="150"/>
      <c r="FG298" s="150"/>
      <c r="FH298" s="150"/>
      <c r="FI298" s="150"/>
      <c r="FJ298" s="150"/>
      <c r="FK298" s="150"/>
      <c r="FL298" s="150"/>
      <c r="FM298" s="150"/>
      <c r="FN298" s="150"/>
      <c r="FO298" s="150"/>
      <c r="FP298" s="150"/>
      <c r="FQ298" s="150"/>
      <c r="FR298" s="150"/>
      <c r="FS298" s="150"/>
      <c r="FT298" s="150"/>
      <c r="FU298" s="150"/>
      <c r="FV298" s="150"/>
      <c r="FW298" s="150"/>
      <c r="FX298" s="150"/>
      <c r="FY298" s="150"/>
      <c r="FZ298" s="150"/>
      <c r="GA298" s="150"/>
      <c r="GB298" s="150"/>
      <c r="GC298" s="150"/>
      <c r="GD298" s="150"/>
      <c r="GE298" s="150"/>
      <c r="GF298" s="150"/>
      <c r="GG298" s="150"/>
      <c r="GH298" s="150"/>
      <c r="GI298" s="150"/>
      <c r="GJ298" s="150"/>
      <c r="GK298" s="150"/>
      <c r="GL298" s="150"/>
      <c r="GM298" s="150"/>
      <c r="GN298" s="150"/>
      <c r="GO298" s="150"/>
      <c r="GP298" s="150"/>
      <c r="GQ298" s="150"/>
      <c r="GR298" s="150"/>
      <c r="GS298" s="150"/>
      <c r="GT298" s="150"/>
      <c r="GU298" s="150"/>
      <c r="GV298" s="150"/>
      <c r="GW298" s="150"/>
      <c r="GX298" s="150"/>
      <c r="GY298" s="150"/>
      <c r="GZ298" s="150"/>
      <c r="HA298" s="150"/>
      <c r="HB298" s="150"/>
      <c r="HC298" s="150"/>
      <c r="HD298" s="150"/>
      <c r="HE298" s="150"/>
      <c r="HF298" s="150"/>
      <c r="HG298" s="150"/>
      <c r="HH298" s="150"/>
      <c r="HI298" s="150"/>
      <c r="HJ298" s="150"/>
      <c r="HK298" s="150"/>
      <c r="HL298" s="150"/>
      <c r="HM298" s="150"/>
      <c r="HN298" s="150"/>
      <c r="HO298" s="150"/>
      <c r="HP298" s="150"/>
      <c r="HQ298" s="150"/>
      <c r="HR298" s="150"/>
      <c r="HS298" s="150"/>
      <c r="HT298" s="150"/>
      <c r="HU298" s="150"/>
      <c r="HV298" s="150"/>
      <c r="HW298" s="150"/>
      <c r="HX298" s="150"/>
      <c r="HY298" s="150"/>
      <c r="HZ298" s="150"/>
      <c r="IA298" s="150"/>
      <c r="IB298" s="150"/>
      <c r="IC298" s="150"/>
      <c r="ID298" s="150"/>
      <c r="IE298" s="150"/>
      <c r="IF298" s="150"/>
      <c r="IG298" s="150"/>
      <c r="IH298" s="150"/>
      <c r="II298" s="150"/>
      <c r="IJ298" s="150"/>
      <c r="IK298" s="150"/>
      <c r="IL298" s="150"/>
      <c r="IM298" s="150"/>
      <c r="IN298" s="150"/>
      <c r="IO298" s="150"/>
      <c r="IP298" s="150"/>
      <c r="IQ298" s="150"/>
      <c r="IR298" s="150"/>
      <c r="IS298" s="150"/>
      <c r="IT298" s="150"/>
      <c r="IU298" s="150"/>
      <c r="IV298" s="150"/>
      <c r="IW298" s="150"/>
    </row>
    <row r="299" customFormat="false" ht="12.75" hidden="false" customHeight="false" outlineLevel="0" collapsed="false">
      <c r="A299" s="146"/>
      <c r="B299" s="147"/>
      <c r="C299" s="147"/>
      <c r="D299" s="147"/>
      <c r="E299" s="147"/>
      <c r="F299" s="147"/>
      <c r="G299" s="147"/>
      <c r="H299" s="148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  <c r="AB299" s="147"/>
      <c r="AC299" s="147"/>
      <c r="AD299" s="147"/>
      <c r="AE299" s="147"/>
      <c r="AF299" s="147"/>
      <c r="AG299" s="147"/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  <c r="BI299" s="147"/>
      <c r="BJ299" s="147"/>
      <c r="BK299" s="149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/>
      <c r="CJ299" s="150"/>
      <c r="CK299" s="150"/>
      <c r="CL299" s="150"/>
      <c r="CM299" s="150"/>
      <c r="CN299" s="150"/>
      <c r="CO299" s="150"/>
      <c r="CP299" s="150"/>
      <c r="CQ299" s="150"/>
      <c r="CR299" s="150"/>
      <c r="CS299" s="150"/>
      <c r="CT299" s="150"/>
      <c r="CU299" s="150"/>
      <c r="CV299" s="150"/>
      <c r="CW299" s="150"/>
      <c r="CX299" s="150"/>
      <c r="CY299" s="150"/>
      <c r="CZ299" s="150"/>
      <c r="DA299" s="150"/>
      <c r="DB299" s="150"/>
      <c r="DC299" s="150"/>
      <c r="DD299" s="150"/>
      <c r="DE299" s="150"/>
      <c r="DF299" s="150"/>
      <c r="DG299" s="150"/>
      <c r="DH299" s="150"/>
      <c r="DI299" s="150"/>
      <c r="DJ299" s="150"/>
      <c r="DK299" s="150"/>
      <c r="DL299" s="150"/>
      <c r="DM299" s="150"/>
      <c r="DN299" s="150"/>
      <c r="DO299" s="150"/>
      <c r="DP299" s="150"/>
      <c r="DQ299" s="150"/>
      <c r="DR299" s="150"/>
      <c r="DS299" s="150"/>
      <c r="DT299" s="150"/>
      <c r="DU299" s="150"/>
      <c r="DV299" s="150"/>
      <c r="DW299" s="150"/>
      <c r="DX299" s="150"/>
      <c r="DY299" s="150"/>
      <c r="DZ299" s="150"/>
      <c r="EA299" s="150"/>
      <c r="EB299" s="150"/>
      <c r="EC299" s="150"/>
      <c r="ED299" s="150"/>
      <c r="EE299" s="150"/>
      <c r="EF299" s="150"/>
      <c r="EG299" s="150"/>
      <c r="EH299" s="150"/>
      <c r="EI299" s="150"/>
      <c r="EJ299" s="150"/>
      <c r="EK299" s="150"/>
      <c r="EL299" s="150"/>
      <c r="EM299" s="150"/>
      <c r="EN299" s="150"/>
      <c r="EO299" s="150"/>
      <c r="EP299" s="150"/>
      <c r="EQ299" s="150"/>
      <c r="ER299" s="150"/>
      <c r="ES299" s="150"/>
      <c r="ET299" s="150"/>
      <c r="EU299" s="150"/>
      <c r="EV299" s="150"/>
      <c r="EW299" s="150"/>
      <c r="EX299" s="150"/>
      <c r="EY299" s="150"/>
      <c r="EZ299" s="150"/>
      <c r="FA299" s="150"/>
      <c r="FB299" s="150"/>
      <c r="FC299" s="150"/>
      <c r="FD299" s="150"/>
      <c r="FE299" s="150"/>
      <c r="FF299" s="150"/>
      <c r="FG299" s="150"/>
      <c r="FH299" s="150"/>
      <c r="FI299" s="150"/>
      <c r="FJ299" s="150"/>
      <c r="FK299" s="150"/>
      <c r="FL299" s="150"/>
      <c r="FM299" s="150"/>
      <c r="FN299" s="150"/>
      <c r="FO299" s="150"/>
      <c r="FP299" s="150"/>
      <c r="FQ299" s="150"/>
      <c r="FR299" s="150"/>
      <c r="FS299" s="150"/>
      <c r="FT299" s="150"/>
      <c r="FU299" s="150"/>
      <c r="FV299" s="150"/>
      <c r="FW299" s="150"/>
      <c r="FX299" s="150"/>
      <c r="FY299" s="150"/>
      <c r="FZ299" s="150"/>
      <c r="GA299" s="150"/>
      <c r="GB299" s="150"/>
      <c r="GC299" s="150"/>
      <c r="GD299" s="150"/>
      <c r="GE299" s="150"/>
      <c r="GF299" s="150"/>
      <c r="GG299" s="150"/>
      <c r="GH299" s="150"/>
      <c r="GI299" s="150"/>
      <c r="GJ299" s="150"/>
      <c r="GK299" s="150"/>
      <c r="GL299" s="150"/>
      <c r="GM299" s="150"/>
      <c r="GN299" s="150"/>
      <c r="GO299" s="150"/>
      <c r="GP299" s="150"/>
      <c r="GQ299" s="150"/>
      <c r="GR299" s="150"/>
      <c r="GS299" s="150"/>
      <c r="GT299" s="150"/>
      <c r="GU299" s="150"/>
      <c r="GV299" s="150"/>
      <c r="GW299" s="150"/>
      <c r="GX299" s="150"/>
      <c r="GY299" s="150"/>
      <c r="GZ299" s="150"/>
      <c r="HA299" s="150"/>
      <c r="HB299" s="150"/>
      <c r="HC299" s="150"/>
      <c r="HD299" s="150"/>
      <c r="HE299" s="150"/>
      <c r="HF299" s="150"/>
      <c r="HG299" s="150"/>
      <c r="HH299" s="150"/>
      <c r="HI299" s="150"/>
      <c r="HJ299" s="150"/>
      <c r="HK299" s="150"/>
      <c r="HL299" s="150"/>
      <c r="HM299" s="150"/>
      <c r="HN299" s="150"/>
      <c r="HO299" s="150"/>
      <c r="HP299" s="150"/>
      <c r="HQ299" s="150"/>
      <c r="HR299" s="150"/>
      <c r="HS299" s="150"/>
      <c r="HT299" s="150"/>
      <c r="HU299" s="150"/>
      <c r="HV299" s="150"/>
      <c r="HW299" s="150"/>
      <c r="HX299" s="150"/>
      <c r="HY299" s="150"/>
      <c r="HZ299" s="150"/>
      <c r="IA299" s="150"/>
      <c r="IB299" s="150"/>
      <c r="IC299" s="150"/>
      <c r="ID299" s="150"/>
      <c r="IE299" s="150"/>
      <c r="IF299" s="150"/>
      <c r="IG299" s="150"/>
      <c r="IH299" s="150"/>
      <c r="II299" s="150"/>
      <c r="IJ299" s="150"/>
      <c r="IK299" s="150"/>
      <c r="IL299" s="150"/>
      <c r="IM299" s="150"/>
      <c r="IN299" s="150"/>
      <c r="IO299" s="150"/>
      <c r="IP299" s="150"/>
      <c r="IQ299" s="150"/>
      <c r="IR299" s="150"/>
      <c r="IS299" s="150"/>
      <c r="IT299" s="150"/>
      <c r="IU299" s="150"/>
      <c r="IV299" s="150"/>
      <c r="IW299" s="150"/>
    </row>
    <row r="300" customFormat="false" ht="12.75" hidden="false" customHeight="false" outlineLevel="0" collapsed="false">
      <c r="A300" s="146"/>
      <c r="B300" s="147"/>
      <c r="C300" s="147"/>
      <c r="D300" s="147"/>
      <c r="E300" s="147"/>
      <c r="F300" s="147"/>
      <c r="G300" s="147"/>
      <c r="H300" s="148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  <c r="AB300" s="147"/>
      <c r="AC300" s="147"/>
      <c r="AD300" s="147"/>
      <c r="AE300" s="147"/>
      <c r="AF300" s="147"/>
      <c r="AG300" s="147"/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  <c r="BI300" s="147"/>
      <c r="BJ300" s="147"/>
      <c r="BK300" s="149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150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50"/>
      <c r="CI300" s="150"/>
      <c r="CJ300" s="150"/>
      <c r="CK300" s="150"/>
      <c r="CL300" s="150"/>
      <c r="CM300" s="150"/>
      <c r="CN300" s="150"/>
      <c r="CO300" s="150"/>
      <c r="CP300" s="150"/>
      <c r="CQ300" s="150"/>
      <c r="CR300" s="150"/>
      <c r="CS300" s="150"/>
      <c r="CT300" s="150"/>
      <c r="CU300" s="150"/>
      <c r="CV300" s="150"/>
      <c r="CW300" s="150"/>
      <c r="CX300" s="150"/>
      <c r="CY300" s="150"/>
      <c r="CZ300" s="150"/>
      <c r="DA300" s="150"/>
      <c r="DB300" s="150"/>
      <c r="DC300" s="150"/>
      <c r="DD300" s="150"/>
      <c r="DE300" s="150"/>
      <c r="DF300" s="150"/>
      <c r="DG300" s="150"/>
      <c r="DH300" s="150"/>
      <c r="DI300" s="150"/>
      <c r="DJ300" s="150"/>
      <c r="DK300" s="150"/>
      <c r="DL300" s="150"/>
      <c r="DM300" s="150"/>
      <c r="DN300" s="150"/>
      <c r="DO300" s="150"/>
      <c r="DP300" s="150"/>
      <c r="DQ300" s="150"/>
      <c r="DR300" s="150"/>
      <c r="DS300" s="150"/>
      <c r="DT300" s="150"/>
      <c r="DU300" s="150"/>
      <c r="DV300" s="150"/>
      <c r="DW300" s="150"/>
      <c r="DX300" s="150"/>
      <c r="DY300" s="150"/>
      <c r="DZ300" s="150"/>
      <c r="EA300" s="150"/>
      <c r="EB300" s="150"/>
      <c r="EC300" s="150"/>
      <c r="ED300" s="150"/>
      <c r="EE300" s="150"/>
      <c r="EF300" s="150"/>
      <c r="EG300" s="150"/>
      <c r="EH300" s="150"/>
      <c r="EI300" s="150"/>
      <c r="EJ300" s="150"/>
      <c r="EK300" s="150"/>
      <c r="EL300" s="150"/>
      <c r="EM300" s="150"/>
      <c r="EN300" s="150"/>
      <c r="EO300" s="150"/>
      <c r="EP300" s="150"/>
      <c r="EQ300" s="150"/>
      <c r="ER300" s="150"/>
      <c r="ES300" s="150"/>
      <c r="ET300" s="150"/>
      <c r="EU300" s="150"/>
      <c r="EV300" s="150"/>
      <c r="EW300" s="150"/>
      <c r="EX300" s="150"/>
      <c r="EY300" s="150"/>
      <c r="EZ300" s="150"/>
      <c r="FA300" s="150"/>
      <c r="FB300" s="150"/>
      <c r="FC300" s="150"/>
      <c r="FD300" s="150"/>
      <c r="FE300" s="150"/>
      <c r="FF300" s="150"/>
      <c r="FG300" s="150"/>
      <c r="FH300" s="150"/>
      <c r="FI300" s="150"/>
      <c r="FJ300" s="150"/>
      <c r="FK300" s="150"/>
      <c r="FL300" s="150"/>
      <c r="FM300" s="150"/>
      <c r="FN300" s="150"/>
      <c r="FO300" s="150"/>
      <c r="FP300" s="150"/>
      <c r="FQ300" s="150"/>
      <c r="FR300" s="150"/>
      <c r="FS300" s="150"/>
      <c r="FT300" s="150"/>
      <c r="FU300" s="150"/>
      <c r="FV300" s="150"/>
      <c r="FW300" s="150"/>
      <c r="FX300" s="150"/>
      <c r="FY300" s="150"/>
      <c r="FZ300" s="150"/>
      <c r="GA300" s="150"/>
      <c r="GB300" s="150"/>
      <c r="GC300" s="150"/>
      <c r="GD300" s="150"/>
      <c r="GE300" s="150"/>
      <c r="GF300" s="150"/>
      <c r="GG300" s="150"/>
      <c r="GH300" s="150"/>
      <c r="GI300" s="150"/>
      <c r="GJ300" s="150"/>
      <c r="GK300" s="150"/>
      <c r="GL300" s="150"/>
      <c r="GM300" s="150"/>
      <c r="GN300" s="150"/>
      <c r="GO300" s="150"/>
      <c r="GP300" s="150"/>
      <c r="GQ300" s="150"/>
      <c r="GR300" s="150"/>
      <c r="GS300" s="150"/>
      <c r="GT300" s="150"/>
      <c r="GU300" s="150"/>
      <c r="GV300" s="150"/>
      <c r="GW300" s="150"/>
      <c r="GX300" s="150"/>
      <c r="GY300" s="150"/>
      <c r="GZ300" s="150"/>
      <c r="HA300" s="150"/>
      <c r="HB300" s="150"/>
      <c r="HC300" s="150"/>
      <c r="HD300" s="150"/>
      <c r="HE300" s="150"/>
      <c r="HF300" s="150"/>
      <c r="HG300" s="150"/>
      <c r="HH300" s="150"/>
      <c r="HI300" s="150"/>
      <c r="HJ300" s="150"/>
      <c r="HK300" s="150"/>
      <c r="HL300" s="150"/>
      <c r="HM300" s="150"/>
      <c r="HN300" s="150"/>
      <c r="HO300" s="150"/>
      <c r="HP300" s="150"/>
      <c r="HQ300" s="150"/>
      <c r="HR300" s="150"/>
      <c r="HS300" s="150"/>
      <c r="HT300" s="150"/>
      <c r="HU300" s="150"/>
      <c r="HV300" s="150"/>
      <c r="HW300" s="150"/>
      <c r="HX300" s="150"/>
      <c r="HY300" s="150"/>
      <c r="HZ300" s="150"/>
      <c r="IA300" s="150"/>
      <c r="IB300" s="150"/>
      <c r="IC300" s="150"/>
      <c r="ID300" s="150"/>
      <c r="IE300" s="150"/>
      <c r="IF300" s="150"/>
      <c r="IG300" s="150"/>
      <c r="IH300" s="150"/>
      <c r="II300" s="150"/>
      <c r="IJ300" s="150"/>
      <c r="IK300" s="150"/>
      <c r="IL300" s="150"/>
      <c r="IM300" s="150"/>
      <c r="IN300" s="150"/>
      <c r="IO300" s="150"/>
      <c r="IP300" s="150"/>
      <c r="IQ300" s="150"/>
      <c r="IR300" s="150"/>
      <c r="IS300" s="150"/>
      <c r="IT300" s="150"/>
      <c r="IU300" s="150"/>
      <c r="IV300" s="150"/>
      <c r="IW300" s="150"/>
    </row>
    <row r="301" customFormat="false" ht="12.75" hidden="false" customHeight="false" outlineLevel="0" collapsed="false">
      <c r="A301" s="146"/>
      <c r="B301" s="147"/>
      <c r="C301" s="147"/>
      <c r="D301" s="147"/>
      <c r="E301" s="147"/>
      <c r="F301" s="147"/>
      <c r="G301" s="147"/>
      <c r="H301" s="148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  <c r="AB301" s="147"/>
      <c r="AC301" s="147"/>
      <c r="AD301" s="147"/>
      <c r="AE301" s="147"/>
      <c r="AF301" s="147"/>
      <c r="AG301" s="147"/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  <c r="BI301" s="147"/>
      <c r="BJ301" s="147"/>
      <c r="BK301" s="149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/>
      <c r="CO301" s="150"/>
      <c r="CP301" s="150"/>
      <c r="CQ301" s="150"/>
      <c r="CR301" s="150"/>
      <c r="CS301" s="150"/>
      <c r="CT301" s="150"/>
      <c r="CU301" s="150"/>
      <c r="CV301" s="150"/>
      <c r="CW301" s="150"/>
      <c r="CX301" s="150"/>
      <c r="CY301" s="150"/>
      <c r="CZ301" s="150"/>
      <c r="DA301" s="150"/>
      <c r="DB301" s="150"/>
      <c r="DC301" s="150"/>
      <c r="DD301" s="150"/>
      <c r="DE301" s="150"/>
      <c r="DF301" s="150"/>
      <c r="DG301" s="150"/>
      <c r="DH301" s="150"/>
      <c r="DI301" s="150"/>
      <c r="DJ301" s="150"/>
      <c r="DK301" s="150"/>
      <c r="DL301" s="150"/>
      <c r="DM301" s="150"/>
      <c r="DN301" s="150"/>
      <c r="DO301" s="150"/>
      <c r="DP301" s="150"/>
      <c r="DQ301" s="150"/>
      <c r="DR301" s="150"/>
      <c r="DS301" s="150"/>
      <c r="DT301" s="150"/>
      <c r="DU301" s="150"/>
      <c r="DV301" s="150"/>
      <c r="DW301" s="150"/>
      <c r="DX301" s="150"/>
      <c r="DY301" s="150"/>
      <c r="DZ301" s="150"/>
      <c r="EA301" s="150"/>
      <c r="EB301" s="150"/>
      <c r="EC301" s="150"/>
      <c r="ED301" s="150"/>
      <c r="EE301" s="150"/>
      <c r="EF301" s="150"/>
      <c r="EG301" s="150"/>
      <c r="EH301" s="150"/>
      <c r="EI301" s="150"/>
      <c r="EJ301" s="150"/>
      <c r="EK301" s="150"/>
      <c r="EL301" s="150"/>
      <c r="EM301" s="150"/>
      <c r="EN301" s="150"/>
      <c r="EO301" s="150"/>
      <c r="EP301" s="150"/>
      <c r="EQ301" s="150"/>
      <c r="ER301" s="150"/>
      <c r="ES301" s="150"/>
      <c r="ET301" s="150"/>
      <c r="EU301" s="150"/>
      <c r="EV301" s="150"/>
      <c r="EW301" s="150"/>
      <c r="EX301" s="150"/>
      <c r="EY301" s="150"/>
      <c r="EZ301" s="150"/>
      <c r="FA301" s="150"/>
      <c r="FB301" s="150"/>
      <c r="FC301" s="150"/>
      <c r="FD301" s="150"/>
      <c r="FE301" s="150"/>
      <c r="FF301" s="150"/>
      <c r="FG301" s="150"/>
      <c r="FH301" s="150"/>
      <c r="FI301" s="150"/>
      <c r="FJ301" s="150"/>
      <c r="FK301" s="150"/>
      <c r="FL301" s="150"/>
      <c r="FM301" s="150"/>
      <c r="FN301" s="150"/>
      <c r="FO301" s="150"/>
      <c r="FP301" s="150"/>
      <c r="FQ301" s="150"/>
      <c r="FR301" s="150"/>
      <c r="FS301" s="150"/>
      <c r="FT301" s="150"/>
      <c r="FU301" s="150"/>
      <c r="FV301" s="150"/>
      <c r="FW301" s="150"/>
      <c r="FX301" s="150"/>
      <c r="FY301" s="150"/>
      <c r="FZ301" s="150"/>
      <c r="GA301" s="150"/>
      <c r="GB301" s="150"/>
      <c r="GC301" s="150"/>
      <c r="GD301" s="150"/>
      <c r="GE301" s="150"/>
      <c r="GF301" s="150"/>
      <c r="GG301" s="150"/>
      <c r="GH301" s="150"/>
      <c r="GI301" s="150"/>
      <c r="GJ301" s="150"/>
      <c r="GK301" s="150"/>
      <c r="GL301" s="150"/>
      <c r="GM301" s="150"/>
      <c r="GN301" s="150"/>
      <c r="GO301" s="150"/>
      <c r="GP301" s="150"/>
      <c r="GQ301" s="150"/>
      <c r="GR301" s="150"/>
      <c r="GS301" s="150"/>
      <c r="GT301" s="150"/>
      <c r="GU301" s="150"/>
      <c r="GV301" s="150"/>
      <c r="GW301" s="150"/>
      <c r="GX301" s="150"/>
      <c r="GY301" s="150"/>
      <c r="GZ301" s="150"/>
      <c r="HA301" s="150"/>
      <c r="HB301" s="150"/>
      <c r="HC301" s="150"/>
      <c r="HD301" s="150"/>
      <c r="HE301" s="150"/>
      <c r="HF301" s="150"/>
      <c r="HG301" s="150"/>
      <c r="HH301" s="150"/>
      <c r="HI301" s="150"/>
      <c r="HJ301" s="150"/>
      <c r="HK301" s="150"/>
      <c r="HL301" s="150"/>
      <c r="HM301" s="150"/>
      <c r="HN301" s="150"/>
      <c r="HO301" s="150"/>
      <c r="HP301" s="150"/>
      <c r="HQ301" s="150"/>
      <c r="HR301" s="150"/>
      <c r="HS301" s="150"/>
      <c r="HT301" s="150"/>
      <c r="HU301" s="150"/>
      <c r="HV301" s="150"/>
      <c r="HW301" s="150"/>
      <c r="HX301" s="150"/>
      <c r="HY301" s="150"/>
      <c r="HZ301" s="150"/>
      <c r="IA301" s="150"/>
      <c r="IB301" s="150"/>
      <c r="IC301" s="150"/>
      <c r="ID301" s="150"/>
      <c r="IE301" s="150"/>
      <c r="IF301" s="150"/>
      <c r="IG301" s="150"/>
      <c r="IH301" s="150"/>
      <c r="II301" s="150"/>
      <c r="IJ301" s="150"/>
      <c r="IK301" s="150"/>
      <c r="IL301" s="150"/>
      <c r="IM301" s="150"/>
      <c r="IN301" s="150"/>
      <c r="IO301" s="150"/>
      <c r="IP301" s="150"/>
      <c r="IQ301" s="150"/>
      <c r="IR301" s="150"/>
      <c r="IS301" s="150"/>
      <c r="IT301" s="150"/>
      <c r="IU301" s="150"/>
      <c r="IV301" s="150"/>
      <c r="IW301" s="150"/>
    </row>
    <row r="302" customFormat="false" ht="12.75" hidden="false" customHeight="false" outlineLevel="0" collapsed="false">
      <c r="A302" s="146"/>
      <c r="B302" s="147"/>
      <c r="C302" s="147"/>
      <c r="D302" s="147"/>
      <c r="E302" s="147"/>
      <c r="F302" s="147"/>
      <c r="G302" s="147"/>
      <c r="H302" s="148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  <c r="AB302" s="147"/>
      <c r="AC302" s="147"/>
      <c r="AD302" s="147"/>
      <c r="AE302" s="147"/>
      <c r="AF302" s="147"/>
      <c r="AG302" s="147"/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  <c r="BI302" s="147"/>
      <c r="BJ302" s="147"/>
      <c r="BK302" s="149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/>
      <c r="DC302" s="150"/>
      <c r="DD302" s="150"/>
      <c r="DE302" s="150"/>
      <c r="DF302" s="150"/>
      <c r="DG302" s="150"/>
      <c r="DH302" s="150"/>
      <c r="DI302" s="150"/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/>
      <c r="DW302" s="150"/>
      <c r="DX302" s="150"/>
      <c r="DY302" s="150"/>
      <c r="DZ302" s="150"/>
      <c r="EA302" s="150"/>
      <c r="EB302" s="150"/>
      <c r="EC302" s="150"/>
      <c r="ED302" s="150"/>
      <c r="EE302" s="150"/>
      <c r="EF302" s="150"/>
      <c r="EG302" s="150"/>
      <c r="EH302" s="150"/>
      <c r="EI302" s="150"/>
      <c r="EJ302" s="150"/>
      <c r="EK302" s="150"/>
      <c r="EL302" s="150"/>
      <c r="EM302" s="150"/>
      <c r="EN302" s="150"/>
      <c r="EO302" s="150"/>
      <c r="EP302" s="150"/>
      <c r="EQ302" s="150"/>
      <c r="ER302" s="150"/>
      <c r="ES302" s="150"/>
      <c r="ET302" s="150"/>
      <c r="EU302" s="150"/>
      <c r="EV302" s="150"/>
      <c r="EW302" s="150"/>
      <c r="EX302" s="150"/>
      <c r="EY302" s="150"/>
      <c r="EZ302" s="150"/>
      <c r="FA302" s="150"/>
      <c r="FB302" s="150"/>
      <c r="FC302" s="150"/>
      <c r="FD302" s="150"/>
      <c r="FE302" s="150"/>
      <c r="FF302" s="150"/>
      <c r="FG302" s="150"/>
      <c r="FH302" s="150"/>
      <c r="FI302" s="150"/>
      <c r="FJ302" s="150"/>
      <c r="FK302" s="150"/>
      <c r="FL302" s="150"/>
      <c r="FM302" s="150"/>
      <c r="FN302" s="150"/>
      <c r="FO302" s="150"/>
      <c r="FP302" s="150"/>
      <c r="FQ302" s="150"/>
      <c r="FR302" s="150"/>
      <c r="FS302" s="150"/>
      <c r="FT302" s="150"/>
      <c r="FU302" s="150"/>
      <c r="FV302" s="150"/>
      <c r="FW302" s="150"/>
      <c r="FX302" s="150"/>
      <c r="FY302" s="150"/>
      <c r="FZ302" s="150"/>
      <c r="GA302" s="150"/>
      <c r="GB302" s="150"/>
      <c r="GC302" s="150"/>
      <c r="GD302" s="150"/>
      <c r="GE302" s="150"/>
      <c r="GF302" s="150"/>
      <c r="GG302" s="150"/>
      <c r="GH302" s="150"/>
      <c r="GI302" s="150"/>
      <c r="GJ302" s="150"/>
      <c r="GK302" s="150"/>
      <c r="GL302" s="150"/>
      <c r="GM302" s="150"/>
      <c r="GN302" s="150"/>
      <c r="GO302" s="150"/>
      <c r="GP302" s="150"/>
      <c r="GQ302" s="150"/>
      <c r="GR302" s="150"/>
      <c r="GS302" s="150"/>
      <c r="GT302" s="150"/>
      <c r="GU302" s="150"/>
      <c r="GV302" s="150"/>
      <c r="GW302" s="150"/>
      <c r="GX302" s="150"/>
      <c r="GY302" s="150"/>
      <c r="GZ302" s="150"/>
      <c r="HA302" s="150"/>
      <c r="HB302" s="150"/>
      <c r="HC302" s="150"/>
      <c r="HD302" s="150"/>
      <c r="HE302" s="150"/>
      <c r="HF302" s="150"/>
      <c r="HG302" s="150"/>
      <c r="HH302" s="150"/>
      <c r="HI302" s="150"/>
      <c r="HJ302" s="150"/>
      <c r="HK302" s="150"/>
      <c r="HL302" s="150"/>
      <c r="HM302" s="150"/>
      <c r="HN302" s="150"/>
      <c r="HO302" s="150"/>
      <c r="HP302" s="150"/>
      <c r="HQ302" s="150"/>
      <c r="HR302" s="150"/>
      <c r="HS302" s="150"/>
      <c r="HT302" s="150"/>
      <c r="HU302" s="150"/>
      <c r="HV302" s="150"/>
      <c r="HW302" s="150"/>
      <c r="HX302" s="150"/>
      <c r="HY302" s="150"/>
      <c r="HZ302" s="150"/>
      <c r="IA302" s="150"/>
      <c r="IB302" s="150"/>
      <c r="IC302" s="150"/>
      <c r="ID302" s="150"/>
      <c r="IE302" s="150"/>
      <c r="IF302" s="150"/>
      <c r="IG302" s="150"/>
      <c r="IH302" s="150"/>
      <c r="II302" s="150"/>
      <c r="IJ302" s="150"/>
      <c r="IK302" s="150"/>
      <c r="IL302" s="150"/>
      <c r="IM302" s="150"/>
      <c r="IN302" s="150"/>
      <c r="IO302" s="150"/>
      <c r="IP302" s="150"/>
      <c r="IQ302" s="150"/>
      <c r="IR302" s="150"/>
      <c r="IS302" s="150"/>
      <c r="IT302" s="150"/>
      <c r="IU302" s="150"/>
      <c r="IV302" s="150"/>
      <c r="IW302" s="150"/>
    </row>
    <row r="303" customFormat="false" ht="12.75" hidden="false" customHeight="false" outlineLevel="0" collapsed="false">
      <c r="A303" s="146"/>
      <c r="B303" s="147"/>
      <c r="C303" s="147"/>
      <c r="D303" s="147"/>
      <c r="E303" s="147"/>
      <c r="F303" s="147"/>
      <c r="G303" s="147"/>
      <c r="H303" s="148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  <c r="AC303" s="147"/>
      <c r="AD303" s="147"/>
      <c r="AE303" s="147"/>
      <c r="AF303" s="147"/>
      <c r="AG303" s="147"/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  <c r="BI303" s="147"/>
      <c r="BJ303" s="147"/>
      <c r="BK303" s="149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/>
      <c r="DC303" s="150"/>
      <c r="DD303" s="150"/>
      <c r="DE303" s="150"/>
      <c r="DF303" s="150"/>
      <c r="DG303" s="150"/>
      <c r="DH303" s="150"/>
      <c r="DI303" s="150"/>
      <c r="DJ303" s="150"/>
      <c r="DK303" s="150"/>
      <c r="DL303" s="150"/>
      <c r="DM303" s="150"/>
      <c r="DN303" s="150"/>
      <c r="DO303" s="150"/>
      <c r="DP303" s="150"/>
      <c r="DQ303" s="150"/>
      <c r="DR303" s="150"/>
      <c r="DS303" s="150"/>
      <c r="DT303" s="150"/>
      <c r="DU303" s="150"/>
      <c r="DV303" s="150"/>
      <c r="DW303" s="150"/>
      <c r="DX303" s="150"/>
      <c r="DY303" s="150"/>
      <c r="DZ303" s="150"/>
      <c r="EA303" s="150"/>
      <c r="EB303" s="150"/>
      <c r="EC303" s="150"/>
      <c r="ED303" s="150"/>
      <c r="EE303" s="150"/>
      <c r="EF303" s="150"/>
      <c r="EG303" s="150"/>
      <c r="EH303" s="150"/>
      <c r="EI303" s="150"/>
      <c r="EJ303" s="150"/>
      <c r="EK303" s="150"/>
      <c r="EL303" s="150"/>
      <c r="EM303" s="150"/>
      <c r="EN303" s="150"/>
      <c r="EO303" s="150"/>
      <c r="EP303" s="150"/>
      <c r="EQ303" s="150"/>
      <c r="ER303" s="150"/>
      <c r="ES303" s="150"/>
      <c r="ET303" s="150"/>
      <c r="EU303" s="150"/>
      <c r="EV303" s="150"/>
      <c r="EW303" s="150"/>
      <c r="EX303" s="150"/>
      <c r="EY303" s="150"/>
      <c r="EZ303" s="150"/>
      <c r="FA303" s="150"/>
      <c r="FB303" s="150"/>
      <c r="FC303" s="150"/>
      <c r="FD303" s="150"/>
      <c r="FE303" s="150"/>
      <c r="FF303" s="150"/>
      <c r="FG303" s="150"/>
      <c r="FH303" s="150"/>
      <c r="FI303" s="150"/>
      <c r="FJ303" s="150"/>
      <c r="FK303" s="150"/>
      <c r="FL303" s="150"/>
      <c r="FM303" s="150"/>
      <c r="FN303" s="150"/>
      <c r="FO303" s="150"/>
      <c r="FP303" s="150"/>
      <c r="FQ303" s="150"/>
      <c r="FR303" s="150"/>
      <c r="FS303" s="150"/>
      <c r="FT303" s="150"/>
      <c r="FU303" s="150"/>
      <c r="FV303" s="150"/>
      <c r="FW303" s="150"/>
      <c r="FX303" s="150"/>
      <c r="FY303" s="150"/>
      <c r="FZ303" s="150"/>
      <c r="GA303" s="150"/>
      <c r="GB303" s="150"/>
      <c r="GC303" s="150"/>
      <c r="GD303" s="150"/>
      <c r="GE303" s="150"/>
      <c r="GF303" s="150"/>
      <c r="GG303" s="150"/>
      <c r="GH303" s="150"/>
      <c r="GI303" s="150"/>
      <c r="GJ303" s="150"/>
      <c r="GK303" s="150"/>
      <c r="GL303" s="150"/>
      <c r="GM303" s="150"/>
      <c r="GN303" s="150"/>
      <c r="GO303" s="150"/>
      <c r="GP303" s="150"/>
      <c r="GQ303" s="150"/>
      <c r="GR303" s="150"/>
      <c r="GS303" s="150"/>
      <c r="GT303" s="150"/>
      <c r="GU303" s="150"/>
      <c r="GV303" s="150"/>
      <c r="GW303" s="150"/>
      <c r="GX303" s="150"/>
      <c r="GY303" s="150"/>
      <c r="GZ303" s="150"/>
      <c r="HA303" s="150"/>
      <c r="HB303" s="150"/>
      <c r="HC303" s="150"/>
      <c r="HD303" s="150"/>
      <c r="HE303" s="150"/>
      <c r="HF303" s="150"/>
      <c r="HG303" s="150"/>
      <c r="HH303" s="150"/>
      <c r="HI303" s="150"/>
      <c r="HJ303" s="150"/>
      <c r="HK303" s="150"/>
      <c r="HL303" s="150"/>
      <c r="HM303" s="150"/>
      <c r="HN303" s="150"/>
      <c r="HO303" s="150"/>
      <c r="HP303" s="150"/>
      <c r="HQ303" s="150"/>
      <c r="HR303" s="150"/>
      <c r="HS303" s="150"/>
      <c r="HT303" s="150"/>
      <c r="HU303" s="150"/>
      <c r="HV303" s="150"/>
      <c r="HW303" s="150"/>
      <c r="HX303" s="150"/>
      <c r="HY303" s="150"/>
      <c r="HZ303" s="150"/>
      <c r="IA303" s="150"/>
      <c r="IB303" s="150"/>
      <c r="IC303" s="150"/>
      <c r="ID303" s="150"/>
      <c r="IE303" s="150"/>
      <c r="IF303" s="150"/>
      <c r="IG303" s="150"/>
      <c r="IH303" s="150"/>
      <c r="II303" s="150"/>
      <c r="IJ303" s="150"/>
      <c r="IK303" s="150"/>
      <c r="IL303" s="150"/>
      <c r="IM303" s="150"/>
      <c r="IN303" s="150"/>
      <c r="IO303" s="150"/>
      <c r="IP303" s="150"/>
      <c r="IQ303" s="150"/>
      <c r="IR303" s="150"/>
      <c r="IS303" s="150"/>
      <c r="IT303" s="150"/>
      <c r="IU303" s="150"/>
      <c r="IV303" s="150"/>
      <c r="IW303" s="150"/>
    </row>
    <row r="304" customFormat="false" ht="12.75" hidden="false" customHeight="false" outlineLevel="0" collapsed="false">
      <c r="A304" s="146"/>
      <c r="B304" s="147"/>
      <c r="C304" s="147"/>
      <c r="D304" s="147"/>
      <c r="E304" s="147"/>
      <c r="F304" s="147"/>
      <c r="G304" s="147"/>
      <c r="H304" s="148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  <c r="AC304" s="147"/>
      <c r="AD304" s="147"/>
      <c r="AE304" s="147"/>
      <c r="AF304" s="147"/>
      <c r="AG304" s="147"/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  <c r="BI304" s="147"/>
      <c r="BJ304" s="147"/>
      <c r="BK304" s="149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150"/>
      <c r="BV304" s="150"/>
      <c r="BW304" s="150"/>
      <c r="BX304" s="150"/>
      <c r="BY304" s="150"/>
      <c r="BZ304" s="150"/>
      <c r="CA304" s="150"/>
      <c r="CB304" s="150"/>
      <c r="CC304" s="150"/>
      <c r="CD304" s="150"/>
      <c r="CE304" s="150"/>
      <c r="CF304" s="150"/>
      <c r="CG304" s="150"/>
      <c r="CH304" s="150"/>
      <c r="CI304" s="150"/>
      <c r="CJ304" s="150"/>
      <c r="CK304" s="150"/>
      <c r="CL304" s="150"/>
      <c r="CM304" s="150"/>
      <c r="CN304" s="150"/>
      <c r="CO304" s="150"/>
      <c r="CP304" s="150"/>
      <c r="CQ304" s="150"/>
      <c r="CR304" s="150"/>
      <c r="CS304" s="150"/>
      <c r="CT304" s="150"/>
      <c r="CU304" s="150"/>
      <c r="CV304" s="150"/>
      <c r="CW304" s="150"/>
      <c r="CX304" s="150"/>
      <c r="CY304" s="150"/>
      <c r="CZ304" s="150"/>
      <c r="DA304" s="150"/>
      <c r="DB304" s="150"/>
      <c r="DC304" s="150"/>
      <c r="DD304" s="150"/>
      <c r="DE304" s="150"/>
      <c r="DF304" s="150"/>
      <c r="DG304" s="150"/>
      <c r="DH304" s="150"/>
      <c r="DI304" s="150"/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/>
      <c r="DW304" s="150"/>
      <c r="DX304" s="150"/>
      <c r="DY304" s="150"/>
      <c r="DZ304" s="150"/>
      <c r="EA304" s="150"/>
      <c r="EB304" s="150"/>
      <c r="EC304" s="150"/>
      <c r="ED304" s="150"/>
      <c r="EE304" s="150"/>
      <c r="EF304" s="150"/>
      <c r="EG304" s="150"/>
      <c r="EH304" s="150"/>
      <c r="EI304" s="150"/>
      <c r="EJ304" s="150"/>
      <c r="EK304" s="150"/>
      <c r="EL304" s="150"/>
      <c r="EM304" s="150"/>
      <c r="EN304" s="150"/>
      <c r="EO304" s="150"/>
      <c r="EP304" s="150"/>
      <c r="EQ304" s="150"/>
      <c r="ER304" s="150"/>
      <c r="ES304" s="150"/>
      <c r="ET304" s="150"/>
      <c r="EU304" s="150"/>
      <c r="EV304" s="150"/>
      <c r="EW304" s="150"/>
      <c r="EX304" s="150"/>
      <c r="EY304" s="150"/>
      <c r="EZ304" s="150"/>
      <c r="FA304" s="150"/>
      <c r="FB304" s="150"/>
      <c r="FC304" s="150"/>
      <c r="FD304" s="150"/>
      <c r="FE304" s="150"/>
      <c r="FF304" s="150"/>
      <c r="FG304" s="150"/>
      <c r="FH304" s="150"/>
      <c r="FI304" s="150"/>
      <c r="FJ304" s="150"/>
      <c r="FK304" s="150"/>
      <c r="FL304" s="150"/>
      <c r="FM304" s="150"/>
      <c r="FN304" s="150"/>
      <c r="FO304" s="150"/>
      <c r="FP304" s="150"/>
      <c r="FQ304" s="150"/>
      <c r="FR304" s="150"/>
      <c r="FS304" s="150"/>
      <c r="FT304" s="150"/>
      <c r="FU304" s="150"/>
      <c r="FV304" s="150"/>
      <c r="FW304" s="150"/>
      <c r="FX304" s="150"/>
      <c r="FY304" s="150"/>
      <c r="FZ304" s="150"/>
      <c r="GA304" s="150"/>
      <c r="GB304" s="150"/>
      <c r="GC304" s="150"/>
      <c r="GD304" s="150"/>
      <c r="GE304" s="150"/>
      <c r="GF304" s="150"/>
      <c r="GG304" s="150"/>
      <c r="GH304" s="150"/>
      <c r="GI304" s="150"/>
      <c r="GJ304" s="150"/>
      <c r="GK304" s="150"/>
      <c r="GL304" s="150"/>
      <c r="GM304" s="150"/>
      <c r="GN304" s="150"/>
      <c r="GO304" s="150"/>
      <c r="GP304" s="150"/>
      <c r="GQ304" s="150"/>
      <c r="GR304" s="150"/>
      <c r="GS304" s="150"/>
      <c r="GT304" s="150"/>
      <c r="GU304" s="150"/>
      <c r="GV304" s="150"/>
      <c r="GW304" s="150"/>
      <c r="GX304" s="150"/>
      <c r="GY304" s="150"/>
      <c r="GZ304" s="150"/>
      <c r="HA304" s="150"/>
      <c r="HB304" s="150"/>
      <c r="HC304" s="150"/>
      <c r="HD304" s="150"/>
      <c r="HE304" s="150"/>
      <c r="HF304" s="150"/>
      <c r="HG304" s="150"/>
      <c r="HH304" s="150"/>
      <c r="HI304" s="150"/>
      <c r="HJ304" s="150"/>
      <c r="HK304" s="150"/>
      <c r="HL304" s="150"/>
      <c r="HM304" s="150"/>
      <c r="HN304" s="150"/>
      <c r="HO304" s="150"/>
      <c r="HP304" s="150"/>
      <c r="HQ304" s="150"/>
      <c r="HR304" s="150"/>
      <c r="HS304" s="150"/>
      <c r="HT304" s="150"/>
      <c r="HU304" s="150"/>
      <c r="HV304" s="150"/>
      <c r="HW304" s="150"/>
      <c r="HX304" s="150"/>
      <c r="HY304" s="150"/>
      <c r="HZ304" s="150"/>
      <c r="IA304" s="150"/>
      <c r="IB304" s="150"/>
      <c r="IC304" s="150"/>
      <c r="ID304" s="150"/>
      <c r="IE304" s="150"/>
      <c r="IF304" s="150"/>
      <c r="IG304" s="150"/>
      <c r="IH304" s="150"/>
      <c r="II304" s="150"/>
      <c r="IJ304" s="150"/>
      <c r="IK304" s="150"/>
      <c r="IL304" s="150"/>
      <c r="IM304" s="150"/>
      <c r="IN304" s="150"/>
      <c r="IO304" s="150"/>
      <c r="IP304" s="150"/>
      <c r="IQ304" s="150"/>
      <c r="IR304" s="150"/>
      <c r="IS304" s="150"/>
      <c r="IT304" s="150"/>
      <c r="IU304" s="150"/>
      <c r="IV304" s="150"/>
      <c r="IW304" s="150"/>
    </row>
    <row r="305" customFormat="false" ht="12.75" hidden="false" customHeight="false" outlineLevel="0" collapsed="false">
      <c r="A305" s="146"/>
      <c r="B305" s="147"/>
      <c r="C305" s="147"/>
      <c r="D305" s="147"/>
      <c r="E305" s="147"/>
      <c r="F305" s="147"/>
      <c r="G305" s="147"/>
      <c r="H305" s="148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7"/>
      <c r="AD305" s="147"/>
      <c r="AE305" s="147"/>
      <c r="AF305" s="147"/>
      <c r="AG305" s="147"/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  <c r="BI305" s="147"/>
      <c r="BJ305" s="147"/>
      <c r="BK305" s="149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50"/>
      <c r="DM305" s="150"/>
      <c r="DN305" s="150"/>
      <c r="DO305" s="150"/>
      <c r="DP305" s="150"/>
      <c r="DQ305" s="150"/>
      <c r="DR305" s="150"/>
      <c r="DS305" s="150"/>
      <c r="DT305" s="150"/>
      <c r="DU305" s="150"/>
      <c r="DV305" s="150"/>
      <c r="DW305" s="150"/>
      <c r="DX305" s="150"/>
      <c r="DY305" s="150"/>
      <c r="DZ305" s="150"/>
      <c r="EA305" s="150"/>
      <c r="EB305" s="150"/>
      <c r="EC305" s="150"/>
      <c r="ED305" s="150"/>
      <c r="EE305" s="150"/>
      <c r="EF305" s="150"/>
      <c r="EG305" s="150"/>
      <c r="EH305" s="150"/>
      <c r="EI305" s="150"/>
      <c r="EJ305" s="150"/>
      <c r="EK305" s="150"/>
      <c r="EL305" s="150"/>
      <c r="EM305" s="150"/>
      <c r="EN305" s="150"/>
      <c r="EO305" s="150"/>
      <c r="EP305" s="150"/>
      <c r="EQ305" s="150"/>
      <c r="ER305" s="150"/>
      <c r="ES305" s="150"/>
      <c r="ET305" s="150"/>
      <c r="EU305" s="150"/>
      <c r="EV305" s="150"/>
      <c r="EW305" s="150"/>
      <c r="EX305" s="150"/>
      <c r="EY305" s="150"/>
      <c r="EZ305" s="150"/>
      <c r="FA305" s="150"/>
      <c r="FB305" s="150"/>
      <c r="FC305" s="150"/>
      <c r="FD305" s="150"/>
      <c r="FE305" s="150"/>
      <c r="FF305" s="150"/>
      <c r="FG305" s="150"/>
      <c r="FH305" s="150"/>
      <c r="FI305" s="150"/>
      <c r="FJ305" s="150"/>
      <c r="FK305" s="150"/>
      <c r="FL305" s="150"/>
      <c r="FM305" s="150"/>
      <c r="FN305" s="150"/>
      <c r="FO305" s="150"/>
      <c r="FP305" s="150"/>
      <c r="FQ305" s="150"/>
      <c r="FR305" s="150"/>
      <c r="FS305" s="150"/>
      <c r="FT305" s="150"/>
      <c r="FU305" s="150"/>
      <c r="FV305" s="150"/>
      <c r="FW305" s="150"/>
      <c r="FX305" s="150"/>
      <c r="FY305" s="150"/>
      <c r="FZ305" s="150"/>
      <c r="GA305" s="150"/>
      <c r="GB305" s="150"/>
      <c r="GC305" s="150"/>
      <c r="GD305" s="150"/>
      <c r="GE305" s="150"/>
      <c r="GF305" s="150"/>
      <c r="GG305" s="150"/>
      <c r="GH305" s="150"/>
      <c r="GI305" s="150"/>
      <c r="GJ305" s="150"/>
      <c r="GK305" s="150"/>
      <c r="GL305" s="150"/>
      <c r="GM305" s="150"/>
      <c r="GN305" s="150"/>
      <c r="GO305" s="150"/>
      <c r="GP305" s="150"/>
      <c r="GQ305" s="150"/>
      <c r="GR305" s="150"/>
      <c r="GS305" s="150"/>
      <c r="GT305" s="150"/>
      <c r="GU305" s="150"/>
      <c r="GV305" s="150"/>
      <c r="GW305" s="150"/>
      <c r="GX305" s="150"/>
      <c r="GY305" s="150"/>
      <c r="GZ305" s="150"/>
      <c r="HA305" s="150"/>
      <c r="HB305" s="150"/>
      <c r="HC305" s="150"/>
      <c r="HD305" s="150"/>
      <c r="HE305" s="150"/>
      <c r="HF305" s="150"/>
      <c r="HG305" s="150"/>
      <c r="HH305" s="150"/>
      <c r="HI305" s="150"/>
      <c r="HJ305" s="150"/>
      <c r="HK305" s="150"/>
      <c r="HL305" s="150"/>
      <c r="HM305" s="150"/>
      <c r="HN305" s="150"/>
      <c r="HO305" s="150"/>
      <c r="HP305" s="150"/>
      <c r="HQ305" s="150"/>
      <c r="HR305" s="150"/>
      <c r="HS305" s="150"/>
      <c r="HT305" s="150"/>
      <c r="HU305" s="150"/>
      <c r="HV305" s="150"/>
      <c r="HW305" s="150"/>
      <c r="HX305" s="150"/>
      <c r="HY305" s="150"/>
      <c r="HZ305" s="150"/>
      <c r="IA305" s="150"/>
      <c r="IB305" s="150"/>
      <c r="IC305" s="150"/>
      <c r="ID305" s="150"/>
      <c r="IE305" s="150"/>
      <c r="IF305" s="150"/>
      <c r="IG305" s="150"/>
      <c r="IH305" s="150"/>
      <c r="II305" s="150"/>
      <c r="IJ305" s="150"/>
      <c r="IK305" s="150"/>
      <c r="IL305" s="150"/>
      <c r="IM305" s="150"/>
      <c r="IN305" s="150"/>
      <c r="IO305" s="150"/>
      <c r="IP305" s="150"/>
      <c r="IQ305" s="150"/>
      <c r="IR305" s="150"/>
      <c r="IS305" s="150"/>
      <c r="IT305" s="150"/>
      <c r="IU305" s="150"/>
      <c r="IV305" s="150"/>
      <c r="IW305" s="150"/>
    </row>
    <row r="306" customFormat="false" ht="12.75" hidden="false" customHeight="false" outlineLevel="0" collapsed="false">
      <c r="A306" s="146"/>
      <c r="B306" s="147"/>
      <c r="C306" s="147"/>
      <c r="D306" s="147"/>
      <c r="E306" s="147"/>
      <c r="F306" s="147"/>
      <c r="G306" s="147"/>
      <c r="H306" s="148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47"/>
      <c r="AE306" s="147"/>
      <c r="AF306" s="147"/>
      <c r="AG306" s="147"/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  <c r="BI306" s="147"/>
      <c r="BJ306" s="147"/>
      <c r="BK306" s="149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0"/>
      <c r="BZ306" s="150"/>
      <c r="CA306" s="150"/>
      <c r="CB306" s="150"/>
      <c r="CC306" s="15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0"/>
      <c r="CN306" s="150"/>
      <c r="CO306" s="150"/>
      <c r="CP306" s="150"/>
      <c r="CQ306" s="150"/>
      <c r="CR306" s="150"/>
      <c r="CS306" s="150"/>
      <c r="CT306" s="150"/>
      <c r="CU306" s="150"/>
      <c r="CV306" s="150"/>
      <c r="CW306" s="150"/>
      <c r="CX306" s="150"/>
      <c r="CY306" s="150"/>
      <c r="CZ306" s="150"/>
      <c r="DA306" s="150"/>
      <c r="DB306" s="150"/>
      <c r="DC306" s="150"/>
      <c r="DD306" s="150"/>
      <c r="DE306" s="150"/>
      <c r="DF306" s="150"/>
      <c r="DG306" s="150"/>
      <c r="DH306" s="150"/>
      <c r="DI306" s="150"/>
      <c r="DJ306" s="150"/>
      <c r="DK306" s="150"/>
      <c r="DL306" s="150"/>
      <c r="DM306" s="150"/>
      <c r="DN306" s="150"/>
      <c r="DO306" s="150"/>
      <c r="DP306" s="150"/>
      <c r="DQ306" s="150"/>
      <c r="DR306" s="150"/>
      <c r="DS306" s="150"/>
      <c r="DT306" s="150"/>
      <c r="DU306" s="150"/>
      <c r="DV306" s="150"/>
      <c r="DW306" s="150"/>
      <c r="DX306" s="150"/>
      <c r="DY306" s="150"/>
      <c r="DZ306" s="150"/>
      <c r="EA306" s="150"/>
      <c r="EB306" s="150"/>
      <c r="EC306" s="150"/>
      <c r="ED306" s="150"/>
      <c r="EE306" s="150"/>
      <c r="EF306" s="150"/>
      <c r="EG306" s="150"/>
      <c r="EH306" s="150"/>
      <c r="EI306" s="150"/>
      <c r="EJ306" s="150"/>
      <c r="EK306" s="150"/>
      <c r="EL306" s="150"/>
      <c r="EM306" s="150"/>
      <c r="EN306" s="150"/>
      <c r="EO306" s="150"/>
      <c r="EP306" s="150"/>
      <c r="EQ306" s="150"/>
      <c r="ER306" s="150"/>
      <c r="ES306" s="150"/>
      <c r="ET306" s="150"/>
      <c r="EU306" s="150"/>
      <c r="EV306" s="150"/>
      <c r="EW306" s="150"/>
      <c r="EX306" s="150"/>
      <c r="EY306" s="150"/>
      <c r="EZ306" s="150"/>
      <c r="FA306" s="150"/>
      <c r="FB306" s="150"/>
      <c r="FC306" s="150"/>
      <c r="FD306" s="150"/>
      <c r="FE306" s="150"/>
      <c r="FF306" s="150"/>
      <c r="FG306" s="150"/>
      <c r="FH306" s="150"/>
      <c r="FI306" s="150"/>
      <c r="FJ306" s="150"/>
      <c r="FK306" s="150"/>
      <c r="FL306" s="150"/>
      <c r="FM306" s="150"/>
      <c r="FN306" s="150"/>
      <c r="FO306" s="150"/>
      <c r="FP306" s="150"/>
      <c r="FQ306" s="150"/>
      <c r="FR306" s="150"/>
      <c r="FS306" s="150"/>
      <c r="FT306" s="150"/>
      <c r="FU306" s="150"/>
      <c r="FV306" s="150"/>
      <c r="FW306" s="150"/>
      <c r="FX306" s="150"/>
      <c r="FY306" s="150"/>
      <c r="FZ306" s="150"/>
      <c r="GA306" s="150"/>
      <c r="GB306" s="150"/>
      <c r="GC306" s="150"/>
      <c r="GD306" s="150"/>
      <c r="GE306" s="150"/>
      <c r="GF306" s="150"/>
      <c r="GG306" s="150"/>
      <c r="GH306" s="150"/>
      <c r="GI306" s="150"/>
      <c r="GJ306" s="150"/>
      <c r="GK306" s="150"/>
      <c r="GL306" s="150"/>
      <c r="GM306" s="150"/>
      <c r="GN306" s="150"/>
      <c r="GO306" s="150"/>
      <c r="GP306" s="150"/>
      <c r="GQ306" s="150"/>
      <c r="GR306" s="150"/>
      <c r="GS306" s="150"/>
      <c r="GT306" s="150"/>
      <c r="GU306" s="150"/>
      <c r="GV306" s="150"/>
      <c r="GW306" s="150"/>
      <c r="GX306" s="150"/>
      <c r="GY306" s="150"/>
      <c r="GZ306" s="150"/>
      <c r="HA306" s="150"/>
      <c r="HB306" s="150"/>
      <c r="HC306" s="150"/>
      <c r="HD306" s="150"/>
      <c r="HE306" s="150"/>
      <c r="HF306" s="150"/>
      <c r="HG306" s="150"/>
      <c r="HH306" s="150"/>
      <c r="HI306" s="150"/>
      <c r="HJ306" s="150"/>
      <c r="HK306" s="150"/>
      <c r="HL306" s="150"/>
      <c r="HM306" s="150"/>
      <c r="HN306" s="150"/>
      <c r="HO306" s="150"/>
      <c r="HP306" s="150"/>
      <c r="HQ306" s="150"/>
      <c r="HR306" s="150"/>
      <c r="HS306" s="150"/>
      <c r="HT306" s="150"/>
      <c r="HU306" s="150"/>
      <c r="HV306" s="150"/>
      <c r="HW306" s="150"/>
      <c r="HX306" s="150"/>
      <c r="HY306" s="150"/>
      <c r="HZ306" s="150"/>
      <c r="IA306" s="150"/>
      <c r="IB306" s="150"/>
      <c r="IC306" s="150"/>
      <c r="ID306" s="150"/>
      <c r="IE306" s="150"/>
      <c r="IF306" s="150"/>
      <c r="IG306" s="150"/>
      <c r="IH306" s="150"/>
      <c r="II306" s="150"/>
      <c r="IJ306" s="150"/>
      <c r="IK306" s="150"/>
      <c r="IL306" s="150"/>
      <c r="IM306" s="150"/>
      <c r="IN306" s="150"/>
      <c r="IO306" s="150"/>
      <c r="IP306" s="150"/>
      <c r="IQ306" s="150"/>
      <c r="IR306" s="150"/>
      <c r="IS306" s="150"/>
      <c r="IT306" s="150"/>
      <c r="IU306" s="150"/>
      <c r="IV306" s="150"/>
      <c r="IW306" s="150"/>
    </row>
    <row r="307" customFormat="false" ht="12.75" hidden="false" customHeight="false" outlineLevel="0" collapsed="false">
      <c r="A307" s="146"/>
      <c r="B307" s="147"/>
      <c r="C307" s="147"/>
      <c r="D307" s="147"/>
      <c r="E307" s="147"/>
      <c r="F307" s="147"/>
      <c r="G307" s="147"/>
      <c r="H307" s="148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  <c r="BI307" s="147"/>
      <c r="BJ307" s="147"/>
      <c r="BK307" s="149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  <c r="EC307" s="150"/>
      <c r="ED307" s="150"/>
      <c r="EE307" s="150"/>
      <c r="EF307" s="150"/>
      <c r="EG307" s="150"/>
      <c r="EH307" s="150"/>
      <c r="EI307" s="150"/>
      <c r="EJ307" s="150"/>
      <c r="EK307" s="150"/>
      <c r="EL307" s="150"/>
      <c r="EM307" s="150"/>
      <c r="EN307" s="150"/>
      <c r="EO307" s="150"/>
      <c r="EP307" s="150"/>
      <c r="EQ307" s="150"/>
      <c r="ER307" s="150"/>
      <c r="ES307" s="150"/>
      <c r="ET307" s="150"/>
      <c r="EU307" s="150"/>
      <c r="EV307" s="150"/>
      <c r="EW307" s="150"/>
      <c r="EX307" s="150"/>
      <c r="EY307" s="150"/>
      <c r="EZ307" s="150"/>
      <c r="FA307" s="150"/>
      <c r="FB307" s="150"/>
      <c r="FC307" s="150"/>
      <c r="FD307" s="150"/>
      <c r="FE307" s="150"/>
      <c r="FF307" s="150"/>
      <c r="FG307" s="150"/>
      <c r="FH307" s="150"/>
      <c r="FI307" s="150"/>
      <c r="FJ307" s="150"/>
      <c r="FK307" s="150"/>
      <c r="FL307" s="150"/>
      <c r="FM307" s="150"/>
      <c r="FN307" s="150"/>
      <c r="FO307" s="150"/>
      <c r="FP307" s="150"/>
      <c r="FQ307" s="150"/>
      <c r="FR307" s="150"/>
      <c r="FS307" s="150"/>
      <c r="FT307" s="150"/>
      <c r="FU307" s="150"/>
      <c r="FV307" s="150"/>
      <c r="FW307" s="150"/>
      <c r="FX307" s="150"/>
      <c r="FY307" s="150"/>
      <c r="FZ307" s="150"/>
      <c r="GA307" s="150"/>
      <c r="GB307" s="150"/>
      <c r="GC307" s="150"/>
      <c r="GD307" s="150"/>
      <c r="GE307" s="150"/>
      <c r="GF307" s="150"/>
      <c r="GG307" s="150"/>
      <c r="GH307" s="150"/>
      <c r="GI307" s="150"/>
      <c r="GJ307" s="150"/>
      <c r="GK307" s="150"/>
      <c r="GL307" s="150"/>
      <c r="GM307" s="150"/>
      <c r="GN307" s="150"/>
      <c r="GO307" s="150"/>
      <c r="GP307" s="150"/>
      <c r="GQ307" s="150"/>
      <c r="GR307" s="150"/>
      <c r="GS307" s="150"/>
      <c r="GT307" s="150"/>
      <c r="GU307" s="150"/>
      <c r="GV307" s="150"/>
      <c r="GW307" s="150"/>
      <c r="GX307" s="150"/>
      <c r="GY307" s="150"/>
      <c r="GZ307" s="150"/>
      <c r="HA307" s="150"/>
      <c r="HB307" s="150"/>
      <c r="HC307" s="150"/>
      <c r="HD307" s="150"/>
      <c r="HE307" s="150"/>
      <c r="HF307" s="150"/>
      <c r="HG307" s="150"/>
      <c r="HH307" s="150"/>
      <c r="HI307" s="150"/>
      <c r="HJ307" s="150"/>
      <c r="HK307" s="150"/>
      <c r="HL307" s="150"/>
      <c r="HM307" s="150"/>
      <c r="HN307" s="150"/>
      <c r="HO307" s="150"/>
      <c r="HP307" s="150"/>
      <c r="HQ307" s="150"/>
      <c r="HR307" s="150"/>
      <c r="HS307" s="150"/>
      <c r="HT307" s="150"/>
      <c r="HU307" s="150"/>
      <c r="HV307" s="150"/>
      <c r="HW307" s="150"/>
      <c r="HX307" s="150"/>
      <c r="HY307" s="150"/>
      <c r="HZ307" s="150"/>
      <c r="IA307" s="150"/>
      <c r="IB307" s="150"/>
      <c r="IC307" s="150"/>
      <c r="ID307" s="150"/>
      <c r="IE307" s="150"/>
      <c r="IF307" s="150"/>
      <c r="IG307" s="150"/>
      <c r="IH307" s="150"/>
      <c r="II307" s="150"/>
      <c r="IJ307" s="150"/>
      <c r="IK307" s="150"/>
      <c r="IL307" s="150"/>
      <c r="IM307" s="150"/>
      <c r="IN307" s="150"/>
      <c r="IO307" s="150"/>
      <c r="IP307" s="150"/>
      <c r="IQ307" s="150"/>
      <c r="IR307" s="150"/>
      <c r="IS307" s="150"/>
      <c r="IT307" s="150"/>
      <c r="IU307" s="150"/>
      <c r="IV307" s="150"/>
      <c r="IW307" s="150"/>
    </row>
    <row r="308" customFormat="false" ht="12.75" hidden="false" customHeight="false" outlineLevel="0" collapsed="false">
      <c r="A308" s="146"/>
      <c r="B308" s="147"/>
      <c r="C308" s="147"/>
      <c r="D308" s="147"/>
      <c r="E308" s="147"/>
      <c r="F308" s="147"/>
      <c r="G308" s="147"/>
      <c r="H308" s="148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  <c r="AE308" s="147"/>
      <c r="AF308" s="147"/>
      <c r="AG308" s="147"/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  <c r="BI308" s="147"/>
      <c r="BJ308" s="147"/>
      <c r="BK308" s="149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50"/>
      <c r="BV308" s="150"/>
      <c r="BW308" s="150"/>
      <c r="BX308" s="150"/>
      <c r="BY308" s="150"/>
      <c r="BZ308" s="150"/>
      <c r="CA308" s="150"/>
      <c r="CB308" s="150"/>
      <c r="CC308" s="150"/>
      <c r="CD308" s="150"/>
      <c r="CE308" s="150"/>
      <c r="CF308" s="150"/>
      <c r="CG308" s="150"/>
      <c r="CH308" s="150"/>
      <c r="CI308" s="150"/>
      <c r="CJ308" s="150"/>
      <c r="CK308" s="150"/>
      <c r="CL308" s="150"/>
      <c r="CM308" s="150"/>
      <c r="CN308" s="150"/>
      <c r="CO308" s="150"/>
      <c r="CP308" s="150"/>
      <c r="CQ308" s="150"/>
      <c r="CR308" s="150"/>
      <c r="CS308" s="150"/>
      <c r="CT308" s="150"/>
      <c r="CU308" s="150"/>
      <c r="CV308" s="150"/>
      <c r="CW308" s="150"/>
      <c r="CX308" s="150"/>
      <c r="CY308" s="150"/>
      <c r="CZ308" s="150"/>
      <c r="DA308" s="150"/>
      <c r="DB308" s="150"/>
      <c r="DC308" s="150"/>
      <c r="DD308" s="150"/>
      <c r="DE308" s="150"/>
      <c r="DF308" s="150"/>
      <c r="DG308" s="150"/>
      <c r="DH308" s="150"/>
      <c r="DI308" s="150"/>
      <c r="DJ308" s="150"/>
      <c r="DK308" s="150"/>
      <c r="DL308" s="150"/>
      <c r="DM308" s="150"/>
      <c r="DN308" s="150"/>
      <c r="DO308" s="150"/>
      <c r="DP308" s="150"/>
      <c r="DQ308" s="150"/>
      <c r="DR308" s="150"/>
      <c r="DS308" s="150"/>
      <c r="DT308" s="150"/>
      <c r="DU308" s="150"/>
      <c r="DV308" s="150"/>
      <c r="DW308" s="150"/>
      <c r="DX308" s="150"/>
      <c r="DY308" s="150"/>
      <c r="DZ308" s="150"/>
      <c r="EA308" s="150"/>
      <c r="EB308" s="150"/>
      <c r="EC308" s="150"/>
      <c r="ED308" s="150"/>
      <c r="EE308" s="150"/>
      <c r="EF308" s="150"/>
      <c r="EG308" s="150"/>
      <c r="EH308" s="150"/>
      <c r="EI308" s="150"/>
      <c r="EJ308" s="150"/>
      <c r="EK308" s="150"/>
      <c r="EL308" s="150"/>
      <c r="EM308" s="150"/>
      <c r="EN308" s="150"/>
      <c r="EO308" s="150"/>
      <c r="EP308" s="150"/>
      <c r="EQ308" s="150"/>
      <c r="ER308" s="150"/>
      <c r="ES308" s="150"/>
      <c r="ET308" s="150"/>
      <c r="EU308" s="150"/>
      <c r="EV308" s="150"/>
      <c r="EW308" s="150"/>
      <c r="EX308" s="150"/>
      <c r="EY308" s="150"/>
      <c r="EZ308" s="150"/>
      <c r="FA308" s="150"/>
      <c r="FB308" s="150"/>
      <c r="FC308" s="150"/>
      <c r="FD308" s="150"/>
      <c r="FE308" s="150"/>
      <c r="FF308" s="150"/>
      <c r="FG308" s="150"/>
      <c r="FH308" s="150"/>
      <c r="FI308" s="150"/>
      <c r="FJ308" s="150"/>
      <c r="FK308" s="150"/>
      <c r="FL308" s="150"/>
      <c r="FM308" s="150"/>
      <c r="FN308" s="150"/>
      <c r="FO308" s="150"/>
      <c r="FP308" s="150"/>
      <c r="FQ308" s="150"/>
      <c r="FR308" s="150"/>
      <c r="FS308" s="150"/>
      <c r="FT308" s="150"/>
      <c r="FU308" s="150"/>
      <c r="FV308" s="150"/>
      <c r="FW308" s="150"/>
      <c r="FX308" s="150"/>
      <c r="FY308" s="150"/>
      <c r="FZ308" s="150"/>
      <c r="GA308" s="150"/>
      <c r="GB308" s="150"/>
      <c r="GC308" s="150"/>
      <c r="GD308" s="150"/>
      <c r="GE308" s="150"/>
      <c r="GF308" s="150"/>
      <c r="GG308" s="150"/>
      <c r="GH308" s="150"/>
      <c r="GI308" s="150"/>
      <c r="GJ308" s="150"/>
      <c r="GK308" s="150"/>
      <c r="GL308" s="150"/>
      <c r="GM308" s="150"/>
      <c r="GN308" s="150"/>
      <c r="GO308" s="150"/>
      <c r="GP308" s="150"/>
      <c r="GQ308" s="150"/>
      <c r="GR308" s="150"/>
      <c r="GS308" s="150"/>
      <c r="GT308" s="150"/>
      <c r="GU308" s="150"/>
      <c r="GV308" s="150"/>
      <c r="GW308" s="150"/>
      <c r="GX308" s="150"/>
      <c r="GY308" s="150"/>
      <c r="GZ308" s="150"/>
      <c r="HA308" s="150"/>
      <c r="HB308" s="150"/>
      <c r="HC308" s="150"/>
      <c r="HD308" s="150"/>
      <c r="HE308" s="150"/>
      <c r="HF308" s="150"/>
      <c r="HG308" s="150"/>
      <c r="HH308" s="150"/>
      <c r="HI308" s="150"/>
      <c r="HJ308" s="150"/>
      <c r="HK308" s="150"/>
      <c r="HL308" s="150"/>
      <c r="HM308" s="150"/>
      <c r="HN308" s="150"/>
      <c r="HO308" s="150"/>
      <c r="HP308" s="150"/>
      <c r="HQ308" s="150"/>
      <c r="HR308" s="150"/>
      <c r="HS308" s="150"/>
      <c r="HT308" s="150"/>
      <c r="HU308" s="150"/>
      <c r="HV308" s="150"/>
      <c r="HW308" s="150"/>
      <c r="HX308" s="150"/>
      <c r="HY308" s="150"/>
      <c r="HZ308" s="150"/>
      <c r="IA308" s="150"/>
      <c r="IB308" s="150"/>
      <c r="IC308" s="150"/>
      <c r="ID308" s="150"/>
      <c r="IE308" s="150"/>
      <c r="IF308" s="150"/>
      <c r="IG308" s="150"/>
      <c r="IH308" s="150"/>
      <c r="II308" s="150"/>
      <c r="IJ308" s="150"/>
      <c r="IK308" s="150"/>
      <c r="IL308" s="150"/>
      <c r="IM308" s="150"/>
      <c r="IN308" s="150"/>
      <c r="IO308" s="150"/>
      <c r="IP308" s="150"/>
      <c r="IQ308" s="150"/>
      <c r="IR308" s="150"/>
      <c r="IS308" s="150"/>
      <c r="IT308" s="150"/>
      <c r="IU308" s="150"/>
      <c r="IV308" s="150"/>
      <c r="IW308" s="150"/>
    </row>
    <row r="309" customFormat="false" ht="12.75" hidden="false" customHeight="false" outlineLevel="0" collapsed="false">
      <c r="A309" s="146"/>
      <c r="B309" s="147"/>
      <c r="C309" s="147"/>
      <c r="D309" s="147"/>
      <c r="E309" s="147"/>
      <c r="F309" s="147"/>
      <c r="G309" s="147"/>
      <c r="H309" s="148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  <c r="AA309" s="147"/>
      <c r="AB309" s="147"/>
      <c r="AC309" s="147"/>
      <c r="AD309" s="147"/>
      <c r="AE309" s="147"/>
      <c r="AF309" s="147"/>
      <c r="AG309" s="147"/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  <c r="BI309" s="147"/>
      <c r="BJ309" s="147"/>
      <c r="BK309" s="149"/>
      <c r="BL309" s="150"/>
      <c r="BM309" s="150"/>
      <c r="BN309" s="150"/>
      <c r="BO309" s="150"/>
      <c r="BP309" s="150"/>
      <c r="BQ309" s="150"/>
      <c r="BR309" s="150"/>
      <c r="BS309" s="150"/>
      <c r="BT309" s="150"/>
      <c r="BU309" s="150"/>
      <c r="BV309" s="150"/>
      <c r="BW309" s="150"/>
      <c r="BX309" s="150"/>
      <c r="BY309" s="150"/>
      <c r="BZ309" s="150"/>
      <c r="CA309" s="150"/>
      <c r="CB309" s="150"/>
      <c r="CC309" s="15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0"/>
      <c r="CN309" s="150"/>
      <c r="CO309" s="150"/>
      <c r="CP309" s="150"/>
      <c r="CQ309" s="150"/>
      <c r="CR309" s="150"/>
      <c r="CS309" s="150"/>
      <c r="CT309" s="150"/>
      <c r="CU309" s="150"/>
      <c r="CV309" s="150"/>
      <c r="CW309" s="150"/>
      <c r="CX309" s="150"/>
      <c r="CY309" s="150"/>
      <c r="CZ309" s="150"/>
      <c r="DA309" s="150"/>
      <c r="DB309" s="150"/>
      <c r="DC309" s="150"/>
      <c r="DD309" s="150"/>
      <c r="DE309" s="150"/>
      <c r="DF309" s="150"/>
      <c r="DG309" s="150"/>
      <c r="DH309" s="150"/>
      <c r="DI309" s="150"/>
      <c r="DJ309" s="150"/>
      <c r="DK309" s="150"/>
      <c r="DL309" s="150"/>
      <c r="DM309" s="150"/>
      <c r="DN309" s="150"/>
      <c r="DO309" s="150"/>
      <c r="DP309" s="150"/>
      <c r="DQ309" s="150"/>
      <c r="DR309" s="150"/>
      <c r="DS309" s="150"/>
      <c r="DT309" s="150"/>
      <c r="DU309" s="150"/>
      <c r="DV309" s="150"/>
      <c r="DW309" s="150"/>
      <c r="DX309" s="150"/>
      <c r="DY309" s="150"/>
      <c r="DZ309" s="150"/>
      <c r="EA309" s="150"/>
      <c r="EB309" s="150"/>
      <c r="EC309" s="150"/>
      <c r="ED309" s="150"/>
      <c r="EE309" s="150"/>
      <c r="EF309" s="150"/>
      <c r="EG309" s="150"/>
      <c r="EH309" s="150"/>
      <c r="EI309" s="150"/>
      <c r="EJ309" s="150"/>
      <c r="EK309" s="150"/>
      <c r="EL309" s="150"/>
      <c r="EM309" s="150"/>
      <c r="EN309" s="150"/>
      <c r="EO309" s="150"/>
      <c r="EP309" s="150"/>
      <c r="EQ309" s="150"/>
      <c r="ER309" s="150"/>
      <c r="ES309" s="150"/>
      <c r="ET309" s="150"/>
      <c r="EU309" s="150"/>
      <c r="EV309" s="150"/>
      <c r="EW309" s="150"/>
      <c r="EX309" s="150"/>
      <c r="EY309" s="150"/>
      <c r="EZ309" s="150"/>
      <c r="FA309" s="150"/>
      <c r="FB309" s="150"/>
      <c r="FC309" s="150"/>
      <c r="FD309" s="150"/>
      <c r="FE309" s="150"/>
      <c r="FF309" s="150"/>
      <c r="FG309" s="150"/>
      <c r="FH309" s="150"/>
      <c r="FI309" s="150"/>
      <c r="FJ309" s="150"/>
      <c r="FK309" s="150"/>
      <c r="FL309" s="150"/>
      <c r="FM309" s="150"/>
      <c r="FN309" s="150"/>
      <c r="FO309" s="150"/>
      <c r="FP309" s="150"/>
      <c r="FQ309" s="150"/>
      <c r="FR309" s="150"/>
      <c r="FS309" s="150"/>
      <c r="FT309" s="150"/>
      <c r="FU309" s="150"/>
      <c r="FV309" s="150"/>
      <c r="FW309" s="150"/>
      <c r="FX309" s="150"/>
      <c r="FY309" s="150"/>
      <c r="FZ309" s="150"/>
      <c r="GA309" s="150"/>
      <c r="GB309" s="150"/>
      <c r="GC309" s="150"/>
      <c r="GD309" s="150"/>
      <c r="GE309" s="150"/>
      <c r="GF309" s="150"/>
      <c r="GG309" s="150"/>
      <c r="GH309" s="150"/>
      <c r="GI309" s="150"/>
      <c r="GJ309" s="150"/>
      <c r="GK309" s="150"/>
      <c r="GL309" s="150"/>
      <c r="GM309" s="150"/>
      <c r="GN309" s="150"/>
      <c r="GO309" s="150"/>
      <c r="GP309" s="150"/>
      <c r="GQ309" s="150"/>
      <c r="GR309" s="150"/>
      <c r="GS309" s="150"/>
      <c r="GT309" s="150"/>
      <c r="GU309" s="150"/>
      <c r="GV309" s="150"/>
      <c r="GW309" s="150"/>
      <c r="GX309" s="150"/>
      <c r="GY309" s="150"/>
      <c r="GZ309" s="150"/>
      <c r="HA309" s="150"/>
      <c r="HB309" s="150"/>
      <c r="HC309" s="150"/>
      <c r="HD309" s="150"/>
      <c r="HE309" s="150"/>
      <c r="HF309" s="150"/>
      <c r="HG309" s="150"/>
      <c r="HH309" s="150"/>
      <c r="HI309" s="150"/>
      <c r="HJ309" s="150"/>
      <c r="HK309" s="150"/>
      <c r="HL309" s="150"/>
      <c r="HM309" s="150"/>
      <c r="HN309" s="150"/>
      <c r="HO309" s="150"/>
      <c r="HP309" s="150"/>
      <c r="HQ309" s="150"/>
      <c r="HR309" s="150"/>
      <c r="HS309" s="150"/>
      <c r="HT309" s="150"/>
      <c r="HU309" s="150"/>
      <c r="HV309" s="150"/>
      <c r="HW309" s="150"/>
      <c r="HX309" s="150"/>
      <c r="HY309" s="150"/>
      <c r="HZ309" s="150"/>
      <c r="IA309" s="150"/>
      <c r="IB309" s="150"/>
      <c r="IC309" s="150"/>
      <c r="ID309" s="150"/>
      <c r="IE309" s="150"/>
      <c r="IF309" s="150"/>
      <c r="IG309" s="150"/>
      <c r="IH309" s="150"/>
      <c r="II309" s="150"/>
      <c r="IJ309" s="150"/>
      <c r="IK309" s="150"/>
      <c r="IL309" s="150"/>
      <c r="IM309" s="150"/>
      <c r="IN309" s="150"/>
      <c r="IO309" s="150"/>
      <c r="IP309" s="150"/>
      <c r="IQ309" s="150"/>
      <c r="IR309" s="150"/>
      <c r="IS309" s="150"/>
      <c r="IT309" s="150"/>
      <c r="IU309" s="150"/>
      <c r="IV309" s="150"/>
      <c r="IW309" s="150"/>
    </row>
    <row r="310" customFormat="false" ht="12.75" hidden="false" customHeight="false" outlineLevel="0" collapsed="false">
      <c r="A310" s="146"/>
      <c r="B310" s="147"/>
      <c r="C310" s="147"/>
      <c r="D310" s="147"/>
      <c r="E310" s="147"/>
      <c r="F310" s="147"/>
      <c r="G310" s="147"/>
      <c r="H310" s="148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  <c r="AA310" s="147"/>
      <c r="AB310" s="147"/>
      <c r="AC310" s="147"/>
      <c r="AD310" s="147"/>
      <c r="AE310" s="147"/>
      <c r="AF310" s="147"/>
      <c r="AG310" s="147"/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  <c r="BI310" s="147"/>
      <c r="BJ310" s="147"/>
      <c r="BK310" s="149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/>
      <c r="BY310" s="150"/>
      <c r="BZ310" s="150"/>
      <c r="CA310" s="150"/>
      <c r="CB310" s="150"/>
      <c r="CC310" s="15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0"/>
      <c r="CN310" s="150"/>
      <c r="CO310" s="150"/>
      <c r="CP310" s="150"/>
      <c r="CQ310" s="150"/>
      <c r="CR310" s="150"/>
      <c r="CS310" s="150"/>
      <c r="CT310" s="150"/>
      <c r="CU310" s="150"/>
      <c r="CV310" s="150"/>
      <c r="CW310" s="150"/>
      <c r="CX310" s="150"/>
      <c r="CY310" s="150"/>
      <c r="CZ310" s="150"/>
      <c r="DA310" s="150"/>
      <c r="DB310" s="150"/>
      <c r="DC310" s="150"/>
      <c r="DD310" s="150"/>
      <c r="DE310" s="150"/>
      <c r="DF310" s="150"/>
      <c r="DG310" s="150"/>
      <c r="DH310" s="150"/>
      <c r="DI310" s="150"/>
      <c r="DJ310" s="150"/>
      <c r="DK310" s="150"/>
      <c r="DL310" s="150"/>
      <c r="DM310" s="150"/>
      <c r="DN310" s="150"/>
      <c r="DO310" s="150"/>
      <c r="DP310" s="150"/>
      <c r="DQ310" s="150"/>
      <c r="DR310" s="150"/>
      <c r="DS310" s="150"/>
      <c r="DT310" s="150"/>
      <c r="DU310" s="150"/>
      <c r="DV310" s="150"/>
      <c r="DW310" s="150"/>
      <c r="DX310" s="150"/>
      <c r="DY310" s="150"/>
      <c r="DZ310" s="150"/>
      <c r="EA310" s="150"/>
      <c r="EB310" s="150"/>
      <c r="EC310" s="150"/>
      <c r="ED310" s="150"/>
      <c r="EE310" s="150"/>
      <c r="EF310" s="150"/>
      <c r="EG310" s="150"/>
      <c r="EH310" s="150"/>
      <c r="EI310" s="150"/>
      <c r="EJ310" s="150"/>
      <c r="EK310" s="150"/>
      <c r="EL310" s="150"/>
      <c r="EM310" s="150"/>
      <c r="EN310" s="150"/>
      <c r="EO310" s="150"/>
      <c r="EP310" s="150"/>
      <c r="EQ310" s="150"/>
      <c r="ER310" s="150"/>
      <c r="ES310" s="150"/>
      <c r="ET310" s="150"/>
      <c r="EU310" s="150"/>
      <c r="EV310" s="150"/>
      <c r="EW310" s="150"/>
      <c r="EX310" s="150"/>
      <c r="EY310" s="150"/>
      <c r="EZ310" s="150"/>
      <c r="FA310" s="150"/>
      <c r="FB310" s="150"/>
      <c r="FC310" s="150"/>
      <c r="FD310" s="150"/>
      <c r="FE310" s="150"/>
      <c r="FF310" s="150"/>
      <c r="FG310" s="150"/>
      <c r="FH310" s="150"/>
      <c r="FI310" s="150"/>
      <c r="FJ310" s="150"/>
      <c r="FK310" s="150"/>
      <c r="FL310" s="150"/>
      <c r="FM310" s="150"/>
      <c r="FN310" s="150"/>
      <c r="FO310" s="150"/>
      <c r="FP310" s="150"/>
      <c r="FQ310" s="150"/>
      <c r="FR310" s="150"/>
      <c r="FS310" s="150"/>
      <c r="FT310" s="150"/>
      <c r="FU310" s="150"/>
      <c r="FV310" s="150"/>
      <c r="FW310" s="150"/>
      <c r="FX310" s="150"/>
      <c r="FY310" s="150"/>
      <c r="FZ310" s="150"/>
      <c r="GA310" s="150"/>
      <c r="GB310" s="150"/>
      <c r="GC310" s="150"/>
      <c r="GD310" s="150"/>
      <c r="GE310" s="150"/>
      <c r="GF310" s="150"/>
      <c r="GG310" s="150"/>
      <c r="GH310" s="150"/>
      <c r="GI310" s="150"/>
      <c r="GJ310" s="150"/>
      <c r="GK310" s="150"/>
      <c r="GL310" s="150"/>
      <c r="GM310" s="150"/>
      <c r="GN310" s="150"/>
      <c r="GO310" s="150"/>
      <c r="GP310" s="150"/>
      <c r="GQ310" s="150"/>
      <c r="GR310" s="150"/>
      <c r="GS310" s="150"/>
      <c r="GT310" s="150"/>
      <c r="GU310" s="150"/>
      <c r="GV310" s="150"/>
      <c r="GW310" s="150"/>
      <c r="GX310" s="150"/>
      <c r="GY310" s="150"/>
      <c r="GZ310" s="150"/>
      <c r="HA310" s="150"/>
      <c r="HB310" s="150"/>
      <c r="HC310" s="150"/>
      <c r="HD310" s="150"/>
      <c r="HE310" s="150"/>
      <c r="HF310" s="150"/>
      <c r="HG310" s="150"/>
      <c r="HH310" s="150"/>
      <c r="HI310" s="150"/>
      <c r="HJ310" s="150"/>
      <c r="HK310" s="150"/>
      <c r="HL310" s="150"/>
      <c r="HM310" s="150"/>
      <c r="HN310" s="150"/>
      <c r="HO310" s="150"/>
      <c r="HP310" s="150"/>
      <c r="HQ310" s="150"/>
      <c r="HR310" s="150"/>
      <c r="HS310" s="150"/>
      <c r="HT310" s="150"/>
      <c r="HU310" s="150"/>
      <c r="HV310" s="150"/>
      <c r="HW310" s="150"/>
      <c r="HX310" s="150"/>
      <c r="HY310" s="150"/>
      <c r="HZ310" s="150"/>
      <c r="IA310" s="150"/>
      <c r="IB310" s="150"/>
      <c r="IC310" s="150"/>
      <c r="ID310" s="150"/>
      <c r="IE310" s="150"/>
      <c r="IF310" s="150"/>
      <c r="IG310" s="150"/>
      <c r="IH310" s="150"/>
      <c r="II310" s="150"/>
      <c r="IJ310" s="150"/>
      <c r="IK310" s="150"/>
      <c r="IL310" s="150"/>
      <c r="IM310" s="150"/>
      <c r="IN310" s="150"/>
      <c r="IO310" s="150"/>
      <c r="IP310" s="150"/>
      <c r="IQ310" s="150"/>
      <c r="IR310" s="150"/>
      <c r="IS310" s="150"/>
      <c r="IT310" s="150"/>
      <c r="IU310" s="150"/>
      <c r="IV310" s="150"/>
      <c r="IW310" s="150"/>
    </row>
    <row r="311" customFormat="false" ht="12.75" hidden="false" customHeight="false" outlineLevel="0" collapsed="false">
      <c r="A311" s="146"/>
      <c r="B311" s="147"/>
      <c r="C311" s="147"/>
      <c r="D311" s="147"/>
      <c r="E311" s="147"/>
      <c r="F311" s="147"/>
      <c r="G311" s="147"/>
      <c r="H311" s="148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  <c r="AC311" s="147"/>
      <c r="AD311" s="147"/>
      <c r="AE311" s="147"/>
      <c r="AF311" s="147"/>
      <c r="AG311" s="147"/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  <c r="BI311" s="147"/>
      <c r="BJ311" s="147"/>
      <c r="BK311" s="149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/>
      <c r="CJ311" s="150"/>
      <c r="CK311" s="150"/>
      <c r="CL311" s="150"/>
      <c r="CM311" s="150"/>
      <c r="CN311" s="150"/>
      <c r="CO311" s="150"/>
      <c r="CP311" s="150"/>
      <c r="CQ311" s="150"/>
      <c r="CR311" s="150"/>
      <c r="CS311" s="150"/>
      <c r="CT311" s="150"/>
      <c r="CU311" s="150"/>
      <c r="CV311" s="150"/>
      <c r="CW311" s="150"/>
      <c r="CX311" s="150"/>
      <c r="CY311" s="150"/>
      <c r="CZ311" s="150"/>
      <c r="DA311" s="150"/>
      <c r="DB311" s="150"/>
      <c r="DC311" s="150"/>
      <c r="DD311" s="150"/>
      <c r="DE311" s="150"/>
      <c r="DF311" s="150"/>
      <c r="DG311" s="150"/>
      <c r="DH311" s="150"/>
      <c r="DI311" s="150"/>
      <c r="DJ311" s="150"/>
      <c r="DK311" s="150"/>
      <c r="DL311" s="150"/>
      <c r="DM311" s="150"/>
      <c r="DN311" s="150"/>
      <c r="DO311" s="150"/>
      <c r="DP311" s="150"/>
      <c r="DQ311" s="150"/>
      <c r="DR311" s="150"/>
      <c r="DS311" s="150"/>
      <c r="DT311" s="150"/>
      <c r="DU311" s="150"/>
      <c r="DV311" s="150"/>
      <c r="DW311" s="150"/>
      <c r="DX311" s="150"/>
      <c r="DY311" s="150"/>
      <c r="DZ311" s="150"/>
      <c r="EA311" s="150"/>
      <c r="EB311" s="150"/>
      <c r="EC311" s="150"/>
      <c r="ED311" s="150"/>
      <c r="EE311" s="150"/>
      <c r="EF311" s="150"/>
      <c r="EG311" s="150"/>
      <c r="EH311" s="150"/>
      <c r="EI311" s="150"/>
      <c r="EJ311" s="150"/>
      <c r="EK311" s="150"/>
      <c r="EL311" s="150"/>
      <c r="EM311" s="150"/>
      <c r="EN311" s="150"/>
      <c r="EO311" s="150"/>
      <c r="EP311" s="150"/>
      <c r="EQ311" s="150"/>
      <c r="ER311" s="150"/>
      <c r="ES311" s="150"/>
      <c r="ET311" s="150"/>
      <c r="EU311" s="150"/>
      <c r="EV311" s="150"/>
      <c r="EW311" s="150"/>
      <c r="EX311" s="150"/>
      <c r="EY311" s="150"/>
      <c r="EZ311" s="150"/>
      <c r="FA311" s="150"/>
      <c r="FB311" s="150"/>
      <c r="FC311" s="150"/>
      <c r="FD311" s="150"/>
      <c r="FE311" s="150"/>
      <c r="FF311" s="150"/>
      <c r="FG311" s="150"/>
      <c r="FH311" s="150"/>
      <c r="FI311" s="150"/>
      <c r="FJ311" s="150"/>
      <c r="FK311" s="150"/>
      <c r="FL311" s="150"/>
      <c r="FM311" s="150"/>
      <c r="FN311" s="150"/>
      <c r="FO311" s="150"/>
      <c r="FP311" s="150"/>
      <c r="FQ311" s="150"/>
      <c r="FR311" s="150"/>
      <c r="FS311" s="150"/>
      <c r="FT311" s="150"/>
      <c r="FU311" s="150"/>
      <c r="FV311" s="150"/>
      <c r="FW311" s="150"/>
      <c r="FX311" s="150"/>
      <c r="FY311" s="150"/>
      <c r="FZ311" s="150"/>
      <c r="GA311" s="150"/>
      <c r="GB311" s="150"/>
      <c r="GC311" s="150"/>
      <c r="GD311" s="150"/>
      <c r="GE311" s="150"/>
      <c r="GF311" s="150"/>
      <c r="GG311" s="150"/>
      <c r="GH311" s="150"/>
      <c r="GI311" s="150"/>
      <c r="GJ311" s="150"/>
      <c r="GK311" s="150"/>
      <c r="GL311" s="150"/>
      <c r="GM311" s="150"/>
      <c r="GN311" s="150"/>
      <c r="GO311" s="150"/>
      <c r="GP311" s="150"/>
      <c r="GQ311" s="150"/>
      <c r="GR311" s="150"/>
      <c r="GS311" s="150"/>
      <c r="GT311" s="150"/>
      <c r="GU311" s="150"/>
      <c r="GV311" s="150"/>
      <c r="GW311" s="150"/>
      <c r="GX311" s="150"/>
      <c r="GY311" s="150"/>
      <c r="GZ311" s="150"/>
      <c r="HA311" s="150"/>
      <c r="HB311" s="150"/>
      <c r="HC311" s="150"/>
      <c r="HD311" s="150"/>
      <c r="HE311" s="150"/>
      <c r="HF311" s="150"/>
      <c r="HG311" s="150"/>
      <c r="HH311" s="150"/>
      <c r="HI311" s="150"/>
      <c r="HJ311" s="150"/>
      <c r="HK311" s="150"/>
      <c r="HL311" s="150"/>
      <c r="HM311" s="150"/>
      <c r="HN311" s="150"/>
      <c r="HO311" s="150"/>
      <c r="HP311" s="150"/>
      <c r="HQ311" s="150"/>
      <c r="HR311" s="150"/>
      <c r="HS311" s="150"/>
      <c r="HT311" s="150"/>
      <c r="HU311" s="150"/>
      <c r="HV311" s="150"/>
      <c r="HW311" s="150"/>
      <c r="HX311" s="150"/>
      <c r="HY311" s="150"/>
      <c r="HZ311" s="150"/>
      <c r="IA311" s="150"/>
      <c r="IB311" s="150"/>
      <c r="IC311" s="150"/>
      <c r="ID311" s="150"/>
      <c r="IE311" s="150"/>
      <c r="IF311" s="150"/>
      <c r="IG311" s="150"/>
      <c r="IH311" s="150"/>
      <c r="II311" s="150"/>
      <c r="IJ311" s="150"/>
      <c r="IK311" s="150"/>
      <c r="IL311" s="150"/>
      <c r="IM311" s="150"/>
      <c r="IN311" s="150"/>
      <c r="IO311" s="150"/>
      <c r="IP311" s="150"/>
      <c r="IQ311" s="150"/>
      <c r="IR311" s="150"/>
      <c r="IS311" s="150"/>
      <c r="IT311" s="150"/>
      <c r="IU311" s="150"/>
      <c r="IV311" s="150"/>
      <c r="IW311" s="150"/>
    </row>
    <row r="312" customFormat="false" ht="12.75" hidden="false" customHeight="false" outlineLevel="0" collapsed="false">
      <c r="A312" s="146"/>
      <c r="B312" s="147"/>
      <c r="C312" s="147"/>
      <c r="D312" s="147"/>
      <c r="E312" s="147"/>
      <c r="F312" s="147"/>
      <c r="G312" s="147"/>
      <c r="H312" s="148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  <c r="AA312" s="147"/>
      <c r="AB312" s="147"/>
      <c r="AC312" s="147"/>
      <c r="AD312" s="147"/>
      <c r="AE312" s="147"/>
      <c r="AF312" s="147"/>
      <c r="AG312" s="147"/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  <c r="BI312" s="147"/>
      <c r="BJ312" s="147"/>
      <c r="BK312" s="149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/>
      <c r="CJ312" s="150"/>
      <c r="CK312" s="150"/>
      <c r="CL312" s="150"/>
      <c r="CM312" s="150"/>
      <c r="CN312" s="150"/>
      <c r="CO312" s="150"/>
      <c r="CP312" s="150"/>
      <c r="CQ312" s="150"/>
      <c r="CR312" s="150"/>
      <c r="CS312" s="150"/>
      <c r="CT312" s="150"/>
      <c r="CU312" s="150"/>
      <c r="CV312" s="150"/>
      <c r="CW312" s="150"/>
      <c r="CX312" s="150"/>
      <c r="CY312" s="150"/>
      <c r="CZ312" s="150"/>
      <c r="DA312" s="150"/>
      <c r="DB312" s="150"/>
      <c r="DC312" s="150"/>
      <c r="DD312" s="150"/>
      <c r="DE312" s="150"/>
      <c r="DF312" s="150"/>
      <c r="DG312" s="150"/>
      <c r="DH312" s="150"/>
      <c r="DI312" s="150"/>
      <c r="DJ312" s="150"/>
      <c r="DK312" s="150"/>
      <c r="DL312" s="150"/>
      <c r="DM312" s="150"/>
      <c r="DN312" s="150"/>
      <c r="DO312" s="150"/>
      <c r="DP312" s="150"/>
      <c r="DQ312" s="150"/>
      <c r="DR312" s="150"/>
      <c r="DS312" s="150"/>
      <c r="DT312" s="150"/>
      <c r="DU312" s="150"/>
      <c r="DV312" s="150"/>
      <c r="DW312" s="150"/>
      <c r="DX312" s="150"/>
      <c r="DY312" s="150"/>
      <c r="DZ312" s="150"/>
      <c r="EA312" s="150"/>
      <c r="EB312" s="150"/>
      <c r="EC312" s="150"/>
      <c r="ED312" s="150"/>
      <c r="EE312" s="150"/>
      <c r="EF312" s="150"/>
      <c r="EG312" s="150"/>
      <c r="EH312" s="150"/>
      <c r="EI312" s="150"/>
      <c r="EJ312" s="150"/>
      <c r="EK312" s="150"/>
      <c r="EL312" s="150"/>
      <c r="EM312" s="150"/>
      <c r="EN312" s="150"/>
      <c r="EO312" s="150"/>
      <c r="EP312" s="150"/>
      <c r="EQ312" s="150"/>
      <c r="ER312" s="150"/>
      <c r="ES312" s="150"/>
      <c r="ET312" s="150"/>
      <c r="EU312" s="150"/>
      <c r="EV312" s="150"/>
      <c r="EW312" s="150"/>
      <c r="EX312" s="150"/>
      <c r="EY312" s="150"/>
      <c r="EZ312" s="150"/>
      <c r="FA312" s="150"/>
      <c r="FB312" s="150"/>
      <c r="FC312" s="150"/>
      <c r="FD312" s="150"/>
      <c r="FE312" s="150"/>
      <c r="FF312" s="150"/>
      <c r="FG312" s="150"/>
      <c r="FH312" s="150"/>
      <c r="FI312" s="150"/>
      <c r="FJ312" s="150"/>
      <c r="FK312" s="150"/>
      <c r="FL312" s="150"/>
      <c r="FM312" s="150"/>
      <c r="FN312" s="150"/>
      <c r="FO312" s="150"/>
      <c r="FP312" s="150"/>
      <c r="FQ312" s="150"/>
      <c r="FR312" s="150"/>
      <c r="FS312" s="150"/>
      <c r="FT312" s="150"/>
      <c r="FU312" s="150"/>
      <c r="FV312" s="150"/>
      <c r="FW312" s="150"/>
      <c r="FX312" s="150"/>
      <c r="FY312" s="150"/>
      <c r="FZ312" s="150"/>
      <c r="GA312" s="150"/>
      <c r="GB312" s="150"/>
      <c r="GC312" s="150"/>
      <c r="GD312" s="150"/>
      <c r="GE312" s="150"/>
      <c r="GF312" s="150"/>
      <c r="GG312" s="150"/>
      <c r="GH312" s="150"/>
      <c r="GI312" s="150"/>
      <c r="GJ312" s="150"/>
      <c r="GK312" s="150"/>
      <c r="GL312" s="150"/>
      <c r="GM312" s="150"/>
      <c r="GN312" s="150"/>
      <c r="GO312" s="150"/>
      <c r="GP312" s="150"/>
      <c r="GQ312" s="150"/>
      <c r="GR312" s="150"/>
      <c r="GS312" s="150"/>
      <c r="GT312" s="150"/>
      <c r="GU312" s="150"/>
      <c r="GV312" s="150"/>
      <c r="GW312" s="150"/>
      <c r="GX312" s="150"/>
      <c r="GY312" s="150"/>
      <c r="GZ312" s="150"/>
      <c r="HA312" s="150"/>
      <c r="HB312" s="150"/>
      <c r="HC312" s="150"/>
      <c r="HD312" s="150"/>
      <c r="HE312" s="150"/>
      <c r="HF312" s="150"/>
      <c r="HG312" s="150"/>
      <c r="HH312" s="150"/>
      <c r="HI312" s="150"/>
      <c r="HJ312" s="150"/>
      <c r="HK312" s="150"/>
      <c r="HL312" s="150"/>
      <c r="HM312" s="150"/>
      <c r="HN312" s="150"/>
      <c r="HO312" s="150"/>
      <c r="HP312" s="150"/>
      <c r="HQ312" s="150"/>
      <c r="HR312" s="150"/>
      <c r="HS312" s="150"/>
      <c r="HT312" s="150"/>
      <c r="HU312" s="150"/>
      <c r="HV312" s="150"/>
      <c r="HW312" s="150"/>
      <c r="HX312" s="150"/>
      <c r="HY312" s="150"/>
      <c r="HZ312" s="150"/>
      <c r="IA312" s="150"/>
      <c r="IB312" s="150"/>
      <c r="IC312" s="150"/>
      <c r="ID312" s="150"/>
      <c r="IE312" s="150"/>
      <c r="IF312" s="150"/>
      <c r="IG312" s="150"/>
      <c r="IH312" s="150"/>
      <c r="II312" s="150"/>
      <c r="IJ312" s="150"/>
      <c r="IK312" s="150"/>
      <c r="IL312" s="150"/>
      <c r="IM312" s="150"/>
      <c r="IN312" s="150"/>
      <c r="IO312" s="150"/>
      <c r="IP312" s="150"/>
      <c r="IQ312" s="150"/>
      <c r="IR312" s="150"/>
      <c r="IS312" s="150"/>
      <c r="IT312" s="150"/>
      <c r="IU312" s="150"/>
      <c r="IV312" s="150"/>
      <c r="IW312" s="150"/>
    </row>
    <row r="313" customFormat="false" ht="12.75" hidden="false" customHeight="false" outlineLevel="0" collapsed="false">
      <c r="A313" s="146"/>
      <c r="B313" s="147"/>
      <c r="C313" s="147"/>
      <c r="D313" s="147"/>
      <c r="E313" s="147"/>
      <c r="F313" s="147"/>
      <c r="G313" s="147"/>
      <c r="H313" s="148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  <c r="AA313" s="147"/>
      <c r="AB313" s="147"/>
      <c r="AC313" s="147"/>
      <c r="AD313" s="147"/>
      <c r="AE313" s="147"/>
      <c r="AF313" s="147"/>
      <c r="AG313" s="147"/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  <c r="BI313" s="147"/>
      <c r="BJ313" s="147"/>
      <c r="BK313" s="149"/>
      <c r="BL313" s="150"/>
      <c r="BM313" s="150"/>
      <c r="BN313" s="150"/>
      <c r="BO313" s="150"/>
      <c r="BP313" s="150"/>
      <c r="BQ313" s="150"/>
      <c r="BR313" s="150"/>
      <c r="BS313" s="150"/>
      <c r="BT313" s="150"/>
      <c r="BU313" s="150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0"/>
      <c r="CN313" s="150"/>
      <c r="CO313" s="150"/>
      <c r="CP313" s="150"/>
      <c r="CQ313" s="150"/>
      <c r="CR313" s="150"/>
      <c r="CS313" s="150"/>
      <c r="CT313" s="150"/>
      <c r="CU313" s="150"/>
      <c r="CV313" s="150"/>
      <c r="CW313" s="150"/>
      <c r="CX313" s="150"/>
      <c r="CY313" s="150"/>
      <c r="CZ313" s="150"/>
      <c r="DA313" s="150"/>
      <c r="DB313" s="150"/>
      <c r="DC313" s="150"/>
      <c r="DD313" s="150"/>
      <c r="DE313" s="150"/>
      <c r="DF313" s="150"/>
      <c r="DG313" s="150"/>
      <c r="DH313" s="150"/>
      <c r="DI313" s="150"/>
      <c r="DJ313" s="150"/>
      <c r="DK313" s="150"/>
      <c r="DL313" s="150"/>
      <c r="DM313" s="150"/>
      <c r="DN313" s="150"/>
      <c r="DO313" s="150"/>
      <c r="DP313" s="150"/>
      <c r="DQ313" s="150"/>
      <c r="DR313" s="150"/>
      <c r="DS313" s="150"/>
      <c r="DT313" s="150"/>
      <c r="DU313" s="150"/>
      <c r="DV313" s="150"/>
      <c r="DW313" s="150"/>
      <c r="DX313" s="150"/>
      <c r="DY313" s="150"/>
      <c r="DZ313" s="150"/>
      <c r="EA313" s="150"/>
      <c r="EB313" s="150"/>
      <c r="EC313" s="150"/>
      <c r="ED313" s="150"/>
      <c r="EE313" s="150"/>
      <c r="EF313" s="150"/>
      <c r="EG313" s="150"/>
      <c r="EH313" s="150"/>
      <c r="EI313" s="150"/>
      <c r="EJ313" s="150"/>
      <c r="EK313" s="150"/>
      <c r="EL313" s="150"/>
      <c r="EM313" s="150"/>
      <c r="EN313" s="150"/>
      <c r="EO313" s="150"/>
      <c r="EP313" s="150"/>
      <c r="EQ313" s="150"/>
      <c r="ER313" s="150"/>
      <c r="ES313" s="150"/>
      <c r="ET313" s="150"/>
      <c r="EU313" s="150"/>
      <c r="EV313" s="150"/>
      <c r="EW313" s="150"/>
      <c r="EX313" s="150"/>
      <c r="EY313" s="150"/>
      <c r="EZ313" s="150"/>
      <c r="FA313" s="150"/>
      <c r="FB313" s="150"/>
      <c r="FC313" s="150"/>
      <c r="FD313" s="150"/>
      <c r="FE313" s="150"/>
      <c r="FF313" s="150"/>
      <c r="FG313" s="150"/>
      <c r="FH313" s="150"/>
      <c r="FI313" s="150"/>
      <c r="FJ313" s="150"/>
      <c r="FK313" s="150"/>
      <c r="FL313" s="150"/>
      <c r="FM313" s="150"/>
      <c r="FN313" s="150"/>
      <c r="FO313" s="150"/>
      <c r="FP313" s="150"/>
      <c r="FQ313" s="150"/>
      <c r="FR313" s="150"/>
      <c r="FS313" s="150"/>
      <c r="FT313" s="150"/>
      <c r="FU313" s="150"/>
      <c r="FV313" s="150"/>
      <c r="FW313" s="150"/>
      <c r="FX313" s="150"/>
      <c r="FY313" s="150"/>
      <c r="FZ313" s="150"/>
      <c r="GA313" s="150"/>
      <c r="GB313" s="150"/>
      <c r="GC313" s="150"/>
      <c r="GD313" s="150"/>
      <c r="GE313" s="150"/>
      <c r="GF313" s="150"/>
      <c r="GG313" s="150"/>
      <c r="GH313" s="150"/>
      <c r="GI313" s="150"/>
      <c r="GJ313" s="150"/>
      <c r="GK313" s="150"/>
      <c r="GL313" s="150"/>
      <c r="GM313" s="150"/>
      <c r="GN313" s="150"/>
      <c r="GO313" s="150"/>
      <c r="GP313" s="150"/>
      <c r="GQ313" s="150"/>
      <c r="GR313" s="150"/>
      <c r="GS313" s="150"/>
      <c r="GT313" s="150"/>
      <c r="GU313" s="150"/>
      <c r="GV313" s="150"/>
      <c r="GW313" s="150"/>
      <c r="GX313" s="150"/>
      <c r="GY313" s="150"/>
      <c r="GZ313" s="150"/>
      <c r="HA313" s="150"/>
      <c r="HB313" s="150"/>
      <c r="HC313" s="150"/>
      <c r="HD313" s="150"/>
      <c r="HE313" s="150"/>
      <c r="HF313" s="150"/>
      <c r="HG313" s="150"/>
      <c r="HH313" s="150"/>
      <c r="HI313" s="150"/>
      <c r="HJ313" s="150"/>
      <c r="HK313" s="150"/>
      <c r="HL313" s="150"/>
      <c r="HM313" s="150"/>
      <c r="HN313" s="150"/>
      <c r="HO313" s="150"/>
      <c r="HP313" s="150"/>
      <c r="HQ313" s="150"/>
      <c r="HR313" s="150"/>
      <c r="HS313" s="150"/>
      <c r="HT313" s="150"/>
      <c r="HU313" s="150"/>
      <c r="HV313" s="150"/>
      <c r="HW313" s="150"/>
      <c r="HX313" s="150"/>
      <c r="HY313" s="150"/>
      <c r="HZ313" s="150"/>
      <c r="IA313" s="150"/>
      <c r="IB313" s="150"/>
      <c r="IC313" s="150"/>
      <c r="ID313" s="150"/>
      <c r="IE313" s="150"/>
      <c r="IF313" s="150"/>
      <c r="IG313" s="150"/>
      <c r="IH313" s="150"/>
      <c r="II313" s="150"/>
      <c r="IJ313" s="150"/>
      <c r="IK313" s="150"/>
      <c r="IL313" s="150"/>
      <c r="IM313" s="150"/>
      <c r="IN313" s="150"/>
      <c r="IO313" s="150"/>
      <c r="IP313" s="150"/>
      <c r="IQ313" s="150"/>
      <c r="IR313" s="150"/>
      <c r="IS313" s="150"/>
      <c r="IT313" s="150"/>
      <c r="IU313" s="150"/>
      <c r="IV313" s="150"/>
      <c r="IW313" s="150"/>
    </row>
    <row r="314" customFormat="false" ht="12.75" hidden="false" customHeight="false" outlineLevel="0" collapsed="false">
      <c r="A314" s="146"/>
      <c r="B314" s="147"/>
      <c r="C314" s="147"/>
      <c r="D314" s="147"/>
      <c r="E314" s="147"/>
      <c r="F314" s="147"/>
      <c r="G314" s="147"/>
      <c r="H314" s="148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  <c r="AA314" s="147"/>
      <c r="AB314" s="147"/>
      <c r="AC314" s="147"/>
      <c r="AD314" s="147"/>
      <c r="AE314" s="147"/>
      <c r="AF314" s="147"/>
      <c r="AG314" s="147"/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  <c r="BI314" s="147"/>
      <c r="BJ314" s="147"/>
      <c r="BK314" s="149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/>
      <c r="CO314" s="150"/>
      <c r="CP314" s="150"/>
      <c r="CQ314" s="150"/>
      <c r="CR314" s="150"/>
      <c r="CS314" s="150"/>
      <c r="CT314" s="150"/>
      <c r="CU314" s="150"/>
      <c r="CV314" s="150"/>
      <c r="CW314" s="150"/>
      <c r="CX314" s="150"/>
      <c r="CY314" s="150"/>
      <c r="CZ314" s="150"/>
      <c r="DA314" s="150"/>
      <c r="DB314" s="150"/>
      <c r="DC314" s="150"/>
      <c r="DD314" s="150"/>
      <c r="DE314" s="150"/>
      <c r="DF314" s="150"/>
      <c r="DG314" s="150"/>
      <c r="DH314" s="150"/>
      <c r="DI314" s="150"/>
      <c r="DJ314" s="150"/>
      <c r="DK314" s="150"/>
      <c r="DL314" s="150"/>
      <c r="DM314" s="150"/>
      <c r="DN314" s="150"/>
      <c r="DO314" s="150"/>
      <c r="DP314" s="150"/>
      <c r="DQ314" s="150"/>
      <c r="DR314" s="150"/>
      <c r="DS314" s="150"/>
      <c r="DT314" s="150"/>
      <c r="DU314" s="150"/>
      <c r="DV314" s="150"/>
      <c r="DW314" s="150"/>
      <c r="DX314" s="150"/>
      <c r="DY314" s="150"/>
      <c r="DZ314" s="150"/>
      <c r="EA314" s="150"/>
      <c r="EB314" s="150"/>
      <c r="EC314" s="150"/>
      <c r="ED314" s="150"/>
      <c r="EE314" s="150"/>
      <c r="EF314" s="150"/>
      <c r="EG314" s="150"/>
      <c r="EH314" s="150"/>
      <c r="EI314" s="150"/>
      <c r="EJ314" s="150"/>
      <c r="EK314" s="150"/>
      <c r="EL314" s="150"/>
      <c r="EM314" s="150"/>
      <c r="EN314" s="150"/>
      <c r="EO314" s="150"/>
      <c r="EP314" s="150"/>
      <c r="EQ314" s="150"/>
      <c r="ER314" s="150"/>
      <c r="ES314" s="150"/>
      <c r="ET314" s="150"/>
      <c r="EU314" s="150"/>
      <c r="EV314" s="150"/>
      <c r="EW314" s="150"/>
      <c r="EX314" s="150"/>
      <c r="EY314" s="150"/>
      <c r="EZ314" s="150"/>
      <c r="FA314" s="150"/>
      <c r="FB314" s="150"/>
      <c r="FC314" s="150"/>
      <c r="FD314" s="150"/>
      <c r="FE314" s="150"/>
      <c r="FF314" s="150"/>
      <c r="FG314" s="150"/>
      <c r="FH314" s="150"/>
      <c r="FI314" s="150"/>
      <c r="FJ314" s="150"/>
      <c r="FK314" s="150"/>
      <c r="FL314" s="150"/>
      <c r="FM314" s="150"/>
      <c r="FN314" s="150"/>
      <c r="FO314" s="150"/>
      <c r="FP314" s="150"/>
      <c r="FQ314" s="150"/>
      <c r="FR314" s="150"/>
      <c r="FS314" s="150"/>
      <c r="FT314" s="150"/>
      <c r="FU314" s="150"/>
      <c r="FV314" s="150"/>
      <c r="FW314" s="150"/>
      <c r="FX314" s="150"/>
      <c r="FY314" s="150"/>
      <c r="FZ314" s="150"/>
      <c r="GA314" s="150"/>
      <c r="GB314" s="150"/>
      <c r="GC314" s="150"/>
      <c r="GD314" s="150"/>
      <c r="GE314" s="150"/>
      <c r="GF314" s="150"/>
      <c r="GG314" s="150"/>
      <c r="GH314" s="150"/>
      <c r="GI314" s="150"/>
      <c r="GJ314" s="150"/>
      <c r="GK314" s="150"/>
      <c r="GL314" s="150"/>
      <c r="GM314" s="150"/>
      <c r="GN314" s="150"/>
      <c r="GO314" s="150"/>
      <c r="GP314" s="150"/>
      <c r="GQ314" s="150"/>
      <c r="GR314" s="150"/>
      <c r="GS314" s="150"/>
      <c r="GT314" s="150"/>
      <c r="GU314" s="150"/>
      <c r="GV314" s="150"/>
      <c r="GW314" s="150"/>
      <c r="GX314" s="150"/>
      <c r="GY314" s="150"/>
      <c r="GZ314" s="150"/>
      <c r="HA314" s="150"/>
      <c r="HB314" s="150"/>
      <c r="HC314" s="150"/>
      <c r="HD314" s="150"/>
      <c r="HE314" s="150"/>
      <c r="HF314" s="150"/>
      <c r="HG314" s="150"/>
      <c r="HH314" s="150"/>
      <c r="HI314" s="150"/>
      <c r="HJ314" s="150"/>
      <c r="HK314" s="150"/>
      <c r="HL314" s="150"/>
      <c r="HM314" s="150"/>
      <c r="HN314" s="150"/>
      <c r="HO314" s="150"/>
      <c r="HP314" s="150"/>
      <c r="HQ314" s="150"/>
      <c r="HR314" s="150"/>
      <c r="HS314" s="150"/>
      <c r="HT314" s="150"/>
      <c r="HU314" s="150"/>
      <c r="HV314" s="150"/>
      <c r="HW314" s="150"/>
      <c r="HX314" s="150"/>
      <c r="HY314" s="150"/>
      <c r="HZ314" s="150"/>
      <c r="IA314" s="150"/>
      <c r="IB314" s="150"/>
      <c r="IC314" s="150"/>
      <c r="ID314" s="150"/>
      <c r="IE314" s="150"/>
      <c r="IF314" s="150"/>
      <c r="IG314" s="150"/>
      <c r="IH314" s="150"/>
      <c r="II314" s="150"/>
      <c r="IJ314" s="150"/>
      <c r="IK314" s="150"/>
      <c r="IL314" s="150"/>
      <c r="IM314" s="150"/>
      <c r="IN314" s="150"/>
      <c r="IO314" s="150"/>
      <c r="IP314" s="150"/>
      <c r="IQ314" s="150"/>
      <c r="IR314" s="150"/>
      <c r="IS314" s="150"/>
      <c r="IT314" s="150"/>
      <c r="IU314" s="150"/>
      <c r="IV314" s="150"/>
      <c r="IW314" s="150"/>
    </row>
    <row r="315" customFormat="false" ht="12.75" hidden="false" customHeight="false" outlineLevel="0" collapsed="false">
      <c r="A315" s="146"/>
      <c r="B315" s="147"/>
      <c r="C315" s="147"/>
      <c r="D315" s="147"/>
      <c r="E315" s="147"/>
      <c r="F315" s="147"/>
      <c r="G315" s="147"/>
      <c r="H315" s="148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47"/>
      <c r="AF315" s="147"/>
      <c r="AG315" s="147"/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  <c r="BI315" s="147"/>
      <c r="BJ315" s="147"/>
      <c r="BK315" s="149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/>
      <c r="DC315" s="150"/>
      <c r="DD315" s="150"/>
      <c r="DE315" s="150"/>
      <c r="DF315" s="150"/>
      <c r="DG315" s="150"/>
      <c r="DH315" s="150"/>
      <c r="DI315" s="150"/>
      <c r="DJ315" s="150"/>
      <c r="DK315" s="150"/>
      <c r="DL315" s="150"/>
      <c r="DM315" s="150"/>
      <c r="DN315" s="150"/>
      <c r="DO315" s="150"/>
      <c r="DP315" s="150"/>
      <c r="DQ315" s="150"/>
      <c r="DR315" s="150"/>
      <c r="DS315" s="150"/>
      <c r="DT315" s="150"/>
      <c r="DU315" s="150"/>
      <c r="DV315" s="150"/>
      <c r="DW315" s="150"/>
      <c r="DX315" s="150"/>
      <c r="DY315" s="150"/>
      <c r="DZ315" s="150"/>
      <c r="EA315" s="150"/>
      <c r="EB315" s="150"/>
      <c r="EC315" s="150"/>
      <c r="ED315" s="150"/>
      <c r="EE315" s="150"/>
      <c r="EF315" s="150"/>
      <c r="EG315" s="150"/>
      <c r="EH315" s="150"/>
      <c r="EI315" s="150"/>
      <c r="EJ315" s="150"/>
      <c r="EK315" s="150"/>
      <c r="EL315" s="150"/>
      <c r="EM315" s="150"/>
      <c r="EN315" s="150"/>
      <c r="EO315" s="150"/>
      <c r="EP315" s="150"/>
      <c r="EQ315" s="150"/>
      <c r="ER315" s="150"/>
      <c r="ES315" s="150"/>
      <c r="ET315" s="150"/>
      <c r="EU315" s="150"/>
      <c r="EV315" s="150"/>
      <c r="EW315" s="150"/>
      <c r="EX315" s="150"/>
      <c r="EY315" s="150"/>
      <c r="EZ315" s="150"/>
      <c r="FA315" s="150"/>
      <c r="FB315" s="150"/>
      <c r="FC315" s="150"/>
      <c r="FD315" s="150"/>
      <c r="FE315" s="150"/>
      <c r="FF315" s="150"/>
      <c r="FG315" s="150"/>
      <c r="FH315" s="150"/>
      <c r="FI315" s="150"/>
      <c r="FJ315" s="150"/>
      <c r="FK315" s="150"/>
      <c r="FL315" s="150"/>
      <c r="FM315" s="150"/>
      <c r="FN315" s="150"/>
      <c r="FO315" s="150"/>
      <c r="FP315" s="150"/>
      <c r="FQ315" s="150"/>
      <c r="FR315" s="150"/>
      <c r="FS315" s="150"/>
      <c r="FT315" s="150"/>
      <c r="FU315" s="150"/>
      <c r="FV315" s="150"/>
      <c r="FW315" s="150"/>
      <c r="FX315" s="150"/>
      <c r="FY315" s="150"/>
      <c r="FZ315" s="150"/>
      <c r="GA315" s="150"/>
      <c r="GB315" s="150"/>
      <c r="GC315" s="150"/>
      <c r="GD315" s="150"/>
      <c r="GE315" s="150"/>
      <c r="GF315" s="150"/>
      <c r="GG315" s="150"/>
      <c r="GH315" s="150"/>
      <c r="GI315" s="150"/>
      <c r="GJ315" s="150"/>
      <c r="GK315" s="150"/>
      <c r="GL315" s="150"/>
      <c r="GM315" s="150"/>
      <c r="GN315" s="150"/>
      <c r="GO315" s="150"/>
      <c r="GP315" s="150"/>
      <c r="GQ315" s="150"/>
      <c r="GR315" s="150"/>
      <c r="GS315" s="150"/>
      <c r="GT315" s="150"/>
      <c r="GU315" s="150"/>
      <c r="GV315" s="150"/>
      <c r="GW315" s="150"/>
      <c r="GX315" s="150"/>
      <c r="GY315" s="150"/>
      <c r="GZ315" s="150"/>
      <c r="HA315" s="150"/>
      <c r="HB315" s="150"/>
      <c r="HC315" s="150"/>
      <c r="HD315" s="150"/>
      <c r="HE315" s="150"/>
      <c r="HF315" s="150"/>
      <c r="HG315" s="150"/>
      <c r="HH315" s="150"/>
      <c r="HI315" s="150"/>
      <c r="HJ315" s="150"/>
      <c r="HK315" s="150"/>
      <c r="HL315" s="150"/>
      <c r="HM315" s="150"/>
      <c r="HN315" s="150"/>
      <c r="HO315" s="150"/>
      <c r="HP315" s="150"/>
      <c r="HQ315" s="150"/>
      <c r="HR315" s="150"/>
      <c r="HS315" s="150"/>
      <c r="HT315" s="150"/>
      <c r="HU315" s="150"/>
      <c r="HV315" s="150"/>
      <c r="HW315" s="150"/>
      <c r="HX315" s="150"/>
      <c r="HY315" s="150"/>
      <c r="HZ315" s="150"/>
      <c r="IA315" s="150"/>
      <c r="IB315" s="150"/>
      <c r="IC315" s="150"/>
      <c r="ID315" s="150"/>
      <c r="IE315" s="150"/>
      <c r="IF315" s="150"/>
      <c r="IG315" s="150"/>
      <c r="IH315" s="150"/>
      <c r="II315" s="150"/>
      <c r="IJ315" s="150"/>
      <c r="IK315" s="150"/>
      <c r="IL315" s="150"/>
      <c r="IM315" s="150"/>
      <c r="IN315" s="150"/>
      <c r="IO315" s="150"/>
      <c r="IP315" s="150"/>
      <c r="IQ315" s="150"/>
      <c r="IR315" s="150"/>
      <c r="IS315" s="150"/>
      <c r="IT315" s="150"/>
      <c r="IU315" s="150"/>
      <c r="IV315" s="150"/>
      <c r="IW315" s="150"/>
    </row>
    <row r="316" customFormat="false" ht="12.75" hidden="false" customHeight="false" outlineLevel="0" collapsed="false">
      <c r="A316" s="146"/>
      <c r="B316" s="147"/>
      <c r="C316" s="147"/>
      <c r="D316" s="147"/>
      <c r="E316" s="147"/>
      <c r="F316" s="147"/>
      <c r="G316" s="147"/>
      <c r="H316" s="148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  <c r="AA316" s="147"/>
      <c r="AB316" s="147"/>
      <c r="AC316" s="147"/>
      <c r="AD316" s="147"/>
      <c r="AE316" s="147"/>
      <c r="AF316" s="147"/>
      <c r="AG316" s="147"/>
      <c r="AH316" s="147"/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  <c r="BI316" s="147"/>
      <c r="BJ316" s="147"/>
      <c r="BK316" s="149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/>
      <c r="DC316" s="150"/>
      <c r="DD316" s="150"/>
      <c r="DE316" s="150"/>
      <c r="DF316" s="150"/>
      <c r="DG316" s="150"/>
      <c r="DH316" s="150"/>
      <c r="DI316" s="150"/>
      <c r="DJ316" s="150"/>
      <c r="DK316" s="150"/>
      <c r="DL316" s="150"/>
      <c r="DM316" s="150"/>
      <c r="DN316" s="150"/>
      <c r="DO316" s="150"/>
      <c r="DP316" s="150"/>
      <c r="DQ316" s="150"/>
      <c r="DR316" s="150"/>
      <c r="DS316" s="150"/>
      <c r="DT316" s="150"/>
      <c r="DU316" s="150"/>
      <c r="DV316" s="150"/>
      <c r="DW316" s="150"/>
      <c r="DX316" s="150"/>
      <c r="DY316" s="150"/>
      <c r="DZ316" s="150"/>
      <c r="EA316" s="150"/>
      <c r="EB316" s="150"/>
      <c r="EC316" s="150"/>
      <c r="ED316" s="150"/>
      <c r="EE316" s="150"/>
      <c r="EF316" s="150"/>
      <c r="EG316" s="150"/>
      <c r="EH316" s="150"/>
      <c r="EI316" s="150"/>
      <c r="EJ316" s="150"/>
      <c r="EK316" s="150"/>
      <c r="EL316" s="150"/>
      <c r="EM316" s="150"/>
      <c r="EN316" s="150"/>
      <c r="EO316" s="150"/>
      <c r="EP316" s="150"/>
      <c r="EQ316" s="150"/>
      <c r="ER316" s="150"/>
      <c r="ES316" s="150"/>
      <c r="ET316" s="150"/>
      <c r="EU316" s="150"/>
      <c r="EV316" s="150"/>
      <c r="EW316" s="150"/>
      <c r="EX316" s="150"/>
      <c r="EY316" s="150"/>
      <c r="EZ316" s="150"/>
      <c r="FA316" s="150"/>
      <c r="FB316" s="150"/>
      <c r="FC316" s="150"/>
      <c r="FD316" s="150"/>
      <c r="FE316" s="150"/>
      <c r="FF316" s="150"/>
      <c r="FG316" s="150"/>
      <c r="FH316" s="150"/>
      <c r="FI316" s="150"/>
      <c r="FJ316" s="150"/>
      <c r="FK316" s="150"/>
      <c r="FL316" s="150"/>
      <c r="FM316" s="150"/>
      <c r="FN316" s="150"/>
      <c r="FO316" s="150"/>
      <c r="FP316" s="150"/>
      <c r="FQ316" s="150"/>
      <c r="FR316" s="150"/>
      <c r="FS316" s="150"/>
      <c r="FT316" s="150"/>
      <c r="FU316" s="150"/>
      <c r="FV316" s="150"/>
      <c r="FW316" s="150"/>
      <c r="FX316" s="150"/>
      <c r="FY316" s="150"/>
      <c r="FZ316" s="150"/>
      <c r="GA316" s="150"/>
      <c r="GB316" s="150"/>
      <c r="GC316" s="150"/>
      <c r="GD316" s="150"/>
      <c r="GE316" s="150"/>
      <c r="GF316" s="150"/>
      <c r="GG316" s="150"/>
      <c r="GH316" s="150"/>
      <c r="GI316" s="150"/>
      <c r="GJ316" s="150"/>
      <c r="GK316" s="150"/>
      <c r="GL316" s="150"/>
      <c r="GM316" s="150"/>
      <c r="GN316" s="150"/>
      <c r="GO316" s="150"/>
      <c r="GP316" s="150"/>
      <c r="GQ316" s="150"/>
      <c r="GR316" s="150"/>
      <c r="GS316" s="150"/>
      <c r="GT316" s="150"/>
      <c r="GU316" s="150"/>
      <c r="GV316" s="150"/>
      <c r="GW316" s="150"/>
      <c r="GX316" s="150"/>
      <c r="GY316" s="150"/>
      <c r="GZ316" s="150"/>
      <c r="HA316" s="150"/>
      <c r="HB316" s="150"/>
      <c r="HC316" s="150"/>
      <c r="HD316" s="150"/>
      <c r="HE316" s="150"/>
      <c r="HF316" s="150"/>
      <c r="HG316" s="150"/>
      <c r="HH316" s="150"/>
      <c r="HI316" s="150"/>
      <c r="HJ316" s="150"/>
      <c r="HK316" s="150"/>
      <c r="HL316" s="150"/>
      <c r="HM316" s="150"/>
      <c r="HN316" s="150"/>
      <c r="HO316" s="150"/>
      <c r="HP316" s="150"/>
      <c r="HQ316" s="150"/>
      <c r="HR316" s="150"/>
      <c r="HS316" s="150"/>
      <c r="HT316" s="150"/>
      <c r="HU316" s="150"/>
      <c r="HV316" s="150"/>
      <c r="HW316" s="150"/>
      <c r="HX316" s="150"/>
      <c r="HY316" s="150"/>
      <c r="HZ316" s="150"/>
      <c r="IA316" s="150"/>
      <c r="IB316" s="150"/>
      <c r="IC316" s="150"/>
      <c r="ID316" s="150"/>
      <c r="IE316" s="150"/>
      <c r="IF316" s="150"/>
      <c r="IG316" s="150"/>
      <c r="IH316" s="150"/>
      <c r="II316" s="150"/>
      <c r="IJ316" s="150"/>
      <c r="IK316" s="150"/>
      <c r="IL316" s="150"/>
      <c r="IM316" s="150"/>
      <c r="IN316" s="150"/>
      <c r="IO316" s="150"/>
      <c r="IP316" s="150"/>
      <c r="IQ316" s="150"/>
      <c r="IR316" s="150"/>
      <c r="IS316" s="150"/>
      <c r="IT316" s="150"/>
      <c r="IU316" s="150"/>
      <c r="IV316" s="150"/>
      <c r="IW316" s="150"/>
    </row>
    <row r="317" customFormat="false" ht="12.75" hidden="false" customHeight="false" outlineLevel="0" collapsed="false">
      <c r="A317" s="146"/>
      <c r="B317" s="147"/>
      <c r="C317" s="147"/>
      <c r="D317" s="147"/>
      <c r="E317" s="147"/>
      <c r="F317" s="147"/>
      <c r="G317" s="147"/>
      <c r="H317" s="148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  <c r="AA317" s="147"/>
      <c r="AB317" s="147"/>
      <c r="AC317" s="147"/>
      <c r="AD317" s="147"/>
      <c r="AE317" s="147"/>
      <c r="AF317" s="147"/>
      <c r="AG317" s="147"/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  <c r="BI317" s="147"/>
      <c r="BJ317" s="147"/>
      <c r="BK317" s="149"/>
      <c r="BL317" s="150"/>
      <c r="BM317" s="150"/>
      <c r="BN317" s="150"/>
      <c r="BO317" s="150"/>
      <c r="BP317" s="150"/>
      <c r="BQ317" s="150"/>
      <c r="BR317" s="150"/>
      <c r="BS317" s="150"/>
      <c r="BT317" s="150"/>
      <c r="BU317" s="150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0"/>
      <c r="CN317" s="150"/>
      <c r="CO317" s="150"/>
      <c r="CP317" s="150"/>
      <c r="CQ317" s="150"/>
      <c r="CR317" s="150"/>
      <c r="CS317" s="150"/>
      <c r="CT317" s="150"/>
      <c r="CU317" s="150"/>
      <c r="CV317" s="150"/>
      <c r="CW317" s="150"/>
      <c r="CX317" s="150"/>
      <c r="CY317" s="150"/>
      <c r="CZ317" s="150"/>
      <c r="DA317" s="150"/>
      <c r="DB317" s="150"/>
      <c r="DC317" s="150"/>
      <c r="DD317" s="150"/>
      <c r="DE317" s="150"/>
      <c r="DF317" s="150"/>
      <c r="DG317" s="150"/>
      <c r="DH317" s="150"/>
      <c r="DI317" s="150"/>
      <c r="DJ317" s="150"/>
      <c r="DK317" s="150"/>
      <c r="DL317" s="150"/>
      <c r="DM317" s="150"/>
      <c r="DN317" s="150"/>
      <c r="DO317" s="150"/>
      <c r="DP317" s="150"/>
      <c r="DQ317" s="150"/>
      <c r="DR317" s="150"/>
      <c r="DS317" s="150"/>
      <c r="DT317" s="150"/>
      <c r="DU317" s="150"/>
      <c r="DV317" s="150"/>
      <c r="DW317" s="150"/>
      <c r="DX317" s="150"/>
      <c r="DY317" s="150"/>
      <c r="DZ317" s="150"/>
      <c r="EA317" s="150"/>
      <c r="EB317" s="150"/>
      <c r="EC317" s="150"/>
      <c r="ED317" s="150"/>
      <c r="EE317" s="150"/>
      <c r="EF317" s="150"/>
      <c r="EG317" s="150"/>
      <c r="EH317" s="150"/>
      <c r="EI317" s="150"/>
      <c r="EJ317" s="150"/>
      <c r="EK317" s="150"/>
      <c r="EL317" s="150"/>
      <c r="EM317" s="150"/>
      <c r="EN317" s="150"/>
      <c r="EO317" s="150"/>
      <c r="EP317" s="150"/>
      <c r="EQ317" s="150"/>
      <c r="ER317" s="150"/>
      <c r="ES317" s="150"/>
      <c r="ET317" s="150"/>
      <c r="EU317" s="150"/>
      <c r="EV317" s="150"/>
      <c r="EW317" s="150"/>
      <c r="EX317" s="150"/>
      <c r="EY317" s="150"/>
      <c r="EZ317" s="150"/>
      <c r="FA317" s="150"/>
      <c r="FB317" s="150"/>
      <c r="FC317" s="150"/>
      <c r="FD317" s="150"/>
      <c r="FE317" s="150"/>
      <c r="FF317" s="150"/>
      <c r="FG317" s="150"/>
      <c r="FH317" s="150"/>
      <c r="FI317" s="150"/>
      <c r="FJ317" s="150"/>
      <c r="FK317" s="150"/>
      <c r="FL317" s="150"/>
      <c r="FM317" s="150"/>
      <c r="FN317" s="150"/>
      <c r="FO317" s="150"/>
      <c r="FP317" s="150"/>
      <c r="FQ317" s="150"/>
      <c r="FR317" s="150"/>
      <c r="FS317" s="150"/>
      <c r="FT317" s="150"/>
      <c r="FU317" s="150"/>
      <c r="FV317" s="150"/>
      <c r="FW317" s="150"/>
      <c r="FX317" s="150"/>
      <c r="FY317" s="150"/>
      <c r="FZ317" s="150"/>
      <c r="GA317" s="150"/>
      <c r="GB317" s="150"/>
      <c r="GC317" s="150"/>
      <c r="GD317" s="150"/>
      <c r="GE317" s="150"/>
      <c r="GF317" s="150"/>
      <c r="GG317" s="150"/>
      <c r="GH317" s="150"/>
      <c r="GI317" s="150"/>
      <c r="GJ317" s="150"/>
      <c r="GK317" s="150"/>
      <c r="GL317" s="150"/>
      <c r="GM317" s="150"/>
      <c r="GN317" s="150"/>
      <c r="GO317" s="150"/>
      <c r="GP317" s="150"/>
      <c r="GQ317" s="150"/>
      <c r="GR317" s="150"/>
      <c r="GS317" s="150"/>
      <c r="GT317" s="150"/>
      <c r="GU317" s="150"/>
      <c r="GV317" s="150"/>
      <c r="GW317" s="150"/>
      <c r="GX317" s="150"/>
      <c r="GY317" s="150"/>
      <c r="GZ317" s="150"/>
      <c r="HA317" s="150"/>
      <c r="HB317" s="150"/>
      <c r="HC317" s="150"/>
      <c r="HD317" s="150"/>
      <c r="HE317" s="150"/>
      <c r="HF317" s="150"/>
      <c r="HG317" s="150"/>
      <c r="HH317" s="150"/>
      <c r="HI317" s="150"/>
      <c r="HJ317" s="150"/>
      <c r="HK317" s="150"/>
      <c r="HL317" s="150"/>
      <c r="HM317" s="150"/>
      <c r="HN317" s="150"/>
      <c r="HO317" s="150"/>
      <c r="HP317" s="150"/>
      <c r="HQ317" s="150"/>
      <c r="HR317" s="150"/>
      <c r="HS317" s="150"/>
      <c r="HT317" s="150"/>
      <c r="HU317" s="150"/>
      <c r="HV317" s="150"/>
      <c r="HW317" s="150"/>
      <c r="HX317" s="150"/>
      <c r="HY317" s="150"/>
      <c r="HZ317" s="150"/>
      <c r="IA317" s="150"/>
      <c r="IB317" s="150"/>
      <c r="IC317" s="150"/>
      <c r="ID317" s="150"/>
      <c r="IE317" s="150"/>
      <c r="IF317" s="150"/>
      <c r="IG317" s="150"/>
      <c r="IH317" s="150"/>
      <c r="II317" s="150"/>
      <c r="IJ317" s="150"/>
      <c r="IK317" s="150"/>
      <c r="IL317" s="150"/>
      <c r="IM317" s="150"/>
      <c r="IN317" s="150"/>
      <c r="IO317" s="150"/>
      <c r="IP317" s="150"/>
      <c r="IQ317" s="150"/>
      <c r="IR317" s="150"/>
      <c r="IS317" s="150"/>
      <c r="IT317" s="150"/>
      <c r="IU317" s="150"/>
      <c r="IV317" s="150"/>
      <c r="IW317" s="150"/>
    </row>
    <row r="318" customFormat="false" ht="12.75" hidden="false" customHeight="false" outlineLevel="0" collapsed="false">
      <c r="A318" s="146"/>
      <c r="B318" s="147"/>
      <c r="C318" s="147"/>
      <c r="D318" s="147"/>
      <c r="E318" s="147"/>
      <c r="F318" s="147"/>
      <c r="G318" s="147"/>
      <c r="H318" s="148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  <c r="AA318" s="147"/>
      <c r="AB318" s="147"/>
      <c r="AC318" s="147"/>
      <c r="AD318" s="147"/>
      <c r="AE318" s="147"/>
      <c r="AF318" s="147"/>
      <c r="AG318" s="147"/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  <c r="BI318" s="147"/>
      <c r="BJ318" s="147"/>
      <c r="BK318" s="149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50"/>
      <c r="DM318" s="150"/>
      <c r="DN318" s="150"/>
      <c r="DO318" s="150"/>
      <c r="DP318" s="150"/>
      <c r="DQ318" s="150"/>
      <c r="DR318" s="150"/>
      <c r="DS318" s="150"/>
      <c r="DT318" s="150"/>
      <c r="DU318" s="150"/>
      <c r="DV318" s="150"/>
      <c r="DW318" s="150"/>
      <c r="DX318" s="150"/>
      <c r="DY318" s="150"/>
      <c r="DZ318" s="150"/>
      <c r="EA318" s="150"/>
      <c r="EB318" s="150"/>
      <c r="EC318" s="150"/>
      <c r="ED318" s="150"/>
      <c r="EE318" s="150"/>
      <c r="EF318" s="150"/>
      <c r="EG318" s="150"/>
      <c r="EH318" s="150"/>
      <c r="EI318" s="150"/>
      <c r="EJ318" s="150"/>
      <c r="EK318" s="150"/>
      <c r="EL318" s="150"/>
      <c r="EM318" s="150"/>
      <c r="EN318" s="150"/>
      <c r="EO318" s="150"/>
      <c r="EP318" s="150"/>
      <c r="EQ318" s="150"/>
      <c r="ER318" s="150"/>
      <c r="ES318" s="150"/>
      <c r="ET318" s="150"/>
      <c r="EU318" s="150"/>
      <c r="EV318" s="150"/>
      <c r="EW318" s="150"/>
      <c r="EX318" s="150"/>
      <c r="EY318" s="150"/>
      <c r="EZ318" s="150"/>
      <c r="FA318" s="150"/>
      <c r="FB318" s="150"/>
      <c r="FC318" s="150"/>
      <c r="FD318" s="150"/>
      <c r="FE318" s="150"/>
      <c r="FF318" s="150"/>
      <c r="FG318" s="150"/>
      <c r="FH318" s="150"/>
      <c r="FI318" s="150"/>
      <c r="FJ318" s="150"/>
      <c r="FK318" s="150"/>
      <c r="FL318" s="150"/>
      <c r="FM318" s="150"/>
      <c r="FN318" s="150"/>
      <c r="FO318" s="150"/>
      <c r="FP318" s="150"/>
      <c r="FQ318" s="150"/>
      <c r="FR318" s="150"/>
      <c r="FS318" s="150"/>
      <c r="FT318" s="150"/>
      <c r="FU318" s="150"/>
      <c r="FV318" s="150"/>
      <c r="FW318" s="150"/>
      <c r="FX318" s="150"/>
      <c r="FY318" s="150"/>
      <c r="FZ318" s="150"/>
      <c r="GA318" s="150"/>
      <c r="GB318" s="150"/>
      <c r="GC318" s="150"/>
      <c r="GD318" s="150"/>
      <c r="GE318" s="150"/>
      <c r="GF318" s="150"/>
      <c r="GG318" s="150"/>
      <c r="GH318" s="150"/>
      <c r="GI318" s="150"/>
      <c r="GJ318" s="150"/>
      <c r="GK318" s="150"/>
      <c r="GL318" s="150"/>
      <c r="GM318" s="150"/>
      <c r="GN318" s="150"/>
      <c r="GO318" s="150"/>
      <c r="GP318" s="150"/>
      <c r="GQ318" s="150"/>
      <c r="GR318" s="150"/>
      <c r="GS318" s="150"/>
      <c r="GT318" s="150"/>
      <c r="GU318" s="150"/>
      <c r="GV318" s="150"/>
      <c r="GW318" s="150"/>
      <c r="GX318" s="150"/>
      <c r="GY318" s="150"/>
      <c r="GZ318" s="150"/>
      <c r="HA318" s="150"/>
      <c r="HB318" s="150"/>
      <c r="HC318" s="150"/>
      <c r="HD318" s="150"/>
      <c r="HE318" s="150"/>
      <c r="HF318" s="150"/>
      <c r="HG318" s="150"/>
      <c r="HH318" s="150"/>
      <c r="HI318" s="150"/>
      <c r="HJ318" s="150"/>
      <c r="HK318" s="150"/>
      <c r="HL318" s="150"/>
      <c r="HM318" s="150"/>
      <c r="HN318" s="150"/>
      <c r="HO318" s="150"/>
      <c r="HP318" s="150"/>
      <c r="HQ318" s="150"/>
      <c r="HR318" s="150"/>
      <c r="HS318" s="150"/>
      <c r="HT318" s="150"/>
      <c r="HU318" s="150"/>
      <c r="HV318" s="150"/>
      <c r="HW318" s="150"/>
      <c r="HX318" s="150"/>
      <c r="HY318" s="150"/>
      <c r="HZ318" s="150"/>
      <c r="IA318" s="150"/>
      <c r="IB318" s="150"/>
      <c r="IC318" s="150"/>
      <c r="ID318" s="150"/>
      <c r="IE318" s="150"/>
      <c r="IF318" s="150"/>
      <c r="IG318" s="150"/>
      <c r="IH318" s="150"/>
      <c r="II318" s="150"/>
      <c r="IJ318" s="150"/>
      <c r="IK318" s="150"/>
      <c r="IL318" s="150"/>
      <c r="IM318" s="150"/>
      <c r="IN318" s="150"/>
      <c r="IO318" s="150"/>
      <c r="IP318" s="150"/>
      <c r="IQ318" s="150"/>
      <c r="IR318" s="150"/>
      <c r="IS318" s="150"/>
      <c r="IT318" s="150"/>
      <c r="IU318" s="150"/>
      <c r="IV318" s="150"/>
      <c r="IW318" s="150"/>
    </row>
    <row r="319" customFormat="false" ht="12.75" hidden="false" customHeight="false" outlineLevel="0" collapsed="false">
      <c r="A319" s="146"/>
      <c r="B319" s="147"/>
      <c r="C319" s="147"/>
      <c r="D319" s="147"/>
      <c r="E319" s="147"/>
      <c r="F319" s="147"/>
      <c r="G319" s="147"/>
      <c r="H319" s="148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  <c r="AC319" s="147"/>
      <c r="AD319" s="147"/>
      <c r="AE319" s="147"/>
      <c r="AF319" s="147"/>
      <c r="AG319" s="147"/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  <c r="BI319" s="147"/>
      <c r="BJ319" s="147"/>
      <c r="BK319" s="149"/>
      <c r="BL319" s="150"/>
      <c r="BM319" s="150"/>
      <c r="BN319" s="150"/>
      <c r="BO319" s="150"/>
      <c r="BP319" s="150"/>
      <c r="BQ319" s="150"/>
      <c r="BR319" s="150"/>
      <c r="BS319" s="150"/>
      <c r="BT319" s="150"/>
      <c r="BU319" s="150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50"/>
      <c r="CI319" s="150"/>
      <c r="CJ319" s="150"/>
      <c r="CK319" s="150"/>
      <c r="CL319" s="150"/>
      <c r="CM319" s="150"/>
      <c r="CN319" s="150"/>
      <c r="CO319" s="150"/>
      <c r="CP319" s="150"/>
      <c r="CQ319" s="150"/>
      <c r="CR319" s="150"/>
      <c r="CS319" s="150"/>
      <c r="CT319" s="150"/>
      <c r="CU319" s="150"/>
      <c r="CV319" s="150"/>
      <c r="CW319" s="150"/>
      <c r="CX319" s="150"/>
      <c r="CY319" s="150"/>
      <c r="CZ319" s="150"/>
      <c r="DA319" s="150"/>
      <c r="DB319" s="150"/>
      <c r="DC319" s="150"/>
      <c r="DD319" s="150"/>
      <c r="DE319" s="150"/>
      <c r="DF319" s="150"/>
      <c r="DG319" s="150"/>
      <c r="DH319" s="150"/>
      <c r="DI319" s="150"/>
      <c r="DJ319" s="150"/>
      <c r="DK319" s="150"/>
      <c r="DL319" s="150"/>
      <c r="DM319" s="150"/>
      <c r="DN319" s="150"/>
      <c r="DO319" s="150"/>
      <c r="DP319" s="150"/>
      <c r="DQ319" s="150"/>
      <c r="DR319" s="150"/>
      <c r="DS319" s="150"/>
      <c r="DT319" s="150"/>
      <c r="DU319" s="150"/>
      <c r="DV319" s="150"/>
      <c r="DW319" s="150"/>
      <c r="DX319" s="150"/>
      <c r="DY319" s="150"/>
      <c r="DZ319" s="150"/>
      <c r="EA319" s="150"/>
      <c r="EB319" s="150"/>
      <c r="EC319" s="150"/>
      <c r="ED319" s="150"/>
      <c r="EE319" s="150"/>
      <c r="EF319" s="150"/>
      <c r="EG319" s="150"/>
      <c r="EH319" s="150"/>
      <c r="EI319" s="150"/>
      <c r="EJ319" s="150"/>
      <c r="EK319" s="150"/>
      <c r="EL319" s="150"/>
      <c r="EM319" s="150"/>
      <c r="EN319" s="150"/>
      <c r="EO319" s="150"/>
      <c r="EP319" s="150"/>
      <c r="EQ319" s="150"/>
      <c r="ER319" s="150"/>
      <c r="ES319" s="150"/>
      <c r="ET319" s="150"/>
      <c r="EU319" s="150"/>
      <c r="EV319" s="150"/>
      <c r="EW319" s="150"/>
      <c r="EX319" s="150"/>
      <c r="EY319" s="150"/>
      <c r="EZ319" s="150"/>
      <c r="FA319" s="150"/>
      <c r="FB319" s="150"/>
      <c r="FC319" s="150"/>
      <c r="FD319" s="150"/>
      <c r="FE319" s="150"/>
      <c r="FF319" s="150"/>
      <c r="FG319" s="150"/>
      <c r="FH319" s="150"/>
      <c r="FI319" s="150"/>
      <c r="FJ319" s="150"/>
      <c r="FK319" s="150"/>
      <c r="FL319" s="150"/>
      <c r="FM319" s="150"/>
      <c r="FN319" s="150"/>
      <c r="FO319" s="150"/>
      <c r="FP319" s="150"/>
      <c r="FQ319" s="150"/>
      <c r="FR319" s="150"/>
      <c r="FS319" s="150"/>
      <c r="FT319" s="150"/>
      <c r="FU319" s="150"/>
      <c r="FV319" s="150"/>
      <c r="FW319" s="150"/>
      <c r="FX319" s="150"/>
      <c r="FY319" s="150"/>
      <c r="FZ319" s="150"/>
      <c r="GA319" s="150"/>
      <c r="GB319" s="150"/>
      <c r="GC319" s="150"/>
      <c r="GD319" s="150"/>
      <c r="GE319" s="150"/>
      <c r="GF319" s="150"/>
      <c r="GG319" s="150"/>
      <c r="GH319" s="150"/>
      <c r="GI319" s="150"/>
      <c r="GJ319" s="150"/>
      <c r="GK319" s="150"/>
      <c r="GL319" s="150"/>
      <c r="GM319" s="150"/>
      <c r="GN319" s="150"/>
      <c r="GO319" s="150"/>
      <c r="GP319" s="150"/>
      <c r="GQ319" s="150"/>
      <c r="GR319" s="150"/>
      <c r="GS319" s="150"/>
      <c r="GT319" s="150"/>
      <c r="GU319" s="150"/>
      <c r="GV319" s="150"/>
      <c r="GW319" s="150"/>
      <c r="GX319" s="150"/>
      <c r="GY319" s="150"/>
      <c r="GZ319" s="150"/>
      <c r="HA319" s="150"/>
      <c r="HB319" s="150"/>
      <c r="HC319" s="150"/>
      <c r="HD319" s="150"/>
      <c r="HE319" s="150"/>
      <c r="HF319" s="150"/>
      <c r="HG319" s="150"/>
      <c r="HH319" s="150"/>
      <c r="HI319" s="150"/>
      <c r="HJ319" s="150"/>
      <c r="HK319" s="150"/>
      <c r="HL319" s="150"/>
      <c r="HM319" s="150"/>
      <c r="HN319" s="150"/>
      <c r="HO319" s="150"/>
      <c r="HP319" s="150"/>
      <c r="HQ319" s="150"/>
      <c r="HR319" s="150"/>
      <c r="HS319" s="150"/>
      <c r="HT319" s="150"/>
      <c r="HU319" s="150"/>
      <c r="HV319" s="150"/>
      <c r="HW319" s="150"/>
      <c r="HX319" s="150"/>
      <c r="HY319" s="150"/>
      <c r="HZ319" s="150"/>
      <c r="IA319" s="150"/>
      <c r="IB319" s="150"/>
      <c r="IC319" s="150"/>
      <c r="ID319" s="150"/>
      <c r="IE319" s="150"/>
      <c r="IF319" s="150"/>
      <c r="IG319" s="150"/>
      <c r="IH319" s="150"/>
      <c r="II319" s="150"/>
      <c r="IJ319" s="150"/>
      <c r="IK319" s="150"/>
      <c r="IL319" s="150"/>
      <c r="IM319" s="150"/>
      <c r="IN319" s="150"/>
      <c r="IO319" s="150"/>
      <c r="IP319" s="150"/>
      <c r="IQ319" s="150"/>
      <c r="IR319" s="150"/>
      <c r="IS319" s="150"/>
      <c r="IT319" s="150"/>
      <c r="IU319" s="150"/>
      <c r="IV319" s="150"/>
      <c r="IW319" s="150"/>
    </row>
    <row r="320" customFormat="false" ht="12.75" hidden="false" customHeight="false" outlineLevel="0" collapsed="false">
      <c r="A320" s="146"/>
      <c r="B320" s="147"/>
      <c r="C320" s="147"/>
      <c r="D320" s="147"/>
      <c r="E320" s="147"/>
      <c r="F320" s="147"/>
      <c r="G320" s="147"/>
      <c r="H320" s="148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  <c r="AA320" s="147"/>
      <c r="AB320" s="147"/>
      <c r="AC320" s="147"/>
      <c r="AD320" s="147"/>
      <c r="AE320" s="147"/>
      <c r="AF320" s="147"/>
      <c r="AG320" s="147"/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  <c r="BI320" s="147"/>
      <c r="BJ320" s="147"/>
      <c r="BK320" s="149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150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50"/>
      <c r="CI320" s="150"/>
      <c r="CJ320" s="150"/>
      <c r="CK320" s="150"/>
      <c r="CL320" s="150"/>
      <c r="CM320" s="150"/>
      <c r="CN320" s="150"/>
      <c r="CO320" s="150"/>
      <c r="CP320" s="150"/>
      <c r="CQ320" s="150"/>
      <c r="CR320" s="150"/>
      <c r="CS320" s="150"/>
      <c r="CT320" s="150"/>
      <c r="CU320" s="150"/>
      <c r="CV320" s="150"/>
      <c r="CW320" s="150"/>
      <c r="CX320" s="150"/>
      <c r="CY320" s="150"/>
      <c r="CZ320" s="150"/>
      <c r="DA320" s="150"/>
      <c r="DB320" s="150"/>
      <c r="DC320" s="150"/>
      <c r="DD320" s="150"/>
      <c r="DE320" s="150"/>
      <c r="DF320" s="150"/>
      <c r="DG320" s="150"/>
      <c r="DH320" s="150"/>
      <c r="DI320" s="150"/>
      <c r="DJ320" s="150"/>
      <c r="DK320" s="150"/>
      <c r="DL320" s="150"/>
      <c r="DM320" s="150"/>
      <c r="DN320" s="150"/>
      <c r="DO320" s="150"/>
      <c r="DP320" s="150"/>
      <c r="DQ320" s="150"/>
      <c r="DR320" s="150"/>
      <c r="DS320" s="150"/>
      <c r="DT320" s="150"/>
      <c r="DU320" s="150"/>
      <c r="DV320" s="150"/>
      <c r="DW320" s="150"/>
      <c r="DX320" s="150"/>
      <c r="DY320" s="150"/>
      <c r="DZ320" s="150"/>
      <c r="EA320" s="150"/>
      <c r="EB320" s="150"/>
      <c r="EC320" s="150"/>
      <c r="ED320" s="150"/>
      <c r="EE320" s="150"/>
      <c r="EF320" s="150"/>
      <c r="EG320" s="150"/>
      <c r="EH320" s="150"/>
      <c r="EI320" s="150"/>
      <c r="EJ320" s="150"/>
      <c r="EK320" s="150"/>
      <c r="EL320" s="150"/>
      <c r="EM320" s="150"/>
      <c r="EN320" s="150"/>
      <c r="EO320" s="150"/>
      <c r="EP320" s="150"/>
      <c r="EQ320" s="150"/>
      <c r="ER320" s="150"/>
      <c r="ES320" s="150"/>
      <c r="ET320" s="150"/>
      <c r="EU320" s="150"/>
      <c r="EV320" s="150"/>
      <c r="EW320" s="150"/>
      <c r="EX320" s="150"/>
      <c r="EY320" s="150"/>
      <c r="EZ320" s="150"/>
      <c r="FA320" s="150"/>
      <c r="FB320" s="150"/>
      <c r="FC320" s="150"/>
      <c r="FD320" s="150"/>
      <c r="FE320" s="150"/>
      <c r="FF320" s="150"/>
      <c r="FG320" s="150"/>
      <c r="FH320" s="150"/>
      <c r="FI320" s="150"/>
      <c r="FJ320" s="150"/>
      <c r="FK320" s="150"/>
      <c r="FL320" s="150"/>
      <c r="FM320" s="150"/>
      <c r="FN320" s="150"/>
      <c r="FO320" s="150"/>
      <c r="FP320" s="150"/>
      <c r="FQ320" s="150"/>
      <c r="FR320" s="150"/>
      <c r="FS320" s="150"/>
      <c r="FT320" s="150"/>
      <c r="FU320" s="150"/>
      <c r="FV320" s="150"/>
      <c r="FW320" s="150"/>
      <c r="FX320" s="150"/>
      <c r="FY320" s="150"/>
      <c r="FZ320" s="150"/>
      <c r="GA320" s="150"/>
      <c r="GB320" s="150"/>
      <c r="GC320" s="150"/>
      <c r="GD320" s="150"/>
      <c r="GE320" s="150"/>
      <c r="GF320" s="150"/>
      <c r="GG320" s="150"/>
      <c r="GH320" s="150"/>
      <c r="GI320" s="150"/>
      <c r="GJ320" s="150"/>
      <c r="GK320" s="150"/>
      <c r="GL320" s="150"/>
      <c r="GM320" s="150"/>
      <c r="GN320" s="150"/>
      <c r="GO320" s="150"/>
      <c r="GP320" s="150"/>
      <c r="GQ320" s="150"/>
      <c r="GR320" s="150"/>
      <c r="GS320" s="150"/>
      <c r="GT320" s="150"/>
      <c r="GU320" s="150"/>
      <c r="GV320" s="150"/>
      <c r="GW320" s="150"/>
      <c r="GX320" s="150"/>
      <c r="GY320" s="150"/>
      <c r="GZ320" s="150"/>
      <c r="HA320" s="150"/>
      <c r="HB320" s="150"/>
      <c r="HC320" s="150"/>
      <c r="HD320" s="150"/>
      <c r="HE320" s="150"/>
      <c r="HF320" s="150"/>
      <c r="HG320" s="150"/>
      <c r="HH320" s="150"/>
      <c r="HI320" s="150"/>
      <c r="HJ320" s="150"/>
      <c r="HK320" s="150"/>
      <c r="HL320" s="150"/>
      <c r="HM320" s="150"/>
      <c r="HN320" s="150"/>
      <c r="HO320" s="150"/>
      <c r="HP320" s="150"/>
      <c r="HQ320" s="150"/>
      <c r="HR320" s="150"/>
      <c r="HS320" s="150"/>
      <c r="HT320" s="150"/>
      <c r="HU320" s="150"/>
      <c r="HV320" s="150"/>
      <c r="HW320" s="150"/>
      <c r="HX320" s="150"/>
      <c r="HY320" s="150"/>
      <c r="HZ320" s="150"/>
      <c r="IA320" s="150"/>
      <c r="IB320" s="150"/>
      <c r="IC320" s="150"/>
      <c r="ID320" s="150"/>
      <c r="IE320" s="150"/>
      <c r="IF320" s="150"/>
      <c r="IG320" s="150"/>
      <c r="IH320" s="150"/>
      <c r="II320" s="150"/>
      <c r="IJ320" s="150"/>
      <c r="IK320" s="150"/>
      <c r="IL320" s="150"/>
      <c r="IM320" s="150"/>
      <c r="IN320" s="150"/>
      <c r="IO320" s="150"/>
      <c r="IP320" s="150"/>
      <c r="IQ320" s="150"/>
      <c r="IR320" s="150"/>
      <c r="IS320" s="150"/>
      <c r="IT320" s="150"/>
      <c r="IU320" s="150"/>
      <c r="IV320" s="150"/>
      <c r="IW320" s="150"/>
    </row>
    <row r="321" customFormat="false" ht="12.75" hidden="false" customHeight="false" outlineLevel="0" collapsed="false">
      <c r="A321" s="146"/>
      <c r="B321" s="147"/>
      <c r="C321" s="147"/>
      <c r="D321" s="147"/>
      <c r="E321" s="147"/>
      <c r="F321" s="147"/>
      <c r="G321" s="147"/>
      <c r="H321" s="148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  <c r="AC321" s="147"/>
      <c r="AD321" s="147"/>
      <c r="AE321" s="147"/>
      <c r="AF321" s="147"/>
      <c r="AG321" s="147"/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  <c r="BI321" s="147"/>
      <c r="BJ321" s="147"/>
      <c r="BK321" s="149"/>
      <c r="BL321" s="150"/>
      <c r="BM321" s="150"/>
      <c r="BN321" s="150"/>
      <c r="BO321" s="150"/>
      <c r="BP321" s="150"/>
      <c r="BQ321" s="150"/>
      <c r="BR321" s="150"/>
      <c r="BS321" s="150"/>
      <c r="BT321" s="150"/>
      <c r="BU321" s="150"/>
      <c r="BV321" s="150"/>
      <c r="BW321" s="150"/>
      <c r="BX321" s="150"/>
      <c r="BY321" s="150"/>
      <c r="BZ321" s="150"/>
      <c r="CA321" s="150"/>
      <c r="CB321" s="150"/>
      <c r="CC321" s="15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0"/>
      <c r="CN321" s="150"/>
      <c r="CO321" s="150"/>
      <c r="CP321" s="150"/>
      <c r="CQ321" s="150"/>
      <c r="CR321" s="150"/>
      <c r="CS321" s="150"/>
      <c r="CT321" s="150"/>
      <c r="CU321" s="150"/>
      <c r="CV321" s="150"/>
      <c r="CW321" s="150"/>
      <c r="CX321" s="150"/>
      <c r="CY321" s="150"/>
      <c r="CZ321" s="150"/>
      <c r="DA321" s="150"/>
      <c r="DB321" s="150"/>
      <c r="DC321" s="150"/>
      <c r="DD321" s="150"/>
      <c r="DE321" s="150"/>
      <c r="DF321" s="150"/>
      <c r="DG321" s="150"/>
      <c r="DH321" s="150"/>
      <c r="DI321" s="150"/>
      <c r="DJ321" s="150"/>
      <c r="DK321" s="150"/>
      <c r="DL321" s="150"/>
      <c r="DM321" s="150"/>
      <c r="DN321" s="150"/>
      <c r="DO321" s="150"/>
      <c r="DP321" s="150"/>
      <c r="DQ321" s="150"/>
      <c r="DR321" s="150"/>
      <c r="DS321" s="150"/>
      <c r="DT321" s="150"/>
      <c r="DU321" s="150"/>
      <c r="DV321" s="150"/>
      <c r="DW321" s="150"/>
      <c r="DX321" s="150"/>
      <c r="DY321" s="150"/>
      <c r="DZ321" s="150"/>
      <c r="EA321" s="150"/>
      <c r="EB321" s="150"/>
      <c r="EC321" s="150"/>
      <c r="ED321" s="150"/>
      <c r="EE321" s="150"/>
      <c r="EF321" s="150"/>
      <c r="EG321" s="150"/>
      <c r="EH321" s="150"/>
      <c r="EI321" s="150"/>
      <c r="EJ321" s="150"/>
      <c r="EK321" s="150"/>
      <c r="EL321" s="150"/>
      <c r="EM321" s="150"/>
      <c r="EN321" s="150"/>
      <c r="EO321" s="150"/>
      <c r="EP321" s="150"/>
      <c r="EQ321" s="150"/>
      <c r="ER321" s="150"/>
      <c r="ES321" s="150"/>
      <c r="ET321" s="150"/>
      <c r="EU321" s="150"/>
      <c r="EV321" s="150"/>
      <c r="EW321" s="150"/>
      <c r="EX321" s="150"/>
      <c r="EY321" s="150"/>
      <c r="EZ321" s="150"/>
      <c r="FA321" s="150"/>
      <c r="FB321" s="150"/>
      <c r="FC321" s="150"/>
      <c r="FD321" s="150"/>
      <c r="FE321" s="150"/>
      <c r="FF321" s="150"/>
      <c r="FG321" s="150"/>
      <c r="FH321" s="150"/>
      <c r="FI321" s="150"/>
      <c r="FJ321" s="150"/>
      <c r="FK321" s="150"/>
      <c r="FL321" s="150"/>
      <c r="FM321" s="150"/>
      <c r="FN321" s="150"/>
      <c r="FO321" s="150"/>
      <c r="FP321" s="150"/>
      <c r="FQ321" s="150"/>
      <c r="FR321" s="150"/>
      <c r="FS321" s="150"/>
      <c r="FT321" s="150"/>
      <c r="FU321" s="150"/>
      <c r="FV321" s="150"/>
      <c r="FW321" s="150"/>
      <c r="FX321" s="150"/>
      <c r="FY321" s="150"/>
      <c r="FZ321" s="150"/>
      <c r="GA321" s="150"/>
      <c r="GB321" s="150"/>
      <c r="GC321" s="150"/>
      <c r="GD321" s="150"/>
      <c r="GE321" s="150"/>
      <c r="GF321" s="150"/>
      <c r="GG321" s="150"/>
      <c r="GH321" s="150"/>
      <c r="GI321" s="150"/>
      <c r="GJ321" s="150"/>
      <c r="GK321" s="150"/>
      <c r="GL321" s="150"/>
      <c r="GM321" s="150"/>
      <c r="GN321" s="150"/>
      <c r="GO321" s="150"/>
      <c r="GP321" s="150"/>
      <c r="GQ321" s="150"/>
      <c r="GR321" s="150"/>
      <c r="GS321" s="150"/>
      <c r="GT321" s="150"/>
      <c r="GU321" s="150"/>
      <c r="GV321" s="150"/>
      <c r="GW321" s="150"/>
      <c r="GX321" s="150"/>
      <c r="GY321" s="150"/>
      <c r="GZ321" s="150"/>
      <c r="HA321" s="150"/>
      <c r="HB321" s="150"/>
      <c r="HC321" s="150"/>
      <c r="HD321" s="150"/>
      <c r="HE321" s="150"/>
      <c r="HF321" s="150"/>
      <c r="HG321" s="150"/>
      <c r="HH321" s="150"/>
      <c r="HI321" s="150"/>
      <c r="HJ321" s="150"/>
      <c r="HK321" s="150"/>
      <c r="HL321" s="150"/>
      <c r="HM321" s="150"/>
      <c r="HN321" s="150"/>
      <c r="HO321" s="150"/>
      <c r="HP321" s="150"/>
      <c r="HQ321" s="150"/>
      <c r="HR321" s="150"/>
      <c r="HS321" s="150"/>
      <c r="HT321" s="150"/>
      <c r="HU321" s="150"/>
      <c r="HV321" s="150"/>
      <c r="HW321" s="150"/>
      <c r="HX321" s="150"/>
      <c r="HY321" s="150"/>
      <c r="HZ321" s="150"/>
      <c r="IA321" s="150"/>
      <c r="IB321" s="150"/>
      <c r="IC321" s="150"/>
      <c r="ID321" s="150"/>
      <c r="IE321" s="150"/>
      <c r="IF321" s="150"/>
      <c r="IG321" s="150"/>
      <c r="IH321" s="150"/>
      <c r="II321" s="150"/>
      <c r="IJ321" s="150"/>
      <c r="IK321" s="150"/>
      <c r="IL321" s="150"/>
      <c r="IM321" s="150"/>
      <c r="IN321" s="150"/>
      <c r="IO321" s="150"/>
      <c r="IP321" s="150"/>
      <c r="IQ321" s="150"/>
      <c r="IR321" s="150"/>
      <c r="IS321" s="150"/>
      <c r="IT321" s="150"/>
      <c r="IU321" s="150"/>
      <c r="IV321" s="150"/>
      <c r="IW321" s="150"/>
    </row>
    <row r="322" customFormat="false" ht="12.75" hidden="false" customHeight="false" outlineLevel="0" collapsed="false">
      <c r="A322" s="146"/>
      <c r="B322" s="147"/>
      <c r="C322" s="147"/>
      <c r="D322" s="147"/>
      <c r="E322" s="147"/>
      <c r="F322" s="147"/>
      <c r="G322" s="147"/>
      <c r="H322" s="148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  <c r="AA322" s="147"/>
      <c r="AB322" s="147"/>
      <c r="AC322" s="147"/>
      <c r="AD322" s="147"/>
      <c r="AE322" s="147"/>
      <c r="AF322" s="147"/>
      <c r="AG322" s="147"/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  <c r="BI322" s="147"/>
      <c r="BJ322" s="147"/>
      <c r="BK322" s="149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50"/>
      <c r="BV322" s="150"/>
      <c r="BW322" s="150"/>
      <c r="BX322" s="150"/>
      <c r="BY322" s="150"/>
      <c r="BZ322" s="150"/>
      <c r="CA322" s="150"/>
      <c r="CB322" s="150"/>
      <c r="CC322" s="15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0"/>
      <c r="CN322" s="150"/>
      <c r="CO322" s="150"/>
      <c r="CP322" s="150"/>
      <c r="CQ322" s="150"/>
      <c r="CR322" s="150"/>
      <c r="CS322" s="150"/>
      <c r="CT322" s="150"/>
      <c r="CU322" s="150"/>
      <c r="CV322" s="150"/>
      <c r="CW322" s="150"/>
      <c r="CX322" s="150"/>
      <c r="CY322" s="150"/>
      <c r="CZ322" s="150"/>
      <c r="DA322" s="150"/>
      <c r="DB322" s="150"/>
      <c r="DC322" s="150"/>
      <c r="DD322" s="150"/>
      <c r="DE322" s="150"/>
      <c r="DF322" s="150"/>
      <c r="DG322" s="150"/>
      <c r="DH322" s="150"/>
      <c r="DI322" s="150"/>
      <c r="DJ322" s="150"/>
      <c r="DK322" s="150"/>
      <c r="DL322" s="150"/>
      <c r="DM322" s="150"/>
      <c r="DN322" s="150"/>
      <c r="DO322" s="150"/>
      <c r="DP322" s="150"/>
      <c r="DQ322" s="150"/>
      <c r="DR322" s="150"/>
      <c r="DS322" s="150"/>
      <c r="DT322" s="150"/>
      <c r="DU322" s="150"/>
      <c r="DV322" s="150"/>
      <c r="DW322" s="150"/>
      <c r="DX322" s="150"/>
      <c r="DY322" s="150"/>
      <c r="DZ322" s="150"/>
      <c r="EA322" s="150"/>
      <c r="EB322" s="150"/>
      <c r="EC322" s="150"/>
      <c r="ED322" s="150"/>
      <c r="EE322" s="150"/>
      <c r="EF322" s="150"/>
      <c r="EG322" s="150"/>
      <c r="EH322" s="150"/>
      <c r="EI322" s="150"/>
      <c r="EJ322" s="150"/>
      <c r="EK322" s="150"/>
      <c r="EL322" s="150"/>
      <c r="EM322" s="150"/>
      <c r="EN322" s="150"/>
      <c r="EO322" s="150"/>
      <c r="EP322" s="150"/>
      <c r="EQ322" s="150"/>
      <c r="ER322" s="150"/>
      <c r="ES322" s="150"/>
      <c r="ET322" s="150"/>
      <c r="EU322" s="150"/>
      <c r="EV322" s="150"/>
      <c r="EW322" s="150"/>
      <c r="EX322" s="150"/>
      <c r="EY322" s="150"/>
      <c r="EZ322" s="150"/>
      <c r="FA322" s="150"/>
      <c r="FB322" s="150"/>
      <c r="FC322" s="150"/>
      <c r="FD322" s="150"/>
      <c r="FE322" s="150"/>
      <c r="FF322" s="150"/>
      <c r="FG322" s="150"/>
      <c r="FH322" s="150"/>
      <c r="FI322" s="150"/>
      <c r="FJ322" s="150"/>
      <c r="FK322" s="150"/>
      <c r="FL322" s="150"/>
      <c r="FM322" s="150"/>
      <c r="FN322" s="150"/>
      <c r="FO322" s="150"/>
      <c r="FP322" s="150"/>
      <c r="FQ322" s="150"/>
      <c r="FR322" s="150"/>
      <c r="FS322" s="150"/>
      <c r="FT322" s="150"/>
      <c r="FU322" s="150"/>
      <c r="FV322" s="150"/>
      <c r="FW322" s="150"/>
      <c r="FX322" s="150"/>
      <c r="FY322" s="150"/>
      <c r="FZ322" s="150"/>
      <c r="GA322" s="150"/>
      <c r="GB322" s="150"/>
      <c r="GC322" s="150"/>
      <c r="GD322" s="150"/>
      <c r="GE322" s="150"/>
      <c r="GF322" s="150"/>
      <c r="GG322" s="150"/>
      <c r="GH322" s="150"/>
      <c r="GI322" s="150"/>
      <c r="GJ322" s="150"/>
      <c r="GK322" s="150"/>
      <c r="GL322" s="150"/>
      <c r="GM322" s="150"/>
      <c r="GN322" s="150"/>
      <c r="GO322" s="150"/>
      <c r="GP322" s="150"/>
      <c r="GQ322" s="150"/>
      <c r="GR322" s="150"/>
      <c r="GS322" s="150"/>
      <c r="GT322" s="150"/>
      <c r="GU322" s="150"/>
      <c r="GV322" s="150"/>
      <c r="GW322" s="150"/>
      <c r="GX322" s="150"/>
      <c r="GY322" s="150"/>
      <c r="GZ322" s="150"/>
      <c r="HA322" s="150"/>
      <c r="HB322" s="150"/>
      <c r="HC322" s="150"/>
      <c r="HD322" s="150"/>
      <c r="HE322" s="150"/>
      <c r="HF322" s="150"/>
      <c r="HG322" s="150"/>
      <c r="HH322" s="150"/>
      <c r="HI322" s="150"/>
      <c r="HJ322" s="150"/>
      <c r="HK322" s="150"/>
      <c r="HL322" s="150"/>
      <c r="HM322" s="150"/>
      <c r="HN322" s="150"/>
      <c r="HO322" s="150"/>
      <c r="HP322" s="150"/>
      <c r="HQ322" s="150"/>
      <c r="HR322" s="150"/>
      <c r="HS322" s="150"/>
      <c r="HT322" s="150"/>
      <c r="HU322" s="150"/>
      <c r="HV322" s="150"/>
      <c r="HW322" s="150"/>
      <c r="HX322" s="150"/>
      <c r="HY322" s="150"/>
      <c r="HZ322" s="150"/>
      <c r="IA322" s="150"/>
      <c r="IB322" s="150"/>
      <c r="IC322" s="150"/>
      <c r="ID322" s="150"/>
      <c r="IE322" s="150"/>
      <c r="IF322" s="150"/>
      <c r="IG322" s="150"/>
      <c r="IH322" s="150"/>
      <c r="II322" s="150"/>
      <c r="IJ322" s="150"/>
      <c r="IK322" s="150"/>
      <c r="IL322" s="150"/>
      <c r="IM322" s="150"/>
      <c r="IN322" s="150"/>
      <c r="IO322" s="150"/>
      <c r="IP322" s="150"/>
      <c r="IQ322" s="150"/>
      <c r="IR322" s="150"/>
      <c r="IS322" s="150"/>
      <c r="IT322" s="150"/>
      <c r="IU322" s="150"/>
      <c r="IV322" s="150"/>
      <c r="IW322" s="150"/>
    </row>
    <row r="323" customFormat="false" ht="12.75" hidden="false" customHeight="false" outlineLevel="0" collapsed="false">
      <c r="A323" s="146"/>
      <c r="B323" s="147"/>
      <c r="C323" s="147"/>
      <c r="D323" s="147"/>
      <c r="E323" s="147"/>
      <c r="F323" s="147"/>
      <c r="G323" s="147"/>
      <c r="H323" s="148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  <c r="AD323" s="147"/>
      <c r="AE323" s="147"/>
      <c r="AF323" s="147"/>
      <c r="AG323" s="147"/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  <c r="BI323" s="147"/>
      <c r="BJ323" s="147"/>
      <c r="BK323" s="149"/>
      <c r="BL323" s="150"/>
      <c r="BM323" s="150"/>
      <c r="BN323" s="150"/>
      <c r="BO323" s="150"/>
      <c r="BP323" s="150"/>
      <c r="BQ323" s="150"/>
      <c r="BR323" s="150"/>
      <c r="BS323" s="150"/>
      <c r="BT323" s="150"/>
      <c r="BU323" s="150"/>
      <c r="BV323" s="150"/>
      <c r="BW323" s="150"/>
      <c r="BX323" s="150"/>
      <c r="BY323" s="150"/>
      <c r="BZ323" s="150"/>
      <c r="CA323" s="150"/>
      <c r="CB323" s="150"/>
      <c r="CC323" s="150"/>
      <c r="CD323" s="150"/>
      <c r="CE323" s="150"/>
      <c r="CF323" s="150"/>
      <c r="CG323" s="150"/>
      <c r="CH323" s="150"/>
      <c r="CI323" s="150"/>
      <c r="CJ323" s="150"/>
      <c r="CK323" s="150"/>
      <c r="CL323" s="150"/>
      <c r="CM323" s="150"/>
      <c r="CN323" s="150"/>
      <c r="CO323" s="150"/>
      <c r="CP323" s="150"/>
      <c r="CQ323" s="150"/>
      <c r="CR323" s="150"/>
      <c r="CS323" s="150"/>
      <c r="CT323" s="150"/>
      <c r="CU323" s="150"/>
      <c r="CV323" s="150"/>
      <c r="CW323" s="150"/>
      <c r="CX323" s="150"/>
      <c r="CY323" s="150"/>
      <c r="CZ323" s="150"/>
      <c r="DA323" s="150"/>
      <c r="DB323" s="150"/>
      <c r="DC323" s="150"/>
      <c r="DD323" s="150"/>
      <c r="DE323" s="150"/>
      <c r="DF323" s="150"/>
      <c r="DG323" s="150"/>
      <c r="DH323" s="150"/>
      <c r="DI323" s="150"/>
      <c r="DJ323" s="150"/>
      <c r="DK323" s="150"/>
      <c r="DL323" s="150"/>
      <c r="DM323" s="150"/>
      <c r="DN323" s="150"/>
      <c r="DO323" s="150"/>
      <c r="DP323" s="150"/>
      <c r="DQ323" s="150"/>
      <c r="DR323" s="150"/>
      <c r="DS323" s="150"/>
      <c r="DT323" s="150"/>
      <c r="DU323" s="150"/>
      <c r="DV323" s="150"/>
      <c r="DW323" s="150"/>
      <c r="DX323" s="150"/>
      <c r="DY323" s="150"/>
      <c r="DZ323" s="150"/>
      <c r="EA323" s="150"/>
      <c r="EB323" s="150"/>
      <c r="EC323" s="150"/>
      <c r="ED323" s="150"/>
      <c r="EE323" s="150"/>
      <c r="EF323" s="150"/>
      <c r="EG323" s="150"/>
      <c r="EH323" s="150"/>
      <c r="EI323" s="150"/>
      <c r="EJ323" s="150"/>
      <c r="EK323" s="150"/>
      <c r="EL323" s="150"/>
      <c r="EM323" s="150"/>
      <c r="EN323" s="150"/>
      <c r="EO323" s="150"/>
      <c r="EP323" s="150"/>
      <c r="EQ323" s="150"/>
      <c r="ER323" s="150"/>
      <c r="ES323" s="150"/>
      <c r="ET323" s="150"/>
      <c r="EU323" s="150"/>
      <c r="EV323" s="150"/>
      <c r="EW323" s="150"/>
      <c r="EX323" s="150"/>
      <c r="EY323" s="150"/>
      <c r="EZ323" s="150"/>
      <c r="FA323" s="150"/>
      <c r="FB323" s="150"/>
      <c r="FC323" s="150"/>
      <c r="FD323" s="150"/>
      <c r="FE323" s="150"/>
      <c r="FF323" s="150"/>
      <c r="FG323" s="150"/>
      <c r="FH323" s="150"/>
      <c r="FI323" s="150"/>
      <c r="FJ323" s="150"/>
      <c r="FK323" s="150"/>
      <c r="FL323" s="150"/>
      <c r="FM323" s="150"/>
      <c r="FN323" s="150"/>
      <c r="FO323" s="150"/>
      <c r="FP323" s="150"/>
      <c r="FQ323" s="150"/>
      <c r="FR323" s="150"/>
      <c r="FS323" s="150"/>
      <c r="FT323" s="150"/>
      <c r="FU323" s="150"/>
      <c r="FV323" s="150"/>
      <c r="FW323" s="150"/>
      <c r="FX323" s="150"/>
      <c r="FY323" s="150"/>
      <c r="FZ323" s="150"/>
      <c r="GA323" s="150"/>
      <c r="GB323" s="150"/>
      <c r="GC323" s="150"/>
      <c r="GD323" s="150"/>
      <c r="GE323" s="150"/>
      <c r="GF323" s="150"/>
      <c r="GG323" s="150"/>
      <c r="GH323" s="150"/>
      <c r="GI323" s="150"/>
      <c r="GJ323" s="150"/>
      <c r="GK323" s="150"/>
      <c r="GL323" s="150"/>
      <c r="GM323" s="150"/>
      <c r="GN323" s="150"/>
      <c r="GO323" s="150"/>
      <c r="GP323" s="150"/>
      <c r="GQ323" s="150"/>
      <c r="GR323" s="150"/>
      <c r="GS323" s="150"/>
      <c r="GT323" s="150"/>
      <c r="GU323" s="150"/>
      <c r="GV323" s="150"/>
      <c r="GW323" s="150"/>
      <c r="GX323" s="150"/>
      <c r="GY323" s="150"/>
      <c r="GZ323" s="150"/>
      <c r="HA323" s="150"/>
      <c r="HB323" s="150"/>
      <c r="HC323" s="150"/>
      <c r="HD323" s="150"/>
      <c r="HE323" s="150"/>
      <c r="HF323" s="150"/>
      <c r="HG323" s="150"/>
      <c r="HH323" s="150"/>
      <c r="HI323" s="150"/>
      <c r="HJ323" s="150"/>
      <c r="HK323" s="150"/>
      <c r="HL323" s="150"/>
      <c r="HM323" s="150"/>
      <c r="HN323" s="150"/>
      <c r="HO323" s="150"/>
      <c r="HP323" s="150"/>
      <c r="HQ323" s="150"/>
      <c r="HR323" s="150"/>
      <c r="HS323" s="150"/>
      <c r="HT323" s="150"/>
      <c r="HU323" s="150"/>
      <c r="HV323" s="150"/>
      <c r="HW323" s="150"/>
      <c r="HX323" s="150"/>
      <c r="HY323" s="150"/>
      <c r="HZ323" s="150"/>
      <c r="IA323" s="150"/>
      <c r="IB323" s="150"/>
      <c r="IC323" s="150"/>
      <c r="ID323" s="150"/>
      <c r="IE323" s="150"/>
      <c r="IF323" s="150"/>
      <c r="IG323" s="150"/>
      <c r="IH323" s="150"/>
      <c r="II323" s="150"/>
      <c r="IJ323" s="150"/>
      <c r="IK323" s="150"/>
      <c r="IL323" s="150"/>
      <c r="IM323" s="150"/>
      <c r="IN323" s="150"/>
      <c r="IO323" s="150"/>
      <c r="IP323" s="150"/>
      <c r="IQ323" s="150"/>
      <c r="IR323" s="150"/>
      <c r="IS323" s="150"/>
      <c r="IT323" s="150"/>
      <c r="IU323" s="150"/>
      <c r="IV323" s="150"/>
      <c r="IW323" s="150"/>
    </row>
    <row r="324" customFormat="false" ht="12.75" hidden="false" customHeight="false" outlineLevel="0" collapsed="false">
      <c r="A324" s="146"/>
      <c r="B324" s="147"/>
      <c r="C324" s="147"/>
      <c r="D324" s="147"/>
      <c r="E324" s="147"/>
      <c r="F324" s="147"/>
      <c r="G324" s="147"/>
      <c r="H324" s="148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  <c r="AA324" s="147"/>
      <c r="AB324" s="147"/>
      <c r="AC324" s="147"/>
      <c r="AD324" s="147"/>
      <c r="AE324" s="147"/>
      <c r="AF324" s="147"/>
      <c r="AG324" s="147"/>
      <c r="AH324" s="147"/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  <c r="BI324" s="147"/>
      <c r="BJ324" s="147"/>
      <c r="BK324" s="149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150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50"/>
      <c r="CI324" s="150"/>
      <c r="CJ324" s="150"/>
      <c r="CK324" s="150"/>
      <c r="CL324" s="150"/>
      <c r="CM324" s="150"/>
      <c r="CN324" s="150"/>
      <c r="CO324" s="150"/>
      <c r="CP324" s="150"/>
      <c r="CQ324" s="150"/>
      <c r="CR324" s="150"/>
      <c r="CS324" s="150"/>
      <c r="CT324" s="150"/>
      <c r="CU324" s="150"/>
      <c r="CV324" s="150"/>
      <c r="CW324" s="150"/>
      <c r="CX324" s="150"/>
      <c r="CY324" s="150"/>
      <c r="CZ324" s="150"/>
      <c r="DA324" s="150"/>
      <c r="DB324" s="150"/>
      <c r="DC324" s="150"/>
      <c r="DD324" s="150"/>
      <c r="DE324" s="150"/>
      <c r="DF324" s="150"/>
      <c r="DG324" s="150"/>
      <c r="DH324" s="150"/>
      <c r="DI324" s="150"/>
      <c r="DJ324" s="150"/>
      <c r="DK324" s="150"/>
      <c r="DL324" s="150"/>
      <c r="DM324" s="150"/>
      <c r="DN324" s="150"/>
      <c r="DO324" s="150"/>
      <c r="DP324" s="150"/>
      <c r="DQ324" s="150"/>
      <c r="DR324" s="150"/>
      <c r="DS324" s="150"/>
      <c r="DT324" s="150"/>
      <c r="DU324" s="150"/>
      <c r="DV324" s="150"/>
      <c r="DW324" s="150"/>
      <c r="DX324" s="150"/>
      <c r="DY324" s="150"/>
      <c r="DZ324" s="150"/>
      <c r="EA324" s="150"/>
      <c r="EB324" s="150"/>
      <c r="EC324" s="150"/>
      <c r="ED324" s="150"/>
      <c r="EE324" s="150"/>
      <c r="EF324" s="150"/>
      <c r="EG324" s="150"/>
      <c r="EH324" s="150"/>
      <c r="EI324" s="150"/>
      <c r="EJ324" s="150"/>
      <c r="EK324" s="150"/>
      <c r="EL324" s="150"/>
      <c r="EM324" s="150"/>
      <c r="EN324" s="150"/>
      <c r="EO324" s="150"/>
      <c r="EP324" s="150"/>
      <c r="EQ324" s="150"/>
      <c r="ER324" s="150"/>
      <c r="ES324" s="150"/>
      <c r="ET324" s="150"/>
      <c r="EU324" s="150"/>
      <c r="EV324" s="150"/>
      <c r="EW324" s="150"/>
      <c r="EX324" s="150"/>
      <c r="EY324" s="150"/>
      <c r="EZ324" s="150"/>
      <c r="FA324" s="150"/>
      <c r="FB324" s="150"/>
      <c r="FC324" s="150"/>
      <c r="FD324" s="150"/>
      <c r="FE324" s="150"/>
      <c r="FF324" s="150"/>
      <c r="FG324" s="150"/>
      <c r="FH324" s="150"/>
      <c r="FI324" s="150"/>
      <c r="FJ324" s="150"/>
      <c r="FK324" s="150"/>
      <c r="FL324" s="150"/>
      <c r="FM324" s="150"/>
      <c r="FN324" s="150"/>
      <c r="FO324" s="150"/>
      <c r="FP324" s="150"/>
      <c r="FQ324" s="150"/>
      <c r="FR324" s="150"/>
      <c r="FS324" s="150"/>
      <c r="FT324" s="150"/>
      <c r="FU324" s="150"/>
      <c r="FV324" s="150"/>
      <c r="FW324" s="150"/>
      <c r="FX324" s="150"/>
      <c r="FY324" s="150"/>
      <c r="FZ324" s="150"/>
      <c r="GA324" s="150"/>
      <c r="GB324" s="150"/>
      <c r="GC324" s="150"/>
      <c r="GD324" s="150"/>
      <c r="GE324" s="150"/>
      <c r="GF324" s="150"/>
      <c r="GG324" s="150"/>
      <c r="GH324" s="150"/>
      <c r="GI324" s="150"/>
      <c r="GJ324" s="150"/>
      <c r="GK324" s="150"/>
      <c r="GL324" s="150"/>
      <c r="GM324" s="150"/>
      <c r="GN324" s="150"/>
      <c r="GO324" s="150"/>
      <c r="GP324" s="150"/>
      <c r="GQ324" s="150"/>
      <c r="GR324" s="150"/>
      <c r="GS324" s="150"/>
      <c r="GT324" s="150"/>
      <c r="GU324" s="150"/>
      <c r="GV324" s="150"/>
      <c r="GW324" s="150"/>
      <c r="GX324" s="150"/>
      <c r="GY324" s="150"/>
      <c r="GZ324" s="150"/>
      <c r="HA324" s="150"/>
      <c r="HB324" s="150"/>
      <c r="HC324" s="150"/>
      <c r="HD324" s="150"/>
      <c r="HE324" s="150"/>
      <c r="HF324" s="150"/>
      <c r="HG324" s="150"/>
      <c r="HH324" s="150"/>
      <c r="HI324" s="150"/>
      <c r="HJ324" s="150"/>
      <c r="HK324" s="150"/>
      <c r="HL324" s="150"/>
      <c r="HM324" s="150"/>
      <c r="HN324" s="150"/>
      <c r="HO324" s="150"/>
      <c r="HP324" s="150"/>
      <c r="HQ324" s="150"/>
      <c r="HR324" s="150"/>
      <c r="HS324" s="150"/>
      <c r="HT324" s="150"/>
      <c r="HU324" s="150"/>
      <c r="HV324" s="150"/>
      <c r="HW324" s="150"/>
      <c r="HX324" s="150"/>
      <c r="HY324" s="150"/>
      <c r="HZ324" s="150"/>
      <c r="IA324" s="150"/>
      <c r="IB324" s="150"/>
      <c r="IC324" s="150"/>
      <c r="ID324" s="150"/>
      <c r="IE324" s="150"/>
      <c r="IF324" s="150"/>
      <c r="IG324" s="150"/>
      <c r="IH324" s="150"/>
      <c r="II324" s="150"/>
      <c r="IJ324" s="150"/>
      <c r="IK324" s="150"/>
      <c r="IL324" s="150"/>
      <c r="IM324" s="150"/>
      <c r="IN324" s="150"/>
      <c r="IO324" s="150"/>
      <c r="IP324" s="150"/>
      <c r="IQ324" s="150"/>
      <c r="IR324" s="150"/>
      <c r="IS324" s="150"/>
      <c r="IT324" s="150"/>
      <c r="IU324" s="150"/>
      <c r="IV324" s="150"/>
      <c r="IW324" s="150"/>
    </row>
    <row r="325" customFormat="false" ht="12.75" hidden="false" customHeight="false" outlineLevel="0" collapsed="false">
      <c r="A325" s="146"/>
      <c r="B325" s="147"/>
      <c r="C325" s="147"/>
      <c r="D325" s="147"/>
      <c r="E325" s="147"/>
      <c r="F325" s="147"/>
      <c r="G325" s="147"/>
      <c r="H325" s="148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  <c r="AA325" s="147"/>
      <c r="AB325" s="147"/>
      <c r="AC325" s="147"/>
      <c r="AD325" s="147"/>
      <c r="AE325" s="147"/>
      <c r="AF325" s="147"/>
      <c r="AG325" s="147"/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  <c r="BI325" s="147"/>
      <c r="BJ325" s="147"/>
      <c r="BK325" s="149"/>
      <c r="BL325" s="150"/>
      <c r="BM325" s="150"/>
      <c r="BN325" s="150"/>
      <c r="BO325" s="150"/>
      <c r="BP325" s="150"/>
      <c r="BQ325" s="150"/>
      <c r="BR325" s="150"/>
      <c r="BS325" s="150"/>
      <c r="BT325" s="150"/>
      <c r="BU325" s="150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0"/>
      <c r="CN325" s="150"/>
      <c r="CO325" s="150"/>
      <c r="CP325" s="150"/>
      <c r="CQ325" s="150"/>
      <c r="CR325" s="150"/>
      <c r="CS325" s="150"/>
      <c r="CT325" s="150"/>
      <c r="CU325" s="150"/>
      <c r="CV325" s="150"/>
      <c r="CW325" s="150"/>
      <c r="CX325" s="150"/>
      <c r="CY325" s="150"/>
      <c r="CZ325" s="150"/>
      <c r="DA325" s="150"/>
      <c r="DB325" s="150"/>
      <c r="DC325" s="150"/>
      <c r="DD325" s="150"/>
      <c r="DE325" s="150"/>
      <c r="DF325" s="150"/>
      <c r="DG325" s="150"/>
      <c r="DH325" s="150"/>
      <c r="DI325" s="150"/>
      <c r="DJ325" s="150"/>
      <c r="DK325" s="150"/>
      <c r="DL325" s="150"/>
      <c r="DM325" s="150"/>
      <c r="DN325" s="150"/>
      <c r="DO325" s="150"/>
      <c r="DP325" s="150"/>
      <c r="DQ325" s="150"/>
      <c r="DR325" s="150"/>
      <c r="DS325" s="150"/>
      <c r="DT325" s="150"/>
      <c r="DU325" s="150"/>
      <c r="DV325" s="150"/>
      <c r="DW325" s="150"/>
      <c r="DX325" s="150"/>
      <c r="DY325" s="150"/>
      <c r="DZ325" s="150"/>
      <c r="EA325" s="150"/>
      <c r="EB325" s="150"/>
      <c r="EC325" s="150"/>
      <c r="ED325" s="150"/>
      <c r="EE325" s="150"/>
      <c r="EF325" s="150"/>
      <c r="EG325" s="150"/>
      <c r="EH325" s="150"/>
      <c r="EI325" s="150"/>
      <c r="EJ325" s="150"/>
      <c r="EK325" s="150"/>
      <c r="EL325" s="150"/>
      <c r="EM325" s="150"/>
      <c r="EN325" s="150"/>
      <c r="EO325" s="150"/>
      <c r="EP325" s="150"/>
      <c r="EQ325" s="150"/>
      <c r="ER325" s="150"/>
      <c r="ES325" s="150"/>
      <c r="ET325" s="150"/>
      <c r="EU325" s="150"/>
      <c r="EV325" s="150"/>
      <c r="EW325" s="150"/>
      <c r="EX325" s="150"/>
      <c r="EY325" s="150"/>
      <c r="EZ325" s="150"/>
      <c r="FA325" s="150"/>
      <c r="FB325" s="150"/>
      <c r="FC325" s="150"/>
      <c r="FD325" s="150"/>
      <c r="FE325" s="150"/>
      <c r="FF325" s="150"/>
      <c r="FG325" s="150"/>
      <c r="FH325" s="150"/>
      <c r="FI325" s="150"/>
      <c r="FJ325" s="150"/>
      <c r="FK325" s="150"/>
      <c r="FL325" s="150"/>
      <c r="FM325" s="150"/>
      <c r="FN325" s="150"/>
      <c r="FO325" s="150"/>
      <c r="FP325" s="150"/>
      <c r="FQ325" s="150"/>
      <c r="FR325" s="150"/>
      <c r="FS325" s="150"/>
      <c r="FT325" s="150"/>
      <c r="FU325" s="150"/>
      <c r="FV325" s="150"/>
      <c r="FW325" s="150"/>
      <c r="FX325" s="150"/>
      <c r="FY325" s="150"/>
      <c r="FZ325" s="150"/>
      <c r="GA325" s="150"/>
      <c r="GB325" s="150"/>
      <c r="GC325" s="150"/>
      <c r="GD325" s="150"/>
      <c r="GE325" s="150"/>
      <c r="GF325" s="150"/>
      <c r="GG325" s="150"/>
      <c r="GH325" s="150"/>
      <c r="GI325" s="150"/>
      <c r="GJ325" s="150"/>
      <c r="GK325" s="150"/>
      <c r="GL325" s="150"/>
      <c r="GM325" s="150"/>
      <c r="GN325" s="150"/>
      <c r="GO325" s="150"/>
      <c r="GP325" s="150"/>
      <c r="GQ325" s="150"/>
      <c r="GR325" s="150"/>
      <c r="GS325" s="150"/>
      <c r="GT325" s="150"/>
      <c r="GU325" s="150"/>
      <c r="GV325" s="150"/>
      <c r="GW325" s="150"/>
      <c r="GX325" s="150"/>
      <c r="GY325" s="150"/>
      <c r="GZ325" s="150"/>
      <c r="HA325" s="150"/>
      <c r="HB325" s="150"/>
      <c r="HC325" s="150"/>
      <c r="HD325" s="150"/>
      <c r="HE325" s="150"/>
      <c r="HF325" s="150"/>
      <c r="HG325" s="150"/>
      <c r="HH325" s="150"/>
      <c r="HI325" s="150"/>
      <c r="HJ325" s="150"/>
      <c r="HK325" s="150"/>
      <c r="HL325" s="150"/>
      <c r="HM325" s="150"/>
      <c r="HN325" s="150"/>
      <c r="HO325" s="150"/>
      <c r="HP325" s="150"/>
      <c r="HQ325" s="150"/>
      <c r="HR325" s="150"/>
      <c r="HS325" s="150"/>
      <c r="HT325" s="150"/>
      <c r="HU325" s="150"/>
      <c r="HV325" s="150"/>
      <c r="HW325" s="150"/>
      <c r="HX325" s="150"/>
      <c r="HY325" s="150"/>
      <c r="HZ325" s="150"/>
      <c r="IA325" s="150"/>
      <c r="IB325" s="150"/>
      <c r="IC325" s="150"/>
      <c r="ID325" s="150"/>
      <c r="IE325" s="150"/>
      <c r="IF325" s="150"/>
      <c r="IG325" s="150"/>
      <c r="IH325" s="150"/>
      <c r="II325" s="150"/>
      <c r="IJ325" s="150"/>
      <c r="IK325" s="150"/>
      <c r="IL325" s="150"/>
      <c r="IM325" s="150"/>
      <c r="IN325" s="150"/>
      <c r="IO325" s="150"/>
      <c r="IP325" s="150"/>
      <c r="IQ325" s="150"/>
      <c r="IR325" s="150"/>
      <c r="IS325" s="150"/>
      <c r="IT325" s="150"/>
      <c r="IU325" s="150"/>
      <c r="IV325" s="150"/>
      <c r="IW325" s="150"/>
    </row>
    <row r="326" customFormat="false" ht="12.75" hidden="false" customHeight="false" outlineLevel="0" collapsed="false">
      <c r="A326" s="146"/>
      <c r="B326" s="147"/>
      <c r="C326" s="147"/>
      <c r="D326" s="147"/>
      <c r="E326" s="147"/>
      <c r="F326" s="147"/>
      <c r="G326" s="147"/>
      <c r="H326" s="148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  <c r="AA326" s="147"/>
      <c r="AB326" s="147"/>
      <c r="AC326" s="147"/>
      <c r="AD326" s="147"/>
      <c r="AE326" s="147"/>
      <c r="AF326" s="147"/>
      <c r="AG326" s="147"/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  <c r="BI326" s="147"/>
      <c r="BJ326" s="147"/>
      <c r="BK326" s="149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150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0"/>
      <c r="CN326" s="150"/>
      <c r="CO326" s="150"/>
      <c r="CP326" s="150"/>
      <c r="CQ326" s="150"/>
      <c r="CR326" s="150"/>
      <c r="CS326" s="150"/>
      <c r="CT326" s="150"/>
      <c r="CU326" s="150"/>
      <c r="CV326" s="150"/>
      <c r="CW326" s="150"/>
      <c r="CX326" s="150"/>
      <c r="CY326" s="150"/>
      <c r="CZ326" s="150"/>
      <c r="DA326" s="150"/>
      <c r="DB326" s="150"/>
      <c r="DC326" s="150"/>
      <c r="DD326" s="150"/>
      <c r="DE326" s="150"/>
      <c r="DF326" s="150"/>
      <c r="DG326" s="150"/>
      <c r="DH326" s="150"/>
      <c r="DI326" s="150"/>
      <c r="DJ326" s="150"/>
      <c r="DK326" s="150"/>
      <c r="DL326" s="150"/>
      <c r="DM326" s="150"/>
      <c r="DN326" s="150"/>
      <c r="DO326" s="150"/>
      <c r="DP326" s="150"/>
      <c r="DQ326" s="150"/>
      <c r="DR326" s="150"/>
      <c r="DS326" s="150"/>
      <c r="DT326" s="150"/>
      <c r="DU326" s="150"/>
      <c r="DV326" s="150"/>
      <c r="DW326" s="150"/>
      <c r="DX326" s="150"/>
      <c r="DY326" s="150"/>
      <c r="DZ326" s="150"/>
      <c r="EA326" s="150"/>
      <c r="EB326" s="150"/>
      <c r="EC326" s="150"/>
      <c r="ED326" s="150"/>
      <c r="EE326" s="150"/>
      <c r="EF326" s="150"/>
      <c r="EG326" s="150"/>
      <c r="EH326" s="150"/>
      <c r="EI326" s="150"/>
      <c r="EJ326" s="150"/>
      <c r="EK326" s="150"/>
      <c r="EL326" s="150"/>
      <c r="EM326" s="150"/>
      <c r="EN326" s="150"/>
      <c r="EO326" s="150"/>
      <c r="EP326" s="150"/>
      <c r="EQ326" s="150"/>
      <c r="ER326" s="150"/>
      <c r="ES326" s="150"/>
      <c r="ET326" s="150"/>
      <c r="EU326" s="150"/>
      <c r="EV326" s="150"/>
      <c r="EW326" s="150"/>
      <c r="EX326" s="150"/>
      <c r="EY326" s="150"/>
      <c r="EZ326" s="150"/>
      <c r="FA326" s="150"/>
      <c r="FB326" s="150"/>
      <c r="FC326" s="150"/>
      <c r="FD326" s="150"/>
      <c r="FE326" s="150"/>
      <c r="FF326" s="150"/>
      <c r="FG326" s="150"/>
      <c r="FH326" s="150"/>
      <c r="FI326" s="150"/>
      <c r="FJ326" s="150"/>
      <c r="FK326" s="150"/>
      <c r="FL326" s="150"/>
      <c r="FM326" s="150"/>
      <c r="FN326" s="150"/>
      <c r="FO326" s="150"/>
      <c r="FP326" s="150"/>
      <c r="FQ326" s="150"/>
      <c r="FR326" s="150"/>
      <c r="FS326" s="150"/>
      <c r="FT326" s="150"/>
      <c r="FU326" s="150"/>
      <c r="FV326" s="150"/>
      <c r="FW326" s="150"/>
      <c r="FX326" s="150"/>
      <c r="FY326" s="150"/>
      <c r="FZ326" s="150"/>
      <c r="GA326" s="150"/>
      <c r="GB326" s="150"/>
      <c r="GC326" s="150"/>
      <c r="GD326" s="150"/>
      <c r="GE326" s="150"/>
      <c r="GF326" s="150"/>
      <c r="GG326" s="150"/>
      <c r="GH326" s="150"/>
      <c r="GI326" s="150"/>
      <c r="GJ326" s="150"/>
      <c r="GK326" s="150"/>
      <c r="GL326" s="150"/>
      <c r="GM326" s="150"/>
      <c r="GN326" s="150"/>
      <c r="GO326" s="150"/>
      <c r="GP326" s="150"/>
      <c r="GQ326" s="150"/>
      <c r="GR326" s="150"/>
      <c r="GS326" s="150"/>
      <c r="GT326" s="150"/>
      <c r="GU326" s="150"/>
      <c r="GV326" s="150"/>
      <c r="GW326" s="150"/>
      <c r="GX326" s="150"/>
      <c r="GY326" s="150"/>
      <c r="GZ326" s="150"/>
      <c r="HA326" s="150"/>
      <c r="HB326" s="150"/>
      <c r="HC326" s="150"/>
      <c r="HD326" s="150"/>
      <c r="HE326" s="150"/>
      <c r="HF326" s="150"/>
      <c r="HG326" s="150"/>
      <c r="HH326" s="150"/>
      <c r="HI326" s="150"/>
      <c r="HJ326" s="150"/>
      <c r="HK326" s="150"/>
      <c r="HL326" s="150"/>
      <c r="HM326" s="150"/>
      <c r="HN326" s="150"/>
      <c r="HO326" s="150"/>
      <c r="HP326" s="150"/>
      <c r="HQ326" s="150"/>
      <c r="HR326" s="150"/>
      <c r="HS326" s="150"/>
      <c r="HT326" s="150"/>
      <c r="HU326" s="150"/>
      <c r="HV326" s="150"/>
      <c r="HW326" s="150"/>
      <c r="HX326" s="150"/>
      <c r="HY326" s="150"/>
      <c r="HZ326" s="150"/>
      <c r="IA326" s="150"/>
      <c r="IB326" s="150"/>
      <c r="IC326" s="150"/>
      <c r="ID326" s="150"/>
      <c r="IE326" s="150"/>
      <c r="IF326" s="150"/>
      <c r="IG326" s="150"/>
      <c r="IH326" s="150"/>
      <c r="II326" s="150"/>
      <c r="IJ326" s="150"/>
      <c r="IK326" s="150"/>
      <c r="IL326" s="150"/>
      <c r="IM326" s="150"/>
      <c r="IN326" s="150"/>
      <c r="IO326" s="150"/>
      <c r="IP326" s="150"/>
      <c r="IQ326" s="150"/>
      <c r="IR326" s="150"/>
      <c r="IS326" s="150"/>
      <c r="IT326" s="150"/>
      <c r="IU326" s="150"/>
      <c r="IV326" s="150"/>
      <c r="IW326" s="150"/>
    </row>
    <row r="327" customFormat="false" ht="12.75" hidden="false" customHeight="false" outlineLevel="0" collapsed="false">
      <c r="A327" s="146"/>
      <c r="B327" s="147"/>
      <c r="C327" s="147"/>
      <c r="D327" s="147"/>
      <c r="E327" s="147"/>
      <c r="F327" s="147"/>
      <c r="G327" s="147"/>
      <c r="H327" s="148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  <c r="AC327" s="147"/>
      <c r="AD327" s="147"/>
      <c r="AE327" s="147"/>
      <c r="AF327" s="147"/>
      <c r="AG327" s="147"/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  <c r="BI327" s="147"/>
      <c r="BJ327" s="147"/>
      <c r="BK327" s="149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150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50"/>
      <c r="CI327" s="150"/>
      <c r="CJ327" s="150"/>
      <c r="CK327" s="150"/>
      <c r="CL327" s="150"/>
      <c r="CM327" s="150"/>
      <c r="CN327" s="150"/>
      <c r="CO327" s="150"/>
      <c r="CP327" s="150"/>
      <c r="CQ327" s="150"/>
      <c r="CR327" s="150"/>
      <c r="CS327" s="150"/>
      <c r="CT327" s="150"/>
      <c r="CU327" s="150"/>
      <c r="CV327" s="150"/>
      <c r="CW327" s="150"/>
      <c r="CX327" s="150"/>
      <c r="CY327" s="150"/>
      <c r="CZ327" s="150"/>
      <c r="DA327" s="150"/>
      <c r="DB327" s="150"/>
      <c r="DC327" s="150"/>
      <c r="DD327" s="150"/>
      <c r="DE327" s="150"/>
      <c r="DF327" s="150"/>
      <c r="DG327" s="150"/>
      <c r="DH327" s="150"/>
      <c r="DI327" s="150"/>
      <c r="DJ327" s="150"/>
      <c r="DK327" s="150"/>
      <c r="DL327" s="150"/>
      <c r="DM327" s="150"/>
      <c r="DN327" s="150"/>
      <c r="DO327" s="150"/>
      <c r="DP327" s="150"/>
      <c r="DQ327" s="150"/>
      <c r="DR327" s="150"/>
      <c r="DS327" s="150"/>
      <c r="DT327" s="150"/>
      <c r="DU327" s="150"/>
      <c r="DV327" s="150"/>
      <c r="DW327" s="150"/>
      <c r="DX327" s="150"/>
      <c r="DY327" s="150"/>
      <c r="DZ327" s="150"/>
      <c r="EA327" s="150"/>
      <c r="EB327" s="150"/>
      <c r="EC327" s="150"/>
      <c r="ED327" s="150"/>
      <c r="EE327" s="150"/>
      <c r="EF327" s="150"/>
      <c r="EG327" s="150"/>
      <c r="EH327" s="150"/>
      <c r="EI327" s="150"/>
      <c r="EJ327" s="150"/>
      <c r="EK327" s="150"/>
      <c r="EL327" s="150"/>
      <c r="EM327" s="150"/>
      <c r="EN327" s="150"/>
      <c r="EO327" s="150"/>
      <c r="EP327" s="150"/>
      <c r="EQ327" s="150"/>
      <c r="ER327" s="150"/>
      <c r="ES327" s="150"/>
      <c r="ET327" s="150"/>
      <c r="EU327" s="150"/>
      <c r="EV327" s="150"/>
      <c r="EW327" s="150"/>
      <c r="EX327" s="150"/>
      <c r="EY327" s="150"/>
      <c r="EZ327" s="150"/>
      <c r="FA327" s="150"/>
      <c r="FB327" s="150"/>
      <c r="FC327" s="150"/>
      <c r="FD327" s="150"/>
      <c r="FE327" s="150"/>
      <c r="FF327" s="150"/>
      <c r="FG327" s="150"/>
      <c r="FH327" s="150"/>
      <c r="FI327" s="150"/>
      <c r="FJ327" s="150"/>
      <c r="FK327" s="150"/>
      <c r="FL327" s="150"/>
      <c r="FM327" s="150"/>
      <c r="FN327" s="150"/>
      <c r="FO327" s="150"/>
      <c r="FP327" s="150"/>
      <c r="FQ327" s="150"/>
      <c r="FR327" s="150"/>
      <c r="FS327" s="150"/>
      <c r="FT327" s="150"/>
      <c r="FU327" s="150"/>
      <c r="FV327" s="150"/>
      <c r="FW327" s="150"/>
      <c r="FX327" s="150"/>
      <c r="FY327" s="150"/>
      <c r="FZ327" s="150"/>
      <c r="GA327" s="150"/>
      <c r="GB327" s="150"/>
      <c r="GC327" s="150"/>
      <c r="GD327" s="150"/>
      <c r="GE327" s="150"/>
      <c r="GF327" s="150"/>
      <c r="GG327" s="150"/>
      <c r="GH327" s="150"/>
      <c r="GI327" s="150"/>
      <c r="GJ327" s="150"/>
      <c r="GK327" s="150"/>
      <c r="GL327" s="150"/>
      <c r="GM327" s="150"/>
      <c r="GN327" s="150"/>
      <c r="GO327" s="150"/>
      <c r="GP327" s="150"/>
      <c r="GQ327" s="150"/>
      <c r="GR327" s="150"/>
      <c r="GS327" s="150"/>
      <c r="GT327" s="150"/>
      <c r="GU327" s="150"/>
      <c r="GV327" s="150"/>
      <c r="GW327" s="150"/>
      <c r="GX327" s="150"/>
      <c r="GY327" s="150"/>
      <c r="GZ327" s="150"/>
      <c r="HA327" s="150"/>
      <c r="HB327" s="150"/>
      <c r="HC327" s="150"/>
      <c r="HD327" s="150"/>
      <c r="HE327" s="150"/>
      <c r="HF327" s="150"/>
      <c r="HG327" s="150"/>
      <c r="HH327" s="150"/>
      <c r="HI327" s="150"/>
      <c r="HJ327" s="150"/>
      <c r="HK327" s="150"/>
      <c r="HL327" s="150"/>
      <c r="HM327" s="150"/>
      <c r="HN327" s="150"/>
      <c r="HO327" s="150"/>
      <c r="HP327" s="150"/>
      <c r="HQ327" s="150"/>
      <c r="HR327" s="150"/>
      <c r="HS327" s="150"/>
      <c r="HT327" s="150"/>
      <c r="HU327" s="150"/>
      <c r="HV327" s="150"/>
      <c r="HW327" s="150"/>
      <c r="HX327" s="150"/>
      <c r="HY327" s="150"/>
      <c r="HZ327" s="150"/>
      <c r="IA327" s="150"/>
      <c r="IB327" s="150"/>
      <c r="IC327" s="150"/>
      <c r="ID327" s="150"/>
      <c r="IE327" s="150"/>
      <c r="IF327" s="150"/>
      <c r="IG327" s="150"/>
      <c r="IH327" s="150"/>
      <c r="II327" s="150"/>
      <c r="IJ327" s="150"/>
      <c r="IK327" s="150"/>
      <c r="IL327" s="150"/>
      <c r="IM327" s="150"/>
      <c r="IN327" s="150"/>
      <c r="IO327" s="150"/>
      <c r="IP327" s="150"/>
      <c r="IQ327" s="150"/>
      <c r="IR327" s="150"/>
      <c r="IS327" s="150"/>
      <c r="IT327" s="150"/>
      <c r="IU327" s="150"/>
      <c r="IV327" s="150"/>
      <c r="IW327" s="150"/>
    </row>
    <row r="328" customFormat="false" ht="12.75" hidden="false" customHeight="false" outlineLevel="0" collapsed="false">
      <c r="A328" s="146"/>
      <c r="B328" s="147"/>
      <c r="C328" s="147"/>
      <c r="D328" s="147"/>
      <c r="E328" s="147"/>
      <c r="F328" s="147"/>
      <c r="G328" s="147"/>
      <c r="H328" s="148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  <c r="AA328" s="147"/>
      <c r="AB328" s="147"/>
      <c r="AC328" s="147"/>
      <c r="AD328" s="147"/>
      <c r="AE328" s="147"/>
      <c r="AF328" s="147"/>
      <c r="AG328" s="147"/>
      <c r="AH328" s="147"/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  <c r="BI328" s="147"/>
      <c r="BJ328" s="147"/>
      <c r="BK328" s="149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  <c r="EC328" s="150"/>
      <c r="ED328" s="150"/>
      <c r="EE328" s="150"/>
      <c r="EF328" s="150"/>
      <c r="EG328" s="150"/>
      <c r="EH328" s="150"/>
      <c r="EI328" s="150"/>
      <c r="EJ328" s="150"/>
      <c r="EK328" s="150"/>
      <c r="EL328" s="150"/>
      <c r="EM328" s="150"/>
      <c r="EN328" s="150"/>
      <c r="EO328" s="150"/>
      <c r="EP328" s="150"/>
      <c r="EQ328" s="150"/>
      <c r="ER328" s="150"/>
      <c r="ES328" s="150"/>
      <c r="ET328" s="150"/>
      <c r="EU328" s="150"/>
      <c r="EV328" s="150"/>
      <c r="EW328" s="150"/>
      <c r="EX328" s="150"/>
      <c r="EY328" s="150"/>
      <c r="EZ328" s="150"/>
      <c r="FA328" s="150"/>
      <c r="FB328" s="150"/>
      <c r="FC328" s="150"/>
      <c r="FD328" s="150"/>
      <c r="FE328" s="150"/>
      <c r="FF328" s="150"/>
      <c r="FG328" s="150"/>
      <c r="FH328" s="150"/>
      <c r="FI328" s="150"/>
      <c r="FJ328" s="150"/>
      <c r="FK328" s="150"/>
      <c r="FL328" s="150"/>
      <c r="FM328" s="150"/>
      <c r="FN328" s="150"/>
      <c r="FO328" s="150"/>
      <c r="FP328" s="150"/>
      <c r="FQ328" s="150"/>
      <c r="FR328" s="150"/>
      <c r="FS328" s="150"/>
      <c r="FT328" s="150"/>
      <c r="FU328" s="150"/>
      <c r="FV328" s="150"/>
      <c r="FW328" s="150"/>
      <c r="FX328" s="150"/>
      <c r="FY328" s="150"/>
      <c r="FZ328" s="150"/>
      <c r="GA328" s="150"/>
      <c r="GB328" s="150"/>
      <c r="GC328" s="150"/>
      <c r="GD328" s="150"/>
      <c r="GE328" s="150"/>
      <c r="GF328" s="150"/>
      <c r="GG328" s="150"/>
      <c r="GH328" s="150"/>
      <c r="GI328" s="150"/>
      <c r="GJ328" s="150"/>
      <c r="GK328" s="150"/>
      <c r="GL328" s="150"/>
      <c r="GM328" s="150"/>
      <c r="GN328" s="150"/>
      <c r="GO328" s="150"/>
      <c r="GP328" s="150"/>
      <c r="GQ328" s="150"/>
      <c r="GR328" s="150"/>
      <c r="GS328" s="150"/>
      <c r="GT328" s="150"/>
      <c r="GU328" s="150"/>
      <c r="GV328" s="150"/>
      <c r="GW328" s="150"/>
      <c r="GX328" s="150"/>
      <c r="GY328" s="150"/>
      <c r="GZ328" s="150"/>
      <c r="HA328" s="150"/>
      <c r="HB328" s="150"/>
      <c r="HC328" s="150"/>
      <c r="HD328" s="150"/>
      <c r="HE328" s="150"/>
      <c r="HF328" s="150"/>
      <c r="HG328" s="150"/>
      <c r="HH328" s="150"/>
      <c r="HI328" s="150"/>
      <c r="HJ328" s="150"/>
      <c r="HK328" s="150"/>
      <c r="HL328" s="150"/>
      <c r="HM328" s="150"/>
      <c r="HN328" s="150"/>
      <c r="HO328" s="150"/>
      <c r="HP328" s="150"/>
      <c r="HQ328" s="150"/>
      <c r="HR328" s="150"/>
      <c r="HS328" s="150"/>
      <c r="HT328" s="150"/>
      <c r="HU328" s="150"/>
      <c r="HV328" s="150"/>
      <c r="HW328" s="150"/>
      <c r="HX328" s="150"/>
      <c r="HY328" s="150"/>
      <c r="HZ328" s="150"/>
      <c r="IA328" s="150"/>
      <c r="IB328" s="150"/>
      <c r="IC328" s="150"/>
      <c r="ID328" s="150"/>
      <c r="IE328" s="150"/>
      <c r="IF328" s="150"/>
      <c r="IG328" s="150"/>
      <c r="IH328" s="150"/>
      <c r="II328" s="150"/>
      <c r="IJ328" s="150"/>
      <c r="IK328" s="150"/>
      <c r="IL328" s="150"/>
      <c r="IM328" s="150"/>
      <c r="IN328" s="150"/>
      <c r="IO328" s="150"/>
      <c r="IP328" s="150"/>
      <c r="IQ328" s="150"/>
      <c r="IR328" s="150"/>
      <c r="IS328" s="150"/>
      <c r="IT328" s="150"/>
      <c r="IU328" s="150"/>
      <c r="IV328" s="150"/>
      <c r="IW328" s="150"/>
    </row>
    <row r="329" customFormat="false" ht="12.75" hidden="false" customHeight="false" outlineLevel="0" collapsed="false">
      <c r="A329" s="146"/>
      <c r="B329" s="147"/>
      <c r="C329" s="147"/>
      <c r="D329" s="147"/>
      <c r="E329" s="147"/>
      <c r="F329" s="147"/>
      <c r="G329" s="147"/>
      <c r="H329" s="148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  <c r="AA329" s="147"/>
      <c r="AB329" s="147"/>
      <c r="AC329" s="147"/>
      <c r="AD329" s="147"/>
      <c r="AE329" s="147"/>
      <c r="AF329" s="147"/>
      <c r="AG329" s="147"/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  <c r="BI329" s="147"/>
      <c r="BJ329" s="147"/>
      <c r="BK329" s="149"/>
      <c r="BL329" s="150"/>
      <c r="BM329" s="150"/>
      <c r="BN329" s="150"/>
      <c r="BO329" s="150"/>
      <c r="BP329" s="150"/>
      <c r="BQ329" s="150"/>
      <c r="BR329" s="150"/>
      <c r="BS329" s="150"/>
      <c r="BT329" s="150"/>
      <c r="BU329" s="150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0"/>
      <c r="CN329" s="150"/>
      <c r="CO329" s="150"/>
      <c r="CP329" s="150"/>
      <c r="CQ329" s="150"/>
      <c r="CR329" s="150"/>
      <c r="CS329" s="150"/>
      <c r="CT329" s="150"/>
      <c r="CU329" s="150"/>
      <c r="CV329" s="150"/>
      <c r="CW329" s="150"/>
      <c r="CX329" s="150"/>
      <c r="CY329" s="150"/>
      <c r="CZ329" s="150"/>
      <c r="DA329" s="150"/>
      <c r="DB329" s="150"/>
      <c r="DC329" s="150"/>
      <c r="DD329" s="150"/>
      <c r="DE329" s="150"/>
      <c r="DF329" s="150"/>
      <c r="DG329" s="150"/>
      <c r="DH329" s="150"/>
      <c r="DI329" s="150"/>
      <c r="DJ329" s="150"/>
      <c r="DK329" s="150"/>
      <c r="DL329" s="150"/>
      <c r="DM329" s="150"/>
      <c r="DN329" s="150"/>
      <c r="DO329" s="150"/>
      <c r="DP329" s="150"/>
      <c r="DQ329" s="150"/>
      <c r="DR329" s="150"/>
      <c r="DS329" s="150"/>
      <c r="DT329" s="150"/>
      <c r="DU329" s="150"/>
      <c r="DV329" s="150"/>
      <c r="DW329" s="150"/>
      <c r="DX329" s="150"/>
      <c r="DY329" s="150"/>
      <c r="DZ329" s="150"/>
      <c r="EA329" s="150"/>
      <c r="EB329" s="150"/>
      <c r="EC329" s="150"/>
      <c r="ED329" s="150"/>
      <c r="EE329" s="150"/>
      <c r="EF329" s="150"/>
      <c r="EG329" s="150"/>
      <c r="EH329" s="150"/>
      <c r="EI329" s="150"/>
      <c r="EJ329" s="150"/>
      <c r="EK329" s="150"/>
      <c r="EL329" s="150"/>
      <c r="EM329" s="150"/>
      <c r="EN329" s="150"/>
      <c r="EO329" s="150"/>
      <c r="EP329" s="150"/>
      <c r="EQ329" s="150"/>
      <c r="ER329" s="150"/>
      <c r="ES329" s="150"/>
      <c r="ET329" s="150"/>
      <c r="EU329" s="150"/>
      <c r="EV329" s="150"/>
      <c r="EW329" s="150"/>
      <c r="EX329" s="150"/>
      <c r="EY329" s="150"/>
      <c r="EZ329" s="150"/>
      <c r="FA329" s="150"/>
      <c r="FB329" s="150"/>
      <c r="FC329" s="150"/>
      <c r="FD329" s="150"/>
      <c r="FE329" s="150"/>
      <c r="FF329" s="150"/>
      <c r="FG329" s="150"/>
      <c r="FH329" s="150"/>
      <c r="FI329" s="150"/>
      <c r="FJ329" s="150"/>
      <c r="FK329" s="150"/>
      <c r="FL329" s="150"/>
      <c r="FM329" s="150"/>
      <c r="FN329" s="150"/>
      <c r="FO329" s="150"/>
      <c r="FP329" s="150"/>
      <c r="FQ329" s="150"/>
      <c r="FR329" s="150"/>
      <c r="FS329" s="150"/>
      <c r="FT329" s="150"/>
      <c r="FU329" s="150"/>
      <c r="FV329" s="150"/>
      <c r="FW329" s="150"/>
      <c r="FX329" s="150"/>
      <c r="FY329" s="150"/>
      <c r="FZ329" s="150"/>
      <c r="GA329" s="150"/>
      <c r="GB329" s="150"/>
      <c r="GC329" s="150"/>
      <c r="GD329" s="150"/>
      <c r="GE329" s="150"/>
      <c r="GF329" s="150"/>
      <c r="GG329" s="150"/>
      <c r="GH329" s="150"/>
      <c r="GI329" s="150"/>
      <c r="GJ329" s="150"/>
      <c r="GK329" s="150"/>
      <c r="GL329" s="150"/>
      <c r="GM329" s="150"/>
      <c r="GN329" s="150"/>
      <c r="GO329" s="150"/>
      <c r="GP329" s="150"/>
      <c r="GQ329" s="150"/>
      <c r="GR329" s="150"/>
      <c r="GS329" s="150"/>
      <c r="GT329" s="150"/>
      <c r="GU329" s="150"/>
      <c r="GV329" s="150"/>
      <c r="GW329" s="150"/>
      <c r="GX329" s="150"/>
      <c r="GY329" s="150"/>
      <c r="GZ329" s="150"/>
      <c r="HA329" s="150"/>
      <c r="HB329" s="150"/>
      <c r="HC329" s="150"/>
      <c r="HD329" s="150"/>
      <c r="HE329" s="150"/>
      <c r="HF329" s="150"/>
      <c r="HG329" s="150"/>
      <c r="HH329" s="150"/>
      <c r="HI329" s="150"/>
      <c r="HJ329" s="150"/>
      <c r="HK329" s="150"/>
      <c r="HL329" s="150"/>
      <c r="HM329" s="150"/>
      <c r="HN329" s="150"/>
      <c r="HO329" s="150"/>
      <c r="HP329" s="150"/>
      <c r="HQ329" s="150"/>
      <c r="HR329" s="150"/>
      <c r="HS329" s="150"/>
      <c r="HT329" s="150"/>
      <c r="HU329" s="150"/>
      <c r="HV329" s="150"/>
      <c r="HW329" s="150"/>
      <c r="HX329" s="150"/>
      <c r="HY329" s="150"/>
      <c r="HZ329" s="150"/>
      <c r="IA329" s="150"/>
      <c r="IB329" s="150"/>
      <c r="IC329" s="150"/>
      <c r="ID329" s="150"/>
      <c r="IE329" s="150"/>
      <c r="IF329" s="150"/>
      <c r="IG329" s="150"/>
      <c r="IH329" s="150"/>
      <c r="II329" s="150"/>
      <c r="IJ329" s="150"/>
      <c r="IK329" s="150"/>
      <c r="IL329" s="150"/>
      <c r="IM329" s="150"/>
      <c r="IN329" s="150"/>
      <c r="IO329" s="150"/>
      <c r="IP329" s="150"/>
      <c r="IQ329" s="150"/>
      <c r="IR329" s="150"/>
      <c r="IS329" s="150"/>
      <c r="IT329" s="150"/>
      <c r="IU329" s="150"/>
      <c r="IV329" s="150"/>
      <c r="IW329" s="150"/>
    </row>
    <row r="330" customFormat="false" ht="12.75" hidden="false" customHeight="false" outlineLevel="0" collapsed="false">
      <c r="A330" s="146"/>
      <c r="B330" s="147"/>
      <c r="C330" s="147"/>
      <c r="D330" s="147"/>
      <c r="E330" s="147"/>
      <c r="F330" s="147"/>
      <c r="G330" s="147"/>
      <c r="H330" s="148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  <c r="AA330" s="147"/>
      <c r="AB330" s="147"/>
      <c r="AC330" s="147"/>
      <c r="AD330" s="147"/>
      <c r="AE330" s="147"/>
      <c r="AF330" s="147"/>
      <c r="AG330" s="147"/>
      <c r="AH330" s="147"/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  <c r="BI330" s="147"/>
      <c r="BJ330" s="147"/>
      <c r="BK330" s="149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150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0"/>
      <c r="CN330" s="150"/>
      <c r="CO330" s="150"/>
      <c r="CP330" s="150"/>
      <c r="CQ330" s="150"/>
      <c r="CR330" s="150"/>
      <c r="CS330" s="150"/>
      <c r="CT330" s="150"/>
      <c r="CU330" s="150"/>
      <c r="CV330" s="150"/>
      <c r="CW330" s="150"/>
      <c r="CX330" s="150"/>
      <c r="CY330" s="150"/>
      <c r="CZ330" s="150"/>
      <c r="DA330" s="150"/>
      <c r="DB330" s="150"/>
      <c r="DC330" s="150"/>
      <c r="DD330" s="150"/>
      <c r="DE330" s="150"/>
      <c r="DF330" s="150"/>
      <c r="DG330" s="150"/>
      <c r="DH330" s="150"/>
      <c r="DI330" s="150"/>
      <c r="DJ330" s="150"/>
      <c r="DK330" s="150"/>
      <c r="DL330" s="150"/>
      <c r="DM330" s="150"/>
      <c r="DN330" s="150"/>
      <c r="DO330" s="150"/>
      <c r="DP330" s="150"/>
      <c r="DQ330" s="150"/>
      <c r="DR330" s="150"/>
      <c r="DS330" s="150"/>
      <c r="DT330" s="150"/>
      <c r="DU330" s="150"/>
      <c r="DV330" s="150"/>
      <c r="DW330" s="150"/>
      <c r="DX330" s="150"/>
      <c r="DY330" s="150"/>
      <c r="DZ330" s="150"/>
      <c r="EA330" s="150"/>
      <c r="EB330" s="150"/>
      <c r="EC330" s="150"/>
      <c r="ED330" s="150"/>
      <c r="EE330" s="150"/>
      <c r="EF330" s="150"/>
      <c r="EG330" s="150"/>
      <c r="EH330" s="150"/>
      <c r="EI330" s="150"/>
      <c r="EJ330" s="150"/>
      <c r="EK330" s="150"/>
      <c r="EL330" s="150"/>
      <c r="EM330" s="150"/>
      <c r="EN330" s="150"/>
      <c r="EO330" s="150"/>
      <c r="EP330" s="150"/>
      <c r="EQ330" s="150"/>
      <c r="ER330" s="150"/>
      <c r="ES330" s="150"/>
      <c r="ET330" s="150"/>
      <c r="EU330" s="150"/>
      <c r="EV330" s="150"/>
      <c r="EW330" s="150"/>
      <c r="EX330" s="150"/>
      <c r="EY330" s="150"/>
      <c r="EZ330" s="150"/>
      <c r="FA330" s="150"/>
      <c r="FB330" s="150"/>
      <c r="FC330" s="150"/>
      <c r="FD330" s="150"/>
      <c r="FE330" s="150"/>
      <c r="FF330" s="150"/>
      <c r="FG330" s="150"/>
      <c r="FH330" s="150"/>
      <c r="FI330" s="150"/>
      <c r="FJ330" s="150"/>
      <c r="FK330" s="150"/>
      <c r="FL330" s="150"/>
      <c r="FM330" s="150"/>
      <c r="FN330" s="150"/>
      <c r="FO330" s="150"/>
      <c r="FP330" s="150"/>
      <c r="FQ330" s="150"/>
      <c r="FR330" s="150"/>
      <c r="FS330" s="150"/>
      <c r="FT330" s="150"/>
      <c r="FU330" s="150"/>
      <c r="FV330" s="150"/>
      <c r="FW330" s="150"/>
      <c r="FX330" s="150"/>
      <c r="FY330" s="150"/>
      <c r="FZ330" s="150"/>
      <c r="GA330" s="150"/>
      <c r="GB330" s="150"/>
      <c r="GC330" s="150"/>
      <c r="GD330" s="150"/>
      <c r="GE330" s="150"/>
      <c r="GF330" s="150"/>
      <c r="GG330" s="150"/>
      <c r="GH330" s="150"/>
      <c r="GI330" s="150"/>
      <c r="GJ330" s="150"/>
      <c r="GK330" s="150"/>
      <c r="GL330" s="150"/>
      <c r="GM330" s="150"/>
      <c r="GN330" s="150"/>
      <c r="GO330" s="150"/>
      <c r="GP330" s="150"/>
      <c r="GQ330" s="150"/>
      <c r="GR330" s="150"/>
      <c r="GS330" s="150"/>
      <c r="GT330" s="150"/>
      <c r="GU330" s="150"/>
      <c r="GV330" s="150"/>
      <c r="GW330" s="150"/>
      <c r="GX330" s="150"/>
      <c r="GY330" s="150"/>
      <c r="GZ330" s="150"/>
      <c r="HA330" s="150"/>
      <c r="HB330" s="150"/>
      <c r="HC330" s="150"/>
      <c r="HD330" s="150"/>
      <c r="HE330" s="150"/>
      <c r="HF330" s="150"/>
      <c r="HG330" s="150"/>
      <c r="HH330" s="150"/>
      <c r="HI330" s="150"/>
      <c r="HJ330" s="150"/>
      <c r="HK330" s="150"/>
      <c r="HL330" s="150"/>
      <c r="HM330" s="150"/>
      <c r="HN330" s="150"/>
      <c r="HO330" s="150"/>
      <c r="HP330" s="150"/>
      <c r="HQ330" s="150"/>
      <c r="HR330" s="150"/>
      <c r="HS330" s="150"/>
      <c r="HT330" s="150"/>
      <c r="HU330" s="150"/>
      <c r="HV330" s="150"/>
      <c r="HW330" s="150"/>
      <c r="HX330" s="150"/>
      <c r="HY330" s="150"/>
      <c r="HZ330" s="150"/>
      <c r="IA330" s="150"/>
      <c r="IB330" s="150"/>
      <c r="IC330" s="150"/>
      <c r="ID330" s="150"/>
      <c r="IE330" s="150"/>
      <c r="IF330" s="150"/>
      <c r="IG330" s="150"/>
      <c r="IH330" s="150"/>
      <c r="II330" s="150"/>
      <c r="IJ330" s="150"/>
      <c r="IK330" s="150"/>
      <c r="IL330" s="150"/>
      <c r="IM330" s="150"/>
      <c r="IN330" s="150"/>
      <c r="IO330" s="150"/>
      <c r="IP330" s="150"/>
      <c r="IQ330" s="150"/>
      <c r="IR330" s="150"/>
      <c r="IS330" s="150"/>
      <c r="IT330" s="150"/>
      <c r="IU330" s="150"/>
      <c r="IV330" s="150"/>
      <c r="IW330" s="150"/>
    </row>
    <row r="331" customFormat="false" ht="12.75" hidden="false" customHeight="false" outlineLevel="0" collapsed="false">
      <c r="A331" s="146"/>
      <c r="B331" s="147"/>
      <c r="C331" s="147"/>
      <c r="D331" s="147"/>
      <c r="E331" s="147"/>
      <c r="F331" s="147"/>
      <c r="G331" s="147"/>
      <c r="H331" s="148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  <c r="AC331" s="147"/>
      <c r="AD331" s="147"/>
      <c r="AE331" s="147"/>
      <c r="AF331" s="147"/>
      <c r="AG331" s="147"/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  <c r="BI331" s="147"/>
      <c r="BJ331" s="147"/>
      <c r="BK331" s="149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150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50"/>
      <c r="CI331" s="150"/>
      <c r="CJ331" s="150"/>
      <c r="CK331" s="150"/>
      <c r="CL331" s="150"/>
      <c r="CM331" s="150"/>
      <c r="CN331" s="150"/>
      <c r="CO331" s="150"/>
      <c r="CP331" s="150"/>
      <c r="CQ331" s="150"/>
      <c r="CR331" s="150"/>
      <c r="CS331" s="150"/>
      <c r="CT331" s="150"/>
      <c r="CU331" s="150"/>
      <c r="CV331" s="150"/>
      <c r="CW331" s="150"/>
      <c r="CX331" s="150"/>
      <c r="CY331" s="150"/>
      <c r="CZ331" s="150"/>
      <c r="DA331" s="150"/>
      <c r="DB331" s="150"/>
      <c r="DC331" s="150"/>
      <c r="DD331" s="150"/>
      <c r="DE331" s="150"/>
      <c r="DF331" s="150"/>
      <c r="DG331" s="150"/>
      <c r="DH331" s="150"/>
      <c r="DI331" s="150"/>
      <c r="DJ331" s="150"/>
      <c r="DK331" s="150"/>
      <c r="DL331" s="150"/>
      <c r="DM331" s="150"/>
      <c r="DN331" s="150"/>
      <c r="DO331" s="150"/>
      <c r="DP331" s="150"/>
      <c r="DQ331" s="150"/>
      <c r="DR331" s="150"/>
      <c r="DS331" s="150"/>
      <c r="DT331" s="150"/>
      <c r="DU331" s="150"/>
      <c r="DV331" s="150"/>
      <c r="DW331" s="150"/>
      <c r="DX331" s="150"/>
      <c r="DY331" s="150"/>
      <c r="DZ331" s="150"/>
      <c r="EA331" s="150"/>
      <c r="EB331" s="150"/>
      <c r="EC331" s="150"/>
      <c r="ED331" s="150"/>
      <c r="EE331" s="150"/>
      <c r="EF331" s="150"/>
      <c r="EG331" s="150"/>
      <c r="EH331" s="150"/>
      <c r="EI331" s="150"/>
      <c r="EJ331" s="150"/>
      <c r="EK331" s="150"/>
      <c r="EL331" s="150"/>
      <c r="EM331" s="150"/>
      <c r="EN331" s="150"/>
      <c r="EO331" s="150"/>
      <c r="EP331" s="150"/>
      <c r="EQ331" s="150"/>
      <c r="ER331" s="150"/>
      <c r="ES331" s="150"/>
      <c r="ET331" s="150"/>
      <c r="EU331" s="150"/>
      <c r="EV331" s="150"/>
      <c r="EW331" s="150"/>
      <c r="EX331" s="150"/>
      <c r="EY331" s="150"/>
      <c r="EZ331" s="150"/>
      <c r="FA331" s="150"/>
      <c r="FB331" s="150"/>
      <c r="FC331" s="150"/>
      <c r="FD331" s="150"/>
      <c r="FE331" s="150"/>
      <c r="FF331" s="150"/>
      <c r="FG331" s="150"/>
      <c r="FH331" s="150"/>
      <c r="FI331" s="150"/>
      <c r="FJ331" s="150"/>
      <c r="FK331" s="150"/>
      <c r="FL331" s="150"/>
      <c r="FM331" s="150"/>
      <c r="FN331" s="150"/>
      <c r="FO331" s="150"/>
      <c r="FP331" s="150"/>
      <c r="FQ331" s="150"/>
      <c r="FR331" s="150"/>
      <c r="FS331" s="150"/>
      <c r="FT331" s="150"/>
      <c r="FU331" s="150"/>
      <c r="FV331" s="150"/>
      <c r="FW331" s="150"/>
      <c r="FX331" s="150"/>
      <c r="FY331" s="150"/>
      <c r="FZ331" s="150"/>
      <c r="GA331" s="150"/>
      <c r="GB331" s="150"/>
      <c r="GC331" s="150"/>
      <c r="GD331" s="150"/>
      <c r="GE331" s="150"/>
      <c r="GF331" s="150"/>
      <c r="GG331" s="150"/>
      <c r="GH331" s="150"/>
      <c r="GI331" s="150"/>
      <c r="GJ331" s="150"/>
      <c r="GK331" s="150"/>
      <c r="GL331" s="150"/>
      <c r="GM331" s="150"/>
      <c r="GN331" s="150"/>
      <c r="GO331" s="150"/>
      <c r="GP331" s="150"/>
      <c r="GQ331" s="150"/>
      <c r="GR331" s="150"/>
      <c r="GS331" s="150"/>
      <c r="GT331" s="150"/>
      <c r="GU331" s="150"/>
      <c r="GV331" s="150"/>
      <c r="GW331" s="150"/>
      <c r="GX331" s="150"/>
      <c r="GY331" s="150"/>
      <c r="GZ331" s="150"/>
      <c r="HA331" s="150"/>
      <c r="HB331" s="150"/>
      <c r="HC331" s="150"/>
      <c r="HD331" s="150"/>
      <c r="HE331" s="150"/>
      <c r="HF331" s="150"/>
      <c r="HG331" s="150"/>
      <c r="HH331" s="150"/>
      <c r="HI331" s="150"/>
      <c r="HJ331" s="150"/>
      <c r="HK331" s="150"/>
      <c r="HL331" s="150"/>
      <c r="HM331" s="150"/>
      <c r="HN331" s="150"/>
      <c r="HO331" s="150"/>
      <c r="HP331" s="150"/>
      <c r="HQ331" s="150"/>
      <c r="HR331" s="150"/>
      <c r="HS331" s="150"/>
      <c r="HT331" s="150"/>
      <c r="HU331" s="150"/>
      <c r="HV331" s="150"/>
      <c r="HW331" s="150"/>
      <c r="HX331" s="150"/>
      <c r="HY331" s="150"/>
      <c r="HZ331" s="150"/>
      <c r="IA331" s="150"/>
      <c r="IB331" s="150"/>
      <c r="IC331" s="150"/>
      <c r="ID331" s="150"/>
      <c r="IE331" s="150"/>
      <c r="IF331" s="150"/>
      <c r="IG331" s="150"/>
      <c r="IH331" s="150"/>
      <c r="II331" s="150"/>
      <c r="IJ331" s="150"/>
      <c r="IK331" s="150"/>
      <c r="IL331" s="150"/>
      <c r="IM331" s="150"/>
      <c r="IN331" s="150"/>
      <c r="IO331" s="150"/>
      <c r="IP331" s="150"/>
      <c r="IQ331" s="150"/>
      <c r="IR331" s="150"/>
      <c r="IS331" s="150"/>
      <c r="IT331" s="150"/>
      <c r="IU331" s="150"/>
      <c r="IV331" s="150"/>
      <c r="IW331" s="150"/>
    </row>
    <row r="332" customFormat="false" ht="12.75" hidden="false" customHeight="false" outlineLevel="0" collapsed="false">
      <c r="A332" s="146"/>
      <c r="B332" s="147"/>
      <c r="C332" s="147"/>
      <c r="D332" s="147"/>
      <c r="E332" s="147"/>
      <c r="F332" s="147"/>
      <c r="G332" s="147"/>
      <c r="H332" s="148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  <c r="AA332" s="147"/>
      <c r="AB332" s="147"/>
      <c r="AC332" s="147"/>
      <c r="AD332" s="147"/>
      <c r="AE332" s="147"/>
      <c r="AF332" s="147"/>
      <c r="AG332" s="147"/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  <c r="BI332" s="147"/>
      <c r="BJ332" s="147"/>
      <c r="BK332" s="149"/>
      <c r="BL332" s="150"/>
      <c r="BM332" s="150"/>
      <c r="BN332" s="150"/>
      <c r="BO332" s="150"/>
      <c r="BP332" s="150"/>
      <c r="BQ332" s="150"/>
      <c r="BR332" s="150"/>
      <c r="BS332" s="150"/>
      <c r="BT332" s="150"/>
      <c r="BU332" s="150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50"/>
      <c r="CI332" s="150"/>
      <c r="CJ332" s="150"/>
      <c r="CK332" s="150"/>
      <c r="CL332" s="150"/>
      <c r="CM332" s="150"/>
      <c r="CN332" s="150"/>
      <c r="CO332" s="150"/>
      <c r="CP332" s="150"/>
      <c r="CQ332" s="150"/>
      <c r="CR332" s="150"/>
      <c r="CS332" s="150"/>
      <c r="CT332" s="150"/>
      <c r="CU332" s="150"/>
      <c r="CV332" s="150"/>
      <c r="CW332" s="150"/>
      <c r="CX332" s="150"/>
      <c r="CY332" s="150"/>
      <c r="CZ332" s="150"/>
      <c r="DA332" s="150"/>
      <c r="DB332" s="150"/>
      <c r="DC332" s="150"/>
      <c r="DD332" s="150"/>
      <c r="DE332" s="150"/>
      <c r="DF332" s="150"/>
      <c r="DG332" s="150"/>
      <c r="DH332" s="150"/>
      <c r="DI332" s="150"/>
      <c r="DJ332" s="150"/>
      <c r="DK332" s="150"/>
      <c r="DL332" s="150"/>
      <c r="DM332" s="150"/>
      <c r="DN332" s="150"/>
      <c r="DO332" s="150"/>
      <c r="DP332" s="150"/>
      <c r="DQ332" s="150"/>
      <c r="DR332" s="150"/>
      <c r="DS332" s="150"/>
      <c r="DT332" s="150"/>
      <c r="DU332" s="150"/>
      <c r="DV332" s="150"/>
      <c r="DW332" s="150"/>
      <c r="DX332" s="150"/>
      <c r="DY332" s="150"/>
      <c r="DZ332" s="150"/>
      <c r="EA332" s="150"/>
      <c r="EB332" s="150"/>
      <c r="EC332" s="150"/>
      <c r="ED332" s="150"/>
      <c r="EE332" s="150"/>
      <c r="EF332" s="150"/>
      <c r="EG332" s="150"/>
      <c r="EH332" s="150"/>
      <c r="EI332" s="150"/>
      <c r="EJ332" s="150"/>
      <c r="EK332" s="150"/>
      <c r="EL332" s="150"/>
      <c r="EM332" s="150"/>
      <c r="EN332" s="150"/>
      <c r="EO332" s="150"/>
      <c r="EP332" s="150"/>
      <c r="EQ332" s="150"/>
      <c r="ER332" s="150"/>
      <c r="ES332" s="150"/>
      <c r="ET332" s="150"/>
      <c r="EU332" s="150"/>
      <c r="EV332" s="150"/>
      <c r="EW332" s="150"/>
      <c r="EX332" s="150"/>
      <c r="EY332" s="150"/>
      <c r="EZ332" s="150"/>
      <c r="FA332" s="150"/>
      <c r="FB332" s="150"/>
      <c r="FC332" s="150"/>
      <c r="FD332" s="150"/>
      <c r="FE332" s="150"/>
      <c r="FF332" s="150"/>
      <c r="FG332" s="150"/>
      <c r="FH332" s="150"/>
      <c r="FI332" s="150"/>
      <c r="FJ332" s="150"/>
      <c r="FK332" s="150"/>
      <c r="FL332" s="150"/>
      <c r="FM332" s="150"/>
      <c r="FN332" s="150"/>
      <c r="FO332" s="150"/>
      <c r="FP332" s="150"/>
      <c r="FQ332" s="150"/>
      <c r="FR332" s="150"/>
      <c r="FS332" s="150"/>
      <c r="FT332" s="150"/>
      <c r="FU332" s="150"/>
      <c r="FV332" s="150"/>
      <c r="FW332" s="150"/>
      <c r="FX332" s="150"/>
      <c r="FY332" s="150"/>
      <c r="FZ332" s="150"/>
      <c r="GA332" s="150"/>
      <c r="GB332" s="150"/>
      <c r="GC332" s="150"/>
      <c r="GD332" s="150"/>
      <c r="GE332" s="150"/>
      <c r="GF332" s="150"/>
      <c r="GG332" s="150"/>
      <c r="GH332" s="150"/>
      <c r="GI332" s="150"/>
      <c r="GJ332" s="150"/>
      <c r="GK332" s="150"/>
      <c r="GL332" s="150"/>
      <c r="GM332" s="150"/>
      <c r="GN332" s="150"/>
      <c r="GO332" s="150"/>
      <c r="GP332" s="150"/>
      <c r="GQ332" s="150"/>
      <c r="GR332" s="150"/>
      <c r="GS332" s="150"/>
      <c r="GT332" s="150"/>
      <c r="GU332" s="150"/>
      <c r="GV332" s="150"/>
      <c r="GW332" s="150"/>
      <c r="GX332" s="150"/>
      <c r="GY332" s="150"/>
      <c r="GZ332" s="150"/>
      <c r="HA332" s="150"/>
      <c r="HB332" s="150"/>
      <c r="HC332" s="150"/>
      <c r="HD332" s="150"/>
      <c r="HE332" s="150"/>
      <c r="HF332" s="150"/>
      <c r="HG332" s="150"/>
      <c r="HH332" s="150"/>
      <c r="HI332" s="150"/>
      <c r="HJ332" s="150"/>
      <c r="HK332" s="150"/>
      <c r="HL332" s="150"/>
      <c r="HM332" s="150"/>
      <c r="HN332" s="150"/>
      <c r="HO332" s="150"/>
      <c r="HP332" s="150"/>
      <c r="HQ332" s="150"/>
      <c r="HR332" s="150"/>
      <c r="HS332" s="150"/>
      <c r="HT332" s="150"/>
      <c r="HU332" s="150"/>
      <c r="HV332" s="150"/>
      <c r="HW332" s="150"/>
      <c r="HX332" s="150"/>
      <c r="HY332" s="150"/>
      <c r="HZ332" s="150"/>
      <c r="IA332" s="150"/>
      <c r="IB332" s="150"/>
      <c r="IC332" s="150"/>
      <c r="ID332" s="150"/>
      <c r="IE332" s="150"/>
      <c r="IF332" s="150"/>
      <c r="IG332" s="150"/>
      <c r="IH332" s="150"/>
      <c r="II332" s="150"/>
      <c r="IJ332" s="150"/>
      <c r="IK332" s="150"/>
      <c r="IL332" s="150"/>
      <c r="IM332" s="150"/>
      <c r="IN332" s="150"/>
      <c r="IO332" s="150"/>
      <c r="IP332" s="150"/>
      <c r="IQ332" s="150"/>
      <c r="IR332" s="150"/>
      <c r="IS332" s="150"/>
      <c r="IT332" s="150"/>
      <c r="IU332" s="150"/>
      <c r="IV332" s="150"/>
      <c r="IW332" s="150"/>
    </row>
    <row r="333" customFormat="false" ht="12.75" hidden="false" customHeight="false" outlineLevel="0" collapsed="false">
      <c r="A333" s="146"/>
      <c r="B333" s="147"/>
      <c r="C333" s="147"/>
      <c r="D333" s="147"/>
      <c r="E333" s="147"/>
      <c r="F333" s="147"/>
      <c r="G333" s="147"/>
      <c r="H333" s="148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  <c r="AA333" s="147"/>
      <c r="AB333" s="147"/>
      <c r="AC333" s="147"/>
      <c r="AD333" s="147"/>
      <c r="AE333" s="147"/>
      <c r="AF333" s="147"/>
      <c r="AG333" s="147"/>
      <c r="AH333" s="147"/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  <c r="BI333" s="147"/>
      <c r="BJ333" s="147"/>
      <c r="BK333" s="149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50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0"/>
      <c r="CN333" s="150"/>
      <c r="CO333" s="150"/>
      <c r="CP333" s="150"/>
      <c r="CQ333" s="150"/>
      <c r="CR333" s="150"/>
      <c r="CS333" s="150"/>
      <c r="CT333" s="150"/>
      <c r="CU333" s="150"/>
      <c r="CV333" s="150"/>
      <c r="CW333" s="150"/>
      <c r="CX333" s="150"/>
      <c r="CY333" s="150"/>
      <c r="CZ333" s="150"/>
      <c r="DA333" s="150"/>
      <c r="DB333" s="150"/>
      <c r="DC333" s="150"/>
      <c r="DD333" s="150"/>
      <c r="DE333" s="150"/>
      <c r="DF333" s="150"/>
      <c r="DG333" s="150"/>
      <c r="DH333" s="150"/>
      <c r="DI333" s="150"/>
      <c r="DJ333" s="150"/>
      <c r="DK333" s="150"/>
      <c r="DL333" s="150"/>
      <c r="DM333" s="150"/>
      <c r="DN333" s="150"/>
      <c r="DO333" s="150"/>
      <c r="DP333" s="150"/>
      <c r="DQ333" s="150"/>
      <c r="DR333" s="150"/>
      <c r="DS333" s="150"/>
      <c r="DT333" s="150"/>
      <c r="DU333" s="150"/>
      <c r="DV333" s="150"/>
      <c r="DW333" s="150"/>
      <c r="DX333" s="150"/>
      <c r="DY333" s="150"/>
      <c r="DZ333" s="150"/>
      <c r="EA333" s="150"/>
      <c r="EB333" s="150"/>
      <c r="EC333" s="150"/>
      <c r="ED333" s="150"/>
      <c r="EE333" s="150"/>
      <c r="EF333" s="150"/>
      <c r="EG333" s="150"/>
      <c r="EH333" s="150"/>
      <c r="EI333" s="150"/>
      <c r="EJ333" s="150"/>
      <c r="EK333" s="150"/>
      <c r="EL333" s="150"/>
      <c r="EM333" s="150"/>
      <c r="EN333" s="150"/>
      <c r="EO333" s="150"/>
      <c r="EP333" s="150"/>
      <c r="EQ333" s="150"/>
      <c r="ER333" s="150"/>
      <c r="ES333" s="150"/>
      <c r="ET333" s="150"/>
      <c r="EU333" s="150"/>
      <c r="EV333" s="150"/>
      <c r="EW333" s="150"/>
      <c r="EX333" s="150"/>
      <c r="EY333" s="150"/>
      <c r="EZ333" s="150"/>
      <c r="FA333" s="150"/>
      <c r="FB333" s="150"/>
      <c r="FC333" s="150"/>
      <c r="FD333" s="150"/>
      <c r="FE333" s="150"/>
      <c r="FF333" s="150"/>
      <c r="FG333" s="150"/>
      <c r="FH333" s="150"/>
      <c r="FI333" s="150"/>
      <c r="FJ333" s="150"/>
      <c r="FK333" s="150"/>
      <c r="FL333" s="150"/>
      <c r="FM333" s="150"/>
      <c r="FN333" s="150"/>
      <c r="FO333" s="150"/>
      <c r="FP333" s="150"/>
      <c r="FQ333" s="150"/>
      <c r="FR333" s="150"/>
      <c r="FS333" s="150"/>
      <c r="FT333" s="150"/>
      <c r="FU333" s="150"/>
      <c r="FV333" s="150"/>
      <c r="FW333" s="150"/>
      <c r="FX333" s="150"/>
      <c r="FY333" s="150"/>
      <c r="FZ333" s="150"/>
      <c r="GA333" s="150"/>
      <c r="GB333" s="150"/>
      <c r="GC333" s="150"/>
      <c r="GD333" s="150"/>
      <c r="GE333" s="150"/>
      <c r="GF333" s="150"/>
      <c r="GG333" s="150"/>
      <c r="GH333" s="150"/>
      <c r="GI333" s="150"/>
      <c r="GJ333" s="150"/>
      <c r="GK333" s="150"/>
      <c r="GL333" s="150"/>
      <c r="GM333" s="150"/>
      <c r="GN333" s="150"/>
      <c r="GO333" s="150"/>
      <c r="GP333" s="150"/>
      <c r="GQ333" s="150"/>
      <c r="GR333" s="150"/>
      <c r="GS333" s="150"/>
      <c r="GT333" s="150"/>
      <c r="GU333" s="150"/>
      <c r="GV333" s="150"/>
      <c r="GW333" s="150"/>
      <c r="GX333" s="150"/>
      <c r="GY333" s="150"/>
      <c r="GZ333" s="150"/>
      <c r="HA333" s="150"/>
      <c r="HB333" s="150"/>
      <c r="HC333" s="150"/>
      <c r="HD333" s="150"/>
      <c r="HE333" s="150"/>
      <c r="HF333" s="150"/>
      <c r="HG333" s="150"/>
      <c r="HH333" s="150"/>
      <c r="HI333" s="150"/>
      <c r="HJ333" s="150"/>
      <c r="HK333" s="150"/>
      <c r="HL333" s="150"/>
      <c r="HM333" s="150"/>
      <c r="HN333" s="150"/>
      <c r="HO333" s="150"/>
      <c r="HP333" s="150"/>
      <c r="HQ333" s="150"/>
      <c r="HR333" s="150"/>
      <c r="HS333" s="150"/>
      <c r="HT333" s="150"/>
      <c r="HU333" s="150"/>
      <c r="HV333" s="150"/>
      <c r="HW333" s="150"/>
      <c r="HX333" s="150"/>
      <c r="HY333" s="150"/>
      <c r="HZ333" s="150"/>
      <c r="IA333" s="150"/>
      <c r="IB333" s="150"/>
      <c r="IC333" s="150"/>
      <c r="ID333" s="150"/>
      <c r="IE333" s="150"/>
      <c r="IF333" s="150"/>
      <c r="IG333" s="150"/>
      <c r="IH333" s="150"/>
      <c r="II333" s="150"/>
      <c r="IJ333" s="150"/>
      <c r="IK333" s="150"/>
      <c r="IL333" s="150"/>
      <c r="IM333" s="150"/>
      <c r="IN333" s="150"/>
      <c r="IO333" s="150"/>
      <c r="IP333" s="150"/>
      <c r="IQ333" s="150"/>
      <c r="IR333" s="150"/>
      <c r="IS333" s="150"/>
      <c r="IT333" s="150"/>
      <c r="IU333" s="150"/>
      <c r="IV333" s="150"/>
      <c r="IW333" s="150"/>
    </row>
    <row r="334" customFormat="false" ht="12.75" hidden="false" customHeight="false" outlineLevel="0" collapsed="false">
      <c r="A334" s="146"/>
      <c r="B334" s="147"/>
      <c r="C334" s="147"/>
      <c r="D334" s="147"/>
      <c r="E334" s="147"/>
      <c r="F334" s="147"/>
      <c r="G334" s="147"/>
      <c r="H334" s="148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  <c r="AA334" s="147"/>
      <c r="AB334" s="147"/>
      <c r="AC334" s="147"/>
      <c r="AD334" s="147"/>
      <c r="AE334" s="147"/>
      <c r="AF334" s="147"/>
      <c r="AG334" s="147"/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  <c r="BI334" s="147"/>
      <c r="BJ334" s="147"/>
      <c r="BK334" s="149"/>
      <c r="BL334" s="150"/>
      <c r="BM334" s="150"/>
      <c r="BN334" s="150"/>
      <c r="BO334" s="150"/>
      <c r="BP334" s="150"/>
      <c r="BQ334" s="150"/>
      <c r="BR334" s="150"/>
      <c r="BS334" s="150"/>
      <c r="BT334" s="150"/>
      <c r="BU334" s="150"/>
      <c r="BV334" s="150"/>
      <c r="BW334" s="150"/>
      <c r="BX334" s="150"/>
      <c r="BY334" s="150"/>
      <c r="BZ334" s="150"/>
      <c r="CA334" s="150"/>
      <c r="CB334" s="150"/>
      <c r="CC334" s="15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0"/>
      <c r="CN334" s="150"/>
      <c r="CO334" s="150"/>
      <c r="CP334" s="150"/>
      <c r="CQ334" s="150"/>
      <c r="CR334" s="150"/>
      <c r="CS334" s="150"/>
      <c r="CT334" s="150"/>
      <c r="CU334" s="150"/>
      <c r="CV334" s="150"/>
      <c r="CW334" s="150"/>
      <c r="CX334" s="150"/>
      <c r="CY334" s="150"/>
      <c r="CZ334" s="150"/>
      <c r="DA334" s="150"/>
      <c r="DB334" s="150"/>
      <c r="DC334" s="150"/>
      <c r="DD334" s="150"/>
      <c r="DE334" s="150"/>
      <c r="DF334" s="150"/>
      <c r="DG334" s="150"/>
      <c r="DH334" s="150"/>
      <c r="DI334" s="150"/>
      <c r="DJ334" s="150"/>
      <c r="DK334" s="150"/>
      <c r="DL334" s="150"/>
      <c r="DM334" s="150"/>
      <c r="DN334" s="150"/>
      <c r="DO334" s="150"/>
      <c r="DP334" s="150"/>
      <c r="DQ334" s="150"/>
      <c r="DR334" s="150"/>
      <c r="DS334" s="150"/>
      <c r="DT334" s="150"/>
      <c r="DU334" s="150"/>
      <c r="DV334" s="150"/>
      <c r="DW334" s="150"/>
      <c r="DX334" s="150"/>
      <c r="DY334" s="150"/>
      <c r="DZ334" s="150"/>
      <c r="EA334" s="150"/>
      <c r="EB334" s="150"/>
      <c r="EC334" s="150"/>
      <c r="ED334" s="150"/>
      <c r="EE334" s="150"/>
      <c r="EF334" s="150"/>
      <c r="EG334" s="150"/>
      <c r="EH334" s="150"/>
      <c r="EI334" s="150"/>
      <c r="EJ334" s="150"/>
      <c r="EK334" s="150"/>
      <c r="EL334" s="150"/>
      <c r="EM334" s="150"/>
      <c r="EN334" s="150"/>
      <c r="EO334" s="150"/>
      <c r="EP334" s="150"/>
      <c r="EQ334" s="150"/>
      <c r="ER334" s="150"/>
      <c r="ES334" s="150"/>
      <c r="ET334" s="150"/>
      <c r="EU334" s="150"/>
      <c r="EV334" s="150"/>
      <c r="EW334" s="150"/>
      <c r="EX334" s="150"/>
      <c r="EY334" s="150"/>
      <c r="EZ334" s="150"/>
      <c r="FA334" s="150"/>
      <c r="FB334" s="150"/>
      <c r="FC334" s="150"/>
      <c r="FD334" s="150"/>
      <c r="FE334" s="150"/>
      <c r="FF334" s="150"/>
      <c r="FG334" s="150"/>
      <c r="FH334" s="150"/>
      <c r="FI334" s="150"/>
      <c r="FJ334" s="150"/>
      <c r="FK334" s="150"/>
      <c r="FL334" s="150"/>
      <c r="FM334" s="150"/>
      <c r="FN334" s="150"/>
      <c r="FO334" s="150"/>
      <c r="FP334" s="150"/>
      <c r="FQ334" s="150"/>
      <c r="FR334" s="150"/>
      <c r="FS334" s="150"/>
      <c r="FT334" s="150"/>
      <c r="FU334" s="150"/>
      <c r="FV334" s="150"/>
      <c r="FW334" s="150"/>
      <c r="FX334" s="150"/>
      <c r="FY334" s="150"/>
      <c r="FZ334" s="150"/>
      <c r="GA334" s="150"/>
      <c r="GB334" s="150"/>
      <c r="GC334" s="150"/>
      <c r="GD334" s="150"/>
      <c r="GE334" s="150"/>
      <c r="GF334" s="150"/>
      <c r="GG334" s="150"/>
      <c r="GH334" s="150"/>
      <c r="GI334" s="150"/>
      <c r="GJ334" s="150"/>
      <c r="GK334" s="150"/>
      <c r="GL334" s="150"/>
      <c r="GM334" s="150"/>
      <c r="GN334" s="150"/>
      <c r="GO334" s="150"/>
      <c r="GP334" s="150"/>
      <c r="GQ334" s="150"/>
      <c r="GR334" s="150"/>
      <c r="GS334" s="150"/>
      <c r="GT334" s="150"/>
      <c r="GU334" s="150"/>
      <c r="GV334" s="150"/>
      <c r="GW334" s="150"/>
      <c r="GX334" s="150"/>
      <c r="GY334" s="150"/>
      <c r="GZ334" s="150"/>
      <c r="HA334" s="150"/>
      <c r="HB334" s="150"/>
      <c r="HC334" s="150"/>
      <c r="HD334" s="150"/>
      <c r="HE334" s="150"/>
      <c r="HF334" s="150"/>
      <c r="HG334" s="150"/>
      <c r="HH334" s="150"/>
      <c r="HI334" s="150"/>
      <c r="HJ334" s="150"/>
      <c r="HK334" s="150"/>
      <c r="HL334" s="150"/>
      <c r="HM334" s="150"/>
      <c r="HN334" s="150"/>
      <c r="HO334" s="150"/>
      <c r="HP334" s="150"/>
      <c r="HQ334" s="150"/>
      <c r="HR334" s="150"/>
      <c r="HS334" s="150"/>
      <c r="HT334" s="150"/>
      <c r="HU334" s="150"/>
      <c r="HV334" s="150"/>
      <c r="HW334" s="150"/>
      <c r="HX334" s="150"/>
      <c r="HY334" s="150"/>
      <c r="HZ334" s="150"/>
      <c r="IA334" s="150"/>
      <c r="IB334" s="150"/>
      <c r="IC334" s="150"/>
      <c r="ID334" s="150"/>
      <c r="IE334" s="150"/>
      <c r="IF334" s="150"/>
      <c r="IG334" s="150"/>
      <c r="IH334" s="150"/>
      <c r="II334" s="150"/>
      <c r="IJ334" s="150"/>
      <c r="IK334" s="150"/>
      <c r="IL334" s="150"/>
      <c r="IM334" s="150"/>
      <c r="IN334" s="150"/>
      <c r="IO334" s="150"/>
      <c r="IP334" s="150"/>
      <c r="IQ334" s="150"/>
      <c r="IR334" s="150"/>
      <c r="IS334" s="150"/>
      <c r="IT334" s="150"/>
      <c r="IU334" s="150"/>
      <c r="IV334" s="150"/>
      <c r="IW334" s="150"/>
    </row>
    <row r="335" customFormat="false" ht="12.75" hidden="false" customHeight="false" outlineLevel="0" collapsed="false">
      <c r="A335" s="146"/>
      <c r="B335" s="147"/>
      <c r="C335" s="147"/>
      <c r="D335" s="147"/>
      <c r="E335" s="147"/>
      <c r="F335" s="147"/>
      <c r="G335" s="147"/>
      <c r="H335" s="148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  <c r="AC335" s="147"/>
      <c r="AD335" s="147"/>
      <c r="AE335" s="147"/>
      <c r="AF335" s="147"/>
      <c r="AG335" s="147"/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  <c r="BI335" s="147"/>
      <c r="BJ335" s="147"/>
      <c r="BK335" s="149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50"/>
      <c r="BV335" s="150"/>
      <c r="BW335" s="150"/>
      <c r="BX335" s="150"/>
      <c r="BY335" s="150"/>
      <c r="BZ335" s="150"/>
      <c r="CA335" s="150"/>
      <c r="CB335" s="150"/>
      <c r="CC335" s="150"/>
      <c r="CD335" s="150"/>
      <c r="CE335" s="150"/>
      <c r="CF335" s="150"/>
      <c r="CG335" s="150"/>
      <c r="CH335" s="150"/>
      <c r="CI335" s="150"/>
      <c r="CJ335" s="150"/>
      <c r="CK335" s="150"/>
      <c r="CL335" s="150"/>
      <c r="CM335" s="150"/>
      <c r="CN335" s="150"/>
      <c r="CO335" s="150"/>
      <c r="CP335" s="150"/>
      <c r="CQ335" s="150"/>
      <c r="CR335" s="150"/>
      <c r="CS335" s="150"/>
      <c r="CT335" s="150"/>
      <c r="CU335" s="150"/>
      <c r="CV335" s="150"/>
      <c r="CW335" s="150"/>
      <c r="CX335" s="150"/>
      <c r="CY335" s="150"/>
      <c r="CZ335" s="150"/>
      <c r="DA335" s="150"/>
      <c r="DB335" s="150"/>
      <c r="DC335" s="150"/>
      <c r="DD335" s="150"/>
      <c r="DE335" s="150"/>
      <c r="DF335" s="150"/>
      <c r="DG335" s="150"/>
      <c r="DH335" s="150"/>
      <c r="DI335" s="150"/>
      <c r="DJ335" s="150"/>
      <c r="DK335" s="150"/>
      <c r="DL335" s="150"/>
      <c r="DM335" s="150"/>
      <c r="DN335" s="150"/>
      <c r="DO335" s="150"/>
      <c r="DP335" s="150"/>
      <c r="DQ335" s="150"/>
      <c r="DR335" s="150"/>
      <c r="DS335" s="150"/>
      <c r="DT335" s="150"/>
      <c r="DU335" s="150"/>
      <c r="DV335" s="150"/>
      <c r="DW335" s="150"/>
      <c r="DX335" s="150"/>
      <c r="DY335" s="150"/>
      <c r="DZ335" s="150"/>
      <c r="EA335" s="150"/>
      <c r="EB335" s="150"/>
      <c r="EC335" s="150"/>
      <c r="ED335" s="150"/>
      <c r="EE335" s="150"/>
      <c r="EF335" s="150"/>
      <c r="EG335" s="150"/>
      <c r="EH335" s="150"/>
      <c r="EI335" s="150"/>
      <c r="EJ335" s="150"/>
      <c r="EK335" s="150"/>
      <c r="EL335" s="150"/>
      <c r="EM335" s="150"/>
      <c r="EN335" s="150"/>
      <c r="EO335" s="150"/>
      <c r="EP335" s="150"/>
      <c r="EQ335" s="150"/>
      <c r="ER335" s="150"/>
      <c r="ES335" s="150"/>
      <c r="ET335" s="150"/>
      <c r="EU335" s="150"/>
      <c r="EV335" s="150"/>
      <c r="EW335" s="150"/>
      <c r="EX335" s="150"/>
      <c r="EY335" s="150"/>
      <c r="EZ335" s="150"/>
      <c r="FA335" s="150"/>
      <c r="FB335" s="150"/>
      <c r="FC335" s="150"/>
      <c r="FD335" s="150"/>
      <c r="FE335" s="150"/>
      <c r="FF335" s="150"/>
      <c r="FG335" s="150"/>
      <c r="FH335" s="150"/>
      <c r="FI335" s="150"/>
      <c r="FJ335" s="150"/>
      <c r="FK335" s="150"/>
      <c r="FL335" s="150"/>
      <c r="FM335" s="150"/>
      <c r="FN335" s="150"/>
      <c r="FO335" s="150"/>
      <c r="FP335" s="150"/>
      <c r="FQ335" s="150"/>
      <c r="FR335" s="150"/>
      <c r="FS335" s="150"/>
      <c r="FT335" s="150"/>
      <c r="FU335" s="150"/>
      <c r="FV335" s="150"/>
      <c r="FW335" s="150"/>
      <c r="FX335" s="150"/>
      <c r="FY335" s="150"/>
      <c r="FZ335" s="150"/>
      <c r="GA335" s="150"/>
      <c r="GB335" s="150"/>
      <c r="GC335" s="150"/>
      <c r="GD335" s="150"/>
      <c r="GE335" s="150"/>
      <c r="GF335" s="150"/>
      <c r="GG335" s="150"/>
      <c r="GH335" s="150"/>
      <c r="GI335" s="150"/>
      <c r="GJ335" s="150"/>
      <c r="GK335" s="150"/>
      <c r="GL335" s="150"/>
      <c r="GM335" s="150"/>
      <c r="GN335" s="150"/>
      <c r="GO335" s="150"/>
      <c r="GP335" s="150"/>
      <c r="GQ335" s="150"/>
      <c r="GR335" s="150"/>
      <c r="GS335" s="150"/>
      <c r="GT335" s="150"/>
      <c r="GU335" s="150"/>
      <c r="GV335" s="150"/>
      <c r="GW335" s="150"/>
      <c r="GX335" s="150"/>
      <c r="GY335" s="150"/>
      <c r="GZ335" s="150"/>
      <c r="HA335" s="150"/>
      <c r="HB335" s="150"/>
      <c r="HC335" s="150"/>
      <c r="HD335" s="150"/>
      <c r="HE335" s="150"/>
      <c r="HF335" s="150"/>
      <c r="HG335" s="150"/>
      <c r="HH335" s="150"/>
      <c r="HI335" s="150"/>
      <c r="HJ335" s="150"/>
      <c r="HK335" s="150"/>
      <c r="HL335" s="150"/>
      <c r="HM335" s="150"/>
      <c r="HN335" s="150"/>
      <c r="HO335" s="150"/>
      <c r="HP335" s="150"/>
      <c r="HQ335" s="150"/>
      <c r="HR335" s="150"/>
      <c r="HS335" s="150"/>
      <c r="HT335" s="150"/>
      <c r="HU335" s="150"/>
      <c r="HV335" s="150"/>
      <c r="HW335" s="150"/>
      <c r="HX335" s="150"/>
      <c r="HY335" s="150"/>
      <c r="HZ335" s="150"/>
      <c r="IA335" s="150"/>
      <c r="IB335" s="150"/>
      <c r="IC335" s="150"/>
      <c r="ID335" s="150"/>
      <c r="IE335" s="150"/>
      <c r="IF335" s="150"/>
      <c r="IG335" s="150"/>
      <c r="IH335" s="150"/>
      <c r="II335" s="150"/>
      <c r="IJ335" s="150"/>
      <c r="IK335" s="150"/>
      <c r="IL335" s="150"/>
      <c r="IM335" s="150"/>
      <c r="IN335" s="150"/>
      <c r="IO335" s="150"/>
      <c r="IP335" s="150"/>
      <c r="IQ335" s="150"/>
      <c r="IR335" s="150"/>
      <c r="IS335" s="150"/>
      <c r="IT335" s="150"/>
      <c r="IU335" s="150"/>
      <c r="IV335" s="150"/>
      <c r="IW335" s="150"/>
    </row>
    <row r="336" customFormat="false" ht="12.75" hidden="false" customHeight="false" outlineLevel="0" collapsed="false">
      <c r="A336" s="146"/>
      <c r="B336" s="147"/>
      <c r="C336" s="147"/>
      <c r="D336" s="147"/>
      <c r="E336" s="147"/>
      <c r="F336" s="147"/>
      <c r="G336" s="147"/>
      <c r="H336" s="148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  <c r="AA336" s="147"/>
      <c r="AB336" s="147"/>
      <c r="AC336" s="147"/>
      <c r="AD336" s="147"/>
      <c r="AE336" s="147"/>
      <c r="AF336" s="147"/>
      <c r="AG336" s="147"/>
      <c r="AH336" s="147"/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  <c r="BI336" s="147"/>
      <c r="BJ336" s="147"/>
      <c r="BK336" s="149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150"/>
      <c r="BV336" s="150"/>
      <c r="BW336" s="150"/>
      <c r="BX336" s="150"/>
      <c r="BY336" s="150"/>
      <c r="BZ336" s="150"/>
      <c r="CA336" s="150"/>
      <c r="CB336" s="150"/>
      <c r="CC336" s="150"/>
      <c r="CD336" s="150"/>
      <c r="CE336" s="150"/>
      <c r="CF336" s="150"/>
      <c r="CG336" s="150"/>
      <c r="CH336" s="150"/>
      <c r="CI336" s="150"/>
      <c r="CJ336" s="150"/>
      <c r="CK336" s="150"/>
      <c r="CL336" s="150"/>
      <c r="CM336" s="150"/>
      <c r="CN336" s="150"/>
      <c r="CO336" s="150"/>
      <c r="CP336" s="150"/>
      <c r="CQ336" s="150"/>
      <c r="CR336" s="150"/>
      <c r="CS336" s="150"/>
      <c r="CT336" s="150"/>
      <c r="CU336" s="150"/>
      <c r="CV336" s="150"/>
      <c r="CW336" s="150"/>
      <c r="CX336" s="150"/>
      <c r="CY336" s="150"/>
      <c r="CZ336" s="150"/>
      <c r="DA336" s="150"/>
      <c r="DB336" s="150"/>
      <c r="DC336" s="150"/>
      <c r="DD336" s="150"/>
      <c r="DE336" s="150"/>
      <c r="DF336" s="150"/>
      <c r="DG336" s="150"/>
      <c r="DH336" s="150"/>
      <c r="DI336" s="150"/>
      <c r="DJ336" s="150"/>
      <c r="DK336" s="150"/>
      <c r="DL336" s="150"/>
      <c r="DM336" s="150"/>
      <c r="DN336" s="150"/>
      <c r="DO336" s="150"/>
      <c r="DP336" s="150"/>
      <c r="DQ336" s="150"/>
      <c r="DR336" s="150"/>
      <c r="DS336" s="150"/>
      <c r="DT336" s="150"/>
      <c r="DU336" s="150"/>
      <c r="DV336" s="150"/>
      <c r="DW336" s="150"/>
      <c r="DX336" s="150"/>
      <c r="DY336" s="150"/>
      <c r="DZ336" s="150"/>
      <c r="EA336" s="150"/>
      <c r="EB336" s="150"/>
      <c r="EC336" s="150"/>
      <c r="ED336" s="150"/>
      <c r="EE336" s="150"/>
      <c r="EF336" s="150"/>
      <c r="EG336" s="150"/>
      <c r="EH336" s="150"/>
      <c r="EI336" s="150"/>
      <c r="EJ336" s="150"/>
      <c r="EK336" s="150"/>
      <c r="EL336" s="150"/>
      <c r="EM336" s="150"/>
      <c r="EN336" s="150"/>
      <c r="EO336" s="150"/>
      <c r="EP336" s="150"/>
      <c r="EQ336" s="150"/>
      <c r="ER336" s="150"/>
      <c r="ES336" s="150"/>
      <c r="ET336" s="150"/>
      <c r="EU336" s="150"/>
      <c r="EV336" s="150"/>
      <c r="EW336" s="150"/>
      <c r="EX336" s="150"/>
      <c r="EY336" s="150"/>
      <c r="EZ336" s="150"/>
      <c r="FA336" s="150"/>
      <c r="FB336" s="150"/>
      <c r="FC336" s="150"/>
      <c r="FD336" s="150"/>
      <c r="FE336" s="150"/>
      <c r="FF336" s="150"/>
      <c r="FG336" s="150"/>
      <c r="FH336" s="150"/>
      <c r="FI336" s="150"/>
      <c r="FJ336" s="150"/>
      <c r="FK336" s="150"/>
      <c r="FL336" s="150"/>
      <c r="FM336" s="150"/>
      <c r="FN336" s="150"/>
      <c r="FO336" s="150"/>
      <c r="FP336" s="150"/>
      <c r="FQ336" s="150"/>
      <c r="FR336" s="150"/>
      <c r="FS336" s="150"/>
      <c r="FT336" s="150"/>
      <c r="FU336" s="150"/>
      <c r="FV336" s="150"/>
      <c r="FW336" s="150"/>
      <c r="FX336" s="150"/>
      <c r="FY336" s="150"/>
      <c r="FZ336" s="150"/>
      <c r="GA336" s="150"/>
      <c r="GB336" s="150"/>
      <c r="GC336" s="150"/>
      <c r="GD336" s="150"/>
      <c r="GE336" s="150"/>
      <c r="GF336" s="150"/>
      <c r="GG336" s="150"/>
      <c r="GH336" s="150"/>
      <c r="GI336" s="150"/>
      <c r="GJ336" s="150"/>
      <c r="GK336" s="150"/>
      <c r="GL336" s="150"/>
      <c r="GM336" s="150"/>
      <c r="GN336" s="150"/>
      <c r="GO336" s="150"/>
      <c r="GP336" s="150"/>
      <c r="GQ336" s="150"/>
      <c r="GR336" s="150"/>
      <c r="GS336" s="150"/>
      <c r="GT336" s="150"/>
      <c r="GU336" s="150"/>
      <c r="GV336" s="150"/>
      <c r="GW336" s="150"/>
      <c r="GX336" s="150"/>
      <c r="GY336" s="150"/>
      <c r="GZ336" s="150"/>
      <c r="HA336" s="150"/>
      <c r="HB336" s="150"/>
      <c r="HC336" s="150"/>
      <c r="HD336" s="150"/>
      <c r="HE336" s="150"/>
      <c r="HF336" s="150"/>
      <c r="HG336" s="150"/>
      <c r="HH336" s="150"/>
      <c r="HI336" s="150"/>
      <c r="HJ336" s="150"/>
      <c r="HK336" s="150"/>
      <c r="HL336" s="150"/>
      <c r="HM336" s="150"/>
      <c r="HN336" s="150"/>
      <c r="HO336" s="150"/>
      <c r="HP336" s="150"/>
      <c r="HQ336" s="150"/>
      <c r="HR336" s="150"/>
      <c r="HS336" s="150"/>
      <c r="HT336" s="150"/>
      <c r="HU336" s="150"/>
      <c r="HV336" s="150"/>
      <c r="HW336" s="150"/>
      <c r="HX336" s="150"/>
      <c r="HY336" s="150"/>
      <c r="HZ336" s="150"/>
      <c r="IA336" s="150"/>
      <c r="IB336" s="150"/>
      <c r="IC336" s="150"/>
      <c r="ID336" s="150"/>
      <c r="IE336" s="150"/>
      <c r="IF336" s="150"/>
      <c r="IG336" s="150"/>
      <c r="IH336" s="150"/>
      <c r="II336" s="150"/>
      <c r="IJ336" s="150"/>
      <c r="IK336" s="150"/>
      <c r="IL336" s="150"/>
      <c r="IM336" s="150"/>
      <c r="IN336" s="150"/>
      <c r="IO336" s="150"/>
      <c r="IP336" s="150"/>
      <c r="IQ336" s="150"/>
      <c r="IR336" s="150"/>
      <c r="IS336" s="150"/>
      <c r="IT336" s="150"/>
      <c r="IU336" s="150"/>
      <c r="IV336" s="150"/>
      <c r="IW336" s="150"/>
    </row>
    <row r="337" customFormat="false" ht="12.75" hidden="false" customHeight="false" outlineLevel="0" collapsed="false">
      <c r="A337" s="146"/>
      <c r="B337" s="147"/>
      <c r="C337" s="147"/>
      <c r="D337" s="147"/>
      <c r="E337" s="147"/>
      <c r="F337" s="147"/>
      <c r="G337" s="147"/>
      <c r="H337" s="148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  <c r="AA337" s="147"/>
      <c r="AB337" s="147"/>
      <c r="AC337" s="147"/>
      <c r="AD337" s="147"/>
      <c r="AE337" s="147"/>
      <c r="AF337" s="147"/>
      <c r="AG337" s="147"/>
      <c r="AH337" s="147"/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  <c r="BI337" s="147"/>
      <c r="BJ337" s="147"/>
      <c r="BK337" s="149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150"/>
      <c r="BV337" s="150"/>
      <c r="BW337" s="150"/>
      <c r="BX337" s="150"/>
      <c r="BY337" s="150"/>
      <c r="BZ337" s="150"/>
      <c r="CA337" s="150"/>
      <c r="CB337" s="150"/>
      <c r="CC337" s="15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0"/>
      <c r="CN337" s="150"/>
      <c r="CO337" s="150"/>
      <c r="CP337" s="150"/>
      <c r="CQ337" s="150"/>
      <c r="CR337" s="150"/>
      <c r="CS337" s="150"/>
      <c r="CT337" s="150"/>
      <c r="CU337" s="150"/>
      <c r="CV337" s="150"/>
      <c r="CW337" s="150"/>
      <c r="CX337" s="150"/>
      <c r="CY337" s="150"/>
      <c r="CZ337" s="150"/>
      <c r="DA337" s="150"/>
      <c r="DB337" s="150"/>
      <c r="DC337" s="150"/>
      <c r="DD337" s="150"/>
      <c r="DE337" s="150"/>
      <c r="DF337" s="150"/>
      <c r="DG337" s="150"/>
      <c r="DH337" s="150"/>
      <c r="DI337" s="150"/>
      <c r="DJ337" s="150"/>
      <c r="DK337" s="150"/>
      <c r="DL337" s="150"/>
      <c r="DM337" s="150"/>
      <c r="DN337" s="150"/>
      <c r="DO337" s="150"/>
      <c r="DP337" s="150"/>
      <c r="DQ337" s="150"/>
      <c r="DR337" s="150"/>
      <c r="DS337" s="150"/>
      <c r="DT337" s="150"/>
      <c r="DU337" s="150"/>
      <c r="DV337" s="150"/>
      <c r="DW337" s="150"/>
      <c r="DX337" s="150"/>
      <c r="DY337" s="150"/>
      <c r="DZ337" s="150"/>
      <c r="EA337" s="150"/>
      <c r="EB337" s="150"/>
      <c r="EC337" s="150"/>
      <c r="ED337" s="150"/>
      <c r="EE337" s="150"/>
      <c r="EF337" s="150"/>
      <c r="EG337" s="150"/>
      <c r="EH337" s="150"/>
      <c r="EI337" s="150"/>
      <c r="EJ337" s="150"/>
      <c r="EK337" s="150"/>
      <c r="EL337" s="150"/>
      <c r="EM337" s="150"/>
      <c r="EN337" s="150"/>
      <c r="EO337" s="150"/>
      <c r="EP337" s="150"/>
      <c r="EQ337" s="150"/>
      <c r="ER337" s="150"/>
      <c r="ES337" s="150"/>
      <c r="ET337" s="150"/>
      <c r="EU337" s="150"/>
      <c r="EV337" s="150"/>
      <c r="EW337" s="150"/>
      <c r="EX337" s="150"/>
      <c r="EY337" s="150"/>
      <c r="EZ337" s="150"/>
      <c r="FA337" s="150"/>
      <c r="FB337" s="150"/>
      <c r="FC337" s="150"/>
      <c r="FD337" s="150"/>
      <c r="FE337" s="150"/>
      <c r="FF337" s="150"/>
      <c r="FG337" s="150"/>
      <c r="FH337" s="150"/>
      <c r="FI337" s="150"/>
      <c r="FJ337" s="150"/>
      <c r="FK337" s="150"/>
      <c r="FL337" s="150"/>
      <c r="FM337" s="150"/>
      <c r="FN337" s="150"/>
      <c r="FO337" s="150"/>
      <c r="FP337" s="150"/>
      <c r="FQ337" s="150"/>
      <c r="FR337" s="150"/>
      <c r="FS337" s="150"/>
      <c r="FT337" s="150"/>
      <c r="FU337" s="150"/>
      <c r="FV337" s="150"/>
      <c r="FW337" s="150"/>
      <c r="FX337" s="150"/>
      <c r="FY337" s="150"/>
      <c r="FZ337" s="150"/>
      <c r="GA337" s="150"/>
      <c r="GB337" s="150"/>
      <c r="GC337" s="150"/>
      <c r="GD337" s="150"/>
      <c r="GE337" s="150"/>
      <c r="GF337" s="150"/>
      <c r="GG337" s="150"/>
      <c r="GH337" s="150"/>
      <c r="GI337" s="150"/>
      <c r="GJ337" s="150"/>
      <c r="GK337" s="150"/>
      <c r="GL337" s="150"/>
      <c r="GM337" s="150"/>
      <c r="GN337" s="150"/>
      <c r="GO337" s="150"/>
      <c r="GP337" s="150"/>
      <c r="GQ337" s="150"/>
      <c r="GR337" s="150"/>
      <c r="GS337" s="150"/>
      <c r="GT337" s="150"/>
      <c r="GU337" s="150"/>
      <c r="GV337" s="150"/>
      <c r="GW337" s="150"/>
      <c r="GX337" s="150"/>
      <c r="GY337" s="150"/>
      <c r="GZ337" s="150"/>
      <c r="HA337" s="150"/>
      <c r="HB337" s="150"/>
      <c r="HC337" s="150"/>
      <c r="HD337" s="150"/>
      <c r="HE337" s="150"/>
      <c r="HF337" s="150"/>
      <c r="HG337" s="150"/>
      <c r="HH337" s="150"/>
      <c r="HI337" s="150"/>
      <c r="HJ337" s="150"/>
      <c r="HK337" s="150"/>
      <c r="HL337" s="150"/>
      <c r="HM337" s="150"/>
      <c r="HN337" s="150"/>
      <c r="HO337" s="150"/>
      <c r="HP337" s="150"/>
      <c r="HQ337" s="150"/>
      <c r="HR337" s="150"/>
      <c r="HS337" s="150"/>
      <c r="HT337" s="150"/>
      <c r="HU337" s="150"/>
      <c r="HV337" s="150"/>
      <c r="HW337" s="150"/>
      <c r="HX337" s="150"/>
      <c r="HY337" s="150"/>
      <c r="HZ337" s="150"/>
      <c r="IA337" s="150"/>
      <c r="IB337" s="150"/>
      <c r="IC337" s="150"/>
      <c r="ID337" s="150"/>
      <c r="IE337" s="150"/>
      <c r="IF337" s="150"/>
      <c r="IG337" s="150"/>
      <c r="IH337" s="150"/>
      <c r="II337" s="150"/>
      <c r="IJ337" s="150"/>
      <c r="IK337" s="150"/>
      <c r="IL337" s="150"/>
      <c r="IM337" s="150"/>
      <c r="IN337" s="150"/>
      <c r="IO337" s="150"/>
      <c r="IP337" s="150"/>
      <c r="IQ337" s="150"/>
      <c r="IR337" s="150"/>
      <c r="IS337" s="150"/>
      <c r="IT337" s="150"/>
      <c r="IU337" s="150"/>
      <c r="IV337" s="150"/>
      <c r="IW337" s="150"/>
    </row>
    <row r="338" customFormat="false" ht="12.75" hidden="false" customHeight="false" outlineLevel="0" collapsed="false">
      <c r="A338" s="146"/>
      <c r="B338" s="147"/>
      <c r="C338" s="147"/>
      <c r="D338" s="147"/>
      <c r="E338" s="147"/>
      <c r="F338" s="147"/>
      <c r="G338" s="147"/>
      <c r="H338" s="148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  <c r="AA338" s="147"/>
      <c r="AB338" s="147"/>
      <c r="AC338" s="147"/>
      <c r="AD338" s="147"/>
      <c r="AE338" s="147"/>
      <c r="AF338" s="147"/>
      <c r="AG338" s="147"/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  <c r="BI338" s="147"/>
      <c r="BJ338" s="147"/>
      <c r="BK338" s="149"/>
      <c r="BL338" s="150"/>
      <c r="BM338" s="150"/>
      <c r="BN338" s="150"/>
      <c r="BO338" s="150"/>
      <c r="BP338" s="150"/>
      <c r="BQ338" s="150"/>
      <c r="BR338" s="150"/>
      <c r="BS338" s="150"/>
      <c r="BT338" s="150"/>
      <c r="BU338" s="150"/>
      <c r="BV338" s="150"/>
      <c r="BW338" s="150"/>
      <c r="BX338" s="150"/>
      <c r="BY338" s="150"/>
      <c r="BZ338" s="150"/>
      <c r="CA338" s="150"/>
      <c r="CB338" s="150"/>
      <c r="CC338" s="15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0"/>
      <c r="CN338" s="150"/>
      <c r="CO338" s="150"/>
      <c r="CP338" s="150"/>
      <c r="CQ338" s="150"/>
      <c r="CR338" s="150"/>
      <c r="CS338" s="150"/>
      <c r="CT338" s="150"/>
      <c r="CU338" s="150"/>
      <c r="CV338" s="150"/>
      <c r="CW338" s="150"/>
      <c r="CX338" s="150"/>
      <c r="CY338" s="150"/>
      <c r="CZ338" s="150"/>
      <c r="DA338" s="150"/>
      <c r="DB338" s="150"/>
      <c r="DC338" s="150"/>
      <c r="DD338" s="150"/>
      <c r="DE338" s="150"/>
      <c r="DF338" s="150"/>
      <c r="DG338" s="150"/>
      <c r="DH338" s="150"/>
      <c r="DI338" s="150"/>
      <c r="DJ338" s="150"/>
      <c r="DK338" s="150"/>
      <c r="DL338" s="150"/>
      <c r="DM338" s="150"/>
      <c r="DN338" s="150"/>
      <c r="DO338" s="150"/>
      <c r="DP338" s="150"/>
      <c r="DQ338" s="150"/>
      <c r="DR338" s="150"/>
      <c r="DS338" s="150"/>
      <c r="DT338" s="150"/>
      <c r="DU338" s="150"/>
      <c r="DV338" s="150"/>
      <c r="DW338" s="150"/>
      <c r="DX338" s="150"/>
      <c r="DY338" s="150"/>
      <c r="DZ338" s="150"/>
      <c r="EA338" s="150"/>
      <c r="EB338" s="150"/>
      <c r="EC338" s="150"/>
      <c r="ED338" s="150"/>
      <c r="EE338" s="150"/>
      <c r="EF338" s="150"/>
      <c r="EG338" s="150"/>
      <c r="EH338" s="150"/>
      <c r="EI338" s="150"/>
      <c r="EJ338" s="150"/>
      <c r="EK338" s="150"/>
      <c r="EL338" s="150"/>
      <c r="EM338" s="150"/>
      <c r="EN338" s="150"/>
      <c r="EO338" s="150"/>
      <c r="EP338" s="150"/>
      <c r="EQ338" s="150"/>
      <c r="ER338" s="150"/>
      <c r="ES338" s="150"/>
      <c r="ET338" s="150"/>
      <c r="EU338" s="150"/>
      <c r="EV338" s="150"/>
      <c r="EW338" s="150"/>
      <c r="EX338" s="150"/>
      <c r="EY338" s="150"/>
      <c r="EZ338" s="150"/>
      <c r="FA338" s="150"/>
      <c r="FB338" s="150"/>
      <c r="FC338" s="150"/>
      <c r="FD338" s="150"/>
      <c r="FE338" s="150"/>
      <c r="FF338" s="150"/>
      <c r="FG338" s="150"/>
      <c r="FH338" s="150"/>
      <c r="FI338" s="150"/>
      <c r="FJ338" s="150"/>
      <c r="FK338" s="150"/>
      <c r="FL338" s="150"/>
      <c r="FM338" s="150"/>
      <c r="FN338" s="150"/>
      <c r="FO338" s="150"/>
      <c r="FP338" s="150"/>
      <c r="FQ338" s="150"/>
      <c r="FR338" s="150"/>
      <c r="FS338" s="150"/>
      <c r="FT338" s="150"/>
      <c r="FU338" s="150"/>
      <c r="FV338" s="150"/>
      <c r="FW338" s="150"/>
      <c r="FX338" s="150"/>
      <c r="FY338" s="150"/>
      <c r="FZ338" s="150"/>
      <c r="GA338" s="150"/>
      <c r="GB338" s="150"/>
      <c r="GC338" s="150"/>
      <c r="GD338" s="150"/>
      <c r="GE338" s="150"/>
      <c r="GF338" s="150"/>
      <c r="GG338" s="150"/>
      <c r="GH338" s="150"/>
      <c r="GI338" s="150"/>
      <c r="GJ338" s="150"/>
      <c r="GK338" s="150"/>
      <c r="GL338" s="150"/>
      <c r="GM338" s="150"/>
      <c r="GN338" s="150"/>
      <c r="GO338" s="150"/>
      <c r="GP338" s="150"/>
      <c r="GQ338" s="150"/>
      <c r="GR338" s="150"/>
      <c r="GS338" s="150"/>
      <c r="GT338" s="150"/>
      <c r="GU338" s="150"/>
      <c r="GV338" s="150"/>
      <c r="GW338" s="150"/>
      <c r="GX338" s="150"/>
      <c r="GY338" s="150"/>
      <c r="GZ338" s="150"/>
      <c r="HA338" s="150"/>
      <c r="HB338" s="150"/>
      <c r="HC338" s="150"/>
      <c r="HD338" s="150"/>
      <c r="HE338" s="150"/>
      <c r="HF338" s="150"/>
      <c r="HG338" s="150"/>
      <c r="HH338" s="150"/>
      <c r="HI338" s="150"/>
      <c r="HJ338" s="150"/>
      <c r="HK338" s="150"/>
      <c r="HL338" s="150"/>
      <c r="HM338" s="150"/>
      <c r="HN338" s="150"/>
      <c r="HO338" s="150"/>
      <c r="HP338" s="150"/>
      <c r="HQ338" s="150"/>
      <c r="HR338" s="150"/>
      <c r="HS338" s="150"/>
      <c r="HT338" s="150"/>
      <c r="HU338" s="150"/>
      <c r="HV338" s="150"/>
      <c r="HW338" s="150"/>
      <c r="HX338" s="150"/>
      <c r="HY338" s="150"/>
      <c r="HZ338" s="150"/>
      <c r="IA338" s="150"/>
      <c r="IB338" s="150"/>
      <c r="IC338" s="150"/>
      <c r="ID338" s="150"/>
      <c r="IE338" s="150"/>
      <c r="IF338" s="150"/>
      <c r="IG338" s="150"/>
      <c r="IH338" s="150"/>
      <c r="II338" s="150"/>
      <c r="IJ338" s="150"/>
      <c r="IK338" s="150"/>
      <c r="IL338" s="150"/>
      <c r="IM338" s="150"/>
      <c r="IN338" s="150"/>
      <c r="IO338" s="150"/>
      <c r="IP338" s="150"/>
      <c r="IQ338" s="150"/>
      <c r="IR338" s="150"/>
      <c r="IS338" s="150"/>
      <c r="IT338" s="150"/>
      <c r="IU338" s="150"/>
      <c r="IV338" s="150"/>
      <c r="IW338" s="150"/>
    </row>
    <row r="339" customFormat="false" ht="12.75" hidden="false" customHeight="false" outlineLevel="0" collapsed="false">
      <c r="A339" s="146"/>
      <c r="B339" s="147"/>
      <c r="C339" s="147"/>
      <c r="D339" s="147"/>
      <c r="E339" s="147"/>
      <c r="F339" s="147"/>
      <c r="G339" s="147"/>
      <c r="H339" s="148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  <c r="AE339" s="147"/>
      <c r="AF339" s="147"/>
      <c r="AG339" s="147"/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  <c r="BI339" s="147"/>
      <c r="BJ339" s="147"/>
      <c r="BK339" s="149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150"/>
      <c r="BV339" s="150"/>
      <c r="BW339" s="150"/>
      <c r="BX339" s="150"/>
      <c r="BY339" s="150"/>
      <c r="BZ339" s="150"/>
      <c r="CA339" s="150"/>
      <c r="CB339" s="150"/>
      <c r="CC339" s="150"/>
      <c r="CD339" s="150"/>
      <c r="CE339" s="150"/>
      <c r="CF339" s="150"/>
      <c r="CG339" s="150"/>
      <c r="CH339" s="150"/>
      <c r="CI339" s="150"/>
      <c r="CJ339" s="150"/>
      <c r="CK339" s="150"/>
      <c r="CL339" s="150"/>
      <c r="CM339" s="150"/>
      <c r="CN339" s="150"/>
      <c r="CO339" s="150"/>
      <c r="CP339" s="150"/>
      <c r="CQ339" s="150"/>
      <c r="CR339" s="150"/>
      <c r="CS339" s="150"/>
      <c r="CT339" s="150"/>
      <c r="CU339" s="150"/>
      <c r="CV339" s="150"/>
      <c r="CW339" s="150"/>
      <c r="CX339" s="150"/>
      <c r="CY339" s="150"/>
      <c r="CZ339" s="150"/>
      <c r="DA339" s="150"/>
      <c r="DB339" s="150"/>
      <c r="DC339" s="150"/>
      <c r="DD339" s="150"/>
      <c r="DE339" s="150"/>
      <c r="DF339" s="150"/>
      <c r="DG339" s="150"/>
      <c r="DH339" s="150"/>
      <c r="DI339" s="150"/>
      <c r="DJ339" s="150"/>
      <c r="DK339" s="150"/>
      <c r="DL339" s="150"/>
      <c r="DM339" s="150"/>
      <c r="DN339" s="150"/>
      <c r="DO339" s="150"/>
      <c r="DP339" s="150"/>
      <c r="DQ339" s="150"/>
      <c r="DR339" s="150"/>
      <c r="DS339" s="150"/>
      <c r="DT339" s="150"/>
      <c r="DU339" s="150"/>
      <c r="DV339" s="150"/>
      <c r="DW339" s="150"/>
      <c r="DX339" s="150"/>
      <c r="DY339" s="150"/>
      <c r="DZ339" s="150"/>
      <c r="EA339" s="150"/>
      <c r="EB339" s="150"/>
      <c r="EC339" s="150"/>
      <c r="ED339" s="150"/>
      <c r="EE339" s="150"/>
      <c r="EF339" s="150"/>
      <c r="EG339" s="150"/>
      <c r="EH339" s="150"/>
      <c r="EI339" s="150"/>
      <c r="EJ339" s="150"/>
      <c r="EK339" s="150"/>
      <c r="EL339" s="150"/>
      <c r="EM339" s="150"/>
      <c r="EN339" s="150"/>
      <c r="EO339" s="150"/>
      <c r="EP339" s="150"/>
      <c r="EQ339" s="150"/>
      <c r="ER339" s="150"/>
      <c r="ES339" s="150"/>
      <c r="ET339" s="150"/>
      <c r="EU339" s="150"/>
      <c r="EV339" s="150"/>
      <c r="EW339" s="150"/>
      <c r="EX339" s="150"/>
      <c r="EY339" s="150"/>
      <c r="EZ339" s="150"/>
      <c r="FA339" s="150"/>
      <c r="FB339" s="150"/>
      <c r="FC339" s="150"/>
      <c r="FD339" s="150"/>
      <c r="FE339" s="150"/>
      <c r="FF339" s="150"/>
      <c r="FG339" s="150"/>
      <c r="FH339" s="150"/>
      <c r="FI339" s="150"/>
      <c r="FJ339" s="150"/>
      <c r="FK339" s="150"/>
      <c r="FL339" s="150"/>
      <c r="FM339" s="150"/>
      <c r="FN339" s="150"/>
      <c r="FO339" s="150"/>
      <c r="FP339" s="150"/>
      <c r="FQ339" s="150"/>
      <c r="FR339" s="150"/>
      <c r="FS339" s="150"/>
      <c r="FT339" s="150"/>
      <c r="FU339" s="150"/>
      <c r="FV339" s="150"/>
      <c r="FW339" s="150"/>
      <c r="FX339" s="150"/>
      <c r="FY339" s="150"/>
      <c r="FZ339" s="150"/>
      <c r="GA339" s="150"/>
      <c r="GB339" s="150"/>
      <c r="GC339" s="150"/>
      <c r="GD339" s="150"/>
      <c r="GE339" s="150"/>
      <c r="GF339" s="150"/>
      <c r="GG339" s="150"/>
      <c r="GH339" s="150"/>
      <c r="GI339" s="150"/>
      <c r="GJ339" s="150"/>
      <c r="GK339" s="150"/>
      <c r="GL339" s="150"/>
      <c r="GM339" s="150"/>
      <c r="GN339" s="150"/>
      <c r="GO339" s="150"/>
      <c r="GP339" s="150"/>
      <c r="GQ339" s="150"/>
      <c r="GR339" s="150"/>
      <c r="GS339" s="150"/>
      <c r="GT339" s="150"/>
      <c r="GU339" s="150"/>
      <c r="GV339" s="150"/>
      <c r="GW339" s="150"/>
      <c r="GX339" s="150"/>
      <c r="GY339" s="150"/>
      <c r="GZ339" s="150"/>
      <c r="HA339" s="150"/>
      <c r="HB339" s="150"/>
      <c r="HC339" s="150"/>
      <c r="HD339" s="150"/>
      <c r="HE339" s="150"/>
      <c r="HF339" s="150"/>
      <c r="HG339" s="150"/>
      <c r="HH339" s="150"/>
      <c r="HI339" s="150"/>
      <c r="HJ339" s="150"/>
      <c r="HK339" s="150"/>
      <c r="HL339" s="150"/>
      <c r="HM339" s="150"/>
      <c r="HN339" s="150"/>
      <c r="HO339" s="150"/>
      <c r="HP339" s="150"/>
      <c r="HQ339" s="150"/>
      <c r="HR339" s="150"/>
      <c r="HS339" s="150"/>
      <c r="HT339" s="150"/>
      <c r="HU339" s="150"/>
      <c r="HV339" s="150"/>
      <c r="HW339" s="150"/>
      <c r="HX339" s="150"/>
      <c r="HY339" s="150"/>
      <c r="HZ339" s="150"/>
      <c r="IA339" s="150"/>
      <c r="IB339" s="150"/>
      <c r="IC339" s="150"/>
      <c r="ID339" s="150"/>
      <c r="IE339" s="150"/>
      <c r="IF339" s="150"/>
      <c r="IG339" s="150"/>
      <c r="IH339" s="150"/>
      <c r="II339" s="150"/>
      <c r="IJ339" s="150"/>
      <c r="IK339" s="150"/>
      <c r="IL339" s="150"/>
      <c r="IM339" s="150"/>
      <c r="IN339" s="150"/>
      <c r="IO339" s="150"/>
      <c r="IP339" s="150"/>
      <c r="IQ339" s="150"/>
      <c r="IR339" s="150"/>
      <c r="IS339" s="150"/>
      <c r="IT339" s="150"/>
      <c r="IU339" s="150"/>
      <c r="IV339" s="150"/>
      <c r="IW339" s="150"/>
    </row>
    <row r="340" customFormat="false" ht="12.75" hidden="false" customHeight="false" outlineLevel="0" collapsed="false">
      <c r="A340" s="146"/>
      <c r="B340" s="147"/>
      <c r="C340" s="147"/>
      <c r="D340" s="147"/>
      <c r="E340" s="147"/>
      <c r="F340" s="147"/>
      <c r="G340" s="147"/>
      <c r="H340" s="148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  <c r="AC340" s="147"/>
      <c r="AD340" s="147"/>
      <c r="AE340" s="147"/>
      <c r="AF340" s="147"/>
      <c r="AG340" s="147"/>
      <c r="AH340" s="147"/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  <c r="BI340" s="147"/>
      <c r="BJ340" s="147"/>
      <c r="BK340" s="149"/>
      <c r="BL340" s="150"/>
      <c r="BM340" s="150"/>
      <c r="BN340" s="150"/>
      <c r="BO340" s="150"/>
      <c r="BP340" s="150"/>
      <c r="BQ340" s="150"/>
      <c r="BR340" s="150"/>
      <c r="BS340" s="150"/>
      <c r="BT340" s="150"/>
      <c r="BU340" s="150"/>
      <c r="BV340" s="150"/>
      <c r="BW340" s="150"/>
      <c r="BX340" s="150"/>
      <c r="BY340" s="150"/>
      <c r="BZ340" s="150"/>
      <c r="CA340" s="150"/>
      <c r="CB340" s="150"/>
      <c r="CC340" s="150"/>
      <c r="CD340" s="150"/>
      <c r="CE340" s="150"/>
      <c r="CF340" s="150"/>
      <c r="CG340" s="150"/>
      <c r="CH340" s="150"/>
      <c r="CI340" s="150"/>
      <c r="CJ340" s="150"/>
      <c r="CK340" s="150"/>
      <c r="CL340" s="150"/>
      <c r="CM340" s="150"/>
      <c r="CN340" s="150"/>
      <c r="CO340" s="150"/>
      <c r="CP340" s="150"/>
      <c r="CQ340" s="150"/>
      <c r="CR340" s="150"/>
      <c r="CS340" s="150"/>
      <c r="CT340" s="150"/>
      <c r="CU340" s="150"/>
      <c r="CV340" s="150"/>
      <c r="CW340" s="150"/>
      <c r="CX340" s="150"/>
      <c r="CY340" s="150"/>
      <c r="CZ340" s="150"/>
      <c r="DA340" s="150"/>
      <c r="DB340" s="150"/>
      <c r="DC340" s="150"/>
      <c r="DD340" s="150"/>
      <c r="DE340" s="150"/>
      <c r="DF340" s="150"/>
      <c r="DG340" s="150"/>
      <c r="DH340" s="150"/>
      <c r="DI340" s="150"/>
      <c r="DJ340" s="150"/>
      <c r="DK340" s="150"/>
      <c r="DL340" s="150"/>
      <c r="DM340" s="150"/>
      <c r="DN340" s="150"/>
      <c r="DO340" s="150"/>
      <c r="DP340" s="150"/>
      <c r="DQ340" s="150"/>
      <c r="DR340" s="150"/>
      <c r="DS340" s="150"/>
      <c r="DT340" s="150"/>
      <c r="DU340" s="150"/>
      <c r="DV340" s="150"/>
      <c r="DW340" s="150"/>
      <c r="DX340" s="150"/>
      <c r="DY340" s="150"/>
      <c r="DZ340" s="150"/>
      <c r="EA340" s="150"/>
      <c r="EB340" s="150"/>
      <c r="EC340" s="150"/>
      <c r="ED340" s="150"/>
      <c r="EE340" s="150"/>
      <c r="EF340" s="150"/>
      <c r="EG340" s="150"/>
      <c r="EH340" s="150"/>
      <c r="EI340" s="150"/>
      <c r="EJ340" s="150"/>
      <c r="EK340" s="150"/>
      <c r="EL340" s="150"/>
      <c r="EM340" s="150"/>
      <c r="EN340" s="150"/>
      <c r="EO340" s="150"/>
      <c r="EP340" s="150"/>
      <c r="EQ340" s="150"/>
      <c r="ER340" s="150"/>
      <c r="ES340" s="150"/>
      <c r="ET340" s="150"/>
      <c r="EU340" s="150"/>
      <c r="EV340" s="150"/>
      <c r="EW340" s="150"/>
      <c r="EX340" s="150"/>
      <c r="EY340" s="150"/>
      <c r="EZ340" s="150"/>
      <c r="FA340" s="150"/>
      <c r="FB340" s="150"/>
      <c r="FC340" s="150"/>
      <c r="FD340" s="150"/>
      <c r="FE340" s="150"/>
      <c r="FF340" s="150"/>
      <c r="FG340" s="150"/>
      <c r="FH340" s="150"/>
      <c r="FI340" s="150"/>
      <c r="FJ340" s="150"/>
      <c r="FK340" s="150"/>
      <c r="FL340" s="150"/>
      <c r="FM340" s="150"/>
      <c r="FN340" s="150"/>
      <c r="FO340" s="150"/>
      <c r="FP340" s="150"/>
      <c r="FQ340" s="150"/>
      <c r="FR340" s="150"/>
      <c r="FS340" s="150"/>
      <c r="FT340" s="150"/>
      <c r="FU340" s="150"/>
      <c r="FV340" s="150"/>
      <c r="FW340" s="150"/>
      <c r="FX340" s="150"/>
      <c r="FY340" s="150"/>
      <c r="FZ340" s="150"/>
      <c r="GA340" s="150"/>
      <c r="GB340" s="150"/>
      <c r="GC340" s="150"/>
      <c r="GD340" s="150"/>
      <c r="GE340" s="150"/>
      <c r="GF340" s="150"/>
      <c r="GG340" s="150"/>
      <c r="GH340" s="150"/>
      <c r="GI340" s="150"/>
      <c r="GJ340" s="150"/>
      <c r="GK340" s="150"/>
      <c r="GL340" s="150"/>
      <c r="GM340" s="150"/>
      <c r="GN340" s="150"/>
      <c r="GO340" s="150"/>
      <c r="GP340" s="150"/>
      <c r="GQ340" s="150"/>
      <c r="GR340" s="150"/>
      <c r="GS340" s="150"/>
      <c r="GT340" s="150"/>
      <c r="GU340" s="150"/>
      <c r="GV340" s="150"/>
      <c r="GW340" s="150"/>
      <c r="GX340" s="150"/>
      <c r="GY340" s="150"/>
      <c r="GZ340" s="150"/>
      <c r="HA340" s="150"/>
      <c r="HB340" s="150"/>
      <c r="HC340" s="150"/>
      <c r="HD340" s="150"/>
      <c r="HE340" s="150"/>
      <c r="HF340" s="150"/>
      <c r="HG340" s="150"/>
      <c r="HH340" s="150"/>
      <c r="HI340" s="150"/>
      <c r="HJ340" s="150"/>
      <c r="HK340" s="150"/>
      <c r="HL340" s="150"/>
      <c r="HM340" s="150"/>
      <c r="HN340" s="150"/>
      <c r="HO340" s="150"/>
      <c r="HP340" s="150"/>
      <c r="HQ340" s="150"/>
      <c r="HR340" s="150"/>
      <c r="HS340" s="150"/>
      <c r="HT340" s="150"/>
      <c r="HU340" s="150"/>
      <c r="HV340" s="150"/>
      <c r="HW340" s="150"/>
      <c r="HX340" s="150"/>
      <c r="HY340" s="150"/>
      <c r="HZ340" s="150"/>
      <c r="IA340" s="150"/>
      <c r="IB340" s="150"/>
      <c r="IC340" s="150"/>
      <c r="ID340" s="150"/>
      <c r="IE340" s="150"/>
      <c r="IF340" s="150"/>
      <c r="IG340" s="150"/>
      <c r="IH340" s="150"/>
      <c r="II340" s="150"/>
      <c r="IJ340" s="150"/>
      <c r="IK340" s="150"/>
      <c r="IL340" s="150"/>
      <c r="IM340" s="150"/>
      <c r="IN340" s="150"/>
      <c r="IO340" s="150"/>
      <c r="IP340" s="150"/>
      <c r="IQ340" s="150"/>
      <c r="IR340" s="150"/>
      <c r="IS340" s="150"/>
      <c r="IT340" s="150"/>
      <c r="IU340" s="150"/>
      <c r="IV340" s="150"/>
      <c r="IW340" s="150"/>
    </row>
    <row r="341" customFormat="false" ht="12.75" hidden="false" customHeight="false" outlineLevel="0" collapsed="false">
      <c r="A341" s="146"/>
      <c r="B341" s="147"/>
      <c r="C341" s="147"/>
      <c r="D341" s="147"/>
      <c r="E341" s="147"/>
      <c r="F341" s="147"/>
      <c r="G341" s="147"/>
      <c r="H341" s="148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  <c r="AC341" s="147"/>
      <c r="AD341" s="147"/>
      <c r="AE341" s="147"/>
      <c r="AF341" s="147"/>
      <c r="AG341" s="147"/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  <c r="BI341" s="147"/>
      <c r="BJ341" s="147"/>
      <c r="BK341" s="149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150"/>
      <c r="BV341" s="150"/>
      <c r="BW341" s="150"/>
      <c r="BX341" s="150"/>
      <c r="BY341" s="150"/>
      <c r="BZ341" s="150"/>
      <c r="CA341" s="150"/>
      <c r="CB341" s="150"/>
      <c r="CC341" s="15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0"/>
      <c r="CN341" s="150"/>
      <c r="CO341" s="150"/>
      <c r="CP341" s="150"/>
      <c r="CQ341" s="150"/>
      <c r="CR341" s="150"/>
      <c r="CS341" s="150"/>
      <c r="CT341" s="150"/>
      <c r="CU341" s="150"/>
      <c r="CV341" s="150"/>
      <c r="CW341" s="150"/>
      <c r="CX341" s="150"/>
      <c r="CY341" s="150"/>
      <c r="CZ341" s="150"/>
      <c r="DA341" s="150"/>
      <c r="DB341" s="150"/>
      <c r="DC341" s="150"/>
      <c r="DD341" s="150"/>
      <c r="DE341" s="150"/>
      <c r="DF341" s="150"/>
      <c r="DG341" s="150"/>
      <c r="DH341" s="150"/>
      <c r="DI341" s="150"/>
      <c r="DJ341" s="150"/>
      <c r="DK341" s="150"/>
      <c r="DL341" s="150"/>
      <c r="DM341" s="150"/>
      <c r="DN341" s="150"/>
      <c r="DO341" s="150"/>
      <c r="DP341" s="150"/>
      <c r="DQ341" s="150"/>
      <c r="DR341" s="150"/>
      <c r="DS341" s="150"/>
      <c r="DT341" s="150"/>
      <c r="DU341" s="150"/>
      <c r="DV341" s="150"/>
      <c r="DW341" s="150"/>
      <c r="DX341" s="150"/>
      <c r="DY341" s="150"/>
      <c r="DZ341" s="150"/>
      <c r="EA341" s="150"/>
      <c r="EB341" s="150"/>
      <c r="EC341" s="150"/>
      <c r="ED341" s="150"/>
      <c r="EE341" s="150"/>
      <c r="EF341" s="150"/>
      <c r="EG341" s="150"/>
      <c r="EH341" s="150"/>
      <c r="EI341" s="150"/>
      <c r="EJ341" s="150"/>
      <c r="EK341" s="150"/>
      <c r="EL341" s="150"/>
      <c r="EM341" s="150"/>
      <c r="EN341" s="150"/>
      <c r="EO341" s="150"/>
      <c r="EP341" s="150"/>
      <c r="EQ341" s="150"/>
      <c r="ER341" s="150"/>
      <c r="ES341" s="150"/>
      <c r="ET341" s="150"/>
      <c r="EU341" s="150"/>
      <c r="EV341" s="150"/>
      <c r="EW341" s="150"/>
      <c r="EX341" s="150"/>
      <c r="EY341" s="150"/>
      <c r="EZ341" s="150"/>
      <c r="FA341" s="150"/>
      <c r="FB341" s="150"/>
      <c r="FC341" s="150"/>
      <c r="FD341" s="150"/>
      <c r="FE341" s="150"/>
      <c r="FF341" s="150"/>
      <c r="FG341" s="150"/>
      <c r="FH341" s="150"/>
      <c r="FI341" s="150"/>
      <c r="FJ341" s="150"/>
      <c r="FK341" s="150"/>
      <c r="FL341" s="150"/>
      <c r="FM341" s="150"/>
      <c r="FN341" s="150"/>
      <c r="FO341" s="150"/>
      <c r="FP341" s="150"/>
      <c r="FQ341" s="150"/>
      <c r="FR341" s="150"/>
      <c r="FS341" s="150"/>
      <c r="FT341" s="150"/>
      <c r="FU341" s="150"/>
      <c r="FV341" s="150"/>
      <c r="FW341" s="150"/>
      <c r="FX341" s="150"/>
      <c r="FY341" s="150"/>
      <c r="FZ341" s="150"/>
      <c r="GA341" s="150"/>
      <c r="GB341" s="150"/>
      <c r="GC341" s="150"/>
      <c r="GD341" s="150"/>
      <c r="GE341" s="150"/>
      <c r="GF341" s="150"/>
      <c r="GG341" s="150"/>
      <c r="GH341" s="150"/>
      <c r="GI341" s="150"/>
      <c r="GJ341" s="150"/>
      <c r="GK341" s="150"/>
      <c r="GL341" s="150"/>
      <c r="GM341" s="150"/>
      <c r="GN341" s="150"/>
      <c r="GO341" s="150"/>
      <c r="GP341" s="150"/>
      <c r="GQ341" s="150"/>
      <c r="GR341" s="150"/>
      <c r="GS341" s="150"/>
      <c r="GT341" s="150"/>
      <c r="GU341" s="150"/>
      <c r="GV341" s="150"/>
      <c r="GW341" s="150"/>
      <c r="GX341" s="150"/>
      <c r="GY341" s="150"/>
      <c r="GZ341" s="150"/>
      <c r="HA341" s="150"/>
      <c r="HB341" s="150"/>
      <c r="HC341" s="150"/>
      <c r="HD341" s="150"/>
      <c r="HE341" s="150"/>
      <c r="HF341" s="150"/>
      <c r="HG341" s="150"/>
      <c r="HH341" s="150"/>
      <c r="HI341" s="150"/>
      <c r="HJ341" s="150"/>
      <c r="HK341" s="150"/>
      <c r="HL341" s="150"/>
      <c r="HM341" s="150"/>
      <c r="HN341" s="150"/>
      <c r="HO341" s="150"/>
      <c r="HP341" s="150"/>
      <c r="HQ341" s="150"/>
      <c r="HR341" s="150"/>
      <c r="HS341" s="150"/>
      <c r="HT341" s="150"/>
      <c r="HU341" s="150"/>
      <c r="HV341" s="150"/>
      <c r="HW341" s="150"/>
      <c r="HX341" s="150"/>
      <c r="HY341" s="150"/>
      <c r="HZ341" s="150"/>
      <c r="IA341" s="150"/>
      <c r="IB341" s="150"/>
      <c r="IC341" s="150"/>
      <c r="ID341" s="150"/>
      <c r="IE341" s="150"/>
      <c r="IF341" s="150"/>
      <c r="IG341" s="150"/>
      <c r="IH341" s="150"/>
      <c r="II341" s="150"/>
      <c r="IJ341" s="150"/>
      <c r="IK341" s="150"/>
      <c r="IL341" s="150"/>
      <c r="IM341" s="150"/>
      <c r="IN341" s="150"/>
      <c r="IO341" s="150"/>
      <c r="IP341" s="150"/>
      <c r="IQ341" s="150"/>
      <c r="IR341" s="150"/>
      <c r="IS341" s="150"/>
      <c r="IT341" s="150"/>
      <c r="IU341" s="150"/>
      <c r="IV341" s="150"/>
      <c r="IW341" s="150"/>
    </row>
    <row r="342" customFormat="false" ht="12.75" hidden="false" customHeight="false" outlineLevel="0" collapsed="false">
      <c r="A342" s="146"/>
      <c r="B342" s="147"/>
      <c r="C342" s="147"/>
      <c r="D342" s="147"/>
      <c r="E342" s="147"/>
      <c r="F342" s="147"/>
      <c r="G342" s="147"/>
      <c r="H342" s="148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  <c r="AC342" s="147"/>
      <c r="AD342" s="147"/>
      <c r="AE342" s="147"/>
      <c r="AF342" s="147"/>
      <c r="AG342" s="147"/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  <c r="BI342" s="147"/>
      <c r="BJ342" s="147"/>
      <c r="BK342" s="149"/>
      <c r="BL342" s="150"/>
      <c r="BM342" s="150"/>
      <c r="BN342" s="150"/>
      <c r="BO342" s="150"/>
      <c r="BP342" s="150"/>
      <c r="BQ342" s="150"/>
      <c r="BR342" s="150"/>
      <c r="BS342" s="150"/>
      <c r="BT342" s="150"/>
      <c r="BU342" s="150"/>
      <c r="BV342" s="150"/>
      <c r="BW342" s="150"/>
      <c r="BX342" s="150"/>
      <c r="BY342" s="150"/>
      <c r="BZ342" s="150"/>
      <c r="CA342" s="150"/>
      <c r="CB342" s="150"/>
      <c r="CC342" s="15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0"/>
      <c r="CN342" s="150"/>
      <c r="CO342" s="150"/>
      <c r="CP342" s="150"/>
      <c r="CQ342" s="150"/>
      <c r="CR342" s="150"/>
      <c r="CS342" s="150"/>
      <c r="CT342" s="150"/>
      <c r="CU342" s="150"/>
      <c r="CV342" s="150"/>
      <c r="CW342" s="150"/>
      <c r="CX342" s="150"/>
      <c r="CY342" s="150"/>
      <c r="CZ342" s="150"/>
      <c r="DA342" s="150"/>
      <c r="DB342" s="150"/>
      <c r="DC342" s="150"/>
      <c r="DD342" s="150"/>
      <c r="DE342" s="150"/>
      <c r="DF342" s="150"/>
      <c r="DG342" s="150"/>
      <c r="DH342" s="150"/>
      <c r="DI342" s="150"/>
      <c r="DJ342" s="150"/>
      <c r="DK342" s="150"/>
      <c r="DL342" s="150"/>
      <c r="DM342" s="150"/>
      <c r="DN342" s="150"/>
      <c r="DO342" s="150"/>
      <c r="DP342" s="150"/>
      <c r="DQ342" s="150"/>
      <c r="DR342" s="150"/>
      <c r="DS342" s="150"/>
      <c r="DT342" s="150"/>
      <c r="DU342" s="150"/>
      <c r="DV342" s="150"/>
      <c r="DW342" s="150"/>
      <c r="DX342" s="150"/>
      <c r="DY342" s="150"/>
      <c r="DZ342" s="150"/>
      <c r="EA342" s="150"/>
      <c r="EB342" s="150"/>
      <c r="EC342" s="150"/>
      <c r="ED342" s="150"/>
      <c r="EE342" s="150"/>
      <c r="EF342" s="150"/>
      <c r="EG342" s="150"/>
      <c r="EH342" s="150"/>
      <c r="EI342" s="150"/>
      <c r="EJ342" s="150"/>
      <c r="EK342" s="150"/>
      <c r="EL342" s="150"/>
      <c r="EM342" s="150"/>
      <c r="EN342" s="150"/>
      <c r="EO342" s="150"/>
      <c r="EP342" s="150"/>
      <c r="EQ342" s="150"/>
      <c r="ER342" s="150"/>
      <c r="ES342" s="150"/>
      <c r="ET342" s="150"/>
      <c r="EU342" s="150"/>
      <c r="EV342" s="150"/>
      <c r="EW342" s="150"/>
      <c r="EX342" s="150"/>
      <c r="EY342" s="150"/>
      <c r="EZ342" s="150"/>
      <c r="FA342" s="150"/>
      <c r="FB342" s="150"/>
      <c r="FC342" s="150"/>
      <c r="FD342" s="150"/>
      <c r="FE342" s="150"/>
      <c r="FF342" s="150"/>
      <c r="FG342" s="150"/>
      <c r="FH342" s="150"/>
      <c r="FI342" s="150"/>
      <c r="FJ342" s="150"/>
      <c r="FK342" s="150"/>
      <c r="FL342" s="150"/>
      <c r="FM342" s="150"/>
      <c r="FN342" s="150"/>
      <c r="FO342" s="150"/>
      <c r="FP342" s="150"/>
      <c r="FQ342" s="150"/>
      <c r="FR342" s="150"/>
      <c r="FS342" s="150"/>
      <c r="FT342" s="150"/>
      <c r="FU342" s="150"/>
      <c r="FV342" s="150"/>
      <c r="FW342" s="150"/>
      <c r="FX342" s="150"/>
      <c r="FY342" s="150"/>
      <c r="FZ342" s="150"/>
      <c r="GA342" s="150"/>
      <c r="GB342" s="150"/>
      <c r="GC342" s="150"/>
      <c r="GD342" s="150"/>
      <c r="GE342" s="150"/>
      <c r="GF342" s="150"/>
      <c r="GG342" s="150"/>
      <c r="GH342" s="150"/>
      <c r="GI342" s="150"/>
      <c r="GJ342" s="150"/>
      <c r="GK342" s="150"/>
      <c r="GL342" s="150"/>
      <c r="GM342" s="150"/>
      <c r="GN342" s="150"/>
      <c r="GO342" s="150"/>
      <c r="GP342" s="150"/>
      <c r="GQ342" s="150"/>
      <c r="GR342" s="150"/>
      <c r="GS342" s="150"/>
      <c r="GT342" s="150"/>
      <c r="GU342" s="150"/>
      <c r="GV342" s="150"/>
      <c r="GW342" s="150"/>
      <c r="GX342" s="150"/>
      <c r="GY342" s="150"/>
      <c r="GZ342" s="150"/>
      <c r="HA342" s="150"/>
      <c r="HB342" s="150"/>
      <c r="HC342" s="150"/>
      <c r="HD342" s="150"/>
      <c r="HE342" s="150"/>
      <c r="HF342" s="150"/>
      <c r="HG342" s="150"/>
      <c r="HH342" s="150"/>
      <c r="HI342" s="150"/>
      <c r="HJ342" s="150"/>
      <c r="HK342" s="150"/>
      <c r="HL342" s="150"/>
      <c r="HM342" s="150"/>
      <c r="HN342" s="150"/>
      <c r="HO342" s="150"/>
      <c r="HP342" s="150"/>
      <c r="HQ342" s="150"/>
      <c r="HR342" s="150"/>
      <c r="HS342" s="150"/>
      <c r="HT342" s="150"/>
      <c r="HU342" s="150"/>
      <c r="HV342" s="150"/>
      <c r="HW342" s="150"/>
      <c r="HX342" s="150"/>
      <c r="HY342" s="150"/>
      <c r="HZ342" s="150"/>
      <c r="IA342" s="150"/>
      <c r="IB342" s="150"/>
      <c r="IC342" s="150"/>
      <c r="ID342" s="150"/>
      <c r="IE342" s="150"/>
      <c r="IF342" s="150"/>
      <c r="IG342" s="150"/>
      <c r="IH342" s="150"/>
      <c r="II342" s="150"/>
      <c r="IJ342" s="150"/>
      <c r="IK342" s="150"/>
      <c r="IL342" s="150"/>
      <c r="IM342" s="150"/>
      <c r="IN342" s="150"/>
      <c r="IO342" s="150"/>
      <c r="IP342" s="150"/>
      <c r="IQ342" s="150"/>
      <c r="IR342" s="150"/>
      <c r="IS342" s="150"/>
      <c r="IT342" s="150"/>
      <c r="IU342" s="150"/>
      <c r="IV342" s="150"/>
      <c r="IW342" s="150"/>
    </row>
    <row r="343" customFormat="false" ht="12.75" hidden="false" customHeight="false" outlineLevel="0" collapsed="false">
      <c r="A343" s="146"/>
      <c r="B343" s="147"/>
      <c r="C343" s="147"/>
      <c r="D343" s="147"/>
      <c r="E343" s="147"/>
      <c r="F343" s="147"/>
      <c r="G343" s="147"/>
      <c r="H343" s="148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  <c r="AE343" s="147"/>
      <c r="AF343" s="147"/>
      <c r="AG343" s="147"/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  <c r="BI343" s="147"/>
      <c r="BJ343" s="147"/>
      <c r="BK343" s="149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150"/>
      <c r="BV343" s="150"/>
      <c r="BW343" s="150"/>
      <c r="BX343" s="150"/>
      <c r="BY343" s="150"/>
      <c r="BZ343" s="150"/>
      <c r="CA343" s="150"/>
      <c r="CB343" s="150"/>
      <c r="CC343" s="150"/>
      <c r="CD343" s="150"/>
      <c r="CE343" s="150"/>
      <c r="CF343" s="150"/>
      <c r="CG343" s="150"/>
      <c r="CH343" s="150"/>
      <c r="CI343" s="150"/>
      <c r="CJ343" s="150"/>
      <c r="CK343" s="150"/>
      <c r="CL343" s="150"/>
      <c r="CM343" s="150"/>
      <c r="CN343" s="150"/>
      <c r="CO343" s="150"/>
      <c r="CP343" s="150"/>
      <c r="CQ343" s="150"/>
      <c r="CR343" s="150"/>
      <c r="CS343" s="150"/>
      <c r="CT343" s="150"/>
      <c r="CU343" s="150"/>
      <c r="CV343" s="150"/>
      <c r="CW343" s="150"/>
      <c r="CX343" s="150"/>
      <c r="CY343" s="150"/>
      <c r="CZ343" s="150"/>
      <c r="DA343" s="150"/>
      <c r="DB343" s="150"/>
      <c r="DC343" s="150"/>
      <c r="DD343" s="150"/>
      <c r="DE343" s="150"/>
      <c r="DF343" s="150"/>
      <c r="DG343" s="150"/>
      <c r="DH343" s="150"/>
      <c r="DI343" s="150"/>
      <c r="DJ343" s="150"/>
      <c r="DK343" s="150"/>
      <c r="DL343" s="150"/>
      <c r="DM343" s="150"/>
      <c r="DN343" s="150"/>
      <c r="DO343" s="150"/>
      <c r="DP343" s="150"/>
      <c r="DQ343" s="150"/>
      <c r="DR343" s="150"/>
      <c r="DS343" s="150"/>
      <c r="DT343" s="150"/>
      <c r="DU343" s="150"/>
      <c r="DV343" s="150"/>
      <c r="DW343" s="150"/>
      <c r="DX343" s="150"/>
      <c r="DY343" s="150"/>
      <c r="DZ343" s="150"/>
      <c r="EA343" s="150"/>
      <c r="EB343" s="150"/>
      <c r="EC343" s="150"/>
      <c r="ED343" s="150"/>
      <c r="EE343" s="150"/>
      <c r="EF343" s="150"/>
      <c r="EG343" s="150"/>
      <c r="EH343" s="150"/>
      <c r="EI343" s="150"/>
      <c r="EJ343" s="150"/>
      <c r="EK343" s="150"/>
      <c r="EL343" s="150"/>
      <c r="EM343" s="150"/>
      <c r="EN343" s="150"/>
      <c r="EO343" s="150"/>
      <c r="EP343" s="150"/>
      <c r="EQ343" s="150"/>
      <c r="ER343" s="150"/>
      <c r="ES343" s="150"/>
      <c r="ET343" s="150"/>
      <c r="EU343" s="150"/>
      <c r="EV343" s="150"/>
      <c r="EW343" s="150"/>
      <c r="EX343" s="150"/>
      <c r="EY343" s="150"/>
      <c r="EZ343" s="150"/>
      <c r="FA343" s="150"/>
      <c r="FB343" s="150"/>
      <c r="FC343" s="150"/>
      <c r="FD343" s="150"/>
      <c r="FE343" s="150"/>
      <c r="FF343" s="150"/>
      <c r="FG343" s="150"/>
      <c r="FH343" s="150"/>
      <c r="FI343" s="150"/>
      <c r="FJ343" s="150"/>
      <c r="FK343" s="150"/>
      <c r="FL343" s="150"/>
      <c r="FM343" s="150"/>
      <c r="FN343" s="150"/>
      <c r="FO343" s="150"/>
      <c r="FP343" s="150"/>
      <c r="FQ343" s="150"/>
      <c r="FR343" s="150"/>
      <c r="FS343" s="150"/>
      <c r="FT343" s="150"/>
      <c r="FU343" s="150"/>
      <c r="FV343" s="150"/>
      <c r="FW343" s="150"/>
      <c r="FX343" s="150"/>
      <c r="FY343" s="150"/>
      <c r="FZ343" s="150"/>
      <c r="GA343" s="150"/>
      <c r="GB343" s="150"/>
      <c r="GC343" s="150"/>
      <c r="GD343" s="150"/>
      <c r="GE343" s="150"/>
      <c r="GF343" s="150"/>
      <c r="GG343" s="150"/>
      <c r="GH343" s="150"/>
      <c r="GI343" s="150"/>
      <c r="GJ343" s="150"/>
      <c r="GK343" s="150"/>
      <c r="GL343" s="150"/>
      <c r="GM343" s="150"/>
      <c r="GN343" s="150"/>
      <c r="GO343" s="150"/>
      <c r="GP343" s="150"/>
      <c r="GQ343" s="150"/>
      <c r="GR343" s="150"/>
      <c r="GS343" s="150"/>
      <c r="GT343" s="150"/>
      <c r="GU343" s="150"/>
      <c r="GV343" s="150"/>
      <c r="GW343" s="150"/>
      <c r="GX343" s="150"/>
      <c r="GY343" s="150"/>
      <c r="GZ343" s="150"/>
      <c r="HA343" s="150"/>
      <c r="HB343" s="150"/>
      <c r="HC343" s="150"/>
      <c r="HD343" s="150"/>
      <c r="HE343" s="150"/>
      <c r="HF343" s="150"/>
      <c r="HG343" s="150"/>
      <c r="HH343" s="150"/>
      <c r="HI343" s="150"/>
      <c r="HJ343" s="150"/>
      <c r="HK343" s="150"/>
      <c r="HL343" s="150"/>
      <c r="HM343" s="150"/>
      <c r="HN343" s="150"/>
      <c r="HO343" s="150"/>
      <c r="HP343" s="150"/>
      <c r="HQ343" s="150"/>
      <c r="HR343" s="150"/>
      <c r="HS343" s="150"/>
      <c r="HT343" s="150"/>
      <c r="HU343" s="150"/>
      <c r="HV343" s="150"/>
      <c r="HW343" s="150"/>
      <c r="HX343" s="150"/>
      <c r="HY343" s="150"/>
      <c r="HZ343" s="150"/>
      <c r="IA343" s="150"/>
      <c r="IB343" s="150"/>
      <c r="IC343" s="150"/>
      <c r="ID343" s="150"/>
      <c r="IE343" s="150"/>
      <c r="IF343" s="150"/>
      <c r="IG343" s="150"/>
      <c r="IH343" s="150"/>
      <c r="II343" s="150"/>
      <c r="IJ343" s="150"/>
      <c r="IK343" s="150"/>
      <c r="IL343" s="150"/>
      <c r="IM343" s="150"/>
      <c r="IN343" s="150"/>
      <c r="IO343" s="150"/>
      <c r="IP343" s="150"/>
      <c r="IQ343" s="150"/>
      <c r="IR343" s="150"/>
      <c r="IS343" s="150"/>
      <c r="IT343" s="150"/>
      <c r="IU343" s="150"/>
      <c r="IV343" s="150"/>
      <c r="IW343" s="150"/>
    </row>
    <row r="344" customFormat="false" ht="12.75" hidden="false" customHeight="false" outlineLevel="0" collapsed="false">
      <c r="A344" s="146"/>
      <c r="B344" s="147"/>
      <c r="C344" s="147"/>
      <c r="D344" s="147"/>
      <c r="E344" s="147"/>
      <c r="F344" s="147"/>
      <c r="G344" s="147"/>
      <c r="H344" s="148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  <c r="AA344" s="147"/>
      <c r="AB344" s="147"/>
      <c r="AC344" s="147"/>
      <c r="AD344" s="147"/>
      <c r="AE344" s="147"/>
      <c r="AF344" s="147"/>
      <c r="AG344" s="147"/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  <c r="BI344" s="147"/>
      <c r="BJ344" s="147"/>
      <c r="BK344" s="149"/>
      <c r="BL344" s="150"/>
      <c r="BM344" s="150"/>
      <c r="BN344" s="150"/>
      <c r="BO344" s="150"/>
      <c r="BP344" s="150"/>
      <c r="BQ344" s="150"/>
      <c r="BR344" s="150"/>
      <c r="BS344" s="150"/>
      <c r="BT344" s="150"/>
      <c r="BU344" s="150"/>
      <c r="BV344" s="150"/>
      <c r="BW344" s="150"/>
      <c r="BX344" s="150"/>
      <c r="BY344" s="150"/>
      <c r="BZ344" s="150"/>
      <c r="CA344" s="150"/>
      <c r="CB344" s="150"/>
      <c r="CC344" s="150"/>
      <c r="CD344" s="150"/>
      <c r="CE344" s="150"/>
      <c r="CF344" s="150"/>
      <c r="CG344" s="150"/>
      <c r="CH344" s="150"/>
      <c r="CI344" s="150"/>
      <c r="CJ344" s="150"/>
      <c r="CK344" s="150"/>
      <c r="CL344" s="150"/>
      <c r="CM344" s="150"/>
      <c r="CN344" s="150"/>
      <c r="CO344" s="150"/>
      <c r="CP344" s="150"/>
      <c r="CQ344" s="150"/>
      <c r="CR344" s="150"/>
      <c r="CS344" s="150"/>
      <c r="CT344" s="150"/>
      <c r="CU344" s="150"/>
      <c r="CV344" s="150"/>
      <c r="CW344" s="150"/>
      <c r="CX344" s="150"/>
      <c r="CY344" s="150"/>
      <c r="CZ344" s="150"/>
      <c r="DA344" s="150"/>
      <c r="DB344" s="150"/>
      <c r="DC344" s="150"/>
      <c r="DD344" s="150"/>
      <c r="DE344" s="150"/>
      <c r="DF344" s="150"/>
      <c r="DG344" s="150"/>
      <c r="DH344" s="150"/>
      <c r="DI344" s="150"/>
      <c r="DJ344" s="150"/>
      <c r="DK344" s="150"/>
      <c r="DL344" s="150"/>
      <c r="DM344" s="150"/>
      <c r="DN344" s="150"/>
      <c r="DO344" s="150"/>
      <c r="DP344" s="150"/>
      <c r="DQ344" s="150"/>
      <c r="DR344" s="150"/>
      <c r="DS344" s="150"/>
      <c r="DT344" s="150"/>
      <c r="DU344" s="150"/>
      <c r="DV344" s="150"/>
      <c r="DW344" s="150"/>
      <c r="DX344" s="150"/>
      <c r="DY344" s="150"/>
      <c r="DZ344" s="150"/>
      <c r="EA344" s="150"/>
      <c r="EB344" s="150"/>
      <c r="EC344" s="150"/>
      <c r="ED344" s="150"/>
      <c r="EE344" s="150"/>
      <c r="EF344" s="150"/>
      <c r="EG344" s="150"/>
      <c r="EH344" s="150"/>
      <c r="EI344" s="150"/>
      <c r="EJ344" s="150"/>
      <c r="EK344" s="150"/>
      <c r="EL344" s="150"/>
      <c r="EM344" s="150"/>
      <c r="EN344" s="150"/>
      <c r="EO344" s="150"/>
      <c r="EP344" s="150"/>
      <c r="EQ344" s="150"/>
      <c r="ER344" s="150"/>
      <c r="ES344" s="150"/>
      <c r="ET344" s="150"/>
      <c r="EU344" s="150"/>
      <c r="EV344" s="150"/>
      <c r="EW344" s="150"/>
      <c r="EX344" s="150"/>
      <c r="EY344" s="150"/>
      <c r="EZ344" s="150"/>
      <c r="FA344" s="150"/>
      <c r="FB344" s="150"/>
      <c r="FC344" s="150"/>
      <c r="FD344" s="150"/>
      <c r="FE344" s="150"/>
      <c r="FF344" s="150"/>
      <c r="FG344" s="150"/>
      <c r="FH344" s="150"/>
      <c r="FI344" s="150"/>
      <c r="FJ344" s="150"/>
      <c r="FK344" s="150"/>
      <c r="FL344" s="150"/>
      <c r="FM344" s="150"/>
      <c r="FN344" s="150"/>
      <c r="FO344" s="150"/>
      <c r="FP344" s="150"/>
      <c r="FQ344" s="150"/>
      <c r="FR344" s="150"/>
      <c r="FS344" s="150"/>
      <c r="FT344" s="150"/>
      <c r="FU344" s="150"/>
      <c r="FV344" s="150"/>
      <c r="FW344" s="150"/>
      <c r="FX344" s="150"/>
      <c r="FY344" s="150"/>
      <c r="FZ344" s="150"/>
      <c r="GA344" s="150"/>
      <c r="GB344" s="150"/>
      <c r="GC344" s="150"/>
      <c r="GD344" s="150"/>
      <c r="GE344" s="150"/>
      <c r="GF344" s="150"/>
      <c r="GG344" s="150"/>
      <c r="GH344" s="150"/>
      <c r="GI344" s="150"/>
      <c r="GJ344" s="150"/>
      <c r="GK344" s="150"/>
      <c r="GL344" s="150"/>
      <c r="GM344" s="150"/>
      <c r="GN344" s="150"/>
      <c r="GO344" s="150"/>
      <c r="GP344" s="150"/>
      <c r="GQ344" s="150"/>
      <c r="GR344" s="150"/>
      <c r="GS344" s="150"/>
      <c r="GT344" s="150"/>
      <c r="GU344" s="150"/>
      <c r="GV344" s="150"/>
      <c r="GW344" s="150"/>
      <c r="GX344" s="150"/>
      <c r="GY344" s="150"/>
      <c r="GZ344" s="150"/>
      <c r="HA344" s="150"/>
      <c r="HB344" s="150"/>
      <c r="HC344" s="150"/>
      <c r="HD344" s="150"/>
      <c r="HE344" s="150"/>
      <c r="HF344" s="150"/>
      <c r="HG344" s="150"/>
      <c r="HH344" s="150"/>
      <c r="HI344" s="150"/>
      <c r="HJ344" s="150"/>
      <c r="HK344" s="150"/>
      <c r="HL344" s="150"/>
      <c r="HM344" s="150"/>
      <c r="HN344" s="150"/>
      <c r="HO344" s="150"/>
      <c r="HP344" s="150"/>
      <c r="HQ344" s="150"/>
      <c r="HR344" s="150"/>
      <c r="HS344" s="150"/>
      <c r="HT344" s="150"/>
      <c r="HU344" s="150"/>
      <c r="HV344" s="150"/>
      <c r="HW344" s="150"/>
      <c r="HX344" s="150"/>
      <c r="HY344" s="150"/>
      <c r="HZ344" s="150"/>
      <c r="IA344" s="150"/>
      <c r="IB344" s="150"/>
      <c r="IC344" s="150"/>
      <c r="ID344" s="150"/>
      <c r="IE344" s="150"/>
      <c r="IF344" s="150"/>
      <c r="IG344" s="150"/>
      <c r="IH344" s="150"/>
      <c r="II344" s="150"/>
      <c r="IJ344" s="150"/>
      <c r="IK344" s="150"/>
      <c r="IL344" s="150"/>
      <c r="IM344" s="150"/>
      <c r="IN344" s="150"/>
      <c r="IO344" s="150"/>
      <c r="IP344" s="150"/>
      <c r="IQ344" s="150"/>
      <c r="IR344" s="150"/>
      <c r="IS344" s="150"/>
      <c r="IT344" s="150"/>
      <c r="IU344" s="150"/>
      <c r="IV344" s="150"/>
      <c r="IW344" s="150"/>
    </row>
    <row r="345" customFormat="false" ht="12.75" hidden="false" customHeight="false" outlineLevel="0" collapsed="false">
      <c r="A345" s="146"/>
      <c r="B345" s="147"/>
      <c r="C345" s="147"/>
      <c r="D345" s="147"/>
      <c r="E345" s="147"/>
      <c r="F345" s="147"/>
      <c r="G345" s="147"/>
      <c r="H345" s="148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47"/>
      <c r="AF345" s="147"/>
      <c r="AG345" s="147"/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  <c r="BI345" s="147"/>
      <c r="BJ345" s="147"/>
      <c r="BK345" s="149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50"/>
      <c r="BV345" s="150"/>
      <c r="BW345" s="150"/>
      <c r="BX345" s="150"/>
      <c r="BY345" s="150"/>
      <c r="BZ345" s="150"/>
      <c r="CA345" s="150"/>
      <c r="CB345" s="150"/>
      <c r="CC345" s="15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0"/>
      <c r="CN345" s="150"/>
      <c r="CO345" s="150"/>
      <c r="CP345" s="150"/>
      <c r="CQ345" s="150"/>
      <c r="CR345" s="150"/>
      <c r="CS345" s="150"/>
      <c r="CT345" s="150"/>
      <c r="CU345" s="150"/>
      <c r="CV345" s="150"/>
      <c r="CW345" s="150"/>
      <c r="CX345" s="150"/>
      <c r="CY345" s="150"/>
      <c r="CZ345" s="150"/>
      <c r="DA345" s="150"/>
      <c r="DB345" s="150"/>
      <c r="DC345" s="150"/>
      <c r="DD345" s="150"/>
      <c r="DE345" s="150"/>
      <c r="DF345" s="150"/>
      <c r="DG345" s="150"/>
      <c r="DH345" s="150"/>
      <c r="DI345" s="150"/>
      <c r="DJ345" s="150"/>
      <c r="DK345" s="150"/>
      <c r="DL345" s="150"/>
      <c r="DM345" s="150"/>
      <c r="DN345" s="150"/>
      <c r="DO345" s="150"/>
      <c r="DP345" s="150"/>
      <c r="DQ345" s="150"/>
      <c r="DR345" s="150"/>
      <c r="DS345" s="150"/>
      <c r="DT345" s="150"/>
      <c r="DU345" s="150"/>
      <c r="DV345" s="150"/>
      <c r="DW345" s="150"/>
      <c r="DX345" s="150"/>
      <c r="DY345" s="150"/>
      <c r="DZ345" s="150"/>
      <c r="EA345" s="150"/>
      <c r="EB345" s="150"/>
      <c r="EC345" s="150"/>
      <c r="ED345" s="150"/>
      <c r="EE345" s="150"/>
      <c r="EF345" s="150"/>
      <c r="EG345" s="150"/>
      <c r="EH345" s="150"/>
      <c r="EI345" s="150"/>
      <c r="EJ345" s="150"/>
      <c r="EK345" s="150"/>
      <c r="EL345" s="150"/>
      <c r="EM345" s="150"/>
      <c r="EN345" s="150"/>
      <c r="EO345" s="150"/>
      <c r="EP345" s="150"/>
      <c r="EQ345" s="150"/>
      <c r="ER345" s="150"/>
      <c r="ES345" s="150"/>
      <c r="ET345" s="150"/>
      <c r="EU345" s="150"/>
      <c r="EV345" s="150"/>
      <c r="EW345" s="150"/>
      <c r="EX345" s="150"/>
      <c r="EY345" s="150"/>
      <c r="EZ345" s="150"/>
      <c r="FA345" s="150"/>
      <c r="FB345" s="150"/>
      <c r="FC345" s="150"/>
      <c r="FD345" s="150"/>
      <c r="FE345" s="150"/>
      <c r="FF345" s="150"/>
      <c r="FG345" s="150"/>
      <c r="FH345" s="150"/>
      <c r="FI345" s="150"/>
      <c r="FJ345" s="150"/>
      <c r="FK345" s="150"/>
      <c r="FL345" s="150"/>
      <c r="FM345" s="150"/>
      <c r="FN345" s="150"/>
      <c r="FO345" s="150"/>
      <c r="FP345" s="150"/>
      <c r="FQ345" s="150"/>
      <c r="FR345" s="150"/>
      <c r="FS345" s="150"/>
      <c r="FT345" s="150"/>
      <c r="FU345" s="150"/>
      <c r="FV345" s="150"/>
      <c r="FW345" s="150"/>
      <c r="FX345" s="150"/>
      <c r="FY345" s="150"/>
      <c r="FZ345" s="150"/>
      <c r="GA345" s="150"/>
      <c r="GB345" s="150"/>
      <c r="GC345" s="150"/>
      <c r="GD345" s="150"/>
      <c r="GE345" s="150"/>
      <c r="GF345" s="150"/>
      <c r="GG345" s="150"/>
      <c r="GH345" s="150"/>
      <c r="GI345" s="150"/>
      <c r="GJ345" s="150"/>
      <c r="GK345" s="150"/>
      <c r="GL345" s="150"/>
      <c r="GM345" s="150"/>
      <c r="GN345" s="150"/>
      <c r="GO345" s="150"/>
      <c r="GP345" s="150"/>
      <c r="GQ345" s="150"/>
      <c r="GR345" s="150"/>
      <c r="GS345" s="150"/>
      <c r="GT345" s="150"/>
      <c r="GU345" s="150"/>
      <c r="GV345" s="150"/>
      <c r="GW345" s="150"/>
      <c r="GX345" s="150"/>
      <c r="GY345" s="150"/>
      <c r="GZ345" s="150"/>
      <c r="HA345" s="150"/>
      <c r="HB345" s="150"/>
      <c r="HC345" s="150"/>
      <c r="HD345" s="150"/>
      <c r="HE345" s="150"/>
      <c r="HF345" s="150"/>
      <c r="HG345" s="150"/>
      <c r="HH345" s="150"/>
      <c r="HI345" s="150"/>
      <c r="HJ345" s="150"/>
      <c r="HK345" s="150"/>
      <c r="HL345" s="150"/>
      <c r="HM345" s="150"/>
      <c r="HN345" s="150"/>
      <c r="HO345" s="150"/>
      <c r="HP345" s="150"/>
      <c r="HQ345" s="150"/>
      <c r="HR345" s="150"/>
      <c r="HS345" s="150"/>
      <c r="HT345" s="150"/>
      <c r="HU345" s="150"/>
      <c r="HV345" s="150"/>
      <c r="HW345" s="150"/>
      <c r="HX345" s="150"/>
      <c r="HY345" s="150"/>
      <c r="HZ345" s="150"/>
      <c r="IA345" s="150"/>
      <c r="IB345" s="150"/>
      <c r="IC345" s="150"/>
      <c r="ID345" s="150"/>
      <c r="IE345" s="150"/>
      <c r="IF345" s="150"/>
      <c r="IG345" s="150"/>
      <c r="IH345" s="150"/>
      <c r="II345" s="150"/>
      <c r="IJ345" s="150"/>
      <c r="IK345" s="150"/>
      <c r="IL345" s="150"/>
      <c r="IM345" s="150"/>
      <c r="IN345" s="150"/>
      <c r="IO345" s="150"/>
      <c r="IP345" s="150"/>
      <c r="IQ345" s="150"/>
      <c r="IR345" s="150"/>
      <c r="IS345" s="150"/>
      <c r="IT345" s="150"/>
      <c r="IU345" s="150"/>
      <c r="IV345" s="150"/>
      <c r="IW345" s="150"/>
    </row>
    <row r="346" customFormat="false" ht="12.75" hidden="false" customHeight="false" outlineLevel="0" collapsed="false">
      <c r="A346" s="146"/>
      <c r="B346" s="147"/>
      <c r="C346" s="147"/>
      <c r="D346" s="147"/>
      <c r="E346" s="147"/>
      <c r="F346" s="147"/>
      <c r="G346" s="147"/>
      <c r="H346" s="148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  <c r="AE346" s="147"/>
      <c r="AF346" s="147"/>
      <c r="AG346" s="147"/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  <c r="BI346" s="147"/>
      <c r="BJ346" s="147"/>
      <c r="BK346" s="149"/>
      <c r="BL346" s="150"/>
      <c r="BM346" s="150"/>
      <c r="BN346" s="150"/>
      <c r="BO346" s="150"/>
      <c r="BP346" s="150"/>
      <c r="BQ346" s="150"/>
      <c r="BR346" s="150"/>
      <c r="BS346" s="150"/>
      <c r="BT346" s="150"/>
      <c r="BU346" s="150"/>
      <c r="BV346" s="150"/>
      <c r="BW346" s="150"/>
      <c r="BX346" s="150"/>
      <c r="BY346" s="150"/>
      <c r="BZ346" s="150"/>
      <c r="CA346" s="150"/>
      <c r="CB346" s="150"/>
      <c r="CC346" s="15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0"/>
      <c r="CN346" s="150"/>
      <c r="CO346" s="150"/>
      <c r="CP346" s="150"/>
      <c r="CQ346" s="150"/>
      <c r="CR346" s="150"/>
      <c r="CS346" s="150"/>
      <c r="CT346" s="150"/>
      <c r="CU346" s="150"/>
      <c r="CV346" s="150"/>
      <c r="CW346" s="150"/>
      <c r="CX346" s="150"/>
      <c r="CY346" s="150"/>
      <c r="CZ346" s="150"/>
      <c r="DA346" s="150"/>
      <c r="DB346" s="150"/>
      <c r="DC346" s="150"/>
      <c r="DD346" s="150"/>
      <c r="DE346" s="150"/>
      <c r="DF346" s="150"/>
      <c r="DG346" s="150"/>
      <c r="DH346" s="150"/>
      <c r="DI346" s="150"/>
      <c r="DJ346" s="150"/>
      <c r="DK346" s="150"/>
      <c r="DL346" s="150"/>
      <c r="DM346" s="150"/>
      <c r="DN346" s="150"/>
      <c r="DO346" s="150"/>
      <c r="DP346" s="150"/>
      <c r="DQ346" s="150"/>
      <c r="DR346" s="150"/>
      <c r="DS346" s="150"/>
      <c r="DT346" s="150"/>
      <c r="DU346" s="150"/>
      <c r="DV346" s="150"/>
      <c r="DW346" s="150"/>
      <c r="DX346" s="150"/>
      <c r="DY346" s="150"/>
      <c r="DZ346" s="150"/>
      <c r="EA346" s="150"/>
      <c r="EB346" s="150"/>
      <c r="EC346" s="150"/>
      <c r="ED346" s="150"/>
      <c r="EE346" s="150"/>
      <c r="EF346" s="150"/>
      <c r="EG346" s="150"/>
      <c r="EH346" s="150"/>
      <c r="EI346" s="150"/>
      <c r="EJ346" s="150"/>
      <c r="EK346" s="150"/>
      <c r="EL346" s="150"/>
      <c r="EM346" s="150"/>
      <c r="EN346" s="150"/>
      <c r="EO346" s="150"/>
      <c r="EP346" s="150"/>
      <c r="EQ346" s="150"/>
      <c r="ER346" s="150"/>
      <c r="ES346" s="150"/>
      <c r="ET346" s="150"/>
      <c r="EU346" s="150"/>
      <c r="EV346" s="150"/>
      <c r="EW346" s="150"/>
      <c r="EX346" s="150"/>
      <c r="EY346" s="150"/>
      <c r="EZ346" s="150"/>
      <c r="FA346" s="150"/>
      <c r="FB346" s="150"/>
      <c r="FC346" s="150"/>
      <c r="FD346" s="150"/>
      <c r="FE346" s="150"/>
      <c r="FF346" s="150"/>
      <c r="FG346" s="150"/>
      <c r="FH346" s="150"/>
      <c r="FI346" s="150"/>
      <c r="FJ346" s="150"/>
      <c r="FK346" s="150"/>
      <c r="FL346" s="150"/>
      <c r="FM346" s="150"/>
      <c r="FN346" s="150"/>
      <c r="FO346" s="150"/>
      <c r="FP346" s="150"/>
      <c r="FQ346" s="150"/>
      <c r="FR346" s="150"/>
      <c r="FS346" s="150"/>
      <c r="FT346" s="150"/>
      <c r="FU346" s="150"/>
      <c r="FV346" s="150"/>
      <c r="FW346" s="150"/>
      <c r="FX346" s="150"/>
      <c r="FY346" s="150"/>
      <c r="FZ346" s="150"/>
      <c r="GA346" s="150"/>
      <c r="GB346" s="150"/>
      <c r="GC346" s="150"/>
      <c r="GD346" s="150"/>
      <c r="GE346" s="150"/>
      <c r="GF346" s="150"/>
      <c r="GG346" s="150"/>
      <c r="GH346" s="150"/>
      <c r="GI346" s="150"/>
      <c r="GJ346" s="150"/>
      <c r="GK346" s="150"/>
      <c r="GL346" s="150"/>
      <c r="GM346" s="150"/>
      <c r="GN346" s="150"/>
      <c r="GO346" s="150"/>
      <c r="GP346" s="150"/>
      <c r="GQ346" s="150"/>
      <c r="GR346" s="150"/>
      <c r="GS346" s="150"/>
      <c r="GT346" s="150"/>
      <c r="GU346" s="150"/>
      <c r="GV346" s="150"/>
      <c r="GW346" s="150"/>
      <c r="GX346" s="150"/>
      <c r="GY346" s="150"/>
      <c r="GZ346" s="150"/>
      <c r="HA346" s="150"/>
      <c r="HB346" s="150"/>
      <c r="HC346" s="150"/>
      <c r="HD346" s="150"/>
      <c r="HE346" s="150"/>
      <c r="HF346" s="150"/>
      <c r="HG346" s="150"/>
      <c r="HH346" s="150"/>
      <c r="HI346" s="150"/>
      <c r="HJ346" s="150"/>
      <c r="HK346" s="150"/>
      <c r="HL346" s="150"/>
      <c r="HM346" s="150"/>
      <c r="HN346" s="150"/>
      <c r="HO346" s="150"/>
      <c r="HP346" s="150"/>
      <c r="HQ346" s="150"/>
      <c r="HR346" s="150"/>
      <c r="HS346" s="150"/>
      <c r="HT346" s="150"/>
      <c r="HU346" s="150"/>
      <c r="HV346" s="150"/>
      <c r="HW346" s="150"/>
      <c r="HX346" s="150"/>
      <c r="HY346" s="150"/>
      <c r="HZ346" s="150"/>
      <c r="IA346" s="150"/>
      <c r="IB346" s="150"/>
      <c r="IC346" s="150"/>
      <c r="ID346" s="150"/>
      <c r="IE346" s="150"/>
      <c r="IF346" s="150"/>
      <c r="IG346" s="150"/>
      <c r="IH346" s="150"/>
      <c r="II346" s="150"/>
      <c r="IJ346" s="150"/>
      <c r="IK346" s="150"/>
      <c r="IL346" s="150"/>
      <c r="IM346" s="150"/>
      <c r="IN346" s="150"/>
      <c r="IO346" s="150"/>
      <c r="IP346" s="150"/>
      <c r="IQ346" s="150"/>
      <c r="IR346" s="150"/>
      <c r="IS346" s="150"/>
      <c r="IT346" s="150"/>
      <c r="IU346" s="150"/>
      <c r="IV346" s="150"/>
      <c r="IW346" s="150"/>
    </row>
    <row r="347" customFormat="false" ht="12.75" hidden="false" customHeight="false" outlineLevel="0" collapsed="false">
      <c r="A347" s="146"/>
      <c r="B347" s="147"/>
      <c r="C347" s="147"/>
      <c r="D347" s="147"/>
      <c r="E347" s="147"/>
      <c r="F347" s="147"/>
      <c r="G347" s="147"/>
      <c r="H347" s="148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  <c r="AE347" s="147"/>
      <c r="AF347" s="147"/>
      <c r="AG347" s="147"/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  <c r="BI347" s="147"/>
      <c r="BJ347" s="147"/>
      <c r="BK347" s="149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150"/>
      <c r="BV347" s="150"/>
      <c r="BW347" s="150"/>
      <c r="BX347" s="150"/>
      <c r="BY347" s="150"/>
      <c r="BZ347" s="150"/>
      <c r="CA347" s="150"/>
      <c r="CB347" s="150"/>
      <c r="CC347" s="150"/>
      <c r="CD347" s="150"/>
      <c r="CE347" s="150"/>
      <c r="CF347" s="150"/>
      <c r="CG347" s="150"/>
      <c r="CH347" s="150"/>
      <c r="CI347" s="150"/>
      <c r="CJ347" s="150"/>
      <c r="CK347" s="150"/>
      <c r="CL347" s="150"/>
      <c r="CM347" s="150"/>
      <c r="CN347" s="150"/>
      <c r="CO347" s="150"/>
      <c r="CP347" s="150"/>
      <c r="CQ347" s="150"/>
      <c r="CR347" s="150"/>
      <c r="CS347" s="150"/>
      <c r="CT347" s="150"/>
      <c r="CU347" s="150"/>
      <c r="CV347" s="150"/>
      <c r="CW347" s="150"/>
      <c r="CX347" s="150"/>
      <c r="CY347" s="150"/>
      <c r="CZ347" s="150"/>
      <c r="DA347" s="150"/>
      <c r="DB347" s="150"/>
      <c r="DC347" s="150"/>
      <c r="DD347" s="150"/>
      <c r="DE347" s="150"/>
      <c r="DF347" s="150"/>
      <c r="DG347" s="150"/>
      <c r="DH347" s="150"/>
      <c r="DI347" s="150"/>
      <c r="DJ347" s="150"/>
      <c r="DK347" s="150"/>
      <c r="DL347" s="150"/>
      <c r="DM347" s="150"/>
      <c r="DN347" s="150"/>
      <c r="DO347" s="150"/>
      <c r="DP347" s="150"/>
      <c r="DQ347" s="150"/>
      <c r="DR347" s="150"/>
      <c r="DS347" s="150"/>
      <c r="DT347" s="150"/>
      <c r="DU347" s="150"/>
      <c r="DV347" s="150"/>
      <c r="DW347" s="150"/>
      <c r="DX347" s="150"/>
      <c r="DY347" s="150"/>
      <c r="DZ347" s="150"/>
      <c r="EA347" s="150"/>
      <c r="EB347" s="150"/>
      <c r="EC347" s="150"/>
      <c r="ED347" s="150"/>
      <c r="EE347" s="150"/>
      <c r="EF347" s="150"/>
      <c r="EG347" s="150"/>
      <c r="EH347" s="150"/>
      <c r="EI347" s="150"/>
      <c r="EJ347" s="150"/>
      <c r="EK347" s="150"/>
      <c r="EL347" s="150"/>
      <c r="EM347" s="150"/>
      <c r="EN347" s="150"/>
      <c r="EO347" s="150"/>
      <c r="EP347" s="150"/>
      <c r="EQ347" s="150"/>
      <c r="ER347" s="150"/>
      <c r="ES347" s="150"/>
      <c r="ET347" s="150"/>
      <c r="EU347" s="150"/>
      <c r="EV347" s="150"/>
      <c r="EW347" s="150"/>
      <c r="EX347" s="150"/>
      <c r="EY347" s="150"/>
      <c r="EZ347" s="150"/>
      <c r="FA347" s="150"/>
      <c r="FB347" s="150"/>
      <c r="FC347" s="150"/>
      <c r="FD347" s="150"/>
      <c r="FE347" s="150"/>
      <c r="FF347" s="150"/>
      <c r="FG347" s="150"/>
      <c r="FH347" s="150"/>
      <c r="FI347" s="150"/>
      <c r="FJ347" s="150"/>
      <c r="FK347" s="150"/>
      <c r="FL347" s="150"/>
      <c r="FM347" s="150"/>
      <c r="FN347" s="150"/>
      <c r="FO347" s="150"/>
      <c r="FP347" s="150"/>
      <c r="FQ347" s="150"/>
      <c r="FR347" s="150"/>
      <c r="FS347" s="150"/>
      <c r="FT347" s="150"/>
      <c r="FU347" s="150"/>
      <c r="FV347" s="150"/>
      <c r="FW347" s="150"/>
      <c r="FX347" s="150"/>
      <c r="FY347" s="150"/>
      <c r="FZ347" s="150"/>
      <c r="GA347" s="150"/>
      <c r="GB347" s="150"/>
      <c r="GC347" s="150"/>
      <c r="GD347" s="150"/>
      <c r="GE347" s="150"/>
      <c r="GF347" s="150"/>
      <c r="GG347" s="150"/>
      <c r="GH347" s="150"/>
      <c r="GI347" s="150"/>
      <c r="GJ347" s="150"/>
      <c r="GK347" s="150"/>
      <c r="GL347" s="150"/>
      <c r="GM347" s="150"/>
      <c r="GN347" s="150"/>
      <c r="GO347" s="150"/>
      <c r="GP347" s="150"/>
      <c r="GQ347" s="150"/>
      <c r="GR347" s="150"/>
      <c r="GS347" s="150"/>
      <c r="GT347" s="150"/>
      <c r="GU347" s="150"/>
      <c r="GV347" s="150"/>
      <c r="GW347" s="150"/>
      <c r="GX347" s="150"/>
      <c r="GY347" s="150"/>
      <c r="GZ347" s="150"/>
      <c r="HA347" s="150"/>
      <c r="HB347" s="150"/>
      <c r="HC347" s="150"/>
      <c r="HD347" s="150"/>
      <c r="HE347" s="150"/>
      <c r="HF347" s="150"/>
      <c r="HG347" s="150"/>
      <c r="HH347" s="150"/>
      <c r="HI347" s="150"/>
      <c r="HJ347" s="150"/>
      <c r="HK347" s="150"/>
      <c r="HL347" s="150"/>
      <c r="HM347" s="150"/>
      <c r="HN347" s="150"/>
      <c r="HO347" s="150"/>
      <c r="HP347" s="150"/>
      <c r="HQ347" s="150"/>
      <c r="HR347" s="150"/>
      <c r="HS347" s="150"/>
      <c r="HT347" s="150"/>
      <c r="HU347" s="150"/>
      <c r="HV347" s="150"/>
      <c r="HW347" s="150"/>
      <c r="HX347" s="150"/>
      <c r="HY347" s="150"/>
      <c r="HZ347" s="150"/>
      <c r="IA347" s="150"/>
      <c r="IB347" s="150"/>
      <c r="IC347" s="150"/>
      <c r="ID347" s="150"/>
      <c r="IE347" s="150"/>
      <c r="IF347" s="150"/>
      <c r="IG347" s="150"/>
      <c r="IH347" s="150"/>
      <c r="II347" s="150"/>
      <c r="IJ347" s="150"/>
      <c r="IK347" s="150"/>
      <c r="IL347" s="150"/>
      <c r="IM347" s="150"/>
      <c r="IN347" s="150"/>
      <c r="IO347" s="150"/>
      <c r="IP347" s="150"/>
      <c r="IQ347" s="150"/>
      <c r="IR347" s="150"/>
      <c r="IS347" s="150"/>
      <c r="IT347" s="150"/>
      <c r="IU347" s="150"/>
      <c r="IV347" s="150"/>
      <c r="IW347" s="150"/>
    </row>
    <row r="348" customFormat="false" ht="12.75" hidden="false" customHeight="false" outlineLevel="0" collapsed="false">
      <c r="A348" s="146"/>
      <c r="B348" s="147"/>
      <c r="C348" s="147"/>
      <c r="D348" s="147"/>
      <c r="E348" s="147"/>
      <c r="F348" s="147"/>
      <c r="G348" s="147"/>
      <c r="H348" s="148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  <c r="AC348" s="147"/>
      <c r="AD348" s="147"/>
      <c r="AE348" s="147"/>
      <c r="AF348" s="147"/>
      <c r="AG348" s="147"/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  <c r="BI348" s="147"/>
      <c r="BJ348" s="147"/>
      <c r="BK348" s="149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150"/>
      <c r="BV348" s="150"/>
      <c r="BW348" s="150"/>
      <c r="BX348" s="150"/>
      <c r="BY348" s="150"/>
      <c r="BZ348" s="150"/>
      <c r="CA348" s="150"/>
      <c r="CB348" s="150"/>
      <c r="CC348" s="150"/>
      <c r="CD348" s="150"/>
      <c r="CE348" s="150"/>
      <c r="CF348" s="150"/>
      <c r="CG348" s="150"/>
      <c r="CH348" s="150"/>
      <c r="CI348" s="150"/>
      <c r="CJ348" s="150"/>
      <c r="CK348" s="150"/>
      <c r="CL348" s="150"/>
      <c r="CM348" s="150"/>
      <c r="CN348" s="150"/>
      <c r="CO348" s="150"/>
      <c r="CP348" s="150"/>
      <c r="CQ348" s="150"/>
      <c r="CR348" s="150"/>
      <c r="CS348" s="150"/>
      <c r="CT348" s="150"/>
      <c r="CU348" s="150"/>
      <c r="CV348" s="150"/>
      <c r="CW348" s="150"/>
      <c r="CX348" s="150"/>
      <c r="CY348" s="150"/>
      <c r="CZ348" s="150"/>
      <c r="DA348" s="150"/>
      <c r="DB348" s="150"/>
      <c r="DC348" s="150"/>
      <c r="DD348" s="150"/>
      <c r="DE348" s="150"/>
      <c r="DF348" s="150"/>
      <c r="DG348" s="150"/>
      <c r="DH348" s="150"/>
      <c r="DI348" s="150"/>
      <c r="DJ348" s="150"/>
      <c r="DK348" s="150"/>
      <c r="DL348" s="150"/>
      <c r="DM348" s="150"/>
      <c r="DN348" s="150"/>
      <c r="DO348" s="150"/>
      <c r="DP348" s="150"/>
      <c r="DQ348" s="150"/>
      <c r="DR348" s="150"/>
      <c r="DS348" s="150"/>
      <c r="DT348" s="150"/>
      <c r="DU348" s="150"/>
      <c r="DV348" s="150"/>
      <c r="DW348" s="150"/>
      <c r="DX348" s="150"/>
      <c r="DY348" s="150"/>
      <c r="DZ348" s="150"/>
      <c r="EA348" s="150"/>
      <c r="EB348" s="150"/>
      <c r="EC348" s="150"/>
      <c r="ED348" s="150"/>
      <c r="EE348" s="150"/>
      <c r="EF348" s="150"/>
      <c r="EG348" s="150"/>
      <c r="EH348" s="150"/>
      <c r="EI348" s="150"/>
      <c r="EJ348" s="150"/>
      <c r="EK348" s="150"/>
      <c r="EL348" s="150"/>
      <c r="EM348" s="150"/>
      <c r="EN348" s="150"/>
      <c r="EO348" s="150"/>
      <c r="EP348" s="150"/>
      <c r="EQ348" s="150"/>
      <c r="ER348" s="150"/>
      <c r="ES348" s="150"/>
      <c r="ET348" s="150"/>
      <c r="EU348" s="150"/>
      <c r="EV348" s="150"/>
      <c r="EW348" s="150"/>
      <c r="EX348" s="150"/>
      <c r="EY348" s="150"/>
      <c r="EZ348" s="150"/>
      <c r="FA348" s="150"/>
      <c r="FB348" s="150"/>
      <c r="FC348" s="150"/>
      <c r="FD348" s="150"/>
      <c r="FE348" s="150"/>
      <c r="FF348" s="150"/>
      <c r="FG348" s="150"/>
      <c r="FH348" s="150"/>
      <c r="FI348" s="150"/>
      <c r="FJ348" s="150"/>
      <c r="FK348" s="150"/>
      <c r="FL348" s="150"/>
      <c r="FM348" s="150"/>
      <c r="FN348" s="150"/>
      <c r="FO348" s="150"/>
      <c r="FP348" s="150"/>
      <c r="FQ348" s="150"/>
      <c r="FR348" s="150"/>
      <c r="FS348" s="150"/>
      <c r="FT348" s="150"/>
      <c r="FU348" s="150"/>
      <c r="FV348" s="150"/>
      <c r="FW348" s="150"/>
      <c r="FX348" s="150"/>
      <c r="FY348" s="150"/>
      <c r="FZ348" s="150"/>
      <c r="GA348" s="150"/>
      <c r="GB348" s="150"/>
      <c r="GC348" s="150"/>
      <c r="GD348" s="150"/>
      <c r="GE348" s="150"/>
      <c r="GF348" s="150"/>
      <c r="GG348" s="150"/>
      <c r="GH348" s="150"/>
      <c r="GI348" s="150"/>
      <c r="GJ348" s="150"/>
      <c r="GK348" s="150"/>
      <c r="GL348" s="150"/>
      <c r="GM348" s="150"/>
      <c r="GN348" s="150"/>
      <c r="GO348" s="150"/>
      <c r="GP348" s="150"/>
      <c r="GQ348" s="150"/>
      <c r="GR348" s="150"/>
      <c r="GS348" s="150"/>
      <c r="GT348" s="150"/>
      <c r="GU348" s="150"/>
      <c r="GV348" s="150"/>
      <c r="GW348" s="150"/>
      <c r="GX348" s="150"/>
      <c r="GY348" s="150"/>
      <c r="GZ348" s="150"/>
      <c r="HA348" s="150"/>
      <c r="HB348" s="150"/>
      <c r="HC348" s="150"/>
      <c r="HD348" s="150"/>
      <c r="HE348" s="150"/>
      <c r="HF348" s="150"/>
      <c r="HG348" s="150"/>
      <c r="HH348" s="150"/>
      <c r="HI348" s="150"/>
      <c r="HJ348" s="150"/>
      <c r="HK348" s="150"/>
      <c r="HL348" s="150"/>
      <c r="HM348" s="150"/>
      <c r="HN348" s="150"/>
      <c r="HO348" s="150"/>
      <c r="HP348" s="150"/>
      <c r="HQ348" s="150"/>
      <c r="HR348" s="150"/>
      <c r="HS348" s="150"/>
      <c r="HT348" s="150"/>
      <c r="HU348" s="150"/>
      <c r="HV348" s="150"/>
      <c r="HW348" s="150"/>
      <c r="HX348" s="150"/>
      <c r="HY348" s="150"/>
      <c r="HZ348" s="150"/>
      <c r="IA348" s="150"/>
      <c r="IB348" s="150"/>
      <c r="IC348" s="150"/>
      <c r="ID348" s="150"/>
      <c r="IE348" s="150"/>
      <c r="IF348" s="150"/>
      <c r="IG348" s="150"/>
      <c r="IH348" s="150"/>
      <c r="II348" s="150"/>
      <c r="IJ348" s="150"/>
      <c r="IK348" s="150"/>
      <c r="IL348" s="150"/>
      <c r="IM348" s="150"/>
      <c r="IN348" s="150"/>
      <c r="IO348" s="150"/>
      <c r="IP348" s="150"/>
      <c r="IQ348" s="150"/>
      <c r="IR348" s="150"/>
      <c r="IS348" s="150"/>
      <c r="IT348" s="150"/>
      <c r="IU348" s="150"/>
      <c r="IV348" s="150"/>
      <c r="IW348" s="150"/>
    </row>
    <row r="349" customFormat="false" ht="12.75" hidden="false" customHeight="false" outlineLevel="0" collapsed="false">
      <c r="A349" s="146"/>
      <c r="B349" s="147"/>
      <c r="C349" s="147"/>
      <c r="D349" s="147"/>
      <c r="E349" s="147"/>
      <c r="F349" s="147"/>
      <c r="G349" s="147"/>
      <c r="H349" s="148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  <c r="AE349" s="147"/>
      <c r="AF349" s="147"/>
      <c r="AG349" s="147"/>
      <c r="AH349" s="147"/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  <c r="BI349" s="147"/>
      <c r="BJ349" s="147"/>
      <c r="BK349" s="149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150"/>
      <c r="BV349" s="150"/>
      <c r="BW349" s="150"/>
      <c r="BX349" s="150"/>
      <c r="BY349" s="150"/>
      <c r="BZ349" s="150"/>
      <c r="CA349" s="150"/>
      <c r="CB349" s="150"/>
      <c r="CC349" s="15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0"/>
      <c r="CN349" s="150"/>
      <c r="CO349" s="150"/>
      <c r="CP349" s="150"/>
      <c r="CQ349" s="150"/>
      <c r="CR349" s="150"/>
      <c r="CS349" s="150"/>
      <c r="CT349" s="150"/>
      <c r="CU349" s="150"/>
      <c r="CV349" s="150"/>
      <c r="CW349" s="150"/>
      <c r="CX349" s="150"/>
      <c r="CY349" s="150"/>
      <c r="CZ349" s="150"/>
      <c r="DA349" s="150"/>
      <c r="DB349" s="150"/>
      <c r="DC349" s="150"/>
      <c r="DD349" s="150"/>
      <c r="DE349" s="150"/>
      <c r="DF349" s="150"/>
      <c r="DG349" s="150"/>
      <c r="DH349" s="150"/>
      <c r="DI349" s="150"/>
      <c r="DJ349" s="150"/>
      <c r="DK349" s="150"/>
      <c r="DL349" s="150"/>
      <c r="DM349" s="150"/>
      <c r="DN349" s="150"/>
      <c r="DO349" s="150"/>
      <c r="DP349" s="150"/>
      <c r="DQ349" s="150"/>
      <c r="DR349" s="150"/>
      <c r="DS349" s="150"/>
      <c r="DT349" s="150"/>
      <c r="DU349" s="150"/>
      <c r="DV349" s="150"/>
      <c r="DW349" s="150"/>
      <c r="DX349" s="150"/>
      <c r="DY349" s="150"/>
      <c r="DZ349" s="150"/>
      <c r="EA349" s="150"/>
      <c r="EB349" s="150"/>
      <c r="EC349" s="150"/>
      <c r="ED349" s="150"/>
      <c r="EE349" s="150"/>
      <c r="EF349" s="150"/>
      <c r="EG349" s="150"/>
      <c r="EH349" s="150"/>
      <c r="EI349" s="150"/>
      <c r="EJ349" s="150"/>
      <c r="EK349" s="150"/>
      <c r="EL349" s="150"/>
      <c r="EM349" s="150"/>
      <c r="EN349" s="150"/>
      <c r="EO349" s="150"/>
      <c r="EP349" s="150"/>
      <c r="EQ349" s="150"/>
      <c r="ER349" s="150"/>
      <c r="ES349" s="150"/>
      <c r="ET349" s="150"/>
      <c r="EU349" s="150"/>
      <c r="EV349" s="150"/>
      <c r="EW349" s="150"/>
      <c r="EX349" s="150"/>
      <c r="EY349" s="150"/>
      <c r="EZ349" s="150"/>
      <c r="FA349" s="150"/>
      <c r="FB349" s="150"/>
      <c r="FC349" s="150"/>
      <c r="FD349" s="150"/>
      <c r="FE349" s="150"/>
      <c r="FF349" s="150"/>
      <c r="FG349" s="150"/>
      <c r="FH349" s="150"/>
      <c r="FI349" s="150"/>
      <c r="FJ349" s="150"/>
      <c r="FK349" s="150"/>
      <c r="FL349" s="150"/>
      <c r="FM349" s="150"/>
      <c r="FN349" s="150"/>
      <c r="FO349" s="150"/>
      <c r="FP349" s="150"/>
      <c r="FQ349" s="150"/>
      <c r="FR349" s="150"/>
      <c r="FS349" s="150"/>
      <c r="FT349" s="150"/>
      <c r="FU349" s="150"/>
      <c r="FV349" s="150"/>
      <c r="FW349" s="150"/>
      <c r="FX349" s="150"/>
      <c r="FY349" s="150"/>
      <c r="FZ349" s="150"/>
      <c r="GA349" s="150"/>
      <c r="GB349" s="150"/>
      <c r="GC349" s="150"/>
      <c r="GD349" s="150"/>
      <c r="GE349" s="150"/>
      <c r="GF349" s="150"/>
      <c r="GG349" s="150"/>
      <c r="GH349" s="150"/>
      <c r="GI349" s="150"/>
      <c r="GJ349" s="150"/>
      <c r="GK349" s="150"/>
      <c r="GL349" s="150"/>
      <c r="GM349" s="150"/>
      <c r="GN349" s="150"/>
      <c r="GO349" s="150"/>
      <c r="GP349" s="150"/>
      <c r="GQ349" s="150"/>
      <c r="GR349" s="150"/>
      <c r="GS349" s="150"/>
      <c r="GT349" s="150"/>
      <c r="GU349" s="150"/>
      <c r="GV349" s="150"/>
      <c r="GW349" s="150"/>
      <c r="GX349" s="150"/>
      <c r="GY349" s="150"/>
      <c r="GZ349" s="150"/>
      <c r="HA349" s="150"/>
      <c r="HB349" s="150"/>
      <c r="HC349" s="150"/>
      <c r="HD349" s="150"/>
      <c r="HE349" s="150"/>
      <c r="HF349" s="150"/>
      <c r="HG349" s="150"/>
      <c r="HH349" s="150"/>
      <c r="HI349" s="150"/>
      <c r="HJ349" s="150"/>
      <c r="HK349" s="150"/>
      <c r="HL349" s="150"/>
      <c r="HM349" s="150"/>
      <c r="HN349" s="150"/>
      <c r="HO349" s="150"/>
      <c r="HP349" s="150"/>
      <c r="HQ349" s="150"/>
      <c r="HR349" s="150"/>
      <c r="HS349" s="150"/>
      <c r="HT349" s="150"/>
      <c r="HU349" s="150"/>
      <c r="HV349" s="150"/>
      <c r="HW349" s="150"/>
      <c r="HX349" s="150"/>
      <c r="HY349" s="150"/>
      <c r="HZ349" s="150"/>
      <c r="IA349" s="150"/>
      <c r="IB349" s="150"/>
      <c r="IC349" s="150"/>
      <c r="ID349" s="150"/>
      <c r="IE349" s="150"/>
      <c r="IF349" s="150"/>
      <c r="IG349" s="150"/>
      <c r="IH349" s="150"/>
      <c r="II349" s="150"/>
      <c r="IJ349" s="150"/>
      <c r="IK349" s="150"/>
      <c r="IL349" s="150"/>
      <c r="IM349" s="150"/>
      <c r="IN349" s="150"/>
      <c r="IO349" s="150"/>
      <c r="IP349" s="150"/>
      <c r="IQ349" s="150"/>
      <c r="IR349" s="150"/>
      <c r="IS349" s="150"/>
      <c r="IT349" s="150"/>
      <c r="IU349" s="150"/>
      <c r="IV349" s="150"/>
      <c r="IW349" s="150"/>
    </row>
    <row r="350" customFormat="false" ht="12.75" hidden="false" customHeight="false" outlineLevel="0" collapsed="false">
      <c r="A350" s="146"/>
      <c r="B350" s="147"/>
      <c r="C350" s="147"/>
      <c r="D350" s="147"/>
      <c r="E350" s="147"/>
      <c r="F350" s="147"/>
      <c r="G350" s="147"/>
      <c r="H350" s="148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  <c r="AC350" s="147"/>
      <c r="AD350" s="147"/>
      <c r="AE350" s="147"/>
      <c r="AF350" s="147"/>
      <c r="AG350" s="147"/>
      <c r="AH350" s="147"/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  <c r="BI350" s="147"/>
      <c r="BJ350" s="147"/>
      <c r="BK350" s="149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150"/>
      <c r="BV350" s="150"/>
      <c r="BW350" s="150"/>
      <c r="BX350" s="150"/>
      <c r="BY350" s="150"/>
      <c r="BZ350" s="150"/>
      <c r="CA350" s="150"/>
      <c r="CB350" s="150"/>
      <c r="CC350" s="15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0"/>
      <c r="CN350" s="150"/>
      <c r="CO350" s="150"/>
      <c r="CP350" s="150"/>
      <c r="CQ350" s="150"/>
      <c r="CR350" s="150"/>
      <c r="CS350" s="150"/>
      <c r="CT350" s="150"/>
      <c r="CU350" s="150"/>
      <c r="CV350" s="150"/>
      <c r="CW350" s="150"/>
      <c r="CX350" s="150"/>
      <c r="CY350" s="150"/>
      <c r="CZ350" s="150"/>
      <c r="DA350" s="150"/>
      <c r="DB350" s="150"/>
      <c r="DC350" s="150"/>
      <c r="DD350" s="150"/>
      <c r="DE350" s="150"/>
      <c r="DF350" s="150"/>
      <c r="DG350" s="150"/>
      <c r="DH350" s="150"/>
      <c r="DI350" s="150"/>
      <c r="DJ350" s="150"/>
      <c r="DK350" s="150"/>
      <c r="DL350" s="150"/>
      <c r="DM350" s="150"/>
      <c r="DN350" s="150"/>
      <c r="DO350" s="150"/>
      <c r="DP350" s="150"/>
      <c r="DQ350" s="150"/>
      <c r="DR350" s="150"/>
      <c r="DS350" s="150"/>
      <c r="DT350" s="150"/>
      <c r="DU350" s="150"/>
      <c r="DV350" s="150"/>
      <c r="DW350" s="150"/>
      <c r="DX350" s="150"/>
      <c r="DY350" s="150"/>
      <c r="DZ350" s="150"/>
      <c r="EA350" s="150"/>
      <c r="EB350" s="150"/>
      <c r="EC350" s="150"/>
      <c r="ED350" s="150"/>
      <c r="EE350" s="150"/>
      <c r="EF350" s="150"/>
      <c r="EG350" s="150"/>
      <c r="EH350" s="150"/>
      <c r="EI350" s="150"/>
      <c r="EJ350" s="150"/>
      <c r="EK350" s="150"/>
      <c r="EL350" s="150"/>
      <c r="EM350" s="150"/>
      <c r="EN350" s="150"/>
      <c r="EO350" s="150"/>
      <c r="EP350" s="150"/>
      <c r="EQ350" s="150"/>
      <c r="ER350" s="150"/>
      <c r="ES350" s="150"/>
      <c r="ET350" s="150"/>
      <c r="EU350" s="150"/>
      <c r="EV350" s="150"/>
      <c r="EW350" s="150"/>
      <c r="EX350" s="150"/>
      <c r="EY350" s="150"/>
      <c r="EZ350" s="150"/>
      <c r="FA350" s="150"/>
      <c r="FB350" s="150"/>
      <c r="FC350" s="150"/>
      <c r="FD350" s="150"/>
      <c r="FE350" s="150"/>
      <c r="FF350" s="150"/>
      <c r="FG350" s="150"/>
      <c r="FH350" s="150"/>
      <c r="FI350" s="150"/>
      <c r="FJ350" s="150"/>
      <c r="FK350" s="150"/>
      <c r="FL350" s="150"/>
      <c r="FM350" s="150"/>
      <c r="FN350" s="150"/>
      <c r="FO350" s="150"/>
      <c r="FP350" s="150"/>
      <c r="FQ350" s="150"/>
      <c r="FR350" s="150"/>
      <c r="FS350" s="150"/>
      <c r="FT350" s="150"/>
      <c r="FU350" s="150"/>
      <c r="FV350" s="150"/>
      <c r="FW350" s="150"/>
      <c r="FX350" s="150"/>
      <c r="FY350" s="150"/>
      <c r="FZ350" s="150"/>
      <c r="GA350" s="150"/>
      <c r="GB350" s="150"/>
      <c r="GC350" s="150"/>
      <c r="GD350" s="150"/>
      <c r="GE350" s="150"/>
      <c r="GF350" s="150"/>
      <c r="GG350" s="150"/>
      <c r="GH350" s="150"/>
      <c r="GI350" s="150"/>
      <c r="GJ350" s="150"/>
      <c r="GK350" s="150"/>
      <c r="GL350" s="150"/>
      <c r="GM350" s="150"/>
      <c r="GN350" s="150"/>
      <c r="GO350" s="150"/>
      <c r="GP350" s="150"/>
      <c r="GQ350" s="150"/>
      <c r="GR350" s="150"/>
      <c r="GS350" s="150"/>
      <c r="GT350" s="150"/>
      <c r="GU350" s="150"/>
      <c r="GV350" s="150"/>
      <c r="GW350" s="150"/>
      <c r="GX350" s="150"/>
      <c r="GY350" s="150"/>
      <c r="GZ350" s="150"/>
      <c r="HA350" s="150"/>
      <c r="HB350" s="150"/>
      <c r="HC350" s="150"/>
      <c r="HD350" s="150"/>
      <c r="HE350" s="150"/>
      <c r="HF350" s="150"/>
      <c r="HG350" s="150"/>
      <c r="HH350" s="150"/>
      <c r="HI350" s="150"/>
      <c r="HJ350" s="150"/>
      <c r="HK350" s="150"/>
      <c r="HL350" s="150"/>
      <c r="HM350" s="150"/>
      <c r="HN350" s="150"/>
      <c r="HO350" s="150"/>
      <c r="HP350" s="150"/>
      <c r="HQ350" s="150"/>
      <c r="HR350" s="150"/>
      <c r="HS350" s="150"/>
      <c r="HT350" s="150"/>
      <c r="HU350" s="150"/>
      <c r="HV350" s="150"/>
      <c r="HW350" s="150"/>
      <c r="HX350" s="150"/>
      <c r="HY350" s="150"/>
      <c r="HZ350" s="150"/>
      <c r="IA350" s="150"/>
      <c r="IB350" s="150"/>
      <c r="IC350" s="150"/>
      <c r="ID350" s="150"/>
      <c r="IE350" s="150"/>
      <c r="IF350" s="150"/>
      <c r="IG350" s="150"/>
      <c r="IH350" s="150"/>
      <c r="II350" s="150"/>
      <c r="IJ350" s="150"/>
      <c r="IK350" s="150"/>
      <c r="IL350" s="150"/>
      <c r="IM350" s="150"/>
      <c r="IN350" s="150"/>
      <c r="IO350" s="150"/>
      <c r="IP350" s="150"/>
      <c r="IQ350" s="150"/>
      <c r="IR350" s="150"/>
      <c r="IS350" s="150"/>
      <c r="IT350" s="150"/>
      <c r="IU350" s="150"/>
      <c r="IV350" s="150"/>
      <c r="IW350" s="150"/>
    </row>
    <row r="351" customFormat="false" ht="12.75" hidden="false" customHeight="false" outlineLevel="0" collapsed="false">
      <c r="A351" s="146"/>
      <c r="B351" s="147"/>
      <c r="C351" s="147"/>
      <c r="D351" s="147"/>
      <c r="E351" s="147"/>
      <c r="F351" s="147"/>
      <c r="G351" s="147"/>
      <c r="H351" s="148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  <c r="AE351" s="147"/>
      <c r="AF351" s="147"/>
      <c r="AG351" s="147"/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  <c r="BI351" s="147"/>
      <c r="BJ351" s="147"/>
      <c r="BK351" s="149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150"/>
      <c r="BV351" s="150"/>
      <c r="BW351" s="150"/>
      <c r="BX351" s="150"/>
      <c r="BY351" s="150"/>
      <c r="BZ351" s="150"/>
      <c r="CA351" s="150"/>
      <c r="CB351" s="150"/>
      <c r="CC351" s="150"/>
      <c r="CD351" s="150"/>
      <c r="CE351" s="150"/>
      <c r="CF351" s="150"/>
      <c r="CG351" s="150"/>
      <c r="CH351" s="150"/>
      <c r="CI351" s="150"/>
      <c r="CJ351" s="150"/>
      <c r="CK351" s="150"/>
      <c r="CL351" s="150"/>
      <c r="CM351" s="150"/>
      <c r="CN351" s="150"/>
      <c r="CO351" s="150"/>
      <c r="CP351" s="150"/>
      <c r="CQ351" s="150"/>
      <c r="CR351" s="150"/>
      <c r="CS351" s="150"/>
      <c r="CT351" s="150"/>
      <c r="CU351" s="150"/>
      <c r="CV351" s="150"/>
      <c r="CW351" s="150"/>
      <c r="CX351" s="150"/>
      <c r="CY351" s="150"/>
      <c r="CZ351" s="150"/>
      <c r="DA351" s="150"/>
      <c r="DB351" s="150"/>
      <c r="DC351" s="150"/>
      <c r="DD351" s="150"/>
      <c r="DE351" s="150"/>
      <c r="DF351" s="150"/>
      <c r="DG351" s="150"/>
      <c r="DH351" s="150"/>
      <c r="DI351" s="150"/>
      <c r="DJ351" s="150"/>
      <c r="DK351" s="150"/>
      <c r="DL351" s="150"/>
      <c r="DM351" s="150"/>
      <c r="DN351" s="150"/>
      <c r="DO351" s="150"/>
      <c r="DP351" s="150"/>
      <c r="DQ351" s="150"/>
      <c r="DR351" s="150"/>
      <c r="DS351" s="150"/>
      <c r="DT351" s="150"/>
      <c r="DU351" s="150"/>
      <c r="DV351" s="150"/>
      <c r="DW351" s="150"/>
      <c r="DX351" s="150"/>
      <c r="DY351" s="150"/>
      <c r="DZ351" s="150"/>
      <c r="EA351" s="150"/>
      <c r="EB351" s="150"/>
      <c r="EC351" s="150"/>
      <c r="ED351" s="150"/>
      <c r="EE351" s="150"/>
      <c r="EF351" s="150"/>
      <c r="EG351" s="150"/>
      <c r="EH351" s="150"/>
      <c r="EI351" s="150"/>
      <c r="EJ351" s="150"/>
      <c r="EK351" s="150"/>
      <c r="EL351" s="150"/>
      <c r="EM351" s="150"/>
      <c r="EN351" s="150"/>
      <c r="EO351" s="150"/>
      <c r="EP351" s="150"/>
      <c r="EQ351" s="150"/>
      <c r="ER351" s="150"/>
      <c r="ES351" s="150"/>
      <c r="ET351" s="150"/>
      <c r="EU351" s="150"/>
      <c r="EV351" s="150"/>
      <c r="EW351" s="150"/>
      <c r="EX351" s="150"/>
      <c r="EY351" s="150"/>
      <c r="EZ351" s="150"/>
      <c r="FA351" s="150"/>
      <c r="FB351" s="150"/>
      <c r="FC351" s="150"/>
      <c r="FD351" s="150"/>
      <c r="FE351" s="150"/>
      <c r="FF351" s="150"/>
      <c r="FG351" s="150"/>
      <c r="FH351" s="150"/>
      <c r="FI351" s="150"/>
      <c r="FJ351" s="150"/>
      <c r="FK351" s="150"/>
      <c r="FL351" s="150"/>
      <c r="FM351" s="150"/>
      <c r="FN351" s="150"/>
      <c r="FO351" s="150"/>
      <c r="FP351" s="150"/>
      <c r="FQ351" s="150"/>
      <c r="FR351" s="150"/>
      <c r="FS351" s="150"/>
      <c r="FT351" s="150"/>
      <c r="FU351" s="150"/>
      <c r="FV351" s="150"/>
      <c r="FW351" s="150"/>
      <c r="FX351" s="150"/>
      <c r="FY351" s="150"/>
      <c r="FZ351" s="150"/>
      <c r="GA351" s="150"/>
      <c r="GB351" s="150"/>
      <c r="GC351" s="150"/>
      <c r="GD351" s="150"/>
      <c r="GE351" s="150"/>
      <c r="GF351" s="150"/>
      <c r="GG351" s="150"/>
      <c r="GH351" s="150"/>
      <c r="GI351" s="150"/>
      <c r="GJ351" s="150"/>
      <c r="GK351" s="150"/>
      <c r="GL351" s="150"/>
      <c r="GM351" s="150"/>
      <c r="GN351" s="150"/>
      <c r="GO351" s="150"/>
      <c r="GP351" s="150"/>
      <c r="GQ351" s="150"/>
      <c r="GR351" s="150"/>
      <c r="GS351" s="150"/>
      <c r="GT351" s="150"/>
      <c r="GU351" s="150"/>
      <c r="GV351" s="150"/>
      <c r="GW351" s="150"/>
      <c r="GX351" s="150"/>
      <c r="GY351" s="150"/>
      <c r="GZ351" s="150"/>
      <c r="HA351" s="150"/>
      <c r="HB351" s="150"/>
      <c r="HC351" s="150"/>
      <c r="HD351" s="150"/>
      <c r="HE351" s="150"/>
      <c r="HF351" s="150"/>
      <c r="HG351" s="150"/>
      <c r="HH351" s="150"/>
      <c r="HI351" s="150"/>
      <c r="HJ351" s="150"/>
      <c r="HK351" s="150"/>
      <c r="HL351" s="150"/>
      <c r="HM351" s="150"/>
      <c r="HN351" s="150"/>
      <c r="HO351" s="150"/>
      <c r="HP351" s="150"/>
      <c r="HQ351" s="150"/>
      <c r="HR351" s="150"/>
      <c r="HS351" s="150"/>
      <c r="HT351" s="150"/>
      <c r="HU351" s="150"/>
      <c r="HV351" s="150"/>
      <c r="HW351" s="150"/>
      <c r="HX351" s="150"/>
      <c r="HY351" s="150"/>
      <c r="HZ351" s="150"/>
      <c r="IA351" s="150"/>
      <c r="IB351" s="150"/>
      <c r="IC351" s="150"/>
      <c r="ID351" s="150"/>
      <c r="IE351" s="150"/>
      <c r="IF351" s="150"/>
      <c r="IG351" s="150"/>
      <c r="IH351" s="150"/>
      <c r="II351" s="150"/>
      <c r="IJ351" s="150"/>
      <c r="IK351" s="150"/>
      <c r="IL351" s="150"/>
      <c r="IM351" s="150"/>
      <c r="IN351" s="150"/>
      <c r="IO351" s="150"/>
      <c r="IP351" s="150"/>
      <c r="IQ351" s="150"/>
      <c r="IR351" s="150"/>
      <c r="IS351" s="150"/>
      <c r="IT351" s="150"/>
      <c r="IU351" s="150"/>
      <c r="IV351" s="150"/>
      <c r="IW351" s="150"/>
    </row>
    <row r="352" customFormat="false" ht="12.75" hidden="false" customHeight="false" outlineLevel="0" collapsed="false">
      <c r="A352" s="146"/>
      <c r="B352" s="147"/>
      <c r="C352" s="147"/>
      <c r="D352" s="147"/>
      <c r="E352" s="147"/>
      <c r="F352" s="147"/>
      <c r="G352" s="147"/>
      <c r="H352" s="148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  <c r="AC352" s="147"/>
      <c r="AD352" s="147"/>
      <c r="AE352" s="147"/>
      <c r="AF352" s="147"/>
      <c r="AG352" s="147"/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  <c r="BI352" s="147"/>
      <c r="BJ352" s="147"/>
      <c r="BK352" s="149"/>
      <c r="BL352" s="150"/>
      <c r="BM352" s="150"/>
      <c r="BN352" s="150"/>
      <c r="BO352" s="150"/>
      <c r="BP352" s="150"/>
      <c r="BQ352" s="150"/>
      <c r="BR352" s="150"/>
      <c r="BS352" s="150"/>
      <c r="BT352" s="150"/>
      <c r="BU352" s="150"/>
      <c r="BV352" s="150"/>
      <c r="BW352" s="150"/>
      <c r="BX352" s="150"/>
      <c r="BY352" s="150"/>
      <c r="BZ352" s="150"/>
      <c r="CA352" s="150"/>
      <c r="CB352" s="150"/>
      <c r="CC352" s="150"/>
      <c r="CD352" s="150"/>
      <c r="CE352" s="150"/>
      <c r="CF352" s="150"/>
      <c r="CG352" s="150"/>
      <c r="CH352" s="150"/>
      <c r="CI352" s="150"/>
      <c r="CJ352" s="150"/>
      <c r="CK352" s="150"/>
      <c r="CL352" s="150"/>
      <c r="CM352" s="150"/>
      <c r="CN352" s="150"/>
      <c r="CO352" s="150"/>
      <c r="CP352" s="150"/>
      <c r="CQ352" s="150"/>
      <c r="CR352" s="150"/>
      <c r="CS352" s="150"/>
      <c r="CT352" s="150"/>
      <c r="CU352" s="150"/>
      <c r="CV352" s="150"/>
      <c r="CW352" s="150"/>
      <c r="CX352" s="150"/>
      <c r="CY352" s="150"/>
      <c r="CZ352" s="150"/>
      <c r="DA352" s="150"/>
      <c r="DB352" s="150"/>
      <c r="DC352" s="150"/>
      <c r="DD352" s="150"/>
      <c r="DE352" s="150"/>
      <c r="DF352" s="150"/>
      <c r="DG352" s="150"/>
      <c r="DH352" s="150"/>
      <c r="DI352" s="150"/>
      <c r="DJ352" s="150"/>
      <c r="DK352" s="150"/>
      <c r="DL352" s="150"/>
      <c r="DM352" s="150"/>
      <c r="DN352" s="150"/>
      <c r="DO352" s="150"/>
      <c r="DP352" s="150"/>
      <c r="DQ352" s="150"/>
      <c r="DR352" s="150"/>
      <c r="DS352" s="150"/>
      <c r="DT352" s="150"/>
      <c r="DU352" s="150"/>
      <c r="DV352" s="150"/>
      <c r="DW352" s="150"/>
      <c r="DX352" s="150"/>
      <c r="DY352" s="150"/>
      <c r="DZ352" s="150"/>
      <c r="EA352" s="150"/>
      <c r="EB352" s="150"/>
      <c r="EC352" s="150"/>
      <c r="ED352" s="150"/>
      <c r="EE352" s="150"/>
      <c r="EF352" s="150"/>
      <c r="EG352" s="150"/>
      <c r="EH352" s="150"/>
      <c r="EI352" s="150"/>
      <c r="EJ352" s="150"/>
      <c r="EK352" s="150"/>
      <c r="EL352" s="150"/>
      <c r="EM352" s="150"/>
      <c r="EN352" s="150"/>
      <c r="EO352" s="150"/>
      <c r="EP352" s="150"/>
      <c r="EQ352" s="150"/>
      <c r="ER352" s="150"/>
      <c r="ES352" s="150"/>
      <c r="ET352" s="150"/>
      <c r="EU352" s="150"/>
      <c r="EV352" s="150"/>
      <c r="EW352" s="150"/>
      <c r="EX352" s="150"/>
      <c r="EY352" s="150"/>
      <c r="EZ352" s="150"/>
      <c r="FA352" s="150"/>
      <c r="FB352" s="150"/>
      <c r="FC352" s="150"/>
      <c r="FD352" s="150"/>
      <c r="FE352" s="150"/>
      <c r="FF352" s="150"/>
      <c r="FG352" s="150"/>
      <c r="FH352" s="150"/>
      <c r="FI352" s="150"/>
      <c r="FJ352" s="150"/>
      <c r="FK352" s="150"/>
      <c r="FL352" s="150"/>
      <c r="FM352" s="150"/>
      <c r="FN352" s="150"/>
      <c r="FO352" s="150"/>
      <c r="FP352" s="150"/>
      <c r="FQ352" s="150"/>
      <c r="FR352" s="150"/>
      <c r="FS352" s="150"/>
      <c r="FT352" s="150"/>
      <c r="FU352" s="150"/>
      <c r="FV352" s="150"/>
      <c r="FW352" s="150"/>
      <c r="FX352" s="150"/>
      <c r="FY352" s="150"/>
      <c r="FZ352" s="150"/>
      <c r="GA352" s="150"/>
      <c r="GB352" s="150"/>
      <c r="GC352" s="150"/>
      <c r="GD352" s="150"/>
      <c r="GE352" s="150"/>
      <c r="GF352" s="150"/>
      <c r="GG352" s="150"/>
      <c r="GH352" s="150"/>
      <c r="GI352" s="150"/>
      <c r="GJ352" s="150"/>
      <c r="GK352" s="150"/>
      <c r="GL352" s="150"/>
      <c r="GM352" s="150"/>
      <c r="GN352" s="150"/>
      <c r="GO352" s="150"/>
      <c r="GP352" s="150"/>
      <c r="GQ352" s="150"/>
      <c r="GR352" s="150"/>
      <c r="GS352" s="150"/>
      <c r="GT352" s="150"/>
      <c r="GU352" s="150"/>
      <c r="GV352" s="150"/>
      <c r="GW352" s="150"/>
      <c r="GX352" s="150"/>
      <c r="GY352" s="150"/>
      <c r="GZ352" s="150"/>
      <c r="HA352" s="150"/>
      <c r="HB352" s="150"/>
      <c r="HC352" s="150"/>
      <c r="HD352" s="150"/>
      <c r="HE352" s="150"/>
      <c r="HF352" s="150"/>
      <c r="HG352" s="150"/>
      <c r="HH352" s="150"/>
      <c r="HI352" s="150"/>
      <c r="HJ352" s="150"/>
      <c r="HK352" s="150"/>
      <c r="HL352" s="150"/>
      <c r="HM352" s="150"/>
      <c r="HN352" s="150"/>
      <c r="HO352" s="150"/>
      <c r="HP352" s="150"/>
      <c r="HQ352" s="150"/>
      <c r="HR352" s="150"/>
      <c r="HS352" s="150"/>
      <c r="HT352" s="150"/>
      <c r="HU352" s="150"/>
      <c r="HV352" s="150"/>
      <c r="HW352" s="150"/>
      <c r="HX352" s="150"/>
      <c r="HY352" s="150"/>
      <c r="HZ352" s="150"/>
      <c r="IA352" s="150"/>
      <c r="IB352" s="150"/>
      <c r="IC352" s="150"/>
      <c r="ID352" s="150"/>
      <c r="IE352" s="150"/>
      <c r="IF352" s="150"/>
      <c r="IG352" s="150"/>
      <c r="IH352" s="150"/>
      <c r="II352" s="150"/>
      <c r="IJ352" s="150"/>
      <c r="IK352" s="150"/>
      <c r="IL352" s="150"/>
      <c r="IM352" s="150"/>
      <c r="IN352" s="150"/>
      <c r="IO352" s="150"/>
      <c r="IP352" s="150"/>
      <c r="IQ352" s="150"/>
      <c r="IR352" s="150"/>
      <c r="IS352" s="150"/>
      <c r="IT352" s="150"/>
      <c r="IU352" s="150"/>
      <c r="IV352" s="150"/>
      <c r="IW352" s="150"/>
    </row>
    <row r="353" customFormat="false" ht="12.75" hidden="false" customHeight="false" outlineLevel="0" collapsed="false">
      <c r="A353" s="146"/>
      <c r="B353" s="147"/>
      <c r="C353" s="147"/>
      <c r="D353" s="147"/>
      <c r="E353" s="147"/>
      <c r="F353" s="147"/>
      <c r="G353" s="147"/>
      <c r="H353" s="148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  <c r="AC353" s="147"/>
      <c r="AD353" s="147"/>
      <c r="AE353" s="147"/>
      <c r="AF353" s="147"/>
      <c r="AG353" s="147"/>
      <c r="AH353" s="147"/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  <c r="BI353" s="147"/>
      <c r="BJ353" s="147"/>
      <c r="BK353" s="149"/>
      <c r="BL353" s="150"/>
      <c r="BM353" s="150"/>
      <c r="BN353" s="150"/>
      <c r="BO353" s="150"/>
      <c r="BP353" s="150"/>
      <c r="BQ353" s="150"/>
      <c r="BR353" s="150"/>
      <c r="BS353" s="150"/>
      <c r="BT353" s="150"/>
      <c r="BU353" s="150"/>
      <c r="BV353" s="150"/>
      <c r="BW353" s="150"/>
      <c r="BX353" s="150"/>
      <c r="BY353" s="150"/>
      <c r="BZ353" s="150"/>
      <c r="CA353" s="150"/>
      <c r="CB353" s="150"/>
      <c r="CC353" s="15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0"/>
      <c r="CN353" s="150"/>
      <c r="CO353" s="150"/>
      <c r="CP353" s="150"/>
      <c r="CQ353" s="150"/>
      <c r="CR353" s="150"/>
      <c r="CS353" s="150"/>
      <c r="CT353" s="150"/>
      <c r="CU353" s="150"/>
      <c r="CV353" s="150"/>
      <c r="CW353" s="150"/>
      <c r="CX353" s="150"/>
      <c r="CY353" s="150"/>
      <c r="CZ353" s="150"/>
      <c r="DA353" s="150"/>
      <c r="DB353" s="150"/>
      <c r="DC353" s="150"/>
      <c r="DD353" s="150"/>
      <c r="DE353" s="150"/>
      <c r="DF353" s="150"/>
      <c r="DG353" s="150"/>
      <c r="DH353" s="150"/>
      <c r="DI353" s="150"/>
      <c r="DJ353" s="150"/>
      <c r="DK353" s="150"/>
      <c r="DL353" s="150"/>
      <c r="DM353" s="150"/>
      <c r="DN353" s="150"/>
      <c r="DO353" s="150"/>
      <c r="DP353" s="150"/>
      <c r="DQ353" s="150"/>
      <c r="DR353" s="150"/>
      <c r="DS353" s="150"/>
      <c r="DT353" s="150"/>
      <c r="DU353" s="150"/>
      <c r="DV353" s="150"/>
      <c r="DW353" s="150"/>
      <c r="DX353" s="150"/>
      <c r="DY353" s="150"/>
      <c r="DZ353" s="150"/>
      <c r="EA353" s="150"/>
      <c r="EB353" s="150"/>
      <c r="EC353" s="150"/>
      <c r="ED353" s="150"/>
      <c r="EE353" s="150"/>
      <c r="EF353" s="150"/>
      <c r="EG353" s="150"/>
      <c r="EH353" s="150"/>
      <c r="EI353" s="150"/>
      <c r="EJ353" s="150"/>
      <c r="EK353" s="150"/>
      <c r="EL353" s="150"/>
      <c r="EM353" s="150"/>
      <c r="EN353" s="150"/>
      <c r="EO353" s="150"/>
      <c r="EP353" s="150"/>
      <c r="EQ353" s="150"/>
      <c r="ER353" s="150"/>
      <c r="ES353" s="150"/>
      <c r="ET353" s="150"/>
      <c r="EU353" s="150"/>
      <c r="EV353" s="150"/>
      <c r="EW353" s="150"/>
      <c r="EX353" s="150"/>
      <c r="EY353" s="150"/>
      <c r="EZ353" s="150"/>
      <c r="FA353" s="150"/>
      <c r="FB353" s="150"/>
      <c r="FC353" s="150"/>
      <c r="FD353" s="150"/>
      <c r="FE353" s="150"/>
      <c r="FF353" s="150"/>
      <c r="FG353" s="150"/>
      <c r="FH353" s="150"/>
      <c r="FI353" s="150"/>
      <c r="FJ353" s="150"/>
      <c r="FK353" s="150"/>
      <c r="FL353" s="150"/>
      <c r="FM353" s="150"/>
      <c r="FN353" s="150"/>
      <c r="FO353" s="150"/>
      <c r="FP353" s="150"/>
      <c r="FQ353" s="150"/>
      <c r="FR353" s="150"/>
      <c r="FS353" s="150"/>
      <c r="FT353" s="150"/>
      <c r="FU353" s="150"/>
      <c r="FV353" s="150"/>
      <c r="FW353" s="150"/>
      <c r="FX353" s="150"/>
      <c r="FY353" s="150"/>
      <c r="FZ353" s="150"/>
      <c r="GA353" s="150"/>
      <c r="GB353" s="150"/>
      <c r="GC353" s="150"/>
      <c r="GD353" s="150"/>
      <c r="GE353" s="150"/>
      <c r="GF353" s="150"/>
      <c r="GG353" s="150"/>
      <c r="GH353" s="150"/>
      <c r="GI353" s="150"/>
      <c r="GJ353" s="150"/>
      <c r="GK353" s="150"/>
      <c r="GL353" s="150"/>
      <c r="GM353" s="150"/>
      <c r="GN353" s="150"/>
      <c r="GO353" s="150"/>
      <c r="GP353" s="150"/>
      <c r="GQ353" s="150"/>
      <c r="GR353" s="150"/>
      <c r="GS353" s="150"/>
      <c r="GT353" s="150"/>
      <c r="GU353" s="150"/>
      <c r="GV353" s="150"/>
      <c r="GW353" s="150"/>
      <c r="GX353" s="150"/>
      <c r="GY353" s="150"/>
      <c r="GZ353" s="150"/>
      <c r="HA353" s="150"/>
      <c r="HB353" s="150"/>
      <c r="HC353" s="150"/>
      <c r="HD353" s="150"/>
      <c r="HE353" s="150"/>
      <c r="HF353" s="150"/>
      <c r="HG353" s="150"/>
      <c r="HH353" s="150"/>
      <c r="HI353" s="150"/>
      <c r="HJ353" s="150"/>
      <c r="HK353" s="150"/>
      <c r="HL353" s="150"/>
      <c r="HM353" s="150"/>
      <c r="HN353" s="150"/>
      <c r="HO353" s="150"/>
      <c r="HP353" s="150"/>
      <c r="HQ353" s="150"/>
      <c r="HR353" s="150"/>
      <c r="HS353" s="150"/>
      <c r="HT353" s="150"/>
      <c r="HU353" s="150"/>
      <c r="HV353" s="150"/>
      <c r="HW353" s="150"/>
      <c r="HX353" s="150"/>
      <c r="HY353" s="150"/>
      <c r="HZ353" s="150"/>
      <c r="IA353" s="150"/>
      <c r="IB353" s="150"/>
      <c r="IC353" s="150"/>
      <c r="ID353" s="150"/>
      <c r="IE353" s="150"/>
      <c r="IF353" s="150"/>
      <c r="IG353" s="150"/>
      <c r="IH353" s="150"/>
      <c r="II353" s="150"/>
      <c r="IJ353" s="150"/>
      <c r="IK353" s="150"/>
      <c r="IL353" s="150"/>
      <c r="IM353" s="150"/>
      <c r="IN353" s="150"/>
      <c r="IO353" s="150"/>
      <c r="IP353" s="150"/>
      <c r="IQ353" s="150"/>
      <c r="IR353" s="150"/>
      <c r="IS353" s="150"/>
      <c r="IT353" s="150"/>
      <c r="IU353" s="150"/>
      <c r="IV353" s="150"/>
      <c r="IW353" s="150"/>
    </row>
    <row r="354" customFormat="false" ht="12.75" hidden="false" customHeight="false" outlineLevel="0" collapsed="false">
      <c r="A354" s="146"/>
      <c r="B354" s="147"/>
      <c r="C354" s="147"/>
      <c r="D354" s="147"/>
      <c r="E354" s="147"/>
      <c r="F354" s="147"/>
      <c r="G354" s="147"/>
      <c r="H354" s="148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  <c r="AB354" s="147"/>
      <c r="AC354" s="147"/>
      <c r="AD354" s="147"/>
      <c r="AE354" s="147"/>
      <c r="AF354" s="147"/>
      <c r="AG354" s="147"/>
      <c r="AH354" s="147"/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  <c r="BI354" s="147"/>
      <c r="BJ354" s="147"/>
      <c r="BK354" s="149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50"/>
      <c r="BV354" s="150"/>
      <c r="BW354" s="150"/>
      <c r="BX354" s="150"/>
      <c r="BY354" s="150"/>
      <c r="BZ354" s="150"/>
      <c r="CA354" s="150"/>
      <c r="CB354" s="150"/>
      <c r="CC354" s="15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0"/>
      <c r="CN354" s="150"/>
      <c r="CO354" s="150"/>
      <c r="CP354" s="150"/>
      <c r="CQ354" s="150"/>
      <c r="CR354" s="150"/>
      <c r="CS354" s="150"/>
      <c r="CT354" s="150"/>
      <c r="CU354" s="150"/>
      <c r="CV354" s="150"/>
      <c r="CW354" s="150"/>
      <c r="CX354" s="150"/>
      <c r="CY354" s="150"/>
      <c r="CZ354" s="150"/>
      <c r="DA354" s="150"/>
      <c r="DB354" s="150"/>
      <c r="DC354" s="150"/>
      <c r="DD354" s="150"/>
      <c r="DE354" s="150"/>
      <c r="DF354" s="150"/>
      <c r="DG354" s="150"/>
      <c r="DH354" s="150"/>
      <c r="DI354" s="150"/>
      <c r="DJ354" s="150"/>
      <c r="DK354" s="150"/>
      <c r="DL354" s="150"/>
      <c r="DM354" s="150"/>
      <c r="DN354" s="150"/>
      <c r="DO354" s="150"/>
      <c r="DP354" s="150"/>
      <c r="DQ354" s="150"/>
      <c r="DR354" s="150"/>
      <c r="DS354" s="150"/>
      <c r="DT354" s="150"/>
      <c r="DU354" s="150"/>
      <c r="DV354" s="150"/>
      <c r="DW354" s="150"/>
      <c r="DX354" s="150"/>
      <c r="DY354" s="150"/>
      <c r="DZ354" s="150"/>
      <c r="EA354" s="150"/>
      <c r="EB354" s="150"/>
      <c r="EC354" s="150"/>
      <c r="ED354" s="150"/>
      <c r="EE354" s="150"/>
      <c r="EF354" s="150"/>
      <c r="EG354" s="150"/>
      <c r="EH354" s="150"/>
      <c r="EI354" s="150"/>
      <c r="EJ354" s="150"/>
      <c r="EK354" s="150"/>
      <c r="EL354" s="150"/>
      <c r="EM354" s="150"/>
      <c r="EN354" s="150"/>
      <c r="EO354" s="150"/>
      <c r="EP354" s="150"/>
      <c r="EQ354" s="150"/>
      <c r="ER354" s="150"/>
      <c r="ES354" s="150"/>
      <c r="ET354" s="150"/>
      <c r="EU354" s="150"/>
      <c r="EV354" s="150"/>
      <c r="EW354" s="150"/>
      <c r="EX354" s="150"/>
      <c r="EY354" s="150"/>
      <c r="EZ354" s="150"/>
      <c r="FA354" s="150"/>
      <c r="FB354" s="150"/>
      <c r="FC354" s="150"/>
      <c r="FD354" s="150"/>
      <c r="FE354" s="150"/>
      <c r="FF354" s="150"/>
      <c r="FG354" s="150"/>
      <c r="FH354" s="150"/>
      <c r="FI354" s="150"/>
      <c r="FJ354" s="150"/>
      <c r="FK354" s="150"/>
      <c r="FL354" s="150"/>
      <c r="FM354" s="150"/>
      <c r="FN354" s="150"/>
      <c r="FO354" s="150"/>
      <c r="FP354" s="150"/>
      <c r="FQ354" s="150"/>
      <c r="FR354" s="150"/>
      <c r="FS354" s="150"/>
      <c r="FT354" s="150"/>
      <c r="FU354" s="150"/>
      <c r="FV354" s="150"/>
      <c r="FW354" s="150"/>
      <c r="FX354" s="150"/>
      <c r="FY354" s="150"/>
      <c r="FZ354" s="150"/>
      <c r="GA354" s="150"/>
      <c r="GB354" s="150"/>
      <c r="GC354" s="150"/>
      <c r="GD354" s="150"/>
      <c r="GE354" s="150"/>
      <c r="GF354" s="150"/>
      <c r="GG354" s="150"/>
      <c r="GH354" s="150"/>
      <c r="GI354" s="150"/>
      <c r="GJ354" s="150"/>
      <c r="GK354" s="150"/>
      <c r="GL354" s="150"/>
      <c r="GM354" s="150"/>
      <c r="GN354" s="150"/>
      <c r="GO354" s="150"/>
      <c r="GP354" s="150"/>
      <c r="GQ354" s="150"/>
      <c r="GR354" s="150"/>
      <c r="GS354" s="150"/>
      <c r="GT354" s="150"/>
      <c r="GU354" s="150"/>
      <c r="GV354" s="150"/>
      <c r="GW354" s="150"/>
      <c r="GX354" s="150"/>
      <c r="GY354" s="150"/>
      <c r="GZ354" s="150"/>
      <c r="HA354" s="150"/>
      <c r="HB354" s="150"/>
      <c r="HC354" s="150"/>
      <c r="HD354" s="150"/>
      <c r="HE354" s="150"/>
      <c r="HF354" s="150"/>
      <c r="HG354" s="150"/>
      <c r="HH354" s="150"/>
      <c r="HI354" s="150"/>
      <c r="HJ354" s="150"/>
      <c r="HK354" s="150"/>
      <c r="HL354" s="150"/>
      <c r="HM354" s="150"/>
      <c r="HN354" s="150"/>
      <c r="HO354" s="150"/>
      <c r="HP354" s="150"/>
      <c r="HQ354" s="150"/>
      <c r="HR354" s="150"/>
      <c r="HS354" s="150"/>
      <c r="HT354" s="150"/>
      <c r="HU354" s="150"/>
      <c r="HV354" s="150"/>
      <c r="HW354" s="150"/>
      <c r="HX354" s="150"/>
      <c r="HY354" s="150"/>
      <c r="HZ354" s="150"/>
      <c r="IA354" s="150"/>
      <c r="IB354" s="150"/>
      <c r="IC354" s="150"/>
      <c r="ID354" s="150"/>
      <c r="IE354" s="150"/>
      <c r="IF354" s="150"/>
      <c r="IG354" s="150"/>
      <c r="IH354" s="150"/>
      <c r="II354" s="150"/>
      <c r="IJ354" s="150"/>
      <c r="IK354" s="150"/>
      <c r="IL354" s="150"/>
      <c r="IM354" s="150"/>
      <c r="IN354" s="150"/>
      <c r="IO354" s="150"/>
      <c r="IP354" s="150"/>
      <c r="IQ354" s="150"/>
      <c r="IR354" s="150"/>
      <c r="IS354" s="150"/>
      <c r="IT354" s="150"/>
      <c r="IU354" s="150"/>
      <c r="IV354" s="150"/>
      <c r="IW354" s="150"/>
    </row>
    <row r="355" customFormat="false" ht="12.75" hidden="false" customHeight="false" outlineLevel="0" collapsed="false">
      <c r="A355" s="146"/>
      <c r="B355" s="147"/>
      <c r="C355" s="147"/>
      <c r="D355" s="147"/>
      <c r="E355" s="147"/>
      <c r="F355" s="147"/>
      <c r="G355" s="147"/>
      <c r="H355" s="148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  <c r="AE355" s="147"/>
      <c r="AF355" s="147"/>
      <c r="AG355" s="147"/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  <c r="BI355" s="147"/>
      <c r="BJ355" s="147"/>
      <c r="BK355" s="149"/>
      <c r="BL355" s="150"/>
      <c r="BM355" s="150"/>
      <c r="BN355" s="150"/>
      <c r="BO355" s="150"/>
      <c r="BP355" s="150"/>
      <c r="BQ355" s="150"/>
      <c r="BR355" s="150"/>
      <c r="BS355" s="150"/>
      <c r="BT355" s="150"/>
      <c r="BU355" s="150"/>
      <c r="BV355" s="150"/>
      <c r="BW355" s="150"/>
      <c r="BX355" s="150"/>
      <c r="BY355" s="150"/>
      <c r="BZ355" s="150"/>
      <c r="CA355" s="150"/>
      <c r="CB355" s="150"/>
      <c r="CC355" s="150"/>
      <c r="CD355" s="150"/>
      <c r="CE355" s="150"/>
      <c r="CF355" s="150"/>
      <c r="CG355" s="150"/>
      <c r="CH355" s="150"/>
      <c r="CI355" s="150"/>
      <c r="CJ355" s="150"/>
      <c r="CK355" s="150"/>
      <c r="CL355" s="150"/>
      <c r="CM355" s="150"/>
      <c r="CN355" s="150"/>
      <c r="CO355" s="150"/>
      <c r="CP355" s="150"/>
      <c r="CQ355" s="150"/>
      <c r="CR355" s="150"/>
      <c r="CS355" s="150"/>
      <c r="CT355" s="150"/>
      <c r="CU355" s="150"/>
      <c r="CV355" s="150"/>
      <c r="CW355" s="150"/>
      <c r="CX355" s="150"/>
      <c r="CY355" s="150"/>
      <c r="CZ355" s="150"/>
      <c r="DA355" s="150"/>
      <c r="DB355" s="150"/>
      <c r="DC355" s="150"/>
      <c r="DD355" s="150"/>
      <c r="DE355" s="150"/>
      <c r="DF355" s="150"/>
      <c r="DG355" s="150"/>
      <c r="DH355" s="150"/>
      <c r="DI355" s="150"/>
      <c r="DJ355" s="150"/>
      <c r="DK355" s="150"/>
      <c r="DL355" s="150"/>
      <c r="DM355" s="150"/>
      <c r="DN355" s="150"/>
      <c r="DO355" s="150"/>
      <c r="DP355" s="150"/>
      <c r="DQ355" s="150"/>
      <c r="DR355" s="150"/>
      <c r="DS355" s="150"/>
      <c r="DT355" s="150"/>
      <c r="DU355" s="150"/>
      <c r="DV355" s="150"/>
      <c r="DW355" s="150"/>
      <c r="DX355" s="150"/>
      <c r="DY355" s="150"/>
      <c r="DZ355" s="150"/>
      <c r="EA355" s="150"/>
      <c r="EB355" s="150"/>
      <c r="EC355" s="150"/>
      <c r="ED355" s="150"/>
      <c r="EE355" s="150"/>
      <c r="EF355" s="150"/>
      <c r="EG355" s="150"/>
      <c r="EH355" s="150"/>
      <c r="EI355" s="150"/>
      <c r="EJ355" s="150"/>
      <c r="EK355" s="150"/>
      <c r="EL355" s="150"/>
      <c r="EM355" s="150"/>
      <c r="EN355" s="150"/>
      <c r="EO355" s="150"/>
      <c r="EP355" s="150"/>
      <c r="EQ355" s="150"/>
      <c r="ER355" s="150"/>
      <c r="ES355" s="150"/>
      <c r="ET355" s="150"/>
      <c r="EU355" s="150"/>
      <c r="EV355" s="150"/>
      <c r="EW355" s="150"/>
      <c r="EX355" s="150"/>
      <c r="EY355" s="150"/>
      <c r="EZ355" s="150"/>
      <c r="FA355" s="150"/>
      <c r="FB355" s="150"/>
      <c r="FC355" s="150"/>
      <c r="FD355" s="150"/>
      <c r="FE355" s="150"/>
      <c r="FF355" s="150"/>
      <c r="FG355" s="150"/>
      <c r="FH355" s="150"/>
      <c r="FI355" s="150"/>
      <c r="FJ355" s="150"/>
      <c r="FK355" s="150"/>
      <c r="FL355" s="150"/>
      <c r="FM355" s="150"/>
      <c r="FN355" s="150"/>
      <c r="FO355" s="150"/>
      <c r="FP355" s="150"/>
      <c r="FQ355" s="150"/>
      <c r="FR355" s="150"/>
      <c r="FS355" s="150"/>
      <c r="FT355" s="150"/>
      <c r="FU355" s="150"/>
      <c r="FV355" s="150"/>
      <c r="FW355" s="150"/>
      <c r="FX355" s="150"/>
      <c r="FY355" s="150"/>
      <c r="FZ355" s="150"/>
      <c r="GA355" s="150"/>
      <c r="GB355" s="150"/>
      <c r="GC355" s="150"/>
      <c r="GD355" s="150"/>
      <c r="GE355" s="150"/>
      <c r="GF355" s="150"/>
      <c r="GG355" s="150"/>
      <c r="GH355" s="150"/>
      <c r="GI355" s="150"/>
      <c r="GJ355" s="150"/>
      <c r="GK355" s="150"/>
      <c r="GL355" s="150"/>
      <c r="GM355" s="150"/>
      <c r="GN355" s="150"/>
      <c r="GO355" s="150"/>
      <c r="GP355" s="150"/>
      <c r="GQ355" s="150"/>
      <c r="GR355" s="150"/>
      <c r="GS355" s="150"/>
      <c r="GT355" s="150"/>
      <c r="GU355" s="150"/>
      <c r="GV355" s="150"/>
      <c r="GW355" s="150"/>
      <c r="GX355" s="150"/>
      <c r="GY355" s="150"/>
      <c r="GZ355" s="150"/>
      <c r="HA355" s="150"/>
      <c r="HB355" s="150"/>
      <c r="HC355" s="150"/>
      <c r="HD355" s="150"/>
      <c r="HE355" s="150"/>
      <c r="HF355" s="150"/>
      <c r="HG355" s="150"/>
      <c r="HH355" s="150"/>
      <c r="HI355" s="150"/>
      <c r="HJ355" s="150"/>
      <c r="HK355" s="150"/>
      <c r="HL355" s="150"/>
      <c r="HM355" s="150"/>
      <c r="HN355" s="150"/>
      <c r="HO355" s="150"/>
      <c r="HP355" s="150"/>
      <c r="HQ355" s="150"/>
      <c r="HR355" s="150"/>
      <c r="HS355" s="150"/>
      <c r="HT355" s="150"/>
      <c r="HU355" s="150"/>
      <c r="HV355" s="150"/>
      <c r="HW355" s="150"/>
      <c r="HX355" s="150"/>
      <c r="HY355" s="150"/>
      <c r="HZ355" s="150"/>
      <c r="IA355" s="150"/>
      <c r="IB355" s="150"/>
      <c r="IC355" s="150"/>
      <c r="ID355" s="150"/>
      <c r="IE355" s="150"/>
      <c r="IF355" s="150"/>
      <c r="IG355" s="150"/>
      <c r="IH355" s="150"/>
      <c r="II355" s="150"/>
      <c r="IJ355" s="150"/>
      <c r="IK355" s="150"/>
      <c r="IL355" s="150"/>
      <c r="IM355" s="150"/>
      <c r="IN355" s="150"/>
      <c r="IO355" s="150"/>
      <c r="IP355" s="150"/>
      <c r="IQ355" s="150"/>
      <c r="IR355" s="150"/>
      <c r="IS355" s="150"/>
      <c r="IT355" s="150"/>
      <c r="IU355" s="150"/>
      <c r="IV355" s="150"/>
      <c r="IW355" s="150"/>
    </row>
    <row r="356" customFormat="false" ht="12.75" hidden="false" customHeight="false" outlineLevel="0" collapsed="false">
      <c r="A356" s="146"/>
      <c r="B356" s="147"/>
      <c r="C356" s="147"/>
      <c r="D356" s="147"/>
      <c r="E356" s="147"/>
      <c r="F356" s="147"/>
      <c r="G356" s="147"/>
      <c r="H356" s="148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  <c r="AB356" s="147"/>
      <c r="AC356" s="147"/>
      <c r="AD356" s="147"/>
      <c r="AE356" s="147"/>
      <c r="AF356" s="147"/>
      <c r="AG356" s="147"/>
      <c r="AH356" s="147"/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  <c r="BI356" s="147"/>
      <c r="BJ356" s="147"/>
      <c r="BK356" s="149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150"/>
      <c r="BV356" s="150"/>
      <c r="BW356" s="150"/>
      <c r="BX356" s="150"/>
      <c r="BY356" s="150"/>
      <c r="BZ356" s="150"/>
      <c r="CA356" s="150"/>
      <c r="CB356" s="150"/>
      <c r="CC356" s="150"/>
      <c r="CD356" s="150"/>
      <c r="CE356" s="150"/>
      <c r="CF356" s="150"/>
      <c r="CG356" s="150"/>
      <c r="CH356" s="150"/>
      <c r="CI356" s="150"/>
      <c r="CJ356" s="150"/>
      <c r="CK356" s="150"/>
      <c r="CL356" s="150"/>
      <c r="CM356" s="150"/>
      <c r="CN356" s="150"/>
      <c r="CO356" s="150"/>
      <c r="CP356" s="150"/>
      <c r="CQ356" s="150"/>
      <c r="CR356" s="150"/>
      <c r="CS356" s="150"/>
      <c r="CT356" s="150"/>
      <c r="CU356" s="150"/>
      <c r="CV356" s="150"/>
      <c r="CW356" s="150"/>
      <c r="CX356" s="150"/>
      <c r="CY356" s="150"/>
      <c r="CZ356" s="150"/>
      <c r="DA356" s="150"/>
      <c r="DB356" s="150"/>
      <c r="DC356" s="150"/>
      <c r="DD356" s="150"/>
      <c r="DE356" s="150"/>
      <c r="DF356" s="150"/>
      <c r="DG356" s="150"/>
      <c r="DH356" s="150"/>
      <c r="DI356" s="150"/>
      <c r="DJ356" s="150"/>
      <c r="DK356" s="150"/>
      <c r="DL356" s="150"/>
      <c r="DM356" s="150"/>
      <c r="DN356" s="150"/>
      <c r="DO356" s="150"/>
      <c r="DP356" s="150"/>
      <c r="DQ356" s="150"/>
      <c r="DR356" s="150"/>
      <c r="DS356" s="150"/>
      <c r="DT356" s="150"/>
      <c r="DU356" s="150"/>
      <c r="DV356" s="150"/>
      <c r="DW356" s="150"/>
      <c r="DX356" s="150"/>
      <c r="DY356" s="150"/>
      <c r="DZ356" s="150"/>
      <c r="EA356" s="150"/>
      <c r="EB356" s="150"/>
      <c r="EC356" s="150"/>
      <c r="ED356" s="150"/>
      <c r="EE356" s="150"/>
      <c r="EF356" s="150"/>
      <c r="EG356" s="150"/>
      <c r="EH356" s="150"/>
      <c r="EI356" s="150"/>
      <c r="EJ356" s="150"/>
      <c r="EK356" s="150"/>
      <c r="EL356" s="150"/>
      <c r="EM356" s="150"/>
      <c r="EN356" s="150"/>
      <c r="EO356" s="150"/>
      <c r="EP356" s="150"/>
      <c r="EQ356" s="150"/>
      <c r="ER356" s="150"/>
      <c r="ES356" s="150"/>
      <c r="ET356" s="150"/>
      <c r="EU356" s="150"/>
      <c r="EV356" s="150"/>
      <c r="EW356" s="150"/>
      <c r="EX356" s="150"/>
      <c r="EY356" s="150"/>
      <c r="EZ356" s="150"/>
      <c r="FA356" s="150"/>
      <c r="FB356" s="150"/>
      <c r="FC356" s="150"/>
      <c r="FD356" s="150"/>
      <c r="FE356" s="150"/>
      <c r="FF356" s="150"/>
      <c r="FG356" s="150"/>
      <c r="FH356" s="150"/>
      <c r="FI356" s="150"/>
      <c r="FJ356" s="150"/>
      <c r="FK356" s="150"/>
      <c r="FL356" s="150"/>
      <c r="FM356" s="150"/>
      <c r="FN356" s="150"/>
      <c r="FO356" s="150"/>
      <c r="FP356" s="150"/>
      <c r="FQ356" s="150"/>
      <c r="FR356" s="150"/>
      <c r="FS356" s="150"/>
      <c r="FT356" s="150"/>
      <c r="FU356" s="150"/>
      <c r="FV356" s="150"/>
      <c r="FW356" s="150"/>
      <c r="FX356" s="150"/>
      <c r="FY356" s="150"/>
      <c r="FZ356" s="150"/>
      <c r="GA356" s="150"/>
      <c r="GB356" s="150"/>
      <c r="GC356" s="150"/>
      <c r="GD356" s="150"/>
      <c r="GE356" s="150"/>
      <c r="GF356" s="150"/>
      <c r="GG356" s="150"/>
      <c r="GH356" s="150"/>
      <c r="GI356" s="150"/>
      <c r="GJ356" s="150"/>
      <c r="GK356" s="150"/>
      <c r="GL356" s="150"/>
      <c r="GM356" s="150"/>
      <c r="GN356" s="150"/>
      <c r="GO356" s="150"/>
      <c r="GP356" s="150"/>
      <c r="GQ356" s="150"/>
      <c r="GR356" s="150"/>
      <c r="GS356" s="150"/>
      <c r="GT356" s="150"/>
      <c r="GU356" s="150"/>
      <c r="GV356" s="150"/>
      <c r="GW356" s="150"/>
      <c r="GX356" s="150"/>
      <c r="GY356" s="150"/>
      <c r="GZ356" s="150"/>
      <c r="HA356" s="150"/>
      <c r="HB356" s="150"/>
      <c r="HC356" s="150"/>
      <c r="HD356" s="150"/>
      <c r="HE356" s="150"/>
      <c r="HF356" s="150"/>
      <c r="HG356" s="150"/>
      <c r="HH356" s="150"/>
      <c r="HI356" s="150"/>
      <c r="HJ356" s="150"/>
      <c r="HK356" s="150"/>
      <c r="HL356" s="150"/>
      <c r="HM356" s="150"/>
      <c r="HN356" s="150"/>
      <c r="HO356" s="150"/>
      <c r="HP356" s="150"/>
      <c r="HQ356" s="150"/>
      <c r="HR356" s="150"/>
      <c r="HS356" s="150"/>
      <c r="HT356" s="150"/>
      <c r="HU356" s="150"/>
      <c r="HV356" s="150"/>
      <c r="HW356" s="150"/>
      <c r="HX356" s="150"/>
      <c r="HY356" s="150"/>
      <c r="HZ356" s="150"/>
      <c r="IA356" s="150"/>
      <c r="IB356" s="150"/>
      <c r="IC356" s="150"/>
      <c r="ID356" s="150"/>
      <c r="IE356" s="150"/>
      <c r="IF356" s="150"/>
      <c r="IG356" s="150"/>
      <c r="IH356" s="150"/>
      <c r="II356" s="150"/>
      <c r="IJ356" s="150"/>
      <c r="IK356" s="150"/>
      <c r="IL356" s="150"/>
      <c r="IM356" s="150"/>
      <c r="IN356" s="150"/>
      <c r="IO356" s="150"/>
      <c r="IP356" s="150"/>
      <c r="IQ356" s="150"/>
      <c r="IR356" s="150"/>
      <c r="IS356" s="150"/>
      <c r="IT356" s="150"/>
      <c r="IU356" s="150"/>
      <c r="IV356" s="150"/>
      <c r="IW356" s="150"/>
    </row>
    <row r="357" customFormat="false" ht="12.75" hidden="false" customHeight="false" outlineLevel="0" collapsed="false">
      <c r="A357" s="146"/>
      <c r="B357" s="147"/>
      <c r="C357" s="147"/>
      <c r="D357" s="147"/>
      <c r="E357" s="147"/>
      <c r="F357" s="147"/>
      <c r="G357" s="147"/>
      <c r="H357" s="148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  <c r="AB357" s="147"/>
      <c r="AC357" s="147"/>
      <c r="AD357" s="147"/>
      <c r="AE357" s="147"/>
      <c r="AF357" s="147"/>
      <c r="AG357" s="147"/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  <c r="BI357" s="147"/>
      <c r="BJ357" s="147"/>
      <c r="BK357" s="149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150"/>
      <c r="BV357" s="150"/>
      <c r="BW357" s="150"/>
      <c r="BX357" s="150"/>
      <c r="BY357" s="150"/>
      <c r="BZ357" s="150"/>
      <c r="CA357" s="150"/>
      <c r="CB357" s="150"/>
      <c r="CC357" s="15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0"/>
      <c r="CN357" s="150"/>
      <c r="CO357" s="150"/>
      <c r="CP357" s="150"/>
      <c r="CQ357" s="150"/>
      <c r="CR357" s="150"/>
      <c r="CS357" s="150"/>
      <c r="CT357" s="150"/>
      <c r="CU357" s="150"/>
      <c r="CV357" s="150"/>
      <c r="CW357" s="150"/>
      <c r="CX357" s="150"/>
      <c r="CY357" s="150"/>
      <c r="CZ357" s="150"/>
      <c r="DA357" s="150"/>
      <c r="DB357" s="150"/>
      <c r="DC357" s="150"/>
      <c r="DD357" s="150"/>
      <c r="DE357" s="150"/>
      <c r="DF357" s="150"/>
      <c r="DG357" s="150"/>
      <c r="DH357" s="150"/>
      <c r="DI357" s="150"/>
      <c r="DJ357" s="150"/>
      <c r="DK357" s="150"/>
      <c r="DL357" s="150"/>
      <c r="DM357" s="150"/>
      <c r="DN357" s="150"/>
      <c r="DO357" s="150"/>
      <c r="DP357" s="150"/>
      <c r="DQ357" s="150"/>
      <c r="DR357" s="150"/>
      <c r="DS357" s="150"/>
      <c r="DT357" s="150"/>
      <c r="DU357" s="150"/>
      <c r="DV357" s="150"/>
      <c r="DW357" s="150"/>
      <c r="DX357" s="150"/>
      <c r="DY357" s="150"/>
      <c r="DZ357" s="150"/>
      <c r="EA357" s="150"/>
      <c r="EB357" s="150"/>
      <c r="EC357" s="150"/>
      <c r="ED357" s="150"/>
      <c r="EE357" s="150"/>
      <c r="EF357" s="150"/>
      <c r="EG357" s="150"/>
      <c r="EH357" s="150"/>
      <c r="EI357" s="150"/>
      <c r="EJ357" s="150"/>
      <c r="EK357" s="150"/>
      <c r="EL357" s="150"/>
      <c r="EM357" s="150"/>
      <c r="EN357" s="150"/>
      <c r="EO357" s="150"/>
      <c r="EP357" s="150"/>
      <c r="EQ357" s="150"/>
      <c r="ER357" s="150"/>
      <c r="ES357" s="150"/>
      <c r="ET357" s="150"/>
      <c r="EU357" s="150"/>
      <c r="EV357" s="150"/>
      <c r="EW357" s="150"/>
      <c r="EX357" s="150"/>
      <c r="EY357" s="150"/>
      <c r="EZ357" s="150"/>
      <c r="FA357" s="150"/>
      <c r="FB357" s="150"/>
      <c r="FC357" s="150"/>
      <c r="FD357" s="150"/>
      <c r="FE357" s="150"/>
      <c r="FF357" s="150"/>
      <c r="FG357" s="150"/>
      <c r="FH357" s="150"/>
      <c r="FI357" s="150"/>
      <c r="FJ357" s="150"/>
      <c r="FK357" s="150"/>
      <c r="FL357" s="150"/>
      <c r="FM357" s="150"/>
      <c r="FN357" s="150"/>
      <c r="FO357" s="150"/>
      <c r="FP357" s="150"/>
      <c r="FQ357" s="150"/>
      <c r="FR357" s="150"/>
      <c r="FS357" s="150"/>
      <c r="FT357" s="150"/>
      <c r="FU357" s="150"/>
      <c r="FV357" s="150"/>
      <c r="FW357" s="150"/>
      <c r="FX357" s="150"/>
      <c r="FY357" s="150"/>
      <c r="FZ357" s="150"/>
      <c r="GA357" s="150"/>
      <c r="GB357" s="150"/>
      <c r="GC357" s="150"/>
      <c r="GD357" s="150"/>
      <c r="GE357" s="150"/>
      <c r="GF357" s="150"/>
      <c r="GG357" s="150"/>
      <c r="GH357" s="150"/>
      <c r="GI357" s="150"/>
      <c r="GJ357" s="150"/>
      <c r="GK357" s="150"/>
      <c r="GL357" s="150"/>
      <c r="GM357" s="150"/>
      <c r="GN357" s="150"/>
      <c r="GO357" s="150"/>
      <c r="GP357" s="150"/>
      <c r="GQ357" s="150"/>
      <c r="GR357" s="150"/>
      <c r="GS357" s="150"/>
      <c r="GT357" s="150"/>
      <c r="GU357" s="150"/>
      <c r="GV357" s="150"/>
      <c r="GW357" s="150"/>
      <c r="GX357" s="150"/>
      <c r="GY357" s="150"/>
      <c r="GZ357" s="150"/>
      <c r="HA357" s="150"/>
      <c r="HB357" s="150"/>
      <c r="HC357" s="150"/>
      <c r="HD357" s="150"/>
      <c r="HE357" s="150"/>
      <c r="HF357" s="150"/>
      <c r="HG357" s="150"/>
      <c r="HH357" s="150"/>
      <c r="HI357" s="150"/>
      <c r="HJ357" s="150"/>
      <c r="HK357" s="150"/>
      <c r="HL357" s="150"/>
      <c r="HM357" s="150"/>
      <c r="HN357" s="150"/>
      <c r="HO357" s="150"/>
      <c r="HP357" s="150"/>
      <c r="HQ357" s="150"/>
      <c r="HR357" s="150"/>
      <c r="HS357" s="150"/>
      <c r="HT357" s="150"/>
      <c r="HU357" s="150"/>
      <c r="HV357" s="150"/>
      <c r="HW357" s="150"/>
      <c r="HX357" s="150"/>
      <c r="HY357" s="150"/>
      <c r="HZ357" s="150"/>
      <c r="IA357" s="150"/>
      <c r="IB357" s="150"/>
      <c r="IC357" s="150"/>
      <c r="ID357" s="150"/>
      <c r="IE357" s="150"/>
      <c r="IF357" s="150"/>
      <c r="IG357" s="150"/>
      <c r="IH357" s="150"/>
      <c r="II357" s="150"/>
      <c r="IJ357" s="150"/>
      <c r="IK357" s="150"/>
      <c r="IL357" s="150"/>
      <c r="IM357" s="150"/>
      <c r="IN357" s="150"/>
      <c r="IO357" s="150"/>
      <c r="IP357" s="150"/>
      <c r="IQ357" s="150"/>
      <c r="IR357" s="150"/>
      <c r="IS357" s="150"/>
      <c r="IT357" s="150"/>
      <c r="IU357" s="150"/>
      <c r="IV357" s="150"/>
      <c r="IW357" s="150"/>
    </row>
    <row r="358" customFormat="false" ht="12.75" hidden="false" customHeight="false" outlineLevel="0" collapsed="false">
      <c r="A358" s="146"/>
      <c r="B358" s="147"/>
      <c r="C358" s="147"/>
      <c r="D358" s="147"/>
      <c r="E358" s="147"/>
      <c r="F358" s="147"/>
      <c r="G358" s="147"/>
      <c r="H358" s="148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  <c r="BI358" s="147"/>
      <c r="BJ358" s="147"/>
      <c r="BK358" s="149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150"/>
      <c r="BV358" s="150"/>
      <c r="BW358" s="150"/>
      <c r="BX358" s="150"/>
      <c r="BY358" s="150"/>
      <c r="BZ358" s="150"/>
      <c r="CA358" s="150"/>
      <c r="CB358" s="150"/>
      <c r="CC358" s="15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0"/>
      <c r="CN358" s="150"/>
      <c r="CO358" s="150"/>
      <c r="CP358" s="150"/>
      <c r="CQ358" s="150"/>
      <c r="CR358" s="150"/>
      <c r="CS358" s="150"/>
      <c r="CT358" s="150"/>
      <c r="CU358" s="150"/>
      <c r="CV358" s="150"/>
      <c r="CW358" s="150"/>
      <c r="CX358" s="150"/>
      <c r="CY358" s="150"/>
      <c r="CZ358" s="150"/>
      <c r="DA358" s="150"/>
      <c r="DB358" s="150"/>
      <c r="DC358" s="150"/>
      <c r="DD358" s="150"/>
      <c r="DE358" s="150"/>
      <c r="DF358" s="150"/>
      <c r="DG358" s="150"/>
      <c r="DH358" s="150"/>
      <c r="DI358" s="150"/>
      <c r="DJ358" s="150"/>
      <c r="DK358" s="150"/>
      <c r="DL358" s="150"/>
      <c r="DM358" s="150"/>
      <c r="DN358" s="150"/>
      <c r="DO358" s="150"/>
      <c r="DP358" s="150"/>
      <c r="DQ358" s="150"/>
      <c r="DR358" s="150"/>
      <c r="DS358" s="150"/>
      <c r="DT358" s="150"/>
      <c r="DU358" s="150"/>
      <c r="DV358" s="150"/>
      <c r="DW358" s="150"/>
      <c r="DX358" s="150"/>
      <c r="DY358" s="150"/>
      <c r="DZ358" s="150"/>
      <c r="EA358" s="150"/>
      <c r="EB358" s="150"/>
      <c r="EC358" s="150"/>
      <c r="ED358" s="150"/>
      <c r="EE358" s="150"/>
      <c r="EF358" s="150"/>
      <c r="EG358" s="150"/>
      <c r="EH358" s="150"/>
      <c r="EI358" s="150"/>
      <c r="EJ358" s="150"/>
      <c r="EK358" s="150"/>
      <c r="EL358" s="150"/>
      <c r="EM358" s="150"/>
      <c r="EN358" s="150"/>
      <c r="EO358" s="150"/>
      <c r="EP358" s="150"/>
      <c r="EQ358" s="150"/>
      <c r="ER358" s="150"/>
      <c r="ES358" s="150"/>
      <c r="ET358" s="150"/>
      <c r="EU358" s="150"/>
      <c r="EV358" s="150"/>
      <c r="EW358" s="150"/>
      <c r="EX358" s="150"/>
      <c r="EY358" s="150"/>
      <c r="EZ358" s="150"/>
      <c r="FA358" s="150"/>
      <c r="FB358" s="150"/>
      <c r="FC358" s="150"/>
      <c r="FD358" s="150"/>
      <c r="FE358" s="150"/>
      <c r="FF358" s="150"/>
      <c r="FG358" s="150"/>
      <c r="FH358" s="150"/>
      <c r="FI358" s="150"/>
      <c r="FJ358" s="150"/>
      <c r="FK358" s="150"/>
      <c r="FL358" s="150"/>
      <c r="FM358" s="150"/>
      <c r="FN358" s="150"/>
      <c r="FO358" s="150"/>
      <c r="FP358" s="150"/>
      <c r="FQ358" s="150"/>
      <c r="FR358" s="150"/>
      <c r="FS358" s="150"/>
      <c r="FT358" s="150"/>
      <c r="FU358" s="150"/>
      <c r="FV358" s="150"/>
      <c r="FW358" s="150"/>
      <c r="FX358" s="150"/>
      <c r="FY358" s="150"/>
      <c r="FZ358" s="150"/>
      <c r="GA358" s="150"/>
      <c r="GB358" s="150"/>
      <c r="GC358" s="150"/>
      <c r="GD358" s="150"/>
      <c r="GE358" s="150"/>
      <c r="GF358" s="150"/>
      <c r="GG358" s="150"/>
      <c r="GH358" s="150"/>
      <c r="GI358" s="150"/>
      <c r="GJ358" s="150"/>
      <c r="GK358" s="150"/>
      <c r="GL358" s="150"/>
      <c r="GM358" s="150"/>
      <c r="GN358" s="150"/>
      <c r="GO358" s="150"/>
      <c r="GP358" s="150"/>
      <c r="GQ358" s="150"/>
      <c r="GR358" s="150"/>
      <c r="GS358" s="150"/>
      <c r="GT358" s="150"/>
      <c r="GU358" s="150"/>
      <c r="GV358" s="150"/>
      <c r="GW358" s="150"/>
      <c r="GX358" s="150"/>
      <c r="GY358" s="150"/>
      <c r="GZ358" s="150"/>
      <c r="HA358" s="150"/>
      <c r="HB358" s="150"/>
      <c r="HC358" s="150"/>
      <c r="HD358" s="150"/>
      <c r="HE358" s="150"/>
      <c r="HF358" s="150"/>
      <c r="HG358" s="150"/>
      <c r="HH358" s="150"/>
      <c r="HI358" s="150"/>
      <c r="HJ358" s="150"/>
      <c r="HK358" s="150"/>
      <c r="HL358" s="150"/>
      <c r="HM358" s="150"/>
      <c r="HN358" s="150"/>
      <c r="HO358" s="150"/>
      <c r="HP358" s="150"/>
      <c r="HQ358" s="150"/>
      <c r="HR358" s="150"/>
      <c r="HS358" s="150"/>
      <c r="HT358" s="150"/>
      <c r="HU358" s="150"/>
      <c r="HV358" s="150"/>
      <c r="HW358" s="150"/>
      <c r="HX358" s="150"/>
      <c r="HY358" s="150"/>
      <c r="HZ358" s="150"/>
      <c r="IA358" s="150"/>
      <c r="IB358" s="150"/>
      <c r="IC358" s="150"/>
      <c r="ID358" s="150"/>
      <c r="IE358" s="150"/>
      <c r="IF358" s="150"/>
      <c r="IG358" s="150"/>
      <c r="IH358" s="150"/>
      <c r="II358" s="150"/>
      <c r="IJ358" s="150"/>
      <c r="IK358" s="150"/>
      <c r="IL358" s="150"/>
      <c r="IM358" s="150"/>
      <c r="IN358" s="150"/>
      <c r="IO358" s="150"/>
      <c r="IP358" s="150"/>
      <c r="IQ358" s="150"/>
      <c r="IR358" s="150"/>
      <c r="IS358" s="150"/>
      <c r="IT358" s="150"/>
      <c r="IU358" s="150"/>
      <c r="IV358" s="150"/>
      <c r="IW358" s="150"/>
    </row>
    <row r="359" customFormat="false" ht="12.75" hidden="false" customHeight="false" outlineLevel="0" collapsed="false">
      <c r="A359" s="146"/>
      <c r="B359" s="147"/>
      <c r="C359" s="147"/>
      <c r="D359" s="147"/>
      <c r="E359" s="147"/>
      <c r="F359" s="147"/>
      <c r="G359" s="147"/>
      <c r="H359" s="148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  <c r="BI359" s="147"/>
      <c r="BJ359" s="147"/>
      <c r="BK359" s="149"/>
      <c r="BL359" s="150"/>
      <c r="BM359" s="150"/>
      <c r="BN359" s="150"/>
      <c r="BO359" s="150"/>
      <c r="BP359" s="150"/>
      <c r="BQ359" s="150"/>
      <c r="BR359" s="150"/>
      <c r="BS359" s="150"/>
      <c r="BT359" s="150"/>
      <c r="BU359" s="150"/>
      <c r="BV359" s="150"/>
      <c r="BW359" s="150"/>
      <c r="BX359" s="150"/>
      <c r="BY359" s="150"/>
      <c r="BZ359" s="150"/>
      <c r="CA359" s="150"/>
      <c r="CB359" s="150"/>
      <c r="CC359" s="150"/>
      <c r="CD359" s="150"/>
      <c r="CE359" s="150"/>
      <c r="CF359" s="150"/>
      <c r="CG359" s="150"/>
      <c r="CH359" s="150"/>
      <c r="CI359" s="150"/>
      <c r="CJ359" s="150"/>
      <c r="CK359" s="150"/>
      <c r="CL359" s="150"/>
      <c r="CM359" s="150"/>
      <c r="CN359" s="150"/>
      <c r="CO359" s="150"/>
      <c r="CP359" s="150"/>
      <c r="CQ359" s="150"/>
      <c r="CR359" s="150"/>
      <c r="CS359" s="150"/>
      <c r="CT359" s="150"/>
      <c r="CU359" s="150"/>
      <c r="CV359" s="150"/>
      <c r="CW359" s="150"/>
      <c r="CX359" s="150"/>
      <c r="CY359" s="150"/>
      <c r="CZ359" s="150"/>
      <c r="DA359" s="150"/>
      <c r="DB359" s="150"/>
      <c r="DC359" s="150"/>
      <c r="DD359" s="150"/>
      <c r="DE359" s="150"/>
      <c r="DF359" s="150"/>
      <c r="DG359" s="150"/>
      <c r="DH359" s="150"/>
      <c r="DI359" s="150"/>
      <c r="DJ359" s="150"/>
      <c r="DK359" s="150"/>
      <c r="DL359" s="150"/>
      <c r="DM359" s="150"/>
      <c r="DN359" s="150"/>
      <c r="DO359" s="150"/>
      <c r="DP359" s="150"/>
      <c r="DQ359" s="150"/>
      <c r="DR359" s="150"/>
      <c r="DS359" s="150"/>
      <c r="DT359" s="150"/>
      <c r="DU359" s="150"/>
      <c r="DV359" s="150"/>
      <c r="DW359" s="150"/>
      <c r="DX359" s="150"/>
      <c r="DY359" s="150"/>
      <c r="DZ359" s="150"/>
      <c r="EA359" s="150"/>
      <c r="EB359" s="150"/>
      <c r="EC359" s="150"/>
      <c r="ED359" s="150"/>
      <c r="EE359" s="150"/>
      <c r="EF359" s="150"/>
      <c r="EG359" s="150"/>
      <c r="EH359" s="150"/>
      <c r="EI359" s="150"/>
      <c r="EJ359" s="150"/>
      <c r="EK359" s="150"/>
      <c r="EL359" s="150"/>
      <c r="EM359" s="150"/>
      <c r="EN359" s="150"/>
      <c r="EO359" s="150"/>
      <c r="EP359" s="150"/>
      <c r="EQ359" s="150"/>
      <c r="ER359" s="150"/>
      <c r="ES359" s="150"/>
      <c r="ET359" s="150"/>
      <c r="EU359" s="150"/>
      <c r="EV359" s="150"/>
      <c r="EW359" s="150"/>
      <c r="EX359" s="150"/>
      <c r="EY359" s="150"/>
      <c r="EZ359" s="150"/>
      <c r="FA359" s="150"/>
      <c r="FB359" s="150"/>
      <c r="FC359" s="150"/>
      <c r="FD359" s="150"/>
      <c r="FE359" s="150"/>
      <c r="FF359" s="150"/>
      <c r="FG359" s="150"/>
      <c r="FH359" s="150"/>
      <c r="FI359" s="150"/>
      <c r="FJ359" s="150"/>
      <c r="FK359" s="150"/>
      <c r="FL359" s="150"/>
      <c r="FM359" s="150"/>
      <c r="FN359" s="150"/>
      <c r="FO359" s="150"/>
      <c r="FP359" s="150"/>
      <c r="FQ359" s="150"/>
      <c r="FR359" s="150"/>
      <c r="FS359" s="150"/>
      <c r="FT359" s="150"/>
      <c r="FU359" s="150"/>
      <c r="FV359" s="150"/>
      <c r="FW359" s="150"/>
      <c r="FX359" s="150"/>
      <c r="FY359" s="150"/>
      <c r="FZ359" s="150"/>
      <c r="GA359" s="150"/>
      <c r="GB359" s="150"/>
      <c r="GC359" s="150"/>
      <c r="GD359" s="150"/>
      <c r="GE359" s="150"/>
      <c r="GF359" s="150"/>
      <c r="GG359" s="150"/>
      <c r="GH359" s="150"/>
      <c r="GI359" s="150"/>
      <c r="GJ359" s="150"/>
      <c r="GK359" s="150"/>
      <c r="GL359" s="150"/>
      <c r="GM359" s="150"/>
      <c r="GN359" s="150"/>
      <c r="GO359" s="150"/>
      <c r="GP359" s="150"/>
      <c r="GQ359" s="150"/>
      <c r="GR359" s="150"/>
      <c r="GS359" s="150"/>
      <c r="GT359" s="150"/>
      <c r="GU359" s="150"/>
      <c r="GV359" s="150"/>
      <c r="GW359" s="150"/>
      <c r="GX359" s="150"/>
      <c r="GY359" s="150"/>
      <c r="GZ359" s="150"/>
      <c r="HA359" s="150"/>
      <c r="HB359" s="150"/>
      <c r="HC359" s="150"/>
      <c r="HD359" s="150"/>
      <c r="HE359" s="150"/>
      <c r="HF359" s="150"/>
      <c r="HG359" s="150"/>
      <c r="HH359" s="150"/>
      <c r="HI359" s="150"/>
      <c r="HJ359" s="150"/>
      <c r="HK359" s="150"/>
      <c r="HL359" s="150"/>
      <c r="HM359" s="150"/>
      <c r="HN359" s="150"/>
      <c r="HO359" s="150"/>
      <c r="HP359" s="150"/>
      <c r="HQ359" s="150"/>
      <c r="HR359" s="150"/>
      <c r="HS359" s="150"/>
      <c r="HT359" s="150"/>
      <c r="HU359" s="150"/>
      <c r="HV359" s="150"/>
      <c r="HW359" s="150"/>
      <c r="HX359" s="150"/>
      <c r="HY359" s="150"/>
      <c r="HZ359" s="150"/>
      <c r="IA359" s="150"/>
      <c r="IB359" s="150"/>
      <c r="IC359" s="150"/>
      <c r="ID359" s="150"/>
      <c r="IE359" s="150"/>
      <c r="IF359" s="150"/>
      <c r="IG359" s="150"/>
      <c r="IH359" s="150"/>
      <c r="II359" s="150"/>
      <c r="IJ359" s="150"/>
      <c r="IK359" s="150"/>
      <c r="IL359" s="150"/>
      <c r="IM359" s="150"/>
      <c r="IN359" s="150"/>
      <c r="IO359" s="150"/>
      <c r="IP359" s="150"/>
      <c r="IQ359" s="150"/>
      <c r="IR359" s="150"/>
      <c r="IS359" s="150"/>
      <c r="IT359" s="150"/>
      <c r="IU359" s="150"/>
      <c r="IV359" s="150"/>
      <c r="IW359" s="150"/>
    </row>
    <row r="360" customFormat="false" ht="12.75" hidden="false" customHeight="false" outlineLevel="0" collapsed="false">
      <c r="A360" s="146"/>
      <c r="B360" s="147"/>
      <c r="C360" s="147"/>
      <c r="D360" s="147"/>
      <c r="E360" s="147"/>
      <c r="F360" s="147"/>
      <c r="G360" s="147"/>
      <c r="H360" s="148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  <c r="AE360" s="147"/>
      <c r="AF360" s="147"/>
      <c r="AG360" s="147"/>
      <c r="AH360" s="147"/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  <c r="BI360" s="147"/>
      <c r="BJ360" s="147"/>
      <c r="BK360" s="149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50"/>
      <c r="CO360" s="150"/>
      <c r="CP360" s="150"/>
      <c r="CQ360" s="150"/>
      <c r="CR360" s="150"/>
      <c r="CS360" s="150"/>
      <c r="CT360" s="150"/>
      <c r="CU360" s="150"/>
      <c r="CV360" s="150"/>
      <c r="CW360" s="150"/>
      <c r="CX360" s="150"/>
      <c r="CY360" s="150"/>
      <c r="CZ360" s="150"/>
      <c r="DA360" s="150"/>
      <c r="DB360" s="150"/>
      <c r="DC360" s="150"/>
      <c r="DD360" s="150"/>
      <c r="DE360" s="150"/>
      <c r="DF360" s="150"/>
      <c r="DG360" s="150"/>
      <c r="DH360" s="150"/>
      <c r="DI360" s="150"/>
      <c r="DJ360" s="150"/>
      <c r="DK360" s="150"/>
      <c r="DL360" s="150"/>
      <c r="DM360" s="150"/>
      <c r="DN360" s="150"/>
      <c r="DO360" s="150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150"/>
      <c r="EA360" s="150"/>
      <c r="EB360" s="150"/>
      <c r="EC360" s="150"/>
      <c r="ED360" s="150"/>
      <c r="EE360" s="150"/>
      <c r="EF360" s="150"/>
      <c r="EG360" s="150"/>
      <c r="EH360" s="150"/>
      <c r="EI360" s="150"/>
      <c r="EJ360" s="150"/>
      <c r="EK360" s="150"/>
      <c r="EL360" s="150"/>
      <c r="EM360" s="150"/>
      <c r="EN360" s="150"/>
      <c r="EO360" s="150"/>
      <c r="EP360" s="150"/>
      <c r="EQ360" s="150"/>
      <c r="ER360" s="150"/>
      <c r="ES360" s="150"/>
      <c r="ET360" s="150"/>
      <c r="EU360" s="150"/>
      <c r="EV360" s="150"/>
      <c r="EW360" s="150"/>
      <c r="EX360" s="150"/>
      <c r="EY360" s="150"/>
      <c r="EZ360" s="150"/>
      <c r="FA360" s="150"/>
      <c r="FB360" s="150"/>
      <c r="FC360" s="150"/>
      <c r="FD360" s="150"/>
      <c r="FE360" s="150"/>
      <c r="FF360" s="150"/>
      <c r="FG360" s="150"/>
      <c r="FH360" s="150"/>
      <c r="FI360" s="150"/>
      <c r="FJ360" s="150"/>
      <c r="FK360" s="150"/>
      <c r="FL360" s="150"/>
      <c r="FM360" s="150"/>
      <c r="FN360" s="150"/>
      <c r="FO360" s="150"/>
      <c r="FP360" s="150"/>
      <c r="FQ360" s="150"/>
      <c r="FR360" s="150"/>
      <c r="FS360" s="150"/>
      <c r="FT360" s="150"/>
      <c r="FU360" s="150"/>
      <c r="FV360" s="150"/>
      <c r="FW360" s="150"/>
      <c r="FX360" s="150"/>
      <c r="FY360" s="150"/>
      <c r="FZ360" s="150"/>
      <c r="GA360" s="150"/>
      <c r="GB360" s="150"/>
      <c r="GC360" s="150"/>
      <c r="GD360" s="150"/>
      <c r="GE360" s="150"/>
      <c r="GF360" s="150"/>
      <c r="GG360" s="150"/>
      <c r="GH360" s="150"/>
      <c r="GI360" s="150"/>
      <c r="GJ360" s="150"/>
      <c r="GK360" s="150"/>
      <c r="GL360" s="150"/>
      <c r="GM360" s="150"/>
      <c r="GN360" s="150"/>
      <c r="GO360" s="150"/>
      <c r="GP360" s="150"/>
      <c r="GQ360" s="150"/>
      <c r="GR360" s="150"/>
      <c r="GS360" s="150"/>
      <c r="GT360" s="150"/>
      <c r="GU360" s="150"/>
      <c r="GV360" s="150"/>
      <c r="GW360" s="150"/>
      <c r="GX360" s="150"/>
      <c r="GY360" s="150"/>
      <c r="GZ360" s="150"/>
      <c r="HA360" s="150"/>
      <c r="HB360" s="150"/>
      <c r="HC360" s="150"/>
      <c r="HD360" s="150"/>
      <c r="HE360" s="150"/>
      <c r="HF360" s="150"/>
      <c r="HG360" s="150"/>
      <c r="HH360" s="150"/>
      <c r="HI360" s="150"/>
      <c r="HJ360" s="150"/>
      <c r="HK360" s="150"/>
      <c r="HL360" s="150"/>
      <c r="HM360" s="150"/>
      <c r="HN360" s="150"/>
      <c r="HO360" s="150"/>
      <c r="HP360" s="150"/>
      <c r="HQ360" s="150"/>
      <c r="HR360" s="150"/>
      <c r="HS360" s="150"/>
      <c r="HT360" s="150"/>
      <c r="HU360" s="150"/>
      <c r="HV360" s="150"/>
      <c r="HW360" s="150"/>
      <c r="HX360" s="150"/>
      <c r="HY360" s="150"/>
      <c r="HZ360" s="150"/>
      <c r="IA360" s="150"/>
      <c r="IB360" s="150"/>
      <c r="IC360" s="150"/>
      <c r="ID360" s="150"/>
      <c r="IE360" s="150"/>
      <c r="IF360" s="150"/>
      <c r="IG360" s="150"/>
      <c r="IH360" s="150"/>
      <c r="II360" s="150"/>
      <c r="IJ360" s="150"/>
      <c r="IK360" s="150"/>
      <c r="IL360" s="150"/>
      <c r="IM360" s="150"/>
      <c r="IN360" s="150"/>
      <c r="IO360" s="150"/>
      <c r="IP360" s="150"/>
      <c r="IQ360" s="150"/>
      <c r="IR360" s="150"/>
      <c r="IS360" s="150"/>
      <c r="IT360" s="150"/>
      <c r="IU360" s="150"/>
      <c r="IV360" s="150"/>
      <c r="IW360" s="150"/>
    </row>
    <row r="361" customFormat="false" ht="12.75" hidden="false" customHeight="false" outlineLevel="0" collapsed="false">
      <c r="A361" s="146"/>
      <c r="B361" s="147"/>
      <c r="C361" s="147"/>
      <c r="D361" s="147"/>
      <c r="E361" s="147"/>
      <c r="F361" s="147"/>
      <c r="G361" s="147"/>
      <c r="H361" s="148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  <c r="AE361" s="147"/>
      <c r="AF361" s="147"/>
      <c r="AG361" s="147"/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  <c r="BI361" s="147"/>
      <c r="BJ361" s="147"/>
      <c r="BK361" s="149"/>
      <c r="BL361" s="150"/>
      <c r="BM361" s="150"/>
      <c r="BN361" s="150"/>
      <c r="BO361" s="150"/>
      <c r="BP361" s="150"/>
      <c r="BQ361" s="150"/>
      <c r="BR361" s="150"/>
      <c r="BS361" s="150"/>
      <c r="BT361" s="150"/>
      <c r="BU361" s="150"/>
      <c r="BV361" s="150"/>
      <c r="BW361" s="150"/>
      <c r="BX361" s="150"/>
      <c r="BY361" s="150"/>
      <c r="BZ361" s="150"/>
      <c r="CA361" s="150"/>
      <c r="CB361" s="150"/>
      <c r="CC361" s="15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0"/>
      <c r="CN361" s="150"/>
      <c r="CO361" s="150"/>
      <c r="CP361" s="150"/>
      <c r="CQ361" s="150"/>
      <c r="CR361" s="150"/>
      <c r="CS361" s="150"/>
      <c r="CT361" s="150"/>
      <c r="CU361" s="150"/>
      <c r="CV361" s="150"/>
      <c r="CW361" s="150"/>
      <c r="CX361" s="150"/>
      <c r="CY361" s="150"/>
      <c r="CZ361" s="150"/>
      <c r="DA361" s="150"/>
      <c r="DB361" s="150"/>
      <c r="DC361" s="150"/>
      <c r="DD361" s="150"/>
      <c r="DE361" s="150"/>
      <c r="DF361" s="150"/>
      <c r="DG361" s="150"/>
      <c r="DH361" s="150"/>
      <c r="DI361" s="150"/>
      <c r="DJ361" s="150"/>
      <c r="DK361" s="150"/>
      <c r="DL361" s="150"/>
      <c r="DM361" s="150"/>
      <c r="DN361" s="150"/>
      <c r="DO361" s="150"/>
      <c r="DP361" s="150"/>
      <c r="DQ361" s="150"/>
      <c r="DR361" s="150"/>
      <c r="DS361" s="150"/>
      <c r="DT361" s="150"/>
      <c r="DU361" s="150"/>
      <c r="DV361" s="150"/>
      <c r="DW361" s="150"/>
      <c r="DX361" s="150"/>
      <c r="DY361" s="150"/>
      <c r="DZ361" s="150"/>
      <c r="EA361" s="150"/>
      <c r="EB361" s="150"/>
      <c r="EC361" s="150"/>
      <c r="ED361" s="150"/>
      <c r="EE361" s="150"/>
      <c r="EF361" s="150"/>
      <c r="EG361" s="150"/>
      <c r="EH361" s="150"/>
      <c r="EI361" s="150"/>
      <c r="EJ361" s="150"/>
      <c r="EK361" s="150"/>
      <c r="EL361" s="150"/>
      <c r="EM361" s="150"/>
      <c r="EN361" s="150"/>
      <c r="EO361" s="150"/>
      <c r="EP361" s="150"/>
      <c r="EQ361" s="150"/>
      <c r="ER361" s="150"/>
      <c r="ES361" s="150"/>
      <c r="ET361" s="150"/>
      <c r="EU361" s="150"/>
      <c r="EV361" s="150"/>
      <c r="EW361" s="150"/>
      <c r="EX361" s="150"/>
      <c r="EY361" s="150"/>
      <c r="EZ361" s="150"/>
      <c r="FA361" s="150"/>
      <c r="FB361" s="150"/>
      <c r="FC361" s="150"/>
      <c r="FD361" s="150"/>
      <c r="FE361" s="150"/>
      <c r="FF361" s="150"/>
      <c r="FG361" s="150"/>
      <c r="FH361" s="150"/>
      <c r="FI361" s="150"/>
      <c r="FJ361" s="150"/>
      <c r="FK361" s="150"/>
      <c r="FL361" s="150"/>
      <c r="FM361" s="150"/>
      <c r="FN361" s="150"/>
      <c r="FO361" s="150"/>
      <c r="FP361" s="150"/>
      <c r="FQ361" s="150"/>
      <c r="FR361" s="150"/>
      <c r="FS361" s="150"/>
      <c r="FT361" s="150"/>
      <c r="FU361" s="150"/>
      <c r="FV361" s="150"/>
      <c r="FW361" s="150"/>
      <c r="FX361" s="150"/>
      <c r="FY361" s="150"/>
      <c r="FZ361" s="150"/>
      <c r="GA361" s="150"/>
      <c r="GB361" s="150"/>
      <c r="GC361" s="150"/>
      <c r="GD361" s="150"/>
      <c r="GE361" s="150"/>
      <c r="GF361" s="150"/>
      <c r="GG361" s="150"/>
      <c r="GH361" s="150"/>
      <c r="GI361" s="150"/>
      <c r="GJ361" s="150"/>
      <c r="GK361" s="150"/>
      <c r="GL361" s="150"/>
      <c r="GM361" s="150"/>
      <c r="GN361" s="150"/>
      <c r="GO361" s="150"/>
      <c r="GP361" s="150"/>
      <c r="GQ361" s="150"/>
      <c r="GR361" s="150"/>
      <c r="GS361" s="150"/>
      <c r="GT361" s="150"/>
      <c r="GU361" s="150"/>
      <c r="GV361" s="150"/>
      <c r="GW361" s="150"/>
      <c r="GX361" s="150"/>
      <c r="GY361" s="150"/>
      <c r="GZ361" s="150"/>
      <c r="HA361" s="150"/>
      <c r="HB361" s="150"/>
      <c r="HC361" s="150"/>
      <c r="HD361" s="150"/>
      <c r="HE361" s="150"/>
      <c r="HF361" s="150"/>
      <c r="HG361" s="150"/>
      <c r="HH361" s="150"/>
      <c r="HI361" s="150"/>
      <c r="HJ361" s="150"/>
      <c r="HK361" s="150"/>
      <c r="HL361" s="150"/>
      <c r="HM361" s="150"/>
      <c r="HN361" s="150"/>
      <c r="HO361" s="150"/>
      <c r="HP361" s="150"/>
      <c r="HQ361" s="150"/>
      <c r="HR361" s="150"/>
      <c r="HS361" s="150"/>
      <c r="HT361" s="150"/>
      <c r="HU361" s="150"/>
      <c r="HV361" s="150"/>
      <c r="HW361" s="150"/>
      <c r="HX361" s="150"/>
      <c r="HY361" s="150"/>
      <c r="HZ361" s="150"/>
      <c r="IA361" s="150"/>
      <c r="IB361" s="150"/>
      <c r="IC361" s="150"/>
      <c r="ID361" s="150"/>
      <c r="IE361" s="150"/>
      <c r="IF361" s="150"/>
      <c r="IG361" s="150"/>
      <c r="IH361" s="150"/>
      <c r="II361" s="150"/>
      <c r="IJ361" s="150"/>
      <c r="IK361" s="150"/>
      <c r="IL361" s="150"/>
      <c r="IM361" s="150"/>
      <c r="IN361" s="150"/>
      <c r="IO361" s="150"/>
      <c r="IP361" s="150"/>
      <c r="IQ361" s="150"/>
      <c r="IR361" s="150"/>
      <c r="IS361" s="150"/>
      <c r="IT361" s="150"/>
      <c r="IU361" s="150"/>
      <c r="IV361" s="150"/>
      <c r="IW361" s="150"/>
    </row>
    <row r="362" customFormat="false" ht="12.75" hidden="false" customHeight="false" outlineLevel="0" collapsed="false">
      <c r="A362" s="146"/>
      <c r="B362" s="147"/>
      <c r="C362" s="147"/>
      <c r="D362" s="147"/>
      <c r="E362" s="147"/>
      <c r="F362" s="147"/>
      <c r="G362" s="147"/>
      <c r="H362" s="148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  <c r="AE362" s="147"/>
      <c r="AF362" s="147"/>
      <c r="AG362" s="147"/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  <c r="BI362" s="147"/>
      <c r="BJ362" s="147"/>
      <c r="BK362" s="149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150"/>
      <c r="BV362" s="150"/>
      <c r="BW362" s="150"/>
      <c r="BX362" s="150"/>
      <c r="BY362" s="150"/>
      <c r="BZ362" s="150"/>
      <c r="CA362" s="150"/>
      <c r="CB362" s="150"/>
      <c r="CC362" s="15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0"/>
      <c r="CN362" s="150"/>
      <c r="CO362" s="150"/>
      <c r="CP362" s="150"/>
      <c r="CQ362" s="150"/>
      <c r="CR362" s="150"/>
      <c r="CS362" s="150"/>
      <c r="CT362" s="150"/>
      <c r="CU362" s="150"/>
      <c r="CV362" s="150"/>
      <c r="CW362" s="150"/>
      <c r="CX362" s="150"/>
      <c r="CY362" s="150"/>
      <c r="CZ362" s="150"/>
      <c r="DA362" s="150"/>
      <c r="DB362" s="150"/>
      <c r="DC362" s="150"/>
      <c r="DD362" s="150"/>
      <c r="DE362" s="150"/>
      <c r="DF362" s="150"/>
      <c r="DG362" s="150"/>
      <c r="DH362" s="150"/>
      <c r="DI362" s="150"/>
      <c r="DJ362" s="150"/>
      <c r="DK362" s="150"/>
      <c r="DL362" s="150"/>
      <c r="DM362" s="150"/>
      <c r="DN362" s="150"/>
      <c r="DO362" s="150"/>
      <c r="DP362" s="150"/>
      <c r="DQ362" s="150"/>
      <c r="DR362" s="150"/>
      <c r="DS362" s="150"/>
      <c r="DT362" s="150"/>
      <c r="DU362" s="150"/>
      <c r="DV362" s="150"/>
      <c r="DW362" s="150"/>
      <c r="DX362" s="150"/>
      <c r="DY362" s="150"/>
      <c r="DZ362" s="150"/>
      <c r="EA362" s="150"/>
      <c r="EB362" s="150"/>
      <c r="EC362" s="150"/>
      <c r="ED362" s="150"/>
      <c r="EE362" s="150"/>
      <c r="EF362" s="150"/>
      <c r="EG362" s="150"/>
      <c r="EH362" s="150"/>
      <c r="EI362" s="150"/>
      <c r="EJ362" s="150"/>
      <c r="EK362" s="150"/>
      <c r="EL362" s="150"/>
      <c r="EM362" s="150"/>
      <c r="EN362" s="150"/>
      <c r="EO362" s="150"/>
      <c r="EP362" s="150"/>
      <c r="EQ362" s="150"/>
      <c r="ER362" s="150"/>
      <c r="ES362" s="150"/>
      <c r="ET362" s="150"/>
      <c r="EU362" s="150"/>
      <c r="EV362" s="150"/>
      <c r="EW362" s="150"/>
      <c r="EX362" s="150"/>
      <c r="EY362" s="150"/>
      <c r="EZ362" s="150"/>
      <c r="FA362" s="150"/>
      <c r="FB362" s="150"/>
      <c r="FC362" s="150"/>
      <c r="FD362" s="150"/>
      <c r="FE362" s="150"/>
      <c r="FF362" s="150"/>
      <c r="FG362" s="150"/>
      <c r="FH362" s="150"/>
      <c r="FI362" s="150"/>
      <c r="FJ362" s="150"/>
      <c r="FK362" s="150"/>
      <c r="FL362" s="150"/>
      <c r="FM362" s="150"/>
      <c r="FN362" s="150"/>
      <c r="FO362" s="150"/>
      <c r="FP362" s="150"/>
      <c r="FQ362" s="150"/>
      <c r="FR362" s="150"/>
      <c r="FS362" s="150"/>
      <c r="FT362" s="150"/>
      <c r="FU362" s="150"/>
      <c r="FV362" s="150"/>
      <c r="FW362" s="150"/>
      <c r="FX362" s="150"/>
      <c r="FY362" s="150"/>
      <c r="FZ362" s="150"/>
      <c r="GA362" s="150"/>
      <c r="GB362" s="150"/>
      <c r="GC362" s="150"/>
      <c r="GD362" s="150"/>
      <c r="GE362" s="150"/>
      <c r="GF362" s="150"/>
      <c r="GG362" s="150"/>
      <c r="GH362" s="150"/>
      <c r="GI362" s="150"/>
      <c r="GJ362" s="150"/>
      <c r="GK362" s="150"/>
      <c r="GL362" s="150"/>
      <c r="GM362" s="150"/>
      <c r="GN362" s="150"/>
      <c r="GO362" s="150"/>
      <c r="GP362" s="150"/>
      <c r="GQ362" s="150"/>
      <c r="GR362" s="150"/>
      <c r="GS362" s="150"/>
      <c r="GT362" s="150"/>
      <c r="GU362" s="150"/>
      <c r="GV362" s="150"/>
      <c r="GW362" s="150"/>
      <c r="GX362" s="150"/>
      <c r="GY362" s="150"/>
      <c r="GZ362" s="150"/>
      <c r="HA362" s="150"/>
      <c r="HB362" s="150"/>
      <c r="HC362" s="150"/>
      <c r="HD362" s="150"/>
      <c r="HE362" s="150"/>
      <c r="HF362" s="150"/>
      <c r="HG362" s="150"/>
      <c r="HH362" s="150"/>
      <c r="HI362" s="150"/>
      <c r="HJ362" s="150"/>
      <c r="HK362" s="150"/>
      <c r="HL362" s="150"/>
      <c r="HM362" s="150"/>
      <c r="HN362" s="150"/>
      <c r="HO362" s="150"/>
      <c r="HP362" s="150"/>
      <c r="HQ362" s="150"/>
      <c r="HR362" s="150"/>
      <c r="HS362" s="150"/>
      <c r="HT362" s="150"/>
      <c r="HU362" s="150"/>
      <c r="HV362" s="150"/>
      <c r="HW362" s="150"/>
      <c r="HX362" s="150"/>
      <c r="HY362" s="150"/>
      <c r="HZ362" s="150"/>
      <c r="IA362" s="150"/>
      <c r="IB362" s="150"/>
      <c r="IC362" s="150"/>
      <c r="ID362" s="150"/>
      <c r="IE362" s="150"/>
      <c r="IF362" s="150"/>
      <c r="IG362" s="150"/>
      <c r="IH362" s="150"/>
      <c r="II362" s="150"/>
      <c r="IJ362" s="150"/>
      <c r="IK362" s="150"/>
      <c r="IL362" s="150"/>
      <c r="IM362" s="150"/>
      <c r="IN362" s="150"/>
      <c r="IO362" s="150"/>
      <c r="IP362" s="150"/>
      <c r="IQ362" s="150"/>
      <c r="IR362" s="150"/>
      <c r="IS362" s="150"/>
      <c r="IT362" s="150"/>
      <c r="IU362" s="150"/>
      <c r="IV362" s="150"/>
      <c r="IW362" s="150"/>
    </row>
    <row r="363" customFormat="false" ht="12.75" hidden="false" customHeight="false" outlineLevel="0" collapsed="false">
      <c r="A363" s="146"/>
      <c r="B363" s="147"/>
      <c r="C363" s="147"/>
      <c r="D363" s="147"/>
      <c r="E363" s="147"/>
      <c r="F363" s="147"/>
      <c r="G363" s="147"/>
      <c r="H363" s="148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  <c r="BI363" s="147"/>
      <c r="BJ363" s="147"/>
      <c r="BK363" s="149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150"/>
      <c r="BV363" s="150"/>
      <c r="BW363" s="150"/>
      <c r="BX363" s="150"/>
      <c r="BY363" s="150"/>
      <c r="BZ363" s="150"/>
      <c r="CA363" s="150"/>
      <c r="CB363" s="150"/>
      <c r="CC363" s="150"/>
      <c r="CD363" s="150"/>
      <c r="CE363" s="150"/>
      <c r="CF363" s="150"/>
      <c r="CG363" s="150"/>
      <c r="CH363" s="150"/>
      <c r="CI363" s="150"/>
      <c r="CJ363" s="150"/>
      <c r="CK363" s="150"/>
      <c r="CL363" s="150"/>
      <c r="CM363" s="150"/>
      <c r="CN363" s="150"/>
      <c r="CO363" s="150"/>
      <c r="CP363" s="150"/>
      <c r="CQ363" s="150"/>
      <c r="CR363" s="150"/>
      <c r="CS363" s="150"/>
      <c r="CT363" s="150"/>
      <c r="CU363" s="150"/>
      <c r="CV363" s="150"/>
      <c r="CW363" s="150"/>
      <c r="CX363" s="150"/>
      <c r="CY363" s="150"/>
      <c r="CZ363" s="150"/>
      <c r="DA363" s="150"/>
      <c r="DB363" s="150"/>
      <c r="DC363" s="150"/>
      <c r="DD363" s="150"/>
      <c r="DE363" s="150"/>
      <c r="DF363" s="150"/>
      <c r="DG363" s="150"/>
      <c r="DH363" s="150"/>
      <c r="DI363" s="150"/>
      <c r="DJ363" s="150"/>
      <c r="DK363" s="150"/>
      <c r="DL363" s="150"/>
      <c r="DM363" s="150"/>
      <c r="DN363" s="150"/>
      <c r="DO363" s="150"/>
      <c r="DP363" s="150"/>
      <c r="DQ363" s="150"/>
      <c r="DR363" s="150"/>
      <c r="DS363" s="150"/>
      <c r="DT363" s="150"/>
      <c r="DU363" s="150"/>
      <c r="DV363" s="150"/>
      <c r="DW363" s="150"/>
      <c r="DX363" s="150"/>
      <c r="DY363" s="150"/>
      <c r="DZ363" s="150"/>
      <c r="EA363" s="150"/>
      <c r="EB363" s="150"/>
      <c r="EC363" s="150"/>
      <c r="ED363" s="150"/>
      <c r="EE363" s="150"/>
      <c r="EF363" s="150"/>
      <c r="EG363" s="150"/>
      <c r="EH363" s="150"/>
      <c r="EI363" s="150"/>
      <c r="EJ363" s="150"/>
      <c r="EK363" s="150"/>
      <c r="EL363" s="150"/>
      <c r="EM363" s="150"/>
      <c r="EN363" s="150"/>
      <c r="EO363" s="150"/>
      <c r="EP363" s="150"/>
      <c r="EQ363" s="150"/>
      <c r="ER363" s="150"/>
      <c r="ES363" s="150"/>
      <c r="ET363" s="150"/>
      <c r="EU363" s="150"/>
      <c r="EV363" s="150"/>
      <c r="EW363" s="150"/>
      <c r="EX363" s="150"/>
      <c r="EY363" s="150"/>
      <c r="EZ363" s="150"/>
      <c r="FA363" s="150"/>
      <c r="FB363" s="150"/>
      <c r="FC363" s="150"/>
      <c r="FD363" s="150"/>
      <c r="FE363" s="150"/>
      <c r="FF363" s="150"/>
      <c r="FG363" s="150"/>
      <c r="FH363" s="150"/>
      <c r="FI363" s="150"/>
      <c r="FJ363" s="150"/>
      <c r="FK363" s="150"/>
      <c r="FL363" s="150"/>
      <c r="FM363" s="150"/>
      <c r="FN363" s="150"/>
      <c r="FO363" s="150"/>
      <c r="FP363" s="150"/>
      <c r="FQ363" s="150"/>
      <c r="FR363" s="150"/>
      <c r="FS363" s="150"/>
      <c r="FT363" s="150"/>
      <c r="FU363" s="150"/>
      <c r="FV363" s="150"/>
      <c r="FW363" s="150"/>
      <c r="FX363" s="150"/>
      <c r="FY363" s="150"/>
      <c r="FZ363" s="150"/>
      <c r="GA363" s="150"/>
      <c r="GB363" s="150"/>
      <c r="GC363" s="150"/>
      <c r="GD363" s="150"/>
      <c r="GE363" s="150"/>
      <c r="GF363" s="150"/>
      <c r="GG363" s="150"/>
      <c r="GH363" s="150"/>
      <c r="GI363" s="150"/>
      <c r="GJ363" s="150"/>
      <c r="GK363" s="150"/>
      <c r="GL363" s="150"/>
      <c r="GM363" s="150"/>
      <c r="GN363" s="150"/>
      <c r="GO363" s="150"/>
      <c r="GP363" s="150"/>
      <c r="GQ363" s="150"/>
      <c r="GR363" s="150"/>
      <c r="GS363" s="150"/>
      <c r="GT363" s="150"/>
      <c r="GU363" s="150"/>
      <c r="GV363" s="150"/>
      <c r="GW363" s="150"/>
      <c r="GX363" s="150"/>
      <c r="GY363" s="150"/>
      <c r="GZ363" s="150"/>
      <c r="HA363" s="150"/>
      <c r="HB363" s="150"/>
      <c r="HC363" s="150"/>
      <c r="HD363" s="150"/>
      <c r="HE363" s="150"/>
      <c r="HF363" s="150"/>
      <c r="HG363" s="150"/>
      <c r="HH363" s="150"/>
      <c r="HI363" s="150"/>
      <c r="HJ363" s="150"/>
      <c r="HK363" s="150"/>
      <c r="HL363" s="150"/>
      <c r="HM363" s="150"/>
      <c r="HN363" s="150"/>
      <c r="HO363" s="150"/>
      <c r="HP363" s="150"/>
      <c r="HQ363" s="150"/>
      <c r="HR363" s="150"/>
      <c r="HS363" s="150"/>
      <c r="HT363" s="150"/>
      <c r="HU363" s="150"/>
      <c r="HV363" s="150"/>
      <c r="HW363" s="150"/>
      <c r="HX363" s="150"/>
      <c r="HY363" s="150"/>
      <c r="HZ363" s="150"/>
      <c r="IA363" s="150"/>
      <c r="IB363" s="150"/>
      <c r="IC363" s="150"/>
      <c r="ID363" s="150"/>
      <c r="IE363" s="150"/>
      <c r="IF363" s="150"/>
      <c r="IG363" s="150"/>
      <c r="IH363" s="150"/>
      <c r="II363" s="150"/>
      <c r="IJ363" s="150"/>
      <c r="IK363" s="150"/>
      <c r="IL363" s="150"/>
      <c r="IM363" s="150"/>
      <c r="IN363" s="150"/>
      <c r="IO363" s="150"/>
      <c r="IP363" s="150"/>
      <c r="IQ363" s="150"/>
      <c r="IR363" s="150"/>
      <c r="IS363" s="150"/>
      <c r="IT363" s="150"/>
      <c r="IU363" s="150"/>
      <c r="IV363" s="150"/>
      <c r="IW363" s="150"/>
    </row>
    <row r="364" customFormat="false" ht="12.75" hidden="false" customHeight="false" outlineLevel="0" collapsed="false">
      <c r="A364" s="146"/>
      <c r="B364" s="147"/>
      <c r="C364" s="147"/>
      <c r="D364" s="147"/>
      <c r="E364" s="147"/>
      <c r="F364" s="147"/>
      <c r="G364" s="147"/>
      <c r="H364" s="148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  <c r="AE364" s="147"/>
      <c r="AF364" s="147"/>
      <c r="AG364" s="147"/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  <c r="BI364" s="147"/>
      <c r="BJ364" s="147"/>
      <c r="BK364" s="149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150"/>
      <c r="BV364" s="150"/>
      <c r="BW364" s="150"/>
      <c r="BX364" s="150"/>
      <c r="BY364" s="150"/>
      <c r="BZ364" s="150"/>
      <c r="CA364" s="150"/>
      <c r="CB364" s="150"/>
      <c r="CC364" s="150"/>
      <c r="CD364" s="150"/>
      <c r="CE364" s="150"/>
      <c r="CF364" s="150"/>
      <c r="CG364" s="150"/>
      <c r="CH364" s="150"/>
      <c r="CI364" s="150"/>
      <c r="CJ364" s="150"/>
      <c r="CK364" s="150"/>
      <c r="CL364" s="150"/>
      <c r="CM364" s="150"/>
      <c r="CN364" s="150"/>
      <c r="CO364" s="150"/>
      <c r="CP364" s="150"/>
      <c r="CQ364" s="150"/>
      <c r="CR364" s="150"/>
      <c r="CS364" s="150"/>
      <c r="CT364" s="150"/>
      <c r="CU364" s="150"/>
      <c r="CV364" s="150"/>
      <c r="CW364" s="150"/>
      <c r="CX364" s="150"/>
      <c r="CY364" s="150"/>
      <c r="CZ364" s="150"/>
      <c r="DA364" s="150"/>
      <c r="DB364" s="150"/>
      <c r="DC364" s="150"/>
      <c r="DD364" s="150"/>
      <c r="DE364" s="150"/>
      <c r="DF364" s="150"/>
      <c r="DG364" s="150"/>
      <c r="DH364" s="150"/>
      <c r="DI364" s="150"/>
      <c r="DJ364" s="150"/>
      <c r="DK364" s="150"/>
      <c r="DL364" s="150"/>
      <c r="DM364" s="150"/>
      <c r="DN364" s="150"/>
      <c r="DO364" s="150"/>
      <c r="DP364" s="150"/>
      <c r="DQ364" s="150"/>
      <c r="DR364" s="150"/>
      <c r="DS364" s="150"/>
      <c r="DT364" s="150"/>
      <c r="DU364" s="150"/>
      <c r="DV364" s="150"/>
      <c r="DW364" s="150"/>
      <c r="DX364" s="150"/>
      <c r="DY364" s="150"/>
      <c r="DZ364" s="150"/>
      <c r="EA364" s="150"/>
      <c r="EB364" s="150"/>
      <c r="EC364" s="150"/>
      <c r="ED364" s="150"/>
      <c r="EE364" s="150"/>
      <c r="EF364" s="150"/>
      <c r="EG364" s="150"/>
      <c r="EH364" s="150"/>
      <c r="EI364" s="150"/>
      <c r="EJ364" s="150"/>
      <c r="EK364" s="150"/>
      <c r="EL364" s="150"/>
      <c r="EM364" s="150"/>
      <c r="EN364" s="150"/>
      <c r="EO364" s="150"/>
      <c r="EP364" s="150"/>
      <c r="EQ364" s="150"/>
      <c r="ER364" s="150"/>
      <c r="ES364" s="150"/>
      <c r="ET364" s="150"/>
      <c r="EU364" s="150"/>
      <c r="EV364" s="150"/>
      <c r="EW364" s="150"/>
      <c r="EX364" s="150"/>
      <c r="EY364" s="150"/>
      <c r="EZ364" s="150"/>
      <c r="FA364" s="150"/>
      <c r="FB364" s="150"/>
      <c r="FC364" s="150"/>
      <c r="FD364" s="150"/>
      <c r="FE364" s="150"/>
      <c r="FF364" s="150"/>
      <c r="FG364" s="150"/>
      <c r="FH364" s="150"/>
      <c r="FI364" s="150"/>
      <c r="FJ364" s="150"/>
      <c r="FK364" s="150"/>
      <c r="FL364" s="150"/>
      <c r="FM364" s="150"/>
      <c r="FN364" s="150"/>
      <c r="FO364" s="150"/>
      <c r="FP364" s="150"/>
      <c r="FQ364" s="150"/>
      <c r="FR364" s="150"/>
      <c r="FS364" s="150"/>
      <c r="FT364" s="150"/>
      <c r="FU364" s="150"/>
      <c r="FV364" s="150"/>
      <c r="FW364" s="150"/>
      <c r="FX364" s="150"/>
      <c r="FY364" s="150"/>
      <c r="FZ364" s="150"/>
      <c r="GA364" s="150"/>
      <c r="GB364" s="150"/>
      <c r="GC364" s="150"/>
      <c r="GD364" s="150"/>
      <c r="GE364" s="150"/>
      <c r="GF364" s="150"/>
      <c r="GG364" s="150"/>
      <c r="GH364" s="150"/>
      <c r="GI364" s="150"/>
      <c r="GJ364" s="150"/>
      <c r="GK364" s="150"/>
      <c r="GL364" s="150"/>
      <c r="GM364" s="150"/>
      <c r="GN364" s="150"/>
      <c r="GO364" s="150"/>
      <c r="GP364" s="150"/>
      <c r="GQ364" s="150"/>
      <c r="GR364" s="150"/>
      <c r="GS364" s="150"/>
      <c r="GT364" s="150"/>
      <c r="GU364" s="150"/>
      <c r="GV364" s="150"/>
      <c r="GW364" s="150"/>
      <c r="GX364" s="150"/>
      <c r="GY364" s="150"/>
      <c r="GZ364" s="150"/>
      <c r="HA364" s="150"/>
      <c r="HB364" s="150"/>
      <c r="HC364" s="150"/>
      <c r="HD364" s="150"/>
      <c r="HE364" s="150"/>
      <c r="HF364" s="150"/>
      <c r="HG364" s="150"/>
      <c r="HH364" s="150"/>
      <c r="HI364" s="150"/>
      <c r="HJ364" s="150"/>
      <c r="HK364" s="150"/>
      <c r="HL364" s="150"/>
      <c r="HM364" s="150"/>
      <c r="HN364" s="150"/>
      <c r="HO364" s="150"/>
      <c r="HP364" s="150"/>
      <c r="HQ364" s="150"/>
      <c r="HR364" s="150"/>
      <c r="HS364" s="150"/>
      <c r="HT364" s="150"/>
      <c r="HU364" s="150"/>
      <c r="HV364" s="150"/>
      <c r="HW364" s="150"/>
      <c r="HX364" s="150"/>
      <c r="HY364" s="150"/>
      <c r="HZ364" s="150"/>
      <c r="IA364" s="150"/>
      <c r="IB364" s="150"/>
      <c r="IC364" s="150"/>
      <c r="ID364" s="150"/>
      <c r="IE364" s="150"/>
      <c r="IF364" s="150"/>
      <c r="IG364" s="150"/>
      <c r="IH364" s="150"/>
      <c r="II364" s="150"/>
      <c r="IJ364" s="150"/>
      <c r="IK364" s="150"/>
      <c r="IL364" s="150"/>
      <c r="IM364" s="150"/>
      <c r="IN364" s="150"/>
      <c r="IO364" s="150"/>
      <c r="IP364" s="150"/>
      <c r="IQ364" s="150"/>
      <c r="IR364" s="150"/>
      <c r="IS364" s="150"/>
      <c r="IT364" s="150"/>
      <c r="IU364" s="150"/>
      <c r="IV364" s="150"/>
      <c r="IW364" s="150"/>
    </row>
    <row r="365" customFormat="false" ht="12.75" hidden="false" customHeight="false" outlineLevel="0" collapsed="false">
      <c r="A365" s="146"/>
      <c r="B365" s="147"/>
      <c r="C365" s="147"/>
      <c r="D365" s="147"/>
      <c r="E365" s="147"/>
      <c r="F365" s="147"/>
      <c r="G365" s="147"/>
      <c r="H365" s="148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  <c r="AE365" s="147"/>
      <c r="AF365" s="147"/>
      <c r="AG365" s="147"/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  <c r="BI365" s="147"/>
      <c r="BJ365" s="147"/>
      <c r="BK365" s="149"/>
      <c r="BL365" s="150"/>
      <c r="BM365" s="150"/>
      <c r="BN365" s="150"/>
      <c r="BO365" s="150"/>
      <c r="BP365" s="150"/>
      <c r="BQ365" s="150"/>
      <c r="BR365" s="150"/>
      <c r="BS365" s="150"/>
      <c r="BT365" s="150"/>
      <c r="BU365" s="150"/>
      <c r="BV365" s="150"/>
      <c r="BW365" s="150"/>
      <c r="BX365" s="150"/>
      <c r="BY365" s="150"/>
      <c r="BZ365" s="150"/>
      <c r="CA365" s="150"/>
      <c r="CB365" s="150"/>
      <c r="CC365" s="15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0"/>
      <c r="CN365" s="150"/>
      <c r="CO365" s="150"/>
      <c r="CP365" s="150"/>
      <c r="CQ365" s="150"/>
      <c r="CR365" s="150"/>
      <c r="CS365" s="150"/>
      <c r="CT365" s="150"/>
      <c r="CU365" s="150"/>
      <c r="CV365" s="150"/>
      <c r="CW365" s="150"/>
      <c r="CX365" s="150"/>
      <c r="CY365" s="150"/>
      <c r="CZ365" s="150"/>
      <c r="DA365" s="150"/>
      <c r="DB365" s="150"/>
      <c r="DC365" s="150"/>
      <c r="DD365" s="150"/>
      <c r="DE365" s="150"/>
      <c r="DF365" s="150"/>
      <c r="DG365" s="150"/>
      <c r="DH365" s="150"/>
      <c r="DI365" s="150"/>
      <c r="DJ365" s="150"/>
      <c r="DK365" s="150"/>
      <c r="DL365" s="150"/>
      <c r="DM365" s="150"/>
      <c r="DN365" s="150"/>
      <c r="DO365" s="150"/>
      <c r="DP365" s="150"/>
      <c r="DQ365" s="150"/>
      <c r="DR365" s="150"/>
      <c r="DS365" s="150"/>
      <c r="DT365" s="150"/>
      <c r="DU365" s="150"/>
      <c r="DV365" s="150"/>
      <c r="DW365" s="150"/>
      <c r="DX365" s="150"/>
      <c r="DY365" s="150"/>
      <c r="DZ365" s="150"/>
      <c r="EA365" s="150"/>
      <c r="EB365" s="150"/>
      <c r="EC365" s="150"/>
      <c r="ED365" s="150"/>
      <c r="EE365" s="150"/>
      <c r="EF365" s="150"/>
      <c r="EG365" s="150"/>
      <c r="EH365" s="150"/>
      <c r="EI365" s="150"/>
      <c r="EJ365" s="150"/>
      <c r="EK365" s="150"/>
      <c r="EL365" s="150"/>
      <c r="EM365" s="150"/>
      <c r="EN365" s="150"/>
      <c r="EO365" s="150"/>
      <c r="EP365" s="150"/>
      <c r="EQ365" s="150"/>
      <c r="ER365" s="150"/>
      <c r="ES365" s="150"/>
      <c r="ET365" s="150"/>
      <c r="EU365" s="150"/>
      <c r="EV365" s="150"/>
      <c r="EW365" s="150"/>
      <c r="EX365" s="150"/>
      <c r="EY365" s="150"/>
      <c r="EZ365" s="150"/>
      <c r="FA365" s="150"/>
      <c r="FB365" s="150"/>
      <c r="FC365" s="150"/>
      <c r="FD365" s="150"/>
      <c r="FE365" s="150"/>
      <c r="FF365" s="150"/>
      <c r="FG365" s="150"/>
      <c r="FH365" s="150"/>
      <c r="FI365" s="150"/>
      <c r="FJ365" s="150"/>
      <c r="FK365" s="150"/>
      <c r="FL365" s="150"/>
      <c r="FM365" s="150"/>
      <c r="FN365" s="150"/>
      <c r="FO365" s="150"/>
      <c r="FP365" s="150"/>
      <c r="FQ365" s="150"/>
      <c r="FR365" s="150"/>
      <c r="FS365" s="150"/>
      <c r="FT365" s="150"/>
      <c r="FU365" s="150"/>
      <c r="FV365" s="150"/>
      <c r="FW365" s="150"/>
      <c r="FX365" s="150"/>
      <c r="FY365" s="150"/>
      <c r="FZ365" s="150"/>
      <c r="GA365" s="150"/>
      <c r="GB365" s="150"/>
      <c r="GC365" s="150"/>
      <c r="GD365" s="150"/>
      <c r="GE365" s="150"/>
      <c r="GF365" s="150"/>
      <c r="GG365" s="150"/>
      <c r="GH365" s="150"/>
      <c r="GI365" s="150"/>
      <c r="GJ365" s="150"/>
      <c r="GK365" s="150"/>
      <c r="GL365" s="150"/>
      <c r="GM365" s="150"/>
      <c r="GN365" s="150"/>
      <c r="GO365" s="150"/>
      <c r="GP365" s="150"/>
      <c r="GQ365" s="150"/>
      <c r="GR365" s="150"/>
      <c r="GS365" s="150"/>
      <c r="GT365" s="150"/>
      <c r="GU365" s="150"/>
      <c r="GV365" s="150"/>
      <c r="GW365" s="150"/>
      <c r="GX365" s="150"/>
      <c r="GY365" s="150"/>
      <c r="GZ365" s="150"/>
      <c r="HA365" s="150"/>
      <c r="HB365" s="150"/>
      <c r="HC365" s="150"/>
      <c r="HD365" s="150"/>
      <c r="HE365" s="150"/>
      <c r="HF365" s="150"/>
      <c r="HG365" s="150"/>
      <c r="HH365" s="150"/>
      <c r="HI365" s="150"/>
      <c r="HJ365" s="150"/>
      <c r="HK365" s="150"/>
      <c r="HL365" s="150"/>
      <c r="HM365" s="150"/>
      <c r="HN365" s="150"/>
      <c r="HO365" s="150"/>
      <c r="HP365" s="150"/>
      <c r="HQ365" s="150"/>
      <c r="HR365" s="150"/>
      <c r="HS365" s="150"/>
      <c r="HT365" s="150"/>
      <c r="HU365" s="150"/>
      <c r="HV365" s="150"/>
      <c r="HW365" s="150"/>
      <c r="HX365" s="150"/>
      <c r="HY365" s="150"/>
      <c r="HZ365" s="150"/>
      <c r="IA365" s="150"/>
      <c r="IB365" s="150"/>
      <c r="IC365" s="150"/>
      <c r="ID365" s="150"/>
      <c r="IE365" s="150"/>
      <c r="IF365" s="150"/>
      <c r="IG365" s="150"/>
      <c r="IH365" s="150"/>
      <c r="II365" s="150"/>
      <c r="IJ365" s="150"/>
      <c r="IK365" s="150"/>
      <c r="IL365" s="150"/>
      <c r="IM365" s="150"/>
      <c r="IN365" s="150"/>
      <c r="IO365" s="150"/>
      <c r="IP365" s="150"/>
      <c r="IQ365" s="150"/>
      <c r="IR365" s="150"/>
      <c r="IS365" s="150"/>
      <c r="IT365" s="150"/>
      <c r="IU365" s="150"/>
      <c r="IV365" s="150"/>
      <c r="IW365" s="150"/>
    </row>
    <row r="366" customFormat="false" ht="12.75" hidden="false" customHeight="false" outlineLevel="0" collapsed="false">
      <c r="A366" s="146"/>
      <c r="B366" s="147"/>
      <c r="C366" s="147"/>
      <c r="D366" s="147"/>
      <c r="E366" s="147"/>
      <c r="F366" s="147"/>
      <c r="G366" s="147"/>
      <c r="H366" s="148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  <c r="AE366" s="147"/>
      <c r="AF366" s="147"/>
      <c r="AG366" s="147"/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  <c r="BI366" s="147"/>
      <c r="BJ366" s="147"/>
      <c r="BK366" s="149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50"/>
      <c r="BV366" s="150"/>
      <c r="BW366" s="150"/>
      <c r="BX366" s="150"/>
      <c r="BY366" s="150"/>
      <c r="BZ366" s="150"/>
      <c r="CA366" s="150"/>
      <c r="CB366" s="150"/>
      <c r="CC366" s="15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0"/>
      <c r="CN366" s="150"/>
      <c r="CO366" s="150"/>
      <c r="CP366" s="150"/>
      <c r="CQ366" s="150"/>
      <c r="CR366" s="150"/>
      <c r="CS366" s="150"/>
      <c r="CT366" s="150"/>
      <c r="CU366" s="150"/>
      <c r="CV366" s="150"/>
      <c r="CW366" s="150"/>
      <c r="CX366" s="150"/>
      <c r="CY366" s="150"/>
      <c r="CZ366" s="150"/>
      <c r="DA366" s="150"/>
      <c r="DB366" s="150"/>
      <c r="DC366" s="150"/>
      <c r="DD366" s="150"/>
      <c r="DE366" s="150"/>
      <c r="DF366" s="150"/>
      <c r="DG366" s="150"/>
      <c r="DH366" s="150"/>
      <c r="DI366" s="150"/>
      <c r="DJ366" s="150"/>
      <c r="DK366" s="150"/>
      <c r="DL366" s="150"/>
      <c r="DM366" s="150"/>
      <c r="DN366" s="150"/>
      <c r="DO366" s="150"/>
      <c r="DP366" s="150"/>
      <c r="DQ366" s="150"/>
      <c r="DR366" s="150"/>
      <c r="DS366" s="150"/>
      <c r="DT366" s="150"/>
      <c r="DU366" s="150"/>
      <c r="DV366" s="150"/>
      <c r="DW366" s="150"/>
      <c r="DX366" s="150"/>
      <c r="DY366" s="150"/>
      <c r="DZ366" s="150"/>
      <c r="EA366" s="150"/>
      <c r="EB366" s="150"/>
      <c r="EC366" s="150"/>
      <c r="ED366" s="150"/>
      <c r="EE366" s="150"/>
      <c r="EF366" s="150"/>
      <c r="EG366" s="150"/>
      <c r="EH366" s="150"/>
      <c r="EI366" s="150"/>
      <c r="EJ366" s="150"/>
      <c r="EK366" s="150"/>
      <c r="EL366" s="150"/>
      <c r="EM366" s="150"/>
      <c r="EN366" s="150"/>
      <c r="EO366" s="150"/>
      <c r="EP366" s="150"/>
      <c r="EQ366" s="150"/>
      <c r="ER366" s="150"/>
      <c r="ES366" s="150"/>
      <c r="ET366" s="150"/>
      <c r="EU366" s="150"/>
      <c r="EV366" s="150"/>
      <c r="EW366" s="150"/>
      <c r="EX366" s="150"/>
      <c r="EY366" s="150"/>
      <c r="EZ366" s="150"/>
      <c r="FA366" s="150"/>
      <c r="FB366" s="150"/>
      <c r="FC366" s="150"/>
      <c r="FD366" s="150"/>
      <c r="FE366" s="150"/>
      <c r="FF366" s="150"/>
      <c r="FG366" s="150"/>
      <c r="FH366" s="150"/>
      <c r="FI366" s="150"/>
      <c r="FJ366" s="150"/>
      <c r="FK366" s="150"/>
      <c r="FL366" s="150"/>
      <c r="FM366" s="150"/>
      <c r="FN366" s="150"/>
      <c r="FO366" s="150"/>
      <c r="FP366" s="150"/>
      <c r="FQ366" s="150"/>
      <c r="FR366" s="150"/>
      <c r="FS366" s="150"/>
      <c r="FT366" s="150"/>
      <c r="FU366" s="150"/>
      <c r="FV366" s="150"/>
      <c r="FW366" s="150"/>
      <c r="FX366" s="150"/>
      <c r="FY366" s="150"/>
      <c r="FZ366" s="150"/>
      <c r="GA366" s="150"/>
      <c r="GB366" s="150"/>
      <c r="GC366" s="150"/>
      <c r="GD366" s="150"/>
      <c r="GE366" s="150"/>
      <c r="GF366" s="150"/>
      <c r="GG366" s="150"/>
      <c r="GH366" s="150"/>
      <c r="GI366" s="150"/>
      <c r="GJ366" s="150"/>
      <c r="GK366" s="150"/>
      <c r="GL366" s="150"/>
      <c r="GM366" s="150"/>
      <c r="GN366" s="150"/>
      <c r="GO366" s="150"/>
      <c r="GP366" s="150"/>
      <c r="GQ366" s="150"/>
      <c r="GR366" s="150"/>
      <c r="GS366" s="150"/>
      <c r="GT366" s="150"/>
      <c r="GU366" s="150"/>
      <c r="GV366" s="150"/>
      <c r="GW366" s="150"/>
      <c r="GX366" s="150"/>
      <c r="GY366" s="150"/>
      <c r="GZ366" s="150"/>
      <c r="HA366" s="150"/>
      <c r="HB366" s="150"/>
      <c r="HC366" s="150"/>
      <c r="HD366" s="150"/>
      <c r="HE366" s="150"/>
      <c r="HF366" s="150"/>
      <c r="HG366" s="150"/>
      <c r="HH366" s="150"/>
      <c r="HI366" s="150"/>
      <c r="HJ366" s="150"/>
      <c r="HK366" s="150"/>
      <c r="HL366" s="150"/>
      <c r="HM366" s="150"/>
      <c r="HN366" s="150"/>
      <c r="HO366" s="150"/>
      <c r="HP366" s="150"/>
      <c r="HQ366" s="150"/>
      <c r="HR366" s="150"/>
      <c r="HS366" s="150"/>
      <c r="HT366" s="150"/>
      <c r="HU366" s="150"/>
      <c r="HV366" s="150"/>
      <c r="HW366" s="150"/>
      <c r="HX366" s="150"/>
      <c r="HY366" s="150"/>
      <c r="HZ366" s="150"/>
      <c r="IA366" s="150"/>
      <c r="IB366" s="150"/>
      <c r="IC366" s="150"/>
      <c r="ID366" s="150"/>
      <c r="IE366" s="150"/>
      <c r="IF366" s="150"/>
      <c r="IG366" s="150"/>
      <c r="IH366" s="150"/>
      <c r="II366" s="150"/>
      <c r="IJ366" s="150"/>
      <c r="IK366" s="150"/>
      <c r="IL366" s="150"/>
      <c r="IM366" s="150"/>
      <c r="IN366" s="150"/>
      <c r="IO366" s="150"/>
      <c r="IP366" s="150"/>
      <c r="IQ366" s="150"/>
      <c r="IR366" s="150"/>
      <c r="IS366" s="150"/>
      <c r="IT366" s="150"/>
      <c r="IU366" s="150"/>
      <c r="IV366" s="150"/>
      <c r="IW366" s="150"/>
    </row>
    <row r="367" customFormat="false" ht="12.75" hidden="false" customHeight="false" outlineLevel="0" collapsed="false">
      <c r="A367" s="146"/>
      <c r="B367" s="147"/>
      <c r="C367" s="147"/>
      <c r="D367" s="147"/>
      <c r="E367" s="147"/>
      <c r="F367" s="147"/>
      <c r="G367" s="147"/>
      <c r="H367" s="148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  <c r="BI367" s="147"/>
      <c r="BJ367" s="147"/>
      <c r="BK367" s="149"/>
      <c r="BL367" s="150"/>
      <c r="BM367" s="150"/>
      <c r="BN367" s="150"/>
      <c r="BO367" s="150"/>
      <c r="BP367" s="150"/>
      <c r="BQ367" s="150"/>
      <c r="BR367" s="150"/>
      <c r="BS367" s="150"/>
      <c r="BT367" s="150"/>
      <c r="BU367" s="150"/>
      <c r="BV367" s="150"/>
      <c r="BW367" s="150"/>
      <c r="BX367" s="150"/>
      <c r="BY367" s="150"/>
      <c r="BZ367" s="150"/>
      <c r="CA367" s="150"/>
      <c r="CB367" s="150"/>
      <c r="CC367" s="150"/>
      <c r="CD367" s="150"/>
      <c r="CE367" s="150"/>
      <c r="CF367" s="150"/>
      <c r="CG367" s="150"/>
      <c r="CH367" s="150"/>
      <c r="CI367" s="150"/>
      <c r="CJ367" s="150"/>
      <c r="CK367" s="150"/>
      <c r="CL367" s="150"/>
      <c r="CM367" s="150"/>
      <c r="CN367" s="150"/>
      <c r="CO367" s="150"/>
      <c r="CP367" s="150"/>
      <c r="CQ367" s="150"/>
      <c r="CR367" s="150"/>
      <c r="CS367" s="150"/>
      <c r="CT367" s="150"/>
      <c r="CU367" s="150"/>
      <c r="CV367" s="150"/>
      <c r="CW367" s="150"/>
      <c r="CX367" s="150"/>
      <c r="CY367" s="150"/>
      <c r="CZ367" s="150"/>
      <c r="DA367" s="150"/>
      <c r="DB367" s="150"/>
      <c r="DC367" s="150"/>
      <c r="DD367" s="150"/>
      <c r="DE367" s="150"/>
      <c r="DF367" s="150"/>
      <c r="DG367" s="150"/>
      <c r="DH367" s="150"/>
      <c r="DI367" s="150"/>
      <c r="DJ367" s="150"/>
      <c r="DK367" s="150"/>
      <c r="DL367" s="150"/>
      <c r="DM367" s="150"/>
      <c r="DN367" s="150"/>
      <c r="DO367" s="150"/>
      <c r="DP367" s="150"/>
      <c r="DQ367" s="150"/>
      <c r="DR367" s="150"/>
      <c r="DS367" s="150"/>
      <c r="DT367" s="150"/>
      <c r="DU367" s="150"/>
      <c r="DV367" s="150"/>
      <c r="DW367" s="150"/>
      <c r="DX367" s="150"/>
      <c r="DY367" s="150"/>
      <c r="DZ367" s="150"/>
      <c r="EA367" s="150"/>
      <c r="EB367" s="150"/>
      <c r="EC367" s="150"/>
      <c r="ED367" s="150"/>
      <c r="EE367" s="150"/>
      <c r="EF367" s="150"/>
      <c r="EG367" s="150"/>
      <c r="EH367" s="150"/>
      <c r="EI367" s="150"/>
      <c r="EJ367" s="150"/>
      <c r="EK367" s="150"/>
      <c r="EL367" s="150"/>
      <c r="EM367" s="150"/>
      <c r="EN367" s="150"/>
      <c r="EO367" s="150"/>
      <c r="EP367" s="150"/>
      <c r="EQ367" s="150"/>
      <c r="ER367" s="150"/>
      <c r="ES367" s="150"/>
      <c r="ET367" s="150"/>
      <c r="EU367" s="150"/>
      <c r="EV367" s="150"/>
      <c r="EW367" s="150"/>
      <c r="EX367" s="150"/>
      <c r="EY367" s="150"/>
      <c r="EZ367" s="150"/>
      <c r="FA367" s="150"/>
      <c r="FB367" s="150"/>
      <c r="FC367" s="150"/>
      <c r="FD367" s="150"/>
      <c r="FE367" s="150"/>
      <c r="FF367" s="150"/>
      <c r="FG367" s="150"/>
      <c r="FH367" s="150"/>
      <c r="FI367" s="150"/>
      <c r="FJ367" s="150"/>
      <c r="FK367" s="150"/>
      <c r="FL367" s="150"/>
      <c r="FM367" s="150"/>
      <c r="FN367" s="150"/>
      <c r="FO367" s="150"/>
      <c r="FP367" s="150"/>
      <c r="FQ367" s="150"/>
      <c r="FR367" s="150"/>
      <c r="FS367" s="150"/>
      <c r="FT367" s="150"/>
      <c r="FU367" s="150"/>
      <c r="FV367" s="150"/>
      <c r="FW367" s="150"/>
      <c r="FX367" s="150"/>
      <c r="FY367" s="150"/>
      <c r="FZ367" s="150"/>
      <c r="GA367" s="150"/>
      <c r="GB367" s="150"/>
      <c r="GC367" s="150"/>
      <c r="GD367" s="150"/>
      <c r="GE367" s="150"/>
      <c r="GF367" s="150"/>
      <c r="GG367" s="150"/>
      <c r="GH367" s="150"/>
      <c r="GI367" s="150"/>
      <c r="GJ367" s="150"/>
      <c r="GK367" s="150"/>
      <c r="GL367" s="150"/>
      <c r="GM367" s="150"/>
      <c r="GN367" s="150"/>
      <c r="GO367" s="150"/>
      <c r="GP367" s="150"/>
      <c r="GQ367" s="150"/>
      <c r="GR367" s="150"/>
      <c r="GS367" s="150"/>
      <c r="GT367" s="150"/>
      <c r="GU367" s="150"/>
      <c r="GV367" s="150"/>
      <c r="GW367" s="150"/>
      <c r="GX367" s="150"/>
      <c r="GY367" s="150"/>
      <c r="GZ367" s="150"/>
      <c r="HA367" s="150"/>
      <c r="HB367" s="150"/>
      <c r="HC367" s="150"/>
      <c r="HD367" s="150"/>
      <c r="HE367" s="150"/>
      <c r="HF367" s="150"/>
      <c r="HG367" s="150"/>
      <c r="HH367" s="150"/>
      <c r="HI367" s="150"/>
      <c r="HJ367" s="150"/>
      <c r="HK367" s="150"/>
      <c r="HL367" s="150"/>
      <c r="HM367" s="150"/>
      <c r="HN367" s="150"/>
      <c r="HO367" s="150"/>
      <c r="HP367" s="150"/>
      <c r="HQ367" s="150"/>
      <c r="HR367" s="150"/>
      <c r="HS367" s="150"/>
      <c r="HT367" s="150"/>
      <c r="HU367" s="150"/>
      <c r="HV367" s="150"/>
      <c r="HW367" s="150"/>
      <c r="HX367" s="150"/>
      <c r="HY367" s="150"/>
      <c r="HZ367" s="150"/>
      <c r="IA367" s="150"/>
      <c r="IB367" s="150"/>
      <c r="IC367" s="150"/>
      <c r="ID367" s="150"/>
      <c r="IE367" s="150"/>
      <c r="IF367" s="150"/>
      <c r="IG367" s="150"/>
      <c r="IH367" s="150"/>
      <c r="II367" s="150"/>
      <c r="IJ367" s="150"/>
      <c r="IK367" s="150"/>
      <c r="IL367" s="150"/>
      <c r="IM367" s="150"/>
      <c r="IN367" s="150"/>
      <c r="IO367" s="150"/>
      <c r="IP367" s="150"/>
      <c r="IQ367" s="150"/>
      <c r="IR367" s="150"/>
      <c r="IS367" s="150"/>
      <c r="IT367" s="150"/>
      <c r="IU367" s="150"/>
      <c r="IV367" s="150"/>
      <c r="IW367" s="150"/>
    </row>
    <row r="368" customFormat="false" ht="12.75" hidden="false" customHeight="false" outlineLevel="0" collapsed="false">
      <c r="A368" s="146"/>
      <c r="B368" s="147"/>
      <c r="C368" s="147"/>
      <c r="D368" s="147"/>
      <c r="E368" s="147"/>
      <c r="F368" s="147"/>
      <c r="G368" s="147"/>
      <c r="H368" s="148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  <c r="AE368" s="147"/>
      <c r="AF368" s="147"/>
      <c r="AG368" s="147"/>
      <c r="AH368" s="147"/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  <c r="BI368" s="147"/>
      <c r="BJ368" s="147"/>
      <c r="BK368" s="149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150"/>
      <c r="BV368" s="150"/>
      <c r="BW368" s="150"/>
      <c r="BX368" s="150"/>
      <c r="BY368" s="150"/>
      <c r="BZ368" s="150"/>
      <c r="CA368" s="150"/>
      <c r="CB368" s="150"/>
      <c r="CC368" s="150"/>
      <c r="CD368" s="150"/>
      <c r="CE368" s="150"/>
      <c r="CF368" s="150"/>
      <c r="CG368" s="150"/>
      <c r="CH368" s="150"/>
      <c r="CI368" s="150"/>
      <c r="CJ368" s="150"/>
      <c r="CK368" s="150"/>
      <c r="CL368" s="150"/>
      <c r="CM368" s="150"/>
      <c r="CN368" s="150"/>
      <c r="CO368" s="150"/>
      <c r="CP368" s="150"/>
      <c r="CQ368" s="150"/>
      <c r="CR368" s="150"/>
      <c r="CS368" s="150"/>
      <c r="CT368" s="150"/>
      <c r="CU368" s="150"/>
      <c r="CV368" s="150"/>
      <c r="CW368" s="150"/>
      <c r="CX368" s="150"/>
      <c r="CY368" s="150"/>
      <c r="CZ368" s="150"/>
      <c r="DA368" s="150"/>
      <c r="DB368" s="150"/>
      <c r="DC368" s="150"/>
      <c r="DD368" s="150"/>
      <c r="DE368" s="150"/>
      <c r="DF368" s="150"/>
      <c r="DG368" s="150"/>
      <c r="DH368" s="150"/>
      <c r="DI368" s="150"/>
      <c r="DJ368" s="150"/>
      <c r="DK368" s="150"/>
      <c r="DL368" s="150"/>
      <c r="DM368" s="150"/>
      <c r="DN368" s="150"/>
      <c r="DO368" s="150"/>
      <c r="DP368" s="150"/>
      <c r="DQ368" s="150"/>
      <c r="DR368" s="150"/>
      <c r="DS368" s="150"/>
      <c r="DT368" s="150"/>
      <c r="DU368" s="150"/>
      <c r="DV368" s="150"/>
      <c r="DW368" s="150"/>
      <c r="DX368" s="150"/>
      <c r="DY368" s="150"/>
      <c r="DZ368" s="150"/>
      <c r="EA368" s="150"/>
      <c r="EB368" s="150"/>
      <c r="EC368" s="150"/>
      <c r="ED368" s="150"/>
      <c r="EE368" s="150"/>
      <c r="EF368" s="150"/>
      <c r="EG368" s="150"/>
      <c r="EH368" s="150"/>
      <c r="EI368" s="150"/>
      <c r="EJ368" s="150"/>
      <c r="EK368" s="150"/>
      <c r="EL368" s="150"/>
      <c r="EM368" s="150"/>
      <c r="EN368" s="150"/>
      <c r="EO368" s="150"/>
      <c r="EP368" s="150"/>
      <c r="EQ368" s="150"/>
      <c r="ER368" s="150"/>
      <c r="ES368" s="150"/>
      <c r="ET368" s="150"/>
      <c r="EU368" s="150"/>
      <c r="EV368" s="150"/>
      <c r="EW368" s="150"/>
      <c r="EX368" s="150"/>
      <c r="EY368" s="150"/>
      <c r="EZ368" s="150"/>
      <c r="FA368" s="150"/>
      <c r="FB368" s="150"/>
      <c r="FC368" s="150"/>
      <c r="FD368" s="150"/>
      <c r="FE368" s="150"/>
      <c r="FF368" s="150"/>
      <c r="FG368" s="150"/>
      <c r="FH368" s="150"/>
      <c r="FI368" s="150"/>
      <c r="FJ368" s="150"/>
      <c r="FK368" s="150"/>
      <c r="FL368" s="150"/>
      <c r="FM368" s="150"/>
      <c r="FN368" s="150"/>
      <c r="FO368" s="150"/>
      <c r="FP368" s="150"/>
      <c r="FQ368" s="150"/>
      <c r="FR368" s="150"/>
      <c r="FS368" s="150"/>
      <c r="FT368" s="150"/>
      <c r="FU368" s="150"/>
      <c r="FV368" s="150"/>
      <c r="FW368" s="150"/>
      <c r="FX368" s="150"/>
      <c r="FY368" s="150"/>
      <c r="FZ368" s="150"/>
      <c r="GA368" s="150"/>
      <c r="GB368" s="150"/>
      <c r="GC368" s="150"/>
      <c r="GD368" s="150"/>
      <c r="GE368" s="150"/>
      <c r="GF368" s="150"/>
      <c r="GG368" s="150"/>
      <c r="GH368" s="150"/>
      <c r="GI368" s="150"/>
      <c r="GJ368" s="150"/>
      <c r="GK368" s="150"/>
      <c r="GL368" s="150"/>
      <c r="GM368" s="150"/>
      <c r="GN368" s="150"/>
      <c r="GO368" s="150"/>
      <c r="GP368" s="150"/>
      <c r="GQ368" s="150"/>
      <c r="GR368" s="150"/>
      <c r="GS368" s="150"/>
      <c r="GT368" s="150"/>
      <c r="GU368" s="150"/>
      <c r="GV368" s="150"/>
      <c r="GW368" s="150"/>
      <c r="GX368" s="150"/>
      <c r="GY368" s="150"/>
      <c r="GZ368" s="150"/>
      <c r="HA368" s="150"/>
      <c r="HB368" s="150"/>
      <c r="HC368" s="150"/>
      <c r="HD368" s="150"/>
      <c r="HE368" s="150"/>
      <c r="HF368" s="150"/>
      <c r="HG368" s="150"/>
      <c r="HH368" s="150"/>
      <c r="HI368" s="150"/>
      <c r="HJ368" s="150"/>
      <c r="HK368" s="150"/>
      <c r="HL368" s="150"/>
      <c r="HM368" s="150"/>
      <c r="HN368" s="150"/>
      <c r="HO368" s="150"/>
      <c r="HP368" s="150"/>
      <c r="HQ368" s="150"/>
      <c r="HR368" s="150"/>
      <c r="HS368" s="150"/>
      <c r="HT368" s="150"/>
      <c r="HU368" s="150"/>
      <c r="HV368" s="150"/>
      <c r="HW368" s="150"/>
      <c r="HX368" s="150"/>
      <c r="HY368" s="150"/>
      <c r="HZ368" s="150"/>
      <c r="IA368" s="150"/>
      <c r="IB368" s="150"/>
      <c r="IC368" s="150"/>
      <c r="ID368" s="150"/>
      <c r="IE368" s="150"/>
      <c r="IF368" s="150"/>
      <c r="IG368" s="150"/>
      <c r="IH368" s="150"/>
      <c r="II368" s="150"/>
      <c r="IJ368" s="150"/>
      <c r="IK368" s="150"/>
      <c r="IL368" s="150"/>
      <c r="IM368" s="150"/>
      <c r="IN368" s="150"/>
      <c r="IO368" s="150"/>
      <c r="IP368" s="150"/>
      <c r="IQ368" s="150"/>
      <c r="IR368" s="150"/>
      <c r="IS368" s="150"/>
      <c r="IT368" s="150"/>
      <c r="IU368" s="150"/>
      <c r="IV368" s="150"/>
      <c r="IW368" s="150"/>
    </row>
    <row r="369" customFormat="false" ht="12.75" hidden="false" customHeight="false" outlineLevel="0" collapsed="false">
      <c r="A369" s="146"/>
      <c r="B369" s="147"/>
      <c r="C369" s="147"/>
      <c r="D369" s="147"/>
      <c r="E369" s="147"/>
      <c r="F369" s="147"/>
      <c r="G369" s="147"/>
      <c r="H369" s="148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  <c r="AE369" s="147"/>
      <c r="AF369" s="147"/>
      <c r="AG369" s="147"/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  <c r="BI369" s="147"/>
      <c r="BJ369" s="147"/>
      <c r="BK369" s="149"/>
      <c r="BL369" s="150"/>
      <c r="BM369" s="150"/>
      <c r="BN369" s="150"/>
      <c r="BO369" s="150"/>
      <c r="BP369" s="150"/>
      <c r="BQ369" s="150"/>
      <c r="BR369" s="150"/>
      <c r="BS369" s="150"/>
      <c r="BT369" s="150"/>
      <c r="BU369" s="150"/>
      <c r="BV369" s="150"/>
      <c r="BW369" s="150"/>
      <c r="BX369" s="150"/>
      <c r="BY369" s="150"/>
      <c r="BZ369" s="150"/>
      <c r="CA369" s="150"/>
      <c r="CB369" s="150"/>
      <c r="CC369" s="15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0"/>
      <c r="CN369" s="150"/>
      <c r="CO369" s="150"/>
      <c r="CP369" s="150"/>
      <c r="CQ369" s="150"/>
      <c r="CR369" s="150"/>
      <c r="CS369" s="150"/>
      <c r="CT369" s="150"/>
      <c r="CU369" s="150"/>
      <c r="CV369" s="150"/>
      <c r="CW369" s="150"/>
      <c r="CX369" s="150"/>
      <c r="CY369" s="150"/>
      <c r="CZ369" s="150"/>
      <c r="DA369" s="150"/>
      <c r="DB369" s="150"/>
      <c r="DC369" s="150"/>
      <c r="DD369" s="150"/>
      <c r="DE369" s="150"/>
      <c r="DF369" s="150"/>
      <c r="DG369" s="150"/>
      <c r="DH369" s="150"/>
      <c r="DI369" s="150"/>
      <c r="DJ369" s="150"/>
      <c r="DK369" s="150"/>
      <c r="DL369" s="150"/>
      <c r="DM369" s="150"/>
      <c r="DN369" s="150"/>
      <c r="DO369" s="150"/>
      <c r="DP369" s="150"/>
      <c r="DQ369" s="150"/>
      <c r="DR369" s="150"/>
      <c r="DS369" s="150"/>
      <c r="DT369" s="150"/>
      <c r="DU369" s="150"/>
      <c r="DV369" s="150"/>
      <c r="DW369" s="150"/>
      <c r="DX369" s="150"/>
      <c r="DY369" s="150"/>
      <c r="DZ369" s="150"/>
      <c r="EA369" s="150"/>
      <c r="EB369" s="150"/>
      <c r="EC369" s="150"/>
      <c r="ED369" s="150"/>
      <c r="EE369" s="150"/>
      <c r="EF369" s="150"/>
      <c r="EG369" s="150"/>
      <c r="EH369" s="150"/>
      <c r="EI369" s="150"/>
      <c r="EJ369" s="150"/>
      <c r="EK369" s="150"/>
      <c r="EL369" s="150"/>
      <c r="EM369" s="150"/>
      <c r="EN369" s="150"/>
      <c r="EO369" s="150"/>
      <c r="EP369" s="150"/>
      <c r="EQ369" s="150"/>
      <c r="ER369" s="150"/>
      <c r="ES369" s="150"/>
      <c r="ET369" s="150"/>
      <c r="EU369" s="150"/>
      <c r="EV369" s="150"/>
      <c r="EW369" s="150"/>
      <c r="EX369" s="150"/>
      <c r="EY369" s="150"/>
      <c r="EZ369" s="150"/>
      <c r="FA369" s="150"/>
      <c r="FB369" s="150"/>
      <c r="FC369" s="150"/>
      <c r="FD369" s="150"/>
      <c r="FE369" s="150"/>
      <c r="FF369" s="150"/>
      <c r="FG369" s="150"/>
      <c r="FH369" s="150"/>
      <c r="FI369" s="150"/>
      <c r="FJ369" s="150"/>
      <c r="FK369" s="150"/>
      <c r="FL369" s="150"/>
      <c r="FM369" s="150"/>
      <c r="FN369" s="150"/>
      <c r="FO369" s="150"/>
      <c r="FP369" s="150"/>
      <c r="FQ369" s="150"/>
      <c r="FR369" s="150"/>
      <c r="FS369" s="150"/>
      <c r="FT369" s="150"/>
      <c r="FU369" s="150"/>
      <c r="FV369" s="150"/>
      <c r="FW369" s="150"/>
      <c r="FX369" s="150"/>
      <c r="FY369" s="150"/>
      <c r="FZ369" s="150"/>
      <c r="GA369" s="150"/>
      <c r="GB369" s="150"/>
      <c r="GC369" s="150"/>
      <c r="GD369" s="150"/>
      <c r="GE369" s="150"/>
      <c r="GF369" s="150"/>
      <c r="GG369" s="150"/>
      <c r="GH369" s="150"/>
      <c r="GI369" s="150"/>
      <c r="GJ369" s="150"/>
      <c r="GK369" s="150"/>
      <c r="GL369" s="150"/>
      <c r="GM369" s="150"/>
      <c r="GN369" s="150"/>
      <c r="GO369" s="150"/>
      <c r="GP369" s="150"/>
      <c r="GQ369" s="150"/>
      <c r="GR369" s="150"/>
      <c r="GS369" s="150"/>
      <c r="GT369" s="150"/>
      <c r="GU369" s="150"/>
      <c r="GV369" s="150"/>
      <c r="GW369" s="150"/>
      <c r="GX369" s="150"/>
      <c r="GY369" s="150"/>
      <c r="GZ369" s="150"/>
      <c r="HA369" s="150"/>
      <c r="HB369" s="150"/>
      <c r="HC369" s="150"/>
      <c r="HD369" s="150"/>
      <c r="HE369" s="150"/>
      <c r="HF369" s="150"/>
      <c r="HG369" s="150"/>
      <c r="HH369" s="150"/>
      <c r="HI369" s="150"/>
      <c r="HJ369" s="150"/>
      <c r="HK369" s="150"/>
      <c r="HL369" s="150"/>
      <c r="HM369" s="150"/>
      <c r="HN369" s="150"/>
      <c r="HO369" s="150"/>
      <c r="HP369" s="150"/>
      <c r="HQ369" s="150"/>
      <c r="HR369" s="150"/>
      <c r="HS369" s="150"/>
      <c r="HT369" s="150"/>
      <c r="HU369" s="150"/>
      <c r="HV369" s="150"/>
      <c r="HW369" s="150"/>
      <c r="HX369" s="150"/>
      <c r="HY369" s="150"/>
      <c r="HZ369" s="150"/>
      <c r="IA369" s="150"/>
      <c r="IB369" s="150"/>
      <c r="IC369" s="150"/>
      <c r="ID369" s="150"/>
      <c r="IE369" s="150"/>
      <c r="IF369" s="150"/>
      <c r="IG369" s="150"/>
      <c r="IH369" s="150"/>
      <c r="II369" s="150"/>
      <c r="IJ369" s="150"/>
      <c r="IK369" s="150"/>
      <c r="IL369" s="150"/>
      <c r="IM369" s="150"/>
      <c r="IN369" s="150"/>
      <c r="IO369" s="150"/>
      <c r="IP369" s="150"/>
      <c r="IQ369" s="150"/>
      <c r="IR369" s="150"/>
      <c r="IS369" s="150"/>
      <c r="IT369" s="150"/>
      <c r="IU369" s="150"/>
      <c r="IV369" s="150"/>
      <c r="IW369" s="150"/>
    </row>
    <row r="370" customFormat="false" ht="12.75" hidden="false" customHeight="false" outlineLevel="0" collapsed="false">
      <c r="A370" s="146"/>
      <c r="B370" s="147"/>
      <c r="C370" s="147"/>
      <c r="D370" s="147"/>
      <c r="E370" s="147"/>
      <c r="F370" s="147"/>
      <c r="G370" s="147"/>
      <c r="H370" s="148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  <c r="AD370" s="147"/>
      <c r="AE370" s="147"/>
      <c r="AF370" s="147"/>
      <c r="AG370" s="147"/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  <c r="BI370" s="147"/>
      <c r="BJ370" s="147"/>
      <c r="BK370" s="149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150"/>
      <c r="BV370" s="150"/>
      <c r="BW370" s="150"/>
      <c r="BX370" s="150"/>
      <c r="BY370" s="150"/>
      <c r="BZ370" s="150"/>
      <c r="CA370" s="150"/>
      <c r="CB370" s="150"/>
      <c r="CC370" s="15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0"/>
      <c r="CN370" s="150"/>
      <c r="CO370" s="150"/>
      <c r="CP370" s="150"/>
      <c r="CQ370" s="150"/>
      <c r="CR370" s="150"/>
      <c r="CS370" s="150"/>
      <c r="CT370" s="150"/>
      <c r="CU370" s="150"/>
      <c r="CV370" s="150"/>
      <c r="CW370" s="150"/>
      <c r="CX370" s="150"/>
      <c r="CY370" s="150"/>
      <c r="CZ370" s="150"/>
      <c r="DA370" s="150"/>
      <c r="DB370" s="150"/>
      <c r="DC370" s="150"/>
      <c r="DD370" s="150"/>
      <c r="DE370" s="150"/>
      <c r="DF370" s="150"/>
      <c r="DG370" s="150"/>
      <c r="DH370" s="150"/>
      <c r="DI370" s="150"/>
      <c r="DJ370" s="150"/>
      <c r="DK370" s="150"/>
      <c r="DL370" s="150"/>
      <c r="DM370" s="150"/>
      <c r="DN370" s="150"/>
      <c r="DO370" s="150"/>
      <c r="DP370" s="150"/>
      <c r="DQ370" s="150"/>
      <c r="DR370" s="150"/>
      <c r="DS370" s="150"/>
      <c r="DT370" s="150"/>
      <c r="DU370" s="150"/>
      <c r="DV370" s="150"/>
      <c r="DW370" s="150"/>
      <c r="DX370" s="150"/>
      <c r="DY370" s="150"/>
      <c r="DZ370" s="150"/>
      <c r="EA370" s="150"/>
      <c r="EB370" s="150"/>
      <c r="EC370" s="150"/>
      <c r="ED370" s="150"/>
      <c r="EE370" s="150"/>
      <c r="EF370" s="150"/>
      <c r="EG370" s="150"/>
      <c r="EH370" s="150"/>
      <c r="EI370" s="150"/>
      <c r="EJ370" s="150"/>
      <c r="EK370" s="150"/>
      <c r="EL370" s="150"/>
      <c r="EM370" s="150"/>
      <c r="EN370" s="150"/>
      <c r="EO370" s="150"/>
      <c r="EP370" s="150"/>
      <c r="EQ370" s="150"/>
      <c r="ER370" s="150"/>
      <c r="ES370" s="150"/>
      <c r="ET370" s="150"/>
      <c r="EU370" s="150"/>
      <c r="EV370" s="150"/>
      <c r="EW370" s="150"/>
      <c r="EX370" s="150"/>
      <c r="EY370" s="150"/>
      <c r="EZ370" s="150"/>
      <c r="FA370" s="150"/>
      <c r="FB370" s="150"/>
      <c r="FC370" s="150"/>
      <c r="FD370" s="150"/>
      <c r="FE370" s="150"/>
      <c r="FF370" s="150"/>
      <c r="FG370" s="150"/>
      <c r="FH370" s="150"/>
      <c r="FI370" s="150"/>
      <c r="FJ370" s="150"/>
      <c r="FK370" s="150"/>
      <c r="FL370" s="150"/>
      <c r="FM370" s="150"/>
      <c r="FN370" s="150"/>
      <c r="FO370" s="150"/>
      <c r="FP370" s="150"/>
      <c r="FQ370" s="150"/>
      <c r="FR370" s="150"/>
      <c r="FS370" s="150"/>
      <c r="FT370" s="150"/>
      <c r="FU370" s="150"/>
      <c r="FV370" s="150"/>
      <c r="FW370" s="150"/>
      <c r="FX370" s="150"/>
      <c r="FY370" s="150"/>
      <c r="FZ370" s="150"/>
      <c r="GA370" s="150"/>
      <c r="GB370" s="150"/>
      <c r="GC370" s="150"/>
      <c r="GD370" s="150"/>
      <c r="GE370" s="150"/>
      <c r="GF370" s="150"/>
      <c r="GG370" s="150"/>
      <c r="GH370" s="150"/>
      <c r="GI370" s="150"/>
      <c r="GJ370" s="150"/>
      <c r="GK370" s="150"/>
      <c r="GL370" s="150"/>
      <c r="GM370" s="150"/>
      <c r="GN370" s="150"/>
      <c r="GO370" s="150"/>
      <c r="GP370" s="150"/>
      <c r="GQ370" s="150"/>
      <c r="GR370" s="150"/>
      <c r="GS370" s="150"/>
      <c r="GT370" s="150"/>
      <c r="GU370" s="150"/>
      <c r="GV370" s="150"/>
      <c r="GW370" s="150"/>
      <c r="GX370" s="150"/>
      <c r="GY370" s="150"/>
      <c r="GZ370" s="150"/>
      <c r="HA370" s="150"/>
      <c r="HB370" s="150"/>
      <c r="HC370" s="150"/>
      <c r="HD370" s="150"/>
      <c r="HE370" s="150"/>
      <c r="HF370" s="150"/>
      <c r="HG370" s="150"/>
      <c r="HH370" s="150"/>
      <c r="HI370" s="150"/>
      <c r="HJ370" s="150"/>
      <c r="HK370" s="150"/>
      <c r="HL370" s="150"/>
      <c r="HM370" s="150"/>
      <c r="HN370" s="150"/>
      <c r="HO370" s="150"/>
      <c r="HP370" s="150"/>
      <c r="HQ370" s="150"/>
      <c r="HR370" s="150"/>
      <c r="HS370" s="150"/>
      <c r="HT370" s="150"/>
      <c r="HU370" s="150"/>
      <c r="HV370" s="150"/>
      <c r="HW370" s="150"/>
      <c r="HX370" s="150"/>
      <c r="HY370" s="150"/>
      <c r="HZ370" s="150"/>
      <c r="IA370" s="150"/>
      <c r="IB370" s="150"/>
      <c r="IC370" s="150"/>
      <c r="ID370" s="150"/>
      <c r="IE370" s="150"/>
      <c r="IF370" s="150"/>
      <c r="IG370" s="150"/>
      <c r="IH370" s="150"/>
      <c r="II370" s="150"/>
      <c r="IJ370" s="150"/>
      <c r="IK370" s="150"/>
      <c r="IL370" s="150"/>
      <c r="IM370" s="150"/>
      <c r="IN370" s="150"/>
      <c r="IO370" s="150"/>
      <c r="IP370" s="150"/>
      <c r="IQ370" s="150"/>
      <c r="IR370" s="150"/>
      <c r="IS370" s="150"/>
      <c r="IT370" s="150"/>
      <c r="IU370" s="150"/>
      <c r="IV370" s="150"/>
      <c r="IW370" s="150"/>
    </row>
    <row r="371" customFormat="false" ht="12.75" hidden="false" customHeight="false" outlineLevel="0" collapsed="false">
      <c r="A371" s="146"/>
      <c r="B371" s="147"/>
      <c r="C371" s="147"/>
      <c r="D371" s="147"/>
      <c r="E371" s="147"/>
      <c r="F371" s="147"/>
      <c r="G371" s="147"/>
      <c r="H371" s="148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  <c r="AD371" s="147"/>
      <c r="AE371" s="147"/>
      <c r="AF371" s="147"/>
      <c r="AG371" s="147"/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  <c r="BI371" s="147"/>
      <c r="BJ371" s="147"/>
      <c r="BK371" s="149"/>
      <c r="BL371" s="150"/>
      <c r="BM371" s="150"/>
      <c r="BN371" s="150"/>
      <c r="BO371" s="150"/>
      <c r="BP371" s="150"/>
      <c r="BQ371" s="150"/>
      <c r="BR371" s="150"/>
      <c r="BS371" s="150"/>
      <c r="BT371" s="150"/>
      <c r="BU371" s="150"/>
      <c r="BV371" s="150"/>
      <c r="BW371" s="150"/>
      <c r="BX371" s="150"/>
      <c r="BY371" s="150"/>
      <c r="BZ371" s="150"/>
      <c r="CA371" s="150"/>
      <c r="CB371" s="150"/>
      <c r="CC371" s="150"/>
      <c r="CD371" s="150"/>
      <c r="CE371" s="150"/>
      <c r="CF371" s="150"/>
      <c r="CG371" s="150"/>
      <c r="CH371" s="150"/>
      <c r="CI371" s="150"/>
      <c r="CJ371" s="150"/>
      <c r="CK371" s="150"/>
      <c r="CL371" s="150"/>
      <c r="CM371" s="150"/>
      <c r="CN371" s="150"/>
      <c r="CO371" s="150"/>
      <c r="CP371" s="150"/>
      <c r="CQ371" s="150"/>
      <c r="CR371" s="150"/>
      <c r="CS371" s="150"/>
      <c r="CT371" s="150"/>
      <c r="CU371" s="150"/>
      <c r="CV371" s="150"/>
      <c r="CW371" s="150"/>
      <c r="CX371" s="150"/>
      <c r="CY371" s="150"/>
      <c r="CZ371" s="150"/>
      <c r="DA371" s="150"/>
      <c r="DB371" s="150"/>
      <c r="DC371" s="150"/>
      <c r="DD371" s="150"/>
      <c r="DE371" s="150"/>
      <c r="DF371" s="150"/>
      <c r="DG371" s="150"/>
      <c r="DH371" s="150"/>
      <c r="DI371" s="150"/>
      <c r="DJ371" s="150"/>
      <c r="DK371" s="150"/>
      <c r="DL371" s="150"/>
      <c r="DM371" s="150"/>
      <c r="DN371" s="150"/>
      <c r="DO371" s="150"/>
      <c r="DP371" s="150"/>
      <c r="DQ371" s="150"/>
      <c r="DR371" s="150"/>
      <c r="DS371" s="150"/>
      <c r="DT371" s="150"/>
      <c r="DU371" s="150"/>
      <c r="DV371" s="150"/>
      <c r="DW371" s="150"/>
      <c r="DX371" s="150"/>
      <c r="DY371" s="150"/>
      <c r="DZ371" s="150"/>
      <c r="EA371" s="150"/>
      <c r="EB371" s="150"/>
      <c r="EC371" s="150"/>
      <c r="ED371" s="150"/>
      <c r="EE371" s="150"/>
      <c r="EF371" s="150"/>
      <c r="EG371" s="150"/>
      <c r="EH371" s="150"/>
      <c r="EI371" s="150"/>
      <c r="EJ371" s="150"/>
      <c r="EK371" s="150"/>
      <c r="EL371" s="150"/>
      <c r="EM371" s="150"/>
      <c r="EN371" s="150"/>
      <c r="EO371" s="150"/>
      <c r="EP371" s="150"/>
      <c r="EQ371" s="150"/>
      <c r="ER371" s="150"/>
      <c r="ES371" s="150"/>
      <c r="ET371" s="150"/>
      <c r="EU371" s="150"/>
      <c r="EV371" s="150"/>
      <c r="EW371" s="150"/>
      <c r="EX371" s="150"/>
      <c r="EY371" s="150"/>
      <c r="EZ371" s="150"/>
      <c r="FA371" s="150"/>
      <c r="FB371" s="150"/>
      <c r="FC371" s="150"/>
      <c r="FD371" s="150"/>
      <c r="FE371" s="150"/>
      <c r="FF371" s="150"/>
      <c r="FG371" s="150"/>
      <c r="FH371" s="150"/>
      <c r="FI371" s="150"/>
      <c r="FJ371" s="150"/>
      <c r="FK371" s="150"/>
      <c r="FL371" s="150"/>
      <c r="FM371" s="150"/>
      <c r="FN371" s="150"/>
      <c r="FO371" s="150"/>
      <c r="FP371" s="150"/>
      <c r="FQ371" s="150"/>
      <c r="FR371" s="150"/>
      <c r="FS371" s="150"/>
      <c r="FT371" s="150"/>
      <c r="FU371" s="150"/>
      <c r="FV371" s="150"/>
      <c r="FW371" s="150"/>
      <c r="FX371" s="150"/>
      <c r="FY371" s="150"/>
      <c r="FZ371" s="150"/>
      <c r="GA371" s="150"/>
      <c r="GB371" s="150"/>
      <c r="GC371" s="150"/>
      <c r="GD371" s="150"/>
      <c r="GE371" s="150"/>
      <c r="GF371" s="150"/>
      <c r="GG371" s="150"/>
      <c r="GH371" s="150"/>
      <c r="GI371" s="150"/>
      <c r="GJ371" s="150"/>
      <c r="GK371" s="150"/>
      <c r="GL371" s="150"/>
      <c r="GM371" s="150"/>
      <c r="GN371" s="150"/>
      <c r="GO371" s="150"/>
      <c r="GP371" s="150"/>
      <c r="GQ371" s="150"/>
      <c r="GR371" s="150"/>
      <c r="GS371" s="150"/>
      <c r="GT371" s="150"/>
      <c r="GU371" s="150"/>
      <c r="GV371" s="150"/>
      <c r="GW371" s="150"/>
      <c r="GX371" s="150"/>
      <c r="GY371" s="150"/>
      <c r="GZ371" s="150"/>
      <c r="HA371" s="150"/>
      <c r="HB371" s="150"/>
      <c r="HC371" s="150"/>
      <c r="HD371" s="150"/>
      <c r="HE371" s="150"/>
      <c r="HF371" s="150"/>
      <c r="HG371" s="150"/>
      <c r="HH371" s="150"/>
      <c r="HI371" s="150"/>
      <c r="HJ371" s="150"/>
      <c r="HK371" s="150"/>
      <c r="HL371" s="150"/>
      <c r="HM371" s="150"/>
      <c r="HN371" s="150"/>
      <c r="HO371" s="150"/>
      <c r="HP371" s="150"/>
      <c r="HQ371" s="150"/>
      <c r="HR371" s="150"/>
      <c r="HS371" s="150"/>
      <c r="HT371" s="150"/>
      <c r="HU371" s="150"/>
      <c r="HV371" s="150"/>
      <c r="HW371" s="150"/>
      <c r="HX371" s="150"/>
      <c r="HY371" s="150"/>
      <c r="HZ371" s="150"/>
      <c r="IA371" s="150"/>
      <c r="IB371" s="150"/>
      <c r="IC371" s="150"/>
      <c r="ID371" s="150"/>
      <c r="IE371" s="150"/>
      <c r="IF371" s="150"/>
      <c r="IG371" s="150"/>
      <c r="IH371" s="150"/>
      <c r="II371" s="150"/>
      <c r="IJ371" s="150"/>
      <c r="IK371" s="150"/>
      <c r="IL371" s="150"/>
      <c r="IM371" s="150"/>
      <c r="IN371" s="150"/>
      <c r="IO371" s="150"/>
      <c r="IP371" s="150"/>
      <c r="IQ371" s="150"/>
      <c r="IR371" s="150"/>
      <c r="IS371" s="150"/>
      <c r="IT371" s="150"/>
      <c r="IU371" s="150"/>
      <c r="IV371" s="150"/>
      <c r="IW371" s="150"/>
    </row>
    <row r="372" customFormat="false" ht="12.75" hidden="false" customHeight="false" outlineLevel="0" collapsed="false">
      <c r="A372" s="146"/>
      <c r="B372" s="147"/>
      <c r="C372" s="147"/>
      <c r="D372" s="147"/>
      <c r="E372" s="147"/>
      <c r="F372" s="147"/>
      <c r="G372" s="147"/>
      <c r="H372" s="148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7"/>
      <c r="AE372" s="147"/>
      <c r="AF372" s="147"/>
      <c r="AG372" s="147"/>
      <c r="AH372" s="147"/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  <c r="BI372" s="147"/>
      <c r="BJ372" s="147"/>
      <c r="BK372" s="149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150"/>
      <c r="BV372" s="150"/>
      <c r="BW372" s="150"/>
      <c r="BX372" s="150"/>
      <c r="BY372" s="150"/>
      <c r="BZ372" s="150"/>
      <c r="CA372" s="150"/>
      <c r="CB372" s="150"/>
      <c r="CC372" s="150"/>
      <c r="CD372" s="150"/>
      <c r="CE372" s="150"/>
      <c r="CF372" s="150"/>
      <c r="CG372" s="150"/>
      <c r="CH372" s="150"/>
      <c r="CI372" s="150"/>
      <c r="CJ372" s="150"/>
      <c r="CK372" s="150"/>
      <c r="CL372" s="150"/>
      <c r="CM372" s="150"/>
      <c r="CN372" s="150"/>
      <c r="CO372" s="150"/>
      <c r="CP372" s="150"/>
      <c r="CQ372" s="150"/>
      <c r="CR372" s="150"/>
      <c r="CS372" s="150"/>
      <c r="CT372" s="150"/>
      <c r="CU372" s="150"/>
      <c r="CV372" s="150"/>
      <c r="CW372" s="150"/>
      <c r="CX372" s="150"/>
      <c r="CY372" s="150"/>
      <c r="CZ372" s="150"/>
      <c r="DA372" s="150"/>
      <c r="DB372" s="150"/>
      <c r="DC372" s="150"/>
      <c r="DD372" s="150"/>
      <c r="DE372" s="150"/>
      <c r="DF372" s="150"/>
      <c r="DG372" s="150"/>
      <c r="DH372" s="150"/>
      <c r="DI372" s="150"/>
      <c r="DJ372" s="150"/>
      <c r="DK372" s="150"/>
      <c r="DL372" s="150"/>
      <c r="DM372" s="150"/>
      <c r="DN372" s="150"/>
      <c r="DO372" s="150"/>
      <c r="DP372" s="150"/>
      <c r="DQ372" s="150"/>
      <c r="DR372" s="150"/>
      <c r="DS372" s="150"/>
      <c r="DT372" s="150"/>
      <c r="DU372" s="150"/>
      <c r="DV372" s="150"/>
      <c r="DW372" s="150"/>
      <c r="DX372" s="150"/>
      <c r="DY372" s="150"/>
      <c r="DZ372" s="150"/>
      <c r="EA372" s="150"/>
      <c r="EB372" s="150"/>
      <c r="EC372" s="150"/>
      <c r="ED372" s="150"/>
      <c r="EE372" s="150"/>
      <c r="EF372" s="150"/>
      <c r="EG372" s="150"/>
      <c r="EH372" s="150"/>
      <c r="EI372" s="150"/>
      <c r="EJ372" s="150"/>
      <c r="EK372" s="150"/>
      <c r="EL372" s="150"/>
      <c r="EM372" s="150"/>
      <c r="EN372" s="150"/>
      <c r="EO372" s="150"/>
      <c r="EP372" s="150"/>
      <c r="EQ372" s="150"/>
      <c r="ER372" s="150"/>
      <c r="ES372" s="150"/>
      <c r="ET372" s="150"/>
      <c r="EU372" s="150"/>
      <c r="EV372" s="150"/>
      <c r="EW372" s="150"/>
      <c r="EX372" s="150"/>
      <c r="EY372" s="150"/>
      <c r="EZ372" s="150"/>
      <c r="FA372" s="150"/>
      <c r="FB372" s="150"/>
      <c r="FC372" s="150"/>
      <c r="FD372" s="150"/>
      <c r="FE372" s="150"/>
      <c r="FF372" s="150"/>
      <c r="FG372" s="150"/>
      <c r="FH372" s="150"/>
      <c r="FI372" s="150"/>
      <c r="FJ372" s="150"/>
      <c r="FK372" s="150"/>
      <c r="FL372" s="150"/>
      <c r="FM372" s="150"/>
      <c r="FN372" s="150"/>
      <c r="FO372" s="150"/>
      <c r="FP372" s="150"/>
      <c r="FQ372" s="150"/>
      <c r="FR372" s="150"/>
      <c r="FS372" s="150"/>
      <c r="FT372" s="150"/>
      <c r="FU372" s="150"/>
      <c r="FV372" s="150"/>
      <c r="FW372" s="150"/>
      <c r="FX372" s="150"/>
      <c r="FY372" s="150"/>
      <c r="FZ372" s="150"/>
      <c r="GA372" s="150"/>
      <c r="GB372" s="150"/>
      <c r="GC372" s="150"/>
      <c r="GD372" s="150"/>
      <c r="GE372" s="150"/>
      <c r="GF372" s="150"/>
      <c r="GG372" s="150"/>
      <c r="GH372" s="150"/>
      <c r="GI372" s="150"/>
      <c r="GJ372" s="150"/>
      <c r="GK372" s="150"/>
      <c r="GL372" s="150"/>
      <c r="GM372" s="150"/>
      <c r="GN372" s="150"/>
      <c r="GO372" s="150"/>
      <c r="GP372" s="150"/>
      <c r="GQ372" s="150"/>
      <c r="GR372" s="150"/>
      <c r="GS372" s="150"/>
      <c r="GT372" s="150"/>
      <c r="GU372" s="150"/>
      <c r="GV372" s="150"/>
      <c r="GW372" s="150"/>
      <c r="GX372" s="150"/>
      <c r="GY372" s="150"/>
      <c r="GZ372" s="150"/>
      <c r="HA372" s="150"/>
      <c r="HB372" s="150"/>
      <c r="HC372" s="150"/>
      <c r="HD372" s="150"/>
      <c r="HE372" s="150"/>
      <c r="HF372" s="150"/>
      <c r="HG372" s="150"/>
      <c r="HH372" s="150"/>
      <c r="HI372" s="150"/>
      <c r="HJ372" s="150"/>
      <c r="HK372" s="150"/>
      <c r="HL372" s="150"/>
      <c r="HM372" s="150"/>
      <c r="HN372" s="150"/>
      <c r="HO372" s="150"/>
      <c r="HP372" s="150"/>
      <c r="HQ372" s="150"/>
      <c r="HR372" s="150"/>
      <c r="HS372" s="150"/>
      <c r="HT372" s="150"/>
      <c r="HU372" s="150"/>
      <c r="HV372" s="150"/>
      <c r="HW372" s="150"/>
      <c r="HX372" s="150"/>
      <c r="HY372" s="150"/>
      <c r="HZ372" s="150"/>
      <c r="IA372" s="150"/>
      <c r="IB372" s="150"/>
      <c r="IC372" s="150"/>
      <c r="ID372" s="150"/>
      <c r="IE372" s="150"/>
      <c r="IF372" s="150"/>
      <c r="IG372" s="150"/>
      <c r="IH372" s="150"/>
      <c r="II372" s="150"/>
      <c r="IJ372" s="150"/>
      <c r="IK372" s="150"/>
      <c r="IL372" s="150"/>
      <c r="IM372" s="150"/>
      <c r="IN372" s="150"/>
      <c r="IO372" s="150"/>
      <c r="IP372" s="150"/>
      <c r="IQ372" s="150"/>
      <c r="IR372" s="150"/>
      <c r="IS372" s="150"/>
      <c r="IT372" s="150"/>
      <c r="IU372" s="150"/>
      <c r="IV372" s="150"/>
      <c r="IW372" s="150"/>
    </row>
    <row r="373" customFormat="false" ht="12.75" hidden="false" customHeight="false" outlineLevel="0" collapsed="false">
      <c r="A373" s="146"/>
      <c r="B373" s="147"/>
      <c r="C373" s="147"/>
      <c r="D373" s="147"/>
      <c r="E373" s="147"/>
      <c r="F373" s="147"/>
      <c r="G373" s="147"/>
      <c r="H373" s="148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7"/>
      <c r="AE373" s="147"/>
      <c r="AF373" s="147"/>
      <c r="AG373" s="147"/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  <c r="BI373" s="147"/>
      <c r="BJ373" s="147"/>
      <c r="BK373" s="149"/>
      <c r="BL373" s="150"/>
      <c r="BM373" s="150"/>
      <c r="BN373" s="150"/>
      <c r="BO373" s="150"/>
      <c r="BP373" s="150"/>
      <c r="BQ373" s="150"/>
      <c r="BR373" s="150"/>
      <c r="BS373" s="150"/>
      <c r="BT373" s="150"/>
      <c r="BU373" s="150"/>
      <c r="BV373" s="150"/>
      <c r="BW373" s="150"/>
      <c r="BX373" s="150"/>
      <c r="BY373" s="150"/>
      <c r="BZ373" s="150"/>
      <c r="CA373" s="150"/>
      <c r="CB373" s="150"/>
      <c r="CC373" s="150"/>
      <c r="CD373" s="150"/>
      <c r="CE373" s="150"/>
      <c r="CF373" s="150"/>
      <c r="CG373" s="150"/>
      <c r="CH373" s="150"/>
      <c r="CI373" s="150"/>
      <c r="CJ373" s="150"/>
      <c r="CK373" s="150"/>
      <c r="CL373" s="150"/>
      <c r="CM373" s="150"/>
      <c r="CN373" s="150"/>
      <c r="CO373" s="150"/>
      <c r="CP373" s="150"/>
      <c r="CQ373" s="150"/>
      <c r="CR373" s="150"/>
      <c r="CS373" s="150"/>
      <c r="CT373" s="150"/>
      <c r="CU373" s="150"/>
      <c r="CV373" s="150"/>
      <c r="CW373" s="150"/>
      <c r="CX373" s="150"/>
      <c r="CY373" s="150"/>
      <c r="CZ373" s="150"/>
      <c r="DA373" s="150"/>
      <c r="DB373" s="150"/>
      <c r="DC373" s="150"/>
      <c r="DD373" s="150"/>
      <c r="DE373" s="150"/>
      <c r="DF373" s="150"/>
      <c r="DG373" s="150"/>
      <c r="DH373" s="150"/>
      <c r="DI373" s="150"/>
      <c r="DJ373" s="150"/>
      <c r="DK373" s="150"/>
      <c r="DL373" s="150"/>
      <c r="DM373" s="150"/>
      <c r="DN373" s="150"/>
      <c r="DO373" s="150"/>
      <c r="DP373" s="150"/>
      <c r="DQ373" s="150"/>
      <c r="DR373" s="150"/>
      <c r="DS373" s="150"/>
      <c r="DT373" s="150"/>
      <c r="DU373" s="150"/>
      <c r="DV373" s="150"/>
      <c r="DW373" s="150"/>
      <c r="DX373" s="150"/>
      <c r="DY373" s="150"/>
      <c r="DZ373" s="150"/>
      <c r="EA373" s="150"/>
      <c r="EB373" s="150"/>
      <c r="EC373" s="150"/>
      <c r="ED373" s="150"/>
      <c r="EE373" s="150"/>
      <c r="EF373" s="150"/>
      <c r="EG373" s="150"/>
      <c r="EH373" s="150"/>
      <c r="EI373" s="150"/>
      <c r="EJ373" s="150"/>
      <c r="EK373" s="150"/>
      <c r="EL373" s="150"/>
      <c r="EM373" s="150"/>
      <c r="EN373" s="150"/>
      <c r="EO373" s="150"/>
      <c r="EP373" s="150"/>
      <c r="EQ373" s="150"/>
      <c r="ER373" s="150"/>
      <c r="ES373" s="150"/>
      <c r="ET373" s="150"/>
      <c r="EU373" s="150"/>
      <c r="EV373" s="150"/>
      <c r="EW373" s="150"/>
      <c r="EX373" s="150"/>
      <c r="EY373" s="150"/>
      <c r="EZ373" s="150"/>
      <c r="FA373" s="150"/>
      <c r="FB373" s="150"/>
      <c r="FC373" s="150"/>
      <c r="FD373" s="150"/>
      <c r="FE373" s="150"/>
      <c r="FF373" s="150"/>
      <c r="FG373" s="150"/>
      <c r="FH373" s="150"/>
      <c r="FI373" s="150"/>
      <c r="FJ373" s="150"/>
      <c r="FK373" s="150"/>
      <c r="FL373" s="150"/>
      <c r="FM373" s="150"/>
      <c r="FN373" s="150"/>
      <c r="FO373" s="150"/>
      <c r="FP373" s="150"/>
      <c r="FQ373" s="150"/>
      <c r="FR373" s="150"/>
      <c r="FS373" s="150"/>
      <c r="FT373" s="150"/>
      <c r="FU373" s="150"/>
      <c r="FV373" s="150"/>
      <c r="FW373" s="150"/>
      <c r="FX373" s="150"/>
      <c r="FY373" s="150"/>
      <c r="FZ373" s="150"/>
      <c r="GA373" s="150"/>
      <c r="GB373" s="150"/>
      <c r="GC373" s="150"/>
      <c r="GD373" s="150"/>
      <c r="GE373" s="150"/>
      <c r="GF373" s="150"/>
      <c r="GG373" s="150"/>
      <c r="GH373" s="150"/>
      <c r="GI373" s="150"/>
      <c r="GJ373" s="150"/>
      <c r="GK373" s="150"/>
      <c r="GL373" s="150"/>
      <c r="GM373" s="150"/>
      <c r="GN373" s="150"/>
      <c r="GO373" s="150"/>
      <c r="GP373" s="150"/>
      <c r="GQ373" s="150"/>
      <c r="GR373" s="150"/>
      <c r="GS373" s="150"/>
      <c r="GT373" s="150"/>
      <c r="GU373" s="150"/>
      <c r="GV373" s="150"/>
      <c r="GW373" s="150"/>
      <c r="GX373" s="150"/>
      <c r="GY373" s="150"/>
      <c r="GZ373" s="150"/>
      <c r="HA373" s="150"/>
      <c r="HB373" s="150"/>
      <c r="HC373" s="150"/>
      <c r="HD373" s="150"/>
      <c r="HE373" s="150"/>
      <c r="HF373" s="150"/>
      <c r="HG373" s="150"/>
      <c r="HH373" s="150"/>
      <c r="HI373" s="150"/>
      <c r="HJ373" s="150"/>
      <c r="HK373" s="150"/>
      <c r="HL373" s="150"/>
      <c r="HM373" s="150"/>
      <c r="HN373" s="150"/>
      <c r="HO373" s="150"/>
      <c r="HP373" s="150"/>
      <c r="HQ373" s="150"/>
      <c r="HR373" s="150"/>
      <c r="HS373" s="150"/>
      <c r="HT373" s="150"/>
      <c r="HU373" s="150"/>
      <c r="HV373" s="150"/>
      <c r="HW373" s="150"/>
      <c r="HX373" s="150"/>
      <c r="HY373" s="150"/>
      <c r="HZ373" s="150"/>
      <c r="IA373" s="150"/>
      <c r="IB373" s="150"/>
      <c r="IC373" s="150"/>
      <c r="ID373" s="150"/>
      <c r="IE373" s="150"/>
      <c r="IF373" s="150"/>
      <c r="IG373" s="150"/>
      <c r="IH373" s="150"/>
      <c r="II373" s="150"/>
      <c r="IJ373" s="150"/>
      <c r="IK373" s="150"/>
      <c r="IL373" s="150"/>
      <c r="IM373" s="150"/>
      <c r="IN373" s="150"/>
      <c r="IO373" s="150"/>
      <c r="IP373" s="150"/>
      <c r="IQ373" s="150"/>
      <c r="IR373" s="150"/>
      <c r="IS373" s="150"/>
      <c r="IT373" s="150"/>
      <c r="IU373" s="150"/>
      <c r="IV373" s="150"/>
      <c r="IW373" s="150"/>
    </row>
    <row r="374" customFormat="false" ht="12.75" hidden="false" customHeight="false" outlineLevel="0" collapsed="false">
      <c r="A374" s="146"/>
      <c r="B374" s="147"/>
      <c r="C374" s="147"/>
      <c r="D374" s="147"/>
      <c r="E374" s="147"/>
      <c r="F374" s="147"/>
      <c r="G374" s="147"/>
      <c r="H374" s="148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7"/>
      <c r="AE374" s="147"/>
      <c r="AF374" s="147"/>
      <c r="AG374" s="147"/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  <c r="BI374" s="147"/>
      <c r="BJ374" s="147"/>
      <c r="BK374" s="149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150"/>
      <c r="BV374" s="150"/>
      <c r="BW374" s="150"/>
      <c r="BX374" s="150"/>
      <c r="BY374" s="150"/>
      <c r="BZ374" s="150"/>
      <c r="CA374" s="150"/>
      <c r="CB374" s="150"/>
      <c r="CC374" s="150"/>
      <c r="CD374" s="150"/>
      <c r="CE374" s="150"/>
      <c r="CF374" s="150"/>
      <c r="CG374" s="150"/>
      <c r="CH374" s="150"/>
      <c r="CI374" s="150"/>
      <c r="CJ374" s="150"/>
      <c r="CK374" s="150"/>
      <c r="CL374" s="150"/>
      <c r="CM374" s="150"/>
      <c r="CN374" s="150"/>
      <c r="CO374" s="150"/>
      <c r="CP374" s="150"/>
      <c r="CQ374" s="150"/>
      <c r="CR374" s="150"/>
      <c r="CS374" s="150"/>
      <c r="CT374" s="150"/>
      <c r="CU374" s="150"/>
      <c r="CV374" s="150"/>
      <c r="CW374" s="150"/>
      <c r="CX374" s="150"/>
      <c r="CY374" s="150"/>
      <c r="CZ374" s="150"/>
      <c r="DA374" s="150"/>
      <c r="DB374" s="150"/>
      <c r="DC374" s="150"/>
      <c r="DD374" s="150"/>
      <c r="DE374" s="150"/>
      <c r="DF374" s="150"/>
      <c r="DG374" s="150"/>
      <c r="DH374" s="150"/>
      <c r="DI374" s="150"/>
      <c r="DJ374" s="150"/>
      <c r="DK374" s="150"/>
      <c r="DL374" s="150"/>
      <c r="DM374" s="150"/>
      <c r="DN374" s="150"/>
      <c r="DO374" s="150"/>
      <c r="DP374" s="150"/>
      <c r="DQ374" s="150"/>
      <c r="DR374" s="150"/>
      <c r="DS374" s="150"/>
      <c r="DT374" s="150"/>
      <c r="DU374" s="150"/>
      <c r="DV374" s="150"/>
      <c r="DW374" s="150"/>
      <c r="DX374" s="150"/>
      <c r="DY374" s="150"/>
      <c r="DZ374" s="150"/>
      <c r="EA374" s="150"/>
      <c r="EB374" s="150"/>
      <c r="EC374" s="150"/>
      <c r="ED374" s="150"/>
      <c r="EE374" s="150"/>
      <c r="EF374" s="150"/>
      <c r="EG374" s="150"/>
      <c r="EH374" s="150"/>
      <c r="EI374" s="150"/>
      <c r="EJ374" s="150"/>
      <c r="EK374" s="150"/>
      <c r="EL374" s="150"/>
      <c r="EM374" s="150"/>
      <c r="EN374" s="150"/>
      <c r="EO374" s="150"/>
      <c r="EP374" s="150"/>
      <c r="EQ374" s="150"/>
      <c r="ER374" s="150"/>
      <c r="ES374" s="150"/>
      <c r="ET374" s="150"/>
      <c r="EU374" s="150"/>
      <c r="EV374" s="150"/>
      <c r="EW374" s="150"/>
      <c r="EX374" s="150"/>
      <c r="EY374" s="150"/>
      <c r="EZ374" s="150"/>
      <c r="FA374" s="150"/>
      <c r="FB374" s="150"/>
      <c r="FC374" s="150"/>
      <c r="FD374" s="150"/>
      <c r="FE374" s="150"/>
      <c r="FF374" s="150"/>
      <c r="FG374" s="150"/>
      <c r="FH374" s="150"/>
      <c r="FI374" s="150"/>
      <c r="FJ374" s="150"/>
      <c r="FK374" s="150"/>
      <c r="FL374" s="150"/>
      <c r="FM374" s="150"/>
      <c r="FN374" s="150"/>
      <c r="FO374" s="150"/>
      <c r="FP374" s="150"/>
      <c r="FQ374" s="150"/>
      <c r="FR374" s="150"/>
      <c r="FS374" s="150"/>
      <c r="FT374" s="150"/>
      <c r="FU374" s="150"/>
      <c r="FV374" s="150"/>
      <c r="FW374" s="150"/>
      <c r="FX374" s="150"/>
      <c r="FY374" s="150"/>
      <c r="FZ374" s="150"/>
      <c r="GA374" s="150"/>
      <c r="GB374" s="150"/>
      <c r="GC374" s="150"/>
      <c r="GD374" s="150"/>
      <c r="GE374" s="150"/>
      <c r="GF374" s="150"/>
      <c r="GG374" s="150"/>
      <c r="GH374" s="150"/>
      <c r="GI374" s="150"/>
      <c r="GJ374" s="150"/>
      <c r="GK374" s="150"/>
      <c r="GL374" s="150"/>
      <c r="GM374" s="150"/>
      <c r="GN374" s="150"/>
      <c r="GO374" s="150"/>
      <c r="GP374" s="150"/>
      <c r="GQ374" s="150"/>
      <c r="GR374" s="150"/>
      <c r="GS374" s="150"/>
      <c r="GT374" s="150"/>
      <c r="GU374" s="150"/>
      <c r="GV374" s="150"/>
      <c r="GW374" s="150"/>
      <c r="GX374" s="150"/>
      <c r="GY374" s="150"/>
      <c r="GZ374" s="150"/>
      <c r="HA374" s="150"/>
      <c r="HB374" s="150"/>
      <c r="HC374" s="150"/>
      <c r="HD374" s="150"/>
      <c r="HE374" s="150"/>
      <c r="HF374" s="150"/>
      <c r="HG374" s="150"/>
      <c r="HH374" s="150"/>
      <c r="HI374" s="150"/>
      <c r="HJ374" s="150"/>
      <c r="HK374" s="150"/>
      <c r="HL374" s="150"/>
      <c r="HM374" s="150"/>
      <c r="HN374" s="150"/>
      <c r="HO374" s="150"/>
      <c r="HP374" s="150"/>
      <c r="HQ374" s="150"/>
      <c r="HR374" s="150"/>
      <c r="HS374" s="150"/>
      <c r="HT374" s="150"/>
      <c r="HU374" s="150"/>
      <c r="HV374" s="150"/>
      <c r="HW374" s="150"/>
      <c r="HX374" s="150"/>
      <c r="HY374" s="150"/>
      <c r="HZ374" s="150"/>
      <c r="IA374" s="150"/>
      <c r="IB374" s="150"/>
      <c r="IC374" s="150"/>
      <c r="ID374" s="150"/>
      <c r="IE374" s="150"/>
      <c r="IF374" s="150"/>
      <c r="IG374" s="150"/>
      <c r="IH374" s="150"/>
      <c r="II374" s="150"/>
      <c r="IJ374" s="150"/>
      <c r="IK374" s="150"/>
      <c r="IL374" s="150"/>
      <c r="IM374" s="150"/>
      <c r="IN374" s="150"/>
      <c r="IO374" s="150"/>
      <c r="IP374" s="150"/>
      <c r="IQ374" s="150"/>
      <c r="IR374" s="150"/>
      <c r="IS374" s="150"/>
      <c r="IT374" s="150"/>
      <c r="IU374" s="150"/>
      <c r="IV374" s="150"/>
      <c r="IW374" s="150"/>
    </row>
    <row r="375" customFormat="false" ht="12.75" hidden="false" customHeight="false" outlineLevel="0" collapsed="false">
      <c r="A375" s="146"/>
      <c r="B375" s="147"/>
      <c r="C375" s="147"/>
      <c r="D375" s="147"/>
      <c r="E375" s="147"/>
      <c r="F375" s="147"/>
      <c r="G375" s="147"/>
      <c r="H375" s="148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7"/>
      <c r="AE375" s="147"/>
      <c r="AF375" s="147"/>
      <c r="AG375" s="147"/>
      <c r="AH375" s="147"/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  <c r="BI375" s="147"/>
      <c r="BJ375" s="147"/>
      <c r="BK375" s="149"/>
      <c r="BL375" s="150"/>
      <c r="BM375" s="150"/>
      <c r="BN375" s="150"/>
      <c r="BO375" s="150"/>
      <c r="BP375" s="150"/>
      <c r="BQ375" s="150"/>
      <c r="BR375" s="150"/>
      <c r="BS375" s="150"/>
      <c r="BT375" s="150"/>
      <c r="BU375" s="150"/>
      <c r="BV375" s="150"/>
      <c r="BW375" s="150"/>
      <c r="BX375" s="150"/>
      <c r="BY375" s="150"/>
      <c r="BZ375" s="150"/>
      <c r="CA375" s="150"/>
      <c r="CB375" s="150"/>
      <c r="CC375" s="150"/>
      <c r="CD375" s="150"/>
      <c r="CE375" s="150"/>
      <c r="CF375" s="150"/>
      <c r="CG375" s="150"/>
      <c r="CH375" s="150"/>
      <c r="CI375" s="150"/>
      <c r="CJ375" s="150"/>
      <c r="CK375" s="150"/>
      <c r="CL375" s="150"/>
      <c r="CM375" s="150"/>
      <c r="CN375" s="150"/>
      <c r="CO375" s="150"/>
      <c r="CP375" s="150"/>
      <c r="CQ375" s="150"/>
      <c r="CR375" s="150"/>
      <c r="CS375" s="150"/>
      <c r="CT375" s="150"/>
      <c r="CU375" s="150"/>
      <c r="CV375" s="150"/>
      <c r="CW375" s="150"/>
      <c r="CX375" s="150"/>
      <c r="CY375" s="150"/>
      <c r="CZ375" s="150"/>
      <c r="DA375" s="150"/>
      <c r="DB375" s="150"/>
      <c r="DC375" s="150"/>
      <c r="DD375" s="150"/>
      <c r="DE375" s="150"/>
      <c r="DF375" s="150"/>
      <c r="DG375" s="150"/>
      <c r="DH375" s="150"/>
      <c r="DI375" s="150"/>
      <c r="DJ375" s="150"/>
      <c r="DK375" s="150"/>
      <c r="DL375" s="150"/>
      <c r="DM375" s="150"/>
      <c r="DN375" s="150"/>
      <c r="DO375" s="150"/>
      <c r="DP375" s="150"/>
      <c r="DQ375" s="150"/>
      <c r="DR375" s="150"/>
      <c r="DS375" s="150"/>
      <c r="DT375" s="150"/>
      <c r="DU375" s="150"/>
      <c r="DV375" s="150"/>
      <c r="DW375" s="150"/>
      <c r="DX375" s="150"/>
      <c r="DY375" s="150"/>
      <c r="DZ375" s="150"/>
      <c r="EA375" s="150"/>
      <c r="EB375" s="150"/>
      <c r="EC375" s="150"/>
      <c r="ED375" s="150"/>
      <c r="EE375" s="150"/>
      <c r="EF375" s="150"/>
      <c r="EG375" s="150"/>
      <c r="EH375" s="150"/>
      <c r="EI375" s="150"/>
      <c r="EJ375" s="150"/>
      <c r="EK375" s="150"/>
      <c r="EL375" s="150"/>
      <c r="EM375" s="150"/>
      <c r="EN375" s="150"/>
      <c r="EO375" s="150"/>
      <c r="EP375" s="150"/>
      <c r="EQ375" s="150"/>
      <c r="ER375" s="150"/>
      <c r="ES375" s="150"/>
      <c r="ET375" s="150"/>
      <c r="EU375" s="150"/>
      <c r="EV375" s="150"/>
      <c r="EW375" s="150"/>
      <c r="EX375" s="150"/>
      <c r="EY375" s="150"/>
      <c r="EZ375" s="150"/>
      <c r="FA375" s="150"/>
      <c r="FB375" s="150"/>
      <c r="FC375" s="150"/>
      <c r="FD375" s="150"/>
      <c r="FE375" s="150"/>
      <c r="FF375" s="150"/>
      <c r="FG375" s="150"/>
      <c r="FH375" s="150"/>
      <c r="FI375" s="150"/>
      <c r="FJ375" s="150"/>
      <c r="FK375" s="150"/>
      <c r="FL375" s="150"/>
      <c r="FM375" s="150"/>
      <c r="FN375" s="150"/>
      <c r="FO375" s="150"/>
      <c r="FP375" s="150"/>
      <c r="FQ375" s="150"/>
      <c r="FR375" s="150"/>
      <c r="FS375" s="150"/>
      <c r="FT375" s="150"/>
      <c r="FU375" s="150"/>
      <c r="FV375" s="150"/>
      <c r="FW375" s="150"/>
      <c r="FX375" s="150"/>
      <c r="FY375" s="150"/>
      <c r="FZ375" s="150"/>
      <c r="GA375" s="150"/>
      <c r="GB375" s="150"/>
      <c r="GC375" s="150"/>
      <c r="GD375" s="150"/>
      <c r="GE375" s="150"/>
      <c r="GF375" s="150"/>
      <c r="GG375" s="150"/>
      <c r="GH375" s="150"/>
      <c r="GI375" s="150"/>
      <c r="GJ375" s="150"/>
      <c r="GK375" s="150"/>
      <c r="GL375" s="150"/>
      <c r="GM375" s="150"/>
      <c r="GN375" s="150"/>
      <c r="GO375" s="150"/>
      <c r="GP375" s="150"/>
      <c r="GQ375" s="150"/>
      <c r="GR375" s="150"/>
      <c r="GS375" s="150"/>
      <c r="GT375" s="150"/>
      <c r="GU375" s="150"/>
      <c r="GV375" s="150"/>
      <c r="GW375" s="150"/>
      <c r="GX375" s="150"/>
      <c r="GY375" s="150"/>
      <c r="GZ375" s="150"/>
      <c r="HA375" s="150"/>
      <c r="HB375" s="150"/>
      <c r="HC375" s="150"/>
      <c r="HD375" s="150"/>
      <c r="HE375" s="150"/>
      <c r="HF375" s="150"/>
      <c r="HG375" s="150"/>
      <c r="HH375" s="150"/>
      <c r="HI375" s="150"/>
      <c r="HJ375" s="150"/>
      <c r="HK375" s="150"/>
      <c r="HL375" s="150"/>
      <c r="HM375" s="150"/>
      <c r="HN375" s="150"/>
      <c r="HO375" s="150"/>
      <c r="HP375" s="150"/>
      <c r="HQ375" s="150"/>
      <c r="HR375" s="150"/>
      <c r="HS375" s="150"/>
      <c r="HT375" s="150"/>
      <c r="HU375" s="150"/>
      <c r="HV375" s="150"/>
      <c r="HW375" s="150"/>
      <c r="HX375" s="150"/>
      <c r="HY375" s="150"/>
      <c r="HZ375" s="150"/>
      <c r="IA375" s="150"/>
      <c r="IB375" s="150"/>
      <c r="IC375" s="150"/>
      <c r="ID375" s="150"/>
      <c r="IE375" s="150"/>
      <c r="IF375" s="150"/>
      <c r="IG375" s="150"/>
      <c r="IH375" s="150"/>
      <c r="II375" s="150"/>
      <c r="IJ375" s="150"/>
      <c r="IK375" s="150"/>
      <c r="IL375" s="150"/>
      <c r="IM375" s="150"/>
      <c r="IN375" s="150"/>
      <c r="IO375" s="150"/>
      <c r="IP375" s="150"/>
      <c r="IQ375" s="150"/>
      <c r="IR375" s="150"/>
      <c r="IS375" s="150"/>
      <c r="IT375" s="150"/>
      <c r="IU375" s="150"/>
      <c r="IV375" s="150"/>
      <c r="IW375" s="150"/>
    </row>
    <row r="376" customFormat="false" ht="12.75" hidden="false" customHeight="false" outlineLevel="0" collapsed="false">
      <c r="A376" s="146"/>
      <c r="B376" s="147"/>
      <c r="C376" s="147"/>
      <c r="D376" s="147"/>
      <c r="E376" s="147"/>
      <c r="F376" s="147"/>
      <c r="G376" s="147"/>
      <c r="H376" s="148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  <c r="AE376" s="147"/>
      <c r="AF376" s="147"/>
      <c r="AG376" s="147"/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  <c r="BI376" s="147"/>
      <c r="BJ376" s="147"/>
      <c r="BK376" s="149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0"/>
      <c r="CB376" s="150"/>
      <c r="CC376" s="150"/>
      <c r="CD376" s="150"/>
      <c r="CE376" s="150"/>
      <c r="CF376" s="150"/>
      <c r="CG376" s="150"/>
      <c r="CH376" s="150"/>
      <c r="CI376" s="150"/>
      <c r="CJ376" s="150"/>
      <c r="CK376" s="150"/>
      <c r="CL376" s="150"/>
      <c r="CM376" s="150"/>
      <c r="CN376" s="150"/>
      <c r="CO376" s="150"/>
      <c r="CP376" s="150"/>
      <c r="CQ376" s="150"/>
      <c r="CR376" s="150"/>
      <c r="CS376" s="150"/>
      <c r="CT376" s="150"/>
      <c r="CU376" s="150"/>
      <c r="CV376" s="150"/>
      <c r="CW376" s="150"/>
      <c r="CX376" s="150"/>
      <c r="CY376" s="150"/>
      <c r="CZ376" s="150"/>
      <c r="DA376" s="150"/>
      <c r="DB376" s="150"/>
      <c r="DC376" s="150"/>
      <c r="DD376" s="150"/>
      <c r="DE376" s="150"/>
      <c r="DF376" s="150"/>
      <c r="DG376" s="150"/>
      <c r="DH376" s="150"/>
      <c r="DI376" s="150"/>
      <c r="DJ376" s="150"/>
      <c r="DK376" s="150"/>
      <c r="DL376" s="150"/>
      <c r="DM376" s="150"/>
      <c r="DN376" s="150"/>
      <c r="DO376" s="150"/>
      <c r="DP376" s="150"/>
      <c r="DQ376" s="150"/>
      <c r="DR376" s="150"/>
      <c r="DS376" s="150"/>
      <c r="DT376" s="150"/>
      <c r="DU376" s="150"/>
      <c r="DV376" s="150"/>
      <c r="DW376" s="150"/>
      <c r="DX376" s="150"/>
      <c r="DY376" s="150"/>
      <c r="DZ376" s="150"/>
      <c r="EA376" s="150"/>
      <c r="EB376" s="150"/>
      <c r="EC376" s="150"/>
      <c r="ED376" s="150"/>
      <c r="EE376" s="150"/>
      <c r="EF376" s="150"/>
      <c r="EG376" s="150"/>
      <c r="EH376" s="150"/>
      <c r="EI376" s="150"/>
      <c r="EJ376" s="150"/>
      <c r="EK376" s="150"/>
      <c r="EL376" s="150"/>
      <c r="EM376" s="150"/>
      <c r="EN376" s="150"/>
      <c r="EO376" s="150"/>
      <c r="EP376" s="150"/>
      <c r="EQ376" s="150"/>
      <c r="ER376" s="150"/>
      <c r="ES376" s="150"/>
      <c r="ET376" s="150"/>
      <c r="EU376" s="150"/>
      <c r="EV376" s="150"/>
      <c r="EW376" s="150"/>
      <c r="EX376" s="150"/>
      <c r="EY376" s="150"/>
      <c r="EZ376" s="150"/>
      <c r="FA376" s="150"/>
      <c r="FB376" s="150"/>
      <c r="FC376" s="150"/>
      <c r="FD376" s="150"/>
      <c r="FE376" s="150"/>
      <c r="FF376" s="150"/>
      <c r="FG376" s="150"/>
      <c r="FH376" s="150"/>
      <c r="FI376" s="150"/>
      <c r="FJ376" s="150"/>
      <c r="FK376" s="150"/>
      <c r="FL376" s="150"/>
      <c r="FM376" s="150"/>
      <c r="FN376" s="150"/>
      <c r="FO376" s="150"/>
      <c r="FP376" s="150"/>
      <c r="FQ376" s="150"/>
      <c r="FR376" s="150"/>
      <c r="FS376" s="150"/>
      <c r="FT376" s="150"/>
      <c r="FU376" s="150"/>
      <c r="FV376" s="150"/>
      <c r="FW376" s="150"/>
      <c r="FX376" s="150"/>
      <c r="FY376" s="150"/>
      <c r="FZ376" s="150"/>
      <c r="GA376" s="150"/>
      <c r="GB376" s="150"/>
      <c r="GC376" s="150"/>
      <c r="GD376" s="150"/>
      <c r="GE376" s="150"/>
      <c r="GF376" s="150"/>
      <c r="GG376" s="150"/>
      <c r="GH376" s="150"/>
      <c r="GI376" s="150"/>
      <c r="GJ376" s="150"/>
      <c r="GK376" s="150"/>
      <c r="GL376" s="150"/>
      <c r="GM376" s="150"/>
      <c r="GN376" s="150"/>
      <c r="GO376" s="150"/>
      <c r="GP376" s="150"/>
      <c r="GQ376" s="150"/>
      <c r="GR376" s="150"/>
      <c r="GS376" s="150"/>
      <c r="GT376" s="150"/>
      <c r="GU376" s="150"/>
      <c r="GV376" s="150"/>
      <c r="GW376" s="150"/>
      <c r="GX376" s="150"/>
      <c r="GY376" s="150"/>
      <c r="GZ376" s="150"/>
      <c r="HA376" s="150"/>
      <c r="HB376" s="150"/>
      <c r="HC376" s="150"/>
      <c r="HD376" s="150"/>
      <c r="HE376" s="150"/>
      <c r="HF376" s="150"/>
      <c r="HG376" s="150"/>
      <c r="HH376" s="150"/>
      <c r="HI376" s="150"/>
      <c r="HJ376" s="150"/>
      <c r="HK376" s="150"/>
      <c r="HL376" s="150"/>
      <c r="HM376" s="150"/>
      <c r="HN376" s="150"/>
      <c r="HO376" s="150"/>
      <c r="HP376" s="150"/>
      <c r="HQ376" s="150"/>
      <c r="HR376" s="150"/>
      <c r="HS376" s="150"/>
      <c r="HT376" s="150"/>
      <c r="HU376" s="150"/>
      <c r="HV376" s="150"/>
      <c r="HW376" s="150"/>
      <c r="HX376" s="150"/>
      <c r="HY376" s="150"/>
      <c r="HZ376" s="150"/>
      <c r="IA376" s="150"/>
      <c r="IB376" s="150"/>
      <c r="IC376" s="150"/>
      <c r="ID376" s="150"/>
      <c r="IE376" s="150"/>
      <c r="IF376" s="150"/>
      <c r="IG376" s="150"/>
      <c r="IH376" s="150"/>
      <c r="II376" s="150"/>
      <c r="IJ376" s="150"/>
      <c r="IK376" s="150"/>
      <c r="IL376" s="150"/>
      <c r="IM376" s="150"/>
      <c r="IN376" s="150"/>
      <c r="IO376" s="150"/>
      <c r="IP376" s="150"/>
      <c r="IQ376" s="150"/>
      <c r="IR376" s="150"/>
      <c r="IS376" s="150"/>
      <c r="IT376" s="150"/>
      <c r="IU376" s="150"/>
      <c r="IV376" s="150"/>
      <c r="IW376" s="150"/>
    </row>
    <row r="377" customFormat="false" ht="12.75" hidden="false" customHeight="false" outlineLevel="0" collapsed="false">
      <c r="A377" s="146"/>
      <c r="B377" s="147"/>
      <c r="C377" s="147"/>
      <c r="D377" s="147"/>
      <c r="E377" s="147"/>
      <c r="F377" s="147"/>
      <c r="G377" s="147"/>
      <c r="H377" s="148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  <c r="AC377" s="147"/>
      <c r="AD377" s="147"/>
      <c r="AE377" s="147"/>
      <c r="AF377" s="147"/>
      <c r="AG377" s="147"/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  <c r="BI377" s="147"/>
      <c r="BJ377" s="147"/>
      <c r="BK377" s="149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150"/>
      <c r="BV377" s="150"/>
      <c r="BW377" s="150"/>
      <c r="BX377" s="150"/>
      <c r="BY377" s="150"/>
      <c r="BZ377" s="150"/>
      <c r="CA377" s="150"/>
      <c r="CB377" s="150"/>
      <c r="CC377" s="150"/>
      <c r="CD377" s="150"/>
      <c r="CE377" s="150"/>
      <c r="CF377" s="150"/>
      <c r="CG377" s="150"/>
      <c r="CH377" s="150"/>
      <c r="CI377" s="150"/>
      <c r="CJ377" s="150"/>
      <c r="CK377" s="150"/>
      <c r="CL377" s="150"/>
      <c r="CM377" s="150"/>
      <c r="CN377" s="150"/>
      <c r="CO377" s="150"/>
      <c r="CP377" s="150"/>
      <c r="CQ377" s="150"/>
      <c r="CR377" s="150"/>
      <c r="CS377" s="150"/>
      <c r="CT377" s="150"/>
      <c r="CU377" s="150"/>
      <c r="CV377" s="150"/>
      <c r="CW377" s="150"/>
      <c r="CX377" s="150"/>
      <c r="CY377" s="150"/>
      <c r="CZ377" s="150"/>
      <c r="DA377" s="150"/>
      <c r="DB377" s="150"/>
      <c r="DC377" s="150"/>
      <c r="DD377" s="150"/>
      <c r="DE377" s="150"/>
      <c r="DF377" s="150"/>
      <c r="DG377" s="150"/>
      <c r="DH377" s="150"/>
      <c r="DI377" s="150"/>
      <c r="DJ377" s="150"/>
      <c r="DK377" s="150"/>
      <c r="DL377" s="150"/>
      <c r="DM377" s="150"/>
      <c r="DN377" s="150"/>
      <c r="DO377" s="150"/>
      <c r="DP377" s="150"/>
      <c r="DQ377" s="150"/>
      <c r="DR377" s="150"/>
      <c r="DS377" s="150"/>
      <c r="DT377" s="150"/>
      <c r="DU377" s="150"/>
      <c r="DV377" s="150"/>
      <c r="DW377" s="150"/>
      <c r="DX377" s="150"/>
      <c r="DY377" s="150"/>
      <c r="DZ377" s="150"/>
      <c r="EA377" s="150"/>
      <c r="EB377" s="150"/>
      <c r="EC377" s="150"/>
      <c r="ED377" s="150"/>
      <c r="EE377" s="150"/>
      <c r="EF377" s="150"/>
      <c r="EG377" s="150"/>
      <c r="EH377" s="150"/>
      <c r="EI377" s="150"/>
      <c r="EJ377" s="150"/>
      <c r="EK377" s="150"/>
      <c r="EL377" s="150"/>
      <c r="EM377" s="150"/>
      <c r="EN377" s="150"/>
      <c r="EO377" s="150"/>
      <c r="EP377" s="150"/>
      <c r="EQ377" s="150"/>
      <c r="ER377" s="150"/>
      <c r="ES377" s="150"/>
      <c r="ET377" s="150"/>
      <c r="EU377" s="150"/>
      <c r="EV377" s="150"/>
      <c r="EW377" s="150"/>
      <c r="EX377" s="150"/>
      <c r="EY377" s="150"/>
      <c r="EZ377" s="150"/>
      <c r="FA377" s="150"/>
      <c r="FB377" s="150"/>
      <c r="FC377" s="150"/>
      <c r="FD377" s="150"/>
      <c r="FE377" s="150"/>
      <c r="FF377" s="150"/>
      <c r="FG377" s="150"/>
      <c r="FH377" s="150"/>
      <c r="FI377" s="150"/>
      <c r="FJ377" s="150"/>
      <c r="FK377" s="150"/>
      <c r="FL377" s="150"/>
      <c r="FM377" s="150"/>
      <c r="FN377" s="150"/>
      <c r="FO377" s="150"/>
      <c r="FP377" s="150"/>
      <c r="FQ377" s="150"/>
      <c r="FR377" s="150"/>
      <c r="FS377" s="150"/>
      <c r="FT377" s="150"/>
      <c r="FU377" s="150"/>
      <c r="FV377" s="150"/>
      <c r="FW377" s="150"/>
      <c r="FX377" s="150"/>
      <c r="FY377" s="150"/>
      <c r="FZ377" s="150"/>
      <c r="GA377" s="150"/>
      <c r="GB377" s="150"/>
      <c r="GC377" s="150"/>
      <c r="GD377" s="150"/>
      <c r="GE377" s="150"/>
      <c r="GF377" s="150"/>
      <c r="GG377" s="150"/>
      <c r="GH377" s="150"/>
      <c r="GI377" s="150"/>
      <c r="GJ377" s="150"/>
      <c r="GK377" s="150"/>
      <c r="GL377" s="150"/>
      <c r="GM377" s="150"/>
      <c r="GN377" s="150"/>
      <c r="GO377" s="150"/>
      <c r="GP377" s="150"/>
      <c r="GQ377" s="150"/>
      <c r="GR377" s="150"/>
      <c r="GS377" s="150"/>
      <c r="GT377" s="150"/>
      <c r="GU377" s="150"/>
      <c r="GV377" s="150"/>
      <c r="GW377" s="150"/>
      <c r="GX377" s="150"/>
      <c r="GY377" s="150"/>
      <c r="GZ377" s="150"/>
      <c r="HA377" s="150"/>
      <c r="HB377" s="150"/>
      <c r="HC377" s="150"/>
      <c r="HD377" s="150"/>
      <c r="HE377" s="150"/>
      <c r="HF377" s="150"/>
      <c r="HG377" s="150"/>
      <c r="HH377" s="150"/>
      <c r="HI377" s="150"/>
      <c r="HJ377" s="150"/>
      <c r="HK377" s="150"/>
      <c r="HL377" s="150"/>
      <c r="HM377" s="150"/>
      <c r="HN377" s="150"/>
      <c r="HO377" s="150"/>
      <c r="HP377" s="150"/>
      <c r="HQ377" s="150"/>
      <c r="HR377" s="150"/>
      <c r="HS377" s="150"/>
      <c r="HT377" s="150"/>
      <c r="HU377" s="150"/>
      <c r="HV377" s="150"/>
      <c r="HW377" s="150"/>
      <c r="HX377" s="150"/>
      <c r="HY377" s="150"/>
      <c r="HZ377" s="150"/>
      <c r="IA377" s="150"/>
      <c r="IB377" s="150"/>
      <c r="IC377" s="150"/>
      <c r="ID377" s="150"/>
      <c r="IE377" s="150"/>
      <c r="IF377" s="150"/>
      <c r="IG377" s="150"/>
      <c r="IH377" s="150"/>
      <c r="II377" s="150"/>
      <c r="IJ377" s="150"/>
      <c r="IK377" s="150"/>
      <c r="IL377" s="150"/>
      <c r="IM377" s="150"/>
      <c r="IN377" s="150"/>
      <c r="IO377" s="150"/>
      <c r="IP377" s="150"/>
      <c r="IQ377" s="150"/>
      <c r="IR377" s="150"/>
      <c r="IS377" s="150"/>
      <c r="IT377" s="150"/>
      <c r="IU377" s="150"/>
      <c r="IV377" s="150"/>
      <c r="IW377" s="150"/>
    </row>
    <row r="378" customFormat="false" ht="12.75" hidden="false" customHeight="false" outlineLevel="0" collapsed="false">
      <c r="A378" s="146"/>
      <c r="B378" s="147"/>
      <c r="C378" s="147"/>
      <c r="D378" s="147"/>
      <c r="E378" s="147"/>
      <c r="F378" s="147"/>
      <c r="G378" s="147"/>
      <c r="H378" s="148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  <c r="BI378" s="147"/>
      <c r="BJ378" s="147"/>
      <c r="BK378" s="149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150"/>
      <c r="BV378" s="150"/>
      <c r="BW378" s="150"/>
      <c r="BX378" s="150"/>
      <c r="BY378" s="150"/>
      <c r="BZ378" s="150"/>
      <c r="CA378" s="150"/>
      <c r="CB378" s="150"/>
      <c r="CC378" s="150"/>
      <c r="CD378" s="150"/>
      <c r="CE378" s="150"/>
      <c r="CF378" s="150"/>
      <c r="CG378" s="150"/>
      <c r="CH378" s="150"/>
      <c r="CI378" s="150"/>
      <c r="CJ378" s="150"/>
      <c r="CK378" s="150"/>
      <c r="CL378" s="150"/>
      <c r="CM378" s="150"/>
      <c r="CN378" s="150"/>
      <c r="CO378" s="150"/>
      <c r="CP378" s="150"/>
      <c r="CQ378" s="150"/>
      <c r="CR378" s="150"/>
      <c r="CS378" s="150"/>
      <c r="CT378" s="150"/>
      <c r="CU378" s="150"/>
      <c r="CV378" s="150"/>
      <c r="CW378" s="150"/>
      <c r="CX378" s="150"/>
      <c r="CY378" s="150"/>
      <c r="CZ378" s="150"/>
      <c r="DA378" s="150"/>
      <c r="DB378" s="150"/>
      <c r="DC378" s="150"/>
      <c r="DD378" s="150"/>
      <c r="DE378" s="150"/>
      <c r="DF378" s="150"/>
      <c r="DG378" s="150"/>
      <c r="DH378" s="150"/>
      <c r="DI378" s="150"/>
      <c r="DJ378" s="150"/>
      <c r="DK378" s="150"/>
      <c r="DL378" s="150"/>
      <c r="DM378" s="150"/>
      <c r="DN378" s="150"/>
      <c r="DO378" s="150"/>
      <c r="DP378" s="150"/>
      <c r="DQ378" s="150"/>
      <c r="DR378" s="150"/>
      <c r="DS378" s="150"/>
      <c r="DT378" s="150"/>
      <c r="DU378" s="150"/>
      <c r="DV378" s="150"/>
      <c r="DW378" s="150"/>
      <c r="DX378" s="150"/>
      <c r="DY378" s="150"/>
      <c r="DZ378" s="150"/>
      <c r="EA378" s="150"/>
      <c r="EB378" s="150"/>
      <c r="EC378" s="150"/>
      <c r="ED378" s="150"/>
      <c r="EE378" s="150"/>
      <c r="EF378" s="150"/>
      <c r="EG378" s="150"/>
      <c r="EH378" s="150"/>
      <c r="EI378" s="150"/>
      <c r="EJ378" s="150"/>
      <c r="EK378" s="150"/>
      <c r="EL378" s="150"/>
      <c r="EM378" s="150"/>
      <c r="EN378" s="150"/>
      <c r="EO378" s="150"/>
      <c r="EP378" s="150"/>
      <c r="EQ378" s="150"/>
      <c r="ER378" s="150"/>
      <c r="ES378" s="150"/>
      <c r="ET378" s="150"/>
      <c r="EU378" s="150"/>
      <c r="EV378" s="150"/>
      <c r="EW378" s="150"/>
      <c r="EX378" s="150"/>
      <c r="EY378" s="150"/>
      <c r="EZ378" s="150"/>
      <c r="FA378" s="150"/>
      <c r="FB378" s="150"/>
      <c r="FC378" s="150"/>
      <c r="FD378" s="150"/>
      <c r="FE378" s="150"/>
      <c r="FF378" s="150"/>
      <c r="FG378" s="150"/>
      <c r="FH378" s="150"/>
      <c r="FI378" s="150"/>
      <c r="FJ378" s="150"/>
      <c r="FK378" s="150"/>
      <c r="FL378" s="150"/>
      <c r="FM378" s="150"/>
      <c r="FN378" s="150"/>
      <c r="FO378" s="150"/>
      <c r="FP378" s="150"/>
      <c r="FQ378" s="150"/>
      <c r="FR378" s="150"/>
      <c r="FS378" s="150"/>
      <c r="FT378" s="150"/>
      <c r="FU378" s="150"/>
      <c r="FV378" s="150"/>
      <c r="FW378" s="150"/>
      <c r="FX378" s="150"/>
      <c r="FY378" s="150"/>
      <c r="FZ378" s="150"/>
      <c r="GA378" s="150"/>
      <c r="GB378" s="150"/>
      <c r="GC378" s="150"/>
      <c r="GD378" s="150"/>
      <c r="GE378" s="150"/>
      <c r="GF378" s="150"/>
      <c r="GG378" s="150"/>
      <c r="GH378" s="150"/>
      <c r="GI378" s="150"/>
      <c r="GJ378" s="150"/>
      <c r="GK378" s="150"/>
      <c r="GL378" s="150"/>
      <c r="GM378" s="150"/>
      <c r="GN378" s="150"/>
      <c r="GO378" s="150"/>
      <c r="GP378" s="150"/>
      <c r="GQ378" s="150"/>
      <c r="GR378" s="150"/>
      <c r="GS378" s="150"/>
      <c r="GT378" s="150"/>
      <c r="GU378" s="150"/>
      <c r="GV378" s="150"/>
      <c r="GW378" s="150"/>
      <c r="GX378" s="150"/>
      <c r="GY378" s="150"/>
      <c r="GZ378" s="150"/>
      <c r="HA378" s="150"/>
      <c r="HB378" s="150"/>
      <c r="HC378" s="150"/>
      <c r="HD378" s="150"/>
      <c r="HE378" s="150"/>
      <c r="HF378" s="150"/>
      <c r="HG378" s="150"/>
      <c r="HH378" s="150"/>
      <c r="HI378" s="150"/>
      <c r="HJ378" s="150"/>
      <c r="HK378" s="150"/>
      <c r="HL378" s="150"/>
      <c r="HM378" s="150"/>
      <c r="HN378" s="150"/>
      <c r="HO378" s="150"/>
      <c r="HP378" s="150"/>
      <c r="HQ378" s="150"/>
      <c r="HR378" s="150"/>
      <c r="HS378" s="150"/>
      <c r="HT378" s="150"/>
      <c r="HU378" s="150"/>
      <c r="HV378" s="150"/>
      <c r="HW378" s="150"/>
      <c r="HX378" s="150"/>
      <c r="HY378" s="150"/>
      <c r="HZ378" s="150"/>
      <c r="IA378" s="150"/>
      <c r="IB378" s="150"/>
      <c r="IC378" s="150"/>
      <c r="ID378" s="150"/>
      <c r="IE378" s="150"/>
      <c r="IF378" s="150"/>
      <c r="IG378" s="150"/>
      <c r="IH378" s="150"/>
      <c r="II378" s="150"/>
      <c r="IJ378" s="150"/>
      <c r="IK378" s="150"/>
      <c r="IL378" s="150"/>
      <c r="IM378" s="150"/>
      <c r="IN378" s="150"/>
      <c r="IO378" s="150"/>
      <c r="IP378" s="150"/>
      <c r="IQ378" s="150"/>
      <c r="IR378" s="150"/>
      <c r="IS378" s="150"/>
      <c r="IT378" s="150"/>
      <c r="IU378" s="150"/>
      <c r="IV378" s="150"/>
      <c r="IW378" s="150"/>
    </row>
    <row r="379" customFormat="false" ht="12.75" hidden="false" customHeight="false" outlineLevel="0" collapsed="false">
      <c r="A379" s="146"/>
      <c r="B379" s="147"/>
      <c r="C379" s="147"/>
      <c r="D379" s="147"/>
      <c r="E379" s="147"/>
      <c r="F379" s="147"/>
      <c r="G379" s="147"/>
      <c r="H379" s="148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7"/>
      <c r="AE379" s="147"/>
      <c r="AF379" s="147"/>
      <c r="AG379" s="147"/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  <c r="BI379" s="147"/>
      <c r="BJ379" s="147"/>
      <c r="BK379" s="149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150"/>
      <c r="BV379" s="150"/>
      <c r="BW379" s="150"/>
      <c r="BX379" s="150"/>
      <c r="BY379" s="150"/>
      <c r="BZ379" s="150"/>
      <c r="CA379" s="150"/>
      <c r="CB379" s="150"/>
      <c r="CC379" s="150"/>
      <c r="CD379" s="150"/>
      <c r="CE379" s="150"/>
      <c r="CF379" s="150"/>
      <c r="CG379" s="150"/>
      <c r="CH379" s="150"/>
      <c r="CI379" s="150"/>
      <c r="CJ379" s="150"/>
      <c r="CK379" s="150"/>
      <c r="CL379" s="150"/>
      <c r="CM379" s="150"/>
      <c r="CN379" s="150"/>
      <c r="CO379" s="150"/>
      <c r="CP379" s="150"/>
      <c r="CQ379" s="150"/>
      <c r="CR379" s="150"/>
      <c r="CS379" s="150"/>
      <c r="CT379" s="150"/>
      <c r="CU379" s="150"/>
      <c r="CV379" s="150"/>
      <c r="CW379" s="150"/>
      <c r="CX379" s="150"/>
      <c r="CY379" s="150"/>
      <c r="CZ379" s="150"/>
      <c r="DA379" s="150"/>
      <c r="DB379" s="150"/>
      <c r="DC379" s="150"/>
      <c r="DD379" s="150"/>
      <c r="DE379" s="150"/>
      <c r="DF379" s="150"/>
      <c r="DG379" s="150"/>
      <c r="DH379" s="150"/>
      <c r="DI379" s="150"/>
      <c r="DJ379" s="150"/>
      <c r="DK379" s="150"/>
      <c r="DL379" s="150"/>
      <c r="DM379" s="150"/>
      <c r="DN379" s="150"/>
      <c r="DO379" s="150"/>
      <c r="DP379" s="150"/>
      <c r="DQ379" s="150"/>
      <c r="DR379" s="150"/>
      <c r="DS379" s="150"/>
      <c r="DT379" s="150"/>
      <c r="DU379" s="150"/>
      <c r="DV379" s="150"/>
      <c r="DW379" s="150"/>
      <c r="DX379" s="150"/>
      <c r="DY379" s="150"/>
      <c r="DZ379" s="150"/>
      <c r="EA379" s="150"/>
      <c r="EB379" s="150"/>
      <c r="EC379" s="150"/>
      <c r="ED379" s="150"/>
      <c r="EE379" s="150"/>
      <c r="EF379" s="150"/>
      <c r="EG379" s="150"/>
      <c r="EH379" s="150"/>
      <c r="EI379" s="150"/>
      <c r="EJ379" s="150"/>
      <c r="EK379" s="150"/>
      <c r="EL379" s="150"/>
      <c r="EM379" s="150"/>
      <c r="EN379" s="150"/>
      <c r="EO379" s="150"/>
      <c r="EP379" s="150"/>
      <c r="EQ379" s="150"/>
      <c r="ER379" s="150"/>
      <c r="ES379" s="150"/>
      <c r="ET379" s="150"/>
      <c r="EU379" s="150"/>
      <c r="EV379" s="150"/>
      <c r="EW379" s="150"/>
      <c r="EX379" s="150"/>
      <c r="EY379" s="150"/>
      <c r="EZ379" s="150"/>
      <c r="FA379" s="150"/>
      <c r="FB379" s="150"/>
      <c r="FC379" s="150"/>
      <c r="FD379" s="150"/>
      <c r="FE379" s="150"/>
      <c r="FF379" s="150"/>
      <c r="FG379" s="150"/>
      <c r="FH379" s="150"/>
      <c r="FI379" s="150"/>
      <c r="FJ379" s="150"/>
      <c r="FK379" s="150"/>
      <c r="FL379" s="150"/>
      <c r="FM379" s="150"/>
      <c r="FN379" s="150"/>
      <c r="FO379" s="150"/>
      <c r="FP379" s="150"/>
      <c r="FQ379" s="150"/>
      <c r="FR379" s="150"/>
      <c r="FS379" s="150"/>
      <c r="FT379" s="150"/>
      <c r="FU379" s="150"/>
      <c r="FV379" s="150"/>
      <c r="FW379" s="150"/>
      <c r="FX379" s="150"/>
      <c r="FY379" s="150"/>
      <c r="FZ379" s="150"/>
      <c r="GA379" s="150"/>
      <c r="GB379" s="150"/>
      <c r="GC379" s="150"/>
      <c r="GD379" s="150"/>
      <c r="GE379" s="150"/>
      <c r="GF379" s="150"/>
      <c r="GG379" s="150"/>
      <c r="GH379" s="150"/>
      <c r="GI379" s="150"/>
      <c r="GJ379" s="150"/>
      <c r="GK379" s="150"/>
      <c r="GL379" s="150"/>
      <c r="GM379" s="150"/>
      <c r="GN379" s="150"/>
      <c r="GO379" s="150"/>
      <c r="GP379" s="150"/>
      <c r="GQ379" s="150"/>
      <c r="GR379" s="150"/>
      <c r="GS379" s="150"/>
      <c r="GT379" s="150"/>
      <c r="GU379" s="150"/>
      <c r="GV379" s="150"/>
      <c r="GW379" s="150"/>
      <c r="GX379" s="150"/>
      <c r="GY379" s="150"/>
      <c r="GZ379" s="150"/>
      <c r="HA379" s="150"/>
      <c r="HB379" s="150"/>
      <c r="HC379" s="150"/>
      <c r="HD379" s="150"/>
      <c r="HE379" s="150"/>
      <c r="HF379" s="150"/>
      <c r="HG379" s="150"/>
      <c r="HH379" s="150"/>
      <c r="HI379" s="150"/>
      <c r="HJ379" s="150"/>
      <c r="HK379" s="150"/>
      <c r="HL379" s="150"/>
      <c r="HM379" s="150"/>
      <c r="HN379" s="150"/>
      <c r="HO379" s="150"/>
      <c r="HP379" s="150"/>
      <c r="HQ379" s="150"/>
      <c r="HR379" s="150"/>
      <c r="HS379" s="150"/>
      <c r="HT379" s="150"/>
      <c r="HU379" s="150"/>
      <c r="HV379" s="150"/>
      <c r="HW379" s="150"/>
      <c r="HX379" s="150"/>
      <c r="HY379" s="150"/>
      <c r="HZ379" s="150"/>
      <c r="IA379" s="150"/>
      <c r="IB379" s="150"/>
      <c r="IC379" s="150"/>
      <c r="ID379" s="150"/>
      <c r="IE379" s="150"/>
      <c r="IF379" s="150"/>
      <c r="IG379" s="150"/>
      <c r="IH379" s="150"/>
      <c r="II379" s="150"/>
      <c r="IJ379" s="150"/>
      <c r="IK379" s="150"/>
      <c r="IL379" s="150"/>
      <c r="IM379" s="150"/>
      <c r="IN379" s="150"/>
      <c r="IO379" s="150"/>
      <c r="IP379" s="150"/>
      <c r="IQ379" s="150"/>
      <c r="IR379" s="150"/>
      <c r="IS379" s="150"/>
      <c r="IT379" s="150"/>
      <c r="IU379" s="150"/>
      <c r="IV379" s="150"/>
      <c r="IW379" s="150"/>
    </row>
    <row r="380" customFormat="false" ht="12.75" hidden="false" customHeight="false" outlineLevel="0" collapsed="false">
      <c r="A380" s="146"/>
      <c r="B380" s="147"/>
      <c r="C380" s="147"/>
      <c r="D380" s="147"/>
      <c r="E380" s="147"/>
      <c r="F380" s="147"/>
      <c r="G380" s="147"/>
      <c r="H380" s="148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47"/>
      <c r="AG380" s="147"/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  <c r="BI380" s="147"/>
      <c r="BJ380" s="147"/>
      <c r="BK380" s="149"/>
      <c r="BL380" s="150"/>
      <c r="BM380" s="150"/>
      <c r="BN380" s="150"/>
      <c r="BO380" s="150"/>
      <c r="BP380" s="150"/>
      <c r="BQ380" s="150"/>
      <c r="BR380" s="150"/>
      <c r="BS380" s="150"/>
      <c r="BT380" s="150"/>
      <c r="BU380" s="150"/>
      <c r="BV380" s="150"/>
      <c r="BW380" s="150"/>
      <c r="BX380" s="150"/>
      <c r="BY380" s="150"/>
      <c r="BZ380" s="150"/>
      <c r="CA380" s="150"/>
      <c r="CB380" s="150"/>
      <c r="CC380" s="150"/>
      <c r="CD380" s="150"/>
      <c r="CE380" s="150"/>
      <c r="CF380" s="150"/>
      <c r="CG380" s="150"/>
      <c r="CH380" s="150"/>
      <c r="CI380" s="150"/>
      <c r="CJ380" s="150"/>
      <c r="CK380" s="150"/>
      <c r="CL380" s="150"/>
      <c r="CM380" s="150"/>
      <c r="CN380" s="150"/>
      <c r="CO380" s="150"/>
      <c r="CP380" s="150"/>
      <c r="CQ380" s="150"/>
      <c r="CR380" s="150"/>
      <c r="CS380" s="150"/>
      <c r="CT380" s="150"/>
      <c r="CU380" s="150"/>
      <c r="CV380" s="150"/>
      <c r="CW380" s="150"/>
      <c r="CX380" s="150"/>
      <c r="CY380" s="150"/>
      <c r="CZ380" s="150"/>
      <c r="DA380" s="150"/>
      <c r="DB380" s="150"/>
      <c r="DC380" s="150"/>
      <c r="DD380" s="150"/>
      <c r="DE380" s="150"/>
      <c r="DF380" s="150"/>
      <c r="DG380" s="150"/>
      <c r="DH380" s="150"/>
      <c r="DI380" s="150"/>
      <c r="DJ380" s="150"/>
      <c r="DK380" s="150"/>
      <c r="DL380" s="150"/>
      <c r="DM380" s="150"/>
      <c r="DN380" s="150"/>
      <c r="DO380" s="150"/>
      <c r="DP380" s="150"/>
      <c r="DQ380" s="150"/>
      <c r="DR380" s="150"/>
      <c r="DS380" s="150"/>
      <c r="DT380" s="150"/>
      <c r="DU380" s="150"/>
      <c r="DV380" s="150"/>
      <c r="DW380" s="150"/>
      <c r="DX380" s="150"/>
      <c r="DY380" s="150"/>
      <c r="DZ380" s="150"/>
      <c r="EA380" s="150"/>
      <c r="EB380" s="150"/>
      <c r="EC380" s="150"/>
      <c r="ED380" s="150"/>
      <c r="EE380" s="150"/>
      <c r="EF380" s="150"/>
      <c r="EG380" s="150"/>
      <c r="EH380" s="150"/>
      <c r="EI380" s="150"/>
      <c r="EJ380" s="150"/>
      <c r="EK380" s="150"/>
      <c r="EL380" s="150"/>
      <c r="EM380" s="150"/>
      <c r="EN380" s="150"/>
      <c r="EO380" s="150"/>
      <c r="EP380" s="150"/>
      <c r="EQ380" s="150"/>
      <c r="ER380" s="150"/>
      <c r="ES380" s="150"/>
      <c r="ET380" s="150"/>
      <c r="EU380" s="150"/>
      <c r="EV380" s="150"/>
      <c r="EW380" s="150"/>
      <c r="EX380" s="150"/>
      <c r="EY380" s="150"/>
      <c r="EZ380" s="150"/>
      <c r="FA380" s="150"/>
      <c r="FB380" s="150"/>
      <c r="FC380" s="150"/>
      <c r="FD380" s="150"/>
      <c r="FE380" s="150"/>
      <c r="FF380" s="150"/>
      <c r="FG380" s="150"/>
      <c r="FH380" s="150"/>
      <c r="FI380" s="150"/>
      <c r="FJ380" s="150"/>
      <c r="FK380" s="150"/>
      <c r="FL380" s="150"/>
      <c r="FM380" s="150"/>
      <c r="FN380" s="150"/>
      <c r="FO380" s="150"/>
      <c r="FP380" s="150"/>
      <c r="FQ380" s="150"/>
      <c r="FR380" s="150"/>
      <c r="FS380" s="150"/>
      <c r="FT380" s="150"/>
      <c r="FU380" s="150"/>
      <c r="FV380" s="150"/>
      <c r="FW380" s="150"/>
      <c r="FX380" s="150"/>
      <c r="FY380" s="150"/>
      <c r="FZ380" s="150"/>
      <c r="GA380" s="150"/>
      <c r="GB380" s="150"/>
      <c r="GC380" s="150"/>
      <c r="GD380" s="150"/>
      <c r="GE380" s="150"/>
      <c r="GF380" s="150"/>
      <c r="GG380" s="150"/>
      <c r="GH380" s="150"/>
      <c r="GI380" s="150"/>
      <c r="GJ380" s="150"/>
      <c r="GK380" s="150"/>
      <c r="GL380" s="150"/>
      <c r="GM380" s="150"/>
      <c r="GN380" s="150"/>
      <c r="GO380" s="150"/>
      <c r="GP380" s="150"/>
      <c r="GQ380" s="150"/>
      <c r="GR380" s="150"/>
      <c r="GS380" s="150"/>
      <c r="GT380" s="150"/>
      <c r="GU380" s="150"/>
      <c r="GV380" s="150"/>
      <c r="GW380" s="150"/>
      <c r="GX380" s="150"/>
      <c r="GY380" s="150"/>
      <c r="GZ380" s="150"/>
      <c r="HA380" s="150"/>
      <c r="HB380" s="150"/>
      <c r="HC380" s="150"/>
      <c r="HD380" s="150"/>
      <c r="HE380" s="150"/>
      <c r="HF380" s="150"/>
      <c r="HG380" s="150"/>
      <c r="HH380" s="150"/>
      <c r="HI380" s="150"/>
      <c r="HJ380" s="150"/>
      <c r="HK380" s="150"/>
      <c r="HL380" s="150"/>
      <c r="HM380" s="150"/>
      <c r="HN380" s="150"/>
      <c r="HO380" s="150"/>
      <c r="HP380" s="150"/>
      <c r="HQ380" s="150"/>
      <c r="HR380" s="150"/>
      <c r="HS380" s="150"/>
      <c r="HT380" s="150"/>
      <c r="HU380" s="150"/>
      <c r="HV380" s="150"/>
      <c r="HW380" s="150"/>
      <c r="HX380" s="150"/>
      <c r="HY380" s="150"/>
      <c r="HZ380" s="150"/>
      <c r="IA380" s="150"/>
      <c r="IB380" s="150"/>
      <c r="IC380" s="150"/>
      <c r="ID380" s="150"/>
      <c r="IE380" s="150"/>
      <c r="IF380" s="150"/>
      <c r="IG380" s="150"/>
      <c r="IH380" s="150"/>
      <c r="II380" s="150"/>
      <c r="IJ380" s="150"/>
      <c r="IK380" s="150"/>
      <c r="IL380" s="150"/>
      <c r="IM380" s="150"/>
      <c r="IN380" s="150"/>
      <c r="IO380" s="150"/>
      <c r="IP380" s="150"/>
      <c r="IQ380" s="150"/>
      <c r="IR380" s="150"/>
      <c r="IS380" s="150"/>
      <c r="IT380" s="150"/>
      <c r="IU380" s="150"/>
      <c r="IV380" s="150"/>
      <c r="IW380" s="150"/>
    </row>
    <row r="381" customFormat="false" ht="12.75" hidden="false" customHeight="false" outlineLevel="0" collapsed="false">
      <c r="A381" s="146"/>
      <c r="B381" s="147"/>
      <c r="C381" s="147"/>
      <c r="D381" s="147"/>
      <c r="E381" s="147"/>
      <c r="F381" s="147"/>
      <c r="G381" s="147"/>
      <c r="H381" s="148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  <c r="AC381" s="147"/>
      <c r="AD381" s="147"/>
      <c r="AE381" s="147"/>
      <c r="AF381" s="147"/>
      <c r="AG381" s="147"/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  <c r="BI381" s="147"/>
      <c r="BJ381" s="147"/>
      <c r="BK381" s="149"/>
      <c r="BL381" s="150"/>
      <c r="BM381" s="150"/>
      <c r="BN381" s="150"/>
      <c r="BO381" s="150"/>
      <c r="BP381" s="150"/>
      <c r="BQ381" s="150"/>
      <c r="BR381" s="150"/>
      <c r="BS381" s="150"/>
      <c r="BT381" s="150"/>
      <c r="BU381" s="150"/>
      <c r="BV381" s="150"/>
      <c r="BW381" s="150"/>
      <c r="BX381" s="150"/>
      <c r="BY381" s="150"/>
      <c r="BZ381" s="150"/>
      <c r="CA381" s="150"/>
      <c r="CB381" s="150"/>
      <c r="CC381" s="150"/>
      <c r="CD381" s="150"/>
      <c r="CE381" s="150"/>
      <c r="CF381" s="150"/>
      <c r="CG381" s="150"/>
      <c r="CH381" s="150"/>
      <c r="CI381" s="150"/>
      <c r="CJ381" s="150"/>
      <c r="CK381" s="150"/>
      <c r="CL381" s="150"/>
      <c r="CM381" s="150"/>
      <c r="CN381" s="150"/>
      <c r="CO381" s="150"/>
      <c r="CP381" s="150"/>
      <c r="CQ381" s="150"/>
      <c r="CR381" s="150"/>
      <c r="CS381" s="150"/>
      <c r="CT381" s="150"/>
      <c r="CU381" s="150"/>
      <c r="CV381" s="150"/>
      <c r="CW381" s="150"/>
      <c r="CX381" s="150"/>
      <c r="CY381" s="150"/>
      <c r="CZ381" s="150"/>
      <c r="DA381" s="150"/>
      <c r="DB381" s="150"/>
      <c r="DC381" s="150"/>
      <c r="DD381" s="150"/>
      <c r="DE381" s="150"/>
      <c r="DF381" s="150"/>
      <c r="DG381" s="150"/>
      <c r="DH381" s="150"/>
      <c r="DI381" s="150"/>
      <c r="DJ381" s="150"/>
      <c r="DK381" s="150"/>
      <c r="DL381" s="150"/>
      <c r="DM381" s="150"/>
      <c r="DN381" s="150"/>
      <c r="DO381" s="150"/>
      <c r="DP381" s="150"/>
      <c r="DQ381" s="150"/>
      <c r="DR381" s="150"/>
      <c r="DS381" s="150"/>
      <c r="DT381" s="150"/>
      <c r="DU381" s="150"/>
      <c r="DV381" s="150"/>
      <c r="DW381" s="150"/>
      <c r="DX381" s="150"/>
      <c r="DY381" s="150"/>
      <c r="DZ381" s="150"/>
      <c r="EA381" s="150"/>
      <c r="EB381" s="150"/>
      <c r="EC381" s="150"/>
      <c r="ED381" s="150"/>
      <c r="EE381" s="150"/>
      <c r="EF381" s="150"/>
      <c r="EG381" s="150"/>
      <c r="EH381" s="150"/>
      <c r="EI381" s="150"/>
      <c r="EJ381" s="150"/>
      <c r="EK381" s="150"/>
      <c r="EL381" s="150"/>
      <c r="EM381" s="150"/>
      <c r="EN381" s="150"/>
      <c r="EO381" s="150"/>
      <c r="EP381" s="150"/>
      <c r="EQ381" s="150"/>
      <c r="ER381" s="150"/>
      <c r="ES381" s="150"/>
      <c r="ET381" s="150"/>
      <c r="EU381" s="150"/>
      <c r="EV381" s="150"/>
      <c r="EW381" s="150"/>
      <c r="EX381" s="150"/>
      <c r="EY381" s="150"/>
      <c r="EZ381" s="150"/>
      <c r="FA381" s="150"/>
      <c r="FB381" s="150"/>
      <c r="FC381" s="150"/>
      <c r="FD381" s="150"/>
      <c r="FE381" s="150"/>
      <c r="FF381" s="150"/>
      <c r="FG381" s="150"/>
      <c r="FH381" s="150"/>
      <c r="FI381" s="150"/>
      <c r="FJ381" s="150"/>
      <c r="FK381" s="150"/>
      <c r="FL381" s="150"/>
      <c r="FM381" s="150"/>
      <c r="FN381" s="150"/>
      <c r="FO381" s="150"/>
      <c r="FP381" s="150"/>
      <c r="FQ381" s="150"/>
      <c r="FR381" s="150"/>
      <c r="FS381" s="150"/>
      <c r="FT381" s="150"/>
      <c r="FU381" s="150"/>
      <c r="FV381" s="150"/>
      <c r="FW381" s="150"/>
      <c r="FX381" s="150"/>
      <c r="FY381" s="150"/>
      <c r="FZ381" s="150"/>
      <c r="GA381" s="150"/>
      <c r="GB381" s="150"/>
      <c r="GC381" s="150"/>
      <c r="GD381" s="150"/>
      <c r="GE381" s="150"/>
      <c r="GF381" s="150"/>
      <c r="GG381" s="150"/>
      <c r="GH381" s="150"/>
      <c r="GI381" s="150"/>
      <c r="GJ381" s="150"/>
      <c r="GK381" s="150"/>
      <c r="GL381" s="150"/>
      <c r="GM381" s="150"/>
      <c r="GN381" s="150"/>
      <c r="GO381" s="150"/>
      <c r="GP381" s="150"/>
      <c r="GQ381" s="150"/>
      <c r="GR381" s="150"/>
      <c r="GS381" s="150"/>
      <c r="GT381" s="150"/>
      <c r="GU381" s="150"/>
      <c r="GV381" s="150"/>
      <c r="GW381" s="150"/>
      <c r="GX381" s="150"/>
      <c r="GY381" s="150"/>
      <c r="GZ381" s="150"/>
      <c r="HA381" s="150"/>
      <c r="HB381" s="150"/>
      <c r="HC381" s="150"/>
      <c r="HD381" s="150"/>
      <c r="HE381" s="150"/>
      <c r="HF381" s="150"/>
      <c r="HG381" s="150"/>
      <c r="HH381" s="150"/>
      <c r="HI381" s="150"/>
      <c r="HJ381" s="150"/>
      <c r="HK381" s="150"/>
      <c r="HL381" s="150"/>
      <c r="HM381" s="150"/>
      <c r="HN381" s="150"/>
      <c r="HO381" s="150"/>
      <c r="HP381" s="150"/>
      <c r="HQ381" s="150"/>
      <c r="HR381" s="150"/>
      <c r="HS381" s="150"/>
      <c r="HT381" s="150"/>
      <c r="HU381" s="150"/>
      <c r="HV381" s="150"/>
      <c r="HW381" s="150"/>
      <c r="HX381" s="150"/>
      <c r="HY381" s="150"/>
      <c r="HZ381" s="150"/>
      <c r="IA381" s="150"/>
      <c r="IB381" s="150"/>
      <c r="IC381" s="150"/>
      <c r="ID381" s="150"/>
      <c r="IE381" s="150"/>
      <c r="IF381" s="150"/>
      <c r="IG381" s="150"/>
      <c r="IH381" s="150"/>
      <c r="II381" s="150"/>
      <c r="IJ381" s="150"/>
      <c r="IK381" s="150"/>
      <c r="IL381" s="150"/>
      <c r="IM381" s="150"/>
      <c r="IN381" s="150"/>
      <c r="IO381" s="150"/>
      <c r="IP381" s="150"/>
      <c r="IQ381" s="150"/>
      <c r="IR381" s="150"/>
      <c r="IS381" s="150"/>
      <c r="IT381" s="150"/>
      <c r="IU381" s="150"/>
      <c r="IV381" s="150"/>
      <c r="IW381" s="150"/>
    </row>
    <row r="382" customFormat="false" ht="12.75" hidden="false" customHeight="false" outlineLevel="0" collapsed="false">
      <c r="A382" s="146"/>
      <c r="B382" s="147"/>
      <c r="C382" s="147"/>
      <c r="D382" s="147"/>
      <c r="E382" s="147"/>
      <c r="F382" s="147"/>
      <c r="G382" s="147"/>
      <c r="H382" s="148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  <c r="AE382" s="147"/>
      <c r="AF382" s="147"/>
      <c r="AG382" s="147"/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  <c r="BI382" s="147"/>
      <c r="BJ382" s="147"/>
      <c r="BK382" s="149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150"/>
      <c r="BV382" s="150"/>
      <c r="BW382" s="150"/>
      <c r="BX382" s="150"/>
      <c r="BY382" s="150"/>
      <c r="BZ382" s="150"/>
      <c r="CA382" s="150"/>
      <c r="CB382" s="150"/>
      <c r="CC382" s="150"/>
      <c r="CD382" s="150"/>
      <c r="CE382" s="150"/>
      <c r="CF382" s="150"/>
      <c r="CG382" s="150"/>
      <c r="CH382" s="150"/>
      <c r="CI382" s="150"/>
      <c r="CJ382" s="150"/>
      <c r="CK382" s="150"/>
      <c r="CL382" s="150"/>
      <c r="CM382" s="150"/>
      <c r="CN382" s="150"/>
      <c r="CO382" s="150"/>
      <c r="CP382" s="150"/>
      <c r="CQ382" s="150"/>
      <c r="CR382" s="150"/>
      <c r="CS382" s="150"/>
      <c r="CT382" s="150"/>
      <c r="CU382" s="150"/>
      <c r="CV382" s="150"/>
      <c r="CW382" s="150"/>
      <c r="CX382" s="150"/>
      <c r="CY382" s="150"/>
      <c r="CZ382" s="150"/>
      <c r="DA382" s="150"/>
      <c r="DB382" s="150"/>
      <c r="DC382" s="150"/>
      <c r="DD382" s="150"/>
      <c r="DE382" s="150"/>
      <c r="DF382" s="150"/>
      <c r="DG382" s="150"/>
      <c r="DH382" s="150"/>
      <c r="DI382" s="150"/>
      <c r="DJ382" s="150"/>
      <c r="DK382" s="150"/>
      <c r="DL382" s="150"/>
      <c r="DM382" s="150"/>
      <c r="DN382" s="150"/>
      <c r="DO382" s="150"/>
      <c r="DP382" s="150"/>
      <c r="DQ382" s="150"/>
      <c r="DR382" s="150"/>
      <c r="DS382" s="150"/>
      <c r="DT382" s="150"/>
      <c r="DU382" s="150"/>
      <c r="DV382" s="150"/>
      <c r="DW382" s="150"/>
      <c r="DX382" s="150"/>
      <c r="DY382" s="150"/>
      <c r="DZ382" s="150"/>
      <c r="EA382" s="150"/>
      <c r="EB382" s="150"/>
      <c r="EC382" s="150"/>
      <c r="ED382" s="150"/>
      <c r="EE382" s="150"/>
      <c r="EF382" s="150"/>
      <c r="EG382" s="150"/>
      <c r="EH382" s="150"/>
      <c r="EI382" s="150"/>
      <c r="EJ382" s="150"/>
      <c r="EK382" s="150"/>
      <c r="EL382" s="150"/>
      <c r="EM382" s="150"/>
      <c r="EN382" s="150"/>
      <c r="EO382" s="150"/>
      <c r="EP382" s="150"/>
      <c r="EQ382" s="150"/>
      <c r="ER382" s="150"/>
      <c r="ES382" s="150"/>
      <c r="ET382" s="150"/>
      <c r="EU382" s="150"/>
      <c r="EV382" s="150"/>
      <c r="EW382" s="150"/>
      <c r="EX382" s="150"/>
      <c r="EY382" s="150"/>
      <c r="EZ382" s="150"/>
      <c r="FA382" s="150"/>
      <c r="FB382" s="150"/>
      <c r="FC382" s="150"/>
      <c r="FD382" s="150"/>
      <c r="FE382" s="150"/>
      <c r="FF382" s="150"/>
      <c r="FG382" s="150"/>
      <c r="FH382" s="150"/>
      <c r="FI382" s="150"/>
      <c r="FJ382" s="150"/>
      <c r="FK382" s="150"/>
      <c r="FL382" s="150"/>
      <c r="FM382" s="150"/>
      <c r="FN382" s="150"/>
      <c r="FO382" s="150"/>
      <c r="FP382" s="150"/>
      <c r="FQ382" s="150"/>
      <c r="FR382" s="150"/>
      <c r="FS382" s="150"/>
      <c r="FT382" s="150"/>
      <c r="FU382" s="150"/>
      <c r="FV382" s="150"/>
      <c r="FW382" s="150"/>
      <c r="FX382" s="150"/>
      <c r="FY382" s="150"/>
      <c r="FZ382" s="150"/>
      <c r="GA382" s="150"/>
      <c r="GB382" s="150"/>
      <c r="GC382" s="150"/>
      <c r="GD382" s="150"/>
      <c r="GE382" s="150"/>
      <c r="GF382" s="150"/>
      <c r="GG382" s="150"/>
      <c r="GH382" s="150"/>
      <c r="GI382" s="150"/>
      <c r="GJ382" s="150"/>
      <c r="GK382" s="150"/>
      <c r="GL382" s="150"/>
      <c r="GM382" s="150"/>
      <c r="GN382" s="150"/>
      <c r="GO382" s="150"/>
      <c r="GP382" s="150"/>
      <c r="GQ382" s="150"/>
      <c r="GR382" s="150"/>
      <c r="GS382" s="150"/>
      <c r="GT382" s="150"/>
      <c r="GU382" s="150"/>
      <c r="GV382" s="150"/>
      <c r="GW382" s="150"/>
      <c r="GX382" s="150"/>
      <c r="GY382" s="150"/>
      <c r="GZ382" s="150"/>
      <c r="HA382" s="150"/>
      <c r="HB382" s="150"/>
      <c r="HC382" s="150"/>
      <c r="HD382" s="150"/>
      <c r="HE382" s="150"/>
      <c r="HF382" s="150"/>
      <c r="HG382" s="150"/>
      <c r="HH382" s="150"/>
      <c r="HI382" s="150"/>
      <c r="HJ382" s="150"/>
      <c r="HK382" s="150"/>
      <c r="HL382" s="150"/>
      <c r="HM382" s="150"/>
      <c r="HN382" s="150"/>
      <c r="HO382" s="150"/>
      <c r="HP382" s="150"/>
      <c r="HQ382" s="150"/>
      <c r="HR382" s="150"/>
      <c r="HS382" s="150"/>
      <c r="HT382" s="150"/>
      <c r="HU382" s="150"/>
      <c r="HV382" s="150"/>
      <c r="HW382" s="150"/>
      <c r="HX382" s="150"/>
      <c r="HY382" s="150"/>
      <c r="HZ382" s="150"/>
      <c r="IA382" s="150"/>
      <c r="IB382" s="150"/>
      <c r="IC382" s="150"/>
      <c r="ID382" s="150"/>
      <c r="IE382" s="150"/>
      <c r="IF382" s="150"/>
      <c r="IG382" s="150"/>
      <c r="IH382" s="150"/>
      <c r="II382" s="150"/>
      <c r="IJ382" s="150"/>
      <c r="IK382" s="150"/>
      <c r="IL382" s="150"/>
      <c r="IM382" s="150"/>
      <c r="IN382" s="150"/>
      <c r="IO382" s="150"/>
      <c r="IP382" s="150"/>
      <c r="IQ382" s="150"/>
      <c r="IR382" s="150"/>
      <c r="IS382" s="150"/>
      <c r="IT382" s="150"/>
      <c r="IU382" s="150"/>
      <c r="IV382" s="150"/>
      <c r="IW382" s="150"/>
    </row>
    <row r="383" customFormat="false" ht="12.75" hidden="false" customHeight="false" outlineLevel="0" collapsed="false">
      <c r="A383" s="146"/>
      <c r="B383" s="147"/>
      <c r="C383" s="147"/>
      <c r="D383" s="147"/>
      <c r="E383" s="147"/>
      <c r="F383" s="147"/>
      <c r="G383" s="147"/>
      <c r="H383" s="148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  <c r="AE383" s="147"/>
      <c r="AF383" s="147"/>
      <c r="AG383" s="147"/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  <c r="BI383" s="147"/>
      <c r="BJ383" s="147"/>
      <c r="BK383" s="149"/>
      <c r="BL383" s="150"/>
      <c r="BM383" s="150"/>
      <c r="BN383" s="150"/>
      <c r="BO383" s="150"/>
      <c r="BP383" s="150"/>
      <c r="BQ383" s="150"/>
      <c r="BR383" s="150"/>
      <c r="BS383" s="150"/>
      <c r="BT383" s="150"/>
      <c r="BU383" s="150"/>
      <c r="BV383" s="150"/>
      <c r="BW383" s="150"/>
      <c r="BX383" s="150"/>
      <c r="BY383" s="150"/>
      <c r="BZ383" s="150"/>
      <c r="CA383" s="150"/>
      <c r="CB383" s="150"/>
      <c r="CC383" s="150"/>
      <c r="CD383" s="150"/>
      <c r="CE383" s="150"/>
      <c r="CF383" s="150"/>
      <c r="CG383" s="150"/>
      <c r="CH383" s="150"/>
      <c r="CI383" s="150"/>
      <c r="CJ383" s="150"/>
      <c r="CK383" s="150"/>
      <c r="CL383" s="150"/>
      <c r="CM383" s="150"/>
      <c r="CN383" s="150"/>
      <c r="CO383" s="150"/>
      <c r="CP383" s="150"/>
      <c r="CQ383" s="150"/>
      <c r="CR383" s="150"/>
      <c r="CS383" s="150"/>
      <c r="CT383" s="150"/>
      <c r="CU383" s="150"/>
      <c r="CV383" s="150"/>
      <c r="CW383" s="150"/>
      <c r="CX383" s="150"/>
      <c r="CY383" s="150"/>
      <c r="CZ383" s="150"/>
      <c r="DA383" s="150"/>
      <c r="DB383" s="150"/>
      <c r="DC383" s="150"/>
      <c r="DD383" s="150"/>
      <c r="DE383" s="150"/>
      <c r="DF383" s="150"/>
      <c r="DG383" s="150"/>
      <c r="DH383" s="150"/>
      <c r="DI383" s="150"/>
      <c r="DJ383" s="150"/>
      <c r="DK383" s="150"/>
      <c r="DL383" s="150"/>
      <c r="DM383" s="150"/>
      <c r="DN383" s="150"/>
      <c r="DO383" s="150"/>
      <c r="DP383" s="150"/>
      <c r="DQ383" s="150"/>
      <c r="DR383" s="150"/>
      <c r="DS383" s="150"/>
      <c r="DT383" s="150"/>
      <c r="DU383" s="150"/>
      <c r="DV383" s="150"/>
      <c r="DW383" s="150"/>
      <c r="DX383" s="150"/>
      <c r="DY383" s="150"/>
      <c r="DZ383" s="150"/>
      <c r="EA383" s="150"/>
      <c r="EB383" s="150"/>
      <c r="EC383" s="150"/>
      <c r="ED383" s="150"/>
      <c r="EE383" s="150"/>
      <c r="EF383" s="150"/>
      <c r="EG383" s="150"/>
      <c r="EH383" s="150"/>
      <c r="EI383" s="150"/>
      <c r="EJ383" s="150"/>
      <c r="EK383" s="150"/>
      <c r="EL383" s="150"/>
      <c r="EM383" s="150"/>
      <c r="EN383" s="150"/>
      <c r="EO383" s="150"/>
      <c r="EP383" s="150"/>
      <c r="EQ383" s="150"/>
      <c r="ER383" s="150"/>
      <c r="ES383" s="150"/>
      <c r="ET383" s="150"/>
      <c r="EU383" s="150"/>
      <c r="EV383" s="150"/>
      <c r="EW383" s="150"/>
      <c r="EX383" s="150"/>
      <c r="EY383" s="150"/>
      <c r="EZ383" s="150"/>
      <c r="FA383" s="150"/>
      <c r="FB383" s="150"/>
      <c r="FC383" s="150"/>
      <c r="FD383" s="150"/>
      <c r="FE383" s="150"/>
      <c r="FF383" s="150"/>
      <c r="FG383" s="150"/>
      <c r="FH383" s="150"/>
      <c r="FI383" s="150"/>
      <c r="FJ383" s="150"/>
      <c r="FK383" s="150"/>
      <c r="FL383" s="150"/>
      <c r="FM383" s="150"/>
      <c r="FN383" s="150"/>
      <c r="FO383" s="150"/>
      <c r="FP383" s="150"/>
      <c r="FQ383" s="150"/>
      <c r="FR383" s="150"/>
      <c r="FS383" s="150"/>
      <c r="FT383" s="150"/>
      <c r="FU383" s="150"/>
      <c r="FV383" s="150"/>
      <c r="FW383" s="150"/>
      <c r="FX383" s="150"/>
      <c r="FY383" s="150"/>
      <c r="FZ383" s="150"/>
      <c r="GA383" s="150"/>
      <c r="GB383" s="150"/>
      <c r="GC383" s="150"/>
      <c r="GD383" s="150"/>
      <c r="GE383" s="150"/>
      <c r="GF383" s="150"/>
      <c r="GG383" s="150"/>
      <c r="GH383" s="150"/>
      <c r="GI383" s="150"/>
      <c r="GJ383" s="150"/>
      <c r="GK383" s="150"/>
      <c r="GL383" s="150"/>
      <c r="GM383" s="150"/>
      <c r="GN383" s="150"/>
      <c r="GO383" s="150"/>
      <c r="GP383" s="150"/>
      <c r="GQ383" s="150"/>
      <c r="GR383" s="150"/>
      <c r="GS383" s="150"/>
      <c r="GT383" s="150"/>
      <c r="GU383" s="150"/>
      <c r="GV383" s="150"/>
      <c r="GW383" s="150"/>
      <c r="GX383" s="150"/>
      <c r="GY383" s="150"/>
      <c r="GZ383" s="150"/>
      <c r="HA383" s="150"/>
      <c r="HB383" s="150"/>
      <c r="HC383" s="150"/>
      <c r="HD383" s="150"/>
      <c r="HE383" s="150"/>
      <c r="HF383" s="150"/>
      <c r="HG383" s="150"/>
      <c r="HH383" s="150"/>
      <c r="HI383" s="150"/>
      <c r="HJ383" s="150"/>
      <c r="HK383" s="150"/>
      <c r="HL383" s="150"/>
      <c r="HM383" s="150"/>
      <c r="HN383" s="150"/>
      <c r="HO383" s="150"/>
      <c r="HP383" s="150"/>
      <c r="HQ383" s="150"/>
      <c r="HR383" s="150"/>
      <c r="HS383" s="150"/>
      <c r="HT383" s="150"/>
      <c r="HU383" s="150"/>
      <c r="HV383" s="150"/>
      <c r="HW383" s="150"/>
      <c r="HX383" s="150"/>
      <c r="HY383" s="150"/>
      <c r="HZ383" s="150"/>
      <c r="IA383" s="150"/>
      <c r="IB383" s="150"/>
      <c r="IC383" s="150"/>
      <c r="ID383" s="150"/>
      <c r="IE383" s="150"/>
      <c r="IF383" s="150"/>
      <c r="IG383" s="150"/>
      <c r="IH383" s="150"/>
      <c r="II383" s="150"/>
      <c r="IJ383" s="150"/>
      <c r="IK383" s="150"/>
      <c r="IL383" s="150"/>
      <c r="IM383" s="150"/>
      <c r="IN383" s="150"/>
      <c r="IO383" s="150"/>
      <c r="IP383" s="150"/>
      <c r="IQ383" s="150"/>
      <c r="IR383" s="150"/>
      <c r="IS383" s="150"/>
      <c r="IT383" s="150"/>
      <c r="IU383" s="150"/>
      <c r="IV383" s="150"/>
      <c r="IW383" s="150"/>
    </row>
    <row r="384" customFormat="false" ht="12.75" hidden="false" customHeight="false" outlineLevel="0" collapsed="false">
      <c r="A384" s="146"/>
      <c r="B384" s="147"/>
      <c r="C384" s="147"/>
      <c r="D384" s="147"/>
      <c r="E384" s="147"/>
      <c r="F384" s="147"/>
      <c r="G384" s="147"/>
      <c r="H384" s="148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  <c r="AB384" s="147"/>
      <c r="AC384" s="147"/>
      <c r="AD384" s="147"/>
      <c r="AE384" s="147"/>
      <c r="AF384" s="147"/>
      <c r="AG384" s="147"/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  <c r="BI384" s="147"/>
      <c r="BJ384" s="147"/>
      <c r="BK384" s="149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50"/>
      <c r="BV384" s="150"/>
      <c r="BW384" s="150"/>
      <c r="BX384" s="150"/>
      <c r="BY384" s="150"/>
      <c r="BZ384" s="150"/>
      <c r="CA384" s="150"/>
      <c r="CB384" s="150"/>
      <c r="CC384" s="150"/>
      <c r="CD384" s="150"/>
      <c r="CE384" s="150"/>
      <c r="CF384" s="150"/>
      <c r="CG384" s="150"/>
      <c r="CH384" s="150"/>
      <c r="CI384" s="150"/>
      <c r="CJ384" s="150"/>
      <c r="CK384" s="150"/>
      <c r="CL384" s="150"/>
      <c r="CM384" s="150"/>
      <c r="CN384" s="150"/>
      <c r="CO384" s="150"/>
      <c r="CP384" s="150"/>
      <c r="CQ384" s="150"/>
      <c r="CR384" s="150"/>
      <c r="CS384" s="150"/>
      <c r="CT384" s="150"/>
      <c r="CU384" s="150"/>
      <c r="CV384" s="150"/>
      <c r="CW384" s="150"/>
      <c r="CX384" s="150"/>
      <c r="CY384" s="150"/>
      <c r="CZ384" s="150"/>
      <c r="DA384" s="150"/>
      <c r="DB384" s="150"/>
      <c r="DC384" s="150"/>
      <c r="DD384" s="150"/>
      <c r="DE384" s="150"/>
      <c r="DF384" s="150"/>
      <c r="DG384" s="150"/>
      <c r="DH384" s="150"/>
      <c r="DI384" s="150"/>
      <c r="DJ384" s="150"/>
      <c r="DK384" s="150"/>
      <c r="DL384" s="150"/>
      <c r="DM384" s="150"/>
      <c r="DN384" s="150"/>
      <c r="DO384" s="150"/>
      <c r="DP384" s="150"/>
      <c r="DQ384" s="150"/>
      <c r="DR384" s="150"/>
      <c r="DS384" s="150"/>
      <c r="DT384" s="150"/>
      <c r="DU384" s="150"/>
      <c r="DV384" s="150"/>
      <c r="DW384" s="150"/>
      <c r="DX384" s="150"/>
      <c r="DY384" s="150"/>
      <c r="DZ384" s="150"/>
      <c r="EA384" s="150"/>
      <c r="EB384" s="150"/>
      <c r="EC384" s="150"/>
      <c r="ED384" s="150"/>
      <c r="EE384" s="150"/>
      <c r="EF384" s="150"/>
      <c r="EG384" s="150"/>
      <c r="EH384" s="150"/>
      <c r="EI384" s="150"/>
      <c r="EJ384" s="150"/>
      <c r="EK384" s="150"/>
      <c r="EL384" s="150"/>
      <c r="EM384" s="150"/>
      <c r="EN384" s="150"/>
      <c r="EO384" s="150"/>
      <c r="EP384" s="150"/>
      <c r="EQ384" s="150"/>
      <c r="ER384" s="150"/>
      <c r="ES384" s="150"/>
      <c r="ET384" s="150"/>
      <c r="EU384" s="150"/>
      <c r="EV384" s="150"/>
      <c r="EW384" s="150"/>
      <c r="EX384" s="150"/>
      <c r="EY384" s="150"/>
      <c r="EZ384" s="150"/>
      <c r="FA384" s="150"/>
      <c r="FB384" s="150"/>
      <c r="FC384" s="150"/>
      <c r="FD384" s="150"/>
      <c r="FE384" s="150"/>
      <c r="FF384" s="150"/>
      <c r="FG384" s="150"/>
      <c r="FH384" s="150"/>
      <c r="FI384" s="150"/>
      <c r="FJ384" s="150"/>
      <c r="FK384" s="150"/>
      <c r="FL384" s="150"/>
      <c r="FM384" s="150"/>
      <c r="FN384" s="150"/>
      <c r="FO384" s="150"/>
      <c r="FP384" s="150"/>
      <c r="FQ384" s="150"/>
      <c r="FR384" s="150"/>
      <c r="FS384" s="150"/>
      <c r="FT384" s="150"/>
      <c r="FU384" s="150"/>
      <c r="FV384" s="150"/>
      <c r="FW384" s="150"/>
      <c r="FX384" s="150"/>
      <c r="FY384" s="150"/>
      <c r="FZ384" s="150"/>
      <c r="GA384" s="150"/>
      <c r="GB384" s="150"/>
      <c r="GC384" s="150"/>
      <c r="GD384" s="150"/>
      <c r="GE384" s="150"/>
      <c r="GF384" s="150"/>
      <c r="GG384" s="150"/>
      <c r="GH384" s="150"/>
      <c r="GI384" s="150"/>
      <c r="GJ384" s="150"/>
      <c r="GK384" s="150"/>
      <c r="GL384" s="150"/>
      <c r="GM384" s="150"/>
      <c r="GN384" s="150"/>
      <c r="GO384" s="150"/>
      <c r="GP384" s="150"/>
      <c r="GQ384" s="150"/>
      <c r="GR384" s="150"/>
      <c r="GS384" s="150"/>
      <c r="GT384" s="150"/>
      <c r="GU384" s="150"/>
      <c r="GV384" s="150"/>
      <c r="GW384" s="150"/>
      <c r="GX384" s="150"/>
      <c r="GY384" s="150"/>
      <c r="GZ384" s="150"/>
      <c r="HA384" s="150"/>
      <c r="HB384" s="150"/>
      <c r="HC384" s="150"/>
      <c r="HD384" s="150"/>
      <c r="HE384" s="150"/>
      <c r="HF384" s="150"/>
      <c r="HG384" s="150"/>
      <c r="HH384" s="150"/>
      <c r="HI384" s="150"/>
      <c r="HJ384" s="150"/>
      <c r="HK384" s="150"/>
      <c r="HL384" s="150"/>
      <c r="HM384" s="150"/>
      <c r="HN384" s="150"/>
      <c r="HO384" s="150"/>
      <c r="HP384" s="150"/>
      <c r="HQ384" s="150"/>
      <c r="HR384" s="150"/>
      <c r="HS384" s="150"/>
      <c r="HT384" s="150"/>
      <c r="HU384" s="150"/>
      <c r="HV384" s="150"/>
      <c r="HW384" s="150"/>
      <c r="HX384" s="150"/>
      <c r="HY384" s="150"/>
      <c r="HZ384" s="150"/>
      <c r="IA384" s="150"/>
      <c r="IB384" s="150"/>
      <c r="IC384" s="150"/>
      <c r="ID384" s="150"/>
      <c r="IE384" s="150"/>
      <c r="IF384" s="150"/>
      <c r="IG384" s="150"/>
      <c r="IH384" s="150"/>
      <c r="II384" s="150"/>
      <c r="IJ384" s="150"/>
      <c r="IK384" s="150"/>
      <c r="IL384" s="150"/>
      <c r="IM384" s="150"/>
      <c r="IN384" s="150"/>
      <c r="IO384" s="150"/>
      <c r="IP384" s="150"/>
      <c r="IQ384" s="150"/>
      <c r="IR384" s="150"/>
      <c r="IS384" s="150"/>
      <c r="IT384" s="150"/>
      <c r="IU384" s="150"/>
      <c r="IV384" s="150"/>
      <c r="IW384" s="150"/>
    </row>
    <row r="385" customFormat="false" ht="12.75" hidden="false" customHeight="false" outlineLevel="0" collapsed="false">
      <c r="A385" s="146"/>
      <c r="B385" s="147"/>
      <c r="C385" s="147"/>
      <c r="D385" s="147"/>
      <c r="E385" s="147"/>
      <c r="F385" s="147"/>
      <c r="G385" s="147"/>
      <c r="H385" s="148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7"/>
      <c r="AE385" s="147"/>
      <c r="AF385" s="147"/>
      <c r="AG385" s="147"/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  <c r="BI385" s="147"/>
      <c r="BJ385" s="147"/>
      <c r="BK385" s="149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150"/>
      <c r="BV385" s="150"/>
      <c r="BW385" s="150"/>
      <c r="BX385" s="150"/>
      <c r="BY385" s="150"/>
      <c r="BZ385" s="150"/>
      <c r="CA385" s="150"/>
      <c r="CB385" s="150"/>
      <c r="CC385" s="150"/>
      <c r="CD385" s="150"/>
      <c r="CE385" s="150"/>
      <c r="CF385" s="150"/>
      <c r="CG385" s="150"/>
      <c r="CH385" s="150"/>
      <c r="CI385" s="150"/>
      <c r="CJ385" s="150"/>
      <c r="CK385" s="150"/>
      <c r="CL385" s="150"/>
      <c r="CM385" s="150"/>
      <c r="CN385" s="150"/>
      <c r="CO385" s="150"/>
      <c r="CP385" s="150"/>
      <c r="CQ385" s="150"/>
      <c r="CR385" s="150"/>
      <c r="CS385" s="150"/>
      <c r="CT385" s="150"/>
      <c r="CU385" s="150"/>
      <c r="CV385" s="150"/>
      <c r="CW385" s="150"/>
      <c r="CX385" s="150"/>
      <c r="CY385" s="150"/>
      <c r="CZ385" s="150"/>
      <c r="DA385" s="150"/>
      <c r="DB385" s="150"/>
      <c r="DC385" s="150"/>
      <c r="DD385" s="150"/>
      <c r="DE385" s="150"/>
      <c r="DF385" s="150"/>
      <c r="DG385" s="150"/>
      <c r="DH385" s="150"/>
      <c r="DI385" s="150"/>
      <c r="DJ385" s="150"/>
      <c r="DK385" s="150"/>
      <c r="DL385" s="150"/>
      <c r="DM385" s="150"/>
      <c r="DN385" s="150"/>
      <c r="DO385" s="150"/>
      <c r="DP385" s="150"/>
      <c r="DQ385" s="150"/>
      <c r="DR385" s="150"/>
      <c r="DS385" s="150"/>
      <c r="DT385" s="150"/>
      <c r="DU385" s="150"/>
      <c r="DV385" s="150"/>
      <c r="DW385" s="150"/>
      <c r="DX385" s="150"/>
      <c r="DY385" s="150"/>
      <c r="DZ385" s="150"/>
      <c r="EA385" s="150"/>
      <c r="EB385" s="150"/>
      <c r="EC385" s="150"/>
      <c r="ED385" s="150"/>
      <c r="EE385" s="150"/>
      <c r="EF385" s="150"/>
      <c r="EG385" s="150"/>
      <c r="EH385" s="150"/>
      <c r="EI385" s="150"/>
      <c r="EJ385" s="150"/>
      <c r="EK385" s="150"/>
      <c r="EL385" s="150"/>
      <c r="EM385" s="150"/>
      <c r="EN385" s="150"/>
      <c r="EO385" s="150"/>
      <c r="EP385" s="150"/>
      <c r="EQ385" s="150"/>
      <c r="ER385" s="150"/>
      <c r="ES385" s="150"/>
      <c r="ET385" s="150"/>
      <c r="EU385" s="150"/>
      <c r="EV385" s="150"/>
      <c r="EW385" s="150"/>
      <c r="EX385" s="150"/>
      <c r="EY385" s="150"/>
      <c r="EZ385" s="150"/>
      <c r="FA385" s="150"/>
      <c r="FB385" s="150"/>
      <c r="FC385" s="150"/>
      <c r="FD385" s="150"/>
      <c r="FE385" s="150"/>
      <c r="FF385" s="150"/>
      <c r="FG385" s="150"/>
      <c r="FH385" s="150"/>
      <c r="FI385" s="150"/>
      <c r="FJ385" s="150"/>
      <c r="FK385" s="150"/>
      <c r="FL385" s="150"/>
      <c r="FM385" s="150"/>
      <c r="FN385" s="150"/>
      <c r="FO385" s="150"/>
      <c r="FP385" s="150"/>
      <c r="FQ385" s="150"/>
      <c r="FR385" s="150"/>
      <c r="FS385" s="150"/>
      <c r="FT385" s="150"/>
      <c r="FU385" s="150"/>
      <c r="FV385" s="150"/>
      <c r="FW385" s="150"/>
      <c r="FX385" s="150"/>
      <c r="FY385" s="150"/>
      <c r="FZ385" s="150"/>
      <c r="GA385" s="150"/>
      <c r="GB385" s="150"/>
      <c r="GC385" s="150"/>
      <c r="GD385" s="150"/>
      <c r="GE385" s="150"/>
      <c r="GF385" s="150"/>
      <c r="GG385" s="150"/>
      <c r="GH385" s="150"/>
      <c r="GI385" s="150"/>
      <c r="GJ385" s="150"/>
      <c r="GK385" s="150"/>
      <c r="GL385" s="150"/>
      <c r="GM385" s="150"/>
      <c r="GN385" s="150"/>
      <c r="GO385" s="150"/>
      <c r="GP385" s="150"/>
      <c r="GQ385" s="150"/>
      <c r="GR385" s="150"/>
      <c r="GS385" s="150"/>
      <c r="GT385" s="150"/>
      <c r="GU385" s="150"/>
      <c r="GV385" s="150"/>
      <c r="GW385" s="150"/>
      <c r="GX385" s="150"/>
      <c r="GY385" s="150"/>
      <c r="GZ385" s="150"/>
      <c r="HA385" s="150"/>
      <c r="HB385" s="150"/>
      <c r="HC385" s="150"/>
      <c r="HD385" s="150"/>
      <c r="HE385" s="150"/>
      <c r="HF385" s="150"/>
      <c r="HG385" s="150"/>
      <c r="HH385" s="150"/>
      <c r="HI385" s="150"/>
      <c r="HJ385" s="150"/>
      <c r="HK385" s="150"/>
      <c r="HL385" s="150"/>
      <c r="HM385" s="150"/>
      <c r="HN385" s="150"/>
      <c r="HO385" s="150"/>
      <c r="HP385" s="150"/>
      <c r="HQ385" s="150"/>
      <c r="HR385" s="150"/>
      <c r="HS385" s="150"/>
      <c r="HT385" s="150"/>
      <c r="HU385" s="150"/>
      <c r="HV385" s="150"/>
      <c r="HW385" s="150"/>
      <c r="HX385" s="150"/>
      <c r="HY385" s="150"/>
      <c r="HZ385" s="150"/>
      <c r="IA385" s="150"/>
      <c r="IB385" s="150"/>
      <c r="IC385" s="150"/>
      <c r="ID385" s="150"/>
      <c r="IE385" s="150"/>
      <c r="IF385" s="150"/>
      <c r="IG385" s="150"/>
      <c r="IH385" s="150"/>
      <c r="II385" s="150"/>
      <c r="IJ385" s="150"/>
      <c r="IK385" s="150"/>
      <c r="IL385" s="150"/>
      <c r="IM385" s="150"/>
      <c r="IN385" s="150"/>
      <c r="IO385" s="150"/>
      <c r="IP385" s="150"/>
      <c r="IQ385" s="150"/>
      <c r="IR385" s="150"/>
      <c r="IS385" s="150"/>
      <c r="IT385" s="150"/>
      <c r="IU385" s="150"/>
      <c r="IV385" s="150"/>
      <c r="IW385" s="150"/>
    </row>
    <row r="386" customFormat="false" ht="12.75" hidden="false" customHeight="false" outlineLevel="0" collapsed="false">
      <c r="A386" s="146"/>
      <c r="B386" s="147"/>
      <c r="C386" s="147"/>
      <c r="D386" s="147"/>
      <c r="E386" s="147"/>
      <c r="F386" s="147"/>
      <c r="G386" s="147"/>
      <c r="H386" s="148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  <c r="AE386" s="147"/>
      <c r="AF386" s="147"/>
      <c r="AG386" s="147"/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  <c r="BI386" s="147"/>
      <c r="BJ386" s="147"/>
      <c r="BK386" s="149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50"/>
      <c r="BV386" s="150"/>
      <c r="BW386" s="150"/>
      <c r="BX386" s="150"/>
      <c r="BY386" s="150"/>
      <c r="BZ386" s="150"/>
      <c r="CA386" s="150"/>
      <c r="CB386" s="150"/>
      <c r="CC386" s="150"/>
      <c r="CD386" s="150"/>
      <c r="CE386" s="150"/>
      <c r="CF386" s="150"/>
      <c r="CG386" s="150"/>
      <c r="CH386" s="150"/>
      <c r="CI386" s="150"/>
      <c r="CJ386" s="150"/>
      <c r="CK386" s="150"/>
      <c r="CL386" s="150"/>
      <c r="CM386" s="150"/>
      <c r="CN386" s="150"/>
      <c r="CO386" s="150"/>
      <c r="CP386" s="150"/>
      <c r="CQ386" s="150"/>
      <c r="CR386" s="150"/>
      <c r="CS386" s="150"/>
      <c r="CT386" s="150"/>
      <c r="CU386" s="150"/>
      <c r="CV386" s="150"/>
      <c r="CW386" s="150"/>
      <c r="CX386" s="150"/>
      <c r="CY386" s="150"/>
      <c r="CZ386" s="150"/>
      <c r="DA386" s="150"/>
      <c r="DB386" s="150"/>
      <c r="DC386" s="150"/>
      <c r="DD386" s="150"/>
      <c r="DE386" s="150"/>
      <c r="DF386" s="150"/>
      <c r="DG386" s="150"/>
      <c r="DH386" s="150"/>
      <c r="DI386" s="150"/>
      <c r="DJ386" s="150"/>
      <c r="DK386" s="150"/>
      <c r="DL386" s="150"/>
      <c r="DM386" s="150"/>
      <c r="DN386" s="150"/>
      <c r="DO386" s="150"/>
      <c r="DP386" s="150"/>
      <c r="DQ386" s="150"/>
      <c r="DR386" s="150"/>
      <c r="DS386" s="150"/>
      <c r="DT386" s="150"/>
      <c r="DU386" s="150"/>
      <c r="DV386" s="150"/>
      <c r="DW386" s="150"/>
      <c r="DX386" s="150"/>
      <c r="DY386" s="150"/>
      <c r="DZ386" s="150"/>
      <c r="EA386" s="150"/>
      <c r="EB386" s="150"/>
      <c r="EC386" s="150"/>
      <c r="ED386" s="150"/>
      <c r="EE386" s="150"/>
      <c r="EF386" s="150"/>
      <c r="EG386" s="150"/>
      <c r="EH386" s="150"/>
      <c r="EI386" s="150"/>
      <c r="EJ386" s="150"/>
      <c r="EK386" s="150"/>
      <c r="EL386" s="150"/>
      <c r="EM386" s="150"/>
      <c r="EN386" s="150"/>
      <c r="EO386" s="150"/>
      <c r="EP386" s="150"/>
      <c r="EQ386" s="150"/>
      <c r="ER386" s="150"/>
      <c r="ES386" s="150"/>
      <c r="ET386" s="150"/>
      <c r="EU386" s="150"/>
      <c r="EV386" s="150"/>
      <c r="EW386" s="150"/>
      <c r="EX386" s="150"/>
      <c r="EY386" s="150"/>
      <c r="EZ386" s="150"/>
      <c r="FA386" s="150"/>
      <c r="FB386" s="150"/>
      <c r="FC386" s="150"/>
      <c r="FD386" s="150"/>
      <c r="FE386" s="150"/>
      <c r="FF386" s="150"/>
      <c r="FG386" s="150"/>
      <c r="FH386" s="150"/>
      <c r="FI386" s="150"/>
      <c r="FJ386" s="150"/>
      <c r="FK386" s="150"/>
      <c r="FL386" s="150"/>
      <c r="FM386" s="150"/>
      <c r="FN386" s="150"/>
      <c r="FO386" s="150"/>
      <c r="FP386" s="150"/>
      <c r="FQ386" s="150"/>
      <c r="FR386" s="150"/>
      <c r="FS386" s="150"/>
      <c r="FT386" s="150"/>
      <c r="FU386" s="150"/>
      <c r="FV386" s="150"/>
      <c r="FW386" s="150"/>
      <c r="FX386" s="150"/>
      <c r="FY386" s="150"/>
      <c r="FZ386" s="150"/>
      <c r="GA386" s="150"/>
      <c r="GB386" s="150"/>
      <c r="GC386" s="150"/>
      <c r="GD386" s="150"/>
      <c r="GE386" s="150"/>
      <c r="GF386" s="150"/>
      <c r="GG386" s="150"/>
      <c r="GH386" s="150"/>
      <c r="GI386" s="150"/>
      <c r="GJ386" s="150"/>
      <c r="GK386" s="150"/>
      <c r="GL386" s="150"/>
      <c r="GM386" s="150"/>
      <c r="GN386" s="150"/>
      <c r="GO386" s="150"/>
      <c r="GP386" s="150"/>
      <c r="GQ386" s="150"/>
      <c r="GR386" s="150"/>
      <c r="GS386" s="150"/>
      <c r="GT386" s="150"/>
      <c r="GU386" s="150"/>
      <c r="GV386" s="150"/>
      <c r="GW386" s="150"/>
      <c r="GX386" s="150"/>
      <c r="GY386" s="150"/>
      <c r="GZ386" s="150"/>
      <c r="HA386" s="150"/>
      <c r="HB386" s="150"/>
      <c r="HC386" s="150"/>
      <c r="HD386" s="150"/>
      <c r="HE386" s="150"/>
      <c r="HF386" s="150"/>
      <c r="HG386" s="150"/>
      <c r="HH386" s="150"/>
      <c r="HI386" s="150"/>
      <c r="HJ386" s="150"/>
      <c r="HK386" s="150"/>
      <c r="HL386" s="150"/>
      <c r="HM386" s="150"/>
      <c r="HN386" s="150"/>
      <c r="HO386" s="150"/>
      <c r="HP386" s="150"/>
      <c r="HQ386" s="150"/>
      <c r="HR386" s="150"/>
      <c r="HS386" s="150"/>
      <c r="HT386" s="150"/>
      <c r="HU386" s="150"/>
      <c r="HV386" s="150"/>
      <c r="HW386" s="150"/>
      <c r="HX386" s="150"/>
      <c r="HY386" s="150"/>
      <c r="HZ386" s="150"/>
      <c r="IA386" s="150"/>
      <c r="IB386" s="150"/>
      <c r="IC386" s="150"/>
      <c r="ID386" s="150"/>
      <c r="IE386" s="150"/>
      <c r="IF386" s="150"/>
      <c r="IG386" s="150"/>
      <c r="IH386" s="150"/>
      <c r="II386" s="150"/>
      <c r="IJ386" s="150"/>
      <c r="IK386" s="150"/>
      <c r="IL386" s="150"/>
      <c r="IM386" s="150"/>
      <c r="IN386" s="150"/>
      <c r="IO386" s="150"/>
      <c r="IP386" s="150"/>
      <c r="IQ386" s="150"/>
      <c r="IR386" s="150"/>
      <c r="IS386" s="150"/>
      <c r="IT386" s="150"/>
      <c r="IU386" s="150"/>
      <c r="IV386" s="150"/>
      <c r="IW386" s="150"/>
    </row>
    <row r="387" customFormat="false" ht="12.75" hidden="false" customHeight="false" outlineLevel="0" collapsed="false">
      <c r="A387" s="146"/>
      <c r="B387" s="147"/>
      <c r="C387" s="147"/>
      <c r="D387" s="147"/>
      <c r="E387" s="147"/>
      <c r="F387" s="147"/>
      <c r="G387" s="147"/>
      <c r="H387" s="148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  <c r="AE387" s="147"/>
      <c r="AF387" s="147"/>
      <c r="AG387" s="147"/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  <c r="BI387" s="147"/>
      <c r="BJ387" s="147"/>
      <c r="BK387" s="149"/>
      <c r="BL387" s="150"/>
      <c r="BM387" s="150"/>
      <c r="BN387" s="150"/>
      <c r="BO387" s="150"/>
      <c r="BP387" s="150"/>
      <c r="BQ387" s="150"/>
      <c r="BR387" s="150"/>
      <c r="BS387" s="150"/>
      <c r="BT387" s="150"/>
      <c r="BU387" s="150"/>
      <c r="BV387" s="150"/>
      <c r="BW387" s="150"/>
      <c r="BX387" s="150"/>
      <c r="BY387" s="150"/>
      <c r="BZ387" s="150"/>
      <c r="CA387" s="150"/>
      <c r="CB387" s="150"/>
      <c r="CC387" s="15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0"/>
      <c r="CN387" s="150"/>
      <c r="CO387" s="150"/>
      <c r="CP387" s="150"/>
      <c r="CQ387" s="150"/>
      <c r="CR387" s="150"/>
      <c r="CS387" s="150"/>
      <c r="CT387" s="150"/>
      <c r="CU387" s="150"/>
      <c r="CV387" s="150"/>
      <c r="CW387" s="150"/>
      <c r="CX387" s="150"/>
      <c r="CY387" s="150"/>
      <c r="CZ387" s="150"/>
      <c r="DA387" s="150"/>
      <c r="DB387" s="150"/>
      <c r="DC387" s="150"/>
      <c r="DD387" s="150"/>
      <c r="DE387" s="150"/>
      <c r="DF387" s="150"/>
      <c r="DG387" s="150"/>
      <c r="DH387" s="150"/>
      <c r="DI387" s="150"/>
      <c r="DJ387" s="150"/>
      <c r="DK387" s="150"/>
      <c r="DL387" s="150"/>
      <c r="DM387" s="150"/>
      <c r="DN387" s="150"/>
      <c r="DO387" s="150"/>
      <c r="DP387" s="150"/>
      <c r="DQ387" s="150"/>
      <c r="DR387" s="150"/>
      <c r="DS387" s="150"/>
      <c r="DT387" s="150"/>
      <c r="DU387" s="150"/>
      <c r="DV387" s="150"/>
      <c r="DW387" s="150"/>
      <c r="DX387" s="150"/>
      <c r="DY387" s="150"/>
      <c r="DZ387" s="150"/>
      <c r="EA387" s="150"/>
      <c r="EB387" s="150"/>
      <c r="EC387" s="150"/>
      <c r="ED387" s="150"/>
      <c r="EE387" s="150"/>
      <c r="EF387" s="150"/>
      <c r="EG387" s="150"/>
      <c r="EH387" s="150"/>
      <c r="EI387" s="150"/>
      <c r="EJ387" s="150"/>
      <c r="EK387" s="150"/>
      <c r="EL387" s="150"/>
      <c r="EM387" s="150"/>
      <c r="EN387" s="150"/>
      <c r="EO387" s="150"/>
      <c r="EP387" s="150"/>
      <c r="EQ387" s="150"/>
      <c r="ER387" s="150"/>
      <c r="ES387" s="150"/>
      <c r="ET387" s="150"/>
      <c r="EU387" s="150"/>
      <c r="EV387" s="150"/>
      <c r="EW387" s="150"/>
      <c r="EX387" s="150"/>
      <c r="EY387" s="150"/>
      <c r="EZ387" s="150"/>
      <c r="FA387" s="150"/>
      <c r="FB387" s="150"/>
      <c r="FC387" s="150"/>
      <c r="FD387" s="150"/>
      <c r="FE387" s="150"/>
      <c r="FF387" s="150"/>
      <c r="FG387" s="150"/>
      <c r="FH387" s="150"/>
      <c r="FI387" s="150"/>
      <c r="FJ387" s="150"/>
      <c r="FK387" s="150"/>
      <c r="FL387" s="150"/>
      <c r="FM387" s="150"/>
      <c r="FN387" s="150"/>
      <c r="FO387" s="150"/>
      <c r="FP387" s="150"/>
      <c r="FQ387" s="150"/>
      <c r="FR387" s="150"/>
      <c r="FS387" s="150"/>
      <c r="FT387" s="150"/>
      <c r="FU387" s="150"/>
      <c r="FV387" s="150"/>
      <c r="FW387" s="150"/>
      <c r="FX387" s="150"/>
      <c r="FY387" s="150"/>
      <c r="FZ387" s="150"/>
      <c r="GA387" s="150"/>
      <c r="GB387" s="150"/>
      <c r="GC387" s="150"/>
      <c r="GD387" s="150"/>
      <c r="GE387" s="150"/>
      <c r="GF387" s="150"/>
      <c r="GG387" s="150"/>
      <c r="GH387" s="150"/>
      <c r="GI387" s="150"/>
      <c r="GJ387" s="150"/>
      <c r="GK387" s="150"/>
      <c r="GL387" s="150"/>
      <c r="GM387" s="150"/>
      <c r="GN387" s="150"/>
      <c r="GO387" s="150"/>
      <c r="GP387" s="150"/>
      <c r="GQ387" s="150"/>
      <c r="GR387" s="150"/>
      <c r="GS387" s="150"/>
      <c r="GT387" s="150"/>
      <c r="GU387" s="150"/>
      <c r="GV387" s="150"/>
      <c r="GW387" s="150"/>
      <c r="GX387" s="150"/>
      <c r="GY387" s="150"/>
      <c r="GZ387" s="150"/>
      <c r="HA387" s="150"/>
      <c r="HB387" s="150"/>
      <c r="HC387" s="150"/>
      <c r="HD387" s="150"/>
      <c r="HE387" s="150"/>
      <c r="HF387" s="150"/>
      <c r="HG387" s="150"/>
      <c r="HH387" s="150"/>
      <c r="HI387" s="150"/>
      <c r="HJ387" s="150"/>
      <c r="HK387" s="150"/>
      <c r="HL387" s="150"/>
      <c r="HM387" s="150"/>
      <c r="HN387" s="150"/>
      <c r="HO387" s="150"/>
      <c r="HP387" s="150"/>
      <c r="HQ387" s="150"/>
      <c r="HR387" s="150"/>
      <c r="HS387" s="150"/>
      <c r="HT387" s="150"/>
      <c r="HU387" s="150"/>
      <c r="HV387" s="150"/>
      <c r="HW387" s="150"/>
      <c r="HX387" s="150"/>
      <c r="HY387" s="150"/>
      <c r="HZ387" s="150"/>
      <c r="IA387" s="150"/>
      <c r="IB387" s="150"/>
      <c r="IC387" s="150"/>
      <c r="ID387" s="150"/>
      <c r="IE387" s="150"/>
      <c r="IF387" s="150"/>
      <c r="IG387" s="150"/>
      <c r="IH387" s="150"/>
      <c r="II387" s="150"/>
      <c r="IJ387" s="150"/>
      <c r="IK387" s="150"/>
      <c r="IL387" s="150"/>
      <c r="IM387" s="150"/>
      <c r="IN387" s="150"/>
      <c r="IO387" s="150"/>
      <c r="IP387" s="150"/>
      <c r="IQ387" s="150"/>
      <c r="IR387" s="150"/>
      <c r="IS387" s="150"/>
      <c r="IT387" s="150"/>
      <c r="IU387" s="150"/>
      <c r="IV387" s="150"/>
      <c r="IW387" s="150"/>
    </row>
    <row r="388" customFormat="false" ht="12.75" hidden="false" customHeight="false" outlineLevel="0" collapsed="false">
      <c r="A388" s="146"/>
      <c r="B388" s="147"/>
      <c r="C388" s="147"/>
      <c r="D388" s="147"/>
      <c r="E388" s="147"/>
      <c r="F388" s="147"/>
      <c r="G388" s="147"/>
      <c r="H388" s="148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  <c r="AE388" s="147"/>
      <c r="AF388" s="147"/>
      <c r="AG388" s="147"/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  <c r="BI388" s="147"/>
      <c r="BJ388" s="147"/>
      <c r="BK388" s="149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150"/>
      <c r="BV388" s="150"/>
      <c r="BW388" s="150"/>
      <c r="BX388" s="150"/>
      <c r="BY388" s="150"/>
      <c r="BZ388" s="150"/>
      <c r="CA388" s="150"/>
      <c r="CB388" s="150"/>
      <c r="CC388" s="15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0"/>
      <c r="CN388" s="150"/>
      <c r="CO388" s="150"/>
      <c r="CP388" s="150"/>
      <c r="CQ388" s="150"/>
      <c r="CR388" s="150"/>
      <c r="CS388" s="150"/>
      <c r="CT388" s="150"/>
      <c r="CU388" s="150"/>
      <c r="CV388" s="150"/>
      <c r="CW388" s="150"/>
      <c r="CX388" s="150"/>
      <c r="CY388" s="150"/>
      <c r="CZ388" s="150"/>
      <c r="DA388" s="150"/>
      <c r="DB388" s="150"/>
      <c r="DC388" s="150"/>
      <c r="DD388" s="150"/>
      <c r="DE388" s="150"/>
      <c r="DF388" s="150"/>
      <c r="DG388" s="150"/>
      <c r="DH388" s="150"/>
      <c r="DI388" s="150"/>
      <c r="DJ388" s="150"/>
      <c r="DK388" s="150"/>
      <c r="DL388" s="150"/>
      <c r="DM388" s="150"/>
      <c r="DN388" s="150"/>
      <c r="DO388" s="150"/>
      <c r="DP388" s="150"/>
      <c r="DQ388" s="150"/>
      <c r="DR388" s="150"/>
      <c r="DS388" s="150"/>
      <c r="DT388" s="150"/>
      <c r="DU388" s="150"/>
      <c r="DV388" s="150"/>
      <c r="DW388" s="150"/>
      <c r="DX388" s="150"/>
      <c r="DY388" s="150"/>
      <c r="DZ388" s="150"/>
      <c r="EA388" s="150"/>
      <c r="EB388" s="150"/>
      <c r="EC388" s="150"/>
      <c r="ED388" s="150"/>
      <c r="EE388" s="150"/>
      <c r="EF388" s="150"/>
      <c r="EG388" s="150"/>
      <c r="EH388" s="150"/>
      <c r="EI388" s="150"/>
      <c r="EJ388" s="150"/>
      <c r="EK388" s="150"/>
      <c r="EL388" s="150"/>
      <c r="EM388" s="150"/>
      <c r="EN388" s="150"/>
      <c r="EO388" s="150"/>
      <c r="EP388" s="150"/>
      <c r="EQ388" s="150"/>
      <c r="ER388" s="150"/>
      <c r="ES388" s="150"/>
      <c r="ET388" s="150"/>
      <c r="EU388" s="150"/>
      <c r="EV388" s="150"/>
      <c r="EW388" s="150"/>
      <c r="EX388" s="150"/>
      <c r="EY388" s="150"/>
      <c r="EZ388" s="150"/>
      <c r="FA388" s="150"/>
      <c r="FB388" s="150"/>
      <c r="FC388" s="150"/>
      <c r="FD388" s="150"/>
      <c r="FE388" s="150"/>
      <c r="FF388" s="150"/>
      <c r="FG388" s="150"/>
      <c r="FH388" s="150"/>
      <c r="FI388" s="150"/>
      <c r="FJ388" s="150"/>
      <c r="FK388" s="150"/>
      <c r="FL388" s="150"/>
      <c r="FM388" s="150"/>
      <c r="FN388" s="150"/>
      <c r="FO388" s="150"/>
      <c r="FP388" s="150"/>
      <c r="FQ388" s="150"/>
      <c r="FR388" s="150"/>
      <c r="FS388" s="150"/>
      <c r="FT388" s="150"/>
      <c r="FU388" s="150"/>
      <c r="FV388" s="150"/>
      <c r="FW388" s="150"/>
      <c r="FX388" s="150"/>
      <c r="FY388" s="150"/>
      <c r="FZ388" s="150"/>
      <c r="GA388" s="150"/>
      <c r="GB388" s="150"/>
      <c r="GC388" s="150"/>
      <c r="GD388" s="150"/>
      <c r="GE388" s="150"/>
      <c r="GF388" s="150"/>
      <c r="GG388" s="150"/>
      <c r="GH388" s="150"/>
      <c r="GI388" s="150"/>
      <c r="GJ388" s="150"/>
      <c r="GK388" s="150"/>
      <c r="GL388" s="150"/>
      <c r="GM388" s="150"/>
      <c r="GN388" s="150"/>
      <c r="GO388" s="150"/>
      <c r="GP388" s="150"/>
      <c r="GQ388" s="150"/>
      <c r="GR388" s="150"/>
      <c r="GS388" s="150"/>
      <c r="GT388" s="150"/>
      <c r="GU388" s="150"/>
      <c r="GV388" s="150"/>
      <c r="GW388" s="150"/>
      <c r="GX388" s="150"/>
      <c r="GY388" s="150"/>
      <c r="GZ388" s="150"/>
      <c r="HA388" s="150"/>
      <c r="HB388" s="150"/>
      <c r="HC388" s="150"/>
      <c r="HD388" s="150"/>
      <c r="HE388" s="150"/>
      <c r="HF388" s="150"/>
      <c r="HG388" s="150"/>
      <c r="HH388" s="150"/>
      <c r="HI388" s="150"/>
      <c r="HJ388" s="150"/>
      <c r="HK388" s="150"/>
      <c r="HL388" s="150"/>
      <c r="HM388" s="150"/>
      <c r="HN388" s="150"/>
      <c r="HO388" s="150"/>
      <c r="HP388" s="150"/>
      <c r="HQ388" s="150"/>
      <c r="HR388" s="150"/>
      <c r="HS388" s="150"/>
      <c r="HT388" s="150"/>
      <c r="HU388" s="150"/>
      <c r="HV388" s="150"/>
      <c r="HW388" s="150"/>
      <c r="HX388" s="150"/>
      <c r="HY388" s="150"/>
      <c r="HZ388" s="150"/>
      <c r="IA388" s="150"/>
      <c r="IB388" s="150"/>
      <c r="IC388" s="150"/>
      <c r="ID388" s="150"/>
      <c r="IE388" s="150"/>
      <c r="IF388" s="150"/>
      <c r="IG388" s="150"/>
      <c r="IH388" s="150"/>
      <c r="II388" s="150"/>
      <c r="IJ388" s="150"/>
      <c r="IK388" s="150"/>
      <c r="IL388" s="150"/>
      <c r="IM388" s="150"/>
      <c r="IN388" s="150"/>
      <c r="IO388" s="150"/>
      <c r="IP388" s="150"/>
      <c r="IQ388" s="150"/>
      <c r="IR388" s="150"/>
      <c r="IS388" s="150"/>
      <c r="IT388" s="150"/>
      <c r="IU388" s="150"/>
      <c r="IV388" s="150"/>
      <c r="IW388" s="150"/>
    </row>
    <row r="389" customFormat="false" ht="12.75" hidden="false" customHeight="false" outlineLevel="0" collapsed="false">
      <c r="A389" s="146"/>
      <c r="B389" s="147"/>
      <c r="C389" s="147"/>
      <c r="D389" s="147"/>
      <c r="E389" s="147"/>
      <c r="F389" s="147"/>
      <c r="G389" s="147"/>
      <c r="H389" s="148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  <c r="BI389" s="147"/>
      <c r="BJ389" s="147"/>
      <c r="BK389" s="149"/>
      <c r="BL389" s="150"/>
      <c r="BM389" s="150"/>
      <c r="BN389" s="150"/>
      <c r="BO389" s="150"/>
      <c r="BP389" s="150"/>
      <c r="BQ389" s="150"/>
      <c r="BR389" s="150"/>
      <c r="BS389" s="150"/>
      <c r="BT389" s="150"/>
      <c r="BU389" s="150"/>
      <c r="BV389" s="150"/>
      <c r="BW389" s="150"/>
      <c r="BX389" s="150"/>
      <c r="BY389" s="150"/>
      <c r="BZ389" s="150"/>
      <c r="CA389" s="150"/>
      <c r="CB389" s="150"/>
      <c r="CC389" s="150"/>
      <c r="CD389" s="150"/>
      <c r="CE389" s="150"/>
      <c r="CF389" s="150"/>
      <c r="CG389" s="150"/>
      <c r="CH389" s="150"/>
      <c r="CI389" s="150"/>
      <c r="CJ389" s="150"/>
      <c r="CK389" s="150"/>
      <c r="CL389" s="150"/>
      <c r="CM389" s="150"/>
      <c r="CN389" s="150"/>
      <c r="CO389" s="150"/>
      <c r="CP389" s="150"/>
      <c r="CQ389" s="150"/>
      <c r="CR389" s="150"/>
      <c r="CS389" s="150"/>
      <c r="CT389" s="150"/>
      <c r="CU389" s="150"/>
      <c r="CV389" s="150"/>
      <c r="CW389" s="150"/>
      <c r="CX389" s="150"/>
      <c r="CY389" s="150"/>
      <c r="CZ389" s="150"/>
      <c r="DA389" s="150"/>
      <c r="DB389" s="150"/>
      <c r="DC389" s="150"/>
      <c r="DD389" s="150"/>
      <c r="DE389" s="150"/>
      <c r="DF389" s="150"/>
      <c r="DG389" s="150"/>
      <c r="DH389" s="150"/>
      <c r="DI389" s="150"/>
      <c r="DJ389" s="150"/>
      <c r="DK389" s="150"/>
      <c r="DL389" s="150"/>
      <c r="DM389" s="150"/>
      <c r="DN389" s="150"/>
      <c r="DO389" s="150"/>
      <c r="DP389" s="150"/>
      <c r="DQ389" s="150"/>
      <c r="DR389" s="150"/>
      <c r="DS389" s="150"/>
      <c r="DT389" s="150"/>
      <c r="DU389" s="150"/>
      <c r="DV389" s="150"/>
      <c r="DW389" s="150"/>
      <c r="DX389" s="150"/>
      <c r="DY389" s="150"/>
      <c r="DZ389" s="150"/>
      <c r="EA389" s="150"/>
      <c r="EB389" s="150"/>
      <c r="EC389" s="150"/>
      <c r="ED389" s="150"/>
      <c r="EE389" s="150"/>
      <c r="EF389" s="150"/>
      <c r="EG389" s="150"/>
      <c r="EH389" s="150"/>
      <c r="EI389" s="150"/>
      <c r="EJ389" s="150"/>
      <c r="EK389" s="150"/>
      <c r="EL389" s="150"/>
      <c r="EM389" s="150"/>
      <c r="EN389" s="150"/>
      <c r="EO389" s="150"/>
      <c r="EP389" s="150"/>
      <c r="EQ389" s="150"/>
      <c r="ER389" s="150"/>
      <c r="ES389" s="150"/>
      <c r="ET389" s="150"/>
      <c r="EU389" s="150"/>
      <c r="EV389" s="150"/>
      <c r="EW389" s="150"/>
      <c r="EX389" s="150"/>
      <c r="EY389" s="150"/>
      <c r="EZ389" s="150"/>
      <c r="FA389" s="150"/>
      <c r="FB389" s="150"/>
      <c r="FC389" s="150"/>
      <c r="FD389" s="150"/>
      <c r="FE389" s="150"/>
      <c r="FF389" s="150"/>
      <c r="FG389" s="150"/>
      <c r="FH389" s="150"/>
      <c r="FI389" s="150"/>
      <c r="FJ389" s="150"/>
      <c r="FK389" s="150"/>
      <c r="FL389" s="150"/>
      <c r="FM389" s="150"/>
      <c r="FN389" s="150"/>
      <c r="FO389" s="150"/>
      <c r="FP389" s="150"/>
      <c r="FQ389" s="150"/>
      <c r="FR389" s="150"/>
      <c r="FS389" s="150"/>
      <c r="FT389" s="150"/>
      <c r="FU389" s="150"/>
      <c r="FV389" s="150"/>
      <c r="FW389" s="150"/>
      <c r="FX389" s="150"/>
      <c r="FY389" s="150"/>
      <c r="FZ389" s="150"/>
      <c r="GA389" s="150"/>
      <c r="GB389" s="150"/>
      <c r="GC389" s="150"/>
      <c r="GD389" s="150"/>
      <c r="GE389" s="150"/>
      <c r="GF389" s="150"/>
      <c r="GG389" s="150"/>
      <c r="GH389" s="150"/>
      <c r="GI389" s="150"/>
      <c r="GJ389" s="150"/>
      <c r="GK389" s="150"/>
      <c r="GL389" s="150"/>
      <c r="GM389" s="150"/>
      <c r="GN389" s="150"/>
      <c r="GO389" s="150"/>
      <c r="GP389" s="150"/>
      <c r="GQ389" s="150"/>
      <c r="GR389" s="150"/>
      <c r="GS389" s="150"/>
      <c r="GT389" s="150"/>
      <c r="GU389" s="150"/>
      <c r="GV389" s="150"/>
      <c r="GW389" s="150"/>
      <c r="GX389" s="150"/>
      <c r="GY389" s="150"/>
      <c r="GZ389" s="150"/>
      <c r="HA389" s="150"/>
      <c r="HB389" s="150"/>
      <c r="HC389" s="150"/>
      <c r="HD389" s="150"/>
      <c r="HE389" s="150"/>
      <c r="HF389" s="150"/>
      <c r="HG389" s="150"/>
      <c r="HH389" s="150"/>
      <c r="HI389" s="150"/>
      <c r="HJ389" s="150"/>
      <c r="HK389" s="150"/>
      <c r="HL389" s="150"/>
      <c r="HM389" s="150"/>
      <c r="HN389" s="150"/>
      <c r="HO389" s="150"/>
      <c r="HP389" s="150"/>
      <c r="HQ389" s="150"/>
      <c r="HR389" s="150"/>
      <c r="HS389" s="150"/>
      <c r="HT389" s="150"/>
      <c r="HU389" s="150"/>
      <c r="HV389" s="150"/>
      <c r="HW389" s="150"/>
      <c r="HX389" s="150"/>
      <c r="HY389" s="150"/>
      <c r="HZ389" s="150"/>
      <c r="IA389" s="150"/>
      <c r="IB389" s="150"/>
      <c r="IC389" s="150"/>
      <c r="ID389" s="150"/>
      <c r="IE389" s="150"/>
      <c r="IF389" s="150"/>
      <c r="IG389" s="150"/>
      <c r="IH389" s="150"/>
      <c r="II389" s="150"/>
      <c r="IJ389" s="150"/>
      <c r="IK389" s="150"/>
      <c r="IL389" s="150"/>
      <c r="IM389" s="150"/>
      <c r="IN389" s="150"/>
      <c r="IO389" s="150"/>
      <c r="IP389" s="150"/>
      <c r="IQ389" s="150"/>
      <c r="IR389" s="150"/>
      <c r="IS389" s="150"/>
      <c r="IT389" s="150"/>
      <c r="IU389" s="150"/>
      <c r="IV389" s="150"/>
      <c r="IW389" s="150"/>
    </row>
    <row r="390" customFormat="false" ht="12.75" hidden="false" customHeight="false" outlineLevel="0" collapsed="false">
      <c r="A390" s="146"/>
      <c r="B390" s="147"/>
      <c r="C390" s="147"/>
      <c r="D390" s="147"/>
      <c r="E390" s="147"/>
      <c r="F390" s="147"/>
      <c r="G390" s="147"/>
      <c r="H390" s="148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7"/>
      <c r="AE390" s="147"/>
      <c r="AF390" s="147"/>
      <c r="AG390" s="147"/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  <c r="BI390" s="147"/>
      <c r="BJ390" s="147"/>
      <c r="BK390" s="149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/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  <c r="EC390" s="150"/>
      <c r="ED390" s="150"/>
      <c r="EE390" s="150"/>
      <c r="EF390" s="150"/>
      <c r="EG390" s="150"/>
      <c r="EH390" s="150"/>
      <c r="EI390" s="150"/>
      <c r="EJ390" s="150"/>
      <c r="EK390" s="150"/>
      <c r="EL390" s="150"/>
      <c r="EM390" s="150"/>
      <c r="EN390" s="150"/>
      <c r="EO390" s="150"/>
      <c r="EP390" s="150"/>
      <c r="EQ390" s="150"/>
      <c r="ER390" s="150"/>
      <c r="ES390" s="150"/>
      <c r="ET390" s="150"/>
      <c r="EU390" s="150"/>
      <c r="EV390" s="150"/>
      <c r="EW390" s="150"/>
      <c r="EX390" s="150"/>
      <c r="EY390" s="150"/>
      <c r="EZ390" s="150"/>
      <c r="FA390" s="150"/>
      <c r="FB390" s="150"/>
      <c r="FC390" s="150"/>
      <c r="FD390" s="150"/>
      <c r="FE390" s="150"/>
      <c r="FF390" s="150"/>
      <c r="FG390" s="150"/>
      <c r="FH390" s="150"/>
      <c r="FI390" s="150"/>
      <c r="FJ390" s="150"/>
      <c r="FK390" s="150"/>
      <c r="FL390" s="150"/>
      <c r="FM390" s="150"/>
      <c r="FN390" s="150"/>
      <c r="FO390" s="150"/>
      <c r="FP390" s="150"/>
      <c r="FQ390" s="150"/>
      <c r="FR390" s="150"/>
      <c r="FS390" s="150"/>
      <c r="FT390" s="150"/>
      <c r="FU390" s="150"/>
      <c r="FV390" s="150"/>
      <c r="FW390" s="150"/>
      <c r="FX390" s="150"/>
      <c r="FY390" s="150"/>
      <c r="FZ390" s="150"/>
      <c r="GA390" s="150"/>
      <c r="GB390" s="150"/>
      <c r="GC390" s="150"/>
      <c r="GD390" s="150"/>
      <c r="GE390" s="150"/>
      <c r="GF390" s="150"/>
      <c r="GG390" s="150"/>
      <c r="GH390" s="150"/>
      <c r="GI390" s="150"/>
      <c r="GJ390" s="150"/>
      <c r="GK390" s="150"/>
      <c r="GL390" s="150"/>
      <c r="GM390" s="150"/>
      <c r="GN390" s="150"/>
      <c r="GO390" s="150"/>
      <c r="GP390" s="150"/>
      <c r="GQ390" s="150"/>
      <c r="GR390" s="150"/>
      <c r="GS390" s="150"/>
      <c r="GT390" s="150"/>
      <c r="GU390" s="150"/>
      <c r="GV390" s="150"/>
      <c r="GW390" s="150"/>
      <c r="GX390" s="150"/>
      <c r="GY390" s="150"/>
      <c r="GZ390" s="150"/>
      <c r="HA390" s="150"/>
      <c r="HB390" s="150"/>
      <c r="HC390" s="150"/>
      <c r="HD390" s="150"/>
      <c r="HE390" s="150"/>
      <c r="HF390" s="150"/>
      <c r="HG390" s="150"/>
      <c r="HH390" s="150"/>
      <c r="HI390" s="150"/>
      <c r="HJ390" s="150"/>
      <c r="HK390" s="150"/>
      <c r="HL390" s="150"/>
      <c r="HM390" s="150"/>
      <c r="HN390" s="150"/>
      <c r="HO390" s="150"/>
      <c r="HP390" s="150"/>
      <c r="HQ390" s="150"/>
      <c r="HR390" s="150"/>
      <c r="HS390" s="150"/>
      <c r="HT390" s="150"/>
      <c r="HU390" s="150"/>
      <c r="HV390" s="150"/>
      <c r="HW390" s="150"/>
      <c r="HX390" s="150"/>
      <c r="HY390" s="150"/>
      <c r="HZ390" s="150"/>
      <c r="IA390" s="150"/>
      <c r="IB390" s="150"/>
      <c r="IC390" s="150"/>
      <c r="ID390" s="150"/>
      <c r="IE390" s="150"/>
      <c r="IF390" s="150"/>
      <c r="IG390" s="150"/>
      <c r="IH390" s="150"/>
      <c r="II390" s="150"/>
      <c r="IJ390" s="150"/>
      <c r="IK390" s="150"/>
      <c r="IL390" s="150"/>
      <c r="IM390" s="150"/>
      <c r="IN390" s="150"/>
      <c r="IO390" s="150"/>
      <c r="IP390" s="150"/>
      <c r="IQ390" s="150"/>
      <c r="IR390" s="150"/>
      <c r="IS390" s="150"/>
      <c r="IT390" s="150"/>
      <c r="IU390" s="150"/>
      <c r="IV390" s="150"/>
      <c r="IW390" s="150"/>
    </row>
    <row r="391" customFormat="false" ht="12.75" hidden="false" customHeight="false" outlineLevel="0" collapsed="false">
      <c r="A391" s="146"/>
      <c r="B391" s="147"/>
      <c r="C391" s="147"/>
      <c r="D391" s="147"/>
      <c r="E391" s="147"/>
      <c r="F391" s="147"/>
      <c r="G391" s="147"/>
      <c r="H391" s="148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  <c r="BI391" s="147"/>
      <c r="BJ391" s="147"/>
      <c r="BK391" s="149"/>
      <c r="BL391" s="150"/>
      <c r="BM391" s="150"/>
      <c r="BN391" s="150"/>
      <c r="BO391" s="150"/>
      <c r="BP391" s="150"/>
      <c r="BQ391" s="150"/>
      <c r="BR391" s="150"/>
      <c r="BS391" s="150"/>
      <c r="BT391" s="150"/>
      <c r="BU391" s="150"/>
      <c r="BV391" s="150"/>
      <c r="BW391" s="150"/>
      <c r="BX391" s="150"/>
      <c r="BY391" s="150"/>
      <c r="BZ391" s="150"/>
      <c r="CA391" s="150"/>
      <c r="CB391" s="150"/>
      <c r="CC391" s="15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0"/>
      <c r="CN391" s="150"/>
      <c r="CO391" s="150"/>
      <c r="CP391" s="150"/>
      <c r="CQ391" s="150"/>
      <c r="CR391" s="150"/>
      <c r="CS391" s="150"/>
      <c r="CT391" s="150"/>
      <c r="CU391" s="150"/>
      <c r="CV391" s="150"/>
      <c r="CW391" s="150"/>
      <c r="CX391" s="150"/>
      <c r="CY391" s="150"/>
      <c r="CZ391" s="150"/>
      <c r="DA391" s="150"/>
      <c r="DB391" s="150"/>
      <c r="DC391" s="150"/>
      <c r="DD391" s="150"/>
      <c r="DE391" s="150"/>
      <c r="DF391" s="150"/>
      <c r="DG391" s="150"/>
      <c r="DH391" s="150"/>
      <c r="DI391" s="150"/>
      <c r="DJ391" s="150"/>
      <c r="DK391" s="150"/>
      <c r="DL391" s="150"/>
      <c r="DM391" s="150"/>
      <c r="DN391" s="150"/>
      <c r="DO391" s="150"/>
      <c r="DP391" s="150"/>
      <c r="DQ391" s="150"/>
      <c r="DR391" s="150"/>
      <c r="DS391" s="150"/>
      <c r="DT391" s="150"/>
      <c r="DU391" s="150"/>
      <c r="DV391" s="150"/>
      <c r="DW391" s="150"/>
      <c r="DX391" s="150"/>
      <c r="DY391" s="150"/>
      <c r="DZ391" s="150"/>
      <c r="EA391" s="150"/>
      <c r="EB391" s="150"/>
      <c r="EC391" s="150"/>
      <c r="ED391" s="150"/>
      <c r="EE391" s="150"/>
      <c r="EF391" s="150"/>
      <c r="EG391" s="150"/>
      <c r="EH391" s="150"/>
      <c r="EI391" s="150"/>
      <c r="EJ391" s="150"/>
      <c r="EK391" s="150"/>
      <c r="EL391" s="150"/>
      <c r="EM391" s="150"/>
      <c r="EN391" s="150"/>
      <c r="EO391" s="150"/>
      <c r="EP391" s="150"/>
      <c r="EQ391" s="150"/>
      <c r="ER391" s="150"/>
      <c r="ES391" s="150"/>
      <c r="ET391" s="150"/>
      <c r="EU391" s="150"/>
      <c r="EV391" s="150"/>
      <c r="EW391" s="150"/>
      <c r="EX391" s="150"/>
      <c r="EY391" s="150"/>
      <c r="EZ391" s="150"/>
      <c r="FA391" s="150"/>
      <c r="FB391" s="150"/>
      <c r="FC391" s="150"/>
      <c r="FD391" s="150"/>
      <c r="FE391" s="150"/>
      <c r="FF391" s="150"/>
      <c r="FG391" s="150"/>
      <c r="FH391" s="150"/>
      <c r="FI391" s="150"/>
      <c r="FJ391" s="150"/>
      <c r="FK391" s="150"/>
      <c r="FL391" s="150"/>
      <c r="FM391" s="150"/>
      <c r="FN391" s="150"/>
      <c r="FO391" s="150"/>
      <c r="FP391" s="150"/>
      <c r="FQ391" s="150"/>
      <c r="FR391" s="150"/>
      <c r="FS391" s="150"/>
      <c r="FT391" s="150"/>
      <c r="FU391" s="150"/>
      <c r="FV391" s="150"/>
      <c r="FW391" s="150"/>
      <c r="FX391" s="150"/>
      <c r="FY391" s="150"/>
      <c r="FZ391" s="150"/>
      <c r="GA391" s="150"/>
      <c r="GB391" s="150"/>
      <c r="GC391" s="150"/>
      <c r="GD391" s="150"/>
      <c r="GE391" s="150"/>
      <c r="GF391" s="150"/>
      <c r="GG391" s="150"/>
      <c r="GH391" s="150"/>
      <c r="GI391" s="150"/>
      <c r="GJ391" s="150"/>
      <c r="GK391" s="150"/>
      <c r="GL391" s="150"/>
      <c r="GM391" s="150"/>
      <c r="GN391" s="150"/>
      <c r="GO391" s="150"/>
      <c r="GP391" s="150"/>
      <c r="GQ391" s="150"/>
      <c r="GR391" s="150"/>
      <c r="GS391" s="150"/>
      <c r="GT391" s="150"/>
      <c r="GU391" s="150"/>
      <c r="GV391" s="150"/>
      <c r="GW391" s="150"/>
      <c r="GX391" s="150"/>
      <c r="GY391" s="150"/>
      <c r="GZ391" s="150"/>
      <c r="HA391" s="150"/>
      <c r="HB391" s="150"/>
      <c r="HC391" s="150"/>
      <c r="HD391" s="150"/>
      <c r="HE391" s="150"/>
      <c r="HF391" s="150"/>
      <c r="HG391" s="150"/>
      <c r="HH391" s="150"/>
      <c r="HI391" s="150"/>
      <c r="HJ391" s="150"/>
      <c r="HK391" s="150"/>
      <c r="HL391" s="150"/>
      <c r="HM391" s="150"/>
      <c r="HN391" s="150"/>
      <c r="HO391" s="150"/>
      <c r="HP391" s="150"/>
      <c r="HQ391" s="150"/>
      <c r="HR391" s="150"/>
      <c r="HS391" s="150"/>
      <c r="HT391" s="150"/>
      <c r="HU391" s="150"/>
      <c r="HV391" s="150"/>
      <c r="HW391" s="150"/>
      <c r="HX391" s="150"/>
      <c r="HY391" s="150"/>
      <c r="HZ391" s="150"/>
      <c r="IA391" s="150"/>
      <c r="IB391" s="150"/>
      <c r="IC391" s="150"/>
      <c r="ID391" s="150"/>
      <c r="IE391" s="150"/>
      <c r="IF391" s="150"/>
      <c r="IG391" s="150"/>
      <c r="IH391" s="150"/>
      <c r="II391" s="150"/>
      <c r="IJ391" s="150"/>
      <c r="IK391" s="150"/>
      <c r="IL391" s="150"/>
      <c r="IM391" s="150"/>
      <c r="IN391" s="150"/>
      <c r="IO391" s="150"/>
      <c r="IP391" s="150"/>
      <c r="IQ391" s="150"/>
      <c r="IR391" s="150"/>
      <c r="IS391" s="150"/>
      <c r="IT391" s="150"/>
      <c r="IU391" s="150"/>
      <c r="IV391" s="150"/>
      <c r="IW391" s="150"/>
    </row>
    <row r="392" customFormat="false" ht="12.75" hidden="false" customHeight="false" outlineLevel="0" collapsed="false">
      <c r="A392" s="146"/>
      <c r="B392" s="147"/>
      <c r="C392" s="147"/>
      <c r="D392" s="147"/>
      <c r="E392" s="147"/>
      <c r="F392" s="147"/>
      <c r="G392" s="147"/>
      <c r="H392" s="148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  <c r="AG392" s="147"/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  <c r="BI392" s="147"/>
      <c r="BJ392" s="147"/>
      <c r="BK392" s="149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150"/>
      <c r="BV392" s="150"/>
      <c r="BW392" s="150"/>
      <c r="BX392" s="150"/>
      <c r="BY392" s="150"/>
      <c r="BZ392" s="150"/>
      <c r="CA392" s="150"/>
      <c r="CB392" s="150"/>
      <c r="CC392" s="15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0"/>
      <c r="CN392" s="150"/>
      <c r="CO392" s="150"/>
      <c r="CP392" s="150"/>
      <c r="CQ392" s="150"/>
      <c r="CR392" s="150"/>
      <c r="CS392" s="150"/>
      <c r="CT392" s="150"/>
      <c r="CU392" s="150"/>
      <c r="CV392" s="150"/>
      <c r="CW392" s="150"/>
      <c r="CX392" s="150"/>
      <c r="CY392" s="150"/>
      <c r="CZ392" s="150"/>
      <c r="DA392" s="150"/>
      <c r="DB392" s="150"/>
      <c r="DC392" s="150"/>
      <c r="DD392" s="150"/>
      <c r="DE392" s="150"/>
      <c r="DF392" s="150"/>
      <c r="DG392" s="150"/>
      <c r="DH392" s="150"/>
      <c r="DI392" s="150"/>
      <c r="DJ392" s="150"/>
      <c r="DK392" s="150"/>
      <c r="DL392" s="150"/>
      <c r="DM392" s="150"/>
      <c r="DN392" s="150"/>
      <c r="DO392" s="150"/>
      <c r="DP392" s="150"/>
      <c r="DQ392" s="150"/>
      <c r="DR392" s="150"/>
      <c r="DS392" s="150"/>
      <c r="DT392" s="150"/>
      <c r="DU392" s="150"/>
      <c r="DV392" s="150"/>
      <c r="DW392" s="150"/>
      <c r="DX392" s="150"/>
      <c r="DY392" s="150"/>
      <c r="DZ392" s="150"/>
      <c r="EA392" s="150"/>
      <c r="EB392" s="150"/>
      <c r="EC392" s="150"/>
      <c r="ED392" s="150"/>
      <c r="EE392" s="150"/>
      <c r="EF392" s="150"/>
      <c r="EG392" s="150"/>
      <c r="EH392" s="150"/>
      <c r="EI392" s="150"/>
      <c r="EJ392" s="150"/>
      <c r="EK392" s="150"/>
      <c r="EL392" s="150"/>
      <c r="EM392" s="150"/>
      <c r="EN392" s="150"/>
      <c r="EO392" s="150"/>
      <c r="EP392" s="150"/>
      <c r="EQ392" s="150"/>
      <c r="ER392" s="150"/>
      <c r="ES392" s="150"/>
      <c r="ET392" s="150"/>
      <c r="EU392" s="150"/>
      <c r="EV392" s="150"/>
      <c r="EW392" s="150"/>
      <c r="EX392" s="150"/>
      <c r="EY392" s="150"/>
      <c r="EZ392" s="150"/>
      <c r="FA392" s="150"/>
      <c r="FB392" s="150"/>
      <c r="FC392" s="150"/>
      <c r="FD392" s="150"/>
      <c r="FE392" s="150"/>
      <c r="FF392" s="150"/>
      <c r="FG392" s="150"/>
      <c r="FH392" s="150"/>
      <c r="FI392" s="150"/>
      <c r="FJ392" s="150"/>
      <c r="FK392" s="150"/>
      <c r="FL392" s="150"/>
      <c r="FM392" s="150"/>
      <c r="FN392" s="150"/>
      <c r="FO392" s="150"/>
      <c r="FP392" s="150"/>
      <c r="FQ392" s="150"/>
      <c r="FR392" s="150"/>
      <c r="FS392" s="150"/>
      <c r="FT392" s="150"/>
      <c r="FU392" s="150"/>
      <c r="FV392" s="150"/>
      <c r="FW392" s="150"/>
      <c r="FX392" s="150"/>
      <c r="FY392" s="150"/>
      <c r="FZ392" s="150"/>
      <c r="GA392" s="150"/>
      <c r="GB392" s="150"/>
      <c r="GC392" s="150"/>
      <c r="GD392" s="150"/>
      <c r="GE392" s="150"/>
      <c r="GF392" s="150"/>
      <c r="GG392" s="150"/>
      <c r="GH392" s="150"/>
      <c r="GI392" s="150"/>
      <c r="GJ392" s="150"/>
      <c r="GK392" s="150"/>
      <c r="GL392" s="150"/>
      <c r="GM392" s="150"/>
      <c r="GN392" s="150"/>
      <c r="GO392" s="150"/>
      <c r="GP392" s="150"/>
      <c r="GQ392" s="150"/>
      <c r="GR392" s="150"/>
      <c r="GS392" s="150"/>
      <c r="GT392" s="150"/>
      <c r="GU392" s="150"/>
      <c r="GV392" s="150"/>
      <c r="GW392" s="150"/>
      <c r="GX392" s="150"/>
      <c r="GY392" s="150"/>
      <c r="GZ392" s="150"/>
      <c r="HA392" s="150"/>
      <c r="HB392" s="150"/>
      <c r="HC392" s="150"/>
      <c r="HD392" s="150"/>
      <c r="HE392" s="150"/>
      <c r="HF392" s="150"/>
      <c r="HG392" s="150"/>
      <c r="HH392" s="150"/>
      <c r="HI392" s="150"/>
      <c r="HJ392" s="150"/>
      <c r="HK392" s="150"/>
      <c r="HL392" s="150"/>
      <c r="HM392" s="150"/>
      <c r="HN392" s="150"/>
      <c r="HO392" s="150"/>
      <c r="HP392" s="150"/>
      <c r="HQ392" s="150"/>
      <c r="HR392" s="150"/>
      <c r="HS392" s="150"/>
      <c r="HT392" s="150"/>
      <c r="HU392" s="150"/>
      <c r="HV392" s="150"/>
      <c r="HW392" s="150"/>
      <c r="HX392" s="150"/>
      <c r="HY392" s="150"/>
      <c r="HZ392" s="150"/>
      <c r="IA392" s="150"/>
      <c r="IB392" s="150"/>
      <c r="IC392" s="150"/>
      <c r="ID392" s="150"/>
      <c r="IE392" s="150"/>
      <c r="IF392" s="150"/>
      <c r="IG392" s="150"/>
      <c r="IH392" s="150"/>
      <c r="II392" s="150"/>
      <c r="IJ392" s="150"/>
      <c r="IK392" s="150"/>
      <c r="IL392" s="150"/>
      <c r="IM392" s="150"/>
      <c r="IN392" s="150"/>
      <c r="IO392" s="150"/>
      <c r="IP392" s="150"/>
      <c r="IQ392" s="150"/>
      <c r="IR392" s="150"/>
      <c r="IS392" s="150"/>
      <c r="IT392" s="150"/>
      <c r="IU392" s="150"/>
      <c r="IV392" s="150"/>
      <c r="IW392" s="150"/>
    </row>
    <row r="393" customFormat="false" ht="12.75" hidden="false" customHeight="false" outlineLevel="0" collapsed="false">
      <c r="A393" s="146"/>
      <c r="B393" s="147"/>
      <c r="C393" s="147"/>
      <c r="D393" s="147"/>
      <c r="E393" s="147"/>
      <c r="F393" s="147"/>
      <c r="G393" s="147"/>
      <c r="H393" s="148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  <c r="AG393" s="147"/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  <c r="BI393" s="147"/>
      <c r="BJ393" s="147"/>
      <c r="BK393" s="149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150"/>
      <c r="BV393" s="150"/>
      <c r="BW393" s="150"/>
      <c r="BX393" s="150"/>
      <c r="BY393" s="150"/>
      <c r="BZ393" s="150"/>
      <c r="CA393" s="150"/>
      <c r="CB393" s="150"/>
      <c r="CC393" s="150"/>
      <c r="CD393" s="150"/>
      <c r="CE393" s="150"/>
      <c r="CF393" s="150"/>
      <c r="CG393" s="150"/>
      <c r="CH393" s="150"/>
      <c r="CI393" s="150"/>
      <c r="CJ393" s="150"/>
      <c r="CK393" s="150"/>
      <c r="CL393" s="150"/>
      <c r="CM393" s="150"/>
      <c r="CN393" s="150"/>
      <c r="CO393" s="150"/>
      <c r="CP393" s="150"/>
      <c r="CQ393" s="150"/>
      <c r="CR393" s="150"/>
      <c r="CS393" s="150"/>
      <c r="CT393" s="150"/>
      <c r="CU393" s="150"/>
      <c r="CV393" s="150"/>
      <c r="CW393" s="150"/>
      <c r="CX393" s="150"/>
      <c r="CY393" s="150"/>
      <c r="CZ393" s="150"/>
      <c r="DA393" s="150"/>
      <c r="DB393" s="150"/>
      <c r="DC393" s="150"/>
      <c r="DD393" s="150"/>
      <c r="DE393" s="150"/>
      <c r="DF393" s="150"/>
      <c r="DG393" s="150"/>
      <c r="DH393" s="150"/>
      <c r="DI393" s="150"/>
      <c r="DJ393" s="150"/>
      <c r="DK393" s="150"/>
      <c r="DL393" s="150"/>
      <c r="DM393" s="150"/>
      <c r="DN393" s="150"/>
      <c r="DO393" s="150"/>
      <c r="DP393" s="150"/>
      <c r="DQ393" s="150"/>
      <c r="DR393" s="150"/>
      <c r="DS393" s="150"/>
      <c r="DT393" s="150"/>
      <c r="DU393" s="150"/>
      <c r="DV393" s="150"/>
      <c r="DW393" s="150"/>
      <c r="DX393" s="150"/>
      <c r="DY393" s="150"/>
      <c r="DZ393" s="150"/>
      <c r="EA393" s="150"/>
      <c r="EB393" s="150"/>
      <c r="EC393" s="150"/>
      <c r="ED393" s="150"/>
      <c r="EE393" s="150"/>
      <c r="EF393" s="150"/>
      <c r="EG393" s="150"/>
      <c r="EH393" s="150"/>
      <c r="EI393" s="150"/>
      <c r="EJ393" s="150"/>
      <c r="EK393" s="150"/>
      <c r="EL393" s="150"/>
      <c r="EM393" s="150"/>
      <c r="EN393" s="150"/>
      <c r="EO393" s="150"/>
      <c r="EP393" s="150"/>
      <c r="EQ393" s="150"/>
      <c r="ER393" s="150"/>
      <c r="ES393" s="150"/>
      <c r="ET393" s="150"/>
      <c r="EU393" s="150"/>
      <c r="EV393" s="150"/>
      <c r="EW393" s="150"/>
      <c r="EX393" s="150"/>
      <c r="EY393" s="150"/>
      <c r="EZ393" s="150"/>
      <c r="FA393" s="150"/>
      <c r="FB393" s="150"/>
      <c r="FC393" s="150"/>
      <c r="FD393" s="150"/>
      <c r="FE393" s="150"/>
      <c r="FF393" s="150"/>
      <c r="FG393" s="150"/>
      <c r="FH393" s="150"/>
      <c r="FI393" s="150"/>
      <c r="FJ393" s="150"/>
      <c r="FK393" s="150"/>
      <c r="FL393" s="150"/>
      <c r="FM393" s="150"/>
      <c r="FN393" s="150"/>
      <c r="FO393" s="150"/>
      <c r="FP393" s="150"/>
      <c r="FQ393" s="150"/>
      <c r="FR393" s="150"/>
      <c r="FS393" s="150"/>
      <c r="FT393" s="150"/>
      <c r="FU393" s="150"/>
      <c r="FV393" s="150"/>
      <c r="FW393" s="150"/>
      <c r="FX393" s="150"/>
      <c r="FY393" s="150"/>
      <c r="FZ393" s="150"/>
      <c r="GA393" s="150"/>
      <c r="GB393" s="150"/>
      <c r="GC393" s="150"/>
      <c r="GD393" s="150"/>
      <c r="GE393" s="150"/>
      <c r="GF393" s="150"/>
      <c r="GG393" s="150"/>
      <c r="GH393" s="150"/>
      <c r="GI393" s="150"/>
      <c r="GJ393" s="150"/>
      <c r="GK393" s="150"/>
      <c r="GL393" s="150"/>
      <c r="GM393" s="150"/>
      <c r="GN393" s="150"/>
      <c r="GO393" s="150"/>
      <c r="GP393" s="150"/>
      <c r="GQ393" s="150"/>
      <c r="GR393" s="150"/>
      <c r="GS393" s="150"/>
      <c r="GT393" s="150"/>
      <c r="GU393" s="150"/>
      <c r="GV393" s="150"/>
      <c r="GW393" s="150"/>
      <c r="GX393" s="150"/>
      <c r="GY393" s="150"/>
      <c r="GZ393" s="150"/>
      <c r="HA393" s="150"/>
      <c r="HB393" s="150"/>
      <c r="HC393" s="150"/>
      <c r="HD393" s="150"/>
      <c r="HE393" s="150"/>
      <c r="HF393" s="150"/>
      <c r="HG393" s="150"/>
      <c r="HH393" s="150"/>
      <c r="HI393" s="150"/>
      <c r="HJ393" s="150"/>
      <c r="HK393" s="150"/>
      <c r="HL393" s="150"/>
      <c r="HM393" s="150"/>
      <c r="HN393" s="150"/>
      <c r="HO393" s="150"/>
      <c r="HP393" s="150"/>
      <c r="HQ393" s="150"/>
      <c r="HR393" s="150"/>
      <c r="HS393" s="150"/>
      <c r="HT393" s="150"/>
      <c r="HU393" s="150"/>
      <c r="HV393" s="150"/>
      <c r="HW393" s="150"/>
      <c r="HX393" s="150"/>
      <c r="HY393" s="150"/>
      <c r="HZ393" s="150"/>
      <c r="IA393" s="150"/>
      <c r="IB393" s="150"/>
      <c r="IC393" s="150"/>
      <c r="ID393" s="150"/>
      <c r="IE393" s="150"/>
      <c r="IF393" s="150"/>
      <c r="IG393" s="150"/>
      <c r="IH393" s="150"/>
      <c r="II393" s="150"/>
      <c r="IJ393" s="150"/>
      <c r="IK393" s="150"/>
      <c r="IL393" s="150"/>
      <c r="IM393" s="150"/>
      <c r="IN393" s="150"/>
      <c r="IO393" s="150"/>
      <c r="IP393" s="150"/>
      <c r="IQ393" s="150"/>
      <c r="IR393" s="150"/>
      <c r="IS393" s="150"/>
      <c r="IT393" s="150"/>
      <c r="IU393" s="150"/>
      <c r="IV393" s="150"/>
      <c r="IW393" s="150"/>
    </row>
    <row r="394" customFormat="false" ht="12.75" hidden="false" customHeight="false" outlineLevel="0" collapsed="false">
      <c r="A394" s="146"/>
      <c r="B394" s="147"/>
      <c r="C394" s="147"/>
      <c r="D394" s="147"/>
      <c r="E394" s="147"/>
      <c r="F394" s="147"/>
      <c r="G394" s="147"/>
      <c r="H394" s="148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  <c r="AG394" s="147"/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  <c r="BI394" s="147"/>
      <c r="BJ394" s="147"/>
      <c r="BK394" s="149"/>
      <c r="BL394" s="150"/>
      <c r="BM394" s="150"/>
      <c r="BN394" s="150"/>
      <c r="BO394" s="150"/>
      <c r="BP394" s="150"/>
      <c r="BQ394" s="150"/>
      <c r="BR394" s="150"/>
      <c r="BS394" s="150"/>
      <c r="BT394" s="150"/>
      <c r="BU394" s="150"/>
      <c r="BV394" s="150"/>
      <c r="BW394" s="150"/>
      <c r="BX394" s="150"/>
      <c r="BY394" s="150"/>
      <c r="BZ394" s="150"/>
      <c r="CA394" s="150"/>
      <c r="CB394" s="150"/>
      <c r="CC394" s="150"/>
      <c r="CD394" s="150"/>
      <c r="CE394" s="150"/>
      <c r="CF394" s="150"/>
      <c r="CG394" s="150"/>
      <c r="CH394" s="150"/>
      <c r="CI394" s="150"/>
      <c r="CJ394" s="150"/>
      <c r="CK394" s="150"/>
      <c r="CL394" s="150"/>
      <c r="CM394" s="150"/>
      <c r="CN394" s="150"/>
      <c r="CO394" s="150"/>
      <c r="CP394" s="150"/>
      <c r="CQ394" s="150"/>
      <c r="CR394" s="150"/>
      <c r="CS394" s="150"/>
      <c r="CT394" s="150"/>
      <c r="CU394" s="150"/>
      <c r="CV394" s="150"/>
      <c r="CW394" s="150"/>
      <c r="CX394" s="150"/>
      <c r="CY394" s="150"/>
      <c r="CZ394" s="150"/>
      <c r="DA394" s="150"/>
      <c r="DB394" s="150"/>
      <c r="DC394" s="150"/>
      <c r="DD394" s="150"/>
      <c r="DE394" s="150"/>
      <c r="DF394" s="150"/>
      <c r="DG394" s="150"/>
      <c r="DH394" s="150"/>
      <c r="DI394" s="150"/>
      <c r="DJ394" s="150"/>
      <c r="DK394" s="150"/>
      <c r="DL394" s="150"/>
      <c r="DM394" s="150"/>
      <c r="DN394" s="150"/>
      <c r="DO394" s="150"/>
      <c r="DP394" s="150"/>
      <c r="DQ394" s="150"/>
      <c r="DR394" s="150"/>
      <c r="DS394" s="150"/>
      <c r="DT394" s="150"/>
      <c r="DU394" s="150"/>
      <c r="DV394" s="150"/>
      <c r="DW394" s="150"/>
      <c r="DX394" s="150"/>
      <c r="DY394" s="150"/>
      <c r="DZ394" s="150"/>
      <c r="EA394" s="150"/>
      <c r="EB394" s="150"/>
      <c r="EC394" s="150"/>
      <c r="ED394" s="150"/>
      <c r="EE394" s="150"/>
      <c r="EF394" s="150"/>
      <c r="EG394" s="150"/>
      <c r="EH394" s="150"/>
      <c r="EI394" s="150"/>
      <c r="EJ394" s="150"/>
      <c r="EK394" s="150"/>
      <c r="EL394" s="150"/>
      <c r="EM394" s="150"/>
      <c r="EN394" s="150"/>
      <c r="EO394" s="150"/>
      <c r="EP394" s="150"/>
      <c r="EQ394" s="150"/>
      <c r="ER394" s="150"/>
      <c r="ES394" s="150"/>
      <c r="ET394" s="150"/>
      <c r="EU394" s="150"/>
      <c r="EV394" s="150"/>
      <c r="EW394" s="150"/>
      <c r="EX394" s="150"/>
      <c r="EY394" s="150"/>
      <c r="EZ394" s="150"/>
      <c r="FA394" s="150"/>
      <c r="FB394" s="150"/>
      <c r="FC394" s="150"/>
      <c r="FD394" s="150"/>
      <c r="FE394" s="150"/>
      <c r="FF394" s="150"/>
      <c r="FG394" s="150"/>
      <c r="FH394" s="150"/>
      <c r="FI394" s="150"/>
      <c r="FJ394" s="150"/>
      <c r="FK394" s="150"/>
      <c r="FL394" s="150"/>
      <c r="FM394" s="150"/>
      <c r="FN394" s="150"/>
      <c r="FO394" s="150"/>
      <c r="FP394" s="150"/>
      <c r="FQ394" s="150"/>
      <c r="FR394" s="150"/>
      <c r="FS394" s="150"/>
      <c r="FT394" s="150"/>
      <c r="FU394" s="150"/>
      <c r="FV394" s="150"/>
      <c r="FW394" s="150"/>
      <c r="FX394" s="150"/>
      <c r="FY394" s="150"/>
      <c r="FZ394" s="150"/>
      <c r="GA394" s="150"/>
      <c r="GB394" s="150"/>
      <c r="GC394" s="150"/>
      <c r="GD394" s="150"/>
      <c r="GE394" s="150"/>
      <c r="GF394" s="150"/>
      <c r="GG394" s="150"/>
      <c r="GH394" s="150"/>
      <c r="GI394" s="150"/>
      <c r="GJ394" s="150"/>
      <c r="GK394" s="150"/>
      <c r="GL394" s="150"/>
      <c r="GM394" s="150"/>
      <c r="GN394" s="150"/>
      <c r="GO394" s="150"/>
      <c r="GP394" s="150"/>
      <c r="GQ394" s="150"/>
      <c r="GR394" s="150"/>
      <c r="GS394" s="150"/>
      <c r="GT394" s="150"/>
      <c r="GU394" s="150"/>
      <c r="GV394" s="150"/>
      <c r="GW394" s="150"/>
      <c r="GX394" s="150"/>
      <c r="GY394" s="150"/>
      <c r="GZ394" s="150"/>
      <c r="HA394" s="150"/>
      <c r="HB394" s="150"/>
      <c r="HC394" s="150"/>
      <c r="HD394" s="150"/>
      <c r="HE394" s="150"/>
      <c r="HF394" s="150"/>
      <c r="HG394" s="150"/>
      <c r="HH394" s="150"/>
      <c r="HI394" s="150"/>
      <c r="HJ394" s="150"/>
      <c r="HK394" s="150"/>
      <c r="HL394" s="150"/>
      <c r="HM394" s="150"/>
      <c r="HN394" s="150"/>
      <c r="HO394" s="150"/>
      <c r="HP394" s="150"/>
      <c r="HQ394" s="150"/>
      <c r="HR394" s="150"/>
      <c r="HS394" s="150"/>
      <c r="HT394" s="150"/>
      <c r="HU394" s="150"/>
      <c r="HV394" s="150"/>
      <c r="HW394" s="150"/>
      <c r="HX394" s="150"/>
      <c r="HY394" s="150"/>
      <c r="HZ394" s="150"/>
      <c r="IA394" s="150"/>
      <c r="IB394" s="150"/>
      <c r="IC394" s="150"/>
      <c r="ID394" s="150"/>
      <c r="IE394" s="150"/>
      <c r="IF394" s="150"/>
      <c r="IG394" s="150"/>
      <c r="IH394" s="150"/>
      <c r="II394" s="150"/>
      <c r="IJ394" s="150"/>
      <c r="IK394" s="150"/>
      <c r="IL394" s="150"/>
      <c r="IM394" s="150"/>
      <c r="IN394" s="150"/>
      <c r="IO394" s="150"/>
      <c r="IP394" s="150"/>
      <c r="IQ394" s="150"/>
      <c r="IR394" s="150"/>
      <c r="IS394" s="150"/>
      <c r="IT394" s="150"/>
      <c r="IU394" s="150"/>
      <c r="IV394" s="150"/>
      <c r="IW394" s="150"/>
    </row>
    <row r="395" customFormat="false" ht="12.75" hidden="false" customHeight="false" outlineLevel="0" collapsed="false">
      <c r="A395" s="146"/>
      <c r="B395" s="147"/>
      <c r="C395" s="147"/>
      <c r="D395" s="147"/>
      <c r="E395" s="147"/>
      <c r="F395" s="147"/>
      <c r="G395" s="147"/>
      <c r="H395" s="148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  <c r="BI395" s="147"/>
      <c r="BJ395" s="147"/>
      <c r="BK395" s="149"/>
      <c r="BL395" s="150"/>
      <c r="BM395" s="150"/>
      <c r="BN395" s="150"/>
      <c r="BO395" s="150"/>
      <c r="BP395" s="150"/>
      <c r="BQ395" s="150"/>
      <c r="BR395" s="150"/>
      <c r="BS395" s="150"/>
      <c r="BT395" s="150"/>
      <c r="BU395" s="150"/>
      <c r="BV395" s="150"/>
      <c r="BW395" s="150"/>
      <c r="BX395" s="150"/>
      <c r="BY395" s="150"/>
      <c r="BZ395" s="150"/>
      <c r="CA395" s="150"/>
      <c r="CB395" s="150"/>
      <c r="CC395" s="15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0"/>
      <c r="CN395" s="150"/>
      <c r="CO395" s="150"/>
      <c r="CP395" s="150"/>
      <c r="CQ395" s="150"/>
      <c r="CR395" s="150"/>
      <c r="CS395" s="150"/>
      <c r="CT395" s="150"/>
      <c r="CU395" s="150"/>
      <c r="CV395" s="150"/>
      <c r="CW395" s="150"/>
      <c r="CX395" s="150"/>
      <c r="CY395" s="150"/>
      <c r="CZ395" s="150"/>
      <c r="DA395" s="150"/>
      <c r="DB395" s="150"/>
      <c r="DC395" s="150"/>
      <c r="DD395" s="150"/>
      <c r="DE395" s="150"/>
      <c r="DF395" s="150"/>
      <c r="DG395" s="150"/>
      <c r="DH395" s="150"/>
      <c r="DI395" s="150"/>
      <c r="DJ395" s="150"/>
      <c r="DK395" s="150"/>
      <c r="DL395" s="150"/>
      <c r="DM395" s="150"/>
      <c r="DN395" s="150"/>
      <c r="DO395" s="150"/>
      <c r="DP395" s="150"/>
      <c r="DQ395" s="150"/>
      <c r="DR395" s="150"/>
      <c r="DS395" s="150"/>
      <c r="DT395" s="150"/>
      <c r="DU395" s="150"/>
      <c r="DV395" s="150"/>
      <c r="DW395" s="150"/>
      <c r="DX395" s="150"/>
      <c r="DY395" s="150"/>
      <c r="DZ395" s="150"/>
      <c r="EA395" s="150"/>
      <c r="EB395" s="150"/>
      <c r="EC395" s="150"/>
      <c r="ED395" s="150"/>
      <c r="EE395" s="150"/>
      <c r="EF395" s="150"/>
      <c r="EG395" s="150"/>
      <c r="EH395" s="150"/>
      <c r="EI395" s="150"/>
      <c r="EJ395" s="150"/>
      <c r="EK395" s="150"/>
      <c r="EL395" s="150"/>
      <c r="EM395" s="150"/>
      <c r="EN395" s="150"/>
      <c r="EO395" s="150"/>
      <c r="EP395" s="150"/>
      <c r="EQ395" s="150"/>
      <c r="ER395" s="150"/>
      <c r="ES395" s="150"/>
      <c r="ET395" s="150"/>
      <c r="EU395" s="150"/>
      <c r="EV395" s="150"/>
      <c r="EW395" s="150"/>
      <c r="EX395" s="150"/>
      <c r="EY395" s="150"/>
      <c r="EZ395" s="150"/>
      <c r="FA395" s="150"/>
      <c r="FB395" s="150"/>
      <c r="FC395" s="150"/>
      <c r="FD395" s="150"/>
      <c r="FE395" s="150"/>
      <c r="FF395" s="150"/>
      <c r="FG395" s="150"/>
      <c r="FH395" s="150"/>
      <c r="FI395" s="150"/>
      <c r="FJ395" s="150"/>
      <c r="FK395" s="150"/>
      <c r="FL395" s="150"/>
      <c r="FM395" s="150"/>
      <c r="FN395" s="150"/>
      <c r="FO395" s="150"/>
      <c r="FP395" s="150"/>
      <c r="FQ395" s="150"/>
      <c r="FR395" s="150"/>
      <c r="FS395" s="150"/>
      <c r="FT395" s="150"/>
      <c r="FU395" s="150"/>
      <c r="FV395" s="150"/>
      <c r="FW395" s="150"/>
      <c r="FX395" s="150"/>
      <c r="FY395" s="150"/>
      <c r="FZ395" s="150"/>
      <c r="GA395" s="150"/>
      <c r="GB395" s="150"/>
      <c r="GC395" s="150"/>
      <c r="GD395" s="150"/>
      <c r="GE395" s="150"/>
      <c r="GF395" s="150"/>
      <c r="GG395" s="150"/>
      <c r="GH395" s="150"/>
      <c r="GI395" s="150"/>
      <c r="GJ395" s="150"/>
      <c r="GK395" s="150"/>
      <c r="GL395" s="150"/>
      <c r="GM395" s="150"/>
      <c r="GN395" s="150"/>
      <c r="GO395" s="150"/>
      <c r="GP395" s="150"/>
      <c r="GQ395" s="150"/>
      <c r="GR395" s="150"/>
      <c r="GS395" s="150"/>
      <c r="GT395" s="150"/>
      <c r="GU395" s="150"/>
      <c r="GV395" s="150"/>
      <c r="GW395" s="150"/>
      <c r="GX395" s="150"/>
      <c r="GY395" s="150"/>
      <c r="GZ395" s="150"/>
      <c r="HA395" s="150"/>
      <c r="HB395" s="150"/>
      <c r="HC395" s="150"/>
      <c r="HD395" s="150"/>
      <c r="HE395" s="150"/>
      <c r="HF395" s="150"/>
      <c r="HG395" s="150"/>
      <c r="HH395" s="150"/>
      <c r="HI395" s="150"/>
      <c r="HJ395" s="150"/>
      <c r="HK395" s="150"/>
      <c r="HL395" s="150"/>
      <c r="HM395" s="150"/>
      <c r="HN395" s="150"/>
      <c r="HO395" s="150"/>
      <c r="HP395" s="150"/>
      <c r="HQ395" s="150"/>
      <c r="HR395" s="150"/>
      <c r="HS395" s="150"/>
      <c r="HT395" s="150"/>
      <c r="HU395" s="150"/>
      <c r="HV395" s="150"/>
      <c r="HW395" s="150"/>
      <c r="HX395" s="150"/>
      <c r="HY395" s="150"/>
      <c r="HZ395" s="150"/>
      <c r="IA395" s="150"/>
      <c r="IB395" s="150"/>
      <c r="IC395" s="150"/>
      <c r="ID395" s="150"/>
      <c r="IE395" s="150"/>
      <c r="IF395" s="150"/>
      <c r="IG395" s="150"/>
      <c r="IH395" s="150"/>
      <c r="II395" s="150"/>
      <c r="IJ395" s="150"/>
      <c r="IK395" s="150"/>
      <c r="IL395" s="150"/>
      <c r="IM395" s="150"/>
      <c r="IN395" s="150"/>
      <c r="IO395" s="150"/>
      <c r="IP395" s="150"/>
      <c r="IQ395" s="150"/>
      <c r="IR395" s="150"/>
      <c r="IS395" s="150"/>
      <c r="IT395" s="150"/>
      <c r="IU395" s="150"/>
      <c r="IV395" s="150"/>
      <c r="IW395" s="150"/>
    </row>
    <row r="396" customFormat="false" ht="12.75" hidden="false" customHeight="false" outlineLevel="0" collapsed="false">
      <c r="A396" s="146"/>
      <c r="B396" s="147"/>
      <c r="C396" s="147"/>
      <c r="D396" s="147"/>
      <c r="E396" s="147"/>
      <c r="F396" s="147"/>
      <c r="G396" s="147"/>
      <c r="H396" s="148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  <c r="AC396" s="147"/>
      <c r="AD396" s="147"/>
      <c r="AE396" s="147"/>
      <c r="AF396" s="147"/>
      <c r="AG396" s="147"/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  <c r="BI396" s="147"/>
      <c r="BJ396" s="147"/>
      <c r="BK396" s="149"/>
      <c r="BL396" s="150"/>
      <c r="BM396" s="150"/>
      <c r="BN396" s="150"/>
      <c r="BO396" s="150"/>
      <c r="BP396" s="150"/>
      <c r="BQ396" s="150"/>
      <c r="BR396" s="150"/>
      <c r="BS396" s="150"/>
      <c r="BT396" s="150"/>
      <c r="BU396" s="150"/>
      <c r="BV396" s="150"/>
      <c r="BW396" s="150"/>
      <c r="BX396" s="150"/>
      <c r="BY396" s="150"/>
      <c r="BZ396" s="150"/>
      <c r="CA396" s="150"/>
      <c r="CB396" s="150"/>
      <c r="CC396" s="15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0"/>
      <c r="CN396" s="150"/>
      <c r="CO396" s="150"/>
      <c r="CP396" s="150"/>
      <c r="CQ396" s="150"/>
      <c r="CR396" s="150"/>
      <c r="CS396" s="150"/>
      <c r="CT396" s="150"/>
      <c r="CU396" s="150"/>
      <c r="CV396" s="150"/>
      <c r="CW396" s="150"/>
      <c r="CX396" s="150"/>
      <c r="CY396" s="150"/>
      <c r="CZ396" s="150"/>
      <c r="DA396" s="150"/>
      <c r="DB396" s="150"/>
      <c r="DC396" s="150"/>
      <c r="DD396" s="150"/>
      <c r="DE396" s="150"/>
      <c r="DF396" s="150"/>
      <c r="DG396" s="150"/>
      <c r="DH396" s="150"/>
      <c r="DI396" s="150"/>
      <c r="DJ396" s="150"/>
      <c r="DK396" s="150"/>
      <c r="DL396" s="150"/>
      <c r="DM396" s="150"/>
      <c r="DN396" s="150"/>
      <c r="DO396" s="150"/>
      <c r="DP396" s="150"/>
      <c r="DQ396" s="150"/>
      <c r="DR396" s="150"/>
      <c r="DS396" s="150"/>
      <c r="DT396" s="150"/>
      <c r="DU396" s="150"/>
      <c r="DV396" s="150"/>
      <c r="DW396" s="150"/>
      <c r="DX396" s="150"/>
      <c r="DY396" s="150"/>
      <c r="DZ396" s="150"/>
      <c r="EA396" s="150"/>
      <c r="EB396" s="150"/>
      <c r="EC396" s="150"/>
      <c r="ED396" s="150"/>
      <c r="EE396" s="150"/>
      <c r="EF396" s="150"/>
      <c r="EG396" s="150"/>
      <c r="EH396" s="150"/>
      <c r="EI396" s="150"/>
      <c r="EJ396" s="150"/>
      <c r="EK396" s="150"/>
      <c r="EL396" s="150"/>
      <c r="EM396" s="150"/>
      <c r="EN396" s="150"/>
      <c r="EO396" s="150"/>
      <c r="EP396" s="150"/>
      <c r="EQ396" s="150"/>
      <c r="ER396" s="150"/>
      <c r="ES396" s="150"/>
      <c r="ET396" s="150"/>
      <c r="EU396" s="150"/>
      <c r="EV396" s="150"/>
      <c r="EW396" s="150"/>
      <c r="EX396" s="150"/>
      <c r="EY396" s="150"/>
      <c r="EZ396" s="150"/>
      <c r="FA396" s="150"/>
      <c r="FB396" s="150"/>
      <c r="FC396" s="150"/>
      <c r="FD396" s="150"/>
      <c r="FE396" s="150"/>
      <c r="FF396" s="150"/>
      <c r="FG396" s="150"/>
      <c r="FH396" s="150"/>
      <c r="FI396" s="150"/>
      <c r="FJ396" s="150"/>
      <c r="FK396" s="150"/>
      <c r="FL396" s="150"/>
      <c r="FM396" s="150"/>
      <c r="FN396" s="150"/>
      <c r="FO396" s="150"/>
      <c r="FP396" s="150"/>
      <c r="FQ396" s="150"/>
      <c r="FR396" s="150"/>
      <c r="FS396" s="150"/>
      <c r="FT396" s="150"/>
      <c r="FU396" s="150"/>
      <c r="FV396" s="150"/>
      <c r="FW396" s="150"/>
      <c r="FX396" s="150"/>
      <c r="FY396" s="150"/>
      <c r="FZ396" s="150"/>
      <c r="GA396" s="150"/>
      <c r="GB396" s="150"/>
      <c r="GC396" s="150"/>
      <c r="GD396" s="150"/>
      <c r="GE396" s="150"/>
      <c r="GF396" s="150"/>
      <c r="GG396" s="150"/>
      <c r="GH396" s="150"/>
      <c r="GI396" s="150"/>
      <c r="GJ396" s="150"/>
      <c r="GK396" s="150"/>
      <c r="GL396" s="150"/>
      <c r="GM396" s="150"/>
      <c r="GN396" s="150"/>
      <c r="GO396" s="150"/>
      <c r="GP396" s="150"/>
      <c r="GQ396" s="150"/>
      <c r="GR396" s="150"/>
      <c r="GS396" s="150"/>
      <c r="GT396" s="150"/>
      <c r="GU396" s="150"/>
      <c r="GV396" s="150"/>
      <c r="GW396" s="150"/>
      <c r="GX396" s="150"/>
      <c r="GY396" s="150"/>
      <c r="GZ396" s="150"/>
      <c r="HA396" s="150"/>
      <c r="HB396" s="150"/>
      <c r="HC396" s="150"/>
      <c r="HD396" s="150"/>
      <c r="HE396" s="150"/>
      <c r="HF396" s="150"/>
      <c r="HG396" s="150"/>
      <c r="HH396" s="150"/>
      <c r="HI396" s="150"/>
      <c r="HJ396" s="150"/>
      <c r="HK396" s="150"/>
      <c r="HL396" s="150"/>
      <c r="HM396" s="150"/>
      <c r="HN396" s="150"/>
      <c r="HO396" s="150"/>
      <c r="HP396" s="150"/>
      <c r="HQ396" s="150"/>
      <c r="HR396" s="150"/>
      <c r="HS396" s="150"/>
      <c r="HT396" s="150"/>
      <c r="HU396" s="150"/>
      <c r="HV396" s="150"/>
      <c r="HW396" s="150"/>
      <c r="HX396" s="150"/>
      <c r="HY396" s="150"/>
      <c r="HZ396" s="150"/>
      <c r="IA396" s="150"/>
      <c r="IB396" s="150"/>
      <c r="IC396" s="150"/>
      <c r="ID396" s="150"/>
      <c r="IE396" s="150"/>
      <c r="IF396" s="150"/>
      <c r="IG396" s="150"/>
      <c r="IH396" s="150"/>
      <c r="II396" s="150"/>
      <c r="IJ396" s="150"/>
      <c r="IK396" s="150"/>
      <c r="IL396" s="150"/>
      <c r="IM396" s="150"/>
      <c r="IN396" s="150"/>
      <c r="IO396" s="150"/>
      <c r="IP396" s="150"/>
      <c r="IQ396" s="150"/>
      <c r="IR396" s="150"/>
      <c r="IS396" s="150"/>
      <c r="IT396" s="150"/>
      <c r="IU396" s="150"/>
      <c r="IV396" s="150"/>
      <c r="IW396" s="150"/>
    </row>
    <row r="397" customFormat="false" ht="12.75" hidden="false" customHeight="false" outlineLevel="0" collapsed="false">
      <c r="A397" s="146"/>
      <c r="B397" s="147"/>
      <c r="C397" s="147"/>
      <c r="D397" s="147"/>
      <c r="E397" s="147"/>
      <c r="F397" s="147"/>
      <c r="G397" s="147"/>
      <c r="H397" s="148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  <c r="AE397" s="147"/>
      <c r="AF397" s="147"/>
      <c r="AG397" s="147"/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  <c r="BI397" s="147"/>
      <c r="BJ397" s="147"/>
      <c r="BK397" s="149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150"/>
      <c r="BV397" s="150"/>
      <c r="BW397" s="150"/>
      <c r="BX397" s="150"/>
      <c r="BY397" s="150"/>
      <c r="BZ397" s="150"/>
      <c r="CA397" s="150"/>
      <c r="CB397" s="150"/>
      <c r="CC397" s="150"/>
      <c r="CD397" s="150"/>
      <c r="CE397" s="150"/>
      <c r="CF397" s="150"/>
      <c r="CG397" s="150"/>
      <c r="CH397" s="150"/>
      <c r="CI397" s="150"/>
      <c r="CJ397" s="150"/>
      <c r="CK397" s="150"/>
      <c r="CL397" s="150"/>
      <c r="CM397" s="150"/>
      <c r="CN397" s="150"/>
      <c r="CO397" s="150"/>
      <c r="CP397" s="150"/>
      <c r="CQ397" s="150"/>
      <c r="CR397" s="150"/>
      <c r="CS397" s="150"/>
      <c r="CT397" s="150"/>
      <c r="CU397" s="150"/>
      <c r="CV397" s="150"/>
      <c r="CW397" s="150"/>
      <c r="CX397" s="150"/>
      <c r="CY397" s="150"/>
      <c r="CZ397" s="150"/>
      <c r="DA397" s="150"/>
      <c r="DB397" s="150"/>
      <c r="DC397" s="150"/>
      <c r="DD397" s="150"/>
      <c r="DE397" s="150"/>
      <c r="DF397" s="150"/>
      <c r="DG397" s="150"/>
      <c r="DH397" s="150"/>
      <c r="DI397" s="150"/>
      <c r="DJ397" s="150"/>
      <c r="DK397" s="150"/>
      <c r="DL397" s="150"/>
      <c r="DM397" s="150"/>
      <c r="DN397" s="150"/>
      <c r="DO397" s="150"/>
      <c r="DP397" s="150"/>
      <c r="DQ397" s="150"/>
      <c r="DR397" s="150"/>
      <c r="DS397" s="150"/>
      <c r="DT397" s="150"/>
      <c r="DU397" s="150"/>
      <c r="DV397" s="150"/>
      <c r="DW397" s="150"/>
      <c r="DX397" s="150"/>
      <c r="DY397" s="150"/>
      <c r="DZ397" s="150"/>
      <c r="EA397" s="150"/>
      <c r="EB397" s="150"/>
      <c r="EC397" s="150"/>
      <c r="ED397" s="150"/>
      <c r="EE397" s="150"/>
      <c r="EF397" s="150"/>
      <c r="EG397" s="150"/>
      <c r="EH397" s="150"/>
      <c r="EI397" s="150"/>
      <c r="EJ397" s="150"/>
      <c r="EK397" s="150"/>
      <c r="EL397" s="150"/>
      <c r="EM397" s="150"/>
      <c r="EN397" s="150"/>
      <c r="EO397" s="150"/>
      <c r="EP397" s="150"/>
      <c r="EQ397" s="150"/>
      <c r="ER397" s="150"/>
      <c r="ES397" s="150"/>
      <c r="ET397" s="150"/>
      <c r="EU397" s="150"/>
      <c r="EV397" s="150"/>
      <c r="EW397" s="150"/>
      <c r="EX397" s="150"/>
      <c r="EY397" s="150"/>
      <c r="EZ397" s="150"/>
      <c r="FA397" s="150"/>
      <c r="FB397" s="150"/>
      <c r="FC397" s="150"/>
      <c r="FD397" s="150"/>
      <c r="FE397" s="150"/>
      <c r="FF397" s="150"/>
      <c r="FG397" s="150"/>
      <c r="FH397" s="150"/>
      <c r="FI397" s="150"/>
      <c r="FJ397" s="150"/>
      <c r="FK397" s="150"/>
      <c r="FL397" s="150"/>
      <c r="FM397" s="150"/>
      <c r="FN397" s="150"/>
      <c r="FO397" s="150"/>
      <c r="FP397" s="150"/>
      <c r="FQ397" s="150"/>
      <c r="FR397" s="150"/>
      <c r="FS397" s="150"/>
      <c r="FT397" s="150"/>
      <c r="FU397" s="150"/>
      <c r="FV397" s="150"/>
      <c r="FW397" s="150"/>
      <c r="FX397" s="150"/>
      <c r="FY397" s="150"/>
      <c r="FZ397" s="150"/>
      <c r="GA397" s="150"/>
      <c r="GB397" s="150"/>
      <c r="GC397" s="150"/>
      <c r="GD397" s="150"/>
      <c r="GE397" s="150"/>
      <c r="GF397" s="150"/>
      <c r="GG397" s="150"/>
      <c r="GH397" s="150"/>
      <c r="GI397" s="150"/>
      <c r="GJ397" s="150"/>
      <c r="GK397" s="150"/>
      <c r="GL397" s="150"/>
      <c r="GM397" s="150"/>
      <c r="GN397" s="150"/>
      <c r="GO397" s="150"/>
      <c r="GP397" s="150"/>
      <c r="GQ397" s="150"/>
      <c r="GR397" s="150"/>
      <c r="GS397" s="150"/>
      <c r="GT397" s="150"/>
      <c r="GU397" s="150"/>
      <c r="GV397" s="150"/>
      <c r="GW397" s="150"/>
      <c r="GX397" s="150"/>
      <c r="GY397" s="150"/>
      <c r="GZ397" s="150"/>
      <c r="HA397" s="150"/>
      <c r="HB397" s="150"/>
      <c r="HC397" s="150"/>
      <c r="HD397" s="150"/>
      <c r="HE397" s="150"/>
      <c r="HF397" s="150"/>
      <c r="HG397" s="150"/>
      <c r="HH397" s="150"/>
      <c r="HI397" s="150"/>
      <c r="HJ397" s="150"/>
      <c r="HK397" s="150"/>
      <c r="HL397" s="150"/>
      <c r="HM397" s="150"/>
      <c r="HN397" s="150"/>
      <c r="HO397" s="150"/>
      <c r="HP397" s="150"/>
      <c r="HQ397" s="150"/>
      <c r="HR397" s="150"/>
      <c r="HS397" s="150"/>
      <c r="HT397" s="150"/>
      <c r="HU397" s="150"/>
      <c r="HV397" s="150"/>
      <c r="HW397" s="150"/>
      <c r="HX397" s="150"/>
      <c r="HY397" s="150"/>
      <c r="HZ397" s="150"/>
      <c r="IA397" s="150"/>
      <c r="IB397" s="150"/>
      <c r="IC397" s="150"/>
      <c r="ID397" s="150"/>
      <c r="IE397" s="150"/>
      <c r="IF397" s="150"/>
      <c r="IG397" s="150"/>
      <c r="IH397" s="150"/>
      <c r="II397" s="150"/>
      <c r="IJ397" s="150"/>
      <c r="IK397" s="150"/>
      <c r="IL397" s="150"/>
      <c r="IM397" s="150"/>
      <c r="IN397" s="150"/>
      <c r="IO397" s="150"/>
      <c r="IP397" s="150"/>
      <c r="IQ397" s="150"/>
      <c r="IR397" s="150"/>
      <c r="IS397" s="150"/>
      <c r="IT397" s="150"/>
      <c r="IU397" s="150"/>
      <c r="IV397" s="150"/>
      <c r="IW397" s="150"/>
    </row>
    <row r="398" customFormat="false" ht="12.75" hidden="false" customHeight="false" outlineLevel="0" collapsed="false">
      <c r="A398" s="146"/>
      <c r="B398" s="147"/>
      <c r="C398" s="147"/>
      <c r="D398" s="147"/>
      <c r="E398" s="147"/>
      <c r="F398" s="147"/>
      <c r="G398" s="147"/>
      <c r="H398" s="148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  <c r="AC398" s="147"/>
      <c r="AD398" s="147"/>
      <c r="AE398" s="147"/>
      <c r="AF398" s="147"/>
      <c r="AG398" s="147"/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  <c r="BI398" s="147"/>
      <c r="BJ398" s="147"/>
      <c r="BK398" s="149"/>
      <c r="BL398" s="150"/>
      <c r="BM398" s="150"/>
      <c r="BN398" s="150"/>
      <c r="BO398" s="150"/>
      <c r="BP398" s="150"/>
      <c r="BQ398" s="150"/>
      <c r="BR398" s="150"/>
      <c r="BS398" s="150"/>
      <c r="BT398" s="150"/>
      <c r="BU398" s="150"/>
      <c r="BV398" s="150"/>
      <c r="BW398" s="150"/>
      <c r="BX398" s="150"/>
      <c r="BY398" s="150"/>
      <c r="BZ398" s="150"/>
      <c r="CA398" s="150"/>
      <c r="CB398" s="150"/>
      <c r="CC398" s="150"/>
      <c r="CD398" s="150"/>
      <c r="CE398" s="150"/>
      <c r="CF398" s="150"/>
      <c r="CG398" s="150"/>
      <c r="CH398" s="150"/>
      <c r="CI398" s="150"/>
      <c r="CJ398" s="150"/>
      <c r="CK398" s="150"/>
      <c r="CL398" s="150"/>
      <c r="CM398" s="150"/>
      <c r="CN398" s="150"/>
      <c r="CO398" s="150"/>
      <c r="CP398" s="150"/>
      <c r="CQ398" s="150"/>
      <c r="CR398" s="150"/>
      <c r="CS398" s="150"/>
      <c r="CT398" s="150"/>
      <c r="CU398" s="150"/>
      <c r="CV398" s="150"/>
      <c r="CW398" s="150"/>
      <c r="CX398" s="150"/>
      <c r="CY398" s="150"/>
      <c r="CZ398" s="150"/>
      <c r="DA398" s="150"/>
      <c r="DB398" s="150"/>
      <c r="DC398" s="150"/>
      <c r="DD398" s="150"/>
      <c r="DE398" s="150"/>
      <c r="DF398" s="150"/>
      <c r="DG398" s="150"/>
      <c r="DH398" s="150"/>
      <c r="DI398" s="150"/>
      <c r="DJ398" s="150"/>
      <c r="DK398" s="150"/>
      <c r="DL398" s="150"/>
      <c r="DM398" s="150"/>
      <c r="DN398" s="150"/>
      <c r="DO398" s="150"/>
      <c r="DP398" s="150"/>
      <c r="DQ398" s="150"/>
      <c r="DR398" s="150"/>
      <c r="DS398" s="150"/>
      <c r="DT398" s="150"/>
      <c r="DU398" s="150"/>
      <c r="DV398" s="150"/>
      <c r="DW398" s="150"/>
      <c r="DX398" s="150"/>
      <c r="DY398" s="150"/>
      <c r="DZ398" s="150"/>
      <c r="EA398" s="150"/>
      <c r="EB398" s="150"/>
      <c r="EC398" s="150"/>
      <c r="ED398" s="150"/>
      <c r="EE398" s="150"/>
      <c r="EF398" s="150"/>
      <c r="EG398" s="150"/>
      <c r="EH398" s="150"/>
      <c r="EI398" s="150"/>
      <c r="EJ398" s="150"/>
      <c r="EK398" s="150"/>
      <c r="EL398" s="150"/>
      <c r="EM398" s="150"/>
      <c r="EN398" s="150"/>
      <c r="EO398" s="150"/>
      <c r="EP398" s="150"/>
      <c r="EQ398" s="150"/>
      <c r="ER398" s="150"/>
      <c r="ES398" s="150"/>
      <c r="ET398" s="150"/>
      <c r="EU398" s="150"/>
      <c r="EV398" s="150"/>
      <c r="EW398" s="150"/>
      <c r="EX398" s="150"/>
      <c r="EY398" s="150"/>
      <c r="EZ398" s="150"/>
      <c r="FA398" s="150"/>
      <c r="FB398" s="150"/>
      <c r="FC398" s="150"/>
      <c r="FD398" s="150"/>
      <c r="FE398" s="150"/>
      <c r="FF398" s="150"/>
      <c r="FG398" s="150"/>
      <c r="FH398" s="150"/>
      <c r="FI398" s="150"/>
      <c r="FJ398" s="150"/>
      <c r="FK398" s="150"/>
      <c r="FL398" s="150"/>
      <c r="FM398" s="150"/>
      <c r="FN398" s="150"/>
      <c r="FO398" s="150"/>
      <c r="FP398" s="150"/>
      <c r="FQ398" s="150"/>
      <c r="FR398" s="150"/>
      <c r="FS398" s="150"/>
      <c r="FT398" s="150"/>
      <c r="FU398" s="150"/>
      <c r="FV398" s="150"/>
      <c r="FW398" s="150"/>
      <c r="FX398" s="150"/>
      <c r="FY398" s="150"/>
      <c r="FZ398" s="150"/>
      <c r="GA398" s="150"/>
      <c r="GB398" s="150"/>
      <c r="GC398" s="150"/>
      <c r="GD398" s="150"/>
      <c r="GE398" s="150"/>
      <c r="GF398" s="150"/>
      <c r="GG398" s="150"/>
      <c r="GH398" s="150"/>
      <c r="GI398" s="150"/>
      <c r="GJ398" s="150"/>
      <c r="GK398" s="150"/>
      <c r="GL398" s="150"/>
      <c r="GM398" s="150"/>
      <c r="GN398" s="150"/>
      <c r="GO398" s="150"/>
      <c r="GP398" s="150"/>
      <c r="GQ398" s="150"/>
      <c r="GR398" s="150"/>
      <c r="GS398" s="150"/>
      <c r="GT398" s="150"/>
      <c r="GU398" s="150"/>
      <c r="GV398" s="150"/>
      <c r="GW398" s="150"/>
      <c r="GX398" s="150"/>
      <c r="GY398" s="150"/>
      <c r="GZ398" s="150"/>
      <c r="HA398" s="150"/>
      <c r="HB398" s="150"/>
      <c r="HC398" s="150"/>
      <c r="HD398" s="150"/>
      <c r="HE398" s="150"/>
      <c r="HF398" s="150"/>
      <c r="HG398" s="150"/>
      <c r="HH398" s="150"/>
      <c r="HI398" s="150"/>
      <c r="HJ398" s="150"/>
      <c r="HK398" s="150"/>
      <c r="HL398" s="150"/>
      <c r="HM398" s="150"/>
      <c r="HN398" s="150"/>
      <c r="HO398" s="150"/>
      <c r="HP398" s="150"/>
      <c r="HQ398" s="150"/>
      <c r="HR398" s="150"/>
      <c r="HS398" s="150"/>
      <c r="HT398" s="150"/>
      <c r="HU398" s="150"/>
      <c r="HV398" s="150"/>
      <c r="HW398" s="150"/>
      <c r="HX398" s="150"/>
      <c r="HY398" s="150"/>
      <c r="HZ398" s="150"/>
      <c r="IA398" s="150"/>
      <c r="IB398" s="150"/>
      <c r="IC398" s="150"/>
      <c r="ID398" s="150"/>
      <c r="IE398" s="150"/>
      <c r="IF398" s="150"/>
      <c r="IG398" s="150"/>
      <c r="IH398" s="150"/>
      <c r="II398" s="150"/>
      <c r="IJ398" s="150"/>
      <c r="IK398" s="150"/>
      <c r="IL398" s="150"/>
      <c r="IM398" s="150"/>
      <c r="IN398" s="150"/>
      <c r="IO398" s="150"/>
      <c r="IP398" s="150"/>
      <c r="IQ398" s="150"/>
      <c r="IR398" s="150"/>
      <c r="IS398" s="150"/>
      <c r="IT398" s="150"/>
      <c r="IU398" s="150"/>
      <c r="IV398" s="150"/>
      <c r="IW398" s="150"/>
    </row>
    <row r="399" customFormat="false" ht="12.75" hidden="false" customHeight="false" outlineLevel="0" collapsed="false">
      <c r="A399" s="146"/>
      <c r="B399" s="147"/>
      <c r="C399" s="147"/>
      <c r="D399" s="147"/>
      <c r="E399" s="147"/>
      <c r="F399" s="147"/>
      <c r="G399" s="147"/>
      <c r="H399" s="148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7"/>
      <c r="AE399" s="147"/>
      <c r="AF399" s="147"/>
      <c r="AG399" s="147"/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  <c r="BI399" s="147"/>
      <c r="BJ399" s="147"/>
      <c r="BK399" s="149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150"/>
      <c r="BV399" s="150"/>
      <c r="BW399" s="150"/>
      <c r="BX399" s="150"/>
      <c r="BY399" s="150"/>
      <c r="BZ399" s="150"/>
      <c r="CA399" s="150"/>
      <c r="CB399" s="150"/>
      <c r="CC399" s="15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0"/>
      <c r="CN399" s="150"/>
      <c r="CO399" s="150"/>
      <c r="CP399" s="150"/>
      <c r="CQ399" s="150"/>
      <c r="CR399" s="150"/>
      <c r="CS399" s="150"/>
      <c r="CT399" s="150"/>
      <c r="CU399" s="150"/>
      <c r="CV399" s="150"/>
      <c r="CW399" s="150"/>
      <c r="CX399" s="150"/>
      <c r="CY399" s="150"/>
      <c r="CZ399" s="150"/>
      <c r="DA399" s="150"/>
      <c r="DB399" s="150"/>
      <c r="DC399" s="150"/>
      <c r="DD399" s="150"/>
      <c r="DE399" s="150"/>
      <c r="DF399" s="150"/>
      <c r="DG399" s="150"/>
      <c r="DH399" s="150"/>
      <c r="DI399" s="150"/>
      <c r="DJ399" s="150"/>
      <c r="DK399" s="150"/>
      <c r="DL399" s="150"/>
      <c r="DM399" s="150"/>
      <c r="DN399" s="150"/>
      <c r="DO399" s="150"/>
      <c r="DP399" s="150"/>
      <c r="DQ399" s="150"/>
      <c r="DR399" s="150"/>
      <c r="DS399" s="150"/>
      <c r="DT399" s="150"/>
      <c r="DU399" s="150"/>
      <c r="DV399" s="150"/>
      <c r="DW399" s="150"/>
      <c r="DX399" s="150"/>
      <c r="DY399" s="150"/>
      <c r="DZ399" s="150"/>
      <c r="EA399" s="150"/>
      <c r="EB399" s="150"/>
      <c r="EC399" s="150"/>
      <c r="ED399" s="150"/>
      <c r="EE399" s="150"/>
      <c r="EF399" s="150"/>
      <c r="EG399" s="150"/>
      <c r="EH399" s="150"/>
      <c r="EI399" s="150"/>
      <c r="EJ399" s="150"/>
      <c r="EK399" s="150"/>
      <c r="EL399" s="150"/>
      <c r="EM399" s="150"/>
      <c r="EN399" s="150"/>
      <c r="EO399" s="150"/>
      <c r="EP399" s="150"/>
      <c r="EQ399" s="150"/>
      <c r="ER399" s="150"/>
      <c r="ES399" s="150"/>
      <c r="ET399" s="150"/>
      <c r="EU399" s="150"/>
      <c r="EV399" s="150"/>
      <c r="EW399" s="150"/>
      <c r="EX399" s="150"/>
      <c r="EY399" s="150"/>
      <c r="EZ399" s="150"/>
      <c r="FA399" s="150"/>
      <c r="FB399" s="150"/>
      <c r="FC399" s="150"/>
      <c r="FD399" s="150"/>
      <c r="FE399" s="150"/>
      <c r="FF399" s="150"/>
      <c r="FG399" s="150"/>
      <c r="FH399" s="150"/>
      <c r="FI399" s="150"/>
      <c r="FJ399" s="150"/>
      <c r="FK399" s="150"/>
      <c r="FL399" s="150"/>
      <c r="FM399" s="150"/>
      <c r="FN399" s="150"/>
      <c r="FO399" s="150"/>
      <c r="FP399" s="150"/>
      <c r="FQ399" s="150"/>
      <c r="FR399" s="150"/>
      <c r="FS399" s="150"/>
      <c r="FT399" s="150"/>
      <c r="FU399" s="150"/>
      <c r="FV399" s="150"/>
      <c r="FW399" s="150"/>
      <c r="FX399" s="150"/>
      <c r="FY399" s="150"/>
      <c r="FZ399" s="150"/>
      <c r="GA399" s="150"/>
      <c r="GB399" s="150"/>
      <c r="GC399" s="150"/>
      <c r="GD399" s="150"/>
      <c r="GE399" s="150"/>
      <c r="GF399" s="150"/>
      <c r="GG399" s="150"/>
      <c r="GH399" s="150"/>
      <c r="GI399" s="150"/>
      <c r="GJ399" s="150"/>
      <c r="GK399" s="150"/>
      <c r="GL399" s="150"/>
      <c r="GM399" s="150"/>
      <c r="GN399" s="150"/>
      <c r="GO399" s="150"/>
      <c r="GP399" s="150"/>
      <c r="GQ399" s="150"/>
      <c r="GR399" s="150"/>
      <c r="GS399" s="150"/>
      <c r="GT399" s="150"/>
      <c r="GU399" s="150"/>
      <c r="GV399" s="150"/>
      <c r="GW399" s="150"/>
      <c r="GX399" s="150"/>
      <c r="GY399" s="150"/>
      <c r="GZ399" s="150"/>
      <c r="HA399" s="150"/>
      <c r="HB399" s="150"/>
      <c r="HC399" s="150"/>
      <c r="HD399" s="150"/>
      <c r="HE399" s="150"/>
      <c r="HF399" s="150"/>
      <c r="HG399" s="150"/>
      <c r="HH399" s="150"/>
      <c r="HI399" s="150"/>
      <c r="HJ399" s="150"/>
      <c r="HK399" s="150"/>
      <c r="HL399" s="150"/>
      <c r="HM399" s="150"/>
      <c r="HN399" s="150"/>
      <c r="HO399" s="150"/>
      <c r="HP399" s="150"/>
      <c r="HQ399" s="150"/>
      <c r="HR399" s="150"/>
      <c r="HS399" s="150"/>
      <c r="HT399" s="150"/>
      <c r="HU399" s="150"/>
      <c r="HV399" s="150"/>
      <c r="HW399" s="150"/>
      <c r="HX399" s="150"/>
      <c r="HY399" s="150"/>
      <c r="HZ399" s="150"/>
      <c r="IA399" s="150"/>
      <c r="IB399" s="150"/>
      <c r="IC399" s="150"/>
      <c r="ID399" s="150"/>
      <c r="IE399" s="150"/>
      <c r="IF399" s="150"/>
      <c r="IG399" s="150"/>
      <c r="IH399" s="150"/>
      <c r="II399" s="150"/>
      <c r="IJ399" s="150"/>
      <c r="IK399" s="150"/>
      <c r="IL399" s="150"/>
      <c r="IM399" s="150"/>
      <c r="IN399" s="150"/>
      <c r="IO399" s="150"/>
      <c r="IP399" s="150"/>
      <c r="IQ399" s="150"/>
      <c r="IR399" s="150"/>
      <c r="IS399" s="150"/>
      <c r="IT399" s="150"/>
      <c r="IU399" s="150"/>
      <c r="IV399" s="150"/>
      <c r="IW399" s="150"/>
    </row>
    <row r="400" customFormat="false" ht="12.75" hidden="false" customHeight="false" outlineLevel="0" collapsed="false">
      <c r="A400" s="146"/>
      <c r="B400" s="147"/>
      <c r="C400" s="147"/>
      <c r="D400" s="147"/>
      <c r="E400" s="147"/>
      <c r="F400" s="147"/>
      <c r="G400" s="147"/>
      <c r="H400" s="148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  <c r="AB400" s="147"/>
      <c r="AC400" s="147"/>
      <c r="AD400" s="147"/>
      <c r="AE400" s="147"/>
      <c r="AF400" s="147"/>
      <c r="AG400" s="147"/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  <c r="BI400" s="147"/>
      <c r="BJ400" s="147"/>
      <c r="BK400" s="149"/>
      <c r="BL400" s="150"/>
      <c r="BM400" s="150"/>
      <c r="BN400" s="150"/>
      <c r="BO400" s="150"/>
      <c r="BP400" s="150"/>
      <c r="BQ400" s="150"/>
      <c r="BR400" s="150"/>
      <c r="BS400" s="150"/>
      <c r="BT400" s="150"/>
      <c r="BU400" s="150"/>
      <c r="BV400" s="150"/>
      <c r="BW400" s="150"/>
      <c r="BX400" s="150"/>
      <c r="BY400" s="150"/>
      <c r="BZ400" s="150"/>
      <c r="CA400" s="150"/>
      <c r="CB400" s="150"/>
      <c r="CC400" s="15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0"/>
      <c r="CN400" s="150"/>
      <c r="CO400" s="150"/>
      <c r="CP400" s="150"/>
      <c r="CQ400" s="150"/>
      <c r="CR400" s="150"/>
      <c r="CS400" s="150"/>
      <c r="CT400" s="150"/>
      <c r="CU400" s="150"/>
      <c r="CV400" s="150"/>
      <c r="CW400" s="150"/>
      <c r="CX400" s="150"/>
      <c r="CY400" s="150"/>
      <c r="CZ400" s="150"/>
      <c r="DA400" s="150"/>
      <c r="DB400" s="150"/>
      <c r="DC400" s="150"/>
      <c r="DD400" s="150"/>
      <c r="DE400" s="150"/>
      <c r="DF400" s="150"/>
      <c r="DG400" s="150"/>
      <c r="DH400" s="150"/>
      <c r="DI400" s="150"/>
      <c r="DJ400" s="150"/>
      <c r="DK400" s="150"/>
      <c r="DL400" s="150"/>
      <c r="DM400" s="150"/>
      <c r="DN400" s="150"/>
      <c r="DO400" s="150"/>
      <c r="DP400" s="150"/>
      <c r="DQ400" s="150"/>
      <c r="DR400" s="150"/>
      <c r="DS400" s="150"/>
      <c r="DT400" s="150"/>
      <c r="DU400" s="150"/>
      <c r="DV400" s="150"/>
      <c r="DW400" s="150"/>
      <c r="DX400" s="150"/>
      <c r="DY400" s="150"/>
      <c r="DZ400" s="150"/>
      <c r="EA400" s="150"/>
      <c r="EB400" s="150"/>
      <c r="EC400" s="150"/>
      <c r="ED400" s="150"/>
      <c r="EE400" s="150"/>
      <c r="EF400" s="150"/>
      <c r="EG400" s="150"/>
      <c r="EH400" s="150"/>
      <c r="EI400" s="150"/>
      <c r="EJ400" s="150"/>
      <c r="EK400" s="150"/>
      <c r="EL400" s="150"/>
      <c r="EM400" s="150"/>
      <c r="EN400" s="150"/>
      <c r="EO400" s="150"/>
      <c r="EP400" s="150"/>
      <c r="EQ400" s="150"/>
      <c r="ER400" s="150"/>
      <c r="ES400" s="150"/>
      <c r="ET400" s="150"/>
      <c r="EU400" s="150"/>
      <c r="EV400" s="150"/>
      <c r="EW400" s="150"/>
      <c r="EX400" s="150"/>
      <c r="EY400" s="150"/>
      <c r="EZ400" s="150"/>
      <c r="FA400" s="150"/>
      <c r="FB400" s="150"/>
      <c r="FC400" s="150"/>
      <c r="FD400" s="150"/>
      <c r="FE400" s="150"/>
      <c r="FF400" s="150"/>
      <c r="FG400" s="150"/>
      <c r="FH400" s="150"/>
      <c r="FI400" s="150"/>
      <c r="FJ400" s="150"/>
      <c r="FK400" s="150"/>
      <c r="FL400" s="150"/>
      <c r="FM400" s="150"/>
      <c r="FN400" s="150"/>
      <c r="FO400" s="150"/>
      <c r="FP400" s="150"/>
      <c r="FQ400" s="150"/>
      <c r="FR400" s="150"/>
      <c r="FS400" s="150"/>
      <c r="FT400" s="150"/>
      <c r="FU400" s="150"/>
      <c r="FV400" s="150"/>
      <c r="FW400" s="150"/>
      <c r="FX400" s="150"/>
      <c r="FY400" s="150"/>
      <c r="FZ400" s="150"/>
      <c r="GA400" s="150"/>
      <c r="GB400" s="150"/>
      <c r="GC400" s="150"/>
      <c r="GD400" s="150"/>
      <c r="GE400" s="150"/>
      <c r="GF400" s="150"/>
      <c r="GG400" s="150"/>
      <c r="GH400" s="150"/>
      <c r="GI400" s="150"/>
      <c r="GJ400" s="150"/>
      <c r="GK400" s="150"/>
      <c r="GL400" s="150"/>
      <c r="GM400" s="150"/>
      <c r="GN400" s="150"/>
      <c r="GO400" s="150"/>
      <c r="GP400" s="150"/>
      <c r="GQ400" s="150"/>
      <c r="GR400" s="150"/>
      <c r="GS400" s="150"/>
      <c r="GT400" s="150"/>
      <c r="GU400" s="150"/>
      <c r="GV400" s="150"/>
      <c r="GW400" s="150"/>
      <c r="GX400" s="150"/>
      <c r="GY400" s="150"/>
      <c r="GZ400" s="150"/>
      <c r="HA400" s="150"/>
      <c r="HB400" s="150"/>
      <c r="HC400" s="150"/>
      <c r="HD400" s="150"/>
      <c r="HE400" s="150"/>
      <c r="HF400" s="150"/>
      <c r="HG400" s="150"/>
      <c r="HH400" s="150"/>
      <c r="HI400" s="150"/>
      <c r="HJ400" s="150"/>
      <c r="HK400" s="150"/>
      <c r="HL400" s="150"/>
      <c r="HM400" s="150"/>
      <c r="HN400" s="150"/>
      <c r="HO400" s="150"/>
      <c r="HP400" s="150"/>
      <c r="HQ400" s="150"/>
      <c r="HR400" s="150"/>
      <c r="HS400" s="150"/>
      <c r="HT400" s="150"/>
      <c r="HU400" s="150"/>
      <c r="HV400" s="150"/>
      <c r="HW400" s="150"/>
      <c r="HX400" s="150"/>
      <c r="HY400" s="150"/>
      <c r="HZ400" s="150"/>
      <c r="IA400" s="150"/>
      <c r="IB400" s="150"/>
      <c r="IC400" s="150"/>
      <c r="ID400" s="150"/>
      <c r="IE400" s="150"/>
      <c r="IF400" s="150"/>
      <c r="IG400" s="150"/>
      <c r="IH400" s="150"/>
      <c r="II400" s="150"/>
      <c r="IJ400" s="150"/>
      <c r="IK400" s="150"/>
      <c r="IL400" s="150"/>
      <c r="IM400" s="150"/>
      <c r="IN400" s="150"/>
      <c r="IO400" s="150"/>
      <c r="IP400" s="150"/>
      <c r="IQ400" s="150"/>
      <c r="IR400" s="150"/>
      <c r="IS400" s="150"/>
      <c r="IT400" s="150"/>
      <c r="IU400" s="150"/>
      <c r="IV400" s="150"/>
      <c r="IW400" s="150"/>
    </row>
    <row r="401" customFormat="false" ht="12.75" hidden="false" customHeight="false" outlineLevel="0" collapsed="false">
      <c r="A401" s="146"/>
      <c r="B401" s="147"/>
      <c r="C401" s="147"/>
      <c r="D401" s="147"/>
      <c r="E401" s="147"/>
      <c r="F401" s="147"/>
      <c r="G401" s="147"/>
      <c r="H401" s="148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  <c r="AG401" s="147"/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  <c r="BI401" s="147"/>
      <c r="BJ401" s="147"/>
      <c r="BK401" s="149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150"/>
      <c r="BV401" s="150"/>
      <c r="BW401" s="150"/>
      <c r="BX401" s="150"/>
      <c r="BY401" s="150"/>
      <c r="BZ401" s="150"/>
      <c r="CA401" s="150"/>
      <c r="CB401" s="150"/>
      <c r="CC401" s="150"/>
      <c r="CD401" s="150"/>
      <c r="CE401" s="150"/>
      <c r="CF401" s="150"/>
      <c r="CG401" s="150"/>
      <c r="CH401" s="150"/>
      <c r="CI401" s="150"/>
      <c r="CJ401" s="150"/>
      <c r="CK401" s="150"/>
      <c r="CL401" s="150"/>
      <c r="CM401" s="150"/>
      <c r="CN401" s="150"/>
      <c r="CO401" s="150"/>
      <c r="CP401" s="150"/>
      <c r="CQ401" s="150"/>
      <c r="CR401" s="150"/>
      <c r="CS401" s="150"/>
      <c r="CT401" s="150"/>
      <c r="CU401" s="150"/>
      <c r="CV401" s="150"/>
      <c r="CW401" s="150"/>
      <c r="CX401" s="150"/>
      <c r="CY401" s="150"/>
      <c r="CZ401" s="150"/>
      <c r="DA401" s="150"/>
      <c r="DB401" s="150"/>
      <c r="DC401" s="150"/>
      <c r="DD401" s="150"/>
      <c r="DE401" s="150"/>
      <c r="DF401" s="150"/>
      <c r="DG401" s="150"/>
      <c r="DH401" s="150"/>
      <c r="DI401" s="150"/>
      <c r="DJ401" s="150"/>
      <c r="DK401" s="150"/>
      <c r="DL401" s="150"/>
      <c r="DM401" s="150"/>
      <c r="DN401" s="150"/>
      <c r="DO401" s="150"/>
      <c r="DP401" s="150"/>
      <c r="DQ401" s="150"/>
      <c r="DR401" s="150"/>
      <c r="DS401" s="150"/>
      <c r="DT401" s="150"/>
      <c r="DU401" s="150"/>
      <c r="DV401" s="150"/>
      <c r="DW401" s="150"/>
      <c r="DX401" s="150"/>
      <c r="DY401" s="150"/>
      <c r="DZ401" s="150"/>
      <c r="EA401" s="150"/>
      <c r="EB401" s="150"/>
      <c r="EC401" s="150"/>
      <c r="ED401" s="150"/>
      <c r="EE401" s="150"/>
      <c r="EF401" s="150"/>
      <c r="EG401" s="150"/>
      <c r="EH401" s="150"/>
      <c r="EI401" s="150"/>
      <c r="EJ401" s="150"/>
      <c r="EK401" s="150"/>
      <c r="EL401" s="150"/>
      <c r="EM401" s="150"/>
      <c r="EN401" s="150"/>
      <c r="EO401" s="150"/>
      <c r="EP401" s="150"/>
      <c r="EQ401" s="150"/>
      <c r="ER401" s="150"/>
      <c r="ES401" s="150"/>
      <c r="ET401" s="150"/>
      <c r="EU401" s="150"/>
      <c r="EV401" s="150"/>
      <c r="EW401" s="150"/>
      <c r="EX401" s="150"/>
      <c r="EY401" s="150"/>
      <c r="EZ401" s="150"/>
      <c r="FA401" s="150"/>
      <c r="FB401" s="150"/>
      <c r="FC401" s="150"/>
      <c r="FD401" s="150"/>
      <c r="FE401" s="150"/>
      <c r="FF401" s="150"/>
      <c r="FG401" s="150"/>
      <c r="FH401" s="150"/>
      <c r="FI401" s="150"/>
      <c r="FJ401" s="150"/>
      <c r="FK401" s="150"/>
      <c r="FL401" s="150"/>
      <c r="FM401" s="150"/>
      <c r="FN401" s="150"/>
      <c r="FO401" s="150"/>
      <c r="FP401" s="150"/>
      <c r="FQ401" s="150"/>
      <c r="FR401" s="150"/>
      <c r="FS401" s="150"/>
      <c r="FT401" s="150"/>
      <c r="FU401" s="150"/>
      <c r="FV401" s="150"/>
      <c r="FW401" s="150"/>
      <c r="FX401" s="150"/>
      <c r="FY401" s="150"/>
      <c r="FZ401" s="150"/>
      <c r="GA401" s="150"/>
      <c r="GB401" s="150"/>
      <c r="GC401" s="150"/>
      <c r="GD401" s="150"/>
      <c r="GE401" s="150"/>
      <c r="GF401" s="150"/>
      <c r="GG401" s="150"/>
      <c r="GH401" s="150"/>
      <c r="GI401" s="150"/>
      <c r="GJ401" s="150"/>
      <c r="GK401" s="150"/>
      <c r="GL401" s="150"/>
      <c r="GM401" s="150"/>
      <c r="GN401" s="150"/>
      <c r="GO401" s="150"/>
      <c r="GP401" s="150"/>
      <c r="GQ401" s="150"/>
      <c r="GR401" s="150"/>
      <c r="GS401" s="150"/>
      <c r="GT401" s="150"/>
      <c r="GU401" s="150"/>
      <c r="GV401" s="150"/>
      <c r="GW401" s="150"/>
      <c r="GX401" s="150"/>
      <c r="GY401" s="150"/>
      <c r="GZ401" s="150"/>
      <c r="HA401" s="150"/>
      <c r="HB401" s="150"/>
      <c r="HC401" s="150"/>
      <c r="HD401" s="150"/>
      <c r="HE401" s="150"/>
      <c r="HF401" s="150"/>
      <c r="HG401" s="150"/>
      <c r="HH401" s="150"/>
      <c r="HI401" s="150"/>
      <c r="HJ401" s="150"/>
      <c r="HK401" s="150"/>
      <c r="HL401" s="150"/>
      <c r="HM401" s="150"/>
      <c r="HN401" s="150"/>
      <c r="HO401" s="150"/>
      <c r="HP401" s="150"/>
      <c r="HQ401" s="150"/>
      <c r="HR401" s="150"/>
      <c r="HS401" s="150"/>
      <c r="HT401" s="150"/>
      <c r="HU401" s="150"/>
      <c r="HV401" s="150"/>
      <c r="HW401" s="150"/>
      <c r="HX401" s="150"/>
      <c r="HY401" s="150"/>
      <c r="HZ401" s="150"/>
      <c r="IA401" s="150"/>
      <c r="IB401" s="150"/>
      <c r="IC401" s="150"/>
      <c r="ID401" s="150"/>
      <c r="IE401" s="150"/>
      <c r="IF401" s="150"/>
      <c r="IG401" s="150"/>
      <c r="IH401" s="150"/>
      <c r="II401" s="150"/>
      <c r="IJ401" s="150"/>
      <c r="IK401" s="150"/>
      <c r="IL401" s="150"/>
      <c r="IM401" s="150"/>
      <c r="IN401" s="150"/>
      <c r="IO401" s="150"/>
      <c r="IP401" s="150"/>
      <c r="IQ401" s="150"/>
      <c r="IR401" s="150"/>
      <c r="IS401" s="150"/>
      <c r="IT401" s="150"/>
      <c r="IU401" s="150"/>
      <c r="IV401" s="150"/>
      <c r="IW401" s="150"/>
    </row>
    <row r="402" customFormat="false" ht="12.75" hidden="false" customHeight="false" outlineLevel="0" collapsed="false">
      <c r="A402" s="146"/>
      <c r="B402" s="147"/>
      <c r="C402" s="147"/>
      <c r="D402" s="147"/>
      <c r="E402" s="147"/>
      <c r="F402" s="147"/>
      <c r="G402" s="147"/>
      <c r="H402" s="148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  <c r="AE402" s="147"/>
      <c r="AF402" s="147"/>
      <c r="AG402" s="147"/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  <c r="BI402" s="147"/>
      <c r="BJ402" s="147"/>
      <c r="BK402" s="149"/>
      <c r="BL402" s="150"/>
      <c r="BM402" s="150"/>
      <c r="BN402" s="150"/>
      <c r="BO402" s="150"/>
      <c r="BP402" s="150"/>
      <c r="BQ402" s="150"/>
      <c r="BR402" s="150"/>
      <c r="BS402" s="150"/>
      <c r="BT402" s="150"/>
      <c r="BU402" s="150"/>
      <c r="BV402" s="150"/>
      <c r="BW402" s="150"/>
      <c r="BX402" s="150"/>
      <c r="BY402" s="150"/>
      <c r="BZ402" s="150"/>
      <c r="CA402" s="150"/>
      <c r="CB402" s="150"/>
      <c r="CC402" s="150"/>
      <c r="CD402" s="150"/>
      <c r="CE402" s="150"/>
      <c r="CF402" s="150"/>
      <c r="CG402" s="150"/>
      <c r="CH402" s="150"/>
      <c r="CI402" s="150"/>
      <c r="CJ402" s="150"/>
      <c r="CK402" s="150"/>
      <c r="CL402" s="150"/>
      <c r="CM402" s="150"/>
      <c r="CN402" s="150"/>
      <c r="CO402" s="150"/>
      <c r="CP402" s="150"/>
      <c r="CQ402" s="150"/>
      <c r="CR402" s="150"/>
      <c r="CS402" s="150"/>
      <c r="CT402" s="150"/>
      <c r="CU402" s="150"/>
      <c r="CV402" s="150"/>
      <c r="CW402" s="150"/>
      <c r="CX402" s="150"/>
      <c r="CY402" s="150"/>
      <c r="CZ402" s="150"/>
      <c r="DA402" s="150"/>
      <c r="DB402" s="150"/>
      <c r="DC402" s="150"/>
      <c r="DD402" s="150"/>
      <c r="DE402" s="150"/>
      <c r="DF402" s="150"/>
      <c r="DG402" s="150"/>
      <c r="DH402" s="150"/>
      <c r="DI402" s="150"/>
      <c r="DJ402" s="150"/>
      <c r="DK402" s="150"/>
      <c r="DL402" s="150"/>
      <c r="DM402" s="150"/>
      <c r="DN402" s="150"/>
      <c r="DO402" s="150"/>
      <c r="DP402" s="150"/>
      <c r="DQ402" s="150"/>
      <c r="DR402" s="150"/>
      <c r="DS402" s="150"/>
      <c r="DT402" s="150"/>
      <c r="DU402" s="150"/>
      <c r="DV402" s="150"/>
      <c r="DW402" s="150"/>
      <c r="DX402" s="150"/>
      <c r="DY402" s="150"/>
      <c r="DZ402" s="150"/>
      <c r="EA402" s="150"/>
      <c r="EB402" s="150"/>
      <c r="EC402" s="150"/>
      <c r="ED402" s="150"/>
      <c r="EE402" s="150"/>
      <c r="EF402" s="150"/>
      <c r="EG402" s="150"/>
      <c r="EH402" s="150"/>
      <c r="EI402" s="150"/>
      <c r="EJ402" s="150"/>
      <c r="EK402" s="150"/>
      <c r="EL402" s="150"/>
      <c r="EM402" s="150"/>
      <c r="EN402" s="150"/>
      <c r="EO402" s="150"/>
      <c r="EP402" s="150"/>
      <c r="EQ402" s="150"/>
      <c r="ER402" s="150"/>
      <c r="ES402" s="150"/>
      <c r="ET402" s="150"/>
      <c r="EU402" s="150"/>
      <c r="EV402" s="150"/>
      <c r="EW402" s="150"/>
      <c r="EX402" s="150"/>
      <c r="EY402" s="150"/>
      <c r="EZ402" s="150"/>
      <c r="FA402" s="150"/>
      <c r="FB402" s="150"/>
      <c r="FC402" s="150"/>
      <c r="FD402" s="150"/>
      <c r="FE402" s="150"/>
      <c r="FF402" s="150"/>
      <c r="FG402" s="150"/>
      <c r="FH402" s="150"/>
      <c r="FI402" s="150"/>
      <c r="FJ402" s="150"/>
      <c r="FK402" s="150"/>
      <c r="FL402" s="150"/>
      <c r="FM402" s="150"/>
      <c r="FN402" s="150"/>
      <c r="FO402" s="150"/>
      <c r="FP402" s="150"/>
      <c r="FQ402" s="150"/>
      <c r="FR402" s="150"/>
      <c r="FS402" s="150"/>
      <c r="FT402" s="150"/>
      <c r="FU402" s="150"/>
      <c r="FV402" s="150"/>
      <c r="FW402" s="150"/>
      <c r="FX402" s="150"/>
      <c r="FY402" s="150"/>
      <c r="FZ402" s="150"/>
      <c r="GA402" s="150"/>
      <c r="GB402" s="150"/>
      <c r="GC402" s="150"/>
      <c r="GD402" s="150"/>
      <c r="GE402" s="150"/>
      <c r="GF402" s="150"/>
      <c r="GG402" s="150"/>
      <c r="GH402" s="150"/>
      <c r="GI402" s="150"/>
      <c r="GJ402" s="150"/>
      <c r="GK402" s="150"/>
      <c r="GL402" s="150"/>
      <c r="GM402" s="150"/>
      <c r="GN402" s="150"/>
      <c r="GO402" s="150"/>
      <c r="GP402" s="150"/>
      <c r="GQ402" s="150"/>
      <c r="GR402" s="150"/>
      <c r="GS402" s="150"/>
      <c r="GT402" s="150"/>
      <c r="GU402" s="150"/>
      <c r="GV402" s="150"/>
      <c r="GW402" s="150"/>
      <c r="GX402" s="150"/>
      <c r="GY402" s="150"/>
      <c r="GZ402" s="150"/>
      <c r="HA402" s="150"/>
      <c r="HB402" s="150"/>
      <c r="HC402" s="150"/>
      <c r="HD402" s="150"/>
      <c r="HE402" s="150"/>
      <c r="HF402" s="150"/>
      <c r="HG402" s="150"/>
      <c r="HH402" s="150"/>
      <c r="HI402" s="150"/>
      <c r="HJ402" s="150"/>
      <c r="HK402" s="150"/>
      <c r="HL402" s="150"/>
      <c r="HM402" s="150"/>
      <c r="HN402" s="150"/>
      <c r="HO402" s="150"/>
      <c r="HP402" s="150"/>
      <c r="HQ402" s="150"/>
      <c r="HR402" s="150"/>
      <c r="HS402" s="150"/>
      <c r="HT402" s="150"/>
      <c r="HU402" s="150"/>
      <c r="HV402" s="150"/>
      <c r="HW402" s="150"/>
      <c r="HX402" s="150"/>
      <c r="HY402" s="150"/>
      <c r="HZ402" s="150"/>
      <c r="IA402" s="150"/>
      <c r="IB402" s="150"/>
      <c r="IC402" s="150"/>
      <c r="ID402" s="150"/>
      <c r="IE402" s="150"/>
      <c r="IF402" s="150"/>
      <c r="IG402" s="150"/>
      <c r="IH402" s="150"/>
      <c r="II402" s="150"/>
      <c r="IJ402" s="150"/>
      <c r="IK402" s="150"/>
      <c r="IL402" s="150"/>
      <c r="IM402" s="150"/>
      <c r="IN402" s="150"/>
      <c r="IO402" s="150"/>
      <c r="IP402" s="150"/>
      <c r="IQ402" s="150"/>
      <c r="IR402" s="150"/>
      <c r="IS402" s="150"/>
      <c r="IT402" s="150"/>
      <c r="IU402" s="150"/>
      <c r="IV402" s="150"/>
      <c r="IW402" s="150"/>
    </row>
    <row r="403" customFormat="false" ht="12.75" hidden="false" customHeight="false" outlineLevel="0" collapsed="false">
      <c r="A403" s="146"/>
      <c r="B403" s="147"/>
      <c r="C403" s="147"/>
      <c r="D403" s="147"/>
      <c r="E403" s="147"/>
      <c r="F403" s="147"/>
      <c r="G403" s="147"/>
      <c r="H403" s="148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7"/>
      <c r="AE403" s="147"/>
      <c r="AF403" s="147"/>
      <c r="AG403" s="147"/>
      <c r="AH403" s="147"/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  <c r="BI403" s="147"/>
      <c r="BJ403" s="147"/>
      <c r="BK403" s="149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150"/>
      <c r="BV403" s="150"/>
      <c r="BW403" s="150"/>
      <c r="BX403" s="150"/>
      <c r="BY403" s="150"/>
      <c r="BZ403" s="150"/>
      <c r="CA403" s="150"/>
      <c r="CB403" s="150"/>
      <c r="CC403" s="15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0"/>
      <c r="CN403" s="150"/>
      <c r="CO403" s="150"/>
      <c r="CP403" s="150"/>
      <c r="CQ403" s="150"/>
      <c r="CR403" s="150"/>
      <c r="CS403" s="150"/>
      <c r="CT403" s="150"/>
      <c r="CU403" s="150"/>
      <c r="CV403" s="150"/>
      <c r="CW403" s="150"/>
      <c r="CX403" s="150"/>
      <c r="CY403" s="150"/>
      <c r="CZ403" s="150"/>
      <c r="DA403" s="150"/>
      <c r="DB403" s="150"/>
      <c r="DC403" s="150"/>
      <c r="DD403" s="150"/>
      <c r="DE403" s="150"/>
      <c r="DF403" s="150"/>
      <c r="DG403" s="150"/>
      <c r="DH403" s="150"/>
      <c r="DI403" s="150"/>
      <c r="DJ403" s="150"/>
      <c r="DK403" s="150"/>
      <c r="DL403" s="150"/>
      <c r="DM403" s="150"/>
      <c r="DN403" s="150"/>
      <c r="DO403" s="150"/>
      <c r="DP403" s="150"/>
      <c r="DQ403" s="150"/>
      <c r="DR403" s="150"/>
      <c r="DS403" s="150"/>
      <c r="DT403" s="150"/>
      <c r="DU403" s="150"/>
      <c r="DV403" s="150"/>
      <c r="DW403" s="150"/>
      <c r="DX403" s="150"/>
      <c r="DY403" s="150"/>
      <c r="DZ403" s="150"/>
      <c r="EA403" s="150"/>
      <c r="EB403" s="150"/>
      <c r="EC403" s="150"/>
      <c r="ED403" s="150"/>
      <c r="EE403" s="150"/>
      <c r="EF403" s="150"/>
      <c r="EG403" s="150"/>
      <c r="EH403" s="150"/>
      <c r="EI403" s="150"/>
      <c r="EJ403" s="150"/>
      <c r="EK403" s="150"/>
      <c r="EL403" s="150"/>
      <c r="EM403" s="150"/>
      <c r="EN403" s="150"/>
      <c r="EO403" s="150"/>
      <c r="EP403" s="150"/>
      <c r="EQ403" s="150"/>
      <c r="ER403" s="150"/>
      <c r="ES403" s="150"/>
      <c r="ET403" s="150"/>
      <c r="EU403" s="150"/>
      <c r="EV403" s="150"/>
      <c r="EW403" s="150"/>
      <c r="EX403" s="150"/>
      <c r="EY403" s="150"/>
      <c r="EZ403" s="150"/>
      <c r="FA403" s="150"/>
      <c r="FB403" s="150"/>
      <c r="FC403" s="150"/>
      <c r="FD403" s="150"/>
      <c r="FE403" s="150"/>
      <c r="FF403" s="150"/>
      <c r="FG403" s="150"/>
      <c r="FH403" s="150"/>
      <c r="FI403" s="150"/>
      <c r="FJ403" s="150"/>
      <c r="FK403" s="150"/>
      <c r="FL403" s="150"/>
      <c r="FM403" s="150"/>
      <c r="FN403" s="150"/>
      <c r="FO403" s="150"/>
      <c r="FP403" s="150"/>
      <c r="FQ403" s="150"/>
      <c r="FR403" s="150"/>
      <c r="FS403" s="150"/>
      <c r="FT403" s="150"/>
      <c r="FU403" s="150"/>
      <c r="FV403" s="150"/>
      <c r="FW403" s="150"/>
      <c r="FX403" s="150"/>
      <c r="FY403" s="150"/>
      <c r="FZ403" s="150"/>
      <c r="GA403" s="150"/>
      <c r="GB403" s="150"/>
      <c r="GC403" s="150"/>
      <c r="GD403" s="150"/>
      <c r="GE403" s="150"/>
      <c r="GF403" s="150"/>
      <c r="GG403" s="150"/>
      <c r="GH403" s="150"/>
      <c r="GI403" s="150"/>
      <c r="GJ403" s="150"/>
      <c r="GK403" s="150"/>
      <c r="GL403" s="150"/>
      <c r="GM403" s="150"/>
      <c r="GN403" s="150"/>
      <c r="GO403" s="150"/>
      <c r="GP403" s="150"/>
      <c r="GQ403" s="150"/>
      <c r="GR403" s="150"/>
      <c r="GS403" s="150"/>
      <c r="GT403" s="150"/>
      <c r="GU403" s="150"/>
      <c r="GV403" s="150"/>
      <c r="GW403" s="150"/>
      <c r="GX403" s="150"/>
      <c r="GY403" s="150"/>
      <c r="GZ403" s="150"/>
      <c r="HA403" s="150"/>
      <c r="HB403" s="150"/>
      <c r="HC403" s="150"/>
      <c r="HD403" s="150"/>
      <c r="HE403" s="150"/>
      <c r="HF403" s="150"/>
      <c r="HG403" s="150"/>
      <c r="HH403" s="150"/>
      <c r="HI403" s="150"/>
      <c r="HJ403" s="150"/>
      <c r="HK403" s="150"/>
      <c r="HL403" s="150"/>
      <c r="HM403" s="150"/>
      <c r="HN403" s="150"/>
      <c r="HO403" s="150"/>
      <c r="HP403" s="150"/>
      <c r="HQ403" s="150"/>
      <c r="HR403" s="150"/>
      <c r="HS403" s="150"/>
      <c r="HT403" s="150"/>
      <c r="HU403" s="150"/>
      <c r="HV403" s="150"/>
      <c r="HW403" s="150"/>
      <c r="HX403" s="150"/>
      <c r="HY403" s="150"/>
      <c r="HZ403" s="150"/>
      <c r="IA403" s="150"/>
      <c r="IB403" s="150"/>
      <c r="IC403" s="150"/>
      <c r="ID403" s="150"/>
      <c r="IE403" s="150"/>
      <c r="IF403" s="150"/>
      <c r="IG403" s="150"/>
      <c r="IH403" s="150"/>
      <c r="II403" s="150"/>
      <c r="IJ403" s="150"/>
      <c r="IK403" s="150"/>
      <c r="IL403" s="150"/>
      <c r="IM403" s="150"/>
      <c r="IN403" s="150"/>
      <c r="IO403" s="150"/>
      <c r="IP403" s="150"/>
      <c r="IQ403" s="150"/>
      <c r="IR403" s="150"/>
      <c r="IS403" s="150"/>
      <c r="IT403" s="150"/>
      <c r="IU403" s="150"/>
      <c r="IV403" s="150"/>
      <c r="IW403" s="150"/>
    </row>
    <row r="404" customFormat="false" ht="12.75" hidden="false" customHeight="false" outlineLevel="0" collapsed="false">
      <c r="A404" s="146"/>
      <c r="B404" s="147"/>
      <c r="C404" s="147"/>
      <c r="D404" s="147"/>
      <c r="E404" s="147"/>
      <c r="F404" s="147"/>
      <c r="G404" s="147"/>
      <c r="H404" s="148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7"/>
      <c r="AE404" s="147"/>
      <c r="AF404" s="147"/>
      <c r="AG404" s="147"/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  <c r="BI404" s="147"/>
      <c r="BJ404" s="147"/>
      <c r="BK404" s="149"/>
      <c r="BL404" s="150"/>
      <c r="BM404" s="150"/>
      <c r="BN404" s="150"/>
      <c r="BO404" s="150"/>
      <c r="BP404" s="150"/>
      <c r="BQ404" s="150"/>
      <c r="BR404" s="150"/>
      <c r="BS404" s="150"/>
      <c r="BT404" s="150"/>
      <c r="BU404" s="150"/>
      <c r="BV404" s="150"/>
      <c r="BW404" s="150"/>
      <c r="BX404" s="150"/>
      <c r="BY404" s="150"/>
      <c r="BZ404" s="150"/>
      <c r="CA404" s="150"/>
      <c r="CB404" s="150"/>
      <c r="CC404" s="15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0"/>
      <c r="CN404" s="150"/>
      <c r="CO404" s="150"/>
      <c r="CP404" s="150"/>
      <c r="CQ404" s="150"/>
      <c r="CR404" s="150"/>
      <c r="CS404" s="150"/>
      <c r="CT404" s="150"/>
      <c r="CU404" s="150"/>
      <c r="CV404" s="150"/>
      <c r="CW404" s="150"/>
      <c r="CX404" s="150"/>
      <c r="CY404" s="150"/>
      <c r="CZ404" s="150"/>
      <c r="DA404" s="150"/>
      <c r="DB404" s="150"/>
      <c r="DC404" s="150"/>
      <c r="DD404" s="150"/>
      <c r="DE404" s="150"/>
      <c r="DF404" s="150"/>
      <c r="DG404" s="150"/>
      <c r="DH404" s="150"/>
      <c r="DI404" s="150"/>
      <c r="DJ404" s="150"/>
      <c r="DK404" s="150"/>
      <c r="DL404" s="150"/>
      <c r="DM404" s="150"/>
      <c r="DN404" s="150"/>
      <c r="DO404" s="150"/>
      <c r="DP404" s="150"/>
      <c r="DQ404" s="150"/>
      <c r="DR404" s="150"/>
      <c r="DS404" s="150"/>
      <c r="DT404" s="150"/>
      <c r="DU404" s="150"/>
      <c r="DV404" s="150"/>
      <c r="DW404" s="150"/>
      <c r="DX404" s="150"/>
      <c r="DY404" s="150"/>
      <c r="DZ404" s="150"/>
      <c r="EA404" s="150"/>
      <c r="EB404" s="150"/>
      <c r="EC404" s="150"/>
      <c r="ED404" s="150"/>
      <c r="EE404" s="150"/>
      <c r="EF404" s="150"/>
      <c r="EG404" s="150"/>
      <c r="EH404" s="150"/>
      <c r="EI404" s="150"/>
      <c r="EJ404" s="150"/>
      <c r="EK404" s="150"/>
      <c r="EL404" s="150"/>
      <c r="EM404" s="150"/>
      <c r="EN404" s="150"/>
      <c r="EO404" s="150"/>
      <c r="EP404" s="150"/>
      <c r="EQ404" s="150"/>
      <c r="ER404" s="150"/>
      <c r="ES404" s="150"/>
      <c r="ET404" s="150"/>
      <c r="EU404" s="150"/>
      <c r="EV404" s="150"/>
      <c r="EW404" s="150"/>
      <c r="EX404" s="150"/>
      <c r="EY404" s="150"/>
      <c r="EZ404" s="150"/>
      <c r="FA404" s="150"/>
      <c r="FB404" s="150"/>
      <c r="FC404" s="150"/>
      <c r="FD404" s="150"/>
      <c r="FE404" s="150"/>
      <c r="FF404" s="150"/>
      <c r="FG404" s="150"/>
      <c r="FH404" s="150"/>
      <c r="FI404" s="150"/>
      <c r="FJ404" s="150"/>
      <c r="FK404" s="150"/>
      <c r="FL404" s="150"/>
      <c r="FM404" s="150"/>
      <c r="FN404" s="150"/>
      <c r="FO404" s="150"/>
      <c r="FP404" s="150"/>
      <c r="FQ404" s="150"/>
      <c r="FR404" s="150"/>
      <c r="FS404" s="150"/>
      <c r="FT404" s="150"/>
      <c r="FU404" s="150"/>
      <c r="FV404" s="150"/>
      <c r="FW404" s="150"/>
      <c r="FX404" s="150"/>
      <c r="FY404" s="150"/>
      <c r="FZ404" s="150"/>
      <c r="GA404" s="150"/>
      <c r="GB404" s="150"/>
      <c r="GC404" s="150"/>
      <c r="GD404" s="150"/>
      <c r="GE404" s="150"/>
      <c r="GF404" s="150"/>
      <c r="GG404" s="150"/>
      <c r="GH404" s="150"/>
      <c r="GI404" s="150"/>
      <c r="GJ404" s="150"/>
      <c r="GK404" s="150"/>
      <c r="GL404" s="150"/>
      <c r="GM404" s="150"/>
      <c r="GN404" s="150"/>
      <c r="GO404" s="150"/>
      <c r="GP404" s="150"/>
      <c r="GQ404" s="150"/>
      <c r="GR404" s="150"/>
      <c r="GS404" s="150"/>
      <c r="GT404" s="150"/>
      <c r="GU404" s="150"/>
      <c r="GV404" s="150"/>
      <c r="GW404" s="150"/>
      <c r="GX404" s="150"/>
      <c r="GY404" s="150"/>
      <c r="GZ404" s="150"/>
      <c r="HA404" s="150"/>
      <c r="HB404" s="150"/>
      <c r="HC404" s="150"/>
      <c r="HD404" s="150"/>
      <c r="HE404" s="150"/>
      <c r="HF404" s="150"/>
      <c r="HG404" s="150"/>
      <c r="HH404" s="150"/>
      <c r="HI404" s="150"/>
      <c r="HJ404" s="150"/>
      <c r="HK404" s="150"/>
      <c r="HL404" s="150"/>
      <c r="HM404" s="150"/>
      <c r="HN404" s="150"/>
      <c r="HO404" s="150"/>
      <c r="HP404" s="150"/>
      <c r="HQ404" s="150"/>
      <c r="HR404" s="150"/>
      <c r="HS404" s="150"/>
      <c r="HT404" s="150"/>
      <c r="HU404" s="150"/>
      <c r="HV404" s="150"/>
      <c r="HW404" s="150"/>
      <c r="HX404" s="150"/>
      <c r="HY404" s="150"/>
      <c r="HZ404" s="150"/>
      <c r="IA404" s="150"/>
      <c r="IB404" s="150"/>
      <c r="IC404" s="150"/>
      <c r="ID404" s="150"/>
      <c r="IE404" s="150"/>
      <c r="IF404" s="150"/>
      <c r="IG404" s="150"/>
      <c r="IH404" s="150"/>
      <c r="II404" s="150"/>
      <c r="IJ404" s="150"/>
      <c r="IK404" s="150"/>
      <c r="IL404" s="150"/>
      <c r="IM404" s="150"/>
      <c r="IN404" s="150"/>
      <c r="IO404" s="150"/>
      <c r="IP404" s="150"/>
      <c r="IQ404" s="150"/>
      <c r="IR404" s="150"/>
      <c r="IS404" s="150"/>
      <c r="IT404" s="150"/>
      <c r="IU404" s="150"/>
      <c r="IV404" s="150"/>
      <c r="IW404" s="150"/>
    </row>
    <row r="405" customFormat="false" ht="12.75" hidden="false" customHeight="false" outlineLevel="0" collapsed="false">
      <c r="A405" s="146"/>
      <c r="B405" s="147"/>
      <c r="C405" s="147"/>
      <c r="D405" s="147"/>
      <c r="E405" s="147"/>
      <c r="F405" s="147"/>
      <c r="G405" s="147"/>
      <c r="H405" s="148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  <c r="BI405" s="147"/>
      <c r="BJ405" s="147"/>
      <c r="BK405" s="149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50"/>
      <c r="BV405" s="150"/>
      <c r="BW405" s="150"/>
      <c r="BX405" s="150"/>
      <c r="BY405" s="150"/>
      <c r="BZ405" s="150"/>
      <c r="CA405" s="150"/>
      <c r="CB405" s="150"/>
      <c r="CC405" s="150"/>
      <c r="CD405" s="150"/>
      <c r="CE405" s="150"/>
      <c r="CF405" s="150"/>
      <c r="CG405" s="150"/>
      <c r="CH405" s="150"/>
      <c r="CI405" s="150"/>
      <c r="CJ405" s="150"/>
      <c r="CK405" s="150"/>
      <c r="CL405" s="150"/>
      <c r="CM405" s="150"/>
      <c r="CN405" s="150"/>
      <c r="CO405" s="150"/>
      <c r="CP405" s="150"/>
      <c r="CQ405" s="150"/>
      <c r="CR405" s="150"/>
      <c r="CS405" s="150"/>
      <c r="CT405" s="150"/>
      <c r="CU405" s="150"/>
      <c r="CV405" s="150"/>
      <c r="CW405" s="150"/>
      <c r="CX405" s="150"/>
      <c r="CY405" s="150"/>
      <c r="CZ405" s="150"/>
      <c r="DA405" s="150"/>
      <c r="DB405" s="150"/>
      <c r="DC405" s="150"/>
      <c r="DD405" s="150"/>
      <c r="DE405" s="150"/>
      <c r="DF405" s="150"/>
      <c r="DG405" s="150"/>
      <c r="DH405" s="150"/>
      <c r="DI405" s="150"/>
      <c r="DJ405" s="150"/>
      <c r="DK405" s="150"/>
      <c r="DL405" s="150"/>
      <c r="DM405" s="150"/>
      <c r="DN405" s="150"/>
      <c r="DO405" s="150"/>
      <c r="DP405" s="150"/>
      <c r="DQ405" s="150"/>
      <c r="DR405" s="150"/>
      <c r="DS405" s="150"/>
      <c r="DT405" s="150"/>
      <c r="DU405" s="150"/>
      <c r="DV405" s="150"/>
      <c r="DW405" s="150"/>
      <c r="DX405" s="150"/>
      <c r="DY405" s="150"/>
      <c r="DZ405" s="150"/>
      <c r="EA405" s="150"/>
      <c r="EB405" s="150"/>
      <c r="EC405" s="150"/>
      <c r="ED405" s="150"/>
      <c r="EE405" s="150"/>
      <c r="EF405" s="150"/>
      <c r="EG405" s="150"/>
      <c r="EH405" s="150"/>
      <c r="EI405" s="150"/>
      <c r="EJ405" s="150"/>
      <c r="EK405" s="150"/>
      <c r="EL405" s="150"/>
      <c r="EM405" s="150"/>
      <c r="EN405" s="150"/>
      <c r="EO405" s="150"/>
      <c r="EP405" s="150"/>
      <c r="EQ405" s="150"/>
      <c r="ER405" s="150"/>
      <c r="ES405" s="150"/>
      <c r="ET405" s="150"/>
      <c r="EU405" s="150"/>
      <c r="EV405" s="150"/>
      <c r="EW405" s="150"/>
      <c r="EX405" s="150"/>
      <c r="EY405" s="150"/>
      <c r="EZ405" s="150"/>
      <c r="FA405" s="150"/>
      <c r="FB405" s="150"/>
      <c r="FC405" s="150"/>
      <c r="FD405" s="150"/>
      <c r="FE405" s="150"/>
      <c r="FF405" s="150"/>
      <c r="FG405" s="150"/>
      <c r="FH405" s="150"/>
      <c r="FI405" s="150"/>
      <c r="FJ405" s="150"/>
      <c r="FK405" s="150"/>
      <c r="FL405" s="150"/>
      <c r="FM405" s="150"/>
      <c r="FN405" s="150"/>
      <c r="FO405" s="150"/>
      <c r="FP405" s="150"/>
      <c r="FQ405" s="150"/>
      <c r="FR405" s="150"/>
      <c r="FS405" s="150"/>
      <c r="FT405" s="150"/>
      <c r="FU405" s="150"/>
      <c r="FV405" s="150"/>
      <c r="FW405" s="150"/>
      <c r="FX405" s="150"/>
      <c r="FY405" s="150"/>
      <c r="FZ405" s="150"/>
      <c r="GA405" s="150"/>
      <c r="GB405" s="150"/>
      <c r="GC405" s="150"/>
      <c r="GD405" s="150"/>
      <c r="GE405" s="150"/>
      <c r="GF405" s="150"/>
      <c r="GG405" s="150"/>
      <c r="GH405" s="150"/>
      <c r="GI405" s="150"/>
      <c r="GJ405" s="150"/>
      <c r="GK405" s="150"/>
      <c r="GL405" s="150"/>
      <c r="GM405" s="150"/>
      <c r="GN405" s="150"/>
      <c r="GO405" s="150"/>
      <c r="GP405" s="150"/>
      <c r="GQ405" s="150"/>
      <c r="GR405" s="150"/>
      <c r="GS405" s="150"/>
      <c r="GT405" s="150"/>
      <c r="GU405" s="150"/>
      <c r="GV405" s="150"/>
      <c r="GW405" s="150"/>
      <c r="GX405" s="150"/>
      <c r="GY405" s="150"/>
      <c r="GZ405" s="150"/>
      <c r="HA405" s="150"/>
      <c r="HB405" s="150"/>
      <c r="HC405" s="150"/>
      <c r="HD405" s="150"/>
      <c r="HE405" s="150"/>
      <c r="HF405" s="150"/>
      <c r="HG405" s="150"/>
      <c r="HH405" s="150"/>
      <c r="HI405" s="150"/>
      <c r="HJ405" s="150"/>
      <c r="HK405" s="150"/>
      <c r="HL405" s="150"/>
      <c r="HM405" s="150"/>
      <c r="HN405" s="150"/>
      <c r="HO405" s="150"/>
      <c r="HP405" s="150"/>
      <c r="HQ405" s="150"/>
      <c r="HR405" s="150"/>
      <c r="HS405" s="150"/>
      <c r="HT405" s="150"/>
      <c r="HU405" s="150"/>
      <c r="HV405" s="150"/>
      <c r="HW405" s="150"/>
      <c r="HX405" s="150"/>
      <c r="HY405" s="150"/>
      <c r="HZ405" s="150"/>
      <c r="IA405" s="150"/>
      <c r="IB405" s="150"/>
      <c r="IC405" s="150"/>
      <c r="ID405" s="150"/>
      <c r="IE405" s="150"/>
      <c r="IF405" s="150"/>
      <c r="IG405" s="150"/>
      <c r="IH405" s="150"/>
      <c r="II405" s="150"/>
      <c r="IJ405" s="150"/>
      <c r="IK405" s="150"/>
      <c r="IL405" s="150"/>
      <c r="IM405" s="150"/>
      <c r="IN405" s="150"/>
      <c r="IO405" s="150"/>
      <c r="IP405" s="150"/>
      <c r="IQ405" s="150"/>
      <c r="IR405" s="150"/>
      <c r="IS405" s="150"/>
      <c r="IT405" s="150"/>
      <c r="IU405" s="150"/>
      <c r="IV405" s="150"/>
      <c r="IW405" s="150"/>
    </row>
    <row r="406" customFormat="false" ht="12.75" hidden="false" customHeight="false" outlineLevel="0" collapsed="false">
      <c r="A406" s="146"/>
      <c r="B406" s="147"/>
      <c r="C406" s="147"/>
      <c r="D406" s="147"/>
      <c r="E406" s="147"/>
      <c r="F406" s="147"/>
      <c r="G406" s="147"/>
      <c r="H406" s="148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  <c r="AG406" s="147"/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  <c r="BI406" s="147"/>
      <c r="BJ406" s="147"/>
      <c r="BK406" s="149"/>
      <c r="BL406" s="150"/>
      <c r="BM406" s="150"/>
      <c r="BN406" s="150"/>
      <c r="BO406" s="150"/>
      <c r="BP406" s="150"/>
      <c r="BQ406" s="150"/>
      <c r="BR406" s="150"/>
      <c r="BS406" s="150"/>
      <c r="BT406" s="150"/>
      <c r="BU406" s="150"/>
      <c r="BV406" s="150"/>
      <c r="BW406" s="150"/>
      <c r="BX406" s="150"/>
      <c r="BY406" s="150"/>
      <c r="BZ406" s="150"/>
      <c r="CA406" s="150"/>
      <c r="CB406" s="150"/>
      <c r="CC406" s="150"/>
      <c r="CD406" s="150"/>
      <c r="CE406" s="150"/>
      <c r="CF406" s="150"/>
      <c r="CG406" s="150"/>
      <c r="CH406" s="150"/>
      <c r="CI406" s="150"/>
      <c r="CJ406" s="150"/>
      <c r="CK406" s="150"/>
      <c r="CL406" s="150"/>
      <c r="CM406" s="150"/>
      <c r="CN406" s="150"/>
      <c r="CO406" s="150"/>
      <c r="CP406" s="150"/>
      <c r="CQ406" s="150"/>
      <c r="CR406" s="150"/>
      <c r="CS406" s="150"/>
      <c r="CT406" s="150"/>
      <c r="CU406" s="150"/>
      <c r="CV406" s="150"/>
      <c r="CW406" s="150"/>
      <c r="CX406" s="150"/>
      <c r="CY406" s="150"/>
      <c r="CZ406" s="150"/>
      <c r="DA406" s="150"/>
      <c r="DB406" s="150"/>
      <c r="DC406" s="150"/>
      <c r="DD406" s="150"/>
      <c r="DE406" s="150"/>
      <c r="DF406" s="150"/>
      <c r="DG406" s="150"/>
      <c r="DH406" s="150"/>
      <c r="DI406" s="150"/>
      <c r="DJ406" s="150"/>
      <c r="DK406" s="150"/>
      <c r="DL406" s="150"/>
      <c r="DM406" s="150"/>
      <c r="DN406" s="150"/>
      <c r="DO406" s="150"/>
      <c r="DP406" s="150"/>
      <c r="DQ406" s="150"/>
      <c r="DR406" s="150"/>
      <c r="DS406" s="150"/>
      <c r="DT406" s="150"/>
      <c r="DU406" s="150"/>
      <c r="DV406" s="150"/>
      <c r="DW406" s="150"/>
      <c r="DX406" s="150"/>
      <c r="DY406" s="150"/>
      <c r="DZ406" s="150"/>
      <c r="EA406" s="150"/>
      <c r="EB406" s="150"/>
      <c r="EC406" s="150"/>
      <c r="ED406" s="150"/>
      <c r="EE406" s="150"/>
      <c r="EF406" s="150"/>
      <c r="EG406" s="150"/>
      <c r="EH406" s="150"/>
      <c r="EI406" s="150"/>
      <c r="EJ406" s="150"/>
      <c r="EK406" s="150"/>
      <c r="EL406" s="150"/>
      <c r="EM406" s="150"/>
      <c r="EN406" s="150"/>
      <c r="EO406" s="150"/>
      <c r="EP406" s="150"/>
      <c r="EQ406" s="150"/>
      <c r="ER406" s="150"/>
      <c r="ES406" s="150"/>
      <c r="ET406" s="150"/>
      <c r="EU406" s="150"/>
      <c r="EV406" s="150"/>
      <c r="EW406" s="150"/>
      <c r="EX406" s="150"/>
      <c r="EY406" s="150"/>
      <c r="EZ406" s="150"/>
      <c r="FA406" s="150"/>
      <c r="FB406" s="150"/>
      <c r="FC406" s="150"/>
      <c r="FD406" s="150"/>
      <c r="FE406" s="150"/>
      <c r="FF406" s="150"/>
      <c r="FG406" s="150"/>
      <c r="FH406" s="150"/>
      <c r="FI406" s="150"/>
      <c r="FJ406" s="150"/>
      <c r="FK406" s="150"/>
      <c r="FL406" s="150"/>
      <c r="FM406" s="150"/>
      <c r="FN406" s="150"/>
      <c r="FO406" s="150"/>
      <c r="FP406" s="150"/>
      <c r="FQ406" s="150"/>
      <c r="FR406" s="150"/>
      <c r="FS406" s="150"/>
      <c r="FT406" s="150"/>
      <c r="FU406" s="150"/>
      <c r="FV406" s="150"/>
      <c r="FW406" s="150"/>
      <c r="FX406" s="150"/>
      <c r="FY406" s="150"/>
      <c r="FZ406" s="150"/>
      <c r="GA406" s="150"/>
      <c r="GB406" s="150"/>
      <c r="GC406" s="150"/>
      <c r="GD406" s="150"/>
      <c r="GE406" s="150"/>
      <c r="GF406" s="150"/>
      <c r="GG406" s="150"/>
      <c r="GH406" s="150"/>
      <c r="GI406" s="150"/>
      <c r="GJ406" s="150"/>
      <c r="GK406" s="150"/>
      <c r="GL406" s="150"/>
      <c r="GM406" s="150"/>
      <c r="GN406" s="150"/>
      <c r="GO406" s="150"/>
      <c r="GP406" s="150"/>
      <c r="GQ406" s="150"/>
      <c r="GR406" s="150"/>
      <c r="GS406" s="150"/>
      <c r="GT406" s="150"/>
      <c r="GU406" s="150"/>
      <c r="GV406" s="150"/>
      <c r="GW406" s="150"/>
      <c r="GX406" s="150"/>
      <c r="GY406" s="150"/>
      <c r="GZ406" s="150"/>
      <c r="HA406" s="150"/>
      <c r="HB406" s="150"/>
      <c r="HC406" s="150"/>
      <c r="HD406" s="150"/>
      <c r="HE406" s="150"/>
      <c r="HF406" s="150"/>
      <c r="HG406" s="150"/>
      <c r="HH406" s="150"/>
      <c r="HI406" s="150"/>
      <c r="HJ406" s="150"/>
      <c r="HK406" s="150"/>
      <c r="HL406" s="150"/>
      <c r="HM406" s="150"/>
      <c r="HN406" s="150"/>
      <c r="HO406" s="150"/>
      <c r="HP406" s="150"/>
      <c r="HQ406" s="150"/>
      <c r="HR406" s="150"/>
      <c r="HS406" s="150"/>
      <c r="HT406" s="150"/>
      <c r="HU406" s="150"/>
      <c r="HV406" s="150"/>
      <c r="HW406" s="150"/>
      <c r="HX406" s="150"/>
      <c r="HY406" s="150"/>
      <c r="HZ406" s="150"/>
      <c r="IA406" s="150"/>
      <c r="IB406" s="150"/>
      <c r="IC406" s="150"/>
      <c r="ID406" s="150"/>
      <c r="IE406" s="150"/>
      <c r="IF406" s="150"/>
      <c r="IG406" s="150"/>
      <c r="IH406" s="150"/>
      <c r="II406" s="150"/>
      <c r="IJ406" s="150"/>
      <c r="IK406" s="150"/>
      <c r="IL406" s="150"/>
      <c r="IM406" s="150"/>
      <c r="IN406" s="150"/>
      <c r="IO406" s="150"/>
      <c r="IP406" s="150"/>
      <c r="IQ406" s="150"/>
      <c r="IR406" s="150"/>
      <c r="IS406" s="150"/>
      <c r="IT406" s="150"/>
      <c r="IU406" s="150"/>
      <c r="IV406" s="150"/>
      <c r="IW406" s="150"/>
    </row>
    <row r="407" customFormat="false" ht="12.75" hidden="false" customHeight="false" outlineLevel="0" collapsed="false">
      <c r="A407" s="146"/>
      <c r="B407" s="147"/>
      <c r="C407" s="147"/>
      <c r="D407" s="147"/>
      <c r="E407" s="147"/>
      <c r="F407" s="147"/>
      <c r="G407" s="147"/>
      <c r="H407" s="148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  <c r="AE407" s="147"/>
      <c r="AF407" s="147"/>
      <c r="AG407" s="147"/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  <c r="BI407" s="147"/>
      <c r="BJ407" s="147"/>
      <c r="BK407" s="149"/>
      <c r="BL407" s="150"/>
      <c r="BM407" s="150"/>
      <c r="BN407" s="150"/>
      <c r="BO407" s="150"/>
      <c r="BP407" s="150"/>
      <c r="BQ407" s="150"/>
      <c r="BR407" s="150"/>
      <c r="BS407" s="150"/>
      <c r="BT407" s="150"/>
      <c r="BU407" s="150"/>
      <c r="BV407" s="150"/>
      <c r="BW407" s="150"/>
      <c r="BX407" s="150"/>
      <c r="BY407" s="150"/>
      <c r="BZ407" s="150"/>
      <c r="CA407" s="150"/>
      <c r="CB407" s="150"/>
      <c r="CC407" s="15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0"/>
      <c r="CN407" s="150"/>
      <c r="CO407" s="150"/>
      <c r="CP407" s="150"/>
      <c r="CQ407" s="150"/>
      <c r="CR407" s="150"/>
      <c r="CS407" s="150"/>
      <c r="CT407" s="150"/>
      <c r="CU407" s="150"/>
      <c r="CV407" s="150"/>
      <c r="CW407" s="150"/>
      <c r="CX407" s="150"/>
      <c r="CY407" s="150"/>
      <c r="CZ407" s="150"/>
      <c r="DA407" s="150"/>
      <c r="DB407" s="150"/>
      <c r="DC407" s="150"/>
      <c r="DD407" s="150"/>
      <c r="DE407" s="150"/>
      <c r="DF407" s="150"/>
      <c r="DG407" s="150"/>
      <c r="DH407" s="150"/>
      <c r="DI407" s="150"/>
      <c r="DJ407" s="150"/>
      <c r="DK407" s="150"/>
      <c r="DL407" s="150"/>
      <c r="DM407" s="150"/>
      <c r="DN407" s="150"/>
      <c r="DO407" s="150"/>
      <c r="DP407" s="150"/>
      <c r="DQ407" s="150"/>
      <c r="DR407" s="150"/>
      <c r="DS407" s="150"/>
      <c r="DT407" s="150"/>
      <c r="DU407" s="150"/>
      <c r="DV407" s="150"/>
      <c r="DW407" s="150"/>
      <c r="DX407" s="150"/>
      <c r="DY407" s="150"/>
      <c r="DZ407" s="150"/>
      <c r="EA407" s="150"/>
      <c r="EB407" s="150"/>
      <c r="EC407" s="150"/>
      <c r="ED407" s="150"/>
      <c r="EE407" s="150"/>
      <c r="EF407" s="150"/>
      <c r="EG407" s="150"/>
      <c r="EH407" s="150"/>
      <c r="EI407" s="150"/>
      <c r="EJ407" s="150"/>
      <c r="EK407" s="150"/>
      <c r="EL407" s="150"/>
      <c r="EM407" s="150"/>
      <c r="EN407" s="150"/>
      <c r="EO407" s="150"/>
      <c r="EP407" s="150"/>
      <c r="EQ407" s="150"/>
      <c r="ER407" s="150"/>
      <c r="ES407" s="150"/>
      <c r="ET407" s="150"/>
      <c r="EU407" s="150"/>
      <c r="EV407" s="150"/>
      <c r="EW407" s="150"/>
      <c r="EX407" s="150"/>
      <c r="EY407" s="150"/>
      <c r="EZ407" s="150"/>
      <c r="FA407" s="150"/>
      <c r="FB407" s="150"/>
      <c r="FC407" s="150"/>
      <c r="FD407" s="150"/>
      <c r="FE407" s="150"/>
      <c r="FF407" s="150"/>
      <c r="FG407" s="150"/>
      <c r="FH407" s="150"/>
      <c r="FI407" s="150"/>
      <c r="FJ407" s="150"/>
      <c r="FK407" s="150"/>
      <c r="FL407" s="150"/>
      <c r="FM407" s="150"/>
      <c r="FN407" s="150"/>
      <c r="FO407" s="150"/>
      <c r="FP407" s="150"/>
      <c r="FQ407" s="150"/>
      <c r="FR407" s="150"/>
      <c r="FS407" s="150"/>
      <c r="FT407" s="150"/>
      <c r="FU407" s="150"/>
      <c r="FV407" s="150"/>
      <c r="FW407" s="150"/>
      <c r="FX407" s="150"/>
      <c r="FY407" s="150"/>
      <c r="FZ407" s="150"/>
      <c r="GA407" s="150"/>
      <c r="GB407" s="150"/>
      <c r="GC407" s="150"/>
      <c r="GD407" s="150"/>
      <c r="GE407" s="150"/>
      <c r="GF407" s="150"/>
      <c r="GG407" s="150"/>
      <c r="GH407" s="150"/>
      <c r="GI407" s="150"/>
      <c r="GJ407" s="150"/>
      <c r="GK407" s="150"/>
      <c r="GL407" s="150"/>
      <c r="GM407" s="150"/>
      <c r="GN407" s="150"/>
      <c r="GO407" s="150"/>
      <c r="GP407" s="150"/>
      <c r="GQ407" s="150"/>
      <c r="GR407" s="150"/>
      <c r="GS407" s="150"/>
      <c r="GT407" s="150"/>
      <c r="GU407" s="150"/>
      <c r="GV407" s="150"/>
      <c r="GW407" s="150"/>
      <c r="GX407" s="150"/>
      <c r="GY407" s="150"/>
      <c r="GZ407" s="150"/>
      <c r="HA407" s="150"/>
      <c r="HB407" s="150"/>
      <c r="HC407" s="150"/>
      <c r="HD407" s="150"/>
      <c r="HE407" s="150"/>
      <c r="HF407" s="150"/>
      <c r="HG407" s="150"/>
      <c r="HH407" s="150"/>
      <c r="HI407" s="150"/>
      <c r="HJ407" s="150"/>
      <c r="HK407" s="150"/>
      <c r="HL407" s="150"/>
      <c r="HM407" s="150"/>
      <c r="HN407" s="150"/>
      <c r="HO407" s="150"/>
      <c r="HP407" s="150"/>
      <c r="HQ407" s="150"/>
      <c r="HR407" s="150"/>
      <c r="HS407" s="150"/>
      <c r="HT407" s="150"/>
      <c r="HU407" s="150"/>
      <c r="HV407" s="150"/>
      <c r="HW407" s="150"/>
      <c r="HX407" s="150"/>
      <c r="HY407" s="150"/>
      <c r="HZ407" s="150"/>
      <c r="IA407" s="150"/>
      <c r="IB407" s="150"/>
      <c r="IC407" s="150"/>
      <c r="ID407" s="150"/>
      <c r="IE407" s="150"/>
      <c r="IF407" s="150"/>
      <c r="IG407" s="150"/>
      <c r="IH407" s="150"/>
      <c r="II407" s="150"/>
      <c r="IJ407" s="150"/>
      <c r="IK407" s="150"/>
      <c r="IL407" s="150"/>
      <c r="IM407" s="150"/>
      <c r="IN407" s="150"/>
      <c r="IO407" s="150"/>
      <c r="IP407" s="150"/>
      <c r="IQ407" s="150"/>
      <c r="IR407" s="150"/>
      <c r="IS407" s="150"/>
      <c r="IT407" s="150"/>
      <c r="IU407" s="150"/>
      <c r="IV407" s="150"/>
      <c r="IW407" s="150"/>
    </row>
    <row r="408" customFormat="false" ht="12.75" hidden="false" customHeight="false" outlineLevel="0" collapsed="false">
      <c r="A408" s="146"/>
      <c r="B408" s="147"/>
      <c r="C408" s="147"/>
      <c r="D408" s="147"/>
      <c r="E408" s="147"/>
      <c r="F408" s="147"/>
      <c r="G408" s="147"/>
      <c r="H408" s="148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/>
      <c r="AE408" s="147"/>
      <c r="AF408" s="147"/>
      <c r="AG408" s="147"/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  <c r="BI408" s="147"/>
      <c r="BJ408" s="147"/>
      <c r="BK408" s="149"/>
      <c r="BL408" s="150"/>
      <c r="BM408" s="150"/>
      <c r="BN408" s="150"/>
      <c r="BO408" s="150"/>
      <c r="BP408" s="150"/>
      <c r="BQ408" s="150"/>
      <c r="BR408" s="150"/>
      <c r="BS408" s="150"/>
      <c r="BT408" s="150"/>
      <c r="BU408" s="150"/>
      <c r="BV408" s="150"/>
      <c r="BW408" s="150"/>
      <c r="BX408" s="150"/>
      <c r="BY408" s="150"/>
      <c r="BZ408" s="150"/>
      <c r="CA408" s="150"/>
      <c r="CB408" s="150"/>
      <c r="CC408" s="15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0"/>
      <c r="CN408" s="150"/>
      <c r="CO408" s="150"/>
      <c r="CP408" s="150"/>
      <c r="CQ408" s="150"/>
      <c r="CR408" s="150"/>
      <c r="CS408" s="150"/>
      <c r="CT408" s="150"/>
      <c r="CU408" s="150"/>
      <c r="CV408" s="150"/>
      <c r="CW408" s="150"/>
      <c r="CX408" s="150"/>
      <c r="CY408" s="150"/>
      <c r="CZ408" s="150"/>
      <c r="DA408" s="150"/>
      <c r="DB408" s="150"/>
      <c r="DC408" s="150"/>
      <c r="DD408" s="150"/>
      <c r="DE408" s="150"/>
      <c r="DF408" s="150"/>
      <c r="DG408" s="150"/>
      <c r="DH408" s="150"/>
      <c r="DI408" s="150"/>
      <c r="DJ408" s="150"/>
      <c r="DK408" s="150"/>
      <c r="DL408" s="150"/>
      <c r="DM408" s="150"/>
      <c r="DN408" s="150"/>
      <c r="DO408" s="150"/>
      <c r="DP408" s="150"/>
      <c r="DQ408" s="150"/>
      <c r="DR408" s="150"/>
      <c r="DS408" s="150"/>
      <c r="DT408" s="150"/>
      <c r="DU408" s="150"/>
      <c r="DV408" s="150"/>
      <c r="DW408" s="150"/>
      <c r="DX408" s="150"/>
      <c r="DY408" s="150"/>
      <c r="DZ408" s="150"/>
      <c r="EA408" s="150"/>
      <c r="EB408" s="150"/>
      <c r="EC408" s="150"/>
      <c r="ED408" s="150"/>
      <c r="EE408" s="150"/>
      <c r="EF408" s="150"/>
      <c r="EG408" s="150"/>
      <c r="EH408" s="150"/>
      <c r="EI408" s="150"/>
      <c r="EJ408" s="150"/>
      <c r="EK408" s="150"/>
      <c r="EL408" s="150"/>
      <c r="EM408" s="150"/>
      <c r="EN408" s="150"/>
      <c r="EO408" s="150"/>
      <c r="EP408" s="150"/>
      <c r="EQ408" s="150"/>
      <c r="ER408" s="150"/>
      <c r="ES408" s="150"/>
      <c r="ET408" s="150"/>
      <c r="EU408" s="150"/>
      <c r="EV408" s="150"/>
      <c r="EW408" s="150"/>
      <c r="EX408" s="150"/>
      <c r="EY408" s="150"/>
      <c r="EZ408" s="150"/>
      <c r="FA408" s="150"/>
      <c r="FB408" s="150"/>
      <c r="FC408" s="150"/>
      <c r="FD408" s="150"/>
      <c r="FE408" s="150"/>
      <c r="FF408" s="150"/>
      <c r="FG408" s="150"/>
      <c r="FH408" s="150"/>
      <c r="FI408" s="150"/>
      <c r="FJ408" s="150"/>
      <c r="FK408" s="150"/>
      <c r="FL408" s="150"/>
      <c r="FM408" s="150"/>
      <c r="FN408" s="150"/>
      <c r="FO408" s="150"/>
      <c r="FP408" s="150"/>
      <c r="FQ408" s="150"/>
      <c r="FR408" s="150"/>
      <c r="FS408" s="150"/>
      <c r="FT408" s="150"/>
      <c r="FU408" s="150"/>
      <c r="FV408" s="150"/>
      <c r="FW408" s="150"/>
      <c r="FX408" s="150"/>
      <c r="FY408" s="150"/>
      <c r="FZ408" s="150"/>
      <c r="GA408" s="150"/>
      <c r="GB408" s="150"/>
      <c r="GC408" s="150"/>
      <c r="GD408" s="150"/>
      <c r="GE408" s="150"/>
      <c r="GF408" s="150"/>
      <c r="GG408" s="150"/>
      <c r="GH408" s="150"/>
      <c r="GI408" s="150"/>
      <c r="GJ408" s="150"/>
      <c r="GK408" s="150"/>
      <c r="GL408" s="150"/>
      <c r="GM408" s="150"/>
      <c r="GN408" s="150"/>
      <c r="GO408" s="150"/>
      <c r="GP408" s="150"/>
      <c r="GQ408" s="150"/>
      <c r="GR408" s="150"/>
      <c r="GS408" s="150"/>
      <c r="GT408" s="150"/>
      <c r="GU408" s="150"/>
      <c r="GV408" s="150"/>
      <c r="GW408" s="150"/>
      <c r="GX408" s="150"/>
      <c r="GY408" s="150"/>
      <c r="GZ408" s="150"/>
      <c r="HA408" s="150"/>
      <c r="HB408" s="150"/>
      <c r="HC408" s="150"/>
      <c r="HD408" s="150"/>
      <c r="HE408" s="150"/>
      <c r="HF408" s="150"/>
      <c r="HG408" s="150"/>
      <c r="HH408" s="150"/>
      <c r="HI408" s="150"/>
      <c r="HJ408" s="150"/>
      <c r="HK408" s="150"/>
      <c r="HL408" s="150"/>
      <c r="HM408" s="150"/>
      <c r="HN408" s="150"/>
      <c r="HO408" s="150"/>
      <c r="HP408" s="150"/>
      <c r="HQ408" s="150"/>
      <c r="HR408" s="150"/>
      <c r="HS408" s="150"/>
      <c r="HT408" s="150"/>
      <c r="HU408" s="150"/>
      <c r="HV408" s="150"/>
      <c r="HW408" s="150"/>
      <c r="HX408" s="150"/>
      <c r="HY408" s="150"/>
      <c r="HZ408" s="150"/>
      <c r="IA408" s="150"/>
      <c r="IB408" s="150"/>
      <c r="IC408" s="150"/>
      <c r="ID408" s="150"/>
      <c r="IE408" s="150"/>
      <c r="IF408" s="150"/>
      <c r="IG408" s="150"/>
      <c r="IH408" s="150"/>
      <c r="II408" s="150"/>
      <c r="IJ408" s="150"/>
      <c r="IK408" s="150"/>
      <c r="IL408" s="150"/>
      <c r="IM408" s="150"/>
      <c r="IN408" s="150"/>
      <c r="IO408" s="150"/>
      <c r="IP408" s="150"/>
      <c r="IQ408" s="150"/>
      <c r="IR408" s="150"/>
      <c r="IS408" s="150"/>
      <c r="IT408" s="150"/>
      <c r="IU408" s="150"/>
      <c r="IV408" s="150"/>
      <c r="IW408" s="150"/>
    </row>
    <row r="409" customFormat="false" ht="12.75" hidden="false" customHeight="false" outlineLevel="0" collapsed="false">
      <c r="A409" s="146"/>
      <c r="B409" s="147"/>
      <c r="C409" s="147"/>
      <c r="D409" s="147"/>
      <c r="E409" s="147"/>
      <c r="F409" s="147"/>
      <c r="G409" s="147"/>
      <c r="H409" s="148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  <c r="BI409" s="147"/>
      <c r="BJ409" s="147"/>
      <c r="BK409" s="149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150"/>
      <c r="BV409" s="150"/>
      <c r="BW409" s="150"/>
      <c r="BX409" s="150"/>
      <c r="BY409" s="150"/>
      <c r="BZ409" s="150"/>
      <c r="CA409" s="150"/>
      <c r="CB409" s="150"/>
      <c r="CC409" s="150"/>
      <c r="CD409" s="150"/>
      <c r="CE409" s="150"/>
      <c r="CF409" s="150"/>
      <c r="CG409" s="150"/>
      <c r="CH409" s="150"/>
      <c r="CI409" s="150"/>
      <c r="CJ409" s="150"/>
      <c r="CK409" s="150"/>
      <c r="CL409" s="150"/>
      <c r="CM409" s="150"/>
      <c r="CN409" s="150"/>
      <c r="CO409" s="150"/>
      <c r="CP409" s="150"/>
      <c r="CQ409" s="150"/>
      <c r="CR409" s="150"/>
      <c r="CS409" s="150"/>
      <c r="CT409" s="150"/>
      <c r="CU409" s="150"/>
      <c r="CV409" s="150"/>
      <c r="CW409" s="150"/>
      <c r="CX409" s="150"/>
      <c r="CY409" s="150"/>
      <c r="CZ409" s="150"/>
      <c r="DA409" s="150"/>
      <c r="DB409" s="150"/>
      <c r="DC409" s="150"/>
      <c r="DD409" s="150"/>
      <c r="DE409" s="150"/>
      <c r="DF409" s="150"/>
      <c r="DG409" s="150"/>
      <c r="DH409" s="150"/>
      <c r="DI409" s="150"/>
      <c r="DJ409" s="150"/>
      <c r="DK409" s="150"/>
      <c r="DL409" s="150"/>
      <c r="DM409" s="150"/>
      <c r="DN409" s="150"/>
      <c r="DO409" s="150"/>
      <c r="DP409" s="150"/>
      <c r="DQ409" s="150"/>
      <c r="DR409" s="150"/>
      <c r="DS409" s="150"/>
      <c r="DT409" s="150"/>
      <c r="DU409" s="150"/>
      <c r="DV409" s="150"/>
      <c r="DW409" s="150"/>
      <c r="DX409" s="150"/>
      <c r="DY409" s="150"/>
      <c r="DZ409" s="150"/>
      <c r="EA409" s="150"/>
      <c r="EB409" s="150"/>
      <c r="EC409" s="150"/>
      <c r="ED409" s="150"/>
      <c r="EE409" s="150"/>
      <c r="EF409" s="150"/>
      <c r="EG409" s="150"/>
      <c r="EH409" s="150"/>
      <c r="EI409" s="150"/>
      <c r="EJ409" s="150"/>
      <c r="EK409" s="150"/>
      <c r="EL409" s="150"/>
      <c r="EM409" s="150"/>
      <c r="EN409" s="150"/>
      <c r="EO409" s="150"/>
      <c r="EP409" s="150"/>
      <c r="EQ409" s="150"/>
      <c r="ER409" s="150"/>
      <c r="ES409" s="150"/>
      <c r="ET409" s="150"/>
      <c r="EU409" s="150"/>
      <c r="EV409" s="150"/>
      <c r="EW409" s="150"/>
      <c r="EX409" s="150"/>
      <c r="EY409" s="150"/>
      <c r="EZ409" s="150"/>
      <c r="FA409" s="150"/>
      <c r="FB409" s="150"/>
      <c r="FC409" s="150"/>
      <c r="FD409" s="150"/>
      <c r="FE409" s="150"/>
      <c r="FF409" s="150"/>
      <c r="FG409" s="150"/>
      <c r="FH409" s="150"/>
      <c r="FI409" s="150"/>
      <c r="FJ409" s="150"/>
      <c r="FK409" s="150"/>
      <c r="FL409" s="150"/>
      <c r="FM409" s="150"/>
      <c r="FN409" s="150"/>
      <c r="FO409" s="150"/>
      <c r="FP409" s="150"/>
      <c r="FQ409" s="150"/>
      <c r="FR409" s="150"/>
      <c r="FS409" s="150"/>
      <c r="FT409" s="150"/>
      <c r="FU409" s="150"/>
      <c r="FV409" s="150"/>
      <c r="FW409" s="150"/>
      <c r="FX409" s="150"/>
      <c r="FY409" s="150"/>
      <c r="FZ409" s="150"/>
      <c r="GA409" s="150"/>
      <c r="GB409" s="150"/>
      <c r="GC409" s="150"/>
      <c r="GD409" s="150"/>
      <c r="GE409" s="150"/>
      <c r="GF409" s="150"/>
      <c r="GG409" s="150"/>
      <c r="GH409" s="150"/>
      <c r="GI409" s="150"/>
      <c r="GJ409" s="150"/>
      <c r="GK409" s="150"/>
      <c r="GL409" s="150"/>
      <c r="GM409" s="150"/>
      <c r="GN409" s="150"/>
      <c r="GO409" s="150"/>
      <c r="GP409" s="150"/>
      <c r="GQ409" s="150"/>
      <c r="GR409" s="150"/>
      <c r="GS409" s="150"/>
      <c r="GT409" s="150"/>
      <c r="GU409" s="150"/>
      <c r="GV409" s="150"/>
      <c r="GW409" s="150"/>
      <c r="GX409" s="150"/>
      <c r="GY409" s="150"/>
      <c r="GZ409" s="150"/>
      <c r="HA409" s="150"/>
      <c r="HB409" s="150"/>
      <c r="HC409" s="150"/>
      <c r="HD409" s="150"/>
      <c r="HE409" s="150"/>
      <c r="HF409" s="150"/>
      <c r="HG409" s="150"/>
      <c r="HH409" s="150"/>
      <c r="HI409" s="150"/>
      <c r="HJ409" s="150"/>
      <c r="HK409" s="150"/>
      <c r="HL409" s="150"/>
      <c r="HM409" s="150"/>
      <c r="HN409" s="150"/>
      <c r="HO409" s="150"/>
      <c r="HP409" s="150"/>
      <c r="HQ409" s="150"/>
      <c r="HR409" s="150"/>
      <c r="HS409" s="150"/>
      <c r="HT409" s="150"/>
      <c r="HU409" s="150"/>
      <c r="HV409" s="150"/>
      <c r="HW409" s="150"/>
      <c r="HX409" s="150"/>
      <c r="HY409" s="150"/>
      <c r="HZ409" s="150"/>
      <c r="IA409" s="150"/>
      <c r="IB409" s="150"/>
      <c r="IC409" s="150"/>
      <c r="ID409" s="150"/>
      <c r="IE409" s="150"/>
      <c r="IF409" s="150"/>
      <c r="IG409" s="150"/>
      <c r="IH409" s="150"/>
      <c r="II409" s="150"/>
      <c r="IJ409" s="150"/>
      <c r="IK409" s="150"/>
      <c r="IL409" s="150"/>
      <c r="IM409" s="150"/>
      <c r="IN409" s="150"/>
      <c r="IO409" s="150"/>
      <c r="IP409" s="150"/>
      <c r="IQ409" s="150"/>
      <c r="IR409" s="150"/>
      <c r="IS409" s="150"/>
      <c r="IT409" s="150"/>
      <c r="IU409" s="150"/>
      <c r="IV409" s="150"/>
      <c r="IW409" s="150"/>
    </row>
    <row r="410" customFormat="false" ht="12.75" hidden="false" customHeight="false" outlineLevel="0" collapsed="false">
      <c r="A410" s="146"/>
      <c r="B410" s="147"/>
      <c r="C410" s="147"/>
      <c r="D410" s="147"/>
      <c r="E410" s="147"/>
      <c r="F410" s="147"/>
      <c r="G410" s="147"/>
      <c r="H410" s="148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  <c r="AE410" s="147"/>
      <c r="AF410" s="147"/>
      <c r="AG410" s="147"/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  <c r="BI410" s="147"/>
      <c r="BJ410" s="147"/>
      <c r="BK410" s="149"/>
      <c r="BL410" s="150"/>
      <c r="BM410" s="150"/>
      <c r="BN410" s="150"/>
      <c r="BO410" s="150"/>
      <c r="BP410" s="150"/>
      <c r="BQ410" s="150"/>
      <c r="BR410" s="150"/>
      <c r="BS410" s="150"/>
      <c r="BT410" s="150"/>
      <c r="BU410" s="150"/>
      <c r="BV410" s="150"/>
      <c r="BW410" s="150"/>
      <c r="BX410" s="150"/>
      <c r="BY410" s="150"/>
      <c r="BZ410" s="150"/>
      <c r="CA410" s="150"/>
      <c r="CB410" s="150"/>
      <c r="CC410" s="150"/>
      <c r="CD410" s="150"/>
      <c r="CE410" s="150"/>
      <c r="CF410" s="150"/>
      <c r="CG410" s="150"/>
      <c r="CH410" s="150"/>
      <c r="CI410" s="150"/>
      <c r="CJ410" s="150"/>
      <c r="CK410" s="150"/>
      <c r="CL410" s="150"/>
      <c r="CM410" s="150"/>
      <c r="CN410" s="150"/>
      <c r="CO410" s="150"/>
      <c r="CP410" s="150"/>
      <c r="CQ410" s="150"/>
      <c r="CR410" s="150"/>
      <c r="CS410" s="150"/>
      <c r="CT410" s="150"/>
      <c r="CU410" s="150"/>
      <c r="CV410" s="150"/>
      <c r="CW410" s="150"/>
      <c r="CX410" s="150"/>
      <c r="CY410" s="150"/>
      <c r="CZ410" s="150"/>
      <c r="DA410" s="150"/>
      <c r="DB410" s="150"/>
      <c r="DC410" s="150"/>
      <c r="DD410" s="150"/>
      <c r="DE410" s="150"/>
      <c r="DF410" s="150"/>
      <c r="DG410" s="150"/>
      <c r="DH410" s="150"/>
      <c r="DI410" s="150"/>
      <c r="DJ410" s="150"/>
      <c r="DK410" s="150"/>
      <c r="DL410" s="150"/>
      <c r="DM410" s="150"/>
      <c r="DN410" s="150"/>
      <c r="DO410" s="150"/>
      <c r="DP410" s="150"/>
      <c r="DQ410" s="150"/>
      <c r="DR410" s="150"/>
      <c r="DS410" s="150"/>
      <c r="DT410" s="150"/>
      <c r="DU410" s="150"/>
      <c r="DV410" s="150"/>
      <c r="DW410" s="150"/>
      <c r="DX410" s="150"/>
      <c r="DY410" s="150"/>
      <c r="DZ410" s="150"/>
      <c r="EA410" s="150"/>
      <c r="EB410" s="150"/>
      <c r="EC410" s="150"/>
      <c r="ED410" s="150"/>
      <c r="EE410" s="150"/>
      <c r="EF410" s="150"/>
      <c r="EG410" s="150"/>
      <c r="EH410" s="150"/>
      <c r="EI410" s="150"/>
      <c r="EJ410" s="150"/>
      <c r="EK410" s="150"/>
      <c r="EL410" s="150"/>
      <c r="EM410" s="150"/>
      <c r="EN410" s="150"/>
      <c r="EO410" s="150"/>
      <c r="EP410" s="150"/>
      <c r="EQ410" s="150"/>
      <c r="ER410" s="150"/>
      <c r="ES410" s="150"/>
      <c r="ET410" s="150"/>
      <c r="EU410" s="150"/>
      <c r="EV410" s="150"/>
      <c r="EW410" s="150"/>
      <c r="EX410" s="150"/>
      <c r="EY410" s="150"/>
      <c r="EZ410" s="150"/>
      <c r="FA410" s="150"/>
      <c r="FB410" s="150"/>
      <c r="FC410" s="150"/>
      <c r="FD410" s="150"/>
      <c r="FE410" s="150"/>
      <c r="FF410" s="150"/>
      <c r="FG410" s="150"/>
      <c r="FH410" s="150"/>
      <c r="FI410" s="150"/>
      <c r="FJ410" s="150"/>
      <c r="FK410" s="150"/>
      <c r="FL410" s="150"/>
      <c r="FM410" s="150"/>
      <c r="FN410" s="150"/>
      <c r="FO410" s="150"/>
      <c r="FP410" s="150"/>
      <c r="FQ410" s="150"/>
      <c r="FR410" s="150"/>
      <c r="FS410" s="150"/>
      <c r="FT410" s="150"/>
      <c r="FU410" s="150"/>
      <c r="FV410" s="150"/>
      <c r="FW410" s="150"/>
      <c r="FX410" s="150"/>
      <c r="FY410" s="150"/>
      <c r="FZ410" s="150"/>
      <c r="GA410" s="150"/>
      <c r="GB410" s="150"/>
      <c r="GC410" s="150"/>
      <c r="GD410" s="150"/>
      <c r="GE410" s="150"/>
      <c r="GF410" s="150"/>
      <c r="GG410" s="150"/>
      <c r="GH410" s="150"/>
      <c r="GI410" s="150"/>
      <c r="GJ410" s="150"/>
      <c r="GK410" s="150"/>
      <c r="GL410" s="150"/>
      <c r="GM410" s="150"/>
      <c r="GN410" s="150"/>
      <c r="GO410" s="150"/>
      <c r="GP410" s="150"/>
      <c r="GQ410" s="150"/>
      <c r="GR410" s="150"/>
      <c r="GS410" s="150"/>
      <c r="GT410" s="150"/>
      <c r="GU410" s="150"/>
      <c r="GV410" s="150"/>
      <c r="GW410" s="150"/>
      <c r="GX410" s="150"/>
      <c r="GY410" s="150"/>
      <c r="GZ410" s="150"/>
      <c r="HA410" s="150"/>
      <c r="HB410" s="150"/>
      <c r="HC410" s="150"/>
      <c r="HD410" s="150"/>
      <c r="HE410" s="150"/>
      <c r="HF410" s="150"/>
      <c r="HG410" s="150"/>
      <c r="HH410" s="150"/>
      <c r="HI410" s="150"/>
      <c r="HJ410" s="150"/>
      <c r="HK410" s="150"/>
      <c r="HL410" s="150"/>
      <c r="HM410" s="150"/>
      <c r="HN410" s="150"/>
      <c r="HO410" s="150"/>
      <c r="HP410" s="150"/>
      <c r="HQ410" s="150"/>
      <c r="HR410" s="150"/>
      <c r="HS410" s="150"/>
      <c r="HT410" s="150"/>
      <c r="HU410" s="150"/>
      <c r="HV410" s="150"/>
      <c r="HW410" s="150"/>
      <c r="HX410" s="150"/>
      <c r="HY410" s="150"/>
      <c r="HZ410" s="150"/>
      <c r="IA410" s="150"/>
      <c r="IB410" s="150"/>
      <c r="IC410" s="150"/>
      <c r="ID410" s="150"/>
      <c r="IE410" s="150"/>
      <c r="IF410" s="150"/>
      <c r="IG410" s="150"/>
      <c r="IH410" s="150"/>
      <c r="II410" s="150"/>
      <c r="IJ410" s="150"/>
      <c r="IK410" s="150"/>
      <c r="IL410" s="150"/>
      <c r="IM410" s="150"/>
      <c r="IN410" s="150"/>
      <c r="IO410" s="150"/>
      <c r="IP410" s="150"/>
      <c r="IQ410" s="150"/>
      <c r="IR410" s="150"/>
      <c r="IS410" s="150"/>
      <c r="IT410" s="150"/>
      <c r="IU410" s="150"/>
      <c r="IV410" s="150"/>
      <c r="IW410" s="150"/>
    </row>
    <row r="411" customFormat="false" ht="12.75" hidden="false" customHeight="false" outlineLevel="0" collapsed="false">
      <c r="A411" s="146"/>
      <c r="B411" s="147"/>
      <c r="C411" s="147"/>
      <c r="D411" s="147"/>
      <c r="E411" s="147"/>
      <c r="F411" s="147"/>
      <c r="G411" s="147"/>
      <c r="H411" s="148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7"/>
      <c r="AE411" s="147"/>
      <c r="AF411" s="147"/>
      <c r="AG411" s="147"/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  <c r="BI411" s="147"/>
      <c r="BJ411" s="147"/>
      <c r="BK411" s="149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150"/>
      <c r="BV411" s="150"/>
      <c r="BW411" s="150"/>
      <c r="BX411" s="150"/>
      <c r="BY411" s="150"/>
      <c r="BZ411" s="150"/>
      <c r="CA411" s="150"/>
      <c r="CB411" s="150"/>
      <c r="CC411" s="15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0"/>
      <c r="CN411" s="150"/>
      <c r="CO411" s="150"/>
      <c r="CP411" s="150"/>
      <c r="CQ411" s="150"/>
      <c r="CR411" s="150"/>
      <c r="CS411" s="150"/>
      <c r="CT411" s="150"/>
      <c r="CU411" s="150"/>
      <c r="CV411" s="150"/>
      <c r="CW411" s="150"/>
      <c r="CX411" s="150"/>
      <c r="CY411" s="150"/>
      <c r="CZ411" s="150"/>
      <c r="DA411" s="150"/>
      <c r="DB411" s="150"/>
      <c r="DC411" s="150"/>
      <c r="DD411" s="150"/>
      <c r="DE411" s="150"/>
      <c r="DF411" s="150"/>
      <c r="DG411" s="150"/>
      <c r="DH411" s="150"/>
      <c r="DI411" s="150"/>
      <c r="DJ411" s="150"/>
      <c r="DK411" s="150"/>
      <c r="DL411" s="150"/>
      <c r="DM411" s="150"/>
      <c r="DN411" s="150"/>
      <c r="DO411" s="150"/>
      <c r="DP411" s="150"/>
      <c r="DQ411" s="150"/>
      <c r="DR411" s="150"/>
      <c r="DS411" s="150"/>
      <c r="DT411" s="150"/>
      <c r="DU411" s="150"/>
      <c r="DV411" s="150"/>
      <c r="DW411" s="150"/>
      <c r="DX411" s="150"/>
      <c r="DY411" s="150"/>
      <c r="DZ411" s="150"/>
      <c r="EA411" s="150"/>
      <c r="EB411" s="150"/>
      <c r="EC411" s="150"/>
      <c r="ED411" s="150"/>
      <c r="EE411" s="150"/>
      <c r="EF411" s="150"/>
      <c r="EG411" s="150"/>
      <c r="EH411" s="150"/>
      <c r="EI411" s="150"/>
      <c r="EJ411" s="150"/>
      <c r="EK411" s="150"/>
      <c r="EL411" s="150"/>
      <c r="EM411" s="150"/>
      <c r="EN411" s="150"/>
      <c r="EO411" s="150"/>
      <c r="EP411" s="150"/>
      <c r="EQ411" s="150"/>
      <c r="ER411" s="150"/>
      <c r="ES411" s="150"/>
      <c r="ET411" s="150"/>
      <c r="EU411" s="150"/>
      <c r="EV411" s="150"/>
      <c r="EW411" s="150"/>
      <c r="EX411" s="150"/>
      <c r="EY411" s="150"/>
      <c r="EZ411" s="150"/>
      <c r="FA411" s="150"/>
      <c r="FB411" s="150"/>
      <c r="FC411" s="150"/>
      <c r="FD411" s="150"/>
      <c r="FE411" s="150"/>
      <c r="FF411" s="150"/>
      <c r="FG411" s="150"/>
      <c r="FH411" s="150"/>
      <c r="FI411" s="150"/>
      <c r="FJ411" s="150"/>
      <c r="FK411" s="150"/>
      <c r="FL411" s="150"/>
      <c r="FM411" s="150"/>
      <c r="FN411" s="150"/>
      <c r="FO411" s="150"/>
      <c r="FP411" s="150"/>
      <c r="FQ411" s="150"/>
      <c r="FR411" s="150"/>
      <c r="FS411" s="150"/>
      <c r="FT411" s="150"/>
      <c r="FU411" s="150"/>
      <c r="FV411" s="150"/>
      <c r="FW411" s="150"/>
      <c r="FX411" s="150"/>
      <c r="FY411" s="150"/>
      <c r="FZ411" s="150"/>
      <c r="GA411" s="150"/>
      <c r="GB411" s="150"/>
      <c r="GC411" s="150"/>
      <c r="GD411" s="150"/>
      <c r="GE411" s="150"/>
      <c r="GF411" s="150"/>
      <c r="GG411" s="150"/>
      <c r="GH411" s="150"/>
      <c r="GI411" s="150"/>
      <c r="GJ411" s="150"/>
      <c r="GK411" s="150"/>
      <c r="GL411" s="150"/>
      <c r="GM411" s="150"/>
      <c r="GN411" s="150"/>
      <c r="GO411" s="150"/>
      <c r="GP411" s="150"/>
      <c r="GQ411" s="150"/>
      <c r="GR411" s="150"/>
      <c r="GS411" s="150"/>
      <c r="GT411" s="150"/>
      <c r="GU411" s="150"/>
      <c r="GV411" s="150"/>
      <c r="GW411" s="150"/>
      <c r="GX411" s="150"/>
      <c r="GY411" s="150"/>
      <c r="GZ411" s="150"/>
      <c r="HA411" s="150"/>
      <c r="HB411" s="150"/>
      <c r="HC411" s="150"/>
      <c r="HD411" s="150"/>
      <c r="HE411" s="150"/>
      <c r="HF411" s="150"/>
      <c r="HG411" s="150"/>
      <c r="HH411" s="150"/>
      <c r="HI411" s="150"/>
      <c r="HJ411" s="150"/>
      <c r="HK411" s="150"/>
      <c r="HL411" s="150"/>
      <c r="HM411" s="150"/>
      <c r="HN411" s="150"/>
      <c r="HO411" s="150"/>
      <c r="HP411" s="150"/>
      <c r="HQ411" s="150"/>
      <c r="HR411" s="150"/>
      <c r="HS411" s="150"/>
      <c r="HT411" s="150"/>
      <c r="HU411" s="150"/>
      <c r="HV411" s="150"/>
      <c r="HW411" s="150"/>
      <c r="HX411" s="150"/>
      <c r="HY411" s="150"/>
      <c r="HZ411" s="150"/>
      <c r="IA411" s="150"/>
      <c r="IB411" s="150"/>
      <c r="IC411" s="150"/>
      <c r="ID411" s="150"/>
      <c r="IE411" s="150"/>
      <c r="IF411" s="150"/>
      <c r="IG411" s="150"/>
      <c r="IH411" s="150"/>
      <c r="II411" s="150"/>
      <c r="IJ411" s="150"/>
      <c r="IK411" s="150"/>
      <c r="IL411" s="150"/>
      <c r="IM411" s="150"/>
      <c r="IN411" s="150"/>
      <c r="IO411" s="150"/>
      <c r="IP411" s="150"/>
      <c r="IQ411" s="150"/>
      <c r="IR411" s="150"/>
      <c r="IS411" s="150"/>
      <c r="IT411" s="150"/>
      <c r="IU411" s="150"/>
      <c r="IV411" s="150"/>
      <c r="IW411" s="150"/>
    </row>
    <row r="412" customFormat="false" ht="12.75" hidden="false" customHeight="false" outlineLevel="0" collapsed="false">
      <c r="A412" s="146"/>
      <c r="B412" s="147"/>
      <c r="C412" s="147"/>
      <c r="D412" s="147"/>
      <c r="E412" s="147"/>
      <c r="F412" s="147"/>
      <c r="G412" s="147"/>
      <c r="H412" s="148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  <c r="AE412" s="147"/>
      <c r="AF412" s="147"/>
      <c r="AG412" s="147"/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  <c r="BI412" s="147"/>
      <c r="BJ412" s="147"/>
      <c r="BK412" s="149"/>
      <c r="BL412" s="150"/>
      <c r="BM412" s="150"/>
      <c r="BN412" s="150"/>
      <c r="BO412" s="150"/>
      <c r="BP412" s="150"/>
      <c r="BQ412" s="150"/>
      <c r="BR412" s="150"/>
      <c r="BS412" s="150"/>
      <c r="BT412" s="150"/>
      <c r="BU412" s="150"/>
      <c r="BV412" s="150"/>
      <c r="BW412" s="150"/>
      <c r="BX412" s="150"/>
      <c r="BY412" s="150"/>
      <c r="BZ412" s="150"/>
      <c r="CA412" s="150"/>
      <c r="CB412" s="150"/>
      <c r="CC412" s="15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0"/>
      <c r="CN412" s="150"/>
      <c r="CO412" s="150"/>
      <c r="CP412" s="150"/>
      <c r="CQ412" s="150"/>
      <c r="CR412" s="150"/>
      <c r="CS412" s="150"/>
      <c r="CT412" s="150"/>
      <c r="CU412" s="150"/>
      <c r="CV412" s="150"/>
      <c r="CW412" s="150"/>
      <c r="CX412" s="150"/>
      <c r="CY412" s="150"/>
      <c r="CZ412" s="150"/>
      <c r="DA412" s="150"/>
      <c r="DB412" s="150"/>
      <c r="DC412" s="150"/>
      <c r="DD412" s="150"/>
      <c r="DE412" s="150"/>
      <c r="DF412" s="150"/>
      <c r="DG412" s="150"/>
      <c r="DH412" s="150"/>
      <c r="DI412" s="150"/>
      <c r="DJ412" s="150"/>
      <c r="DK412" s="150"/>
      <c r="DL412" s="150"/>
      <c r="DM412" s="150"/>
      <c r="DN412" s="150"/>
      <c r="DO412" s="150"/>
      <c r="DP412" s="150"/>
      <c r="DQ412" s="150"/>
      <c r="DR412" s="150"/>
      <c r="DS412" s="150"/>
      <c r="DT412" s="150"/>
      <c r="DU412" s="150"/>
      <c r="DV412" s="150"/>
      <c r="DW412" s="150"/>
      <c r="DX412" s="150"/>
      <c r="DY412" s="150"/>
      <c r="DZ412" s="150"/>
      <c r="EA412" s="150"/>
      <c r="EB412" s="150"/>
      <c r="EC412" s="150"/>
      <c r="ED412" s="150"/>
      <c r="EE412" s="150"/>
      <c r="EF412" s="150"/>
      <c r="EG412" s="150"/>
      <c r="EH412" s="150"/>
      <c r="EI412" s="150"/>
      <c r="EJ412" s="150"/>
      <c r="EK412" s="150"/>
      <c r="EL412" s="150"/>
      <c r="EM412" s="150"/>
      <c r="EN412" s="150"/>
      <c r="EO412" s="150"/>
      <c r="EP412" s="150"/>
      <c r="EQ412" s="150"/>
      <c r="ER412" s="150"/>
      <c r="ES412" s="150"/>
      <c r="ET412" s="150"/>
      <c r="EU412" s="150"/>
      <c r="EV412" s="150"/>
      <c r="EW412" s="150"/>
      <c r="EX412" s="150"/>
      <c r="EY412" s="150"/>
      <c r="EZ412" s="150"/>
      <c r="FA412" s="150"/>
      <c r="FB412" s="150"/>
      <c r="FC412" s="150"/>
      <c r="FD412" s="150"/>
      <c r="FE412" s="150"/>
      <c r="FF412" s="150"/>
      <c r="FG412" s="150"/>
      <c r="FH412" s="150"/>
      <c r="FI412" s="150"/>
      <c r="FJ412" s="150"/>
      <c r="FK412" s="150"/>
      <c r="FL412" s="150"/>
      <c r="FM412" s="150"/>
      <c r="FN412" s="150"/>
      <c r="FO412" s="150"/>
      <c r="FP412" s="150"/>
      <c r="FQ412" s="150"/>
      <c r="FR412" s="150"/>
      <c r="FS412" s="150"/>
      <c r="FT412" s="150"/>
      <c r="FU412" s="150"/>
      <c r="FV412" s="150"/>
      <c r="FW412" s="150"/>
      <c r="FX412" s="150"/>
      <c r="FY412" s="150"/>
      <c r="FZ412" s="150"/>
      <c r="GA412" s="150"/>
      <c r="GB412" s="150"/>
      <c r="GC412" s="150"/>
      <c r="GD412" s="150"/>
      <c r="GE412" s="150"/>
      <c r="GF412" s="150"/>
      <c r="GG412" s="150"/>
      <c r="GH412" s="150"/>
      <c r="GI412" s="150"/>
      <c r="GJ412" s="150"/>
      <c r="GK412" s="150"/>
      <c r="GL412" s="150"/>
      <c r="GM412" s="150"/>
      <c r="GN412" s="150"/>
      <c r="GO412" s="150"/>
      <c r="GP412" s="150"/>
      <c r="GQ412" s="150"/>
      <c r="GR412" s="150"/>
      <c r="GS412" s="150"/>
      <c r="GT412" s="150"/>
      <c r="GU412" s="150"/>
      <c r="GV412" s="150"/>
      <c r="GW412" s="150"/>
      <c r="GX412" s="150"/>
      <c r="GY412" s="150"/>
      <c r="GZ412" s="150"/>
      <c r="HA412" s="150"/>
      <c r="HB412" s="150"/>
      <c r="HC412" s="150"/>
      <c r="HD412" s="150"/>
      <c r="HE412" s="150"/>
      <c r="HF412" s="150"/>
      <c r="HG412" s="150"/>
      <c r="HH412" s="150"/>
      <c r="HI412" s="150"/>
      <c r="HJ412" s="150"/>
      <c r="HK412" s="150"/>
      <c r="HL412" s="150"/>
      <c r="HM412" s="150"/>
      <c r="HN412" s="150"/>
      <c r="HO412" s="150"/>
      <c r="HP412" s="150"/>
      <c r="HQ412" s="150"/>
      <c r="HR412" s="150"/>
      <c r="HS412" s="150"/>
      <c r="HT412" s="150"/>
      <c r="HU412" s="150"/>
      <c r="HV412" s="150"/>
      <c r="HW412" s="150"/>
      <c r="HX412" s="150"/>
      <c r="HY412" s="150"/>
      <c r="HZ412" s="150"/>
      <c r="IA412" s="150"/>
      <c r="IB412" s="150"/>
      <c r="IC412" s="150"/>
      <c r="ID412" s="150"/>
      <c r="IE412" s="150"/>
      <c r="IF412" s="150"/>
      <c r="IG412" s="150"/>
      <c r="IH412" s="150"/>
      <c r="II412" s="150"/>
      <c r="IJ412" s="150"/>
      <c r="IK412" s="150"/>
      <c r="IL412" s="150"/>
      <c r="IM412" s="150"/>
      <c r="IN412" s="150"/>
      <c r="IO412" s="150"/>
      <c r="IP412" s="150"/>
      <c r="IQ412" s="150"/>
      <c r="IR412" s="150"/>
      <c r="IS412" s="150"/>
      <c r="IT412" s="150"/>
      <c r="IU412" s="150"/>
      <c r="IV412" s="150"/>
      <c r="IW412" s="150"/>
    </row>
    <row r="413" customFormat="false" ht="12.75" hidden="false" customHeight="false" outlineLevel="0" collapsed="false">
      <c r="A413" s="146"/>
      <c r="B413" s="147"/>
      <c r="C413" s="147"/>
      <c r="D413" s="147"/>
      <c r="E413" s="147"/>
      <c r="F413" s="147"/>
      <c r="G413" s="147"/>
      <c r="H413" s="148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  <c r="BI413" s="147"/>
      <c r="BJ413" s="147"/>
      <c r="BK413" s="149"/>
      <c r="BL413" s="150"/>
      <c r="BM413" s="150"/>
      <c r="BN413" s="150"/>
      <c r="BO413" s="150"/>
      <c r="BP413" s="150"/>
      <c r="BQ413" s="150"/>
      <c r="BR413" s="150"/>
      <c r="BS413" s="150"/>
      <c r="BT413" s="150"/>
      <c r="BU413" s="150"/>
      <c r="BV413" s="150"/>
      <c r="BW413" s="150"/>
      <c r="BX413" s="150"/>
      <c r="BY413" s="150"/>
      <c r="BZ413" s="150"/>
      <c r="CA413" s="150"/>
      <c r="CB413" s="150"/>
      <c r="CC413" s="150"/>
      <c r="CD413" s="150"/>
      <c r="CE413" s="150"/>
      <c r="CF413" s="150"/>
      <c r="CG413" s="150"/>
      <c r="CH413" s="150"/>
      <c r="CI413" s="150"/>
      <c r="CJ413" s="150"/>
      <c r="CK413" s="150"/>
      <c r="CL413" s="150"/>
      <c r="CM413" s="150"/>
      <c r="CN413" s="150"/>
      <c r="CO413" s="150"/>
      <c r="CP413" s="150"/>
      <c r="CQ413" s="150"/>
      <c r="CR413" s="150"/>
      <c r="CS413" s="150"/>
      <c r="CT413" s="150"/>
      <c r="CU413" s="150"/>
      <c r="CV413" s="150"/>
      <c r="CW413" s="150"/>
      <c r="CX413" s="150"/>
      <c r="CY413" s="150"/>
      <c r="CZ413" s="150"/>
      <c r="DA413" s="150"/>
      <c r="DB413" s="150"/>
      <c r="DC413" s="150"/>
      <c r="DD413" s="150"/>
      <c r="DE413" s="150"/>
      <c r="DF413" s="150"/>
      <c r="DG413" s="150"/>
      <c r="DH413" s="150"/>
      <c r="DI413" s="150"/>
      <c r="DJ413" s="150"/>
      <c r="DK413" s="150"/>
      <c r="DL413" s="150"/>
      <c r="DM413" s="150"/>
      <c r="DN413" s="150"/>
      <c r="DO413" s="150"/>
      <c r="DP413" s="150"/>
      <c r="DQ413" s="150"/>
      <c r="DR413" s="150"/>
      <c r="DS413" s="150"/>
      <c r="DT413" s="150"/>
      <c r="DU413" s="150"/>
      <c r="DV413" s="150"/>
      <c r="DW413" s="150"/>
      <c r="DX413" s="150"/>
      <c r="DY413" s="150"/>
      <c r="DZ413" s="150"/>
      <c r="EA413" s="150"/>
      <c r="EB413" s="150"/>
      <c r="EC413" s="150"/>
      <c r="ED413" s="150"/>
      <c r="EE413" s="150"/>
      <c r="EF413" s="150"/>
      <c r="EG413" s="150"/>
      <c r="EH413" s="150"/>
      <c r="EI413" s="150"/>
      <c r="EJ413" s="150"/>
      <c r="EK413" s="150"/>
      <c r="EL413" s="150"/>
      <c r="EM413" s="150"/>
      <c r="EN413" s="150"/>
      <c r="EO413" s="150"/>
      <c r="EP413" s="150"/>
      <c r="EQ413" s="150"/>
      <c r="ER413" s="150"/>
      <c r="ES413" s="150"/>
      <c r="ET413" s="150"/>
      <c r="EU413" s="150"/>
      <c r="EV413" s="150"/>
      <c r="EW413" s="150"/>
      <c r="EX413" s="150"/>
      <c r="EY413" s="150"/>
      <c r="EZ413" s="150"/>
      <c r="FA413" s="150"/>
      <c r="FB413" s="150"/>
      <c r="FC413" s="150"/>
      <c r="FD413" s="150"/>
      <c r="FE413" s="150"/>
      <c r="FF413" s="150"/>
      <c r="FG413" s="150"/>
      <c r="FH413" s="150"/>
      <c r="FI413" s="150"/>
      <c r="FJ413" s="150"/>
      <c r="FK413" s="150"/>
      <c r="FL413" s="150"/>
      <c r="FM413" s="150"/>
      <c r="FN413" s="150"/>
      <c r="FO413" s="150"/>
      <c r="FP413" s="150"/>
      <c r="FQ413" s="150"/>
      <c r="FR413" s="150"/>
      <c r="FS413" s="150"/>
      <c r="FT413" s="150"/>
      <c r="FU413" s="150"/>
      <c r="FV413" s="150"/>
      <c r="FW413" s="150"/>
      <c r="FX413" s="150"/>
      <c r="FY413" s="150"/>
      <c r="FZ413" s="150"/>
      <c r="GA413" s="150"/>
      <c r="GB413" s="150"/>
      <c r="GC413" s="150"/>
      <c r="GD413" s="150"/>
      <c r="GE413" s="150"/>
      <c r="GF413" s="150"/>
      <c r="GG413" s="150"/>
      <c r="GH413" s="150"/>
      <c r="GI413" s="150"/>
      <c r="GJ413" s="150"/>
      <c r="GK413" s="150"/>
      <c r="GL413" s="150"/>
      <c r="GM413" s="150"/>
      <c r="GN413" s="150"/>
      <c r="GO413" s="150"/>
      <c r="GP413" s="150"/>
      <c r="GQ413" s="150"/>
      <c r="GR413" s="150"/>
      <c r="GS413" s="150"/>
      <c r="GT413" s="150"/>
      <c r="GU413" s="150"/>
      <c r="GV413" s="150"/>
      <c r="GW413" s="150"/>
      <c r="GX413" s="150"/>
      <c r="GY413" s="150"/>
      <c r="GZ413" s="150"/>
      <c r="HA413" s="150"/>
      <c r="HB413" s="150"/>
      <c r="HC413" s="150"/>
      <c r="HD413" s="150"/>
      <c r="HE413" s="150"/>
      <c r="HF413" s="150"/>
      <c r="HG413" s="150"/>
      <c r="HH413" s="150"/>
      <c r="HI413" s="150"/>
      <c r="HJ413" s="150"/>
      <c r="HK413" s="150"/>
      <c r="HL413" s="150"/>
      <c r="HM413" s="150"/>
      <c r="HN413" s="150"/>
      <c r="HO413" s="150"/>
      <c r="HP413" s="150"/>
      <c r="HQ413" s="150"/>
      <c r="HR413" s="150"/>
      <c r="HS413" s="150"/>
      <c r="HT413" s="150"/>
      <c r="HU413" s="150"/>
      <c r="HV413" s="150"/>
      <c r="HW413" s="150"/>
      <c r="HX413" s="150"/>
      <c r="HY413" s="150"/>
      <c r="HZ413" s="150"/>
      <c r="IA413" s="150"/>
      <c r="IB413" s="150"/>
      <c r="IC413" s="150"/>
      <c r="ID413" s="150"/>
      <c r="IE413" s="150"/>
      <c r="IF413" s="150"/>
      <c r="IG413" s="150"/>
      <c r="IH413" s="150"/>
      <c r="II413" s="150"/>
      <c r="IJ413" s="150"/>
      <c r="IK413" s="150"/>
      <c r="IL413" s="150"/>
      <c r="IM413" s="150"/>
      <c r="IN413" s="150"/>
      <c r="IO413" s="150"/>
      <c r="IP413" s="150"/>
      <c r="IQ413" s="150"/>
      <c r="IR413" s="150"/>
      <c r="IS413" s="150"/>
      <c r="IT413" s="150"/>
      <c r="IU413" s="150"/>
      <c r="IV413" s="150"/>
      <c r="IW413" s="150"/>
    </row>
    <row r="414" customFormat="false" ht="12.75" hidden="false" customHeight="false" outlineLevel="0" collapsed="false">
      <c r="A414" s="146"/>
      <c r="B414" s="147"/>
      <c r="C414" s="147"/>
      <c r="D414" s="147"/>
      <c r="E414" s="147"/>
      <c r="F414" s="147"/>
      <c r="G414" s="147"/>
      <c r="H414" s="148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  <c r="AC414" s="147"/>
      <c r="AD414" s="147"/>
      <c r="AE414" s="147"/>
      <c r="AF414" s="147"/>
      <c r="AG414" s="147"/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  <c r="BI414" s="147"/>
      <c r="BJ414" s="147"/>
      <c r="BK414" s="149"/>
      <c r="BL414" s="150"/>
      <c r="BM414" s="150"/>
      <c r="BN414" s="150"/>
      <c r="BO414" s="150"/>
      <c r="BP414" s="150"/>
      <c r="BQ414" s="150"/>
      <c r="BR414" s="150"/>
      <c r="BS414" s="150"/>
      <c r="BT414" s="150"/>
      <c r="BU414" s="150"/>
      <c r="BV414" s="150"/>
      <c r="BW414" s="150"/>
      <c r="BX414" s="150"/>
      <c r="BY414" s="150"/>
      <c r="BZ414" s="150"/>
      <c r="CA414" s="150"/>
      <c r="CB414" s="150"/>
      <c r="CC414" s="150"/>
      <c r="CD414" s="150"/>
      <c r="CE414" s="150"/>
      <c r="CF414" s="150"/>
      <c r="CG414" s="150"/>
      <c r="CH414" s="150"/>
      <c r="CI414" s="150"/>
      <c r="CJ414" s="150"/>
      <c r="CK414" s="150"/>
      <c r="CL414" s="150"/>
      <c r="CM414" s="150"/>
      <c r="CN414" s="150"/>
      <c r="CO414" s="150"/>
      <c r="CP414" s="150"/>
      <c r="CQ414" s="150"/>
      <c r="CR414" s="150"/>
      <c r="CS414" s="150"/>
      <c r="CT414" s="150"/>
      <c r="CU414" s="150"/>
      <c r="CV414" s="150"/>
      <c r="CW414" s="150"/>
      <c r="CX414" s="150"/>
      <c r="CY414" s="150"/>
      <c r="CZ414" s="150"/>
      <c r="DA414" s="150"/>
      <c r="DB414" s="150"/>
      <c r="DC414" s="150"/>
      <c r="DD414" s="150"/>
      <c r="DE414" s="150"/>
      <c r="DF414" s="150"/>
      <c r="DG414" s="150"/>
      <c r="DH414" s="150"/>
      <c r="DI414" s="150"/>
      <c r="DJ414" s="150"/>
      <c r="DK414" s="150"/>
      <c r="DL414" s="150"/>
      <c r="DM414" s="150"/>
      <c r="DN414" s="150"/>
      <c r="DO414" s="150"/>
      <c r="DP414" s="150"/>
      <c r="DQ414" s="150"/>
      <c r="DR414" s="150"/>
      <c r="DS414" s="150"/>
      <c r="DT414" s="150"/>
      <c r="DU414" s="150"/>
      <c r="DV414" s="150"/>
      <c r="DW414" s="150"/>
      <c r="DX414" s="150"/>
      <c r="DY414" s="150"/>
      <c r="DZ414" s="150"/>
      <c r="EA414" s="150"/>
      <c r="EB414" s="150"/>
      <c r="EC414" s="150"/>
      <c r="ED414" s="150"/>
      <c r="EE414" s="150"/>
      <c r="EF414" s="150"/>
      <c r="EG414" s="150"/>
      <c r="EH414" s="150"/>
      <c r="EI414" s="150"/>
      <c r="EJ414" s="150"/>
      <c r="EK414" s="150"/>
      <c r="EL414" s="150"/>
      <c r="EM414" s="150"/>
      <c r="EN414" s="150"/>
      <c r="EO414" s="150"/>
      <c r="EP414" s="150"/>
      <c r="EQ414" s="150"/>
      <c r="ER414" s="150"/>
      <c r="ES414" s="150"/>
      <c r="ET414" s="150"/>
      <c r="EU414" s="150"/>
      <c r="EV414" s="150"/>
      <c r="EW414" s="150"/>
      <c r="EX414" s="150"/>
      <c r="EY414" s="150"/>
      <c r="EZ414" s="150"/>
      <c r="FA414" s="150"/>
      <c r="FB414" s="150"/>
      <c r="FC414" s="150"/>
      <c r="FD414" s="150"/>
      <c r="FE414" s="150"/>
      <c r="FF414" s="150"/>
      <c r="FG414" s="150"/>
      <c r="FH414" s="150"/>
      <c r="FI414" s="150"/>
      <c r="FJ414" s="150"/>
      <c r="FK414" s="150"/>
      <c r="FL414" s="150"/>
      <c r="FM414" s="150"/>
      <c r="FN414" s="150"/>
      <c r="FO414" s="150"/>
      <c r="FP414" s="150"/>
      <c r="FQ414" s="150"/>
      <c r="FR414" s="150"/>
      <c r="FS414" s="150"/>
      <c r="FT414" s="150"/>
      <c r="FU414" s="150"/>
      <c r="FV414" s="150"/>
      <c r="FW414" s="150"/>
      <c r="FX414" s="150"/>
      <c r="FY414" s="150"/>
      <c r="FZ414" s="150"/>
      <c r="GA414" s="150"/>
      <c r="GB414" s="150"/>
      <c r="GC414" s="150"/>
      <c r="GD414" s="150"/>
      <c r="GE414" s="150"/>
      <c r="GF414" s="150"/>
      <c r="GG414" s="150"/>
      <c r="GH414" s="150"/>
      <c r="GI414" s="150"/>
      <c r="GJ414" s="150"/>
      <c r="GK414" s="150"/>
      <c r="GL414" s="150"/>
      <c r="GM414" s="150"/>
      <c r="GN414" s="150"/>
      <c r="GO414" s="150"/>
      <c r="GP414" s="150"/>
      <c r="GQ414" s="150"/>
      <c r="GR414" s="150"/>
      <c r="GS414" s="150"/>
      <c r="GT414" s="150"/>
      <c r="GU414" s="150"/>
      <c r="GV414" s="150"/>
      <c r="GW414" s="150"/>
      <c r="GX414" s="150"/>
      <c r="GY414" s="150"/>
      <c r="GZ414" s="150"/>
      <c r="HA414" s="150"/>
      <c r="HB414" s="150"/>
      <c r="HC414" s="150"/>
      <c r="HD414" s="150"/>
      <c r="HE414" s="150"/>
      <c r="HF414" s="150"/>
      <c r="HG414" s="150"/>
      <c r="HH414" s="150"/>
      <c r="HI414" s="150"/>
      <c r="HJ414" s="150"/>
      <c r="HK414" s="150"/>
      <c r="HL414" s="150"/>
      <c r="HM414" s="150"/>
      <c r="HN414" s="150"/>
      <c r="HO414" s="150"/>
      <c r="HP414" s="150"/>
      <c r="HQ414" s="150"/>
      <c r="HR414" s="150"/>
      <c r="HS414" s="150"/>
      <c r="HT414" s="150"/>
      <c r="HU414" s="150"/>
      <c r="HV414" s="150"/>
      <c r="HW414" s="150"/>
      <c r="HX414" s="150"/>
      <c r="HY414" s="150"/>
      <c r="HZ414" s="150"/>
      <c r="IA414" s="150"/>
      <c r="IB414" s="150"/>
      <c r="IC414" s="150"/>
      <c r="ID414" s="150"/>
      <c r="IE414" s="150"/>
      <c r="IF414" s="150"/>
      <c r="IG414" s="150"/>
      <c r="IH414" s="150"/>
      <c r="II414" s="150"/>
      <c r="IJ414" s="150"/>
      <c r="IK414" s="150"/>
      <c r="IL414" s="150"/>
      <c r="IM414" s="150"/>
      <c r="IN414" s="150"/>
      <c r="IO414" s="150"/>
      <c r="IP414" s="150"/>
      <c r="IQ414" s="150"/>
      <c r="IR414" s="150"/>
      <c r="IS414" s="150"/>
      <c r="IT414" s="150"/>
      <c r="IU414" s="150"/>
      <c r="IV414" s="150"/>
      <c r="IW414" s="150"/>
    </row>
    <row r="415" customFormat="false" ht="12.75" hidden="false" customHeight="false" outlineLevel="0" collapsed="false">
      <c r="A415" s="146"/>
      <c r="B415" s="147"/>
      <c r="C415" s="147"/>
      <c r="D415" s="147"/>
      <c r="E415" s="147"/>
      <c r="F415" s="147"/>
      <c r="G415" s="147"/>
      <c r="H415" s="148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  <c r="AC415" s="147"/>
      <c r="AD415" s="147"/>
      <c r="AE415" s="147"/>
      <c r="AF415" s="147"/>
      <c r="AG415" s="147"/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  <c r="BI415" s="147"/>
      <c r="BJ415" s="147"/>
      <c r="BK415" s="149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50"/>
      <c r="BV415" s="150"/>
      <c r="BW415" s="150"/>
      <c r="BX415" s="150"/>
      <c r="BY415" s="150"/>
      <c r="BZ415" s="150"/>
      <c r="CA415" s="150"/>
      <c r="CB415" s="150"/>
      <c r="CC415" s="15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0"/>
      <c r="CN415" s="150"/>
      <c r="CO415" s="150"/>
      <c r="CP415" s="150"/>
      <c r="CQ415" s="150"/>
      <c r="CR415" s="150"/>
      <c r="CS415" s="150"/>
      <c r="CT415" s="150"/>
      <c r="CU415" s="150"/>
      <c r="CV415" s="150"/>
      <c r="CW415" s="150"/>
      <c r="CX415" s="150"/>
      <c r="CY415" s="150"/>
      <c r="CZ415" s="150"/>
      <c r="DA415" s="150"/>
      <c r="DB415" s="150"/>
      <c r="DC415" s="150"/>
      <c r="DD415" s="150"/>
      <c r="DE415" s="150"/>
      <c r="DF415" s="150"/>
      <c r="DG415" s="150"/>
      <c r="DH415" s="150"/>
      <c r="DI415" s="150"/>
      <c r="DJ415" s="150"/>
      <c r="DK415" s="150"/>
      <c r="DL415" s="150"/>
      <c r="DM415" s="150"/>
      <c r="DN415" s="150"/>
      <c r="DO415" s="150"/>
      <c r="DP415" s="150"/>
      <c r="DQ415" s="150"/>
      <c r="DR415" s="150"/>
      <c r="DS415" s="150"/>
      <c r="DT415" s="150"/>
      <c r="DU415" s="150"/>
      <c r="DV415" s="150"/>
      <c r="DW415" s="150"/>
      <c r="DX415" s="150"/>
      <c r="DY415" s="150"/>
      <c r="DZ415" s="150"/>
      <c r="EA415" s="150"/>
      <c r="EB415" s="150"/>
      <c r="EC415" s="150"/>
      <c r="ED415" s="150"/>
      <c r="EE415" s="150"/>
      <c r="EF415" s="150"/>
      <c r="EG415" s="150"/>
      <c r="EH415" s="150"/>
      <c r="EI415" s="150"/>
      <c r="EJ415" s="150"/>
      <c r="EK415" s="150"/>
      <c r="EL415" s="150"/>
      <c r="EM415" s="150"/>
      <c r="EN415" s="150"/>
      <c r="EO415" s="150"/>
      <c r="EP415" s="150"/>
      <c r="EQ415" s="150"/>
      <c r="ER415" s="150"/>
      <c r="ES415" s="150"/>
      <c r="ET415" s="150"/>
      <c r="EU415" s="150"/>
      <c r="EV415" s="150"/>
      <c r="EW415" s="150"/>
      <c r="EX415" s="150"/>
      <c r="EY415" s="150"/>
      <c r="EZ415" s="150"/>
      <c r="FA415" s="150"/>
      <c r="FB415" s="150"/>
      <c r="FC415" s="150"/>
      <c r="FD415" s="150"/>
      <c r="FE415" s="150"/>
      <c r="FF415" s="150"/>
      <c r="FG415" s="150"/>
      <c r="FH415" s="150"/>
      <c r="FI415" s="150"/>
      <c r="FJ415" s="150"/>
      <c r="FK415" s="150"/>
      <c r="FL415" s="150"/>
      <c r="FM415" s="150"/>
      <c r="FN415" s="150"/>
      <c r="FO415" s="150"/>
      <c r="FP415" s="150"/>
      <c r="FQ415" s="150"/>
      <c r="FR415" s="150"/>
      <c r="FS415" s="150"/>
      <c r="FT415" s="150"/>
      <c r="FU415" s="150"/>
      <c r="FV415" s="150"/>
      <c r="FW415" s="150"/>
      <c r="FX415" s="150"/>
      <c r="FY415" s="150"/>
      <c r="FZ415" s="150"/>
      <c r="GA415" s="150"/>
      <c r="GB415" s="150"/>
      <c r="GC415" s="150"/>
      <c r="GD415" s="150"/>
      <c r="GE415" s="150"/>
      <c r="GF415" s="150"/>
      <c r="GG415" s="150"/>
      <c r="GH415" s="150"/>
      <c r="GI415" s="150"/>
      <c r="GJ415" s="150"/>
      <c r="GK415" s="150"/>
      <c r="GL415" s="150"/>
      <c r="GM415" s="150"/>
      <c r="GN415" s="150"/>
      <c r="GO415" s="150"/>
      <c r="GP415" s="150"/>
      <c r="GQ415" s="150"/>
      <c r="GR415" s="150"/>
      <c r="GS415" s="150"/>
      <c r="GT415" s="150"/>
      <c r="GU415" s="150"/>
      <c r="GV415" s="150"/>
      <c r="GW415" s="150"/>
      <c r="GX415" s="150"/>
      <c r="GY415" s="150"/>
      <c r="GZ415" s="150"/>
      <c r="HA415" s="150"/>
      <c r="HB415" s="150"/>
      <c r="HC415" s="150"/>
      <c r="HD415" s="150"/>
      <c r="HE415" s="150"/>
      <c r="HF415" s="150"/>
      <c r="HG415" s="150"/>
      <c r="HH415" s="150"/>
      <c r="HI415" s="150"/>
      <c r="HJ415" s="150"/>
      <c r="HK415" s="150"/>
      <c r="HL415" s="150"/>
      <c r="HM415" s="150"/>
      <c r="HN415" s="150"/>
      <c r="HO415" s="150"/>
      <c r="HP415" s="150"/>
      <c r="HQ415" s="150"/>
      <c r="HR415" s="150"/>
      <c r="HS415" s="150"/>
      <c r="HT415" s="150"/>
      <c r="HU415" s="150"/>
      <c r="HV415" s="150"/>
      <c r="HW415" s="150"/>
      <c r="HX415" s="150"/>
      <c r="HY415" s="150"/>
      <c r="HZ415" s="150"/>
      <c r="IA415" s="150"/>
      <c r="IB415" s="150"/>
      <c r="IC415" s="150"/>
      <c r="ID415" s="150"/>
      <c r="IE415" s="150"/>
      <c r="IF415" s="150"/>
      <c r="IG415" s="150"/>
      <c r="IH415" s="150"/>
      <c r="II415" s="150"/>
      <c r="IJ415" s="150"/>
      <c r="IK415" s="150"/>
      <c r="IL415" s="150"/>
      <c r="IM415" s="150"/>
      <c r="IN415" s="150"/>
      <c r="IO415" s="150"/>
      <c r="IP415" s="150"/>
      <c r="IQ415" s="150"/>
      <c r="IR415" s="150"/>
      <c r="IS415" s="150"/>
      <c r="IT415" s="150"/>
      <c r="IU415" s="150"/>
      <c r="IV415" s="150"/>
      <c r="IW415" s="150"/>
    </row>
    <row r="416" customFormat="false" ht="12.75" hidden="false" customHeight="false" outlineLevel="0" collapsed="false">
      <c r="A416" s="146"/>
      <c r="B416" s="147"/>
      <c r="C416" s="147"/>
      <c r="D416" s="147"/>
      <c r="E416" s="147"/>
      <c r="F416" s="147"/>
      <c r="G416" s="147"/>
      <c r="H416" s="148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  <c r="AC416" s="147"/>
      <c r="AD416" s="147"/>
      <c r="AE416" s="147"/>
      <c r="AF416" s="147"/>
      <c r="AG416" s="147"/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  <c r="BI416" s="147"/>
      <c r="BJ416" s="147"/>
      <c r="BK416" s="149"/>
      <c r="BL416" s="150"/>
      <c r="BM416" s="150"/>
      <c r="BN416" s="150"/>
      <c r="BO416" s="150"/>
      <c r="BP416" s="150"/>
      <c r="BQ416" s="150"/>
      <c r="BR416" s="150"/>
      <c r="BS416" s="150"/>
      <c r="BT416" s="150"/>
      <c r="BU416" s="150"/>
      <c r="BV416" s="150"/>
      <c r="BW416" s="150"/>
      <c r="BX416" s="150"/>
      <c r="BY416" s="150"/>
      <c r="BZ416" s="150"/>
      <c r="CA416" s="150"/>
      <c r="CB416" s="150"/>
      <c r="CC416" s="15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0"/>
      <c r="CN416" s="150"/>
      <c r="CO416" s="150"/>
      <c r="CP416" s="150"/>
      <c r="CQ416" s="150"/>
      <c r="CR416" s="150"/>
      <c r="CS416" s="150"/>
      <c r="CT416" s="150"/>
      <c r="CU416" s="150"/>
      <c r="CV416" s="150"/>
      <c r="CW416" s="150"/>
      <c r="CX416" s="150"/>
      <c r="CY416" s="150"/>
      <c r="CZ416" s="150"/>
      <c r="DA416" s="150"/>
      <c r="DB416" s="150"/>
      <c r="DC416" s="150"/>
      <c r="DD416" s="150"/>
      <c r="DE416" s="150"/>
      <c r="DF416" s="150"/>
      <c r="DG416" s="150"/>
      <c r="DH416" s="150"/>
      <c r="DI416" s="150"/>
      <c r="DJ416" s="150"/>
      <c r="DK416" s="150"/>
      <c r="DL416" s="150"/>
      <c r="DM416" s="150"/>
      <c r="DN416" s="150"/>
      <c r="DO416" s="150"/>
      <c r="DP416" s="150"/>
      <c r="DQ416" s="150"/>
      <c r="DR416" s="150"/>
      <c r="DS416" s="150"/>
      <c r="DT416" s="150"/>
      <c r="DU416" s="150"/>
      <c r="DV416" s="150"/>
      <c r="DW416" s="150"/>
      <c r="DX416" s="150"/>
      <c r="DY416" s="150"/>
      <c r="DZ416" s="150"/>
      <c r="EA416" s="150"/>
      <c r="EB416" s="150"/>
      <c r="EC416" s="150"/>
      <c r="ED416" s="150"/>
      <c r="EE416" s="150"/>
      <c r="EF416" s="150"/>
      <c r="EG416" s="150"/>
      <c r="EH416" s="150"/>
      <c r="EI416" s="150"/>
      <c r="EJ416" s="150"/>
      <c r="EK416" s="150"/>
      <c r="EL416" s="150"/>
      <c r="EM416" s="150"/>
      <c r="EN416" s="150"/>
      <c r="EO416" s="150"/>
      <c r="EP416" s="150"/>
      <c r="EQ416" s="150"/>
      <c r="ER416" s="150"/>
      <c r="ES416" s="150"/>
      <c r="ET416" s="150"/>
      <c r="EU416" s="150"/>
      <c r="EV416" s="150"/>
      <c r="EW416" s="150"/>
      <c r="EX416" s="150"/>
      <c r="EY416" s="150"/>
      <c r="EZ416" s="150"/>
      <c r="FA416" s="150"/>
      <c r="FB416" s="150"/>
      <c r="FC416" s="150"/>
      <c r="FD416" s="150"/>
      <c r="FE416" s="150"/>
      <c r="FF416" s="150"/>
      <c r="FG416" s="150"/>
      <c r="FH416" s="150"/>
      <c r="FI416" s="150"/>
      <c r="FJ416" s="150"/>
      <c r="FK416" s="150"/>
      <c r="FL416" s="150"/>
      <c r="FM416" s="150"/>
      <c r="FN416" s="150"/>
      <c r="FO416" s="150"/>
      <c r="FP416" s="150"/>
      <c r="FQ416" s="150"/>
      <c r="FR416" s="150"/>
      <c r="FS416" s="150"/>
      <c r="FT416" s="150"/>
      <c r="FU416" s="150"/>
      <c r="FV416" s="150"/>
      <c r="FW416" s="150"/>
      <c r="FX416" s="150"/>
      <c r="FY416" s="150"/>
      <c r="FZ416" s="150"/>
      <c r="GA416" s="150"/>
      <c r="GB416" s="150"/>
      <c r="GC416" s="150"/>
      <c r="GD416" s="150"/>
      <c r="GE416" s="150"/>
      <c r="GF416" s="150"/>
      <c r="GG416" s="150"/>
      <c r="GH416" s="150"/>
      <c r="GI416" s="150"/>
      <c r="GJ416" s="150"/>
      <c r="GK416" s="150"/>
      <c r="GL416" s="150"/>
      <c r="GM416" s="150"/>
      <c r="GN416" s="150"/>
      <c r="GO416" s="150"/>
      <c r="GP416" s="150"/>
      <c r="GQ416" s="150"/>
      <c r="GR416" s="150"/>
      <c r="GS416" s="150"/>
      <c r="GT416" s="150"/>
      <c r="GU416" s="150"/>
      <c r="GV416" s="150"/>
      <c r="GW416" s="150"/>
      <c r="GX416" s="150"/>
      <c r="GY416" s="150"/>
      <c r="GZ416" s="150"/>
      <c r="HA416" s="150"/>
      <c r="HB416" s="150"/>
      <c r="HC416" s="150"/>
      <c r="HD416" s="150"/>
      <c r="HE416" s="150"/>
      <c r="HF416" s="150"/>
      <c r="HG416" s="150"/>
      <c r="HH416" s="150"/>
      <c r="HI416" s="150"/>
      <c r="HJ416" s="150"/>
      <c r="HK416" s="150"/>
      <c r="HL416" s="150"/>
      <c r="HM416" s="150"/>
      <c r="HN416" s="150"/>
      <c r="HO416" s="150"/>
      <c r="HP416" s="150"/>
      <c r="HQ416" s="150"/>
      <c r="HR416" s="150"/>
      <c r="HS416" s="150"/>
      <c r="HT416" s="150"/>
      <c r="HU416" s="150"/>
      <c r="HV416" s="150"/>
      <c r="HW416" s="150"/>
      <c r="HX416" s="150"/>
      <c r="HY416" s="150"/>
      <c r="HZ416" s="150"/>
      <c r="IA416" s="150"/>
      <c r="IB416" s="150"/>
      <c r="IC416" s="150"/>
      <c r="ID416" s="150"/>
      <c r="IE416" s="150"/>
      <c r="IF416" s="150"/>
      <c r="IG416" s="150"/>
      <c r="IH416" s="150"/>
      <c r="II416" s="150"/>
      <c r="IJ416" s="150"/>
      <c r="IK416" s="150"/>
      <c r="IL416" s="150"/>
      <c r="IM416" s="150"/>
      <c r="IN416" s="150"/>
      <c r="IO416" s="150"/>
      <c r="IP416" s="150"/>
      <c r="IQ416" s="150"/>
      <c r="IR416" s="150"/>
      <c r="IS416" s="150"/>
      <c r="IT416" s="150"/>
      <c r="IU416" s="150"/>
      <c r="IV416" s="150"/>
      <c r="IW416" s="150"/>
    </row>
    <row r="417" customFormat="false" ht="12.75" hidden="false" customHeight="false" outlineLevel="0" collapsed="false">
      <c r="A417" s="146"/>
      <c r="B417" s="147"/>
      <c r="C417" s="147"/>
      <c r="D417" s="147"/>
      <c r="E417" s="147"/>
      <c r="F417" s="147"/>
      <c r="G417" s="147"/>
      <c r="H417" s="148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  <c r="AG417" s="147"/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  <c r="BI417" s="147"/>
      <c r="BJ417" s="147"/>
      <c r="BK417" s="149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150"/>
      <c r="BV417" s="150"/>
      <c r="BW417" s="150"/>
      <c r="BX417" s="150"/>
      <c r="BY417" s="150"/>
      <c r="BZ417" s="150"/>
      <c r="CA417" s="150"/>
      <c r="CB417" s="150"/>
      <c r="CC417" s="150"/>
      <c r="CD417" s="150"/>
      <c r="CE417" s="150"/>
      <c r="CF417" s="150"/>
      <c r="CG417" s="150"/>
      <c r="CH417" s="150"/>
      <c r="CI417" s="150"/>
      <c r="CJ417" s="150"/>
      <c r="CK417" s="150"/>
      <c r="CL417" s="150"/>
      <c r="CM417" s="150"/>
      <c r="CN417" s="150"/>
      <c r="CO417" s="150"/>
      <c r="CP417" s="150"/>
      <c r="CQ417" s="150"/>
      <c r="CR417" s="150"/>
      <c r="CS417" s="150"/>
      <c r="CT417" s="150"/>
      <c r="CU417" s="150"/>
      <c r="CV417" s="150"/>
      <c r="CW417" s="150"/>
      <c r="CX417" s="150"/>
      <c r="CY417" s="150"/>
      <c r="CZ417" s="150"/>
      <c r="DA417" s="150"/>
      <c r="DB417" s="150"/>
      <c r="DC417" s="150"/>
      <c r="DD417" s="150"/>
      <c r="DE417" s="150"/>
      <c r="DF417" s="150"/>
      <c r="DG417" s="150"/>
      <c r="DH417" s="150"/>
      <c r="DI417" s="150"/>
      <c r="DJ417" s="150"/>
      <c r="DK417" s="150"/>
      <c r="DL417" s="150"/>
      <c r="DM417" s="150"/>
      <c r="DN417" s="150"/>
      <c r="DO417" s="150"/>
      <c r="DP417" s="150"/>
      <c r="DQ417" s="150"/>
      <c r="DR417" s="150"/>
      <c r="DS417" s="150"/>
      <c r="DT417" s="150"/>
      <c r="DU417" s="150"/>
      <c r="DV417" s="150"/>
      <c r="DW417" s="150"/>
      <c r="DX417" s="150"/>
      <c r="DY417" s="150"/>
      <c r="DZ417" s="150"/>
      <c r="EA417" s="150"/>
      <c r="EB417" s="150"/>
      <c r="EC417" s="150"/>
      <c r="ED417" s="150"/>
      <c r="EE417" s="150"/>
      <c r="EF417" s="150"/>
      <c r="EG417" s="150"/>
      <c r="EH417" s="150"/>
      <c r="EI417" s="150"/>
      <c r="EJ417" s="150"/>
      <c r="EK417" s="150"/>
      <c r="EL417" s="150"/>
      <c r="EM417" s="150"/>
      <c r="EN417" s="150"/>
      <c r="EO417" s="150"/>
      <c r="EP417" s="150"/>
      <c r="EQ417" s="150"/>
      <c r="ER417" s="150"/>
      <c r="ES417" s="150"/>
      <c r="ET417" s="150"/>
      <c r="EU417" s="150"/>
      <c r="EV417" s="150"/>
      <c r="EW417" s="150"/>
      <c r="EX417" s="150"/>
      <c r="EY417" s="150"/>
      <c r="EZ417" s="150"/>
      <c r="FA417" s="150"/>
      <c r="FB417" s="150"/>
      <c r="FC417" s="150"/>
      <c r="FD417" s="150"/>
      <c r="FE417" s="150"/>
      <c r="FF417" s="150"/>
      <c r="FG417" s="150"/>
      <c r="FH417" s="150"/>
      <c r="FI417" s="150"/>
      <c r="FJ417" s="150"/>
      <c r="FK417" s="150"/>
      <c r="FL417" s="150"/>
      <c r="FM417" s="150"/>
      <c r="FN417" s="150"/>
      <c r="FO417" s="150"/>
      <c r="FP417" s="150"/>
      <c r="FQ417" s="150"/>
      <c r="FR417" s="150"/>
      <c r="FS417" s="150"/>
      <c r="FT417" s="150"/>
      <c r="FU417" s="150"/>
      <c r="FV417" s="150"/>
      <c r="FW417" s="150"/>
      <c r="FX417" s="150"/>
      <c r="FY417" s="150"/>
      <c r="FZ417" s="150"/>
      <c r="GA417" s="150"/>
      <c r="GB417" s="150"/>
      <c r="GC417" s="150"/>
      <c r="GD417" s="150"/>
      <c r="GE417" s="150"/>
      <c r="GF417" s="150"/>
      <c r="GG417" s="150"/>
      <c r="GH417" s="150"/>
      <c r="GI417" s="150"/>
      <c r="GJ417" s="150"/>
      <c r="GK417" s="150"/>
      <c r="GL417" s="150"/>
      <c r="GM417" s="150"/>
      <c r="GN417" s="150"/>
      <c r="GO417" s="150"/>
      <c r="GP417" s="150"/>
      <c r="GQ417" s="150"/>
      <c r="GR417" s="150"/>
      <c r="GS417" s="150"/>
      <c r="GT417" s="150"/>
      <c r="GU417" s="150"/>
      <c r="GV417" s="150"/>
      <c r="GW417" s="150"/>
      <c r="GX417" s="150"/>
      <c r="GY417" s="150"/>
      <c r="GZ417" s="150"/>
      <c r="HA417" s="150"/>
      <c r="HB417" s="150"/>
      <c r="HC417" s="150"/>
      <c r="HD417" s="150"/>
      <c r="HE417" s="150"/>
      <c r="HF417" s="150"/>
      <c r="HG417" s="150"/>
      <c r="HH417" s="150"/>
      <c r="HI417" s="150"/>
      <c r="HJ417" s="150"/>
      <c r="HK417" s="150"/>
      <c r="HL417" s="150"/>
      <c r="HM417" s="150"/>
      <c r="HN417" s="150"/>
      <c r="HO417" s="150"/>
      <c r="HP417" s="150"/>
      <c r="HQ417" s="150"/>
      <c r="HR417" s="150"/>
      <c r="HS417" s="150"/>
      <c r="HT417" s="150"/>
      <c r="HU417" s="150"/>
      <c r="HV417" s="150"/>
      <c r="HW417" s="150"/>
      <c r="HX417" s="150"/>
      <c r="HY417" s="150"/>
      <c r="HZ417" s="150"/>
      <c r="IA417" s="150"/>
      <c r="IB417" s="150"/>
      <c r="IC417" s="150"/>
      <c r="ID417" s="150"/>
      <c r="IE417" s="150"/>
      <c r="IF417" s="150"/>
      <c r="IG417" s="150"/>
      <c r="IH417" s="150"/>
      <c r="II417" s="150"/>
      <c r="IJ417" s="150"/>
      <c r="IK417" s="150"/>
      <c r="IL417" s="150"/>
      <c r="IM417" s="150"/>
      <c r="IN417" s="150"/>
      <c r="IO417" s="150"/>
      <c r="IP417" s="150"/>
      <c r="IQ417" s="150"/>
      <c r="IR417" s="150"/>
      <c r="IS417" s="150"/>
      <c r="IT417" s="150"/>
      <c r="IU417" s="150"/>
      <c r="IV417" s="150"/>
      <c r="IW417" s="150"/>
    </row>
    <row r="418" customFormat="false" ht="12.75" hidden="false" customHeight="false" outlineLevel="0" collapsed="false">
      <c r="A418" s="146"/>
      <c r="B418" s="147"/>
      <c r="C418" s="147"/>
      <c r="D418" s="147"/>
      <c r="E418" s="147"/>
      <c r="F418" s="147"/>
      <c r="G418" s="147"/>
      <c r="H418" s="148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  <c r="AC418" s="147"/>
      <c r="AD418" s="147"/>
      <c r="AE418" s="147"/>
      <c r="AF418" s="147"/>
      <c r="AG418" s="147"/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  <c r="BI418" s="147"/>
      <c r="BJ418" s="147"/>
      <c r="BK418" s="149"/>
      <c r="BL418" s="150"/>
      <c r="BM418" s="150"/>
      <c r="BN418" s="150"/>
      <c r="BO418" s="150"/>
      <c r="BP418" s="150"/>
      <c r="BQ418" s="150"/>
      <c r="BR418" s="150"/>
      <c r="BS418" s="150"/>
      <c r="BT418" s="150"/>
      <c r="BU418" s="150"/>
      <c r="BV418" s="150"/>
      <c r="BW418" s="150"/>
      <c r="BX418" s="150"/>
      <c r="BY418" s="150"/>
      <c r="BZ418" s="150"/>
      <c r="CA418" s="150"/>
      <c r="CB418" s="150"/>
      <c r="CC418" s="150"/>
      <c r="CD418" s="150"/>
      <c r="CE418" s="150"/>
      <c r="CF418" s="150"/>
      <c r="CG418" s="150"/>
      <c r="CH418" s="150"/>
      <c r="CI418" s="150"/>
      <c r="CJ418" s="150"/>
      <c r="CK418" s="150"/>
      <c r="CL418" s="150"/>
      <c r="CM418" s="150"/>
      <c r="CN418" s="150"/>
      <c r="CO418" s="150"/>
      <c r="CP418" s="150"/>
      <c r="CQ418" s="150"/>
      <c r="CR418" s="150"/>
      <c r="CS418" s="150"/>
      <c r="CT418" s="150"/>
      <c r="CU418" s="150"/>
      <c r="CV418" s="150"/>
      <c r="CW418" s="150"/>
      <c r="CX418" s="150"/>
      <c r="CY418" s="150"/>
      <c r="CZ418" s="150"/>
      <c r="DA418" s="150"/>
      <c r="DB418" s="150"/>
      <c r="DC418" s="150"/>
      <c r="DD418" s="150"/>
      <c r="DE418" s="150"/>
      <c r="DF418" s="150"/>
      <c r="DG418" s="150"/>
      <c r="DH418" s="150"/>
      <c r="DI418" s="150"/>
      <c r="DJ418" s="150"/>
      <c r="DK418" s="150"/>
      <c r="DL418" s="150"/>
      <c r="DM418" s="150"/>
      <c r="DN418" s="150"/>
      <c r="DO418" s="150"/>
      <c r="DP418" s="150"/>
      <c r="DQ418" s="150"/>
      <c r="DR418" s="150"/>
      <c r="DS418" s="150"/>
      <c r="DT418" s="150"/>
      <c r="DU418" s="150"/>
      <c r="DV418" s="150"/>
      <c r="DW418" s="150"/>
      <c r="DX418" s="150"/>
      <c r="DY418" s="150"/>
      <c r="DZ418" s="150"/>
      <c r="EA418" s="150"/>
      <c r="EB418" s="150"/>
      <c r="EC418" s="150"/>
      <c r="ED418" s="150"/>
      <c r="EE418" s="150"/>
      <c r="EF418" s="150"/>
      <c r="EG418" s="150"/>
      <c r="EH418" s="150"/>
      <c r="EI418" s="150"/>
      <c r="EJ418" s="150"/>
      <c r="EK418" s="150"/>
      <c r="EL418" s="150"/>
      <c r="EM418" s="150"/>
      <c r="EN418" s="150"/>
      <c r="EO418" s="150"/>
      <c r="EP418" s="150"/>
      <c r="EQ418" s="150"/>
      <c r="ER418" s="150"/>
      <c r="ES418" s="150"/>
      <c r="ET418" s="150"/>
      <c r="EU418" s="150"/>
      <c r="EV418" s="150"/>
      <c r="EW418" s="150"/>
      <c r="EX418" s="150"/>
      <c r="EY418" s="150"/>
      <c r="EZ418" s="150"/>
      <c r="FA418" s="150"/>
      <c r="FB418" s="150"/>
      <c r="FC418" s="150"/>
      <c r="FD418" s="150"/>
      <c r="FE418" s="150"/>
      <c r="FF418" s="150"/>
      <c r="FG418" s="150"/>
      <c r="FH418" s="150"/>
      <c r="FI418" s="150"/>
      <c r="FJ418" s="150"/>
      <c r="FK418" s="150"/>
      <c r="FL418" s="150"/>
      <c r="FM418" s="150"/>
      <c r="FN418" s="150"/>
      <c r="FO418" s="150"/>
      <c r="FP418" s="150"/>
      <c r="FQ418" s="150"/>
      <c r="FR418" s="150"/>
      <c r="FS418" s="150"/>
      <c r="FT418" s="150"/>
      <c r="FU418" s="150"/>
      <c r="FV418" s="150"/>
      <c r="FW418" s="150"/>
      <c r="FX418" s="150"/>
      <c r="FY418" s="150"/>
      <c r="FZ418" s="150"/>
      <c r="GA418" s="150"/>
      <c r="GB418" s="150"/>
      <c r="GC418" s="150"/>
      <c r="GD418" s="150"/>
      <c r="GE418" s="150"/>
      <c r="GF418" s="150"/>
      <c r="GG418" s="150"/>
      <c r="GH418" s="150"/>
      <c r="GI418" s="150"/>
      <c r="GJ418" s="150"/>
      <c r="GK418" s="150"/>
      <c r="GL418" s="150"/>
      <c r="GM418" s="150"/>
      <c r="GN418" s="150"/>
      <c r="GO418" s="150"/>
      <c r="GP418" s="150"/>
      <c r="GQ418" s="150"/>
      <c r="GR418" s="150"/>
      <c r="GS418" s="150"/>
      <c r="GT418" s="150"/>
      <c r="GU418" s="150"/>
      <c r="GV418" s="150"/>
      <c r="GW418" s="150"/>
      <c r="GX418" s="150"/>
      <c r="GY418" s="150"/>
      <c r="GZ418" s="150"/>
      <c r="HA418" s="150"/>
      <c r="HB418" s="150"/>
      <c r="HC418" s="150"/>
      <c r="HD418" s="150"/>
      <c r="HE418" s="150"/>
      <c r="HF418" s="150"/>
      <c r="HG418" s="150"/>
      <c r="HH418" s="150"/>
      <c r="HI418" s="150"/>
      <c r="HJ418" s="150"/>
      <c r="HK418" s="150"/>
      <c r="HL418" s="150"/>
      <c r="HM418" s="150"/>
      <c r="HN418" s="150"/>
      <c r="HO418" s="150"/>
      <c r="HP418" s="150"/>
      <c r="HQ418" s="150"/>
      <c r="HR418" s="150"/>
      <c r="HS418" s="150"/>
      <c r="HT418" s="150"/>
      <c r="HU418" s="150"/>
      <c r="HV418" s="150"/>
      <c r="HW418" s="150"/>
      <c r="HX418" s="150"/>
      <c r="HY418" s="150"/>
      <c r="HZ418" s="150"/>
      <c r="IA418" s="150"/>
      <c r="IB418" s="150"/>
      <c r="IC418" s="150"/>
      <c r="ID418" s="150"/>
      <c r="IE418" s="150"/>
      <c r="IF418" s="150"/>
      <c r="IG418" s="150"/>
      <c r="IH418" s="150"/>
      <c r="II418" s="150"/>
      <c r="IJ418" s="150"/>
      <c r="IK418" s="150"/>
      <c r="IL418" s="150"/>
      <c r="IM418" s="150"/>
      <c r="IN418" s="150"/>
      <c r="IO418" s="150"/>
      <c r="IP418" s="150"/>
      <c r="IQ418" s="150"/>
      <c r="IR418" s="150"/>
      <c r="IS418" s="150"/>
      <c r="IT418" s="150"/>
      <c r="IU418" s="150"/>
      <c r="IV418" s="150"/>
      <c r="IW418" s="150"/>
    </row>
    <row r="419" customFormat="false" ht="12.75" hidden="false" customHeight="false" outlineLevel="0" collapsed="false">
      <c r="A419" s="146"/>
      <c r="B419" s="147"/>
      <c r="C419" s="147"/>
      <c r="D419" s="147"/>
      <c r="E419" s="147"/>
      <c r="F419" s="147"/>
      <c r="G419" s="147"/>
      <c r="H419" s="148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7"/>
      <c r="AE419" s="147"/>
      <c r="AF419" s="147"/>
      <c r="AG419" s="147"/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  <c r="BI419" s="147"/>
      <c r="BJ419" s="147"/>
      <c r="BK419" s="149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150"/>
      <c r="BV419" s="150"/>
      <c r="BW419" s="150"/>
      <c r="BX419" s="150"/>
      <c r="BY419" s="150"/>
      <c r="BZ419" s="150"/>
      <c r="CA419" s="150"/>
      <c r="CB419" s="150"/>
      <c r="CC419" s="15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0"/>
      <c r="CN419" s="150"/>
      <c r="CO419" s="150"/>
      <c r="CP419" s="150"/>
      <c r="CQ419" s="150"/>
      <c r="CR419" s="150"/>
      <c r="CS419" s="150"/>
      <c r="CT419" s="150"/>
      <c r="CU419" s="150"/>
      <c r="CV419" s="150"/>
      <c r="CW419" s="150"/>
      <c r="CX419" s="150"/>
      <c r="CY419" s="150"/>
      <c r="CZ419" s="150"/>
      <c r="DA419" s="150"/>
      <c r="DB419" s="150"/>
      <c r="DC419" s="150"/>
      <c r="DD419" s="150"/>
      <c r="DE419" s="150"/>
      <c r="DF419" s="150"/>
      <c r="DG419" s="150"/>
      <c r="DH419" s="150"/>
      <c r="DI419" s="150"/>
      <c r="DJ419" s="150"/>
      <c r="DK419" s="150"/>
      <c r="DL419" s="150"/>
      <c r="DM419" s="150"/>
      <c r="DN419" s="150"/>
      <c r="DO419" s="150"/>
      <c r="DP419" s="150"/>
      <c r="DQ419" s="150"/>
      <c r="DR419" s="150"/>
      <c r="DS419" s="150"/>
      <c r="DT419" s="150"/>
      <c r="DU419" s="150"/>
      <c r="DV419" s="150"/>
      <c r="DW419" s="150"/>
      <c r="DX419" s="150"/>
      <c r="DY419" s="150"/>
      <c r="DZ419" s="150"/>
      <c r="EA419" s="150"/>
      <c r="EB419" s="150"/>
      <c r="EC419" s="150"/>
      <c r="ED419" s="150"/>
      <c r="EE419" s="150"/>
      <c r="EF419" s="150"/>
      <c r="EG419" s="150"/>
      <c r="EH419" s="150"/>
      <c r="EI419" s="150"/>
      <c r="EJ419" s="150"/>
      <c r="EK419" s="150"/>
      <c r="EL419" s="150"/>
      <c r="EM419" s="150"/>
      <c r="EN419" s="150"/>
      <c r="EO419" s="150"/>
      <c r="EP419" s="150"/>
      <c r="EQ419" s="150"/>
      <c r="ER419" s="150"/>
      <c r="ES419" s="150"/>
      <c r="ET419" s="150"/>
      <c r="EU419" s="150"/>
      <c r="EV419" s="150"/>
      <c r="EW419" s="150"/>
      <c r="EX419" s="150"/>
      <c r="EY419" s="150"/>
      <c r="EZ419" s="150"/>
      <c r="FA419" s="150"/>
      <c r="FB419" s="150"/>
      <c r="FC419" s="150"/>
      <c r="FD419" s="150"/>
      <c r="FE419" s="150"/>
      <c r="FF419" s="150"/>
      <c r="FG419" s="150"/>
      <c r="FH419" s="150"/>
      <c r="FI419" s="150"/>
      <c r="FJ419" s="150"/>
      <c r="FK419" s="150"/>
      <c r="FL419" s="150"/>
      <c r="FM419" s="150"/>
      <c r="FN419" s="150"/>
      <c r="FO419" s="150"/>
      <c r="FP419" s="150"/>
      <c r="FQ419" s="150"/>
      <c r="FR419" s="150"/>
      <c r="FS419" s="150"/>
      <c r="FT419" s="150"/>
      <c r="FU419" s="150"/>
      <c r="FV419" s="150"/>
      <c r="FW419" s="150"/>
      <c r="FX419" s="150"/>
      <c r="FY419" s="150"/>
      <c r="FZ419" s="150"/>
      <c r="GA419" s="150"/>
      <c r="GB419" s="150"/>
      <c r="GC419" s="150"/>
      <c r="GD419" s="150"/>
      <c r="GE419" s="150"/>
      <c r="GF419" s="150"/>
      <c r="GG419" s="150"/>
      <c r="GH419" s="150"/>
      <c r="GI419" s="150"/>
      <c r="GJ419" s="150"/>
      <c r="GK419" s="150"/>
      <c r="GL419" s="150"/>
      <c r="GM419" s="150"/>
      <c r="GN419" s="150"/>
      <c r="GO419" s="150"/>
      <c r="GP419" s="150"/>
      <c r="GQ419" s="150"/>
      <c r="GR419" s="150"/>
      <c r="GS419" s="150"/>
      <c r="GT419" s="150"/>
      <c r="GU419" s="150"/>
      <c r="GV419" s="150"/>
      <c r="GW419" s="150"/>
      <c r="GX419" s="150"/>
      <c r="GY419" s="150"/>
      <c r="GZ419" s="150"/>
      <c r="HA419" s="150"/>
      <c r="HB419" s="150"/>
      <c r="HC419" s="150"/>
      <c r="HD419" s="150"/>
      <c r="HE419" s="150"/>
      <c r="HF419" s="150"/>
      <c r="HG419" s="150"/>
      <c r="HH419" s="150"/>
      <c r="HI419" s="150"/>
      <c r="HJ419" s="150"/>
      <c r="HK419" s="150"/>
      <c r="HL419" s="150"/>
      <c r="HM419" s="150"/>
      <c r="HN419" s="150"/>
      <c r="HO419" s="150"/>
      <c r="HP419" s="150"/>
      <c r="HQ419" s="150"/>
      <c r="HR419" s="150"/>
      <c r="HS419" s="150"/>
      <c r="HT419" s="150"/>
      <c r="HU419" s="150"/>
      <c r="HV419" s="150"/>
      <c r="HW419" s="150"/>
      <c r="HX419" s="150"/>
      <c r="HY419" s="150"/>
      <c r="HZ419" s="150"/>
      <c r="IA419" s="150"/>
      <c r="IB419" s="150"/>
      <c r="IC419" s="150"/>
      <c r="ID419" s="150"/>
      <c r="IE419" s="150"/>
      <c r="IF419" s="150"/>
      <c r="IG419" s="150"/>
      <c r="IH419" s="150"/>
      <c r="II419" s="150"/>
      <c r="IJ419" s="150"/>
      <c r="IK419" s="150"/>
      <c r="IL419" s="150"/>
      <c r="IM419" s="150"/>
      <c r="IN419" s="150"/>
      <c r="IO419" s="150"/>
      <c r="IP419" s="150"/>
      <c r="IQ419" s="150"/>
      <c r="IR419" s="150"/>
      <c r="IS419" s="150"/>
      <c r="IT419" s="150"/>
      <c r="IU419" s="150"/>
      <c r="IV419" s="150"/>
      <c r="IW419" s="150"/>
    </row>
    <row r="420" customFormat="false" ht="12.75" hidden="false" customHeight="false" outlineLevel="0" collapsed="false">
      <c r="A420" s="146"/>
      <c r="B420" s="147"/>
      <c r="C420" s="147"/>
      <c r="D420" s="147"/>
      <c r="E420" s="147"/>
      <c r="F420" s="147"/>
      <c r="G420" s="147"/>
      <c r="H420" s="148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  <c r="AC420" s="147"/>
      <c r="AD420" s="147"/>
      <c r="AE420" s="147"/>
      <c r="AF420" s="147"/>
      <c r="AG420" s="147"/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  <c r="BI420" s="147"/>
      <c r="BJ420" s="147"/>
      <c r="BK420" s="149"/>
      <c r="BL420" s="150"/>
      <c r="BM420" s="150"/>
      <c r="BN420" s="150"/>
      <c r="BO420" s="150"/>
      <c r="BP420" s="150"/>
      <c r="BQ420" s="150"/>
      <c r="BR420" s="150"/>
      <c r="BS420" s="150"/>
      <c r="BT420" s="150"/>
      <c r="BU420" s="150"/>
      <c r="BV420" s="150"/>
      <c r="BW420" s="150"/>
      <c r="BX420" s="150"/>
      <c r="BY420" s="150"/>
      <c r="BZ420" s="150"/>
      <c r="CA420" s="150"/>
      <c r="CB420" s="150"/>
      <c r="CC420" s="15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0"/>
      <c r="CN420" s="150"/>
      <c r="CO420" s="150"/>
      <c r="CP420" s="150"/>
      <c r="CQ420" s="150"/>
      <c r="CR420" s="150"/>
      <c r="CS420" s="150"/>
      <c r="CT420" s="150"/>
      <c r="CU420" s="150"/>
      <c r="CV420" s="150"/>
      <c r="CW420" s="150"/>
      <c r="CX420" s="150"/>
      <c r="CY420" s="150"/>
      <c r="CZ420" s="150"/>
      <c r="DA420" s="150"/>
      <c r="DB420" s="150"/>
      <c r="DC420" s="150"/>
      <c r="DD420" s="150"/>
      <c r="DE420" s="150"/>
      <c r="DF420" s="150"/>
      <c r="DG420" s="150"/>
      <c r="DH420" s="150"/>
      <c r="DI420" s="150"/>
      <c r="DJ420" s="150"/>
      <c r="DK420" s="150"/>
      <c r="DL420" s="150"/>
      <c r="DM420" s="150"/>
      <c r="DN420" s="150"/>
      <c r="DO420" s="150"/>
      <c r="DP420" s="150"/>
      <c r="DQ420" s="150"/>
      <c r="DR420" s="150"/>
      <c r="DS420" s="150"/>
      <c r="DT420" s="150"/>
      <c r="DU420" s="150"/>
      <c r="DV420" s="150"/>
      <c r="DW420" s="150"/>
      <c r="DX420" s="150"/>
      <c r="DY420" s="150"/>
      <c r="DZ420" s="150"/>
      <c r="EA420" s="150"/>
      <c r="EB420" s="150"/>
      <c r="EC420" s="150"/>
      <c r="ED420" s="150"/>
      <c r="EE420" s="150"/>
      <c r="EF420" s="150"/>
      <c r="EG420" s="150"/>
      <c r="EH420" s="150"/>
      <c r="EI420" s="150"/>
      <c r="EJ420" s="150"/>
      <c r="EK420" s="150"/>
      <c r="EL420" s="150"/>
      <c r="EM420" s="150"/>
      <c r="EN420" s="150"/>
      <c r="EO420" s="150"/>
      <c r="EP420" s="150"/>
      <c r="EQ420" s="150"/>
      <c r="ER420" s="150"/>
      <c r="ES420" s="150"/>
      <c r="ET420" s="150"/>
      <c r="EU420" s="150"/>
      <c r="EV420" s="150"/>
      <c r="EW420" s="150"/>
      <c r="EX420" s="150"/>
      <c r="EY420" s="150"/>
      <c r="EZ420" s="150"/>
      <c r="FA420" s="150"/>
      <c r="FB420" s="150"/>
      <c r="FC420" s="150"/>
      <c r="FD420" s="150"/>
      <c r="FE420" s="150"/>
      <c r="FF420" s="150"/>
      <c r="FG420" s="150"/>
      <c r="FH420" s="150"/>
      <c r="FI420" s="150"/>
      <c r="FJ420" s="150"/>
      <c r="FK420" s="150"/>
      <c r="FL420" s="150"/>
      <c r="FM420" s="150"/>
      <c r="FN420" s="150"/>
      <c r="FO420" s="150"/>
      <c r="FP420" s="150"/>
      <c r="FQ420" s="150"/>
      <c r="FR420" s="150"/>
      <c r="FS420" s="150"/>
      <c r="FT420" s="150"/>
      <c r="FU420" s="150"/>
      <c r="FV420" s="150"/>
      <c r="FW420" s="150"/>
      <c r="FX420" s="150"/>
      <c r="FY420" s="150"/>
      <c r="FZ420" s="150"/>
      <c r="GA420" s="150"/>
      <c r="GB420" s="150"/>
      <c r="GC420" s="150"/>
      <c r="GD420" s="150"/>
      <c r="GE420" s="150"/>
      <c r="GF420" s="150"/>
      <c r="GG420" s="150"/>
      <c r="GH420" s="150"/>
      <c r="GI420" s="150"/>
      <c r="GJ420" s="150"/>
      <c r="GK420" s="150"/>
      <c r="GL420" s="150"/>
      <c r="GM420" s="150"/>
      <c r="GN420" s="150"/>
      <c r="GO420" s="150"/>
      <c r="GP420" s="150"/>
      <c r="GQ420" s="150"/>
      <c r="GR420" s="150"/>
      <c r="GS420" s="150"/>
      <c r="GT420" s="150"/>
      <c r="GU420" s="150"/>
      <c r="GV420" s="150"/>
      <c r="GW420" s="150"/>
      <c r="GX420" s="150"/>
      <c r="GY420" s="150"/>
      <c r="GZ420" s="150"/>
      <c r="HA420" s="150"/>
      <c r="HB420" s="150"/>
      <c r="HC420" s="150"/>
      <c r="HD420" s="150"/>
      <c r="HE420" s="150"/>
      <c r="HF420" s="150"/>
      <c r="HG420" s="150"/>
      <c r="HH420" s="150"/>
      <c r="HI420" s="150"/>
      <c r="HJ420" s="150"/>
      <c r="HK420" s="150"/>
      <c r="HL420" s="150"/>
      <c r="HM420" s="150"/>
      <c r="HN420" s="150"/>
      <c r="HO420" s="150"/>
      <c r="HP420" s="150"/>
      <c r="HQ420" s="150"/>
      <c r="HR420" s="150"/>
      <c r="HS420" s="150"/>
      <c r="HT420" s="150"/>
      <c r="HU420" s="150"/>
      <c r="HV420" s="150"/>
      <c r="HW420" s="150"/>
      <c r="HX420" s="150"/>
      <c r="HY420" s="150"/>
      <c r="HZ420" s="150"/>
      <c r="IA420" s="150"/>
      <c r="IB420" s="150"/>
      <c r="IC420" s="150"/>
      <c r="ID420" s="150"/>
      <c r="IE420" s="150"/>
      <c r="IF420" s="150"/>
      <c r="IG420" s="150"/>
      <c r="IH420" s="150"/>
      <c r="II420" s="150"/>
      <c r="IJ420" s="150"/>
      <c r="IK420" s="150"/>
      <c r="IL420" s="150"/>
      <c r="IM420" s="150"/>
      <c r="IN420" s="150"/>
      <c r="IO420" s="150"/>
      <c r="IP420" s="150"/>
      <c r="IQ420" s="150"/>
      <c r="IR420" s="150"/>
      <c r="IS420" s="150"/>
      <c r="IT420" s="150"/>
      <c r="IU420" s="150"/>
      <c r="IV420" s="150"/>
      <c r="IW420" s="150"/>
    </row>
    <row r="421" customFormat="false" ht="12.75" hidden="false" customHeight="false" outlineLevel="0" collapsed="false">
      <c r="A421" s="146"/>
      <c r="B421" s="147"/>
      <c r="C421" s="147"/>
      <c r="D421" s="147"/>
      <c r="E421" s="147"/>
      <c r="F421" s="147"/>
      <c r="G421" s="147"/>
      <c r="H421" s="148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  <c r="AE421" s="147"/>
      <c r="AF421" s="147"/>
      <c r="AG421" s="147"/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  <c r="BI421" s="147"/>
      <c r="BJ421" s="147"/>
      <c r="BK421" s="149"/>
      <c r="BL421" s="150"/>
      <c r="BM421" s="150"/>
      <c r="BN421" s="150"/>
      <c r="BO421" s="150"/>
      <c r="BP421" s="150"/>
      <c r="BQ421" s="150"/>
      <c r="BR421" s="150"/>
      <c r="BS421" s="150"/>
      <c r="BT421" s="150"/>
      <c r="BU421" s="150"/>
      <c r="BV421" s="150"/>
      <c r="BW421" s="150"/>
      <c r="BX421" s="150"/>
      <c r="BY421" s="150"/>
      <c r="BZ421" s="150"/>
      <c r="CA421" s="150"/>
      <c r="CB421" s="150"/>
      <c r="CC421" s="150"/>
      <c r="CD421" s="150"/>
      <c r="CE421" s="150"/>
      <c r="CF421" s="150"/>
      <c r="CG421" s="150"/>
      <c r="CH421" s="150"/>
      <c r="CI421" s="150"/>
      <c r="CJ421" s="150"/>
      <c r="CK421" s="150"/>
      <c r="CL421" s="150"/>
      <c r="CM421" s="150"/>
      <c r="CN421" s="150"/>
      <c r="CO421" s="150"/>
      <c r="CP421" s="150"/>
      <c r="CQ421" s="150"/>
      <c r="CR421" s="150"/>
      <c r="CS421" s="150"/>
      <c r="CT421" s="150"/>
      <c r="CU421" s="150"/>
      <c r="CV421" s="150"/>
      <c r="CW421" s="150"/>
      <c r="CX421" s="150"/>
      <c r="CY421" s="150"/>
      <c r="CZ421" s="150"/>
      <c r="DA421" s="150"/>
      <c r="DB421" s="150"/>
      <c r="DC421" s="150"/>
      <c r="DD421" s="150"/>
      <c r="DE421" s="150"/>
      <c r="DF421" s="150"/>
      <c r="DG421" s="150"/>
      <c r="DH421" s="150"/>
      <c r="DI421" s="150"/>
      <c r="DJ421" s="150"/>
      <c r="DK421" s="150"/>
      <c r="DL421" s="150"/>
      <c r="DM421" s="150"/>
      <c r="DN421" s="150"/>
      <c r="DO421" s="150"/>
      <c r="DP421" s="150"/>
      <c r="DQ421" s="150"/>
      <c r="DR421" s="150"/>
      <c r="DS421" s="150"/>
      <c r="DT421" s="150"/>
      <c r="DU421" s="150"/>
      <c r="DV421" s="150"/>
      <c r="DW421" s="150"/>
      <c r="DX421" s="150"/>
      <c r="DY421" s="150"/>
      <c r="DZ421" s="150"/>
      <c r="EA421" s="150"/>
      <c r="EB421" s="150"/>
      <c r="EC421" s="150"/>
      <c r="ED421" s="150"/>
      <c r="EE421" s="150"/>
      <c r="EF421" s="150"/>
      <c r="EG421" s="150"/>
      <c r="EH421" s="150"/>
      <c r="EI421" s="150"/>
      <c r="EJ421" s="150"/>
      <c r="EK421" s="150"/>
      <c r="EL421" s="150"/>
      <c r="EM421" s="150"/>
      <c r="EN421" s="150"/>
      <c r="EO421" s="150"/>
      <c r="EP421" s="150"/>
      <c r="EQ421" s="150"/>
      <c r="ER421" s="150"/>
      <c r="ES421" s="150"/>
      <c r="ET421" s="150"/>
      <c r="EU421" s="150"/>
      <c r="EV421" s="150"/>
      <c r="EW421" s="150"/>
      <c r="EX421" s="150"/>
      <c r="EY421" s="150"/>
      <c r="EZ421" s="150"/>
      <c r="FA421" s="150"/>
      <c r="FB421" s="150"/>
      <c r="FC421" s="150"/>
      <c r="FD421" s="150"/>
      <c r="FE421" s="150"/>
      <c r="FF421" s="150"/>
      <c r="FG421" s="150"/>
      <c r="FH421" s="150"/>
      <c r="FI421" s="150"/>
      <c r="FJ421" s="150"/>
      <c r="FK421" s="150"/>
      <c r="FL421" s="150"/>
      <c r="FM421" s="150"/>
      <c r="FN421" s="150"/>
      <c r="FO421" s="150"/>
      <c r="FP421" s="150"/>
      <c r="FQ421" s="150"/>
      <c r="FR421" s="150"/>
      <c r="FS421" s="150"/>
      <c r="FT421" s="150"/>
      <c r="FU421" s="150"/>
      <c r="FV421" s="150"/>
      <c r="FW421" s="150"/>
      <c r="FX421" s="150"/>
      <c r="FY421" s="150"/>
      <c r="FZ421" s="150"/>
      <c r="GA421" s="150"/>
      <c r="GB421" s="150"/>
      <c r="GC421" s="150"/>
      <c r="GD421" s="150"/>
      <c r="GE421" s="150"/>
      <c r="GF421" s="150"/>
      <c r="GG421" s="150"/>
      <c r="GH421" s="150"/>
      <c r="GI421" s="150"/>
      <c r="GJ421" s="150"/>
      <c r="GK421" s="150"/>
      <c r="GL421" s="150"/>
      <c r="GM421" s="150"/>
      <c r="GN421" s="150"/>
      <c r="GO421" s="150"/>
      <c r="GP421" s="150"/>
      <c r="GQ421" s="150"/>
      <c r="GR421" s="150"/>
      <c r="GS421" s="150"/>
      <c r="GT421" s="150"/>
      <c r="GU421" s="150"/>
      <c r="GV421" s="150"/>
      <c r="GW421" s="150"/>
      <c r="GX421" s="150"/>
      <c r="GY421" s="150"/>
      <c r="GZ421" s="150"/>
      <c r="HA421" s="150"/>
      <c r="HB421" s="150"/>
      <c r="HC421" s="150"/>
      <c r="HD421" s="150"/>
      <c r="HE421" s="150"/>
      <c r="HF421" s="150"/>
      <c r="HG421" s="150"/>
      <c r="HH421" s="150"/>
      <c r="HI421" s="150"/>
      <c r="HJ421" s="150"/>
      <c r="HK421" s="150"/>
      <c r="HL421" s="150"/>
      <c r="HM421" s="150"/>
      <c r="HN421" s="150"/>
      <c r="HO421" s="150"/>
      <c r="HP421" s="150"/>
      <c r="HQ421" s="150"/>
      <c r="HR421" s="150"/>
      <c r="HS421" s="150"/>
      <c r="HT421" s="150"/>
      <c r="HU421" s="150"/>
      <c r="HV421" s="150"/>
      <c r="HW421" s="150"/>
      <c r="HX421" s="150"/>
      <c r="HY421" s="150"/>
      <c r="HZ421" s="150"/>
      <c r="IA421" s="150"/>
      <c r="IB421" s="150"/>
      <c r="IC421" s="150"/>
      <c r="ID421" s="150"/>
      <c r="IE421" s="150"/>
      <c r="IF421" s="150"/>
      <c r="IG421" s="150"/>
      <c r="IH421" s="150"/>
      <c r="II421" s="150"/>
      <c r="IJ421" s="150"/>
      <c r="IK421" s="150"/>
      <c r="IL421" s="150"/>
      <c r="IM421" s="150"/>
      <c r="IN421" s="150"/>
      <c r="IO421" s="150"/>
      <c r="IP421" s="150"/>
      <c r="IQ421" s="150"/>
      <c r="IR421" s="150"/>
      <c r="IS421" s="150"/>
      <c r="IT421" s="150"/>
      <c r="IU421" s="150"/>
      <c r="IV421" s="150"/>
      <c r="IW421" s="150"/>
    </row>
    <row r="422" customFormat="false" ht="12.75" hidden="false" customHeight="false" outlineLevel="0" collapsed="false">
      <c r="A422" s="146"/>
      <c r="B422" s="147"/>
      <c r="C422" s="147"/>
      <c r="D422" s="147"/>
      <c r="E422" s="147"/>
      <c r="F422" s="147"/>
      <c r="G422" s="147"/>
      <c r="H422" s="148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  <c r="AC422" s="147"/>
      <c r="AD422" s="147"/>
      <c r="AE422" s="147"/>
      <c r="AF422" s="147"/>
      <c r="AG422" s="147"/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  <c r="BI422" s="147"/>
      <c r="BJ422" s="147"/>
      <c r="BK422" s="149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150"/>
      <c r="BV422" s="150"/>
      <c r="BW422" s="150"/>
      <c r="BX422" s="150"/>
      <c r="BY422" s="150"/>
      <c r="BZ422" s="150"/>
      <c r="CA422" s="150"/>
      <c r="CB422" s="150"/>
      <c r="CC422" s="150"/>
      <c r="CD422" s="150"/>
      <c r="CE422" s="150"/>
      <c r="CF422" s="150"/>
      <c r="CG422" s="150"/>
      <c r="CH422" s="150"/>
      <c r="CI422" s="150"/>
      <c r="CJ422" s="150"/>
      <c r="CK422" s="150"/>
      <c r="CL422" s="150"/>
      <c r="CM422" s="150"/>
      <c r="CN422" s="150"/>
      <c r="CO422" s="150"/>
      <c r="CP422" s="150"/>
      <c r="CQ422" s="150"/>
      <c r="CR422" s="150"/>
      <c r="CS422" s="150"/>
      <c r="CT422" s="150"/>
      <c r="CU422" s="150"/>
      <c r="CV422" s="150"/>
      <c r="CW422" s="150"/>
      <c r="CX422" s="150"/>
      <c r="CY422" s="150"/>
      <c r="CZ422" s="150"/>
      <c r="DA422" s="150"/>
      <c r="DB422" s="150"/>
      <c r="DC422" s="150"/>
      <c r="DD422" s="150"/>
      <c r="DE422" s="150"/>
      <c r="DF422" s="150"/>
      <c r="DG422" s="150"/>
      <c r="DH422" s="150"/>
      <c r="DI422" s="150"/>
      <c r="DJ422" s="150"/>
      <c r="DK422" s="150"/>
      <c r="DL422" s="150"/>
      <c r="DM422" s="150"/>
      <c r="DN422" s="150"/>
      <c r="DO422" s="150"/>
      <c r="DP422" s="150"/>
      <c r="DQ422" s="150"/>
      <c r="DR422" s="150"/>
      <c r="DS422" s="150"/>
      <c r="DT422" s="150"/>
      <c r="DU422" s="150"/>
      <c r="DV422" s="150"/>
      <c r="DW422" s="150"/>
      <c r="DX422" s="150"/>
      <c r="DY422" s="150"/>
      <c r="DZ422" s="150"/>
      <c r="EA422" s="150"/>
      <c r="EB422" s="150"/>
      <c r="EC422" s="150"/>
      <c r="ED422" s="150"/>
      <c r="EE422" s="150"/>
      <c r="EF422" s="150"/>
      <c r="EG422" s="150"/>
      <c r="EH422" s="150"/>
      <c r="EI422" s="150"/>
      <c r="EJ422" s="150"/>
      <c r="EK422" s="150"/>
      <c r="EL422" s="150"/>
      <c r="EM422" s="150"/>
      <c r="EN422" s="150"/>
      <c r="EO422" s="150"/>
      <c r="EP422" s="150"/>
      <c r="EQ422" s="150"/>
      <c r="ER422" s="150"/>
      <c r="ES422" s="150"/>
      <c r="ET422" s="150"/>
      <c r="EU422" s="150"/>
      <c r="EV422" s="150"/>
      <c r="EW422" s="150"/>
      <c r="EX422" s="150"/>
      <c r="EY422" s="150"/>
      <c r="EZ422" s="150"/>
      <c r="FA422" s="150"/>
      <c r="FB422" s="150"/>
      <c r="FC422" s="150"/>
      <c r="FD422" s="150"/>
      <c r="FE422" s="150"/>
      <c r="FF422" s="150"/>
      <c r="FG422" s="150"/>
      <c r="FH422" s="150"/>
      <c r="FI422" s="150"/>
      <c r="FJ422" s="150"/>
      <c r="FK422" s="150"/>
      <c r="FL422" s="150"/>
      <c r="FM422" s="150"/>
      <c r="FN422" s="150"/>
      <c r="FO422" s="150"/>
      <c r="FP422" s="150"/>
      <c r="FQ422" s="150"/>
      <c r="FR422" s="150"/>
      <c r="FS422" s="150"/>
      <c r="FT422" s="150"/>
      <c r="FU422" s="150"/>
      <c r="FV422" s="150"/>
      <c r="FW422" s="150"/>
      <c r="FX422" s="150"/>
      <c r="FY422" s="150"/>
      <c r="FZ422" s="150"/>
      <c r="GA422" s="150"/>
      <c r="GB422" s="150"/>
      <c r="GC422" s="150"/>
      <c r="GD422" s="150"/>
      <c r="GE422" s="150"/>
      <c r="GF422" s="150"/>
      <c r="GG422" s="150"/>
      <c r="GH422" s="150"/>
      <c r="GI422" s="150"/>
      <c r="GJ422" s="150"/>
      <c r="GK422" s="150"/>
      <c r="GL422" s="150"/>
      <c r="GM422" s="150"/>
      <c r="GN422" s="150"/>
      <c r="GO422" s="150"/>
      <c r="GP422" s="150"/>
      <c r="GQ422" s="150"/>
      <c r="GR422" s="150"/>
      <c r="GS422" s="150"/>
      <c r="GT422" s="150"/>
      <c r="GU422" s="150"/>
      <c r="GV422" s="150"/>
      <c r="GW422" s="150"/>
      <c r="GX422" s="150"/>
      <c r="GY422" s="150"/>
      <c r="GZ422" s="150"/>
      <c r="HA422" s="150"/>
      <c r="HB422" s="150"/>
      <c r="HC422" s="150"/>
      <c r="HD422" s="150"/>
      <c r="HE422" s="150"/>
      <c r="HF422" s="150"/>
      <c r="HG422" s="150"/>
      <c r="HH422" s="150"/>
      <c r="HI422" s="150"/>
      <c r="HJ422" s="150"/>
      <c r="HK422" s="150"/>
      <c r="HL422" s="150"/>
      <c r="HM422" s="150"/>
      <c r="HN422" s="150"/>
      <c r="HO422" s="150"/>
      <c r="HP422" s="150"/>
      <c r="HQ422" s="150"/>
      <c r="HR422" s="150"/>
      <c r="HS422" s="150"/>
      <c r="HT422" s="150"/>
      <c r="HU422" s="150"/>
      <c r="HV422" s="150"/>
      <c r="HW422" s="150"/>
      <c r="HX422" s="150"/>
      <c r="HY422" s="150"/>
      <c r="HZ422" s="150"/>
      <c r="IA422" s="150"/>
      <c r="IB422" s="150"/>
      <c r="IC422" s="150"/>
      <c r="ID422" s="150"/>
      <c r="IE422" s="150"/>
      <c r="IF422" s="150"/>
      <c r="IG422" s="150"/>
      <c r="IH422" s="150"/>
      <c r="II422" s="150"/>
      <c r="IJ422" s="150"/>
      <c r="IK422" s="150"/>
      <c r="IL422" s="150"/>
      <c r="IM422" s="150"/>
      <c r="IN422" s="150"/>
      <c r="IO422" s="150"/>
      <c r="IP422" s="150"/>
      <c r="IQ422" s="150"/>
      <c r="IR422" s="150"/>
      <c r="IS422" s="150"/>
      <c r="IT422" s="150"/>
      <c r="IU422" s="150"/>
      <c r="IV422" s="150"/>
      <c r="IW422" s="150"/>
    </row>
    <row r="423" customFormat="false" ht="12.75" hidden="false" customHeight="false" outlineLevel="0" collapsed="false">
      <c r="A423" s="146"/>
      <c r="B423" s="147"/>
      <c r="C423" s="147"/>
      <c r="D423" s="147"/>
      <c r="E423" s="147"/>
      <c r="F423" s="147"/>
      <c r="G423" s="147"/>
      <c r="H423" s="148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  <c r="AD423" s="147"/>
      <c r="AE423" s="147"/>
      <c r="AF423" s="147"/>
      <c r="AG423" s="147"/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  <c r="BI423" s="147"/>
      <c r="BJ423" s="147"/>
      <c r="BK423" s="149"/>
      <c r="BL423" s="150"/>
      <c r="BM423" s="150"/>
      <c r="BN423" s="150"/>
      <c r="BO423" s="150"/>
      <c r="BP423" s="150"/>
      <c r="BQ423" s="150"/>
      <c r="BR423" s="150"/>
      <c r="BS423" s="150"/>
      <c r="BT423" s="150"/>
      <c r="BU423" s="150"/>
      <c r="BV423" s="150"/>
      <c r="BW423" s="150"/>
      <c r="BX423" s="150"/>
      <c r="BY423" s="150"/>
      <c r="BZ423" s="150"/>
      <c r="CA423" s="150"/>
      <c r="CB423" s="150"/>
      <c r="CC423" s="15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0"/>
      <c r="CN423" s="150"/>
      <c r="CO423" s="150"/>
      <c r="CP423" s="150"/>
      <c r="CQ423" s="150"/>
      <c r="CR423" s="150"/>
      <c r="CS423" s="150"/>
      <c r="CT423" s="150"/>
      <c r="CU423" s="150"/>
      <c r="CV423" s="150"/>
      <c r="CW423" s="150"/>
      <c r="CX423" s="150"/>
      <c r="CY423" s="150"/>
      <c r="CZ423" s="150"/>
      <c r="DA423" s="150"/>
      <c r="DB423" s="150"/>
      <c r="DC423" s="150"/>
      <c r="DD423" s="150"/>
      <c r="DE423" s="150"/>
      <c r="DF423" s="150"/>
      <c r="DG423" s="150"/>
      <c r="DH423" s="150"/>
      <c r="DI423" s="150"/>
      <c r="DJ423" s="150"/>
      <c r="DK423" s="150"/>
      <c r="DL423" s="150"/>
      <c r="DM423" s="150"/>
      <c r="DN423" s="150"/>
      <c r="DO423" s="150"/>
      <c r="DP423" s="150"/>
      <c r="DQ423" s="150"/>
      <c r="DR423" s="150"/>
      <c r="DS423" s="150"/>
      <c r="DT423" s="150"/>
      <c r="DU423" s="150"/>
      <c r="DV423" s="150"/>
      <c r="DW423" s="150"/>
      <c r="DX423" s="150"/>
      <c r="DY423" s="150"/>
      <c r="DZ423" s="150"/>
      <c r="EA423" s="150"/>
      <c r="EB423" s="150"/>
      <c r="EC423" s="150"/>
      <c r="ED423" s="150"/>
      <c r="EE423" s="150"/>
      <c r="EF423" s="150"/>
      <c r="EG423" s="150"/>
      <c r="EH423" s="150"/>
      <c r="EI423" s="150"/>
      <c r="EJ423" s="150"/>
      <c r="EK423" s="150"/>
      <c r="EL423" s="150"/>
      <c r="EM423" s="150"/>
      <c r="EN423" s="150"/>
      <c r="EO423" s="150"/>
      <c r="EP423" s="150"/>
      <c r="EQ423" s="150"/>
      <c r="ER423" s="150"/>
      <c r="ES423" s="150"/>
      <c r="ET423" s="150"/>
      <c r="EU423" s="150"/>
      <c r="EV423" s="150"/>
      <c r="EW423" s="150"/>
      <c r="EX423" s="150"/>
      <c r="EY423" s="150"/>
      <c r="EZ423" s="150"/>
      <c r="FA423" s="150"/>
      <c r="FB423" s="150"/>
      <c r="FC423" s="150"/>
      <c r="FD423" s="150"/>
      <c r="FE423" s="150"/>
      <c r="FF423" s="150"/>
      <c r="FG423" s="150"/>
      <c r="FH423" s="150"/>
      <c r="FI423" s="150"/>
      <c r="FJ423" s="150"/>
      <c r="FK423" s="150"/>
      <c r="FL423" s="150"/>
      <c r="FM423" s="150"/>
      <c r="FN423" s="150"/>
      <c r="FO423" s="150"/>
      <c r="FP423" s="150"/>
      <c r="FQ423" s="150"/>
      <c r="FR423" s="150"/>
      <c r="FS423" s="150"/>
      <c r="FT423" s="150"/>
      <c r="FU423" s="150"/>
      <c r="FV423" s="150"/>
      <c r="FW423" s="150"/>
      <c r="FX423" s="150"/>
      <c r="FY423" s="150"/>
      <c r="FZ423" s="150"/>
      <c r="GA423" s="150"/>
      <c r="GB423" s="150"/>
      <c r="GC423" s="150"/>
      <c r="GD423" s="150"/>
      <c r="GE423" s="150"/>
      <c r="GF423" s="150"/>
      <c r="GG423" s="150"/>
      <c r="GH423" s="150"/>
      <c r="GI423" s="150"/>
      <c r="GJ423" s="150"/>
      <c r="GK423" s="150"/>
      <c r="GL423" s="150"/>
      <c r="GM423" s="150"/>
      <c r="GN423" s="150"/>
      <c r="GO423" s="150"/>
      <c r="GP423" s="150"/>
      <c r="GQ423" s="150"/>
      <c r="GR423" s="150"/>
      <c r="GS423" s="150"/>
      <c r="GT423" s="150"/>
      <c r="GU423" s="150"/>
      <c r="GV423" s="150"/>
      <c r="GW423" s="150"/>
      <c r="GX423" s="150"/>
      <c r="GY423" s="150"/>
      <c r="GZ423" s="150"/>
      <c r="HA423" s="150"/>
      <c r="HB423" s="150"/>
      <c r="HC423" s="150"/>
      <c r="HD423" s="150"/>
      <c r="HE423" s="150"/>
      <c r="HF423" s="150"/>
      <c r="HG423" s="150"/>
      <c r="HH423" s="150"/>
      <c r="HI423" s="150"/>
      <c r="HJ423" s="150"/>
      <c r="HK423" s="150"/>
      <c r="HL423" s="150"/>
      <c r="HM423" s="150"/>
      <c r="HN423" s="150"/>
      <c r="HO423" s="150"/>
      <c r="HP423" s="150"/>
      <c r="HQ423" s="150"/>
      <c r="HR423" s="150"/>
      <c r="HS423" s="150"/>
      <c r="HT423" s="150"/>
      <c r="HU423" s="150"/>
      <c r="HV423" s="150"/>
      <c r="HW423" s="150"/>
      <c r="HX423" s="150"/>
      <c r="HY423" s="150"/>
      <c r="HZ423" s="150"/>
      <c r="IA423" s="150"/>
      <c r="IB423" s="150"/>
      <c r="IC423" s="150"/>
      <c r="ID423" s="150"/>
      <c r="IE423" s="150"/>
      <c r="IF423" s="150"/>
      <c r="IG423" s="150"/>
      <c r="IH423" s="150"/>
      <c r="II423" s="150"/>
      <c r="IJ423" s="150"/>
      <c r="IK423" s="150"/>
      <c r="IL423" s="150"/>
      <c r="IM423" s="150"/>
      <c r="IN423" s="150"/>
      <c r="IO423" s="150"/>
      <c r="IP423" s="150"/>
      <c r="IQ423" s="150"/>
      <c r="IR423" s="150"/>
      <c r="IS423" s="150"/>
      <c r="IT423" s="150"/>
      <c r="IU423" s="150"/>
      <c r="IV423" s="150"/>
      <c r="IW423" s="150"/>
    </row>
    <row r="424" customFormat="false" ht="12.75" hidden="false" customHeight="false" outlineLevel="0" collapsed="false">
      <c r="A424" s="146"/>
      <c r="B424" s="147"/>
      <c r="C424" s="147"/>
      <c r="D424" s="147"/>
      <c r="E424" s="147"/>
      <c r="F424" s="147"/>
      <c r="G424" s="147"/>
      <c r="H424" s="148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  <c r="AD424" s="147"/>
      <c r="AE424" s="147"/>
      <c r="AF424" s="147"/>
      <c r="AG424" s="147"/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  <c r="BI424" s="147"/>
      <c r="BJ424" s="147"/>
      <c r="BK424" s="149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150"/>
      <c r="BV424" s="150"/>
      <c r="BW424" s="150"/>
      <c r="BX424" s="150"/>
      <c r="BY424" s="150"/>
      <c r="BZ424" s="150"/>
      <c r="CA424" s="150"/>
      <c r="CB424" s="150"/>
      <c r="CC424" s="15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0"/>
      <c r="CN424" s="150"/>
      <c r="CO424" s="150"/>
      <c r="CP424" s="150"/>
      <c r="CQ424" s="150"/>
      <c r="CR424" s="150"/>
      <c r="CS424" s="150"/>
      <c r="CT424" s="150"/>
      <c r="CU424" s="150"/>
      <c r="CV424" s="150"/>
      <c r="CW424" s="150"/>
      <c r="CX424" s="150"/>
      <c r="CY424" s="150"/>
      <c r="CZ424" s="150"/>
      <c r="DA424" s="150"/>
      <c r="DB424" s="150"/>
      <c r="DC424" s="150"/>
      <c r="DD424" s="150"/>
      <c r="DE424" s="150"/>
      <c r="DF424" s="150"/>
      <c r="DG424" s="150"/>
      <c r="DH424" s="150"/>
      <c r="DI424" s="150"/>
      <c r="DJ424" s="150"/>
      <c r="DK424" s="150"/>
      <c r="DL424" s="150"/>
      <c r="DM424" s="150"/>
      <c r="DN424" s="150"/>
      <c r="DO424" s="150"/>
      <c r="DP424" s="150"/>
      <c r="DQ424" s="150"/>
      <c r="DR424" s="150"/>
      <c r="DS424" s="150"/>
      <c r="DT424" s="150"/>
      <c r="DU424" s="150"/>
      <c r="DV424" s="150"/>
      <c r="DW424" s="150"/>
      <c r="DX424" s="150"/>
      <c r="DY424" s="150"/>
      <c r="DZ424" s="150"/>
      <c r="EA424" s="150"/>
      <c r="EB424" s="150"/>
      <c r="EC424" s="150"/>
      <c r="ED424" s="150"/>
      <c r="EE424" s="150"/>
      <c r="EF424" s="150"/>
      <c r="EG424" s="150"/>
      <c r="EH424" s="150"/>
      <c r="EI424" s="150"/>
      <c r="EJ424" s="150"/>
      <c r="EK424" s="150"/>
      <c r="EL424" s="150"/>
      <c r="EM424" s="150"/>
      <c r="EN424" s="150"/>
      <c r="EO424" s="150"/>
      <c r="EP424" s="150"/>
      <c r="EQ424" s="150"/>
      <c r="ER424" s="150"/>
      <c r="ES424" s="150"/>
      <c r="ET424" s="150"/>
      <c r="EU424" s="150"/>
      <c r="EV424" s="150"/>
      <c r="EW424" s="150"/>
      <c r="EX424" s="150"/>
      <c r="EY424" s="150"/>
      <c r="EZ424" s="150"/>
      <c r="FA424" s="150"/>
      <c r="FB424" s="150"/>
      <c r="FC424" s="150"/>
      <c r="FD424" s="150"/>
      <c r="FE424" s="150"/>
      <c r="FF424" s="150"/>
      <c r="FG424" s="150"/>
      <c r="FH424" s="150"/>
      <c r="FI424" s="150"/>
      <c r="FJ424" s="150"/>
      <c r="FK424" s="150"/>
      <c r="FL424" s="150"/>
      <c r="FM424" s="150"/>
      <c r="FN424" s="150"/>
      <c r="FO424" s="150"/>
      <c r="FP424" s="150"/>
      <c r="FQ424" s="150"/>
      <c r="FR424" s="150"/>
      <c r="FS424" s="150"/>
      <c r="FT424" s="150"/>
      <c r="FU424" s="150"/>
      <c r="FV424" s="150"/>
      <c r="FW424" s="150"/>
      <c r="FX424" s="150"/>
      <c r="FY424" s="150"/>
      <c r="FZ424" s="150"/>
      <c r="GA424" s="150"/>
      <c r="GB424" s="150"/>
      <c r="GC424" s="150"/>
      <c r="GD424" s="150"/>
      <c r="GE424" s="150"/>
      <c r="GF424" s="150"/>
      <c r="GG424" s="150"/>
      <c r="GH424" s="150"/>
      <c r="GI424" s="150"/>
      <c r="GJ424" s="150"/>
      <c r="GK424" s="150"/>
      <c r="GL424" s="150"/>
      <c r="GM424" s="150"/>
      <c r="GN424" s="150"/>
      <c r="GO424" s="150"/>
      <c r="GP424" s="150"/>
      <c r="GQ424" s="150"/>
      <c r="GR424" s="150"/>
      <c r="GS424" s="150"/>
      <c r="GT424" s="150"/>
      <c r="GU424" s="150"/>
      <c r="GV424" s="150"/>
      <c r="GW424" s="150"/>
      <c r="GX424" s="150"/>
      <c r="GY424" s="150"/>
      <c r="GZ424" s="150"/>
      <c r="HA424" s="150"/>
      <c r="HB424" s="150"/>
      <c r="HC424" s="150"/>
      <c r="HD424" s="150"/>
      <c r="HE424" s="150"/>
      <c r="HF424" s="150"/>
      <c r="HG424" s="150"/>
      <c r="HH424" s="150"/>
      <c r="HI424" s="150"/>
      <c r="HJ424" s="150"/>
      <c r="HK424" s="150"/>
      <c r="HL424" s="150"/>
      <c r="HM424" s="150"/>
      <c r="HN424" s="150"/>
      <c r="HO424" s="150"/>
      <c r="HP424" s="150"/>
      <c r="HQ424" s="150"/>
      <c r="HR424" s="150"/>
      <c r="HS424" s="150"/>
      <c r="HT424" s="150"/>
      <c r="HU424" s="150"/>
      <c r="HV424" s="150"/>
      <c r="HW424" s="150"/>
      <c r="HX424" s="150"/>
      <c r="HY424" s="150"/>
      <c r="HZ424" s="150"/>
      <c r="IA424" s="150"/>
      <c r="IB424" s="150"/>
      <c r="IC424" s="150"/>
      <c r="ID424" s="150"/>
      <c r="IE424" s="150"/>
      <c r="IF424" s="150"/>
      <c r="IG424" s="150"/>
      <c r="IH424" s="150"/>
      <c r="II424" s="150"/>
      <c r="IJ424" s="150"/>
      <c r="IK424" s="150"/>
      <c r="IL424" s="150"/>
      <c r="IM424" s="150"/>
      <c r="IN424" s="150"/>
      <c r="IO424" s="150"/>
      <c r="IP424" s="150"/>
      <c r="IQ424" s="150"/>
      <c r="IR424" s="150"/>
      <c r="IS424" s="150"/>
      <c r="IT424" s="150"/>
      <c r="IU424" s="150"/>
      <c r="IV424" s="150"/>
      <c r="IW424" s="150"/>
    </row>
    <row r="425" customFormat="false" ht="12.75" hidden="false" customHeight="false" outlineLevel="0" collapsed="false">
      <c r="A425" s="146"/>
      <c r="B425" s="147"/>
      <c r="C425" s="147"/>
      <c r="D425" s="147"/>
      <c r="E425" s="147"/>
      <c r="F425" s="147"/>
      <c r="G425" s="147"/>
      <c r="H425" s="148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  <c r="AE425" s="147"/>
      <c r="AF425" s="147"/>
      <c r="AG425" s="147"/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  <c r="BI425" s="147"/>
      <c r="BJ425" s="147"/>
      <c r="BK425" s="149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150"/>
      <c r="BV425" s="150"/>
      <c r="BW425" s="150"/>
      <c r="BX425" s="150"/>
      <c r="BY425" s="150"/>
      <c r="BZ425" s="150"/>
      <c r="CA425" s="150"/>
      <c r="CB425" s="150"/>
      <c r="CC425" s="150"/>
      <c r="CD425" s="150"/>
      <c r="CE425" s="150"/>
      <c r="CF425" s="150"/>
      <c r="CG425" s="150"/>
      <c r="CH425" s="150"/>
      <c r="CI425" s="150"/>
      <c r="CJ425" s="150"/>
      <c r="CK425" s="150"/>
      <c r="CL425" s="150"/>
      <c r="CM425" s="150"/>
      <c r="CN425" s="150"/>
      <c r="CO425" s="150"/>
      <c r="CP425" s="150"/>
      <c r="CQ425" s="150"/>
      <c r="CR425" s="150"/>
      <c r="CS425" s="150"/>
      <c r="CT425" s="150"/>
      <c r="CU425" s="150"/>
      <c r="CV425" s="150"/>
      <c r="CW425" s="150"/>
      <c r="CX425" s="150"/>
      <c r="CY425" s="150"/>
      <c r="CZ425" s="150"/>
      <c r="DA425" s="150"/>
      <c r="DB425" s="150"/>
      <c r="DC425" s="150"/>
      <c r="DD425" s="150"/>
      <c r="DE425" s="150"/>
      <c r="DF425" s="150"/>
      <c r="DG425" s="150"/>
      <c r="DH425" s="150"/>
      <c r="DI425" s="150"/>
      <c r="DJ425" s="150"/>
      <c r="DK425" s="150"/>
      <c r="DL425" s="150"/>
      <c r="DM425" s="150"/>
      <c r="DN425" s="150"/>
      <c r="DO425" s="150"/>
      <c r="DP425" s="150"/>
      <c r="DQ425" s="150"/>
      <c r="DR425" s="150"/>
      <c r="DS425" s="150"/>
      <c r="DT425" s="150"/>
      <c r="DU425" s="150"/>
      <c r="DV425" s="150"/>
      <c r="DW425" s="150"/>
      <c r="DX425" s="150"/>
      <c r="DY425" s="150"/>
      <c r="DZ425" s="150"/>
      <c r="EA425" s="150"/>
      <c r="EB425" s="150"/>
      <c r="EC425" s="150"/>
      <c r="ED425" s="150"/>
      <c r="EE425" s="150"/>
      <c r="EF425" s="150"/>
      <c r="EG425" s="150"/>
      <c r="EH425" s="150"/>
      <c r="EI425" s="150"/>
      <c r="EJ425" s="150"/>
      <c r="EK425" s="150"/>
      <c r="EL425" s="150"/>
      <c r="EM425" s="150"/>
      <c r="EN425" s="150"/>
      <c r="EO425" s="150"/>
      <c r="EP425" s="150"/>
      <c r="EQ425" s="150"/>
      <c r="ER425" s="150"/>
      <c r="ES425" s="150"/>
      <c r="ET425" s="150"/>
      <c r="EU425" s="150"/>
      <c r="EV425" s="150"/>
      <c r="EW425" s="150"/>
      <c r="EX425" s="150"/>
      <c r="EY425" s="150"/>
      <c r="EZ425" s="150"/>
      <c r="FA425" s="150"/>
      <c r="FB425" s="150"/>
      <c r="FC425" s="150"/>
      <c r="FD425" s="150"/>
      <c r="FE425" s="150"/>
      <c r="FF425" s="150"/>
      <c r="FG425" s="150"/>
      <c r="FH425" s="150"/>
      <c r="FI425" s="150"/>
      <c r="FJ425" s="150"/>
      <c r="FK425" s="150"/>
      <c r="FL425" s="150"/>
      <c r="FM425" s="150"/>
      <c r="FN425" s="150"/>
      <c r="FO425" s="150"/>
      <c r="FP425" s="150"/>
      <c r="FQ425" s="150"/>
      <c r="FR425" s="150"/>
      <c r="FS425" s="150"/>
      <c r="FT425" s="150"/>
      <c r="FU425" s="150"/>
      <c r="FV425" s="150"/>
      <c r="FW425" s="150"/>
      <c r="FX425" s="150"/>
      <c r="FY425" s="150"/>
      <c r="FZ425" s="150"/>
      <c r="GA425" s="150"/>
      <c r="GB425" s="150"/>
      <c r="GC425" s="150"/>
      <c r="GD425" s="150"/>
      <c r="GE425" s="150"/>
      <c r="GF425" s="150"/>
      <c r="GG425" s="150"/>
      <c r="GH425" s="150"/>
      <c r="GI425" s="150"/>
      <c r="GJ425" s="150"/>
      <c r="GK425" s="150"/>
      <c r="GL425" s="150"/>
      <c r="GM425" s="150"/>
      <c r="GN425" s="150"/>
      <c r="GO425" s="150"/>
      <c r="GP425" s="150"/>
      <c r="GQ425" s="150"/>
      <c r="GR425" s="150"/>
      <c r="GS425" s="150"/>
      <c r="GT425" s="150"/>
      <c r="GU425" s="150"/>
      <c r="GV425" s="150"/>
      <c r="GW425" s="150"/>
      <c r="GX425" s="150"/>
      <c r="GY425" s="150"/>
      <c r="GZ425" s="150"/>
      <c r="HA425" s="150"/>
      <c r="HB425" s="150"/>
      <c r="HC425" s="150"/>
      <c r="HD425" s="150"/>
      <c r="HE425" s="150"/>
      <c r="HF425" s="150"/>
      <c r="HG425" s="150"/>
      <c r="HH425" s="150"/>
      <c r="HI425" s="150"/>
      <c r="HJ425" s="150"/>
      <c r="HK425" s="150"/>
      <c r="HL425" s="150"/>
      <c r="HM425" s="150"/>
      <c r="HN425" s="150"/>
      <c r="HO425" s="150"/>
      <c r="HP425" s="150"/>
      <c r="HQ425" s="150"/>
      <c r="HR425" s="150"/>
      <c r="HS425" s="150"/>
      <c r="HT425" s="150"/>
      <c r="HU425" s="150"/>
      <c r="HV425" s="150"/>
      <c r="HW425" s="150"/>
      <c r="HX425" s="150"/>
      <c r="HY425" s="150"/>
      <c r="HZ425" s="150"/>
      <c r="IA425" s="150"/>
      <c r="IB425" s="150"/>
      <c r="IC425" s="150"/>
      <c r="ID425" s="150"/>
      <c r="IE425" s="150"/>
      <c r="IF425" s="150"/>
      <c r="IG425" s="150"/>
      <c r="IH425" s="150"/>
      <c r="II425" s="150"/>
      <c r="IJ425" s="150"/>
      <c r="IK425" s="150"/>
      <c r="IL425" s="150"/>
      <c r="IM425" s="150"/>
      <c r="IN425" s="150"/>
      <c r="IO425" s="150"/>
      <c r="IP425" s="150"/>
      <c r="IQ425" s="150"/>
      <c r="IR425" s="150"/>
      <c r="IS425" s="150"/>
      <c r="IT425" s="150"/>
      <c r="IU425" s="150"/>
      <c r="IV425" s="150"/>
      <c r="IW425" s="150"/>
    </row>
    <row r="426" customFormat="false" ht="12.75" hidden="false" customHeight="false" outlineLevel="0" collapsed="false">
      <c r="A426" s="146"/>
      <c r="B426" s="147"/>
      <c r="C426" s="147"/>
      <c r="D426" s="147"/>
      <c r="E426" s="147"/>
      <c r="F426" s="147"/>
      <c r="G426" s="147"/>
      <c r="H426" s="148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  <c r="AD426" s="147"/>
      <c r="AE426" s="147"/>
      <c r="AF426" s="147"/>
      <c r="AG426" s="147"/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  <c r="BI426" s="147"/>
      <c r="BJ426" s="147"/>
      <c r="BK426" s="149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150"/>
      <c r="BV426" s="150"/>
      <c r="BW426" s="150"/>
      <c r="BX426" s="150"/>
      <c r="BY426" s="150"/>
      <c r="BZ426" s="150"/>
      <c r="CA426" s="150"/>
      <c r="CB426" s="150"/>
      <c r="CC426" s="150"/>
      <c r="CD426" s="150"/>
      <c r="CE426" s="150"/>
      <c r="CF426" s="150"/>
      <c r="CG426" s="150"/>
      <c r="CH426" s="150"/>
      <c r="CI426" s="150"/>
      <c r="CJ426" s="150"/>
      <c r="CK426" s="150"/>
      <c r="CL426" s="150"/>
      <c r="CM426" s="150"/>
      <c r="CN426" s="150"/>
      <c r="CO426" s="150"/>
      <c r="CP426" s="150"/>
      <c r="CQ426" s="150"/>
      <c r="CR426" s="150"/>
      <c r="CS426" s="150"/>
      <c r="CT426" s="150"/>
      <c r="CU426" s="150"/>
      <c r="CV426" s="150"/>
      <c r="CW426" s="150"/>
      <c r="CX426" s="150"/>
      <c r="CY426" s="150"/>
      <c r="CZ426" s="150"/>
      <c r="DA426" s="150"/>
      <c r="DB426" s="150"/>
      <c r="DC426" s="150"/>
      <c r="DD426" s="150"/>
      <c r="DE426" s="150"/>
      <c r="DF426" s="150"/>
      <c r="DG426" s="150"/>
      <c r="DH426" s="150"/>
      <c r="DI426" s="150"/>
      <c r="DJ426" s="150"/>
      <c r="DK426" s="150"/>
      <c r="DL426" s="150"/>
      <c r="DM426" s="150"/>
      <c r="DN426" s="150"/>
      <c r="DO426" s="150"/>
      <c r="DP426" s="150"/>
      <c r="DQ426" s="150"/>
      <c r="DR426" s="150"/>
      <c r="DS426" s="150"/>
      <c r="DT426" s="150"/>
      <c r="DU426" s="150"/>
      <c r="DV426" s="150"/>
      <c r="DW426" s="150"/>
      <c r="DX426" s="150"/>
      <c r="DY426" s="150"/>
      <c r="DZ426" s="150"/>
      <c r="EA426" s="150"/>
      <c r="EB426" s="150"/>
      <c r="EC426" s="150"/>
      <c r="ED426" s="150"/>
      <c r="EE426" s="150"/>
      <c r="EF426" s="150"/>
      <c r="EG426" s="150"/>
      <c r="EH426" s="150"/>
      <c r="EI426" s="150"/>
      <c r="EJ426" s="150"/>
      <c r="EK426" s="150"/>
      <c r="EL426" s="150"/>
      <c r="EM426" s="150"/>
      <c r="EN426" s="150"/>
      <c r="EO426" s="150"/>
      <c r="EP426" s="150"/>
      <c r="EQ426" s="150"/>
      <c r="ER426" s="150"/>
      <c r="ES426" s="150"/>
      <c r="ET426" s="150"/>
      <c r="EU426" s="150"/>
      <c r="EV426" s="150"/>
      <c r="EW426" s="150"/>
      <c r="EX426" s="150"/>
      <c r="EY426" s="150"/>
      <c r="EZ426" s="150"/>
      <c r="FA426" s="150"/>
      <c r="FB426" s="150"/>
      <c r="FC426" s="150"/>
      <c r="FD426" s="150"/>
      <c r="FE426" s="150"/>
      <c r="FF426" s="150"/>
      <c r="FG426" s="150"/>
      <c r="FH426" s="150"/>
      <c r="FI426" s="150"/>
      <c r="FJ426" s="150"/>
      <c r="FK426" s="150"/>
      <c r="FL426" s="150"/>
      <c r="FM426" s="150"/>
      <c r="FN426" s="150"/>
      <c r="FO426" s="150"/>
      <c r="FP426" s="150"/>
      <c r="FQ426" s="150"/>
      <c r="FR426" s="150"/>
      <c r="FS426" s="150"/>
      <c r="FT426" s="150"/>
      <c r="FU426" s="150"/>
      <c r="FV426" s="150"/>
      <c r="FW426" s="150"/>
      <c r="FX426" s="150"/>
      <c r="FY426" s="150"/>
      <c r="FZ426" s="150"/>
      <c r="GA426" s="150"/>
      <c r="GB426" s="150"/>
      <c r="GC426" s="150"/>
      <c r="GD426" s="150"/>
      <c r="GE426" s="150"/>
      <c r="GF426" s="150"/>
      <c r="GG426" s="150"/>
      <c r="GH426" s="150"/>
      <c r="GI426" s="150"/>
      <c r="GJ426" s="150"/>
      <c r="GK426" s="150"/>
      <c r="GL426" s="150"/>
      <c r="GM426" s="150"/>
      <c r="GN426" s="150"/>
      <c r="GO426" s="150"/>
      <c r="GP426" s="150"/>
      <c r="GQ426" s="150"/>
      <c r="GR426" s="150"/>
      <c r="GS426" s="150"/>
      <c r="GT426" s="150"/>
      <c r="GU426" s="150"/>
      <c r="GV426" s="150"/>
      <c r="GW426" s="150"/>
      <c r="GX426" s="150"/>
      <c r="GY426" s="150"/>
      <c r="GZ426" s="150"/>
      <c r="HA426" s="150"/>
      <c r="HB426" s="150"/>
      <c r="HC426" s="150"/>
      <c r="HD426" s="150"/>
      <c r="HE426" s="150"/>
      <c r="HF426" s="150"/>
      <c r="HG426" s="150"/>
      <c r="HH426" s="150"/>
      <c r="HI426" s="150"/>
      <c r="HJ426" s="150"/>
      <c r="HK426" s="150"/>
      <c r="HL426" s="150"/>
      <c r="HM426" s="150"/>
      <c r="HN426" s="150"/>
      <c r="HO426" s="150"/>
      <c r="HP426" s="150"/>
      <c r="HQ426" s="150"/>
      <c r="HR426" s="150"/>
      <c r="HS426" s="150"/>
      <c r="HT426" s="150"/>
      <c r="HU426" s="150"/>
      <c r="HV426" s="150"/>
      <c r="HW426" s="150"/>
      <c r="HX426" s="150"/>
      <c r="HY426" s="150"/>
      <c r="HZ426" s="150"/>
      <c r="IA426" s="150"/>
      <c r="IB426" s="150"/>
      <c r="IC426" s="150"/>
      <c r="ID426" s="150"/>
      <c r="IE426" s="150"/>
      <c r="IF426" s="150"/>
      <c r="IG426" s="150"/>
      <c r="IH426" s="150"/>
      <c r="II426" s="150"/>
      <c r="IJ426" s="150"/>
      <c r="IK426" s="150"/>
      <c r="IL426" s="150"/>
      <c r="IM426" s="150"/>
      <c r="IN426" s="150"/>
      <c r="IO426" s="150"/>
      <c r="IP426" s="150"/>
      <c r="IQ426" s="150"/>
      <c r="IR426" s="150"/>
      <c r="IS426" s="150"/>
      <c r="IT426" s="150"/>
      <c r="IU426" s="150"/>
      <c r="IV426" s="150"/>
      <c r="IW426" s="150"/>
    </row>
    <row r="427" customFormat="false" ht="12.75" hidden="false" customHeight="false" outlineLevel="0" collapsed="false">
      <c r="A427" s="146"/>
      <c r="B427" s="147"/>
      <c r="C427" s="147"/>
      <c r="D427" s="147"/>
      <c r="E427" s="147"/>
      <c r="F427" s="147"/>
      <c r="G427" s="147"/>
      <c r="H427" s="148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  <c r="AD427" s="147"/>
      <c r="AE427" s="147"/>
      <c r="AF427" s="147"/>
      <c r="AG427" s="147"/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  <c r="BI427" s="147"/>
      <c r="BJ427" s="147"/>
      <c r="BK427" s="149"/>
      <c r="BL427" s="150"/>
      <c r="BM427" s="150"/>
      <c r="BN427" s="150"/>
      <c r="BO427" s="150"/>
      <c r="BP427" s="150"/>
      <c r="BQ427" s="150"/>
      <c r="BR427" s="150"/>
      <c r="BS427" s="150"/>
      <c r="BT427" s="150"/>
      <c r="BU427" s="150"/>
      <c r="BV427" s="150"/>
      <c r="BW427" s="150"/>
      <c r="BX427" s="150"/>
      <c r="BY427" s="150"/>
      <c r="BZ427" s="150"/>
      <c r="CA427" s="150"/>
      <c r="CB427" s="150"/>
      <c r="CC427" s="15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0"/>
      <c r="CN427" s="150"/>
      <c r="CO427" s="150"/>
      <c r="CP427" s="150"/>
      <c r="CQ427" s="150"/>
      <c r="CR427" s="150"/>
      <c r="CS427" s="150"/>
      <c r="CT427" s="150"/>
      <c r="CU427" s="150"/>
      <c r="CV427" s="150"/>
      <c r="CW427" s="150"/>
      <c r="CX427" s="150"/>
      <c r="CY427" s="150"/>
      <c r="CZ427" s="150"/>
      <c r="DA427" s="150"/>
      <c r="DB427" s="150"/>
      <c r="DC427" s="150"/>
      <c r="DD427" s="150"/>
      <c r="DE427" s="150"/>
      <c r="DF427" s="150"/>
      <c r="DG427" s="150"/>
      <c r="DH427" s="150"/>
      <c r="DI427" s="150"/>
      <c r="DJ427" s="150"/>
      <c r="DK427" s="150"/>
      <c r="DL427" s="150"/>
      <c r="DM427" s="150"/>
      <c r="DN427" s="150"/>
      <c r="DO427" s="150"/>
      <c r="DP427" s="150"/>
      <c r="DQ427" s="150"/>
      <c r="DR427" s="150"/>
      <c r="DS427" s="150"/>
      <c r="DT427" s="150"/>
      <c r="DU427" s="150"/>
      <c r="DV427" s="150"/>
      <c r="DW427" s="150"/>
      <c r="DX427" s="150"/>
      <c r="DY427" s="150"/>
      <c r="DZ427" s="150"/>
      <c r="EA427" s="150"/>
      <c r="EB427" s="150"/>
      <c r="EC427" s="150"/>
      <c r="ED427" s="150"/>
      <c r="EE427" s="150"/>
      <c r="EF427" s="150"/>
      <c r="EG427" s="150"/>
      <c r="EH427" s="150"/>
      <c r="EI427" s="150"/>
      <c r="EJ427" s="150"/>
      <c r="EK427" s="150"/>
      <c r="EL427" s="150"/>
      <c r="EM427" s="150"/>
      <c r="EN427" s="150"/>
      <c r="EO427" s="150"/>
      <c r="EP427" s="150"/>
      <c r="EQ427" s="150"/>
      <c r="ER427" s="150"/>
      <c r="ES427" s="150"/>
      <c r="ET427" s="150"/>
      <c r="EU427" s="150"/>
      <c r="EV427" s="150"/>
      <c r="EW427" s="150"/>
      <c r="EX427" s="150"/>
      <c r="EY427" s="150"/>
      <c r="EZ427" s="150"/>
      <c r="FA427" s="150"/>
      <c r="FB427" s="150"/>
      <c r="FC427" s="150"/>
      <c r="FD427" s="150"/>
      <c r="FE427" s="150"/>
      <c r="FF427" s="150"/>
      <c r="FG427" s="150"/>
      <c r="FH427" s="150"/>
      <c r="FI427" s="150"/>
      <c r="FJ427" s="150"/>
      <c r="FK427" s="150"/>
      <c r="FL427" s="150"/>
      <c r="FM427" s="150"/>
      <c r="FN427" s="150"/>
      <c r="FO427" s="150"/>
      <c r="FP427" s="150"/>
      <c r="FQ427" s="150"/>
      <c r="FR427" s="150"/>
      <c r="FS427" s="150"/>
      <c r="FT427" s="150"/>
      <c r="FU427" s="150"/>
      <c r="FV427" s="150"/>
      <c r="FW427" s="150"/>
      <c r="FX427" s="150"/>
      <c r="FY427" s="150"/>
      <c r="FZ427" s="150"/>
      <c r="GA427" s="150"/>
      <c r="GB427" s="150"/>
      <c r="GC427" s="150"/>
      <c r="GD427" s="150"/>
      <c r="GE427" s="150"/>
      <c r="GF427" s="150"/>
      <c r="GG427" s="150"/>
      <c r="GH427" s="150"/>
      <c r="GI427" s="150"/>
      <c r="GJ427" s="150"/>
      <c r="GK427" s="150"/>
      <c r="GL427" s="150"/>
      <c r="GM427" s="150"/>
      <c r="GN427" s="150"/>
      <c r="GO427" s="150"/>
      <c r="GP427" s="150"/>
      <c r="GQ427" s="150"/>
      <c r="GR427" s="150"/>
      <c r="GS427" s="150"/>
      <c r="GT427" s="150"/>
      <c r="GU427" s="150"/>
      <c r="GV427" s="150"/>
      <c r="GW427" s="150"/>
      <c r="GX427" s="150"/>
      <c r="GY427" s="150"/>
      <c r="GZ427" s="150"/>
      <c r="HA427" s="150"/>
      <c r="HB427" s="150"/>
      <c r="HC427" s="150"/>
      <c r="HD427" s="150"/>
      <c r="HE427" s="150"/>
      <c r="HF427" s="150"/>
      <c r="HG427" s="150"/>
      <c r="HH427" s="150"/>
      <c r="HI427" s="150"/>
      <c r="HJ427" s="150"/>
      <c r="HK427" s="150"/>
      <c r="HL427" s="150"/>
      <c r="HM427" s="150"/>
      <c r="HN427" s="150"/>
      <c r="HO427" s="150"/>
      <c r="HP427" s="150"/>
      <c r="HQ427" s="150"/>
      <c r="HR427" s="150"/>
      <c r="HS427" s="150"/>
      <c r="HT427" s="150"/>
      <c r="HU427" s="150"/>
      <c r="HV427" s="150"/>
      <c r="HW427" s="150"/>
      <c r="HX427" s="150"/>
      <c r="HY427" s="150"/>
      <c r="HZ427" s="150"/>
      <c r="IA427" s="150"/>
      <c r="IB427" s="150"/>
      <c r="IC427" s="150"/>
      <c r="ID427" s="150"/>
      <c r="IE427" s="150"/>
      <c r="IF427" s="150"/>
      <c r="IG427" s="150"/>
      <c r="IH427" s="150"/>
      <c r="II427" s="150"/>
      <c r="IJ427" s="150"/>
      <c r="IK427" s="150"/>
      <c r="IL427" s="150"/>
      <c r="IM427" s="150"/>
      <c r="IN427" s="150"/>
      <c r="IO427" s="150"/>
      <c r="IP427" s="150"/>
      <c r="IQ427" s="150"/>
      <c r="IR427" s="150"/>
      <c r="IS427" s="150"/>
      <c r="IT427" s="150"/>
      <c r="IU427" s="150"/>
      <c r="IV427" s="150"/>
      <c r="IW427" s="150"/>
    </row>
    <row r="428" customFormat="false" ht="12.75" hidden="false" customHeight="false" outlineLevel="0" collapsed="false">
      <c r="A428" s="146"/>
      <c r="B428" s="147"/>
      <c r="C428" s="147"/>
      <c r="D428" s="147"/>
      <c r="E428" s="147"/>
      <c r="F428" s="147"/>
      <c r="G428" s="147"/>
      <c r="H428" s="148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  <c r="AD428" s="147"/>
      <c r="AE428" s="147"/>
      <c r="AF428" s="147"/>
      <c r="AG428" s="147"/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  <c r="BI428" s="147"/>
      <c r="BJ428" s="147"/>
      <c r="BK428" s="149"/>
      <c r="BL428" s="150"/>
      <c r="BM428" s="150"/>
      <c r="BN428" s="150"/>
      <c r="BO428" s="150"/>
      <c r="BP428" s="150"/>
      <c r="BQ428" s="150"/>
      <c r="BR428" s="150"/>
      <c r="BS428" s="150"/>
      <c r="BT428" s="150"/>
      <c r="BU428" s="150"/>
      <c r="BV428" s="150"/>
      <c r="BW428" s="150"/>
      <c r="BX428" s="150"/>
      <c r="BY428" s="150"/>
      <c r="BZ428" s="150"/>
      <c r="CA428" s="150"/>
      <c r="CB428" s="150"/>
      <c r="CC428" s="15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0"/>
      <c r="CN428" s="150"/>
      <c r="CO428" s="150"/>
      <c r="CP428" s="150"/>
      <c r="CQ428" s="150"/>
      <c r="CR428" s="150"/>
      <c r="CS428" s="150"/>
      <c r="CT428" s="150"/>
      <c r="CU428" s="150"/>
      <c r="CV428" s="150"/>
      <c r="CW428" s="150"/>
      <c r="CX428" s="150"/>
      <c r="CY428" s="150"/>
      <c r="CZ428" s="150"/>
      <c r="DA428" s="150"/>
      <c r="DB428" s="150"/>
      <c r="DC428" s="150"/>
      <c r="DD428" s="150"/>
      <c r="DE428" s="150"/>
      <c r="DF428" s="150"/>
      <c r="DG428" s="150"/>
      <c r="DH428" s="150"/>
      <c r="DI428" s="150"/>
      <c r="DJ428" s="150"/>
      <c r="DK428" s="150"/>
      <c r="DL428" s="150"/>
      <c r="DM428" s="150"/>
      <c r="DN428" s="150"/>
      <c r="DO428" s="150"/>
      <c r="DP428" s="150"/>
      <c r="DQ428" s="150"/>
      <c r="DR428" s="150"/>
      <c r="DS428" s="150"/>
      <c r="DT428" s="150"/>
      <c r="DU428" s="150"/>
      <c r="DV428" s="150"/>
      <c r="DW428" s="150"/>
      <c r="DX428" s="150"/>
      <c r="DY428" s="150"/>
      <c r="DZ428" s="150"/>
      <c r="EA428" s="150"/>
      <c r="EB428" s="150"/>
      <c r="EC428" s="150"/>
      <c r="ED428" s="150"/>
      <c r="EE428" s="150"/>
      <c r="EF428" s="150"/>
      <c r="EG428" s="150"/>
      <c r="EH428" s="150"/>
      <c r="EI428" s="150"/>
      <c r="EJ428" s="150"/>
      <c r="EK428" s="150"/>
      <c r="EL428" s="150"/>
      <c r="EM428" s="150"/>
      <c r="EN428" s="150"/>
      <c r="EO428" s="150"/>
      <c r="EP428" s="150"/>
      <c r="EQ428" s="150"/>
      <c r="ER428" s="150"/>
      <c r="ES428" s="150"/>
      <c r="ET428" s="150"/>
      <c r="EU428" s="150"/>
      <c r="EV428" s="150"/>
      <c r="EW428" s="150"/>
      <c r="EX428" s="150"/>
      <c r="EY428" s="150"/>
      <c r="EZ428" s="150"/>
      <c r="FA428" s="150"/>
      <c r="FB428" s="150"/>
      <c r="FC428" s="150"/>
      <c r="FD428" s="150"/>
      <c r="FE428" s="150"/>
      <c r="FF428" s="150"/>
      <c r="FG428" s="150"/>
      <c r="FH428" s="150"/>
      <c r="FI428" s="150"/>
      <c r="FJ428" s="150"/>
      <c r="FK428" s="150"/>
      <c r="FL428" s="150"/>
      <c r="FM428" s="150"/>
      <c r="FN428" s="150"/>
      <c r="FO428" s="150"/>
      <c r="FP428" s="150"/>
      <c r="FQ428" s="150"/>
      <c r="FR428" s="150"/>
      <c r="FS428" s="150"/>
      <c r="FT428" s="150"/>
      <c r="FU428" s="150"/>
      <c r="FV428" s="150"/>
      <c r="FW428" s="150"/>
      <c r="FX428" s="150"/>
      <c r="FY428" s="150"/>
      <c r="FZ428" s="150"/>
      <c r="GA428" s="150"/>
      <c r="GB428" s="150"/>
      <c r="GC428" s="150"/>
      <c r="GD428" s="150"/>
      <c r="GE428" s="150"/>
      <c r="GF428" s="150"/>
      <c r="GG428" s="150"/>
      <c r="GH428" s="150"/>
      <c r="GI428" s="150"/>
      <c r="GJ428" s="150"/>
      <c r="GK428" s="150"/>
      <c r="GL428" s="150"/>
      <c r="GM428" s="150"/>
      <c r="GN428" s="150"/>
      <c r="GO428" s="150"/>
      <c r="GP428" s="150"/>
      <c r="GQ428" s="150"/>
      <c r="GR428" s="150"/>
      <c r="GS428" s="150"/>
      <c r="GT428" s="150"/>
      <c r="GU428" s="150"/>
      <c r="GV428" s="150"/>
      <c r="GW428" s="150"/>
      <c r="GX428" s="150"/>
      <c r="GY428" s="150"/>
      <c r="GZ428" s="150"/>
      <c r="HA428" s="150"/>
      <c r="HB428" s="150"/>
      <c r="HC428" s="150"/>
      <c r="HD428" s="150"/>
      <c r="HE428" s="150"/>
      <c r="HF428" s="150"/>
      <c r="HG428" s="150"/>
      <c r="HH428" s="150"/>
      <c r="HI428" s="150"/>
      <c r="HJ428" s="150"/>
      <c r="HK428" s="150"/>
      <c r="HL428" s="150"/>
      <c r="HM428" s="150"/>
      <c r="HN428" s="150"/>
      <c r="HO428" s="150"/>
      <c r="HP428" s="150"/>
      <c r="HQ428" s="150"/>
      <c r="HR428" s="150"/>
      <c r="HS428" s="150"/>
      <c r="HT428" s="150"/>
      <c r="HU428" s="150"/>
      <c r="HV428" s="150"/>
      <c r="HW428" s="150"/>
      <c r="HX428" s="150"/>
      <c r="HY428" s="150"/>
      <c r="HZ428" s="150"/>
      <c r="IA428" s="150"/>
      <c r="IB428" s="150"/>
      <c r="IC428" s="150"/>
      <c r="ID428" s="150"/>
      <c r="IE428" s="150"/>
      <c r="IF428" s="150"/>
      <c r="IG428" s="150"/>
      <c r="IH428" s="150"/>
      <c r="II428" s="150"/>
      <c r="IJ428" s="150"/>
      <c r="IK428" s="150"/>
      <c r="IL428" s="150"/>
      <c r="IM428" s="150"/>
      <c r="IN428" s="150"/>
      <c r="IO428" s="150"/>
      <c r="IP428" s="150"/>
      <c r="IQ428" s="150"/>
      <c r="IR428" s="150"/>
      <c r="IS428" s="150"/>
      <c r="IT428" s="150"/>
      <c r="IU428" s="150"/>
      <c r="IV428" s="150"/>
      <c r="IW428" s="150"/>
    </row>
    <row r="429" customFormat="false" ht="12.75" hidden="false" customHeight="false" outlineLevel="0" collapsed="false">
      <c r="A429" s="146"/>
      <c r="B429" s="147"/>
      <c r="C429" s="147"/>
      <c r="D429" s="147"/>
      <c r="E429" s="147"/>
      <c r="F429" s="147"/>
      <c r="G429" s="147"/>
      <c r="H429" s="148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  <c r="AE429" s="147"/>
      <c r="AF429" s="147"/>
      <c r="AG429" s="147"/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  <c r="BI429" s="147"/>
      <c r="BJ429" s="147"/>
      <c r="BK429" s="149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150"/>
      <c r="BV429" s="150"/>
      <c r="BW429" s="150"/>
      <c r="BX429" s="150"/>
      <c r="BY429" s="150"/>
      <c r="BZ429" s="150"/>
      <c r="CA429" s="150"/>
      <c r="CB429" s="150"/>
      <c r="CC429" s="150"/>
      <c r="CD429" s="150"/>
      <c r="CE429" s="150"/>
      <c r="CF429" s="150"/>
      <c r="CG429" s="150"/>
      <c r="CH429" s="150"/>
      <c r="CI429" s="150"/>
      <c r="CJ429" s="150"/>
      <c r="CK429" s="150"/>
      <c r="CL429" s="150"/>
      <c r="CM429" s="150"/>
      <c r="CN429" s="150"/>
      <c r="CO429" s="150"/>
      <c r="CP429" s="150"/>
      <c r="CQ429" s="150"/>
      <c r="CR429" s="150"/>
      <c r="CS429" s="150"/>
      <c r="CT429" s="150"/>
      <c r="CU429" s="150"/>
      <c r="CV429" s="150"/>
      <c r="CW429" s="150"/>
      <c r="CX429" s="150"/>
      <c r="CY429" s="150"/>
      <c r="CZ429" s="150"/>
      <c r="DA429" s="150"/>
      <c r="DB429" s="150"/>
      <c r="DC429" s="150"/>
      <c r="DD429" s="150"/>
      <c r="DE429" s="150"/>
      <c r="DF429" s="150"/>
      <c r="DG429" s="150"/>
      <c r="DH429" s="150"/>
      <c r="DI429" s="150"/>
      <c r="DJ429" s="150"/>
      <c r="DK429" s="150"/>
      <c r="DL429" s="150"/>
      <c r="DM429" s="150"/>
      <c r="DN429" s="150"/>
      <c r="DO429" s="150"/>
      <c r="DP429" s="150"/>
      <c r="DQ429" s="150"/>
      <c r="DR429" s="150"/>
      <c r="DS429" s="150"/>
      <c r="DT429" s="150"/>
      <c r="DU429" s="150"/>
      <c r="DV429" s="150"/>
      <c r="DW429" s="150"/>
      <c r="DX429" s="150"/>
      <c r="DY429" s="150"/>
      <c r="DZ429" s="150"/>
      <c r="EA429" s="150"/>
      <c r="EB429" s="150"/>
      <c r="EC429" s="150"/>
      <c r="ED429" s="150"/>
      <c r="EE429" s="150"/>
      <c r="EF429" s="150"/>
      <c r="EG429" s="150"/>
      <c r="EH429" s="150"/>
      <c r="EI429" s="150"/>
      <c r="EJ429" s="150"/>
      <c r="EK429" s="150"/>
      <c r="EL429" s="150"/>
      <c r="EM429" s="150"/>
      <c r="EN429" s="150"/>
      <c r="EO429" s="150"/>
      <c r="EP429" s="150"/>
      <c r="EQ429" s="150"/>
      <c r="ER429" s="150"/>
      <c r="ES429" s="150"/>
      <c r="ET429" s="150"/>
      <c r="EU429" s="150"/>
      <c r="EV429" s="150"/>
      <c r="EW429" s="150"/>
      <c r="EX429" s="150"/>
      <c r="EY429" s="150"/>
      <c r="EZ429" s="150"/>
      <c r="FA429" s="150"/>
      <c r="FB429" s="150"/>
      <c r="FC429" s="150"/>
      <c r="FD429" s="150"/>
      <c r="FE429" s="150"/>
      <c r="FF429" s="150"/>
      <c r="FG429" s="150"/>
      <c r="FH429" s="150"/>
      <c r="FI429" s="150"/>
      <c r="FJ429" s="150"/>
      <c r="FK429" s="150"/>
      <c r="FL429" s="150"/>
      <c r="FM429" s="150"/>
      <c r="FN429" s="150"/>
      <c r="FO429" s="150"/>
      <c r="FP429" s="150"/>
      <c r="FQ429" s="150"/>
      <c r="FR429" s="150"/>
      <c r="FS429" s="150"/>
      <c r="FT429" s="150"/>
      <c r="FU429" s="150"/>
      <c r="FV429" s="150"/>
      <c r="FW429" s="150"/>
      <c r="FX429" s="150"/>
      <c r="FY429" s="150"/>
      <c r="FZ429" s="150"/>
      <c r="GA429" s="150"/>
      <c r="GB429" s="150"/>
      <c r="GC429" s="150"/>
      <c r="GD429" s="150"/>
      <c r="GE429" s="150"/>
      <c r="GF429" s="150"/>
      <c r="GG429" s="150"/>
      <c r="GH429" s="150"/>
      <c r="GI429" s="150"/>
      <c r="GJ429" s="150"/>
      <c r="GK429" s="150"/>
      <c r="GL429" s="150"/>
      <c r="GM429" s="150"/>
      <c r="GN429" s="150"/>
      <c r="GO429" s="150"/>
      <c r="GP429" s="150"/>
      <c r="GQ429" s="150"/>
      <c r="GR429" s="150"/>
      <c r="GS429" s="150"/>
      <c r="GT429" s="150"/>
      <c r="GU429" s="150"/>
      <c r="GV429" s="150"/>
      <c r="GW429" s="150"/>
      <c r="GX429" s="150"/>
      <c r="GY429" s="150"/>
      <c r="GZ429" s="150"/>
      <c r="HA429" s="150"/>
      <c r="HB429" s="150"/>
      <c r="HC429" s="150"/>
      <c r="HD429" s="150"/>
      <c r="HE429" s="150"/>
      <c r="HF429" s="150"/>
      <c r="HG429" s="150"/>
      <c r="HH429" s="150"/>
      <c r="HI429" s="150"/>
      <c r="HJ429" s="150"/>
      <c r="HK429" s="150"/>
      <c r="HL429" s="150"/>
      <c r="HM429" s="150"/>
      <c r="HN429" s="150"/>
      <c r="HO429" s="150"/>
      <c r="HP429" s="150"/>
      <c r="HQ429" s="150"/>
      <c r="HR429" s="150"/>
      <c r="HS429" s="150"/>
      <c r="HT429" s="150"/>
      <c r="HU429" s="150"/>
      <c r="HV429" s="150"/>
      <c r="HW429" s="150"/>
      <c r="HX429" s="150"/>
      <c r="HY429" s="150"/>
      <c r="HZ429" s="150"/>
      <c r="IA429" s="150"/>
      <c r="IB429" s="150"/>
      <c r="IC429" s="150"/>
      <c r="ID429" s="150"/>
      <c r="IE429" s="150"/>
      <c r="IF429" s="150"/>
      <c r="IG429" s="150"/>
      <c r="IH429" s="150"/>
      <c r="II429" s="150"/>
      <c r="IJ429" s="150"/>
      <c r="IK429" s="150"/>
      <c r="IL429" s="150"/>
      <c r="IM429" s="150"/>
      <c r="IN429" s="150"/>
      <c r="IO429" s="150"/>
      <c r="IP429" s="150"/>
      <c r="IQ429" s="150"/>
      <c r="IR429" s="150"/>
      <c r="IS429" s="150"/>
      <c r="IT429" s="150"/>
      <c r="IU429" s="150"/>
      <c r="IV429" s="150"/>
      <c r="IW429" s="150"/>
    </row>
    <row r="430" customFormat="false" ht="12.75" hidden="false" customHeight="false" outlineLevel="0" collapsed="false">
      <c r="A430" s="146"/>
      <c r="B430" s="147"/>
      <c r="C430" s="147"/>
      <c r="D430" s="147"/>
      <c r="E430" s="147"/>
      <c r="F430" s="147"/>
      <c r="G430" s="147"/>
      <c r="H430" s="148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7"/>
      <c r="AE430" s="147"/>
      <c r="AF430" s="147"/>
      <c r="AG430" s="147"/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  <c r="BI430" s="147"/>
      <c r="BJ430" s="147"/>
      <c r="BK430" s="149"/>
      <c r="BL430" s="150"/>
      <c r="BM430" s="150"/>
      <c r="BN430" s="150"/>
      <c r="BO430" s="150"/>
      <c r="BP430" s="150"/>
      <c r="BQ430" s="150"/>
      <c r="BR430" s="150"/>
      <c r="BS430" s="150"/>
      <c r="BT430" s="150"/>
      <c r="BU430" s="150"/>
      <c r="BV430" s="150"/>
      <c r="BW430" s="150"/>
      <c r="BX430" s="150"/>
      <c r="BY430" s="150"/>
      <c r="BZ430" s="150"/>
      <c r="CA430" s="150"/>
      <c r="CB430" s="150"/>
      <c r="CC430" s="150"/>
      <c r="CD430" s="150"/>
      <c r="CE430" s="150"/>
      <c r="CF430" s="150"/>
      <c r="CG430" s="150"/>
      <c r="CH430" s="150"/>
      <c r="CI430" s="150"/>
      <c r="CJ430" s="150"/>
      <c r="CK430" s="150"/>
      <c r="CL430" s="150"/>
      <c r="CM430" s="150"/>
      <c r="CN430" s="150"/>
      <c r="CO430" s="150"/>
      <c r="CP430" s="150"/>
      <c r="CQ430" s="150"/>
      <c r="CR430" s="150"/>
      <c r="CS430" s="150"/>
      <c r="CT430" s="150"/>
      <c r="CU430" s="150"/>
      <c r="CV430" s="150"/>
      <c r="CW430" s="150"/>
      <c r="CX430" s="150"/>
      <c r="CY430" s="150"/>
      <c r="CZ430" s="150"/>
      <c r="DA430" s="150"/>
      <c r="DB430" s="150"/>
      <c r="DC430" s="150"/>
      <c r="DD430" s="150"/>
      <c r="DE430" s="150"/>
      <c r="DF430" s="150"/>
      <c r="DG430" s="150"/>
      <c r="DH430" s="150"/>
      <c r="DI430" s="150"/>
      <c r="DJ430" s="150"/>
      <c r="DK430" s="150"/>
      <c r="DL430" s="150"/>
      <c r="DM430" s="150"/>
      <c r="DN430" s="150"/>
      <c r="DO430" s="150"/>
      <c r="DP430" s="150"/>
      <c r="DQ430" s="150"/>
      <c r="DR430" s="150"/>
      <c r="DS430" s="150"/>
      <c r="DT430" s="150"/>
      <c r="DU430" s="150"/>
      <c r="DV430" s="150"/>
      <c r="DW430" s="150"/>
      <c r="DX430" s="150"/>
      <c r="DY430" s="150"/>
      <c r="DZ430" s="150"/>
      <c r="EA430" s="150"/>
      <c r="EB430" s="150"/>
      <c r="EC430" s="150"/>
      <c r="ED430" s="150"/>
      <c r="EE430" s="150"/>
      <c r="EF430" s="150"/>
      <c r="EG430" s="150"/>
      <c r="EH430" s="150"/>
      <c r="EI430" s="150"/>
      <c r="EJ430" s="150"/>
      <c r="EK430" s="150"/>
      <c r="EL430" s="150"/>
      <c r="EM430" s="150"/>
      <c r="EN430" s="150"/>
      <c r="EO430" s="150"/>
      <c r="EP430" s="150"/>
      <c r="EQ430" s="150"/>
      <c r="ER430" s="150"/>
      <c r="ES430" s="150"/>
      <c r="ET430" s="150"/>
      <c r="EU430" s="150"/>
      <c r="EV430" s="150"/>
      <c r="EW430" s="150"/>
      <c r="EX430" s="150"/>
      <c r="EY430" s="150"/>
      <c r="EZ430" s="150"/>
      <c r="FA430" s="150"/>
      <c r="FB430" s="150"/>
      <c r="FC430" s="150"/>
      <c r="FD430" s="150"/>
      <c r="FE430" s="150"/>
      <c r="FF430" s="150"/>
      <c r="FG430" s="150"/>
      <c r="FH430" s="150"/>
      <c r="FI430" s="150"/>
      <c r="FJ430" s="150"/>
      <c r="FK430" s="150"/>
      <c r="FL430" s="150"/>
      <c r="FM430" s="150"/>
      <c r="FN430" s="150"/>
      <c r="FO430" s="150"/>
      <c r="FP430" s="150"/>
      <c r="FQ430" s="150"/>
      <c r="FR430" s="150"/>
      <c r="FS430" s="150"/>
      <c r="FT430" s="150"/>
      <c r="FU430" s="150"/>
      <c r="FV430" s="150"/>
      <c r="FW430" s="150"/>
      <c r="FX430" s="150"/>
      <c r="FY430" s="150"/>
      <c r="FZ430" s="150"/>
      <c r="GA430" s="150"/>
      <c r="GB430" s="150"/>
      <c r="GC430" s="150"/>
      <c r="GD430" s="150"/>
      <c r="GE430" s="150"/>
      <c r="GF430" s="150"/>
      <c r="GG430" s="150"/>
      <c r="GH430" s="150"/>
      <c r="GI430" s="150"/>
      <c r="GJ430" s="150"/>
      <c r="GK430" s="150"/>
      <c r="GL430" s="150"/>
      <c r="GM430" s="150"/>
      <c r="GN430" s="150"/>
      <c r="GO430" s="150"/>
      <c r="GP430" s="150"/>
      <c r="GQ430" s="150"/>
      <c r="GR430" s="150"/>
      <c r="GS430" s="150"/>
      <c r="GT430" s="150"/>
      <c r="GU430" s="150"/>
      <c r="GV430" s="150"/>
      <c r="GW430" s="150"/>
      <c r="GX430" s="150"/>
      <c r="GY430" s="150"/>
      <c r="GZ430" s="150"/>
      <c r="HA430" s="150"/>
      <c r="HB430" s="150"/>
      <c r="HC430" s="150"/>
      <c r="HD430" s="150"/>
      <c r="HE430" s="150"/>
      <c r="HF430" s="150"/>
      <c r="HG430" s="150"/>
      <c r="HH430" s="150"/>
      <c r="HI430" s="150"/>
      <c r="HJ430" s="150"/>
      <c r="HK430" s="150"/>
      <c r="HL430" s="150"/>
      <c r="HM430" s="150"/>
      <c r="HN430" s="150"/>
      <c r="HO430" s="150"/>
      <c r="HP430" s="150"/>
      <c r="HQ430" s="150"/>
      <c r="HR430" s="150"/>
      <c r="HS430" s="150"/>
      <c r="HT430" s="150"/>
      <c r="HU430" s="150"/>
      <c r="HV430" s="150"/>
      <c r="HW430" s="150"/>
      <c r="HX430" s="150"/>
      <c r="HY430" s="150"/>
      <c r="HZ430" s="150"/>
      <c r="IA430" s="150"/>
      <c r="IB430" s="150"/>
      <c r="IC430" s="150"/>
      <c r="ID430" s="150"/>
      <c r="IE430" s="150"/>
      <c r="IF430" s="150"/>
      <c r="IG430" s="150"/>
      <c r="IH430" s="150"/>
      <c r="II430" s="150"/>
      <c r="IJ430" s="150"/>
      <c r="IK430" s="150"/>
      <c r="IL430" s="150"/>
      <c r="IM430" s="150"/>
      <c r="IN430" s="150"/>
      <c r="IO430" s="150"/>
      <c r="IP430" s="150"/>
      <c r="IQ430" s="150"/>
      <c r="IR430" s="150"/>
      <c r="IS430" s="150"/>
      <c r="IT430" s="150"/>
      <c r="IU430" s="150"/>
      <c r="IV430" s="150"/>
      <c r="IW430" s="150"/>
    </row>
    <row r="431" customFormat="false" ht="12.75" hidden="false" customHeight="false" outlineLevel="0" collapsed="false">
      <c r="A431" s="146"/>
      <c r="B431" s="147"/>
      <c r="C431" s="147"/>
      <c r="D431" s="147"/>
      <c r="E431" s="147"/>
      <c r="F431" s="147"/>
      <c r="G431" s="147"/>
      <c r="H431" s="148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  <c r="AC431" s="147"/>
      <c r="AD431" s="147"/>
      <c r="AE431" s="147"/>
      <c r="AF431" s="147"/>
      <c r="AG431" s="147"/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  <c r="BI431" s="147"/>
      <c r="BJ431" s="147"/>
      <c r="BK431" s="149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150"/>
      <c r="BV431" s="150"/>
      <c r="BW431" s="150"/>
      <c r="BX431" s="150"/>
      <c r="BY431" s="150"/>
      <c r="BZ431" s="150"/>
      <c r="CA431" s="150"/>
      <c r="CB431" s="150"/>
      <c r="CC431" s="15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0"/>
      <c r="CN431" s="150"/>
      <c r="CO431" s="150"/>
      <c r="CP431" s="150"/>
      <c r="CQ431" s="150"/>
      <c r="CR431" s="150"/>
      <c r="CS431" s="150"/>
      <c r="CT431" s="150"/>
      <c r="CU431" s="150"/>
      <c r="CV431" s="150"/>
      <c r="CW431" s="150"/>
      <c r="CX431" s="150"/>
      <c r="CY431" s="150"/>
      <c r="CZ431" s="150"/>
      <c r="DA431" s="150"/>
      <c r="DB431" s="150"/>
      <c r="DC431" s="150"/>
      <c r="DD431" s="150"/>
      <c r="DE431" s="150"/>
      <c r="DF431" s="150"/>
      <c r="DG431" s="150"/>
      <c r="DH431" s="150"/>
      <c r="DI431" s="150"/>
      <c r="DJ431" s="150"/>
      <c r="DK431" s="150"/>
      <c r="DL431" s="150"/>
      <c r="DM431" s="150"/>
      <c r="DN431" s="150"/>
      <c r="DO431" s="150"/>
      <c r="DP431" s="150"/>
      <c r="DQ431" s="150"/>
      <c r="DR431" s="150"/>
      <c r="DS431" s="150"/>
      <c r="DT431" s="150"/>
      <c r="DU431" s="150"/>
      <c r="DV431" s="150"/>
      <c r="DW431" s="150"/>
      <c r="DX431" s="150"/>
      <c r="DY431" s="150"/>
      <c r="DZ431" s="150"/>
      <c r="EA431" s="150"/>
      <c r="EB431" s="150"/>
      <c r="EC431" s="150"/>
      <c r="ED431" s="150"/>
      <c r="EE431" s="150"/>
      <c r="EF431" s="150"/>
      <c r="EG431" s="150"/>
      <c r="EH431" s="150"/>
      <c r="EI431" s="150"/>
      <c r="EJ431" s="150"/>
      <c r="EK431" s="150"/>
      <c r="EL431" s="150"/>
      <c r="EM431" s="150"/>
      <c r="EN431" s="150"/>
      <c r="EO431" s="150"/>
      <c r="EP431" s="150"/>
      <c r="EQ431" s="150"/>
      <c r="ER431" s="150"/>
      <c r="ES431" s="150"/>
      <c r="ET431" s="150"/>
      <c r="EU431" s="150"/>
      <c r="EV431" s="150"/>
      <c r="EW431" s="150"/>
      <c r="EX431" s="150"/>
      <c r="EY431" s="150"/>
      <c r="EZ431" s="150"/>
      <c r="FA431" s="150"/>
      <c r="FB431" s="150"/>
      <c r="FC431" s="150"/>
      <c r="FD431" s="150"/>
      <c r="FE431" s="150"/>
      <c r="FF431" s="150"/>
      <c r="FG431" s="150"/>
      <c r="FH431" s="150"/>
      <c r="FI431" s="150"/>
      <c r="FJ431" s="150"/>
      <c r="FK431" s="150"/>
      <c r="FL431" s="150"/>
      <c r="FM431" s="150"/>
      <c r="FN431" s="150"/>
      <c r="FO431" s="150"/>
      <c r="FP431" s="150"/>
      <c r="FQ431" s="150"/>
      <c r="FR431" s="150"/>
      <c r="FS431" s="150"/>
      <c r="FT431" s="150"/>
      <c r="FU431" s="150"/>
      <c r="FV431" s="150"/>
      <c r="FW431" s="150"/>
      <c r="FX431" s="150"/>
      <c r="FY431" s="150"/>
      <c r="FZ431" s="150"/>
      <c r="GA431" s="150"/>
      <c r="GB431" s="150"/>
      <c r="GC431" s="150"/>
      <c r="GD431" s="150"/>
      <c r="GE431" s="150"/>
      <c r="GF431" s="150"/>
      <c r="GG431" s="150"/>
      <c r="GH431" s="150"/>
      <c r="GI431" s="150"/>
      <c r="GJ431" s="150"/>
      <c r="GK431" s="150"/>
      <c r="GL431" s="150"/>
      <c r="GM431" s="150"/>
      <c r="GN431" s="150"/>
      <c r="GO431" s="150"/>
      <c r="GP431" s="150"/>
      <c r="GQ431" s="150"/>
      <c r="GR431" s="150"/>
      <c r="GS431" s="150"/>
      <c r="GT431" s="150"/>
      <c r="GU431" s="150"/>
      <c r="GV431" s="150"/>
      <c r="GW431" s="150"/>
      <c r="GX431" s="150"/>
      <c r="GY431" s="150"/>
      <c r="GZ431" s="150"/>
      <c r="HA431" s="150"/>
      <c r="HB431" s="150"/>
      <c r="HC431" s="150"/>
      <c r="HD431" s="150"/>
      <c r="HE431" s="150"/>
      <c r="HF431" s="150"/>
      <c r="HG431" s="150"/>
      <c r="HH431" s="150"/>
      <c r="HI431" s="150"/>
      <c r="HJ431" s="150"/>
      <c r="HK431" s="150"/>
      <c r="HL431" s="150"/>
      <c r="HM431" s="150"/>
      <c r="HN431" s="150"/>
      <c r="HO431" s="150"/>
      <c r="HP431" s="150"/>
      <c r="HQ431" s="150"/>
      <c r="HR431" s="150"/>
      <c r="HS431" s="150"/>
      <c r="HT431" s="150"/>
      <c r="HU431" s="150"/>
      <c r="HV431" s="150"/>
      <c r="HW431" s="150"/>
      <c r="HX431" s="150"/>
      <c r="HY431" s="150"/>
      <c r="HZ431" s="150"/>
      <c r="IA431" s="150"/>
      <c r="IB431" s="150"/>
      <c r="IC431" s="150"/>
      <c r="ID431" s="150"/>
      <c r="IE431" s="150"/>
      <c r="IF431" s="150"/>
      <c r="IG431" s="150"/>
      <c r="IH431" s="150"/>
      <c r="II431" s="150"/>
      <c r="IJ431" s="150"/>
      <c r="IK431" s="150"/>
      <c r="IL431" s="150"/>
      <c r="IM431" s="150"/>
      <c r="IN431" s="150"/>
      <c r="IO431" s="150"/>
      <c r="IP431" s="150"/>
      <c r="IQ431" s="150"/>
      <c r="IR431" s="150"/>
      <c r="IS431" s="150"/>
      <c r="IT431" s="150"/>
      <c r="IU431" s="150"/>
      <c r="IV431" s="150"/>
      <c r="IW431" s="150"/>
    </row>
    <row r="432" customFormat="false" ht="12.75" hidden="false" customHeight="false" outlineLevel="0" collapsed="false">
      <c r="A432" s="146"/>
      <c r="B432" s="147"/>
      <c r="C432" s="147"/>
      <c r="D432" s="147"/>
      <c r="E432" s="147"/>
      <c r="F432" s="147"/>
      <c r="G432" s="147"/>
      <c r="H432" s="148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  <c r="AC432" s="147"/>
      <c r="AD432" s="147"/>
      <c r="AE432" s="147"/>
      <c r="AF432" s="147"/>
      <c r="AG432" s="147"/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  <c r="BI432" s="147"/>
      <c r="BJ432" s="147"/>
      <c r="BK432" s="149"/>
      <c r="BL432" s="150"/>
      <c r="BM432" s="150"/>
      <c r="BN432" s="150"/>
      <c r="BO432" s="150"/>
      <c r="BP432" s="150"/>
      <c r="BQ432" s="150"/>
      <c r="BR432" s="150"/>
      <c r="BS432" s="150"/>
      <c r="BT432" s="150"/>
      <c r="BU432" s="150"/>
      <c r="BV432" s="150"/>
      <c r="BW432" s="150"/>
      <c r="BX432" s="150"/>
      <c r="BY432" s="150"/>
      <c r="BZ432" s="150"/>
      <c r="CA432" s="150"/>
      <c r="CB432" s="150"/>
      <c r="CC432" s="15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0"/>
      <c r="CN432" s="150"/>
      <c r="CO432" s="150"/>
      <c r="CP432" s="150"/>
      <c r="CQ432" s="150"/>
      <c r="CR432" s="150"/>
      <c r="CS432" s="150"/>
      <c r="CT432" s="150"/>
      <c r="CU432" s="150"/>
      <c r="CV432" s="150"/>
      <c r="CW432" s="150"/>
      <c r="CX432" s="150"/>
      <c r="CY432" s="150"/>
      <c r="CZ432" s="150"/>
      <c r="DA432" s="150"/>
      <c r="DB432" s="150"/>
      <c r="DC432" s="150"/>
      <c r="DD432" s="150"/>
      <c r="DE432" s="150"/>
      <c r="DF432" s="150"/>
      <c r="DG432" s="150"/>
      <c r="DH432" s="150"/>
      <c r="DI432" s="150"/>
      <c r="DJ432" s="150"/>
      <c r="DK432" s="150"/>
      <c r="DL432" s="150"/>
      <c r="DM432" s="150"/>
      <c r="DN432" s="150"/>
      <c r="DO432" s="150"/>
      <c r="DP432" s="150"/>
      <c r="DQ432" s="150"/>
      <c r="DR432" s="150"/>
      <c r="DS432" s="150"/>
      <c r="DT432" s="150"/>
      <c r="DU432" s="150"/>
      <c r="DV432" s="150"/>
      <c r="DW432" s="150"/>
      <c r="DX432" s="150"/>
      <c r="DY432" s="150"/>
      <c r="DZ432" s="150"/>
      <c r="EA432" s="150"/>
      <c r="EB432" s="150"/>
      <c r="EC432" s="150"/>
      <c r="ED432" s="150"/>
      <c r="EE432" s="150"/>
      <c r="EF432" s="150"/>
      <c r="EG432" s="150"/>
      <c r="EH432" s="150"/>
      <c r="EI432" s="150"/>
      <c r="EJ432" s="150"/>
      <c r="EK432" s="150"/>
      <c r="EL432" s="150"/>
      <c r="EM432" s="150"/>
      <c r="EN432" s="150"/>
      <c r="EO432" s="150"/>
      <c r="EP432" s="150"/>
      <c r="EQ432" s="150"/>
      <c r="ER432" s="150"/>
      <c r="ES432" s="150"/>
      <c r="ET432" s="150"/>
      <c r="EU432" s="150"/>
      <c r="EV432" s="150"/>
      <c r="EW432" s="150"/>
      <c r="EX432" s="150"/>
      <c r="EY432" s="150"/>
      <c r="EZ432" s="150"/>
      <c r="FA432" s="150"/>
      <c r="FB432" s="150"/>
      <c r="FC432" s="150"/>
      <c r="FD432" s="150"/>
      <c r="FE432" s="150"/>
      <c r="FF432" s="150"/>
      <c r="FG432" s="150"/>
      <c r="FH432" s="150"/>
      <c r="FI432" s="150"/>
      <c r="FJ432" s="150"/>
      <c r="FK432" s="150"/>
      <c r="FL432" s="150"/>
      <c r="FM432" s="150"/>
      <c r="FN432" s="150"/>
      <c r="FO432" s="150"/>
      <c r="FP432" s="150"/>
      <c r="FQ432" s="150"/>
      <c r="FR432" s="150"/>
      <c r="FS432" s="150"/>
      <c r="FT432" s="150"/>
      <c r="FU432" s="150"/>
      <c r="FV432" s="150"/>
      <c r="FW432" s="150"/>
      <c r="FX432" s="150"/>
      <c r="FY432" s="150"/>
      <c r="FZ432" s="150"/>
      <c r="GA432" s="150"/>
      <c r="GB432" s="150"/>
      <c r="GC432" s="150"/>
      <c r="GD432" s="150"/>
      <c r="GE432" s="150"/>
      <c r="GF432" s="150"/>
      <c r="GG432" s="150"/>
      <c r="GH432" s="150"/>
      <c r="GI432" s="150"/>
      <c r="GJ432" s="150"/>
      <c r="GK432" s="150"/>
      <c r="GL432" s="150"/>
      <c r="GM432" s="150"/>
      <c r="GN432" s="150"/>
      <c r="GO432" s="150"/>
      <c r="GP432" s="150"/>
      <c r="GQ432" s="150"/>
      <c r="GR432" s="150"/>
      <c r="GS432" s="150"/>
      <c r="GT432" s="150"/>
      <c r="GU432" s="150"/>
      <c r="GV432" s="150"/>
      <c r="GW432" s="150"/>
      <c r="GX432" s="150"/>
      <c r="GY432" s="150"/>
      <c r="GZ432" s="150"/>
      <c r="HA432" s="150"/>
      <c r="HB432" s="150"/>
      <c r="HC432" s="150"/>
      <c r="HD432" s="150"/>
      <c r="HE432" s="150"/>
      <c r="HF432" s="150"/>
      <c r="HG432" s="150"/>
      <c r="HH432" s="150"/>
      <c r="HI432" s="150"/>
      <c r="HJ432" s="150"/>
      <c r="HK432" s="150"/>
      <c r="HL432" s="150"/>
      <c r="HM432" s="150"/>
      <c r="HN432" s="150"/>
      <c r="HO432" s="150"/>
      <c r="HP432" s="150"/>
      <c r="HQ432" s="150"/>
      <c r="HR432" s="150"/>
      <c r="HS432" s="150"/>
      <c r="HT432" s="150"/>
      <c r="HU432" s="150"/>
      <c r="HV432" s="150"/>
      <c r="HW432" s="150"/>
      <c r="HX432" s="150"/>
      <c r="HY432" s="150"/>
      <c r="HZ432" s="150"/>
      <c r="IA432" s="150"/>
      <c r="IB432" s="150"/>
      <c r="IC432" s="150"/>
      <c r="ID432" s="150"/>
      <c r="IE432" s="150"/>
      <c r="IF432" s="150"/>
      <c r="IG432" s="150"/>
      <c r="IH432" s="150"/>
      <c r="II432" s="150"/>
      <c r="IJ432" s="150"/>
      <c r="IK432" s="150"/>
      <c r="IL432" s="150"/>
      <c r="IM432" s="150"/>
      <c r="IN432" s="150"/>
      <c r="IO432" s="150"/>
      <c r="IP432" s="150"/>
      <c r="IQ432" s="150"/>
      <c r="IR432" s="150"/>
      <c r="IS432" s="150"/>
      <c r="IT432" s="150"/>
      <c r="IU432" s="150"/>
      <c r="IV432" s="150"/>
      <c r="IW432" s="150"/>
    </row>
    <row r="433" customFormat="false" ht="12.75" hidden="false" customHeight="false" outlineLevel="0" collapsed="false">
      <c r="A433" s="146"/>
      <c r="B433" s="147"/>
      <c r="C433" s="147"/>
      <c r="D433" s="147"/>
      <c r="E433" s="147"/>
      <c r="F433" s="147"/>
      <c r="G433" s="147"/>
      <c r="H433" s="148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  <c r="AE433" s="147"/>
      <c r="AF433" s="147"/>
      <c r="AG433" s="147"/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  <c r="BI433" s="147"/>
      <c r="BJ433" s="147"/>
      <c r="BK433" s="149"/>
      <c r="BL433" s="150"/>
      <c r="BM433" s="150"/>
      <c r="BN433" s="150"/>
      <c r="BO433" s="150"/>
      <c r="BP433" s="150"/>
      <c r="BQ433" s="150"/>
      <c r="BR433" s="150"/>
      <c r="BS433" s="150"/>
      <c r="BT433" s="150"/>
      <c r="BU433" s="150"/>
      <c r="BV433" s="150"/>
      <c r="BW433" s="150"/>
      <c r="BX433" s="150"/>
      <c r="BY433" s="150"/>
      <c r="BZ433" s="150"/>
      <c r="CA433" s="150"/>
      <c r="CB433" s="150"/>
      <c r="CC433" s="150"/>
      <c r="CD433" s="150"/>
      <c r="CE433" s="150"/>
      <c r="CF433" s="150"/>
      <c r="CG433" s="150"/>
      <c r="CH433" s="150"/>
      <c r="CI433" s="150"/>
      <c r="CJ433" s="150"/>
      <c r="CK433" s="150"/>
      <c r="CL433" s="150"/>
      <c r="CM433" s="150"/>
      <c r="CN433" s="150"/>
      <c r="CO433" s="150"/>
      <c r="CP433" s="150"/>
      <c r="CQ433" s="150"/>
      <c r="CR433" s="150"/>
      <c r="CS433" s="150"/>
      <c r="CT433" s="150"/>
      <c r="CU433" s="150"/>
      <c r="CV433" s="150"/>
      <c r="CW433" s="150"/>
      <c r="CX433" s="150"/>
      <c r="CY433" s="150"/>
      <c r="CZ433" s="150"/>
      <c r="DA433" s="150"/>
      <c r="DB433" s="150"/>
      <c r="DC433" s="150"/>
      <c r="DD433" s="150"/>
      <c r="DE433" s="150"/>
      <c r="DF433" s="150"/>
      <c r="DG433" s="150"/>
      <c r="DH433" s="150"/>
      <c r="DI433" s="150"/>
      <c r="DJ433" s="150"/>
      <c r="DK433" s="150"/>
      <c r="DL433" s="150"/>
      <c r="DM433" s="150"/>
      <c r="DN433" s="150"/>
      <c r="DO433" s="150"/>
      <c r="DP433" s="150"/>
      <c r="DQ433" s="150"/>
      <c r="DR433" s="150"/>
      <c r="DS433" s="150"/>
      <c r="DT433" s="150"/>
      <c r="DU433" s="150"/>
      <c r="DV433" s="150"/>
      <c r="DW433" s="150"/>
      <c r="DX433" s="150"/>
      <c r="DY433" s="150"/>
      <c r="DZ433" s="150"/>
      <c r="EA433" s="150"/>
      <c r="EB433" s="150"/>
      <c r="EC433" s="150"/>
      <c r="ED433" s="150"/>
      <c r="EE433" s="150"/>
      <c r="EF433" s="150"/>
      <c r="EG433" s="150"/>
      <c r="EH433" s="150"/>
      <c r="EI433" s="150"/>
      <c r="EJ433" s="150"/>
      <c r="EK433" s="150"/>
      <c r="EL433" s="150"/>
      <c r="EM433" s="150"/>
      <c r="EN433" s="150"/>
      <c r="EO433" s="150"/>
      <c r="EP433" s="150"/>
      <c r="EQ433" s="150"/>
      <c r="ER433" s="150"/>
      <c r="ES433" s="150"/>
      <c r="ET433" s="150"/>
      <c r="EU433" s="150"/>
      <c r="EV433" s="150"/>
      <c r="EW433" s="150"/>
      <c r="EX433" s="150"/>
      <c r="EY433" s="150"/>
      <c r="EZ433" s="150"/>
      <c r="FA433" s="150"/>
      <c r="FB433" s="150"/>
      <c r="FC433" s="150"/>
      <c r="FD433" s="150"/>
      <c r="FE433" s="150"/>
      <c r="FF433" s="150"/>
      <c r="FG433" s="150"/>
      <c r="FH433" s="150"/>
      <c r="FI433" s="150"/>
      <c r="FJ433" s="150"/>
      <c r="FK433" s="150"/>
      <c r="FL433" s="150"/>
      <c r="FM433" s="150"/>
      <c r="FN433" s="150"/>
      <c r="FO433" s="150"/>
      <c r="FP433" s="150"/>
      <c r="FQ433" s="150"/>
      <c r="FR433" s="150"/>
      <c r="FS433" s="150"/>
      <c r="FT433" s="150"/>
      <c r="FU433" s="150"/>
      <c r="FV433" s="150"/>
      <c r="FW433" s="150"/>
      <c r="FX433" s="150"/>
      <c r="FY433" s="150"/>
      <c r="FZ433" s="150"/>
      <c r="GA433" s="150"/>
      <c r="GB433" s="150"/>
      <c r="GC433" s="150"/>
      <c r="GD433" s="150"/>
      <c r="GE433" s="150"/>
      <c r="GF433" s="150"/>
      <c r="GG433" s="150"/>
      <c r="GH433" s="150"/>
      <c r="GI433" s="150"/>
      <c r="GJ433" s="150"/>
      <c r="GK433" s="150"/>
      <c r="GL433" s="150"/>
      <c r="GM433" s="150"/>
      <c r="GN433" s="150"/>
      <c r="GO433" s="150"/>
      <c r="GP433" s="150"/>
      <c r="GQ433" s="150"/>
      <c r="GR433" s="150"/>
      <c r="GS433" s="150"/>
      <c r="GT433" s="150"/>
      <c r="GU433" s="150"/>
      <c r="GV433" s="150"/>
      <c r="GW433" s="150"/>
      <c r="GX433" s="150"/>
      <c r="GY433" s="150"/>
      <c r="GZ433" s="150"/>
      <c r="HA433" s="150"/>
      <c r="HB433" s="150"/>
      <c r="HC433" s="150"/>
      <c r="HD433" s="150"/>
      <c r="HE433" s="150"/>
      <c r="HF433" s="150"/>
      <c r="HG433" s="150"/>
      <c r="HH433" s="150"/>
      <c r="HI433" s="150"/>
      <c r="HJ433" s="150"/>
      <c r="HK433" s="150"/>
      <c r="HL433" s="150"/>
      <c r="HM433" s="150"/>
      <c r="HN433" s="150"/>
      <c r="HO433" s="150"/>
      <c r="HP433" s="150"/>
      <c r="HQ433" s="150"/>
      <c r="HR433" s="150"/>
      <c r="HS433" s="150"/>
      <c r="HT433" s="150"/>
      <c r="HU433" s="150"/>
      <c r="HV433" s="150"/>
      <c r="HW433" s="150"/>
      <c r="HX433" s="150"/>
      <c r="HY433" s="150"/>
      <c r="HZ433" s="150"/>
      <c r="IA433" s="150"/>
      <c r="IB433" s="150"/>
      <c r="IC433" s="150"/>
      <c r="ID433" s="150"/>
      <c r="IE433" s="150"/>
      <c r="IF433" s="150"/>
      <c r="IG433" s="150"/>
      <c r="IH433" s="150"/>
      <c r="II433" s="150"/>
      <c r="IJ433" s="150"/>
      <c r="IK433" s="150"/>
      <c r="IL433" s="150"/>
      <c r="IM433" s="150"/>
      <c r="IN433" s="150"/>
      <c r="IO433" s="150"/>
      <c r="IP433" s="150"/>
      <c r="IQ433" s="150"/>
      <c r="IR433" s="150"/>
      <c r="IS433" s="150"/>
      <c r="IT433" s="150"/>
      <c r="IU433" s="150"/>
      <c r="IV433" s="150"/>
      <c r="IW433" s="150"/>
    </row>
    <row r="434" customFormat="false" ht="12.75" hidden="false" customHeight="false" outlineLevel="0" collapsed="false">
      <c r="A434" s="146"/>
      <c r="B434" s="147"/>
      <c r="C434" s="147"/>
      <c r="D434" s="147"/>
      <c r="E434" s="147"/>
      <c r="F434" s="147"/>
      <c r="G434" s="147"/>
      <c r="H434" s="148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  <c r="AC434" s="147"/>
      <c r="AD434" s="147"/>
      <c r="AE434" s="147"/>
      <c r="AF434" s="147"/>
      <c r="AG434" s="147"/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  <c r="BI434" s="147"/>
      <c r="BJ434" s="147"/>
      <c r="BK434" s="149"/>
      <c r="BL434" s="150"/>
      <c r="BM434" s="150"/>
      <c r="BN434" s="150"/>
      <c r="BO434" s="150"/>
      <c r="BP434" s="150"/>
      <c r="BQ434" s="150"/>
      <c r="BR434" s="150"/>
      <c r="BS434" s="150"/>
      <c r="BT434" s="150"/>
      <c r="BU434" s="150"/>
      <c r="BV434" s="150"/>
      <c r="BW434" s="150"/>
      <c r="BX434" s="150"/>
      <c r="BY434" s="150"/>
      <c r="BZ434" s="150"/>
      <c r="CA434" s="150"/>
      <c r="CB434" s="150"/>
      <c r="CC434" s="150"/>
      <c r="CD434" s="150"/>
      <c r="CE434" s="150"/>
      <c r="CF434" s="150"/>
      <c r="CG434" s="150"/>
      <c r="CH434" s="150"/>
      <c r="CI434" s="150"/>
      <c r="CJ434" s="150"/>
      <c r="CK434" s="150"/>
      <c r="CL434" s="150"/>
      <c r="CM434" s="150"/>
      <c r="CN434" s="150"/>
      <c r="CO434" s="150"/>
      <c r="CP434" s="150"/>
      <c r="CQ434" s="150"/>
      <c r="CR434" s="150"/>
      <c r="CS434" s="150"/>
      <c r="CT434" s="150"/>
      <c r="CU434" s="150"/>
      <c r="CV434" s="150"/>
      <c r="CW434" s="150"/>
      <c r="CX434" s="150"/>
      <c r="CY434" s="150"/>
      <c r="CZ434" s="150"/>
      <c r="DA434" s="150"/>
      <c r="DB434" s="150"/>
      <c r="DC434" s="150"/>
      <c r="DD434" s="150"/>
      <c r="DE434" s="150"/>
      <c r="DF434" s="150"/>
      <c r="DG434" s="150"/>
      <c r="DH434" s="150"/>
      <c r="DI434" s="150"/>
      <c r="DJ434" s="150"/>
      <c r="DK434" s="150"/>
      <c r="DL434" s="150"/>
      <c r="DM434" s="150"/>
      <c r="DN434" s="150"/>
      <c r="DO434" s="150"/>
      <c r="DP434" s="150"/>
      <c r="DQ434" s="150"/>
      <c r="DR434" s="150"/>
      <c r="DS434" s="150"/>
      <c r="DT434" s="150"/>
      <c r="DU434" s="150"/>
      <c r="DV434" s="150"/>
      <c r="DW434" s="150"/>
      <c r="DX434" s="150"/>
      <c r="DY434" s="150"/>
      <c r="DZ434" s="150"/>
      <c r="EA434" s="150"/>
      <c r="EB434" s="150"/>
      <c r="EC434" s="150"/>
      <c r="ED434" s="150"/>
      <c r="EE434" s="150"/>
      <c r="EF434" s="150"/>
      <c r="EG434" s="150"/>
      <c r="EH434" s="150"/>
      <c r="EI434" s="150"/>
      <c r="EJ434" s="150"/>
      <c r="EK434" s="150"/>
      <c r="EL434" s="150"/>
      <c r="EM434" s="150"/>
      <c r="EN434" s="150"/>
      <c r="EO434" s="150"/>
      <c r="EP434" s="150"/>
      <c r="EQ434" s="150"/>
      <c r="ER434" s="150"/>
      <c r="ES434" s="150"/>
      <c r="ET434" s="150"/>
      <c r="EU434" s="150"/>
      <c r="EV434" s="150"/>
      <c r="EW434" s="150"/>
      <c r="EX434" s="150"/>
      <c r="EY434" s="150"/>
      <c r="EZ434" s="150"/>
      <c r="FA434" s="150"/>
      <c r="FB434" s="150"/>
      <c r="FC434" s="150"/>
      <c r="FD434" s="150"/>
      <c r="FE434" s="150"/>
      <c r="FF434" s="150"/>
      <c r="FG434" s="150"/>
      <c r="FH434" s="150"/>
      <c r="FI434" s="150"/>
      <c r="FJ434" s="150"/>
      <c r="FK434" s="150"/>
      <c r="FL434" s="150"/>
      <c r="FM434" s="150"/>
      <c r="FN434" s="150"/>
      <c r="FO434" s="150"/>
      <c r="FP434" s="150"/>
      <c r="FQ434" s="150"/>
      <c r="FR434" s="150"/>
      <c r="FS434" s="150"/>
      <c r="FT434" s="150"/>
      <c r="FU434" s="150"/>
      <c r="FV434" s="150"/>
      <c r="FW434" s="150"/>
      <c r="FX434" s="150"/>
      <c r="FY434" s="150"/>
      <c r="FZ434" s="150"/>
      <c r="GA434" s="150"/>
      <c r="GB434" s="150"/>
      <c r="GC434" s="150"/>
      <c r="GD434" s="150"/>
      <c r="GE434" s="150"/>
      <c r="GF434" s="150"/>
      <c r="GG434" s="150"/>
      <c r="GH434" s="150"/>
      <c r="GI434" s="150"/>
      <c r="GJ434" s="150"/>
      <c r="GK434" s="150"/>
      <c r="GL434" s="150"/>
      <c r="GM434" s="150"/>
      <c r="GN434" s="150"/>
      <c r="GO434" s="150"/>
      <c r="GP434" s="150"/>
      <c r="GQ434" s="150"/>
      <c r="GR434" s="150"/>
      <c r="GS434" s="150"/>
      <c r="GT434" s="150"/>
      <c r="GU434" s="150"/>
      <c r="GV434" s="150"/>
      <c r="GW434" s="150"/>
      <c r="GX434" s="150"/>
      <c r="GY434" s="150"/>
      <c r="GZ434" s="150"/>
      <c r="HA434" s="150"/>
      <c r="HB434" s="150"/>
      <c r="HC434" s="150"/>
      <c r="HD434" s="150"/>
      <c r="HE434" s="150"/>
      <c r="HF434" s="150"/>
      <c r="HG434" s="150"/>
      <c r="HH434" s="150"/>
      <c r="HI434" s="150"/>
      <c r="HJ434" s="150"/>
      <c r="HK434" s="150"/>
      <c r="HL434" s="150"/>
      <c r="HM434" s="150"/>
      <c r="HN434" s="150"/>
      <c r="HO434" s="150"/>
      <c r="HP434" s="150"/>
      <c r="HQ434" s="150"/>
      <c r="HR434" s="150"/>
      <c r="HS434" s="150"/>
      <c r="HT434" s="150"/>
      <c r="HU434" s="150"/>
      <c r="HV434" s="150"/>
      <c r="HW434" s="150"/>
      <c r="HX434" s="150"/>
      <c r="HY434" s="150"/>
      <c r="HZ434" s="150"/>
      <c r="IA434" s="150"/>
      <c r="IB434" s="150"/>
      <c r="IC434" s="150"/>
      <c r="ID434" s="150"/>
      <c r="IE434" s="150"/>
      <c r="IF434" s="150"/>
      <c r="IG434" s="150"/>
      <c r="IH434" s="150"/>
      <c r="II434" s="150"/>
      <c r="IJ434" s="150"/>
      <c r="IK434" s="150"/>
      <c r="IL434" s="150"/>
      <c r="IM434" s="150"/>
      <c r="IN434" s="150"/>
      <c r="IO434" s="150"/>
      <c r="IP434" s="150"/>
      <c r="IQ434" s="150"/>
      <c r="IR434" s="150"/>
      <c r="IS434" s="150"/>
      <c r="IT434" s="150"/>
      <c r="IU434" s="150"/>
      <c r="IV434" s="150"/>
      <c r="IW434" s="150"/>
    </row>
    <row r="435" customFormat="false" ht="12.75" hidden="false" customHeight="false" outlineLevel="0" collapsed="false">
      <c r="A435" s="146"/>
      <c r="B435" s="147"/>
      <c r="C435" s="147"/>
      <c r="D435" s="147"/>
      <c r="E435" s="147"/>
      <c r="F435" s="147"/>
      <c r="G435" s="147"/>
      <c r="H435" s="148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  <c r="AC435" s="147"/>
      <c r="AD435" s="147"/>
      <c r="AE435" s="147"/>
      <c r="AF435" s="147"/>
      <c r="AG435" s="147"/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  <c r="BI435" s="147"/>
      <c r="BJ435" s="147"/>
      <c r="BK435" s="149"/>
      <c r="BL435" s="150"/>
      <c r="BM435" s="150"/>
      <c r="BN435" s="150"/>
      <c r="BO435" s="150"/>
      <c r="BP435" s="150"/>
      <c r="BQ435" s="150"/>
      <c r="BR435" s="150"/>
      <c r="BS435" s="150"/>
      <c r="BT435" s="150"/>
      <c r="BU435" s="150"/>
      <c r="BV435" s="150"/>
      <c r="BW435" s="150"/>
      <c r="BX435" s="150"/>
      <c r="BY435" s="150"/>
      <c r="BZ435" s="150"/>
      <c r="CA435" s="150"/>
      <c r="CB435" s="150"/>
      <c r="CC435" s="15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0"/>
      <c r="CN435" s="150"/>
      <c r="CO435" s="150"/>
      <c r="CP435" s="150"/>
      <c r="CQ435" s="150"/>
      <c r="CR435" s="150"/>
      <c r="CS435" s="150"/>
      <c r="CT435" s="150"/>
      <c r="CU435" s="150"/>
      <c r="CV435" s="150"/>
      <c r="CW435" s="150"/>
      <c r="CX435" s="150"/>
      <c r="CY435" s="150"/>
      <c r="CZ435" s="150"/>
      <c r="DA435" s="150"/>
      <c r="DB435" s="150"/>
      <c r="DC435" s="150"/>
      <c r="DD435" s="150"/>
      <c r="DE435" s="150"/>
      <c r="DF435" s="150"/>
      <c r="DG435" s="150"/>
      <c r="DH435" s="150"/>
      <c r="DI435" s="150"/>
      <c r="DJ435" s="150"/>
      <c r="DK435" s="150"/>
      <c r="DL435" s="150"/>
      <c r="DM435" s="150"/>
      <c r="DN435" s="150"/>
      <c r="DO435" s="150"/>
      <c r="DP435" s="150"/>
      <c r="DQ435" s="150"/>
      <c r="DR435" s="150"/>
      <c r="DS435" s="150"/>
      <c r="DT435" s="150"/>
      <c r="DU435" s="150"/>
      <c r="DV435" s="150"/>
      <c r="DW435" s="150"/>
      <c r="DX435" s="150"/>
      <c r="DY435" s="150"/>
      <c r="DZ435" s="150"/>
      <c r="EA435" s="150"/>
      <c r="EB435" s="150"/>
      <c r="EC435" s="150"/>
      <c r="ED435" s="150"/>
      <c r="EE435" s="150"/>
      <c r="EF435" s="150"/>
      <c r="EG435" s="150"/>
      <c r="EH435" s="150"/>
      <c r="EI435" s="150"/>
      <c r="EJ435" s="150"/>
      <c r="EK435" s="150"/>
      <c r="EL435" s="150"/>
      <c r="EM435" s="150"/>
      <c r="EN435" s="150"/>
      <c r="EO435" s="150"/>
      <c r="EP435" s="150"/>
      <c r="EQ435" s="150"/>
      <c r="ER435" s="150"/>
      <c r="ES435" s="150"/>
      <c r="ET435" s="150"/>
      <c r="EU435" s="150"/>
      <c r="EV435" s="150"/>
      <c r="EW435" s="150"/>
      <c r="EX435" s="150"/>
      <c r="EY435" s="150"/>
      <c r="EZ435" s="150"/>
      <c r="FA435" s="150"/>
      <c r="FB435" s="150"/>
      <c r="FC435" s="150"/>
      <c r="FD435" s="150"/>
      <c r="FE435" s="150"/>
      <c r="FF435" s="150"/>
      <c r="FG435" s="150"/>
      <c r="FH435" s="150"/>
      <c r="FI435" s="150"/>
      <c r="FJ435" s="150"/>
      <c r="FK435" s="150"/>
      <c r="FL435" s="150"/>
      <c r="FM435" s="150"/>
      <c r="FN435" s="150"/>
      <c r="FO435" s="150"/>
      <c r="FP435" s="150"/>
      <c r="FQ435" s="150"/>
      <c r="FR435" s="150"/>
      <c r="FS435" s="150"/>
      <c r="FT435" s="150"/>
      <c r="FU435" s="150"/>
      <c r="FV435" s="150"/>
      <c r="FW435" s="150"/>
      <c r="FX435" s="150"/>
      <c r="FY435" s="150"/>
      <c r="FZ435" s="150"/>
      <c r="GA435" s="150"/>
      <c r="GB435" s="150"/>
      <c r="GC435" s="150"/>
      <c r="GD435" s="150"/>
      <c r="GE435" s="150"/>
      <c r="GF435" s="150"/>
      <c r="GG435" s="150"/>
      <c r="GH435" s="150"/>
      <c r="GI435" s="150"/>
      <c r="GJ435" s="150"/>
      <c r="GK435" s="150"/>
      <c r="GL435" s="150"/>
      <c r="GM435" s="150"/>
      <c r="GN435" s="150"/>
      <c r="GO435" s="150"/>
      <c r="GP435" s="150"/>
      <c r="GQ435" s="150"/>
      <c r="GR435" s="150"/>
      <c r="GS435" s="150"/>
      <c r="GT435" s="150"/>
      <c r="GU435" s="150"/>
      <c r="GV435" s="150"/>
      <c r="GW435" s="150"/>
      <c r="GX435" s="150"/>
      <c r="GY435" s="150"/>
      <c r="GZ435" s="150"/>
      <c r="HA435" s="150"/>
      <c r="HB435" s="150"/>
      <c r="HC435" s="150"/>
      <c r="HD435" s="150"/>
      <c r="HE435" s="150"/>
      <c r="HF435" s="150"/>
      <c r="HG435" s="150"/>
      <c r="HH435" s="150"/>
      <c r="HI435" s="150"/>
      <c r="HJ435" s="150"/>
      <c r="HK435" s="150"/>
      <c r="HL435" s="150"/>
      <c r="HM435" s="150"/>
      <c r="HN435" s="150"/>
      <c r="HO435" s="150"/>
      <c r="HP435" s="150"/>
      <c r="HQ435" s="150"/>
      <c r="HR435" s="150"/>
      <c r="HS435" s="150"/>
      <c r="HT435" s="150"/>
      <c r="HU435" s="150"/>
      <c r="HV435" s="150"/>
      <c r="HW435" s="150"/>
      <c r="HX435" s="150"/>
      <c r="HY435" s="150"/>
      <c r="HZ435" s="150"/>
      <c r="IA435" s="150"/>
      <c r="IB435" s="150"/>
      <c r="IC435" s="150"/>
      <c r="ID435" s="150"/>
      <c r="IE435" s="150"/>
      <c r="IF435" s="150"/>
      <c r="IG435" s="150"/>
      <c r="IH435" s="150"/>
      <c r="II435" s="150"/>
      <c r="IJ435" s="150"/>
      <c r="IK435" s="150"/>
      <c r="IL435" s="150"/>
      <c r="IM435" s="150"/>
      <c r="IN435" s="150"/>
      <c r="IO435" s="150"/>
      <c r="IP435" s="150"/>
      <c r="IQ435" s="150"/>
      <c r="IR435" s="150"/>
      <c r="IS435" s="150"/>
      <c r="IT435" s="150"/>
      <c r="IU435" s="150"/>
      <c r="IV435" s="150"/>
      <c r="IW435" s="150"/>
    </row>
    <row r="436" customFormat="false" ht="12.75" hidden="false" customHeight="false" outlineLevel="0" collapsed="false">
      <c r="A436" s="146"/>
      <c r="B436" s="147"/>
      <c r="C436" s="147"/>
      <c r="D436" s="147"/>
      <c r="E436" s="147"/>
      <c r="F436" s="147"/>
      <c r="G436" s="147"/>
      <c r="H436" s="148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  <c r="AC436" s="147"/>
      <c r="AD436" s="147"/>
      <c r="AE436" s="147"/>
      <c r="AF436" s="147"/>
      <c r="AG436" s="147"/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  <c r="BI436" s="147"/>
      <c r="BJ436" s="147"/>
      <c r="BK436" s="149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50"/>
      <c r="BV436" s="150"/>
      <c r="BW436" s="150"/>
      <c r="BX436" s="150"/>
      <c r="BY436" s="150"/>
      <c r="BZ436" s="150"/>
      <c r="CA436" s="150"/>
      <c r="CB436" s="150"/>
      <c r="CC436" s="15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0"/>
      <c r="CN436" s="150"/>
      <c r="CO436" s="150"/>
      <c r="CP436" s="150"/>
      <c r="CQ436" s="150"/>
      <c r="CR436" s="150"/>
      <c r="CS436" s="150"/>
      <c r="CT436" s="150"/>
      <c r="CU436" s="150"/>
      <c r="CV436" s="150"/>
      <c r="CW436" s="150"/>
      <c r="CX436" s="150"/>
      <c r="CY436" s="150"/>
      <c r="CZ436" s="150"/>
      <c r="DA436" s="150"/>
      <c r="DB436" s="150"/>
      <c r="DC436" s="150"/>
      <c r="DD436" s="150"/>
      <c r="DE436" s="150"/>
      <c r="DF436" s="150"/>
      <c r="DG436" s="150"/>
      <c r="DH436" s="150"/>
      <c r="DI436" s="150"/>
      <c r="DJ436" s="150"/>
      <c r="DK436" s="150"/>
      <c r="DL436" s="150"/>
      <c r="DM436" s="150"/>
      <c r="DN436" s="150"/>
      <c r="DO436" s="150"/>
      <c r="DP436" s="150"/>
      <c r="DQ436" s="150"/>
      <c r="DR436" s="150"/>
      <c r="DS436" s="150"/>
      <c r="DT436" s="150"/>
      <c r="DU436" s="150"/>
      <c r="DV436" s="150"/>
      <c r="DW436" s="150"/>
      <c r="DX436" s="150"/>
      <c r="DY436" s="150"/>
      <c r="DZ436" s="150"/>
      <c r="EA436" s="150"/>
      <c r="EB436" s="150"/>
      <c r="EC436" s="150"/>
      <c r="ED436" s="150"/>
      <c r="EE436" s="150"/>
      <c r="EF436" s="150"/>
      <c r="EG436" s="150"/>
      <c r="EH436" s="150"/>
      <c r="EI436" s="150"/>
      <c r="EJ436" s="150"/>
      <c r="EK436" s="150"/>
      <c r="EL436" s="150"/>
      <c r="EM436" s="150"/>
      <c r="EN436" s="150"/>
      <c r="EO436" s="150"/>
      <c r="EP436" s="150"/>
      <c r="EQ436" s="150"/>
      <c r="ER436" s="150"/>
      <c r="ES436" s="150"/>
      <c r="ET436" s="150"/>
      <c r="EU436" s="150"/>
      <c r="EV436" s="150"/>
      <c r="EW436" s="150"/>
      <c r="EX436" s="150"/>
      <c r="EY436" s="150"/>
      <c r="EZ436" s="150"/>
      <c r="FA436" s="150"/>
      <c r="FB436" s="150"/>
      <c r="FC436" s="150"/>
      <c r="FD436" s="150"/>
      <c r="FE436" s="150"/>
      <c r="FF436" s="150"/>
      <c r="FG436" s="150"/>
      <c r="FH436" s="150"/>
      <c r="FI436" s="150"/>
      <c r="FJ436" s="150"/>
      <c r="FK436" s="150"/>
      <c r="FL436" s="150"/>
      <c r="FM436" s="150"/>
      <c r="FN436" s="150"/>
      <c r="FO436" s="150"/>
      <c r="FP436" s="150"/>
      <c r="FQ436" s="150"/>
      <c r="FR436" s="150"/>
      <c r="FS436" s="150"/>
      <c r="FT436" s="150"/>
      <c r="FU436" s="150"/>
      <c r="FV436" s="150"/>
      <c r="FW436" s="150"/>
      <c r="FX436" s="150"/>
      <c r="FY436" s="150"/>
      <c r="FZ436" s="150"/>
      <c r="GA436" s="150"/>
      <c r="GB436" s="150"/>
      <c r="GC436" s="150"/>
      <c r="GD436" s="150"/>
      <c r="GE436" s="150"/>
      <c r="GF436" s="150"/>
      <c r="GG436" s="150"/>
      <c r="GH436" s="150"/>
      <c r="GI436" s="150"/>
      <c r="GJ436" s="150"/>
      <c r="GK436" s="150"/>
      <c r="GL436" s="150"/>
      <c r="GM436" s="150"/>
      <c r="GN436" s="150"/>
      <c r="GO436" s="150"/>
      <c r="GP436" s="150"/>
      <c r="GQ436" s="150"/>
      <c r="GR436" s="150"/>
      <c r="GS436" s="150"/>
      <c r="GT436" s="150"/>
      <c r="GU436" s="150"/>
      <c r="GV436" s="150"/>
      <c r="GW436" s="150"/>
      <c r="GX436" s="150"/>
      <c r="GY436" s="150"/>
      <c r="GZ436" s="150"/>
      <c r="HA436" s="150"/>
      <c r="HB436" s="150"/>
      <c r="HC436" s="150"/>
      <c r="HD436" s="150"/>
      <c r="HE436" s="150"/>
      <c r="HF436" s="150"/>
      <c r="HG436" s="150"/>
      <c r="HH436" s="150"/>
      <c r="HI436" s="150"/>
      <c r="HJ436" s="150"/>
      <c r="HK436" s="150"/>
      <c r="HL436" s="150"/>
      <c r="HM436" s="150"/>
      <c r="HN436" s="150"/>
      <c r="HO436" s="150"/>
      <c r="HP436" s="150"/>
      <c r="HQ436" s="150"/>
      <c r="HR436" s="150"/>
      <c r="HS436" s="150"/>
      <c r="HT436" s="150"/>
      <c r="HU436" s="150"/>
      <c r="HV436" s="150"/>
      <c r="HW436" s="150"/>
      <c r="HX436" s="150"/>
      <c r="HY436" s="150"/>
      <c r="HZ436" s="150"/>
      <c r="IA436" s="150"/>
      <c r="IB436" s="150"/>
      <c r="IC436" s="150"/>
      <c r="ID436" s="150"/>
      <c r="IE436" s="150"/>
      <c r="IF436" s="150"/>
      <c r="IG436" s="150"/>
      <c r="IH436" s="150"/>
      <c r="II436" s="150"/>
      <c r="IJ436" s="150"/>
      <c r="IK436" s="150"/>
      <c r="IL436" s="150"/>
      <c r="IM436" s="150"/>
      <c r="IN436" s="150"/>
      <c r="IO436" s="150"/>
      <c r="IP436" s="150"/>
      <c r="IQ436" s="150"/>
      <c r="IR436" s="150"/>
      <c r="IS436" s="150"/>
      <c r="IT436" s="150"/>
      <c r="IU436" s="150"/>
      <c r="IV436" s="150"/>
      <c r="IW436" s="150"/>
    </row>
    <row r="437" customFormat="false" ht="12.75" hidden="false" customHeight="false" outlineLevel="0" collapsed="false">
      <c r="A437" s="146"/>
      <c r="B437" s="147"/>
      <c r="C437" s="147"/>
      <c r="D437" s="147"/>
      <c r="E437" s="147"/>
      <c r="F437" s="147"/>
      <c r="G437" s="147"/>
      <c r="H437" s="148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  <c r="BI437" s="147"/>
      <c r="BJ437" s="147"/>
      <c r="BK437" s="149"/>
      <c r="BL437" s="150"/>
      <c r="BM437" s="150"/>
      <c r="BN437" s="150"/>
      <c r="BO437" s="150"/>
      <c r="BP437" s="150"/>
      <c r="BQ437" s="150"/>
      <c r="BR437" s="150"/>
      <c r="BS437" s="150"/>
      <c r="BT437" s="150"/>
      <c r="BU437" s="150"/>
      <c r="BV437" s="150"/>
      <c r="BW437" s="150"/>
      <c r="BX437" s="150"/>
      <c r="BY437" s="150"/>
      <c r="BZ437" s="150"/>
      <c r="CA437" s="150"/>
      <c r="CB437" s="150"/>
      <c r="CC437" s="150"/>
      <c r="CD437" s="150"/>
      <c r="CE437" s="150"/>
      <c r="CF437" s="150"/>
      <c r="CG437" s="150"/>
      <c r="CH437" s="150"/>
      <c r="CI437" s="150"/>
      <c r="CJ437" s="150"/>
      <c r="CK437" s="150"/>
      <c r="CL437" s="150"/>
      <c r="CM437" s="150"/>
      <c r="CN437" s="150"/>
      <c r="CO437" s="150"/>
      <c r="CP437" s="150"/>
      <c r="CQ437" s="150"/>
      <c r="CR437" s="150"/>
      <c r="CS437" s="150"/>
      <c r="CT437" s="150"/>
      <c r="CU437" s="150"/>
      <c r="CV437" s="150"/>
      <c r="CW437" s="150"/>
      <c r="CX437" s="150"/>
      <c r="CY437" s="150"/>
      <c r="CZ437" s="150"/>
      <c r="DA437" s="150"/>
      <c r="DB437" s="150"/>
      <c r="DC437" s="150"/>
      <c r="DD437" s="150"/>
      <c r="DE437" s="150"/>
      <c r="DF437" s="150"/>
      <c r="DG437" s="150"/>
      <c r="DH437" s="150"/>
      <c r="DI437" s="150"/>
      <c r="DJ437" s="150"/>
      <c r="DK437" s="150"/>
      <c r="DL437" s="150"/>
      <c r="DM437" s="150"/>
      <c r="DN437" s="150"/>
      <c r="DO437" s="150"/>
      <c r="DP437" s="150"/>
      <c r="DQ437" s="150"/>
      <c r="DR437" s="150"/>
      <c r="DS437" s="150"/>
      <c r="DT437" s="150"/>
      <c r="DU437" s="150"/>
      <c r="DV437" s="150"/>
      <c r="DW437" s="150"/>
      <c r="DX437" s="150"/>
      <c r="DY437" s="150"/>
      <c r="DZ437" s="150"/>
      <c r="EA437" s="150"/>
      <c r="EB437" s="150"/>
      <c r="EC437" s="150"/>
      <c r="ED437" s="150"/>
      <c r="EE437" s="150"/>
      <c r="EF437" s="150"/>
      <c r="EG437" s="150"/>
      <c r="EH437" s="150"/>
      <c r="EI437" s="150"/>
      <c r="EJ437" s="150"/>
      <c r="EK437" s="150"/>
      <c r="EL437" s="150"/>
      <c r="EM437" s="150"/>
      <c r="EN437" s="150"/>
      <c r="EO437" s="150"/>
      <c r="EP437" s="150"/>
      <c r="EQ437" s="150"/>
      <c r="ER437" s="150"/>
      <c r="ES437" s="150"/>
      <c r="ET437" s="150"/>
      <c r="EU437" s="150"/>
      <c r="EV437" s="150"/>
      <c r="EW437" s="150"/>
      <c r="EX437" s="150"/>
      <c r="EY437" s="150"/>
      <c r="EZ437" s="150"/>
      <c r="FA437" s="150"/>
      <c r="FB437" s="150"/>
      <c r="FC437" s="150"/>
      <c r="FD437" s="150"/>
      <c r="FE437" s="150"/>
      <c r="FF437" s="150"/>
      <c r="FG437" s="150"/>
      <c r="FH437" s="150"/>
      <c r="FI437" s="150"/>
      <c r="FJ437" s="150"/>
      <c r="FK437" s="150"/>
      <c r="FL437" s="150"/>
      <c r="FM437" s="150"/>
      <c r="FN437" s="150"/>
      <c r="FO437" s="150"/>
      <c r="FP437" s="150"/>
      <c r="FQ437" s="150"/>
      <c r="FR437" s="150"/>
      <c r="FS437" s="150"/>
      <c r="FT437" s="150"/>
      <c r="FU437" s="150"/>
      <c r="FV437" s="150"/>
      <c r="FW437" s="150"/>
      <c r="FX437" s="150"/>
      <c r="FY437" s="150"/>
      <c r="FZ437" s="150"/>
      <c r="GA437" s="150"/>
      <c r="GB437" s="150"/>
      <c r="GC437" s="150"/>
      <c r="GD437" s="150"/>
      <c r="GE437" s="150"/>
      <c r="GF437" s="150"/>
      <c r="GG437" s="150"/>
      <c r="GH437" s="150"/>
      <c r="GI437" s="150"/>
      <c r="GJ437" s="150"/>
      <c r="GK437" s="150"/>
      <c r="GL437" s="150"/>
      <c r="GM437" s="150"/>
      <c r="GN437" s="150"/>
      <c r="GO437" s="150"/>
      <c r="GP437" s="150"/>
      <c r="GQ437" s="150"/>
      <c r="GR437" s="150"/>
      <c r="GS437" s="150"/>
      <c r="GT437" s="150"/>
      <c r="GU437" s="150"/>
      <c r="GV437" s="150"/>
      <c r="GW437" s="150"/>
      <c r="GX437" s="150"/>
      <c r="GY437" s="150"/>
      <c r="GZ437" s="150"/>
      <c r="HA437" s="150"/>
      <c r="HB437" s="150"/>
      <c r="HC437" s="150"/>
      <c r="HD437" s="150"/>
      <c r="HE437" s="150"/>
      <c r="HF437" s="150"/>
      <c r="HG437" s="150"/>
      <c r="HH437" s="150"/>
      <c r="HI437" s="150"/>
      <c r="HJ437" s="150"/>
      <c r="HK437" s="150"/>
      <c r="HL437" s="150"/>
      <c r="HM437" s="150"/>
      <c r="HN437" s="150"/>
      <c r="HO437" s="150"/>
      <c r="HP437" s="150"/>
      <c r="HQ437" s="150"/>
      <c r="HR437" s="150"/>
      <c r="HS437" s="150"/>
      <c r="HT437" s="150"/>
      <c r="HU437" s="150"/>
      <c r="HV437" s="150"/>
      <c r="HW437" s="150"/>
      <c r="HX437" s="150"/>
      <c r="HY437" s="150"/>
      <c r="HZ437" s="150"/>
      <c r="IA437" s="150"/>
      <c r="IB437" s="150"/>
      <c r="IC437" s="150"/>
      <c r="ID437" s="150"/>
      <c r="IE437" s="150"/>
      <c r="IF437" s="150"/>
      <c r="IG437" s="150"/>
      <c r="IH437" s="150"/>
      <c r="II437" s="150"/>
      <c r="IJ437" s="150"/>
      <c r="IK437" s="150"/>
      <c r="IL437" s="150"/>
      <c r="IM437" s="150"/>
      <c r="IN437" s="150"/>
      <c r="IO437" s="150"/>
      <c r="IP437" s="150"/>
      <c r="IQ437" s="150"/>
      <c r="IR437" s="150"/>
      <c r="IS437" s="150"/>
      <c r="IT437" s="150"/>
      <c r="IU437" s="150"/>
      <c r="IV437" s="150"/>
      <c r="IW437" s="150"/>
    </row>
    <row r="438" customFormat="false" ht="12.75" hidden="false" customHeight="false" outlineLevel="0" collapsed="false">
      <c r="A438" s="146"/>
      <c r="B438" s="147"/>
      <c r="C438" s="147"/>
      <c r="D438" s="147"/>
      <c r="E438" s="147"/>
      <c r="F438" s="147"/>
      <c r="G438" s="147"/>
      <c r="H438" s="148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  <c r="AE438" s="147"/>
      <c r="AF438" s="147"/>
      <c r="AG438" s="147"/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  <c r="BI438" s="147"/>
      <c r="BJ438" s="147"/>
      <c r="BK438" s="149"/>
      <c r="BL438" s="150"/>
      <c r="BM438" s="150"/>
      <c r="BN438" s="150"/>
      <c r="BO438" s="150"/>
      <c r="BP438" s="150"/>
      <c r="BQ438" s="150"/>
      <c r="BR438" s="150"/>
      <c r="BS438" s="150"/>
      <c r="BT438" s="150"/>
      <c r="BU438" s="150"/>
      <c r="BV438" s="150"/>
      <c r="BW438" s="150"/>
      <c r="BX438" s="150"/>
      <c r="BY438" s="150"/>
      <c r="BZ438" s="150"/>
      <c r="CA438" s="150"/>
      <c r="CB438" s="150"/>
      <c r="CC438" s="150"/>
      <c r="CD438" s="150"/>
      <c r="CE438" s="150"/>
      <c r="CF438" s="150"/>
      <c r="CG438" s="150"/>
      <c r="CH438" s="150"/>
      <c r="CI438" s="150"/>
      <c r="CJ438" s="150"/>
      <c r="CK438" s="150"/>
      <c r="CL438" s="150"/>
      <c r="CM438" s="150"/>
      <c r="CN438" s="150"/>
      <c r="CO438" s="150"/>
      <c r="CP438" s="150"/>
      <c r="CQ438" s="150"/>
      <c r="CR438" s="150"/>
      <c r="CS438" s="150"/>
      <c r="CT438" s="150"/>
      <c r="CU438" s="150"/>
      <c r="CV438" s="150"/>
      <c r="CW438" s="150"/>
      <c r="CX438" s="150"/>
      <c r="CY438" s="150"/>
      <c r="CZ438" s="150"/>
      <c r="DA438" s="150"/>
      <c r="DB438" s="150"/>
      <c r="DC438" s="150"/>
      <c r="DD438" s="150"/>
      <c r="DE438" s="150"/>
      <c r="DF438" s="150"/>
      <c r="DG438" s="150"/>
      <c r="DH438" s="150"/>
      <c r="DI438" s="150"/>
      <c r="DJ438" s="150"/>
      <c r="DK438" s="150"/>
      <c r="DL438" s="150"/>
      <c r="DM438" s="150"/>
      <c r="DN438" s="150"/>
      <c r="DO438" s="150"/>
      <c r="DP438" s="150"/>
      <c r="DQ438" s="150"/>
      <c r="DR438" s="150"/>
      <c r="DS438" s="150"/>
      <c r="DT438" s="150"/>
      <c r="DU438" s="150"/>
      <c r="DV438" s="150"/>
      <c r="DW438" s="150"/>
      <c r="DX438" s="150"/>
      <c r="DY438" s="150"/>
      <c r="DZ438" s="150"/>
      <c r="EA438" s="150"/>
      <c r="EB438" s="150"/>
      <c r="EC438" s="150"/>
      <c r="ED438" s="150"/>
      <c r="EE438" s="150"/>
      <c r="EF438" s="150"/>
      <c r="EG438" s="150"/>
      <c r="EH438" s="150"/>
      <c r="EI438" s="150"/>
      <c r="EJ438" s="150"/>
      <c r="EK438" s="150"/>
      <c r="EL438" s="150"/>
      <c r="EM438" s="150"/>
      <c r="EN438" s="150"/>
      <c r="EO438" s="150"/>
      <c r="EP438" s="150"/>
      <c r="EQ438" s="150"/>
      <c r="ER438" s="150"/>
      <c r="ES438" s="150"/>
      <c r="ET438" s="150"/>
      <c r="EU438" s="150"/>
      <c r="EV438" s="150"/>
      <c r="EW438" s="150"/>
      <c r="EX438" s="150"/>
      <c r="EY438" s="150"/>
      <c r="EZ438" s="150"/>
      <c r="FA438" s="150"/>
      <c r="FB438" s="150"/>
      <c r="FC438" s="150"/>
      <c r="FD438" s="150"/>
      <c r="FE438" s="150"/>
      <c r="FF438" s="150"/>
      <c r="FG438" s="150"/>
      <c r="FH438" s="150"/>
      <c r="FI438" s="150"/>
      <c r="FJ438" s="150"/>
      <c r="FK438" s="150"/>
      <c r="FL438" s="150"/>
      <c r="FM438" s="150"/>
      <c r="FN438" s="150"/>
      <c r="FO438" s="150"/>
      <c r="FP438" s="150"/>
      <c r="FQ438" s="150"/>
      <c r="FR438" s="150"/>
      <c r="FS438" s="150"/>
      <c r="FT438" s="150"/>
      <c r="FU438" s="150"/>
      <c r="FV438" s="150"/>
      <c r="FW438" s="150"/>
      <c r="FX438" s="150"/>
      <c r="FY438" s="150"/>
      <c r="FZ438" s="150"/>
      <c r="GA438" s="150"/>
      <c r="GB438" s="150"/>
      <c r="GC438" s="150"/>
      <c r="GD438" s="150"/>
      <c r="GE438" s="150"/>
      <c r="GF438" s="150"/>
      <c r="GG438" s="150"/>
      <c r="GH438" s="150"/>
      <c r="GI438" s="150"/>
      <c r="GJ438" s="150"/>
      <c r="GK438" s="150"/>
      <c r="GL438" s="150"/>
      <c r="GM438" s="150"/>
      <c r="GN438" s="150"/>
      <c r="GO438" s="150"/>
      <c r="GP438" s="150"/>
      <c r="GQ438" s="150"/>
      <c r="GR438" s="150"/>
      <c r="GS438" s="150"/>
      <c r="GT438" s="150"/>
      <c r="GU438" s="150"/>
      <c r="GV438" s="150"/>
      <c r="GW438" s="150"/>
      <c r="GX438" s="150"/>
      <c r="GY438" s="150"/>
      <c r="GZ438" s="150"/>
      <c r="HA438" s="150"/>
      <c r="HB438" s="150"/>
      <c r="HC438" s="150"/>
      <c r="HD438" s="150"/>
      <c r="HE438" s="150"/>
      <c r="HF438" s="150"/>
      <c r="HG438" s="150"/>
      <c r="HH438" s="150"/>
      <c r="HI438" s="150"/>
      <c r="HJ438" s="150"/>
      <c r="HK438" s="150"/>
      <c r="HL438" s="150"/>
      <c r="HM438" s="150"/>
      <c r="HN438" s="150"/>
      <c r="HO438" s="150"/>
      <c r="HP438" s="150"/>
      <c r="HQ438" s="150"/>
      <c r="HR438" s="150"/>
      <c r="HS438" s="150"/>
      <c r="HT438" s="150"/>
      <c r="HU438" s="150"/>
      <c r="HV438" s="150"/>
      <c r="HW438" s="150"/>
      <c r="HX438" s="150"/>
      <c r="HY438" s="150"/>
      <c r="HZ438" s="150"/>
      <c r="IA438" s="150"/>
      <c r="IB438" s="150"/>
      <c r="IC438" s="150"/>
      <c r="ID438" s="150"/>
      <c r="IE438" s="150"/>
      <c r="IF438" s="150"/>
      <c r="IG438" s="150"/>
      <c r="IH438" s="150"/>
      <c r="II438" s="150"/>
      <c r="IJ438" s="150"/>
      <c r="IK438" s="150"/>
      <c r="IL438" s="150"/>
      <c r="IM438" s="150"/>
      <c r="IN438" s="150"/>
      <c r="IO438" s="150"/>
      <c r="IP438" s="150"/>
      <c r="IQ438" s="150"/>
      <c r="IR438" s="150"/>
      <c r="IS438" s="150"/>
      <c r="IT438" s="150"/>
      <c r="IU438" s="150"/>
      <c r="IV438" s="150"/>
      <c r="IW438" s="150"/>
    </row>
    <row r="439" customFormat="false" ht="12.75" hidden="false" customHeight="false" outlineLevel="0" collapsed="false">
      <c r="A439" s="146"/>
      <c r="B439" s="147"/>
      <c r="C439" s="147"/>
      <c r="D439" s="147"/>
      <c r="E439" s="147"/>
      <c r="F439" s="147"/>
      <c r="G439" s="147"/>
      <c r="H439" s="148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  <c r="AB439" s="147"/>
      <c r="AC439" s="147"/>
      <c r="AD439" s="147"/>
      <c r="AE439" s="147"/>
      <c r="AF439" s="147"/>
      <c r="AG439" s="147"/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  <c r="BI439" s="147"/>
      <c r="BJ439" s="147"/>
      <c r="BK439" s="149"/>
      <c r="BL439" s="150"/>
      <c r="BM439" s="150"/>
      <c r="BN439" s="150"/>
      <c r="BO439" s="150"/>
      <c r="BP439" s="150"/>
      <c r="BQ439" s="150"/>
      <c r="BR439" s="150"/>
      <c r="BS439" s="150"/>
      <c r="BT439" s="150"/>
      <c r="BU439" s="150"/>
      <c r="BV439" s="150"/>
      <c r="BW439" s="150"/>
      <c r="BX439" s="150"/>
      <c r="BY439" s="150"/>
      <c r="BZ439" s="150"/>
      <c r="CA439" s="150"/>
      <c r="CB439" s="150"/>
      <c r="CC439" s="15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0"/>
      <c r="CN439" s="150"/>
      <c r="CO439" s="150"/>
      <c r="CP439" s="150"/>
      <c r="CQ439" s="150"/>
      <c r="CR439" s="150"/>
      <c r="CS439" s="150"/>
      <c r="CT439" s="150"/>
      <c r="CU439" s="150"/>
      <c r="CV439" s="150"/>
      <c r="CW439" s="150"/>
      <c r="CX439" s="150"/>
      <c r="CY439" s="150"/>
      <c r="CZ439" s="150"/>
      <c r="DA439" s="150"/>
      <c r="DB439" s="150"/>
      <c r="DC439" s="150"/>
      <c r="DD439" s="150"/>
      <c r="DE439" s="150"/>
      <c r="DF439" s="150"/>
      <c r="DG439" s="150"/>
      <c r="DH439" s="150"/>
      <c r="DI439" s="150"/>
      <c r="DJ439" s="150"/>
      <c r="DK439" s="150"/>
      <c r="DL439" s="150"/>
      <c r="DM439" s="150"/>
      <c r="DN439" s="150"/>
      <c r="DO439" s="150"/>
      <c r="DP439" s="150"/>
      <c r="DQ439" s="150"/>
      <c r="DR439" s="150"/>
      <c r="DS439" s="150"/>
      <c r="DT439" s="150"/>
      <c r="DU439" s="150"/>
      <c r="DV439" s="150"/>
      <c r="DW439" s="150"/>
      <c r="DX439" s="150"/>
      <c r="DY439" s="150"/>
      <c r="DZ439" s="150"/>
      <c r="EA439" s="150"/>
      <c r="EB439" s="150"/>
      <c r="EC439" s="150"/>
      <c r="ED439" s="150"/>
      <c r="EE439" s="150"/>
      <c r="EF439" s="150"/>
      <c r="EG439" s="150"/>
      <c r="EH439" s="150"/>
      <c r="EI439" s="150"/>
      <c r="EJ439" s="150"/>
      <c r="EK439" s="150"/>
      <c r="EL439" s="150"/>
      <c r="EM439" s="150"/>
      <c r="EN439" s="150"/>
      <c r="EO439" s="150"/>
      <c r="EP439" s="150"/>
      <c r="EQ439" s="150"/>
      <c r="ER439" s="150"/>
      <c r="ES439" s="150"/>
      <c r="ET439" s="150"/>
      <c r="EU439" s="150"/>
      <c r="EV439" s="150"/>
      <c r="EW439" s="150"/>
      <c r="EX439" s="150"/>
      <c r="EY439" s="150"/>
      <c r="EZ439" s="150"/>
      <c r="FA439" s="150"/>
      <c r="FB439" s="150"/>
      <c r="FC439" s="150"/>
      <c r="FD439" s="150"/>
      <c r="FE439" s="150"/>
      <c r="FF439" s="150"/>
      <c r="FG439" s="150"/>
      <c r="FH439" s="150"/>
      <c r="FI439" s="150"/>
      <c r="FJ439" s="150"/>
      <c r="FK439" s="150"/>
      <c r="FL439" s="150"/>
      <c r="FM439" s="150"/>
      <c r="FN439" s="150"/>
      <c r="FO439" s="150"/>
      <c r="FP439" s="150"/>
      <c r="FQ439" s="150"/>
      <c r="FR439" s="150"/>
      <c r="FS439" s="150"/>
      <c r="FT439" s="150"/>
      <c r="FU439" s="150"/>
      <c r="FV439" s="150"/>
      <c r="FW439" s="150"/>
      <c r="FX439" s="150"/>
      <c r="FY439" s="150"/>
      <c r="FZ439" s="150"/>
      <c r="GA439" s="150"/>
      <c r="GB439" s="150"/>
      <c r="GC439" s="150"/>
      <c r="GD439" s="150"/>
      <c r="GE439" s="150"/>
      <c r="GF439" s="150"/>
      <c r="GG439" s="150"/>
      <c r="GH439" s="150"/>
      <c r="GI439" s="150"/>
      <c r="GJ439" s="150"/>
      <c r="GK439" s="150"/>
      <c r="GL439" s="150"/>
      <c r="GM439" s="150"/>
      <c r="GN439" s="150"/>
      <c r="GO439" s="150"/>
      <c r="GP439" s="150"/>
      <c r="GQ439" s="150"/>
      <c r="GR439" s="150"/>
      <c r="GS439" s="150"/>
      <c r="GT439" s="150"/>
      <c r="GU439" s="150"/>
      <c r="GV439" s="150"/>
      <c r="GW439" s="150"/>
      <c r="GX439" s="150"/>
      <c r="GY439" s="150"/>
      <c r="GZ439" s="150"/>
      <c r="HA439" s="150"/>
      <c r="HB439" s="150"/>
      <c r="HC439" s="150"/>
      <c r="HD439" s="150"/>
      <c r="HE439" s="150"/>
      <c r="HF439" s="150"/>
      <c r="HG439" s="150"/>
      <c r="HH439" s="150"/>
      <c r="HI439" s="150"/>
      <c r="HJ439" s="150"/>
      <c r="HK439" s="150"/>
      <c r="HL439" s="150"/>
      <c r="HM439" s="150"/>
      <c r="HN439" s="150"/>
      <c r="HO439" s="150"/>
      <c r="HP439" s="150"/>
      <c r="HQ439" s="150"/>
      <c r="HR439" s="150"/>
      <c r="HS439" s="150"/>
      <c r="HT439" s="150"/>
      <c r="HU439" s="150"/>
      <c r="HV439" s="150"/>
      <c r="HW439" s="150"/>
      <c r="HX439" s="150"/>
      <c r="HY439" s="150"/>
      <c r="HZ439" s="150"/>
      <c r="IA439" s="150"/>
      <c r="IB439" s="150"/>
      <c r="IC439" s="150"/>
      <c r="ID439" s="150"/>
      <c r="IE439" s="150"/>
      <c r="IF439" s="150"/>
      <c r="IG439" s="150"/>
      <c r="IH439" s="150"/>
      <c r="II439" s="150"/>
      <c r="IJ439" s="150"/>
      <c r="IK439" s="150"/>
      <c r="IL439" s="150"/>
      <c r="IM439" s="150"/>
      <c r="IN439" s="150"/>
      <c r="IO439" s="150"/>
      <c r="IP439" s="150"/>
      <c r="IQ439" s="150"/>
      <c r="IR439" s="150"/>
      <c r="IS439" s="150"/>
      <c r="IT439" s="150"/>
      <c r="IU439" s="150"/>
      <c r="IV439" s="150"/>
      <c r="IW439" s="150"/>
    </row>
    <row r="440" customFormat="false" ht="12.75" hidden="false" customHeight="false" outlineLevel="0" collapsed="false">
      <c r="A440" s="146"/>
      <c r="B440" s="147"/>
      <c r="C440" s="147"/>
      <c r="D440" s="147"/>
      <c r="E440" s="147"/>
      <c r="F440" s="147"/>
      <c r="G440" s="147"/>
      <c r="H440" s="148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  <c r="AC440" s="147"/>
      <c r="AD440" s="147"/>
      <c r="AE440" s="147"/>
      <c r="AF440" s="147"/>
      <c r="AG440" s="147"/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  <c r="BI440" s="147"/>
      <c r="BJ440" s="147"/>
      <c r="BK440" s="149"/>
      <c r="BL440" s="150"/>
      <c r="BM440" s="150"/>
      <c r="BN440" s="150"/>
      <c r="BO440" s="150"/>
      <c r="BP440" s="150"/>
      <c r="BQ440" s="150"/>
      <c r="BR440" s="150"/>
      <c r="BS440" s="150"/>
      <c r="BT440" s="150"/>
      <c r="BU440" s="150"/>
      <c r="BV440" s="150"/>
      <c r="BW440" s="150"/>
      <c r="BX440" s="150"/>
      <c r="BY440" s="150"/>
      <c r="BZ440" s="150"/>
      <c r="CA440" s="150"/>
      <c r="CB440" s="150"/>
      <c r="CC440" s="15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0"/>
      <c r="CN440" s="150"/>
      <c r="CO440" s="150"/>
      <c r="CP440" s="150"/>
      <c r="CQ440" s="150"/>
      <c r="CR440" s="150"/>
      <c r="CS440" s="150"/>
      <c r="CT440" s="150"/>
      <c r="CU440" s="150"/>
      <c r="CV440" s="150"/>
      <c r="CW440" s="150"/>
      <c r="CX440" s="150"/>
      <c r="CY440" s="150"/>
      <c r="CZ440" s="150"/>
      <c r="DA440" s="150"/>
      <c r="DB440" s="150"/>
      <c r="DC440" s="150"/>
      <c r="DD440" s="150"/>
      <c r="DE440" s="150"/>
      <c r="DF440" s="150"/>
      <c r="DG440" s="150"/>
      <c r="DH440" s="150"/>
      <c r="DI440" s="150"/>
      <c r="DJ440" s="150"/>
      <c r="DK440" s="150"/>
      <c r="DL440" s="150"/>
      <c r="DM440" s="150"/>
      <c r="DN440" s="150"/>
      <c r="DO440" s="150"/>
      <c r="DP440" s="150"/>
      <c r="DQ440" s="150"/>
      <c r="DR440" s="150"/>
      <c r="DS440" s="150"/>
      <c r="DT440" s="150"/>
      <c r="DU440" s="150"/>
      <c r="DV440" s="150"/>
      <c r="DW440" s="150"/>
      <c r="DX440" s="150"/>
      <c r="DY440" s="150"/>
      <c r="DZ440" s="150"/>
      <c r="EA440" s="150"/>
      <c r="EB440" s="150"/>
      <c r="EC440" s="150"/>
      <c r="ED440" s="150"/>
      <c r="EE440" s="150"/>
      <c r="EF440" s="150"/>
      <c r="EG440" s="150"/>
      <c r="EH440" s="150"/>
      <c r="EI440" s="150"/>
      <c r="EJ440" s="150"/>
      <c r="EK440" s="150"/>
      <c r="EL440" s="150"/>
      <c r="EM440" s="150"/>
      <c r="EN440" s="150"/>
      <c r="EO440" s="150"/>
      <c r="EP440" s="150"/>
      <c r="EQ440" s="150"/>
      <c r="ER440" s="150"/>
      <c r="ES440" s="150"/>
      <c r="ET440" s="150"/>
      <c r="EU440" s="150"/>
      <c r="EV440" s="150"/>
      <c r="EW440" s="150"/>
      <c r="EX440" s="150"/>
      <c r="EY440" s="150"/>
      <c r="EZ440" s="150"/>
      <c r="FA440" s="150"/>
      <c r="FB440" s="150"/>
      <c r="FC440" s="150"/>
      <c r="FD440" s="150"/>
      <c r="FE440" s="150"/>
      <c r="FF440" s="150"/>
      <c r="FG440" s="150"/>
      <c r="FH440" s="150"/>
      <c r="FI440" s="150"/>
      <c r="FJ440" s="150"/>
      <c r="FK440" s="150"/>
      <c r="FL440" s="150"/>
      <c r="FM440" s="150"/>
      <c r="FN440" s="150"/>
      <c r="FO440" s="150"/>
      <c r="FP440" s="150"/>
      <c r="FQ440" s="150"/>
      <c r="FR440" s="150"/>
      <c r="FS440" s="150"/>
      <c r="FT440" s="150"/>
      <c r="FU440" s="150"/>
      <c r="FV440" s="150"/>
      <c r="FW440" s="150"/>
      <c r="FX440" s="150"/>
      <c r="FY440" s="150"/>
      <c r="FZ440" s="150"/>
      <c r="GA440" s="150"/>
      <c r="GB440" s="150"/>
      <c r="GC440" s="150"/>
      <c r="GD440" s="150"/>
      <c r="GE440" s="150"/>
      <c r="GF440" s="150"/>
      <c r="GG440" s="150"/>
      <c r="GH440" s="150"/>
      <c r="GI440" s="150"/>
      <c r="GJ440" s="150"/>
      <c r="GK440" s="150"/>
      <c r="GL440" s="150"/>
      <c r="GM440" s="150"/>
      <c r="GN440" s="150"/>
      <c r="GO440" s="150"/>
      <c r="GP440" s="150"/>
      <c r="GQ440" s="150"/>
      <c r="GR440" s="150"/>
      <c r="GS440" s="150"/>
      <c r="GT440" s="150"/>
      <c r="GU440" s="150"/>
      <c r="GV440" s="150"/>
      <c r="GW440" s="150"/>
      <c r="GX440" s="150"/>
      <c r="GY440" s="150"/>
      <c r="GZ440" s="150"/>
      <c r="HA440" s="150"/>
      <c r="HB440" s="150"/>
      <c r="HC440" s="150"/>
      <c r="HD440" s="150"/>
      <c r="HE440" s="150"/>
      <c r="HF440" s="150"/>
      <c r="HG440" s="150"/>
      <c r="HH440" s="150"/>
      <c r="HI440" s="150"/>
      <c r="HJ440" s="150"/>
      <c r="HK440" s="150"/>
      <c r="HL440" s="150"/>
      <c r="HM440" s="150"/>
      <c r="HN440" s="150"/>
      <c r="HO440" s="150"/>
      <c r="HP440" s="150"/>
      <c r="HQ440" s="150"/>
      <c r="HR440" s="150"/>
      <c r="HS440" s="150"/>
      <c r="HT440" s="150"/>
      <c r="HU440" s="150"/>
      <c r="HV440" s="150"/>
      <c r="HW440" s="150"/>
      <c r="HX440" s="150"/>
      <c r="HY440" s="150"/>
      <c r="HZ440" s="150"/>
      <c r="IA440" s="150"/>
      <c r="IB440" s="150"/>
      <c r="IC440" s="150"/>
      <c r="ID440" s="150"/>
      <c r="IE440" s="150"/>
      <c r="IF440" s="150"/>
      <c r="IG440" s="150"/>
      <c r="IH440" s="150"/>
      <c r="II440" s="150"/>
      <c r="IJ440" s="150"/>
      <c r="IK440" s="150"/>
      <c r="IL440" s="150"/>
      <c r="IM440" s="150"/>
      <c r="IN440" s="150"/>
      <c r="IO440" s="150"/>
      <c r="IP440" s="150"/>
      <c r="IQ440" s="150"/>
      <c r="IR440" s="150"/>
      <c r="IS440" s="150"/>
      <c r="IT440" s="150"/>
      <c r="IU440" s="150"/>
      <c r="IV440" s="150"/>
      <c r="IW440" s="150"/>
    </row>
    <row r="441" customFormat="false" ht="12.75" hidden="false" customHeight="false" outlineLevel="0" collapsed="false">
      <c r="A441" s="146"/>
      <c r="B441" s="147"/>
      <c r="C441" s="147"/>
      <c r="D441" s="147"/>
      <c r="E441" s="147"/>
      <c r="F441" s="147"/>
      <c r="G441" s="147"/>
      <c r="H441" s="148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  <c r="AE441" s="147"/>
      <c r="AF441" s="147"/>
      <c r="AG441" s="147"/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  <c r="BI441" s="147"/>
      <c r="BJ441" s="147"/>
      <c r="BK441" s="149"/>
      <c r="BL441" s="150"/>
      <c r="BM441" s="150"/>
      <c r="BN441" s="150"/>
      <c r="BO441" s="150"/>
      <c r="BP441" s="150"/>
      <c r="BQ441" s="150"/>
      <c r="BR441" s="150"/>
      <c r="BS441" s="150"/>
      <c r="BT441" s="150"/>
      <c r="BU441" s="150"/>
      <c r="BV441" s="150"/>
      <c r="BW441" s="150"/>
      <c r="BX441" s="150"/>
      <c r="BY441" s="150"/>
      <c r="BZ441" s="150"/>
      <c r="CA441" s="150"/>
      <c r="CB441" s="150"/>
      <c r="CC441" s="150"/>
      <c r="CD441" s="150"/>
      <c r="CE441" s="150"/>
      <c r="CF441" s="150"/>
      <c r="CG441" s="150"/>
      <c r="CH441" s="150"/>
      <c r="CI441" s="150"/>
      <c r="CJ441" s="150"/>
      <c r="CK441" s="150"/>
      <c r="CL441" s="150"/>
      <c r="CM441" s="150"/>
      <c r="CN441" s="150"/>
      <c r="CO441" s="150"/>
      <c r="CP441" s="150"/>
      <c r="CQ441" s="150"/>
      <c r="CR441" s="150"/>
      <c r="CS441" s="150"/>
      <c r="CT441" s="150"/>
      <c r="CU441" s="150"/>
      <c r="CV441" s="150"/>
      <c r="CW441" s="150"/>
      <c r="CX441" s="150"/>
      <c r="CY441" s="150"/>
      <c r="CZ441" s="150"/>
      <c r="DA441" s="150"/>
      <c r="DB441" s="150"/>
      <c r="DC441" s="150"/>
      <c r="DD441" s="150"/>
      <c r="DE441" s="150"/>
      <c r="DF441" s="150"/>
      <c r="DG441" s="150"/>
      <c r="DH441" s="150"/>
      <c r="DI441" s="150"/>
      <c r="DJ441" s="150"/>
      <c r="DK441" s="150"/>
      <c r="DL441" s="150"/>
      <c r="DM441" s="150"/>
      <c r="DN441" s="150"/>
      <c r="DO441" s="150"/>
      <c r="DP441" s="150"/>
      <c r="DQ441" s="150"/>
      <c r="DR441" s="150"/>
      <c r="DS441" s="150"/>
      <c r="DT441" s="150"/>
      <c r="DU441" s="150"/>
      <c r="DV441" s="150"/>
      <c r="DW441" s="150"/>
      <c r="DX441" s="150"/>
      <c r="DY441" s="150"/>
      <c r="DZ441" s="150"/>
      <c r="EA441" s="150"/>
      <c r="EB441" s="150"/>
      <c r="EC441" s="150"/>
      <c r="ED441" s="150"/>
      <c r="EE441" s="150"/>
      <c r="EF441" s="150"/>
      <c r="EG441" s="150"/>
      <c r="EH441" s="150"/>
      <c r="EI441" s="150"/>
      <c r="EJ441" s="150"/>
      <c r="EK441" s="150"/>
      <c r="EL441" s="150"/>
      <c r="EM441" s="150"/>
      <c r="EN441" s="150"/>
      <c r="EO441" s="150"/>
      <c r="EP441" s="150"/>
      <c r="EQ441" s="150"/>
      <c r="ER441" s="150"/>
      <c r="ES441" s="150"/>
      <c r="ET441" s="150"/>
      <c r="EU441" s="150"/>
      <c r="EV441" s="150"/>
      <c r="EW441" s="150"/>
      <c r="EX441" s="150"/>
      <c r="EY441" s="150"/>
      <c r="EZ441" s="150"/>
      <c r="FA441" s="150"/>
      <c r="FB441" s="150"/>
      <c r="FC441" s="150"/>
      <c r="FD441" s="150"/>
      <c r="FE441" s="150"/>
      <c r="FF441" s="150"/>
      <c r="FG441" s="150"/>
      <c r="FH441" s="150"/>
      <c r="FI441" s="150"/>
      <c r="FJ441" s="150"/>
      <c r="FK441" s="150"/>
      <c r="FL441" s="150"/>
      <c r="FM441" s="150"/>
      <c r="FN441" s="150"/>
      <c r="FO441" s="150"/>
      <c r="FP441" s="150"/>
      <c r="FQ441" s="150"/>
      <c r="FR441" s="150"/>
      <c r="FS441" s="150"/>
      <c r="FT441" s="150"/>
      <c r="FU441" s="150"/>
      <c r="FV441" s="150"/>
      <c r="FW441" s="150"/>
      <c r="FX441" s="150"/>
      <c r="FY441" s="150"/>
      <c r="FZ441" s="150"/>
      <c r="GA441" s="150"/>
      <c r="GB441" s="150"/>
      <c r="GC441" s="150"/>
      <c r="GD441" s="150"/>
      <c r="GE441" s="150"/>
      <c r="GF441" s="150"/>
      <c r="GG441" s="150"/>
      <c r="GH441" s="150"/>
      <c r="GI441" s="150"/>
      <c r="GJ441" s="150"/>
      <c r="GK441" s="150"/>
      <c r="GL441" s="150"/>
      <c r="GM441" s="150"/>
      <c r="GN441" s="150"/>
      <c r="GO441" s="150"/>
      <c r="GP441" s="150"/>
      <c r="GQ441" s="150"/>
      <c r="GR441" s="150"/>
      <c r="GS441" s="150"/>
      <c r="GT441" s="150"/>
      <c r="GU441" s="150"/>
      <c r="GV441" s="150"/>
      <c r="GW441" s="150"/>
      <c r="GX441" s="150"/>
      <c r="GY441" s="150"/>
      <c r="GZ441" s="150"/>
      <c r="HA441" s="150"/>
      <c r="HB441" s="150"/>
      <c r="HC441" s="150"/>
      <c r="HD441" s="150"/>
      <c r="HE441" s="150"/>
      <c r="HF441" s="150"/>
      <c r="HG441" s="150"/>
      <c r="HH441" s="150"/>
      <c r="HI441" s="150"/>
      <c r="HJ441" s="150"/>
      <c r="HK441" s="150"/>
      <c r="HL441" s="150"/>
      <c r="HM441" s="150"/>
      <c r="HN441" s="150"/>
      <c r="HO441" s="150"/>
      <c r="HP441" s="150"/>
      <c r="HQ441" s="150"/>
      <c r="HR441" s="150"/>
      <c r="HS441" s="150"/>
      <c r="HT441" s="150"/>
      <c r="HU441" s="150"/>
      <c r="HV441" s="150"/>
      <c r="HW441" s="150"/>
      <c r="HX441" s="150"/>
      <c r="HY441" s="150"/>
      <c r="HZ441" s="150"/>
      <c r="IA441" s="150"/>
      <c r="IB441" s="150"/>
      <c r="IC441" s="150"/>
      <c r="ID441" s="150"/>
      <c r="IE441" s="150"/>
      <c r="IF441" s="150"/>
      <c r="IG441" s="150"/>
      <c r="IH441" s="150"/>
      <c r="II441" s="150"/>
      <c r="IJ441" s="150"/>
      <c r="IK441" s="150"/>
      <c r="IL441" s="150"/>
      <c r="IM441" s="150"/>
      <c r="IN441" s="150"/>
      <c r="IO441" s="150"/>
      <c r="IP441" s="150"/>
      <c r="IQ441" s="150"/>
      <c r="IR441" s="150"/>
      <c r="IS441" s="150"/>
      <c r="IT441" s="150"/>
      <c r="IU441" s="150"/>
      <c r="IV441" s="150"/>
      <c r="IW441" s="150"/>
    </row>
    <row r="442" customFormat="false" ht="12.75" hidden="false" customHeight="false" outlineLevel="0" collapsed="false">
      <c r="A442" s="146"/>
      <c r="B442" s="147"/>
      <c r="C442" s="147"/>
      <c r="D442" s="147"/>
      <c r="E442" s="147"/>
      <c r="F442" s="147"/>
      <c r="G442" s="147"/>
      <c r="H442" s="148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7"/>
      <c r="AE442" s="147"/>
      <c r="AF442" s="147"/>
      <c r="AG442" s="147"/>
      <c r="AH442" s="147"/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  <c r="BI442" s="147"/>
      <c r="BJ442" s="147"/>
      <c r="BK442" s="149"/>
      <c r="BL442" s="150"/>
      <c r="BM442" s="150"/>
      <c r="BN442" s="150"/>
      <c r="BO442" s="150"/>
      <c r="BP442" s="150"/>
      <c r="BQ442" s="150"/>
      <c r="BR442" s="150"/>
      <c r="BS442" s="150"/>
      <c r="BT442" s="150"/>
      <c r="BU442" s="150"/>
      <c r="BV442" s="150"/>
      <c r="BW442" s="150"/>
      <c r="BX442" s="150"/>
      <c r="BY442" s="150"/>
      <c r="BZ442" s="150"/>
      <c r="CA442" s="150"/>
      <c r="CB442" s="150"/>
      <c r="CC442" s="150"/>
      <c r="CD442" s="150"/>
      <c r="CE442" s="150"/>
      <c r="CF442" s="150"/>
      <c r="CG442" s="150"/>
      <c r="CH442" s="150"/>
      <c r="CI442" s="150"/>
      <c r="CJ442" s="150"/>
      <c r="CK442" s="150"/>
      <c r="CL442" s="150"/>
      <c r="CM442" s="150"/>
      <c r="CN442" s="150"/>
      <c r="CO442" s="150"/>
      <c r="CP442" s="150"/>
      <c r="CQ442" s="150"/>
      <c r="CR442" s="150"/>
      <c r="CS442" s="150"/>
      <c r="CT442" s="150"/>
      <c r="CU442" s="150"/>
      <c r="CV442" s="150"/>
      <c r="CW442" s="150"/>
      <c r="CX442" s="150"/>
      <c r="CY442" s="150"/>
      <c r="CZ442" s="150"/>
      <c r="DA442" s="150"/>
      <c r="DB442" s="150"/>
      <c r="DC442" s="150"/>
      <c r="DD442" s="150"/>
      <c r="DE442" s="150"/>
      <c r="DF442" s="150"/>
      <c r="DG442" s="150"/>
      <c r="DH442" s="150"/>
      <c r="DI442" s="150"/>
      <c r="DJ442" s="150"/>
      <c r="DK442" s="150"/>
      <c r="DL442" s="150"/>
      <c r="DM442" s="150"/>
      <c r="DN442" s="150"/>
      <c r="DO442" s="150"/>
      <c r="DP442" s="150"/>
      <c r="DQ442" s="150"/>
      <c r="DR442" s="150"/>
      <c r="DS442" s="150"/>
      <c r="DT442" s="150"/>
      <c r="DU442" s="150"/>
      <c r="DV442" s="150"/>
      <c r="DW442" s="150"/>
      <c r="DX442" s="150"/>
      <c r="DY442" s="150"/>
      <c r="DZ442" s="150"/>
      <c r="EA442" s="150"/>
      <c r="EB442" s="150"/>
      <c r="EC442" s="150"/>
      <c r="ED442" s="150"/>
      <c r="EE442" s="150"/>
      <c r="EF442" s="150"/>
      <c r="EG442" s="150"/>
      <c r="EH442" s="150"/>
      <c r="EI442" s="150"/>
      <c r="EJ442" s="150"/>
      <c r="EK442" s="150"/>
      <c r="EL442" s="150"/>
      <c r="EM442" s="150"/>
      <c r="EN442" s="150"/>
      <c r="EO442" s="150"/>
      <c r="EP442" s="150"/>
      <c r="EQ442" s="150"/>
      <c r="ER442" s="150"/>
      <c r="ES442" s="150"/>
      <c r="ET442" s="150"/>
      <c r="EU442" s="150"/>
      <c r="EV442" s="150"/>
      <c r="EW442" s="150"/>
      <c r="EX442" s="150"/>
      <c r="EY442" s="150"/>
      <c r="EZ442" s="150"/>
      <c r="FA442" s="150"/>
      <c r="FB442" s="150"/>
      <c r="FC442" s="150"/>
      <c r="FD442" s="150"/>
      <c r="FE442" s="150"/>
      <c r="FF442" s="150"/>
      <c r="FG442" s="150"/>
      <c r="FH442" s="150"/>
      <c r="FI442" s="150"/>
      <c r="FJ442" s="150"/>
      <c r="FK442" s="150"/>
      <c r="FL442" s="150"/>
      <c r="FM442" s="150"/>
      <c r="FN442" s="150"/>
      <c r="FO442" s="150"/>
      <c r="FP442" s="150"/>
      <c r="FQ442" s="150"/>
      <c r="FR442" s="150"/>
      <c r="FS442" s="150"/>
      <c r="FT442" s="150"/>
      <c r="FU442" s="150"/>
      <c r="FV442" s="150"/>
      <c r="FW442" s="150"/>
      <c r="FX442" s="150"/>
      <c r="FY442" s="150"/>
      <c r="FZ442" s="150"/>
      <c r="GA442" s="150"/>
      <c r="GB442" s="150"/>
      <c r="GC442" s="150"/>
      <c r="GD442" s="150"/>
      <c r="GE442" s="150"/>
      <c r="GF442" s="150"/>
      <c r="GG442" s="150"/>
      <c r="GH442" s="150"/>
      <c r="GI442" s="150"/>
      <c r="GJ442" s="150"/>
      <c r="GK442" s="150"/>
      <c r="GL442" s="150"/>
      <c r="GM442" s="150"/>
      <c r="GN442" s="150"/>
      <c r="GO442" s="150"/>
      <c r="GP442" s="150"/>
      <c r="GQ442" s="150"/>
      <c r="GR442" s="150"/>
      <c r="GS442" s="150"/>
      <c r="GT442" s="150"/>
      <c r="GU442" s="150"/>
      <c r="GV442" s="150"/>
      <c r="GW442" s="150"/>
      <c r="GX442" s="150"/>
      <c r="GY442" s="150"/>
      <c r="GZ442" s="150"/>
      <c r="HA442" s="150"/>
      <c r="HB442" s="150"/>
      <c r="HC442" s="150"/>
      <c r="HD442" s="150"/>
      <c r="HE442" s="150"/>
      <c r="HF442" s="150"/>
      <c r="HG442" s="150"/>
      <c r="HH442" s="150"/>
      <c r="HI442" s="150"/>
      <c r="HJ442" s="150"/>
      <c r="HK442" s="150"/>
      <c r="HL442" s="150"/>
      <c r="HM442" s="150"/>
      <c r="HN442" s="150"/>
      <c r="HO442" s="150"/>
      <c r="HP442" s="150"/>
      <c r="HQ442" s="150"/>
      <c r="HR442" s="150"/>
      <c r="HS442" s="150"/>
      <c r="HT442" s="150"/>
      <c r="HU442" s="150"/>
      <c r="HV442" s="150"/>
      <c r="HW442" s="150"/>
      <c r="HX442" s="150"/>
      <c r="HY442" s="150"/>
      <c r="HZ442" s="150"/>
      <c r="IA442" s="150"/>
      <c r="IB442" s="150"/>
      <c r="IC442" s="150"/>
      <c r="ID442" s="150"/>
      <c r="IE442" s="150"/>
      <c r="IF442" s="150"/>
      <c r="IG442" s="150"/>
      <c r="IH442" s="150"/>
      <c r="II442" s="150"/>
      <c r="IJ442" s="150"/>
      <c r="IK442" s="150"/>
      <c r="IL442" s="150"/>
      <c r="IM442" s="150"/>
      <c r="IN442" s="150"/>
      <c r="IO442" s="150"/>
      <c r="IP442" s="150"/>
      <c r="IQ442" s="150"/>
      <c r="IR442" s="150"/>
      <c r="IS442" s="150"/>
      <c r="IT442" s="150"/>
      <c r="IU442" s="150"/>
      <c r="IV442" s="150"/>
      <c r="IW442" s="150"/>
    </row>
    <row r="443" customFormat="false" ht="12.75" hidden="false" customHeight="false" outlineLevel="0" collapsed="false">
      <c r="A443" s="146"/>
      <c r="B443" s="147"/>
      <c r="C443" s="147"/>
      <c r="D443" s="147"/>
      <c r="E443" s="147"/>
      <c r="F443" s="147"/>
      <c r="G443" s="147"/>
      <c r="H443" s="148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  <c r="AB443" s="147"/>
      <c r="AC443" s="147"/>
      <c r="AD443" s="147"/>
      <c r="AE443" s="147"/>
      <c r="AF443" s="147"/>
      <c r="AG443" s="147"/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  <c r="BI443" s="147"/>
      <c r="BJ443" s="147"/>
      <c r="BK443" s="149"/>
      <c r="BL443" s="150"/>
      <c r="BM443" s="150"/>
      <c r="BN443" s="150"/>
      <c r="BO443" s="150"/>
      <c r="BP443" s="150"/>
      <c r="BQ443" s="150"/>
      <c r="BR443" s="150"/>
      <c r="BS443" s="150"/>
      <c r="BT443" s="150"/>
      <c r="BU443" s="150"/>
      <c r="BV443" s="150"/>
      <c r="BW443" s="150"/>
      <c r="BX443" s="150"/>
      <c r="BY443" s="150"/>
      <c r="BZ443" s="150"/>
      <c r="CA443" s="150"/>
      <c r="CB443" s="150"/>
      <c r="CC443" s="15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0"/>
      <c r="CN443" s="150"/>
      <c r="CO443" s="150"/>
      <c r="CP443" s="150"/>
      <c r="CQ443" s="150"/>
      <c r="CR443" s="150"/>
      <c r="CS443" s="150"/>
      <c r="CT443" s="150"/>
      <c r="CU443" s="150"/>
      <c r="CV443" s="150"/>
      <c r="CW443" s="150"/>
      <c r="CX443" s="150"/>
      <c r="CY443" s="150"/>
      <c r="CZ443" s="150"/>
      <c r="DA443" s="150"/>
      <c r="DB443" s="150"/>
      <c r="DC443" s="150"/>
      <c r="DD443" s="150"/>
      <c r="DE443" s="150"/>
      <c r="DF443" s="150"/>
      <c r="DG443" s="150"/>
      <c r="DH443" s="150"/>
      <c r="DI443" s="150"/>
      <c r="DJ443" s="150"/>
      <c r="DK443" s="150"/>
      <c r="DL443" s="150"/>
      <c r="DM443" s="150"/>
      <c r="DN443" s="150"/>
      <c r="DO443" s="150"/>
      <c r="DP443" s="150"/>
      <c r="DQ443" s="150"/>
      <c r="DR443" s="150"/>
      <c r="DS443" s="150"/>
      <c r="DT443" s="150"/>
      <c r="DU443" s="150"/>
      <c r="DV443" s="150"/>
      <c r="DW443" s="150"/>
      <c r="DX443" s="150"/>
      <c r="DY443" s="150"/>
      <c r="DZ443" s="150"/>
      <c r="EA443" s="150"/>
      <c r="EB443" s="150"/>
      <c r="EC443" s="150"/>
      <c r="ED443" s="150"/>
      <c r="EE443" s="150"/>
      <c r="EF443" s="150"/>
      <c r="EG443" s="150"/>
      <c r="EH443" s="150"/>
      <c r="EI443" s="150"/>
      <c r="EJ443" s="150"/>
      <c r="EK443" s="150"/>
      <c r="EL443" s="150"/>
      <c r="EM443" s="150"/>
      <c r="EN443" s="150"/>
      <c r="EO443" s="150"/>
      <c r="EP443" s="150"/>
      <c r="EQ443" s="150"/>
      <c r="ER443" s="150"/>
      <c r="ES443" s="150"/>
      <c r="ET443" s="150"/>
      <c r="EU443" s="150"/>
      <c r="EV443" s="150"/>
      <c r="EW443" s="150"/>
      <c r="EX443" s="150"/>
      <c r="EY443" s="150"/>
      <c r="EZ443" s="150"/>
      <c r="FA443" s="150"/>
      <c r="FB443" s="150"/>
      <c r="FC443" s="150"/>
      <c r="FD443" s="150"/>
      <c r="FE443" s="150"/>
      <c r="FF443" s="150"/>
      <c r="FG443" s="150"/>
      <c r="FH443" s="150"/>
      <c r="FI443" s="150"/>
      <c r="FJ443" s="150"/>
      <c r="FK443" s="150"/>
      <c r="FL443" s="150"/>
      <c r="FM443" s="150"/>
      <c r="FN443" s="150"/>
      <c r="FO443" s="150"/>
      <c r="FP443" s="150"/>
      <c r="FQ443" s="150"/>
      <c r="FR443" s="150"/>
      <c r="FS443" s="150"/>
      <c r="FT443" s="150"/>
      <c r="FU443" s="150"/>
      <c r="FV443" s="150"/>
      <c r="FW443" s="150"/>
      <c r="FX443" s="150"/>
      <c r="FY443" s="150"/>
      <c r="FZ443" s="150"/>
      <c r="GA443" s="150"/>
      <c r="GB443" s="150"/>
      <c r="GC443" s="150"/>
      <c r="GD443" s="150"/>
      <c r="GE443" s="150"/>
      <c r="GF443" s="150"/>
      <c r="GG443" s="150"/>
      <c r="GH443" s="150"/>
      <c r="GI443" s="150"/>
      <c r="GJ443" s="150"/>
      <c r="GK443" s="150"/>
      <c r="GL443" s="150"/>
      <c r="GM443" s="150"/>
      <c r="GN443" s="150"/>
      <c r="GO443" s="150"/>
      <c r="GP443" s="150"/>
      <c r="GQ443" s="150"/>
      <c r="GR443" s="150"/>
      <c r="GS443" s="150"/>
      <c r="GT443" s="150"/>
      <c r="GU443" s="150"/>
      <c r="GV443" s="150"/>
      <c r="GW443" s="150"/>
      <c r="GX443" s="150"/>
      <c r="GY443" s="150"/>
      <c r="GZ443" s="150"/>
      <c r="HA443" s="150"/>
      <c r="HB443" s="150"/>
      <c r="HC443" s="150"/>
      <c r="HD443" s="150"/>
      <c r="HE443" s="150"/>
      <c r="HF443" s="150"/>
      <c r="HG443" s="150"/>
      <c r="HH443" s="150"/>
      <c r="HI443" s="150"/>
      <c r="HJ443" s="150"/>
      <c r="HK443" s="150"/>
      <c r="HL443" s="150"/>
      <c r="HM443" s="150"/>
      <c r="HN443" s="150"/>
      <c r="HO443" s="150"/>
      <c r="HP443" s="150"/>
      <c r="HQ443" s="150"/>
      <c r="HR443" s="150"/>
      <c r="HS443" s="150"/>
      <c r="HT443" s="150"/>
      <c r="HU443" s="150"/>
      <c r="HV443" s="150"/>
      <c r="HW443" s="150"/>
      <c r="HX443" s="150"/>
      <c r="HY443" s="150"/>
      <c r="HZ443" s="150"/>
      <c r="IA443" s="150"/>
      <c r="IB443" s="150"/>
      <c r="IC443" s="150"/>
      <c r="ID443" s="150"/>
      <c r="IE443" s="150"/>
      <c r="IF443" s="150"/>
      <c r="IG443" s="150"/>
      <c r="IH443" s="150"/>
      <c r="II443" s="150"/>
      <c r="IJ443" s="150"/>
      <c r="IK443" s="150"/>
      <c r="IL443" s="150"/>
      <c r="IM443" s="150"/>
      <c r="IN443" s="150"/>
      <c r="IO443" s="150"/>
      <c r="IP443" s="150"/>
      <c r="IQ443" s="150"/>
      <c r="IR443" s="150"/>
      <c r="IS443" s="150"/>
      <c r="IT443" s="150"/>
      <c r="IU443" s="150"/>
      <c r="IV443" s="150"/>
      <c r="IW443" s="150"/>
    </row>
    <row r="444" customFormat="false" ht="12.75" hidden="false" customHeight="false" outlineLevel="0" collapsed="false">
      <c r="A444" s="146"/>
      <c r="B444" s="147"/>
      <c r="C444" s="147"/>
      <c r="D444" s="147"/>
      <c r="E444" s="147"/>
      <c r="F444" s="147"/>
      <c r="G444" s="147"/>
      <c r="H444" s="148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  <c r="AB444" s="147"/>
      <c r="AC444" s="147"/>
      <c r="AD444" s="147"/>
      <c r="AE444" s="147"/>
      <c r="AF444" s="147"/>
      <c r="AG444" s="147"/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  <c r="BI444" s="147"/>
      <c r="BJ444" s="147"/>
      <c r="BK444" s="149"/>
      <c r="BL444" s="150"/>
      <c r="BM444" s="150"/>
      <c r="BN444" s="150"/>
      <c r="BO444" s="150"/>
      <c r="BP444" s="150"/>
      <c r="BQ444" s="150"/>
      <c r="BR444" s="150"/>
      <c r="BS444" s="150"/>
      <c r="BT444" s="150"/>
      <c r="BU444" s="150"/>
      <c r="BV444" s="150"/>
      <c r="BW444" s="150"/>
      <c r="BX444" s="150"/>
      <c r="BY444" s="150"/>
      <c r="BZ444" s="150"/>
      <c r="CA444" s="150"/>
      <c r="CB444" s="150"/>
      <c r="CC444" s="15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0"/>
      <c r="CN444" s="150"/>
      <c r="CO444" s="150"/>
      <c r="CP444" s="150"/>
      <c r="CQ444" s="150"/>
      <c r="CR444" s="150"/>
      <c r="CS444" s="150"/>
      <c r="CT444" s="150"/>
      <c r="CU444" s="150"/>
      <c r="CV444" s="150"/>
      <c r="CW444" s="150"/>
      <c r="CX444" s="150"/>
      <c r="CY444" s="150"/>
      <c r="CZ444" s="150"/>
      <c r="DA444" s="150"/>
      <c r="DB444" s="150"/>
      <c r="DC444" s="150"/>
      <c r="DD444" s="150"/>
      <c r="DE444" s="150"/>
      <c r="DF444" s="150"/>
      <c r="DG444" s="150"/>
      <c r="DH444" s="150"/>
      <c r="DI444" s="150"/>
      <c r="DJ444" s="150"/>
      <c r="DK444" s="150"/>
      <c r="DL444" s="150"/>
      <c r="DM444" s="150"/>
      <c r="DN444" s="150"/>
      <c r="DO444" s="150"/>
      <c r="DP444" s="150"/>
      <c r="DQ444" s="150"/>
      <c r="DR444" s="150"/>
      <c r="DS444" s="150"/>
      <c r="DT444" s="150"/>
      <c r="DU444" s="150"/>
      <c r="DV444" s="150"/>
      <c r="DW444" s="150"/>
      <c r="DX444" s="150"/>
      <c r="DY444" s="150"/>
      <c r="DZ444" s="150"/>
      <c r="EA444" s="150"/>
      <c r="EB444" s="150"/>
      <c r="EC444" s="150"/>
      <c r="ED444" s="150"/>
      <c r="EE444" s="150"/>
      <c r="EF444" s="150"/>
      <c r="EG444" s="150"/>
      <c r="EH444" s="150"/>
      <c r="EI444" s="150"/>
      <c r="EJ444" s="150"/>
      <c r="EK444" s="150"/>
      <c r="EL444" s="150"/>
      <c r="EM444" s="150"/>
      <c r="EN444" s="150"/>
      <c r="EO444" s="150"/>
      <c r="EP444" s="150"/>
      <c r="EQ444" s="150"/>
      <c r="ER444" s="150"/>
      <c r="ES444" s="150"/>
      <c r="ET444" s="150"/>
      <c r="EU444" s="150"/>
      <c r="EV444" s="150"/>
      <c r="EW444" s="150"/>
      <c r="EX444" s="150"/>
      <c r="EY444" s="150"/>
      <c r="EZ444" s="150"/>
      <c r="FA444" s="150"/>
      <c r="FB444" s="150"/>
      <c r="FC444" s="150"/>
      <c r="FD444" s="150"/>
      <c r="FE444" s="150"/>
      <c r="FF444" s="150"/>
      <c r="FG444" s="150"/>
      <c r="FH444" s="150"/>
      <c r="FI444" s="150"/>
      <c r="FJ444" s="150"/>
      <c r="FK444" s="150"/>
      <c r="FL444" s="150"/>
      <c r="FM444" s="150"/>
      <c r="FN444" s="150"/>
      <c r="FO444" s="150"/>
      <c r="FP444" s="150"/>
      <c r="FQ444" s="150"/>
      <c r="FR444" s="150"/>
      <c r="FS444" s="150"/>
      <c r="FT444" s="150"/>
      <c r="FU444" s="150"/>
      <c r="FV444" s="150"/>
      <c r="FW444" s="150"/>
      <c r="FX444" s="150"/>
      <c r="FY444" s="150"/>
      <c r="FZ444" s="150"/>
      <c r="GA444" s="150"/>
      <c r="GB444" s="150"/>
      <c r="GC444" s="150"/>
      <c r="GD444" s="150"/>
      <c r="GE444" s="150"/>
      <c r="GF444" s="150"/>
      <c r="GG444" s="150"/>
      <c r="GH444" s="150"/>
      <c r="GI444" s="150"/>
      <c r="GJ444" s="150"/>
      <c r="GK444" s="150"/>
      <c r="GL444" s="150"/>
      <c r="GM444" s="150"/>
      <c r="GN444" s="150"/>
      <c r="GO444" s="150"/>
      <c r="GP444" s="150"/>
      <c r="GQ444" s="150"/>
      <c r="GR444" s="150"/>
      <c r="GS444" s="150"/>
      <c r="GT444" s="150"/>
      <c r="GU444" s="150"/>
      <c r="GV444" s="150"/>
      <c r="GW444" s="150"/>
      <c r="GX444" s="150"/>
      <c r="GY444" s="150"/>
      <c r="GZ444" s="150"/>
      <c r="HA444" s="150"/>
      <c r="HB444" s="150"/>
      <c r="HC444" s="150"/>
      <c r="HD444" s="150"/>
      <c r="HE444" s="150"/>
      <c r="HF444" s="150"/>
      <c r="HG444" s="150"/>
      <c r="HH444" s="150"/>
      <c r="HI444" s="150"/>
      <c r="HJ444" s="150"/>
      <c r="HK444" s="150"/>
      <c r="HL444" s="150"/>
      <c r="HM444" s="150"/>
      <c r="HN444" s="150"/>
      <c r="HO444" s="150"/>
      <c r="HP444" s="150"/>
      <c r="HQ444" s="150"/>
      <c r="HR444" s="150"/>
      <c r="HS444" s="150"/>
      <c r="HT444" s="150"/>
      <c r="HU444" s="150"/>
      <c r="HV444" s="150"/>
      <c r="HW444" s="150"/>
      <c r="HX444" s="150"/>
      <c r="HY444" s="150"/>
      <c r="HZ444" s="150"/>
      <c r="IA444" s="150"/>
      <c r="IB444" s="150"/>
      <c r="IC444" s="150"/>
      <c r="ID444" s="150"/>
      <c r="IE444" s="150"/>
      <c r="IF444" s="150"/>
      <c r="IG444" s="150"/>
      <c r="IH444" s="150"/>
      <c r="II444" s="150"/>
      <c r="IJ444" s="150"/>
      <c r="IK444" s="150"/>
      <c r="IL444" s="150"/>
      <c r="IM444" s="150"/>
      <c r="IN444" s="150"/>
      <c r="IO444" s="150"/>
      <c r="IP444" s="150"/>
      <c r="IQ444" s="150"/>
      <c r="IR444" s="150"/>
      <c r="IS444" s="150"/>
      <c r="IT444" s="150"/>
      <c r="IU444" s="150"/>
      <c r="IV444" s="150"/>
      <c r="IW444" s="150"/>
    </row>
    <row r="445" customFormat="false" ht="12.75" hidden="false" customHeight="false" outlineLevel="0" collapsed="false">
      <c r="A445" s="146"/>
      <c r="B445" s="147"/>
      <c r="C445" s="147"/>
      <c r="D445" s="147"/>
      <c r="E445" s="147"/>
      <c r="F445" s="147"/>
      <c r="G445" s="147"/>
      <c r="H445" s="148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  <c r="AE445" s="147"/>
      <c r="AF445" s="147"/>
      <c r="AG445" s="147"/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  <c r="BI445" s="147"/>
      <c r="BJ445" s="147"/>
      <c r="BK445" s="149"/>
      <c r="BL445" s="150"/>
      <c r="BM445" s="150"/>
      <c r="BN445" s="150"/>
      <c r="BO445" s="150"/>
      <c r="BP445" s="150"/>
      <c r="BQ445" s="150"/>
      <c r="BR445" s="150"/>
      <c r="BS445" s="150"/>
      <c r="BT445" s="150"/>
      <c r="BU445" s="150"/>
      <c r="BV445" s="150"/>
      <c r="BW445" s="150"/>
      <c r="BX445" s="150"/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50"/>
      <c r="DF445" s="150"/>
      <c r="DG445" s="150"/>
      <c r="DH445" s="150"/>
      <c r="DI445" s="150"/>
      <c r="DJ445" s="150"/>
      <c r="DK445" s="150"/>
      <c r="DL445" s="150"/>
      <c r="DM445" s="150"/>
      <c r="DN445" s="150"/>
      <c r="DO445" s="150"/>
      <c r="DP445" s="150"/>
      <c r="DQ445" s="150"/>
      <c r="DR445" s="150"/>
      <c r="DS445" s="150"/>
      <c r="DT445" s="150"/>
      <c r="DU445" s="150"/>
      <c r="DV445" s="150"/>
      <c r="DW445" s="150"/>
      <c r="DX445" s="150"/>
      <c r="DY445" s="150"/>
      <c r="DZ445" s="150"/>
      <c r="EA445" s="150"/>
      <c r="EB445" s="150"/>
      <c r="EC445" s="150"/>
      <c r="ED445" s="150"/>
      <c r="EE445" s="150"/>
      <c r="EF445" s="150"/>
      <c r="EG445" s="150"/>
      <c r="EH445" s="150"/>
      <c r="EI445" s="150"/>
      <c r="EJ445" s="150"/>
      <c r="EK445" s="150"/>
      <c r="EL445" s="150"/>
      <c r="EM445" s="150"/>
      <c r="EN445" s="150"/>
      <c r="EO445" s="150"/>
      <c r="EP445" s="150"/>
      <c r="EQ445" s="150"/>
      <c r="ER445" s="150"/>
      <c r="ES445" s="150"/>
      <c r="ET445" s="150"/>
      <c r="EU445" s="150"/>
      <c r="EV445" s="150"/>
      <c r="EW445" s="150"/>
      <c r="EX445" s="150"/>
      <c r="EY445" s="150"/>
      <c r="EZ445" s="150"/>
      <c r="FA445" s="150"/>
      <c r="FB445" s="150"/>
      <c r="FC445" s="150"/>
      <c r="FD445" s="150"/>
      <c r="FE445" s="150"/>
      <c r="FF445" s="150"/>
      <c r="FG445" s="150"/>
      <c r="FH445" s="150"/>
      <c r="FI445" s="150"/>
      <c r="FJ445" s="150"/>
      <c r="FK445" s="150"/>
      <c r="FL445" s="150"/>
      <c r="FM445" s="150"/>
      <c r="FN445" s="150"/>
      <c r="FO445" s="150"/>
      <c r="FP445" s="150"/>
      <c r="FQ445" s="150"/>
      <c r="FR445" s="150"/>
      <c r="FS445" s="150"/>
      <c r="FT445" s="150"/>
      <c r="FU445" s="150"/>
      <c r="FV445" s="150"/>
      <c r="FW445" s="150"/>
      <c r="FX445" s="150"/>
      <c r="FY445" s="150"/>
      <c r="FZ445" s="150"/>
      <c r="GA445" s="150"/>
      <c r="GB445" s="150"/>
      <c r="GC445" s="150"/>
      <c r="GD445" s="150"/>
      <c r="GE445" s="150"/>
      <c r="GF445" s="150"/>
      <c r="GG445" s="150"/>
      <c r="GH445" s="150"/>
      <c r="GI445" s="150"/>
      <c r="GJ445" s="150"/>
      <c r="GK445" s="150"/>
      <c r="GL445" s="150"/>
      <c r="GM445" s="150"/>
      <c r="GN445" s="150"/>
      <c r="GO445" s="150"/>
      <c r="GP445" s="150"/>
      <c r="GQ445" s="150"/>
      <c r="GR445" s="150"/>
      <c r="GS445" s="150"/>
      <c r="GT445" s="150"/>
      <c r="GU445" s="150"/>
      <c r="GV445" s="150"/>
      <c r="GW445" s="150"/>
      <c r="GX445" s="150"/>
      <c r="GY445" s="150"/>
      <c r="GZ445" s="150"/>
      <c r="HA445" s="150"/>
      <c r="HB445" s="150"/>
      <c r="HC445" s="150"/>
      <c r="HD445" s="150"/>
      <c r="HE445" s="150"/>
      <c r="HF445" s="150"/>
      <c r="HG445" s="150"/>
      <c r="HH445" s="150"/>
      <c r="HI445" s="150"/>
      <c r="HJ445" s="150"/>
      <c r="HK445" s="150"/>
      <c r="HL445" s="150"/>
      <c r="HM445" s="150"/>
      <c r="HN445" s="150"/>
      <c r="HO445" s="150"/>
      <c r="HP445" s="150"/>
      <c r="HQ445" s="150"/>
      <c r="HR445" s="150"/>
      <c r="HS445" s="150"/>
      <c r="HT445" s="150"/>
      <c r="HU445" s="150"/>
      <c r="HV445" s="150"/>
      <c r="HW445" s="150"/>
      <c r="HX445" s="150"/>
      <c r="HY445" s="150"/>
      <c r="HZ445" s="150"/>
      <c r="IA445" s="150"/>
      <c r="IB445" s="150"/>
      <c r="IC445" s="150"/>
      <c r="ID445" s="150"/>
      <c r="IE445" s="150"/>
      <c r="IF445" s="150"/>
      <c r="IG445" s="150"/>
      <c r="IH445" s="150"/>
      <c r="II445" s="150"/>
      <c r="IJ445" s="150"/>
      <c r="IK445" s="150"/>
      <c r="IL445" s="150"/>
      <c r="IM445" s="150"/>
      <c r="IN445" s="150"/>
      <c r="IO445" s="150"/>
      <c r="IP445" s="150"/>
      <c r="IQ445" s="150"/>
      <c r="IR445" s="150"/>
      <c r="IS445" s="150"/>
      <c r="IT445" s="150"/>
      <c r="IU445" s="150"/>
      <c r="IV445" s="150"/>
      <c r="IW445" s="150"/>
    </row>
    <row r="446" customFormat="false" ht="12.75" hidden="false" customHeight="false" outlineLevel="0" collapsed="false">
      <c r="A446" s="146"/>
      <c r="B446" s="147"/>
      <c r="C446" s="147"/>
      <c r="D446" s="147"/>
      <c r="E446" s="147"/>
      <c r="F446" s="147"/>
      <c r="G446" s="147"/>
      <c r="H446" s="148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  <c r="AB446" s="147"/>
      <c r="AC446" s="147"/>
      <c r="AD446" s="147"/>
      <c r="AE446" s="147"/>
      <c r="AF446" s="147"/>
      <c r="AG446" s="147"/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  <c r="BI446" s="147"/>
      <c r="BJ446" s="147"/>
      <c r="BK446" s="149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/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  <c r="EC446" s="150"/>
      <c r="ED446" s="150"/>
      <c r="EE446" s="150"/>
      <c r="EF446" s="150"/>
      <c r="EG446" s="150"/>
      <c r="EH446" s="150"/>
      <c r="EI446" s="150"/>
      <c r="EJ446" s="150"/>
      <c r="EK446" s="150"/>
      <c r="EL446" s="150"/>
      <c r="EM446" s="150"/>
      <c r="EN446" s="150"/>
      <c r="EO446" s="150"/>
      <c r="EP446" s="150"/>
      <c r="EQ446" s="150"/>
      <c r="ER446" s="150"/>
      <c r="ES446" s="150"/>
      <c r="ET446" s="150"/>
      <c r="EU446" s="150"/>
      <c r="EV446" s="150"/>
      <c r="EW446" s="150"/>
      <c r="EX446" s="150"/>
      <c r="EY446" s="150"/>
      <c r="EZ446" s="150"/>
      <c r="FA446" s="150"/>
      <c r="FB446" s="150"/>
      <c r="FC446" s="150"/>
      <c r="FD446" s="150"/>
      <c r="FE446" s="150"/>
      <c r="FF446" s="150"/>
      <c r="FG446" s="150"/>
      <c r="FH446" s="150"/>
      <c r="FI446" s="150"/>
      <c r="FJ446" s="150"/>
      <c r="FK446" s="150"/>
      <c r="FL446" s="150"/>
      <c r="FM446" s="150"/>
      <c r="FN446" s="150"/>
      <c r="FO446" s="150"/>
      <c r="FP446" s="150"/>
      <c r="FQ446" s="150"/>
      <c r="FR446" s="150"/>
      <c r="FS446" s="150"/>
      <c r="FT446" s="150"/>
      <c r="FU446" s="150"/>
      <c r="FV446" s="150"/>
      <c r="FW446" s="150"/>
      <c r="FX446" s="150"/>
      <c r="FY446" s="150"/>
      <c r="FZ446" s="150"/>
      <c r="GA446" s="150"/>
      <c r="GB446" s="150"/>
      <c r="GC446" s="150"/>
      <c r="GD446" s="150"/>
      <c r="GE446" s="150"/>
      <c r="GF446" s="150"/>
      <c r="GG446" s="150"/>
      <c r="GH446" s="150"/>
      <c r="GI446" s="150"/>
      <c r="GJ446" s="150"/>
      <c r="GK446" s="150"/>
      <c r="GL446" s="150"/>
      <c r="GM446" s="150"/>
      <c r="GN446" s="150"/>
      <c r="GO446" s="150"/>
      <c r="GP446" s="150"/>
      <c r="GQ446" s="150"/>
      <c r="GR446" s="150"/>
      <c r="GS446" s="150"/>
      <c r="GT446" s="150"/>
      <c r="GU446" s="150"/>
      <c r="GV446" s="150"/>
      <c r="GW446" s="150"/>
      <c r="GX446" s="150"/>
      <c r="GY446" s="150"/>
      <c r="GZ446" s="150"/>
      <c r="HA446" s="150"/>
      <c r="HB446" s="150"/>
      <c r="HC446" s="150"/>
      <c r="HD446" s="150"/>
      <c r="HE446" s="150"/>
      <c r="HF446" s="150"/>
      <c r="HG446" s="150"/>
      <c r="HH446" s="150"/>
      <c r="HI446" s="150"/>
      <c r="HJ446" s="150"/>
      <c r="HK446" s="150"/>
      <c r="HL446" s="150"/>
      <c r="HM446" s="150"/>
      <c r="HN446" s="150"/>
      <c r="HO446" s="150"/>
      <c r="HP446" s="150"/>
      <c r="HQ446" s="150"/>
      <c r="HR446" s="150"/>
      <c r="HS446" s="150"/>
      <c r="HT446" s="150"/>
      <c r="HU446" s="150"/>
      <c r="HV446" s="150"/>
      <c r="HW446" s="150"/>
      <c r="HX446" s="150"/>
      <c r="HY446" s="150"/>
      <c r="HZ446" s="150"/>
      <c r="IA446" s="150"/>
      <c r="IB446" s="150"/>
      <c r="IC446" s="150"/>
      <c r="ID446" s="150"/>
      <c r="IE446" s="150"/>
      <c r="IF446" s="150"/>
      <c r="IG446" s="150"/>
      <c r="IH446" s="150"/>
      <c r="II446" s="150"/>
      <c r="IJ446" s="150"/>
      <c r="IK446" s="150"/>
      <c r="IL446" s="150"/>
      <c r="IM446" s="150"/>
      <c r="IN446" s="150"/>
      <c r="IO446" s="150"/>
      <c r="IP446" s="150"/>
      <c r="IQ446" s="150"/>
      <c r="IR446" s="150"/>
      <c r="IS446" s="150"/>
      <c r="IT446" s="150"/>
      <c r="IU446" s="150"/>
      <c r="IV446" s="150"/>
      <c r="IW446" s="150"/>
    </row>
    <row r="447" customFormat="false" ht="12.75" hidden="false" customHeight="false" outlineLevel="0" collapsed="false">
      <c r="A447" s="146"/>
      <c r="B447" s="147"/>
      <c r="C447" s="147"/>
      <c r="D447" s="147"/>
      <c r="E447" s="147"/>
      <c r="F447" s="147"/>
      <c r="G447" s="147"/>
      <c r="H447" s="148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7"/>
      <c r="AE447" s="147"/>
      <c r="AF447" s="147"/>
      <c r="AG447" s="147"/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  <c r="BI447" s="147"/>
      <c r="BJ447" s="147"/>
      <c r="BK447" s="149"/>
      <c r="BL447" s="150"/>
      <c r="BM447" s="150"/>
      <c r="BN447" s="150"/>
      <c r="BO447" s="150"/>
      <c r="BP447" s="150"/>
      <c r="BQ447" s="150"/>
      <c r="BR447" s="150"/>
      <c r="BS447" s="150"/>
      <c r="BT447" s="150"/>
      <c r="BU447" s="150"/>
      <c r="BV447" s="150"/>
      <c r="BW447" s="150"/>
      <c r="BX447" s="150"/>
      <c r="BY447" s="150"/>
      <c r="BZ447" s="150"/>
      <c r="CA447" s="150"/>
      <c r="CB447" s="150"/>
      <c r="CC447" s="15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0"/>
      <c r="CN447" s="150"/>
      <c r="CO447" s="150"/>
      <c r="CP447" s="150"/>
      <c r="CQ447" s="150"/>
      <c r="CR447" s="150"/>
      <c r="CS447" s="150"/>
      <c r="CT447" s="150"/>
      <c r="CU447" s="150"/>
      <c r="CV447" s="150"/>
      <c r="CW447" s="150"/>
      <c r="CX447" s="150"/>
      <c r="CY447" s="150"/>
      <c r="CZ447" s="150"/>
      <c r="DA447" s="150"/>
      <c r="DB447" s="150"/>
      <c r="DC447" s="150"/>
      <c r="DD447" s="150"/>
      <c r="DE447" s="150"/>
      <c r="DF447" s="150"/>
      <c r="DG447" s="150"/>
      <c r="DH447" s="150"/>
      <c r="DI447" s="150"/>
      <c r="DJ447" s="150"/>
      <c r="DK447" s="150"/>
      <c r="DL447" s="150"/>
      <c r="DM447" s="150"/>
      <c r="DN447" s="150"/>
      <c r="DO447" s="150"/>
      <c r="DP447" s="150"/>
      <c r="DQ447" s="150"/>
      <c r="DR447" s="150"/>
      <c r="DS447" s="150"/>
      <c r="DT447" s="150"/>
      <c r="DU447" s="150"/>
      <c r="DV447" s="150"/>
      <c r="DW447" s="150"/>
      <c r="DX447" s="150"/>
      <c r="DY447" s="150"/>
      <c r="DZ447" s="150"/>
      <c r="EA447" s="150"/>
      <c r="EB447" s="150"/>
      <c r="EC447" s="150"/>
      <c r="ED447" s="150"/>
      <c r="EE447" s="150"/>
      <c r="EF447" s="150"/>
      <c r="EG447" s="150"/>
      <c r="EH447" s="150"/>
      <c r="EI447" s="150"/>
      <c r="EJ447" s="150"/>
      <c r="EK447" s="150"/>
      <c r="EL447" s="150"/>
      <c r="EM447" s="150"/>
      <c r="EN447" s="150"/>
      <c r="EO447" s="150"/>
      <c r="EP447" s="150"/>
      <c r="EQ447" s="150"/>
      <c r="ER447" s="150"/>
      <c r="ES447" s="150"/>
      <c r="ET447" s="150"/>
      <c r="EU447" s="150"/>
      <c r="EV447" s="150"/>
      <c r="EW447" s="150"/>
      <c r="EX447" s="150"/>
      <c r="EY447" s="150"/>
      <c r="EZ447" s="150"/>
      <c r="FA447" s="150"/>
      <c r="FB447" s="150"/>
      <c r="FC447" s="150"/>
      <c r="FD447" s="150"/>
      <c r="FE447" s="150"/>
      <c r="FF447" s="150"/>
      <c r="FG447" s="150"/>
      <c r="FH447" s="150"/>
      <c r="FI447" s="150"/>
      <c r="FJ447" s="150"/>
      <c r="FK447" s="150"/>
      <c r="FL447" s="150"/>
      <c r="FM447" s="150"/>
      <c r="FN447" s="150"/>
      <c r="FO447" s="150"/>
      <c r="FP447" s="150"/>
      <c r="FQ447" s="150"/>
      <c r="FR447" s="150"/>
      <c r="FS447" s="150"/>
      <c r="FT447" s="150"/>
      <c r="FU447" s="150"/>
      <c r="FV447" s="150"/>
      <c r="FW447" s="150"/>
      <c r="FX447" s="150"/>
      <c r="FY447" s="150"/>
      <c r="FZ447" s="150"/>
      <c r="GA447" s="150"/>
      <c r="GB447" s="150"/>
      <c r="GC447" s="150"/>
      <c r="GD447" s="150"/>
      <c r="GE447" s="150"/>
      <c r="GF447" s="150"/>
      <c r="GG447" s="150"/>
      <c r="GH447" s="150"/>
      <c r="GI447" s="150"/>
      <c r="GJ447" s="150"/>
      <c r="GK447" s="150"/>
      <c r="GL447" s="150"/>
      <c r="GM447" s="150"/>
      <c r="GN447" s="150"/>
      <c r="GO447" s="150"/>
      <c r="GP447" s="150"/>
      <c r="GQ447" s="150"/>
      <c r="GR447" s="150"/>
      <c r="GS447" s="150"/>
      <c r="GT447" s="150"/>
      <c r="GU447" s="150"/>
      <c r="GV447" s="150"/>
      <c r="GW447" s="150"/>
      <c r="GX447" s="150"/>
      <c r="GY447" s="150"/>
      <c r="GZ447" s="150"/>
      <c r="HA447" s="150"/>
      <c r="HB447" s="150"/>
      <c r="HC447" s="150"/>
      <c r="HD447" s="150"/>
      <c r="HE447" s="150"/>
      <c r="HF447" s="150"/>
      <c r="HG447" s="150"/>
      <c r="HH447" s="150"/>
      <c r="HI447" s="150"/>
      <c r="HJ447" s="150"/>
      <c r="HK447" s="150"/>
      <c r="HL447" s="150"/>
      <c r="HM447" s="150"/>
      <c r="HN447" s="150"/>
      <c r="HO447" s="150"/>
      <c r="HP447" s="150"/>
      <c r="HQ447" s="150"/>
      <c r="HR447" s="150"/>
      <c r="HS447" s="150"/>
      <c r="HT447" s="150"/>
      <c r="HU447" s="150"/>
      <c r="HV447" s="150"/>
      <c r="HW447" s="150"/>
      <c r="HX447" s="150"/>
      <c r="HY447" s="150"/>
      <c r="HZ447" s="150"/>
      <c r="IA447" s="150"/>
      <c r="IB447" s="150"/>
      <c r="IC447" s="150"/>
      <c r="ID447" s="150"/>
      <c r="IE447" s="150"/>
      <c r="IF447" s="150"/>
      <c r="IG447" s="150"/>
      <c r="IH447" s="150"/>
      <c r="II447" s="150"/>
      <c r="IJ447" s="150"/>
      <c r="IK447" s="150"/>
      <c r="IL447" s="150"/>
      <c r="IM447" s="150"/>
      <c r="IN447" s="150"/>
      <c r="IO447" s="150"/>
      <c r="IP447" s="150"/>
      <c r="IQ447" s="150"/>
      <c r="IR447" s="150"/>
      <c r="IS447" s="150"/>
      <c r="IT447" s="150"/>
      <c r="IU447" s="150"/>
      <c r="IV447" s="150"/>
      <c r="IW447" s="150"/>
    </row>
    <row r="448" customFormat="false" ht="12.75" hidden="false" customHeight="false" outlineLevel="0" collapsed="false">
      <c r="A448" s="146"/>
      <c r="B448" s="147"/>
      <c r="C448" s="147"/>
      <c r="D448" s="147"/>
      <c r="E448" s="147"/>
      <c r="F448" s="147"/>
      <c r="G448" s="147"/>
      <c r="H448" s="148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  <c r="AC448" s="147"/>
      <c r="AD448" s="147"/>
      <c r="AE448" s="147"/>
      <c r="AF448" s="147"/>
      <c r="AG448" s="147"/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  <c r="BI448" s="147"/>
      <c r="BJ448" s="147"/>
      <c r="BK448" s="149"/>
      <c r="BL448" s="150"/>
      <c r="BM448" s="150"/>
      <c r="BN448" s="150"/>
      <c r="BO448" s="150"/>
      <c r="BP448" s="150"/>
      <c r="BQ448" s="150"/>
      <c r="BR448" s="150"/>
      <c r="BS448" s="150"/>
      <c r="BT448" s="150"/>
      <c r="BU448" s="150"/>
      <c r="BV448" s="150"/>
      <c r="BW448" s="150"/>
      <c r="BX448" s="150"/>
      <c r="BY448" s="150"/>
      <c r="BZ448" s="150"/>
      <c r="CA448" s="150"/>
      <c r="CB448" s="150"/>
      <c r="CC448" s="15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0"/>
      <c r="CN448" s="150"/>
      <c r="CO448" s="150"/>
      <c r="CP448" s="150"/>
      <c r="CQ448" s="150"/>
      <c r="CR448" s="150"/>
      <c r="CS448" s="150"/>
      <c r="CT448" s="150"/>
      <c r="CU448" s="150"/>
      <c r="CV448" s="150"/>
      <c r="CW448" s="150"/>
      <c r="CX448" s="150"/>
      <c r="CY448" s="150"/>
      <c r="CZ448" s="150"/>
      <c r="DA448" s="150"/>
      <c r="DB448" s="150"/>
      <c r="DC448" s="150"/>
      <c r="DD448" s="150"/>
      <c r="DE448" s="150"/>
      <c r="DF448" s="150"/>
      <c r="DG448" s="150"/>
      <c r="DH448" s="150"/>
      <c r="DI448" s="150"/>
      <c r="DJ448" s="150"/>
      <c r="DK448" s="150"/>
      <c r="DL448" s="150"/>
      <c r="DM448" s="150"/>
      <c r="DN448" s="150"/>
      <c r="DO448" s="150"/>
      <c r="DP448" s="150"/>
      <c r="DQ448" s="150"/>
      <c r="DR448" s="150"/>
      <c r="DS448" s="150"/>
      <c r="DT448" s="150"/>
      <c r="DU448" s="150"/>
      <c r="DV448" s="150"/>
      <c r="DW448" s="150"/>
      <c r="DX448" s="150"/>
      <c r="DY448" s="150"/>
      <c r="DZ448" s="150"/>
      <c r="EA448" s="150"/>
      <c r="EB448" s="150"/>
      <c r="EC448" s="150"/>
      <c r="ED448" s="150"/>
      <c r="EE448" s="150"/>
      <c r="EF448" s="150"/>
      <c r="EG448" s="150"/>
      <c r="EH448" s="150"/>
      <c r="EI448" s="150"/>
      <c r="EJ448" s="150"/>
      <c r="EK448" s="150"/>
      <c r="EL448" s="150"/>
      <c r="EM448" s="150"/>
      <c r="EN448" s="150"/>
      <c r="EO448" s="150"/>
      <c r="EP448" s="150"/>
      <c r="EQ448" s="150"/>
      <c r="ER448" s="150"/>
      <c r="ES448" s="150"/>
      <c r="ET448" s="150"/>
      <c r="EU448" s="150"/>
      <c r="EV448" s="150"/>
      <c r="EW448" s="150"/>
      <c r="EX448" s="150"/>
      <c r="EY448" s="150"/>
      <c r="EZ448" s="150"/>
      <c r="FA448" s="150"/>
      <c r="FB448" s="150"/>
      <c r="FC448" s="150"/>
      <c r="FD448" s="150"/>
      <c r="FE448" s="150"/>
      <c r="FF448" s="150"/>
      <c r="FG448" s="150"/>
      <c r="FH448" s="150"/>
      <c r="FI448" s="150"/>
      <c r="FJ448" s="150"/>
      <c r="FK448" s="150"/>
      <c r="FL448" s="150"/>
      <c r="FM448" s="150"/>
      <c r="FN448" s="150"/>
      <c r="FO448" s="150"/>
      <c r="FP448" s="150"/>
      <c r="FQ448" s="150"/>
      <c r="FR448" s="150"/>
      <c r="FS448" s="150"/>
      <c r="FT448" s="150"/>
      <c r="FU448" s="150"/>
      <c r="FV448" s="150"/>
      <c r="FW448" s="150"/>
      <c r="FX448" s="150"/>
      <c r="FY448" s="150"/>
      <c r="FZ448" s="150"/>
      <c r="GA448" s="150"/>
      <c r="GB448" s="150"/>
      <c r="GC448" s="150"/>
      <c r="GD448" s="150"/>
      <c r="GE448" s="150"/>
      <c r="GF448" s="150"/>
      <c r="GG448" s="150"/>
      <c r="GH448" s="150"/>
      <c r="GI448" s="150"/>
      <c r="GJ448" s="150"/>
      <c r="GK448" s="150"/>
      <c r="GL448" s="150"/>
      <c r="GM448" s="150"/>
      <c r="GN448" s="150"/>
      <c r="GO448" s="150"/>
      <c r="GP448" s="150"/>
      <c r="GQ448" s="150"/>
      <c r="GR448" s="150"/>
      <c r="GS448" s="150"/>
      <c r="GT448" s="150"/>
      <c r="GU448" s="150"/>
      <c r="GV448" s="150"/>
      <c r="GW448" s="150"/>
      <c r="GX448" s="150"/>
      <c r="GY448" s="150"/>
      <c r="GZ448" s="150"/>
      <c r="HA448" s="150"/>
      <c r="HB448" s="150"/>
      <c r="HC448" s="150"/>
      <c r="HD448" s="150"/>
      <c r="HE448" s="150"/>
      <c r="HF448" s="150"/>
      <c r="HG448" s="150"/>
      <c r="HH448" s="150"/>
      <c r="HI448" s="150"/>
      <c r="HJ448" s="150"/>
      <c r="HK448" s="150"/>
      <c r="HL448" s="150"/>
      <c r="HM448" s="150"/>
      <c r="HN448" s="150"/>
      <c r="HO448" s="150"/>
      <c r="HP448" s="150"/>
      <c r="HQ448" s="150"/>
      <c r="HR448" s="150"/>
      <c r="HS448" s="150"/>
      <c r="HT448" s="150"/>
      <c r="HU448" s="150"/>
      <c r="HV448" s="150"/>
      <c r="HW448" s="150"/>
      <c r="HX448" s="150"/>
      <c r="HY448" s="150"/>
      <c r="HZ448" s="150"/>
      <c r="IA448" s="150"/>
      <c r="IB448" s="150"/>
      <c r="IC448" s="150"/>
      <c r="ID448" s="150"/>
      <c r="IE448" s="150"/>
      <c r="IF448" s="150"/>
      <c r="IG448" s="150"/>
      <c r="IH448" s="150"/>
      <c r="II448" s="150"/>
      <c r="IJ448" s="150"/>
      <c r="IK448" s="150"/>
      <c r="IL448" s="150"/>
      <c r="IM448" s="150"/>
      <c r="IN448" s="150"/>
      <c r="IO448" s="150"/>
      <c r="IP448" s="150"/>
      <c r="IQ448" s="150"/>
      <c r="IR448" s="150"/>
      <c r="IS448" s="150"/>
      <c r="IT448" s="150"/>
      <c r="IU448" s="150"/>
      <c r="IV448" s="150"/>
      <c r="IW448" s="150"/>
    </row>
    <row r="449" customFormat="false" ht="12.75" hidden="false" customHeight="false" outlineLevel="0" collapsed="false">
      <c r="A449" s="146"/>
      <c r="B449" s="147"/>
      <c r="C449" s="147"/>
      <c r="D449" s="147"/>
      <c r="E449" s="147"/>
      <c r="F449" s="147"/>
      <c r="G449" s="147"/>
      <c r="H449" s="148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  <c r="AE449" s="147"/>
      <c r="AF449" s="147"/>
      <c r="AG449" s="147"/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  <c r="BI449" s="147"/>
      <c r="BJ449" s="147"/>
      <c r="BK449" s="149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50"/>
      <c r="BV449" s="150"/>
      <c r="BW449" s="150"/>
      <c r="BX449" s="150"/>
      <c r="BY449" s="150"/>
      <c r="BZ449" s="150"/>
      <c r="CA449" s="150"/>
      <c r="CB449" s="150"/>
      <c r="CC449" s="150"/>
      <c r="CD449" s="150"/>
      <c r="CE449" s="150"/>
      <c r="CF449" s="150"/>
      <c r="CG449" s="150"/>
      <c r="CH449" s="150"/>
      <c r="CI449" s="150"/>
      <c r="CJ449" s="150"/>
      <c r="CK449" s="150"/>
      <c r="CL449" s="150"/>
      <c r="CM449" s="150"/>
      <c r="CN449" s="150"/>
      <c r="CO449" s="150"/>
      <c r="CP449" s="150"/>
      <c r="CQ449" s="150"/>
      <c r="CR449" s="150"/>
      <c r="CS449" s="150"/>
      <c r="CT449" s="150"/>
      <c r="CU449" s="150"/>
      <c r="CV449" s="150"/>
      <c r="CW449" s="150"/>
      <c r="CX449" s="150"/>
      <c r="CY449" s="150"/>
      <c r="CZ449" s="150"/>
      <c r="DA449" s="150"/>
      <c r="DB449" s="150"/>
      <c r="DC449" s="150"/>
      <c r="DD449" s="150"/>
      <c r="DE449" s="150"/>
      <c r="DF449" s="150"/>
      <c r="DG449" s="150"/>
      <c r="DH449" s="150"/>
      <c r="DI449" s="150"/>
      <c r="DJ449" s="150"/>
      <c r="DK449" s="150"/>
      <c r="DL449" s="150"/>
      <c r="DM449" s="150"/>
      <c r="DN449" s="150"/>
      <c r="DO449" s="150"/>
      <c r="DP449" s="150"/>
      <c r="DQ449" s="150"/>
      <c r="DR449" s="150"/>
      <c r="DS449" s="150"/>
      <c r="DT449" s="150"/>
      <c r="DU449" s="150"/>
      <c r="DV449" s="150"/>
      <c r="DW449" s="150"/>
      <c r="DX449" s="150"/>
      <c r="DY449" s="150"/>
      <c r="DZ449" s="150"/>
      <c r="EA449" s="150"/>
      <c r="EB449" s="150"/>
      <c r="EC449" s="150"/>
      <c r="ED449" s="150"/>
      <c r="EE449" s="150"/>
      <c r="EF449" s="150"/>
      <c r="EG449" s="150"/>
      <c r="EH449" s="150"/>
      <c r="EI449" s="150"/>
      <c r="EJ449" s="150"/>
      <c r="EK449" s="150"/>
      <c r="EL449" s="150"/>
      <c r="EM449" s="150"/>
      <c r="EN449" s="150"/>
      <c r="EO449" s="150"/>
      <c r="EP449" s="150"/>
      <c r="EQ449" s="150"/>
      <c r="ER449" s="150"/>
      <c r="ES449" s="150"/>
      <c r="ET449" s="150"/>
      <c r="EU449" s="150"/>
      <c r="EV449" s="150"/>
      <c r="EW449" s="150"/>
      <c r="EX449" s="150"/>
      <c r="EY449" s="150"/>
      <c r="EZ449" s="150"/>
      <c r="FA449" s="150"/>
      <c r="FB449" s="150"/>
      <c r="FC449" s="150"/>
      <c r="FD449" s="150"/>
      <c r="FE449" s="150"/>
      <c r="FF449" s="150"/>
      <c r="FG449" s="150"/>
      <c r="FH449" s="150"/>
      <c r="FI449" s="150"/>
      <c r="FJ449" s="150"/>
      <c r="FK449" s="150"/>
      <c r="FL449" s="150"/>
      <c r="FM449" s="150"/>
      <c r="FN449" s="150"/>
      <c r="FO449" s="150"/>
      <c r="FP449" s="150"/>
      <c r="FQ449" s="150"/>
      <c r="FR449" s="150"/>
      <c r="FS449" s="150"/>
      <c r="FT449" s="150"/>
      <c r="FU449" s="150"/>
      <c r="FV449" s="150"/>
      <c r="FW449" s="150"/>
      <c r="FX449" s="150"/>
      <c r="FY449" s="150"/>
      <c r="FZ449" s="150"/>
      <c r="GA449" s="150"/>
      <c r="GB449" s="150"/>
      <c r="GC449" s="150"/>
      <c r="GD449" s="150"/>
      <c r="GE449" s="150"/>
      <c r="GF449" s="150"/>
      <c r="GG449" s="150"/>
      <c r="GH449" s="150"/>
      <c r="GI449" s="150"/>
      <c r="GJ449" s="150"/>
      <c r="GK449" s="150"/>
      <c r="GL449" s="150"/>
      <c r="GM449" s="150"/>
      <c r="GN449" s="150"/>
      <c r="GO449" s="150"/>
      <c r="GP449" s="150"/>
      <c r="GQ449" s="150"/>
      <c r="GR449" s="150"/>
      <c r="GS449" s="150"/>
      <c r="GT449" s="150"/>
      <c r="GU449" s="150"/>
      <c r="GV449" s="150"/>
      <c r="GW449" s="150"/>
      <c r="GX449" s="150"/>
      <c r="GY449" s="150"/>
      <c r="GZ449" s="150"/>
      <c r="HA449" s="150"/>
      <c r="HB449" s="150"/>
      <c r="HC449" s="150"/>
      <c r="HD449" s="150"/>
      <c r="HE449" s="150"/>
      <c r="HF449" s="150"/>
      <c r="HG449" s="150"/>
      <c r="HH449" s="150"/>
      <c r="HI449" s="150"/>
      <c r="HJ449" s="150"/>
      <c r="HK449" s="150"/>
      <c r="HL449" s="150"/>
      <c r="HM449" s="150"/>
      <c r="HN449" s="150"/>
      <c r="HO449" s="150"/>
      <c r="HP449" s="150"/>
      <c r="HQ449" s="150"/>
      <c r="HR449" s="150"/>
      <c r="HS449" s="150"/>
      <c r="HT449" s="150"/>
      <c r="HU449" s="150"/>
      <c r="HV449" s="150"/>
      <c r="HW449" s="150"/>
      <c r="HX449" s="150"/>
      <c r="HY449" s="150"/>
      <c r="HZ449" s="150"/>
      <c r="IA449" s="150"/>
      <c r="IB449" s="150"/>
      <c r="IC449" s="150"/>
      <c r="ID449" s="150"/>
      <c r="IE449" s="150"/>
      <c r="IF449" s="150"/>
      <c r="IG449" s="150"/>
      <c r="IH449" s="150"/>
      <c r="II449" s="150"/>
      <c r="IJ449" s="150"/>
      <c r="IK449" s="150"/>
      <c r="IL449" s="150"/>
      <c r="IM449" s="150"/>
      <c r="IN449" s="150"/>
      <c r="IO449" s="150"/>
      <c r="IP449" s="150"/>
      <c r="IQ449" s="150"/>
      <c r="IR449" s="150"/>
      <c r="IS449" s="150"/>
      <c r="IT449" s="150"/>
      <c r="IU449" s="150"/>
      <c r="IV449" s="150"/>
      <c r="IW449" s="150"/>
    </row>
    <row r="450" customFormat="false" ht="12.75" hidden="false" customHeight="false" outlineLevel="0" collapsed="false">
      <c r="A450" s="146"/>
      <c r="B450" s="147"/>
      <c r="C450" s="147"/>
      <c r="D450" s="147"/>
      <c r="E450" s="147"/>
      <c r="F450" s="147"/>
      <c r="G450" s="147"/>
      <c r="H450" s="148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  <c r="AB450" s="147"/>
      <c r="AC450" s="147"/>
      <c r="AD450" s="147"/>
      <c r="AE450" s="147"/>
      <c r="AF450" s="147"/>
      <c r="AG450" s="147"/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  <c r="BI450" s="147"/>
      <c r="BJ450" s="147"/>
      <c r="BK450" s="149"/>
      <c r="BL450" s="150"/>
      <c r="BM450" s="150"/>
      <c r="BN450" s="150"/>
      <c r="BO450" s="150"/>
      <c r="BP450" s="150"/>
      <c r="BQ450" s="150"/>
      <c r="BR450" s="150"/>
      <c r="BS450" s="150"/>
      <c r="BT450" s="150"/>
      <c r="BU450" s="150"/>
      <c r="BV450" s="150"/>
      <c r="BW450" s="150"/>
      <c r="BX450" s="150"/>
      <c r="BY450" s="150"/>
      <c r="BZ450" s="150"/>
      <c r="CA450" s="150"/>
      <c r="CB450" s="150"/>
      <c r="CC450" s="150"/>
      <c r="CD450" s="150"/>
      <c r="CE450" s="150"/>
      <c r="CF450" s="150"/>
      <c r="CG450" s="150"/>
      <c r="CH450" s="150"/>
      <c r="CI450" s="150"/>
      <c r="CJ450" s="150"/>
      <c r="CK450" s="150"/>
      <c r="CL450" s="150"/>
      <c r="CM450" s="150"/>
      <c r="CN450" s="150"/>
      <c r="CO450" s="150"/>
      <c r="CP450" s="150"/>
      <c r="CQ450" s="150"/>
      <c r="CR450" s="150"/>
      <c r="CS450" s="150"/>
      <c r="CT450" s="150"/>
      <c r="CU450" s="150"/>
      <c r="CV450" s="150"/>
      <c r="CW450" s="150"/>
      <c r="CX450" s="150"/>
      <c r="CY450" s="150"/>
      <c r="CZ450" s="150"/>
      <c r="DA450" s="150"/>
      <c r="DB450" s="150"/>
      <c r="DC450" s="150"/>
      <c r="DD450" s="150"/>
      <c r="DE450" s="150"/>
      <c r="DF450" s="150"/>
      <c r="DG450" s="150"/>
      <c r="DH450" s="150"/>
      <c r="DI450" s="150"/>
      <c r="DJ450" s="150"/>
      <c r="DK450" s="150"/>
      <c r="DL450" s="150"/>
      <c r="DM450" s="150"/>
      <c r="DN450" s="150"/>
      <c r="DO450" s="150"/>
      <c r="DP450" s="150"/>
      <c r="DQ450" s="150"/>
      <c r="DR450" s="150"/>
      <c r="DS450" s="150"/>
      <c r="DT450" s="150"/>
      <c r="DU450" s="150"/>
      <c r="DV450" s="150"/>
      <c r="DW450" s="150"/>
      <c r="DX450" s="150"/>
      <c r="DY450" s="150"/>
      <c r="DZ450" s="150"/>
      <c r="EA450" s="150"/>
      <c r="EB450" s="150"/>
      <c r="EC450" s="150"/>
      <c r="ED450" s="150"/>
      <c r="EE450" s="150"/>
      <c r="EF450" s="150"/>
      <c r="EG450" s="150"/>
      <c r="EH450" s="150"/>
      <c r="EI450" s="150"/>
      <c r="EJ450" s="150"/>
      <c r="EK450" s="150"/>
      <c r="EL450" s="150"/>
      <c r="EM450" s="150"/>
      <c r="EN450" s="150"/>
      <c r="EO450" s="150"/>
      <c r="EP450" s="150"/>
      <c r="EQ450" s="150"/>
      <c r="ER450" s="150"/>
      <c r="ES450" s="150"/>
      <c r="ET450" s="150"/>
      <c r="EU450" s="150"/>
      <c r="EV450" s="150"/>
      <c r="EW450" s="150"/>
      <c r="EX450" s="150"/>
      <c r="EY450" s="150"/>
      <c r="EZ450" s="150"/>
      <c r="FA450" s="150"/>
      <c r="FB450" s="150"/>
      <c r="FC450" s="150"/>
      <c r="FD450" s="150"/>
      <c r="FE450" s="150"/>
      <c r="FF450" s="150"/>
      <c r="FG450" s="150"/>
      <c r="FH450" s="150"/>
      <c r="FI450" s="150"/>
      <c r="FJ450" s="150"/>
      <c r="FK450" s="150"/>
      <c r="FL450" s="150"/>
      <c r="FM450" s="150"/>
      <c r="FN450" s="150"/>
      <c r="FO450" s="150"/>
      <c r="FP450" s="150"/>
      <c r="FQ450" s="150"/>
      <c r="FR450" s="150"/>
      <c r="FS450" s="150"/>
      <c r="FT450" s="150"/>
      <c r="FU450" s="150"/>
      <c r="FV450" s="150"/>
      <c r="FW450" s="150"/>
      <c r="FX450" s="150"/>
      <c r="FY450" s="150"/>
      <c r="FZ450" s="150"/>
      <c r="GA450" s="150"/>
      <c r="GB450" s="150"/>
      <c r="GC450" s="150"/>
      <c r="GD450" s="150"/>
      <c r="GE450" s="150"/>
      <c r="GF450" s="150"/>
      <c r="GG450" s="150"/>
      <c r="GH450" s="150"/>
      <c r="GI450" s="150"/>
      <c r="GJ450" s="150"/>
      <c r="GK450" s="150"/>
      <c r="GL450" s="150"/>
      <c r="GM450" s="150"/>
      <c r="GN450" s="150"/>
      <c r="GO450" s="150"/>
      <c r="GP450" s="150"/>
      <c r="GQ450" s="150"/>
      <c r="GR450" s="150"/>
      <c r="GS450" s="150"/>
      <c r="GT450" s="150"/>
      <c r="GU450" s="150"/>
      <c r="GV450" s="150"/>
      <c r="GW450" s="150"/>
      <c r="GX450" s="150"/>
      <c r="GY450" s="150"/>
      <c r="GZ450" s="150"/>
      <c r="HA450" s="150"/>
      <c r="HB450" s="150"/>
      <c r="HC450" s="150"/>
      <c r="HD450" s="150"/>
      <c r="HE450" s="150"/>
      <c r="HF450" s="150"/>
      <c r="HG450" s="150"/>
      <c r="HH450" s="150"/>
      <c r="HI450" s="150"/>
      <c r="HJ450" s="150"/>
      <c r="HK450" s="150"/>
      <c r="HL450" s="150"/>
      <c r="HM450" s="150"/>
      <c r="HN450" s="150"/>
      <c r="HO450" s="150"/>
      <c r="HP450" s="150"/>
      <c r="HQ450" s="150"/>
      <c r="HR450" s="150"/>
      <c r="HS450" s="150"/>
      <c r="HT450" s="150"/>
      <c r="HU450" s="150"/>
      <c r="HV450" s="150"/>
      <c r="HW450" s="150"/>
      <c r="HX450" s="150"/>
      <c r="HY450" s="150"/>
      <c r="HZ450" s="150"/>
      <c r="IA450" s="150"/>
      <c r="IB450" s="150"/>
      <c r="IC450" s="150"/>
      <c r="ID450" s="150"/>
      <c r="IE450" s="150"/>
      <c r="IF450" s="150"/>
      <c r="IG450" s="150"/>
      <c r="IH450" s="150"/>
      <c r="II450" s="150"/>
      <c r="IJ450" s="150"/>
      <c r="IK450" s="150"/>
      <c r="IL450" s="150"/>
      <c r="IM450" s="150"/>
      <c r="IN450" s="150"/>
      <c r="IO450" s="150"/>
      <c r="IP450" s="150"/>
      <c r="IQ450" s="150"/>
      <c r="IR450" s="150"/>
      <c r="IS450" s="150"/>
      <c r="IT450" s="150"/>
      <c r="IU450" s="150"/>
      <c r="IV450" s="150"/>
      <c r="IW450" s="150"/>
    </row>
    <row r="451" customFormat="false" ht="12.75" hidden="false" customHeight="false" outlineLevel="0" collapsed="false">
      <c r="A451" s="146"/>
      <c r="B451" s="147"/>
      <c r="C451" s="147"/>
      <c r="D451" s="147"/>
      <c r="E451" s="147"/>
      <c r="F451" s="147"/>
      <c r="G451" s="147"/>
      <c r="H451" s="148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  <c r="AB451" s="147"/>
      <c r="AC451" s="147"/>
      <c r="AD451" s="147"/>
      <c r="AE451" s="147"/>
      <c r="AF451" s="147"/>
      <c r="AG451" s="147"/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  <c r="BI451" s="147"/>
      <c r="BJ451" s="147"/>
      <c r="BK451" s="149"/>
      <c r="BL451" s="150"/>
      <c r="BM451" s="150"/>
      <c r="BN451" s="150"/>
      <c r="BO451" s="150"/>
      <c r="BP451" s="150"/>
      <c r="BQ451" s="150"/>
      <c r="BR451" s="150"/>
      <c r="BS451" s="150"/>
      <c r="BT451" s="150"/>
      <c r="BU451" s="150"/>
      <c r="BV451" s="150"/>
      <c r="BW451" s="150"/>
      <c r="BX451" s="150"/>
      <c r="BY451" s="150"/>
      <c r="BZ451" s="150"/>
      <c r="CA451" s="150"/>
      <c r="CB451" s="150"/>
      <c r="CC451" s="15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0"/>
      <c r="CN451" s="150"/>
      <c r="CO451" s="150"/>
      <c r="CP451" s="150"/>
      <c r="CQ451" s="150"/>
      <c r="CR451" s="150"/>
      <c r="CS451" s="150"/>
      <c r="CT451" s="150"/>
      <c r="CU451" s="150"/>
      <c r="CV451" s="150"/>
      <c r="CW451" s="150"/>
      <c r="CX451" s="150"/>
      <c r="CY451" s="150"/>
      <c r="CZ451" s="150"/>
      <c r="DA451" s="150"/>
      <c r="DB451" s="150"/>
      <c r="DC451" s="150"/>
      <c r="DD451" s="150"/>
      <c r="DE451" s="150"/>
      <c r="DF451" s="150"/>
      <c r="DG451" s="150"/>
      <c r="DH451" s="150"/>
      <c r="DI451" s="150"/>
      <c r="DJ451" s="150"/>
      <c r="DK451" s="150"/>
      <c r="DL451" s="150"/>
      <c r="DM451" s="150"/>
      <c r="DN451" s="150"/>
      <c r="DO451" s="150"/>
      <c r="DP451" s="150"/>
      <c r="DQ451" s="150"/>
      <c r="DR451" s="150"/>
      <c r="DS451" s="150"/>
      <c r="DT451" s="150"/>
      <c r="DU451" s="150"/>
      <c r="DV451" s="150"/>
      <c r="DW451" s="150"/>
      <c r="DX451" s="150"/>
      <c r="DY451" s="150"/>
      <c r="DZ451" s="150"/>
      <c r="EA451" s="150"/>
      <c r="EB451" s="150"/>
      <c r="EC451" s="150"/>
      <c r="ED451" s="150"/>
      <c r="EE451" s="150"/>
      <c r="EF451" s="150"/>
      <c r="EG451" s="150"/>
      <c r="EH451" s="150"/>
      <c r="EI451" s="150"/>
      <c r="EJ451" s="150"/>
      <c r="EK451" s="150"/>
      <c r="EL451" s="150"/>
      <c r="EM451" s="150"/>
      <c r="EN451" s="150"/>
      <c r="EO451" s="150"/>
      <c r="EP451" s="150"/>
      <c r="EQ451" s="150"/>
      <c r="ER451" s="150"/>
      <c r="ES451" s="150"/>
      <c r="ET451" s="150"/>
      <c r="EU451" s="150"/>
      <c r="EV451" s="150"/>
      <c r="EW451" s="150"/>
      <c r="EX451" s="150"/>
      <c r="EY451" s="150"/>
      <c r="EZ451" s="150"/>
      <c r="FA451" s="150"/>
      <c r="FB451" s="150"/>
      <c r="FC451" s="150"/>
      <c r="FD451" s="150"/>
      <c r="FE451" s="150"/>
      <c r="FF451" s="150"/>
      <c r="FG451" s="150"/>
      <c r="FH451" s="150"/>
      <c r="FI451" s="150"/>
      <c r="FJ451" s="150"/>
      <c r="FK451" s="150"/>
      <c r="FL451" s="150"/>
      <c r="FM451" s="150"/>
      <c r="FN451" s="150"/>
      <c r="FO451" s="150"/>
      <c r="FP451" s="150"/>
      <c r="FQ451" s="150"/>
      <c r="FR451" s="150"/>
      <c r="FS451" s="150"/>
      <c r="FT451" s="150"/>
      <c r="FU451" s="150"/>
      <c r="FV451" s="150"/>
      <c r="FW451" s="150"/>
      <c r="FX451" s="150"/>
      <c r="FY451" s="150"/>
      <c r="FZ451" s="150"/>
      <c r="GA451" s="150"/>
      <c r="GB451" s="150"/>
      <c r="GC451" s="150"/>
      <c r="GD451" s="150"/>
      <c r="GE451" s="150"/>
      <c r="GF451" s="150"/>
      <c r="GG451" s="150"/>
      <c r="GH451" s="150"/>
      <c r="GI451" s="150"/>
      <c r="GJ451" s="150"/>
      <c r="GK451" s="150"/>
      <c r="GL451" s="150"/>
      <c r="GM451" s="150"/>
      <c r="GN451" s="150"/>
      <c r="GO451" s="150"/>
      <c r="GP451" s="150"/>
      <c r="GQ451" s="150"/>
      <c r="GR451" s="150"/>
      <c r="GS451" s="150"/>
      <c r="GT451" s="150"/>
      <c r="GU451" s="150"/>
      <c r="GV451" s="150"/>
      <c r="GW451" s="150"/>
      <c r="GX451" s="150"/>
      <c r="GY451" s="150"/>
      <c r="GZ451" s="150"/>
      <c r="HA451" s="150"/>
      <c r="HB451" s="150"/>
      <c r="HC451" s="150"/>
      <c r="HD451" s="150"/>
      <c r="HE451" s="150"/>
      <c r="HF451" s="150"/>
      <c r="HG451" s="150"/>
      <c r="HH451" s="150"/>
      <c r="HI451" s="150"/>
      <c r="HJ451" s="150"/>
      <c r="HK451" s="150"/>
      <c r="HL451" s="150"/>
      <c r="HM451" s="150"/>
      <c r="HN451" s="150"/>
      <c r="HO451" s="150"/>
      <c r="HP451" s="150"/>
      <c r="HQ451" s="150"/>
      <c r="HR451" s="150"/>
      <c r="HS451" s="150"/>
      <c r="HT451" s="150"/>
      <c r="HU451" s="150"/>
      <c r="HV451" s="150"/>
      <c r="HW451" s="150"/>
      <c r="HX451" s="150"/>
      <c r="HY451" s="150"/>
      <c r="HZ451" s="150"/>
      <c r="IA451" s="150"/>
      <c r="IB451" s="150"/>
      <c r="IC451" s="150"/>
      <c r="ID451" s="150"/>
      <c r="IE451" s="150"/>
      <c r="IF451" s="150"/>
      <c r="IG451" s="150"/>
      <c r="IH451" s="150"/>
      <c r="II451" s="150"/>
      <c r="IJ451" s="150"/>
      <c r="IK451" s="150"/>
      <c r="IL451" s="150"/>
      <c r="IM451" s="150"/>
      <c r="IN451" s="150"/>
      <c r="IO451" s="150"/>
      <c r="IP451" s="150"/>
      <c r="IQ451" s="150"/>
      <c r="IR451" s="150"/>
      <c r="IS451" s="150"/>
      <c r="IT451" s="150"/>
      <c r="IU451" s="150"/>
      <c r="IV451" s="150"/>
      <c r="IW451" s="150"/>
    </row>
    <row r="452" customFormat="false" ht="12.75" hidden="false" customHeight="false" outlineLevel="0" collapsed="false">
      <c r="A452" s="146"/>
      <c r="B452" s="147"/>
      <c r="C452" s="147"/>
      <c r="D452" s="147"/>
      <c r="E452" s="147"/>
      <c r="F452" s="147"/>
      <c r="G452" s="147"/>
      <c r="H452" s="148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  <c r="AB452" s="147"/>
      <c r="AC452" s="147"/>
      <c r="AD452" s="147"/>
      <c r="AE452" s="147"/>
      <c r="AF452" s="147"/>
      <c r="AG452" s="147"/>
      <c r="AH452" s="147"/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  <c r="BI452" s="147"/>
      <c r="BJ452" s="147"/>
      <c r="BK452" s="149"/>
      <c r="BL452" s="150"/>
      <c r="BM452" s="150"/>
      <c r="BN452" s="150"/>
      <c r="BO452" s="150"/>
      <c r="BP452" s="150"/>
      <c r="BQ452" s="150"/>
      <c r="BR452" s="150"/>
      <c r="BS452" s="150"/>
      <c r="BT452" s="150"/>
      <c r="BU452" s="150"/>
      <c r="BV452" s="150"/>
      <c r="BW452" s="150"/>
      <c r="BX452" s="150"/>
      <c r="BY452" s="150"/>
      <c r="BZ452" s="150"/>
      <c r="CA452" s="150"/>
      <c r="CB452" s="150"/>
      <c r="CC452" s="15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0"/>
      <c r="CN452" s="150"/>
      <c r="CO452" s="150"/>
      <c r="CP452" s="150"/>
      <c r="CQ452" s="150"/>
      <c r="CR452" s="150"/>
      <c r="CS452" s="150"/>
      <c r="CT452" s="150"/>
      <c r="CU452" s="150"/>
      <c r="CV452" s="150"/>
      <c r="CW452" s="150"/>
      <c r="CX452" s="150"/>
      <c r="CY452" s="150"/>
      <c r="CZ452" s="150"/>
      <c r="DA452" s="150"/>
      <c r="DB452" s="150"/>
      <c r="DC452" s="150"/>
      <c r="DD452" s="150"/>
      <c r="DE452" s="150"/>
      <c r="DF452" s="150"/>
      <c r="DG452" s="150"/>
      <c r="DH452" s="150"/>
      <c r="DI452" s="150"/>
      <c r="DJ452" s="150"/>
      <c r="DK452" s="150"/>
      <c r="DL452" s="150"/>
      <c r="DM452" s="150"/>
      <c r="DN452" s="150"/>
      <c r="DO452" s="150"/>
      <c r="DP452" s="150"/>
      <c r="DQ452" s="150"/>
      <c r="DR452" s="150"/>
      <c r="DS452" s="150"/>
      <c r="DT452" s="150"/>
      <c r="DU452" s="150"/>
      <c r="DV452" s="150"/>
      <c r="DW452" s="150"/>
      <c r="DX452" s="150"/>
      <c r="DY452" s="150"/>
      <c r="DZ452" s="150"/>
      <c r="EA452" s="150"/>
      <c r="EB452" s="150"/>
      <c r="EC452" s="150"/>
      <c r="ED452" s="150"/>
      <c r="EE452" s="150"/>
      <c r="EF452" s="150"/>
      <c r="EG452" s="150"/>
      <c r="EH452" s="150"/>
      <c r="EI452" s="150"/>
      <c r="EJ452" s="150"/>
      <c r="EK452" s="150"/>
      <c r="EL452" s="150"/>
      <c r="EM452" s="150"/>
      <c r="EN452" s="150"/>
      <c r="EO452" s="150"/>
      <c r="EP452" s="150"/>
      <c r="EQ452" s="150"/>
      <c r="ER452" s="150"/>
      <c r="ES452" s="150"/>
      <c r="ET452" s="150"/>
      <c r="EU452" s="150"/>
      <c r="EV452" s="150"/>
      <c r="EW452" s="150"/>
      <c r="EX452" s="150"/>
      <c r="EY452" s="150"/>
      <c r="EZ452" s="150"/>
      <c r="FA452" s="150"/>
      <c r="FB452" s="150"/>
      <c r="FC452" s="150"/>
      <c r="FD452" s="150"/>
      <c r="FE452" s="150"/>
      <c r="FF452" s="150"/>
      <c r="FG452" s="150"/>
      <c r="FH452" s="150"/>
      <c r="FI452" s="150"/>
      <c r="FJ452" s="150"/>
      <c r="FK452" s="150"/>
      <c r="FL452" s="150"/>
      <c r="FM452" s="150"/>
      <c r="FN452" s="150"/>
      <c r="FO452" s="150"/>
      <c r="FP452" s="150"/>
      <c r="FQ452" s="150"/>
      <c r="FR452" s="150"/>
      <c r="FS452" s="150"/>
      <c r="FT452" s="150"/>
      <c r="FU452" s="150"/>
      <c r="FV452" s="150"/>
      <c r="FW452" s="150"/>
      <c r="FX452" s="150"/>
      <c r="FY452" s="150"/>
      <c r="FZ452" s="150"/>
      <c r="GA452" s="150"/>
      <c r="GB452" s="150"/>
      <c r="GC452" s="150"/>
      <c r="GD452" s="150"/>
      <c r="GE452" s="150"/>
      <c r="GF452" s="150"/>
      <c r="GG452" s="150"/>
      <c r="GH452" s="150"/>
      <c r="GI452" s="150"/>
      <c r="GJ452" s="150"/>
      <c r="GK452" s="150"/>
      <c r="GL452" s="150"/>
      <c r="GM452" s="150"/>
      <c r="GN452" s="150"/>
      <c r="GO452" s="150"/>
      <c r="GP452" s="150"/>
      <c r="GQ452" s="150"/>
      <c r="GR452" s="150"/>
      <c r="GS452" s="150"/>
      <c r="GT452" s="150"/>
      <c r="GU452" s="150"/>
      <c r="GV452" s="150"/>
      <c r="GW452" s="150"/>
      <c r="GX452" s="150"/>
      <c r="GY452" s="150"/>
      <c r="GZ452" s="150"/>
      <c r="HA452" s="150"/>
      <c r="HB452" s="150"/>
      <c r="HC452" s="150"/>
      <c r="HD452" s="150"/>
      <c r="HE452" s="150"/>
      <c r="HF452" s="150"/>
      <c r="HG452" s="150"/>
      <c r="HH452" s="150"/>
      <c r="HI452" s="150"/>
      <c r="HJ452" s="150"/>
      <c r="HK452" s="150"/>
      <c r="HL452" s="150"/>
      <c r="HM452" s="150"/>
      <c r="HN452" s="150"/>
      <c r="HO452" s="150"/>
      <c r="HP452" s="150"/>
      <c r="HQ452" s="150"/>
      <c r="HR452" s="150"/>
      <c r="HS452" s="150"/>
      <c r="HT452" s="150"/>
      <c r="HU452" s="150"/>
      <c r="HV452" s="150"/>
      <c r="HW452" s="150"/>
      <c r="HX452" s="150"/>
      <c r="HY452" s="150"/>
      <c r="HZ452" s="150"/>
      <c r="IA452" s="150"/>
      <c r="IB452" s="150"/>
      <c r="IC452" s="150"/>
      <c r="ID452" s="150"/>
      <c r="IE452" s="150"/>
      <c r="IF452" s="150"/>
      <c r="IG452" s="150"/>
      <c r="IH452" s="150"/>
      <c r="II452" s="150"/>
      <c r="IJ452" s="150"/>
      <c r="IK452" s="150"/>
      <c r="IL452" s="150"/>
      <c r="IM452" s="150"/>
      <c r="IN452" s="150"/>
      <c r="IO452" s="150"/>
      <c r="IP452" s="150"/>
      <c r="IQ452" s="150"/>
      <c r="IR452" s="150"/>
      <c r="IS452" s="150"/>
      <c r="IT452" s="150"/>
      <c r="IU452" s="150"/>
      <c r="IV452" s="150"/>
      <c r="IW452" s="150"/>
    </row>
    <row r="453" customFormat="false" ht="12.75" hidden="false" customHeight="false" outlineLevel="0" collapsed="false">
      <c r="A453" s="146"/>
      <c r="B453" s="147"/>
      <c r="C453" s="147"/>
      <c r="D453" s="147"/>
      <c r="E453" s="147"/>
      <c r="F453" s="147"/>
      <c r="G453" s="147"/>
      <c r="H453" s="148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  <c r="AE453" s="147"/>
      <c r="AF453" s="147"/>
      <c r="AG453" s="147"/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  <c r="BI453" s="147"/>
      <c r="BJ453" s="147"/>
      <c r="BK453" s="149"/>
      <c r="BL453" s="150"/>
      <c r="BM453" s="150"/>
      <c r="BN453" s="150"/>
      <c r="BO453" s="150"/>
      <c r="BP453" s="150"/>
      <c r="BQ453" s="150"/>
      <c r="BR453" s="150"/>
      <c r="BS453" s="150"/>
      <c r="BT453" s="150"/>
      <c r="BU453" s="150"/>
      <c r="BV453" s="150"/>
      <c r="BW453" s="150"/>
      <c r="BX453" s="150"/>
      <c r="BY453" s="150"/>
      <c r="BZ453" s="150"/>
      <c r="CA453" s="150"/>
      <c r="CB453" s="150"/>
      <c r="CC453" s="150"/>
      <c r="CD453" s="150"/>
      <c r="CE453" s="150"/>
      <c r="CF453" s="150"/>
      <c r="CG453" s="150"/>
      <c r="CH453" s="150"/>
      <c r="CI453" s="150"/>
      <c r="CJ453" s="150"/>
      <c r="CK453" s="150"/>
      <c r="CL453" s="150"/>
      <c r="CM453" s="150"/>
      <c r="CN453" s="150"/>
      <c r="CO453" s="150"/>
      <c r="CP453" s="150"/>
      <c r="CQ453" s="150"/>
      <c r="CR453" s="150"/>
      <c r="CS453" s="150"/>
      <c r="CT453" s="150"/>
      <c r="CU453" s="150"/>
      <c r="CV453" s="150"/>
      <c r="CW453" s="150"/>
      <c r="CX453" s="150"/>
      <c r="CY453" s="150"/>
      <c r="CZ453" s="150"/>
      <c r="DA453" s="150"/>
      <c r="DB453" s="150"/>
      <c r="DC453" s="150"/>
      <c r="DD453" s="150"/>
      <c r="DE453" s="150"/>
      <c r="DF453" s="150"/>
      <c r="DG453" s="150"/>
      <c r="DH453" s="150"/>
      <c r="DI453" s="150"/>
      <c r="DJ453" s="150"/>
      <c r="DK453" s="150"/>
      <c r="DL453" s="150"/>
      <c r="DM453" s="150"/>
      <c r="DN453" s="150"/>
      <c r="DO453" s="150"/>
      <c r="DP453" s="150"/>
      <c r="DQ453" s="150"/>
      <c r="DR453" s="150"/>
      <c r="DS453" s="150"/>
      <c r="DT453" s="150"/>
      <c r="DU453" s="150"/>
      <c r="DV453" s="150"/>
      <c r="DW453" s="150"/>
      <c r="DX453" s="150"/>
      <c r="DY453" s="150"/>
      <c r="DZ453" s="150"/>
      <c r="EA453" s="150"/>
      <c r="EB453" s="150"/>
      <c r="EC453" s="150"/>
      <c r="ED453" s="150"/>
      <c r="EE453" s="150"/>
      <c r="EF453" s="150"/>
      <c r="EG453" s="150"/>
      <c r="EH453" s="150"/>
      <c r="EI453" s="150"/>
      <c r="EJ453" s="150"/>
      <c r="EK453" s="150"/>
      <c r="EL453" s="150"/>
      <c r="EM453" s="150"/>
      <c r="EN453" s="150"/>
      <c r="EO453" s="150"/>
      <c r="EP453" s="150"/>
      <c r="EQ453" s="150"/>
      <c r="ER453" s="150"/>
      <c r="ES453" s="150"/>
      <c r="ET453" s="150"/>
      <c r="EU453" s="150"/>
      <c r="EV453" s="150"/>
      <c r="EW453" s="150"/>
      <c r="EX453" s="150"/>
      <c r="EY453" s="150"/>
      <c r="EZ453" s="150"/>
      <c r="FA453" s="150"/>
      <c r="FB453" s="150"/>
      <c r="FC453" s="150"/>
      <c r="FD453" s="150"/>
      <c r="FE453" s="150"/>
      <c r="FF453" s="150"/>
      <c r="FG453" s="150"/>
      <c r="FH453" s="150"/>
      <c r="FI453" s="150"/>
      <c r="FJ453" s="150"/>
      <c r="FK453" s="150"/>
      <c r="FL453" s="150"/>
      <c r="FM453" s="150"/>
      <c r="FN453" s="150"/>
      <c r="FO453" s="150"/>
      <c r="FP453" s="150"/>
      <c r="FQ453" s="150"/>
      <c r="FR453" s="150"/>
      <c r="FS453" s="150"/>
      <c r="FT453" s="150"/>
      <c r="FU453" s="150"/>
      <c r="FV453" s="150"/>
      <c r="FW453" s="150"/>
      <c r="FX453" s="150"/>
      <c r="FY453" s="150"/>
      <c r="FZ453" s="150"/>
      <c r="GA453" s="150"/>
      <c r="GB453" s="150"/>
      <c r="GC453" s="150"/>
      <c r="GD453" s="150"/>
      <c r="GE453" s="150"/>
      <c r="GF453" s="150"/>
      <c r="GG453" s="150"/>
      <c r="GH453" s="150"/>
      <c r="GI453" s="150"/>
      <c r="GJ453" s="150"/>
      <c r="GK453" s="150"/>
      <c r="GL453" s="150"/>
      <c r="GM453" s="150"/>
      <c r="GN453" s="150"/>
      <c r="GO453" s="150"/>
      <c r="GP453" s="150"/>
      <c r="GQ453" s="150"/>
      <c r="GR453" s="150"/>
      <c r="GS453" s="150"/>
      <c r="GT453" s="150"/>
      <c r="GU453" s="150"/>
      <c r="GV453" s="150"/>
      <c r="GW453" s="150"/>
      <c r="GX453" s="150"/>
      <c r="GY453" s="150"/>
      <c r="GZ453" s="150"/>
      <c r="HA453" s="150"/>
      <c r="HB453" s="150"/>
      <c r="HC453" s="150"/>
      <c r="HD453" s="150"/>
      <c r="HE453" s="150"/>
      <c r="HF453" s="150"/>
      <c r="HG453" s="150"/>
      <c r="HH453" s="150"/>
      <c r="HI453" s="150"/>
      <c r="HJ453" s="150"/>
      <c r="HK453" s="150"/>
      <c r="HL453" s="150"/>
      <c r="HM453" s="150"/>
      <c r="HN453" s="150"/>
      <c r="HO453" s="150"/>
      <c r="HP453" s="150"/>
      <c r="HQ453" s="150"/>
      <c r="HR453" s="150"/>
      <c r="HS453" s="150"/>
      <c r="HT453" s="150"/>
      <c r="HU453" s="150"/>
      <c r="HV453" s="150"/>
      <c r="HW453" s="150"/>
      <c r="HX453" s="150"/>
      <c r="HY453" s="150"/>
      <c r="HZ453" s="150"/>
      <c r="IA453" s="150"/>
      <c r="IB453" s="150"/>
      <c r="IC453" s="150"/>
      <c r="ID453" s="150"/>
      <c r="IE453" s="150"/>
      <c r="IF453" s="150"/>
      <c r="IG453" s="150"/>
      <c r="IH453" s="150"/>
      <c r="II453" s="150"/>
      <c r="IJ453" s="150"/>
      <c r="IK453" s="150"/>
      <c r="IL453" s="150"/>
      <c r="IM453" s="150"/>
      <c r="IN453" s="150"/>
      <c r="IO453" s="150"/>
      <c r="IP453" s="150"/>
      <c r="IQ453" s="150"/>
      <c r="IR453" s="150"/>
      <c r="IS453" s="150"/>
      <c r="IT453" s="150"/>
      <c r="IU453" s="150"/>
      <c r="IV453" s="150"/>
      <c r="IW453" s="150"/>
    </row>
    <row r="454" customFormat="false" ht="12.75" hidden="false" customHeight="false" outlineLevel="0" collapsed="false">
      <c r="A454" s="146"/>
      <c r="B454" s="147"/>
      <c r="C454" s="147"/>
      <c r="D454" s="147"/>
      <c r="E454" s="147"/>
      <c r="F454" s="147"/>
      <c r="G454" s="147"/>
      <c r="H454" s="148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  <c r="AB454" s="147"/>
      <c r="AC454" s="147"/>
      <c r="AD454" s="147"/>
      <c r="AE454" s="147"/>
      <c r="AF454" s="147"/>
      <c r="AG454" s="147"/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  <c r="BI454" s="147"/>
      <c r="BJ454" s="147"/>
      <c r="BK454" s="149"/>
      <c r="BL454" s="150"/>
      <c r="BM454" s="150"/>
      <c r="BN454" s="150"/>
      <c r="BO454" s="150"/>
      <c r="BP454" s="150"/>
      <c r="BQ454" s="150"/>
      <c r="BR454" s="150"/>
      <c r="BS454" s="150"/>
      <c r="BT454" s="150"/>
      <c r="BU454" s="150"/>
      <c r="BV454" s="150"/>
      <c r="BW454" s="150"/>
      <c r="BX454" s="150"/>
      <c r="BY454" s="150"/>
      <c r="BZ454" s="150"/>
      <c r="CA454" s="150"/>
      <c r="CB454" s="150"/>
      <c r="CC454" s="150"/>
      <c r="CD454" s="150"/>
      <c r="CE454" s="150"/>
      <c r="CF454" s="150"/>
      <c r="CG454" s="150"/>
      <c r="CH454" s="150"/>
      <c r="CI454" s="150"/>
      <c r="CJ454" s="150"/>
      <c r="CK454" s="150"/>
      <c r="CL454" s="150"/>
      <c r="CM454" s="150"/>
      <c r="CN454" s="150"/>
      <c r="CO454" s="150"/>
      <c r="CP454" s="150"/>
      <c r="CQ454" s="150"/>
      <c r="CR454" s="150"/>
      <c r="CS454" s="150"/>
      <c r="CT454" s="150"/>
      <c r="CU454" s="150"/>
      <c r="CV454" s="150"/>
      <c r="CW454" s="150"/>
      <c r="CX454" s="150"/>
      <c r="CY454" s="150"/>
      <c r="CZ454" s="150"/>
      <c r="DA454" s="150"/>
      <c r="DB454" s="150"/>
      <c r="DC454" s="150"/>
      <c r="DD454" s="150"/>
      <c r="DE454" s="150"/>
      <c r="DF454" s="150"/>
      <c r="DG454" s="150"/>
      <c r="DH454" s="150"/>
      <c r="DI454" s="150"/>
      <c r="DJ454" s="150"/>
      <c r="DK454" s="150"/>
      <c r="DL454" s="150"/>
      <c r="DM454" s="150"/>
      <c r="DN454" s="150"/>
      <c r="DO454" s="150"/>
      <c r="DP454" s="150"/>
      <c r="DQ454" s="150"/>
      <c r="DR454" s="150"/>
      <c r="DS454" s="150"/>
      <c r="DT454" s="150"/>
      <c r="DU454" s="150"/>
      <c r="DV454" s="150"/>
      <c r="DW454" s="150"/>
      <c r="DX454" s="150"/>
      <c r="DY454" s="150"/>
      <c r="DZ454" s="150"/>
      <c r="EA454" s="150"/>
      <c r="EB454" s="150"/>
      <c r="EC454" s="150"/>
      <c r="ED454" s="150"/>
      <c r="EE454" s="150"/>
      <c r="EF454" s="150"/>
      <c r="EG454" s="150"/>
      <c r="EH454" s="150"/>
      <c r="EI454" s="150"/>
      <c r="EJ454" s="150"/>
      <c r="EK454" s="150"/>
      <c r="EL454" s="150"/>
      <c r="EM454" s="150"/>
      <c r="EN454" s="150"/>
      <c r="EO454" s="150"/>
      <c r="EP454" s="150"/>
      <c r="EQ454" s="150"/>
      <c r="ER454" s="150"/>
      <c r="ES454" s="150"/>
      <c r="ET454" s="150"/>
      <c r="EU454" s="150"/>
      <c r="EV454" s="150"/>
      <c r="EW454" s="150"/>
      <c r="EX454" s="150"/>
      <c r="EY454" s="150"/>
      <c r="EZ454" s="150"/>
      <c r="FA454" s="150"/>
      <c r="FB454" s="150"/>
      <c r="FC454" s="150"/>
      <c r="FD454" s="150"/>
      <c r="FE454" s="150"/>
      <c r="FF454" s="150"/>
      <c r="FG454" s="150"/>
      <c r="FH454" s="150"/>
      <c r="FI454" s="150"/>
      <c r="FJ454" s="150"/>
      <c r="FK454" s="150"/>
      <c r="FL454" s="150"/>
      <c r="FM454" s="150"/>
      <c r="FN454" s="150"/>
      <c r="FO454" s="150"/>
      <c r="FP454" s="150"/>
      <c r="FQ454" s="150"/>
      <c r="FR454" s="150"/>
      <c r="FS454" s="150"/>
      <c r="FT454" s="150"/>
      <c r="FU454" s="150"/>
      <c r="FV454" s="150"/>
      <c r="FW454" s="150"/>
      <c r="FX454" s="150"/>
      <c r="FY454" s="150"/>
      <c r="FZ454" s="150"/>
      <c r="GA454" s="150"/>
      <c r="GB454" s="150"/>
      <c r="GC454" s="150"/>
      <c r="GD454" s="150"/>
      <c r="GE454" s="150"/>
      <c r="GF454" s="150"/>
      <c r="GG454" s="150"/>
      <c r="GH454" s="150"/>
      <c r="GI454" s="150"/>
      <c r="GJ454" s="150"/>
      <c r="GK454" s="150"/>
      <c r="GL454" s="150"/>
      <c r="GM454" s="150"/>
      <c r="GN454" s="150"/>
      <c r="GO454" s="150"/>
      <c r="GP454" s="150"/>
      <c r="GQ454" s="150"/>
      <c r="GR454" s="150"/>
      <c r="GS454" s="150"/>
      <c r="GT454" s="150"/>
      <c r="GU454" s="150"/>
      <c r="GV454" s="150"/>
      <c r="GW454" s="150"/>
      <c r="GX454" s="150"/>
      <c r="GY454" s="150"/>
      <c r="GZ454" s="150"/>
      <c r="HA454" s="150"/>
      <c r="HB454" s="150"/>
      <c r="HC454" s="150"/>
      <c r="HD454" s="150"/>
      <c r="HE454" s="150"/>
      <c r="HF454" s="150"/>
      <c r="HG454" s="150"/>
      <c r="HH454" s="150"/>
      <c r="HI454" s="150"/>
      <c r="HJ454" s="150"/>
      <c r="HK454" s="150"/>
      <c r="HL454" s="150"/>
      <c r="HM454" s="150"/>
      <c r="HN454" s="150"/>
      <c r="HO454" s="150"/>
      <c r="HP454" s="150"/>
      <c r="HQ454" s="150"/>
      <c r="HR454" s="150"/>
      <c r="HS454" s="150"/>
      <c r="HT454" s="150"/>
      <c r="HU454" s="150"/>
      <c r="HV454" s="150"/>
      <c r="HW454" s="150"/>
      <c r="HX454" s="150"/>
      <c r="HY454" s="150"/>
      <c r="HZ454" s="150"/>
      <c r="IA454" s="150"/>
      <c r="IB454" s="150"/>
      <c r="IC454" s="150"/>
      <c r="ID454" s="150"/>
      <c r="IE454" s="150"/>
      <c r="IF454" s="150"/>
      <c r="IG454" s="150"/>
      <c r="IH454" s="150"/>
      <c r="II454" s="150"/>
      <c r="IJ454" s="150"/>
      <c r="IK454" s="150"/>
      <c r="IL454" s="150"/>
      <c r="IM454" s="150"/>
      <c r="IN454" s="150"/>
      <c r="IO454" s="150"/>
      <c r="IP454" s="150"/>
      <c r="IQ454" s="150"/>
      <c r="IR454" s="150"/>
      <c r="IS454" s="150"/>
      <c r="IT454" s="150"/>
      <c r="IU454" s="150"/>
      <c r="IV454" s="150"/>
      <c r="IW454" s="150"/>
    </row>
    <row r="455" customFormat="false" ht="12.75" hidden="false" customHeight="false" outlineLevel="0" collapsed="false">
      <c r="A455" s="146"/>
      <c r="B455" s="147"/>
      <c r="C455" s="147"/>
      <c r="D455" s="147"/>
      <c r="E455" s="147"/>
      <c r="F455" s="147"/>
      <c r="G455" s="147"/>
      <c r="H455" s="148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  <c r="AB455" s="147"/>
      <c r="AC455" s="147"/>
      <c r="AD455" s="147"/>
      <c r="AE455" s="147"/>
      <c r="AF455" s="147"/>
      <c r="AG455" s="147"/>
      <c r="AH455" s="147"/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  <c r="BI455" s="147"/>
      <c r="BJ455" s="147"/>
      <c r="BK455" s="149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0"/>
      <c r="CA455" s="150"/>
      <c r="CB455" s="150"/>
      <c r="CC455" s="15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0"/>
      <c r="CN455" s="150"/>
      <c r="CO455" s="150"/>
      <c r="CP455" s="150"/>
      <c r="CQ455" s="150"/>
      <c r="CR455" s="150"/>
      <c r="CS455" s="150"/>
      <c r="CT455" s="150"/>
      <c r="CU455" s="150"/>
      <c r="CV455" s="150"/>
      <c r="CW455" s="150"/>
      <c r="CX455" s="150"/>
      <c r="CY455" s="150"/>
      <c r="CZ455" s="150"/>
      <c r="DA455" s="150"/>
      <c r="DB455" s="150"/>
      <c r="DC455" s="150"/>
      <c r="DD455" s="150"/>
      <c r="DE455" s="150"/>
      <c r="DF455" s="150"/>
      <c r="DG455" s="150"/>
      <c r="DH455" s="150"/>
      <c r="DI455" s="150"/>
      <c r="DJ455" s="150"/>
      <c r="DK455" s="150"/>
      <c r="DL455" s="150"/>
      <c r="DM455" s="150"/>
      <c r="DN455" s="150"/>
      <c r="DO455" s="150"/>
      <c r="DP455" s="150"/>
      <c r="DQ455" s="150"/>
      <c r="DR455" s="150"/>
      <c r="DS455" s="150"/>
      <c r="DT455" s="150"/>
      <c r="DU455" s="150"/>
      <c r="DV455" s="150"/>
      <c r="DW455" s="150"/>
      <c r="DX455" s="150"/>
      <c r="DY455" s="150"/>
      <c r="DZ455" s="150"/>
      <c r="EA455" s="150"/>
      <c r="EB455" s="150"/>
      <c r="EC455" s="150"/>
      <c r="ED455" s="150"/>
      <c r="EE455" s="150"/>
      <c r="EF455" s="150"/>
      <c r="EG455" s="150"/>
      <c r="EH455" s="150"/>
      <c r="EI455" s="150"/>
      <c r="EJ455" s="150"/>
      <c r="EK455" s="150"/>
      <c r="EL455" s="150"/>
      <c r="EM455" s="150"/>
      <c r="EN455" s="150"/>
      <c r="EO455" s="150"/>
      <c r="EP455" s="150"/>
      <c r="EQ455" s="150"/>
      <c r="ER455" s="150"/>
      <c r="ES455" s="150"/>
      <c r="ET455" s="150"/>
      <c r="EU455" s="150"/>
      <c r="EV455" s="150"/>
      <c r="EW455" s="150"/>
      <c r="EX455" s="150"/>
      <c r="EY455" s="150"/>
      <c r="EZ455" s="150"/>
      <c r="FA455" s="150"/>
      <c r="FB455" s="150"/>
      <c r="FC455" s="150"/>
      <c r="FD455" s="150"/>
      <c r="FE455" s="150"/>
      <c r="FF455" s="150"/>
      <c r="FG455" s="150"/>
      <c r="FH455" s="150"/>
      <c r="FI455" s="150"/>
      <c r="FJ455" s="150"/>
      <c r="FK455" s="150"/>
      <c r="FL455" s="150"/>
      <c r="FM455" s="150"/>
      <c r="FN455" s="150"/>
      <c r="FO455" s="150"/>
      <c r="FP455" s="150"/>
      <c r="FQ455" s="150"/>
      <c r="FR455" s="150"/>
      <c r="FS455" s="150"/>
      <c r="FT455" s="150"/>
      <c r="FU455" s="150"/>
      <c r="FV455" s="150"/>
      <c r="FW455" s="150"/>
      <c r="FX455" s="150"/>
      <c r="FY455" s="150"/>
      <c r="FZ455" s="150"/>
      <c r="GA455" s="150"/>
      <c r="GB455" s="150"/>
      <c r="GC455" s="150"/>
      <c r="GD455" s="150"/>
      <c r="GE455" s="150"/>
      <c r="GF455" s="150"/>
      <c r="GG455" s="150"/>
      <c r="GH455" s="150"/>
      <c r="GI455" s="150"/>
      <c r="GJ455" s="150"/>
      <c r="GK455" s="150"/>
      <c r="GL455" s="150"/>
      <c r="GM455" s="150"/>
      <c r="GN455" s="150"/>
      <c r="GO455" s="150"/>
      <c r="GP455" s="150"/>
      <c r="GQ455" s="150"/>
      <c r="GR455" s="150"/>
      <c r="GS455" s="150"/>
      <c r="GT455" s="150"/>
      <c r="GU455" s="150"/>
      <c r="GV455" s="150"/>
      <c r="GW455" s="150"/>
      <c r="GX455" s="150"/>
      <c r="GY455" s="150"/>
      <c r="GZ455" s="150"/>
      <c r="HA455" s="150"/>
      <c r="HB455" s="150"/>
      <c r="HC455" s="150"/>
      <c r="HD455" s="150"/>
      <c r="HE455" s="150"/>
      <c r="HF455" s="150"/>
      <c r="HG455" s="150"/>
      <c r="HH455" s="150"/>
      <c r="HI455" s="150"/>
      <c r="HJ455" s="150"/>
      <c r="HK455" s="150"/>
      <c r="HL455" s="150"/>
      <c r="HM455" s="150"/>
      <c r="HN455" s="150"/>
      <c r="HO455" s="150"/>
      <c r="HP455" s="150"/>
      <c r="HQ455" s="150"/>
      <c r="HR455" s="150"/>
      <c r="HS455" s="150"/>
      <c r="HT455" s="150"/>
      <c r="HU455" s="150"/>
      <c r="HV455" s="150"/>
      <c r="HW455" s="150"/>
      <c r="HX455" s="150"/>
      <c r="HY455" s="150"/>
      <c r="HZ455" s="150"/>
      <c r="IA455" s="150"/>
      <c r="IB455" s="150"/>
      <c r="IC455" s="150"/>
      <c r="ID455" s="150"/>
      <c r="IE455" s="150"/>
      <c r="IF455" s="150"/>
      <c r="IG455" s="150"/>
      <c r="IH455" s="150"/>
      <c r="II455" s="150"/>
      <c r="IJ455" s="150"/>
      <c r="IK455" s="150"/>
      <c r="IL455" s="150"/>
      <c r="IM455" s="150"/>
      <c r="IN455" s="150"/>
      <c r="IO455" s="150"/>
      <c r="IP455" s="150"/>
      <c r="IQ455" s="150"/>
      <c r="IR455" s="150"/>
      <c r="IS455" s="150"/>
      <c r="IT455" s="150"/>
      <c r="IU455" s="150"/>
      <c r="IV455" s="150"/>
      <c r="IW455" s="150"/>
    </row>
    <row r="456" customFormat="false" ht="12.75" hidden="false" customHeight="false" outlineLevel="0" collapsed="false">
      <c r="A456" s="146"/>
      <c r="B456" s="147"/>
      <c r="C456" s="147"/>
      <c r="D456" s="147"/>
      <c r="E456" s="147"/>
      <c r="F456" s="147"/>
      <c r="G456" s="147"/>
      <c r="H456" s="148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  <c r="AB456" s="147"/>
      <c r="AC456" s="147"/>
      <c r="AD456" s="147"/>
      <c r="AE456" s="147"/>
      <c r="AF456" s="147"/>
      <c r="AG456" s="147"/>
      <c r="AH456" s="147"/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  <c r="BI456" s="147"/>
      <c r="BJ456" s="147"/>
      <c r="BK456" s="149"/>
      <c r="BL456" s="150"/>
      <c r="BM456" s="150"/>
      <c r="BN456" s="150"/>
      <c r="BO456" s="150"/>
      <c r="BP456" s="150"/>
      <c r="BQ456" s="150"/>
      <c r="BR456" s="150"/>
      <c r="BS456" s="150"/>
      <c r="BT456" s="150"/>
      <c r="BU456" s="150"/>
      <c r="BV456" s="150"/>
      <c r="BW456" s="150"/>
      <c r="BX456" s="150"/>
      <c r="BY456" s="150"/>
      <c r="BZ456" s="150"/>
      <c r="CA456" s="150"/>
      <c r="CB456" s="150"/>
      <c r="CC456" s="15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0"/>
      <c r="CN456" s="150"/>
      <c r="CO456" s="150"/>
      <c r="CP456" s="150"/>
      <c r="CQ456" s="150"/>
      <c r="CR456" s="150"/>
      <c r="CS456" s="150"/>
      <c r="CT456" s="150"/>
      <c r="CU456" s="150"/>
      <c r="CV456" s="150"/>
      <c r="CW456" s="150"/>
      <c r="CX456" s="150"/>
      <c r="CY456" s="150"/>
      <c r="CZ456" s="150"/>
      <c r="DA456" s="150"/>
      <c r="DB456" s="150"/>
      <c r="DC456" s="150"/>
      <c r="DD456" s="150"/>
      <c r="DE456" s="150"/>
      <c r="DF456" s="150"/>
      <c r="DG456" s="150"/>
      <c r="DH456" s="150"/>
      <c r="DI456" s="150"/>
      <c r="DJ456" s="150"/>
      <c r="DK456" s="150"/>
      <c r="DL456" s="150"/>
      <c r="DM456" s="150"/>
      <c r="DN456" s="150"/>
      <c r="DO456" s="150"/>
      <c r="DP456" s="150"/>
      <c r="DQ456" s="150"/>
      <c r="DR456" s="150"/>
      <c r="DS456" s="150"/>
      <c r="DT456" s="150"/>
      <c r="DU456" s="150"/>
      <c r="DV456" s="150"/>
      <c r="DW456" s="150"/>
      <c r="DX456" s="150"/>
      <c r="DY456" s="150"/>
      <c r="DZ456" s="150"/>
      <c r="EA456" s="150"/>
      <c r="EB456" s="150"/>
      <c r="EC456" s="150"/>
      <c r="ED456" s="150"/>
      <c r="EE456" s="150"/>
      <c r="EF456" s="150"/>
      <c r="EG456" s="150"/>
      <c r="EH456" s="150"/>
      <c r="EI456" s="150"/>
      <c r="EJ456" s="150"/>
      <c r="EK456" s="150"/>
      <c r="EL456" s="150"/>
      <c r="EM456" s="150"/>
      <c r="EN456" s="150"/>
      <c r="EO456" s="150"/>
      <c r="EP456" s="150"/>
      <c r="EQ456" s="150"/>
      <c r="ER456" s="150"/>
      <c r="ES456" s="150"/>
      <c r="ET456" s="150"/>
      <c r="EU456" s="150"/>
      <c r="EV456" s="150"/>
      <c r="EW456" s="150"/>
      <c r="EX456" s="150"/>
      <c r="EY456" s="150"/>
      <c r="EZ456" s="150"/>
      <c r="FA456" s="150"/>
      <c r="FB456" s="150"/>
      <c r="FC456" s="150"/>
      <c r="FD456" s="150"/>
      <c r="FE456" s="150"/>
      <c r="FF456" s="150"/>
      <c r="FG456" s="150"/>
      <c r="FH456" s="150"/>
      <c r="FI456" s="150"/>
      <c r="FJ456" s="150"/>
      <c r="FK456" s="150"/>
      <c r="FL456" s="150"/>
      <c r="FM456" s="150"/>
      <c r="FN456" s="150"/>
      <c r="FO456" s="150"/>
      <c r="FP456" s="150"/>
      <c r="FQ456" s="150"/>
      <c r="FR456" s="150"/>
      <c r="FS456" s="150"/>
      <c r="FT456" s="150"/>
      <c r="FU456" s="150"/>
      <c r="FV456" s="150"/>
      <c r="FW456" s="150"/>
      <c r="FX456" s="150"/>
      <c r="FY456" s="150"/>
      <c r="FZ456" s="150"/>
      <c r="GA456" s="150"/>
      <c r="GB456" s="150"/>
      <c r="GC456" s="150"/>
      <c r="GD456" s="150"/>
      <c r="GE456" s="150"/>
      <c r="GF456" s="150"/>
      <c r="GG456" s="150"/>
      <c r="GH456" s="150"/>
      <c r="GI456" s="150"/>
      <c r="GJ456" s="150"/>
      <c r="GK456" s="150"/>
      <c r="GL456" s="150"/>
      <c r="GM456" s="150"/>
      <c r="GN456" s="150"/>
      <c r="GO456" s="150"/>
      <c r="GP456" s="150"/>
      <c r="GQ456" s="150"/>
      <c r="GR456" s="150"/>
      <c r="GS456" s="150"/>
      <c r="GT456" s="150"/>
      <c r="GU456" s="150"/>
      <c r="GV456" s="150"/>
      <c r="GW456" s="150"/>
      <c r="GX456" s="150"/>
      <c r="GY456" s="150"/>
      <c r="GZ456" s="150"/>
      <c r="HA456" s="150"/>
      <c r="HB456" s="150"/>
      <c r="HC456" s="150"/>
      <c r="HD456" s="150"/>
      <c r="HE456" s="150"/>
      <c r="HF456" s="150"/>
      <c r="HG456" s="150"/>
      <c r="HH456" s="150"/>
      <c r="HI456" s="150"/>
      <c r="HJ456" s="150"/>
      <c r="HK456" s="150"/>
      <c r="HL456" s="150"/>
      <c r="HM456" s="150"/>
      <c r="HN456" s="150"/>
      <c r="HO456" s="150"/>
      <c r="HP456" s="150"/>
      <c r="HQ456" s="150"/>
      <c r="HR456" s="150"/>
      <c r="HS456" s="150"/>
      <c r="HT456" s="150"/>
      <c r="HU456" s="150"/>
      <c r="HV456" s="150"/>
      <c r="HW456" s="150"/>
      <c r="HX456" s="150"/>
      <c r="HY456" s="150"/>
      <c r="HZ456" s="150"/>
      <c r="IA456" s="150"/>
      <c r="IB456" s="150"/>
      <c r="IC456" s="150"/>
      <c r="ID456" s="150"/>
      <c r="IE456" s="150"/>
      <c r="IF456" s="150"/>
      <c r="IG456" s="150"/>
      <c r="IH456" s="150"/>
      <c r="II456" s="150"/>
      <c r="IJ456" s="150"/>
      <c r="IK456" s="150"/>
      <c r="IL456" s="150"/>
      <c r="IM456" s="150"/>
      <c r="IN456" s="150"/>
      <c r="IO456" s="150"/>
      <c r="IP456" s="150"/>
      <c r="IQ456" s="150"/>
      <c r="IR456" s="150"/>
      <c r="IS456" s="150"/>
      <c r="IT456" s="150"/>
      <c r="IU456" s="150"/>
      <c r="IV456" s="150"/>
      <c r="IW456" s="150"/>
    </row>
    <row r="457" customFormat="false" ht="12.75" hidden="false" customHeight="false" outlineLevel="0" collapsed="false">
      <c r="A457" s="146"/>
      <c r="B457" s="147"/>
      <c r="C457" s="147"/>
      <c r="D457" s="147"/>
      <c r="E457" s="147"/>
      <c r="F457" s="147"/>
      <c r="G457" s="147"/>
      <c r="H457" s="148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7"/>
      <c r="AE457" s="147"/>
      <c r="AF457" s="147"/>
      <c r="AG457" s="147"/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  <c r="BI457" s="147"/>
      <c r="BJ457" s="147"/>
      <c r="BK457" s="149"/>
      <c r="BL457" s="150"/>
      <c r="BM457" s="150"/>
      <c r="BN457" s="150"/>
      <c r="BO457" s="150"/>
      <c r="BP457" s="150"/>
      <c r="BQ457" s="150"/>
      <c r="BR457" s="150"/>
      <c r="BS457" s="150"/>
      <c r="BT457" s="150"/>
      <c r="BU457" s="150"/>
      <c r="BV457" s="150"/>
      <c r="BW457" s="150"/>
      <c r="BX457" s="150"/>
      <c r="BY457" s="150"/>
      <c r="BZ457" s="150"/>
      <c r="CA457" s="150"/>
      <c r="CB457" s="150"/>
      <c r="CC457" s="150"/>
      <c r="CD457" s="150"/>
      <c r="CE457" s="150"/>
      <c r="CF457" s="150"/>
      <c r="CG457" s="150"/>
      <c r="CH457" s="150"/>
      <c r="CI457" s="150"/>
      <c r="CJ457" s="150"/>
      <c r="CK457" s="150"/>
      <c r="CL457" s="150"/>
      <c r="CM457" s="150"/>
      <c r="CN457" s="150"/>
      <c r="CO457" s="150"/>
      <c r="CP457" s="150"/>
      <c r="CQ457" s="150"/>
      <c r="CR457" s="150"/>
      <c r="CS457" s="150"/>
      <c r="CT457" s="150"/>
      <c r="CU457" s="150"/>
      <c r="CV457" s="150"/>
      <c r="CW457" s="150"/>
      <c r="CX457" s="150"/>
      <c r="CY457" s="150"/>
      <c r="CZ457" s="150"/>
      <c r="DA457" s="150"/>
      <c r="DB457" s="150"/>
      <c r="DC457" s="150"/>
      <c r="DD457" s="150"/>
      <c r="DE457" s="150"/>
      <c r="DF457" s="150"/>
      <c r="DG457" s="150"/>
      <c r="DH457" s="150"/>
      <c r="DI457" s="150"/>
      <c r="DJ457" s="150"/>
      <c r="DK457" s="150"/>
      <c r="DL457" s="150"/>
      <c r="DM457" s="150"/>
      <c r="DN457" s="150"/>
      <c r="DO457" s="150"/>
      <c r="DP457" s="150"/>
      <c r="DQ457" s="150"/>
      <c r="DR457" s="150"/>
      <c r="DS457" s="150"/>
      <c r="DT457" s="150"/>
      <c r="DU457" s="150"/>
      <c r="DV457" s="150"/>
      <c r="DW457" s="150"/>
      <c r="DX457" s="150"/>
      <c r="DY457" s="150"/>
      <c r="DZ457" s="150"/>
      <c r="EA457" s="150"/>
      <c r="EB457" s="150"/>
      <c r="EC457" s="150"/>
      <c r="ED457" s="150"/>
      <c r="EE457" s="150"/>
      <c r="EF457" s="150"/>
      <c r="EG457" s="150"/>
      <c r="EH457" s="150"/>
      <c r="EI457" s="150"/>
      <c r="EJ457" s="150"/>
      <c r="EK457" s="150"/>
      <c r="EL457" s="150"/>
      <c r="EM457" s="150"/>
      <c r="EN457" s="150"/>
      <c r="EO457" s="150"/>
      <c r="EP457" s="150"/>
      <c r="EQ457" s="150"/>
      <c r="ER457" s="150"/>
      <c r="ES457" s="150"/>
      <c r="ET457" s="150"/>
      <c r="EU457" s="150"/>
      <c r="EV457" s="150"/>
      <c r="EW457" s="150"/>
      <c r="EX457" s="150"/>
      <c r="EY457" s="150"/>
      <c r="EZ457" s="150"/>
      <c r="FA457" s="150"/>
      <c r="FB457" s="150"/>
      <c r="FC457" s="150"/>
      <c r="FD457" s="150"/>
      <c r="FE457" s="150"/>
      <c r="FF457" s="150"/>
      <c r="FG457" s="150"/>
      <c r="FH457" s="150"/>
      <c r="FI457" s="150"/>
      <c r="FJ457" s="150"/>
      <c r="FK457" s="150"/>
      <c r="FL457" s="150"/>
      <c r="FM457" s="150"/>
      <c r="FN457" s="150"/>
      <c r="FO457" s="150"/>
      <c r="FP457" s="150"/>
      <c r="FQ457" s="150"/>
      <c r="FR457" s="150"/>
      <c r="FS457" s="150"/>
      <c r="FT457" s="150"/>
      <c r="FU457" s="150"/>
      <c r="FV457" s="150"/>
      <c r="FW457" s="150"/>
      <c r="FX457" s="150"/>
      <c r="FY457" s="150"/>
      <c r="FZ457" s="150"/>
      <c r="GA457" s="150"/>
      <c r="GB457" s="150"/>
      <c r="GC457" s="150"/>
      <c r="GD457" s="150"/>
      <c r="GE457" s="150"/>
      <c r="GF457" s="150"/>
      <c r="GG457" s="150"/>
      <c r="GH457" s="150"/>
      <c r="GI457" s="150"/>
      <c r="GJ457" s="150"/>
      <c r="GK457" s="150"/>
      <c r="GL457" s="150"/>
      <c r="GM457" s="150"/>
      <c r="GN457" s="150"/>
      <c r="GO457" s="150"/>
      <c r="GP457" s="150"/>
      <c r="GQ457" s="150"/>
      <c r="GR457" s="150"/>
      <c r="GS457" s="150"/>
      <c r="GT457" s="150"/>
      <c r="GU457" s="150"/>
      <c r="GV457" s="150"/>
      <c r="GW457" s="150"/>
      <c r="GX457" s="150"/>
      <c r="GY457" s="150"/>
      <c r="GZ457" s="150"/>
      <c r="HA457" s="150"/>
      <c r="HB457" s="150"/>
      <c r="HC457" s="150"/>
      <c r="HD457" s="150"/>
      <c r="HE457" s="150"/>
      <c r="HF457" s="150"/>
      <c r="HG457" s="150"/>
      <c r="HH457" s="150"/>
      <c r="HI457" s="150"/>
      <c r="HJ457" s="150"/>
      <c r="HK457" s="150"/>
      <c r="HL457" s="150"/>
      <c r="HM457" s="150"/>
      <c r="HN457" s="150"/>
      <c r="HO457" s="150"/>
      <c r="HP457" s="150"/>
      <c r="HQ457" s="150"/>
      <c r="HR457" s="150"/>
      <c r="HS457" s="150"/>
      <c r="HT457" s="150"/>
      <c r="HU457" s="150"/>
      <c r="HV457" s="150"/>
      <c r="HW457" s="150"/>
      <c r="HX457" s="150"/>
      <c r="HY457" s="150"/>
      <c r="HZ457" s="150"/>
      <c r="IA457" s="150"/>
      <c r="IB457" s="150"/>
      <c r="IC457" s="150"/>
      <c r="ID457" s="150"/>
      <c r="IE457" s="150"/>
      <c r="IF457" s="150"/>
      <c r="IG457" s="150"/>
      <c r="IH457" s="150"/>
      <c r="II457" s="150"/>
      <c r="IJ457" s="150"/>
      <c r="IK457" s="150"/>
      <c r="IL457" s="150"/>
      <c r="IM457" s="150"/>
      <c r="IN457" s="150"/>
      <c r="IO457" s="150"/>
      <c r="IP457" s="150"/>
      <c r="IQ457" s="150"/>
      <c r="IR457" s="150"/>
      <c r="IS457" s="150"/>
      <c r="IT457" s="150"/>
      <c r="IU457" s="150"/>
      <c r="IV457" s="150"/>
      <c r="IW457" s="150"/>
    </row>
    <row r="458" customFormat="false" ht="12.75" hidden="false" customHeight="false" outlineLevel="0" collapsed="false">
      <c r="A458" s="146"/>
      <c r="B458" s="147"/>
      <c r="C458" s="147"/>
      <c r="D458" s="147"/>
      <c r="E458" s="147"/>
      <c r="F458" s="147"/>
      <c r="G458" s="147"/>
      <c r="H458" s="148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  <c r="AB458" s="147"/>
      <c r="AC458" s="147"/>
      <c r="AD458" s="147"/>
      <c r="AE458" s="147"/>
      <c r="AF458" s="147"/>
      <c r="AG458" s="147"/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  <c r="BI458" s="147"/>
      <c r="BJ458" s="147"/>
      <c r="BK458" s="149"/>
      <c r="BL458" s="150"/>
      <c r="BM458" s="150"/>
      <c r="BN458" s="150"/>
      <c r="BO458" s="150"/>
      <c r="BP458" s="150"/>
      <c r="BQ458" s="150"/>
      <c r="BR458" s="150"/>
      <c r="BS458" s="150"/>
      <c r="BT458" s="150"/>
      <c r="BU458" s="150"/>
      <c r="BV458" s="150"/>
      <c r="BW458" s="150"/>
      <c r="BX458" s="150"/>
      <c r="BY458" s="150"/>
      <c r="BZ458" s="150"/>
      <c r="CA458" s="150"/>
      <c r="CB458" s="150"/>
      <c r="CC458" s="150"/>
      <c r="CD458" s="150"/>
      <c r="CE458" s="150"/>
      <c r="CF458" s="150"/>
      <c r="CG458" s="150"/>
      <c r="CH458" s="150"/>
      <c r="CI458" s="150"/>
      <c r="CJ458" s="150"/>
      <c r="CK458" s="150"/>
      <c r="CL458" s="150"/>
      <c r="CM458" s="150"/>
      <c r="CN458" s="150"/>
      <c r="CO458" s="150"/>
      <c r="CP458" s="150"/>
      <c r="CQ458" s="150"/>
      <c r="CR458" s="150"/>
      <c r="CS458" s="150"/>
      <c r="CT458" s="150"/>
      <c r="CU458" s="150"/>
      <c r="CV458" s="150"/>
      <c r="CW458" s="150"/>
      <c r="CX458" s="150"/>
      <c r="CY458" s="150"/>
      <c r="CZ458" s="150"/>
      <c r="DA458" s="150"/>
      <c r="DB458" s="150"/>
      <c r="DC458" s="150"/>
      <c r="DD458" s="150"/>
      <c r="DE458" s="150"/>
      <c r="DF458" s="150"/>
      <c r="DG458" s="150"/>
      <c r="DH458" s="150"/>
      <c r="DI458" s="150"/>
      <c r="DJ458" s="150"/>
      <c r="DK458" s="150"/>
      <c r="DL458" s="150"/>
      <c r="DM458" s="150"/>
      <c r="DN458" s="150"/>
      <c r="DO458" s="150"/>
      <c r="DP458" s="150"/>
      <c r="DQ458" s="150"/>
      <c r="DR458" s="150"/>
      <c r="DS458" s="150"/>
      <c r="DT458" s="150"/>
      <c r="DU458" s="150"/>
      <c r="DV458" s="150"/>
      <c r="DW458" s="150"/>
      <c r="DX458" s="150"/>
      <c r="DY458" s="150"/>
      <c r="DZ458" s="150"/>
      <c r="EA458" s="150"/>
      <c r="EB458" s="150"/>
      <c r="EC458" s="150"/>
      <c r="ED458" s="150"/>
      <c r="EE458" s="150"/>
      <c r="EF458" s="150"/>
      <c r="EG458" s="150"/>
      <c r="EH458" s="150"/>
      <c r="EI458" s="150"/>
      <c r="EJ458" s="150"/>
      <c r="EK458" s="150"/>
      <c r="EL458" s="150"/>
      <c r="EM458" s="150"/>
      <c r="EN458" s="150"/>
      <c r="EO458" s="150"/>
      <c r="EP458" s="150"/>
      <c r="EQ458" s="150"/>
      <c r="ER458" s="150"/>
      <c r="ES458" s="150"/>
      <c r="ET458" s="150"/>
      <c r="EU458" s="150"/>
      <c r="EV458" s="150"/>
      <c r="EW458" s="150"/>
      <c r="EX458" s="150"/>
      <c r="EY458" s="150"/>
      <c r="EZ458" s="150"/>
      <c r="FA458" s="150"/>
      <c r="FB458" s="150"/>
      <c r="FC458" s="150"/>
      <c r="FD458" s="150"/>
      <c r="FE458" s="150"/>
      <c r="FF458" s="150"/>
      <c r="FG458" s="150"/>
      <c r="FH458" s="150"/>
      <c r="FI458" s="150"/>
      <c r="FJ458" s="150"/>
      <c r="FK458" s="150"/>
      <c r="FL458" s="150"/>
      <c r="FM458" s="150"/>
      <c r="FN458" s="150"/>
      <c r="FO458" s="150"/>
      <c r="FP458" s="150"/>
      <c r="FQ458" s="150"/>
      <c r="FR458" s="150"/>
      <c r="FS458" s="150"/>
      <c r="FT458" s="150"/>
      <c r="FU458" s="150"/>
      <c r="FV458" s="150"/>
      <c r="FW458" s="150"/>
      <c r="FX458" s="150"/>
      <c r="FY458" s="150"/>
      <c r="FZ458" s="150"/>
      <c r="GA458" s="150"/>
      <c r="GB458" s="150"/>
      <c r="GC458" s="150"/>
      <c r="GD458" s="150"/>
      <c r="GE458" s="150"/>
      <c r="GF458" s="150"/>
      <c r="GG458" s="150"/>
      <c r="GH458" s="150"/>
      <c r="GI458" s="150"/>
      <c r="GJ458" s="150"/>
      <c r="GK458" s="150"/>
      <c r="GL458" s="150"/>
      <c r="GM458" s="150"/>
      <c r="GN458" s="150"/>
      <c r="GO458" s="150"/>
      <c r="GP458" s="150"/>
      <c r="GQ458" s="150"/>
      <c r="GR458" s="150"/>
      <c r="GS458" s="150"/>
      <c r="GT458" s="150"/>
      <c r="GU458" s="150"/>
      <c r="GV458" s="150"/>
      <c r="GW458" s="150"/>
      <c r="GX458" s="150"/>
      <c r="GY458" s="150"/>
      <c r="GZ458" s="150"/>
      <c r="HA458" s="150"/>
      <c r="HB458" s="150"/>
      <c r="HC458" s="150"/>
      <c r="HD458" s="150"/>
      <c r="HE458" s="150"/>
      <c r="HF458" s="150"/>
      <c r="HG458" s="150"/>
      <c r="HH458" s="150"/>
      <c r="HI458" s="150"/>
      <c r="HJ458" s="150"/>
      <c r="HK458" s="150"/>
      <c r="HL458" s="150"/>
      <c r="HM458" s="150"/>
      <c r="HN458" s="150"/>
      <c r="HO458" s="150"/>
      <c r="HP458" s="150"/>
      <c r="HQ458" s="150"/>
      <c r="HR458" s="150"/>
      <c r="HS458" s="150"/>
      <c r="HT458" s="150"/>
      <c r="HU458" s="150"/>
      <c r="HV458" s="150"/>
      <c r="HW458" s="150"/>
      <c r="HX458" s="150"/>
      <c r="HY458" s="150"/>
      <c r="HZ458" s="150"/>
      <c r="IA458" s="150"/>
      <c r="IB458" s="150"/>
      <c r="IC458" s="150"/>
      <c r="ID458" s="150"/>
      <c r="IE458" s="150"/>
      <c r="IF458" s="150"/>
      <c r="IG458" s="150"/>
      <c r="IH458" s="150"/>
      <c r="II458" s="150"/>
      <c r="IJ458" s="150"/>
      <c r="IK458" s="150"/>
      <c r="IL458" s="150"/>
      <c r="IM458" s="150"/>
      <c r="IN458" s="150"/>
      <c r="IO458" s="150"/>
      <c r="IP458" s="150"/>
      <c r="IQ458" s="150"/>
      <c r="IR458" s="150"/>
      <c r="IS458" s="150"/>
      <c r="IT458" s="150"/>
      <c r="IU458" s="150"/>
      <c r="IV458" s="150"/>
      <c r="IW458" s="150"/>
    </row>
    <row r="459" customFormat="false" ht="12.75" hidden="false" customHeight="false" outlineLevel="0" collapsed="false">
      <c r="A459" s="146"/>
      <c r="B459" s="147"/>
      <c r="C459" s="147"/>
      <c r="D459" s="147"/>
      <c r="E459" s="147"/>
      <c r="F459" s="147"/>
      <c r="G459" s="147"/>
      <c r="H459" s="148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  <c r="AB459" s="147"/>
      <c r="AC459" s="147"/>
      <c r="AD459" s="147"/>
      <c r="AE459" s="147"/>
      <c r="AF459" s="147"/>
      <c r="AG459" s="147"/>
      <c r="AH459" s="147"/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  <c r="BI459" s="147"/>
      <c r="BJ459" s="147"/>
      <c r="BK459" s="149"/>
      <c r="BL459" s="150"/>
      <c r="BM459" s="150"/>
      <c r="BN459" s="150"/>
      <c r="BO459" s="150"/>
      <c r="BP459" s="150"/>
      <c r="BQ459" s="150"/>
      <c r="BR459" s="150"/>
      <c r="BS459" s="150"/>
      <c r="BT459" s="150"/>
      <c r="BU459" s="150"/>
      <c r="BV459" s="150"/>
      <c r="BW459" s="150"/>
      <c r="BX459" s="150"/>
      <c r="BY459" s="150"/>
      <c r="BZ459" s="150"/>
      <c r="CA459" s="150"/>
      <c r="CB459" s="150"/>
      <c r="CC459" s="15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0"/>
      <c r="CN459" s="150"/>
      <c r="CO459" s="150"/>
      <c r="CP459" s="150"/>
      <c r="CQ459" s="150"/>
      <c r="CR459" s="150"/>
      <c r="CS459" s="150"/>
      <c r="CT459" s="150"/>
      <c r="CU459" s="150"/>
      <c r="CV459" s="150"/>
      <c r="CW459" s="150"/>
      <c r="CX459" s="150"/>
      <c r="CY459" s="150"/>
      <c r="CZ459" s="150"/>
      <c r="DA459" s="150"/>
      <c r="DB459" s="150"/>
      <c r="DC459" s="150"/>
      <c r="DD459" s="150"/>
      <c r="DE459" s="150"/>
      <c r="DF459" s="150"/>
      <c r="DG459" s="150"/>
      <c r="DH459" s="150"/>
      <c r="DI459" s="150"/>
      <c r="DJ459" s="150"/>
      <c r="DK459" s="150"/>
      <c r="DL459" s="150"/>
      <c r="DM459" s="150"/>
      <c r="DN459" s="150"/>
      <c r="DO459" s="150"/>
      <c r="DP459" s="150"/>
      <c r="DQ459" s="150"/>
      <c r="DR459" s="150"/>
      <c r="DS459" s="150"/>
      <c r="DT459" s="150"/>
      <c r="DU459" s="150"/>
      <c r="DV459" s="150"/>
      <c r="DW459" s="150"/>
      <c r="DX459" s="150"/>
      <c r="DY459" s="150"/>
      <c r="DZ459" s="150"/>
      <c r="EA459" s="150"/>
      <c r="EB459" s="150"/>
      <c r="EC459" s="150"/>
      <c r="ED459" s="150"/>
      <c r="EE459" s="150"/>
      <c r="EF459" s="150"/>
      <c r="EG459" s="150"/>
      <c r="EH459" s="150"/>
      <c r="EI459" s="150"/>
      <c r="EJ459" s="150"/>
      <c r="EK459" s="150"/>
      <c r="EL459" s="150"/>
      <c r="EM459" s="150"/>
      <c r="EN459" s="150"/>
      <c r="EO459" s="150"/>
      <c r="EP459" s="150"/>
      <c r="EQ459" s="150"/>
      <c r="ER459" s="150"/>
      <c r="ES459" s="150"/>
      <c r="ET459" s="150"/>
      <c r="EU459" s="150"/>
      <c r="EV459" s="150"/>
      <c r="EW459" s="150"/>
      <c r="EX459" s="150"/>
      <c r="EY459" s="150"/>
      <c r="EZ459" s="150"/>
      <c r="FA459" s="150"/>
      <c r="FB459" s="150"/>
      <c r="FC459" s="150"/>
      <c r="FD459" s="150"/>
      <c r="FE459" s="150"/>
      <c r="FF459" s="150"/>
      <c r="FG459" s="150"/>
      <c r="FH459" s="150"/>
      <c r="FI459" s="150"/>
      <c r="FJ459" s="150"/>
      <c r="FK459" s="150"/>
      <c r="FL459" s="150"/>
      <c r="FM459" s="150"/>
      <c r="FN459" s="150"/>
      <c r="FO459" s="150"/>
      <c r="FP459" s="150"/>
      <c r="FQ459" s="150"/>
      <c r="FR459" s="150"/>
      <c r="FS459" s="150"/>
      <c r="FT459" s="150"/>
      <c r="FU459" s="150"/>
      <c r="FV459" s="150"/>
      <c r="FW459" s="150"/>
      <c r="FX459" s="150"/>
      <c r="FY459" s="150"/>
      <c r="FZ459" s="150"/>
      <c r="GA459" s="150"/>
      <c r="GB459" s="150"/>
      <c r="GC459" s="150"/>
      <c r="GD459" s="150"/>
      <c r="GE459" s="150"/>
      <c r="GF459" s="150"/>
      <c r="GG459" s="150"/>
      <c r="GH459" s="150"/>
      <c r="GI459" s="150"/>
      <c r="GJ459" s="150"/>
      <c r="GK459" s="150"/>
      <c r="GL459" s="150"/>
      <c r="GM459" s="150"/>
      <c r="GN459" s="150"/>
      <c r="GO459" s="150"/>
      <c r="GP459" s="150"/>
      <c r="GQ459" s="150"/>
      <c r="GR459" s="150"/>
      <c r="GS459" s="150"/>
      <c r="GT459" s="150"/>
      <c r="GU459" s="150"/>
      <c r="GV459" s="150"/>
      <c r="GW459" s="150"/>
      <c r="GX459" s="150"/>
      <c r="GY459" s="150"/>
      <c r="GZ459" s="150"/>
      <c r="HA459" s="150"/>
      <c r="HB459" s="150"/>
      <c r="HC459" s="150"/>
      <c r="HD459" s="150"/>
      <c r="HE459" s="150"/>
      <c r="HF459" s="150"/>
      <c r="HG459" s="150"/>
      <c r="HH459" s="150"/>
      <c r="HI459" s="150"/>
      <c r="HJ459" s="150"/>
      <c r="HK459" s="150"/>
      <c r="HL459" s="150"/>
      <c r="HM459" s="150"/>
      <c r="HN459" s="150"/>
      <c r="HO459" s="150"/>
      <c r="HP459" s="150"/>
      <c r="HQ459" s="150"/>
      <c r="HR459" s="150"/>
      <c r="HS459" s="150"/>
      <c r="HT459" s="150"/>
      <c r="HU459" s="150"/>
      <c r="HV459" s="150"/>
      <c r="HW459" s="150"/>
      <c r="HX459" s="150"/>
      <c r="HY459" s="150"/>
      <c r="HZ459" s="150"/>
      <c r="IA459" s="150"/>
      <c r="IB459" s="150"/>
      <c r="IC459" s="150"/>
      <c r="ID459" s="150"/>
      <c r="IE459" s="150"/>
      <c r="IF459" s="150"/>
      <c r="IG459" s="150"/>
      <c r="IH459" s="150"/>
      <c r="II459" s="150"/>
      <c r="IJ459" s="150"/>
      <c r="IK459" s="150"/>
      <c r="IL459" s="150"/>
      <c r="IM459" s="150"/>
      <c r="IN459" s="150"/>
      <c r="IO459" s="150"/>
      <c r="IP459" s="150"/>
      <c r="IQ459" s="150"/>
      <c r="IR459" s="150"/>
      <c r="IS459" s="150"/>
      <c r="IT459" s="150"/>
      <c r="IU459" s="150"/>
      <c r="IV459" s="150"/>
      <c r="IW459" s="150"/>
    </row>
    <row r="460" customFormat="false" ht="12.75" hidden="false" customHeight="false" outlineLevel="0" collapsed="false">
      <c r="A460" s="146"/>
      <c r="B460" s="147"/>
      <c r="C460" s="147"/>
      <c r="D460" s="147"/>
      <c r="E460" s="147"/>
      <c r="F460" s="147"/>
      <c r="G460" s="147"/>
      <c r="H460" s="148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7"/>
      <c r="AE460" s="147"/>
      <c r="AF460" s="147"/>
      <c r="AG460" s="147"/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  <c r="BI460" s="147"/>
      <c r="BJ460" s="147"/>
      <c r="BK460" s="149"/>
      <c r="BL460" s="150"/>
      <c r="BM460" s="150"/>
      <c r="BN460" s="150"/>
      <c r="BO460" s="150"/>
      <c r="BP460" s="150"/>
      <c r="BQ460" s="150"/>
      <c r="BR460" s="150"/>
      <c r="BS460" s="150"/>
      <c r="BT460" s="150"/>
      <c r="BU460" s="150"/>
      <c r="BV460" s="150"/>
      <c r="BW460" s="150"/>
      <c r="BX460" s="150"/>
      <c r="BY460" s="150"/>
      <c r="BZ460" s="150"/>
      <c r="CA460" s="150"/>
      <c r="CB460" s="150"/>
      <c r="CC460" s="15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0"/>
      <c r="CN460" s="150"/>
      <c r="CO460" s="150"/>
      <c r="CP460" s="150"/>
      <c r="CQ460" s="150"/>
      <c r="CR460" s="150"/>
      <c r="CS460" s="150"/>
      <c r="CT460" s="150"/>
      <c r="CU460" s="150"/>
      <c r="CV460" s="150"/>
      <c r="CW460" s="150"/>
      <c r="CX460" s="150"/>
      <c r="CY460" s="150"/>
      <c r="CZ460" s="150"/>
      <c r="DA460" s="150"/>
      <c r="DB460" s="150"/>
      <c r="DC460" s="150"/>
      <c r="DD460" s="150"/>
      <c r="DE460" s="150"/>
      <c r="DF460" s="150"/>
      <c r="DG460" s="150"/>
      <c r="DH460" s="150"/>
      <c r="DI460" s="150"/>
      <c r="DJ460" s="150"/>
      <c r="DK460" s="150"/>
      <c r="DL460" s="150"/>
      <c r="DM460" s="150"/>
      <c r="DN460" s="150"/>
      <c r="DO460" s="150"/>
      <c r="DP460" s="150"/>
      <c r="DQ460" s="150"/>
      <c r="DR460" s="150"/>
      <c r="DS460" s="150"/>
      <c r="DT460" s="150"/>
      <c r="DU460" s="150"/>
      <c r="DV460" s="150"/>
      <c r="DW460" s="150"/>
      <c r="DX460" s="150"/>
      <c r="DY460" s="150"/>
      <c r="DZ460" s="150"/>
      <c r="EA460" s="150"/>
      <c r="EB460" s="150"/>
      <c r="EC460" s="150"/>
      <c r="ED460" s="150"/>
      <c r="EE460" s="150"/>
      <c r="EF460" s="150"/>
      <c r="EG460" s="150"/>
      <c r="EH460" s="150"/>
      <c r="EI460" s="150"/>
      <c r="EJ460" s="150"/>
      <c r="EK460" s="150"/>
      <c r="EL460" s="150"/>
      <c r="EM460" s="150"/>
      <c r="EN460" s="150"/>
      <c r="EO460" s="150"/>
      <c r="EP460" s="150"/>
      <c r="EQ460" s="150"/>
      <c r="ER460" s="150"/>
      <c r="ES460" s="150"/>
      <c r="ET460" s="150"/>
      <c r="EU460" s="150"/>
      <c r="EV460" s="150"/>
      <c r="EW460" s="150"/>
      <c r="EX460" s="150"/>
      <c r="EY460" s="150"/>
      <c r="EZ460" s="150"/>
      <c r="FA460" s="150"/>
      <c r="FB460" s="150"/>
      <c r="FC460" s="150"/>
      <c r="FD460" s="150"/>
      <c r="FE460" s="150"/>
      <c r="FF460" s="150"/>
      <c r="FG460" s="150"/>
      <c r="FH460" s="150"/>
      <c r="FI460" s="150"/>
      <c r="FJ460" s="150"/>
      <c r="FK460" s="150"/>
      <c r="FL460" s="150"/>
      <c r="FM460" s="150"/>
      <c r="FN460" s="150"/>
      <c r="FO460" s="150"/>
      <c r="FP460" s="150"/>
      <c r="FQ460" s="150"/>
      <c r="FR460" s="150"/>
      <c r="FS460" s="150"/>
      <c r="FT460" s="150"/>
      <c r="FU460" s="150"/>
      <c r="FV460" s="150"/>
      <c r="FW460" s="150"/>
      <c r="FX460" s="150"/>
      <c r="FY460" s="150"/>
      <c r="FZ460" s="150"/>
      <c r="GA460" s="150"/>
      <c r="GB460" s="150"/>
      <c r="GC460" s="150"/>
      <c r="GD460" s="150"/>
      <c r="GE460" s="150"/>
      <c r="GF460" s="150"/>
      <c r="GG460" s="150"/>
      <c r="GH460" s="150"/>
      <c r="GI460" s="150"/>
      <c r="GJ460" s="150"/>
      <c r="GK460" s="150"/>
      <c r="GL460" s="150"/>
      <c r="GM460" s="150"/>
      <c r="GN460" s="150"/>
      <c r="GO460" s="150"/>
      <c r="GP460" s="150"/>
      <c r="GQ460" s="150"/>
      <c r="GR460" s="150"/>
      <c r="GS460" s="150"/>
      <c r="GT460" s="150"/>
      <c r="GU460" s="150"/>
      <c r="GV460" s="150"/>
      <c r="GW460" s="150"/>
      <c r="GX460" s="150"/>
      <c r="GY460" s="150"/>
      <c r="GZ460" s="150"/>
      <c r="HA460" s="150"/>
      <c r="HB460" s="150"/>
      <c r="HC460" s="150"/>
      <c r="HD460" s="150"/>
      <c r="HE460" s="150"/>
      <c r="HF460" s="150"/>
      <c r="HG460" s="150"/>
      <c r="HH460" s="150"/>
      <c r="HI460" s="150"/>
      <c r="HJ460" s="150"/>
      <c r="HK460" s="150"/>
      <c r="HL460" s="150"/>
      <c r="HM460" s="150"/>
      <c r="HN460" s="150"/>
      <c r="HO460" s="150"/>
      <c r="HP460" s="150"/>
      <c r="HQ460" s="150"/>
      <c r="HR460" s="150"/>
      <c r="HS460" s="150"/>
      <c r="HT460" s="150"/>
      <c r="HU460" s="150"/>
      <c r="HV460" s="150"/>
      <c r="HW460" s="150"/>
      <c r="HX460" s="150"/>
      <c r="HY460" s="150"/>
      <c r="HZ460" s="150"/>
      <c r="IA460" s="150"/>
      <c r="IB460" s="150"/>
      <c r="IC460" s="150"/>
      <c r="ID460" s="150"/>
      <c r="IE460" s="150"/>
      <c r="IF460" s="150"/>
      <c r="IG460" s="150"/>
      <c r="IH460" s="150"/>
      <c r="II460" s="150"/>
      <c r="IJ460" s="150"/>
      <c r="IK460" s="150"/>
      <c r="IL460" s="150"/>
      <c r="IM460" s="150"/>
      <c r="IN460" s="150"/>
      <c r="IO460" s="150"/>
      <c r="IP460" s="150"/>
      <c r="IQ460" s="150"/>
      <c r="IR460" s="150"/>
      <c r="IS460" s="150"/>
      <c r="IT460" s="150"/>
      <c r="IU460" s="150"/>
      <c r="IV460" s="150"/>
      <c r="IW460" s="150"/>
    </row>
    <row r="461" customFormat="false" ht="12.75" hidden="false" customHeight="false" outlineLevel="0" collapsed="false">
      <c r="A461" s="146"/>
      <c r="B461" s="147"/>
      <c r="C461" s="147"/>
      <c r="D461" s="147"/>
      <c r="E461" s="147"/>
      <c r="F461" s="147"/>
      <c r="G461" s="147"/>
      <c r="H461" s="148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  <c r="AG461" s="147"/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  <c r="BI461" s="147"/>
      <c r="BJ461" s="147"/>
      <c r="BK461" s="149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50"/>
      <c r="BV461" s="150"/>
      <c r="BW461" s="150"/>
      <c r="BX461" s="150"/>
      <c r="BY461" s="150"/>
      <c r="BZ461" s="150"/>
      <c r="CA461" s="150"/>
      <c r="CB461" s="150"/>
      <c r="CC461" s="150"/>
      <c r="CD461" s="150"/>
      <c r="CE461" s="150"/>
      <c r="CF461" s="150"/>
      <c r="CG461" s="150"/>
      <c r="CH461" s="150"/>
      <c r="CI461" s="150"/>
      <c r="CJ461" s="150"/>
      <c r="CK461" s="150"/>
      <c r="CL461" s="150"/>
      <c r="CM461" s="150"/>
      <c r="CN461" s="150"/>
      <c r="CO461" s="150"/>
      <c r="CP461" s="150"/>
      <c r="CQ461" s="150"/>
      <c r="CR461" s="150"/>
      <c r="CS461" s="150"/>
      <c r="CT461" s="150"/>
      <c r="CU461" s="150"/>
      <c r="CV461" s="150"/>
      <c r="CW461" s="150"/>
      <c r="CX461" s="150"/>
      <c r="CY461" s="150"/>
      <c r="CZ461" s="150"/>
      <c r="DA461" s="150"/>
      <c r="DB461" s="150"/>
      <c r="DC461" s="150"/>
      <c r="DD461" s="150"/>
      <c r="DE461" s="150"/>
      <c r="DF461" s="150"/>
      <c r="DG461" s="150"/>
      <c r="DH461" s="150"/>
      <c r="DI461" s="150"/>
      <c r="DJ461" s="150"/>
      <c r="DK461" s="150"/>
      <c r="DL461" s="150"/>
      <c r="DM461" s="150"/>
      <c r="DN461" s="150"/>
      <c r="DO461" s="150"/>
      <c r="DP461" s="150"/>
      <c r="DQ461" s="150"/>
      <c r="DR461" s="150"/>
      <c r="DS461" s="150"/>
      <c r="DT461" s="150"/>
      <c r="DU461" s="150"/>
      <c r="DV461" s="150"/>
      <c r="DW461" s="150"/>
      <c r="DX461" s="150"/>
      <c r="DY461" s="150"/>
      <c r="DZ461" s="150"/>
      <c r="EA461" s="150"/>
      <c r="EB461" s="150"/>
      <c r="EC461" s="150"/>
      <c r="ED461" s="150"/>
      <c r="EE461" s="150"/>
      <c r="EF461" s="150"/>
      <c r="EG461" s="150"/>
      <c r="EH461" s="150"/>
      <c r="EI461" s="150"/>
      <c r="EJ461" s="150"/>
      <c r="EK461" s="150"/>
      <c r="EL461" s="150"/>
      <c r="EM461" s="150"/>
      <c r="EN461" s="150"/>
      <c r="EO461" s="150"/>
      <c r="EP461" s="150"/>
      <c r="EQ461" s="150"/>
      <c r="ER461" s="150"/>
      <c r="ES461" s="150"/>
      <c r="ET461" s="150"/>
      <c r="EU461" s="150"/>
      <c r="EV461" s="150"/>
      <c r="EW461" s="150"/>
      <c r="EX461" s="150"/>
      <c r="EY461" s="150"/>
      <c r="EZ461" s="150"/>
      <c r="FA461" s="150"/>
      <c r="FB461" s="150"/>
      <c r="FC461" s="150"/>
      <c r="FD461" s="150"/>
      <c r="FE461" s="150"/>
      <c r="FF461" s="150"/>
      <c r="FG461" s="150"/>
      <c r="FH461" s="150"/>
      <c r="FI461" s="150"/>
      <c r="FJ461" s="150"/>
      <c r="FK461" s="150"/>
      <c r="FL461" s="150"/>
      <c r="FM461" s="150"/>
      <c r="FN461" s="150"/>
      <c r="FO461" s="150"/>
      <c r="FP461" s="150"/>
      <c r="FQ461" s="150"/>
      <c r="FR461" s="150"/>
      <c r="FS461" s="150"/>
      <c r="FT461" s="150"/>
      <c r="FU461" s="150"/>
      <c r="FV461" s="150"/>
      <c r="FW461" s="150"/>
      <c r="FX461" s="150"/>
      <c r="FY461" s="150"/>
      <c r="FZ461" s="150"/>
      <c r="GA461" s="150"/>
      <c r="GB461" s="150"/>
      <c r="GC461" s="150"/>
      <c r="GD461" s="150"/>
      <c r="GE461" s="150"/>
      <c r="GF461" s="150"/>
      <c r="GG461" s="150"/>
      <c r="GH461" s="150"/>
      <c r="GI461" s="150"/>
      <c r="GJ461" s="150"/>
      <c r="GK461" s="150"/>
      <c r="GL461" s="150"/>
      <c r="GM461" s="150"/>
      <c r="GN461" s="150"/>
      <c r="GO461" s="150"/>
      <c r="GP461" s="150"/>
      <c r="GQ461" s="150"/>
      <c r="GR461" s="150"/>
      <c r="GS461" s="150"/>
      <c r="GT461" s="150"/>
      <c r="GU461" s="150"/>
      <c r="GV461" s="150"/>
      <c r="GW461" s="150"/>
      <c r="GX461" s="150"/>
      <c r="GY461" s="150"/>
      <c r="GZ461" s="150"/>
      <c r="HA461" s="150"/>
      <c r="HB461" s="150"/>
      <c r="HC461" s="150"/>
      <c r="HD461" s="150"/>
      <c r="HE461" s="150"/>
      <c r="HF461" s="150"/>
      <c r="HG461" s="150"/>
      <c r="HH461" s="150"/>
      <c r="HI461" s="150"/>
      <c r="HJ461" s="150"/>
      <c r="HK461" s="150"/>
      <c r="HL461" s="150"/>
      <c r="HM461" s="150"/>
      <c r="HN461" s="150"/>
      <c r="HO461" s="150"/>
      <c r="HP461" s="150"/>
      <c r="HQ461" s="150"/>
      <c r="HR461" s="150"/>
      <c r="HS461" s="150"/>
      <c r="HT461" s="150"/>
      <c r="HU461" s="150"/>
      <c r="HV461" s="150"/>
      <c r="HW461" s="150"/>
      <c r="HX461" s="150"/>
      <c r="HY461" s="150"/>
      <c r="HZ461" s="150"/>
      <c r="IA461" s="150"/>
      <c r="IB461" s="150"/>
      <c r="IC461" s="150"/>
      <c r="ID461" s="150"/>
      <c r="IE461" s="150"/>
      <c r="IF461" s="150"/>
      <c r="IG461" s="150"/>
      <c r="IH461" s="150"/>
      <c r="II461" s="150"/>
      <c r="IJ461" s="150"/>
      <c r="IK461" s="150"/>
      <c r="IL461" s="150"/>
      <c r="IM461" s="150"/>
      <c r="IN461" s="150"/>
      <c r="IO461" s="150"/>
      <c r="IP461" s="150"/>
      <c r="IQ461" s="150"/>
      <c r="IR461" s="150"/>
      <c r="IS461" s="150"/>
      <c r="IT461" s="150"/>
      <c r="IU461" s="150"/>
      <c r="IV461" s="150"/>
      <c r="IW461" s="150"/>
    </row>
    <row r="462" customFormat="false" ht="12.75" hidden="false" customHeight="false" outlineLevel="0" collapsed="false">
      <c r="A462" s="146"/>
      <c r="B462" s="147"/>
      <c r="C462" s="147"/>
      <c r="D462" s="147"/>
      <c r="E462" s="147"/>
      <c r="F462" s="147"/>
      <c r="G462" s="147"/>
      <c r="H462" s="148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  <c r="AE462" s="147"/>
      <c r="AF462" s="147"/>
      <c r="AG462" s="147"/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  <c r="BI462" s="147"/>
      <c r="BJ462" s="147"/>
      <c r="BK462" s="149"/>
      <c r="BL462" s="150"/>
      <c r="BM462" s="150"/>
      <c r="BN462" s="150"/>
      <c r="BO462" s="150"/>
      <c r="BP462" s="150"/>
      <c r="BQ462" s="150"/>
      <c r="BR462" s="150"/>
      <c r="BS462" s="150"/>
      <c r="BT462" s="150"/>
      <c r="BU462" s="150"/>
      <c r="BV462" s="150"/>
      <c r="BW462" s="150"/>
      <c r="BX462" s="150"/>
      <c r="BY462" s="150"/>
      <c r="BZ462" s="150"/>
      <c r="CA462" s="150"/>
      <c r="CB462" s="150"/>
      <c r="CC462" s="150"/>
      <c r="CD462" s="150"/>
      <c r="CE462" s="150"/>
      <c r="CF462" s="150"/>
      <c r="CG462" s="150"/>
      <c r="CH462" s="150"/>
      <c r="CI462" s="150"/>
      <c r="CJ462" s="150"/>
      <c r="CK462" s="150"/>
      <c r="CL462" s="150"/>
      <c r="CM462" s="150"/>
      <c r="CN462" s="150"/>
      <c r="CO462" s="150"/>
      <c r="CP462" s="150"/>
      <c r="CQ462" s="150"/>
      <c r="CR462" s="150"/>
      <c r="CS462" s="150"/>
      <c r="CT462" s="150"/>
      <c r="CU462" s="150"/>
      <c r="CV462" s="150"/>
      <c r="CW462" s="150"/>
      <c r="CX462" s="150"/>
      <c r="CY462" s="150"/>
      <c r="CZ462" s="150"/>
      <c r="DA462" s="150"/>
      <c r="DB462" s="150"/>
      <c r="DC462" s="150"/>
      <c r="DD462" s="150"/>
      <c r="DE462" s="150"/>
      <c r="DF462" s="150"/>
      <c r="DG462" s="150"/>
      <c r="DH462" s="150"/>
      <c r="DI462" s="150"/>
      <c r="DJ462" s="150"/>
      <c r="DK462" s="150"/>
      <c r="DL462" s="150"/>
      <c r="DM462" s="150"/>
      <c r="DN462" s="150"/>
      <c r="DO462" s="150"/>
      <c r="DP462" s="150"/>
      <c r="DQ462" s="150"/>
      <c r="DR462" s="150"/>
      <c r="DS462" s="150"/>
      <c r="DT462" s="150"/>
      <c r="DU462" s="150"/>
      <c r="DV462" s="150"/>
      <c r="DW462" s="150"/>
      <c r="DX462" s="150"/>
      <c r="DY462" s="150"/>
      <c r="DZ462" s="150"/>
      <c r="EA462" s="150"/>
      <c r="EB462" s="150"/>
      <c r="EC462" s="150"/>
      <c r="ED462" s="150"/>
      <c r="EE462" s="150"/>
      <c r="EF462" s="150"/>
      <c r="EG462" s="150"/>
      <c r="EH462" s="150"/>
      <c r="EI462" s="150"/>
      <c r="EJ462" s="150"/>
      <c r="EK462" s="150"/>
      <c r="EL462" s="150"/>
      <c r="EM462" s="150"/>
      <c r="EN462" s="150"/>
      <c r="EO462" s="150"/>
      <c r="EP462" s="150"/>
      <c r="EQ462" s="150"/>
      <c r="ER462" s="150"/>
      <c r="ES462" s="150"/>
      <c r="ET462" s="150"/>
      <c r="EU462" s="150"/>
      <c r="EV462" s="150"/>
      <c r="EW462" s="150"/>
      <c r="EX462" s="150"/>
      <c r="EY462" s="150"/>
      <c r="EZ462" s="150"/>
      <c r="FA462" s="150"/>
      <c r="FB462" s="150"/>
      <c r="FC462" s="150"/>
      <c r="FD462" s="150"/>
      <c r="FE462" s="150"/>
      <c r="FF462" s="150"/>
      <c r="FG462" s="150"/>
      <c r="FH462" s="150"/>
      <c r="FI462" s="150"/>
      <c r="FJ462" s="150"/>
      <c r="FK462" s="150"/>
      <c r="FL462" s="150"/>
      <c r="FM462" s="150"/>
      <c r="FN462" s="150"/>
      <c r="FO462" s="150"/>
      <c r="FP462" s="150"/>
      <c r="FQ462" s="150"/>
      <c r="FR462" s="150"/>
      <c r="FS462" s="150"/>
      <c r="FT462" s="150"/>
      <c r="FU462" s="150"/>
      <c r="FV462" s="150"/>
      <c r="FW462" s="150"/>
      <c r="FX462" s="150"/>
      <c r="FY462" s="150"/>
      <c r="FZ462" s="150"/>
      <c r="GA462" s="150"/>
      <c r="GB462" s="150"/>
      <c r="GC462" s="150"/>
      <c r="GD462" s="150"/>
      <c r="GE462" s="150"/>
      <c r="GF462" s="150"/>
      <c r="GG462" s="150"/>
      <c r="GH462" s="150"/>
      <c r="GI462" s="150"/>
      <c r="GJ462" s="150"/>
      <c r="GK462" s="150"/>
      <c r="GL462" s="150"/>
      <c r="GM462" s="150"/>
      <c r="GN462" s="150"/>
      <c r="GO462" s="150"/>
      <c r="GP462" s="150"/>
      <c r="GQ462" s="150"/>
      <c r="GR462" s="150"/>
      <c r="GS462" s="150"/>
      <c r="GT462" s="150"/>
      <c r="GU462" s="150"/>
      <c r="GV462" s="150"/>
      <c r="GW462" s="150"/>
      <c r="GX462" s="150"/>
      <c r="GY462" s="150"/>
      <c r="GZ462" s="150"/>
      <c r="HA462" s="150"/>
      <c r="HB462" s="150"/>
      <c r="HC462" s="150"/>
      <c r="HD462" s="150"/>
      <c r="HE462" s="150"/>
      <c r="HF462" s="150"/>
      <c r="HG462" s="150"/>
      <c r="HH462" s="150"/>
      <c r="HI462" s="150"/>
      <c r="HJ462" s="150"/>
      <c r="HK462" s="150"/>
      <c r="HL462" s="150"/>
      <c r="HM462" s="150"/>
      <c r="HN462" s="150"/>
      <c r="HO462" s="150"/>
      <c r="HP462" s="150"/>
      <c r="HQ462" s="150"/>
      <c r="HR462" s="150"/>
      <c r="HS462" s="150"/>
      <c r="HT462" s="150"/>
      <c r="HU462" s="150"/>
      <c r="HV462" s="150"/>
      <c r="HW462" s="150"/>
      <c r="HX462" s="150"/>
      <c r="HY462" s="150"/>
      <c r="HZ462" s="150"/>
      <c r="IA462" s="150"/>
      <c r="IB462" s="150"/>
      <c r="IC462" s="150"/>
      <c r="ID462" s="150"/>
      <c r="IE462" s="150"/>
      <c r="IF462" s="150"/>
      <c r="IG462" s="150"/>
      <c r="IH462" s="150"/>
      <c r="II462" s="150"/>
      <c r="IJ462" s="150"/>
      <c r="IK462" s="150"/>
      <c r="IL462" s="150"/>
      <c r="IM462" s="150"/>
      <c r="IN462" s="150"/>
      <c r="IO462" s="150"/>
      <c r="IP462" s="150"/>
      <c r="IQ462" s="150"/>
      <c r="IR462" s="150"/>
      <c r="IS462" s="150"/>
      <c r="IT462" s="150"/>
      <c r="IU462" s="150"/>
      <c r="IV462" s="150"/>
      <c r="IW462" s="150"/>
    </row>
    <row r="463" customFormat="false" ht="12.75" hidden="false" customHeight="false" outlineLevel="0" collapsed="false">
      <c r="A463" s="146"/>
      <c r="B463" s="147"/>
      <c r="C463" s="147"/>
      <c r="D463" s="147"/>
      <c r="E463" s="147"/>
      <c r="F463" s="147"/>
      <c r="G463" s="147"/>
      <c r="H463" s="148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  <c r="AB463" s="147"/>
      <c r="AC463" s="147"/>
      <c r="AD463" s="147"/>
      <c r="AE463" s="147"/>
      <c r="AF463" s="147"/>
      <c r="AG463" s="147"/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  <c r="BI463" s="147"/>
      <c r="BJ463" s="147"/>
      <c r="BK463" s="149"/>
      <c r="BL463" s="150"/>
      <c r="BM463" s="150"/>
      <c r="BN463" s="150"/>
      <c r="BO463" s="150"/>
      <c r="BP463" s="150"/>
      <c r="BQ463" s="150"/>
      <c r="BR463" s="150"/>
      <c r="BS463" s="150"/>
      <c r="BT463" s="150"/>
      <c r="BU463" s="150"/>
      <c r="BV463" s="150"/>
      <c r="BW463" s="150"/>
      <c r="BX463" s="150"/>
      <c r="BY463" s="150"/>
      <c r="BZ463" s="150"/>
      <c r="CA463" s="150"/>
      <c r="CB463" s="150"/>
      <c r="CC463" s="15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0"/>
      <c r="CN463" s="150"/>
      <c r="CO463" s="150"/>
      <c r="CP463" s="150"/>
      <c r="CQ463" s="150"/>
      <c r="CR463" s="150"/>
      <c r="CS463" s="150"/>
      <c r="CT463" s="150"/>
      <c r="CU463" s="150"/>
      <c r="CV463" s="150"/>
      <c r="CW463" s="150"/>
      <c r="CX463" s="150"/>
      <c r="CY463" s="150"/>
      <c r="CZ463" s="150"/>
      <c r="DA463" s="150"/>
      <c r="DB463" s="150"/>
      <c r="DC463" s="150"/>
      <c r="DD463" s="150"/>
      <c r="DE463" s="150"/>
      <c r="DF463" s="150"/>
      <c r="DG463" s="150"/>
      <c r="DH463" s="150"/>
      <c r="DI463" s="150"/>
      <c r="DJ463" s="150"/>
      <c r="DK463" s="150"/>
      <c r="DL463" s="150"/>
      <c r="DM463" s="150"/>
      <c r="DN463" s="150"/>
      <c r="DO463" s="150"/>
      <c r="DP463" s="150"/>
      <c r="DQ463" s="150"/>
      <c r="DR463" s="150"/>
      <c r="DS463" s="150"/>
      <c r="DT463" s="150"/>
      <c r="DU463" s="150"/>
      <c r="DV463" s="150"/>
      <c r="DW463" s="150"/>
      <c r="DX463" s="150"/>
      <c r="DY463" s="150"/>
      <c r="DZ463" s="150"/>
      <c r="EA463" s="150"/>
      <c r="EB463" s="150"/>
      <c r="EC463" s="150"/>
      <c r="ED463" s="150"/>
      <c r="EE463" s="150"/>
      <c r="EF463" s="150"/>
      <c r="EG463" s="150"/>
      <c r="EH463" s="150"/>
      <c r="EI463" s="150"/>
      <c r="EJ463" s="150"/>
      <c r="EK463" s="150"/>
      <c r="EL463" s="150"/>
      <c r="EM463" s="150"/>
      <c r="EN463" s="150"/>
      <c r="EO463" s="150"/>
      <c r="EP463" s="150"/>
      <c r="EQ463" s="150"/>
      <c r="ER463" s="150"/>
      <c r="ES463" s="150"/>
      <c r="ET463" s="150"/>
      <c r="EU463" s="150"/>
      <c r="EV463" s="150"/>
      <c r="EW463" s="150"/>
      <c r="EX463" s="150"/>
      <c r="EY463" s="150"/>
      <c r="EZ463" s="150"/>
      <c r="FA463" s="150"/>
      <c r="FB463" s="150"/>
      <c r="FC463" s="150"/>
      <c r="FD463" s="150"/>
      <c r="FE463" s="150"/>
      <c r="FF463" s="150"/>
      <c r="FG463" s="150"/>
      <c r="FH463" s="150"/>
      <c r="FI463" s="150"/>
      <c r="FJ463" s="150"/>
      <c r="FK463" s="150"/>
      <c r="FL463" s="150"/>
      <c r="FM463" s="150"/>
      <c r="FN463" s="150"/>
      <c r="FO463" s="150"/>
      <c r="FP463" s="150"/>
      <c r="FQ463" s="150"/>
      <c r="FR463" s="150"/>
      <c r="FS463" s="150"/>
      <c r="FT463" s="150"/>
      <c r="FU463" s="150"/>
      <c r="FV463" s="150"/>
      <c r="FW463" s="150"/>
      <c r="FX463" s="150"/>
      <c r="FY463" s="150"/>
      <c r="FZ463" s="150"/>
      <c r="GA463" s="150"/>
      <c r="GB463" s="150"/>
      <c r="GC463" s="150"/>
      <c r="GD463" s="150"/>
      <c r="GE463" s="150"/>
      <c r="GF463" s="150"/>
      <c r="GG463" s="150"/>
      <c r="GH463" s="150"/>
      <c r="GI463" s="150"/>
      <c r="GJ463" s="150"/>
      <c r="GK463" s="150"/>
      <c r="GL463" s="150"/>
      <c r="GM463" s="150"/>
      <c r="GN463" s="150"/>
      <c r="GO463" s="150"/>
      <c r="GP463" s="150"/>
      <c r="GQ463" s="150"/>
      <c r="GR463" s="150"/>
      <c r="GS463" s="150"/>
      <c r="GT463" s="150"/>
      <c r="GU463" s="150"/>
      <c r="GV463" s="150"/>
      <c r="GW463" s="150"/>
      <c r="GX463" s="150"/>
      <c r="GY463" s="150"/>
      <c r="GZ463" s="150"/>
      <c r="HA463" s="150"/>
      <c r="HB463" s="150"/>
      <c r="HC463" s="150"/>
      <c r="HD463" s="150"/>
      <c r="HE463" s="150"/>
      <c r="HF463" s="150"/>
      <c r="HG463" s="150"/>
      <c r="HH463" s="150"/>
      <c r="HI463" s="150"/>
      <c r="HJ463" s="150"/>
      <c r="HK463" s="150"/>
      <c r="HL463" s="150"/>
      <c r="HM463" s="150"/>
      <c r="HN463" s="150"/>
      <c r="HO463" s="150"/>
      <c r="HP463" s="150"/>
      <c r="HQ463" s="150"/>
      <c r="HR463" s="150"/>
      <c r="HS463" s="150"/>
      <c r="HT463" s="150"/>
      <c r="HU463" s="150"/>
      <c r="HV463" s="150"/>
      <c r="HW463" s="150"/>
      <c r="HX463" s="150"/>
      <c r="HY463" s="150"/>
      <c r="HZ463" s="150"/>
      <c r="IA463" s="150"/>
      <c r="IB463" s="150"/>
      <c r="IC463" s="150"/>
      <c r="ID463" s="150"/>
      <c r="IE463" s="150"/>
      <c r="IF463" s="150"/>
      <c r="IG463" s="150"/>
      <c r="IH463" s="150"/>
      <c r="II463" s="150"/>
      <c r="IJ463" s="150"/>
      <c r="IK463" s="150"/>
      <c r="IL463" s="150"/>
      <c r="IM463" s="150"/>
      <c r="IN463" s="150"/>
      <c r="IO463" s="150"/>
      <c r="IP463" s="150"/>
      <c r="IQ463" s="150"/>
      <c r="IR463" s="150"/>
      <c r="IS463" s="150"/>
      <c r="IT463" s="150"/>
      <c r="IU463" s="150"/>
      <c r="IV463" s="150"/>
      <c r="IW463" s="150"/>
    </row>
    <row r="464" customFormat="false" ht="12.75" hidden="false" customHeight="false" outlineLevel="0" collapsed="false">
      <c r="A464" s="146"/>
      <c r="B464" s="147"/>
      <c r="C464" s="147"/>
      <c r="D464" s="147"/>
      <c r="E464" s="147"/>
      <c r="F464" s="147"/>
      <c r="G464" s="147"/>
      <c r="H464" s="148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  <c r="AB464" s="147"/>
      <c r="AC464" s="147"/>
      <c r="AD464" s="147"/>
      <c r="AE464" s="147"/>
      <c r="AF464" s="147"/>
      <c r="AG464" s="147"/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  <c r="BI464" s="147"/>
      <c r="BJ464" s="147"/>
      <c r="BK464" s="149"/>
      <c r="BL464" s="150"/>
      <c r="BM464" s="150"/>
      <c r="BN464" s="150"/>
      <c r="BO464" s="150"/>
      <c r="BP464" s="150"/>
      <c r="BQ464" s="150"/>
      <c r="BR464" s="150"/>
      <c r="BS464" s="150"/>
      <c r="BT464" s="150"/>
      <c r="BU464" s="150"/>
      <c r="BV464" s="150"/>
      <c r="BW464" s="150"/>
      <c r="BX464" s="150"/>
      <c r="BY464" s="150"/>
      <c r="BZ464" s="150"/>
      <c r="CA464" s="150"/>
      <c r="CB464" s="150"/>
      <c r="CC464" s="15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0"/>
      <c r="CN464" s="150"/>
      <c r="CO464" s="150"/>
      <c r="CP464" s="150"/>
      <c r="CQ464" s="150"/>
      <c r="CR464" s="150"/>
      <c r="CS464" s="150"/>
      <c r="CT464" s="150"/>
      <c r="CU464" s="150"/>
      <c r="CV464" s="150"/>
      <c r="CW464" s="150"/>
      <c r="CX464" s="150"/>
      <c r="CY464" s="150"/>
      <c r="CZ464" s="150"/>
      <c r="DA464" s="150"/>
      <c r="DB464" s="150"/>
      <c r="DC464" s="150"/>
      <c r="DD464" s="150"/>
      <c r="DE464" s="150"/>
      <c r="DF464" s="150"/>
      <c r="DG464" s="150"/>
      <c r="DH464" s="150"/>
      <c r="DI464" s="150"/>
      <c r="DJ464" s="150"/>
      <c r="DK464" s="150"/>
      <c r="DL464" s="150"/>
      <c r="DM464" s="150"/>
      <c r="DN464" s="150"/>
      <c r="DO464" s="150"/>
      <c r="DP464" s="150"/>
      <c r="DQ464" s="150"/>
      <c r="DR464" s="150"/>
      <c r="DS464" s="150"/>
      <c r="DT464" s="150"/>
      <c r="DU464" s="150"/>
      <c r="DV464" s="150"/>
      <c r="DW464" s="150"/>
      <c r="DX464" s="150"/>
      <c r="DY464" s="150"/>
      <c r="DZ464" s="150"/>
      <c r="EA464" s="150"/>
      <c r="EB464" s="150"/>
      <c r="EC464" s="150"/>
      <c r="ED464" s="150"/>
      <c r="EE464" s="150"/>
      <c r="EF464" s="150"/>
      <c r="EG464" s="150"/>
      <c r="EH464" s="150"/>
      <c r="EI464" s="150"/>
      <c r="EJ464" s="150"/>
      <c r="EK464" s="150"/>
      <c r="EL464" s="150"/>
      <c r="EM464" s="150"/>
      <c r="EN464" s="150"/>
      <c r="EO464" s="150"/>
      <c r="EP464" s="150"/>
      <c r="EQ464" s="150"/>
      <c r="ER464" s="150"/>
      <c r="ES464" s="150"/>
      <c r="ET464" s="150"/>
      <c r="EU464" s="150"/>
      <c r="EV464" s="150"/>
      <c r="EW464" s="150"/>
      <c r="EX464" s="150"/>
      <c r="EY464" s="150"/>
      <c r="EZ464" s="150"/>
      <c r="FA464" s="150"/>
      <c r="FB464" s="150"/>
      <c r="FC464" s="150"/>
      <c r="FD464" s="150"/>
      <c r="FE464" s="150"/>
      <c r="FF464" s="150"/>
      <c r="FG464" s="150"/>
      <c r="FH464" s="150"/>
      <c r="FI464" s="150"/>
      <c r="FJ464" s="150"/>
      <c r="FK464" s="150"/>
      <c r="FL464" s="150"/>
      <c r="FM464" s="150"/>
      <c r="FN464" s="150"/>
      <c r="FO464" s="150"/>
      <c r="FP464" s="150"/>
      <c r="FQ464" s="150"/>
      <c r="FR464" s="150"/>
      <c r="FS464" s="150"/>
      <c r="FT464" s="150"/>
      <c r="FU464" s="150"/>
      <c r="FV464" s="150"/>
      <c r="FW464" s="150"/>
      <c r="FX464" s="150"/>
      <c r="FY464" s="150"/>
      <c r="FZ464" s="150"/>
      <c r="GA464" s="150"/>
      <c r="GB464" s="150"/>
      <c r="GC464" s="150"/>
      <c r="GD464" s="150"/>
      <c r="GE464" s="150"/>
      <c r="GF464" s="150"/>
      <c r="GG464" s="150"/>
      <c r="GH464" s="150"/>
      <c r="GI464" s="150"/>
      <c r="GJ464" s="150"/>
      <c r="GK464" s="150"/>
      <c r="GL464" s="150"/>
      <c r="GM464" s="150"/>
      <c r="GN464" s="150"/>
      <c r="GO464" s="150"/>
      <c r="GP464" s="150"/>
      <c r="GQ464" s="150"/>
      <c r="GR464" s="150"/>
      <c r="GS464" s="150"/>
      <c r="GT464" s="150"/>
      <c r="GU464" s="150"/>
      <c r="GV464" s="150"/>
      <c r="GW464" s="150"/>
      <c r="GX464" s="150"/>
      <c r="GY464" s="150"/>
      <c r="GZ464" s="150"/>
      <c r="HA464" s="150"/>
      <c r="HB464" s="150"/>
      <c r="HC464" s="150"/>
      <c r="HD464" s="150"/>
      <c r="HE464" s="150"/>
      <c r="HF464" s="150"/>
      <c r="HG464" s="150"/>
      <c r="HH464" s="150"/>
      <c r="HI464" s="150"/>
      <c r="HJ464" s="150"/>
      <c r="HK464" s="150"/>
      <c r="HL464" s="150"/>
      <c r="HM464" s="150"/>
      <c r="HN464" s="150"/>
      <c r="HO464" s="150"/>
      <c r="HP464" s="150"/>
      <c r="HQ464" s="150"/>
      <c r="HR464" s="150"/>
      <c r="HS464" s="150"/>
      <c r="HT464" s="150"/>
      <c r="HU464" s="150"/>
      <c r="HV464" s="150"/>
      <c r="HW464" s="150"/>
      <c r="HX464" s="150"/>
      <c r="HY464" s="150"/>
      <c r="HZ464" s="150"/>
      <c r="IA464" s="150"/>
      <c r="IB464" s="150"/>
      <c r="IC464" s="150"/>
      <c r="ID464" s="150"/>
      <c r="IE464" s="150"/>
      <c r="IF464" s="150"/>
      <c r="IG464" s="150"/>
      <c r="IH464" s="150"/>
      <c r="II464" s="150"/>
      <c r="IJ464" s="150"/>
      <c r="IK464" s="150"/>
      <c r="IL464" s="150"/>
      <c r="IM464" s="150"/>
      <c r="IN464" s="150"/>
      <c r="IO464" s="150"/>
      <c r="IP464" s="150"/>
      <c r="IQ464" s="150"/>
      <c r="IR464" s="150"/>
      <c r="IS464" s="150"/>
      <c r="IT464" s="150"/>
      <c r="IU464" s="150"/>
      <c r="IV464" s="150"/>
      <c r="IW464" s="150"/>
    </row>
    <row r="465" customFormat="false" ht="12.75" hidden="false" customHeight="false" outlineLevel="0" collapsed="false">
      <c r="A465" s="146"/>
      <c r="B465" s="147"/>
      <c r="C465" s="147"/>
      <c r="D465" s="147"/>
      <c r="E465" s="147"/>
      <c r="F465" s="147"/>
      <c r="G465" s="147"/>
      <c r="H465" s="148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  <c r="AB465" s="147"/>
      <c r="AC465" s="147"/>
      <c r="AD465" s="147"/>
      <c r="AE465" s="147"/>
      <c r="AF465" s="147"/>
      <c r="AG465" s="147"/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  <c r="BI465" s="147"/>
      <c r="BJ465" s="147"/>
      <c r="BK465" s="149"/>
      <c r="BL465" s="150"/>
      <c r="BM465" s="150"/>
      <c r="BN465" s="150"/>
      <c r="BO465" s="150"/>
      <c r="BP465" s="150"/>
      <c r="BQ465" s="150"/>
      <c r="BR465" s="150"/>
      <c r="BS465" s="150"/>
      <c r="BT465" s="150"/>
      <c r="BU465" s="150"/>
      <c r="BV465" s="150"/>
      <c r="BW465" s="150"/>
      <c r="BX465" s="150"/>
      <c r="BY465" s="150"/>
      <c r="BZ465" s="150"/>
      <c r="CA465" s="150"/>
      <c r="CB465" s="150"/>
      <c r="CC465" s="150"/>
      <c r="CD465" s="150"/>
      <c r="CE465" s="150"/>
      <c r="CF465" s="150"/>
      <c r="CG465" s="150"/>
      <c r="CH465" s="150"/>
      <c r="CI465" s="150"/>
      <c r="CJ465" s="150"/>
      <c r="CK465" s="150"/>
      <c r="CL465" s="150"/>
      <c r="CM465" s="150"/>
      <c r="CN465" s="150"/>
      <c r="CO465" s="150"/>
      <c r="CP465" s="150"/>
      <c r="CQ465" s="150"/>
      <c r="CR465" s="150"/>
      <c r="CS465" s="150"/>
      <c r="CT465" s="150"/>
      <c r="CU465" s="150"/>
      <c r="CV465" s="150"/>
      <c r="CW465" s="150"/>
      <c r="CX465" s="150"/>
      <c r="CY465" s="150"/>
      <c r="CZ465" s="150"/>
      <c r="DA465" s="150"/>
      <c r="DB465" s="150"/>
      <c r="DC465" s="150"/>
      <c r="DD465" s="150"/>
      <c r="DE465" s="150"/>
      <c r="DF465" s="150"/>
      <c r="DG465" s="150"/>
      <c r="DH465" s="150"/>
      <c r="DI465" s="150"/>
      <c r="DJ465" s="150"/>
      <c r="DK465" s="150"/>
      <c r="DL465" s="150"/>
      <c r="DM465" s="150"/>
      <c r="DN465" s="150"/>
      <c r="DO465" s="150"/>
      <c r="DP465" s="150"/>
      <c r="DQ465" s="150"/>
      <c r="DR465" s="150"/>
      <c r="DS465" s="150"/>
      <c r="DT465" s="150"/>
      <c r="DU465" s="150"/>
      <c r="DV465" s="150"/>
      <c r="DW465" s="150"/>
      <c r="DX465" s="150"/>
      <c r="DY465" s="150"/>
      <c r="DZ465" s="150"/>
      <c r="EA465" s="150"/>
      <c r="EB465" s="150"/>
      <c r="EC465" s="150"/>
      <c r="ED465" s="150"/>
      <c r="EE465" s="150"/>
      <c r="EF465" s="150"/>
      <c r="EG465" s="150"/>
      <c r="EH465" s="150"/>
      <c r="EI465" s="150"/>
      <c r="EJ465" s="150"/>
      <c r="EK465" s="150"/>
      <c r="EL465" s="150"/>
      <c r="EM465" s="150"/>
      <c r="EN465" s="150"/>
      <c r="EO465" s="150"/>
      <c r="EP465" s="150"/>
      <c r="EQ465" s="150"/>
      <c r="ER465" s="150"/>
      <c r="ES465" s="150"/>
      <c r="ET465" s="150"/>
      <c r="EU465" s="150"/>
      <c r="EV465" s="150"/>
      <c r="EW465" s="150"/>
      <c r="EX465" s="150"/>
      <c r="EY465" s="150"/>
      <c r="EZ465" s="150"/>
      <c r="FA465" s="150"/>
      <c r="FB465" s="150"/>
      <c r="FC465" s="150"/>
      <c r="FD465" s="150"/>
      <c r="FE465" s="150"/>
      <c r="FF465" s="150"/>
      <c r="FG465" s="150"/>
      <c r="FH465" s="150"/>
      <c r="FI465" s="150"/>
      <c r="FJ465" s="150"/>
      <c r="FK465" s="150"/>
      <c r="FL465" s="150"/>
      <c r="FM465" s="150"/>
      <c r="FN465" s="150"/>
      <c r="FO465" s="150"/>
      <c r="FP465" s="150"/>
      <c r="FQ465" s="150"/>
      <c r="FR465" s="150"/>
      <c r="FS465" s="150"/>
      <c r="FT465" s="150"/>
      <c r="FU465" s="150"/>
      <c r="FV465" s="150"/>
      <c r="FW465" s="150"/>
      <c r="FX465" s="150"/>
      <c r="FY465" s="150"/>
      <c r="FZ465" s="150"/>
      <c r="GA465" s="150"/>
      <c r="GB465" s="150"/>
      <c r="GC465" s="150"/>
      <c r="GD465" s="150"/>
      <c r="GE465" s="150"/>
      <c r="GF465" s="150"/>
      <c r="GG465" s="150"/>
      <c r="GH465" s="150"/>
      <c r="GI465" s="150"/>
      <c r="GJ465" s="150"/>
      <c r="GK465" s="150"/>
      <c r="GL465" s="150"/>
      <c r="GM465" s="150"/>
      <c r="GN465" s="150"/>
      <c r="GO465" s="150"/>
      <c r="GP465" s="150"/>
      <c r="GQ465" s="150"/>
      <c r="GR465" s="150"/>
      <c r="GS465" s="150"/>
      <c r="GT465" s="150"/>
      <c r="GU465" s="150"/>
      <c r="GV465" s="150"/>
      <c r="GW465" s="150"/>
      <c r="GX465" s="150"/>
      <c r="GY465" s="150"/>
      <c r="GZ465" s="150"/>
      <c r="HA465" s="150"/>
      <c r="HB465" s="150"/>
      <c r="HC465" s="150"/>
      <c r="HD465" s="150"/>
      <c r="HE465" s="150"/>
      <c r="HF465" s="150"/>
      <c r="HG465" s="150"/>
      <c r="HH465" s="150"/>
      <c r="HI465" s="150"/>
      <c r="HJ465" s="150"/>
      <c r="HK465" s="150"/>
      <c r="HL465" s="150"/>
      <c r="HM465" s="150"/>
      <c r="HN465" s="150"/>
      <c r="HO465" s="150"/>
      <c r="HP465" s="150"/>
      <c r="HQ465" s="150"/>
      <c r="HR465" s="150"/>
      <c r="HS465" s="150"/>
      <c r="HT465" s="150"/>
      <c r="HU465" s="150"/>
      <c r="HV465" s="150"/>
      <c r="HW465" s="150"/>
      <c r="HX465" s="150"/>
      <c r="HY465" s="150"/>
      <c r="HZ465" s="150"/>
      <c r="IA465" s="150"/>
      <c r="IB465" s="150"/>
      <c r="IC465" s="150"/>
      <c r="ID465" s="150"/>
      <c r="IE465" s="150"/>
      <c r="IF465" s="150"/>
      <c r="IG465" s="150"/>
      <c r="IH465" s="150"/>
      <c r="II465" s="150"/>
      <c r="IJ465" s="150"/>
      <c r="IK465" s="150"/>
      <c r="IL465" s="150"/>
      <c r="IM465" s="150"/>
      <c r="IN465" s="150"/>
      <c r="IO465" s="150"/>
      <c r="IP465" s="150"/>
      <c r="IQ465" s="150"/>
      <c r="IR465" s="150"/>
      <c r="IS465" s="150"/>
      <c r="IT465" s="150"/>
      <c r="IU465" s="150"/>
      <c r="IV465" s="150"/>
      <c r="IW465" s="150"/>
    </row>
    <row r="466" customFormat="false" ht="12.75" hidden="false" customHeight="false" outlineLevel="0" collapsed="false">
      <c r="A466" s="146"/>
      <c r="B466" s="147"/>
      <c r="C466" s="147"/>
      <c r="D466" s="147"/>
      <c r="E466" s="147"/>
      <c r="F466" s="147"/>
      <c r="G466" s="147"/>
      <c r="H466" s="148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  <c r="BI466" s="147"/>
      <c r="BJ466" s="147"/>
      <c r="BK466" s="149"/>
      <c r="BL466" s="150"/>
      <c r="BM466" s="150"/>
      <c r="BN466" s="150"/>
      <c r="BO466" s="150"/>
      <c r="BP466" s="150"/>
      <c r="BQ466" s="150"/>
      <c r="BR466" s="150"/>
      <c r="BS466" s="150"/>
      <c r="BT466" s="150"/>
      <c r="BU466" s="150"/>
      <c r="BV466" s="150"/>
      <c r="BW466" s="150"/>
      <c r="BX466" s="150"/>
      <c r="BY466" s="150"/>
      <c r="BZ466" s="150"/>
      <c r="CA466" s="150"/>
      <c r="CB466" s="150"/>
      <c r="CC466" s="150"/>
      <c r="CD466" s="150"/>
      <c r="CE466" s="150"/>
      <c r="CF466" s="150"/>
      <c r="CG466" s="150"/>
      <c r="CH466" s="150"/>
      <c r="CI466" s="150"/>
      <c r="CJ466" s="150"/>
      <c r="CK466" s="150"/>
      <c r="CL466" s="150"/>
      <c r="CM466" s="150"/>
      <c r="CN466" s="150"/>
      <c r="CO466" s="150"/>
      <c r="CP466" s="150"/>
      <c r="CQ466" s="150"/>
      <c r="CR466" s="150"/>
      <c r="CS466" s="150"/>
      <c r="CT466" s="150"/>
      <c r="CU466" s="150"/>
      <c r="CV466" s="150"/>
      <c r="CW466" s="150"/>
      <c r="CX466" s="150"/>
      <c r="CY466" s="150"/>
      <c r="CZ466" s="150"/>
      <c r="DA466" s="150"/>
      <c r="DB466" s="150"/>
      <c r="DC466" s="150"/>
      <c r="DD466" s="150"/>
      <c r="DE466" s="150"/>
      <c r="DF466" s="150"/>
      <c r="DG466" s="150"/>
      <c r="DH466" s="150"/>
      <c r="DI466" s="150"/>
      <c r="DJ466" s="150"/>
      <c r="DK466" s="150"/>
      <c r="DL466" s="150"/>
      <c r="DM466" s="150"/>
      <c r="DN466" s="150"/>
      <c r="DO466" s="150"/>
      <c r="DP466" s="150"/>
      <c r="DQ466" s="150"/>
      <c r="DR466" s="150"/>
      <c r="DS466" s="150"/>
      <c r="DT466" s="150"/>
      <c r="DU466" s="150"/>
      <c r="DV466" s="150"/>
      <c r="DW466" s="150"/>
      <c r="DX466" s="150"/>
      <c r="DY466" s="150"/>
      <c r="DZ466" s="150"/>
      <c r="EA466" s="150"/>
      <c r="EB466" s="150"/>
      <c r="EC466" s="150"/>
      <c r="ED466" s="150"/>
      <c r="EE466" s="150"/>
      <c r="EF466" s="150"/>
      <c r="EG466" s="150"/>
      <c r="EH466" s="150"/>
      <c r="EI466" s="150"/>
      <c r="EJ466" s="150"/>
      <c r="EK466" s="150"/>
      <c r="EL466" s="150"/>
      <c r="EM466" s="150"/>
      <c r="EN466" s="150"/>
      <c r="EO466" s="150"/>
      <c r="EP466" s="150"/>
      <c r="EQ466" s="150"/>
      <c r="ER466" s="150"/>
      <c r="ES466" s="150"/>
      <c r="ET466" s="150"/>
      <c r="EU466" s="150"/>
      <c r="EV466" s="150"/>
      <c r="EW466" s="150"/>
      <c r="EX466" s="150"/>
      <c r="EY466" s="150"/>
      <c r="EZ466" s="150"/>
      <c r="FA466" s="150"/>
      <c r="FB466" s="150"/>
      <c r="FC466" s="150"/>
      <c r="FD466" s="150"/>
      <c r="FE466" s="150"/>
      <c r="FF466" s="150"/>
      <c r="FG466" s="150"/>
      <c r="FH466" s="150"/>
      <c r="FI466" s="150"/>
      <c r="FJ466" s="150"/>
      <c r="FK466" s="150"/>
      <c r="FL466" s="150"/>
      <c r="FM466" s="150"/>
      <c r="FN466" s="150"/>
      <c r="FO466" s="150"/>
      <c r="FP466" s="150"/>
      <c r="FQ466" s="150"/>
      <c r="FR466" s="150"/>
      <c r="FS466" s="150"/>
      <c r="FT466" s="150"/>
      <c r="FU466" s="150"/>
      <c r="FV466" s="150"/>
      <c r="FW466" s="150"/>
      <c r="FX466" s="150"/>
      <c r="FY466" s="150"/>
      <c r="FZ466" s="150"/>
      <c r="GA466" s="150"/>
      <c r="GB466" s="150"/>
      <c r="GC466" s="150"/>
      <c r="GD466" s="150"/>
      <c r="GE466" s="150"/>
      <c r="GF466" s="150"/>
      <c r="GG466" s="150"/>
      <c r="GH466" s="150"/>
      <c r="GI466" s="150"/>
      <c r="GJ466" s="150"/>
      <c r="GK466" s="150"/>
      <c r="GL466" s="150"/>
      <c r="GM466" s="150"/>
      <c r="GN466" s="150"/>
      <c r="GO466" s="150"/>
      <c r="GP466" s="150"/>
      <c r="GQ466" s="150"/>
      <c r="GR466" s="150"/>
      <c r="GS466" s="150"/>
      <c r="GT466" s="150"/>
      <c r="GU466" s="150"/>
      <c r="GV466" s="150"/>
      <c r="GW466" s="150"/>
      <c r="GX466" s="150"/>
      <c r="GY466" s="150"/>
      <c r="GZ466" s="150"/>
      <c r="HA466" s="150"/>
      <c r="HB466" s="150"/>
      <c r="HC466" s="150"/>
      <c r="HD466" s="150"/>
      <c r="HE466" s="150"/>
      <c r="HF466" s="150"/>
      <c r="HG466" s="150"/>
      <c r="HH466" s="150"/>
      <c r="HI466" s="150"/>
      <c r="HJ466" s="150"/>
      <c r="HK466" s="150"/>
      <c r="HL466" s="150"/>
      <c r="HM466" s="150"/>
      <c r="HN466" s="150"/>
      <c r="HO466" s="150"/>
      <c r="HP466" s="150"/>
      <c r="HQ466" s="150"/>
      <c r="HR466" s="150"/>
      <c r="HS466" s="150"/>
      <c r="HT466" s="150"/>
      <c r="HU466" s="150"/>
      <c r="HV466" s="150"/>
      <c r="HW466" s="150"/>
      <c r="HX466" s="150"/>
      <c r="HY466" s="150"/>
      <c r="HZ466" s="150"/>
      <c r="IA466" s="150"/>
      <c r="IB466" s="150"/>
      <c r="IC466" s="150"/>
      <c r="ID466" s="150"/>
      <c r="IE466" s="150"/>
      <c r="IF466" s="150"/>
      <c r="IG466" s="150"/>
      <c r="IH466" s="150"/>
      <c r="II466" s="150"/>
      <c r="IJ466" s="150"/>
      <c r="IK466" s="150"/>
      <c r="IL466" s="150"/>
      <c r="IM466" s="150"/>
      <c r="IN466" s="150"/>
      <c r="IO466" s="150"/>
      <c r="IP466" s="150"/>
      <c r="IQ466" s="150"/>
      <c r="IR466" s="150"/>
      <c r="IS466" s="150"/>
      <c r="IT466" s="150"/>
      <c r="IU466" s="150"/>
      <c r="IV466" s="150"/>
      <c r="IW466" s="150"/>
    </row>
    <row r="467" customFormat="false" ht="12.75" hidden="false" customHeight="false" outlineLevel="0" collapsed="false">
      <c r="A467" s="146"/>
      <c r="B467" s="147"/>
      <c r="C467" s="147"/>
      <c r="D467" s="147"/>
      <c r="E467" s="147"/>
      <c r="F467" s="147"/>
      <c r="G467" s="147"/>
      <c r="H467" s="148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  <c r="AB467" s="147"/>
      <c r="AC467" s="147"/>
      <c r="AD467" s="147"/>
      <c r="AE467" s="147"/>
      <c r="AF467" s="147"/>
      <c r="AG467" s="147"/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  <c r="BI467" s="147"/>
      <c r="BJ467" s="147"/>
      <c r="BK467" s="149"/>
      <c r="BL467" s="150"/>
      <c r="BM467" s="150"/>
      <c r="BN467" s="150"/>
      <c r="BO467" s="150"/>
      <c r="BP467" s="150"/>
      <c r="BQ467" s="150"/>
      <c r="BR467" s="150"/>
      <c r="BS467" s="150"/>
      <c r="BT467" s="150"/>
      <c r="BU467" s="150"/>
      <c r="BV467" s="150"/>
      <c r="BW467" s="150"/>
      <c r="BX467" s="150"/>
      <c r="BY467" s="150"/>
      <c r="BZ467" s="150"/>
      <c r="CA467" s="150"/>
      <c r="CB467" s="150"/>
      <c r="CC467" s="150"/>
      <c r="CD467" s="150"/>
      <c r="CE467" s="150"/>
      <c r="CF467" s="150"/>
      <c r="CG467" s="150"/>
      <c r="CH467" s="150"/>
      <c r="CI467" s="150"/>
      <c r="CJ467" s="150"/>
      <c r="CK467" s="150"/>
      <c r="CL467" s="150"/>
      <c r="CM467" s="150"/>
      <c r="CN467" s="150"/>
      <c r="CO467" s="150"/>
      <c r="CP467" s="150"/>
      <c r="CQ467" s="150"/>
      <c r="CR467" s="150"/>
      <c r="CS467" s="150"/>
      <c r="CT467" s="150"/>
      <c r="CU467" s="150"/>
      <c r="CV467" s="150"/>
      <c r="CW467" s="150"/>
      <c r="CX467" s="150"/>
      <c r="CY467" s="150"/>
      <c r="CZ467" s="150"/>
      <c r="DA467" s="150"/>
      <c r="DB467" s="150"/>
      <c r="DC467" s="150"/>
      <c r="DD467" s="150"/>
      <c r="DE467" s="150"/>
      <c r="DF467" s="150"/>
      <c r="DG467" s="150"/>
      <c r="DH467" s="150"/>
      <c r="DI467" s="150"/>
      <c r="DJ467" s="150"/>
      <c r="DK467" s="150"/>
      <c r="DL467" s="150"/>
      <c r="DM467" s="150"/>
      <c r="DN467" s="150"/>
      <c r="DO467" s="150"/>
      <c r="DP467" s="150"/>
      <c r="DQ467" s="150"/>
      <c r="DR467" s="150"/>
      <c r="DS467" s="150"/>
      <c r="DT467" s="150"/>
      <c r="DU467" s="150"/>
      <c r="DV467" s="150"/>
      <c r="DW467" s="150"/>
      <c r="DX467" s="150"/>
      <c r="DY467" s="150"/>
      <c r="DZ467" s="150"/>
      <c r="EA467" s="150"/>
      <c r="EB467" s="150"/>
      <c r="EC467" s="150"/>
      <c r="ED467" s="150"/>
      <c r="EE467" s="150"/>
      <c r="EF467" s="150"/>
      <c r="EG467" s="150"/>
      <c r="EH467" s="150"/>
      <c r="EI467" s="150"/>
      <c r="EJ467" s="150"/>
      <c r="EK467" s="150"/>
      <c r="EL467" s="150"/>
      <c r="EM467" s="150"/>
      <c r="EN467" s="150"/>
      <c r="EO467" s="150"/>
      <c r="EP467" s="150"/>
      <c r="EQ467" s="150"/>
      <c r="ER467" s="150"/>
      <c r="ES467" s="150"/>
      <c r="ET467" s="150"/>
      <c r="EU467" s="150"/>
      <c r="EV467" s="150"/>
      <c r="EW467" s="150"/>
      <c r="EX467" s="150"/>
      <c r="EY467" s="150"/>
      <c r="EZ467" s="150"/>
      <c r="FA467" s="150"/>
      <c r="FB467" s="150"/>
      <c r="FC467" s="150"/>
      <c r="FD467" s="150"/>
      <c r="FE467" s="150"/>
      <c r="FF467" s="150"/>
      <c r="FG467" s="150"/>
      <c r="FH467" s="150"/>
      <c r="FI467" s="150"/>
      <c r="FJ467" s="150"/>
      <c r="FK467" s="150"/>
      <c r="FL467" s="150"/>
      <c r="FM467" s="150"/>
      <c r="FN467" s="150"/>
      <c r="FO467" s="150"/>
      <c r="FP467" s="150"/>
      <c r="FQ467" s="150"/>
      <c r="FR467" s="150"/>
      <c r="FS467" s="150"/>
      <c r="FT467" s="150"/>
      <c r="FU467" s="150"/>
      <c r="FV467" s="150"/>
      <c r="FW467" s="150"/>
      <c r="FX467" s="150"/>
      <c r="FY467" s="150"/>
      <c r="FZ467" s="150"/>
      <c r="GA467" s="150"/>
      <c r="GB467" s="150"/>
      <c r="GC467" s="150"/>
      <c r="GD467" s="150"/>
      <c r="GE467" s="150"/>
      <c r="GF467" s="150"/>
      <c r="GG467" s="150"/>
      <c r="GH467" s="150"/>
      <c r="GI467" s="150"/>
      <c r="GJ467" s="150"/>
      <c r="GK467" s="150"/>
      <c r="GL467" s="150"/>
      <c r="GM467" s="150"/>
      <c r="GN467" s="150"/>
      <c r="GO467" s="150"/>
      <c r="GP467" s="150"/>
      <c r="GQ467" s="150"/>
      <c r="GR467" s="150"/>
      <c r="GS467" s="150"/>
      <c r="GT467" s="150"/>
      <c r="GU467" s="150"/>
      <c r="GV467" s="150"/>
      <c r="GW467" s="150"/>
      <c r="GX467" s="150"/>
      <c r="GY467" s="150"/>
      <c r="GZ467" s="150"/>
      <c r="HA467" s="150"/>
      <c r="HB467" s="150"/>
      <c r="HC467" s="150"/>
      <c r="HD467" s="150"/>
      <c r="HE467" s="150"/>
      <c r="HF467" s="150"/>
      <c r="HG467" s="150"/>
      <c r="HH467" s="150"/>
      <c r="HI467" s="150"/>
      <c r="HJ467" s="150"/>
      <c r="HK467" s="150"/>
      <c r="HL467" s="150"/>
      <c r="HM467" s="150"/>
      <c r="HN467" s="150"/>
      <c r="HO467" s="150"/>
      <c r="HP467" s="150"/>
      <c r="HQ467" s="150"/>
      <c r="HR467" s="150"/>
      <c r="HS467" s="150"/>
      <c r="HT467" s="150"/>
      <c r="HU467" s="150"/>
      <c r="HV467" s="150"/>
      <c r="HW467" s="150"/>
      <c r="HX467" s="150"/>
      <c r="HY467" s="150"/>
      <c r="HZ467" s="150"/>
      <c r="IA467" s="150"/>
      <c r="IB467" s="150"/>
      <c r="IC467" s="150"/>
      <c r="ID467" s="150"/>
      <c r="IE467" s="150"/>
      <c r="IF467" s="150"/>
      <c r="IG467" s="150"/>
      <c r="IH467" s="150"/>
      <c r="II467" s="150"/>
      <c r="IJ467" s="150"/>
      <c r="IK467" s="150"/>
      <c r="IL467" s="150"/>
      <c r="IM467" s="150"/>
      <c r="IN467" s="150"/>
      <c r="IO467" s="150"/>
      <c r="IP467" s="150"/>
      <c r="IQ467" s="150"/>
      <c r="IR467" s="150"/>
      <c r="IS467" s="150"/>
      <c r="IT467" s="150"/>
      <c r="IU467" s="150"/>
      <c r="IV467" s="150"/>
      <c r="IW467" s="150"/>
    </row>
    <row r="468" customFormat="false" ht="12.75" hidden="false" customHeight="false" outlineLevel="0" collapsed="false">
      <c r="A468" s="146"/>
      <c r="B468" s="147"/>
      <c r="C468" s="147"/>
      <c r="D468" s="147"/>
      <c r="E468" s="147"/>
      <c r="F468" s="147"/>
      <c r="G468" s="147"/>
      <c r="H468" s="148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  <c r="AB468" s="147"/>
      <c r="AC468" s="147"/>
      <c r="AD468" s="147"/>
      <c r="AE468" s="147"/>
      <c r="AF468" s="147"/>
      <c r="AG468" s="147"/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  <c r="BI468" s="147"/>
      <c r="BJ468" s="147"/>
      <c r="BK468" s="149"/>
      <c r="BL468" s="150"/>
      <c r="BM468" s="150"/>
      <c r="BN468" s="150"/>
      <c r="BO468" s="150"/>
      <c r="BP468" s="150"/>
      <c r="BQ468" s="150"/>
      <c r="BR468" s="150"/>
      <c r="BS468" s="150"/>
      <c r="BT468" s="150"/>
      <c r="BU468" s="150"/>
      <c r="BV468" s="150"/>
      <c r="BW468" s="150"/>
      <c r="BX468" s="150"/>
      <c r="BY468" s="150"/>
      <c r="BZ468" s="150"/>
      <c r="CA468" s="150"/>
      <c r="CB468" s="150"/>
      <c r="CC468" s="150"/>
      <c r="CD468" s="150"/>
      <c r="CE468" s="150"/>
      <c r="CF468" s="150"/>
      <c r="CG468" s="150"/>
      <c r="CH468" s="150"/>
      <c r="CI468" s="150"/>
      <c r="CJ468" s="150"/>
      <c r="CK468" s="150"/>
      <c r="CL468" s="150"/>
      <c r="CM468" s="150"/>
      <c r="CN468" s="150"/>
      <c r="CO468" s="150"/>
      <c r="CP468" s="150"/>
      <c r="CQ468" s="150"/>
      <c r="CR468" s="150"/>
      <c r="CS468" s="150"/>
      <c r="CT468" s="150"/>
      <c r="CU468" s="150"/>
      <c r="CV468" s="150"/>
      <c r="CW468" s="150"/>
      <c r="CX468" s="150"/>
      <c r="CY468" s="150"/>
      <c r="CZ468" s="150"/>
      <c r="DA468" s="150"/>
      <c r="DB468" s="150"/>
      <c r="DC468" s="150"/>
      <c r="DD468" s="150"/>
      <c r="DE468" s="150"/>
      <c r="DF468" s="150"/>
      <c r="DG468" s="150"/>
      <c r="DH468" s="150"/>
      <c r="DI468" s="150"/>
      <c r="DJ468" s="150"/>
      <c r="DK468" s="150"/>
      <c r="DL468" s="150"/>
      <c r="DM468" s="150"/>
      <c r="DN468" s="150"/>
      <c r="DO468" s="150"/>
      <c r="DP468" s="150"/>
      <c r="DQ468" s="150"/>
      <c r="DR468" s="150"/>
      <c r="DS468" s="150"/>
      <c r="DT468" s="150"/>
      <c r="DU468" s="150"/>
      <c r="DV468" s="150"/>
      <c r="DW468" s="150"/>
      <c r="DX468" s="150"/>
      <c r="DY468" s="150"/>
      <c r="DZ468" s="150"/>
      <c r="EA468" s="150"/>
      <c r="EB468" s="150"/>
      <c r="EC468" s="150"/>
      <c r="ED468" s="150"/>
      <c r="EE468" s="150"/>
      <c r="EF468" s="150"/>
      <c r="EG468" s="150"/>
      <c r="EH468" s="150"/>
      <c r="EI468" s="150"/>
      <c r="EJ468" s="150"/>
      <c r="EK468" s="150"/>
      <c r="EL468" s="150"/>
      <c r="EM468" s="150"/>
      <c r="EN468" s="150"/>
      <c r="EO468" s="150"/>
      <c r="EP468" s="150"/>
      <c r="EQ468" s="150"/>
      <c r="ER468" s="150"/>
      <c r="ES468" s="150"/>
      <c r="ET468" s="150"/>
      <c r="EU468" s="150"/>
      <c r="EV468" s="150"/>
      <c r="EW468" s="150"/>
      <c r="EX468" s="150"/>
      <c r="EY468" s="150"/>
      <c r="EZ468" s="150"/>
      <c r="FA468" s="150"/>
      <c r="FB468" s="150"/>
      <c r="FC468" s="150"/>
      <c r="FD468" s="150"/>
      <c r="FE468" s="150"/>
      <c r="FF468" s="150"/>
      <c r="FG468" s="150"/>
      <c r="FH468" s="150"/>
      <c r="FI468" s="150"/>
      <c r="FJ468" s="150"/>
      <c r="FK468" s="150"/>
      <c r="FL468" s="150"/>
      <c r="FM468" s="150"/>
      <c r="FN468" s="150"/>
      <c r="FO468" s="150"/>
      <c r="FP468" s="150"/>
      <c r="FQ468" s="150"/>
      <c r="FR468" s="150"/>
      <c r="FS468" s="150"/>
      <c r="FT468" s="150"/>
      <c r="FU468" s="150"/>
      <c r="FV468" s="150"/>
      <c r="FW468" s="150"/>
      <c r="FX468" s="150"/>
      <c r="FY468" s="150"/>
      <c r="FZ468" s="150"/>
      <c r="GA468" s="150"/>
      <c r="GB468" s="150"/>
      <c r="GC468" s="150"/>
      <c r="GD468" s="150"/>
      <c r="GE468" s="150"/>
      <c r="GF468" s="150"/>
      <c r="GG468" s="150"/>
      <c r="GH468" s="150"/>
      <c r="GI468" s="150"/>
      <c r="GJ468" s="150"/>
      <c r="GK468" s="150"/>
      <c r="GL468" s="150"/>
      <c r="GM468" s="150"/>
      <c r="GN468" s="150"/>
      <c r="GO468" s="150"/>
      <c r="GP468" s="150"/>
      <c r="GQ468" s="150"/>
      <c r="GR468" s="150"/>
      <c r="GS468" s="150"/>
      <c r="GT468" s="150"/>
      <c r="GU468" s="150"/>
      <c r="GV468" s="150"/>
      <c r="GW468" s="150"/>
      <c r="GX468" s="150"/>
      <c r="GY468" s="150"/>
      <c r="GZ468" s="150"/>
      <c r="HA468" s="150"/>
      <c r="HB468" s="150"/>
      <c r="HC468" s="150"/>
      <c r="HD468" s="150"/>
      <c r="HE468" s="150"/>
      <c r="HF468" s="150"/>
      <c r="HG468" s="150"/>
      <c r="HH468" s="150"/>
      <c r="HI468" s="150"/>
      <c r="HJ468" s="150"/>
      <c r="HK468" s="150"/>
      <c r="HL468" s="150"/>
      <c r="HM468" s="150"/>
      <c r="HN468" s="150"/>
      <c r="HO468" s="150"/>
      <c r="HP468" s="150"/>
      <c r="HQ468" s="150"/>
      <c r="HR468" s="150"/>
      <c r="HS468" s="150"/>
      <c r="HT468" s="150"/>
      <c r="HU468" s="150"/>
      <c r="HV468" s="150"/>
      <c r="HW468" s="150"/>
      <c r="HX468" s="150"/>
      <c r="HY468" s="150"/>
      <c r="HZ468" s="150"/>
      <c r="IA468" s="150"/>
      <c r="IB468" s="150"/>
      <c r="IC468" s="150"/>
      <c r="ID468" s="150"/>
      <c r="IE468" s="150"/>
      <c r="IF468" s="150"/>
      <c r="IG468" s="150"/>
      <c r="IH468" s="150"/>
      <c r="II468" s="150"/>
      <c r="IJ468" s="150"/>
      <c r="IK468" s="150"/>
      <c r="IL468" s="150"/>
      <c r="IM468" s="150"/>
      <c r="IN468" s="150"/>
      <c r="IO468" s="150"/>
      <c r="IP468" s="150"/>
      <c r="IQ468" s="150"/>
      <c r="IR468" s="150"/>
      <c r="IS468" s="150"/>
      <c r="IT468" s="150"/>
      <c r="IU468" s="150"/>
      <c r="IV468" s="150"/>
      <c r="IW468" s="150"/>
    </row>
    <row r="469" customFormat="false" ht="12.75" hidden="false" customHeight="false" outlineLevel="0" collapsed="false">
      <c r="A469" s="146"/>
      <c r="B469" s="147"/>
      <c r="C469" s="147"/>
      <c r="D469" s="147"/>
      <c r="E469" s="147"/>
      <c r="F469" s="147"/>
      <c r="G469" s="147"/>
      <c r="H469" s="148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  <c r="AE469" s="147"/>
      <c r="AF469" s="147"/>
      <c r="AG469" s="147"/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  <c r="BI469" s="147"/>
      <c r="BJ469" s="147"/>
      <c r="BK469" s="149"/>
      <c r="BL469" s="150"/>
      <c r="BM469" s="150"/>
      <c r="BN469" s="150"/>
      <c r="BO469" s="150"/>
      <c r="BP469" s="150"/>
      <c r="BQ469" s="150"/>
      <c r="BR469" s="150"/>
      <c r="BS469" s="150"/>
      <c r="BT469" s="150"/>
      <c r="BU469" s="150"/>
      <c r="BV469" s="150"/>
      <c r="BW469" s="150"/>
      <c r="BX469" s="150"/>
      <c r="BY469" s="150"/>
      <c r="BZ469" s="150"/>
      <c r="CA469" s="150"/>
      <c r="CB469" s="150"/>
      <c r="CC469" s="150"/>
      <c r="CD469" s="150"/>
      <c r="CE469" s="150"/>
      <c r="CF469" s="150"/>
      <c r="CG469" s="150"/>
      <c r="CH469" s="150"/>
      <c r="CI469" s="150"/>
      <c r="CJ469" s="150"/>
      <c r="CK469" s="150"/>
      <c r="CL469" s="150"/>
      <c r="CM469" s="150"/>
      <c r="CN469" s="150"/>
      <c r="CO469" s="150"/>
      <c r="CP469" s="150"/>
      <c r="CQ469" s="150"/>
      <c r="CR469" s="150"/>
      <c r="CS469" s="150"/>
      <c r="CT469" s="150"/>
      <c r="CU469" s="150"/>
      <c r="CV469" s="150"/>
      <c r="CW469" s="150"/>
      <c r="CX469" s="150"/>
      <c r="CY469" s="150"/>
      <c r="CZ469" s="150"/>
      <c r="DA469" s="150"/>
      <c r="DB469" s="150"/>
      <c r="DC469" s="150"/>
      <c r="DD469" s="150"/>
      <c r="DE469" s="150"/>
      <c r="DF469" s="150"/>
      <c r="DG469" s="150"/>
      <c r="DH469" s="150"/>
      <c r="DI469" s="150"/>
      <c r="DJ469" s="150"/>
      <c r="DK469" s="150"/>
      <c r="DL469" s="150"/>
      <c r="DM469" s="150"/>
      <c r="DN469" s="150"/>
      <c r="DO469" s="150"/>
      <c r="DP469" s="150"/>
      <c r="DQ469" s="150"/>
      <c r="DR469" s="150"/>
      <c r="DS469" s="150"/>
      <c r="DT469" s="150"/>
      <c r="DU469" s="150"/>
      <c r="DV469" s="150"/>
      <c r="DW469" s="150"/>
      <c r="DX469" s="150"/>
      <c r="DY469" s="150"/>
      <c r="DZ469" s="150"/>
      <c r="EA469" s="150"/>
      <c r="EB469" s="150"/>
      <c r="EC469" s="150"/>
      <c r="ED469" s="150"/>
      <c r="EE469" s="150"/>
      <c r="EF469" s="150"/>
      <c r="EG469" s="150"/>
      <c r="EH469" s="150"/>
      <c r="EI469" s="150"/>
      <c r="EJ469" s="150"/>
      <c r="EK469" s="150"/>
      <c r="EL469" s="150"/>
      <c r="EM469" s="150"/>
      <c r="EN469" s="150"/>
      <c r="EO469" s="150"/>
      <c r="EP469" s="150"/>
      <c r="EQ469" s="150"/>
      <c r="ER469" s="150"/>
      <c r="ES469" s="150"/>
      <c r="ET469" s="150"/>
      <c r="EU469" s="150"/>
      <c r="EV469" s="150"/>
      <c r="EW469" s="150"/>
      <c r="EX469" s="150"/>
      <c r="EY469" s="150"/>
      <c r="EZ469" s="150"/>
      <c r="FA469" s="150"/>
      <c r="FB469" s="150"/>
      <c r="FC469" s="150"/>
      <c r="FD469" s="150"/>
      <c r="FE469" s="150"/>
      <c r="FF469" s="150"/>
      <c r="FG469" s="150"/>
      <c r="FH469" s="150"/>
      <c r="FI469" s="150"/>
      <c r="FJ469" s="150"/>
      <c r="FK469" s="150"/>
      <c r="FL469" s="150"/>
      <c r="FM469" s="150"/>
      <c r="FN469" s="150"/>
      <c r="FO469" s="150"/>
      <c r="FP469" s="150"/>
      <c r="FQ469" s="150"/>
      <c r="FR469" s="150"/>
      <c r="FS469" s="150"/>
      <c r="FT469" s="150"/>
      <c r="FU469" s="150"/>
      <c r="FV469" s="150"/>
      <c r="FW469" s="150"/>
      <c r="FX469" s="150"/>
      <c r="FY469" s="150"/>
      <c r="FZ469" s="150"/>
      <c r="GA469" s="150"/>
      <c r="GB469" s="150"/>
      <c r="GC469" s="150"/>
      <c r="GD469" s="150"/>
      <c r="GE469" s="150"/>
      <c r="GF469" s="150"/>
      <c r="GG469" s="150"/>
      <c r="GH469" s="150"/>
      <c r="GI469" s="150"/>
      <c r="GJ469" s="150"/>
      <c r="GK469" s="150"/>
      <c r="GL469" s="150"/>
      <c r="GM469" s="150"/>
      <c r="GN469" s="150"/>
      <c r="GO469" s="150"/>
      <c r="GP469" s="150"/>
      <c r="GQ469" s="150"/>
      <c r="GR469" s="150"/>
      <c r="GS469" s="150"/>
      <c r="GT469" s="150"/>
      <c r="GU469" s="150"/>
      <c r="GV469" s="150"/>
      <c r="GW469" s="150"/>
      <c r="GX469" s="150"/>
      <c r="GY469" s="150"/>
      <c r="GZ469" s="150"/>
      <c r="HA469" s="150"/>
      <c r="HB469" s="150"/>
      <c r="HC469" s="150"/>
      <c r="HD469" s="150"/>
      <c r="HE469" s="150"/>
      <c r="HF469" s="150"/>
      <c r="HG469" s="150"/>
      <c r="HH469" s="150"/>
      <c r="HI469" s="150"/>
      <c r="HJ469" s="150"/>
      <c r="HK469" s="150"/>
      <c r="HL469" s="150"/>
      <c r="HM469" s="150"/>
      <c r="HN469" s="150"/>
      <c r="HO469" s="150"/>
      <c r="HP469" s="150"/>
      <c r="HQ469" s="150"/>
      <c r="HR469" s="150"/>
      <c r="HS469" s="150"/>
      <c r="HT469" s="150"/>
      <c r="HU469" s="150"/>
      <c r="HV469" s="150"/>
      <c r="HW469" s="150"/>
      <c r="HX469" s="150"/>
      <c r="HY469" s="150"/>
      <c r="HZ469" s="150"/>
      <c r="IA469" s="150"/>
      <c r="IB469" s="150"/>
      <c r="IC469" s="150"/>
      <c r="ID469" s="150"/>
      <c r="IE469" s="150"/>
      <c r="IF469" s="150"/>
      <c r="IG469" s="150"/>
      <c r="IH469" s="150"/>
      <c r="II469" s="150"/>
      <c r="IJ469" s="150"/>
      <c r="IK469" s="150"/>
      <c r="IL469" s="150"/>
      <c r="IM469" s="150"/>
      <c r="IN469" s="150"/>
      <c r="IO469" s="150"/>
      <c r="IP469" s="150"/>
      <c r="IQ469" s="150"/>
      <c r="IR469" s="150"/>
      <c r="IS469" s="150"/>
      <c r="IT469" s="150"/>
      <c r="IU469" s="150"/>
      <c r="IV469" s="150"/>
      <c r="IW469" s="150"/>
    </row>
    <row r="470" customFormat="false" ht="12.75" hidden="false" customHeight="false" outlineLevel="0" collapsed="false">
      <c r="A470" s="146"/>
      <c r="B470" s="147"/>
      <c r="C470" s="147"/>
      <c r="D470" s="147"/>
      <c r="E470" s="147"/>
      <c r="F470" s="147"/>
      <c r="G470" s="147"/>
      <c r="H470" s="148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  <c r="AC470" s="147"/>
      <c r="AD470" s="147"/>
      <c r="AE470" s="147"/>
      <c r="AF470" s="147"/>
      <c r="AG470" s="147"/>
      <c r="AH470" s="147"/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  <c r="BI470" s="147"/>
      <c r="BJ470" s="147"/>
      <c r="BK470" s="149"/>
      <c r="BL470" s="150"/>
      <c r="BM470" s="150"/>
      <c r="BN470" s="150"/>
      <c r="BO470" s="150"/>
      <c r="BP470" s="150"/>
      <c r="BQ470" s="150"/>
      <c r="BR470" s="150"/>
      <c r="BS470" s="150"/>
      <c r="BT470" s="150"/>
      <c r="BU470" s="150"/>
      <c r="BV470" s="150"/>
      <c r="BW470" s="150"/>
      <c r="BX470" s="150"/>
      <c r="BY470" s="150"/>
      <c r="BZ470" s="150"/>
      <c r="CA470" s="150"/>
      <c r="CB470" s="150"/>
      <c r="CC470" s="150"/>
      <c r="CD470" s="150"/>
      <c r="CE470" s="150"/>
      <c r="CF470" s="150"/>
      <c r="CG470" s="150"/>
      <c r="CH470" s="150"/>
      <c r="CI470" s="150"/>
      <c r="CJ470" s="150"/>
      <c r="CK470" s="150"/>
      <c r="CL470" s="150"/>
      <c r="CM470" s="150"/>
      <c r="CN470" s="150"/>
      <c r="CO470" s="150"/>
      <c r="CP470" s="150"/>
      <c r="CQ470" s="150"/>
      <c r="CR470" s="150"/>
      <c r="CS470" s="150"/>
      <c r="CT470" s="150"/>
      <c r="CU470" s="150"/>
      <c r="CV470" s="150"/>
      <c r="CW470" s="150"/>
      <c r="CX470" s="150"/>
      <c r="CY470" s="150"/>
      <c r="CZ470" s="150"/>
      <c r="DA470" s="150"/>
      <c r="DB470" s="150"/>
      <c r="DC470" s="150"/>
      <c r="DD470" s="150"/>
      <c r="DE470" s="150"/>
      <c r="DF470" s="150"/>
      <c r="DG470" s="150"/>
      <c r="DH470" s="150"/>
      <c r="DI470" s="150"/>
      <c r="DJ470" s="150"/>
      <c r="DK470" s="150"/>
      <c r="DL470" s="150"/>
      <c r="DM470" s="150"/>
      <c r="DN470" s="150"/>
      <c r="DO470" s="150"/>
      <c r="DP470" s="150"/>
      <c r="DQ470" s="150"/>
      <c r="DR470" s="150"/>
      <c r="DS470" s="150"/>
      <c r="DT470" s="150"/>
      <c r="DU470" s="150"/>
      <c r="DV470" s="150"/>
      <c r="DW470" s="150"/>
      <c r="DX470" s="150"/>
      <c r="DY470" s="150"/>
      <c r="DZ470" s="150"/>
      <c r="EA470" s="150"/>
      <c r="EB470" s="150"/>
      <c r="EC470" s="150"/>
      <c r="ED470" s="150"/>
      <c r="EE470" s="150"/>
      <c r="EF470" s="150"/>
      <c r="EG470" s="150"/>
      <c r="EH470" s="150"/>
      <c r="EI470" s="150"/>
      <c r="EJ470" s="150"/>
      <c r="EK470" s="150"/>
      <c r="EL470" s="150"/>
      <c r="EM470" s="150"/>
      <c r="EN470" s="150"/>
      <c r="EO470" s="150"/>
      <c r="EP470" s="150"/>
      <c r="EQ470" s="150"/>
      <c r="ER470" s="150"/>
      <c r="ES470" s="150"/>
      <c r="ET470" s="150"/>
      <c r="EU470" s="150"/>
      <c r="EV470" s="150"/>
      <c r="EW470" s="150"/>
      <c r="EX470" s="150"/>
      <c r="EY470" s="150"/>
      <c r="EZ470" s="150"/>
      <c r="FA470" s="150"/>
      <c r="FB470" s="150"/>
      <c r="FC470" s="150"/>
      <c r="FD470" s="150"/>
      <c r="FE470" s="150"/>
      <c r="FF470" s="150"/>
      <c r="FG470" s="150"/>
      <c r="FH470" s="150"/>
      <c r="FI470" s="150"/>
      <c r="FJ470" s="150"/>
      <c r="FK470" s="150"/>
      <c r="FL470" s="150"/>
      <c r="FM470" s="150"/>
      <c r="FN470" s="150"/>
      <c r="FO470" s="150"/>
      <c r="FP470" s="150"/>
      <c r="FQ470" s="150"/>
      <c r="FR470" s="150"/>
      <c r="FS470" s="150"/>
      <c r="FT470" s="150"/>
      <c r="FU470" s="150"/>
      <c r="FV470" s="150"/>
      <c r="FW470" s="150"/>
      <c r="FX470" s="150"/>
      <c r="FY470" s="150"/>
      <c r="FZ470" s="150"/>
      <c r="GA470" s="150"/>
      <c r="GB470" s="150"/>
      <c r="GC470" s="150"/>
      <c r="GD470" s="150"/>
      <c r="GE470" s="150"/>
      <c r="GF470" s="150"/>
      <c r="GG470" s="150"/>
      <c r="GH470" s="150"/>
      <c r="GI470" s="150"/>
      <c r="GJ470" s="150"/>
      <c r="GK470" s="150"/>
      <c r="GL470" s="150"/>
      <c r="GM470" s="150"/>
      <c r="GN470" s="150"/>
      <c r="GO470" s="150"/>
      <c r="GP470" s="150"/>
      <c r="GQ470" s="150"/>
      <c r="GR470" s="150"/>
      <c r="GS470" s="150"/>
      <c r="GT470" s="150"/>
      <c r="GU470" s="150"/>
      <c r="GV470" s="150"/>
      <c r="GW470" s="150"/>
      <c r="GX470" s="150"/>
      <c r="GY470" s="150"/>
      <c r="GZ470" s="150"/>
      <c r="HA470" s="150"/>
      <c r="HB470" s="150"/>
      <c r="HC470" s="150"/>
      <c r="HD470" s="150"/>
      <c r="HE470" s="150"/>
      <c r="HF470" s="150"/>
      <c r="HG470" s="150"/>
      <c r="HH470" s="150"/>
      <c r="HI470" s="150"/>
      <c r="HJ470" s="150"/>
      <c r="HK470" s="150"/>
      <c r="HL470" s="150"/>
      <c r="HM470" s="150"/>
      <c r="HN470" s="150"/>
      <c r="HO470" s="150"/>
      <c r="HP470" s="150"/>
      <c r="HQ470" s="150"/>
      <c r="HR470" s="150"/>
      <c r="HS470" s="150"/>
      <c r="HT470" s="150"/>
      <c r="HU470" s="150"/>
      <c r="HV470" s="150"/>
      <c r="HW470" s="150"/>
      <c r="HX470" s="150"/>
      <c r="HY470" s="150"/>
      <c r="HZ470" s="150"/>
      <c r="IA470" s="150"/>
      <c r="IB470" s="150"/>
      <c r="IC470" s="150"/>
      <c r="ID470" s="150"/>
      <c r="IE470" s="150"/>
      <c r="IF470" s="150"/>
      <c r="IG470" s="150"/>
      <c r="IH470" s="150"/>
      <c r="II470" s="150"/>
      <c r="IJ470" s="150"/>
      <c r="IK470" s="150"/>
      <c r="IL470" s="150"/>
      <c r="IM470" s="150"/>
      <c r="IN470" s="150"/>
      <c r="IO470" s="150"/>
      <c r="IP470" s="150"/>
      <c r="IQ470" s="150"/>
      <c r="IR470" s="150"/>
      <c r="IS470" s="150"/>
      <c r="IT470" s="150"/>
      <c r="IU470" s="150"/>
      <c r="IV470" s="150"/>
      <c r="IW470" s="150"/>
    </row>
    <row r="471" customFormat="false" ht="12.75" hidden="false" customHeight="false" outlineLevel="0" collapsed="false">
      <c r="A471" s="146"/>
      <c r="B471" s="147"/>
      <c r="C471" s="147"/>
      <c r="D471" s="147"/>
      <c r="E471" s="147"/>
      <c r="F471" s="147"/>
      <c r="G471" s="147"/>
      <c r="H471" s="148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  <c r="AC471" s="147"/>
      <c r="AD471" s="147"/>
      <c r="AE471" s="147"/>
      <c r="AF471" s="147"/>
      <c r="AG471" s="147"/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  <c r="BI471" s="147"/>
      <c r="BJ471" s="147"/>
      <c r="BK471" s="149"/>
      <c r="BL471" s="150"/>
      <c r="BM471" s="150"/>
      <c r="BN471" s="150"/>
      <c r="BO471" s="150"/>
      <c r="BP471" s="150"/>
      <c r="BQ471" s="150"/>
      <c r="BR471" s="150"/>
      <c r="BS471" s="150"/>
      <c r="BT471" s="150"/>
      <c r="BU471" s="150"/>
      <c r="BV471" s="150"/>
      <c r="BW471" s="150"/>
      <c r="BX471" s="150"/>
      <c r="BY471" s="150"/>
      <c r="BZ471" s="150"/>
      <c r="CA471" s="150"/>
      <c r="CB471" s="150"/>
      <c r="CC471" s="150"/>
      <c r="CD471" s="150"/>
      <c r="CE471" s="150"/>
      <c r="CF471" s="150"/>
      <c r="CG471" s="150"/>
      <c r="CH471" s="150"/>
      <c r="CI471" s="150"/>
      <c r="CJ471" s="150"/>
      <c r="CK471" s="150"/>
      <c r="CL471" s="150"/>
      <c r="CM471" s="150"/>
      <c r="CN471" s="150"/>
      <c r="CO471" s="150"/>
      <c r="CP471" s="150"/>
      <c r="CQ471" s="150"/>
      <c r="CR471" s="150"/>
      <c r="CS471" s="150"/>
      <c r="CT471" s="150"/>
      <c r="CU471" s="150"/>
      <c r="CV471" s="150"/>
      <c r="CW471" s="150"/>
      <c r="CX471" s="150"/>
      <c r="CY471" s="150"/>
      <c r="CZ471" s="150"/>
      <c r="DA471" s="150"/>
      <c r="DB471" s="150"/>
      <c r="DC471" s="150"/>
      <c r="DD471" s="150"/>
      <c r="DE471" s="150"/>
      <c r="DF471" s="150"/>
      <c r="DG471" s="150"/>
      <c r="DH471" s="150"/>
      <c r="DI471" s="150"/>
      <c r="DJ471" s="150"/>
      <c r="DK471" s="150"/>
      <c r="DL471" s="150"/>
      <c r="DM471" s="150"/>
      <c r="DN471" s="150"/>
      <c r="DO471" s="150"/>
      <c r="DP471" s="150"/>
      <c r="DQ471" s="150"/>
      <c r="DR471" s="150"/>
      <c r="DS471" s="150"/>
      <c r="DT471" s="150"/>
      <c r="DU471" s="150"/>
      <c r="DV471" s="150"/>
      <c r="DW471" s="150"/>
      <c r="DX471" s="150"/>
      <c r="DY471" s="150"/>
      <c r="DZ471" s="150"/>
      <c r="EA471" s="150"/>
      <c r="EB471" s="150"/>
      <c r="EC471" s="150"/>
      <c r="ED471" s="150"/>
      <c r="EE471" s="150"/>
      <c r="EF471" s="150"/>
      <c r="EG471" s="150"/>
      <c r="EH471" s="150"/>
      <c r="EI471" s="150"/>
      <c r="EJ471" s="150"/>
      <c r="EK471" s="150"/>
      <c r="EL471" s="150"/>
      <c r="EM471" s="150"/>
      <c r="EN471" s="150"/>
      <c r="EO471" s="150"/>
      <c r="EP471" s="150"/>
      <c r="EQ471" s="150"/>
      <c r="ER471" s="150"/>
      <c r="ES471" s="150"/>
      <c r="ET471" s="150"/>
      <c r="EU471" s="150"/>
      <c r="EV471" s="150"/>
      <c r="EW471" s="150"/>
      <c r="EX471" s="150"/>
      <c r="EY471" s="150"/>
      <c r="EZ471" s="150"/>
      <c r="FA471" s="150"/>
      <c r="FB471" s="150"/>
      <c r="FC471" s="150"/>
      <c r="FD471" s="150"/>
      <c r="FE471" s="150"/>
      <c r="FF471" s="150"/>
      <c r="FG471" s="150"/>
      <c r="FH471" s="150"/>
      <c r="FI471" s="150"/>
      <c r="FJ471" s="150"/>
      <c r="FK471" s="150"/>
      <c r="FL471" s="150"/>
      <c r="FM471" s="150"/>
      <c r="FN471" s="150"/>
      <c r="FO471" s="150"/>
      <c r="FP471" s="150"/>
      <c r="FQ471" s="150"/>
      <c r="FR471" s="150"/>
      <c r="FS471" s="150"/>
      <c r="FT471" s="150"/>
      <c r="FU471" s="150"/>
      <c r="FV471" s="150"/>
      <c r="FW471" s="150"/>
      <c r="FX471" s="150"/>
      <c r="FY471" s="150"/>
      <c r="FZ471" s="150"/>
      <c r="GA471" s="150"/>
      <c r="GB471" s="150"/>
      <c r="GC471" s="150"/>
      <c r="GD471" s="150"/>
      <c r="GE471" s="150"/>
      <c r="GF471" s="150"/>
      <c r="GG471" s="150"/>
      <c r="GH471" s="150"/>
      <c r="GI471" s="150"/>
      <c r="GJ471" s="150"/>
      <c r="GK471" s="150"/>
      <c r="GL471" s="150"/>
      <c r="GM471" s="150"/>
      <c r="GN471" s="150"/>
      <c r="GO471" s="150"/>
      <c r="GP471" s="150"/>
      <c r="GQ471" s="150"/>
      <c r="GR471" s="150"/>
      <c r="GS471" s="150"/>
      <c r="GT471" s="150"/>
      <c r="GU471" s="150"/>
      <c r="GV471" s="150"/>
      <c r="GW471" s="150"/>
      <c r="GX471" s="150"/>
      <c r="GY471" s="150"/>
      <c r="GZ471" s="150"/>
      <c r="HA471" s="150"/>
      <c r="HB471" s="150"/>
      <c r="HC471" s="150"/>
      <c r="HD471" s="150"/>
      <c r="HE471" s="150"/>
      <c r="HF471" s="150"/>
      <c r="HG471" s="150"/>
      <c r="HH471" s="150"/>
      <c r="HI471" s="150"/>
      <c r="HJ471" s="150"/>
      <c r="HK471" s="150"/>
      <c r="HL471" s="150"/>
      <c r="HM471" s="150"/>
      <c r="HN471" s="150"/>
      <c r="HO471" s="150"/>
      <c r="HP471" s="150"/>
      <c r="HQ471" s="150"/>
      <c r="HR471" s="150"/>
      <c r="HS471" s="150"/>
      <c r="HT471" s="150"/>
      <c r="HU471" s="150"/>
      <c r="HV471" s="150"/>
      <c r="HW471" s="150"/>
      <c r="HX471" s="150"/>
      <c r="HY471" s="150"/>
      <c r="HZ471" s="150"/>
      <c r="IA471" s="150"/>
      <c r="IB471" s="150"/>
      <c r="IC471" s="150"/>
      <c r="ID471" s="150"/>
      <c r="IE471" s="150"/>
      <c r="IF471" s="150"/>
      <c r="IG471" s="150"/>
      <c r="IH471" s="150"/>
      <c r="II471" s="150"/>
      <c r="IJ471" s="150"/>
      <c r="IK471" s="150"/>
      <c r="IL471" s="150"/>
      <c r="IM471" s="150"/>
      <c r="IN471" s="150"/>
      <c r="IO471" s="150"/>
      <c r="IP471" s="150"/>
      <c r="IQ471" s="150"/>
      <c r="IR471" s="150"/>
      <c r="IS471" s="150"/>
      <c r="IT471" s="150"/>
      <c r="IU471" s="150"/>
      <c r="IV471" s="150"/>
      <c r="IW471" s="150"/>
    </row>
    <row r="472" customFormat="false" ht="12.75" hidden="false" customHeight="false" outlineLevel="0" collapsed="false">
      <c r="A472" s="146"/>
      <c r="B472" s="147"/>
      <c r="C472" s="147"/>
      <c r="D472" s="147"/>
      <c r="E472" s="147"/>
      <c r="F472" s="147"/>
      <c r="G472" s="147"/>
      <c r="H472" s="148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  <c r="AB472" s="147"/>
      <c r="AC472" s="147"/>
      <c r="AD472" s="147"/>
      <c r="AE472" s="147"/>
      <c r="AF472" s="147"/>
      <c r="AG472" s="147"/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  <c r="BI472" s="147"/>
      <c r="BJ472" s="147"/>
      <c r="BK472" s="149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0"/>
      <c r="CB472" s="150"/>
      <c r="CC472" s="150"/>
      <c r="CD472" s="150"/>
      <c r="CE472" s="150"/>
      <c r="CF472" s="150"/>
      <c r="CG472" s="150"/>
      <c r="CH472" s="150"/>
      <c r="CI472" s="150"/>
      <c r="CJ472" s="150"/>
      <c r="CK472" s="150"/>
      <c r="CL472" s="150"/>
      <c r="CM472" s="150"/>
      <c r="CN472" s="150"/>
      <c r="CO472" s="150"/>
      <c r="CP472" s="150"/>
      <c r="CQ472" s="150"/>
      <c r="CR472" s="150"/>
      <c r="CS472" s="150"/>
      <c r="CT472" s="150"/>
      <c r="CU472" s="150"/>
      <c r="CV472" s="150"/>
      <c r="CW472" s="150"/>
      <c r="CX472" s="150"/>
      <c r="CY472" s="150"/>
      <c r="CZ472" s="150"/>
      <c r="DA472" s="150"/>
      <c r="DB472" s="150"/>
      <c r="DC472" s="150"/>
      <c r="DD472" s="150"/>
      <c r="DE472" s="150"/>
      <c r="DF472" s="150"/>
      <c r="DG472" s="150"/>
      <c r="DH472" s="150"/>
      <c r="DI472" s="150"/>
      <c r="DJ472" s="150"/>
      <c r="DK472" s="150"/>
      <c r="DL472" s="150"/>
      <c r="DM472" s="150"/>
      <c r="DN472" s="150"/>
      <c r="DO472" s="150"/>
      <c r="DP472" s="150"/>
      <c r="DQ472" s="150"/>
      <c r="DR472" s="150"/>
      <c r="DS472" s="150"/>
      <c r="DT472" s="150"/>
      <c r="DU472" s="150"/>
      <c r="DV472" s="150"/>
      <c r="DW472" s="150"/>
      <c r="DX472" s="150"/>
      <c r="DY472" s="150"/>
      <c r="DZ472" s="150"/>
      <c r="EA472" s="150"/>
      <c r="EB472" s="150"/>
      <c r="EC472" s="150"/>
      <c r="ED472" s="150"/>
      <c r="EE472" s="150"/>
      <c r="EF472" s="150"/>
      <c r="EG472" s="150"/>
      <c r="EH472" s="150"/>
      <c r="EI472" s="150"/>
      <c r="EJ472" s="150"/>
      <c r="EK472" s="150"/>
      <c r="EL472" s="150"/>
      <c r="EM472" s="150"/>
      <c r="EN472" s="150"/>
      <c r="EO472" s="150"/>
      <c r="EP472" s="150"/>
      <c r="EQ472" s="150"/>
      <c r="ER472" s="150"/>
      <c r="ES472" s="150"/>
      <c r="ET472" s="150"/>
      <c r="EU472" s="150"/>
      <c r="EV472" s="150"/>
      <c r="EW472" s="150"/>
      <c r="EX472" s="150"/>
      <c r="EY472" s="150"/>
      <c r="EZ472" s="150"/>
      <c r="FA472" s="150"/>
      <c r="FB472" s="150"/>
      <c r="FC472" s="150"/>
      <c r="FD472" s="150"/>
      <c r="FE472" s="150"/>
      <c r="FF472" s="150"/>
      <c r="FG472" s="150"/>
      <c r="FH472" s="150"/>
      <c r="FI472" s="150"/>
      <c r="FJ472" s="150"/>
      <c r="FK472" s="150"/>
      <c r="FL472" s="150"/>
      <c r="FM472" s="150"/>
      <c r="FN472" s="150"/>
      <c r="FO472" s="150"/>
      <c r="FP472" s="150"/>
      <c r="FQ472" s="150"/>
      <c r="FR472" s="150"/>
      <c r="FS472" s="150"/>
      <c r="FT472" s="150"/>
      <c r="FU472" s="150"/>
      <c r="FV472" s="150"/>
      <c r="FW472" s="150"/>
      <c r="FX472" s="150"/>
      <c r="FY472" s="150"/>
      <c r="FZ472" s="150"/>
      <c r="GA472" s="150"/>
      <c r="GB472" s="150"/>
      <c r="GC472" s="150"/>
      <c r="GD472" s="150"/>
      <c r="GE472" s="150"/>
      <c r="GF472" s="150"/>
      <c r="GG472" s="150"/>
      <c r="GH472" s="150"/>
      <c r="GI472" s="150"/>
      <c r="GJ472" s="150"/>
      <c r="GK472" s="150"/>
      <c r="GL472" s="150"/>
      <c r="GM472" s="150"/>
      <c r="GN472" s="150"/>
      <c r="GO472" s="150"/>
      <c r="GP472" s="150"/>
      <c r="GQ472" s="150"/>
      <c r="GR472" s="150"/>
      <c r="GS472" s="150"/>
      <c r="GT472" s="150"/>
      <c r="GU472" s="150"/>
      <c r="GV472" s="150"/>
      <c r="GW472" s="150"/>
      <c r="GX472" s="150"/>
      <c r="GY472" s="150"/>
      <c r="GZ472" s="150"/>
      <c r="HA472" s="150"/>
      <c r="HB472" s="150"/>
      <c r="HC472" s="150"/>
      <c r="HD472" s="150"/>
      <c r="HE472" s="150"/>
      <c r="HF472" s="150"/>
      <c r="HG472" s="150"/>
      <c r="HH472" s="150"/>
      <c r="HI472" s="150"/>
      <c r="HJ472" s="150"/>
      <c r="HK472" s="150"/>
      <c r="HL472" s="150"/>
      <c r="HM472" s="150"/>
      <c r="HN472" s="150"/>
      <c r="HO472" s="150"/>
      <c r="HP472" s="150"/>
      <c r="HQ472" s="150"/>
      <c r="HR472" s="150"/>
      <c r="HS472" s="150"/>
      <c r="HT472" s="150"/>
      <c r="HU472" s="150"/>
      <c r="HV472" s="150"/>
      <c r="HW472" s="150"/>
      <c r="HX472" s="150"/>
      <c r="HY472" s="150"/>
      <c r="HZ472" s="150"/>
      <c r="IA472" s="150"/>
      <c r="IB472" s="150"/>
      <c r="IC472" s="150"/>
      <c r="ID472" s="150"/>
      <c r="IE472" s="150"/>
      <c r="IF472" s="150"/>
      <c r="IG472" s="150"/>
      <c r="IH472" s="150"/>
      <c r="II472" s="150"/>
      <c r="IJ472" s="150"/>
      <c r="IK472" s="150"/>
      <c r="IL472" s="150"/>
      <c r="IM472" s="150"/>
      <c r="IN472" s="150"/>
      <c r="IO472" s="150"/>
      <c r="IP472" s="150"/>
      <c r="IQ472" s="150"/>
      <c r="IR472" s="150"/>
      <c r="IS472" s="150"/>
      <c r="IT472" s="150"/>
      <c r="IU472" s="150"/>
      <c r="IV472" s="150"/>
      <c r="IW472" s="150"/>
    </row>
    <row r="473" customFormat="false" ht="12.75" hidden="false" customHeight="false" outlineLevel="0" collapsed="false">
      <c r="A473" s="146"/>
      <c r="B473" s="147"/>
      <c r="C473" s="147"/>
      <c r="D473" s="147"/>
      <c r="E473" s="147"/>
      <c r="F473" s="147"/>
      <c r="G473" s="147"/>
      <c r="H473" s="148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  <c r="AB473" s="147"/>
      <c r="AC473" s="147"/>
      <c r="AD473" s="147"/>
      <c r="AE473" s="147"/>
      <c r="AF473" s="147"/>
      <c r="AG473" s="147"/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  <c r="BI473" s="147"/>
      <c r="BJ473" s="147"/>
      <c r="BK473" s="149"/>
      <c r="BL473" s="150"/>
      <c r="BM473" s="150"/>
      <c r="BN473" s="150"/>
      <c r="BO473" s="150"/>
      <c r="BP473" s="150"/>
      <c r="BQ473" s="150"/>
      <c r="BR473" s="150"/>
      <c r="BS473" s="150"/>
      <c r="BT473" s="150"/>
      <c r="BU473" s="150"/>
      <c r="BV473" s="150"/>
      <c r="BW473" s="150"/>
      <c r="BX473" s="150"/>
      <c r="BY473" s="150"/>
      <c r="BZ473" s="150"/>
      <c r="CA473" s="150"/>
      <c r="CB473" s="150"/>
      <c r="CC473" s="150"/>
      <c r="CD473" s="150"/>
      <c r="CE473" s="150"/>
      <c r="CF473" s="150"/>
      <c r="CG473" s="150"/>
      <c r="CH473" s="150"/>
      <c r="CI473" s="150"/>
      <c r="CJ473" s="150"/>
      <c r="CK473" s="150"/>
      <c r="CL473" s="150"/>
      <c r="CM473" s="150"/>
      <c r="CN473" s="150"/>
      <c r="CO473" s="150"/>
      <c r="CP473" s="150"/>
      <c r="CQ473" s="150"/>
      <c r="CR473" s="150"/>
      <c r="CS473" s="150"/>
      <c r="CT473" s="150"/>
      <c r="CU473" s="150"/>
      <c r="CV473" s="150"/>
      <c r="CW473" s="150"/>
      <c r="CX473" s="150"/>
      <c r="CY473" s="150"/>
      <c r="CZ473" s="150"/>
      <c r="DA473" s="150"/>
      <c r="DB473" s="150"/>
      <c r="DC473" s="150"/>
      <c r="DD473" s="150"/>
      <c r="DE473" s="150"/>
      <c r="DF473" s="150"/>
      <c r="DG473" s="150"/>
      <c r="DH473" s="150"/>
      <c r="DI473" s="150"/>
      <c r="DJ473" s="150"/>
      <c r="DK473" s="150"/>
      <c r="DL473" s="150"/>
      <c r="DM473" s="150"/>
      <c r="DN473" s="150"/>
      <c r="DO473" s="150"/>
      <c r="DP473" s="150"/>
      <c r="DQ473" s="150"/>
      <c r="DR473" s="150"/>
      <c r="DS473" s="150"/>
      <c r="DT473" s="150"/>
      <c r="DU473" s="150"/>
      <c r="DV473" s="150"/>
      <c r="DW473" s="150"/>
      <c r="DX473" s="150"/>
      <c r="DY473" s="150"/>
      <c r="DZ473" s="150"/>
      <c r="EA473" s="150"/>
      <c r="EB473" s="150"/>
      <c r="EC473" s="150"/>
      <c r="ED473" s="150"/>
      <c r="EE473" s="150"/>
      <c r="EF473" s="150"/>
      <c r="EG473" s="150"/>
      <c r="EH473" s="150"/>
      <c r="EI473" s="150"/>
      <c r="EJ473" s="150"/>
      <c r="EK473" s="150"/>
      <c r="EL473" s="150"/>
      <c r="EM473" s="150"/>
      <c r="EN473" s="150"/>
      <c r="EO473" s="150"/>
      <c r="EP473" s="150"/>
      <c r="EQ473" s="150"/>
      <c r="ER473" s="150"/>
      <c r="ES473" s="150"/>
      <c r="ET473" s="150"/>
      <c r="EU473" s="150"/>
      <c r="EV473" s="150"/>
      <c r="EW473" s="150"/>
      <c r="EX473" s="150"/>
      <c r="EY473" s="150"/>
      <c r="EZ473" s="150"/>
      <c r="FA473" s="150"/>
      <c r="FB473" s="150"/>
      <c r="FC473" s="150"/>
      <c r="FD473" s="150"/>
      <c r="FE473" s="150"/>
      <c r="FF473" s="150"/>
      <c r="FG473" s="150"/>
      <c r="FH473" s="150"/>
      <c r="FI473" s="150"/>
      <c r="FJ473" s="150"/>
      <c r="FK473" s="150"/>
      <c r="FL473" s="150"/>
      <c r="FM473" s="150"/>
      <c r="FN473" s="150"/>
      <c r="FO473" s="150"/>
      <c r="FP473" s="150"/>
      <c r="FQ473" s="150"/>
      <c r="FR473" s="150"/>
      <c r="FS473" s="150"/>
      <c r="FT473" s="150"/>
      <c r="FU473" s="150"/>
      <c r="FV473" s="150"/>
      <c r="FW473" s="150"/>
      <c r="FX473" s="150"/>
      <c r="FY473" s="150"/>
      <c r="FZ473" s="150"/>
      <c r="GA473" s="150"/>
      <c r="GB473" s="150"/>
      <c r="GC473" s="150"/>
      <c r="GD473" s="150"/>
      <c r="GE473" s="150"/>
      <c r="GF473" s="150"/>
      <c r="GG473" s="150"/>
      <c r="GH473" s="150"/>
      <c r="GI473" s="150"/>
      <c r="GJ473" s="150"/>
      <c r="GK473" s="150"/>
      <c r="GL473" s="150"/>
      <c r="GM473" s="150"/>
      <c r="GN473" s="150"/>
      <c r="GO473" s="150"/>
      <c r="GP473" s="150"/>
      <c r="GQ473" s="150"/>
      <c r="GR473" s="150"/>
      <c r="GS473" s="150"/>
      <c r="GT473" s="150"/>
      <c r="GU473" s="150"/>
      <c r="GV473" s="150"/>
      <c r="GW473" s="150"/>
      <c r="GX473" s="150"/>
      <c r="GY473" s="150"/>
      <c r="GZ473" s="150"/>
      <c r="HA473" s="150"/>
      <c r="HB473" s="150"/>
      <c r="HC473" s="150"/>
      <c r="HD473" s="150"/>
      <c r="HE473" s="150"/>
      <c r="HF473" s="150"/>
      <c r="HG473" s="150"/>
      <c r="HH473" s="150"/>
      <c r="HI473" s="150"/>
      <c r="HJ473" s="150"/>
      <c r="HK473" s="150"/>
      <c r="HL473" s="150"/>
      <c r="HM473" s="150"/>
      <c r="HN473" s="150"/>
      <c r="HO473" s="150"/>
      <c r="HP473" s="150"/>
      <c r="HQ473" s="150"/>
      <c r="HR473" s="150"/>
      <c r="HS473" s="150"/>
      <c r="HT473" s="150"/>
      <c r="HU473" s="150"/>
      <c r="HV473" s="150"/>
      <c r="HW473" s="150"/>
      <c r="HX473" s="150"/>
      <c r="HY473" s="150"/>
      <c r="HZ473" s="150"/>
      <c r="IA473" s="150"/>
      <c r="IB473" s="150"/>
      <c r="IC473" s="150"/>
      <c r="ID473" s="150"/>
      <c r="IE473" s="150"/>
      <c r="IF473" s="150"/>
      <c r="IG473" s="150"/>
      <c r="IH473" s="150"/>
      <c r="II473" s="150"/>
      <c r="IJ473" s="150"/>
      <c r="IK473" s="150"/>
      <c r="IL473" s="150"/>
      <c r="IM473" s="150"/>
      <c r="IN473" s="150"/>
      <c r="IO473" s="150"/>
      <c r="IP473" s="150"/>
      <c r="IQ473" s="150"/>
      <c r="IR473" s="150"/>
      <c r="IS473" s="150"/>
      <c r="IT473" s="150"/>
      <c r="IU473" s="150"/>
      <c r="IV473" s="150"/>
      <c r="IW473" s="150"/>
    </row>
    <row r="474" customFormat="false" ht="12.75" hidden="false" customHeight="false" outlineLevel="0" collapsed="false">
      <c r="A474" s="146"/>
      <c r="B474" s="147"/>
      <c r="C474" s="147"/>
      <c r="D474" s="147"/>
      <c r="E474" s="147"/>
      <c r="F474" s="147"/>
      <c r="G474" s="147"/>
      <c r="H474" s="148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  <c r="AB474" s="147"/>
      <c r="AC474" s="147"/>
      <c r="AD474" s="147"/>
      <c r="AE474" s="147"/>
      <c r="AF474" s="147"/>
      <c r="AG474" s="147"/>
      <c r="AH474" s="147"/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  <c r="BI474" s="147"/>
      <c r="BJ474" s="147"/>
      <c r="BK474" s="149"/>
      <c r="BL474" s="150"/>
      <c r="BM474" s="150"/>
      <c r="BN474" s="150"/>
      <c r="BO474" s="150"/>
      <c r="BP474" s="150"/>
      <c r="BQ474" s="150"/>
      <c r="BR474" s="150"/>
      <c r="BS474" s="150"/>
      <c r="BT474" s="150"/>
      <c r="BU474" s="150"/>
      <c r="BV474" s="150"/>
      <c r="BW474" s="150"/>
      <c r="BX474" s="150"/>
      <c r="BY474" s="150"/>
      <c r="BZ474" s="150"/>
      <c r="CA474" s="150"/>
      <c r="CB474" s="150"/>
      <c r="CC474" s="150"/>
      <c r="CD474" s="150"/>
      <c r="CE474" s="150"/>
      <c r="CF474" s="150"/>
      <c r="CG474" s="150"/>
      <c r="CH474" s="150"/>
      <c r="CI474" s="150"/>
      <c r="CJ474" s="150"/>
      <c r="CK474" s="150"/>
      <c r="CL474" s="150"/>
      <c r="CM474" s="150"/>
      <c r="CN474" s="150"/>
      <c r="CO474" s="150"/>
      <c r="CP474" s="150"/>
      <c r="CQ474" s="150"/>
      <c r="CR474" s="150"/>
      <c r="CS474" s="150"/>
      <c r="CT474" s="150"/>
      <c r="CU474" s="150"/>
      <c r="CV474" s="150"/>
      <c r="CW474" s="150"/>
      <c r="CX474" s="150"/>
      <c r="CY474" s="150"/>
      <c r="CZ474" s="150"/>
      <c r="DA474" s="150"/>
      <c r="DB474" s="150"/>
      <c r="DC474" s="150"/>
      <c r="DD474" s="150"/>
      <c r="DE474" s="150"/>
      <c r="DF474" s="150"/>
      <c r="DG474" s="150"/>
      <c r="DH474" s="150"/>
      <c r="DI474" s="150"/>
      <c r="DJ474" s="150"/>
      <c r="DK474" s="150"/>
      <c r="DL474" s="150"/>
      <c r="DM474" s="150"/>
      <c r="DN474" s="150"/>
      <c r="DO474" s="150"/>
      <c r="DP474" s="150"/>
      <c r="DQ474" s="150"/>
      <c r="DR474" s="150"/>
      <c r="DS474" s="150"/>
      <c r="DT474" s="150"/>
      <c r="DU474" s="150"/>
      <c r="DV474" s="150"/>
      <c r="DW474" s="150"/>
      <c r="DX474" s="150"/>
      <c r="DY474" s="150"/>
      <c r="DZ474" s="150"/>
      <c r="EA474" s="150"/>
      <c r="EB474" s="150"/>
      <c r="EC474" s="150"/>
      <c r="ED474" s="150"/>
      <c r="EE474" s="150"/>
      <c r="EF474" s="150"/>
      <c r="EG474" s="150"/>
      <c r="EH474" s="150"/>
      <c r="EI474" s="150"/>
      <c r="EJ474" s="150"/>
      <c r="EK474" s="150"/>
      <c r="EL474" s="150"/>
      <c r="EM474" s="150"/>
      <c r="EN474" s="150"/>
      <c r="EO474" s="150"/>
      <c r="EP474" s="150"/>
      <c r="EQ474" s="150"/>
      <c r="ER474" s="150"/>
      <c r="ES474" s="150"/>
      <c r="ET474" s="150"/>
      <c r="EU474" s="150"/>
      <c r="EV474" s="150"/>
      <c r="EW474" s="150"/>
      <c r="EX474" s="150"/>
      <c r="EY474" s="150"/>
      <c r="EZ474" s="150"/>
      <c r="FA474" s="150"/>
      <c r="FB474" s="150"/>
      <c r="FC474" s="150"/>
      <c r="FD474" s="150"/>
      <c r="FE474" s="150"/>
      <c r="FF474" s="150"/>
      <c r="FG474" s="150"/>
      <c r="FH474" s="150"/>
      <c r="FI474" s="150"/>
      <c r="FJ474" s="150"/>
      <c r="FK474" s="150"/>
      <c r="FL474" s="150"/>
      <c r="FM474" s="150"/>
      <c r="FN474" s="150"/>
      <c r="FO474" s="150"/>
      <c r="FP474" s="150"/>
      <c r="FQ474" s="150"/>
      <c r="FR474" s="150"/>
      <c r="FS474" s="150"/>
      <c r="FT474" s="150"/>
      <c r="FU474" s="150"/>
      <c r="FV474" s="150"/>
      <c r="FW474" s="150"/>
      <c r="FX474" s="150"/>
      <c r="FY474" s="150"/>
      <c r="FZ474" s="150"/>
      <c r="GA474" s="150"/>
      <c r="GB474" s="150"/>
      <c r="GC474" s="150"/>
      <c r="GD474" s="150"/>
      <c r="GE474" s="150"/>
      <c r="GF474" s="150"/>
      <c r="GG474" s="150"/>
      <c r="GH474" s="150"/>
      <c r="GI474" s="150"/>
      <c r="GJ474" s="150"/>
      <c r="GK474" s="150"/>
      <c r="GL474" s="150"/>
      <c r="GM474" s="150"/>
      <c r="GN474" s="150"/>
      <c r="GO474" s="150"/>
      <c r="GP474" s="150"/>
      <c r="GQ474" s="150"/>
      <c r="GR474" s="150"/>
      <c r="GS474" s="150"/>
      <c r="GT474" s="150"/>
      <c r="GU474" s="150"/>
      <c r="GV474" s="150"/>
      <c r="GW474" s="150"/>
      <c r="GX474" s="150"/>
      <c r="GY474" s="150"/>
      <c r="GZ474" s="150"/>
      <c r="HA474" s="150"/>
      <c r="HB474" s="150"/>
      <c r="HC474" s="150"/>
      <c r="HD474" s="150"/>
      <c r="HE474" s="150"/>
      <c r="HF474" s="150"/>
      <c r="HG474" s="150"/>
      <c r="HH474" s="150"/>
      <c r="HI474" s="150"/>
      <c r="HJ474" s="150"/>
      <c r="HK474" s="150"/>
      <c r="HL474" s="150"/>
      <c r="HM474" s="150"/>
      <c r="HN474" s="150"/>
      <c r="HO474" s="150"/>
      <c r="HP474" s="150"/>
      <c r="HQ474" s="150"/>
      <c r="HR474" s="150"/>
      <c r="HS474" s="150"/>
      <c r="HT474" s="150"/>
      <c r="HU474" s="150"/>
      <c r="HV474" s="150"/>
      <c r="HW474" s="150"/>
      <c r="HX474" s="150"/>
      <c r="HY474" s="150"/>
      <c r="HZ474" s="150"/>
      <c r="IA474" s="150"/>
      <c r="IB474" s="150"/>
      <c r="IC474" s="150"/>
      <c r="ID474" s="150"/>
      <c r="IE474" s="150"/>
      <c r="IF474" s="150"/>
      <c r="IG474" s="150"/>
      <c r="IH474" s="150"/>
      <c r="II474" s="150"/>
      <c r="IJ474" s="150"/>
      <c r="IK474" s="150"/>
      <c r="IL474" s="150"/>
      <c r="IM474" s="150"/>
      <c r="IN474" s="150"/>
      <c r="IO474" s="150"/>
      <c r="IP474" s="150"/>
      <c r="IQ474" s="150"/>
      <c r="IR474" s="150"/>
      <c r="IS474" s="150"/>
      <c r="IT474" s="150"/>
      <c r="IU474" s="150"/>
      <c r="IV474" s="150"/>
      <c r="IW474" s="150"/>
    </row>
    <row r="475" customFormat="false" ht="12.75" hidden="false" customHeight="false" outlineLevel="0" collapsed="false">
      <c r="A475" s="146"/>
      <c r="B475" s="147"/>
      <c r="C475" s="147"/>
      <c r="D475" s="147"/>
      <c r="E475" s="147"/>
      <c r="F475" s="147"/>
      <c r="G475" s="147"/>
      <c r="H475" s="148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  <c r="AA475" s="147"/>
      <c r="AB475" s="147"/>
      <c r="AC475" s="147"/>
      <c r="AD475" s="147"/>
      <c r="AE475" s="147"/>
      <c r="AF475" s="147"/>
      <c r="AG475" s="147"/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  <c r="BI475" s="147"/>
      <c r="BJ475" s="147"/>
      <c r="BK475" s="149"/>
      <c r="BL475" s="150"/>
      <c r="BM475" s="150"/>
      <c r="BN475" s="150"/>
      <c r="BO475" s="150"/>
      <c r="BP475" s="150"/>
      <c r="BQ475" s="150"/>
      <c r="BR475" s="150"/>
      <c r="BS475" s="150"/>
      <c r="BT475" s="150"/>
      <c r="BU475" s="150"/>
      <c r="BV475" s="150"/>
      <c r="BW475" s="150"/>
      <c r="BX475" s="150"/>
      <c r="BY475" s="150"/>
      <c r="BZ475" s="150"/>
      <c r="CA475" s="150"/>
      <c r="CB475" s="150"/>
      <c r="CC475" s="150"/>
      <c r="CD475" s="150"/>
      <c r="CE475" s="150"/>
      <c r="CF475" s="150"/>
      <c r="CG475" s="150"/>
      <c r="CH475" s="150"/>
      <c r="CI475" s="150"/>
      <c r="CJ475" s="150"/>
      <c r="CK475" s="150"/>
      <c r="CL475" s="150"/>
      <c r="CM475" s="150"/>
      <c r="CN475" s="150"/>
      <c r="CO475" s="150"/>
      <c r="CP475" s="150"/>
      <c r="CQ475" s="150"/>
      <c r="CR475" s="150"/>
      <c r="CS475" s="150"/>
      <c r="CT475" s="150"/>
      <c r="CU475" s="150"/>
      <c r="CV475" s="150"/>
      <c r="CW475" s="150"/>
      <c r="CX475" s="150"/>
      <c r="CY475" s="150"/>
      <c r="CZ475" s="150"/>
      <c r="DA475" s="150"/>
      <c r="DB475" s="150"/>
      <c r="DC475" s="150"/>
      <c r="DD475" s="150"/>
      <c r="DE475" s="150"/>
      <c r="DF475" s="150"/>
      <c r="DG475" s="150"/>
      <c r="DH475" s="150"/>
      <c r="DI475" s="150"/>
      <c r="DJ475" s="150"/>
      <c r="DK475" s="150"/>
      <c r="DL475" s="150"/>
      <c r="DM475" s="150"/>
      <c r="DN475" s="150"/>
      <c r="DO475" s="150"/>
      <c r="DP475" s="150"/>
      <c r="DQ475" s="150"/>
      <c r="DR475" s="150"/>
      <c r="DS475" s="150"/>
      <c r="DT475" s="150"/>
      <c r="DU475" s="150"/>
      <c r="DV475" s="150"/>
      <c r="DW475" s="150"/>
      <c r="DX475" s="150"/>
      <c r="DY475" s="150"/>
      <c r="DZ475" s="150"/>
      <c r="EA475" s="150"/>
      <c r="EB475" s="150"/>
      <c r="EC475" s="150"/>
      <c r="ED475" s="150"/>
      <c r="EE475" s="150"/>
      <c r="EF475" s="150"/>
      <c r="EG475" s="150"/>
      <c r="EH475" s="150"/>
      <c r="EI475" s="150"/>
      <c r="EJ475" s="150"/>
      <c r="EK475" s="150"/>
      <c r="EL475" s="150"/>
      <c r="EM475" s="150"/>
      <c r="EN475" s="150"/>
      <c r="EO475" s="150"/>
      <c r="EP475" s="150"/>
      <c r="EQ475" s="150"/>
      <c r="ER475" s="150"/>
      <c r="ES475" s="150"/>
      <c r="ET475" s="150"/>
      <c r="EU475" s="150"/>
      <c r="EV475" s="150"/>
      <c r="EW475" s="150"/>
      <c r="EX475" s="150"/>
      <c r="EY475" s="150"/>
      <c r="EZ475" s="150"/>
      <c r="FA475" s="150"/>
      <c r="FB475" s="150"/>
      <c r="FC475" s="150"/>
      <c r="FD475" s="150"/>
      <c r="FE475" s="150"/>
      <c r="FF475" s="150"/>
      <c r="FG475" s="150"/>
      <c r="FH475" s="150"/>
      <c r="FI475" s="150"/>
      <c r="FJ475" s="150"/>
      <c r="FK475" s="150"/>
      <c r="FL475" s="150"/>
      <c r="FM475" s="150"/>
      <c r="FN475" s="150"/>
      <c r="FO475" s="150"/>
      <c r="FP475" s="150"/>
      <c r="FQ475" s="150"/>
      <c r="FR475" s="150"/>
      <c r="FS475" s="150"/>
      <c r="FT475" s="150"/>
      <c r="FU475" s="150"/>
      <c r="FV475" s="150"/>
      <c r="FW475" s="150"/>
      <c r="FX475" s="150"/>
      <c r="FY475" s="150"/>
      <c r="FZ475" s="150"/>
      <c r="GA475" s="150"/>
      <c r="GB475" s="150"/>
      <c r="GC475" s="150"/>
      <c r="GD475" s="150"/>
      <c r="GE475" s="150"/>
      <c r="GF475" s="150"/>
      <c r="GG475" s="150"/>
      <c r="GH475" s="150"/>
      <c r="GI475" s="150"/>
      <c r="GJ475" s="150"/>
      <c r="GK475" s="150"/>
      <c r="GL475" s="150"/>
      <c r="GM475" s="150"/>
      <c r="GN475" s="150"/>
      <c r="GO475" s="150"/>
      <c r="GP475" s="150"/>
      <c r="GQ475" s="150"/>
      <c r="GR475" s="150"/>
      <c r="GS475" s="150"/>
      <c r="GT475" s="150"/>
      <c r="GU475" s="150"/>
      <c r="GV475" s="150"/>
      <c r="GW475" s="150"/>
      <c r="GX475" s="150"/>
      <c r="GY475" s="150"/>
      <c r="GZ475" s="150"/>
      <c r="HA475" s="150"/>
      <c r="HB475" s="150"/>
      <c r="HC475" s="150"/>
      <c r="HD475" s="150"/>
      <c r="HE475" s="150"/>
      <c r="HF475" s="150"/>
      <c r="HG475" s="150"/>
      <c r="HH475" s="150"/>
      <c r="HI475" s="150"/>
      <c r="HJ475" s="150"/>
      <c r="HK475" s="150"/>
      <c r="HL475" s="150"/>
      <c r="HM475" s="150"/>
      <c r="HN475" s="150"/>
      <c r="HO475" s="150"/>
      <c r="HP475" s="150"/>
      <c r="HQ475" s="150"/>
      <c r="HR475" s="150"/>
      <c r="HS475" s="150"/>
      <c r="HT475" s="150"/>
      <c r="HU475" s="150"/>
      <c r="HV475" s="150"/>
      <c r="HW475" s="150"/>
      <c r="HX475" s="150"/>
      <c r="HY475" s="150"/>
      <c r="HZ475" s="150"/>
      <c r="IA475" s="150"/>
      <c r="IB475" s="150"/>
      <c r="IC475" s="150"/>
      <c r="ID475" s="150"/>
      <c r="IE475" s="150"/>
      <c r="IF475" s="150"/>
      <c r="IG475" s="150"/>
      <c r="IH475" s="150"/>
      <c r="II475" s="150"/>
      <c r="IJ475" s="150"/>
      <c r="IK475" s="150"/>
      <c r="IL475" s="150"/>
      <c r="IM475" s="150"/>
      <c r="IN475" s="150"/>
      <c r="IO475" s="150"/>
      <c r="IP475" s="150"/>
      <c r="IQ475" s="150"/>
      <c r="IR475" s="150"/>
      <c r="IS475" s="150"/>
      <c r="IT475" s="150"/>
      <c r="IU475" s="150"/>
      <c r="IV475" s="150"/>
      <c r="IW475" s="150"/>
    </row>
    <row r="476" customFormat="false" ht="12.75" hidden="false" customHeight="false" outlineLevel="0" collapsed="false">
      <c r="A476" s="146"/>
      <c r="B476" s="147"/>
      <c r="C476" s="147"/>
      <c r="D476" s="147"/>
      <c r="E476" s="147"/>
      <c r="F476" s="147"/>
      <c r="G476" s="147"/>
      <c r="H476" s="148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  <c r="AA476" s="147"/>
      <c r="AB476" s="147"/>
      <c r="AC476" s="147"/>
      <c r="AD476" s="147"/>
      <c r="AE476" s="147"/>
      <c r="AF476" s="147"/>
      <c r="AG476" s="147"/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  <c r="BI476" s="147"/>
      <c r="BJ476" s="147"/>
      <c r="BK476" s="149"/>
      <c r="BL476" s="150"/>
      <c r="BM476" s="150"/>
      <c r="BN476" s="150"/>
      <c r="BO476" s="150"/>
      <c r="BP476" s="150"/>
      <c r="BQ476" s="150"/>
      <c r="BR476" s="150"/>
      <c r="BS476" s="150"/>
      <c r="BT476" s="150"/>
      <c r="BU476" s="150"/>
      <c r="BV476" s="150"/>
      <c r="BW476" s="150"/>
      <c r="BX476" s="150"/>
      <c r="BY476" s="150"/>
      <c r="BZ476" s="150"/>
      <c r="CA476" s="150"/>
      <c r="CB476" s="150"/>
      <c r="CC476" s="150"/>
      <c r="CD476" s="150"/>
      <c r="CE476" s="150"/>
      <c r="CF476" s="150"/>
      <c r="CG476" s="150"/>
      <c r="CH476" s="150"/>
      <c r="CI476" s="150"/>
      <c r="CJ476" s="150"/>
      <c r="CK476" s="150"/>
      <c r="CL476" s="150"/>
      <c r="CM476" s="150"/>
      <c r="CN476" s="150"/>
      <c r="CO476" s="150"/>
      <c r="CP476" s="150"/>
      <c r="CQ476" s="150"/>
      <c r="CR476" s="150"/>
      <c r="CS476" s="150"/>
      <c r="CT476" s="150"/>
      <c r="CU476" s="150"/>
      <c r="CV476" s="150"/>
      <c r="CW476" s="150"/>
      <c r="CX476" s="150"/>
      <c r="CY476" s="150"/>
      <c r="CZ476" s="150"/>
      <c r="DA476" s="150"/>
      <c r="DB476" s="150"/>
      <c r="DC476" s="150"/>
      <c r="DD476" s="150"/>
      <c r="DE476" s="150"/>
      <c r="DF476" s="150"/>
      <c r="DG476" s="150"/>
      <c r="DH476" s="150"/>
      <c r="DI476" s="150"/>
      <c r="DJ476" s="150"/>
      <c r="DK476" s="150"/>
      <c r="DL476" s="150"/>
      <c r="DM476" s="150"/>
      <c r="DN476" s="150"/>
      <c r="DO476" s="150"/>
      <c r="DP476" s="150"/>
      <c r="DQ476" s="150"/>
      <c r="DR476" s="150"/>
      <c r="DS476" s="150"/>
      <c r="DT476" s="150"/>
      <c r="DU476" s="150"/>
      <c r="DV476" s="150"/>
      <c r="DW476" s="150"/>
      <c r="DX476" s="150"/>
      <c r="DY476" s="150"/>
      <c r="DZ476" s="150"/>
      <c r="EA476" s="150"/>
      <c r="EB476" s="150"/>
      <c r="EC476" s="150"/>
      <c r="ED476" s="150"/>
      <c r="EE476" s="150"/>
      <c r="EF476" s="150"/>
      <c r="EG476" s="150"/>
      <c r="EH476" s="150"/>
      <c r="EI476" s="150"/>
      <c r="EJ476" s="150"/>
      <c r="EK476" s="150"/>
      <c r="EL476" s="150"/>
      <c r="EM476" s="150"/>
      <c r="EN476" s="150"/>
      <c r="EO476" s="150"/>
      <c r="EP476" s="150"/>
      <c r="EQ476" s="150"/>
      <c r="ER476" s="150"/>
      <c r="ES476" s="150"/>
      <c r="ET476" s="150"/>
      <c r="EU476" s="150"/>
      <c r="EV476" s="150"/>
      <c r="EW476" s="150"/>
      <c r="EX476" s="150"/>
      <c r="EY476" s="150"/>
      <c r="EZ476" s="150"/>
      <c r="FA476" s="150"/>
      <c r="FB476" s="150"/>
      <c r="FC476" s="150"/>
      <c r="FD476" s="150"/>
      <c r="FE476" s="150"/>
      <c r="FF476" s="150"/>
      <c r="FG476" s="150"/>
      <c r="FH476" s="150"/>
      <c r="FI476" s="150"/>
      <c r="FJ476" s="150"/>
      <c r="FK476" s="150"/>
      <c r="FL476" s="150"/>
      <c r="FM476" s="150"/>
      <c r="FN476" s="150"/>
      <c r="FO476" s="150"/>
      <c r="FP476" s="150"/>
      <c r="FQ476" s="150"/>
      <c r="FR476" s="150"/>
      <c r="FS476" s="150"/>
      <c r="FT476" s="150"/>
      <c r="FU476" s="150"/>
      <c r="FV476" s="150"/>
      <c r="FW476" s="150"/>
      <c r="FX476" s="150"/>
      <c r="FY476" s="150"/>
      <c r="FZ476" s="150"/>
      <c r="GA476" s="150"/>
      <c r="GB476" s="150"/>
      <c r="GC476" s="150"/>
      <c r="GD476" s="150"/>
      <c r="GE476" s="150"/>
      <c r="GF476" s="150"/>
      <c r="GG476" s="150"/>
      <c r="GH476" s="150"/>
      <c r="GI476" s="150"/>
      <c r="GJ476" s="150"/>
      <c r="GK476" s="150"/>
      <c r="GL476" s="150"/>
      <c r="GM476" s="150"/>
      <c r="GN476" s="150"/>
      <c r="GO476" s="150"/>
      <c r="GP476" s="150"/>
      <c r="GQ476" s="150"/>
      <c r="GR476" s="150"/>
      <c r="GS476" s="150"/>
      <c r="GT476" s="150"/>
      <c r="GU476" s="150"/>
      <c r="GV476" s="150"/>
      <c r="GW476" s="150"/>
      <c r="GX476" s="150"/>
      <c r="GY476" s="150"/>
      <c r="GZ476" s="150"/>
      <c r="HA476" s="150"/>
      <c r="HB476" s="150"/>
      <c r="HC476" s="150"/>
      <c r="HD476" s="150"/>
      <c r="HE476" s="150"/>
      <c r="HF476" s="150"/>
      <c r="HG476" s="150"/>
      <c r="HH476" s="150"/>
      <c r="HI476" s="150"/>
      <c r="HJ476" s="150"/>
      <c r="HK476" s="150"/>
      <c r="HL476" s="150"/>
      <c r="HM476" s="150"/>
      <c r="HN476" s="150"/>
      <c r="HO476" s="150"/>
      <c r="HP476" s="150"/>
      <c r="HQ476" s="150"/>
      <c r="HR476" s="150"/>
      <c r="HS476" s="150"/>
      <c r="HT476" s="150"/>
      <c r="HU476" s="150"/>
      <c r="HV476" s="150"/>
      <c r="HW476" s="150"/>
      <c r="HX476" s="150"/>
      <c r="HY476" s="150"/>
      <c r="HZ476" s="150"/>
      <c r="IA476" s="150"/>
      <c r="IB476" s="150"/>
      <c r="IC476" s="150"/>
      <c r="ID476" s="150"/>
      <c r="IE476" s="150"/>
      <c r="IF476" s="150"/>
      <c r="IG476" s="150"/>
      <c r="IH476" s="150"/>
      <c r="II476" s="150"/>
      <c r="IJ476" s="150"/>
      <c r="IK476" s="150"/>
      <c r="IL476" s="150"/>
      <c r="IM476" s="150"/>
      <c r="IN476" s="150"/>
      <c r="IO476" s="150"/>
      <c r="IP476" s="150"/>
      <c r="IQ476" s="150"/>
      <c r="IR476" s="150"/>
      <c r="IS476" s="150"/>
      <c r="IT476" s="150"/>
      <c r="IU476" s="150"/>
      <c r="IV476" s="150"/>
      <c r="IW476" s="150"/>
    </row>
    <row r="477" customFormat="false" ht="12.75" hidden="false" customHeight="false" outlineLevel="0" collapsed="false">
      <c r="A477" s="146"/>
      <c r="B477" s="147"/>
      <c r="C477" s="147"/>
      <c r="D477" s="147"/>
      <c r="E477" s="147"/>
      <c r="F477" s="147"/>
      <c r="G477" s="147"/>
      <c r="H477" s="148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  <c r="AA477" s="147"/>
      <c r="AB477" s="147"/>
      <c r="AC477" s="147"/>
      <c r="AD477" s="147"/>
      <c r="AE477" s="147"/>
      <c r="AF477" s="147"/>
      <c r="AG477" s="147"/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  <c r="BI477" s="147"/>
      <c r="BJ477" s="147"/>
      <c r="BK477" s="149"/>
      <c r="BL477" s="150"/>
      <c r="BM477" s="150"/>
      <c r="BN477" s="150"/>
      <c r="BO477" s="150"/>
      <c r="BP477" s="150"/>
      <c r="BQ477" s="150"/>
      <c r="BR477" s="150"/>
      <c r="BS477" s="150"/>
      <c r="BT477" s="150"/>
      <c r="BU477" s="150"/>
      <c r="BV477" s="150"/>
      <c r="BW477" s="150"/>
      <c r="BX477" s="150"/>
      <c r="BY477" s="150"/>
      <c r="BZ477" s="150"/>
      <c r="CA477" s="150"/>
      <c r="CB477" s="150"/>
      <c r="CC477" s="150"/>
      <c r="CD477" s="150"/>
      <c r="CE477" s="150"/>
      <c r="CF477" s="150"/>
      <c r="CG477" s="150"/>
      <c r="CH477" s="150"/>
      <c r="CI477" s="150"/>
      <c r="CJ477" s="150"/>
      <c r="CK477" s="150"/>
      <c r="CL477" s="150"/>
      <c r="CM477" s="150"/>
      <c r="CN477" s="150"/>
      <c r="CO477" s="150"/>
      <c r="CP477" s="150"/>
      <c r="CQ477" s="150"/>
      <c r="CR477" s="150"/>
      <c r="CS477" s="150"/>
      <c r="CT477" s="150"/>
      <c r="CU477" s="150"/>
      <c r="CV477" s="150"/>
      <c r="CW477" s="150"/>
      <c r="CX477" s="150"/>
      <c r="CY477" s="150"/>
      <c r="CZ477" s="150"/>
      <c r="DA477" s="150"/>
      <c r="DB477" s="150"/>
      <c r="DC477" s="150"/>
      <c r="DD477" s="150"/>
      <c r="DE477" s="150"/>
      <c r="DF477" s="150"/>
      <c r="DG477" s="150"/>
      <c r="DH477" s="150"/>
      <c r="DI477" s="150"/>
      <c r="DJ477" s="150"/>
      <c r="DK477" s="150"/>
      <c r="DL477" s="150"/>
      <c r="DM477" s="150"/>
      <c r="DN477" s="150"/>
      <c r="DO477" s="150"/>
      <c r="DP477" s="150"/>
      <c r="DQ477" s="150"/>
      <c r="DR477" s="150"/>
      <c r="DS477" s="150"/>
      <c r="DT477" s="150"/>
      <c r="DU477" s="150"/>
      <c r="DV477" s="150"/>
      <c r="DW477" s="150"/>
      <c r="DX477" s="150"/>
      <c r="DY477" s="150"/>
      <c r="DZ477" s="150"/>
      <c r="EA477" s="150"/>
      <c r="EB477" s="150"/>
      <c r="EC477" s="150"/>
      <c r="ED477" s="150"/>
      <c r="EE477" s="150"/>
      <c r="EF477" s="150"/>
      <c r="EG477" s="150"/>
      <c r="EH477" s="150"/>
      <c r="EI477" s="150"/>
      <c r="EJ477" s="150"/>
      <c r="EK477" s="150"/>
      <c r="EL477" s="150"/>
      <c r="EM477" s="150"/>
      <c r="EN477" s="150"/>
      <c r="EO477" s="150"/>
      <c r="EP477" s="150"/>
      <c r="EQ477" s="150"/>
      <c r="ER477" s="150"/>
      <c r="ES477" s="150"/>
      <c r="ET477" s="150"/>
      <c r="EU477" s="150"/>
      <c r="EV477" s="150"/>
      <c r="EW477" s="150"/>
      <c r="EX477" s="150"/>
      <c r="EY477" s="150"/>
      <c r="EZ477" s="150"/>
      <c r="FA477" s="150"/>
      <c r="FB477" s="150"/>
      <c r="FC477" s="150"/>
      <c r="FD477" s="150"/>
      <c r="FE477" s="150"/>
      <c r="FF477" s="150"/>
      <c r="FG477" s="150"/>
      <c r="FH477" s="150"/>
      <c r="FI477" s="150"/>
      <c r="FJ477" s="150"/>
      <c r="FK477" s="150"/>
      <c r="FL477" s="150"/>
      <c r="FM477" s="150"/>
      <c r="FN477" s="150"/>
      <c r="FO477" s="150"/>
      <c r="FP477" s="150"/>
      <c r="FQ477" s="150"/>
      <c r="FR477" s="150"/>
      <c r="FS477" s="150"/>
      <c r="FT477" s="150"/>
      <c r="FU477" s="150"/>
      <c r="FV477" s="150"/>
      <c r="FW477" s="150"/>
      <c r="FX477" s="150"/>
      <c r="FY477" s="150"/>
      <c r="FZ477" s="150"/>
      <c r="GA477" s="150"/>
      <c r="GB477" s="150"/>
      <c r="GC477" s="150"/>
      <c r="GD477" s="150"/>
      <c r="GE477" s="150"/>
      <c r="GF477" s="150"/>
      <c r="GG477" s="150"/>
      <c r="GH477" s="150"/>
      <c r="GI477" s="150"/>
      <c r="GJ477" s="150"/>
      <c r="GK477" s="150"/>
      <c r="GL477" s="150"/>
      <c r="GM477" s="150"/>
      <c r="GN477" s="150"/>
      <c r="GO477" s="150"/>
      <c r="GP477" s="150"/>
      <c r="GQ477" s="150"/>
      <c r="GR477" s="150"/>
      <c r="GS477" s="150"/>
      <c r="GT477" s="150"/>
      <c r="GU477" s="150"/>
      <c r="GV477" s="150"/>
      <c r="GW477" s="150"/>
      <c r="GX477" s="150"/>
      <c r="GY477" s="150"/>
      <c r="GZ477" s="150"/>
      <c r="HA477" s="150"/>
      <c r="HB477" s="150"/>
      <c r="HC477" s="150"/>
      <c r="HD477" s="150"/>
      <c r="HE477" s="150"/>
      <c r="HF477" s="150"/>
      <c r="HG477" s="150"/>
      <c r="HH477" s="150"/>
      <c r="HI477" s="150"/>
      <c r="HJ477" s="150"/>
      <c r="HK477" s="150"/>
      <c r="HL477" s="150"/>
      <c r="HM477" s="150"/>
      <c r="HN477" s="150"/>
      <c r="HO477" s="150"/>
      <c r="HP477" s="150"/>
      <c r="HQ477" s="150"/>
      <c r="HR477" s="150"/>
      <c r="HS477" s="150"/>
      <c r="HT477" s="150"/>
      <c r="HU477" s="150"/>
      <c r="HV477" s="150"/>
      <c r="HW477" s="150"/>
      <c r="HX477" s="150"/>
      <c r="HY477" s="150"/>
      <c r="HZ477" s="150"/>
      <c r="IA477" s="150"/>
      <c r="IB477" s="150"/>
      <c r="IC477" s="150"/>
      <c r="ID477" s="150"/>
      <c r="IE477" s="150"/>
      <c r="IF477" s="150"/>
      <c r="IG477" s="150"/>
      <c r="IH477" s="150"/>
      <c r="II477" s="150"/>
      <c r="IJ477" s="150"/>
      <c r="IK477" s="150"/>
      <c r="IL477" s="150"/>
      <c r="IM477" s="150"/>
      <c r="IN477" s="150"/>
      <c r="IO477" s="150"/>
      <c r="IP477" s="150"/>
      <c r="IQ477" s="150"/>
      <c r="IR477" s="150"/>
      <c r="IS477" s="150"/>
      <c r="IT477" s="150"/>
      <c r="IU477" s="150"/>
      <c r="IV477" s="150"/>
      <c r="IW477" s="150"/>
    </row>
    <row r="478" customFormat="false" ht="12.75" hidden="false" customHeight="false" outlineLevel="0" collapsed="false">
      <c r="A478" s="146"/>
      <c r="B478" s="147"/>
      <c r="C478" s="147"/>
      <c r="D478" s="147"/>
      <c r="E478" s="147"/>
      <c r="F478" s="147"/>
      <c r="G478" s="147"/>
      <c r="H478" s="148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  <c r="AC478" s="147"/>
      <c r="AD478" s="147"/>
      <c r="AE478" s="147"/>
      <c r="AF478" s="147"/>
      <c r="AG478" s="147"/>
      <c r="AH478" s="147"/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  <c r="BI478" s="147"/>
      <c r="BJ478" s="147"/>
      <c r="BK478" s="149"/>
      <c r="BL478" s="150"/>
      <c r="BM478" s="150"/>
      <c r="BN478" s="150"/>
      <c r="BO478" s="150"/>
      <c r="BP478" s="150"/>
      <c r="BQ478" s="150"/>
      <c r="BR478" s="150"/>
      <c r="BS478" s="150"/>
      <c r="BT478" s="150"/>
      <c r="BU478" s="150"/>
      <c r="BV478" s="150"/>
      <c r="BW478" s="150"/>
      <c r="BX478" s="150"/>
      <c r="BY478" s="150"/>
      <c r="BZ478" s="150"/>
      <c r="CA478" s="150"/>
      <c r="CB478" s="150"/>
      <c r="CC478" s="150"/>
      <c r="CD478" s="150"/>
      <c r="CE478" s="150"/>
      <c r="CF478" s="150"/>
      <c r="CG478" s="150"/>
      <c r="CH478" s="150"/>
      <c r="CI478" s="150"/>
      <c r="CJ478" s="150"/>
      <c r="CK478" s="150"/>
      <c r="CL478" s="150"/>
      <c r="CM478" s="150"/>
      <c r="CN478" s="150"/>
      <c r="CO478" s="150"/>
      <c r="CP478" s="150"/>
      <c r="CQ478" s="150"/>
      <c r="CR478" s="150"/>
      <c r="CS478" s="150"/>
      <c r="CT478" s="150"/>
      <c r="CU478" s="150"/>
      <c r="CV478" s="150"/>
      <c r="CW478" s="150"/>
      <c r="CX478" s="150"/>
      <c r="CY478" s="150"/>
      <c r="CZ478" s="150"/>
      <c r="DA478" s="150"/>
      <c r="DB478" s="150"/>
      <c r="DC478" s="150"/>
      <c r="DD478" s="150"/>
      <c r="DE478" s="150"/>
      <c r="DF478" s="150"/>
      <c r="DG478" s="150"/>
      <c r="DH478" s="150"/>
      <c r="DI478" s="150"/>
      <c r="DJ478" s="150"/>
      <c r="DK478" s="150"/>
      <c r="DL478" s="150"/>
      <c r="DM478" s="150"/>
      <c r="DN478" s="150"/>
      <c r="DO478" s="150"/>
      <c r="DP478" s="150"/>
      <c r="DQ478" s="150"/>
      <c r="DR478" s="150"/>
      <c r="DS478" s="150"/>
      <c r="DT478" s="150"/>
      <c r="DU478" s="150"/>
      <c r="DV478" s="150"/>
      <c r="DW478" s="150"/>
      <c r="DX478" s="150"/>
      <c r="DY478" s="150"/>
      <c r="DZ478" s="150"/>
      <c r="EA478" s="150"/>
      <c r="EB478" s="150"/>
      <c r="EC478" s="150"/>
      <c r="ED478" s="150"/>
      <c r="EE478" s="150"/>
      <c r="EF478" s="150"/>
      <c r="EG478" s="150"/>
      <c r="EH478" s="150"/>
      <c r="EI478" s="150"/>
      <c r="EJ478" s="150"/>
      <c r="EK478" s="150"/>
      <c r="EL478" s="150"/>
      <c r="EM478" s="150"/>
      <c r="EN478" s="150"/>
      <c r="EO478" s="150"/>
      <c r="EP478" s="150"/>
      <c r="EQ478" s="150"/>
      <c r="ER478" s="150"/>
      <c r="ES478" s="150"/>
      <c r="ET478" s="150"/>
      <c r="EU478" s="150"/>
      <c r="EV478" s="150"/>
      <c r="EW478" s="150"/>
      <c r="EX478" s="150"/>
      <c r="EY478" s="150"/>
      <c r="EZ478" s="150"/>
      <c r="FA478" s="150"/>
      <c r="FB478" s="150"/>
      <c r="FC478" s="150"/>
      <c r="FD478" s="150"/>
      <c r="FE478" s="150"/>
      <c r="FF478" s="150"/>
      <c r="FG478" s="150"/>
      <c r="FH478" s="150"/>
      <c r="FI478" s="150"/>
      <c r="FJ478" s="150"/>
      <c r="FK478" s="150"/>
      <c r="FL478" s="150"/>
      <c r="FM478" s="150"/>
      <c r="FN478" s="150"/>
      <c r="FO478" s="150"/>
      <c r="FP478" s="150"/>
      <c r="FQ478" s="150"/>
      <c r="FR478" s="150"/>
      <c r="FS478" s="150"/>
      <c r="FT478" s="150"/>
      <c r="FU478" s="150"/>
      <c r="FV478" s="150"/>
      <c r="FW478" s="150"/>
      <c r="FX478" s="150"/>
      <c r="FY478" s="150"/>
      <c r="FZ478" s="150"/>
      <c r="GA478" s="150"/>
      <c r="GB478" s="150"/>
      <c r="GC478" s="150"/>
      <c r="GD478" s="150"/>
      <c r="GE478" s="150"/>
      <c r="GF478" s="150"/>
      <c r="GG478" s="150"/>
      <c r="GH478" s="150"/>
      <c r="GI478" s="150"/>
      <c r="GJ478" s="150"/>
      <c r="GK478" s="150"/>
      <c r="GL478" s="150"/>
      <c r="GM478" s="150"/>
      <c r="GN478" s="150"/>
      <c r="GO478" s="150"/>
      <c r="GP478" s="150"/>
      <c r="GQ478" s="150"/>
      <c r="GR478" s="150"/>
      <c r="GS478" s="150"/>
      <c r="GT478" s="150"/>
      <c r="GU478" s="150"/>
      <c r="GV478" s="150"/>
      <c r="GW478" s="150"/>
      <c r="GX478" s="150"/>
      <c r="GY478" s="150"/>
      <c r="GZ478" s="150"/>
      <c r="HA478" s="150"/>
      <c r="HB478" s="150"/>
      <c r="HC478" s="150"/>
      <c r="HD478" s="150"/>
      <c r="HE478" s="150"/>
      <c r="HF478" s="150"/>
      <c r="HG478" s="150"/>
      <c r="HH478" s="150"/>
      <c r="HI478" s="150"/>
      <c r="HJ478" s="150"/>
      <c r="HK478" s="150"/>
      <c r="HL478" s="150"/>
      <c r="HM478" s="150"/>
      <c r="HN478" s="150"/>
      <c r="HO478" s="150"/>
      <c r="HP478" s="150"/>
      <c r="HQ478" s="150"/>
      <c r="HR478" s="150"/>
      <c r="HS478" s="150"/>
      <c r="HT478" s="150"/>
      <c r="HU478" s="150"/>
      <c r="HV478" s="150"/>
      <c r="HW478" s="150"/>
      <c r="HX478" s="150"/>
      <c r="HY478" s="150"/>
      <c r="HZ478" s="150"/>
      <c r="IA478" s="150"/>
      <c r="IB478" s="150"/>
      <c r="IC478" s="150"/>
      <c r="ID478" s="150"/>
      <c r="IE478" s="150"/>
      <c r="IF478" s="150"/>
      <c r="IG478" s="150"/>
      <c r="IH478" s="150"/>
      <c r="II478" s="150"/>
      <c r="IJ478" s="150"/>
      <c r="IK478" s="150"/>
      <c r="IL478" s="150"/>
      <c r="IM478" s="150"/>
      <c r="IN478" s="150"/>
      <c r="IO478" s="150"/>
      <c r="IP478" s="150"/>
      <c r="IQ478" s="150"/>
      <c r="IR478" s="150"/>
      <c r="IS478" s="150"/>
      <c r="IT478" s="150"/>
      <c r="IU478" s="150"/>
      <c r="IV478" s="150"/>
      <c r="IW478" s="150"/>
    </row>
    <row r="479" customFormat="false" ht="12.75" hidden="false" customHeight="false" outlineLevel="0" collapsed="false">
      <c r="A479" s="146"/>
      <c r="B479" s="147"/>
      <c r="C479" s="147"/>
      <c r="D479" s="147"/>
      <c r="E479" s="147"/>
      <c r="F479" s="147"/>
      <c r="G479" s="147"/>
      <c r="H479" s="148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  <c r="AC479" s="147"/>
      <c r="AD479" s="147"/>
      <c r="AE479" s="147"/>
      <c r="AF479" s="147"/>
      <c r="AG479" s="147"/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  <c r="BI479" s="147"/>
      <c r="BJ479" s="147"/>
      <c r="BK479" s="149"/>
      <c r="BL479" s="150"/>
      <c r="BM479" s="150"/>
      <c r="BN479" s="150"/>
      <c r="BO479" s="150"/>
      <c r="BP479" s="150"/>
      <c r="BQ479" s="150"/>
      <c r="BR479" s="150"/>
      <c r="BS479" s="150"/>
      <c r="BT479" s="150"/>
      <c r="BU479" s="150"/>
      <c r="BV479" s="150"/>
      <c r="BW479" s="150"/>
      <c r="BX479" s="150"/>
      <c r="BY479" s="150"/>
      <c r="BZ479" s="150"/>
      <c r="CA479" s="150"/>
      <c r="CB479" s="150"/>
      <c r="CC479" s="150"/>
      <c r="CD479" s="150"/>
      <c r="CE479" s="150"/>
      <c r="CF479" s="150"/>
      <c r="CG479" s="150"/>
      <c r="CH479" s="150"/>
      <c r="CI479" s="150"/>
      <c r="CJ479" s="150"/>
      <c r="CK479" s="150"/>
      <c r="CL479" s="150"/>
      <c r="CM479" s="150"/>
      <c r="CN479" s="150"/>
      <c r="CO479" s="150"/>
      <c r="CP479" s="150"/>
      <c r="CQ479" s="150"/>
      <c r="CR479" s="150"/>
      <c r="CS479" s="150"/>
      <c r="CT479" s="150"/>
      <c r="CU479" s="150"/>
      <c r="CV479" s="150"/>
      <c r="CW479" s="150"/>
      <c r="CX479" s="150"/>
      <c r="CY479" s="150"/>
      <c r="CZ479" s="150"/>
      <c r="DA479" s="150"/>
      <c r="DB479" s="150"/>
      <c r="DC479" s="150"/>
      <c r="DD479" s="150"/>
      <c r="DE479" s="150"/>
      <c r="DF479" s="150"/>
      <c r="DG479" s="150"/>
      <c r="DH479" s="150"/>
      <c r="DI479" s="150"/>
      <c r="DJ479" s="150"/>
      <c r="DK479" s="150"/>
      <c r="DL479" s="150"/>
      <c r="DM479" s="150"/>
      <c r="DN479" s="150"/>
      <c r="DO479" s="150"/>
      <c r="DP479" s="150"/>
      <c r="DQ479" s="150"/>
      <c r="DR479" s="150"/>
      <c r="DS479" s="150"/>
      <c r="DT479" s="150"/>
      <c r="DU479" s="150"/>
      <c r="DV479" s="150"/>
      <c r="DW479" s="150"/>
      <c r="DX479" s="150"/>
      <c r="DY479" s="150"/>
      <c r="DZ479" s="150"/>
      <c r="EA479" s="150"/>
      <c r="EB479" s="150"/>
      <c r="EC479" s="150"/>
      <c r="ED479" s="150"/>
      <c r="EE479" s="150"/>
      <c r="EF479" s="150"/>
      <c r="EG479" s="150"/>
      <c r="EH479" s="150"/>
      <c r="EI479" s="150"/>
      <c r="EJ479" s="150"/>
      <c r="EK479" s="150"/>
      <c r="EL479" s="150"/>
      <c r="EM479" s="150"/>
      <c r="EN479" s="150"/>
      <c r="EO479" s="150"/>
      <c r="EP479" s="150"/>
      <c r="EQ479" s="150"/>
      <c r="ER479" s="150"/>
      <c r="ES479" s="150"/>
      <c r="ET479" s="150"/>
      <c r="EU479" s="150"/>
      <c r="EV479" s="150"/>
      <c r="EW479" s="150"/>
      <c r="EX479" s="150"/>
      <c r="EY479" s="150"/>
      <c r="EZ479" s="150"/>
      <c r="FA479" s="150"/>
      <c r="FB479" s="150"/>
      <c r="FC479" s="150"/>
      <c r="FD479" s="150"/>
      <c r="FE479" s="150"/>
      <c r="FF479" s="150"/>
      <c r="FG479" s="150"/>
      <c r="FH479" s="150"/>
      <c r="FI479" s="150"/>
      <c r="FJ479" s="150"/>
      <c r="FK479" s="150"/>
      <c r="FL479" s="150"/>
      <c r="FM479" s="150"/>
      <c r="FN479" s="150"/>
      <c r="FO479" s="150"/>
      <c r="FP479" s="150"/>
      <c r="FQ479" s="150"/>
      <c r="FR479" s="150"/>
      <c r="FS479" s="150"/>
      <c r="FT479" s="150"/>
      <c r="FU479" s="150"/>
      <c r="FV479" s="150"/>
      <c r="FW479" s="150"/>
      <c r="FX479" s="150"/>
      <c r="FY479" s="150"/>
      <c r="FZ479" s="150"/>
      <c r="GA479" s="150"/>
      <c r="GB479" s="150"/>
      <c r="GC479" s="150"/>
      <c r="GD479" s="150"/>
      <c r="GE479" s="150"/>
      <c r="GF479" s="150"/>
      <c r="GG479" s="150"/>
      <c r="GH479" s="150"/>
      <c r="GI479" s="150"/>
      <c r="GJ479" s="150"/>
      <c r="GK479" s="150"/>
      <c r="GL479" s="150"/>
      <c r="GM479" s="150"/>
      <c r="GN479" s="150"/>
      <c r="GO479" s="150"/>
      <c r="GP479" s="150"/>
      <c r="GQ479" s="150"/>
      <c r="GR479" s="150"/>
      <c r="GS479" s="150"/>
      <c r="GT479" s="150"/>
      <c r="GU479" s="150"/>
      <c r="GV479" s="150"/>
      <c r="GW479" s="150"/>
      <c r="GX479" s="150"/>
      <c r="GY479" s="150"/>
      <c r="GZ479" s="150"/>
      <c r="HA479" s="150"/>
      <c r="HB479" s="150"/>
      <c r="HC479" s="150"/>
      <c r="HD479" s="150"/>
      <c r="HE479" s="150"/>
      <c r="HF479" s="150"/>
      <c r="HG479" s="150"/>
      <c r="HH479" s="150"/>
      <c r="HI479" s="150"/>
      <c r="HJ479" s="150"/>
      <c r="HK479" s="150"/>
      <c r="HL479" s="150"/>
      <c r="HM479" s="150"/>
      <c r="HN479" s="150"/>
      <c r="HO479" s="150"/>
      <c r="HP479" s="150"/>
      <c r="HQ479" s="150"/>
      <c r="HR479" s="150"/>
      <c r="HS479" s="150"/>
      <c r="HT479" s="150"/>
      <c r="HU479" s="150"/>
      <c r="HV479" s="150"/>
      <c r="HW479" s="150"/>
      <c r="HX479" s="150"/>
      <c r="HY479" s="150"/>
      <c r="HZ479" s="150"/>
      <c r="IA479" s="150"/>
      <c r="IB479" s="150"/>
      <c r="IC479" s="150"/>
      <c r="ID479" s="150"/>
      <c r="IE479" s="150"/>
      <c r="IF479" s="150"/>
      <c r="IG479" s="150"/>
      <c r="IH479" s="150"/>
      <c r="II479" s="150"/>
      <c r="IJ479" s="150"/>
      <c r="IK479" s="150"/>
      <c r="IL479" s="150"/>
      <c r="IM479" s="150"/>
      <c r="IN479" s="150"/>
      <c r="IO479" s="150"/>
      <c r="IP479" s="150"/>
      <c r="IQ479" s="150"/>
      <c r="IR479" s="150"/>
      <c r="IS479" s="150"/>
      <c r="IT479" s="150"/>
      <c r="IU479" s="150"/>
      <c r="IV479" s="150"/>
      <c r="IW479" s="150"/>
    </row>
    <row r="480" customFormat="false" ht="12.75" hidden="false" customHeight="false" outlineLevel="0" collapsed="false">
      <c r="A480" s="146"/>
      <c r="B480" s="147"/>
      <c r="C480" s="147"/>
      <c r="D480" s="147"/>
      <c r="E480" s="147"/>
      <c r="F480" s="147"/>
      <c r="G480" s="147"/>
      <c r="H480" s="148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  <c r="AA480" s="147"/>
      <c r="AB480" s="147"/>
      <c r="AC480" s="147"/>
      <c r="AD480" s="147"/>
      <c r="AE480" s="147"/>
      <c r="AF480" s="147"/>
      <c r="AG480" s="147"/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  <c r="BI480" s="147"/>
      <c r="BJ480" s="147"/>
      <c r="BK480" s="149"/>
      <c r="BL480" s="150"/>
      <c r="BM480" s="150"/>
      <c r="BN480" s="150"/>
      <c r="BO480" s="150"/>
      <c r="BP480" s="150"/>
      <c r="BQ480" s="150"/>
      <c r="BR480" s="150"/>
      <c r="BS480" s="150"/>
      <c r="BT480" s="150"/>
      <c r="BU480" s="150"/>
      <c r="BV480" s="150"/>
      <c r="BW480" s="150"/>
      <c r="BX480" s="150"/>
      <c r="BY480" s="150"/>
      <c r="BZ480" s="150"/>
      <c r="CA480" s="150"/>
      <c r="CB480" s="150"/>
      <c r="CC480" s="150"/>
      <c r="CD480" s="150"/>
      <c r="CE480" s="150"/>
      <c r="CF480" s="150"/>
      <c r="CG480" s="150"/>
      <c r="CH480" s="150"/>
      <c r="CI480" s="150"/>
      <c r="CJ480" s="150"/>
      <c r="CK480" s="150"/>
      <c r="CL480" s="150"/>
      <c r="CM480" s="150"/>
      <c r="CN480" s="150"/>
      <c r="CO480" s="150"/>
      <c r="CP480" s="150"/>
      <c r="CQ480" s="150"/>
      <c r="CR480" s="150"/>
      <c r="CS480" s="150"/>
      <c r="CT480" s="150"/>
      <c r="CU480" s="150"/>
      <c r="CV480" s="150"/>
      <c r="CW480" s="150"/>
      <c r="CX480" s="150"/>
      <c r="CY480" s="150"/>
      <c r="CZ480" s="150"/>
      <c r="DA480" s="150"/>
      <c r="DB480" s="150"/>
      <c r="DC480" s="150"/>
      <c r="DD480" s="150"/>
      <c r="DE480" s="150"/>
      <c r="DF480" s="150"/>
      <c r="DG480" s="150"/>
      <c r="DH480" s="150"/>
      <c r="DI480" s="150"/>
      <c r="DJ480" s="150"/>
      <c r="DK480" s="150"/>
      <c r="DL480" s="150"/>
      <c r="DM480" s="150"/>
      <c r="DN480" s="150"/>
      <c r="DO480" s="150"/>
      <c r="DP480" s="150"/>
      <c r="DQ480" s="150"/>
      <c r="DR480" s="150"/>
      <c r="DS480" s="150"/>
      <c r="DT480" s="150"/>
      <c r="DU480" s="150"/>
      <c r="DV480" s="150"/>
      <c r="DW480" s="150"/>
      <c r="DX480" s="150"/>
      <c r="DY480" s="150"/>
      <c r="DZ480" s="150"/>
      <c r="EA480" s="150"/>
      <c r="EB480" s="150"/>
      <c r="EC480" s="150"/>
      <c r="ED480" s="150"/>
      <c r="EE480" s="150"/>
      <c r="EF480" s="150"/>
      <c r="EG480" s="150"/>
      <c r="EH480" s="150"/>
      <c r="EI480" s="150"/>
      <c r="EJ480" s="150"/>
      <c r="EK480" s="150"/>
      <c r="EL480" s="150"/>
      <c r="EM480" s="150"/>
      <c r="EN480" s="150"/>
      <c r="EO480" s="150"/>
      <c r="EP480" s="150"/>
      <c r="EQ480" s="150"/>
      <c r="ER480" s="150"/>
      <c r="ES480" s="150"/>
      <c r="ET480" s="150"/>
      <c r="EU480" s="150"/>
      <c r="EV480" s="150"/>
      <c r="EW480" s="150"/>
      <c r="EX480" s="150"/>
      <c r="EY480" s="150"/>
      <c r="EZ480" s="150"/>
      <c r="FA480" s="150"/>
      <c r="FB480" s="150"/>
      <c r="FC480" s="150"/>
      <c r="FD480" s="150"/>
      <c r="FE480" s="150"/>
      <c r="FF480" s="150"/>
      <c r="FG480" s="150"/>
      <c r="FH480" s="150"/>
      <c r="FI480" s="150"/>
      <c r="FJ480" s="150"/>
      <c r="FK480" s="150"/>
      <c r="FL480" s="150"/>
      <c r="FM480" s="150"/>
      <c r="FN480" s="150"/>
      <c r="FO480" s="150"/>
      <c r="FP480" s="150"/>
      <c r="FQ480" s="150"/>
      <c r="FR480" s="150"/>
      <c r="FS480" s="150"/>
      <c r="FT480" s="150"/>
      <c r="FU480" s="150"/>
      <c r="FV480" s="150"/>
      <c r="FW480" s="150"/>
      <c r="FX480" s="150"/>
      <c r="FY480" s="150"/>
      <c r="FZ480" s="150"/>
      <c r="GA480" s="150"/>
      <c r="GB480" s="150"/>
      <c r="GC480" s="150"/>
      <c r="GD480" s="150"/>
      <c r="GE480" s="150"/>
      <c r="GF480" s="150"/>
      <c r="GG480" s="150"/>
      <c r="GH480" s="150"/>
      <c r="GI480" s="150"/>
      <c r="GJ480" s="150"/>
      <c r="GK480" s="150"/>
      <c r="GL480" s="150"/>
      <c r="GM480" s="150"/>
      <c r="GN480" s="150"/>
      <c r="GO480" s="150"/>
      <c r="GP480" s="150"/>
      <c r="GQ480" s="150"/>
      <c r="GR480" s="150"/>
      <c r="GS480" s="150"/>
      <c r="GT480" s="150"/>
      <c r="GU480" s="150"/>
      <c r="GV480" s="150"/>
      <c r="GW480" s="150"/>
      <c r="GX480" s="150"/>
      <c r="GY480" s="150"/>
      <c r="GZ480" s="150"/>
      <c r="HA480" s="150"/>
      <c r="HB480" s="150"/>
      <c r="HC480" s="150"/>
      <c r="HD480" s="150"/>
      <c r="HE480" s="150"/>
      <c r="HF480" s="150"/>
      <c r="HG480" s="150"/>
      <c r="HH480" s="150"/>
      <c r="HI480" s="150"/>
      <c r="HJ480" s="150"/>
      <c r="HK480" s="150"/>
      <c r="HL480" s="150"/>
      <c r="HM480" s="150"/>
      <c r="HN480" s="150"/>
      <c r="HO480" s="150"/>
      <c r="HP480" s="150"/>
      <c r="HQ480" s="150"/>
      <c r="HR480" s="150"/>
      <c r="HS480" s="150"/>
      <c r="HT480" s="150"/>
      <c r="HU480" s="150"/>
      <c r="HV480" s="150"/>
      <c r="HW480" s="150"/>
      <c r="HX480" s="150"/>
      <c r="HY480" s="150"/>
      <c r="HZ480" s="150"/>
      <c r="IA480" s="150"/>
      <c r="IB480" s="150"/>
      <c r="IC480" s="150"/>
      <c r="ID480" s="150"/>
      <c r="IE480" s="150"/>
      <c r="IF480" s="150"/>
      <c r="IG480" s="150"/>
      <c r="IH480" s="150"/>
      <c r="II480" s="150"/>
      <c r="IJ480" s="150"/>
      <c r="IK480" s="150"/>
      <c r="IL480" s="150"/>
      <c r="IM480" s="150"/>
      <c r="IN480" s="150"/>
      <c r="IO480" s="150"/>
      <c r="IP480" s="150"/>
      <c r="IQ480" s="150"/>
      <c r="IR480" s="150"/>
      <c r="IS480" s="150"/>
      <c r="IT480" s="150"/>
      <c r="IU480" s="150"/>
      <c r="IV480" s="150"/>
      <c r="IW480" s="150"/>
    </row>
    <row r="481" customFormat="false" ht="12.75" hidden="false" customHeight="false" outlineLevel="0" collapsed="false">
      <c r="A481" s="146"/>
      <c r="B481" s="147"/>
      <c r="C481" s="147"/>
      <c r="D481" s="147"/>
      <c r="E481" s="147"/>
      <c r="F481" s="147"/>
      <c r="G481" s="147"/>
      <c r="H481" s="148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  <c r="AA481" s="147"/>
      <c r="AB481" s="147"/>
      <c r="AC481" s="147"/>
      <c r="AD481" s="147"/>
      <c r="AE481" s="147"/>
      <c r="AF481" s="147"/>
      <c r="AG481" s="147"/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  <c r="BI481" s="147"/>
      <c r="BJ481" s="147"/>
      <c r="BK481" s="149"/>
      <c r="BL481" s="150"/>
      <c r="BM481" s="150"/>
      <c r="BN481" s="150"/>
      <c r="BO481" s="150"/>
      <c r="BP481" s="150"/>
      <c r="BQ481" s="150"/>
      <c r="BR481" s="150"/>
      <c r="BS481" s="150"/>
      <c r="BT481" s="150"/>
      <c r="BU481" s="150"/>
      <c r="BV481" s="150"/>
      <c r="BW481" s="150"/>
      <c r="BX481" s="150"/>
      <c r="BY481" s="150"/>
      <c r="BZ481" s="150"/>
      <c r="CA481" s="150"/>
      <c r="CB481" s="150"/>
      <c r="CC481" s="15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0"/>
      <c r="CN481" s="150"/>
      <c r="CO481" s="150"/>
      <c r="CP481" s="150"/>
      <c r="CQ481" s="150"/>
      <c r="CR481" s="150"/>
      <c r="CS481" s="150"/>
      <c r="CT481" s="150"/>
      <c r="CU481" s="150"/>
      <c r="CV481" s="150"/>
      <c r="CW481" s="150"/>
      <c r="CX481" s="150"/>
      <c r="CY481" s="150"/>
      <c r="CZ481" s="150"/>
      <c r="DA481" s="150"/>
      <c r="DB481" s="150"/>
      <c r="DC481" s="150"/>
      <c r="DD481" s="150"/>
      <c r="DE481" s="150"/>
      <c r="DF481" s="150"/>
      <c r="DG481" s="150"/>
      <c r="DH481" s="150"/>
      <c r="DI481" s="150"/>
      <c r="DJ481" s="150"/>
      <c r="DK481" s="150"/>
      <c r="DL481" s="150"/>
      <c r="DM481" s="150"/>
      <c r="DN481" s="150"/>
      <c r="DO481" s="150"/>
      <c r="DP481" s="150"/>
      <c r="DQ481" s="150"/>
      <c r="DR481" s="150"/>
      <c r="DS481" s="150"/>
      <c r="DT481" s="150"/>
      <c r="DU481" s="150"/>
      <c r="DV481" s="150"/>
      <c r="DW481" s="150"/>
      <c r="DX481" s="150"/>
      <c r="DY481" s="150"/>
      <c r="DZ481" s="150"/>
      <c r="EA481" s="150"/>
      <c r="EB481" s="150"/>
      <c r="EC481" s="150"/>
      <c r="ED481" s="150"/>
      <c r="EE481" s="150"/>
      <c r="EF481" s="150"/>
      <c r="EG481" s="150"/>
      <c r="EH481" s="150"/>
      <c r="EI481" s="150"/>
      <c r="EJ481" s="150"/>
      <c r="EK481" s="150"/>
      <c r="EL481" s="150"/>
      <c r="EM481" s="150"/>
      <c r="EN481" s="150"/>
      <c r="EO481" s="150"/>
      <c r="EP481" s="150"/>
      <c r="EQ481" s="150"/>
      <c r="ER481" s="150"/>
      <c r="ES481" s="150"/>
      <c r="ET481" s="150"/>
      <c r="EU481" s="150"/>
      <c r="EV481" s="150"/>
      <c r="EW481" s="150"/>
      <c r="EX481" s="150"/>
      <c r="EY481" s="150"/>
      <c r="EZ481" s="150"/>
      <c r="FA481" s="150"/>
      <c r="FB481" s="150"/>
      <c r="FC481" s="150"/>
      <c r="FD481" s="150"/>
      <c r="FE481" s="150"/>
      <c r="FF481" s="150"/>
      <c r="FG481" s="150"/>
      <c r="FH481" s="150"/>
      <c r="FI481" s="150"/>
      <c r="FJ481" s="150"/>
      <c r="FK481" s="150"/>
      <c r="FL481" s="150"/>
      <c r="FM481" s="150"/>
      <c r="FN481" s="150"/>
      <c r="FO481" s="150"/>
      <c r="FP481" s="150"/>
      <c r="FQ481" s="150"/>
      <c r="FR481" s="150"/>
      <c r="FS481" s="150"/>
      <c r="FT481" s="150"/>
      <c r="FU481" s="150"/>
      <c r="FV481" s="150"/>
      <c r="FW481" s="150"/>
      <c r="FX481" s="150"/>
      <c r="FY481" s="150"/>
      <c r="FZ481" s="150"/>
      <c r="GA481" s="150"/>
      <c r="GB481" s="150"/>
      <c r="GC481" s="150"/>
      <c r="GD481" s="150"/>
      <c r="GE481" s="150"/>
      <c r="GF481" s="150"/>
      <c r="GG481" s="150"/>
      <c r="GH481" s="150"/>
      <c r="GI481" s="150"/>
      <c r="GJ481" s="150"/>
      <c r="GK481" s="150"/>
      <c r="GL481" s="150"/>
      <c r="GM481" s="150"/>
      <c r="GN481" s="150"/>
      <c r="GO481" s="150"/>
      <c r="GP481" s="150"/>
      <c r="GQ481" s="150"/>
      <c r="GR481" s="150"/>
      <c r="GS481" s="150"/>
      <c r="GT481" s="150"/>
      <c r="GU481" s="150"/>
      <c r="GV481" s="150"/>
      <c r="GW481" s="150"/>
      <c r="GX481" s="150"/>
      <c r="GY481" s="150"/>
      <c r="GZ481" s="150"/>
      <c r="HA481" s="150"/>
      <c r="HB481" s="150"/>
      <c r="HC481" s="150"/>
      <c r="HD481" s="150"/>
      <c r="HE481" s="150"/>
      <c r="HF481" s="150"/>
      <c r="HG481" s="150"/>
      <c r="HH481" s="150"/>
      <c r="HI481" s="150"/>
      <c r="HJ481" s="150"/>
      <c r="HK481" s="150"/>
      <c r="HL481" s="150"/>
      <c r="HM481" s="150"/>
      <c r="HN481" s="150"/>
      <c r="HO481" s="150"/>
      <c r="HP481" s="150"/>
      <c r="HQ481" s="150"/>
      <c r="HR481" s="150"/>
      <c r="HS481" s="150"/>
      <c r="HT481" s="150"/>
      <c r="HU481" s="150"/>
      <c r="HV481" s="150"/>
      <c r="HW481" s="150"/>
      <c r="HX481" s="150"/>
      <c r="HY481" s="150"/>
      <c r="HZ481" s="150"/>
      <c r="IA481" s="150"/>
      <c r="IB481" s="150"/>
      <c r="IC481" s="150"/>
      <c r="ID481" s="150"/>
      <c r="IE481" s="150"/>
      <c r="IF481" s="150"/>
      <c r="IG481" s="150"/>
      <c r="IH481" s="150"/>
      <c r="II481" s="150"/>
      <c r="IJ481" s="150"/>
      <c r="IK481" s="150"/>
      <c r="IL481" s="150"/>
      <c r="IM481" s="150"/>
      <c r="IN481" s="150"/>
      <c r="IO481" s="150"/>
      <c r="IP481" s="150"/>
      <c r="IQ481" s="150"/>
      <c r="IR481" s="150"/>
      <c r="IS481" s="150"/>
      <c r="IT481" s="150"/>
      <c r="IU481" s="150"/>
      <c r="IV481" s="150"/>
      <c r="IW481" s="150"/>
    </row>
    <row r="482" customFormat="false" ht="12.75" hidden="false" customHeight="false" outlineLevel="0" collapsed="false">
      <c r="A482" s="146"/>
      <c r="B482" s="147"/>
      <c r="C482" s="147"/>
      <c r="D482" s="147"/>
      <c r="E482" s="147"/>
      <c r="F482" s="147"/>
      <c r="G482" s="147"/>
      <c r="H482" s="148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  <c r="AA482" s="147"/>
      <c r="AB482" s="147"/>
      <c r="AC482" s="147"/>
      <c r="AD482" s="147"/>
      <c r="AE482" s="147"/>
      <c r="AF482" s="147"/>
      <c r="AG482" s="147"/>
      <c r="AH482" s="147"/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  <c r="BI482" s="147"/>
      <c r="BJ482" s="147"/>
      <c r="BK482" s="149"/>
      <c r="BL482" s="150"/>
      <c r="BM482" s="150"/>
      <c r="BN482" s="150"/>
      <c r="BO482" s="150"/>
      <c r="BP482" s="150"/>
      <c r="BQ482" s="150"/>
      <c r="BR482" s="150"/>
      <c r="BS482" s="150"/>
      <c r="BT482" s="150"/>
      <c r="BU482" s="150"/>
      <c r="BV482" s="150"/>
      <c r="BW482" s="150"/>
      <c r="BX482" s="150"/>
      <c r="BY482" s="150"/>
      <c r="BZ482" s="150"/>
      <c r="CA482" s="150"/>
      <c r="CB482" s="150"/>
      <c r="CC482" s="15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0"/>
      <c r="CN482" s="150"/>
      <c r="CO482" s="150"/>
      <c r="CP482" s="150"/>
      <c r="CQ482" s="150"/>
      <c r="CR482" s="150"/>
      <c r="CS482" s="150"/>
      <c r="CT482" s="150"/>
      <c r="CU482" s="150"/>
      <c r="CV482" s="150"/>
      <c r="CW482" s="150"/>
      <c r="CX482" s="150"/>
      <c r="CY482" s="150"/>
      <c r="CZ482" s="150"/>
      <c r="DA482" s="150"/>
      <c r="DB482" s="150"/>
      <c r="DC482" s="150"/>
      <c r="DD482" s="150"/>
      <c r="DE482" s="150"/>
      <c r="DF482" s="150"/>
      <c r="DG482" s="150"/>
      <c r="DH482" s="150"/>
      <c r="DI482" s="150"/>
      <c r="DJ482" s="150"/>
      <c r="DK482" s="150"/>
      <c r="DL482" s="150"/>
      <c r="DM482" s="150"/>
      <c r="DN482" s="150"/>
      <c r="DO482" s="150"/>
      <c r="DP482" s="150"/>
      <c r="DQ482" s="150"/>
      <c r="DR482" s="150"/>
      <c r="DS482" s="150"/>
      <c r="DT482" s="150"/>
      <c r="DU482" s="150"/>
      <c r="DV482" s="150"/>
      <c r="DW482" s="150"/>
      <c r="DX482" s="150"/>
      <c r="DY482" s="150"/>
      <c r="DZ482" s="150"/>
      <c r="EA482" s="150"/>
      <c r="EB482" s="150"/>
      <c r="EC482" s="150"/>
      <c r="ED482" s="150"/>
      <c r="EE482" s="150"/>
      <c r="EF482" s="150"/>
      <c r="EG482" s="150"/>
      <c r="EH482" s="150"/>
      <c r="EI482" s="150"/>
      <c r="EJ482" s="150"/>
      <c r="EK482" s="150"/>
      <c r="EL482" s="150"/>
      <c r="EM482" s="150"/>
      <c r="EN482" s="150"/>
      <c r="EO482" s="150"/>
      <c r="EP482" s="150"/>
      <c r="EQ482" s="150"/>
      <c r="ER482" s="150"/>
      <c r="ES482" s="150"/>
      <c r="ET482" s="150"/>
      <c r="EU482" s="150"/>
      <c r="EV482" s="150"/>
      <c r="EW482" s="150"/>
      <c r="EX482" s="150"/>
      <c r="EY482" s="150"/>
      <c r="EZ482" s="150"/>
      <c r="FA482" s="150"/>
      <c r="FB482" s="150"/>
      <c r="FC482" s="150"/>
      <c r="FD482" s="150"/>
      <c r="FE482" s="150"/>
      <c r="FF482" s="150"/>
      <c r="FG482" s="150"/>
      <c r="FH482" s="150"/>
      <c r="FI482" s="150"/>
      <c r="FJ482" s="150"/>
      <c r="FK482" s="150"/>
      <c r="FL482" s="150"/>
      <c r="FM482" s="150"/>
      <c r="FN482" s="150"/>
      <c r="FO482" s="150"/>
      <c r="FP482" s="150"/>
      <c r="FQ482" s="150"/>
      <c r="FR482" s="150"/>
      <c r="FS482" s="150"/>
      <c r="FT482" s="150"/>
      <c r="FU482" s="150"/>
      <c r="FV482" s="150"/>
      <c r="FW482" s="150"/>
      <c r="FX482" s="150"/>
      <c r="FY482" s="150"/>
      <c r="FZ482" s="150"/>
      <c r="GA482" s="150"/>
      <c r="GB482" s="150"/>
      <c r="GC482" s="150"/>
      <c r="GD482" s="150"/>
      <c r="GE482" s="150"/>
      <c r="GF482" s="150"/>
      <c r="GG482" s="150"/>
      <c r="GH482" s="150"/>
      <c r="GI482" s="150"/>
      <c r="GJ482" s="150"/>
      <c r="GK482" s="150"/>
      <c r="GL482" s="150"/>
      <c r="GM482" s="150"/>
      <c r="GN482" s="150"/>
      <c r="GO482" s="150"/>
      <c r="GP482" s="150"/>
      <c r="GQ482" s="150"/>
      <c r="GR482" s="150"/>
      <c r="GS482" s="150"/>
      <c r="GT482" s="150"/>
      <c r="GU482" s="150"/>
      <c r="GV482" s="150"/>
      <c r="GW482" s="150"/>
      <c r="GX482" s="150"/>
      <c r="GY482" s="150"/>
      <c r="GZ482" s="150"/>
      <c r="HA482" s="150"/>
      <c r="HB482" s="150"/>
      <c r="HC482" s="150"/>
      <c r="HD482" s="150"/>
      <c r="HE482" s="150"/>
      <c r="HF482" s="150"/>
      <c r="HG482" s="150"/>
      <c r="HH482" s="150"/>
      <c r="HI482" s="150"/>
      <c r="HJ482" s="150"/>
      <c r="HK482" s="150"/>
      <c r="HL482" s="150"/>
      <c r="HM482" s="150"/>
      <c r="HN482" s="150"/>
      <c r="HO482" s="150"/>
      <c r="HP482" s="150"/>
      <c r="HQ482" s="150"/>
      <c r="HR482" s="150"/>
      <c r="HS482" s="150"/>
      <c r="HT482" s="150"/>
      <c r="HU482" s="150"/>
      <c r="HV482" s="150"/>
      <c r="HW482" s="150"/>
      <c r="HX482" s="150"/>
      <c r="HY482" s="150"/>
      <c r="HZ482" s="150"/>
      <c r="IA482" s="150"/>
      <c r="IB482" s="150"/>
      <c r="IC482" s="150"/>
      <c r="ID482" s="150"/>
      <c r="IE482" s="150"/>
      <c r="IF482" s="150"/>
      <c r="IG482" s="150"/>
      <c r="IH482" s="150"/>
      <c r="II482" s="150"/>
      <c r="IJ482" s="150"/>
      <c r="IK482" s="150"/>
      <c r="IL482" s="150"/>
      <c r="IM482" s="150"/>
      <c r="IN482" s="150"/>
      <c r="IO482" s="150"/>
      <c r="IP482" s="150"/>
      <c r="IQ482" s="150"/>
      <c r="IR482" s="150"/>
      <c r="IS482" s="150"/>
      <c r="IT482" s="150"/>
      <c r="IU482" s="150"/>
      <c r="IV482" s="150"/>
      <c r="IW482" s="150"/>
    </row>
    <row r="483" customFormat="false" ht="12.75" hidden="false" customHeight="false" outlineLevel="0" collapsed="false">
      <c r="A483" s="146"/>
      <c r="B483" s="147"/>
      <c r="C483" s="147"/>
      <c r="D483" s="147"/>
      <c r="E483" s="147"/>
      <c r="F483" s="147"/>
      <c r="G483" s="147"/>
      <c r="H483" s="148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  <c r="AC483" s="147"/>
      <c r="AD483" s="147"/>
      <c r="AE483" s="147"/>
      <c r="AF483" s="147"/>
      <c r="AG483" s="147"/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  <c r="BI483" s="147"/>
      <c r="BJ483" s="147"/>
      <c r="BK483" s="149"/>
      <c r="BL483" s="150"/>
      <c r="BM483" s="150"/>
      <c r="BN483" s="150"/>
      <c r="BO483" s="150"/>
      <c r="BP483" s="150"/>
      <c r="BQ483" s="150"/>
      <c r="BR483" s="150"/>
      <c r="BS483" s="150"/>
      <c r="BT483" s="150"/>
      <c r="BU483" s="150"/>
      <c r="BV483" s="150"/>
      <c r="BW483" s="150"/>
      <c r="BX483" s="150"/>
      <c r="BY483" s="150"/>
      <c r="BZ483" s="150"/>
      <c r="CA483" s="150"/>
      <c r="CB483" s="150"/>
      <c r="CC483" s="150"/>
      <c r="CD483" s="150"/>
      <c r="CE483" s="150"/>
      <c r="CF483" s="150"/>
      <c r="CG483" s="150"/>
      <c r="CH483" s="150"/>
      <c r="CI483" s="150"/>
      <c r="CJ483" s="150"/>
      <c r="CK483" s="150"/>
      <c r="CL483" s="150"/>
      <c r="CM483" s="150"/>
      <c r="CN483" s="150"/>
      <c r="CO483" s="150"/>
      <c r="CP483" s="150"/>
      <c r="CQ483" s="150"/>
      <c r="CR483" s="150"/>
      <c r="CS483" s="150"/>
      <c r="CT483" s="150"/>
      <c r="CU483" s="150"/>
      <c r="CV483" s="150"/>
      <c r="CW483" s="150"/>
      <c r="CX483" s="150"/>
      <c r="CY483" s="150"/>
      <c r="CZ483" s="150"/>
      <c r="DA483" s="150"/>
      <c r="DB483" s="150"/>
      <c r="DC483" s="150"/>
      <c r="DD483" s="150"/>
      <c r="DE483" s="150"/>
      <c r="DF483" s="150"/>
      <c r="DG483" s="150"/>
      <c r="DH483" s="150"/>
      <c r="DI483" s="150"/>
      <c r="DJ483" s="150"/>
      <c r="DK483" s="150"/>
      <c r="DL483" s="150"/>
      <c r="DM483" s="150"/>
      <c r="DN483" s="150"/>
      <c r="DO483" s="150"/>
      <c r="DP483" s="150"/>
      <c r="DQ483" s="150"/>
      <c r="DR483" s="150"/>
      <c r="DS483" s="150"/>
      <c r="DT483" s="150"/>
      <c r="DU483" s="150"/>
      <c r="DV483" s="150"/>
      <c r="DW483" s="150"/>
      <c r="DX483" s="150"/>
      <c r="DY483" s="150"/>
      <c r="DZ483" s="150"/>
      <c r="EA483" s="150"/>
      <c r="EB483" s="150"/>
      <c r="EC483" s="150"/>
      <c r="ED483" s="150"/>
      <c r="EE483" s="150"/>
      <c r="EF483" s="150"/>
      <c r="EG483" s="150"/>
      <c r="EH483" s="150"/>
      <c r="EI483" s="150"/>
      <c r="EJ483" s="150"/>
      <c r="EK483" s="150"/>
      <c r="EL483" s="150"/>
      <c r="EM483" s="150"/>
      <c r="EN483" s="150"/>
      <c r="EO483" s="150"/>
      <c r="EP483" s="150"/>
      <c r="EQ483" s="150"/>
      <c r="ER483" s="150"/>
      <c r="ES483" s="150"/>
      <c r="ET483" s="150"/>
      <c r="EU483" s="150"/>
      <c r="EV483" s="150"/>
      <c r="EW483" s="150"/>
      <c r="EX483" s="150"/>
      <c r="EY483" s="150"/>
      <c r="EZ483" s="150"/>
      <c r="FA483" s="150"/>
      <c r="FB483" s="150"/>
      <c r="FC483" s="150"/>
      <c r="FD483" s="150"/>
      <c r="FE483" s="150"/>
      <c r="FF483" s="150"/>
      <c r="FG483" s="150"/>
      <c r="FH483" s="150"/>
      <c r="FI483" s="150"/>
      <c r="FJ483" s="150"/>
      <c r="FK483" s="150"/>
      <c r="FL483" s="150"/>
      <c r="FM483" s="150"/>
      <c r="FN483" s="150"/>
      <c r="FO483" s="150"/>
      <c r="FP483" s="150"/>
      <c r="FQ483" s="150"/>
      <c r="FR483" s="150"/>
      <c r="FS483" s="150"/>
      <c r="FT483" s="150"/>
      <c r="FU483" s="150"/>
      <c r="FV483" s="150"/>
      <c r="FW483" s="150"/>
      <c r="FX483" s="150"/>
      <c r="FY483" s="150"/>
      <c r="FZ483" s="150"/>
      <c r="GA483" s="150"/>
      <c r="GB483" s="150"/>
      <c r="GC483" s="150"/>
      <c r="GD483" s="150"/>
      <c r="GE483" s="150"/>
      <c r="GF483" s="150"/>
      <c r="GG483" s="150"/>
      <c r="GH483" s="150"/>
      <c r="GI483" s="150"/>
      <c r="GJ483" s="150"/>
      <c r="GK483" s="150"/>
      <c r="GL483" s="150"/>
      <c r="GM483" s="150"/>
      <c r="GN483" s="150"/>
      <c r="GO483" s="150"/>
      <c r="GP483" s="150"/>
      <c r="GQ483" s="150"/>
      <c r="GR483" s="150"/>
      <c r="GS483" s="150"/>
      <c r="GT483" s="150"/>
      <c r="GU483" s="150"/>
      <c r="GV483" s="150"/>
      <c r="GW483" s="150"/>
      <c r="GX483" s="150"/>
      <c r="GY483" s="150"/>
      <c r="GZ483" s="150"/>
      <c r="HA483" s="150"/>
      <c r="HB483" s="150"/>
      <c r="HC483" s="150"/>
      <c r="HD483" s="150"/>
      <c r="HE483" s="150"/>
      <c r="HF483" s="150"/>
      <c r="HG483" s="150"/>
      <c r="HH483" s="150"/>
      <c r="HI483" s="150"/>
      <c r="HJ483" s="150"/>
      <c r="HK483" s="150"/>
      <c r="HL483" s="150"/>
      <c r="HM483" s="150"/>
      <c r="HN483" s="150"/>
      <c r="HO483" s="150"/>
      <c r="HP483" s="150"/>
      <c r="HQ483" s="150"/>
      <c r="HR483" s="150"/>
      <c r="HS483" s="150"/>
      <c r="HT483" s="150"/>
      <c r="HU483" s="150"/>
      <c r="HV483" s="150"/>
      <c r="HW483" s="150"/>
      <c r="HX483" s="150"/>
      <c r="HY483" s="150"/>
      <c r="HZ483" s="150"/>
      <c r="IA483" s="150"/>
      <c r="IB483" s="150"/>
      <c r="IC483" s="150"/>
      <c r="ID483" s="150"/>
      <c r="IE483" s="150"/>
      <c r="IF483" s="150"/>
      <c r="IG483" s="150"/>
      <c r="IH483" s="150"/>
      <c r="II483" s="150"/>
      <c r="IJ483" s="150"/>
      <c r="IK483" s="150"/>
      <c r="IL483" s="150"/>
      <c r="IM483" s="150"/>
      <c r="IN483" s="150"/>
      <c r="IO483" s="150"/>
      <c r="IP483" s="150"/>
      <c r="IQ483" s="150"/>
      <c r="IR483" s="150"/>
      <c r="IS483" s="150"/>
      <c r="IT483" s="150"/>
      <c r="IU483" s="150"/>
      <c r="IV483" s="150"/>
      <c r="IW483" s="150"/>
    </row>
    <row r="484" customFormat="false" ht="12.75" hidden="false" customHeight="false" outlineLevel="0" collapsed="false">
      <c r="A484" s="146"/>
      <c r="B484" s="147"/>
      <c r="C484" s="147"/>
      <c r="D484" s="147"/>
      <c r="E484" s="147"/>
      <c r="F484" s="147"/>
      <c r="G484" s="147"/>
      <c r="H484" s="148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  <c r="AA484" s="147"/>
      <c r="AB484" s="147"/>
      <c r="AC484" s="147"/>
      <c r="AD484" s="147"/>
      <c r="AE484" s="147"/>
      <c r="AF484" s="147"/>
      <c r="AG484" s="147"/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  <c r="BI484" s="147"/>
      <c r="BJ484" s="147"/>
      <c r="BK484" s="149"/>
      <c r="BL484" s="150"/>
      <c r="BM484" s="150"/>
      <c r="BN484" s="150"/>
      <c r="BO484" s="150"/>
      <c r="BP484" s="150"/>
      <c r="BQ484" s="150"/>
      <c r="BR484" s="150"/>
      <c r="BS484" s="150"/>
      <c r="BT484" s="150"/>
      <c r="BU484" s="150"/>
      <c r="BV484" s="150"/>
      <c r="BW484" s="150"/>
      <c r="BX484" s="150"/>
      <c r="BY484" s="150"/>
      <c r="BZ484" s="150"/>
      <c r="CA484" s="150"/>
      <c r="CB484" s="150"/>
      <c r="CC484" s="150"/>
      <c r="CD484" s="150"/>
      <c r="CE484" s="150"/>
      <c r="CF484" s="150"/>
      <c r="CG484" s="150"/>
      <c r="CH484" s="150"/>
      <c r="CI484" s="150"/>
      <c r="CJ484" s="150"/>
      <c r="CK484" s="150"/>
      <c r="CL484" s="150"/>
      <c r="CM484" s="150"/>
      <c r="CN484" s="150"/>
      <c r="CO484" s="150"/>
      <c r="CP484" s="150"/>
      <c r="CQ484" s="150"/>
      <c r="CR484" s="150"/>
      <c r="CS484" s="150"/>
      <c r="CT484" s="150"/>
      <c r="CU484" s="150"/>
      <c r="CV484" s="150"/>
      <c r="CW484" s="150"/>
      <c r="CX484" s="150"/>
      <c r="CY484" s="150"/>
      <c r="CZ484" s="150"/>
      <c r="DA484" s="150"/>
      <c r="DB484" s="150"/>
      <c r="DC484" s="150"/>
      <c r="DD484" s="150"/>
      <c r="DE484" s="150"/>
      <c r="DF484" s="150"/>
      <c r="DG484" s="150"/>
      <c r="DH484" s="150"/>
      <c r="DI484" s="150"/>
      <c r="DJ484" s="150"/>
      <c r="DK484" s="150"/>
      <c r="DL484" s="150"/>
      <c r="DM484" s="150"/>
      <c r="DN484" s="150"/>
      <c r="DO484" s="150"/>
      <c r="DP484" s="150"/>
      <c r="DQ484" s="150"/>
      <c r="DR484" s="150"/>
      <c r="DS484" s="150"/>
      <c r="DT484" s="150"/>
      <c r="DU484" s="150"/>
      <c r="DV484" s="150"/>
      <c r="DW484" s="150"/>
      <c r="DX484" s="150"/>
      <c r="DY484" s="150"/>
      <c r="DZ484" s="150"/>
      <c r="EA484" s="150"/>
      <c r="EB484" s="150"/>
      <c r="EC484" s="150"/>
      <c r="ED484" s="150"/>
      <c r="EE484" s="150"/>
      <c r="EF484" s="150"/>
      <c r="EG484" s="150"/>
      <c r="EH484" s="150"/>
      <c r="EI484" s="150"/>
      <c r="EJ484" s="150"/>
      <c r="EK484" s="150"/>
      <c r="EL484" s="150"/>
      <c r="EM484" s="150"/>
      <c r="EN484" s="150"/>
      <c r="EO484" s="150"/>
      <c r="EP484" s="150"/>
      <c r="EQ484" s="150"/>
      <c r="ER484" s="150"/>
      <c r="ES484" s="150"/>
      <c r="ET484" s="150"/>
      <c r="EU484" s="150"/>
      <c r="EV484" s="150"/>
      <c r="EW484" s="150"/>
      <c r="EX484" s="150"/>
      <c r="EY484" s="150"/>
      <c r="EZ484" s="150"/>
      <c r="FA484" s="150"/>
      <c r="FB484" s="150"/>
      <c r="FC484" s="150"/>
      <c r="FD484" s="150"/>
      <c r="FE484" s="150"/>
      <c r="FF484" s="150"/>
      <c r="FG484" s="150"/>
      <c r="FH484" s="150"/>
      <c r="FI484" s="150"/>
      <c r="FJ484" s="150"/>
      <c r="FK484" s="150"/>
      <c r="FL484" s="150"/>
      <c r="FM484" s="150"/>
      <c r="FN484" s="150"/>
      <c r="FO484" s="150"/>
      <c r="FP484" s="150"/>
      <c r="FQ484" s="150"/>
      <c r="FR484" s="150"/>
      <c r="FS484" s="150"/>
      <c r="FT484" s="150"/>
      <c r="FU484" s="150"/>
      <c r="FV484" s="150"/>
      <c r="FW484" s="150"/>
      <c r="FX484" s="150"/>
      <c r="FY484" s="150"/>
      <c r="FZ484" s="150"/>
      <c r="GA484" s="150"/>
      <c r="GB484" s="150"/>
      <c r="GC484" s="150"/>
      <c r="GD484" s="150"/>
      <c r="GE484" s="150"/>
      <c r="GF484" s="150"/>
      <c r="GG484" s="150"/>
      <c r="GH484" s="150"/>
      <c r="GI484" s="150"/>
      <c r="GJ484" s="150"/>
      <c r="GK484" s="150"/>
      <c r="GL484" s="150"/>
      <c r="GM484" s="150"/>
      <c r="GN484" s="150"/>
      <c r="GO484" s="150"/>
      <c r="GP484" s="150"/>
      <c r="GQ484" s="150"/>
      <c r="GR484" s="150"/>
      <c r="GS484" s="150"/>
      <c r="GT484" s="150"/>
      <c r="GU484" s="150"/>
      <c r="GV484" s="150"/>
      <c r="GW484" s="150"/>
      <c r="GX484" s="150"/>
      <c r="GY484" s="150"/>
      <c r="GZ484" s="150"/>
      <c r="HA484" s="150"/>
      <c r="HB484" s="150"/>
      <c r="HC484" s="150"/>
      <c r="HD484" s="150"/>
      <c r="HE484" s="150"/>
      <c r="HF484" s="150"/>
      <c r="HG484" s="150"/>
      <c r="HH484" s="150"/>
      <c r="HI484" s="150"/>
      <c r="HJ484" s="150"/>
      <c r="HK484" s="150"/>
      <c r="HL484" s="150"/>
      <c r="HM484" s="150"/>
      <c r="HN484" s="150"/>
      <c r="HO484" s="150"/>
      <c r="HP484" s="150"/>
      <c r="HQ484" s="150"/>
      <c r="HR484" s="150"/>
      <c r="HS484" s="150"/>
      <c r="HT484" s="150"/>
      <c r="HU484" s="150"/>
      <c r="HV484" s="150"/>
      <c r="HW484" s="150"/>
      <c r="HX484" s="150"/>
      <c r="HY484" s="150"/>
      <c r="HZ484" s="150"/>
      <c r="IA484" s="150"/>
      <c r="IB484" s="150"/>
      <c r="IC484" s="150"/>
      <c r="ID484" s="150"/>
      <c r="IE484" s="150"/>
      <c r="IF484" s="150"/>
      <c r="IG484" s="150"/>
      <c r="IH484" s="150"/>
      <c r="II484" s="150"/>
      <c r="IJ484" s="150"/>
      <c r="IK484" s="150"/>
      <c r="IL484" s="150"/>
      <c r="IM484" s="150"/>
      <c r="IN484" s="150"/>
      <c r="IO484" s="150"/>
      <c r="IP484" s="150"/>
      <c r="IQ484" s="150"/>
      <c r="IR484" s="150"/>
      <c r="IS484" s="150"/>
      <c r="IT484" s="150"/>
      <c r="IU484" s="150"/>
      <c r="IV484" s="150"/>
      <c r="IW484" s="150"/>
    </row>
    <row r="485" customFormat="false" ht="12.75" hidden="false" customHeight="false" outlineLevel="0" collapsed="false">
      <c r="A485" s="146"/>
      <c r="B485" s="147"/>
      <c r="C485" s="147"/>
      <c r="D485" s="147"/>
      <c r="E485" s="147"/>
      <c r="F485" s="147"/>
      <c r="G485" s="147"/>
      <c r="H485" s="148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  <c r="AA485" s="147"/>
      <c r="AB485" s="147"/>
      <c r="AC485" s="147"/>
      <c r="AD485" s="147"/>
      <c r="AE485" s="147"/>
      <c r="AF485" s="147"/>
      <c r="AG485" s="147"/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  <c r="BI485" s="147"/>
      <c r="BJ485" s="147"/>
      <c r="BK485" s="149"/>
      <c r="BL485" s="150"/>
      <c r="BM485" s="150"/>
      <c r="BN485" s="150"/>
      <c r="BO485" s="150"/>
      <c r="BP485" s="150"/>
      <c r="BQ485" s="150"/>
      <c r="BR485" s="150"/>
      <c r="BS485" s="150"/>
      <c r="BT485" s="150"/>
      <c r="BU485" s="150"/>
      <c r="BV485" s="150"/>
      <c r="BW485" s="150"/>
      <c r="BX485" s="150"/>
      <c r="BY485" s="150"/>
      <c r="BZ485" s="150"/>
      <c r="CA485" s="150"/>
      <c r="CB485" s="150"/>
      <c r="CC485" s="15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0"/>
      <c r="CN485" s="150"/>
      <c r="CO485" s="150"/>
      <c r="CP485" s="150"/>
      <c r="CQ485" s="150"/>
      <c r="CR485" s="150"/>
      <c r="CS485" s="150"/>
      <c r="CT485" s="150"/>
      <c r="CU485" s="150"/>
      <c r="CV485" s="150"/>
      <c r="CW485" s="150"/>
      <c r="CX485" s="150"/>
      <c r="CY485" s="150"/>
      <c r="CZ485" s="150"/>
      <c r="DA485" s="150"/>
      <c r="DB485" s="150"/>
      <c r="DC485" s="150"/>
      <c r="DD485" s="150"/>
      <c r="DE485" s="150"/>
      <c r="DF485" s="150"/>
      <c r="DG485" s="150"/>
      <c r="DH485" s="150"/>
      <c r="DI485" s="150"/>
      <c r="DJ485" s="150"/>
      <c r="DK485" s="150"/>
      <c r="DL485" s="150"/>
      <c r="DM485" s="150"/>
      <c r="DN485" s="150"/>
      <c r="DO485" s="150"/>
      <c r="DP485" s="150"/>
      <c r="DQ485" s="150"/>
      <c r="DR485" s="150"/>
      <c r="DS485" s="150"/>
      <c r="DT485" s="150"/>
      <c r="DU485" s="150"/>
      <c r="DV485" s="150"/>
      <c r="DW485" s="150"/>
      <c r="DX485" s="150"/>
      <c r="DY485" s="150"/>
      <c r="DZ485" s="150"/>
      <c r="EA485" s="150"/>
      <c r="EB485" s="150"/>
      <c r="EC485" s="150"/>
      <c r="ED485" s="150"/>
      <c r="EE485" s="150"/>
      <c r="EF485" s="150"/>
      <c r="EG485" s="150"/>
      <c r="EH485" s="150"/>
      <c r="EI485" s="150"/>
      <c r="EJ485" s="150"/>
      <c r="EK485" s="150"/>
      <c r="EL485" s="150"/>
      <c r="EM485" s="150"/>
      <c r="EN485" s="150"/>
      <c r="EO485" s="150"/>
      <c r="EP485" s="150"/>
      <c r="EQ485" s="150"/>
      <c r="ER485" s="150"/>
      <c r="ES485" s="150"/>
      <c r="ET485" s="150"/>
      <c r="EU485" s="150"/>
      <c r="EV485" s="150"/>
      <c r="EW485" s="150"/>
      <c r="EX485" s="150"/>
      <c r="EY485" s="150"/>
      <c r="EZ485" s="150"/>
      <c r="FA485" s="150"/>
      <c r="FB485" s="150"/>
      <c r="FC485" s="150"/>
      <c r="FD485" s="150"/>
      <c r="FE485" s="150"/>
      <c r="FF485" s="150"/>
      <c r="FG485" s="150"/>
      <c r="FH485" s="150"/>
      <c r="FI485" s="150"/>
      <c r="FJ485" s="150"/>
      <c r="FK485" s="150"/>
      <c r="FL485" s="150"/>
      <c r="FM485" s="150"/>
      <c r="FN485" s="150"/>
      <c r="FO485" s="150"/>
      <c r="FP485" s="150"/>
      <c r="FQ485" s="150"/>
      <c r="FR485" s="150"/>
      <c r="FS485" s="150"/>
      <c r="FT485" s="150"/>
      <c r="FU485" s="150"/>
      <c r="FV485" s="150"/>
      <c r="FW485" s="150"/>
      <c r="FX485" s="150"/>
      <c r="FY485" s="150"/>
      <c r="FZ485" s="150"/>
      <c r="GA485" s="150"/>
      <c r="GB485" s="150"/>
      <c r="GC485" s="150"/>
      <c r="GD485" s="150"/>
      <c r="GE485" s="150"/>
      <c r="GF485" s="150"/>
      <c r="GG485" s="150"/>
      <c r="GH485" s="150"/>
      <c r="GI485" s="150"/>
      <c r="GJ485" s="150"/>
      <c r="GK485" s="150"/>
      <c r="GL485" s="150"/>
      <c r="GM485" s="150"/>
      <c r="GN485" s="150"/>
      <c r="GO485" s="150"/>
      <c r="GP485" s="150"/>
      <c r="GQ485" s="150"/>
      <c r="GR485" s="150"/>
      <c r="GS485" s="150"/>
      <c r="GT485" s="150"/>
      <c r="GU485" s="150"/>
      <c r="GV485" s="150"/>
      <c r="GW485" s="150"/>
      <c r="GX485" s="150"/>
      <c r="GY485" s="150"/>
      <c r="GZ485" s="150"/>
      <c r="HA485" s="150"/>
      <c r="HB485" s="150"/>
      <c r="HC485" s="150"/>
      <c r="HD485" s="150"/>
      <c r="HE485" s="150"/>
      <c r="HF485" s="150"/>
      <c r="HG485" s="150"/>
      <c r="HH485" s="150"/>
      <c r="HI485" s="150"/>
      <c r="HJ485" s="150"/>
      <c r="HK485" s="150"/>
      <c r="HL485" s="150"/>
      <c r="HM485" s="150"/>
      <c r="HN485" s="150"/>
      <c r="HO485" s="150"/>
      <c r="HP485" s="150"/>
      <c r="HQ485" s="150"/>
      <c r="HR485" s="150"/>
      <c r="HS485" s="150"/>
      <c r="HT485" s="150"/>
      <c r="HU485" s="150"/>
      <c r="HV485" s="150"/>
      <c r="HW485" s="150"/>
      <c r="HX485" s="150"/>
      <c r="HY485" s="150"/>
      <c r="HZ485" s="150"/>
      <c r="IA485" s="150"/>
      <c r="IB485" s="150"/>
      <c r="IC485" s="150"/>
      <c r="ID485" s="150"/>
      <c r="IE485" s="150"/>
      <c r="IF485" s="150"/>
      <c r="IG485" s="150"/>
      <c r="IH485" s="150"/>
      <c r="II485" s="150"/>
      <c r="IJ485" s="150"/>
      <c r="IK485" s="150"/>
      <c r="IL485" s="150"/>
      <c r="IM485" s="150"/>
      <c r="IN485" s="150"/>
      <c r="IO485" s="150"/>
      <c r="IP485" s="150"/>
      <c r="IQ485" s="150"/>
      <c r="IR485" s="150"/>
      <c r="IS485" s="150"/>
      <c r="IT485" s="150"/>
      <c r="IU485" s="150"/>
      <c r="IV485" s="150"/>
      <c r="IW485" s="150"/>
    </row>
    <row r="486" customFormat="false" ht="12.75" hidden="false" customHeight="false" outlineLevel="0" collapsed="false">
      <c r="A486" s="146"/>
      <c r="B486" s="147"/>
      <c r="C486" s="147"/>
      <c r="D486" s="147"/>
      <c r="E486" s="147"/>
      <c r="F486" s="147"/>
      <c r="G486" s="147"/>
      <c r="H486" s="148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  <c r="AA486" s="147"/>
      <c r="AB486" s="147"/>
      <c r="AC486" s="147"/>
      <c r="AD486" s="147"/>
      <c r="AE486" s="147"/>
      <c r="AF486" s="147"/>
      <c r="AG486" s="147"/>
      <c r="AH486" s="147"/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  <c r="BI486" s="147"/>
      <c r="BJ486" s="147"/>
      <c r="BK486" s="149"/>
      <c r="BL486" s="150"/>
      <c r="BM486" s="150"/>
      <c r="BN486" s="150"/>
      <c r="BO486" s="150"/>
      <c r="BP486" s="150"/>
      <c r="BQ486" s="150"/>
      <c r="BR486" s="150"/>
      <c r="BS486" s="150"/>
      <c r="BT486" s="150"/>
      <c r="BU486" s="150"/>
      <c r="BV486" s="150"/>
      <c r="BW486" s="150"/>
      <c r="BX486" s="150"/>
      <c r="BY486" s="150"/>
      <c r="BZ486" s="150"/>
      <c r="CA486" s="150"/>
      <c r="CB486" s="150"/>
      <c r="CC486" s="15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0"/>
      <c r="CN486" s="150"/>
      <c r="CO486" s="150"/>
      <c r="CP486" s="150"/>
      <c r="CQ486" s="150"/>
      <c r="CR486" s="150"/>
      <c r="CS486" s="150"/>
      <c r="CT486" s="150"/>
      <c r="CU486" s="150"/>
      <c r="CV486" s="150"/>
      <c r="CW486" s="150"/>
      <c r="CX486" s="150"/>
      <c r="CY486" s="150"/>
      <c r="CZ486" s="150"/>
      <c r="DA486" s="150"/>
      <c r="DB486" s="150"/>
      <c r="DC486" s="150"/>
      <c r="DD486" s="150"/>
      <c r="DE486" s="150"/>
      <c r="DF486" s="150"/>
      <c r="DG486" s="150"/>
      <c r="DH486" s="150"/>
      <c r="DI486" s="150"/>
      <c r="DJ486" s="150"/>
      <c r="DK486" s="150"/>
      <c r="DL486" s="150"/>
      <c r="DM486" s="150"/>
      <c r="DN486" s="150"/>
      <c r="DO486" s="150"/>
      <c r="DP486" s="150"/>
      <c r="DQ486" s="150"/>
      <c r="DR486" s="150"/>
      <c r="DS486" s="150"/>
      <c r="DT486" s="150"/>
      <c r="DU486" s="150"/>
      <c r="DV486" s="150"/>
      <c r="DW486" s="150"/>
      <c r="DX486" s="150"/>
      <c r="DY486" s="150"/>
      <c r="DZ486" s="150"/>
      <c r="EA486" s="150"/>
      <c r="EB486" s="150"/>
      <c r="EC486" s="150"/>
      <c r="ED486" s="150"/>
      <c r="EE486" s="150"/>
      <c r="EF486" s="150"/>
      <c r="EG486" s="150"/>
      <c r="EH486" s="150"/>
      <c r="EI486" s="150"/>
      <c r="EJ486" s="150"/>
      <c r="EK486" s="150"/>
      <c r="EL486" s="150"/>
      <c r="EM486" s="150"/>
      <c r="EN486" s="150"/>
      <c r="EO486" s="150"/>
      <c r="EP486" s="150"/>
      <c r="EQ486" s="150"/>
      <c r="ER486" s="150"/>
      <c r="ES486" s="150"/>
      <c r="ET486" s="150"/>
      <c r="EU486" s="150"/>
      <c r="EV486" s="150"/>
      <c r="EW486" s="150"/>
      <c r="EX486" s="150"/>
      <c r="EY486" s="150"/>
      <c r="EZ486" s="150"/>
      <c r="FA486" s="150"/>
      <c r="FB486" s="150"/>
      <c r="FC486" s="150"/>
      <c r="FD486" s="150"/>
      <c r="FE486" s="150"/>
      <c r="FF486" s="150"/>
      <c r="FG486" s="150"/>
      <c r="FH486" s="150"/>
      <c r="FI486" s="150"/>
      <c r="FJ486" s="150"/>
      <c r="FK486" s="150"/>
      <c r="FL486" s="150"/>
      <c r="FM486" s="150"/>
      <c r="FN486" s="150"/>
      <c r="FO486" s="150"/>
      <c r="FP486" s="150"/>
      <c r="FQ486" s="150"/>
      <c r="FR486" s="150"/>
      <c r="FS486" s="150"/>
      <c r="FT486" s="150"/>
      <c r="FU486" s="150"/>
      <c r="FV486" s="150"/>
      <c r="FW486" s="150"/>
      <c r="FX486" s="150"/>
      <c r="FY486" s="150"/>
      <c r="FZ486" s="150"/>
      <c r="GA486" s="150"/>
      <c r="GB486" s="150"/>
      <c r="GC486" s="150"/>
      <c r="GD486" s="150"/>
      <c r="GE486" s="150"/>
      <c r="GF486" s="150"/>
      <c r="GG486" s="150"/>
      <c r="GH486" s="150"/>
      <c r="GI486" s="150"/>
      <c r="GJ486" s="150"/>
      <c r="GK486" s="150"/>
      <c r="GL486" s="150"/>
      <c r="GM486" s="150"/>
      <c r="GN486" s="150"/>
      <c r="GO486" s="150"/>
      <c r="GP486" s="150"/>
      <c r="GQ486" s="150"/>
      <c r="GR486" s="150"/>
      <c r="GS486" s="150"/>
      <c r="GT486" s="150"/>
      <c r="GU486" s="150"/>
      <c r="GV486" s="150"/>
      <c r="GW486" s="150"/>
      <c r="GX486" s="150"/>
      <c r="GY486" s="150"/>
      <c r="GZ486" s="150"/>
      <c r="HA486" s="150"/>
      <c r="HB486" s="150"/>
      <c r="HC486" s="150"/>
      <c r="HD486" s="150"/>
      <c r="HE486" s="150"/>
      <c r="HF486" s="150"/>
      <c r="HG486" s="150"/>
      <c r="HH486" s="150"/>
      <c r="HI486" s="150"/>
      <c r="HJ486" s="150"/>
      <c r="HK486" s="150"/>
      <c r="HL486" s="150"/>
      <c r="HM486" s="150"/>
      <c r="HN486" s="150"/>
      <c r="HO486" s="150"/>
      <c r="HP486" s="150"/>
      <c r="HQ486" s="150"/>
      <c r="HR486" s="150"/>
      <c r="HS486" s="150"/>
      <c r="HT486" s="150"/>
      <c r="HU486" s="150"/>
      <c r="HV486" s="150"/>
      <c r="HW486" s="150"/>
      <c r="HX486" s="150"/>
      <c r="HY486" s="150"/>
      <c r="HZ486" s="150"/>
      <c r="IA486" s="150"/>
      <c r="IB486" s="150"/>
      <c r="IC486" s="150"/>
      <c r="ID486" s="150"/>
      <c r="IE486" s="150"/>
      <c r="IF486" s="150"/>
      <c r="IG486" s="150"/>
      <c r="IH486" s="150"/>
      <c r="II486" s="150"/>
      <c r="IJ486" s="150"/>
      <c r="IK486" s="150"/>
      <c r="IL486" s="150"/>
      <c r="IM486" s="150"/>
      <c r="IN486" s="150"/>
      <c r="IO486" s="150"/>
      <c r="IP486" s="150"/>
      <c r="IQ486" s="150"/>
      <c r="IR486" s="150"/>
      <c r="IS486" s="150"/>
      <c r="IT486" s="150"/>
      <c r="IU486" s="150"/>
      <c r="IV486" s="150"/>
      <c r="IW486" s="150"/>
    </row>
    <row r="487" customFormat="false" ht="12.75" hidden="false" customHeight="false" outlineLevel="0" collapsed="false">
      <c r="A487" s="146"/>
      <c r="B487" s="147"/>
      <c r="C487" s="147"/>
      <c r="D487" s="147"/>
      <c r="E487" s="147"/>
      <c r="F487" s="147"/>
      <c r="G487" s="147"/>
      <c r="H487" s="148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  <c r="AB487" s="147"/>
      <c r="AC487" s="147"/>
      <c r="AD487" s="147"/>
      <c r="AE487" s="147"/>
      <c r="AF487" s="147"/>
      <c r="AG487" s="147"/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  <c r="BI487" s="147"/>
      <c r="BJ487" s="147"/>
      <c r="BK487" s="149"/>
      <c r="BL487" s="150"/>
      <c r="BM487" s="150"/>
      <c r="BN487" s="150"/>
      <c r="BO487" s="150"/>
      <c r="BP487" s="150"/>
      <c r="BQ487" s="150"/>
      <c r="BR487" s="150"/>
      <c r="BS487" s="150"/>
      <c r="BT487" s="150"/>
      <c r="BU487" s="150"/>
      <c r="BV487" s="150"/>
      <c r="BW487" s="150"/>
      <c r="BX487" s="150"/>
      <c r="BY487" s="150"/>
      <c r="BZ487" s="150"/>
      <c r="CA487" s="150"/>
      <c r="CB487" s="150"/>
      <c r="CC487" s="150"/>
      <c r="CD487" s="150"/>
      <c r="CE487" s="150"/>
      <c r="CF487" s="150"/>
      <c r="CG487" s="150"/>
      <c r="CH487" s="150"/>
      <c r="CI487" s="150"/>
      <c r="CJ487" s="150"/>
      <c r="CK487" s="150"/>
      <c r="CL487" s="150"/>
      <c r="CM487" s="150"/>
      <c r="CN487" s="150"/>
      <c r="CO487" s="150"/>
      <c r="CP487" s="150"/>
      <c r="CQ487" s="150"/>
      <c r="CR487" s="150"/>
      <c r="CS487" s="150"/>
      <c r="CT487" s="150"/>
      <c r="CU487" s="150"/>
      <c r="CV487" s="150"/>
      <c r="CW487" s="150"/>
      <c r="CX487" s="150"/>
      <c r="CY487" s="150"/>
      <c r="CZ487" s="150"/>
      <c r="DA487" s="150"/>
      <c r="DB487" s="150"/>
      <c r="DC487" s="150"/>
      <c r="DD487" s="150"/>
      <c r="DE487" s="150"/>
      <c r="DF487" s="150"/>
      <c r="DG487" s="150"/>
      <c r="DH487" s="150"/>
      <c r="DI487" s="150"/>
      <c r="DJ487" s="150"/>
      <c r="DK487" s="150"/>
      <c r="DL487" s="150"/>
      <c r="DM487" s="150"/>
      <c r="DN487" s="150"/>
      <c r="DO487" s="150"/>
      <c r="DP487" s="150"/>
      <c r="DQ487" s="150"/>
      <c r="DR487" s="150"/>
      <c r="DS487" s="150"/>
      <c r="DT487" s="150"/>
      <c r="DU487" s="150"/>
      <c r="DV487" s="150"/>
      <c r="DW487" s="150"/>
      <c r="DX487" s="150"/>
      <c r="DY487" s="150"/>
      <c r="DZ487" s="150"/>
      <c r="EA487" s="150"/>
      <c r="EB487" s="150"/>
      <c r="EC487" s="150"/>
      <c r="ED487" s="150"/>
      <c r="EE487" s="150"/>
      <c r="EF487" s="150"/>
      <c r="EG487" s="150"/>
      <c r="EH487" s="150"/>
      <c r="EI487" s="150"/>
      <c r="EJ487" s="150"/>
      <c r="EK487" s="150"/>
      <c r="EL487" s="150"/>
      <c r="EM487" s="150"/>
      <c r="EN487" s="150"/>
      <c r="EO487" s="150"/>
      <c r="EP487" s="150"/>
      <c r="EQ487" s="150"/>
      <c r="ER487" s="150"/>
      <c r="ES487" s="150"/>
      <c r="ET487" s="150"/>
      <c r="EU487" s="150"/>
      <c r="EV487" s="150"/>
      <c r="EW487" s="150"/>
      <c r="EX487" s="150"/>
      <c r="EY487" s="150"/>
      <c r="EZ487" s="150"/>
      <c r="FA487" s="150"/>
      <c r="FB487" s="150"/>
      <c r="FC487" s="150"/>
      <c r="FD487" s="150"/>
      <c r="FE487" s="150"/>
      <c r="FF487" s="150"/>
      <c r="FG487" s="150"/>
      <c r="FH487" s="150"/>
      <c r="FI487" s="150"/>
      <c r="FJ487" s="150"/>
      <c r="FK487" s="150"/>
      <c r="FL487" s="150"/>
      <c r="FM487" s="150"/>
      <c r="FN487" s="150"/>
      <c r="FO487" s="150"/>
      <c r="FP487" s="150"/>
      <c r="FQ487" s="150"/>
      <c r="FR487" s="150"/>
      <c r="FS487" s="150"/>
      <c r="FT487" s="150"/>
      <c r="FU487" s="150"/>
      <c r="FV487" s="150"/>
      <c r="FW487" s="150"/>
      <c r="FX487" s="150"/>
      <c r="FY487" s="150"/>
      <c r="FZ487" s="150"/>
      <c r="GA487" s="150"/>
      <c r="GB487" s="150"/>
      <c r="GC487" s="150"/>
      <c r="GD487" s="150"/>
      <c r="GE487" s="150"/>
      <c r="GF487" s="150"/>
      <c r="GG487" s="150"/>
      <c r="GH487" s="150"/>
      <c r="GI487" s="150"/>
      <c r="GJ487" s="150"/>
      <c r="GK487" s="150"/>
      <c r="GL487" s="150"/>
      <c r="GM487" s="150"/>
      <c r="GN487" s="150"/>
      <c r="GO487" s="150"/>
      <c r="GP487" s="150"/>
      <c r="GQ487" s="150"/>
      <c r="GR487" s="150"/>
      <c r="GS487" s="150"/>
      <c r="GT487" s="150"/>
      <c r="GU487" s="150"/>
      <c r="GV487" s="150"/>
      <c r="GW487" s="150"/>
      <c r="GX487" s="150"/>
      <c r="GY487" s="150"/>
      <c r="GZ487" s="150"/>
      <c r="HA487" s="150"/>
      <c r="HB487" s="150"/>
      <c r="HC487" s="150"/>
      <c r="HD487" s="150"/>
      <c r="HE487" s="150"/>
      <c r="HF487" s="150"/>
      <c r="HG487" s="150"/>
      <c r="HH487" s="150"/>
      <c r="HI487" s="150"/>
      <c r="HJ487" s="150"/>
      <c r="HK487" s="150"/>
      <c r="HL487" s="150"/>
      <c r="HM487" s="150"/>
      <c r="HN487" s="150"/>
      <c r="HO487" s="150"/>
      <c r="HP487" s="150"/>
      <c r="HQ487" s="150"/>
      <c r="HR487" s="150"/>
      <c r="HS487" s="150"/>
      <c r="HT487" s="150"/>
      <c r="HU487" s="150"/>
      <c r="HV487" s="150"/>
      <c r="HW487" s="150"/>
      <c r="HX487" s="150"/>
      <c r="HY487" s="150"/>
      <c r="HZ487" s="150"/>
      <c r="IA487" s="150"/>
      <c r="IB487" s="150"/>
      <c r="IC487" s="150"/>
      <c r="ID487" s="150"/>
      <c r="IE487" s="150"/>
      <c r="IF487" s="150"/>
      <c r="IG487" s="150"/>
      <c r="IH487" s="150"/>
      <c r="II487" s="150"/>
      <c r="IJ487" s="150"/>
      <c r="IK487" s="150"/>
      <c r="IL487" s="150"/>
      <c r="IM487" s="150"/>
      <c r="IN487" s="150"/>
      <c r="IO487" s="150"/>
      <c r="IP487" s="150"/>
      <c r="IQ487" s="150"/>
      <c r="IR487" s="150"/>
      <c r="IS487" s="150"/>
      <c r="IT487" s="150"/>
      <c r="IU487" s="150"/>
      <c r="IV487" s="150"/>
      <c r="IW487" s="150"/>
    </row>
    <row r="488" customFormat="false" ht="12.75" hidden="false" customHeight="false" outlineLevel="0" collapsed="false">
      <c r="A488" s="146"/>
      <c r="B488" s="147"/>
      <c r="C488" s="147"/>
      <c r="D488" s="147"/>
      <c r="E488" s="147"/>
      <c r="F488" s="147"/>
      <c r="G488" s="147"/>
      <c r="H488" s="148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  <c r="AA488" s="147"/>
      <c r="AB488" s="147"/>
      <c r="AC488" s="147"/>
      <c r="AD488" s="147"/>
      <c r="AE488" s="147"/>
      <c r="AF488" s="147"/>
      <c r="AG488" s="147"/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  <c r="BI488" s="147"/>
      <c r="BJ488" s="147"/>
      <c r="BK488" s="149"/>
      <c r="BL488" s="150"/>
      <c r="BM488" s="150"/>
      <c r="BN488" s="150"/>
      <c r="BO488" s="150"/>
      <c r="BP488" s="150"/>
      <c r="BQ488" s="150"/>
      <c r="BR488" s="150"/>
      <c r="BS488" s="150"/>
      <c r="BT488" s="150"/>
      <c r="BU488" s="150"/>
      <c r="BV488" s="150"/>
      <c r="BW488" s="150"/>
      <c r="BX488" s="150"/>
      <c r="BY488" s="150"/>
      <c r="BZ488" s="150"/>
      <c r="CA488" s="150"/>
      <c r="CB488" s="150"/>
      <c r="CC488" s="150"/>
      <c r="CD488" s="150"/>
      <c r="CE488" s="150"/>
      <c r="CF488" s="150"/>
      <c r="CG488" s="150"/>
      <c r="CH488" s="150"/>
      <c r="CI488" s="150"/>
      <c r="CJ488" s="150"/>
      <c r="CK488" s="150"/>
      <c r="CL488" s="150"/>
      <c r="CM488" s="150"/>
      <c r="CN488" s="150"/>
      <c r="CO488" s="150"/>
      <c r="CP488" s="150"/>
      <c r="CQ488" s="150"/>
      <c r="CR488" s="150"/>
      <c r="CS488" s="150"/>
      <c r="CT488" s="150"/>
      <c r="CU488" s="150"/>
      <c r="CV488" s="150"/>
      <c r="CW488" s="150"/>
      <c r="CX488" s="150"/>
      <c r="CY488" s="150"/>
      <c r="CZ488" s="150"/>
      <c r="DA488" s="150"/>
      <c r="DB488" s="150"/>
      <c r="DC488" s="150"/>
      <c r="DD488" s="150"/>
      <c r="DE488" s="150"/>
      <c r="DF488" s="150"/>
      <c r="DG488" s="150"/>
      <c r="DH488" s="150"/>
      <c r="DI488" s="150"/>
      <c r="DJ488" s="150"/>
      <c r="DK488" s="150"/>
      <c r="DL488" s="150"/>
      <c r="DM488" s="150"/>
      <c r="DN488" s="150"/>
      <c r="DO488" s="150"/>
      <c r="DP488" s="150"/>
      <c r="DQ488" s="150"/>
      <c r="DR488" s="150"/>
      <c r="DS488" s="150"/>
      <c r="DT488" s="150"/>
      <c r="DU488" s="150"/>
      <c r="DV488" s="150"/>
      <c r="DW488" s="150"/>
      <c r="DX488" s="150"/>
      <c r="DY488" s="150"/>
      <c r="DZ488" s="150"/>
      <c r="EA488" s="150"/>
      <c r="EB488" s="150"/>
      <c r="EC488" s="150"/>
      <c r="ED488" s="150"/>
      <c r="EE488" s="150"/>
      <c r="EF488" s="150"/>
      <c r="EG488" s="150"/>
      <c r="EH488" s="150"/>
      <c r="EI488" s="150"/>
      <c r="EJ488" s="150"/>
      <c r="EK488" s="150"/>
      <c r="EL488" s="150"/>
      <c r="EM488" s="150"/>
      <c r="EN488" s="150"/>
      <c r="EO488" s="150"/>
      <c r="EP488" s="150"/>
      <c r="EQ488" s="150"/>
      <c r="ER488" s="150"/>
      <c r="ES488" s="150"/>
      <c r="ET488" s="150"/>
      <c r="EU488" s="150"/>
      <c r="EV488" s="150"/>
      <c r="EW488" s="150"/>
      <c r="EX488" s="150"/>
      <c r="EY488" s="150"/>
      <c r="EZ488" s="150"/>
      <c r="FA488" s="150"/>
      <c r="FB488" s="150"/>
      <c r="FC488" s="150"/>
      <c r="FD488" s="150"/>
      <c r="FE488" s="150"/>
      <c r="FF488" s="150"/>
      <c r="FG488" s="150"/>
      <c r="FH488" s="150"/>
      <c r="FI488" s="150"/>
      <c r="FJ488" s="150"/>
      <c r="FK488" s="150"/>
      <c r="FL488" s="150"/>
      <c r="FM488" s="150"/>
      <c r="FN488" s="150"/>
      <c r="FO488" s="150"/>
      <c r="FP488" s="150"/>
      <c r="FQ488" s="150"/>
      <c r="FR488" s="150"/>
      <c r="FS488" s="150"/>
      <c r="FT488" s="150"/>
      <c r="FU488" s="150"/>
      <c r="FV488" s="150"/>
      <c r="FW488" s="150"/>
      <c r="FX488" s="150"/>
      <c r="FY488" s="150"/>
      <c r="FZ488" s="150"/>
      <c r="GA488" s="150"/>
      <c r="GB488" s="150"/>
      <c r="GC488" s="150"/>
      <c r="GD488" s="150"/>
      <c r="GE488" s="150"/>
      <c r="GF488" s="150"/>
      <c r="GG488" s="150"/>
      <c r="GH488" s="150"/>
      <c r="GI488" s="150"/>
      <c r="GJ488" s="150"/>
      <c r="GK488" s="150"/>
      <c r="GL488" s="150"/>
      <c r="GM488" s="150"/>
      <c r="GN488" s="150"/>
      <c r="GO488" s="150"/>
      <c r="GP488" s="150"/>
      <c r="GQ488" s="150"/>
      <c r="GR488" s="150"/>
      <c r="GS488" s="150"/>
      <c r="GT488" s="150"/>
      <c r="GU488" s="150"/>
      <c r="GV488" s="150"/>
      <c r="GW488" s="150"/>
      <c r="GX488" s="150"/>
      <c r="GY488" s="150"/>
      <c r="GZ488" s="150"/>
      <c r="HA488" s="150"/>
      <c r="HB488" s="150"/>
      <c r="HC488" s="150"/>
      <c r="HD488" s="150"/>
      <c r="HE488" s="150"/>
      <c r="HF488" s="150"/>
      <c r="HG488" s="150"/>
      <c r="HH488" s="150"/>
      <c r="HI488" s="150"/>
      <c r="HJ488" s="150"/>
      <c r="HK488" s="150"/>
      <c r="HL488" s="150"/>
      <c r="HM488" s="150"/>
      <c r="HN488" s="150"/>
      <c r="HO488" s="150"/>
      <c r="HP488" s="150"/>
      <c r="HQ488" s="150"/>
      <c r="HR488" s="150"/>
      <c r="HS488" s="150"/>
      <c r="HT488" s="150"/>
      <c r="HU488" s="150"/>
      <c r="HV488" s="150"/>
      <c r="HW488" s="150"/>
      <c r="HX488" s="150"/>
      <c r="HY488" s="150"/>
      <c r="HZ488" s="150"/>
      <c r="IA488" s="150"/>
      <c r="IB488" s="150"/>
      <c r="IC488" s="150"/>
      <c r="ID488" s="150"/>
      <c r="IE488" s="150"/>
      <c r="IF488" s="150"/>
      <c r="IG488" s="150"/>
      <c r="IH488" s="150"/>
      <c r="II488" s="150"/>
      <c r="IJ488" s="150"/>
      <c r="IK488" s="150"/>
      <c r="IL488" s="150"/>
      <c r="IM488" s="150"/>
      <c r="IN488" s="150"/>
      <c r="IO488" s="150"/>
      <c r="IP488" s="150"/>
      <c r="IQ488" s="150"/>
      <c r="IR488" s="150"/>
      <c r="IS488" s="150"/>
      <c r="IT488" s="150"/>
      <c r="IU488" s="150"/>
      <c r="IV488" s="150"/>
      <c r="IW488" s="150"/>
    </row>
    <row r="489" customFormat="false" ht="12.75" hidden="false" customHeight="false" outlineLevel="0" collapsed="false">
      <c r="A489" s="146"/>
      <c r="B489" s="147"/>
      <c r="C489" s="147"/>
      <c r="D489" s="147"/>
      <c r="E489" s="147"/>
      <c r="F489" s="147"/>
      <c r="G489" s="147"/>
      <c r="H489" s="148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  <c r="AA489" s="147"/>
      <c r="AB489" s="147"/>
      <c r="AC489" s="147"/>
      <c r="AD489" s="147"/>
      <c r="AE489" s="147"/>
      <c r="AF489" s="147"/>
      <c r="AG489" s="147"/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  <c r="BI489" s="147"/>
      <c r="BJ489" s="147"/>
      <c r="BK489" s="149"/>
      <c r="BL489" s="150"/>
      <c r="BM489" s="150"/>
      <c r="BN489" s="150"/>
      <c r="BO489" s="150"/>
      <c r="BP489" s="150"/>
      <c r="BQ489" s="150"/>
      <c r="BR489" s="150"/>
      <c r="BS489" s="150"/>
      <c r="BT489" s="150"/>
      <c r="BU489" s="150"/>
      <c r="BV489" s="150"/>
      <c r="BW489" s="150"/>
      <c r="BX489" s="150"/>
      <c r="BY489" s="150"/>
      <c r="BZ489" s="150"/>
      <c r="CA489" s="150"/>
      <c r="CB489" s="150"/>
      <c r="CC489" s="15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0"/>
      <c r="CN489" s="150"/>
      <c r="CO489" s="150"/>
      <c r="CP489" s="150"/>
      <c r="CQ489" s="150"/>
      <c r="CR489" s="150"/>
      <c r="CS489" s="150"/>
      <c r="CT489" s="150"/>
      <c r="CU489" s="150"/>
      <c r="CV489" s="150"/>
      <c r="CW489" s="150"/>
      <c r="CX489" s="150"/>
      <c r="CY489" s="150"/>
      <c r="CZ489" s="150"/>
      <c r="DA489" s="150"/>
      <c r="DB489" s="150"/>
      <c r="DC489" s="150"/>
      <c r="DD489" s="150"/>
      <c r="DE489" s="150"/>
      <c r="DF489" s="150"/>
      <c r="DG489" s="150"/>
      <c r="DH489" s="150"/>
      <c r="DI489" s="150"/>
      <c r="DJ489" s="150"/>
      <c r="DK489" s="150"/>
      <c r="DL489" s="150"/>
      <c r="DM489" s="150"/>
      <c r="DN489" s="150"/>
      <c r="DO489" s="150"/>
      <c r="DP489" s="150"/>
      <c r="DQ489" s="150"/>
      <c r="DR489" s="150"/>
      <c r="DS489" s="150"/>
      <c r="DT489" s="150"/>
      <c r="DU489" s="150"/>
      <c r="DV489" s="150"/>
      <c r="DW489" s="150"/>
      <c r="DX489" s="150"/>
      <c r="DY489" s="150"/>
      <c r="DZ489" s="150"/>
      <c r="EA489" s="150"/>
      <c r="EB489" s="150"/>
      <c r="EC489" s="150"/>
      <c r="ED489" s="150"/>
      <c r="EE489" s="150"/>
      <c r="EF489" s="150"/>
      <c r="EG489" s="150"/>
      <c r="EH489" s="150"/>
      <c r="EI489" s="150"/>
      <c r="EJ489" s="150"/>
      <c r="EK489" s="150"/>
      <c r="EL489" s="150"/>
      <c r="EM489" s="150"/>
      <c r="EN489" s="150"/>
      <c r="EO489" s="150"/>
      <c r="EP489" s="150"/>
      <c r="EQ489" s="150"/>
      <c r="ER489" s="150"/>
      <c r="ES489" s="150"/>
      <c r="ET489" s="150"/>
      <c r="EU489" s="150"/>
      <c r="EV489" s="150"/>
      <c r="EW489" s="150"/>
      <c r="EX489" s="150"/>
      <c r="EY489" s="150"/>
      <c r="EZ489" s="150"/>
      <c r="FA489" s="150"/>
      <c r="FB489" s="150"/>
      <c r="FC489" s="150"/>
      <c r="FD489" s="150"/>
      <c r="FE489" s="150"/>
      <c r="FF489" s="150"/>
      <c r="FG489" s="150"/>
      <c r="FH489" s="150"/>
      <c r="FI489" s="150"/>
      <c r="FJ489" s="150"/>
      <c r="FK489" s="150"/>
      <c r="FL489" s="150"/>
      <c r="FM489" s="150"/>
      <c r="FN489" s="150"/>
      <c r="FO489" s="150"/>
      <c r="FP489" s="150"/>
      <c r="FQ489" s="150"/>
      <c r="FR489" s="150"/>
      <c r="FS489" s="150"/>
      <c r="FT489" s="150"/>
      <c r="FU489" s="150"/>
      <c r="FV489" s="150"/>
      <c r="FW489" s="150"/>
      <c r="FX489" s="150"/>
      <c r="FY489" s="150"/>
      <c r="FZ489" s="150"/>
      <c r="GA489" s="150"/>
      <c r="GB489" s="150"/>
      <c r="GC489" s="150"/>
      <c r="GD489" s="150"/>
      <c r="GE489" s="150"/>
      <c r="GF489" s="150"/>
      <c r="GG489" s="150"/>
      <c r="GH489" s="150"/>
      <c r="GI489" s="150"/>
      <c r="GJ489" s="150"/>
      <c r="GK489" s="150"/>
      <c r="GL489" s="150"/>
      <c r="GM489" s="150"/>
      <c r="GN489" s="150"/>
      <c r="GO489" s="150"/>
      <c r="GP489" s="150"/>
      <c r="GQ489" s="150"/>
      <c r="GR489" s="150"/>
      <c r="GS489" s="150"/>
      <c r="GT489" s="150"/>
      <c r="GU489" s="150"/>
      <c r="GV489" s="150"/>
      <c r="GW489" s="150"/>
      <c r="GX489" s="150"/>
      <c r="GY489" s="150"/>
      <c r="GZ489" s="150"/>
      <c r="HA489" s="150"/>
      <c r="HB489" s="150"/>
      <c r="HC489" s="150"/>
      <c r="HD489" s="150"/>
      <c r="HE489" s="150"/>
      <c r="HF489" s="150"/>
      <c r="HG489" s="150"/>
      <c r="HH489" s="150"/>
      <c r="HI489" s="150"/>
      <c r="HJ489" s="150"/>
      <c r="HK489" s="150"/>
      <c r="HL489" s="150"/>
      <c r="HM489" s="150"/>
      <c r="HN489" s="150"/>
      <c r="HO489" s="150"/>
      <c r="HP489" s="150"/>
      <c r="HQ489" s="150"/>
      <c r="HR489" s="150"/>
      <c r="HS489" s="150"/>
      <c r="HT489" s="150"/>
      <c r="HU489" s="150"/>
      <c r="HV489" s="150"/>
      <c r="HW489" s="150"/>
      <c r="HX489" s="150"/>
      <c r="HY489" s="150"/>
      <c r="HZ489" s="150"/>
      <c r="IA489" s="150"/>
      <c r="IB489" s="150"/>
      <c r="IC489" s="150"/>
      <c r="ID489" s="150"/>
      <c r="IE489" s="150"/>
      <c r="IF489" s="150"/>
      <c r="IG489" s="150"/>
      <c r="IH489" s="150"/>
      <c r="II489" s="150"/>
      <c r="IJ489" s="150"/>
      <c r="IK489" s="150"/>
      <c r="IL489" s="150"/>
      <c r="IM489" s="150"/>
      <c r="IN489" s="150"/>
      <c r="IO489" s="150"/>
      <c r="IP489" s="150"/>
      <c r="IQ489" s="150"/>
      <c r="IR489" s="150"/>
      <c r="IS489" s="150"/>
      <c r="IT489" s="150"/>
      <c r="IU489" s="150"/>
      <c r="IV489" s="150"/>
      <c r="IW489" s="150"/>
    </row>
    <row r="490" customFormat="false" ht="12.75" hidden="false" customHeight="false" outlineLevel="0" collapsed="false">
      <c r="A490" s="146"/>
      <c r="B490" s="147"/>
      <c r="C490" s="147"/>
      <c r="D490" s="147"/>
      <c r="E490" s="147"/>
      <c r="F490" s="147"/>
      <c r="G490" s="147"/>
      <c r="H490" s="148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  <c r="AA490" s="147"/>
      <c r="AB490" s="147"/>
      <c r="AC490" s="147"/>
      <c r="AD490" s="147"/>
      <c r="AE490" s="147"/>
      <c r="AF490" s="147"/>
      <c r="AG490" s="147"/>
      <c r="AH490" s="147"/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  <c r="BI490" s="147"/>
      <c r="BJ490" s="147"/>
      <c r="BK490" s="149"/>
      <c r="BL490" s="150"/>
      <c r="BM490" s="150"/>
      <c r="BN490" s="150"/>
      <c r="BO490" s="150"/>
      <c r="BP490" s="150"/>
      <c r="BQ490" s="150"/>
      <c r="BR490" s="150"/>
      <c r="BS490" s="150"/>
      <c r="BT490" s="150"/>
      <c r="BU490" s="150"/>
      <c r="BV490" s="150"/>
      <c r="BW490" s="150"/>
      <c r="BX490" s="150"/>
      <c r="BY490" s="150"/>
      <c r="BZ490" s="150"/>
      <c r="CA490" s="150"/>
      <c r="CB490" s="150"/>
      <c r="CC490" s="15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0"/>
      <c r="CN490" s="150"/>
      <c r="CO490" s="150"/>
      <c r="CP490" s="150"/>
      <c r="CQ490" s="150"/>
      <c r="CR490" s="150"/>
      <c r="CS490" s="150"/>
      <c r="CT490" s="150"/>
      <c r="CU490" s="150"/>
      <c r="CV490" s="150"/>
      <c r="CW490" s="150"/>
      <c r="CX490" s="150"/>
      <c r="CY490" s="150"/>
      <c r="CZ490" s="150"/>
      <c r="DA490" s="150"/>
      <c r="DB490" s="150"/>
      <c r="DC490" s="150"/>
      <c r="DD490" s="150"/>
      <c r="DE490" s="150"/>
      <c r="DF490" s="150"/>
      <c r="DG490" s="150"/>
      <c r="DH490" s="150"/>
      <c r="DI490" s="150"/>
      <c r="DJ490" s="150"/>
      <c r="DK490" s="150"/>
      <c r="DL490" s="150"/>
      <c r="DM490" s="150"/>
      <c r="DN490" s="150"/>
      <c r="DO490" s="150"/>
      <c r="DP490" s="150"/>
      <c r="DQ490" s="150"/>
      <c r="DR490" s="150"/>
      <c r="DS490" s="150"/>
      <c r="DT490" s="150"/>
      <c r="DU490" s="150"/>
      <c r="DV490" s="150"/>
      <c r="DW490" s="150"/>
      <c r="DX490" s="150"/>
      <c r="DY490" s="150"/>
      <c r="DZ490" s="150"/>
      <c r="EA490" s="150"/>
      <c r="EB490" s="150"/>
      <c r="EC490" s="150"/>
      <c r="ED490" s="150"/>
      <c r="EE490" s="150"/>
      <c r="EF490" s="150"/>
      <c r="EG490" s="150"/>
      <c r="EH490" s="150"/>
      <c r="EI490" s="150"/>
      <c r="EJ490" s="150"/>
      <c r="EK490" s="150"/>
      <c r="EL490" s="150"/>
      <c r="EM490" s="150"/>
      <c r="EN490" s="150"/>
      <c r="EO490" s="150"/>
      <c r="EP490" s="150"/>
      <c r="EQ490" s="150"/>
      <c r="ER490" s="150"/>
      <c r="ES490" s="150"/>
      <c r="ET490" s="150"/>
      <c r="EU490" s="150"/>
      <c r="EV490" s="150"/>
      <c r="EW490" s="150"/>
      <c r="EX490" s="150"/>
      <c r="EY490" s="150"/>
      <c r="EZ490" s="150"/>
      <c r="FA490" s="150"/>
      <c r="FB490" s="150"/>
      <c r="FC490" s="150"/>
      <c r="FD490" s="150"/>
      <c r="FE490" s="150"/>
      <c r="FF490" s="150"/>
      <c r="FG490" s="150"/>
      <c r="FH490" s="150"/>
      <c r="FI490" s="150"/>
      <c r="FJ490" s="150"/>
      <c r="FK490" s="150"/>
      <c r="FL490" s="150"/>
      <c r="FM490" s="150"/>
      <c r="FN490" s="150"/>
      <c r="FO490" s="150"/>
      <c r="FP490" s="150"/>
      <c r="FQ490" s="150"/>
      <c r="FR490" s="150"/>
      <c r="FS490" s="150"/>
      <c r="FT490" s="150"/>
      <c r="FU490" s="150"/>
      <c r="FV490" s="150"/>
      <c r="FW490" s="150"/>
      <c r="FX490" s="150"/>
      <c r="FY490" s="150"/>
      <c r="FZ490" s="150"/>
      <c r="GA490" s="150"/>
      <c r="GB490" s="150"/>
      <c r="GC490" s="150"/>
      <c r="GD490" s="150"/>
      <c r="GE490" s="150"/>
      <c r="GF490" s="150"/>
      <c r="GG490" s="150"/>
      <c r="GH490" s="150"/>
      <c r="GI490" s="150"/>
      <c r="GJ490" s="150"/>
      <c r="GK490" s="150"/>
      <c r="GL490" s="150"/>
      <c r="GM490" s="150"/>
      <c r="GN490" s="150"/>
      <c r="GO490" s="150"/>
      <c r="GP490" s="150"/>
      <c r="GQ490" s="150"/>
      <c r="GR490" s="150"/>
      <c r="GS490" s="150"/>
      <c r="GT490" s="150"/>
      <c r="GU490" s="150"/>
      <c r="GV490" s="150"/>
      <c r="GW490" s="150"/>
      <c r="GX490" s="150"/>
      <c r="GY490" s="150"/>
      <c r="GZ490" s="150"/>
      <c r="HA490" s="150"/>
      <c r="HB490" s="150"/>
      <c r="HC490" s="150"/>
      <c r="HD490" s="150"/>
      <c r="HE490" s="150"/>
      <c r="HF490" s="150"/>
      <c r="HG490" s="150"/>
      <c r="HH490" s="150"/>
      <c r="HI490" s="150"/>
      <c r="HJ490" s="150"/>
      <c r="HK490" s="150"/>
      <c r="HL490" s="150"/>
      <c r="HM490" s="150"/>
      <c r="HN490" s="150"/>
      <c r="HO490" s="150"/>
      <c r="HP490" s="150"/>
      <c r="HQ490" s="150"/>
      <c r="HR490" s="150"/>
      <c r="HS490" s="150"/>
      <c r="HT490" s="150"/>
      <c r="HU490" s="150"/>
      <c r="HV490" s="150"/>
      <c r="HW490" s="150"/>
      <c r="HX490" s="150"/>
      <c r="HY490" s="150"/>
      <c r="HZ490" s="150"/>
      <c r="IA490" s="150"/>
      <c r="IB490" s="150"/>
      <c r="IC490" s="150"/>
      <c r="ID490" s="150"/>
      <c r="IE490" s="150"/>
      <c r="IF490" s="150"/>
      <c r="IG490" s="150"/>
      <c r="IH490" s="150"/>
      <c r="II490" s="150"/>
      <c r="IJ490" s="150"/>
      <c r="IK490" s="150"/>
      <c r="IL490" s="150"/>
      <c r="IM490" s="150"/>
      <c r="IN490" s="150"/>
      <c r="IO490" s="150"/>
      <c r="IP490" s="150"/>
      <c r="IQ490" s="150"/>
      <c r="IR490" s="150"/>
      <c r="IS490" s="150"/>
      <c r="IT490" s="150"/>
      <c r="IU490" s="150"/>
      <c r="IV490" s="150"/>
      <c r="IW490" s="150"/>
    </row>
    <row r="491" customFormat="false" ht="12.75" hidden="false" customHeight="false" outlineLevel="0" collapsed="false">
      <c r="A491" s="146"/>
      <c r="B491" s="147"/>
      <c r="C491" s="147"/>
      <c r="D491" s="147"/>
      <c r="E491" s="147"/>
      <c r="F491" s="147"/>
      <c r="G491" s="147"/>
      <c r="H491" s="148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  <c r="AC491" s="147"/>
      <c r="AD491" s="147"/>
      <c r="AE491" s="147"/>
      <c r="AF491" s="147"/>
      <c r="AG491" s="147"/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  <c r="BI491" s="147"/>
      <c r="BJ491" s="147"/>
      <c r="BK491" s="149"/>
      <c r="BL491" s="150"/>
      <c r="BM491" s="150"/>
      <c r="BN491" s="150"/>
      <c r="BO491" s="150"/>
      <c r="BP491" s="150"/>
      <c r="BQ491" s="150"/>
      <c r="BR491" s="150"/>
      <c r="BS491" s="150"/>
      <c r="BT491" s="150"/>
      <c r="BU491" s="150"/>
      <c r="BV491" s="150"/>
      <c r="BW491" s="150"/>
      <c r="BX491" s="150"/>
      <c r="BY491" s="150"/>
      <c r="BZ491" s="150"/>
      <c r="CA491" s="150"/>
      <c r="CB491" s="150"/>
      <c r="CC491" s="150"/>
      <c r="CD491" s="150"/>
      <c r="CE491" s="150"/>
      <c r="CF491" s="150"/>
      <c r="CG491" s="150"/>
      <c r="CH491" s="150"/>
      <c r="CI491" s="150"/>
      <c r="CJ491" s="150"/>
      <c r="CK491" s="150"/>
      <c r="CL491" s="150"/>
      <c r="CM491" s="150"/>
      <c r="CN491" s="150"/>
      <c r="CO491" s="150"/>
      <c r="CP491" s="150"/>
      <c r="CQ491" s="150"/>
      <c r="CR491" s="150"/>
      <c r="CS491" s="150"/>
      <c r="CT491" s="150"/>
      <c r="CU491" s="150"/>
      <c r="CV491" s="150"/>
      <c r="CW491" s="150"/>
      <c r="CX491" s="150"/>
      <c r="CY491" s="150"/>
      <c r="CZ491" s="150"/>
      <c r="DA491" s="150"/>
      <c r="DB491" s="150"/>
      <c r="DC491" s="150"/>
      <c r="DD491" s="150"/>
      <c r="DE491" s="150"/>
      <c r="DF491" s="150"/>
      <c r="DG491" s="150"/>
      <c r="DH491" s="150"/>
      <c r="DI491" s="150"/>
      <c r="DJ491" s="150"/>
      <c r="DK491" s="150"/>
      <c r="DL491" s="150"/>
      <c r="DM491" s="150"/>
      <c r="DN491" s="150"/>
      <c r="DO491" s="150"/>
      <c r="DP491" s="150"/>
      <c r="DQ491" s="150"/>
      <c r="DR491" s="150"/>
      <c r="DS491" s="150"/>
      <c r="DT491" s="150"/>
      <c r="DU491" s="150"/>
      <c r="DV491" s="150"/>
      <c r="DW491" s="150"/>
      <c r="DX491" s="150"/>
      <c r="DY491" s="150"/>
      <c r="DZ491" s="150"/>
      <c r="EA491" s="150"/>
      <c r="EB491" s="150"/>
      <c r="EC491" s="150"/>
      <c r="ED491" s="150"/>
      <c r="EE491" s="150"/>
      <c r="EF491" s="150"/>
      <c r="EG491" s="150"/>
      <c r="EH491" s="150"/>
      <c r="EI491" s="150"/>
      <c r="EJ491" s="150"/>
      <c r="EK491" s="150"/>
      <c r="EL491" s="150"/>
      <c r="EM491" s="150"/>
      <c r="EN491" s="150"/>
      <c r="EO491" s="150"/>
      <c r="EP491" s="150"/>
      <c r="EQ491" s="150"/>
      <c r="ER491" s="150"/>
      <c r="ES491" s="150"/>
      <c r="ET491" s="150"/>
      <c r="EU491" s="150"/>
      <c r="EV491" s="150"/>
      <c r="EW491" s="150"/>
      <c r="EX491" s="150"/>
      <c r="EY491" s="150"/>
      <c r="EZ491" s="150"/>
      <c r="FA491" s="150"/>
      <c r="FB491" s="150"/>
      <c r="FC491" s="150"/>
      <c r="FD491" s="150"/>
      <c r="FE491" s="150"/>
      <c r="FF491" s="150"/>
      <c r="FG491" s="150"/>
      <c r="FH491" s="150"/>
      <c r="FI491" s="150"/>
      <c r="FJ491" s="150"/>
      <c r="FK491" s="150"/>
      <c r="FL491" s="150"/>
      <c r="FM491" s="150"/>
      <c r="FN491" s="150"/>
      <c r="FO491" s="150"/>
      <c r="FP491" s="150"/>
      <c r="FQ491" s="150"/>
      <c r="FR491" s="150"/>
      <c r="FS491" s="150"/>
      <c r="FT491" s="150"/>
      <c r="FU491" s="150"/>
      <c r="FV491" s="150"/>
      <c r="FW491" s="150"/>
      <c r="FX491" s="150"/>
      <c r="FY491" s="150"/>
      <c r="FZ491" s="150"/>
      <c r="GA491" s="150"/>
      <c r="GB491" s="150"/>
      <c r="GC491" s="150"/>
      <c r="GD491" s="150"/>
      <c r="GE491" s="150"/>
      <c r="GF491" s="150"/>
      <c r="GG491" s="150"/>
      <c r="GH491" s="150"/>
      <c r="GI491" s="150"/>
      <c r="GJ491" s="150"/>
      <c r="GK491" s="150"/>
      <c r="GL491" s="150"/>
      <c r="GM491" s="150"/>
      <c r="GN491" s="150"/>
      <c r="GO491" s="150"/>
      <c r="GP491" s="150"/>
      <c r="GQ491" s="150"/>
      <c r="GR491" s="150"/>
      <c r="GS491" s="150"/>
      <c r="GT491" s="150"/>
      <c r="GU491" s="150"/>
      <c r="GV491" s="150"/>
      <c r="GW491" s="150"/>
      <c r="GX491" s="150"/>
      <c r="GY491" s="150"/>
      <c r="GZ491" s="150"/>
      <c r="HA491" s="150"/>
      <c r="HB491" s="150"/>
      <c r="HC491" s="150"/>
      <c r="HD491" s="150"/>
      <c r="HE491" s="150"/>
      <c r="HF491" s="150"/>
      <c r="HG491" s="150"/>
      <c r="HH491" s="150"/>
      <c r="HI491" s="150"/>
      <c r="HJ491" s="150"/>
      <c r="HK491" s="150"/>
      <c r="HL491" s="150"/>
      <c r="HM491" s="150"/>
      <c r="HN491" s="150"/>
      <c r="HO491" s="150"/>
      <c r="HP491" s="150"/>
      <c r="HQ491" s="150"/>
      <c r="HR491" s="150"/>
      <c r="HS491" s="150"/>
      <c r="HT491" s="150"/>
      <c r="HU491" s="150"/>
      <c r="HV491" s="150"/>
      <c r="HW491" s="150"/>
      <c r="HX491" s="150"/>
      <c r="HY491" s="150"/>
      <c r="HZ491" s="150"/>
      <c r="IA491" s="150"/>
      <c r="IB491" s="150"/>
      <c r="IC491" s="150"/>
      <c r="ID491" s="150"/>
      <c r="IE491" s="150"/>
      <c r="IF491" s="150"/>
      <c r="IG491" s="150"/>
      <c r="IH491" s="150"/>
      <c r="II491" s="150"/>
      <c r="IJ491" s="150"/>
      <c r="IK491" s="150"/>
      <c r="IL491" s="150"/>
      <c r="IM491" s="150"/>
      <c r="IN491" s="150"/>
      <c r="IO491" s="150"/>
      <c r="IP491" s="150"/>
      <c r="IQ491" s="150"/>
      <c r="IR491" s="150"/>
      <c r="IS491" s="150"/>
      <c r="IT491" s="150"/>
      <c r="IU491" s="150"/>
      <c r="IV491" s="150"/>
      <c r="IW491" s="150"/>
    </row>
    <row r="492" customFormat="false" ht="12.75" hidden="false" customHeight="false" outlineLevel="0" collapsed="false">
      <c r="A492" s="146"/>
      <c r="B492" s="147"/>
      <c r="C492" s="147"/>
      <c r="D492" s="147"/>
      <c r="E492" s="147"/>
      <c r="F492" s="147"/>
      <c r="G492" s="147"/>
      <c r="H492" s="148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  <c r="AA492" s="147"/>
      <c r="AB492" s="147"/>
      <c r="AC492" s="147"/>
      <c r="AD492" s="147"/>
      <c r="AE492" s="147"/>
      <c r="AF492" s="147"/>
      <c r="AG492" s="147"/>
      <c r="AH492" s="147"/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  <c r="BI492" s="147"/>
      <c r="BJ492" s="147"/>
      <c r="BK492" s="149"/>
      <c r="BL492" s="150"/>
      <c r="BM492" s="150"/>
      <c r="BN492" s="150"/>
      <c r="BO492" s="150"/>
      <c r="BP492" s="150"/>
      <c r="BQ492" s="150"/>
      <c r="BR492" s="150"/>
      <c r="BS492" s="150"/>
      <c r="BT492" s="150"/>
      <c r="BU492" s="150"/>
      <c r="BV492" s="150"/>
      <c r="BW492" s="150"/>
      <c r="BX492" s="150"/>
      <c r="BY492" s="150"/>
      <c r="BZ492" s="150"/>
      <c r="CA492" s="150"/>
      <c r="CB492" s="150"/>
      <c r="CC492" s="150"/>
      <c r="CD492" s="150"/>
      <c r="CE492" s="150"/>
      <c r="CF492" s="150"/>
      <c r="CG492" s="150"/>
      <c r="CH492" s="150"/>
      <c r="CI492" s="150"/>
      <c r="CJ492" s="150"/>
      <c r="CK492" s="150"/>
      <c r="CL492" s="150"/>
      <c r="CM492" s="150"/>
      <c r="CN492" s="150"/>
      <c r="CO492" s="150"/>
      <c r="CP492" s="150"/>
      <c r="CQ492" s="150"/>
      <c r="CR492" s="150"/>
      <c r="CS492" s="150"/>
      <c r="CT492" s="150"/>
      <c r="CU492" s="150"/>
      <c r="CV492" s="150"/>
      <c r="CW492" s="150"/>
      <c r="CX492" s="150"/>
      <c r="CY492" s="150"/>
      <c r="CZ492" s="150"/>
      <c r="DA492" s="150"/>
      <c r="DB492" s="150"/>
      <c r="DC492" s="150"/>
      <c r="DD492" s="150"/>
      <c r="DE492" s="150"/>
      <c r="DF492" s="150"/>
      <c r="DG492" s="150"/>
      <c r="DH492" s="150"/>
      <c r="DI492" s="150"/>
      <c r="DJ492" s="150"/>
      <c r="DK492" s="150"/>
      <c r="DL492" s="150"/>
      <c r="DM492" s="150"/>
      <c r="DN492" s="150"/>
      <c r="DO492" s="150"/>
      <c r="DP492" s="150"/>
      <c r="DQ492" s="150"/>
      <c r="DR492" s="150"/>
      <c r="DS492" s="150"/>
      <c r="DT492" s="150"/>
      <c r="DU492" s="150"/>
      <c r="DV492" s="150"/>
      <c r="DW492" s="150"/>
      <c r="DX492" s="150"/>
      <c r="DY492" s="150"/>
      <c r="DZ492" s="150"/>
      <c r="EA492" s="150"/>
      <c r="EB492" s="150"/>
      <c r="EC492" s="150"/>
      <c r="ED492" s="150"/>
      <c r="EE492" s="150"/>
      <c r="EF492" s="150"/>
      <c r="EG492" s="150"/>
      <c r="EH492" s="150"/>
      <c r="EI492" s="150"/>
      <c r="EJ492" s="150"/>
      <c r="EK492" s="150"/>
      <c r="EL492" s="150"/>
      <c r="EM492" s="150"/>
      <c r="EN492" s="150"/>
      <c r="EO492" s="150"/>
      <c r="EP492" s="150"/>
      <c r="EQ492" s="150"/>
      <c r="ER492" s="150"/>
      <c r="ES492" s="150"/>
      <c r="ET492" s="150"/>
      <c r="EU492" s="150"/>
      <c r="EV492" s="150"/>
      <c r="EW492" s="150"/>
      <c r="EX492" s="150"/>
      <c r="EY492" s="150"/>
      <c r="EZ492" s="150"/>
      <c r="FA492" s="150"/>
      <c r="FB492" s="150"/>
      <c r="FC492" s="150"/>
      <c r="FD492" s="150"/>
      <c r="FE492" s="150"/>
      <c r="FF492" s="150"/>
      <c r="FG492" s="150"/>
      <c r="FH492" s="150"/>
      <c r="FI492" s="150"/>
      <c r="FJ492" s="150"/>
      <c r="FK492" s="150"/>
      <c r="FL492" s="150"/>
      <c r="FM492" s="150"/>
      <c r="FN492" s="150"/>
      <c r="FO492" s="150"/>
      <c r="FP492" s="150"/>
      <c r="FQ492" s="150"/>
      <c r="FR492" s="150"/>
      <c r="FS492" s="150"/>
      <c r="FT492" s="150"/>
      <c r="FU492" s="150"/>
      <c r="FV492" s="150"/>
      <c r="FW492" s="150"/>
      <c r="FX492" s="150"/>
      <c r="FY492" s="150"/>
      <c r="FZ492" s="150"/>
      <c r="GA492" s="150"/>
      <c r="GB492" s="150"/>
      <c r="GC492" s="150"/>
      <c r="GD492" s="150"/>
      <c r="GE492" s="150"/>
      <c r="GF492" s="150"/>
      <c r="GG492" s="150"/>
      <c r="GH492" s="150"/>
      <c r="GI492" s="150"/>
      <c r="GJ492" s="150"/>
      <c r="GK492" s="150"/>
      <c r="GL492" s="150"/>
      <c r="GM492" s="150"/>
      <c r="GN492" s="150"/>
      <c r="GO492" s="150"/>
      <c r="GP492" s="150"/>
      <c r="GQ492" s="150"/>
      <c r="GR492" s="150"/>
      <c r="GS492" s="150"/>
      <c r="GT492" s="150"/>
      <c r="GU492" s="150"/>
      <c r="GV492" s="150"/>
      <c r="GW492" s="150"/>
      <c r="GX492" s="150"/>
      <c r="GY492" s="150"/>
      <c r="GZ492" s="150"/>
      <c r="HA492" s="150"/>
      <c r="HB492" s="150"/>
      <c r="HC492" s="150"/>
      <c r="HD492" s="150"/>
      <c r="HE492" s="150"/>
      <c r="HF492" s="150"/>
      <c r="HG492" s="150"/>
      <c r="HH492" s="150"/>
      <c r="HI492" s="150"/>
      <c r="HJ492" s="150"/>
      <c r="HK492" s="150"/>
      <c r="HL492" s="150"/>
      <c r="HM492" s="150"/>
      <c r="HN492" s="150"/>
      <c r="HO492" s="150"/>
      <c r="HP492" s="150"/>
      <c r="HQ492" s="150"/>
      <c r="HR492" s="150"/>
      <c r="HS492" s="150"/>
      <c r="HT492" s="150"/>
      <c r="HU492" s="150"/>
      <c r="HV492" s="150"/>
      <c r="HW492" s="150"/>
      <c r="HX492" s="150"/>
      <c r="HY492" s="150"/>
      <c r="HZ492" s="150"/>
      <c r="IA492" s="150"/>
      <c r="IB492" s="150"/>
      <c r="IC492" s="150"/>
      <c r="ID492" s="150"/>
      <c r="IE492" s="150"/>
      <c r="IF492" s="150"/>
      <c r="IG492" s="150"/>
      <c r="IH492" s="150"/>
      <c r="II492" s="150"/>
      <c r="IJ492" s="150"/>
      <c r="IK492" s="150"/>
      <c r="IL492" s="150"/>
      <c r="IM492" s="150"/>
      <c r="IN492" s="150"/>
      <c r="IO492" s="150"/>
      <c r="IP492" s="150"/>
      <c r="IQ492" s="150"/>
      <c r="IR492" s="150"/>
      <c r="IS492" s="150"/>
      <c r="IT492" s="150"/>
      <c r="IU492" s="150"/>
      <c r="IV492" s="150"/>
      <c r="IW492" s="150"/>
    </row>
    <row r="493" customFormat="false" ht="12.75" hidden="false" customHeight="false" outlineLevel="0" collapsed="false">
      <c r="A493" s="146"/>
      <c r="B493" s="147"/>
      <c r="C493" s="147"/>
      <c r="D493" s="147"/>
      <c r="E493" s="147"/>
      <c r="F493" s="147"/>
      <c r="G493" s="147"/>
      <c r="H493" s="148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  <c r="AA493" s="147"/>
      <c r="AB493" s="147"/>
      <c r="AC493" s="147"/>
      <c r="AD493" s="147"/>
      <c r="AE493" s="147"/>
      <c r="AF493" s="147"/>
      <c r="AG493" s="147"/>
      <c r="AH493" s="147"/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  <c r="BI493" s="147"/>
      <c r="BJ493" s="147"/>
      <c r="BK493" s="149"/>
      <c r="BL493" s="150"/>
      <c r="BM493" s="150"/>
      <c r="BN493" s="150"/>
      <c r="BO493" s="150"/>
      <c r="BP493" s="150"/>
      <c r="BQ493" s="150"/>
      <c r="BR493" s="150"/>
      <c r="BS493" s="150"/>
      <c r="BT493" s="150"/>
      <c r="BU493" s="150"/>
      <c r="BV493" s="150"/>
      <c r="BW493" s="150"/>
      <c r="BX493" s="150"/>
      <c r="BY493" s="150"/>
      <c r="BZ493" s="150"/>
      <c r="CA493" s="150"/>
      <c r="CB493" s="150"/>
      <c r="CC493" s="15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0"/>
      <c r="CN493" s="150"/>
      <c r="CO493" s="150"/>
      <c r="CP493" s="150"/>
      <c r="CQ493" s="150"/>
      <c r="CR493" s="150"/>
      <c r="CS493" s="150"/>
      <c r="CT493" s="150"/>
      <c r="CU493" s="150"/>
      <c r="CV493" s="150"/>
      <c r="CW493" s="150"/>
      <c r="CX493" s="150"/>
      <c r="CY493" s="150"/>
      <c r="CZ493" s="150"/>
      <c r="DA493" s="150"/>
      <c r="DB493" s="150"/>
      <c r="DC493" s="150"/>
      <c r="DD493" s="150"/>
      <c r="DE493" s="150"/>
      <c r="DF493" s="150"/>
      <c r="DG493" s="150"/>
      <c r="DH493" s="150"/>
      <c r="DI493" s="150"/>
      <c r="DJ493" s="150"/>
      <c r="DK493" s="150"/>
      <c r="DL493" s="150"/>
      <c r="DM493" s="150"/>
      <c r="DN493" s="150"/>
      <c r="DO493" s="150"/>
      <c r="DP493" s="150"/>
      <c r="DQ493" s="150"/>
      <c r="DR493" s="150"/>
      <c r="DS493" s="150"/>
      <c r="DT493" s="150"/>
      <c r="DU493" s="150"/>
      <c r="DV493" s="150"/>
      <c r="DW493" s="150"/>
      <c r="DX493" s="150"/>
      <c r="DY493" s="150"/>
      <c r="DZ493" s="150"/>
      <c r="EA493" s="150"/>
      <c r="EB493" s="150"/>
      <c r="EC493" s="150"/>
      <c r="ED493" s="150"/>
      <c r="EE493" s="150"/>
      <c r="EF493" s="150"/>
      <c r="EG493" s="150"/>
      <c r="EH493" s="150"/>
      <c r="EI493" s="150"/>
      <c r="EJ493" s="150"/>
      <c r="EK493" s="150"/>
      <c r="EL493" s="150"/>
      <c r="EM493" s="150"/>
      <c r="EN493" s="150"/>
      <c r="EO493" s="150"/>
      <c r="EP493" s="150"/>
      <c r="EQ493" s="150"/>
      <c r="ER493" s="150"/>
      <c r="ES493" s="150"/>
      <c r="ET493" s="150"/>
      <c r="EU493" s="150"/>
      <c r="EV493" s="150"/>
      <c r="EW493" s="150"/>
      <c r="EX493" s="150"/>
      <c r="EY493" s="150"/>
      <c r="EZ493" s="150"/>
      <c r="FA493" s="150"/>
      <c r="FB493" s="150"/>
      <c r="FC493" s="150"/>
      <c r="FD493" s="150"/>
      <c r="FE493" s="150"/>
      <c r="FF493" s="150"/>
      <c r="FG493" s="150"/>
      <c r="FH493" s="150"/>
      <c r="FI493" s="150"/>
      <c r="FJ493" s="150"/>
      <c r="FK493" s="150"/>
      <c r="FL493" s="150"/>
      <c r="FM493" s="150"/>
      <c r="FN493" s="150"/>
      <c r="FO493" s="150"/>
      <c r="FP493" s="150"/>
      <c r="FQ493" s="150"/>
      <c r="FR493" s="150"/>
      <c r="FS493" s="150"/>
      <c r="FT493" s="150"/>
      <c r="FU493" s="150"/>
      <c r="FV493" s="150"/>
      <c r="FW493" s="150"/>
      <c r="FX493" s="150"/>
      <c r="FY493" s="150"/>
      <c r="FZ493" s="150"/>
      <c r="GA493" s="150"/>
      <c r="GB493" s="150"/>
      <c r="GC493" s="150"/>
      <c r="GD493" s="150"/>
      <c r="GE493" s="150"/>
      <c r="GF493" s="150"/>
      <c r="GG493" s="150"/>
      <c r="GH493" s="150"/>
      <c r="GI493" s="150"/>
      <c r="GJ493" s="150"/>
      <c r="GK493" s="150"/>
      <c r="GL493" s="150"/>
      <c r="GM493" s="150"/>
      <c r="GN493" s="150"/>
      <c r="GO493" s="150"/>
      <c r="GP493" s="150"/>
      <c r="GQ493" s="150"/>
      <c r="GR493" s="150"/>
      <c r="GS493" s="150"/>
      <c r="GT493" s="150"/>
      <c r="GU493" s="150"/>
      <c r="GV493" s="150"/>
      <c r="GW493" s="150"/>
      <c r="GX493" s="150"/>
      <c r="GY493" s="150"/>
      <c r="GZ493" s="150"/>
      <c r="HA493" s="150"/>
      <c r="HB493" s="150"/>
      <c r="HC493" s="150"/>
      <c r="HD493" s="150"/>
      <c r="HE493" s="150"/>
      <c r="HF493" s="150"/>
      <c r="HG493" s="150"/>
      <c r="HH493" s="150"/>
      <c r="HI493" s="150"/>
      <c r="HJ493" s="150"/>
      <c r="HK493" s="150"/>
      <c r="HL493" s="150"/>
      <c r="HM493" s="150"/>
      <c r="HN493" s="150"/>
      <c r="HO493" s="150"/>
      <c r="HP493" s="150"/>
      <c r="HQ493" s="150"/>
      <c r="HR493" s="150"/>
      <c r="HS493" s="150"/>
      <c r="HT493" s="150"/>
      <c r="HU493" s="150"/>
      <c r="HV493" s="150"/>
      <c r="HW493" s="150"/>
      <c r="HX493" s="150"/>
      <c r="HY493" s="150"/>
      <c r="HZ493" s="150"/>
      <c r="IA493" s="150"/>
      <c r="IB493" s="150"/>
      <c r="IC493" s="150"/>
      <c r="ID493" s="150"/>
      <c r="IE493" s="150"/>
      <c r="IF493" s="150"/>
      <c r="IG493" s="150"/>
      <c r="IH493" s="150"/>
      <c r="II493" s="150"/>
      <c r="IJ493" s="150"/>
      <c r="IK493" s="150"/>
      <c r="IL493" s="150"/>
      <c r="IM493" s="150"/>
      <c r="IN493" s="150"/>
      <c r="IO493" s="150"/>
      <c r="IP493" s="150"/>
      <c r="IQ493" s="150"/>
      <c r="IR493" s="150"/>
      <c r="IS493" s="150"/>
      <c r="IT493" s="150"/>
      <c r="IU493" s="150"/>
      <c r="IV493" s="150"/>
      <c r="IW493" s="150"/>
    </row>
    <row r="494" customFormat="false" ht="12.75" hidden="false" customHeight="false" outlineLevel="0" collapsed="false">
      <c r="A494" s="146"/>
      <c r="B494" s="147"/>
      <c r="C494" s="147"/>
      <c r="D494" s="147"/>
      <c r="E494" s="147"/>
      <c r="F494" s="147"/>
      <c r="G494" s="147"/>
      <c r="H494" s="148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  <c r="AA494" s="147"/>
      <c r="AB494" s="147"/>
      <c r="AC494" s="147"/>
      <c r="AD494" s="147"/>
      <c r="AE494" s="147"/>
      <c r="AF494" s="147"/>
      <c r="AG494" s="147"/>
      <c r="AH494" s="147"/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  <c r="BI494" s="147"/>
      <c r="BJ494" s="147"/>
      <c r="BK494" s="149"/>
      <c r="BL494" s="150"/>
      <c r="BM494" s="150"/>
      <c r="BN494" s="150"/>
      <c r="BO494" s="150"/>
      <c r="BP494" s="150"/>
      <c r="BQ494" s="150"/>
      <c r="BR494" s="150"/>
      <c r="BS494" s="150"/>
      <c r="BT494" s="150"/>
      <c r="BU494" s="150"/>
      <c r="BV494" s="150"/>
      <c r="BW494" s="150"/>
      <c r="BX494" s="150"/>
      <c r="BY494" s="150"/>
      <c r="BZ494" s="150"/>
      <c r="CA494" s="150"/>
      <c r="CB494" s="150"/>
      <c r="CC494" s="15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0"/>
      <c r="CN494" s="150"/>
      <c r="CO494" s="150"/>
      <c r="CP494" s="150"/>
      <c r="CQ494" s="150"/>
      <c r="CR494" s="150"/>
      <c r="CS494" s="150"/>
      <c r="CT494" s="150"/>
      <c r="CU494" s="150"/>
      <c r="CV494" s="150"/>
      <c r="CW494" s="150"/>
      <c r="CX494" s="150"/>
      <c r="CY494" s="150"/>
      <c r="CZ494" s="150"/>
      <c r="DA494" s="150"/>
      <c r="DB494" s="150"/>
      <c r="DC494" s="150"/>
      <c r="DD494" s="150"/>
      <c r="DE494" s="150"/>
      <c r="DF494" s="150"/>
      <c r="DG494" s="150"/>
      <c r="DH494" s="150"/>
      <c r="DI494" s="150"/>
      <c r="DJ494" s="150"/>
      <c r="DK494" s="150"/>
      <c r="DL494" s="150"/>
      <c r="DM494" s="150"/>
      <c r="DN494" s="150"/>
      <c r="DO494" s="150"/>
      <c r="DP494" s="150"/>
      <c r="DQ494" s="150"/>
      <c r="DR494" s="150"/>
      <c r="DS494" s="150"/>
      <c r="DT494" s="150"/>
      <c r="DU494" s="150"/>
      <c r="DV494" s="150"/>
      <c r="DW494" s="150"/>
      <c r="DX494" s="150"/>
      <c r="DY494" s="150"/>
      <c r="DZ494" s="150"/>
      <c r="EA494" s="150"/>
      <c r="EB494" s="150"/>
      <c r="EC494" s="150"/>
      <c r="ED494" s="150"/>
      <c r="EE494" s="150"/>
      <c r="EF494" s="150"/>
      <c r="EG494" s="150"/>
      <c r="EH494" s="150"/>
      <c r="EI494" s="150"/>
      <c r="EJ494" s="150"/>
      <c r="EK494" s="150"/>
      <c r="EL494" s="150"/>
      <c r="EM494" s="150"/>
      <c r="EN494" s="150"/>
      <c r="EO494" s="150"/>
      <c r="EP494" s="150"/>
      <c r="EQ494" s="150"/>
      <c r="ER494" s="150"/>
      <c r="ES494" s="150"/>
      <c r="ET494" s="150"/>
      <c r="EU494" s="150"/>
      <c r="EV494" s="150"/>
      <c r="EW494" s="150"/>
      <c r="EX494" s="150"/>
      <c r="EY494" s="150"/>
      <c r="EZ494" s="150"/>
      <c r="FA494" s="150"/>
      <c r="FB494" s="150"/>
      <c r="FC494" s="150"/>
      <c r="FD494" s="150"/>
      <c r="FE494" s="150"/>
      <c r="FF494" s="150"/>
      <c r="FG494" s="150"/>
      <c r="FH494" s="150"/>
      <c r="FI494" s="150"/>
      <c r="FJ494" s="150"/>
      <c r="FK494" s="150"/>
      <c r="FL494" s="150"/>
      <c r="FM494" s="150"/>
      <c r="FN494" s="150"/>
      <c r="FO494" s="150"/>
      <c r="FP494" s="150"/>
      <c r="FQ494" s="150"/>
      <c r="FR494" s="150"/>
      <c r="FS494" s="150"/>
      <c r="FT494" s="150"/>
      <c r="FU494" s="150"/>
      <c r="FV494" s="150"/>
      <c r="FW494" s="150"/>
      <c r="FX494" s="150"/>
      <c r="FY494" s="150"/>
      <c r="FZ494" s="150"/>
      <c r="GA494" s="150"/>
      <c r="GB494" s="150"/>
      <c r="GC494" s="150"/>
      <c r="GD494" s="150"/>
      <c r="GE494" s="150"/>
      <c r="GF494" s="150"/>
      <c r="GG494" s="150"/>
      <c r="GH494" s="150"/>
      <c r="GI494" s="150"/>
      <c r="GJ494" s="150"/>
      <c r="GK494" s="150"/>
      <c r="GL494" s="150"/>
      <c r="GM494" s="150"/>
      <c r="GN494" s="150"/>
      <c r="GO494" s="150"/>
      <c r="GP494" s="150"/>
      <c r="GQ494" s="150"/>
      <c r="GR494" s="150"/>
      <c r="GS494" s="150"/>
      <c r="GT494" s="150"/>
      <c r="GU494" s="150"/>
      <c r="GV494" s="150"/>
      <c r="GW494" s="150"/>
      <c r="GX494" s="150"/>
      <c r="GY494" s="150"/>
      <c r="GZ494" s="150"/>
      <c r="HA494" s="150"/>
      <c r="HB494" s="150"/>
      <c r="HC494" s="150"/>
      <c r="HD494" s="150"/>
      <c r="HE494" s="150"/>
      <c r="HF494" s="150"/>
      <c r="HG494" s="150"/>
      <c r="HH494" s="150"/>
      <c r="HI494" s="150"/>
      <c r="HJ494" s="150"/>
      <c r="HK494" s="150"/>
      <c r="HL494" s="150"/>
      <c r="HM494" s="150"/>
      <c r="HN494" s="150"/>
      <c r="HO494" s="150"/>
      <c r="HP494" s="150"/>
      <c r="HQ494" s="150"/>
      <c r="HR494" s="150"/>
      <c r="HS494" s="150"/>
      <c r="HT494" s="150"/>
      <c r="HU494" s="150"/>
      <c r="HV494" s="150"/>
      <c r="HW494" s="150"/>
      <c r="HX494" s="150"/>
      <c r="HY494" s="150"/>
      <c r="HZ494" s="150"/>
      <c r="IA494" s="150"/>
      <c r="IB494" s="150"/>
      <c r="IC494" s="150"/>
      <c r="ID494" s="150"/>
      <c r="IE494" s="150"/>
      <c r="IF494" s="150"/>
      <c r="IG494" s="150"/>
      <c r="IH494" s="150"/>
      <c r="II494" s="150"/>
      <c r="IJ494" s="150"/>
      <c r="IK494" s="150"/>
      <c r="IL494" s="150"/>
      <c r="IM494" s="150"/>
      <c r="IN494" s="150"/>
      <c r="IO494" s="150"/>
      <c r="IP494" s="150"/>
      <c r="IQ494" s="150"/>
      <c r="IR494" s="150"/>
      <c r="IS494" s="150"/>
      <c r="IT494" s="150"/>
      <c r="IU494" s="150"/>
      <c r="IV494" s="150"/>
      <c r="IW494" s="150"/>
    </row>
    <row r="495" customFormat="false" ht="12.75" hidden="false" customHeight="false" outlineLevel="0" collapsed="false">
      <c r="A495" s="146"/>
      <c r="B495" s="147"/>
      <c r="C495" s="147"/>
      <c r="D495" s="147"/>
      <c r="E495" s="147"/>
      <c r="F495" s="147"/>
      <c r="G495" s="147"/>
      <c r="H495" s="148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  <c r="AE495" s="147"/>
      <c r="AF495" s="147"/>
      <c r="AG495" s="147"/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  <c r="BI495" s="147"/>
      <c r="BJ495" s="147"/>
      <c r="BK495" s="149"/>
      <c r="BL495" s="150"/>
      <c r="BM495" s="150"/>
      <c r="BN495" s="150"/>
      <c r="BO495" s="150"/>
      <c r="BP495" s="150"/>
      <c r="BQ495" s="150"/>
      <c r="BR495" s="150"/>
      <c r="BS495" s="150"/>
      <c r="BT495" s="150"/>
      <c r="BU495" s="150"/>
      <c r="BV495" s="150"/>
      <c r="BW495" s="150"/>
      <c r="BX495" s="150"/>
      <c r="BY495" s="150"/>
      <c r="BZ495" s="150"/>
      <c r="CA495" s="150"/>
      <c r="CB495" s="150"/>
      <c r="CC495" s="150"/>
      <c r="CD495" s="150"/>
      <c r="CE495" s="150"/>
      <c r="CF495" s="150"/>
      <c r="CG495" s="150"/>
      <c r="CH495" s="150"/>
      <c r="CI495" s="150"/>
      <c r="CJ495" s="150"/>
      <c r="CK495" s="150"/>
      <c r="CL495" s="150"/>
      <c r="CM495" s="150"/>
      <c r="CN495" s="150"/>
      <c r="CO495" s="150"/>
      <c r="CP495" s="150"/>
      <c r="CQ495" s="150"/>
      <c r="CR495" s="150"/>
      <c r="CS495" s="150"/>
      <c r="CT495" s="150"/>
      <c r="CU495" s="150"/>
      <c r="CV495" s="150"/>
      <c r="CW495" s="150"/>
      <c r="CX495" s="150"/>
      <c r="CY495" s="150"/>
      <c r="CZ495" s="150"/>
      <c r="DA495" s="150"/>
      <c r="DB495" s="150"/>
      <c r="DC495" s="150"/>
      <c r="DD495" s="150"/>
      <c r="DE495" s="150"/>
      <c r="DF495" s="150"/>
      <c r="DG495" s="150"/>
      <c r="DH495" s="150"/>
      <c r="DI495" s="150"/>
      <c r="DJ495" s="150"/>
      <c r="DK495" s="150"/>
      <c r="DL495" s="150"/>
      <c r="DM495" s="150"/>
      <c r="DN495" s="150"/>
      <c r="DO495" s="150"/>
      <c r="DP495" s="150"/>
      <c r="DQ495" s="150"/>
      <c r="DR495" s="150"/>
      <c r="DS495" s="150"/>
      <c r="DT495" s="150"/>
      <c r="DU495" s="150"/>
      <c r="DV495" s="150"/>
      <c r="DW495" s="150"/>
      <c r="DX495" s="150"/>
      <c r="DY495" s="150"/>
      <c r="DZ495" s="150"/>
      <c r="EA495" s="150"/>
      <c r="EB495" s="150"/>
      <c r="EC495" s="150"/>
      <c r="ED495" s="150"/>
      <c r="EE495" s="150"/>
      <c r="EF495" s="150"/>
      <c r="EG495" s="150"/>
      <c r="EH495" s="150"/>
      <c r="EI495" s="150"/>
      <c r="EJ495" s="150"/>
      <c r="EK495" s="150"/>
      <c r="EL495" s="150"/>
      <c r="EM495" s="150"/>
      <c r="EN495" s="150"/>
      <c r="EO495" s="150"/>
      <c r="EP495" s="150"/>
      <c r="EQ495" s="150"/>
      <c r="ER495" s="150"/>
      <c r="ES495" s="150"/>
      <c r="ET495" s="150"/>
      <c r="EU495" s="150"/>
      <c r="EV495" s="150"/>
      <c r="EW495" s="150"/>
      <c r="EX495" s="150"/>
      <c r="EY495" s="150"/>
      <c r="EZ495" s="150"/>
      <c r="FA495" s="150"/>
      <c r="FB495" s="150"/>
      <c r="FC495" s="150"/>
      <c r="FD495" s="150"/>
      <c r="FE495" s="150"/>
      <c r="FF495" s="150"/>
      <c r="FG495" s="150"/>
      <c r="FH495" s="150"/>
      <c r="FI495" s="150"/>
      <c r="FJ495" s="150"/>
      <c r="FK495" s="150"/>
      <c r="FL495" s="150"/>
      <c r="FM495" s="150"/>
      <c r="FN495" s="150"/>
      <c r="FO495" s="150"/>
      <c r="FP495" s="150"/>
      <c r="FQ495" s="150"/>
      <c r="FR495" s="150"/>
      <c r="FS495" s="150"/>
      <c r="FT495" s="150"/>
      <c r="FU495" s="150"/>
      <c r="FV495" s="150"/>
      <c r="FW495" s="150"/>
      <c r="FX495" s="150"/>
      <c r="FY495" s="150"/>
      <c r="FZ495" s="150"/>
      <c r="GA495" s="150"/>
      <c r="GB495" s="150"/>
      <c r="GC495" s="150"/>
      <c r="GD495" s="150"/>
      <c r="GE495" s="150"/>
      <c r="GF495" s="150"/>
      <c r="GG495" s="150"/>
      <c r="GH495" s="150"/>
      <c r="GI495" s="150"/>
      <c r="GJ495" s="150"/>
      <c r="GK495" s="150"/>
      <c r="GL495" s="150"/>
      <c r="GM495" s="150"/>
      <c r="GN495" s="150"/>
      <c r="GO495" s="150"/>
      <c r="GP495" s="150"/>
      <c r="GQ495" s="150"/>
      <c r="GR495" s="150"/>
      <c r="GS495" s="150"/>
      <c r="GT495" s="150"/>
      <c r="GU495" s="150"/>
      <c r="GV495" s="150"/>
      <c r="GW495" s="150"/>
      <c r="GX495" s="150"/>
      <c r="GY495" s="150"/>
      <c r="GZ495" s="150"/>
      <c r="HA495" s="150"/>
      <c r="HB495" s="150"/>
      <c r="HC495" s="150"/>
      <c r="HD495" s="150"/>
      <c r="HE495" s="150"/>
      <c r="HF495" s="150"/>
      <c r="HG495" s="150"/>
      <c r="HH495" s="150"/>
      <c r="HI495" s="150"/>
      <c r="HJ495" s="150"/>
      <c r="HK495" s="150"/>
      <c r="HL495" s="150"/>
      <c r="HM495" s="150"/>
      <c r="HN495" s="150"/>
      <c r="HO495" s="150"/>
      <c r="HP495" s="150"/>
      <c r="HQ495" s="150"/>
      <c r="HR495" s="150"/>
      <c r="HS495" s="150"/>
      <c r="HT495" s="150"/>
      <c r="HU495" s="150"/>
      <c r="HV495" s="150"/>
      <c r="HW495" s="150"/>
      <c r="HX495" s="150"/>
      <c r="HY495" s="150"/>
      <c r="HZ495" s="150"/>
      <c r="IA495" s="150"/>
      <c r="IB495" s="150"/>
      <c r="IC495" s="150"/>
      <c r="ID495" s="150"/>
      <c r="IE495" s="150"/>
      <c r="IF495" s="150"/>
      <c r="IG495" s="150"/>
      <c r="IH495" s="150"/>
      <c r="II495" s="150"/>
      <c r="IJ495" s="150"/>
      <c r="IK495" s="150"/>
      <c r="IL495" s="150"/>
      <c r="IM495" s="150"/>
      <c r="IN495" s="150"/>
      <c r="IO495" s="150"/>
      <c r="IP495" s="150"/>
      <c r="IQ495" s="150"/>
      <c r="IR495" s="150"/>
      <c r="IS495" s="150"/>
      <c r="IT495" s="150"/>
      <c r="IU495" s="150"/>
      <c r="IV495" s="150"/>
      <c r="IW495" s="150"/>
    </row>
    <row r="496" customFormat="false" ht="12.75" hidden="false" customHeight="false" outlineLevel="0" collapsed="false">
      <c r="A496" s="146"/>
      <c r="B496" s="147"/>
      <c r="C496" s="147"/>
      <c r="D496" s="147"/>
      <c r="E496" s="147"/>
      <c r="F496" s="147"/>
      <c r="G496" s="147"/>
      <c r="H496" s="148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  <c r="AA496" s="147"/>
      <c r="AB496" s="147"/>
      <c r="AC496" s="147"/>
      <c r="AD496" s="147"/>
      <c r="AE496" s="147"/>
      <c r="AF496" s="147"/>
      <c r="AG496" s="147"/>
      <c r="AH496" s="147"/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  <c r="BI496" s="147"/>
      <c r="BJ496" s="147"/>
      <c r="BK496" s="149"/>
      <c r="BL496" s="150"/>
      <c r="BM496" s="150"/>
      <c r="BN496" s="150"/>
      <c r="BO496" s="150"/>
      <c r="BP496" s="150"/>
      <c r="BQ496" s="150"/>
      <c r="BR496" s="150"/>
      <c r="BS496" s="150"/>
      <c r="BT496" s="150"/>
      <c r="BU496" s="150"/>
      <c r="BV496" s="150"/>
      <c r="BW496" s="150"/>
      <c r="BX496" s="150"/>
      <c r="BY496" s="150"/>
      <c r="BZ496" s="150"/>
      <c r="CA496" s="150"/>
      <c r="CB496" s="150"/>
      <c r="CC496" s="150"/>
      <c r="CD496" s="150"/>
      <c r="CE496" s="150"/>
      <c r="CF496" s="150"/>
      <c r="CG496" s="150"/>
      <c r="CH496" s="150"/>
      <c r="CI496" s="150"/>
      <c r="CJ496" s="150"/>
      <c r="CK496" s="150"/>
      <c r="CL496" s="150"/>
      <c r="CM496" s="150"/>
      <c r="CN496" s="150"/>
      <c r="CO496" s="150"/>
      <c r="CP496" s="150"/>
      <c r="CQ496" s="150"/>
      <c r="CR496" s="150"/>
      <c r="CS496" s="150"/>
      <c r="CT496" s="150"/>
      <c r="CU496" s="150"/>
      <c r="CV496" s="150"/>
      <c r="CW496" s="150"/>
      <c r="CX496" s="150"/>
      <c r="CY496" s="150"/>
      <c r="CZ496" s="150"/>
      <c r="DA496" s="150"/>
      <c r="DB496" s="150"/>
      <c r="DC496" s="150"/>
      <c r="DD496" s="150"/>
      <c r="DE496" s="150"/>
      <c r="DF496" s="150"/>
      <c r="DG496" s="150"/>
      <c r="DH496" s="150"/>
      <c r="DI496" s="150"/>
      <c r="DJ496" s="150"/>
      <c r="DK496" s="150"/>
      <c r="DL496" s="150"/>
      <c r="DM496" s="150"/>
      <c r="DN496" s="150"/>
      <c r="DO496" s="150"/>
      <c r="DP496" s="150"/>
      <c r="DQ496" s="150"/>
      <c r="DR496" s="150"/>
      <c r="DS496" s="150"/>
      <c r="DT496" s="150"/>
      <c r="DU496" s="150"/>
      <c r="DV496" s="150"/>
      <c r="DW496" s="150"/>
      <c r="DX496" s="150"/>
      <c r="DY496" s="150"/>
      <c r="DZ496" s="150"/>
      <c r="EA496" s="150"/>
      <c r="EB496" s="150"/>
      <c r="EC496" s="150"/>
      <c r="ED496" s="150"/>
      <c r="EE496" s="150"/>
      <c r="EF496" s="150"/>
      <c r="EG496" s="150"/>
      <c r="EH496" s="150"/>
      <c r="EI496" s="150"/>
      <c r="EJ496" s="150"/>
      <c r="EK496" s="150"/>
      <c r="EL496" s="150"/>
      <c r="EM496" s="150"/>
      <c r="EN496" s="150"/>
      <c r="EO496" s="150"/>
      <c r="EP496" s="150"/>
      <c r="EQ496" s="150"/>
      <c r="ER496" s="150"/>
      <c r="ES496" s="150"/>
      <c r="ET496" s="150"/>
      <c r="EU496" s="150"/>
      <c r="EV496" s="150"/>
      <c r="EW496" s="150"/>
      <c r="EX496" s="150"/>
      <c r="EY496" s="150"/>
      <c r="EZ496" s="150"/>
      <c r="FA496" s="150"/>
      <c r="FB496" s="150"/>
      <c r="FC496" s="150"/>
      <c r="FD496" s="150"/>
      <c r="FE496" s="150"/>
      <c r="FF496" s="150"/>
      <c r="FG496" s="150"/>
      <c r="FH496" s="150"/>
      <c r="FI496" s="150"/>
      <c r="FJ496" s="150"/>
      <c r="FK496" s="150"/>
      <c r="FL496" s="150"/>
      <c r="FM496" s="150"/>
      <c r="FN496" s="150"/>
      <c r="FO496" s="150"/>
      <c r="FP496" s="150"/>
      <c r="FQ496" s="150"/>
      <c r="FR496" s="150"/>
      <c r="FS496" s="150"/>
      <c r="FT496" s="150"/>
      <c r="FU496" s="150"/>
      <c r="FV496" s="150"/>
      <c r="FW496" s="150"/>
      <c r="FX496" s="150"/>
      <c r="FY496" s="150"/>
      <c r="FZ496" s="150"/>
      <c r="GA496" s="150"/>
      <c r="GB496" s="150"/>
      <c r="GC496" s="150"/>
      <c r="GD496" s="150"/>
      <c r="GE496" s="150"/>
      <c r="GF496" s="150"/>
      <c r="GG496" s="150"/>
      <c r="GH496" s="150"/>
      <c r="GI496" s="150"/>
      <c r="GJ496" s="150"/>
      <c r="GK496" s="150"/>
      <c r="GL496" s="150"/>
      <c r="GM496" s="150"/>
      <c r="GN496" s="150"/>
      <c r="GO496" s="150"/>
      <c r="GP496" s="150"/>
      <c r="GQ496" s="150"/>
      <c r="GR496" s="150"/>
      <c r="GS496" s="150"/>
      <c r="GT496" s="150"/>
      <c r="GU496" s="150"/>
      <c r="GV496" s="150"/>
      <c r="GW496" s="150"/>
      <c r="GX496" s="150"/>
      <c r="GY496" s="150"/>
      <c r="GZ496" s="150"/>
      <c r="HA496" s="150"/>
      <c r="HB496" s="150"/>
      <c r="HC496" s="150"/>
      <c r="HD496" s="150"/>
      <c r="HE496" s="150"/>
      <c r="HF496" s="150"/>
      <c r="HG496" s="150"/>
      <c r="HH496" s="150"/>
      <c r="HI496" s="150"/>
      <c r="HJ496" s="150"/>
      <c r="HK496" s="150"/>
      <c r="HL496" s="150"/>
      <c r="HM496" s="150"/>
      <c r="HN496" s="150"/>
      <c r="HO496" s="150"/>
      <c r="HP496" s="150"/>
      <c r="HQ496" s="150"/>
      <c r="HR496" s="150"/>
      <c r="HS496" s="150"/>
      <c r="HT496" s="150"/>
      <c r="HU496" s="150"/>
      <c r="HV496" s="150"/>
      <c r="HW496" s="150"/>
      <c r="HX496" s="150"/>
      <c r="HY496" s="150"/>
      <c r="HZ496" s="150"/>
      <c r="IA496" s="150"/>
      <c r="IB496" s="150"/>
      <c r="IC496" s="150"/>
      <c r="ID496" s="150"/>
      <c r="IE496" s="150"/>
      <c r="IF496" s="150"/>
      <c r="IG496" s="150"/>
      <c r="IH496" s="150"/>
      <c r="II496" s="150"/>
      <c r="IJ496" s="150"/>
      <c r="IK496" s="150"/>
      <c r="IL496" s="150"/>
      <c r="IM496" s="150"/>
      <c r="IN496" s="150"/>
      <c r="IO496" s="150"/>
      <c r="IP496" s="150"/>
      <c r="IQ496" s="150"/>
      <c r="IR496" s="150"/>
      <c r="IS496" s="150"/>
      <c r="IT496" s="150"/>
      <c r="IU496" s="150"/>
      <c r="IV496" s="150"/>
      <c r="IW496" s="150"/>
    </row>
    <row r="497" customFormat="false" ht="12.75" hidden="false" customHeight="false" outlineLevel="0" collapsed="false">
      <c r="A497" s="146"/>
      <c r="B497" s="147"/>
      <c r="C497" s="147"/>
      <c r="D497" s="147"/>
      <c r="E497" s="147"/>
      <c r="F497" s="147"/>
      <c r="G497" s="147"/>
      <c r="H497" s="148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  <c r="AA497" s="147"/>
      <c r="AB497" s="147"/>
      <c r="AC497" s="147"/>
      <c r="AD497" s="147"/>
      <c r="AE497" s="147"/>
      <c r="AF497" s="147"/>
      <c r="AG497" s="147"/>
      <c r="AH497" s="147"/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  <c r="BI497" s="147"/>
      <c r="BJ497" s="147"/>
      <c r="BK497" s="149"/>
      <c r="BL497" s="150"/>
      <c r="BM497" s="150"/>
      <c r="BN497" s="150"/>
      <c r="BO497" s="150"/>
      <c r="BP497" s="150"/>
      <c r="BQ497" s="150"/>
      <c r="BR497" s="150"/>
      <c r="BS497" s="150"/>
      <c r="BT497" s="150"/>
      <c r="BU497" s="150"/>
      <c r="BV497" s="150"/>
      <c r="BW497" s="150"/>
      <c r="BX497" s="150"/>
      <c r="BY497" s="150"/>
      <c r="BZ497" s="150"/>
      <c r="CA497" s="150"/>
      <c r="CB497" s="150"/>
      <c r="CC497" s="15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0"/>
      <c r="CN497" s="150"/>
      <c r="CO497" s="150"/>
      <c r="CP497" s="150"/>
      <c r="CQ497" s="150"/>
      <c r="CR497" s="150"/>
      <c r="CS497" s="150"/>
      <c r="CT497" s="150"/>
      <c r="CU497" s="150"/>
      <c r="CV497" s="150"/>
      <c r="CW497" s="150"/>
      <c r="CX497" s="150"/>
      <c r="CY497" s="150"/>
      <c r="CZ497" s="150"/>
      <c r="DA497" s="150"/>
      <c r="DB497" s="150"/>
      <c r="DC497" s="150"/>
      <c r="DD497" s="150"/>
      <c r="DE497" s="150"/>
      <c r="DF497" s="150"/>
      <c r="DG497" s="150"/>
      <c r="DH497" s="150"/>
      <c r="DI497" s="150"/>
      <c r="DJ497" s="150"/>
      <c r="DK497" s="150"/>
      <c r="DL497" s="150"/>
      <c r="DM497" s="150"/>
      <c r="DN497" s="150"/>
      <c r="DO497" s="150"/>
      <c r="DP497" s="150"/>
      <c r="DQ497" s="150"/>
      <c r="DR497" s="150"/>
      <c r="DS497" s="150"/>
      <c r="DT497" s="150"/>
      <c r="DU497" s="150"/>
      <c r="DV497" s="150"/>
      <c r="DW497" s="150"/>
      <c r="DX497" s="150"/>
      <c r="DY497" s="150"/>
      <c r="DZ497" s="150"/>
      <c r="EA497" s="150"/>
      <c r="EB497" s="150"/>
      <c r="EC497" s="150"/>
      <c r="ED497" s="150"/>
      <c r="EE497" s="150"/>
      <c r="EF497" s="150"/>
      <c r="EG497" s="150"/>
      <c r="EH497" s="150"/>
      <c r="EI497" s="150"/>
      <c r="EJ497" s="150"/>
      <c r="EK497" s="150"/>
      <c r="EL497" s="150"/>
      <c r="EM497" s="150"/>
      <c r="EN497" s="150"/>
      <c r="EO497" s="150"/>
      <c r="EP497" s="150"/>
      <c r="EQ497" s="150"/>
      <c r="ER497" s="150"/>
      <c r="ES497" s="150"/>
      <c r="ET497" s="150"/>
      <c r="EU497" s="150"/>
      <c r="EV497" s="150"/>
      <c r="EW497" s="150"/>
      <c r="EX497" s="150"/>
      <c r="EY497" s="150"/>
      <c r="EZ497" s="150"/>
      <c r="FA497" s="150"/>
      <c r="FB497" s="150"/>
      <c r="FC497" s="150"/>
      <c r="FD497" s="150"/>
      <c r="FE497" s="150"/>
      <c r="FF497" s="150"/>
      <c r="FG497" s="150"/>
      <c r="FH497" s="150"/>
      <c r="FI497" s="150"/>
      <c r="FJ497" s="150"/>
      <c r="FK497" s="150"/>
      <c r="FL497" s="150"/>
      <c r="FM497" s="150"/>
      <c r="FN497" s="150"/>
      <c r="FO497" s="150"/>
      <c r="FP497" s="150"/>
      <c r="FQ497" s="150"/>
      <c r="FR497" s="150"/>
      <c r="FS497" s="150"/>
      <c r="FT497" s="150"/>
      <c r="FU497" s="150"/>
      <c r="FV497" s="150"/>
      <c r="FW497" s="150"/>
      <c r="FX497" s="150"/>
      <c r="FY497" s="150"/>
      <c r="FZ497" s="150"/>
      <c r="GA497" s="150"/>
      <c r="GB497" s="150"/>
      <c r="GC497" s="150"/>
      <c r="GD497" s="150"/>
      <c r="GE497" s="150"/>
      <c r="GF497" s="150"/>
      <c r="GG497" s="150"/>
      <c r="GH497" s="150"/>
      <c r="GI497" s="150"/>
      <c r="GJ497" s="150"/>
      <c r="GK497" s="150"/>
      <c r="GL497" s="150"/>
      <c r="GM497" s="150"/>
      <c r="GN497" s="150"/>
      <c r="GO497" s="150"/>
      <c r="GP497" s="150"/>
      <c r="GQ497" s="150"/>
      <c r="GR497" s="150"/>
      <c r="GS497" s="150"/>
      <c r="GT497" s="150"/>
      <c r="GU497" s="150"/>
      <c r="GV497" s="150"/>
      <c r="GW497" s="150"/>
      <c r="GX497" s="150"/>
      <c r="GY497" s="150"/>
      <c r="GZ497" s="150"/>
      <c r="HA497" s="150"/>
      <c r="HB497" s="150"/>
      <c r="HC497" s="150"/>
      <c r="HD497" s="150"/>
      <c r="HE497" s="150"/>
      <c r="HF497" s="150"/>
      <c r="HG497" s="150"/>
      <c r="HH497" s="150"/>
      <c r="HI497" s="150"/>
      <c r="HJ497" s="150"/>
      <c r="HK497" s="150"/>
      <c r="HL497" s="150"/>
      <c r="HM497" s="150"/>
      <c r="HN497" s="150"/>
      <c r="HO497" s="150"/>
      <c r="HP497" s="150"/>
      <c r="HQ497" s="150"/>
      <c r="HR497" s="150"/>
      <c r="HS497" s="150"/>
      <c r="HT497" s="150"/>
      <c r="HU497" s="150"/>
      <c r="HV497" s="150"/>
      <c r="HW497" s="150"/>
      <c r="HX497" s="150"/>
      <c r="HY497" s="150"/>
      <c r="HZ497" s="150"/>
      <c r="IA497" s="150"/>
      <c r="IB497" s="150"/>
      <c r="IC497" s="150"/>
      <c r="ID497" s="150"/>
      <c r="IE497" s="150"/>
      <c r="IF497" s="150"/>
      <c r="IG497" s="150"/>
      <c r="IH497" s="150"/>
      <c r="II497" s="150"/>
      <c r="IJ497" s="150"/>
      <c r="IK497" s="150"/>
      <c r="IL497" s="150"/>
      <c r="IM497" s="150"/>
      <c r="IN497" s="150"/>
      <c r="IO497" s="150"/>
      <c r="IP497" s="150"/>
      <c r="IQ497" s="150"/>
      <c r="IR497" s="150"/>
      <c r="IS497" s="150"/>
      <c r="IT497" s="150"/>
      <c r="IU497" s="150"/>
      <c r="IV497" s="150"/>
      <c r="IW497" s="150"/>
    </row>
    <row r="498" customFormat="false" ht="12.75" hidden="false" customHeight="false" outlineLevel="0" collapsed="false">
      <c r="A498" s="146"/>
      <c r="B498" s="147"/>
      <c r="C498" s="147"/>
      <c r="D498" s="147"/>
      <c r="E498" s="147"/>
      <c r="F498" s="147"/>
      <c r="G498" s="147"/>
      <c r="H498" s="148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  <c r="AA498" s="147"/>
      <c r="AB498" s="147"/>
      <c r="AC498" s="147"/>
      <c r="AD498" s="147"/>
      <c r="AE498" s="147"/>
      <c r="AF498" s="147"/>
      <c r="AG498" s="147"/>
      <c r="AH498" s="147"/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  <c r="BI498" s="147"/>
      <c r="BJ498" s="147"/>
      <c r="BK498" s="149"/>
      <c r="BL498" s="150"/>
      <c r="BM498" s="150"/>
      <c r="BN498" s="150"/>
      <c r="BO498" s="150"/>
      <c r="BP498" s="150"/>
      <c r="BQ498" s="150"/>
      <c r="BR498" s="150"/>
      <c r="BS498" s="150"/>
      <c r="BT498" s="150"/>
      <c r="BU498" s="150"/>
      <c r="BV498" s="150"/>
      <c r="BW498" s="150"/>
      <c r="BX498" s="150"/>
      <c r="BY498" s="150"/>
      <c r="BZ498" s="150"/>
      <c r="CA498" s="150"/>
      <c r="CB498" s="150"/>
      <c r="CC498" s="15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0"/>
      <c r="CN498" s="150"/>
      <c r="CO498" s="150"/>
      <c r="CP498" s="150"/>
      <c r="CQ498" s="150"/>
      <c r="CR498" s="150"/>
      <c r="CS498" s="150"/>
      <c r="CT498" s="150"/>
      <c r="CU498" s="150"/>
      <c r="CV498" s="150"/>
      <c r="CW498" s="150"/>
      <c r="CX498" s="150"/>
      <c r="CY498" s="150"/>
      <c r="CZ498" s="150"/>
      <c r="DA498" s="150"/>
      <c r="DB498" s="150"/>
      <c r="DC498" s="150"/>
      <c r="DD498" s="150"/>
      <c r="DE498" s="150"/>
      <c r="DF498" s="150"/>
      <c r="DG498" s="150"/>
      <c r="DH498" s="150"/>
      <c r="DI498" s="150"/>
      <c r="DJ498" s="150"/>
      <c r="DK498" s="150"/>
      <c r="DL498" s="150"/>
      <c r="DM498" s="150"/>
      <c r="DN498" s="150"/>
      <c r="DO498" s="150"/>
      <c r="DP498" s="150"/>
      <c r="DQ498" s="150"/>
      <c r="DR498" s="150"/>
      <c r="DS498" s="150"/>
      <c r="DT498" s="150"/>
      <c r="DU498" s="150"/>
      <c r="DV498" s="150"/>
      <c r="DW498" s="150"/>
      <c r="DX498" s="150"/>
      <c r="DY498" s="150"/>
      <c r="DZ498" s="150"/>
      <c r="EA498" s="150"/>
      <c r="EB498" s="150"/>
      <c r="EC498" s="150"/>
      <c r="ED498" s="150"/>
      <c r="EE498" s="150"/>
      <c r="EF498" s="150"/>
      <c r="EG498" s="150"/>
      <c r="EH498" s="150"/>
      <c r="EI498" s="150"/>
      <c r="EJ498" s="150"/>
      <c r="EK498" s="150"/>
      <c r="EL498" s="150"/>
      <c r="EM498" s="150"/>
      <c r="EN498" s="150"/>
      <c r="EO498" s="150"/>
      <c r="EP498" s="150"/>
      <c r="EQ498" s="150"/>
      <c r="ER498" s="150"/>
      <c r="ES498" s="150"/>
      <c r="ET498" s="150"/>
      <c r="EU498" s="150"/>
      <c r="EV498" s="150"/>
      <c r="EW498" s="150"/>
      <c r="EX498" s="150"/>
      <c r="EY498" s="150"/>
      <c r="EZ498" s="150"/>
      <c r="FA498" s="150"/>
      <c r="FB498" s="150"/>
      <c r="FC498" s="150"/>
      <c r="FD498" s="150"/>
      <c r="FE498" s="150"/>
      <c r="FF498" s="150"/>
      <c r="FG498" s="150"/>
      <c r="FH498" s="150"/>
      <c r="FI498" s="150"/>
      <c r="FJ498" s="150"/>
      <c r="FK498" s="150"/>
      <c r="FL498" s="150"/>
      <c r="FM498" s="150"/>
      <c r="FN498" s="150"/>
      <c r="FO498" s="150"/>
      <c r="FP498" s="150"/>
      <c r="FQ498" s="150"/>
      <c r="FR498" s="150"/>
      <c r="FS498" s="150"/>
      <c r="FT498" s="150"/>
      <c r="FU498" s="150"/>
      <c r="FV498" s="150"/>
      <c r="FW498" s="150"/>
      <c r="FX498" s="150"/>
      <c r="FY498" s="150"/>
      <c r="FZ498" s="150"/>
      <c r="GA498" s="150"/>
      <c r="GB498" s="150"/>
      <c r="GC498" s="150"/>
      <c r="GD498" s="150"/>
      <c r="GE498" s="150"/>
      <c r="GF498" s="150"/>
      <c r="GG498" s="150"/>
      <c r="GH498" s="150"/>
      <c r="GI498" s="150"/>
      <c r="GJ498" s="150"/>
      <c r="GK498" s="150"/>
      <c r="GL498" s="150"/>
      <c r="GM498" s="150"/>
      <c r="GN498" s="150"/>
      <c r="GO498" s="150"/>
      <c r="GP498" s="150"/>
      <c r="GQ498" s="150"/>
      <c r="GR498" s="150"/>
      <c r="GS498" s="150"/>
      <c r="GT498" s="150"/>
      <c r="GU498" s="150"/>
      <c r="GV498" s="150"/>
      <c r="GW498" s="150"/>
      <c r="GX498" s="150"/>
      <c r="GY498" s="150"/>
      <c r="GZ498" s="150"/>
      <c r="HA498" s="150"/>
      <c r="HB498" s="150"/>
      <c r="HC498" s="150"/>
      <c r="HD498" s="150"/>
      <c r="HE498" s="150"/>
      <c r="HF498" s="150"/>
      <c r="HG498" s="150"/>
      <c r="HH498" s="150"/>
      <c r="HI498" s="150"/>
      <c r="HJ498" s="150"/>
      <c r="HK498" s="150"/>
      <c r="HL498" s="150"/>
      <c r="HM498" s="150"/>
      <c r="HN498" s="150"/>
      <c r="HO498" s="150"/>
      <c r="HP498" s="150"/>
      <c r="HQ498" s="150"/>
      <c r="HR498" s="150"/>
      <c r="HS498" s="150"/>
      <c r="HT498" s="150"/>
      <c r="HU498" s="150"/>
      <c r="HV498" s="150"/>
      <c r="HW498" s="150"/>
      <c r="HX498" s="150"/>
      <c r="HY498" s="150"/>
      <c r="HZ498" s="150"/>
      <c r="IA498" s="150"/>
      <c r="IB498" s="150"/>
      <c r="IC498" s="150"/>
      <c r="ID498" s="150"/>
      <c r="IE498" s="150"/>
      <c r="IF498" s="150"/>
      <c r="IG498" s="150"/>
      <c r="IH498" s="150"/>
      <c r="II498" s="150"/>
      <c r="IJ498" s="150"/>
      <c r="IK498" s="150"/>
      <c r="IL498" s="150"/>
      <c r="IM498" s="150"/>
      <c r="IN498" s="150"/>
      <c r="IO498" s="150"/>
      <c r="IP498" s="150"/>
      <c r="IQ498" s="150"/>
      <c r="IR498" s="150"/>
      <c r="IS498" s="150"/>
      <c r="IT498" s="150"/>
      <c r="IU498" s="150"/>
      <c r="IV498" s="150"/>
      <c r="IW498" s="150"/>
    </row>
    <row r="499" customFormat="false" ht="12.75" hidden="false" customHeight="false" outlineLevel="0" collapsed="false">
      <c r="A499" s="146"/>
      <c r="B499" s="147"/>
      <c r="C499" s="147"/>
      <c r="D499" s="147"/>
      <c r="E499" s="147"/>
      <c r="F499" s="147"/>
      <c r="G499" s="147"/>
      <c r="H499" s="148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7"/>
      <c r="AE499" s="147"/>
      <c r="AF499" s="147"/>
      <c r="AG499" s="147"/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  <c r="BI499" s="147"/>
      <c r="BJ499" s="147"/>
      <c r="BK499" s="149"/>
      <c r="BL499" s="150"/>
      <c r="BM499" s="150"/>
      <c r="BN499" s="150"/>
      <c r="BO499" s="150"/>
      <c r="BP499" s="150"/>
      <c r="BQ499" s="150"/>
      <c r="BR499" s="150"/>
      <c r="BS499" s="150"/>
      <c r="BT499" s="150"/>
      <c r="BU499" s="150"/>
      <c r="BV499" s="150"/>
      <c r="BW499" s="150"/>
      <c r="BX499" s="150"/>
      <c r="BY499" s="150"/>
      <c r="BZ499" s="150"/>
      <c r="CA499" s="150"/>
      <c r="CB499" s="150"/>
      <c r="CC499" s="150"/>
      <c r="CD499" s="150"/>
      <c r="CE499" s="150"/>
      <c r="CF499" s="150"/>
      <c r="CG499" s="150"/>
      <c r="CH499" s="150"/>
      <c r="CI499" s="150"/>
      <c r="CJ499" s="150"/>
      <c r="CK499" s="150"/>
      <c r="CL499" s="150"/>
      <c r="CM499" s="150"/>
      <c r="CN499" s="150"/>
      <c r="CO499" s="150"/>
      <c r="CP499" s="150"/>
      <c r="CQ499" s="150"/>
      <c r="CR499" s="150"/>
      <c r="CS499" s="150"/>
      <c r="CT499" s="150"/>
      <c r="CU499" s="150"/>
      <c r="CV499" s="150"/>
      <c r="CW499" s="150"/>
      <c r="CX499" s="150"/>
      <c r="CY499" s="150"/>
      <c r="CZ499" s="150"/>
      <c r="DA499" s="150"/>
      <c r="DB499" s="150"/>
      <c r="DC499" s="150"/>
      <c r="DD499" s="150"/>
      <c r="DE499" s="150"/>
      <c r="DF499" s="150"/>
      <c r="DG499" s="150"/>
      <c r="DH499" s="150"/>
      <c r="DI499" s="150"/>
      <c r="DJ499" s="150"/>
      <c r="DK499" s="150"/>
      <c r="DL499" s="150"/>
      <c r="DM499" s="150"/>
      <c r="DN499" s="150"/>
      <c r="DO499" s="150"/>
      <c r="DP499" s="150"/>
      <c r="DQ499" s="150"/>
      <c r="DR499" s="150"/>
      <c r="DS499" s="150"/>
      <c r="DT499" s="150"/>
      <c r="DU499" s="150"/>
      <c r="DV499" s="150"/>
      <c r="DW499" s="150"/>
      <c r="DX499" s="150"/>
      <c r="DY499" s="150"/>
      <c r="DZ499" s="150"/>
      <c r="EA499" s="150"/>
      <c r="EB499" s="150"/>
      <c r="EC499" s="150"/>
      <c r="ED499" s="150"/>
      <c r="EE499" s="150"/>
      <c r="EF499" s="150"/>
      <c r="EG499" s="150"/>
      <c r="EH499" s="150"/>
      <c r="EI499" s="150"/>
      <c r="EJ499" s="150"/>
      <c r="EK499" s="150"/>
      <c r="EL499" s="150"/>
      <c r="EM499" s="150"/>
      <c r="EN499" s="150"/>
      <c r="EO499" s="150"/>
      <c r="EP499" s="150"/>
      <c r="EQ499" s="150"/>
      <c r="ER499" s="150"/>
      <c r="ES499" s="150"/>
      <c r="ET499" s="150"/>
      <c r="EU499" s="150"/>
      <c r="EV499" s="150"/>
      <c r="EW499" s="150"/>
      <c r="EX499" s="150"/>
      <c r="EY499" s="150"/>
      <c r="EZ499" s="150"/>
      <c r="FA499" s="150"/>
      <c r="FB499" s="150"/>
      <c r="FC499" s="150"/>
      <c r="FD499" s="150"/>
      <c r="FE499" s="150"/>
      <c r="FF499" s="150"/>
      <c r="FG499" s="150"/>
      <c r="FH499" s="150"/>
      <c r="FI499" s="150"/>
      <c r="FJ499" s="150"/>
      <c r="FK499" s="150"/>
      <c r="FL499" s="150"/>
      <c r="FM499" s="150"/>
      <c r="FN499" s="150"/>
      <c r="FO499" s="150"/>
      <c r="FP499" s="150"/>
      <c r="FQ499" s="150"/>
      <c r="FR499" s="150"/>
      <c r="FS499" s="150"/>
      <c r="FT499" s="150"/>
      <c r="FU499" s="150"/>
      <c r="FV499" s="150"/>
      <c r="FW499" s="150"/>
      <c r="FX499" s="150"/>
      <c r="FY499" s="150"/>
      <c r="FZ499" s="150"/>
      <c r="GA499" s="150"/>
      <c r="GB499" s="150"/>
      <c r="GC499" s="150"/>
      <c r="GD499" s="150"/>
      <c r="GE499" s="150"/>
      <c r="GF499" s="150"/>
      <c r="GG499" s="150"/>
      <c r="GH499" s="150"/>
      <c r="GI499" s="150"/>
      <c r="GJ499" s="150"/>
      <c r="GK499" s="150"/>
      <c r="GL499" s="150"/>
      <c r="GM499" s="150"/>
      <c r="GN499" s="150"/>
      <c r="GO499" s="150"/>
      <c r="GP499" s="150"/>
      <c r="GQ499" s="150"/>
      <c r="GR499" s="150"/>
      <c r="GS499" s="150"/>
      <c r="GT499" s="150"/>
      <c r="GU499" s="150"/>
      <c r="GV499" s="150"/>
      <c r="GW499" s="150"/>
      <c r="GX499" s="150"/>
      <c r="GY499" s="150"/>
      <c r="GZ499" s="150"/>
      <c r="HA499" s="150"/>
      <c r="HB499" s="150"/>
      <c r="HC499" s="150"/>
      <c r="HD499" s="150"/>
      <c r="HE499" s="150"/>
      <c r="HF499" s="150"/>
      <c r="HG499" s="150"/>
      <c r="HH499" s="150"/>
      <c r="HI499" s="150"/>
      <c r="HJ499" s="150"/>
      <c r="HK499" s="150"/>
      <c r="HL499" s="150"/>
      <c r="HM499" s="150"/>
      <c r="HN499" s="150"/>
      <c r="HO499" s="150"/>
      <c r="HP499" s="150"/>
      <c r="HQ499" s="150"/>
      <c r="HR499" s="150"/>
      <c r="HS499" s="150"/>
      <c r="HT499" s="150"/>
      <c r="HU499" s="150"/>
      <c r="HV499" s="150"/>
      <c r="HW499" s="150"/>
      <c r="HX499" s="150"/>
      <c r="HY499" s="150"/>
      <c r="HZ499" s="150"/>
      <c r="IA499" s="150"/>
      <c r="IB499" s="150"/>
      <c r="IC499" s="150"/>
      <c r="ID499" s="150"/>
      <c r="IE499" s="150"/>
      <c r="IF499" s="150"/>
      <c r="IG499" s="150"/>
      <c r="IH499" s="150"/>
      <c r="II499" s="150"/>
      <c r="IJ499" s="150"/>
      <c r="IK499" s="150"/>
      <c r="IL499" s="150"/>
      <c r="IM499" s="150"/>
      <c r="IN499" s="150"/>
      <c r="IO499" s="150"/>
      <c r="IP499" s="150"/>
      <c r="IQ499" s="150"/>
      <c r="IR499" s="150"/>
      <c r="IS499" s="150"/>
      <c r="IT499" s="150"/>
      <c r="IU499" s="150"/>
      <c r="IV499" s="150"/>
      <c r="IW499" s="150"/>
    </row>
    <row r="500" customFormat="false" ht="12.75" hidden="false" customHeight="false" outlineLevel="0" collapsed="false">
      <c r="A500" s="146"/>
      <c r="B500" s="147"/>
      <c r="C500" s="147"/>
      <c r="D500" s="147"/>
      <c r="E500" s="147"/>
      <c r="F500" s="147"/>
      <c r="G500" s="147"/>
      <c r="H500" s="148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  <c r="AA500" s="147"/>
      <c r="AB500" s="147"/>
      <c r="AC500" s="147"/>
      <c r="AD500" s="147"/>
      <c r="AE500" s="147"/>
      <c r="AF500" s="147"/>
      <c r="AG500" s="147"/>
      <c r="AH500" s="147"/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  <c r="BI500" s="147"/>
      <c r="BJ500" s="147"/>
      <c r="BK500" s="149"/>
      <c r="BL500" s="150"/>
      <c r="BM500" s="150"/>
      <c r="BN500" s="150"/>
      <c r="BO500" s="150"/>
      <c r="BP500" s="150"/>
      <c r="BQ500" s="150"/>
      <c r="BR500" s="150"/>
      <c r="BS500" s="150"/>
      <c r="BT500" s="150"/>
      <c r="BU500" s="150"/>
      <c r="BV500" s="150"/>
      <c r="BW500" s="150"/>
      <c r="BX500" s="150"/>
      <c r="BY500" s="150"/>
      <c r="BZ500" s="150"/>
      <c r="CA500" s="150"/>
      <c r="CB500" s="150"/>
      <c r="CC500" s="150"/>
      <c r="CD500" s="150"/>
      <c r="CE500" s="150"/>
      <c r="CF500" s="150"/>
      <c r="CG500" s="150"/>
      <c r="CH500" s="150"/>
      <c r="CI500" s="150"/>
      <c r="CJ500" s="150"/>
      <c r="CK500" s="150"/>
      <c r="CL500" s="150"/>
      <c r="CM500" s="150"/>
      <c r="CN500" s="150"/>
      <c r="CO500" s="150"/>
      <c r="CP500" s="150"/>
      <c r="CQ500" s="150"/>
      <c r="CR500" s="150"/>
      <c r="CS500" s="150"/>
      <c r="CT500" s="150"/>
      <c r="CU500" s="150"/>
      <c r="CV500" s="150"/>
      <c r="CW500" s="150"/>
      <c r="CX500" s="150"/>
      <c r="CY500" s="150"/>
      <c r="CZ500" s="150"/>
      <c r="DA500" s="150"/>
      <c r="DB500" s="150"/>
      <c r="DC500" s="150"/>
      <c r="DD500" s="150"/>
      <c r="DE500" s="150"/>
      <c r="DF500" s="150"/>
      <c r="DG500" s="150"/>
      <c r="DH500" s="150"/>
      <c r="DI500" s="150"/>
      <c r="DJ500" s="150"/>
      <c r="DK500" s="150"/>
      <c r="DL500" s="150"/>
      <c r="DM500" s="150"/>
      <c r="DN500" s="150"/>
      <c r="DO500" s="150"/>
      <c r="DP500" s="150"/>
      <c r="DQ500" s="150"/>
      <c r="DR500" s="150"/>
      <c r="DS500" s="150"/>
      <c r="DT500" s="150"/>
      <c r="DU500" s="150"/>
      <c r="DV500" s="150"/>
      <c r="DW500" s="150"/>
      <c r="DX500" s="150"/>
      <c r="DY500" s="150"/>
      <c r="DZ500" s="150"/>
      <c r="EA500" s="150"/>
      <c r="EB500" s="150"/>
      <c r="EC500" s="150"/>
      <c r="ED500" s="150"/>
      <c r="EE500" s="150"/>
      <c r="EF500" s="150"/>
      <c r="EG500" s="150"/>
      <c r="EH500" s="150"/>
      <c r="EI500" s="150"/>
      <c r="EJ500" s="150"/>
      <c r="EK500" s="150"/>
      <c r="EL500" s="150"/>
      <c r="EM500" s="150"/>
      <c r="EN500" s="150"/>
      <c r="EO500" s="150"/>
      <c r="EP500" s="150"/>
      <c r="EQ500" s="150"/>
      <c r="ER500" s="150"/>
      <c r="ES500" s="150"/>
      <c r="ET500" s="150"/>
      <c r="EU500" s="150"/>
      <c r="EV500" s="150"/>
      <c r="EW500" s="150"/>
      <c r="EX500" s="150"/>
      <c r="EY500" s="150"/>
      <c r="EZ500" s="150"/>
      <c r="FA500" s="150"/>
      <c r="FB500" s="150"/>
      <c r="FC500" s="150"/>
      <c r="FD500" s="150"/>
      <c r="FE500" s="150"/>
      <c r="FF500" s="150"/>
      <c r="FG500" s="150"/>
      <c r="FH500" s="150"/>
      <c r="FI500" s="150"/>
      <c r="FJ500" s="150"/>
      <c r="FK500" s="150"/>
      <c r="FL500" s="150"/>
      <c r="FM500" s="150"/>
      <c r="FN500" s="150"/>
      <c r="FO500" s="150"/>
      <c r="FP500" s="150"/>
      <c r="FQ500" s="150"/>
      <c r="FR500" s="150"/>
      <c r="FS500" s="150"/>
      <c r="FT500" s="150"/>
      <c r="FU500" s="150"/>
      <c r="FV500" s="150"/>
      <c r="FW500" s="150"/>
      <c r="FX500" s="150"/>
      <c r="FY500" s="150"/>
      <c r="FZ500" s="150"/>
      <c r="GA500" s="150"/>
      <c r="GB500" s="150"/>
      <c r="GC500" s="150"/>
      <c r="GD500" s="150"/>
      <c r="GE500" s="150"/>
      <c r="GF500" s="150"/>
      <c r="GG500" s="150"/>
      <c r="GH500" s="150"/>
      <c r="GI500" s="150"/>
      <c r="GJ500" s="150"/>
      <c r="GK500" s="150"/>
      <c r="GL500" s="150"/>
      <c r="GM500" s="150"/>
      <c r="GN500" s="150"/>
      <c r="GO500" s="150"/>
      <c r="GP500" s="150"/>
      <c r="GQ500" s="150"/>
      <c r="GR500" s="150"/>
      <c r="GS500" s="150"/>
      <c r="GT500" s="150"/>
      <c r="GU500" s="150"/>
      <c r="GV500" s="150"/>
      <c r="GW500" s="150"/>
      <c r="GX500" s="150"/>
      <c r="GY500" s="150"/>
      <c r="GZ500" s="150"/>
      <c r="HA500" s="150"/>
      <c r="HB500" s="150"/>
      <c r="HC500" s="150"/>
      <c r="HD500" s="150"/>
      <c r="HE500" s="150"/>
      <c r="HF500" s="150"/>
      <c r="HG500" s="150"/>
      <c r="HH500" s="150"/>
      <c r="HI500" s="150"/>
      <c r="HJ500" s="150"/>
      <c r="HK500" s="150"/>
      <c r="HL500" s="150"/>
      <c r="HM500" s="150"/>
      <c r="HN500" s="150"/>
      <c r="HO500" s="150"/>
      <c r="HP500" s="150"/>
      <c r="HQ500" s="150"/>
      <c r="HR500" s="150"/>
      <c r="HS500" s="150"/>
      <c r="HT500" s="150"/>
      <c r="HU500" s="150"/>
      <c r="HV500" s="150"/>
      <c r="HW500" s="150"/>
      <c r="HX500" s="150"/>
      <c r="HY500" s="150"/>
      <c r="HZ500" s="150"/>
      <c r="IA500" s="150"/>
      <c r="IB500" s="150"/>
      <c r="IC500" s="150"/>
      <c r="ID500" s="150"/>
      <c r="IE500" s="150"/>
      <c r="IF500" s="150"/>
      <c r="IG500" s="150"/>
      <c r="IH500" s="150"/>
      <c r="II500" s="150"/>
      <c r="IJ500" s="150"/>
      <c r="IK500" s="150"/>
      <c r="IL500" s="150"/>
      <c r="IM500" s="150"/>
      <c r="IN500" s="150"/>
      <c r="IO500" s="150"/>
      <c r="IP500" s="150"/>
      <c r="IQ500" s="150"/>
      <c r="IR500" s="150"/>
      <c r="IS500" s="150"/>
      <c r="IT500" s="150"/>
      <c r="IU500" s="150"/>
      <c r="IV500" s="150"/>
      <c r="IW500" s="150"/>
    </row>
    <row r="501" customFormat="false" ht="12.75" hidden="false" customHeight="false" outlineLevel="0" collapsed="false">
      <c r="A501" s="146"/>
      <c r="B501" s="147"/>
      <c r="C501" s="147"/>
      <c r="D501" s="147"/>
      <c r="E501" s="147"/>
      <c r="F501" s="147"/>
      <c r="G501" s="147"/>
      <c r="H501" s="148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  <c r="AA501" s="147"/>
      <c r="AB501" s="147"/>
      <c r="AC501" s="147"/>
      <c r="AD501" s="147"/>
      <c r="AE501" s="147"/>
      <c r="AF501" s="147"/>
      <c r="AG501" s="147"/>
      <c r="AH501" s="147"/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  <c r="BI501" s="147"/>
      <c r="BJ501" s="147"/>
      <c r="BK501" s="149"/>
      <c r="BL501" s="150"/>
      <c r="BM501" s="150"/>
      <c r="BN501" s="150"/>
      <c r="BO501" s="150"/>
      <c r="BP501" s="150"/>
      <c r="BQ501" s="150"/>
      <c r="BR501" s="150"/>
      <c r="BS501" s="150"/>
      <c r="BT501" s="150"/>
      <c r="BU501" s="150"/>
      <c r="BV501" s="150"/>
      <c r="BW501" s="150"/>
      <c r="BX501" s="150"/>
      <c r="BY501" s="150"/>
      <c r="BZ501" s="150"/>
      <c r="CA501" s="150"/>
      <c r="CB501" s="150"/>
      <c r="CC501" s="15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0"/>
      <c r="CN501" s="150"/>
      <c r="CO501" s="150"/>
      <c r="CP501" s="150"/>
      <c r="CQ501" s="150"/>
      <c r="CR501" s="150"/>
      <c r="CS501" s="150"/>
      <c r="CT501" s="150"/>
      <c r="CU501" s="150"/>
      <c r="CV501" s="150"/>
      <c r="CW501" s="150"/>
      <c r="CX501" s="150"/>
      <c r="CY501" s="150"/>
      <c r="CZ501" s="150"/>
      <c r="DA501" s="150"/>
      <c r="DB501" s="150"/>
      <c r="DC501" s="150"/>
      <c r="DD501" s="150"/>
      <c r="DE501" s="150"/>
      <c r="DF501" s="150"/>
      <c r="DG501" s="150"/>
      <c r="DH501" s="150"/>
      <c r="DI501" s="150"/>
      <c r="DJ501" s="150"/>
      <c r="DK501" s="150"/>
      <c r="DL501" s="150"/>
      <c r="DM501" s="150"/>
      <c r="DN501" s="150"/>
      <c r="DO501" s="150"/>
      <c r="DP501" s="150"/>
      <c r="DQ501" s="150"/>
      <c r="DR501" s="150"/>
      <c r="DS501" s="150"/>
      <c r="DT501" s="150"/>
      <c r="DU501" s="150"/>
      <c r="DV501" s="150"/>
      <c r="DW501" s="150"/>
      <c r="DX501" s="150"/>
      <c r="DY501" s="150"/>
      <c r="DZ501" s="150"/>
      <c r="EA501" s="150"/>
      <c r="EB501" s="150"/>
      <c r="EC501" s="150"/>
      <c r="ED501" s="150"/>
      <c r="EE501" s="150"/>
      <c r="EF501" s="150"/>
      <c r="EG501" s="150"/>
      <c r="EH501" s="150"/>
      <c r="EI501" s="150"/>
      <c r="EJ501" s="150"/>
      <c r="EK501" s="150"/>
      <c r="EL501" s="150"/>
      <c r="EM501" s="150"/>
      <c r="EN501" s="150"/>
      <c r="EO501" s="150"/>
      <c r="EP501" s="150"/>
      <c r="EQ501" s="150"/>
      <c r="ER501" s="150"/>
      <c r="ES501" s="150"/>
      <c r="ET501" s="150"/>
      <c r="EU501" s="150"/>
      <c r="EV501" s="150"/>
      <c r="EW501" s="150"/>
      <c r="EX501" s="150"/>
      <c r="EY501" s="150"/>
      <c r="EZ501" s="150"/>
      <c r="FA501" s="150"/>
      <c r="FB501" s="150"/>
      <c r="FC501" s="150"/>
      <c r="FD501" s="150"/>
      <c r="FE501" s="150"/>
      <c r="FF501" s="150"/>
      <c r="FG501" s="150"/>
      <c r="FH501" s="150"/>
      <c r="FI501" s="150"/>
      <c r="FJ501" s="150"/>
      <c r="FK501" s="150"/>
      <c r="FL501" s="150"/>
      <c r="FM501" s="150"/>
      <c r="FN501" s="150"/>
      <c r="FO501" s="150"/>
      <c r="FP501" s="150"/>
      <c r="FQ501" s="150"/>
      <c r="FR501" s="150"/>
      <c r="FS501" s="150"/>
      <c r="FT501" s="150"/>
      <c r="FU501" s="150"/>
      <c r="FV501" s="150"/>
      <c r="FW501" s="150"/>
      <c r="FX501" s="150"/>
      <c r="FY501" s="150"/>
      <c r="FZ501" s="150"/>
      <c r="GA501" s="150"/>
      <c r="GB501" s="150"/>
      <c r="GC501" s="150"/>
      <c r="GD501" s="150"/>
      <c r="GE501" s="150"/>
      <c r="GF501" s="150"/>
      <c r="GG501" s="150"/>
      <c r="GH501" s="150"/>
      <c r="GI501" s="150"/>
      <c r="GJ501" s="150"/>
      <c r="GK501" s="150"/>
      <c r="GL501" s="150"/>
      <c r="GM501" s="150"/>
      <c r="GN501" s="150"/>
      <c r="GO501" s="150"/>
      <c r="GP501" s="150"/>
      <c r="GQ501" s="150"/>
      <c r="GR501" s="150"/>
      <c r="GS501" s="150"/>
      <c r="GT501" s="150"/>
      <c r="GU501" s="150"/>
      <c r="GV501" s="150"/>
      <c r="GW501" s="150"/>
      <c r="GX501" s="150"/>
      <c r="GY501" s="150"/>
      <c r="GZ501" s="150"/>
      <c r="HA501" s="150"/>
      <c r="HB501" s="150"/>
      <c r="HC501" s="150"/>
      <c r="HD501" s="150"/>
      <c r="HE501" s="150"/>
      <c r="HF501" s="150"/>
      <c r="HG501" s="150"/>
      <c r="HH501" s="150"/>
      <c r="HI501" s="150"/>
      <c r="HJ501" s="150"/>
      <c r="HK501" s="150"/>
      <c r="HL501" s="150"/>
      <c r="HM501" s="150"/>
      <c r="HN501" s="150"/>
      <c r="HO501" s="150"/>
      <c r="HP501" s="150"/>
      <c r="HQ501" s="150"/>
      <c r="HR501" s="150"/>
      <c r="HS501" s="150"/>
      <c r="HT501" s="150"/>
      <c r="HU501" s="150"/>
      <c r="HV501" s="150"/>
      <c r="HW501" s="150"/>
      <c r="HX501" s="150"/>
      <c r="HY501" s="150"/>
      <c r="HZ501" s="150"/>
      <c r="IA501" s="150"/>
      <c r="IB501" s="150"/>
      <c r="IC501" s="150"/>
      <c r="ID501" s="150"/>
      <c r="IE501" s="150"/>
      <c r="IF501" s="150"/>
      <c r="IG501" s="150"/>
      <c r="IH501" s="150"/>
      <c r="II501" s="150"/>
      <c r="IJ501" s="150"/>
      <c r="IK501" s="150"/>
      <c r="IL501" s="150"/>
      <c r="IM501" s="150"/>
      <c r="IN501" s="150"/>
      <c r="IO501" s="150"/>
      <c r="IP501" s="150"/>
      <c r="IQ501" s="150"/>
      <c r="IR501" s="150"/>
      <c r="IS501" s="150"/>
      <c r="IT501" s="150"/>
      <c r="IU501" s="150"/>
      <c r="IV501" s="150"/>
      <c r="IW501" s="150"/>
    </row>
    <row r="502" customFormat="false" ht="12.75" hidden="false" customHeight="false" outlineLevel="0" collapsed="false">
      <c r="A502" s="146"/>
      <c r="B502" s="147"/>
      <c r="C502" s="147"/>
      <c r="D502" s="147"/>
      <c r="E502" s="147"/>
      <c r="F502" s="147"/>
      <c r="G502" s="147"/>
      <c r="H502" s="148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  <c r="AA502" s="147"/>
      <c r="AB502" s="147"/>
      <c r="AC502" s="147"/>
      <c r="AD502" s="147"/>
      <c r="AE502" s="147"/>
      <c r="AF502" s="147"/>
      <c r="AG502" s="147"/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  <c r="BI502" s="147"/>
      <c r="BJ502" s="147"/>
      <c r="BK502" s="149"/>
      <c r="BL502" s="150"/>
      <c r="BM502" s="150"/>
      <c r="BN502" s="150"/>
      <c r="BO502" s="150"/>
      <c r="BP502" s="150"/>
      <c r="BQ502" s="150"/>
      <c r="BR502" s="150"/>
      <c r="BS502" s="150"/>
      <c r="BT502" s="150"/>
      <c r="BU502" s="150"/>
      <c r="BV502" s="150"/>
      <c r="BW502" s="150"/>
      <c r="BX502" s="150"/>
      <c r="BY502" s="150"/>
      <c r="BZ502" s="150"/>
      <c r="CA502" s="150"/>
      <c r="CB502" s="150"/>
      <c r="CC502" s="15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0"/>
      <c r="CN502" s="150"/>
      <c r="CO502" s="150"/>
      <c r="CP502" s="150"/>
      <c r="CQ502" s="150"/>
      <c r="CR502" s="150"/>
      <c r="CS502" s="150"/>
      <c r="CT502" s="150"/>
      <c r="CU502" s="150"/>
      <c r="CV502" s="150"/>
      <c r="CW502" s="150"/>
      <c r="CX502" s="150"/>
      <c r="CY502" s="150"/>
      <c r="CZ502" s="150"/>
      <c r="DA502" s="150"/>
      <c r="DB502" s="150"/>
      <c r="DC502" s="150"/>
      <c r="DD502" s="150"/>
      <c r="DE502" s="150"/>
      <c r="DF502" s="150"/>
      <c r="DG502" s="150"/>
      <c r="DH502" s="150"/>
      <c r="DI502" s="150"/>
      <c r="DJ502" s="150"/>
      <c r="DK502" s="150"/>
      <c r="DL502" s="150"/>
      <c r="DM502" s="150"/>
      <c r="DN502" s="150"/>
      <c r="DO502" s="150"/>
      <c r="DP502" s="150"/>
      <c r="DQ502" s="150"/>
      <c r="DR502" s="150"/>
      <c r="DS502" s="150"/>
      <c r="DT502" s="150"/>
      <c r="DU502" s="150"/>
      <c r="DV502" s="150"/>
      <c r="DW502" s="150"/>
      <c r="DX502" s="150"/>
      <c r="DY502" s="150"/>
      <c r="DZ502" s="150"/>
      <c r="EA502" s="150"/>
      <c r="EB502" s="150"/>
      <c r="EC502" s="150"/>
      <c r="ED502" s="150"/>
      <c r="EE502" s="150"/>
      <c r="EF502" s="150"/>
      <c r="EG502" s="150"/>
      <c r="EH502" s="150"/>
      <c r="EI502" s="150"/>
      <c r="EJ502" s="150"/>
      <c r="EK502" s="150"/>
      <c r="EL502" s="150"/>
      <c r="EM502" s="150"/>
      <c r="EN502" s="150"/>
      <c r="EO502" s="150"/>
      <c r="EP502" s="150"/>
      <c r="EQ502" s="150"/>
      <c r="ER502" s="150"/>
      <c r="ES502" s="150"/>
      <c r="ET502" s="150"/>
      <c r="EU502" s="150"/>
      <c r="EV502" s="150"/>
      <c r="EW502" s="150"/>
      <c r="EX502" s="150"/>
      <c r="EY502" s="150"/>
      <c r="EZ502" s="150"/>
      <c r="FA502" s="150"/>
      <c r="FB502" s="150"/>
      <c r="FC502" s="150"/>
      <c r="FD502" s="150"/>
      <c r="FE502" s="150"/>
      <c r="FF502" s="150"/>
      <c r="FG502" s="150"/>
      <c r="FH502" s="150"/>
      <c r="FI502" s="150"/>
      <c r="FJ502" s="150"/>
      <c r="FK502" s="150"/>
      <c r="FL502" s="150"/>
      <c r="FM502" s="150"/>
      <c r="FN502" s="150"/>
      <c r="FO502" s="150"/>
      <c r="FP502" s="150"/>
      <c r="FQ502" s="150"/>
      <c r="FR502" s="150"/>
      <c r="FS502" s="150"/>
      <c r="FT502" s="150"/>
      <c r="FU502" s="150"/>
      <c r="FV502" s="150"/>
      <c r="FW502" s="150"/>
      <c r="FX502" s="150"/>
      <c r="FY502" s="150"/>
      <c r="FZ502" s="150"/>
      <c r="GA502" s="150"/>
      <c r="GB502" s="150"/>
      <c r="GC502" s="150"/>
      <c r="GD502" s="150"/>
      <c r="GE502" s="150"/>
      <c r="GF502" s="150"/>
      <c r="GG502" s="150"/>
      <c r="GH502" s="150"/>
      <c r="GI502" s="150"/>
      <c r="GJ502" s="150"/>
      <c r="GK502" s="150"/>
      <c r="GL502" s="150"/>
      <c r="GM502" s="150"/>
      <c r="GN502" s="150"/>
      <c r="GO502" s="150"/>
      <c r="GP502" s="150"/>
      <c r="GQ502" s="150"/>
      <c r="GR502" s="150"/>
      <c r="GS502" s="150"/>
      <c r="GT502" s="150"/>
      <c r="GU502" s="150"/>
      <c r="GV502" s="150"/>
      <c r="GW502" s="150"/>
      <c r="GX502" s="150"/>
      <c r="GY502" s="150"/>
      <c r="GZ502" s="150"/>
      <c r="HA502" s="150"/>
      <c r="HB502" s="150"/>
      <c r="HC502" s="150"/>
      <c r="HD502" s="150"/>
      <c r="HE502" s="150"/>
      <c r="HF502" s="150"/>
      <c r="HG502" s="150"/>
      <c r="HH502" s="150"/>
      <c r="HI502" s="150"/>
      <c r="HJ502" s="150"/>
      <c r="HK502" s="150"/>
      <c r="HL502" s="150"/>
      <c r="HM502" s="150"/>
      <c r="HN502" s="150"/>
      <c r="HO502" s="150"/>
      <c r="HP502" s="150"/>
      <c r="HQ502" s="150"/>
      <c r="HR502" s="150"/>
      <c r="HS502" s="150"/>
      <c r="HT502" s="150"/>
      <c r="HU502" s="150"/>
      <c r="HV502" s="150"/>
      <c r="HW502" s="150"/>
      <c r="HX502" s="150"/>
      <c r="HY502" s="150"/>
      <c r="HZ502" s="150"/>
      <c r="IA502" s="150"/>
      <c r="IB502" s="150"/>
      <c r="IC502" s="150"/>
      <c r="ID502" s="150"/>
      <c r="IE502" s="150"/>
      <c r="IF502" s="150"/>
      <c r="IG502" s="150"/>
      <c r="IH502" s="150"/>
      <c r="II502" s="150"/>
      <c r="IJ502" s="150"/>
      <c r="IK502" s="150"/>
      <c r="IL502" s="150"/>
      <c r="IM502" s="150"/>
      <c r="IN502" s="150"/>
      <c r="IO502" s="150"/>
      <c r="IP502" s="150"/>
      <c r="IQ502" s="150"/>
      <c r="IR502" s="150"/>
      <c r="IS502" s="150"/>
      <c r="IT502" s="150"/>
      <c r="IU502" s="150"/>
      <c r="IV502" s="150"/>
      <c r="IW502" s="150"/>
    </row>
    <row r="503" customFormat="false" ht="12.75" hidden="false" customHeight="false" outlineLevel="0" collapsed="false">
      <c r="A503" s="146"/>
      <c r="B503" s="147"/>
      <c r="C503" s="147"/>
      <c r="D503" s="147"/>
      <c r="E503" s="147"/>
      <c r="F503" s="147"/>
      <c r="G503" s="147"/>
      <c r="H503" s="148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  <c r="AC503" s="147"/>
      <c r="AD503" s="147"/>
      <c r="AE503" s="147"/>
      <c r="AF503" s="147"/>
      <c r="AG503" s="147"/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  <c r="BI503" s="147"/>
      <c r="BJ503" s="147"/>
      <c r="BK503" s="149"/>
      <c r="BL503" s="150"/>
      <c r="BM503" s="150"/>
      <c r="BN503" s="150"/>
      <c r="BO503" s="150"/>
      <c r="BP503" s="150"/>
      <c r="BQ503" s="150"/>
      <c r="BR503" s="150"/>
      <c r="BS503" s="150"/>
      <c r="BT503" s="150"/>
      <c r="BU503" s="150"/>
      <c r="BV503" s="150"/>
      <c r="BW503" s="150"/>
      <c r="BX503" s="150"/>
      <c r="BY503" s="150"/>
      <c r="BZ503" s="150"/>
      <c r="CA503" s="150"/>
      <c r="CB503" s="150"/>
      <c r="CC503" s="150"/>
      <c r="CD503" s="150"/>
      <c r="CE503" s="150"/>
      <c r="CF503" s="150"/>
      <c r="CG503" s="150"/>
      <c r="CH503" s="150"/>
      <c r="CI503" s="150"/>
      <c r="CJ503" s="150"/>
      <c r="CK503" s="150"/>
      <c r="CL503" s="150"/>
      <c r="CM503" s="150"/>
      <c r="CN503" s="150"/>
      <c r="CO503" s="150"/>
      <c r="CP503" s="150"/>
      <c r="CQ503" s="150"/>
      <c r="CR503" s="150"/>
      <c r="CS503" s="150"/>
      <c r="CT503" s="150"/>
      <c r="CU503" s="150"/>
      <c r="CV503" s="150"/>
      <c r="CW503" s="150"/>
      <c r="CX503" s="150"/>
      <c r="CY503" s="150"/>
      <c r="CZ503" s="150"/>
      <c r="DA503" s="150"/>
      <c r="DB503" s="150"/>
      <c r="DC503" s="150"/>
      <c r="DD503" s="150"/>
      <c r="DE503" s="150"/>
      <c r="DF503" s="150"/>
      <c r="DG503" s="150"/>
      <c r="DH503" s="150"/>
      <c r="DI503" s="150"/>
      <c r="DJ503" s="150"/>
      <c r="DK503" s="150"/>
      <c r="DL503" s="150"/>
      <c r="DM503" s="150"/>
      <c r="DN503" s="150"/>
      <c r="DO503" s="150"/>
      <c r="DP503" s="150"/>
      <c r="DQ503" s="150"/>
      <c r="DR503" s="150"/>
      <c r="DS503" s="150"/>
      <c r="DT503" s="150"/>
      <c r="DU503" s="150"/>
      <c r="DV503" s="150"/>
      <c r="DW503" s="150"/>
      <c r="DX503" s="150"/>
      <c r="DY503" s="150"/>
      <c r="DZ503" s="150"/>
      <c r="EA503" s="150"/>
      <c r="EB503" s="150"/>
      <c r="EC503" s="150"/>
      <c r="ED503" s="150"/>
      <c r="EE503" s="150"/>
      <c r="EF503" s="150"/>
      <c r="EG503" s="150"/>
      <c r="EH503" s="150"/>
      <c r="EI503" s="150"/>
      <c r="EJ503" s="150"/>
      <c r="EK503" s="150"/>
      <c r="EL503" s="150"/>
      <c r="EM503" s="150"/>
      <c r="EN503" s="150"/>
      <c r="EO503" s="150"/>
      <c r="EP503" s="150"/>
      <c r="EQ503" s="150"/>
      <c r="ER503" s="150"/>
      <c r="ES503" s="150"/>
      <c r="ET503" s="150"/>
      <c r="EU503" s="150"/>
      <c r="EV503" s="150"/>
      <c r="EW503" s="150"/>
      <c r="EX503" s="150"/>
      <c r="EY503" s="150"/>
      <c r="EZ503" s="150"/>
      <c r="FA503" s="150"/>
      <c r="FB503" s="150"/>
      <c r="FC503" s="150"/>
      <c r="FD503" s="150"/>
      <c r="FE503" s="150"/>
      <c r="FF503" s="150"/>
      <c r="FG503" s="150"/>
      <c r="FH503" s="150"/>
      <c r="FI503" s="150"/>
      <c r="FJ503" s="150"/>
      <c r="FK503" s="150"/>
      <c r="FL503" s="150"/>
      <c r="FM503" s="150"/>
      <c r="FN503" s="150"/>
      <c r="FO503" s="150"/>
      <c r="FP503" s="150"/>
      <c r="FQ503" s="150"/>
      <c r="FR503" s="150"/>
      <c r="FS503" s="150"/>
      <c r="FT503" s="150"/>
      <c r="FU503" s="150"/>
      <c r="FV503" s="150"/>
      <c r="FW503" s="150"/>
      <c r="FX503" s="150"/>
      <c r="FY503" s="150"/>
      <c r="FZ503" s="150"/>
      <c r="GA503" s="150"/>
      <c r="GB503" s="150"/>
      <c r="GC503" s="150"/>
      <c r="GD503" s="150"/>
      <c r="GE503" s="150"/>
      <c r="GF503" s="150"/>
      <c r="GG503" s="150"/>
      <c r="GH503" s="150"/>
      <c r="GI503" s="150"/>
      <c r="GJ503" s="150"/>
      <c r="GK503" s="150"/>
      <c r="GL503" s="150"/>
      <c r="GM503" s="150"/>
      <c r="GN503" s="150"/>
      <c r="GO503" s="150"/>
      <c r="GP503" s="150"/>
      <c r="GQ503" s="150"/>
      <c r="GR503" s="150"/>
      <c r="GS503" s="150"/>
      <c r="GT503" s="150"/>
      <c r="GU503" s="150"/>
      <c r="GV503" s="150"/>
      <c r="GW503" s="150"/>
      <c r="GX503" s="150"/>
      <c r="GY503" s="150"/>
      <c r="GZ503" s="150"/>
      <c r="HA503" s="150"/>
      <c r="HB503" s="150"/>
      <c r="HC503" s="150"/>
      <c r="HD503" s="150"/>
      <c r="HE503" s="150"/>
      <c r="HF503" s="150"/>
      <c r="HG503" s="150"/>
      <c r="HH503" s="150"/>
      <c r="HI503" s="150"/>
      <c r="HJ503" s="150"/>
      <c r="HK503" s="150"/>
      <c r="HL503" s="150"/>
      <c r="HM503" s="150"/>
      <c r="HN503" s="150"/>
      <c r="HO503" s="150"/>
      <c r="HP503" s="150"/>
      <c r="HQ503" s="150"/>
      <c r="HR503" s="150"/>
      <c r="HS503" s="150"/>
      <c r="HT503" s="150"/>
      <c r="HU503" s="150"/>
      <c r="HV503" s="150"/>
      <c r="HW503" s="150"/>
      <c r="HX503" s="150"/>
      <c r="HY503" s="150"/>
      <c r="HZ503" s="150"/>
      <c r="IA503" s="150"/>
      <c r="IB503" s="150"/>
      <c r="IC503" s="150"/>
      <c r="ID503" s="150"/>
      <c r="IE503" s="150"/>
      <c r="IF503" s="150"/>
      <c r="IG503" s="150"/>
      <c r="IH503" s="150"/>
      <c r="II503" s="150"/>
      <c r="IJ503" s="150"/>
      <c r="IK503" s="150"/>
      <c r="IL503" s="150"/>
      <c r="IM503" s="150"/>
      <c r="IN503" s="150"/>
      <c r="IO503" s="150"/>
      <c r="IP503" s="150"/>
      <c r="IQ503" s="150"/>
      <c r="IR503" s="150"/>
      <c r="IS503" s="150"/>
      <c r="IT503" s="150"/>
      <c r="IU503" s="150"/>
      <c r="IV503" s="150"/>
      <c r="IW503" s="150"/>
    </row>
    <row r="504" customFormat="false" ht="12.75" hidden="false" customHeight="false" outlineLevel="0" collapsed="false">
      <c r="A504" s="146"/>
      <c r="B504" s="147"/>
      <c r="C504" s="147"/>
      <c r="D504" s="147"/>
      <c r="E504" s="147"/>
      <c r="F504" s="147"/>
      <c r="G504" s="147"/>
      <c r="H504" s="148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  <c r="AA504" s="147"/>
      <c r="AB504" s="147"/>
      <c r="AC504" s="147"/>
      <c r="AD504" s="147"/>
      <c r="AE504" s="147"/>
      <c r="AF504" s="147"/>
      <c r="AG504" s="147"/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  <c r="BI504" s="147"/>
      <c r="BJ504" s="147"/>
      <c r="BK504" s="149"/>
      <c r="BL504" s="150"/>
      <c r="BM504" s="150"/>
      <c r="BN504" s="150"/>
      <c r="BO504" s="150"/>
      <c r="BP504" s="150"/>
      <c r="BQ504" s="150"/>
      <c r="BR504" s="150"/>
      <c r="BS504" s="150"/>
      <c r="BT504" s="150"/>
      <c r="BU504" s="150"/>
      <c r="BV504" s="150"/>
      <c r="BW504" s="150"/>
      <c r="BX504" s="150"/>
      <c r="BY504" s="150"/>
      <c r="BZ504" s="150"/>
      <c r="CA504" s="150"/>
      <c r="CB504" s="150"/>
      <c r="CC504" s="150"/>
      <c r="CD504" s="150"/>
      <c r="CE504" s="150"/>
      <c r="CF504" s="150"/>
      <c r="CG504" s="150"/>
      <c r="CH504" s="150"/>
      <c r="CI504" s="150"/>
      <c r="CJ504" s="150"/>
      <c r="CK504" s="150"/>
      <c r="CL504" s="150"/>
      <c r="CM504" s="150"/>
      <c r="CN504" s="150"/>
      <c r="CO504" s="150"/>
      <c r="CP504" s="150"/>
      <c r="CQ504" s="150"/>
      <c r="CR504" s="150"/>
      <c r="CS504" s="150"/>
      <c r="CT504" s="150"/>
      <c r="CU504" s="150"/>
      <c r="CV504" s="150"/>
      <c r="CW504" s="150"/>
      <c r="CX504" s="150"/>
      <c r="CY504" s="150"/>
      <c r="CZ504" s="150"/>
      <c r="DA504" s="150"/>
      <c r="DB504" s="150"/>
      <c r="DC504" s="150"/>
      <c r="DD504" s="150"/>
      <c r="DE504" s="150"/>
      <c r="DF504" s="150"/>
      <c r="DG504" s="150"/>
      <c r="DH504" s="150"/>
      <c r="DI504" s="150"/>
      <c r="DJ504" s="150"/>
      <c r="DK504" s="150"/>
      <c r="DL504" s="150"/>
      <c r="DM504" s="150"/>
      <c r="DN504" s="150"/>
      <c r="DO504" s="150"/>
      <c r="DP504" s="150"/>
      <c r="DQ504" s="150"/>
      <c r="DR504" s="150"/>
      <c r="DS504" s="150"/>
      <c r="DT504" s="150"/>
      <c r="DU504" s="150"/>
      <c r="DV504" s="150"/>
      <c r="DW504" s="150"/>
      <c r="DX504" s="150"/>
      <c r="DY504" s="150"/>
      <c r="DZ504" s="150"/>
      <c r="EA504" s="150"/>
      <c r="EB504" s="150"/>
      <c r="EC504" s="150"/>
      <c r="ED504" s="150"/>
      <c r="EE504" s="150"/>
      <c r="EF504" s="150"/>
      <c r="EG504" s="150"/>
      <c r="EH504" s="150"/>
      <c r="EI504" s="150"/>
      <c r="EJ504" s="150"/>
      <c r="EK504" s="150"/>
      <c r="EL504" s="150"/>
      <c r="EM504" s="150"/>
      <c r="EN504" s="150"/>
      <c r="EO504" s="150"/>
      <c r="EP504" s="150"/>
      <c r="EQ504" s="150"/>
      <c r="ER504" s="150"/>
      <c r="ES504" s="150"/>
      <c r="ET504" s="150"/>
      <c r="EU504" s="150"/>
      <c r="EV504" s="150"/>
      <c r="EW504" s="150"/>
      <c r="EX504" s="150"/>
      <c r="EY504" s="150"/>
      <c r="EZ504" s="150"/>
      <c r="FA504" s="150"/>
      <c r="FB504" s="150"/>
      <c r="FC504" s="150"/>
      <c r="FD504" s="150"/>
      <c r="FE504" s="150"/>
      <c r="FF504" s="150"/>
      <c r="FG504" s="150"/>
      <c r="FH504" s="150"/>
      <c r="FI504" s="150"/>
      <c r="FJ504" s="150"/>
      <c r="FK504" s="150"/>
      <c r="FL504" s="150"/>
      <c r="FM504" s="150"/>
      <c r="FN504" s="150"/>
      <c r="FO504" s="150"/>
      <c r="FP504" s="150"/>
      <c r="FQ504" s="150"/>
      <c r="FR504" s="150"/>
      <c r="FS504" s="150"/>
      <c r="FT504" s="150"/>
      <c r="FU504" s="150"/>
      <c r="FV504" s="150"/>
      <c r="FW504" s="150"/>
      <c r="FX504" s="150"/>
      <c r="FY504" s="150"/>
      <c r="FZ504" s="150"/>
      <c r="GA504" s="150"/>
      <c r="GB504" s="150"/>
      <c r="GC504" s="150"/>
      <c r="GD504" s="150"/>
      <c r="GE504" s="150"/>
      <c r="GF504" s="150"/>
      <c r="GG504" s="150"/>
      <c r="GH504" s="150"/>
      <c r="GI504" s="150"/>
      <c r="GJ504" s="150"/>
      <c r="GK504" s="150"/>
      <c r="GL504" s="150"/>
      <c r="GM504" s="150"/>
      <c r="GN504" s="150"/>
      <c r="GO504" s="150"/>
      <c r="GP504" s="150"/>
      <c r="GQ504" s="150"/>
      <c r="GR504" s="150"/>
      <c r="GS504" s="150"/>
      <c r="GT504" s="150"/>
      <c r="GU504" s="150"/>
      <c r="GV504" s="150"/>
      <c r="GW504" s="150"/>
      <c r="GX504" s="150"/>
      <c r="GY504" s="150"/>
      <c r="GZ504" s="150"/>
      <c r="HA504" s="150"/>
      <c r="HB504" s="150"/>
      <c r="HC504" s="150"/>
      <c r="HD504" s="150"/>
      <c r="HE504" s="150"/>
      <c r="HF504" s="150"/>
      <c r="HG504" s="150"/>
      <c r="HH504" s="150"/>
      <c r="HI504" s="150"/>
      <c r="HJ504" s="150"/>
      <c r="HK504" s="150"/>
      <c r="HL504" s="150"/>
      <c r="HM504" s="150"/>
      <c r="HN504" s="150"/>
      <c r="HO504" s="150"/>
      <c r="HP504" s="150"/>
      <c r="HQ504" s="150"/>
      <c r="HR504" s="150"/>
      <c r="HS504" s="150"/>
      <c r="HT504" s="150"/>
      <c r="HU504" s="150"/>
      <c r="HV504" s="150"/>
      <c r="HW504" s="150"/>
      <c r="HX504" s="150"/>
      <c r="HY504" s="150"/>
      <c r="HZ504" s="150"/>
      <c r="IA504" s="150"/>
      <c r="IB504" s="150"/>
      <c r="IC504" s="150"/>
      <c r="ID504" s="150"/>
      <c r="IE504" s="150"/>
      <c r="IF504" s="150"/>
      <c r="IG504" s="150"/>
      <c r="IH504" s="150"/>
      <c r="II504" s="150"/>
      <c r="IJ504" s="150"/>
      <c r="IK504" s="150"/>
      <c r="IL504" s="150"/>
      <c r="IM504" s="150"/>
      <c r="IN504" s="150"/>
      <c r="IO504" s="150"/>
      <c r="IP504" s="150"/>
      <c r="IQ504" s="150"/>
      <c r="IR504" s="150"/>
      <c r="IS504" s="150"/>
      <c r="IT504" s="150"/>
      <c r="IU504" s="150"/>
      <c r="IV504" s="150"/>
      <c r="IW504" s="150"/>
    </row>
    <row r="505" customFormat="false" ht="12.75" hidden="false" customHeight="false" outlineLevel="0" collapsed="false">
      <c r="A505" s="146"/>
      <c r="B505" s="147"/>
      <c r="C505" s="147"/>
      <c r="D505" s="147"/>
      <c r="E505" s="147"/>
      <c r="F505" s="147"/>
      <c r="G505" s="147"/>
      <c r="H505" s="148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  <c r="AA505" s="147"/>
      <c r="AB505" s="147"/>
      <c r="AC505" s="147"/>
      <c r="AD505" s="147"/>
      <c r="AE505" s="147"/>
      <c r="AF505" s="147"/>
      <c r="AG505" s="147"/>
      <c r="AH505" s="147"/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  <c r="BI505" s="147"/>
      <c r="BJ505" s="147"/>
      <c r="BK505" s="149"/>
      <c r="BL505" s="150"/>
      <c r="BM505" s="150"/>
      <c r="BN505" s="150"/>
      <c r="BO505" s="150"/>
      <c r="BP505" s="150"/>
      <c r="BQ505" s="150"/>
      <c r="BR505" s="150"/>
      <c r="BS505" s="150"/>
      <c r="BT505" s="150"/>
      <c r="BU505" s="150"/>
      <c r="BV505" s="150"/>
      <c r="BW505" s="150"/>
      <c r="BX505" s="150"/>
      <c r="BY505" s="150"/>
      <c r="BZ505" s="150"/>
      <c r="CA505" s="150"/>
      <c r="CB505" s="150"/>
      <c r="CC505" s="15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0"/>
      <c r="CN505" s="150"/>
      <c r="CO505" s="150"/>
      <c r="CP505" s="150"/>
      <c r="CQ505" s="150"/>
      <c r="CR505" s="150"/>
      <c r="CS505" s="150"/>
      <c r="CT505" s="150"/>
      <c r="CU505" s="150"/>
      <c r="CV505" s="150"/>
      <c r="CW505" s="150"/>
      <c r="CX505" s="150"/>
      <c r="CY505" s="150"/>
      <c r="CZ505" s="150"/>
      <c r="DA505" s="150"/>
      <c r="DB505" s="150"/>
      <c r="DC505" s="150"/>
      <c r="DD505" s="150"/>
      <c r="DE505" s="150"/>
      <c r="DF505" s="150"/>
      <c r="DG505" s="150"/>
      <c r="DH505" s="150"/>
      <c r="DI505" s="150"/>
      <c r="DJ505" s="150"/>
      <c r="DK505" s="150"/>
      <c r="DL505" s="150"/>
      <c r="DM505" s="150"/>
      <c r="DN505" s="150"/>
      <c r="DO505" s="150"/>
      <c r="DP505" s="150"/>
      <c r="DQ505" s="150"/>
      <c r="DR505" s="150"/>
      <c r="DS505" s="150"/>
      <c r="DT505" s="150"/>
      <c r="DU505" s="150"/>
      <c r="DV505" s="150"/>
      <c r="DW505" s="150"/>
      <c r="DX505" s="150"/>
      <c r="DY505" s="150"/>
      <c r="DZ505" s="150"/>
      <c r="EA505" s="150"/>
      <c r="EB505" s="150"/>
      <c r="EC505" s="150"/>
      <c r="ED505" s="150"/>
      <c r="EE505" s="150"/>
      <c r="EF505" s="150"/>
      <c r="EG505" s="150"/>
      <c r="EH505" s="150"/>
      <c r="EI505" s="150"/>
      <c r="EJ505" s="150"/>
      <c r="EK505" s="150"/>
      <c r="EL505" s="150"/>
      <c r="EM505" s="150"/>
      <c r="EN505" s="150"/>
      <c r="EO505" s="150"/>
      <c r="EP505" s="150"/>
      <c r="EQ505" s="150"/>
      <c r="ER505" s="150"/>
      <c r="ES505" s="150"/>
      <c r="ET505" s="150"/>
      <c r="EU505" s="150"/>
      <c r="EV505" s="150"/>
      <c r="EW505" s="150"/>
      <c r="EX505" s="150"/>
      <c r="EY505" s="150"/>
      <c r="EZ505" s="150"/>
      <c r="FA505" s="150"/>
      <c r="FB505" s="150"/>
      <c r="FC505" s="150"/>
      <c r="FD505" s="150"/>
      <c r="FE505" s="150"/>
      <c r="FF505" s="150"/>
      <c r="FG505" s="150"/>
      <c r="FH505" s="150"/>
      <c r="FI505" s="150"/>
      <c r="FJ505" s="150"/>
      <c r="FK505" s="150"/>
      <c r="FL505" s="150"/>
      <c r="FM505" s="150"/>
      <c r="FN505" s="150"/>
      <c r="FO505" s="150"/>
      <c r="FP505" s="150"/>
      <c r="FQ505" s="150"/>
      <c r="FR505" s="150"/>
      <c r="FS505" s="150"/>
      <c r="FT505" s="150"/>
      <c r="FU505" s="150"/>
      <c r="FV505" s="150"/>
      <c r="FW505" s="150"/>
      <c r="FX505" s="150"/>
      <c r="FY505" s="150"/>
      <c r="FZ505" s="150"/>
      <c r="GA505" s="150"/>
      <c r="GB505" s="150"/>
      <c r="GC505" s="150"/>
      <c r="GD505" s="150"/>
      <c r="GE505" s="150"/>
      <c r="GF505" s="150"/>
      <c r="GG505" s="150"/>
      <c r="GH505" s="150"/>
      <c r="GI505" s="150"/>
      <c r="GJ505" s="150"/>
      <c r="GK505" s="150"/>
      <c r="GL505" s="150"/>
      <c r="GM505" s="150"/>
      <c r="GN505" s="150"/>
      <c r="GO505" s="150"/>
      <c r="GP505" s="150"/>
      <c r="GQ505" s="150"/>
      <c r="GR505" s="150"/>
      <c r="GS505" s="150"/>
      <c r="GT505" s="150"/>
      <c r="GU505" s="150"/>
      <c r="GV505" s="150"/>
      <c r="GW505" s="150"/>
      <c r="GX505" s="150"/>
      <c r="GY505" s="150"/>
      <c r="GZ505" s="150"/>
      <c r="HA505" s="150"/>
      <c r="HB505" s="150"/>
      <c r="HC505" s="150"/>
      <c r="HD505" s="150"/>
      <c r="HE505" s="150"/>
      <c r="HF505" s="150"/>
      <c r="HG505" s="150"/>
      <c r="HH505" s="150"/>
      <c r="HI505" s="150"/>
      <c r="HJ505" s="150"/>
      <c r="HK505" s="150"/>
      <c r="HL505" s="150"/>
      <c r="HM505" s="150"/>
      <c r="HN505" s="150"/>
      <c r="HO505" s="150"/>
      <c r="HP505" s="150"/>
      <c r="HQ505" s="150"/>
      <c r="HR505" s="150"/>
      <c r="HS505" s="150"/>
      <c r="HT505" s="150"/>
      <c r="HU505" s="150"/>
      <c r="HV505" s="150"/>
      <c r="HW505" s="150"/>
      <c r="HX505" s="150"/>
      <c r="HY505" s="150"/>
      <c r="HZ505" s="150"/>
      <c r="IA505" s="150"/>
      <c r="IB505" s="150"/>
      <c r="IC505" s="150"/>
      <c r="ID505" s="150"/>
      <c r="IE505" s="150"/>
      <c r="IF505" s="150"/>
      <c r="IG505" s="150"/>
      <c r="IH505" s="150"/>
      <c r="II505" s="150"/>
      <c r="IJ505" s="150"/>
      <c r="IK505" s="150"/>
      <c r="IL505" s="150"/>
      <c r="IM505" s="150"/>
      <c r="IN505" s="150"/>
      <c r="IO505" s="150"/>
      <c r="IP505" s="150"/>
      <c r="IQ505" s="150"/>
      <c r="IR505" s="150"/>
      <c r="IS505" s="150"/>
      <c r="IT505" s="150"/>
      <c r="IU505" s="150"/>
      <c r="IV505" s="150"/>
      <c r="IW505" s="150"/>
    </row>
    <row r="506" customFormat="false" ht="12.75" hidden="false" customHeight="false" outlineLevel="0" collapsed="false">
      <c r="A506" s="146"/>
      <c r="B506" s="147"/>
      <c r="C506" s="147"/>
      <c r="D506" s="147"/>
      <c r="E506" s="147"/>
      <c r="F506" s="147"/>
      <c r="G506" s="147"/>
      <c r="H506" s="148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  <c r="AA506" s="147"/>
      <c r="AB506" s="147"/>
      <c r="AC506" s="147"/>
      <c r="AD506" s="147"/>
      <c r="AE506" s="147"/>
      <c r="AF506" s="147"/>
      <c r="AG506" s="147"/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  <c r="BI506" s="147"/>
      <c r="BJ506" s="147"/>
      <c r="BK506" s="149"/>
      <c r="BL506" s="150"/>
      <c r="BM506" s="150"/>
      <c r="BN506" s="150"/>
      <c r="BO506" s="150"/>
      <c r="BP506" s="150"/>
      <c r="BQ506" s="150"/>
      <c r="BR506" s="150"/>
      <c r="BS506" s="150"/>
      <c r="BT506" s="150"/>
      <c r="BU506" s="150"/>
      <c r="BV506" s="150"/>
      <c r="BW506" s="150"/>
      <c r="BX506" s="150"/>
      <c r="BY506" s="150"/>
      <c r="BZ506" s="150"/>
      <c r="CA506" s="150"/>
      <c r="CB506" s="150"/>
      <c r="CC506" s="15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0"/>
      <c r="CN506" s="150"/>
      <c r="CO506" s="150"/>
      <c r="CP506" s="150"/>
      <c r="CQ506" s="150"/>
      <c r="CR506" s="150"/>
      <c r="CS506" s="150"/>
      <c r="CT506" s="150"/>
      <c r="CU506" s="150"/>
      <c r="CV506" s="150"/>
      <c r="CW506" s="150"/>
      <c r="CX506" s="150"/>
      <c r="CY506" s="150"/>
      <c r="CZ506" s="150"/>
      <c r="DA506" s="150"/>
      <c r="DB506" s="150"/>
      <c r="DC506" s="150"/>
      <c r="DD506" s="150"/>
      <c r="DE506" s="150"/>
      <c r="DF506" s="150"/>
      <c r="DG506" s="150"/>
      <c r="DH506" s="150"/>
      <c r="DI506" s="150"/>
      <c r="DJ506" s="150"/>
      <c r="DK506" s="150"/>
      <c r="DL506" s="150"/>
      <c r="DM506" s="150"/>
      <c r="DN506" s="150"/>
      <c r="DO506" s="150"/>
      <c r="DP506" s="150"/>
      <c r="DQ506" s="150"/>
      <c r="DR506" s="150"/>
      <c r="DS506" s="150"/>
      <c r="DT506" s="150"/>
      <c r="DU506" s="150"/>
      <c r="DV506" s="150"/>
      <c r="DW506" s="150"/>
      <c r="DX506" s="150"/>
      <c r="DY506" s="150"/>
      <c r="DZ506" s="150"/>
      <c r="EA506" s="150"/>
      <c r="EB506" s="150"/>
      <c r="EC506" s="150"/>
      <c r="ED506" s="150"/>
      <c r="EE506" s="150"/>
      <c r="EF506" s="150"/>
      <c r="EG506" s="150"/>
      <c r="EH506" s="150"/>
      <c r="EI506" s="150"/>
      <c r="EJ506" s="150"/>
      <c r="EK506" s="150"/>
      <c r="EL506" s="150"/>
      <c r="EM506" s="150"/>
      <c r="EN506" s="150"/>
      <c r="EO506" s="150"/>
      <c r="EP506" s="150"/>
      <c r="EQ506" s="150"/>
      <c r="ER506" s="150"/>
      <c r="ES506" s="150"/>
      <c r="ET506" s="150"/>
      <c r="EU506" s="150"/>
      <c r="EV506" s="150"/>
      <c r="EW506" s="150"/>
      <c r="EX506" s="150"/>
      <c r="EY506" s="150"/>
      <c r="EZ506" s="150"/>
      <c r="FA506" s="150"/>
      <c r="FB506" s="150"/>
      <c r="FC506" s="150"/>
      <c r="FD506" s="150"/>
      <c r="FE506" s="150"/>
      <c r="FF506" s="150"/>
      <c r="FG506" s="150"/>
      <c r="FH506" s="150"/>
      <c r="FI506" s="150"/>
      <c r="FJ506" s="150"/>
      <c r="FK506" s="150"/>
      <c r="FL506" s="150"/>
      <c r="FM506" s="150"/>
      <c r="FN506" s="150"/>
      <c r="FO506" s="150"/>
      <c r="FP506" s="150"/>
      <c r="FQ506" s="150"/>
      <c r="FR506" s="150"/>
      <c r="FS506" s="150"/>
      <c r="FT506" s="150"/>
      <c r="FU506" s="150"/>
      <c r="FV506" s="150"/>
      <c r="FW506" s="150"/>
      <c r="FX506" s="150"/>
      <c r="FY506" s="150"/>
      <c r="FZ506" s="150"/>
      <c r="GA506" s="150"/>
      <c r="GB506" s="150"/>
      <c r="GC506" s="150"/>
      <c r="GD506" s="150"/>
      <c r="GE506" s="150"/>
      <c r="GF506" s="150"/>
      <c r="GG506" s="150"/>
      <c r="GH506" s="150"/>
      <c r="GI506" s="150"/>
      <c r="GJ506" s="150"/>
      <c r="GK506" s="150"/>
      <c r="GL506" s="150"/>
      <c r="GM506" s="150"/>
      <c r="GN506" s="150"/>
      <c r="GO506" s="150"/>
      <c r="GP506" s="150"/>
      <c r="GQ506" s="150"/>
      <c r="GR506" s="150"/>
      <c r="GS506" s="150"/>
      <c r="GT506" s="150"/>
      <c r="GU506" s="150"/>
      <c r="GV506" s="150"/>
      <c r="GW506" s="150"/>
      <c r="GX506" s="150"/>
      <c r="GY506" s="150"/>
      <c r="GZ506" s="150"/>
      <c r="HA506" s="150"/>
      <c r="HB506" s="150"/>
      <c r="HC506" s="150"/>
      <c r="HD506" s="150"/>
      <c r="HE506" s="150"/>
      <c r="HF506" s="150"/>
      <c r="HG506" s="150"/>
      <c r="HH506" s="150"/>
      <c r="HI506" s="150"/>
      <c r="HJ506" s="150"/>
      <c r="HK506" s="150"/>
      <c r="HL506" s="150"/>
      <c r="HM506" s="150"/>
      <c r="HN506" s="150"/>
      <c r="HO506" s="150"/>
      <c r="HP506" s="150"/>
      <c r="HQ506" s="150"/>
      <c r="HR506" s="150"/>
      <c r="HS506" s="150"/>
      <c r="HT506" s="150"/>
      <c r="HU506" s="150"/>
      <c r="HV506" s="150"/>
      <c r="HW506" s="150"/>
      <c r="HX506" s="150"/>
      <c r="HY506" s="150"/>
      <c r="HZ506" s="150"/>
      <c r="IA506" s="150"/>
      <c r="IB506" s="150"/>
      <c r="IC506" s="150"/>
      <c r="ID506" s="150"/>
      <c r="IE506" s="150"/>
      <c r="IF506" s="150"/>
      <c r="IG506" s="150"/>
      <c r="IH506" s="150"/>
      <c r="II506" s="150"/>
      <c r="IJ506" s="150"/>
      <c r="IK506" s="150"/>
      <c r="IL506" s="150"/>
      <c r="IM506" s="150"/>
      <c r="IN506" s="150"/>
      <c r="IO506" s="150"/>
      <c r="IP506" s="150"/>
      <c r="IQ506" s="150"/>
      <c r="IR506" s="150"/>
      <c r="IS506" s="150"/>
      <c r="IT506" s="150"/>
      <c r="IU506" s="150"/>
      <c r="IV506" s="150"/>
      <c r="IW506" s="150"/>
    </row>
    <row r="507" customFormat="false" ht="12.75" hidden="false" customHeight="false" outlineLevel="0" collapsed="false">
      <c r="A507" s="146"/>
      <c r="B507" s="147"/>
      <c r="C507" s="147"/>
      <c r="D507" s="147"/>
      <c r="E507" s="147"/>
      <c r="F507" s="147"/>
      <c r="G507" s="147"/>
      <c r="H507" s="148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  <c r="AC507" s="147"/>
      <c r="AD507" s="147"/>
      <c r="AE507" s="147"/>
      <c r="AF507" s="147"/>
      <c r="AG507" s="147"/>
      <c r="AH507" s="147"/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  <c r="BI507" s="147"/>
      <c r="BJ507" s="147"/>
      <c r="BK507" s="149"/>
      <c r="BL507" s="150"/>
      <c r="BM507" s="150"/>
      <c r="BN507" s="150"/>
      <c r="BO507" s="150"/>
      <c r="BP507" s="150"/>
      <c r="BQ507" s="150"/>
      <c r="BR507" s="150"/>
      <c r="BS507" s="150"/>
      <c r="BT507" s="150"/>
      <c r="BU507" s="150"/>
      <c r="BV507" s="150"/>
      <c r="BW507" s="150"/>
      <c r="BX507" s="150"/>
      <c r="BY507" s="150"/>
      <c r="BZ507" s="150"/>
      <c r="CA507" s="150"/>
      <c r="CB507" s="150"/>
      <c r="CC507" s="150"/>
      <c r="CD507" s="150"/>
      <c r="CE507" s="150"/>
      <c r="CF507" s="150"/>
      <c r="CG507" s="150"/>
      <c r="CH507" s="150"/>
      <c r="CI507" s="150"/>
      <c r="CJ507" s="150"/>
      <c r="CK507" s="150"/>
      <c r="CL507" s="150"/>
      <c r="CM507" s="150"/>
      <c r="CN507" s="150"/>
      <c r="CO507" s="150"/>
      <c r="CP507" s="150"/>
      <c r="CQ507" s="150"/>
      <c r="CR507" s="150"/>
      <c r="CS507" s="150"/>
      <c r="CT507" s="150"/>
      <c r="CU507" s="150"/>
      <c r="CV507" s="150"/>
      <c r="CW507" s="150"/>
      <c r="CX507" s="150"/>
      <c r="CY507" s="150"/>
      <c r="CZ507" s="150"/>
      <c r="DA507" s="150"/>
      <c r="DB507" s="150"/>
      <c r="DC507" s="150"/>
      <c r="DD507" s="150"/>
      <c r="DE507" s="150"/>
      <c r="DF507" s="150"/>
      <c r="DG507" s="150"/>
      <c r="DH507" s="150"/>
      <c r="DI507" s="150"/>
      <c r="DJ507" s="150"/>
      <c r="DK507" s="150"/>
      <c r="DL507" s="150"/>
      <c r="DM507" s="150"/>
      <c r="DN507" s="150"/>
      <c r="DO507" s="150"/>
      <c r="DP507" s="150"/>
      <c r="DQ507" s="150"/>
      <c r="DR507" s="150"/>
      <c r="DS507" s="150"/>
      <c r="DT507" s="150"/>
      <c r="DU507" s="150"/>
      <c r="DV507" s="150"/>
      <c r="DW507" s="150"/>
      <c r="DX507" s="150"/>
      <c r="DY507" s="150"/>
      <c r="DZ507" s="150"/>
      <c r="EA507" s="150"/>
      <c r="EB507" s="150"/>
      <c r="EC507" s="150"/>
      <c r="ED507" s="150"/>
      <c r="EE507" s="150"/>
      <c r="EF507" s="150"/>
      <c r="EG507" s="150"/>
      <c r="EH507" s="150"/>
      <c r="EI507" s="150"/>
      <c r="EJ507" s="150"/>
      <c r="EK507" s="150"/>
      <c r="EL507" s="150"/>
      <c r="EM507" s="150"/>
      <c r="EN507" s="150"/>
      <c r="EO507" s="150"/>
      <c r="EP507" s="150"/>
      <c r="EQ507" s="150"/>
      <c r="ER507" s="150"/>
      <c r="ES507" s="150"/>
      <c r="ET507" s="150"/>
      <c r="EU507" s="150"/>
      <c r="EV507" s="150"/>
      <c r="EW507" s="150"/>
      <c r="EX507" s="150"/>
      <c r="EY507" s="150"/>
      <c r="EZ507" s="150"/>
      <c r="FA507" s="150"/>
      <c r="FB507" s="150"/>
      <c r="FC507" s="150"/>
      <c r="FD507" s="150"/>
      <c r="FE507" s="150"/>
      <c r="FF507" s="150"/>
      <c r="FG507" s="150"/>
      <c r="FH507" s="150"/>
      <c r="FI507" s="150"/>
      <c r="FJ507" s="150"/>
      <c r="FK507" s="150"/>
      <c r="FL507" s="150"/>
      <c r="FM507" s="150"/>
      <c r="FN507" s="150"/>
      <c r="FO507" s="150"/>
      <c r="FP507" s="150"/>
      <c r="FQ507" s="150"/>
      <c r="FR507" s="150"/>
      <c r="FS507" s="150"/>
      <c r="FT507" s="150"/>
      <c r="FU507" s="150"/>
      <c r="FV507" s="150"/>
      <c r="FW507" s="150"/>
      <c r="FX507" s="150"/>
      <c r="FY507" s="150"/>
      <c r="FZ507" s="150"/>
      <c r="GA507" s="150"/>
      <c r="GB507" s="150"/>
      <c r="GC507" s="150"/>
      <c r="GD507" s="150"/>
      <c r="GE507" s="150"/>
      <c r="GF507" s="150"/>
      <c r="GG507" s="150"/>
      <c r="GH507" s="150"/>
      <c r="GI507" s="150"/>
      <c r="GJ507" s="150"/>
      <c r="GK507" s="150"/>
      <c r="GL507" s="150"/>
      <c r="GM507" s="150"/>
      <c r="GN507" s="150"/>
      <c r="GO507" s="150"/>
      <c r="GP507" s="150"/>
      <c r="GQ507" s="150"/>
      <c r="GR507" s="150"/>
      <c r="GS507" s="150"/>
      <c r="GT507" s="150"/>
      <c r="GU507" s="150"/>
      <c r="GV507" s="150"/>
      <c r="GW507" s="150"/>
      <c r="GX507" s="150"/>
      <c r="GY507" s="150"/>
      <c r="GZ507" s="150"/>
      <c r="HA507" s="150"/>
      <c r="HB507" s="150"/>
      <c r="HC507" s="150"/>
      <c r="HD507" s="150"/>
      <c r="HE507" s="150"/>
      <c r="HF507" s="150"/>
      <c r="HG507" s="150"/>
      <c r="HH507" s="150"/>
      <c r="HI507" s="150"/>
      <c r="HJ507" s="150"/>
      <c r="HK507" s="150"/>
      <c r="HL507" s="150"/>
      <c r="HM507" s="150"/>
      <c r="HN507" s="150"/>
      <c r="HO507" s="150"/>
      <c r="HP507" s="150"/>
      <c r="HQ507" s="150"/>
      <c r="HR507" s="150"/>
      <c r="HS507" s="150"/>
      <c r="HT507" s="150"/>
      <c r="HU507" s="150"/>
      <c r="HV507" s="150"/>
      <c r="HW507" s="150"/>
      <c r="HX507" s="150"/>
      <c r="HY507" s="150"/>
      <c r="HZ507" s="150"/>
      <c r="IA507" s="150"/>
      <c r="IB507" s="150"/>
      <c r="IC507" s="150"/>
      <c r="ID507" s="150"/>
      <c r="IE507" s="150"/>
      <c r="IF507" s="150"/>
      <c r="IG507" s="150"/>
      <c r="IH507" s="150"/>
      <c r="II507" s="150"/>
      <c r="IJ507" s="150"/>
      <c r="IK507" s="150"/>
      <c r="IL507" s="150"/>
      <c r="IM507" s="150"/>
      <c r="IN507" s="150"/>
      <c r="IO507" s="150"/>
      <c r="IP507" s="150"/>
      <c r="IQ507" s="150"/>
      <c r="IR507" s="150"/>
      <c r="IS507" s="150"/>
      <c r="IT507" s="150"/>
      <c r="IU507" s="150"/>
      <c r="IV507" s="150"/>
      <c r="IW507" s="150"/>
    </row>
    <row r="508" customFormat="false" ht="12.75" hidden="false" customHeight="false" outlineLevel="0" collapsed="false">
      <c r="A508" s="146"/>
      <c r="B508" s="147"/>
      <c r="C508" s="147"/>
      <c r="D508" s="147"/>
      <c r="E508" s="147"/>
      <c r="F508" s="147"/>
      <c r="G508" s="147"/>
      <c r="H508" s="148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  <c r="AA508" s="147"/>
      <c r="AB508" s="147"/>
      <c r="AC508" s="147"/>
      <c r="AD508" s="147"/>
      <c r="AE508" s="147"/>
      <c r="AF508" s="147"/>
      <c r="AG508" s="147"/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  <c r="BI508" s="147"/>
      <c r="BJ508" s="147"/>
      <c r="BK508" s="149"/>
      <c r="BL508" s="150"/>
      <c r="BM508" s="150"/>
      <c r="BN508" s="150"/>
      <c r="BO508" s="150"/>
      <c r="BP508" s="150"/>
      <c r="BQ508" s="150"/>
      <c r="BR508" s="150"/>
      <c r="BS508" s="150"/>
      <c r="BT508" s="150"/>
      <c r="BU508" s="150"/>
      <c r="BV508" s="150"/>
      <c r="BW508" s="150"/>
      <c r="BX508" s="150"/>
      <c r="BY508" s="150"/>
      <c r="BZ508" s="150"/>
      <c r="CA508" s="150"/>
      <c r="CB508" s="150"/>
      <c r="CC508" s="150"/>
      <c r="CD508" s="150"/>
      <c r="CE508" s="150"/>
      <c r="CF508" s="150"/>
      <c r="CG508" s="150"/>
      <c r="CH508" s="150"/>
      <c r="CI508" s="150"/>
      <c r="CJ508" s="150"/>
      <c r="CK508" s="150"/>
      <c r="CL508" s="150"/>
      <c r="CM508" s="150"/>
      <c r="CN508" s="150"/>
      <c r="CO508" s="150"/>
      <c r="CP508" s="150"/>
      <c r="CQ508" s="150"/>
      <c r="CR508" s="150"/>
      <c r="CS508" s="150"/>
      <c r="CT508" s="150"/>
      <c r="CU508" s="150"/>
      <c r="CV508" s="150"/>
      <c r="CW508" s="150"/>
      <c r="CX508" s="150"/>
      <c r="CY508" s="150"/>
      <c r="CZ508" s="150"/>
      <c r="DA508" s="150"/>
      <c r="DB508" s="150"/>
      <c r="DC508" s="150"/>
      <c r="DD508" s="150"/>
      <c r="DE508" s="150"/>
      <c r="DF508" s="150"/>
      <c r="DG508" s="150"/>
      <c r="DH508" s="150"/>
      <c r="DI508" s="150"/>
      <c r="DJ508" s="150"/>
      <c r="DK508" s="150"/>
      <c r="DL508" s="150"/>
      <c r="DM508" s="150"/>
      <c r="DN508" s="150"/>
      <c r="DO508" s="150"/>
      <c r="DP508" s="150"/>
      <c r="DQ508" s="150"/>
      <c r="DR508" s="150"/>
      <c r="DS508" s="150"/>
      <c r="DT508" s="150"/>
      <c r="DU508" s="150"/>
      <c r="DV508" s="150"/>
      <c r="DW508" s="150"/>
      <c r="DX508" s="150"/>
      <c r="DY508" s="150"/>
      <c r="DZ508" s="150"/>
      <c r="EA508" s="150"/>
      <c r="EB508" s="150"/>
      <c r="EC508" s="150"/>
      <c r="ED508" s="150"/>
      <c r="EE508" s="150"/>
      <c r="EF508" s="150"/>
      <c r="EG508" s="150"/>
      <c r="EH508" s="150"/>
      <c r="EI508" s="150"/>
      <c r="EJ508" s="150"/>
      <c r="EK508" s="150"/>
      <c r="EL508" s="150"/>
      <c r="EM508" s="150"/>
      <c r="EN508" s="150"/>
      <c r="EO508" s="150"/>
      <c r="EP508" s="150"/>
      <c r="EQ508" s="150"/>
      <c r="ER508" s="150"/>
      <c r="ES508" s="150"/>
      <c r="ET508" s="150"/>
      <c r="EU508" s="150"/>
      <c r="EV508" s="150"/>
      <c r="EW508" s="150"/>
      <c r="EX508" s="150"/>
      <c r="EY508" s="150"/>
      <c r="EZ508" s="150"/>
      <c r="FA508" s="150"/>
      <c r="FB508" s="150"/>
      <c r="FC508" s="150"/>
      <c r="FD508" s="150"/>
      <c r="FE508" s="150"/>
      <c r="FF508" s="150"/>
      <c r="FG508" s="150"/>
      <c r="FH508" s="150"/>
      <c r="FI508" s="150"/>
      <c r="FJ508" s="150"/>
      <c r="FK508" s="150"/>
      <c r="FL508" s="150"/>
      <c r="FM508" s="150"/>
      <c r="FN508" s="150"/>
      <c r="FO508" s="150"/>
      <c r="FP508" s="150"/>
      <c r="FQ508" s="150"/>
      <c r="FR508" s="150"/>
      <c r="FS508" s="150"/>
      <c r="FT508" s="150"/>
      <c r="FU508" s="150"/>
      <c r="FV508" s="150"/>
      <c r="FW508" s="150"/>
      <c r="FX508" s="150"/>
      <c r="FY508" s="150"/>
      <c r="FZ508" s="150"/>
      <c r="GA508" s="150"/>
      <c r="GB508" s="150"/>
      <c r="GC508" s="150"/>
      <c r="GD508" s="150"/>
      <c r="GE508" s="150"/>
      <c r="GF508" s="150"/>
      <c r="GG508" s="150"/>
      <c r="GH508" s="150"/>
      <c r="GI508" s="150"/>
      <c r="GJ508" s="150"/>
      <c r="GK508" s="150"/>
      <c r="GL508" s="150"/>
      <c r="GM508" s="150"/>
      <c r="GN508" s="150"/>
      <c r="GO508" s="150"/>
      <c r="GP508" s="150"/>
      <c r="GQ508" s="150"/>
      <c r="GR508" s="150"/>
      <c r="GS508" s="150"/>
      <c r="GT508" s="150"/>
      <c r="GU508" s="150"/>
      <c r="GV508" s="150"/>
      <c r="GW508" s="150"/>
      <c r="GX508" s="150"/>
      <c r="GY508" s="150"/>
      <c r="GZ508" s="150"/>
      <c r="HA508" s="150"/>
      <c r="HB508" s="150"/>
      <c r="HC508" s="150"/>
      <c r="HD508" s="150"/>
      <c r="HE508" s="150"/>
      <c r="HF508" s="150"/>
      <c r="HG508" s="150"/>
      <c r="HH508" s="150"/>
      <c r="HI508" s="150"/>
      <c r="HJ508" s="150"/>
      <c r="HK508" s="150"/>
      <c r="HL508" s="150"/>
      <c r="HM508" s="150"/>
      <c r="HN508" s="150"/>
      <c r="HO508" s="150"/>
      <c r="HP508" s="150"/>
      <c r="HQ508" s="150"/>
      <c r="HR508" s="150"/>
      <c r="HS508" s="150"/>
      <c r="HT508" s="150"/>
      <c r="HU508" s="150"/>
      <c r="HV508" s="150"/>
      <c r="HW508" s="150"/>
      <c r="HX508" s="150"/>
      <c r="HY508" s="150"/>
      <c r="HZ508" s="150"/>
      <c r="IA508" s="150"/>
      <c r="IB508" s="150"/>
      <c r="IC508" s="150"/>
      <c r="ID508" s="150"/>
      <c r="IE508" s="150"/>
      <c r="IF508" s="150"/>
      <c r="IG508" s="150"/>
      <c r="IH508" s="150"/>
      <c r="II508" s="150"/>
      <c r="IJ508" s="150"/>
      <c r="IK508" s="150"/>
      <c r="IL508" s="150"/>
      <c r="IM508" s="150"/>
      <c r="IN508" s="150"/>
      <c r="IO508" s="150"/>
      <c r="IP508" s="150"/>
      <c r="IQ508" s="150"/>
      <c r="IR508" s="150"/>
      <c r="IS508" s="150"/>
      <c r="IT508" s="150"/>
      <c r="IU508" s="150"/>
      <c r="IV508" s="150"/>
      <c r="IW508" s="150"/>
    </row>
    <row r="509" customFormat="false" ht="12.75" hidden="false" customHeight="false" outlineLevel="0" collapsed="false">
      <c r="A509" s="146"/>
      <c r="B509" s="147"/>
      <c r="C509" s="147"/>
      <c r="D509" s="147"/>
      <c r="E509" s="147"/>
      <c r="F509" s="147"/>
      <c r="G509" s="147"/>
      <c r="H509" s="148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  <c r="AA509" s="147"/>
      <c r="AB509" s="147"/>
      <c r="AC509" s="147"/>
      <c r="AD509" s="147"/>
      <c r="AE509" s="147"/>
      <c r="AF509" s="147"/>
      <c r="AG509" s="147"/>
      <c r="AH509" s="147"/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  <c r="BI509" s="147"/>
      <c r="BJ509" s="147"/>
      <c r="BK509" s="149"/>
      <c r="BL509" s="150"/>
      <c r="BM509" s="150"/>
      <c r="BN509" s="150"/>
      <c r="BO509" s="150"/>
      <c r="BP509" s="150"/>
      <c r="BQ509" s="150"/>
      <c r="BR509" s="150"/>
      <c r="BS509" s="150"/>
      <c r="BT509" s="150"/>
      <c r="BU509" s="150"/>
      <c r="BV509" s="150"/>
      <c r="BW509" s="150"/>
      <c r="BX509" s="150"/>
      <c r="BY509" s="150"/>
      <c r="BZ509" s="150"/>
      <c r="CA509" s="150"/>
      <c r="CB509" s="150"/>
      <c r="CC509" s="15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0"/>
      <c r="CN509" s="150"/>
      <c r="CO509" s="150"/>
      <c r="CP509" s="150"/>
      <c r="CQ509" s="150"/>
      <c r="CR509" s="150"/>
      <c r="CS509" s="150"/>
      <c r="CT509" s="150"/>
      <c r="CU509" s="150"/>
      <c r="CV509" s="150"/>
      <c r="CW509" s="150"/>
      <c r="CX509" s="150"/>
      <c r="CY509" s="150"/>
      <c r="CZ509" s="150"/>
      <c r="DA509" s="150"/>
      <c r="DB509" s="150"/>
      <c r="DC509" s="150"/>
      <c r="DD509" s="150"/>
      <c r="DE509" s="150"/>
      <c r="DF509" s="150"/>
      <c r="DG509" s="150"/>
      <c r="DH509" s="150"/>
      <c r="DI509" s="150"/>
      <c r="DJ509" s="150"/>
      <c r="DK509" s="150"/>
      <c r="DL509" s="150"/>
      <c r="DM509" s="150"/>
      <c r="DN509" s="150"/>
      <c r="DO509" s="150"/>
      <c r="DP509" s="150"/>
      <c r="DQ509" s="150"/>
      <c r="DR509" s="150"/>
      <c r="DS509" s="150"/>
      <c r="DT509" s="150"/>
      <c r="DU509" s="150"/>
      <c r="DV509" s="150"/>
      <c r="DW509" s="150"/>
      <c r="DX509" s="150"/>
      <c r="DY509" s="150"/>
      <c r="DZ509" s="150"/>
      <c r="EA509" s="150"/>
      <c r="EB509" s="150"/>
      <c r="EC509" s="150"/>
      <c r="ED509" s="150"/>
      <c r="EE509" s="150"/>
      <c r="EF509" s="150"/>
      <c r="EG509" s="150"/>
      <c r="EH509" s="150"/>
      <c r="EI509" s="150"/>
      <c r="EJ509" s="150"/>
      <c r="EK509" s="150"/>
      <c r="EL509" s="150"/>
      <c r="EM509" s="150"/>
      <c r="EN509" s="150"/>
      <c r="EO509" s="150"/>
      <c r="EP509" s="150"/>
      <c r="EQ509" s="150"/>
      <c r="ER509" s="150"/>
      <c r="ES509" s="150"/>
      <c r="ET509" s="150"/>
      <c r="EU509" s="150"/>
      <c r="EV509" s="150"/>
      <c r="EW509" s="150"/>
      <c r="EX509" s="150"/>
      <c r="EY509" s="150"/>
      <c r="EZ509" s="150"/>
      <c r="FA509" s="150"/>
      <c r="FB509" s="150"/>
      <c r="FC509" s="150"/>
      <c r="FD509" s="150"/>
      <c r="FE509" s="150"/>
      <c r="FF509" s="150"/>
      <c r="FG509" s="150"/>
      <c r="FH509" s="150"/>
      <c r="FI509" s="150"/>
      <c r="FJ509" s="150"/>
      <c r="FK509" s="150"/>
      <c r="FL509" s="150"/>
      <c r="FM509" s="150"/>
      <c r="FN509" s="150"/>
      <c r="FO509" s="150"/>
      <c r="FP509" s="150"/>
      <c r="FQ509" s="150"/>
      <c r="FR509" s="150"/>
      <c r="FS509" s="150"/>
      <c r="FT509" s="150"/>
      <c r="FU509" s="150"/>
      <c r="FV509" s="150"/>
      <c r="FW509" s="150"/>
      <c r="FX509" s="150"/>
      <c r="FY509" s="150"/>
      <c r="FZ509" s="150"/>
      <c r="GA509" s="150"/>
      <c r="GB509" s="150"/>
      <c r="GC509" s="150"/>
      <c r="GD509" s="150"/>
      <c r="GE509" s="150"/>
      <c r="GF509" s="150"/>
      <c r="GG509" s="150"/>
      <c r="GH509" s="150"/>
      <c r="GI509" s="150"/>
      <c r="GJ509" s="150"/>
      <c r="GK509" s="150"/>
      <c r="GL509" s="150"/>
      <c r="GM509" s="150"/>
      <c r="GN509" s="150"/>
      <c r="GO509" s="150"/>
      <c r="GP509" s="150"/>
      <c r="GQ509" s="150"/>
      <c r="GR509" s="150"/>
      <c r="GS509" s="150"/>
      <c r="GT509" s="150"/>
      <c r="GU509" s="150"/>
      <c r="GV509" s="150"/>
      <c r="GW509" s="150"/>
      <c r="GX509" s="150"/>
      <c r="GY509" s="150"/>
      <c r="GZ509" s="150"/>
      <c r="HA509" s="150"/>
      <c r="HB509" s="150"/>
      <c r="HC509" s="150"/>
      <c r="HD509" s="150"/>
      <c r="HE509" s="150"/>
      <c r="HF509" s="150"/>
      <c r="HG509" s="150"/>
      <c r="HH509" s="150"/>
      <c r="HI509" s="150"/>
      <c r="HJ509" s="150"/>
      <c r="HK509" s="150"/>
      <c r="HL509" s="150"/>
      <c r="HM509" s="150"/>
      <c r="HN509" s="150"/>
      <c r="HO509" s="150"/>
      <c r="HP509" s="150"/>
      <c r="HQ509" s="150"/>
      <c r="HR509" s="150"/>
      <c r="HS509" s="150"/>
      <c r="HT509" s="150"/>
      <c r="HU509" s="150"/>
      <c r="HV509" s="150"/>
      <c r="HW509" s="150"/>
      <c r="HX509" s="150"/>
      <c r="HY509" s="150"/>
      <c r="HZ509" s="150"/>
      <c r="IA509" s="150"/>
      <c r="IB509" s="150"/>
      <c r="IC509" s="150"/>
      <c r="ID509" s="150"/>
      <c r="IE509" s="150"/>
      <c r="IF509" s="150"/>
      <c r="IG509" s="150"/>
      <c r="IH509" s="150"/>
      <c r="II509" s="150"/>
      <c r="IJ509" s="150"/>
      <c r="IK509" s="150"/>
      <c r="IL509" s="150"/>
      <c r="IM509" s="150"/>
      <c r="IN509" s="150"/>
      <c r="IO509" s="150"/>
      <c r="IP509" s="150"/>
      <c r="IQ509" s="150"/>
      <c r="IR509" s="150"/>
      <c r="IS509" s="150"/>
      <c r="IT509" s="150"/>
      <c r="IU509" s="150"/>
      <c r="IV509" s="150"/>
      <c r="IW509" s="150"/>
    </row>
    <row r="510" customFormat="false" ht="12.75" hidden="false" customHeight="false" outlineLevel="0" collapsed="false">
      <c r="A510" s="146"/>
      <c r="B510" s="147"/>
      <c r="C510" s="147"/>
      <c r="D510" s="147"/>
      <c r="E510" s="147"/>
      <c r="F510" s="147"/>
      <c r="G510" s="147"/>
      <c r="H510" s="148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  <c r="AA510" s="147"/>
      <c r="AB510" s="147"/>
      <c r="AC510" s="147"/>
      <c r="AD510" s="147"/>
      <c r="AE510" s="147"/>
      <c r="AF510" s="147"/>
      <c r="AG510" s="147"/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  <c r="BI510" s="147"/>
      <c r="BJ510" s="147"/>
      <c r="BK510" s="149"/>
      <c r="BL510" s="150"/>
      <c r="BM510" s="150"/>
      <c r="BN510" s="150"/>
      <c r="BO510" s="150"/>
      <c r="BP510" s="150"/>
      <c r="BQ510" s="150"/>
      <c r="BR510" s="150"/>
      <c r="BS510" s="150"/>
      <c r="BT510" s="150"/>
      <c r="BU510" s="150"/>
      <c r="BV510" s="150"/>
      <c r="BW510" s="150"/>
      <c r="BX510" s="150"/>
      <c r="BY510" s="150"/>
      <c r="BZ510" s="150"/>
      <c r="CA510" s="150"/>
      <c r="CB510" s="150"/>
      <c r="CC510" s="15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0"/>
      <c r="CN510" s="150"/>
      <c r="CO510" s="150"/>
      <c r="CP510" s="150"/>
      <c r="CQ510" s="150"/>
      <c r="CR510" s="150"/>
      <c r="CS510" s="150"/>
      <c r="CT510" s="150"/>
      <c r="CU510" s="150"/>
      <c r="CV510" s="150"/>
      <c r="CW510" s="150"/>
      <c r="CX510" s="150"/>
      <c r="CY510" s="150"/>
      <c r="CZ510" s="150"/>
      <c r="DA510" s="150"/>
      <c r="DB510" s="150"/>
      <c r="DC510" s="150"/>
      <c r="DD510" s="150"/>
      <c r="DE510" s="150"/>
      <c r="DF510" s="150"/>
      <c r="DG510" s="150"/>
      <c r="DH510" s="150"/>
      <c r="DI510" s="150"/>
      <c r="DJ510" s="150"/>
      <c r="DK510" s="150"/>
      <c r="DL510" s="150"/>
      <c r="DM510" s="150"/>
      <c r="DN510" s="150"/>
      <c r="DO510" s="150"/>
      <c r="DP510" s="150"/>
      <c r="DQ510" s="150"/>
      <c r="DR510" s="150"/>
      <c r="DS510" s="150"/>
      <c r="DT510" s="150"/>
      <c r="DU510" s="150"/>
      <c r="DV510" s="150"/>
      <c r="DW510" s="150"/>
      <c r="DX510" s="150"/>
      <c r="DY510" s="150"/>
      <c r="DZ510" s="150"/>
      <c r="EA510" s="150"/>
      <c r="EB510" s="150"/>
      <c r="EC510" s="150"/>
      <c r="ED510" s="150"/>
      <c r="EE510" s="150"/>
      <c r="EF510" s="150"/>
      <c r="EG510" s="150"/>
      <c r="EH510" s="150"/>
      <c r="EI510" s="150"/>
      <c r="EJ510" s="150"/>
      <c r="EK510" s="150"/>
      <c r="EL510" s="150"/>
      <c r="EM510" s="150"/>
      <c r="EN510" s="150"/>
      <c r="EO510" s="150"/>
      <c r="EP510" s="150"/>
      <c r="EQ510" s="150"/>
      <c r="ER510" s="150"/>
      <c r="ES510" s="150"/>
      <c r="ET510" s="150"/>
      <c r="EU510" s="150"/>
      <c r="EV510" s="150"/>
      <c r="EW510" s="150"/>
      <c r="EX510" s="150"/>
      <c r="EY510" s="150"/>
      <c r="EZ510" s="150"/>
      <c r="FA510" s="150"/>
      <c r="FB510" s="150"/>
      <c r="FC510" s="150"/>
      <c r="FD510" s="150"/>
      <c r="FE510" s="150"/>
      <c r="FF510" s="150"/>
      <c r="FG510" s="150"/>
      <c r="FH510" s="150"/>
      <c r="FI510" s="150"/>
      <c r="FJ510" s="150"/>
      <c r="FK510" s="150"/>
      <c r="FL510" s="150"/>
      <c r="FM510" s="150"/>
      <c r="FN510" s="150"/>
      <c r="FO510" s="150"/>
      <c r="FP510" s="150"/>
      <c r="FQ510" s="150"/>
      <c r="FR510" s="150"/>
      <c r="FS510" s="150"/>
      <c r="FT510" s="150"/>
      <c r="FU510" s="150"/>
      <c r="FV510" s="150"/>
      <c r="FW510" s="150"/>
      <c r="FX510" s="150"/>
      <c r="FY510" s="150"/>
      <c r="FZ510" s="150"/>
      <c r="GA510" s="150"/>
      <c r="GB510" s="150"/>
      <c r="GC510" s="150"/>
      <c r="GD510" s="150"/>
      <c r="GE510" s="150"/>
      <c r="GF510" s="150"/>
      <c r="GG510" s="150"/>
      <c r="GH510" s="150"/>
      <c r="GI510" s="150"/>
      <c r="GJ510" s="150"/>
      <c r="GK510" s="150"/>
      <c r="GL510" s="150"/>
      <c r="GM510" s="150"/>
      <c r="GN510" s="150"/>
      <c r="GO510" s="150"/>
      <c r="GP510" s="150"/>
      <c r="GQ510" s="150"/>
      <c r="GR510" s="150"/>
      <c r="GS510" s="150"/>
      <c r="GT510" s="150"/>
      <c r="GU510" s="150"/>
      <c r="GV510" s="150"/>
      <c r="GW510" s="150"/>
      <c r="GX510" s="150"/>
      <c r="GY510" s="150"/>
      <c r="GZ510" s="150"/>
      <c r="HA510" s="150"/>
      <c r="HB510" s="150"/>
      <c r="HC510" s="150"/>
      <c r="HD510" s="150"/>
      <c r="HE510" s="150"/>
      <c r="HF510" s="150"/>
      <c r="HG510" s="150"/>
      <c r="HH510" s="150"/>
      <c r="HI510" s="150"/>
      <c r="HJ510" s="150"/>
      <c r="HK510" s="150"/>
      <c r="HL510" s="150"/>
      <c r="HM510" s="150"/>
      <c r="HN510" s="150"/>
      <c r="HO510" s="150"/>
      <c r="HP510" s="150"/>
      <c r="HQ510" s="150"/>
      <c r="HR510" s="150"/>
      <c r="HS510" s="150"/>
      <c r="HT510" s="150"/>
      <c r="HU510" s="150"/>
      <c r="HV510" s="150"/>
      <c r="HW510" s="150"/>
      <c r="HX510" s="150"/>
      <c r="HY510" s="150"/>
      <c r="HZ510" s="150"/>
      <c r="IA510" s="150"/>
      <c r="IB510" s="150"/>
      <c r="IC510" s="150"/>
      <c r="ID510" s="150"/>
      <c r="IE510" s="150"/>
      <c r="IF510" s="150"/>
      <c r="IG510" s="150"/>
      <c r="IH510" s="150"/>
      <c r="II510" s="150"/>
      <c r="IJ510" s="150"/>
      <c r="IK510" s="150"/>
      <c r="IL510" s="150"/>
      <c r="IM510" s="150"/>
      <c r="IN510" s="150"/>
      <c r="IO510" s="150"/>
      <c r="IP510" s="150"/>
      <c r="IQ510" s="150"/>
      <c r="IR510" s="150"/>
      <c r="IS510" s="150"/>
      <c r="IT510" s="150"/>
      <c r="IU510" s="150"/>
      <c r="IV510" s="150"/>
      <c r="IW510" s="150"/>
    </row>
    <row r="511" customFormat="false" ht="12.75" hidden="false" customHeight="false" outlineLevel="0" collapsed="false">
      <c r="A511" s="146"/>
      <c r="B511" s="147"/>
      <c r="C511" s="147"/>
      <c r="D511" s="147"/>
      <c r="E511" s="147"/>
      <c r="F511" s="147"/>
      <c r="G511" s="147"/>
      <c r="H511" s="148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  <c r="BI511" s="147"/>
      <c r="BJ511" s="147"/>
      <c r="BK511" s="149"/>
      <c r="BL511" s="150"/>
      <c r="BM511" s="150"/>
      <c r="BN511" s="150"/>
      <c r="BO511" s="150"/>
      <c r="BP511" s="150"/>
      <c r="BQ511" s="150"/>
      <c r="BR511" s="150"/>
      <c r="BS511" s="150"/>
      <c r="BT511" s="150"/>
      <c r="BU511" s="150"/>
      <c r="BV511" s="150"/>
      <c r="BW511" s="150"/>
      <c r="BX511" s="150"/>
      <c r="BY511" s="150"/>
      <c r="BZ511" s="150"/>
      <c r="CA511" s="150"/>
      <c r="CB511" s="150"/>
      <c r="CC511" s="150"/>
      <c r="CD511" s="150"/>
      <c r="CE511" s="150"/>
      <c r="CF511" s="150"/>
      <c r="CG511" s="150"/>
      <c r="CH511" s="150"/>
      <c r="CI511" s="150"/>
      <c r="CJ511" s="150"/>
      <c r="CK511" s="150"/>
      <c r="CL511" s="150"/>
      <c r="CM511" s="150"/>
      <c r="CN511" s="150"/>
      <c r="CO511" s="150"/>
      <c r="CP511" s="150"/>
      <c r="CQ511" s="150"/>
      <c r="CR511" s="150"/>
      <c r="CS511" s="150"/>
      <c r="CT511" s="150"/>
      <c r="CU511" s="150"/>
      <c r="CV511" s="150"/>
      <c r="CW511" s="150"/>
      <c r="CX511" s="150"/>
      <c r="CY511" s="150"/>
      <c r="CZ511" s="150"/>
      <c r="DA511" s="150"/>
      <c r="DB511" s="150"/>
      <c r="DC511" s="150"/>
      <c r="DD511" s="150"/>
      <c r="DE511" s="150"/>
      <c r="DF511" s="150"/>
      <c r="DG511" s="150"/>
      <c r="DH511" s="150"/>
      <c r="DI511" s="150"/>
      <c r="DJ511" s="150"/>
      <c r="DK511" s="150"/>
      <c r="DL511" s="150"/>
      <c r="DM511" s="150"/>
      <c r="DN511" s="150"/>
      <c r="DO511" s="150"/>
      <c r="DP511" s="150"/>
      <c r="DQ511" s="150"/>
      <c r="DR511" s="150"/>
      <c r="DS511" s="150"/>
      <c r="DT511" s="150"/>
      <c r="DU511" s="150"/>
      <c r="DV511" s="150"/>
      <c r="DW511" s="150"/>
      <c r="DX511" s="150"/>
      <c r="DY511" s="150"/>
      <c r="DZ511" s="150"/>
      <c r="EA511" s="150"/>
      <c r="EB511" s="150"/>
      <c r="EC511" s="150"/>
      <c r="ED511" s="150"/>
      <c r="EE511" s="150"/>
      <c r="EF511" s="150"/>
      <c r="EG511" s="150"/>
      <c r="EH511" s="150"/>
      <c r="EI511" s="150"/>
      <c r="EJ511" s="150"/>
      <c r="EK511" s="150"/>
      <c r="EL511" s="150"/>
      <c r="EM511" s="150"/>
      <c r="EN511" s="150"/>
      <c r="EO511" s="150"/>
      <c r="EP511" s="150"/>
      <c r="EQ511" s="150"/>
      <c r="ER511" s="150"/>
      <c r="ES511" s="150"/>
      <c r="ET511" s="150"/>
      <c r="EU511" s="150"/>
      <c r="EV511" s="150"/>
      <c r="EW511" s="150"/>
      <c r="EX511" s="150"/>
      <c r="EY511" s="150"/>
      <c r="EZ511" s="150"/>
      <c r="FA511" s="150"/>
      <c r="FB511" s="150"/>
      <c r="FC511" s="150"/>
      <c r="FD511" s="150"/>
      <c r="FE511" s="150"/>
      <c r="FF511" s="150"/>
      <c r="FG511" s="150"/>
      <c r="FH511" s="150"/>
      <c r="FI511" s="150"/>
      <c r="FJ511" s="150"/>
      <c r="FK511" s="150"/>
      <c r="FL511" s="150"/>
      <c r="FM511" s="150"/>
      <c r="FN511" s="150"/>
      <c r="FO511" s="150"/>
      <c r="FP511" s="150"/>
      <c r="FQ511" s="150"/>
      <c r="FR511" s="150"/>
      <c r="FS511" s="150"/>
      <c r="FT511" s="150"/>
      <c r="FU511" s="150"/>
      <c r="FV511" s="150"/>
      <c r="FW511" s="150"/>
      <c r="FX511" s="150"/>
      <c r="FY511" s="150"/>
      <c r="FZ511" s="150"/>
      <c r="GA511" s="150"/>
      <c r="GB511" s="150"/>
      <c r="GC511" s="150"/>
      <c r="GD511" s="150"/>
      <c r="GE511" s="150"/>
      <c r="GF511" s="150"/>
      <c r="GG511" s="150"/>
      <c r="GH511" s="150"/>
      <c r="GI511" s="150"/>
      <c r="GJ511" s="150"/>
      <c r="GK511" s="150"/>
      <c r="GL511" s="150"/>
      <c r="GM511" s="150"/>
      <c r="GN511" s="150"/>
      <c r="GO511" s="150"/>
      <c r="GP511" s="150"/>
      <c r="GQ511" s="150"/>
      <c r="GR511" s="150"/>
      <c r="GS511" s="150"/>
      <c r="GT511" s="150"/>
      <c r="GU511" s="150"/>
      <c r="GV511" s="150"/>
      <c r="GW511" s="150"/>
      <c r="GX511" s="150"/>
      <c r="GY511" s="150"/>
      <c r="GZ511" s="150"/>
      <c r="HA511" s="150"/>
      <c r="HB511" s="150"/>
      <c r="HC511" s="150"/>
      <c r="HD511" s="150"/>
      <c r="HE511" s="150"/>
      <c r="HF511" s="150"/>
      <c r="HG511" s="150"/>
      <c r="HH511" s="150"/>
      <c r="HI511" s="150"/>
      <c r="HJ511" s="150"/>
      <c r="HK511" s="150"/>
      <c r="HL511" s="150"/>
      <c r="HM511" s="150"/>
      <c r="HN511" s="150"/>
      <c r="HO511" s="150"/>
      <c r="HP511" s="150"/>
      <c r="HQ511" s="150"/>
      <c r="HR511" s="150"/>
      <c r="HS511" s="150"/>
      <c r="HT511" s="150"/>
      <c r="HU511" s="150"/>
      <c r="HV511" s="150"/>
      <c r="HW511" s="150"/>
      <c r="HX511" s="150"/>
      <c r="HY511" s="150"/>
      <c r="HZ511" s="150"/>
      <c r="IA511" s="150"/>
      <c r="IB511" s="150"/>
      <c r="IC511" s="150"/>
      <c r="ID511" s="150"/>
      <c r="IE511" s="150"/>
      <c r="IF511" s="150"/>
      <c r="IG511" s="150"/>
      <c r="IH511" s="150"/>
      <c r="II511" s="150"/>
      <c r="IJ511" s="150"/>
      <c r="IK511" s="150"/>
      <c r="IL511" s="150"/>
      <c r="IM511" s="150"/>
      <c r="IN511" s="150"/>
      <c r="IO511" s="150"/>
      <c r="IP511" s="150"/>
      <c r="IQ511" s="150"/>
      <c r="IR511" s="150"/>
      <c r="IS511" s="150"/>
      <c r="IT511" s="150"/>
      <c r="IU511" s="150"/>
      <c r="IV511" s="150"/>
      <c r="IW511" s="150"/>
    </row>
    <row r="512" customFormat="false" ht="12.75" hidden="false" customHeight="false" outlineLevel="0" collapsed="false">
      <c r="A512" s="146"/>
      <c r="B512" s="147"/>
      <c r="C512" s="147"/>
      <c r="D512" s="147"/>
      <c r="E512" s="147"/>
      <c r="F512" s="147"/>
      <c r="G512" s="147"/>
      <c r="H512" s="148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  <c r="AA512" s="147"/>
      <c r="AB512" s="147"/>
      <c r="AC512" s="147"/>
      <c r="AD512" s="147"/>
      <c r="AE512" s="147"/>
      <c r="AF512" s="147"/>
      <c r="AG512" s="147"/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  <c r="BI512" s="147"/>
      <c r="BJ512" s="147"/>
      <c r="BK512" s="149"/>
      <c r="BL512" s="150"/>
      <c r="BM512" s="150"/>
      <c r="BN512" s="150"/>
      <c r="BO512" s="150"/>
      <c r="BP512" s="150"/>
      <c r="BQ512" s="150"/>
      <c r="BR512" s="150"/>
      <c r="BS512" s="150"/>
      <c r="BT512" s="150"/>
      <c r="BU512" s="150"/>
      <c r="BV512" s="150"/>
      <c r="BW512" s="150"/>
      <c r="BX512" s="150"/>
      <c r="BY512" s="150"/>
      <c r="BZ512" s="150"/>
      <c r="CA512" s="150"/>
      <c r="CB512" s="150"/>
      <c r="CC512" s="150"/>
      <c r="CD512" s="150"/>
      <c r="CE512" s="150"/>
      <c r="CF512" s="150"/>
      <c r="CG512" s="150"/>
      <c r="CH512" s="150"/>
      <c r="CI512" s="150"/>
      <c r="CJ512" s="150"/>
      <c r="CK512" s="150"/>
      <c r="CL512" s="150"/>
      <c r="CM512" s="150"/>
      <c r="CN512" s="150"/>
      <c r="CO512" s="150"/>
      <c r="CP512" s="150"/>
      <c r="CQ512" s="150"/>
      <c r="CR512" s="150"/>
      <c r="CS512" s="150"/>
      <c r="CT512" s="150"/>
      <c r="CU512" s="150"/>
      <c r="CV512" s="150"/>
      <c r="CW512" s="150"/>
      <c r="CX512" s="150"/>
      <c r="CY512" s="150"/>
      <c r="CZ512" s="150"/>
      <c r="DA512" s="150"/>
      <c r="DB512" s="150"/>
      <c r="DC512" s="150"/>
      <c r="DD512" s="150"/>
      <c r="DE512" s="150"/>
      <c r="DF512" s="150"/>
      <c r="DG512" s="150"/>
      <c r="DH512" s="150"/>
      <c r="DI512" s="150"/>
      <c r="DJ512" s="150"/>
      <c r="DK512" s="150"/>
      <c r="DL512" s="150"/>
      <c r="DM512" s="150"/>
      <c r="DN512" s="150"/>
      <c r="DO512" s="150"/>
      <c r="DP512" s="150"/>
      <c r="DQ512" s="150"/>
      <c r="DR512" s="150"/>
      <c r="DS512" s="150"/>
      <c r="DT512" s="150"/>
      <c r="DU512" s="150"/>
      <c r="DV512" s="150"/>
      <c r="DW512" s="150"/>
      <c r="DX512" s="150"/>
      <c r="DY512" s="150"/>
      <c r="DZ512" s="150"/>
      <c r="EA512" s="150"/>
      <c r="EB512" s="150"/>
      <c r="EC512" s="150"/>
      <c r="ED512" s="150"/>
      <c r="EE512" s="150"/>
      <c r="EF512" s="150"/>
      <c r="EG512" s="150"/>
      <c r="EH512" s="150"/>
      <c r="EI512" s="150"/>
      <c r="EJ512" s="150"/>
      <c r="EK512" s="150"/>
      <c r="EL512" s="150"/>
      <c r="EM512" s="150"/>
      <c r="EN512" s="150"/>
      <c r="EO512" s="150"/>
      <c r="EP512" s="150"/>
      <c r="EQ512" s="150"/>
      <c r="ER512" s="150"/>
      <c r="ES512" s="150"/>
      <c r="ET512" s="150"/>
      <c r="EU512" s="150"/>
      <c r="EV512" s="150"/>
      <c r="EW512" s="150"/>
      <c r="EX512" s="150"/>
      <c r="EY512" s="150"/>
      <c r="EZ512" s="150"/>
      <c r="FA512" s="150"/>
      <c r="FB512" s="150"/>
      <c r="FC512" s="150"/>
      <c r="FD512" s="150"/>
      <c r="FE512" s="150"/>
      <c r="FF512" s="150"/>
      <c r="FG512" s="150"/>
      <c r="FH512" s="150"/>
      <c r="FI512" s="150"/>
      <c r="FJ512" s="150"/>
      <c r="FK512" s="150"/>
      <c r="FL512" s="150"/>
      <c r="FM512" s="150"/>
      <c r="FN512" s="150"/>
      <c r="FO512" s="150"/>
      <c r="FP512" s="150"/>
      <c r="FQ512" s="150"/>
      <c r="FR512" s="150"/>
      <c r="FS512" s="150"/>
      <c r="FT512" s="150"/>
      <c r="FU512" s="150"/>
      <c r="FV512" s="150"/>
      <c r="FW512" s="150"/>
      <c r="FX512" s="150"/>
      <c r="FY512" s="150"/>
      <c r="FZ512" s="150"/>
      <c r="GA512" s="150"/>
      <c r="GB512" s="150"/>
      <c r="GC512" s="150"/>
      <c r="GD512" s="150"/>
      <c r="GE512" s="150"/>
      <c r="GF512" s="150"/>
      <c r="GG512" s="150"/>
      <c r="GH512" s="150"/>
      <c r="GI512" s="150"/>
      <c r="GJ512" s="150"/>
      <c r="GK512" s="150"/>
      <c r="GL512" s="150"/>
      <c r="GM512" s="150"/>
      <c r="GN512" s="150"/>
      <c r="GO512" s="150"/>
      <c r="GP512" s="150"/>
      <c r="GQ512" s="150"/>
      <c r="GR512" s="150"/>
      <c r="GS512" s="150"/>
      <c r="GT512" s="150"/>
      <c r="GU512" s="150"/>
      <c r="GV512" s="150"/>
      <c r="GW512" s="150"/>
      <c r="GX512" s="150"/>
      <c r="GY512" s="150"/>
      <c r="GZ512" s="150"/>
      <c r="HA512" s="150"/>
      <c r="HB512" s="150"/>
      <c r="HC512" s="150"/>
      <c r="HD512" s="150"/>
      <c r="HE512" s="150"/>
      <c r="HF512" s="150"/>
      <c r="HG512" s="150"/>
      <c r="HH512" s="150"/>
      <c r="HI512" s="150"/>
      <c r="HJ512" s="150"/>
      <c r="HK512" s="150"/>
      <c r="HL512" s="150"/>
      <c r="HM512" s="150"/>
      <c r="HN512" s="150"/>
      <c r="HO512" s="150"/>
      <c r="HP512" s="150"/>
      <c r="HQ512" s="150"/>
      <c r="HR512" s="150"/>
      <c r="HS512" s="150"/>
      <c r="HT512" s="150"/>
      <c r="HU512" s="150"/>
      <c r="HV512" s="150"/>
      <c r="HW512" s="150"/>
      <c r="HX512" s="150"/>
      <c r="HY512" s="150"/>
      <c r="HZ512" s="150"/>
      <c r="IA512" s="150"/>
      <c r="IB512" s="150"/>
      <c r="IC512" s="150"/>
      <c r="ID512" s="150"/>
      <c r="IE512" s="150"/>
      <c r="IF512" s="150"/>
      <c r="IG512" s="150"/>
      <c r="IH512" s="150"/>
      <c r="II512" s="150"/>
      <c r="IJ512" s="150"/>
      <c r="IK512" s="150"/>
      <c r="IL512" s="150"/>
      <c r="IM512" s="150"/>
      <c r="IN512" s="150"/>
      <c r="IO512" s="150"/>
      <c r="IP512" s="150"/>
      <c r="IQ512" s="150"/>
      <c r="IR512" s="150"/>
      <c r="IS512" s="150"/>
      <c r="IT512" s="150"/>
      <c r="IU512" s="150"/>
      <c r="IV512" s="150"/>
      <c r="IW512" s="150"/>
    </row>
    <row r="513" customFormat="false" ht="12.75" hidden="false" customHeight="false" outlineLevel="0" collapsed="false">
      <c r="A513" s="146"/>
      <c r="B513" s="147"/>
      <c r="C513" s="147"/>
      <c r="D513" s="147"/>
      <c r="E513" s="147"/>
      <c r="F513" s="147"/>
      <c r="G513" s="147"/>
      <c r="H513" s="148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  <c r="AA513" s="147"/>
      <c r="AB513" s="147"/>
      <c r="AC513" s="147"/>
      <c r="AD513" s="147"/>
      <c r="AE513" s="147"/>
      <c r="AF513" s="147"/>
      <c r="AG513" s="147"/>
      <c r="AH513" s="147"/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  <c r="BI513" s="147"/>
      <c r="BJ513" s="147"/>
      <c r="BK513" s="149"/>
      <c r="BL513" s="150"/>
      <c r="BM513" s="150"/>
      <c r="BN513" s="150"/>
      <c r="BO513" s="150"/>
      <c r="BP513" s="150"/>
      <c r="BQ513" s="150"/>
      <c r="BR513" s="150"/>
      <c r="BS513" s="150"/>
      <c r="BT513" s="150"/>
      <c r="BU513" s="150"/>
      <c r="BV513" s="150"/>
      <c r="BW513" s="150"/>
      <c r="BX513" s="150"/>
      <c r="BY513" s="150"/>
      <c r="BZ513" s="150"/>
      <c r="CA513" s="150"/>
      <c r="CB513" s="150"/>
      <c r="CC513" s="15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0"/>
      <c r="CN513" s="150"/>
      <c r="CO513" s="150"/>
      <c r="CP513" s="150"/>
      <c r="CQ513" s="150"/>
      <c r="CR513" s="150"/>
      <c r="CS513" s="150"/>
      <c r="CT513" s="150"/>
      <c r="CU513" s="150"/>
      <c r="CV513" s="150"/>
      <c r="CW513" s="150"/>
      <c r="CX513" s="150"/>
      <c r="CY513" s="150"/>
      <c r="CZ513" s="150"/>
      <c r="DA513" s="150"/>
      <c r="DB513" s="150"/>
      <c r="DC513" s="150"/>
      <c r="DD513" s="150"/>
      <c r="DE513" s="150"/>
      <c r="DF513" s="150"/>
      <c r="DG513" s="150"/>
      <c r="DH513" s="150"/>
      <c r="DI513" s="150"/>
      <c r="DJ513" s="150"/>
      <c r="DK513" s="150"/>
      <c r="DL513" s="150"/>
      <c r="DM513" s="150"/>
      <c r="DN513" s="150"/>
      <c r="DO513" s="150"/>
      <c r="DP513" s="150"/>
      <c r="DQ513" s="150"/>
      <c r="DR513" s="150"/>
      <c r="DS513" s="150"/>
      <c r="DT513" s="150"/>
      <c r="DU513" s="150"/>
      <c r="DV513" s="150"/>
      <c r="DW513" s="150"/>
      <c r="DX513" s="150"/>
      <c r="DY513" s="150"/>
      <c r="DZ513" s="150"/>
      <c r="EA513" s="150"/>
      <c r="EB513" s="150"/>
      <c r="EC513" s="150"/>
      <c r="ED513" s="150"/>
      <c r="EE513" s="150"/>
      <c r="EF513" s="150"/>
      <c r="EG513" s="150"/>
      <c r="EH513" s="150"/>
      <c r="EI513" s="150"/>
      <c r="EJ513" s="150"/>
      <c r="EK513" s="150"/>
      <c r="EL513" s="150"/>
      <c r="EM513" s="150"/>
      <c r="EN513" s="150"/>
      <c r="EO513" s="150"/>
      <c r="EP513" s="150"/>
      <c r="EQ513" s="150"/>
      <c r="ER513" s="150"/>
      <c r="ES513" s="150"/>
      <c r="ET513" s="150"/>
      <c r="EU513" s="150"/>
      <c r="EV513" s="150"/>
      <c r="EW513" s="150"/>
      <c r="EX513" s="150"/>
      <c r="EY513" s="150"/>
      <c r="EZ513" s="150"/>
      <c r="FA513" s="150"/>
      <c r="FB513" s="150"/>
      <c r="FC513" s="150"/>
      <c r="FD513" s="150"/>
      <c r="FE513" s="150"/>
      <c r="FF513" s="150"/>
      <c r="FG513" s="150"/>
      <c r="FH513" s="150"/>
      <c r="FI513" s="150"/>
      <c r="FJ513" s="150"/>
      <c r="FK513" s="150"/>
      <c r="FL513" s="150"/>
      <c r="FM513" s="150"/>
      <c r="FN513" s="150"/>
      <c r="FO513" s="150"/>
      <c r="FP513" s="150"/>
      <c r="FQ513" s="150"/>
      <c r="FR513" s="150"/>
      <c r="FS513" s="150"/>
      <c r="FT513" s="150"/>
      <c r="FU513" s="150"/>
      <c r="FV513" s="150"/>
      <c r="FW513" s="150"/>
      <c r="FX513" s="150"/>
      <c r="FY513" s="150"/>
      <c r="FZ513" s="150"/>
      <c r="GA513" s="150"/>
      <c r="GB513" s="150"/>
      <c r="GC513" s="150"/>
      <c r="GD513" s="150"/>
      <c r="GE513" s="150"/>
      <c r="GF513" s="150"/>
      <c r="GG513" s="150"/>
      <c r="GH513" s="150"/>
      <c r="GI513" s="150"/>
      <c r="GJ513" s="150"/>
      <c r="GK513" s="150"/>
      <c r="GL513" s="150"/>
      <c r="GM513" s="150"/>
      <c r="GN513" s="150"/>
      <c r="GO513" s="150"/>
      <c r="GP513" s="150"/>
      <c r="GQ513" s="150"/>
      <c r="GR513" s="150"/>
      <c r="GS513" s="150"/>
      <c r="GT513" s="150"/>
      <c r="GU513" s="150"/>
      <c r="GV513" s="150"/>
      <c r="GW513" s="150"/>
      <c r="GX513" s="150"/>
      <c r="GY513" s="150"/>
      <c r="GZ513" s="150"/>
      <c r="HA513" s="150"/>
      <c r="HB513" s="150"/>
      <c r="HC513" s="150"/>
      <c r="HD513" s="150"/>
      <c r="HE513" s="150"/>
      <c r="HF513" s="150"/>
      <c r="HG513" s="150"/>
      <c r="HH513" s="150"/>
      <c r="HI513" s="150"/>
      <c r="HJ513" s="150"/>
      <c r="HK513" s="150"/>
      <c r="HL513" s="150"/>
      <c r="HM513" s="150"/>
      <c r="HN513" s="150"/>
      <c r="HO513" s="150"/>
      <c r="HP513" s="150"/>
      <c r="HQ513" s="150"/>
      <c r="HR513" s="150"/>
      <c r="HS513" s="150"/>
      <c r="HT513" s="150"/>
      <c r="HU513" s="150"/>
      <c r="HV513" s="150"/>
      <c r="HW513" s="150"/>
      <c r="HX513" s="150"/>
      <c r="HY513" s="150"/>
      <c r="HZ513" s="150"/>
      <c r="IA513" s="150"/>
      <c r="IB513" s="150"/>
      <c r="IC513" s="150"/>
      <c r="ID513" s="150"/>
      <c r="IE513" s="150"/>
      <c r="IF513" s="150"/>
      <c r="IG513" s="150"/>
      <c r="IH513" s="150"/>
      <c r="II513" s="150"/>
      <c r="IJ513" s="150"/>
      <c r="IK513" s="150"/>
      <c r="IL513" s="150"/>
      <c r="IM513" s="150"/>
      <c r="IN513" s="150"/>
      <c r="IO513" s="150"/>
      <c r="IP513" s="150"/>
      <c r="IQ513" s="150"/>
      <c r="IR513" s="150"/>
      <c r="IS513" s="150"/>
      <c r="IT513" s="150"/>
      <c r="IU513" s="150"/>
      <c r="IV513" s="150"/>
      <c r="IW513" s="150"/>
    </row>
    <row r="514" customFormat="false" ht="12.75" hidden="false" customHeight="false" outlineLevel="0" collapsed="false">
      <c r="A514" s="146"/>
      <c r="B514" s="147"/>
      <c r="C514" s="147"/>
      <c r="D514" s="147"/>
      <c r="E514" s="147"/>
      <c r="F514" s="147"/>
      <c r="G514" s="147"/>
      <c r="H514" s="148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  <c r="AA514" s="147"/>
      <c r="AB514" s="147"/>
      <c r="AC514" s="147"/>
      <c r="AD514" s="147"/>
      <c r="AE514" s="147"/>
      <c r="AF514" s="147"/>
      <c r="AG514" s="147"/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  <c r="BI514" s="147"/>
      <c r="BJ514" s="147"/>
      <c r="BK514" s="149"/>
      <c r="BL514" s="150"/>
      <c r="BM514" s="150"/>
      <c r="BN514" s="150"/>
      <c r="BO514" s="150"/>
      <c r="BP514" s="150"/>
      <c r="BQ514" s="150"/>
      <c r="BR514" s="150"/>
      <c r="BS514" s="150"/>
      <c r="BT514" s="150"/>
      <c r="BU514" s="150"/>
      <c r="BV514" s="150"/>
      <c r="BW514" s="150"/>
      <c r="BX514" s="150"/>
      <c r="BY514" s="150"/>
      <c r="BZ514" s="150"/>
      <c r="CA514" s="150"/>
      <c r="CB514" s="150"/>
      <c r="CC514" s="15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0"/>
      <c r="CN514" s="150"/>
      <c r="CO514" s="150"/>
      <c r="CP514" s="150"/>
      <c r="CQ514" s="150"/>
      <c r="CR514" s="150"/>
      <c r="CS514" s="150"/>
      <c r="CT514" s="150"/>
      <c r="CU514" s="150"/>
      <c r="CV514" s="150"/>
      <c r="CW514" s="150"/>
      <c r="CX514" s="150"/>
      <c r="CY514" s="150"/>
      <c r="CZ514" s="150"/>
      <c r="DA514" s="150"/>
      <c r="DB514" s="150"/>
      <c r="DC514" s="150"/>
      <c r="DD514" s="150"/>
      <c r="DE514" s="150"/>
      <c r="DF514" s="150"/>
      <c r="DG514" s="150"/>
      <c r="DH514" s="150"/>
      <c r="DI514" s="150"/>
      <c r="DJ514" s="150"/>
      <c r="DK514" s="150"/>
      <c r="DL514" s="150"/>
      <c r="DM514" s="150"/>
      <c r="DN514" s="150"/>
      <c r="DO514" s="150"/>
      <c r="DP514" s="150"/>
      <c r="DQ514" s="150"/>
      <c r="DR514" s="150"/>
      <c r="DS514" s="150"/>
      <c r="DT514" s="150"/>
      <c r="DU514" s="150"/>
      <c r="DV514" s="150"/>
      <c r="DW514" s="150"/>
      <c r="DX514" s="150"/>
      <c r="DY514" s="150"/>
      <c r="DZ514" s="150"/>
      <c r="EA514" s="150"/>
      <c r="EB514" s="150"/>
      <c r="EC514" s="150"/>
      <c r="ED514" s="150"/>
      <c r="EE514" s="150"/>
      <c r="EF514" s="150"/>
      <c r="EG514" s="150"/>
      <c r="EH514" s="150"/>
      <c r="EI514" s="150"/>
      <c r="EJ514" s="150"/>
      <c r="EK514" s="150"/>
      <c r="EL514" s="150"/>
      <c r="EM514" s="150"/>
      <c r="EN514" s="150"/>
      <c r="EO514" s="150"/>
      <c r="EP514" s="150"/>
      <c r="EQ514" s="150"/>
      <c r="ER514" s="150"/>
      <c r="ES514" s="150"/>
      <c r="ET514" s="150"/>
      <c r="EU514" s="150"/>
      <c r="EV514" s="150"/>
      <c r="EW514" s="150"/>
      <c r="EX514" s="150"/>
      <c r="EY514" s="150"/>
      <c r="EZ514" s="150"/>
      <c r="FA514" s="150"/>
      <c r="FB514" s="150"/>
      <c r="FC514" s="150"/>
      <c r="FD514" s="150"/>
      <c r="FE514" s="150"/>
      <c r="FF514" s="150"/>
      <c r="FG514" s="150"/>
      <c r="FH514" s="150"/>
      <c r="FI514" s="150"/>
      <c r="FJ514" s="150"/>
      <c r="FK514" s="150"/>
      <c r="FL514" s="150"/>
      <c r="FM514" s="150"/>
      <c r="FN514" s="150"/>
      <c r="FO514" s="150"/>
      <c r="FP514" s="150"/>
      <c r="FQ514" s="150"/>
      <c r="FR514" s="150"/>
      <c r="FS514" s="150"/>
      <c r="FT514" s="150"/>
      <c r="FU514" s="150"/>
      <c r="FV514" s="150"/>
      <c r="FW514" s="150"/>
      <c r="FX514" s="150"/>
      <c r="FY514" s="150"/>
      <c r="FZ514" s="150"/>
      <c r="GA514" s="150"/>
      <c r="GB514" s="150"/>
      <c r="GC514" s="150"/>
      <c r="GD514" s="150"/>
      <c r="GE514" s="150"/>
      <c r="GF514" s="150"/>
      <c r="GG514" s="150"/>
      <c r="GH514" s="150"/>
      <c r="GI514" s="150"/>
      <c r="GJ514" s="150"/>
      <c r="GK514" s="150"/>
      <c r="GL514" s="150"/>
      <c r="GM514" s="150"/>
      <c r="GN514" s="150"/>
      <c r="GO514" s="150"/>
      <c r="GP514" s="150"/>
      <c r="GQ514" s="150"/>
      <c r="GR514" s="150"/>
      <c r="GS514" s="150"/>
      <c r="GT514" s="150"/>
      <c r="GU514" s="150"/>
      <c r="GV514" s="150"/>
      <c r="GW514" s="150"/>
      <c r="GX514" s="150"/>
      <c r="GY514" s="150"/>
      <c r="GZ514" s="150"/>
      <c r="HA514" s="150"/>
      <c r="HB514" s="150"/>
      <c r="HC514" s="150"/>
      <c r="HD514" s="150"/>
      <c r="HE514" s="150"/>
      <c r="HF514" s="150"/>
      <c r="HG514" s="150"/>
      <c r="HH514" s="150"/>
      <c r="HI514" s="150"/>
      <c r="HJ514" s="150"/>
      <c r="HK514" s="150"/>
      <c r="HL514" s="150"/>
      <c r="HM514" s="150"/>
      <c r="HN514" s="150"/>
      <c r="HO514" s="150"/>
      <c r="HP514" s="150"/>
      <c r="HQ514" s="150"/>
      <c r="HR514" s="150"/>
      <c r="HS514" s="150"/>
      <c r="HT514" s="150"/>
      <c r="HU514" s="150"/>
      <c r="HV514" s="150"/>
      <c r="HW514" s="150"/>
      <c r="HX514" s="150"/>
      <c r="HY514" s="150"/>
      <c r="HZ514" s="150"/>
      <c r="IA514" s="150"/>
      <c r="IB514" s="150"/>
      <c r="IC514" s="150"/>
      <c r="ID514" s="150"/>
      <c r="IE514" s="150"/>
      <c r="IF514" s="150"/>
      <c r="IG514" s="150"/>
      <c r="IH514" s="150"/>
      <c r="II514" s="150"/>
      <c r="IJ514" s="150"/>
      <c r="IK514" s="150"/>
      <c r="IL514" s="150"/>
      <c r="IM514" s="150"/>
      <c r="IN514" s="150"/>
      <c r="IO514" s="150"/>
      <c r="IP514" s="150"/>
      <c r="IQ514" s="150"/>
      <c r="IR514" s="150"/>
      <c r="IS514" s="150"/>
      <c r="IT514" s="150"/>
      <c r="IU514" s="150"/>
      <c r="IV514" s="150"/>
      <c r="IW514" s="150"/>
    </row>
    <row r="515" customFormat="false" ht="12.75" hidden="false" customHeight="false" outlineLevel="0" collapsed="false">
      <c r="A515" s="146"/>
      <c r="B515" s="147"/>
      <c r="C515" s="147"/>
      <c r="D515" s="147"/>
      <c r="E515" s="147"/>
      <c r="F515" s="147"/>
      <c r="G515" s="147"/>
      <c r="H515" s="148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  <c r="AE515" s="147"/>
      <c r="AF515" s="147"/>
      <c r="AG515" s="147"/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7"/>
      <c r="BJ515" s="147"/>
      <c r="BK515" s="149"/>
      <c r="BL515" s="150"/>
      <c r="BM515" s="150"/>
      <c r="BN515" s="150"/>
      <c r="BO515" s="150"/>
      <c r="BP515" s="150"/>
      <c r="BQ515" s="150"/>
      <c r="BR515" s="150"/>
      <c r="BS515" s="150"/>
      <c r="BT515" s="150"/>
      <c r="BU515" s="150"/>
      <c r="BV515" s="150"/>
      <c r="BW515" s="150"/>
      <c r="BX515" s="150"/>
      <c r="BY515" s="150"/>
      <c r="BZ515" s="150"/>
      <c r="CA515" s="150"/>
      <c r="CB515" s="150"/>
      <c r="CC515" s="150"/>
      <c r="CD515" s="150"/>
      <c r="CE515" s="150"/>
      <c r="CF515" s="150"/>
      <c r="CG515" s="150"/>
      <c r="CH515" s="150"/>
      <c r="CI515" s="150"/>
      <c r="CJ515" s="150"/>
      <c r="CK515" s="150"/>
      <c r="CL515" s="150"/>
      <c r="CM515" s="150"/>
      <c r="CN515" s="150"/>
      <c r="CO515" s="150"/>
      <c r="CP515" s="150"/>
      <c r="CQ515" s="150"/>
      <c r="CR515" s="150"/>
      <c r="CS515" s="150"/>
      <c r="CT515" s="150"/>
      <c r="CU515" s="150"/>
      <c r="CV515" s="150"/>
      <c r="CW515" s="150"/>
      <c r="CX515" s="150"/>
      <c r="CY515" s="150"/>
      <c r="CZ515" s="150"/>
      <c r="DA515" s="150"/>
      <c r="DB515" s="150"/>
      <c r="DC515" s="150"/>
      <c r="DD515" s="150"/>
      <c r="DE515" s="150"/>
      <c r="DF515" s="150"/>
      <c r="DG515" s="150"/>
      <c r="DH515" s="150"/>
      <c r="DI515" s="150"/>
      <c r="DJ515" s="150"/>
      <c r="DK515" s="150"/>
      <c r="DL515" s="150"/>
      <c r="DM515" s="150"/>
      <c r="DN515" s="150"/>
      <c r="DO515" s="150"/>
      <c r="DP515" s="150"/>
      <c r="DQ515" s="150"/>
      <c r="DR515" s="150"/>
      <c r="DS515" s="150"/>
      <c r="DT515" s="150"/>
      <c r="DU515" s="150"/>
      <c r="DV515" s="150"/>
      <c r="DW515" s="150"/>
      <c r="DX515" s="150"/>
      <c r="DY515" s="150"/>
      <c r="DZ515" s="150"/>
      <c r="EA515" s="150"/>
      <c r="EB515" s="150"/>
      <c r="EC515" s="150"/>
      <c r="ED515" s="150"/>
      <c r="EE515" s="150"/>
      <c r="EF515" s="150"/>
      <c r="EG515" s="150"/>
      <c r="EH515" s="150"/>
      <c r="EI515" s="150"/>
      <c r="EJ515" s="150"/>
      <c r="EK515" s="150"/>
      <c r="EL515" s="150"/>
      <c r="EM515" s="150"/>
      <c r="EN515" s="150"/>
      <c r="EO515" s="150"/>
      <c r="EP515" s="150"/>
      <c r="EQ515" s="150"/>
      <c r="ER515" s="150"/>
      <c r="ES515" s="150"/>
      <c r="ET515" s="150"/>
      <c r="EU515" s="150"/>
      <c r="EV515" s="150"/>
      <c r="EW515" s="150"/>
      <c r="EX515" s="150"/>
      <c r="EY515" s="150"/>
      <c r="EZ515" s="150"/>
      <c r="FA515" s="150"/>
      <c r="FB515" s="150"/>
      <c r="FC515" s="150"/>
      <c r="FD515" s="150"/>
      <c r="FE515" s="150"/>
      <c r="FF515" s="150"/>
      <c r="FG515" s="150"/>
      <c r="FH515" s="150"/>
      <c r="FI515" s="150"/>
      <c r="FJ515" s="150"/>
      <c r="FK515" s="150"/>
      <c r="FL515" s="150"/>
      <c r="FM515" s="150"/>
      <c r="FN515" s="150"/>
      <c r="FO515" s="150"/>
      <c r="FP515" s="150"/>
      <c r="FQ515" s="150"/>
      <c r="FR515" s="150"/>
      <c r="FS515" s="150"/>
      <c r="FT515" s="150"/>
      <c r="FU515" s="150"/>
      <c r="FV515" s="150"/>
      <c r="FW515" s="150"/>
      <c r="FX515" s="150"/>
      <c r="FY515" s="150"/>
      <c r="FZ515" s="150"/>
      <c r="GA515" s="150"/>
      <c r="GB515" s="150"/>
      <c r="GC515" s="150"/>
      <c r="GD515" s="150"/>
      <c r="GE515" s="150"/>
      <c r="GF515" s="150"/>
      <c r="GG515" s="150"/>
      <c r="GH515" s="150"/>
      <c r="GI515" s="150"/>
      <c r="GJ515" s="150"/>
      <c r="GK515" s="150"/>
      <c r="GL515" s="150"/>
      <c r="GM515" s="150"/>
      <c r="GN515" s="150"/>
      <c r="GO515" s="150"/>
      <c r="GP515" s="150"/>
      <c r="GQ515" s="150"/>
      <c r="GR515" s="150"/>
      <c r="GS515" s="150"/>
      <c r="GT515" s="150"/>
      <c r="GU515" s="150"/>
      <c r="GV515" s="150"/>
      <c r="GW515" s="150"/>
      <c r="GX515" s="150"/>
      <c r="GY515" s="150"/>
      <c r="GZ515" s="150"/>
      <c r="HA515" s="150"/>
      <c r="HB515" s="150"/>
      <c r="HC515" s="150"/>
      <c r="HD515" s="150"/>
      <c r="HE515" s="150"/>
      <c r="HF515" s="150"/>
      <c r="HG515" s="150"/>
      <c r="HH515" s="150"/>
      <c r="HI515" s="150"/>
      <c r="HJ515" s="150"/>
      <c r="HK515" s="150"/>
      <c r="HL515" s="150"/>
      <c r="HM515" s="150"/>
      <c r="HN515" s="150"/>
      <c r="HO515" s="150"/>
      <c r="HP515" s="150"/>
      <c r="HQ515" s="150"/>
      <c r="HR515" s="150"/>
      <c r="HS515" s="150"/>
      <c r="HT515" s="150"/>
      <c r="HU515" s="150"/>
      <c r="HV515" s="150"/>
      <c r="HW515" s="150"/>
      <c r="HX515" s="150"/>
      <c r="HY515" s="150"/>
      <c r="HZ515" s="150"/>
      <c r="IA515" s="150"/>
      <c r="IB515" s="150"/>
      <c r="IC515" s="150"/>
      <c r="ID515" s="150"/>
      <c r="IE515" s="150"/>
      <c r="IF515" s="150"/>
      <c r="IG515" s="150"/>
      <c r="IH515" s="150"/>
      <c r="II515" s="150"/>
      <c r="IJ515" s="150"/>
      <c r="IK515" s="150"/>
      <c r="IL515" s="150"/>
      <c r="IM515" s="150"/>
      <c r="IN515" s="150"/>
      <c r="IO515" s="150"/>
      <c r="IP515" s="150"/>
      <c r="IQ515" s="150"/>
      <c r="IR515" s="150"/>
      <c r="IS515" s="150"/>
      <c r="IT515" s="150"/>
      <c r="IU515" s="150"/>
      <c r="IV515" s="150"/>
      <c r="IW515" s="150"/>
    </row>
    <row r="516" customFormat="false" ht="12.75" hidden="false" customHeight="false" outlineLevel="0" collapsed="false">
      <c r="A516" s="146"/>
      <c r="B516" s="147"/>
      <c r="C516" s="147"/>
      <c r="D516" s="147"/>
      <c r="E516" s="147"/>
      <c r="F516" s="147"/>
      <c r="G516" s="147"/>
      <c r="H516" s="148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  <c r="AA516" s="147"/>
      <c r="AB516" s="147"/>
      <c r="AC516" s="147"/>
      <c r="AD516" s="147"/>
      <c r="AE516" s="147"/>
      <c r="AF516" s="147"/>
      <c r="AG516" s="147"/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  <c r="BI516" s="147"/>
      <c r="BJ516" s="147"/>
      <c r="BK516" s="149"/>
      <c r="BL516" s="150"/>
      <c r="BM516" s="150"/>
      <c r="BN516" s="150"/>
      <c r="BO516" s="150"/>
      <c r="BP516" s="150"/>
      <c r="BQ516" s="150"/>
      <c r="BR516" s="150"/>
      <c r="BS516" s="150"/>
      <c r="BT516" s="150"/>
      <c r="BU516" s="150"/>
      <c r="BV516" s="150"/>
      <c r="BW516" s="150"/>
      <c r="BX516" s="150"/>
      <c r="BY516" s="150"/>
      <c r="BZ516" s="150"/>
      <c r="CA516" s="150"/>
      <c r="CB516" s="150"/>
      <c r="CC516" s="150"/>
      <c r="CD516" s="150"/>
      <c r="CE516" s="150"/>
      <c r="CF516" s="150"/>
      <c r="CG516" s="150"/>
      <c r="CH516" s="150"/>
      <c r="CI516" s="150"/>
      <c r="CJ516" s="150"/>
      <c r="CK516" s="150"/>
      <c r="CL516" s="150"/>
      <c r="CM516" s="150"/>
      <c r="CN516" s="150"/>
      <c r="CO516" s="150"/>
      <c r="CP516" s="150"/>
      <c r="CQ516" s="150"/>
      <c r="CR516" s="150"/>
      <c r="CS516" s="150"/>
      <c r="CT516" s="150"/>
      <c r="CU516" s="150"/>
      <c r="CV516" s="150"/>
      <c r="CW516" s="150"/>
      <c r="CX516" s="150"/>
      <c r="CY516" s="150"/>
      <c r="CZ516" s="150"/>
      <c r="DA516" s="150"/>
      <c r="DB516" s="150"/>
      <c r="DC516" s="150"/>
      <c r="DD516" s="150"/>
      <c r="DE516" s="150"/>
      <c r="DF516" s="150"/>
      <c r="DG516" s="150"/>
      <c r="DH516" s="150"/>
      <c r="DI516" s="150"/>
      <c r="DJ516" s="150"/>
      <c r="DK516" s="150"/>
      <c r="DL516" s="150"/>
      <c r="DM516" s="150"/>
      <c r="DN516" s="150"/>
      <c r="DO516" s="150"/>
      <c r="DP516" s="150"/>
      <c r="DQ516" s="150"/>
      <c r="DR516" s="150"/>
      <c r="DS516" s="150"/>
      <c r="DT516" s="150"/>
      <c r="DU516" s="150"/>
      <c r="DV516" s="150"/>
      <c r="DW516" s="150"/>
      <c r="DX516" s="150"/>
      <c r="DY516" s="150"/>
      <c r="DZ516" s="150"/>
      <c r="EA516" s="150"/>
      <c r="EB516" s="150"/>
      <c r="EC516" s="150"/>
      <c r="ED516" s="150"/>
      <c r="EE516" s="150"/>
      <c r="EF516" s="150"/>
      <c r="EG516" s="150"/>
      <c r="EH516" s="150"/>
      <c r="EI516" s="150"/>
      <c r="EJ516" s="150"/>
      <c r="EK516" s="150"/>
      <c r="EL516" s="150"/>
      <c r="EM516" s="150"/>
      <c r="EN516" s="150"/>
      <c r="EO516" s="150"/>
      <c r="EP516" s="150"/>
      <c r="EQ516" s="150"/>
      <c r="ER516" s="150"/>
      <c r="ES516" s="150"/>
      <c r="ET516" s="150"/>
      <c r="EU516" s="150"/>
      <c r="EV516" s="150"/>
      <c r="EW516" s="150"/>
      <c r="EX516" s="150"/>
      <c r="EY516" s="150"/>
      <c r="EZ516" s="150"/>
      <c r="FA516" s="150"/>
      <c r="FB516" s="150"/>
      <c r="FC516" s="150"/>
      <c r="FD516" s="150"/>
      <c r="FE516" s="150"/>
      <c r="FF516" s="150"/>
      <c r="FG516" s="150"/>
      <c r="FH516" s="150"/>
      <c r="FI516" s="150"/>
      <c r="FJ516" s="150"/>
      <c r="FK516" s="150"/>
      <c r="FL516" s="150"/>
      <c r="FM516" s="150"/>
      <c r="FN516" s="150"/>
      <c r="FO516" s="150"/>
      <c r="FP516" s="150"/>
      <c r="FQ516" s="150"/>
      <c r="FR516" s="150"/>
      <c r="FS516" s="150"/>
      <c r="FT516" s="150"/>
      <c r="FU516" s="150"/>
      <c r="FV516" s="150"/>
      <c r="FW516" s="150"/>
      <c r="FX516" s="150"/>
      <c r="FY516" s="150"/>
      <c r="FZ516" s="150"/>
      <c r="GA516" s="150"/>
      <c r="GB516" s="150"/>
      <c r="GC516" s="150"/>
      <c r="GD516" s="150"/>
      <c r="GE516" s="150"/>
      <c r="GF516" s="150"/>
      <c r="GG516" s="150"/>
      <c r="GH516" s="150"/>
      <c r="GI516" s="150"/>
      <c r="GJ516" s="150"/>
      <c r="GK516" s="150"/>
      <c r="GL516" s="150"/>
      <c r="GM516" s="150"/>
      <c r="GN516" s="150"/>
      <c r="GO516" s="150"/>
      <c r="GP516" s="150"/>
      <c r="GQ516" s="150"/>
      <c r="GR516" s="150"/>
      <c r="GS516" s="150"/>
      <c r="GT516" s="150"/>
      <c r="GU516" s="150"/>
      <c r="GV516" s="150"/>
      <c r="GW516" s="150"/>
      <c r="GX516" s="150"/>
      <c r="GY516" s="150"/>
      <c r="GZ516" s="150"/>
      <c r="HA516" s="150"/>
      <c r="HB516" s="150"/>
      <c r="HC516" s="150"/>
      <c r="HD516" s="150"/>
      <c r="HE516" s="150"/>
      <c r="HF516" s="150"/>
      <c r="HG516" s="150"/>
      <c r="HH516" s="150"/>
      <c r="HI516" s="150"/>
      <c r="HJ516" s="150"/>
      <c r="HK516" s="150"/>
      <c r="HL516" s="150"/>
      <c r="HM516" s="150"/>
      <c r="HN516" s="150"/>
      <c r="HO516" s="150"/>
      <c r="HP516" s="150"/>
      <c r="HQ516" s="150"/>
      <c r="HR516" s="150"/>
      <c r="HS516" s="150"/>
      <c r="HT516" s="150"/>
      <c r="HU516" s="150"/>
      <c r="HV516" s="150"/>
      <c r="HW516" s="150"/>
      <c r="HX516" s="150"/>
      <c r="HY516" s="150"/>
      <c r="HZ516" s="150"/>
      <c r="IA516" s="150"/>
      <c r="IB516" s="150"/>
      <c r="IC516" s="150"/>
      <c r="ID516" s="150"/>
      <c r="IE516" s="150"/>
      <c r="IF516" s="150"/>
      <c r="IG516" s="150"/>
      <c r="IH516" s="150"/>
      <c r="II516" s="150"/>
      <c r="IJ516" s="150"/>
      <c r="IK516" s="150"/>
      <c r="IL516" s="150"/>
      <c r="IM516" s="150"/>
      <c r="IN516" s="150"/>
      <c r="IO516" s="150"/>
      <c r="IP516" s="150"/>
      <c r="IQ516" s="150"/>
      <c r="IR516" s="150"/>
      <c r="IS516" s="150"/>
      <c r="IT516" s="150"/>
      <c r="IU516" s="150"/>
      <c r="IV516" s="150"/>
      <c r="IW516" s="150"/>
    </row>
    <row r="517" customFormat="false" ht="12.75" hidden="false" customHeight="false" outlineLevel="0" collapsed="false">
      <c r="A517" s="146"/>
      <c r="B517" s="147"/>
      <c r="C517" s="147"/>
      <c r="D517" s="147"/>
      <c r="E517" s="147"/>
      <c r="F517" s="147"/>
      <c r="G517" s="147"/>
      <c r="H517" s="148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  <c r="AA517" s="147"/>
      <c r="AB517" s="147"/>
      <c r="AC517" s="147"/>
      <c r="AD517" s="147"/>
      <c r="AE517" s="147"/>
      <c r="AF517" s="147"/>
      <c r="AG517" s="147"/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  <c r="BI517" s="147"/>
      <c r="BJ517" s="147"/>
      <c r="BK517" s="149"/>
      <c r="BL517" s="150"/>
      <c r="BM517" s="150"/>
      <c r="BN517" s="150"/>
      <c r="BO517" s="150"/>
      <c r="BP517" s="150"/>
      <c r="BQ517" s="150"/>
      <c r="BR517" s="150"/>
      <c r="BS517" s="150"/>
      <c r="BT517" s="150"/>
      <c r="BU517" s="150"/>
      <c r="BV517" s="150"/>
      <c r="BW517" s="150"/>
      <c r="BX517" s="150"/>
      <c r="BY517" s="150"/>
      <c r="BZ517" s="150"/>
      <c r="CA517" s="150"/>
      <c r="CB517" s="150"/>
      <c r="CC517" s="15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0"/>
      <c r="CN517" s="150"/>
      <c r="CO517" s="150"/>
      <c r="CP517" s="150"/>
      <c r="CQ517" s="150"/>
      <c r="CR517" s="150"/>
      <c r="CS517" s="150"/>
      <c r="CT517" s="150"/>
      <c r="CU517" s="150"/>
      <c r="CV517" s="150"/>
      <c r="CW517" s="150"/>
      <c r="CX517" s="150"/>
      <c r="CY517" s="150"/>
      <c r="CZ517" s="150"/>
      <c r="DA517" s="150"/>
      <c r="DB517" s="150"/>
      <c r="DC517" s="150"/>
      <c r="DD517" s="150"/>
      <c r="DE517" s="150"/>
      <c r="DF517" s="150"/>
      <c r="DG517" s="150"/>
      <c r="DH517" s="150"/>
      <c r="DI517" s="150"/>
      <c r="DJ517" s="150"/>
      <c r="DK517" s="150"/>
      <c r="DL517" s="150"/>
      <c r="DM517" s="150"/>
      <c r="DN517" s="150"/>
      <c r="DO517" s="150"/>
      <c r="DP517" s="150"/>
      <c r="DQ517" s="150"/>
      <c r="DR517" s="150"/>
      <c r="DS517" s="150"/>
      <c r="DT517" s="150"/>
      <c r="DU517" s="150"/>
      <c r="DV517" s="150"/>
      <c r="DW517" s="150"/>
      <c r="DX517" s="150"/>
      <c r="DY517" s="150"/>
      <c r="DZ517" s="150"/>
      <c r="EA517" s="150"/>
      <c r="EB517" s="150"/>
      <c r="EC517" s="150"/>
      <c r="ED517" s="150"/>
      <c r="EE517" s="150"/>
      <c r="EF517" s="150"/>
      <c r="EG517" s="150"/>
      <c r="EH517" s="150"/>
      <c r="EI517" s="150"/>
      <c r="EJ517" s="150"/>
      <c r="EK517" s="150"/>
      <c r="EL517" s="150"/>
      <c r="EM517" s="150"/>
      <c r="EN517" s="150"/>
      <c r="EO517" s="150"/>
      <c r="EP517" s="150"/>
      <c r="EQ517" s="150"/>
      <c r="ER517" s="150"/>
      <c r="ES517" s="150"/>
      <c r="ET517" s="150"/>
      <c r="EU517" s="150"/>
      <c r="EV517" s="150"/>
      <c r="EW517" s="150"/>
      <c r="EX517" s="150"/>
      <c r="EY517" s="150"/>
      <c r="EZ517" s="150"/>
      <c r="FA517" s="150"/>
      <c r="FB517" s="150"/>
      <c r="FC517" s="150"/>
      <c r="FD517" s="150"/>
      <c r="FE517" s="150"/>
      <c r="FF517" s="150"/>
      <c r="FG517" s="150"/>
      <c r="FH517" s="150"/>
      <c r="FI517" s="150"/>
      <c r="FJ517" s="150"/>
      <c r="FK517" s="150"/>
      <c r="FL517" s="150"/>
      <c r="FM517" s="150"/>
      <c r="FN517" s="150"/>
      <c r="FO517" s="150"/>
      <c r="FP517" s="150"/>
      <c r="FQ517" s="150"/>
      <c r="FR517" s="150"/>
      <c r="FS517" s="150"/>
      <c r="FT517" s="150"/>
      <c r="FU517" s="150"/>
      <c r="FV517" s="150"/>
      <c r="FW517" s="150"/>
      <c r="FX517" s="150"/>
      <c r="FY517" s="150"/>
      <c r="FZ517" s="150"/>
      <c r="GA517" s="150"/>
      <c r="GB517" s="150"/>
      <c r="GC517" s="150"/>
      <c r="GD517" s="150"/>
      <c r="GE517" s="150"/>
      <c r="GF517" s="150"/>
      <c r="GG517" s="150"/>
      <c r="GH517" s="150"/>
      <c r="GI517" s="150"/>
      <c r="GJ517" s="150"/>
      <c r="GK517" s="150"/>
      <c r="GL517" s="150"/>
      <c r="GM517" s="150"/>
      <c r="GN517" s="150"/>
      <c r="GO517" s="150"/>
      <c r="GP517" s="150"/>
      <c r="GQ517" s="150"/>
      <c r="GR517" s="150"/>
      <c r="GS517" s="150"/>
      <c r="GT517" s="150"/>
      <c r="GU517" s="150"/>
      <c r="GV517" s="150"/>
      <c r="GW517" s="150"/>
      <c r="GX517" s="150"/>
      <c r="GY517" s="150"/>
      <c r="GZ517" s="150"/>
      <c r="HA517" s="150"/>
      <c r="HB517" s="150"/>
      <c r="HC517" s="150"/>
      <c r="HD517" s="150"/>
      <c r="HE517" s="150"/>
      <c r="HF517" s="150"/>
      <c r="HG517" s="150"/>
      <c r="HH517" s="150"/>
      <c r="HI517" s="150"/>
      <c r="HJ517" s="150"/>
      <c r="HK517" s="150"/>
      <c r="HL517" s="150"/>
      <c r="HM517" s="150"/>
      <c r="HN517" s="150"/>
      <c r="HO517" s="150"/>
      <c r="HP517" s="150"/>
      <c r="HQ517" s="150"/>
      <c r="HR517" s="150"/>
      <c r="HS517" s="150"/>
      <c r="HT517" s="150"/>
      <c r="HU517" s="150"/>
      <c r="HV517" s="150"/>
      <c r="HW517" s="150"/>
      <c r="HX517" s="150"/>
      <c r="HY517" s="150"/>
      <c r="HZ517" s="150"/>
      <c r="IA517" s="150"/>
      <c r="IB517" s="150"/>
      <c r="IC517" s="150"/>
      <c r="ID517" s="150"/>
      <c r="IE517" s="150"/>
      <c r="IF517" s="150"/>
      <c r="IG517" s="150"/>
      <c r="IH517" s="150"/>
      <c r="II517" s="150"/>
      <c r="IJ517" s="150"/>
      <c r="IK517" s="150"/>
      <c r="IL517" s="150"/>
      <c r="IM517" s="150"/>
      <c r="IN517" s="150"/>
      <c r="IO517" s="150"/>
      <c r="IP517" s="150"/>
      <c r="IQ517" s="150"/>
      <c r="IR517" s="150"/>
      <c r="IS517" s="150"/>
      <c r="IT517" s="150"/>
      <c r="IU517" s="150"/>
      <c r="IV517" s="150"/>
      <c r="IW517" s="150"/>
    </row>
    <row r="518" customFormat="false" ht="12.75" hidden="false" customHeight="false" outlineLevel="0" collapsed="false">
      <c r="A518" s="146"/>
      <c r="B518" s="147"/>
      <c r="C518" s="147"/>
      <c r="D518" s="147"/>
      <c r="E518" s="147"/>
      <c r="F518" s="147"/>
      <c r="G518" s="147"/>
      <c r="H518" s="148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  <c r="AA518" s="147"/>
      <c r="AB518" s="147"/>
      <c r="AC518" s="147"/>
      <c r="AD518" s="147"/>
      <c r="AE518" s="147"/>
      <c r="AF518" s="147"/>
      <c r="AG518" s="147"/>
      <c r="AH518" s="147"/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  <c r="BI518" s="147"/>
      <c r="BJ518" s="147"/>
      <c r="BK518" s="149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50"/>
      <c r="BV518" s="150"/>
      <c r="BW518" s="150"/>
      <c r="BX518" s="150"/>
      <c r="BY518" s="150"/>
      <c r="BZ518" s="150"/>
      <c r="CA518" s="150"/>
      <c r="CB518" s="150"/>
      <c r="CC518" s="15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0"/>
      <c r="CN518" s="150"/>
      <c r="CO518" s="150"/>
      <c r="CP518" s="150"/>
      <c r="CQ518" s="150"/>
      <c r="CR518" s="150"/>
      <c r="CS518" s="150"/>
      <c r="CT518" s="150"/>
      <c r="CU518" s="150"/>
      <c r="CV518" s="150"/>
      <c r="CW518" s="150"/>
      <c r="CX518" s="150"/>
      <c r="CY518" s="150"/>
      <c r="CZ518" s="150"/>
      <c r="DA518" s="150"/>
      <c r="DB518" s="150"/>
      <c r="DC518" s="150"/>
      <c r="DD518" s="150"/>
      <c r="DE518" s="150"/>
      <c r="DF518" s="150"/>
      <c r="DG518" s="150"/>
      <c r="DH518" s="150"/>
      <c r="DI518" s="150"/>
      <c r="DJ518" s="150"/>
      <c r="DK518" s="150"/>
      <c r="DL518" s="150"/>
      <c r="DM518" s="150"/>
      <c r="DN518" s="150"/>
      <c r="DO518" s="150"/>
      <c r="DP518" s="150"/>
      <c r="DQ518" s="150"/>
      <c r="DR518" s="150"/>
      <c r="DS518" s="150"/>
      <c r="DT518" s="150"/>
      <c r="DU518" s="150"/>
      <c r="DV518" s="150"/>
      <c r="DW518" s="150"/>
      <c r="DX518" s="150"/>
      <c r="DY518" s="150"/>
      <c r="DZ518" s="150"/>
      <c r="EA518" s="150"/>
      <c r="EB518" s="150"/>
      <c r="EC518" s="150"/>
      <c r="ED518" s="150"/>
      <c r="EE518" s="150"/>
      <c r="EF518" s="150"/>
      <c r="EG518" s="150"/>
      <c r="EH518" s="150"/>
      <c r="EI518" s="150"/>
      <c r="EJ518" s="150"/>
      <c r="EK518" s="150"/>
      <c r="EL518" s="150"/>
      <c r="EM518" s="150"/>
      <c r="EN518" s="150"/>
      <c r="EO518" s="150"/>
      <c r="EP518" s="150"/>
      <c r="EQ518" s="150"/>
      <c r="ER518" s="150"/>
      <c r="ES518" s="150"/>
      <c r="ET518" s="150"/>
      <c r="EU518" s="150"/>
      <c r="EV518" s="150"/>
      <c r="EW518" s="150"/>
      <c r="EX518" s="150"/>
      <c r="EY518" s="150"/>
      <c r="EZ518" s="150"/>
      <c r="FA518" s="150"/>
      <c r="FB518" s="150"/>
      <c r="FC518" s="150"/>
      <c r="FD518" s="150"/>
      <c r="FE518" s="150"/>
      <c r="FF518" s="150"/>
      <c r="FG518" s="150"/>
      <c r="FH518" s="150"/>
      <c r="FI518" s="150"/>
      <c r="FJ518" s="150"/>
      <c r="FK518" s="150"/>
      <c r="FL518" s="150"/>
      <c r="FM518" s="150"/>
      <c r="FN518" s="150"/>
      <c r="FO518" s="150"/>
      <c r="FP518" s="150"/>
      <c r="FQ518" s="150"/>
      <c r="FR518" s="150"/>
      <c r="FS518" s="150"/>
      <c r="FT518" s="150"/>
      <c r="FU518" s="150"/>
      <c r="FV518" s="150"/>
      <c r="FW518" s="150"/>
      <c r="FX518" s="150"/>
      <c r="FY518" s="150"/>
      <c r="FZ518" s="150"/>
      <c r="GA518" s="150"/>
      <c r="GB518" s="150"/>
      <c r="GC518" s="150"/>
      <c r="GD518" s="150"/>
      <c r="GE518" s="150"/>
      <c r="GF518" s="150"/>
      <c r="GG518" s="150"/>
      <c r="GH518" s="150"/>
      <c r="GI518" s="150"/>
      <c r="GJ518" s="150"/>
      <c r="GK518" s="150"/>
      <c r="GL518" s="150"/>
      <c r="GM518" s="150"/>
      <c r="GN518" s="150"/>
      <c r="GO518" s="150"/>
      <c r="GP518" s="150"/>
      <c r="GQ518" s="150"/>
      <c r="GR518" s="150"/>
      <c r="GS518" s="150"/>
      <c r="GT518" s="150"/>
      <c r="GU518" s="150"/>
      <c r="GV518" s="150"/>
      <c r="GW518" s="150"/>
      <c r="GX518" s="150"/>
      <c r="GY518" s="150"/>
      <c r="GZ518" s="150"/>
      <c r="HA518" s="150"/>
      <c r="HB518" s="150"/>
      <c r="HC518" s="150"/>
      <c r="HD518" s="150"/>
      <c r="HE518" s="150"/>
      <c r="HF518" s="150"/>
      <c r="HG518" s="150"/>
      <c r="HH518" s="150"/>
      <c r="HI518" s="150"/>
      <c r="HJ518" s="150"/>
      <c r="HK518" s="150"/>
      <c r="HL518" s="150"/>
      <c r="HM518" s="150"/>
      <c r="HN518" s="150"/>
      <c r="HO518" s="150"/>
      <c r="HP518" s="150"/>
      <c r="HQ518" s="150"/>
      <c r="HR518" s="150"/>
      <c r="HS518" s="150"/>
      <c r="HT518" s="150"/>
      <c r="HU518" s="150"/>
      <c r="HV518" s="150"/>
      <c r="HW518" s="150"/>
      <c r="HX518" s="150"/>
      <c r="HY518" s="150"/>
      <c r="HZ518" s="150"/>
      <c r="IA518" s="150"/>
      <c r="IB518" s="150"/>
      <c r="IC518" s="150"/>
      <c r="ID518" s="150"/>
      <c r="IE518" s="150"/>
      <c r="IF518" s="150"/>
      <c r="IG518" s="150"/>
      <c r="IH518" s="150"/>
      <c r="II518" s="150"/>
      <c r="IJ518" s="150"/>
      <c r="IK518" s="150"/>
      <c r="IL518" s="150"/>
      <c r="IM518" s="150"/>
      <c r="IN518" s="150"/>
      <c r="IO518" s="150"/>
      <c r="IP518" s="150"/>
      <c r="IQ518" s="150"/>
      <c r="IR518" s="150"/>
      <c r="IS518" s="150"/>
      <c r="IT518" s="150"/>
      <c r="IU518" s="150"/>
      <c r="IV518" s="150"/>
      <c r="IW518" s="150"/>
    </row>
    <row r="519" customFormat="false" ht="12.75" hidden="false" customHeight="false" outlineLevel="0" collapsed="false">
      <c r="A519" s="146"/>
      <c r="B519" s="147"/>
      <c r="C519" s="147"/>
      <c r="D519" s="147"/>
      <c r="E519" s="147"/>
      <c r="F519" s="147"/>
      <c r="G519" s="147"/>
      <c r="H519" s="148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  <c r="BI519" s="147"/>
      <c r="BJ519" s="147"/>
      <c r="BK519" s="149"/>
      <c r="BL519" s="150"/>
      <c r="BM519" s="150"/>
      <c r="BN519" s="150"/>
      <c r="BO519" s="150"/>
      <c r="BP519" s="150"/>
      <c r="BQ519" s="150"/>
      <c r="BR519" s="150"/>
      <c r="BS519" s="150"/>
      <c r="BT519" s="150"/>
      <c r="BU519" s="150"/>
      <c r="BV519" s="150"/>
      <c r="BW519" s="150"/>
      <c r="BX519" s="150"/>
      <c r="BY519" s="150"/>
      <c r="BZ519" s="150"/>
      <c r="CA519" s="150"/>
      <c r="CB519" s="150"/>
      <c r="CC519" s="150"/>
      <c r="CD519" s="150"/>
      <c r="CE519" s="150"/>
      <c r="CF519" s="150"/>
      <c r="CG519" s="150"/>
      <c r="CH519" s="150"/>
      <c r="CI519" s="150"/>
      <c r="CJ519" s="150"/>
      <c r="CK519" s="150"/>
      <c r="CL519" s="150"/>
      <c r="CM519" s="150"/>
      <c r="CN519" s="150"/>
      <c r="CO519" s="150"/>
      <c r="CP519" s="150"/>
      <c r="CQ519" s="150"/>
      <c r="CR519" s="150"/>
      <c r="CS519" s="150"/>
      <c r="CT519" s="150"/>
      <c r="CU519" s="150"/>
      <c r="CV519" s="150"/>
      <c r="CW519" s="150"/>
      <c r="CX519" s="150"/>
      <c r="CY519" s="150"/>
      <c r="CZ519" s="150"/>
      <c r="DA519" s="150"/>
      <c r="DB519" s="150"/>
      <c r="DC519" s="150"/>
      <c r="DD519" s="150"/>
      <c r="DE519" s="150"/>
      <c r="DF519" s="150"/>
      <c r="DG519" s="150"/>
      <c r="DH519" s="150"/>
      <c r="DI519" s="150"/>
      <c r="DJ519" s="150"/>
      <c r="DK519" s="150"/>
      <c r="DL519" s="150"/>
      <c r="DM519" s="150"/>
      <c r="DN519" s="150"/>
      <c r="DO519" s="150"/>
      <c r="DP519" s="150"/>
      <c r="DQ519" s="150"/>
      <c r="DR519" s="150"/>
      <c r="DS519" s="150"/>
      <c r="DT519" s="150"/>
      <c r="DU519" s="150"/>
      <c r="DV519" s="150"/>
      <c r="DW519" s="150"/>
      <c r="DX519" s="150"/>
      <c r="DY519" s="150"/>
      <c r="DZ519" s="150"/>
      <c r="EA519" s="150"/>
      <c r="EB519" s="150"/>
      <c r="EC519" s="150"/>
      <c r="ED519" s="150"/>
      <c r="EE519" s="150"/>
      <c r="EF519" s="150"/>
      <c r="EG519" s="150"/>
      <c r="EH519" s="150"/>
      <c r="EI519" s="150"/>
      <c r="EJ519" s="150"/>
      <c r="EK519" s="150"/>
      <c r="EL519" s="150"/>
      <c r="EM519" s="150"/>
      <c r="EN519" s="150"/>
      <c r="EO519" s="150"/>
      <c r="EP519" s="150"/>
      <c r="EQ519" s="150"/>
      <c r="ER519" s="150"/>
      <c r="ES519" s="150"/>
      <c r="ET519" s="150"/>
      <c r="EU519" s="150"/>
      <c r="EV519" s="150"/>
      <c r="EW519" s="150"/>
      <c r="EX519" s="150"/>
      <c r="EY519" s="150"/>
      <c r="EZ519" s="150"/>
      <c r="FA519" s="150"/>
      <c r="FB519" s="150"/>
      <c r="FC519" s="150"/>
      <c r="FD519" s="150"/>
      <c r="FE519" s="150"/>
      <c r="FF519" s="150"/>
      <c r="FG519" s="150"/>
      <c r="FH519" s="150"/>
      <c r="FI519" s="150"/>
      <c r="FJ519" s="150"/>
      <c r="FK519" s="150"/>
      <c r="FL519" s="150"/>
      <c r="FM519" s="150"/>
      <c r="FN519" s="150"/>
      <c r="FO519" s="150"/>
      <c r="FP519" s="150"/>
      <c r="FQ519" s="150"/>
      <c r="FR519" s="150"/>
      <c r="FS519" s="150"/>
      <c r="FT519" s="150"/>
      <c r="FU519" s="150"/>
      <c r="FV519" s="150"/>
      <c r="FW519" s="150"/>
      <c r="FX519" s="150"/>
      <c r="FY519" s="150"/>
      <c r="FZ519" s="150"/>
      <c r="GA519" s="150"/>
      <c r="GB519" s="150"/>
      <c r="GC519" s="150"/>
      <c r="GD519" s="150"/>
      <c r="GE519" s="150"/>
      <c r="GF519" s="150"/>
      <c r="GG519" s="150"/>
      <c r="GH519" s="150"/>
      <c r="GI519" s="150"/>
      <c r="GJ519" s="150"/>
      <c r="GK519" s="150"/>
      <c r="GL519" s="150"/>
      <c r="GM519" s="150"/>
      <c r="GN519" s="150"/>
      <c r="GO519" s="150"/>
      <c r="GP519" s="150"/>
      <c r="GQ519" s="150"/>
      <c r="GR519" s="150"/>
      <c r="GS519" s="150"/>
      <c r="GT519" s="150"/>
      <c r="GU519" s="150"/>
      <c r="GV519" s="150"/>
      <c r="GW519" s="150"/>
      <c r="GX519" s="150"/>
      <c r="GY519" s="150"/>
      <c r="GZ519" s="150"/>
      <c r="HA519" s="150"/>
      <c r="HB519" s="150"/>
      <c r="HC519" s="150"/>
      <c r="HD519" s="150"/>
      <c r="HE519" s="150"/>
      <c r="HF519" s="150"/>
      <c r="HG519" s="150"/>
      <c r="HH519" s="150"/>
      <c r="HI519" s="150"/>
      <c r="HJ519" s="150"/>
      <c r="HK519" s="150"/>
      <c r="HL519" s="150"/>
      <c r="HM519" s="150"/>
      <c r="HN519" s="150"/>
      <c r="HO519" s="150"/>
      <c r="HP519" s="150"/>
      <c r="HQ519" s="150"/>
      <c r="HR519" s="150"/>
      <c r="HS519" s="150"/>
      <c r="HT519" s="150"/>
      <c r="HU519" s="150"/>
      <c r="HV519" s="150"/>
      <c r="HW519" s="150"/>
      <c r="HX519" s="150"/>
      <c r="HY519" s="150"/>
      <c r="HZ519" s="150"/>
      <c r="IA519" s="150"/>
      <c r="IB519" s="150"/>
      <c r="IC519" s="150"/>
      <c r="ID519" s="150"/>
      <c r="IE519" s="150"/>
      <c r="IF519" s="150"/>
      <c r="IG519" s="150"/>
      <c r="IH519" s="150"/>
      <c r="II519" s="150"/>
      <c r="IJ519" s="150"/>
      <c r="IK519" s="150"/>
      <c r="IL519" s="150"/>
      <c r="IM519" s="150"/>
      <c r="IN519" s="150"/>
      <c r="IO519" s="150"/>
      <c r="IP519" s="150"/>
      <c r="IQ519" s="150"/>
      <c r="IR519" s="150"/>
      <c r="IS519" s="150"/>
      <c r="IT519" s="150"/>
      <c r="IU519" s="150"/>
      <c r="IV519" s="150"/>
      <c r="IW519" s="150"/>
    </row>
    <row r="520" customFormat="false" ht="12.75" hidden="false" customHeight="false" outlineLevel="0" collapsed="false">
      <c r="A520" s="146"/>
      <c r="B520" s="147"/>
      <c r="C520" s="147"/>
      <c r="D520" s="147"/>
      <c r="E520" s="147"/>
      <c r="F520" s="147"/>
      <c r="G520" s="147"/>
      <c r="H520" s="148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  <c r="AA520" s="147"/>
      <c r="AB520" s="147"/>
      <c r="AC520" s="147"/>
      <c r="AD520" s="147"/>
      <c r="AE520" s="147"/>
      <c r="AF520" s="147"/>
      <c r="AG520" s="147"/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  <c r="BI520" s="147"/>
      <c r="BJ520" s="147"/>
      <c r="BK520" s="149"/>
      <c r="BL520" s="150"/>
      <c r="BM520" s="150"/>
      <c r="BN520" s="150"/>
      <c r="BO520" s="150"/>
      <c r="BP520" s="150"/>
      <c r="BQ520" s="150"/>
      <c r="BR520" s="150"/>
      <c r="BS520" s="150"/>
      <c r="BT520" s="150"/>
      <c r="BU520" s="150"/>
      <c r="BV520" s="150"/>
      <c r="BW520" s="150"/>
      <c r="BX520" s="150"/>
      <c r="BY520" s="150"/>
      <c r="BZ520" s="150"/>
      <c r="CA520" s="150"/>
      <c r="CB520" s="150"/>
      <c r="CC520" s="150"/>
      <c r="CD520" s="150"/>
      <c r="CE520" s="150"/>
      <c r="CF520" s="150"/>
      <c r="CG520" s="150"/>
      <c r="CH520" s="150"/>
      <c r="CI520" s="150"/>
      <c r="CJ520" s="150"/>
      <c r="CK520" s="150"/>
      <c r="CL520" s="150"/>
      <c r="CM520" s="150"/>
      <c r="CN520" s="150"/>
      <c r="CO520" s="150"/>
      <c r="CP520" s="150"/>
      <c r="CQ520" s="150"/>
      <c r="CR520" s="150"/>
      <c r="CS520" s="150"/>
      <c r="CT520" s="150"/>
      <c r="CU520" s="150"/>
      <c r="CV520" s="150"/>
      <c r="CW520" s="150"/>
      <c r="CX520" s="150"/>
      <c r="CY520" s="150"/>
      <c r="CZ520" s="150"/>
      <c r="DA520" s="150"/>
      <c r="DB520" s="150"/>
      <c r="DC520" s="150"/>
      <c r="DD520" s="150"/>
      <c r="DE520" s="150"/>
      <c r="DF520" s="150"/>
      <c r="DG520" s="150"/>
      <c r="DH520" s="150"/>
      <c r="DI520" s="150"/>
      <c r="DJ520" s="150"/>
      <c r="DK520" s="150"/>
      <c r="DL520" s="150"/>
      <c r="DM520" s="150"/>
      <c r="DN520" s="150"/>
      <c r="DO520" s="150"/>
      <c r="DP520" s="150"/>
      <c r="DQ520" s="150"/>
      <c r="DR520" s="150"/>
      <c r="DS520" s="150"/>
      <c r="DT520" s="150"/>
      <c r="DU520" s="150"/>
      <c r="DV520" s="150"/>
      <c r="DW520" s="150"/>
      <c r="DX520" s="150"/>
      <c r="DY520" s="150"/>
      <c r="DZ520" s="150"/>
      <c r="EA520" s="150"/>
      <c r="EB520" s="150"/>
      <c r="EC520" s="150"/>
      <c r="ED520" s="150"/>
      <c r="EE520" s="150"/>
      <c r="EF520" s="150"/>
      <c r="EG520" s="150"/>
      <c r="EH520" s="150"/>
      <c r="EI520" s="150"/>
      <c r="EJ520" s="150"/>
      <c r="EK520" s="150"/>
      <c r="EL520" s="150"/>
      <c r="EM520" s="150"/>
      <c r="EN520" s="150"/>
      <c r="EO520" s="150"/>
      <c r="EP520" s="150"/>
      <c r="EQ520" s="150"/>
      <c r="ER520" s="150"/>
      <c r="ES520" s="150"/>
      <c r="ET520" s="150"/>
      <c r="EU520" s="150"/>
      <c r="EV520" s="150"/>
      <c r="EW520" s="150"/>
      <c r="EX520" s="150"/>
      <c r="EY520" s="150"/>
      <c r="EZ520" s="150"/>
      <c r="FA520" s="150"/>
      <c r="FB520" s="150"/>
      <c r="FC520" s="150"/>
      <c r="FD520" s="150"/>
      <c r="FE520" s="150"/>
      <c r="FF520" s="150"/>
      <c r="FG520" s="150"/>
      <c r="FH520" s="150"/>
      <c r="FI520" s="150"/>
      <c r="FJ520" s="150"/>
      <c r="FK520" s="150"/>
      <c r="FL520" s="150"/>
      <c r="FM520" s="150"/>
      <c r="FN520" s="150"/>
      <c r="FO520" s="150"/>
      <c r="FP520" s="150"/>
      <c r="FQ520" s="150"/>
      <c r="FR520" s="150"/>
      <c r="FS520" s="150"/>
      <c r="FT520" s="150"/>
      <c r="FU520" s="150"/>
      <c r="FV520" s="150"/>
      <c r="FW520" s="150"/>
      <c r="FX520" s="150"/>
      <c r="FY520" s="150"/>
      <c r="FZ520" s="150"/>
      <c r="GA520" s="150"/>
      <c r="GB520" s="150"/>
      <c r="GC520" s="150"/>
      <c r="GD520" s="150"/>
      <c r="GE520" s="150"/>
      <c r="GF520" s="150"/>
      <c r="GG520" s="150"/>
      <c r="GH520" s="150"/>
      <c r="GI520" s="150"/>
      <c r="GJ520" s="150"/>
      <c r="GK520" s="150"/>
      <c r="GL520" s="150"/>
      <c r="GM520" s="150"/>
      <c r="GN520" s="150"/>
      <c r="GO520" s="150"/>
      <c r="GP520" s="150"/>
      <c r="GQ520" s="150"/>
      <c r="GR520" s="150"/>
      <c r="GS520" s="150"/>
      <c r="GT520" s="150"/>
      <c r="GU520" s="150"/>
      <c r="GV520" s="150"/>
      <c r="GW520" s="150"/>
      <c r="GX520" s="150"/>
      <c r="GY520" s="150"/>
      <c r="GZ520" s="150"/>
      <c r="HA520" s="150"/>
      <c r="HB520" s="150"/>
      <c r="HC520" s="150"/>
      <c r="HD520" s="150"/>
      <c r="HE520" s="150"/>
      <c r="HF520" s="150"/>
      <c r="HG520" s="150"/>
      <c r="HH520" s="150"/>
      <c r="HI520" s="150"/>
      <c r="HJ520" s="150"/>
      <c r="HK520" s="150"/>
      <c r="HL520" s="150"/>
      <c r="HM520" s="150"/>
      <c r="HN520" s="150"/>
      <c r="HO520" s="150"/>
      <c r="HP520" s="150"/>
      <c r="HQ520" s="150"/>
      <c r="HR520" s="150"/>
      <c r="HS520" s="150"/>
      <c r="HT520" s="150"/>
      <c r="HU520" s="150"/>
      <c r="HV520" s="150"/>
      <c r="HW520" s="150"/>
      <c r="HX520" s="150"/>
      <c r="HY520" s="150"/>
      <c r="HZ520" s="150"/>
      <c r="IA520" s="150"/>
      <c r="IB520" s="150"/>
      <c r="IC520" s="150"/>
      <c r="ID520" s="150"/>
      <c r="IE520" s="150"/>
      <c r="IF520" s="150"/>
      <c r="IG520" s="150"/>
      <c r="IH520" s="150"/>
      <c r="II520" s="150"/>
      <c r="IJ520" s="150"/>
      <c r="IK520" s="150"/>
      <c r="IL520" s="150"/>
      <c r="IM520" s="150"/>
      <c r="IN520" s="150"/>
      <c r="IO520" s="150"/>
      <c r="IP520" s="150"/>
      <c r="IQ520" s="150"/>
      <c r="IR520" s="150"/>
      <c r="IS520" s="150"/>
      <c r="IT520" s="150"/>
      <c r="IU520" s="150"/>
      <c r="IV520" s="150"/>
      <c r="IW520" s="150"/>
    </row>
    <row r="521" customFormat="false" ht="12.75" hidden="false" customHeight="false" outlineLevel="0" collapsed="false">
      <c r="A521" s="146"/>
      <c r="B521" s="147"/>
      <c r="C521" s="147"/>
      <c r="D521" s="147"/>
      <c r="E521" s="147"/>
      <c r="F521" s="147"/>
      <c r="G521" s="147"/>
      <c r="H521" s="148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  <c r="AA521" s="147"/>
      <c r="AB521" s="147"/>
      <c r="AC521" s="147"/>
      <c r="AD521" s="147"/>
      <c r="AE521" s="147"/>
      <c r="AF521" s="147"/>
      <c r="AG521" s="147"/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  <c r="BI521" s="147"/>
      <c r="BJ521" s="147"/>
      <c r="BK521" s="149"/>
      <c r="BL521" s="150"/>
      <c r="BM521" s="150"/>
      <c r="BN521" s="150"/>
      <c r="BO521" s="150"/>
      <c r="BP521" s="150"/>
      <c r="BQ521" s="150"/>
      <c r="BR521" s="150"/>
      <c r="BS521" s="150"/>
      <c r="BT521" s="150"/>
      <c r="BU521" s="150"/>
      <c r="BV521" s="150"/>
      <c r="BW521" s="150"/>
      <c r="BX521" s="150"/>
      <c r="BY521" s="150"/>
      <c r="BZ521" s="150"/>
      <c r="CA521" s="150"/>
      <c r="CB521" s="150"/>
      <c r="CC521" s="15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0"/>
      <c r="CN521" s="150"/>
      <c r="CO521" s="150"/>
      <c r="CP521" s="150"/>
      <c r="CQ521" s="150"/>
      <c r="CR521" s="150"/>
      <c r="CS521" s="150"/>
      <c r="CT521" s="150"/>
      <c r="CU521" s="150"/>
      <c r="CV521" s="150"/>
      <c r="CW521" s="150"/>
      <c r="CX521" s="150"/>
      <c r="CY521" s="150"/>
      <c r="CZ521" s="150"/>
      <c r="DA521" s="150"/>
      <c r="DB521" s="150"/>
      <c r="DC521" s="150"/>
      <c r="DD521" s="150"/>
      <c r="DE521" s="150"/>
      <c r="DF521" s="150"/>
      <c r="DG521" s="150"/>
      <c r="DH521" s="150"/>
      <c r="DI521" s="150"/>
      <c r="DJ521" s="150"/>
      <c r="DK521" s="150"/>
      <c r="DL521" s="150"/>
      <c r="DM521" s="150"/>
      <c r="DN521" s="150"/>
      <c r="DO521" s="150"/>
      <c r="DP521" s="150"/>
      <c r="DQ521" s="150"/>
      <c r="DR521" s="150"/>
      <c r="DS521" s="150"/>
      <c r="DT521" s="150"/>
      <c r="DU521" s="150"/>
      <c r="DV521" s="150"/>
      <c r="DW521" s="150"/>
      <c r="DX521" s="150"/>
      <c r="DY521" s="150"/>
      <c r="DZ521" s="150"/>
      <c r="EA521" s="150"/>
      <c r="EB521" s="150"/>
      <c r="EC521" s="150"/>
      <c r="ED521" s="150"/>
      <c r="EE521" s="150"/>
      <c r="EF521" s="150"/>
      <c r="EG521" s="150"/>
      <c r="EH521" s="150"/>
      <c r="EI521" s="150"/>
      <c r="EJ521" s="150"/>
      <c r="EK521" s="150"/>
      <c r="EL521" s="150"/>
      <c r="EM521" s="150"/>
      <c r="EN521" s="150"/>
      <c r="EO521" s="150"/>
      <c r="EP521" s="150"/>
      <c r="EQ521" s="150"/>
      <c r="ER521" s="150"/>
      <c r="ES521" s="150"/>
      <c r="ET521" s="150"/>
      <c r="EU521" s="150"/>
      <c r="EV521" s="150"/>
      <c r="EW521" s="150"/>
      <c r="EX521" s="150"/>
      <c r="EY521" s="150"/>
      <c r="EZ521" s="150"/>
      <c r="FA521" s="150"/>
      <c r="FB521" s="150"/>
      <c r="FC521" s="150"/>
      <c r="FD521" s="150"/>
      <c r="FE521" s="150"/>
      <c r="FF521" s="150"/>
      <c r="FG521" s="150"/>
      <c r="FH521" s="150"/>
      <c r="FI521" s="150"/>
      <c r="FJ521" s="150"/>
      <c r="FK521" s="150"/>
      <c r="FL521" s="150"/>
      <c r="FM521" s="150"/>
      <c r="FN521" s="150"/>
      <c r="FO521" s="150"/>
      <c r="FP521" s="150"/>
      <c r="FQ521" s="150"/>
      <c r="FR521" s="150"/>
      <c r="FS521" s="150"/>
      <c r="FT521" s="150"/>
      <c r="FU521" s="150"/>
      <c r="FV521" s="150"/>
      <c r="FW521" s="150"/>
      <c r="FX521" s="150"/>
      <c r="FY521" s="150"/>
      <c r="FZ521" s="150"/>
      <c r="GA521" s="150"/>
      <c r="GB521" s="150"/>
      <c r="GC521" s="150"/>
      <c r="GD521" s="150"/>
      <c r="GE521" s="150"/>
      <c r="GF521" s="150"/>
      <c r="GG521" s="150"/>
      <c r="GH521" s="150"/>
      <c r="GI521" s="150"/>
      <c r="GJ521" s="150"/>
      <c r="GK521" s="150"/>
      <c r="GL521" s="150"/>
      <c r="GM521" s="150"/>
      <c r="GN521" s="150"/>
      <c r="GO521" s="150"/>
      <c r="GP521" s="150"/>
      <c r="GQ521" s="150"/>
      <c r="GR521" s="150"/>
      <c r="GS521" s="150"/>
      <c r="GT521" s="150"/>
      <c r="GU521" s="150"/>
      <c r="GV521" s="150"/>
      <c r="GW521" s="150"/>
      <c r="GX521" s="150"/>
      <c r="GY521" s="150"/>
      <c r="GZ521" s="150"/>
      <c r="HA521" s="150"/>
      <c r="HB521" s="150"/>
      <c r="HC521" s="150"/>
      <c r="HD521" s="150"/>
      <c r="HE521" s="150"/>
      <c r="HF521" s="150"/>
      <c r="HG521" s="150"/>
      <c r="HH521" s="150"/>
      <c r="HI521" s="150"/>
      <c r="HJ521" s="150"/>
      <c r="HK521" s="150"/>
      <c r="HL521" s="150"/>
      <c r="HM521" s="150"/>
      <c r="HN521" s="150"/>
      <c r="HO521" s="150"/>
      <c r="HP521" s="150"/>
      <c r="HQ521" s="150"/>
      <c r="HR521" s="150"/>
      <c r="HS521" s="150"/>
      <c r="HT521" s="150"/>
      <c r="HU521" s="150"/>
      <c r="HV521" s="150"/>
      <c r="HW521" s="150"/>
      <c r="HX521" s="150"/>
      <c r="HY521" s="150"/>
      <c r="HZ521" s="150"/>
      <c r="IA521" s="150"/>
      <c r="IB521" s="150"/>
      <c r="IC521" s="150"/>
      <c r="ID521" s="150"/>
      <c r="IE521" s="150"/>
      <c r="IF521" s="150"/>
      <c r="IG521" s="150"/>
      <c r="IH521" s="150"/>
      <c r="II521" s="150"/>
      <c r="IJ521" s="150"/>
      <c r="IK521" s="150"/>
      <c r="IL521" s="150"/>
      <c r="IM521" s="150"/>
      <c r="IN521" s="150"/>
      <c r="IO521" s="150"/>
      <c r="IP521" s="150"/>
      <c r="IQ521" s="150"/>
      <c r="IR521" s="150"/>
      <c r="IS521" s="150"/>
      <c r="IT521" s="150"/>
      <c r="IU521" s="150"/>
      <c r="IV521" s="150"/>
      <c r="IW521" s="150"/>
    </row>
    <row r="522" customFormat="false" ht="12.75" hidden="false" customHeight="false" outlineLevel="0" collapsed="false">
      <c r="A522" s="146"/>
      <c r="B522" s="147"/>
      <c r="C522" s="147"/>
      <c r="D522" s="147"/>
      <c r="E522" s="147"/>
      <c r="F522" s="147"/>
      <c r="G522" s="147"/>
      <c r="H522" s="148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  <c r="AA522" s="147"/>
      <c r="AB522" s="147"/>
      <c r="AC522" s="147"/>
      <c r="AD522" s="147"/>
      <c r="AE522" s="147"/>
      <c r="AF522" s="147"/>
      <c r="AG522" s="147"/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  <c r="BI522" s="147"/>
      <c r="BJ522" s="147"/>
      <c r="BK522" s="149"/>
      <c r="BL522" s="150"/>
      <c r="BM522" s="150"/>
      <c r="BN522" s="150"/>
      <c r="BO522" s="150"/>
      <c r="BP522" s="150"/>
      <c r="BQ522" s="150"/>
      <c r="BR522" s="150"/>
      <c r="BS522" s="150"/>
      <c r="BT522" s="150"/>
      <c r="BU522" s="150"/>
      <c r="BV522" s="150"/>
      <c r="BW522" s="150"/>
      <c r="BX522" s="150"/>
      <c r="BY522" s="150"/>
      <c r="BZ522" s="150"/>
      <c r="CA522" s="150"/>
      <c r="CB522" s="150"/>
      <c r="CC522" s="15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0"/>
      <c r="CN522" s="150"/>
      <c r="CO522" s="150"/>
      <c r="CP522" s="150"/>
      <c r="CQ522" s="150"/>
      <c r="CR522" s="150"/>
      <c r="CS522" s="150"/>
      <c r="CT522" s="150"/>
      <c r="CU522" s="150"/>
      <c r="CV522" s="150"/>
      <c r="CW522" s="150"/>
      <c r="CX522" s="150"/>
      <c r="CY522" s="150"/>
      <c r="CZ522" s="150"/>
      <c r="DA522" s="150"/>
      <c r="DB522" s="150"/>
      <c r="DC522" s="150"/>
      <c r="DD522" s="150"/>
      <c r="DE522" s="150"/>
      <c r="DF522" s="150"/>
      <c r="DG522" s="150"/>
      <c r="DH522" s="150"/>
      <c r="DI522" s="150"/>
      <c r="DJ522" s="150"/>
      <c r="DK522" s="150"/>
      <c r="DL522" s="150"/>
      <c r="DM522" s="150"/>
      <c r="DN522" s="150"/>
      <c r="DO522" s="150"/>
      <c r="DP522" s="150"/>
      <c r="DQ522" s="150"/>
      <c r="DR522" s="150"/>
      <c r="DS522" s="150"/>
      <c r="DT522" s="150"/>
      <c r="DU522" s="150"/>
      <c r="DV522" s="150"/>
      <c r="DW522" s="150"/>
      <c r="DX522" s="150"/>
      <c r="DY522" s="150"/>
      <c r="DZ522" s="150"/>
      <c r="EA522" s="150"/>
      <c r="EB522" s="150"/>
      <c r="EC522" s="150"/>
      <c r="ED522" s="150"/>
      <c r="EE522" s="150"/>
      <c r="EF522" s="150"/>
      <c r="EG522" s="150"/>
      <c r="EH522" s="150"/>
      <c r="EI522" s="150"/>
      <c r="EJ522" s="150"/>
      <c r="EK522" s="150"/>
      <c r="EL522" s="150"/>
      <c r="EM522" s="150"/>
      <c r="EN522" s="150"/>
      <c r="EO522" s="150"/>
      <c r="EP522" s="150"/>
      <c r="EQ522" s="150"/>
      <c r="ER522" s="150"/>
      <c r="ES522" s="150"/>
      <c r="ET522" s="150"/>
      <c r="EU522" s="150"/>
      <c r="EV522" s="150"/>
      <c r="EW522" s="150"/>
      <c r="EX522" s="150"/>
      <c r="EY522" s="150"/>
      <c r="EZ522" s="150"/>
      <c r="FA522" s="150"/>
      <c r="FB522" s="150"/>
      <c r="FC522" s="150"/>
      <c r="FD522" s="150"/>
      <c r="FE522" s="150"/>
      <c r="FF522" s="150"/>
      <c r="FG522" s="150"/>
      <c r="FH522" s="150"/>
      <c r="FI522" s="150"/>
      <c r="FJ522" s="150"/>
      <c r="FK522" s="150"/>
      <c r="FL522" s="150"/>
      <c r="FM522" s="150"/>
      <c r="FN522" s="150"/>
      <c r="FO522" s="150"/>
      <c r="FP522" s="150"/>
      <c r="FQ522" s="150"/>
      <c r="FR522" s="150"/>
      <c r="FS522" s="150"/>
      <c r="FT522" s="150"/>
      <c r="FU522" s="150"/>
      <c r="FV522" s="150"/>
      <c r="FW522" s="150"/>
      <c r="FX522" s="150"/>
      <c r="FY522" s="150"/>
      <c r="FZ522" s="150"/>
      <c r="GA522" s="150"/>
      <c r="GB522" s="150"/>
      <c r="GC522" s="150"/>
      <c r="GD522" s="150"/>
      <c r="GE522" s="150"/>
      <c r="GF522" s="150"/>
      <c r="GG522" s="150"/>
      <c r="GH522" s="150"/>
      <c r="GI522" s="150"/>
      <c r="GJ522" s="150"/>
      <c r="GK522" s="150"/>
      <c r="GL522" s="150"/>
      <c r="GM522" s="150"/>
      <c r="GN522" s="150"/>
      <c r="GO522" s="150"/>
      <c r="GP522" s="150"/>
      <c r="GQ522" s="150"/>
      <c r="GR522" s="150"/>
      <c r="GS522" s="150"/>
      <c r="GT522" s="150"/>
      <c r="GU522" s="150"/>
      <c r="GV522" s="150"/>
      <c r="GW522" s="150"/>
      <c r="GX522" s="150"/>
      <c r="GY522" s="150"/>
      <c r="GZ522" s="150"/>
      <c r="HA522" s="150"/>
      <c r="HB522" s="150"/>
      <c r="HC522" s="150"/>
      <c r="HD522" s="150"/>
      <c r="HE522" s="150"/>
      <c r="HF522" s="150"/>
      <c r="HG522" s="150"/>
      <c r="HH522" s="150"/>
      <c r="HI522" s="150"/>
      <c r="HJ522" s="150"/>
      <c r="HK522" s="150"/>
      <c r="HL522" s="150"/>
      <c r="HM522" s="150"/>
      <c r="HN522" s="150"/>
      <c r="HO522" s="150"/>
      <c r="HP522" s="150"/>
      <c r="HQ522" s="150"/>
      <c r="HR522" s="150"/>
      <c r="HS522" s="150"/>
      <c r="HT522" s="150"/>
      <c r="HU522" s="150"/>
      <c r="HV522" s="150"/>
      <c r="HW522" s="150"/>
      <c r="HX522" s="150"/>
      <c r="HY522" s="150"/>
      <c r="HZ522" s="150"/>
      <c r="IA522" s="150"/>
      <c r="IB522" s="150"/>
      <c r="IC522" s="150"/>
      <c r="ID522" s="150"/>
      <c r="IE522" s="150"/>
      <c r="IF522" s="150"/>
      <c r="IG522" s="150"/>
      <c r="IH522" s="150"/>
      <c r="II522" s="150"/>
      <c r="IJ522" s="150"/>
      <c r="IK522" s="150"/>
      <c r="IL522" s="150"/>
      <c r="IM522" s="150"/>
      <c r="IN522" s="150"/>
      <c r="IO522" s="150"/>
      <c r="IP522" s="150"/>
      <c r="IQ522" s="150"/>
      <c r="IR522" s="150"/>
      <c r="IS522" s="150"/>
      <c r="IT522" s="150"/>
      <c r="IU522" s="150"/>
      <c r="IV522" s="150"/>
      <c r="IW522" s="150"/>
    </row>
    <row r="523" customFormat="false" ht="12.75" hidden="false" customHeight="false" outlineLevel="0" collapsed="false">
      <c r="A523" s="146"/>
      <c r="B523" s="147"/>
      <c r="C523" s="147"/>
      <c r="D523" s="147"/>
      <c r="E523" s="147"/>
      <c r="F523" s="147"/>
      <c r="G523" s="147"/>
      <c r="H523" s="148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  <c r="AE523" s="147"/>
      <c r="AF523" s="147"/>
      <c r="AG523" s="147"/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  <c r="BI523" s="147"/>
      <c r="BJ523" s="147"/>
      <c r="BK523" s="149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/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  <c r="EC523" s="150"/>
      <c r="ED523" s="150"/>
      <c r="EE523" s="150"/>
      <c r="EF523" s="150"/>
      <c r="EG523" s="150"/>
      <c r="EH523" s="150"/>
      <c r="EI523" s="150"/>
      <c r="EJ523" s="150"/>
      <c r="EK523" s="150"/>
      <c r="EL523" s="150"/>
      <c r="EM523" s="150"/>
      <c r="EN523" s="150"/>
      <c r="EO523" s="150"/>
      <c r="EP523" s="150"/>
      <c r="EQ523" s="150"/>
      <c r="ER523" s="150"/>
      <c r="ES523" s="150"/>
      <c r="ET523" s="150"/>
      <c r="EU523" s="150"/>
      <c r="EV523" s="150"/>
      <c r="EW523" s="150"/>
      <c r="EX523" s="150"/>
      <c r="EY523" s="150"/>
      <c r="EZ523" s="150"/>
      <c r="FA523" s="150"/>
      <c r="FB523" s="150"/>
      <c r="FC523" s="150"/>
      <c r="FD523" s="150"/>
      <c r="FE523" s="150"/>
      <c r="FF523" s="150"/>
      <c r="FG523" s="150"/>
      <c r="FH523" s="150"/>
      <c r="FI523" s="150"/>
      <c r="FJ523" s="150"/>
      <c r="FK523" s="150"/>
      <c r="FL523" s="150"/>
      <c r="FM523" s="150"/>
      <c r="FN523" s="150"/>
      <c r="FO523" s="150"/>
      <c r="FP523" s="150"/>
      <c r="FQ523" s="150"/>
      <c r="FR523" s="150"/>
      <c r="FS523" s="150"/>
      <c r="FT523" s="150"/>
      <c r="FU523" s="150"/>
      <c r="FV523" s="150"/>
      <c r="FW523" s="150"/>
      <c r="FX523" s="150"/>
      <c r="FY523" s="150"/>
      <c r="FZ523" s="150"/>
      <c r="GA523" s="150"/>
      <c r="GB523" s="150"/>
      <c r="GC523" s="150"/>
      <c r="GD523" s="150"/>
      <c r="GE523" s="150"/>
      <c r="GF523" s="150"/>
      <c r="GG523" s="150"/>
      <c r="GH523" s="150"/>
      <c r="GI523" s="150"/>
      <c r="GJ523" s="150"/>
      <c r="GK523" s="150"/>
      <c r="GL523" s="150"/>
      <c r="GM523" s="150"/>
      <c r="GN523" s="150"/>
      <c r="GO523" s="150"/>
      <c r="GP523" s="150"/>
      <c r="GQ523" s="150"/>
      <c r="GR523" s="150"/>
      <c r="GS523" s="150"/>
      <c r="GT523" s="150"/>
      <c r="GU523" s="150"/>
      <c r="GV523" s="150"/>
      <c r="GW523" s="150"/>
      <c r="GX523" s="150"/>
      <c r="GY523" s="150"/>
      <c r="GZ523" s="150"/>
      <c r="HA523" s="150"/>
      <c r="HB523" s="150"/>
      <c r="HC523" s="150"/>
      <c r="HD523" s="150"/>
      <c r="HE523" s="150"/>
      <c r="HF523" s="150"/>
      <c r="HG523" s="150"/>
      <c r="HH523" s="150"/>
      <c r="HI523" s="150"/>
      <c r="HJ523" s="150"/>
      <c r="HK523" s="150"/>
      <c r="HL523" s="150"/>
      <c r="HM523" s="150"/>
      <c r="HN523" s="150"/>
      <c r="HO523" s="150"/>
      <c r="HP523" s="150"/>
      <c r="HQ523" s="150"/>
      <c r="HR523" s="150"/>
      <c r="HS523" s="150"/>
      <c r="HT523" s="150"/>
      <c r="HU523" s="150"/>
      <c r="HV523" s="150"/>
      <c r="HW523" s="150"/>
      <c r="HX523" s="150"/>
      <c r="HY523" s="150"/>
      <c r="HZ523" s="150"/>
      <c r="IA523" s="150"/>
      <c r="IB523" s="150"/>
      <c r="IC523" s="150"/>
      <c r="ID523" s="150"/>
      <c r="IE523" s="150"/>
      <c r="IF523" s="150"/>
      <c r="IG523" s="150"/>
      <c r="IH523" s="150"/>
      <c r="II523" s="150"/>
      <c r="IJ523" s="150"/>
      <c r="IK523" s="150"/>
      <c r="IL523" s="150"/>
      <c r="IM523" s="150"/>
      <c r="IN523" s="150"/>
      <c r="IO523" s="150"/>
      <c r="IP523" s="150"/>
      <c r="IQ523" s="150"/>
      <c r="IR523" s="150"/>
      <c r="IS523" s="150"/>
      <c r="IT523" s="150"/>
      <c r="IU523" s="150"/>
      <c r="IV523" s="150"/>
      <c r="IW523" s="150"/>
    </row>
    <row r="524" customFormat="false" ht="12.75" hidden="false" customHeight="false" outlineLevel="0" collapsed="false">
      <c r="A524" s="146"/>
      <c r="B524" s="147"/>
      <c r="C524" s="147"/>
      <c r="D524" s="147"/>
      <c r="E524" s="147"/>
      <c r="F524" s="147"/>
      <c r="G524" s="147"/>
      <c r="H524" s="148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  <c r="AA524" s="147"/>
      <c r="AB524" s="147"/>
      <c r="AC524" s="147"/>
      <c r="AD524" s="147"/>
      <c r="AE524" s="147"/>
      <c r="AF524" s="147"/>
      <c r="AG524" s="147"/>
      <c r="AH524" s="147"/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  <c r="BI524" s="147"/>
      <c r="BJ524" s="147"/>
      <c r="BK524" s="149"/>
      <c r="BL524" s="150"/>
      <c r="BM524" s="150"/>
      <c r="BN524" s="150"/>
      <c r="BO524" s="150"/>
      <c r="BP524" s="150"/>
      <c r="BQ524" s="150"/>
      <c r="BR524" s="150"/>
      <c r="BS524" s="150"/>
      <c r="BT524" s="150"/>
      <c r="BU524" s="150"/>
      <c r="BV524" s="150"/>
      <c r="BW524" s="150"/>
      <c r="BX524" s="150"/>
      <c r="BY524" s="150"/>
      <c r="BZ524" s="150"/>
      <c r="CA524" s="150"/>
      <c r="CB524" s="150"/>
      <c r="CC524" s="150"/>
      <c r="CD524" s="150"/>
      <c r="CE524" s="150"/>
      <c r="CF524" s="150"/>
      <c r="CG524" s="150"/>
      <c r="CH524" s="150"/>
      <c r="CI524" s="150"/>
      <c r="CJ524" s="150"/>
      <c r="CK524" s="150"/>
      <c r="CL524" s="150"/>
      <c r="CM524" s="150"/>
      <c r="CN524" s="150"/>
      <c r="CO524" s="150"/>
      <c r="CP524" s="150"/>
      <c r="CQ524" s="150"/>
      <c r="CR524" s="150"/>
      <c r="CS524" s="150"/>
      <c r="CT524" s="150"/>
      <c r="CU524" s="150"/>
      <c r="CV524" s="150"/>
      <c r="CW524" s="150"/>
      <c r="CX524" s="150"/>
      <c r="CY524" s="150"/>
      <c r="CZ524" s="150"/>
      <c r="DA524" s="150"/>
      <c r="DB524" s="150"/>
      <c r="DC524" s="150"/>
      <c r="DD524" s="150"/>
      <c r="DE524" s="150"/>
      <c r="DF524" s="150"/>
      <c r="DG524" s="150"/>
      <c r="DH524" s="150"/>
      <c r="DI524" s="150"/>
      <c r="DJ524" s="150"/>
      <c r="DK524" s="150"/>
      <c r="DL524" s="150"/>
      <c r="DM524" s="150"/>
      <c r="DN524" s="150"/>
      <c r="DO524" s="150"/>
      <c r="DP524" s="150"/>
      <c r="DQ524" s="150"/>
      <c r="DR524" s="150"/>
      <c r="DS524" s="150"/>
      <c r="DT524" s="150"/>
      <c r="DU524" s="150"/>
      <c r="DV524" s="150"/>
      <c r="DW524" s="150"/>
      <c r="DX524" s="150"/>
      <c r="DY524" s="150"/>
      <c r="DZ524" s="150"/>
      <c r="EA524" s="150"/>
      <c r="EB524" s="150"/>
      <c r="EC524" s="150"/>
      <c r="ED524" s="150"/>
      <c r="EE524" s="150"/>
      <c r="EF524" s="150"/>
      <c r="EG524" s="150"/>
      <c r="EH524" s="150"/>
      <c r="EI524" s="150"/>
      <c r="EJ524" s="150"/>
      <c r="EK524" s="150"/>
      <c r="EL524" s="150"/>
      <c r="EM524" s="150"/>
      <c r="EN524" s="150"/>
      <c r="EO524" s="150"/>
      <c r="EP524" s="150"/>
      <c r="EQ524" s="150"/>
      <c r="ER524" s="150"/>
      <c r="ES524" s="150"/>
      <c r="ET524" s="150"/>
      <c r="EU524" s="150"/>
      <c r="EV524" s="150"/>
      <c r="EW524" s="150"/>
      <c r="EX524" s="150"/>
      <c r="EY524" s="150"/>
      <c r="EZ524" s="150"/>
      <c r="FA524" s="150"/>
      <c r="FB524" s="150"/>
      <c r="FC524" s="150"/>
      <c r="FD524" s="150"/>
      <c r="FE524" s="150"/>
      <c r="FF524" s="150"/>
      <c r="FG524" s="150"/>
      <c r="FH524" s="150"/>
      <c r="FI524" s="150"/>
      <c r="FJ524" s="150"/>
      <c r="FK524" s="150"/>
      <c r="FL524" s="150"/>
      <c r="FM524" s="150"/>
      <c r="FN524" s="150"/>
      <c r="FO524" s="150"/>
      <c r="FP524" s="150"/>
      <c r="FQ524" s="150"/>
      <c r="FR524" s="150"/>
      <c r="FS524" s="150"/>
      <c r="FT524" s="150"/>
      <c r="FU524" s="150"/>
      <c r="FV524" s="150"/>
      <c r="FW524" s="150"/>
      <c r="FX524" s="150"/>
      <c r="FY524" s="150"/>
      <c r="FZ524" s="150"/>
      <c r="GA524" s="150"/>
      <c r="GB524" s="150"/>
      <c r="GC524" s="150"/>
      <c r="GD524" s="150"/>
      <c r="GE524" s="150"/>
      <c r="GF524" s="150"/>
      <c r="GG524" s="150"/>
      <c r="GH524" s="150"/>
      <c r="GI524" s="150"/>
      <c r="GJ524" s="150"/>
      <c r="GK524" s="150"/>
      <c r="GL524" s="150"/>
      <c r="GM524" s="150"/>
      <c r="GN524" s="150"/>
      <c r="GO524" s="150"/>
      <c r="GP524" s="150"/>
      <c r="GQ524" s="150"/>
      <c r="GR524" s="150"/>
      <c r="GS524" s="150"/>
      <c r="GT524" s="150"/>
      <c r="GU524" s="150"/>
      <c r="GV524" s="150"/>
      <c r="GW524" s="150"/>
      <c r="GX524" s="150"/>
      <c r="GY524" s="150"/>
      <c r="GZ524" s="150"/>
      <c r="HA524" s="150"/>
      <c r="HB524" s="150"/>
      <c r="HC524" s="150"/>
      <c r="HD524" s="150"/>
      <c r="HE524" s="150"/>
      <c r="HF524" s="150"/>
      <c r="HG524" s="150"/>
      <c r="HH524" s="150"/>
      <c r="HI524" s="150"/>
      <c r="HJ524" s="150"/>
      <c r="HK524" s="150"/>
      <c r="HL524" s="150"/>
      <c r="HM524" s="150"/>
      <c r="HN524" s="150"/>
      <c r="HO524" s="150"/>
      <c r="HP524" s="150"/>
      <c r="HQ524" s="150"/>
      <c r="HR524" s="150"/>
      <c r="HS524" s="150"/>
      <c r="HT524" s="150"/>
      <c r="HU524" s="150"/>
      <c r="HV524" s="150"/>
      <c r="HW524" s="150"/>
      <c r="HX524" s="150"/>
      <c r="HY524" s="150"/>
      <c r="HZ524" s="150"/>
      <c r="IA524" s="150"/>
      <c r="IB524" s="150"/>
      <c r="IC524" s="150"/>
      <c r="ID524" s="150"/>
      <c r="IE524" s="150"/>
      <c r="IF524" s="150"/>
      <c r="IG524" s="150"/>
      <c r="IH524" s="150"/>
      <c r="II524" s="150"/>
      <c r="IJ524" s="150"/>
      <c r="IK524" s="150"/>
      <c r="IL524" s="150"/>
      <c r="IM524" s="150"/>
      <c r="IN524" s="150"/>
      <c r="IO524" s="150"/>
      <c r="IP524" s="150"/>
      <c r="IQ524" s="150"/>
      <c r="IR524" s="150"/>
      <c r="IS524" s="150"/>
      <c r="IT524" s="150"/>
      <c r="IU524" s="150"/>
      <c r="IV524" s="150"/>
      <c r="IW524" s="150"/>
    </row>
    <row r="525" customFormat="false" ht="12.75" hidden="false" customHeight="false" outlineLevel="0" collapsed="false">
      <c r="A525" s="146"/>
      <c r="B525" s="147"/>
      <c r="C525" s="147"/>
      <c r="D525" s="147"/>
      <c r="E525" s="147"/>
      <c r="F525" s="147"/>
      <c r="G525" s="147"/>
      <c r="H525" s="148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  <c r="AA525" s="147"/>
      <c r="AB525" s="147"/>
      <c r="AC525" s="147"/>
      <c r="AD525" s="147"/>
      <c r="AE525" s="147"/>
      <c r="AF525" s="147"/>
      <c r="AG525" s="147"/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  <c r="BI525" s="147"/>
      <c r="BJ525" s="147"/>
      <c r="BK525" s="149"/>
      <c r="BL525" s="150"/>
      <c r="BM525" s="150"/>
      <c r="BN525" s="150"/>
      <c r="BO525" s="150"/>
      <c r="BP525" s="150"/>
      <c r="BQ525" s="150"/>
      <c r="BR525" s="150"/>
      <c r="BS525" s="150"/>
      <c r="BT525" s="150"/>
      <c r="BU525" s="150"/>
      <c r="BV525" s="150"/>
      <c r="BW525" s="150"/>
      <c r="BX525" s="150"/>
      <c r="BY525" s="150"/>
      <c r="BZ525" s="150"/>
      <c r="CA525" s="150"/>
      <c r="CB525" s="150"/>
      <c r="CC525" s="15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0"/>
      <c r="CN525" s="150"/>
      <c r="CO525" s="150"/>
      <c r="CP525" s="150"/>
      <c r="CQ525" s="150"/>
      <c r="CR525" s="150"/>
      <c r="CS525" s="150"/>
      <c r="CT525" s="150"/>
      <c r="CU525" s="150"/>
      <c r="CV525" s="150"/>
      <c r="CW525" s="150"/>
      <c r="CX525" s="150"/>
      <c r="CY525" s="150"/>
      <c r="CZ525" s="150"/>
      <c r="DA525" s="150"/>
      <c r="DB525" s="150"/>
      <c r="DC525" s="150"/>
      <c r="DD525" s="150"/>
      <c r="DE525" s="150"/>
      <c r="DF525" s="150"/>
      <c r="DG525" s="150"/>
      <c r="DH525" s="150"/>
      <c r="DI525" s="150"/>
      <c r="DJ525" s="150"/>
      <c r="DK525" s="150"/>
      <c r="DL525" s="150"/>
      <c r="DM525" s="150"/>
      <c r="DN525" s="150"/>
      <c r="DO525" s="150"/>
      <c r="DP525" s="150"/>
      <c r="DQ525" s="150"/>
      <c r="DR525" s="150"/>
      <c r="DS525" s="150"/>
      <c r="DT525" s="150"/>
      <c r="DU525" s="150"/>
      <c r="DV525" s="150"/>
      <c r="DW525" s="150"/>
      <c r="DX525" s="150"/>
      <c r="DY525" s="150"/>
      <c r="DZ525" s="150"/>
      <c r="EA525" s="150"/>
      <c r="EB525" s="150"/>
      <c r="EC525" s="150"/>
      <c r="ED525" s="150"/>
      <c r="EE525" s="150"/>
      <c r="EF525" s="150"/>
      <c r="EG525" s="150"/>
      <c r="EH525" s="150"/>
      <c r="EI525" s="150"/>
      <c r="EJ525" s="150"/>
      <c r="EK525" s="150"/>
      <c r="EL525" s="150"/>
      <c r="EM525" s="150"/>
      <c r="EN525" s="150"/>
      <c r="EO525" s="150"/>
      <c r="EP525" s="150"/>
      <c r="EQ525" s="150"/>
      <c r="ER525" s="150"/>
      <c r="ES525" s="150"/>
      <c r="ET525" s="150"/>
      <c r="EU525" s="150"/>
      <c r="EV525" s="150"/>
      <c r="EW525" s="150"/>
      <c r="EX525" s="150"/>
      <c r="EY525" s="150"/>
      <c r="EZ525" s="150"/>
      <c r="FA525" s="150"/>
      <c r="FB525" s="150"/>
      <c r="FC525" s="150"/>
      <c r="FD525" s="150"/>
      <c r="FE525" s="150"/>
      <c r="FF525" s="150"/>
      <c r="FG525" s="150"/>
      <c r="FH525" s="150"/>
      <c r="FI525" s="150"/>
      <c r="FJ525" s="150"/>
      <c r="FK525" s="150"/>
      <c r="FL525" s="150"/>
      <c r="FM525" s="150"/>
      <c r="FN525" s="150"/>
      <c r="FO525" s="150"/>
      <c r="FP525" s="150"/>
      <c r="FQ525" s="150"/>
      <c r="FR525" s="150"/>
      <c r="FS525" s="150"/>
      <c r="FT525" s="150"/>
      <c r="FU525" s="150"/>
      <c r="FV525" s="150"/>
      <c r="FW525" s="150"/>
      <c r="FX525" s="150"/>
      <c r="FY525" s="150"/>
      <c r="FZ525" s="150"/>
      <c r="GA525" s="150"/>
      <c r="GB525" s="150"/>
      <c r="GC525" s="150"/>
      <c r="GD525" s="150"/>
      <c r="GE525" s="150"/>
      <c r="GF525" s="150"/>
      <c r="GG525" s="150"/>
      <c r="GH525" s="150"/>
      <c r="GI525" s="150"/>
      <c r="GJ525" s="150"/>
      <c r="GK525" s="150"/>
      <c r="GL525" s="150"/>
      <c r="GM525" s="150"/>
      <c r="GN525" s="150"/>
      <c r="GO525" s="150"/>
      <c r="GP525" s="150"/>
      <c r="GQ525" s="150"/>
      <c r="GR525" s="150"/>
      <c r="GS525" s="150"/>
      <c r="GT525" s="150"/>
      <c r="GU525" s="150"/>
      <c r="GV525" s="150"/>
      <c r="GW525" s="150"/>
      <c r="GX525" s="150"/>
      <c r="GY525" s="150"/>
      <c r="GZ525" s="150"/>
      <c r="HA525" s="150"/>
      <c r="HB525" s="150"/>
      <c r="HC525" s="150"/>
      <c r="HD525" s="150"/>
      <c r="HE525" s="150"/>
      <c r="HF525" s="150"/>
      <c r="HG525" s="150"/>
      <c r="HH525" s="150"/>
      <c r="HI525" s="150"/>
      <c r="HJ525" s="150"/>
      <c r="HK525" s="150"/>
      <c r="HL525" s="150"/>
      <c r="HM525" s="150"/>
      <c r="HN525" s="150"/>
      <c r="HO525" s="150"/>
      <c r="HP525" s="150"/>
      <c r="HQ525" s="150"/>
      <c r="HR525" s="150"/>
      <c r="HS525" s="150"/>
      <c r="HT525" s="150"/>
      <c r="HU525" s="150"/>
      <c r="HV525" s="150"/>
      <c r="HW525" s="150"/>
      <c r="HX525" s="150"/>
      <c r="HY525" s="150"/>
      <c r="HZ525" s="150"/>
      <c r="IA525" s="150"/>
      <c r="IB525" s="150"/>
      <c r="IC525" s="150"/>
      <c r="ID525" s="150"/>
      <c r="IE525" s="150"/>
      <c r="IF525" s="150"/>
      <c r="IG525" s="150"/>
      <c r="IH525" s="150"/>
      <c r="II525" s="150"/>
      <c r="IJ525" s="150"/>
      <c r="IK525" s="150"/>
      <c r="IL525" s="150"/>
      <c r="IM525" s="150"/>
      <c r="IN525" s="150"/>
      <c r="IO525" s="150"/>
      <c r="IP525" s="150"/>
      <c r="IQ525" s="150"/>
      <c r="IR525" s="150"/>
      <c r="IS525" s="150"/>
      <c r="IT525" s="150"/>
      <c r="IU525" s="150"/>
      <c r="IV525" s="150"/>
      <c r="IW525" s="150"/>
    </row>
    <row r="526" customFormat="false" ht="12.75" hidden="false" customHeight="false" outlineLevel="0" collapsed="false">
      <c r="A526" s="146"/>
      <c r="B526" s="147"/>
      <c r="C526" s="147"/>
      <c r="D526" s="147"/>
      <c r="E526" s="147"/>
      <c r="F526" s="147"/>
      <c r="G526" s="147"/>
      <c r="H526" s="148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  <c r="AA526" s="147"/>
      <c r="AB526" s="147"/>
      <c r="AC526" s="147"/>
      <c r="AD526" s="147"/>
      <c r="AE526" s="147"/>
      <c r="AF526" s="147"/>
      <c r="AG526" s="147"/>
      <c r="AH526" s="147"/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  <c r="BI526" s="147"/>
      <c r="BJ526" s="147"/>
      <c r="BK526" s="149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50"/>
      <c r="BV526" s="150"/>
      <c r="BW526" s="150"/>
      <c r="BX526" s="150"/>
      <c r="BY526" s="150"/>
      <c r="BZ526" s="150"/>
      <c r="CA526" s="150"/>
      <c r="CB526" s="150"/>
      <c r="CC526" s="15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0"/>
      <c r="CN526" s="150"/>
      <c r="CO526" s="150"/>
      <c r="CP526" s="150"/>
      <c r="CQ526" s="150"/>
      <c r="CR526" s="150"/>
      <c r="CS526" s="150"/>
      <c r="CT526" s="150"/>
      <c r="CU526" s="150"/>
      <c r="CV526" s="150"/>
      <c r="CW526" s="150"/>
      <c r="CX526" s="150"/>
      <c r="CY526" s="150"/>
      <c r="CZ526" s="150"/>
      <c r="DA526" s="150"/>
      <c r="DB526" s="150"/>
      <c r="DC526" s="150"/>
      <c r="DD526" s="150"/>
      <c r="DE526" s="150"/>
      <c r="DF526" s="150"/>
      <c r="DG526" s="150"/>
      <c r="DH526" s="150"/>
      <c r="DI526" s="150"/>
      <c r="DJ526" s="150"/>
      <c r="DK526" s="150"/>
      <c r="DL526" s="150"/>
      <c r="DM526" s="150"/>
      <c r="DN526" s="150"/>
      <c r="DO526" s="150"/>
      <c r="DP526" s="150"/>
      <c r="DQ526" s="150"/>
      <c r="DR526" s="150"/>
      <c r="DS526" s="150"/>
      <c r="DT526" s="150"/>
      <c r="DU526" s="150"/>
      <c r="DV526" s="150"/>
      <c r="DW526" s="150"/>
      <c r="DX526" s="150"/>
      <c r="DY526" s="150"/>
      <c r="DZ526" s="150"/>
      <c r="EA526" s="150"/>
      <c r="EB526" s="150"/>
      <c r="EC526" s="150"/>
      <c r="ED526" s="150"/>
      <c r="EE526" s="150"/>
      <c r="EF526" s="150"/>
      <c r="EG526" s="150"/>
      <c r="EH526" s="150"/>
      <c r="EI526" s="150"/>
      <c r="EJ526" s="150"/>
      <c r="EK526" s="150"/>
      <c r="EL526" s="150"/>
      <c r="EM526" s="150"/>
      <c r="EN526" s="150"/>
      <c r="EO526" s="150"/>
      <c r="EP526" s="150"/>
      <c r="EQ526" s="150"/>
      <c r="ER526" s="150"/>
      <c r="ES526" s="150"/>
      <c r="ET526" s="150"/>
      <c r="EU526" s="150"/>
      <c r="EV526" s="150"/>
      <c r="EW526" s="150"/>
      <c r="EX526" s="150"/>
      <c r="EY526" s="150"/>
      <c r="EZ526" s="150"/>
      <c r="FA526" s="150"/>
      <c r="FB526" s="150"/>
      <c r="FC526" s="150"/>
      <c r="FD526" s="150"/>
      <c r="FE526" s="150"/>
      <c r="FF526" s="150"/>
      <c r="FG526" s="150"/>
      <c r="FH526" s="150"/>
      <c r="FI526" s="150"/>
      <c r="FJ526" s="150"/>
      <c r="FK526" s="150"/>
      <c r="FL526" s="150"/>
      <c r="FM526" s="150"/>
      <c r="FN526" s="150"/>
      <c r="FO526" s="150"/>
      <c r="FP526" s="150"/>
      <c r="FQ526" s="150"/>
      <c r="FR526" s="150"/>
      <c r="FS526" s="150"/>
      <c r="FT526" s="150"/>
      <c r="FU526" s="150"/>
      <c r="FV526" s="150"/>
      <c r="FW526" s="150"/>
      <c r="FX526" s="150"/>
      <c r="FY526" s="150"/>
      <c r="FZ526" s="150"/>
      <c r="GA526" s="150"/>
      <c r="GB526" s="150"/>
      <c r="GC526" s="150"/>
      <c r="GD526" s="150"/>
      <c r="GE526" s="150"/>
      <c r="GF526" s="150"/>
      <c r="GG526" s="150"/>
      <c r="GH526" s="150"/>
      <c r="GI526" s="150"/>
      <c r="GJ526" s="150"/>
      <c r="GK526" s="150"/>
      <c r="GL526" s="150"/>
      <c r="GM526" s="150"/>
      <c r="GN526" s="150"/>
      <c r="GO526" s="150"/>
      <c r="GP526" s="150"/>
      <c r="GQ526" s="150"/>
      <c r="GR526" s="150"/>
      <c r="GS526" s="150"/>
      <c r="GT526" s="150"/>
      <c r="GU526" s="150"/>
      <c r="GV526" s="150"/>
      <c r="GW526" s="150"/>
      <c r="GX526" s="150"/>
      <c r="GY526" s="150"/>
      <c r="GZ526" s="150"/>
      <c r="HA526" s="150"/>
      <c r="HB526" s="150"/>
      <c r="HC526" s="150"/>
      <c r="HD526" s="150"/>
      <c r="HE526" s="150"/>
      <c r="HF526" s="150"/>
      <c r="HG526" s="150"/>
      <c r="HH526" s="150"/>
      <c r="HI526" s="150"/>
      <c r="HJ526" s="150"/>
      <c r="HK526" s="150"/>
      <c r="HL526" s="150"/>
      <c r="HM526" s="150"/>
      <c r="HN526" s="150"/>
      <c r="HO526" s="150"/>
      <c r="HP526" s="150"/>
      <c r="HQ526" s="150"/>
      <c r="HR526" s="150"/>
      <c r="HS526" s="150"/>
      <c r="HT526" s="150"/>
      <c r="HU526" s="150"/>
      <c r="HV526" s="150"/>
      <c r="HW526" s="150"/>
      <c r="HX526" s="150"/>
      <c r="HY526" s="150"/>
      <c r="HZ526" s="150"/>
      <c r="IA526" s="150"/>
      <c r="IB526" s="150"/>
      <c r="IC526" s="150"/>
      <c r="ID526" s="150"/>
      <c r="IE526" s="150"/>
      <c r="IF526" s="150"/>
      <c r="IG526" s="150"/>
      <c r="IH526" s="150"/>
      <c r="II526" s="150"/>
      <c r="IJ526" s="150"/>
      <c r="IK526" s="150"/>
      <c r="IL526" s="150"/>
      <c r="IM526" s="150"/>
      <c r="IN526" s="150"/>
      <c r="IO526" s="150"/>
      <c r="IP526" s="150"/>
      <c r="IQ526" s="150"/>
      <c r="IR526" s="150"/>
      <c r="IS526" s="150"/>
      <c r="IT526" s="150"/>
      <c r="IU526" s="150"/>
      <c r="IV526" s="150"/>
      <c r="IW526" s="150"/>
    </row>
    <row r="527" customFormat="false" ht="12.75" hidden="false" customHeight="false" outlineLevel="0" collapsed="false">
      <c r="A527" s="146"/>
      <c r="B527" s="147"/>
      <c r="C527" s="147"/>
      <c r="D527" s="147"/>
      <c r="E527" s="147"/>
      <c r="F527" s="147"/>
      <c r="G527" s="147"/>
      <c r="H527" s="148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  <c r="AC527" s="147"/>
      <c r="AD527" s="147"/>
      <c r="AE527" s="147"/>
      <c r="AF527" s="147"/>
      <c r="AG527" s="147"/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  <c r="BI527" s="147"/>
      <c r="BJ527" s="147"/>
      <c r="BK527" s="149"/>
      <c r="BL527" s="150"/>
      <c r="BM527" s="150"/>
      <c r="BN527" s="150"/>
      <c r="BO527" s="150"/>
      <c r="BP527" s="150"/>
      <c r="BQ527" s="150"/>
      <c r="BR527" s="150"/>
      <c r="BS527" s="150"/>
      <c r="BT527" s="150"/>
      <c r="BU527" s="150"/>
      <c r="BV527" s="150"/>
      <c r="BW527" s="150"/>
      <c r="BX527" s="150"/>
      <c r="BY527" s="150"/>
      <c r="BZ527" s="150"/>
      <c r="CA527" s="150"/>
      <c r="CB527" s="150"/>
      <c r="CC527" s="150"/>
      <c r="CD527" s="150"/>
      <c r="CE527" s="150"/>
      <c r="CF527" s="150"/>
      <c r="CG527" s="150"/>
      <c r="CH527" s="150"/>
      <c r="CI527" s="150"/>
      <c r="CJ527" s="150"/>
      <c r="CK527" s="150"/>
      <c r="CL527" s="150"/>
      <c r="CM527" s="150"/>
      <c r="CN527" s="150"/>
      <c r="CO527" s="150"/>
      <c r="CP527" s="150"/>
      <c r="CQ527" s="150"/>
      <c r="CR527" s="150"/>
      <c r="CS527" s="150"/>
      <c r="CT527" s="150"/>
      <c r="CU527" s="150"/>
      <c r="CV527" s="150"/>
      <c r="CW527" s="150"/>
      <c r="CX527" s="150"/>
      <c r="CY527" s="150"/>
      <c r="CZ527" s="150"/>
      <c r="DA527" s="150"/>
      <c r="DB527" s="150"/>
      <c r="DC527" s="150"/>
      <c r="DD527" s="150"/>
      <c r="DE527" s="150"/>
      <c r="DF527" s="150"/>
      <c r="DG527" s="150"/>
      <c r="DH527" s="150"/>
      <c r="DI527" s="150"/>
      <c r="DJ527" s="150"/>
      <c r="DK527" s="150"/>
      <c r="DL527" s="150"/>
      <c r="DM527" s="150"/>
      <c r="DN527" s="150"/>
      <c r="DO527" s="150"/>
      <c r="DP527" s="150"/>
      <c r="DQ527" s="150"/>
      <c r="DR527" s="150"/>
      <c r="DS527" s="150"/>
      <c r="DT527" s="150"/>
      <c r="DU527" s="150"/>
      <c r="DV527" s="150"/>
      <c r="DW527" s="150"/>
      <c r="DX527" s="150"/>
      <c r="DY527" s="150"/>
      <c r="DZ527" s="150"/>
      <c r="EA527" s="150"/>
      <c r="EB527" s="150"/>
      <c r="EC527" s="150"/>
      <c r="ED527" s="150"/>
      <c r="EE527" s="150"/>
      <c r="EF527" s="150"/>
      <c r="EG527" s="150"/>
      <c r="EH527" s="150"/>
      <c r="EI527" s="150"/>
      <c r="EJ527" s="150"/>
      <c r="EK527" s="150"/>
      <c r="EL527" s="150"/>
      <c r="EM527" s="150"/>
      <c r="EN527" s="150"/>
      <c r="EO527" s="150"/>
      <c r="EP527" s="150"/>
      <c r="EQ527" s="150"/>
      <c r="ER527" s="150"/>
      <c r="ES527" s="150"/>
      <c r="ET527" s="150"/>
      <c r="EU527" s="150"/>
      <c r="EV527" s="150"/>
      <c r="EW527" s="150"/>
      <c r="EX527" s="150"/>
      <c r="EY527" s="150"/>
      <c r="EZ527" s="150"/>
      <c r="FA527" s="150"/>
      <c r="FB527" s="150"/>
      <c r="FC527" s="150"/>
      <c r="FD527" s="150"/>
      <c r="FE527" s="150"/>
      <c r="FF527" s="150"/>
      <c r="FG527" s="150"/>
      <c r="FH527" s="150"/>
      <c r="FI527" s="150"/>
      <c r="FJ527" s="150"/>
      <c r="FK527" s="150"/>
      <c r="FL527" s="150"/>
      <c r="FM527" s="150"/>
      <c r="FN527" s="150"/>
      <c r="FO527" s="150"/>
      <c r="FP527" s="150"/>
      <c r="FQ527" s="150"/>
      <c r="FR527" s="150"/>
      <c r="FS527" s="150"/>
      <c r="FT527" s="150"/>
      <c r="FU527" s="150"/>
      <c r="FV527" s="150"/>
      <c r="FW527" s="150"/>
      <c r="FX527" s="150"/>
      <c r="FY527" s="150"/>
      <c r="FZ527" s="150"/>
      <c r="GA527" s="150"/>
      <c r="GB527" s="150"/>
      <c r="GC527" s="150"/>
      <c r="GD527" s="150"/>
      <c r="GE527" s="150"/>
      <c r="GF527" s="150"/>
      <c r="GG527" s="150"/>
      <c r="GH527" s="150"/>
      <c r="GI527" s="150"/>
      <c r="GJ527" s="150"/>
      <c r="GK527" s="150"/>
      <c r="GL527" s="150"/>
      <c r="GM527" s="150"/>
      <c r="GN527" s="150"/>
      <c r="GO527" s="150"/>
      <c r="GP527" s="150"/>
      <c r="GQ527" s="150"/>
      <c r="GR527" s="150"/>
      <c r="GS527" s="150"/>
      <c r="GT527" s="150"/>
      <c r="GU527" s="150"/>
      <c r="GV527" s="150"/>
      <c r="GW527" s="150"/>
      <c r="GX527" s="150"/>
      <c r="GY527" s="150"/>
      <c r="GZ527" s="150"/>
      <c r="HA527" s="150"/>
      <c r="HB527" s="150"/>
      <c r="HC527" s="150"/>
      <c r="HD527" s="150"/>
      <c r="HE527" s="150"/>
      <c r="HF527" s="150"/>
      <c r="HG527" s="150"/>
      <c r="HH527" s="150"/>
      <c r="HI527" s="150"/>
      <c r="HJ527" s="150"/>
      <c r="HK527" s="150"/>
      <c r="HL527" s="150"/>
      <c r="HM527" s="150"/>
      <c r="HN527" s="150"/>
      <c r="HO527" s="150"/>
      <c r="HP527" s="150"/>
      <c r="HQ527" s="150"/>
      <c r="HR527" s="150"/>
      <c r="HS527" s="150"/>
      <c r="HT527" s="150"/>
      <c r="HU527" s="150"/>
      <c r="HV527" s="150"/>
      <c r="HW527" s="150"/>
      <c r="HX527" s="150"/>
      <c r="HY527" s="150"/>
      <c r="HZ527" s="150"/>
      <c r="IA527" s="150"/>
      <c r="IB527" s="150"/>
      <c r="IC527" s="150"/>
      <c r="ID527" s="150"/>
      <c r="IE527" s="150"/>
      <c r="IF527" s="150"/>
      <c r="IG527" s="150"/>
      <c r="IH527" s="150"/>
      <c r="II527" s="150"/>
      <c r="IJ527" s="150"/>
      <c r="IK527" s="150"/>
      <c r="IL527" s="150"/>
      <c r="IM527" s="150"/>
      <c r="IN527" s="150"/>
      <c r="IO527" s="150"/>
      <c r="IP527" s="150"/>
      <c r="IQ527" s="150"/>
      <c r="IR527" s="150"/>
      <c r="IS527" s="150"/>
      <c r="IT527" s="150"/>
      <c r="IU527" s="150"/>
      <c r="IV527" s="150"/>
      <c r="IW527" s="150"/>
    </row>
    <row r="528" customFormat="false" ht="12.75" hidden="false" customHeight="false" outlineLevel="0" collapsed="false">
      <c r="A528" s="146"/>
      <c r="B528" s="147"/>
      <c r="C528" s="147"/>
      <c r="D528" s="147"/>
      <c r="E528" s="147"/>
      <c r="F528" s="147"/>
      <c r="G528" s="147"/>
      <c r="H528" s="148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  <c r="AA528" s="147"/>
      <c r="AB528" s="147"/>
      <c r="AC528" s="147"/>
      <c r="AD528" s="147"/>
      <c r="AE528" s="147"/>
      <c r="AF528" s="147"/>
      <c r="AG528" s="147"/>
      <c r="AH528" s="147"/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  <c r="BI528" s="147"/>
      <c r="BJ528" s="147"/>
      <c r="BK528" s="149"/>
      <c r="BL528" s="150"/>
      <c r="BM528" s="150"/>
      <c r="BN528" s="150"/>
      <c r="BO528" s="150"/>
      <c r="BP528" s="150"/>
      <c r="BQ528" s="150"/>
      <c r="BR528" s="150"/>
      <c r="BS528" s="150"/>
      <c r="BT528" s="150"/>
      <c r="BU528" s="150"/>
      <c r="BV528" s="150"/>
      <c r="BW528" s="150"/>
      <c r="BX528" s="150"/>
      <c r="BY528" s="150"/>
      <c r="BZ528" s="150"/>
      <c r="CA528" s="150"/>
      <c r="CB528" s="150"/>
      <c r="CC528" s="150"/>
      <c r="CD528" s="150"/>
      <c r="CE528" s="150"/>
      <c r="CF528" s="150"/>
      <c r="CG528" s="150"/>
      <c r="CH528" s="150"/>
      <c r="CI528" s="150"/>
      <c r="CJ528" s="150"/>
      <c r="CK528" s="150"/>
      <c r="CL528" s="150"/>
      <c r="CM528" s="150"/>
      <c r="CN528" s="150"/>
      <c r="CO528" s="150"/>
      <c r="CP528" s="150"/>
      <c r="CQ528" s="150"/>
      <c r="CR528" s="150"/>
      <c r="CS528" s="150"/>
      <c r="CT528" s="150"/>
      <c r="CU528" s="150"/>
      <c r="CV528" s="150"/>
      <c r="CW528" s="150"/>
      <c r="CX528" s="150"/>
      <c r="CY528" s="150"/>
      <c r="CZ528" s="150"/>
      <c r="DA528" s="150"/>
      <c r="DB528" s="150"/>
      <c r="DC528" s="150"/>
      <c r="DD528" s="150"/>
      <c r="DE528" s="150"/>
      <c r="DF528" s="150"/>
      <c r="DG528" s="150"/>
      <c r="DH528" s="150"/>
      <c r="DI528" s="150"/>
      <c r="DJ528" s="150"/>
      <c r="DK528" s="150"/>
      <c r="DL528" s="150"/>
      <c r="DM528" s="150"/>
      <c r="DN528" s="150"/>
      <c r="DO528" s="150"/>
      <c r="DP528" s="150"/>
      <c r="DQ528" s="150"/>
      <c r="DR528" s="150"/>
      <c r="DS528" s="150"/>
      <c r="DT528" s="150"/>
      <c r="DU528" s="150"/>
      <c r="DV528" s="150"/>
      <c r="DW528" s="150"/>
      <c r="DX528" s="150"/>
      <c r="DY528" s="150"/>
      <c r="DZ528" s="150"/>
      <c r="EA528" s="150"/>
      <c r="EB528" s="150"/>
      <c r="EC528" s="150"/>
      <c r="ED528" s="150"/>
      <c r="EE528" s="150"/>
      <c r="EF528" s="150"/>
      <c r="EG528" s="150"/>
      <c r="EH528" s="150"/>
      <c r="EI528" s="150"/>
      <c r="EJ528" s="150"/>
      <c r="EK528" s="150"/>
      <c r="EL528" s="150"/>
      <c r="EM528" s="150"/>
      <c r="EN528" s="150"/>
      <c r="EO528" s="150"/>
      <c r="EP528" s="150"/>
      <c r="EQ528" s="150"/>
      <c r="ER528" s="150"/>
      <c r="ES528" s="150"/>
      <c r="ET528" s="150"/>
      <c r="EU528" s="150"/>
      <c r="EV528" s="150"/>
      <c r="EW528" s="150"/>
      <c r="EX528" s="150"/>
      <c r="EY528" s="150"/>
      <c r="EZ528" s="150"/>
      <c r="FA528" s="150"/>
      <c r="FB528" s="150"/>
      <c r="FC528" s="150"/>
      <c r="FD528" s="150"/>
      <c r="FE528" s="150"/>
      <c r="FF528" s="150"/>
      <c r="FG528" s="150"/>
      <c r="FH528" s="150"/>
      <c r="FI528" s="150"/>
      <c r="FJ528" s="150"/>
      <c r="FK528" s="150"/>
      <c r="FL528" s="150"/>
      <c r="FM528" s="150"/>
      <c r="FN528" s="150"/>
      <c r="FO528" s="150"/>
      <c r="FP528" s="150"/>
      <c r="FQ528" s="150"/>
      <c r="FR528" s="150"/>
      <c r="FS528" s="150"/>
      <c r="FT528" s="150"/>
      <c r="FU528" s="150"/>
      <c r="FV528" s="150"/>
      <c r="FW528" s="150"/>
      <c r="FX528" s="150"/>
      <c r="FY528" s="150"/>
      <c r="FZ528" s="150"/>
      <c r="GA528" s="150"/>
      <c r="GB528" s="150"/>
      <c r="GC528" s="150"/>
      <c r="GD528" s="150"/>
      <c r="GE528" s="150"/>
      <c r="GF528" s="150"/>
      <c r="GG528" s="150"/>
      <c r="GH528" s="150"/>
      <c r="GI528" s="150"/>
      <c r="GJ528" s="150"/>
      <c r="GK528" s="150"/>
      <c r="GL528" s="150"/>
      <c r="GM528" s="150"/>
      <c r="GN528" s="150"/>
      <c r="GO528" s="150"/>
      <c r="GP528" s="150"/>
      <c r="GQ528" s="150"/>
      <c r="GR528" s="150"/>
      <c r="GS528" s="150"/>
      <c r="GT528" s="150"/>
      <c r="GU528" s="150"/>
      <c r="GV528" s="150"/>
      <c r="GW528" s="150"/>
      <c r="GX528" s="150"/>
      <c r="GY528" s="150"/>
      <c r="GZ528" s="150"/>
      <c r="HA528" s="150"/>
      <c r="HB528" s="150"/>
      <c r="HC528" s="150"/>
      <c r="HD528" s="150"/>
      <c r="HE528" s="150"/>
      <c r="HF528" s="150"/>
      <c r="HG528" s="150"/>
      <c r="HH528" s="150"/>
      <c r="HI528" s="150"/>
      <c r="HJ528" s="150"/>
      <c r="HK528" s="150"/>
      <c r="HL528" s="150"/>
      <c r="HM528" s="150"/>
      <c r="HN528" s="150"/>
      <c r="HO528" s="150"/>
      <c r="HP528" s="150"/>
      <c r="HQ528" s="150"/>
      <c r="HR528" s="150"/>
      <c r="HS528" s="150"/>
      <c r="HT528" s="150"/>
      <c r="HU528" s="150"/>
      <c r="HV528" s="150"/>
      <c r="HW528" s="150"/>
      <c r="HX528" s="150"/>
      <c r="HY528" s="150"/>
      <c r="HZ528" s="150"/>
      <c r="IA528" s="150"/>
      <c r="IB528" s="150"/>
      <c r="IC528" s="150"/>
      <c r="ID528" s="150"/>
      <c r="IE528" s="150"/>
      <c r="IF528" s="150"/>
      <c r="IG528" s="150"/>
      <c r="IH528" s="150"/>
      <c r="II528" s="150"/>
      <c r="IJ528" s="150"/>
      <c r="IK528" s="150"/>
      <c r="IL528" s="150"/>
      <c r="IM528" s="150"/>
      <c r="IN528" s="150"/>
      <c r="IO528" s="150"/>
      <c r="IP528" s="150"/>
      <c r="IQ528" s="150"/>
      <c r="IR528" s="150"/>
      <c r="IS528" s="150"/>
      <c r="IT528" s="150"/>
      <c r="IU528" s="150"/>
      <c r="IV528" s="150"/>
      <c r="IW528" s="150"/>
    </row>
    <row r="529" customFormat="false" ht="12.75" hidden="false" customHeight="false" outlineLevel="0" collapsed="false">
      <c r="A529" s="146"/>
      <c r="B529" s="147"/>
      <c r="C529" s="147"/>
      <c r="D529" s="147"/>
      <c r="E529" s="147"/>
      <c r="F529" s="147"/>
      <c r="G529" s="147"/>
      <c r="H529" s="148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  <c r="AA529" s="147"/>
      <c r="AB529" s="147"/>
      <c r="AC529" s="147"/>
      <c r="AD529" s="147"/>
      <c r="AE529" s="147"/>
      <c r="AF529" s="147"/>
      <c r="AG529" s="147"/>
      <c r="AH529" s="147"/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  <c r="BI529" s="147"/>
      <c r="BJ529" s="147"/>
      <c r="BK529" s="149"/>
      <c r="BL529" s="150"/>
      <c r="BM529" s="150"/>
      <c r="BN529" s="150"/>
      <c r="BO529" s="150"/>
      <c r="BP529" s="150"/>
      <c r="BQ529" s="150"/>
      <c r="BR529" s="150"/>
      <c r="BS529" s="150"/>
      <c r="BT529" s="150"/>
      <c r="BU529" s="150"/>
      <c r="BV529" s="150"/>
      <c r="BW529" s="150"/>
      <c r="BX529" s="150"/>
      <c r="BY529" s="150"/>
      <c r="BZ529" s="150"/>
      <c r="CA529" s="150"/>
      <c r="CB529" s="150"/>
      <c r="CC529" s="15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0"/>
      <c r="CN529" s="150"/>
      <c r="CO529" s="150"/>
      <c r="CP529" s="150"/>
      <c r="CQ529" s="150"/>
      <c r="CR529" s="150"/>
      <c r="CS529" s="150"/>
      <c r="CT529" s="150"/>
      <c r="CU529" s="150"/>
      <c r="CV529" s="150"/>
      <c r="CW529" s="150"/>
      <c r="CX529" s="150"/>
      <c r="CY529" s="150"/>
      <c r="CZ529" s="150"/>
      <c r="DA529" s="150"/>
      <c r="DB529" s="150"/>
      <c r="DC529" s="150"/>
      <c r="DD529" s="150"/>
      <c r="DE529" s="150"/>
      <c r="DF529" s="150"/>
      <c r="DG529" s="150"/>
      <c r="DH529" s="150"/>
      <c r="DI529" s="150"/>
      <c r="DJ529" s="150"/>
      <c r="DK529" s="150"/>
      <c r="DL529" s="150"/>
      <c r="DM529" s="150"/>
      <c r="DN529" s="150"/>
      <c r="DO529" s="150"/>
      <c r="DP529" s="150"/>
      <c r="DQ529" s="150"/>
      <c r="DR529" s="150"/>
      <c r="DS529" s="150"/>
      <c r="DT529" s="150"/>
      <c r="DU529" s="150"/>
      <c r="DV529" s="150"/>
      <c r="DW529" s="150"/>
      <c r="DX529" s="150"/>
      <c r="DY529" s="150"/>
      <c r="DZ529" s="150"/>
      <c r="EA529" s="150"/>
      <c r="EB529" s="150"/>
      <c r="EC529" s="150"/>
      <c r="ED529" s="150"/>
      <c r="EE529" s="150"/>
      <c r="EF529" s="150"/>
      <c r="EG529" s="150"/>
      <c r="EH529" s="150"/>
      <c r="EI529" s="150"/>
      <c r="EJ529" s="150"/>
      <c r="EK529" s="150"/>
      <c r="EL529" s="150"/>
      <c r="EM529" s="150"/>
      <c r="EN529" s="150"/>
      <c r="EO529" s="150"/>
      <c r="EP529" s="150"/>
      <c r="EQ529" s="150"/>
      <c r="ER529" s="150"/>
      <c r="ES529" s="150"/>
      <c r="ET529" s="150"/>
      <c r="EU529" s="150"/>
      <c r="EV529" s="150"/>
      <c r="EW529" s="150"/>
      <c r="EX529" s="150"/>
      <c r="EY529" s="150"/>
      <c r="EZ529" s="150"/>
      <c r="FA529" s="150"/>
      <c r="FB529" s="150"/>
      <c r="FC529" s="150"/>
      <c r="FD529" s="150"/>
      <c r="FE529" s="150"/>
      <c r="FF529" s="150"/>
      <c r="FG529" s="150"/>
      <c r="FH529" s="150"/>
      <c r="FI529" s="150"/>
      <c r="FJ529" s="150"/>
      <c r="FK529" s="150"/>
      <c r="FL529" s="150"/>
      <c r="FM529" s="150"/>
      <c r="FN529" s="150"/>
      <c r="FO529" s="150"/>
      <c r="FP529" s="150"/>
      <c r="FQ529" s="150"/>
      <c r="FR529" s="150"/>
      <c r="FS529" s="150"/>
      <c r="FT529" s="150"/>
      <c r="FU529" s="150"/>
      <c r="FV529" s="150"/>
      <c r="FW529" s="150"/>
      <c r="FX529" s="150"/>
      <c r="FY529" s="150"/>
      <c r="FZ529" s="150"/>
      <c r="GA529" s="150"/>
      <c r="GB529" s="150"/>
      <c r="GC529" s="150"/>
      <c r="GD529" s="150"/>
      <c r="GE529" s="150"/>
      <c r="GF529" s="150"/>
      <c r="GG529" s="150"/>
      <c r="GH529" s="150"/>
      <c r="GI529" s="150"/>
      <c r="GJ529" s="150"/>
      <c r="GK529" s="150"/>
      <c r="GL529" s="150"/>
      <c r="GM529" s="150"/>
      <c r="GN529" s="150"/>
      <c r="GO529" s="150"/>
      <c r="GP529" s="150"/>
      <c r="GQ529" s="150"/>
      <c r="GR529" s="150"/>
      <c r="GS529" s="150"/>
      <c r="GT529" s="150"/>
      <c r="GU529" s="150"/>
      <c r="GV529" s="150"/>
      <c r="GW529" s="150"/>
      <c r="GX529" s="150"/>
      <c r="GY529" s="150"/>
      <c r="GZ529" s="150"/>
      <c r="HA529" s="150"/>
      <c r="HB529" s="150"/>
      <c r="HC529" s="150"/>
      <c r="HD529" s="150"/>
      <c r="HE529" s="150"/>
      <c r="HF529" s="150"/>
      <c r="HG529" s="150"/>
      <c r="HH529" s="150"/>
      <c r="HI529" s="150"/>
      <c r="HJ529" s="150"/>
      <c r="HK529" s="150"/>
      <c r="HL529" s="150"/>
      <c r="HM529" s="150"/>
      <c r="HN529" s="150"/>
      <c r="HO529" s="150"/>
      <c r="HP529" s="150"/>
      <c r="HQ529" s="150"/>
      <c r="HR529" s="150"/>
      <c r="HS529" s="150"/>
      <c r="HT529" s="150"/>
      <c r="HU529" s="150"/>
      <c r="HV529" s="150"/>
      <c r="HW529" s="150"/>
      <c r="HX529" s="150"/>
      <c r="HY529" s="150"/>
      <c r="HZ529" s="150"/>
      <c r="IA529" s="150"/>
      <c r="IB529" s="150"/>
      <c r="IC529" s="150"/>
      <c r="ID529" s="150"/>
      <c r="IE529" s="150"/>
      <c r="IF529" s="150"/>
      <c r="IG529" s="150"/>
      <c r="IH529" s="150"/>
      <c r="II529" s="150"/>
      <c r="IJ529" s="150"/>
      <c r="IK529" s="150"/>
      <c r="IL529" s="150"/>
      <c r="IM529" s="150"/>
      <c r="IN529" s="150"/>
      <c r="IO529" s="150"/>
      <c r="IP529" s="150"/>
      <c r="IQ529" s="150"/>
      <c r="IR529" s="150"/>
      <c r="IS529" s="150"/>
      <c r="IT529" s="150"/>
      <c r="IU529" s="150"/>
      <c r="IV529" s="150"/>
      <c r="IW529" s="150"/>
    </row>
    <row r="530" customFormat="false" ht="12.75" hidden="false" customHeight="false" outlineLevel="0" collapsed="false">
      <c r="A530" s="146"/>
      <c r="B530" s="147"/>
      <c r="C530" s="147"/>
      <c r="D530" s="147"/>
      <c r="E530" s="147"/>
      <c r="F530" s="147"/>
      <c r="G530" s="147"/>
      <c r="H530" s="148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  <c r="AA530" s="147"/>
      <c r="AB530" s="147"/>
      <c r="AC530" s="147"/>
      <c r="AD530" s="147"/>
      <c r="AE530" s="147"/>
      <c r="AF530" s="147"/>
      <c r="AG530" s="147"/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  <c r="BI530" s="147"/>
      <c r="BJ530" s="147"/>
      <c r="BK530" s="149"/>
      <c r="BL530" s="150"/>
      <c r="BM530" s="150"/>
      <c r="BN530" s="150"/>
      <c r="BO530" s="150"/>
      <c r="BP530" s="150"/>
      <c r="BQ530" s="150"/>
      <c r="BR530" s="150"/>
      <c r="BS530" s="150"/>
      <c r="BT530" s="150"/>
      <c r="BU530" s="150"/>
      <c r="BV530" s="150"/>
      <c r="BW530" s="150"/>
      <c r="BX530" s="150"/>
      <c r="BY530" s="150"/>
      <c r="BZ530" s="150"/>
      <c r="CA530" s="150"/>
      <c r="CB530" s="150"/>
      <c r="CC530" s="15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0"/>
      <c r="CN530" s="150"/>
      <c r="CO530" s="150"/>
      <c r="CP530" s="150"/>
      <c r="CQ530" s="150"/>
      <c r="CR530" s="150"/>
      <c r="CS530" s="150"/>
      <c r="CT530" s="150"/>
      <c r="CU530" s="150"/>
      <c r="CV530" s="150"/>
      <c r="CW530" s="150"/>
      <c r="CX530" s="150"/>
      <c r="CY530" s="150"/>
      <c r="CZ530" s="150"/>
      <c r="DA530" s="150"/>
      <c r="DB530" s="150"/>
      <c r="DC530" s="150"/>
      <c r="DD530" s="150"/>
      <c r="DE530" s="150"/>
      <c r="DF530" s="150"/>
      <c r="DG530" s="150"/>
      <c r="DH530" s="150"/>
      <c r="DI530" s="150"/>
      <c r="DJ530" s="150"/>
      <c r="DK530" s="150"/>
      <c r="DL530" s="150"/>
      <c r="DM530" s="150"/>
      <c r="DN530" s="150"/>
      <c r="DO530" s="150"/>
      <c r="DP530" s="150"/>
      <c r="DQ530" s="150"/>
      <c r="DR530" s="150"/>
      <c r="DS530" s="150"/>
      <c r="DT530" s="150"/>
      <c r="DU530" s="150"/>
      <c r="DV530" s="150"/>
      <c r="DW530" s="150"/>
      <c r="DX530" s="150"/>
      <c r="DY530" s="150"/>
      <c r="DZ530" s="150"/>
      <c r="EA530" s="150"/>
      <c r="EB530" s="150"/>
      <c r="EC530" s="150"/>
      <c r="ED530" s="150"/>
      <c r="EE530" s="150"/>
      <c r="EF530" s="150"/>
      <c r="EG530" s="150"/>
      <c r="EH530" s="150"/>
      <c r="EI530" s="150"/>
      <c r="EJ530" s="150"/>
      <c r="EK530" s="150"/>
      <c r="EL530" s="150"/>
      <c r="EM530" s="150"/>
      <c r="EN530" s="150"/>
      <c r="EO530" s="150"/>
      <c r="EP530" s="150"/>
      <c r="EQ530" s="150"/>
      <c r="ER530" s="150"/>
      <c r="ES530" s="150"/>
      <c r="ET530" s="150"/>
      <c r="EU530" s="150"/>
      <c r="EV530" s="150"/>
      <c r="EW530" s="150"/>
      <c r="EX530" s="150"/>
      <c r="EY530" s="150"/>
      <c r="EZ530" s="150"/>
      <c r="FA530" s="150"/>
      <c r="FB530" s="150"/>
      <c r="FC530" s="150"/>
      <c r="FD530" s="150"/>
      <c r="FE530" s="150"/>
      <c r="FF530" s="150"/>
      <c r="FG530" s="150"/>
      <c r="FH530" s="150"/>
      <c r="FI530" s="150"/>
      <c r="FJ530" s="150"/>
      <c r="FK530" s="150"/>
      <c r="FL530" s="150"/>
      <c r="FM530" s="150"/>
      <c r="FN530" s="150"/>
      <c r="FO530" s="150"/>
      <c r="FP530" s="150"/>
      <c r="FQ530" s="150"/>
      <c r="FR530" s="150"/>
      <c r="FS530" s="150"/>
      <c r="FT530" s="150"/>
      <c r="FU530" s="150"/>
      <c r="FV530" s="150"/>
      <c r="FW530" s="150"/>
      <c r="FX530" s="150"/>
      <c r="FY530" s="150"/>
      <c r="FZ530" s="150"/>
      <c r="GA530" s="150"/>
      <c r="GB530" s="150"/>
      <c r="GC530" s="150"/>
      <c r="GD530" s="150"/>
      <c r="GE530" s="150"/>
      <c r="GF530" s="150"/>
      <c r="GG530" s="150"/>
      <c r="GH530" s="150"/>
      <c r="GI530" s="150"/>
      <c r="GJ530" s="150"/>
      <c r="GK530" s="150"/>
      <c r="GL530" s="150"/>
      <c r="GM530" s="150"/>
      <c r="GN530" s="150"/>
      <c r="GO530" s="150"/>
      <c r="GP530" s="150"/>
      <c r="GQ530" s="150"/>
      <c r="GR530" s="150"/>
      <c r="GS530" s="150"/>
      <c r="GT530" s="150"/>
      <c r="GU530" s="150"/>
      <c r="GV530" s="150"/>
      <c r="GW530" s="150"/>
      <c r="GX530" s="150"/>
      <c r="GY530" s="150"/>
      <c r="GZ530" s="150"/>
      <c r="HA530" s="150"/>
      <c r="HB530" s="150"/>
      <c r="HC530" s="150"/>
      <c r="HD530" s="150"/>
      <c r="HE530" s="150"/>
      <c r="HF530" s="150"/>
      <c r="HG530" s="150"/>
      <c r="HH530" s="150"/>
      <c r="HI530" s="150"/>
      <c r="HJ530" s="150"/>
      <c r="HK530" s="150"/>
      <c r="HL530" s="150"/>
      <c r="HM530" s="150"/>
      <c r="HN530" s="150"/>
      <c r="HO530" s="150"/>
      <c r="HP530" s="150"/>
      <c r="HQ530" s="150"/>
      <c r="HR530" s="150"/>
      <c r="HS530" s="150"/>
      <c r="HT530" s="150"/>
      <c r="HU530" s="150"/>
      <c r="HV530" s="150"/>
      <c r="HW530" s="150"/>
      <c r="HX530" s="150"/>
      <c r="HY530" s="150"/>
      <c r="HZ530" s="150"/>
      <c r="IA530" s="150"/>
      <c r="IB530" s="150"/>
      <c r="IC530" s="150"/>
      <c r="ID530" s="150"/>
      <c r="IE530" s="150"/>
      <c r="IF530" s="150"/>
      <c r="IG530" s="150"/>
      <c r="IH530" s="150"/>
      <c r="II530" s="150"/>
      <c r="IJ530" s="150"/>
      <c r="IK530" s="150"/>
      <c r="IL530" s="150"/>
      <c r="IM530" s="150"/>
      <c r="IN530" s="150"/>
      <c r="IO530" s="150"/>
      <c r="IP530" s="150"/>
      <c r="IQ530" s="150"/>
      <c r="IR530" s="150"/>
      <c r="IS530" s="150"/>
      <c r="IT530" s="150"/>
      <c r="IU530" s="150"/>
      <c r="IV530" s="150"/>
      <c r="IW530" s="150"/>
    </row>
    <row r="531" customFormat="false" ht="12.75" hidden="false" customHeight="false" outlineLevel="0" collapsed="false">
      <c r="A531" s="146"/>
      <c r="B531" s="147"/>
      <c r="C531" s="147"/>
      <c r="D531" s="147"/>
      <c r="E531" s="147"/>
      <c r="F531" s="147"/>
      <c r="G531" s="147"/>
      <c r="H531" s="148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7"/>
      <c r="AE531" s="147"/>
      <c r="AF531" s="147"/>
      <c r="AG531" s="147"/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  <c r="BI531" s="147"/>
      <c r="BJ531" s="147"/>
      <c r="BK531" s="149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50"/>
      <c r="BV531" s="150"/>
      <c r="BW531" s="150"/>
      <c r="BX531" s="150"/>
      <c r="BY531" s="150"/>
      <c r="BZ531" s="150"/>
      <c r="CA531" s="150"/>
      <c r="CB531" s="150"/>
      <c r="CC531" s="150"/>
      <c r="CD531" s="150"/>
      <c r="CE531" s="150"/>
      <c r="CF531" s="150"/>
      <c r="CG531" s="150"/>
      <c r="CH531" s="150"/>
      <c r="CI531" s="150"/>
      <c r="CJ531" s="150"/>
      <c r="CK531" s="150"/>
      <c r="CL531" s="150"/>
      <c r="CM531" s="150"/>
      <c r="CN531" s="150"/>
      <c r="CO531" s="150"/>
      <c r="CP531" s="150"/>
      <c r="CQ531" s="150"/>
      <c r="CR531" s="150"/>
      <c r="CS531" s="150"/>
      <c r="CT531" s="150"/>
      <c r="CU531" s="150"/>
      <c r="CV531" s="150"/>
      <c r="CW531" s="150"/>
      <c r="CX531" s="150"/>
      <c r="CY531" s="150"/>
      <c r="CZ531" s="150"/>
      <c r="DA531" s="150"/>
      <c r="DB531" s="150"/>
      <c r="DC531" s="150"/>
      <c r="DD531" s="150"/>
      <c r="DE531" s="150"/>
      <c r="DF531" s="150"/>
      <c r="DG531" s="150"/>
      <c r="DH531" s="150"/>
      <c r="DI531" s="150"/>
      <c r="DJ531" s="150"/>
      <c r="DK531" s="150"/>
      <c r="DL531" s="150"/>
      <c r="DM531" s="150"/>
      <c r="DN531" s="150"/>
      <c r="DO531" s="150"/>
      <c r="DP531" s="150"/>
      <c r="DQ531" s="150"/>
      <c r="DR531" s="150"/>
      <c r="DS531" s="150"/>
      <c r="DT531" s="150"/>
      <c r="DU531" s="150"/>
      <c r="DV531" s="150"/>
      <c r="DW531" s="150"/>
      <c r="DX531" s="150"/>
      <c r="DY531" s="150"/>
      <c r="DZ531" s="150"/>
      <c r="EA531" s="150"/>
      <c r="EB531" s="150"/>
      <c r="EC531" s="150"/>
      <c r="ED531" s="150"/>
      <c r="EE531" s="150"/>
      <c r="EF531" s="150"/>
      <c r="EG531" s="150"/>
      <c r="EH531" s="150"/>
      <c r="EI531" s="150"/>
      <c r="EJ531" s="150"/>
      <c r="EK531" s="150"/>
      <c r="EL531" s="150"/>
      <c r="EM531" s="150"/>
      <c r="EN531" s="150"/>
      <c r="EO531" s="150"/>
      <c r="EP531" s="150"/>
      <c r="EQ531" s="150"/>
      <c r="ER531" s="150"/>
      <c r="ES531" s="150"/>
      <c r="ET531" s="150"/>
      <c r="EU531" s="150"/>
      <c r="EV531" s="150"/>
      <c r="EW531" s="150"/>
      <c r="EX531" s="150"/>
      <c r="EY531" s="150"/>
      <c r="EZ531" s="150"/>
      <c r="FA531" s="150"/>
      <c r="FB531" s="150"/>
      <c r="FC531" s="150"/>
      <c r="FD531" s="150"/>
      <c r="FE531" s="150"/>
      <c r="FF531" s="150"/>
      <c r="FG531" s="150"/>
      <c r="FH531" s="150"/>
      <c r="FI531" s="150"/>
      <c r="FJ531" s="150"/>
      <c r="FK531" s="150"/>
      <c r="FL531" s="150"/>
      <c r="FM531" s="150"/>
      <c r="FN531" s="150"/>
      <c r="FO531" s="150"/>
      <c r="FP531" s="150"/>
      <c r="FQ531" s="150"/>
      <c r="FR531" s="150"/>
      <c r="FS531" s="150"/>
      <c r="FT531" s="150"/>
      <c r="FU531" s="150"/>
      <c r="FV531" s="150"/>
      <c r="FW531" s="150"/>
      <c r="FX531" s="150"/>
      <c r="FY531" s="150"/>
      <c r="FZ531" s="150"/>
      <c r="GA531" s="150"/>
      <c r="GB531" s="150"/>
      <c r="GC531" s="150"/>
      <c r="GD531" s="150"/>
      <c r="GE531" s="150"/>
      <c r="GF531" s="150"/>
      <c r="GG531" s="150"/>
      <c r="GH531" s="150"/>
      <c r="GI531" s="150"/>
      <c r="GJ531" s="150"/>
      <c r="GK531" s="150"/>
      <c r="GL531" s="150"/>
      <c r="GM531" s="150"/>
      <c r="GN531" s="150"/>
      <c r="GO531" s="150"/>
      <c r="GP531" s="150"/>
      <c r="GQ531" s="150"/>
      <c r="GR531" s="150"/>
      <c r="GS531" s="150"/>
      <c r="GT531" s="150"/>
      <c r="GU531" s="150"/>
      <c r="GV531" s="150"/>
      <c r="GW531" s="150"/>
      <c r="GX531" s="150"/>
      <c r="GY531" s="150"/>
      <c r="GZ531" s="150"/>
      <c r="HA531" s="150"/>
      <c r="HB531" s="150"/>
      <c r="HC531" s="150"/>
      <c r="HD531" s="150"/>
      <c r="HE531" s="150"/>
      <c r="HF531" s="150"/>
      <c r="HG531" s="150"/>
      <c r="HH531" s="150"/>
      <c r="HI531" s="150"/>
      <c r="HJ531" s="150"/>
      <c r="HK531" s="150"/>
      <c r="HL531" s="150"/>
      <c r="HM531" s="150"/>
      <c r="HN531" s="150"/>
      <c r="HO531" s="150"/>
      <c r="HP531" s="150"/>
      <c r="HQ531" s="150"/>
      <c r="HR531" s="150"/>
      <c r="HS531" s="150"/>
      <c r="HT531" s="150"/>
      <c r="HU531" s="150"/>
      <c r="HV531" s="150"/>
      <c r="HW531" s="150"/>
      <c r="HX531" s="150"/>
      <c r="HY531" s="150"/>
      <c r="HZ531" s="150"/>
      <c r="IA531" s="150"/>
      <c r="IB531" s="150"/>
      <c r="IC531" s="150"/>
      <c r="ID531" s="150"/>
      <c r="IE531" s="150"/>
      <c r="IF531" s="150"/>
      <c r="IG531" s="150"/>
      <c r="IH531" s="150"/>
      <c r="II531" s="150"/>
      <c r="IJ531" s="150"/>
      <c r="IK531" s="150"/>
      <c r="IL531" s="150"/>
      <c r="IM531" s="150"/>
      <c r="IN531" s="150"/>
      <c r="IO531" s="150"/>
      <c r="IP531" s="150"/>
      <c r="IQ531" s="150"/>
      <c r="IR531" s="150"/>
      <c r="IS531" s="150"/>
      <c r="IT531" s="150"/>
      <c r="IU531" s="150"/>
      <c r="IV531" s="150"/>
      <c r="IW531" s="150"/>
    </row>
    <row r="532" customFormat="false" ht="12.75" hidden="false" customHeight="false" outlineLevel="0" collapsed="false">
      <c r="A532" s="146"/>
      <c r="B532" s="147"/>
      <c r="C532" s="147"/>
      <c r="D532" s="147"/>
      <c r="E532" s="147"/>
      <c r="F532" s="147"/>
      <c r="G532" s="147"/>
      <c r="H532" s="148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  <c r="AA532" s="147"/>
      <c r="AB532" s="147"/>
      <c r="AC532" s="147"/>
      <c r="AD532" s="147"/>
      <c r="AE532" s="147"/>
      <c r="AF532" s="147"/>
      <c r="AG532" s="147"/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  <c r="BI532" s="147"/>
      <c r="BJ532" s="147"/>
      <c r="BK532" s="149"/>
      <c r="BL532" s="150"/>
      <c r="BM532" s="150"/>
      <c r="BN532" s="150"/>
      <c r="BO532" s="150"/>
      <c r="BP532" s="150"/>
      <c r="BQ532" s="150"/>
      <c r="BR532" s="150"/>
      <c r="BS532" s="150"/>
      <c r="BT532" s="150"/>
      <c r="BU532" s="150"/>
      <c r="BV532" s="150"/>
      <c r="BW532" s="150"/>
      <c r="BX532" s="150"/>
      <c r="BY532" s="150"/>
      <c r="BZ532" s="150"/>
      <c r="CA532" s="150"/>
      <c r="CB532" s="150"/>
      <c r="CC532" s="150"/>
      <c r="CD532" s="150"/>
      <c r="CE532" s="150"/>
      <c r="CF532" s="150"/>
      <c r="CG532" s="150"/>
      <c r="CH532" s="150"/>
      <c r="CI532" s="150"/>
      <c r="CJ532" s="150"/>
      <c r="CK532" s="150"/>
      <c r="CL532" s="150"/>
      <c r="CM532" s="150"/>
      <c r="CN532" s="150"/>
      <c r="CO532" s="150"/>
      <c r="CP532" s="150"/>
      <c r="CQ532" s="150"/>
      <c r="CR532" s="150"/>
      <c r="CS532" s="150"/>
      <c r="CT532" s="150"/>
      <c r="CU532" s="150"/>
      <c r="CV532" s="150"/>
      <c r="CW532" s="150"/>
      <c r="CX532" s="150"/>
      <c r="CY532" s="150"/>
      <c r="CZ532" s="150"/>
      <c r="DA532" s="150"/>
      <c r="DB532" s="150"/>
      <c r="DC532" s="150"/>
      <c r="DD532" s="150"/>
      <c r="DE532" s="150"/>
      <c r="DF532" s="150"/>
      <c r="DG532" s="150"/>
      <c r="DH532" s="150"/>
      <c r="DI532" s="150"/>
      <c r="DJ532" s="150"/>
      <c r="DK532" s="150"/>
      <c r="DL532" s="150"/>
      <c r="DM532" s="150"/>
      <c r="DN532" s="150"/>
      <c r="DO532" s="150"/>
      <c r="DP532" s="150"/>
      <c r="DQ532" s="150"/>
      <c r="DR532" s="150"/>
      <c r="DS532" s="150"/>
      <c r="DT532" s="150"/>
      <c r="DU532" s="150"/>
      <c r="DV532" s="150"/>
      <c r="DW532" s="150"/>
      <c r="DX532" s="150"/>
      <c r="DY532" s="150"/>
      <c r="DZ532" s="150"/>
      <c r="EA532" s="150"/>
      <c r="EB532" s="150"/>
      <c r="EC532" s="150"/>
      <c r="ED532" s="150"/>
      <c r="EE532" s="150"/>
      <c r="EF532" s="150"/>
      <c r="EG532" s="150"/>
      <c r="EH532" s="150"/>
      <c r="EI532" s="150"/>
      <c r="EJ532" s="150"/>
      <c r="EK532" s="150"/>
      <c r="EL532" s="150"/>
      <c r="EM532" s="150"/>
      <c r="EN532" s="150"/>
      <c r="EO532" s="150"/>
      <c r="EP532" s="150"/>
      <c r="EQ532" s="150"/>
      <c r="ER532" s="150"/>
      <c r="ES532" s="150"/>
      <c r="ET532" s="150"/>
      <c r="EU532" s="150"/>
      <c r="EV532" s="150"/>
      <c r="EW532" s="150"/>
      <c r="EX532" s="150"/>
      <c r="EY532" s="150"/>
      <c r="EZ532" s="150"/>
      <c r="FA532" s="150"/>
      <c r="FB532" s="150"/>
      <c r="FC532" s="150"/>
      <c r="FD532" s="150"/>
      <c r="FE532" s="150"/>
      <c r="FF532" s="150"/>
      <c r="FG532" s="150"/>
      <c r="FH532" s="150"/>
      <c r="FI532" s="150"/>
      <c r="FJ532" s="150"/>
      <c r="FK532" s="150"/>
      <c r="FL532" s="150"/>
      <c r="FM532" s="150"/>
      <c r="FN532" s="150"/>
      <c r="FO532" s="150"/>
      <c r="FP532" s="150"/>
      <c r="FQ532" s="150"/>
      <c r="FR532" s="150"/>
      <c r="FS532" s="150"/>
      <c r="FT532" s="150"/>
      <c r="FU532" s="150"/>
      <c r="FV532" s="150"/>
      <c r="FW532" s="150"/>
      <c r="FX532" s="150"/>
      <c r="FY532" s="150"/>
      <c r="FZ532" s="150"/>
      <c r="GA532" s="150"/>
      <c r="GB532" s="150"/>
      <c r="GC532" s="150"/>
      <c r="GD532" s="150"/>
      <c r="GE532" s="150"/>
      <c r="GF532" s="150"/>
      <c r="GG532" s="150"/>
      <c r="GH532" s="150"/>
      <c r="GI532" s="150"/>
      <c r="GJ532" s="150"/>
      <c r="GK532" s="150"/>
      <c r="GL532" s="150"/>
      <c r="GM532" s="150"/>
      <c r="GN532" s="150"/>
      <c r="GO532" s="150"/>
      <c r="GP532" s="150"/>
      <c r="GQ532" s="150"/>
      <c r="GR532" s="150"/>
      <c r="GS532" s="150"/>
      <c r="GT532" s="150"/>
      <c r="GU532" s="150"/>
      <c r="GV532" s="150"/>
      <c r="GW532" s="150"/>
      <c r="GX532" s="150"/>
      <c r="GY532" s="150"/>
      <c r="GZ532" s="150"/>
      <c r="HA532" s="150"/>
      <c r="HB532" s="150"/>
      <c r="HC532" s="150"/>
      <c r="HD532" s="150"/>
      <c r="HE532" s="150"/>
      <c r="HF532" s="150"/>
      <c r="HG532" s="150"/>
      <c r="HH532" s="150"/>
      <c r="HI532" s="150"/>
      <c r="HJ532" s="150"/>
      <c r="HK532" s="150"/>
      <c r="HL532" s="150"/>
      <c r="HM532" s="150"/>
      <c r="HN532" s="150"/>
      <c r="HO532" s="150"/>
      <c r="HP532" s="150"/>
      <c r="HQ532" s="150"/>
      <c r="HR532" s="150"/>
      <c r="HS532" s="150"/>
      <c r="HT532" s="150"/>
      <c r="HU532" s="150"/>
      <c r="HV532" s="150"/>
      <c r="HW532" s="150"/>
      <c r="HX532" s="150"/>
      <c r="HY532" s="150"/>
      <c r="HZ532" s="150"/>
      <c r="IA532" s="150"/>
      <c r="IB532" s="150"/>
      <c r="IC532" s="150"/>
      <c r="ID532" s="150"/>
      <c r="IE532" s="150"/>
      <c r="IF532" s="150"/>
      <c r="IG532" s="150"/>
      <c r="IH532" s="150"/>
      <c r="II532" s="150"/>
      <c r="IJ532" s="150"/>
      <c r="IK532" s="150"/>
      <c r="IL532" s="150"/>
      <c r="IM532" s="150"/>
      <c r="IN532" s="150"/>
      <c r="IO532" s="150"/>
      <c r="IP532" s="150"/>
      <c r="IQ532" s="150"/>
      <c r="IR532" s="150"/>
      <c r="IS532" s="150"/>
      <c r="IT532" s="150"/>
      <c r="IU532" s="150"/>
      <c r="IV532" s="150"/>
      <c r="IW532" s="150"/>
    </row>
    <row r="533" customFormat="false" ht="12.75" hidden="false" customHeight="false" outlineLevel="0" collapsed="false">
      <c r="A533" s="146"/>
      <c r="B533" s="147"/>
      <c r="C533" s="147"/>
      <c r="D533" s="147"/>
      <c r="E533" s="147"/>
      <c r="F533" s="147"/>
      <c r="G533" s="147"/>
      <c r="H533" s="148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  <c r="AA533" s="147"/>
      <c r="AB533" s="147"/>
      <c r="AC533" s="147"/>
      <c r="AD533" s="147"/>
      <c r="AE533" s="147"/>
      <c r="AF533" s="147"/>
      <c r="AG533" s="147"/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  <c r="BI533" s="147"/>
      <c r="BJ533" s="147"/>
      <c r="BK533" s="149"/>
      <c r="BL533" s="150"/>
      <c r="BM533" s="150"/>
      <c r="BN533" s="150"/>
      <c r="BO533" s="150"/>
      <c r="BP533" s="150"/>
      <c r="BQ533" s="150"/>
      <c r="BR533" s="150"/>
      <c r="BS533" s="150"/>
      <c r="BT533" s="150"/>
      <c r="BU533" s="150"/>
      <c r="BV533" s="150"/>
      <c r="BW533" s="150"/>
      <c r="BX533" s="150"/>
      <c r="BY533" s="150"/>
      <c r="BZ533" s="150"/>
      <c r="CA533" s="150"/>
      <c r="CB533" s="150"/>
      <c r="CC533" s="15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0"/>
      <c r="CN533" s="150"/>
      <c r="CO533" s="150"/>
      <c r="CP533" s="150"/>
      <c r="CQ533" s="150"/>
      <c r="CR533" s="150"/>
      <c r="CS533" s="150"/>
      <c r="CT533" s="150"/>
      <c r="CU533" s="150"/>
      <c r="CV533" s="150"/>
      <c r="CW533" s="150"/>
      <c r="CX533" s="150"/>
      <c r="CY533" s="150"/>
      <c r="CZ533" s="150"/>
      <c r="DA533" s="150"/>
      <c r="DB533" s="150"/>
      <c r="DC533" s="150"/>
      <c r="DD533" s="150"/>
      <c r="DE533" s="150"/>
      <c r="DF533" s="150"/>
      <c r="DG533" s="150"/>
      <c r="DH533" s="150"/>
      <c r="DI533" s="150"/>
      <c r="DJ533" s="150"/>
      <c r="DK533" s="150"/>
      <c r="DL533" s="150"/>
      <c r="DM533" s="150"/>
      <c r="DN533" s="150"/>
      <c r="DO533" s="150"/>
      <c r="DP533" s="150"/>
      <c r="DQ533" s="150"/>
      <c r="DR533" s="150"/>
      <c r="DS533" s="150"/>
      <c r="DT533" s="150"/>
      <c r="DU533" s="150"/>
      <c r="DV533" s="150"/>
      <c r="DW533" s="150"/>
      <c r="DX533" s="150"/>
      <c r="DY533" s="150"/>
      <c r="DZ533" s="150"/>
      <c r="EA533" s="150"/>
      <c r="EB533" s="150"/>
      <c r="EC533" s="150"/>
      <c r="ED533" s="150"/>
      <c r="EE533" s="150"/>
      <c r="EF533" s="150"/>
      <c r="EG533" s="150"/>
      <c r="EH533" s="150"/>
      <c r="EI533" s="150"/>
      <c r="EJ533" s="150"/>
      <c r="EK533" s="150"/>
      <c r="EL533" s="150"/>
      <c r="EM533" s="150"/>
      <c r="EN533" s="150"/>
      <c r="EO533" s="150"/>
      <c r="EP533" s="150"/>
      <c r="EQ533" s="150"/>
      <c r="ER533" s="150"/>
      <c r="ES533" s="150"/>
      <c r="ET533" s="150"/>
      <c r="EU533" s="150"/>
      <c r="EV533" s="150"/>
      <c r="EW533" s="150"/>
      <c r="EX533" s="150"/>
      <c r="EY533" s="150"/>
      <c r="EZ533" s="150"/>
      <c r="FA533" s="150"/>
      <c r="FB533" s="150"/>
      <c r="FC533" s="150"/>
      <c r="FD533" s="150"/>
      <c r="FE533" s="150"/>
      <c r="FF533" s="150"/>
      <c r="FG533" s="150"/>
      <c r="FH533" s="150"/>
      <c r="FI533" s="150"/>
      <c r="FJ533" s="150"/>
      <c r="FK533" s="150"/>
      <c r="FL533" s="150"/>
      <c r="FM533" s="150"/>
      <c r="FN533" s="150"/>
      <c r="FO533" s="150"/>
      <c r="FP533" s="150"/>
      <c r="FQ533" s="150"/>
      <c r="FR533" s="150"/>
      <c r="FS533" s="150"/>
      <c r="FT533" s="150"/>
      <c r="FU533" s="150"/>
      <c r="FV533" s="150"/>
      <c r="FW533" s="150"/>
      <c r="FX533" s="150"/>
      <c r="FY533" s="150"/>
      <c r="FZ533" s="150"/>
      <c r="GA533" s="150"/>
      <c r="GB533" s="150"/>
      <c r="GC533" s="150"/>
      <c r="GD533" s="150"/>
      <c r="GE533" s="150"/>
      <c r="GF533" s="150"/>
      <c r="GG533" s="150"/>
      <c r="GH533" s="150"/>
      <c r="GI533" s="150"/>
      <c r="GJ533" s="150"/>
      <c r="GK533" s="150"/>
      <c r="GL533" s="150"/>
      <c r="GM533" s="150"/>
      <c r="GN533" s="150"/>
      <c r="GO533" s="150"/>
      <c r="GP533" s="150"/>
      <c r="GQ533" s="150"/>
      <c r="GR533" s="150"/>
      <c r="GS533" s="150"/>
      <c r="GT533" s="150"/>
      <c r="GU533" s="150"/>
      <c r="GV533" s="150"/>
      <c r="GW533" s="150"/>
      <c r="GX533" s="150"/>
      <c r="GY533" s="150"/>
      <c r="GZ533" s="150"/>
      <c r="HA533" s="150"/>
      <c r="HB533" s="150"/>
      <c r="HC533" s="150"/>
      <c r="HD533" s="150"/>
      <c r="HE533" s="150"/>
      <c r="HF533" s="150"/>
      <c r="HG533" s="150"/>
      <c r="HH533" s="150"/>
      <c r="HI533" s="150"/>
      <c r="HJ533" s="150"/>
      <c r="HK533" s="150"/>
      <c r="HL533" s="150"/>
      <c r="HM533" s="150"/>
      <c r="HN533" s="150"/>
      <c r="HO533" s="150"/>
      <c r="HP533" s="150"/>
      <c r="HQ533" s="150"/>
      <c r="HR533" s="150"/>
      <c r="HS533" s="150"/>
      <c r="HT533" s="150"/>
      <c r="HU533" s="150"/>
      <c r="HV533" s="150"/>
      <c r="HW533" s="150"/>
      <c r="HX533" s="150"/>
      <c r="HY533" s="150"/>
      <c r="HZ533" s="150"/>
      <c r="IA533" s="150"/>
      <c r="IB533" s="150"/>
      <c r="IC533" s="150"/>
      <c r="ID533" s="150"/>
      <c r="IE533" s="150"/>
      <c r="IF533" s="150"/>
      <c r="IG533" s="150"/>
      <c r="IH533" s="150"/>
      <c r="II533" s="150"/>
      <c r="IJ533" s="150"/>
      <c r="IK533" s="150"/>
      <c r="IL533" s="150"/>
      <c r="IM533" s="150"/>
      <c r="IN533" s="150"/>
      <c r="IO533" s="150"/>
      <c r="IP533" s="150"/>
      <c r="IQ533" s="150"/>
      <c r="IR533" s="150"/>
      <c r="IS533" s="150"/>
      <c r="IT533" s="150"/>
      <c r="IU533" s="150"/>
      <c r="IV533" s="150"/>
      <c r="IW533" s="150"/>
    </row>
    <row r="534" customFormat="false" ht="12.75" hidden="false" customHeight="false" outlineLevel="0" collapsed="false">
      <c r="A534" s="146"/>
      <c r="B534" s="147"/>
      <c r="C534" s="147"/>
      <c r="D534" s="147"/>
      <c r="E534" s="147"/>
      <c r="F534" s="147"/>
      <c r="G534" s="147"/>
      <c r="H534" s="148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  <c r="AA534" s="147"/>
      <c r="AB534" s="147"/>
      <c r="AC534" s="147"/>
      <c r="AD534" s="147"/>
      <c r="AE534" s="147"/>
      <c r="AF534" s="147"/>
      <c r="AG534" s="147"/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  <c r="BI534" s="147"/>
      <c r="BJ534" s="147"/>
      <c r="BK534" s="149"/>
      <c r="BL534" s="150"/>
      <c r="BM534" s="150"/>
      <c r="BN534" s="150"/>
      <c r="BO534" s="150"/>
      <c r="BP534" s="150"/>
      <c r="BQ534" s="150"/>
      <c r="BR534" s="150"/>
      <c r="BS534" s="150"/>
      <c r="BT534" s="150"/>
      <c r="BU534" s="150"/>
      <c r="BV534" s="150"/>
      <c r="BW534" s="150"/>
      <c r="BX534" s="150"/>
      <c r="BY534" s="150"/>
      <c r="BZ534" s="150"/>
      <c r="CA534" s="150"/>
      <c r="CB534" s="150"/>
      <c r="CC534" s="15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0"/>
      <c r="CN534" s="150"/>
      <c r="CO534" s="150"/>
      <c r="CP534" s="150"/>
      <c r="CQ534" s="150"/>
      <c r="CR534" s="150"/>
      <c r="CS534" s="150"/>
      <c r="CT534" s="150"/>
      <c r="CU534" s="150"/>
      <c r="CV534" s="150"/>
      <c r="CW534" s="150"/>
      <c r="CX534" s="150"/>
      <c r="CY534" s="150"/>
      <c r="CZ534" s="150"/>
      <c r="DA534" s="150"/>
      <c r="DB534" s="150"/>
      <c r="DC534" s="150"/>
      <c r="DD534" s="150"/>
      <c r="DE534" s="150"/>
      <c r="DF534" s="150"/>
      <c r="DG534" s="150"/>
      <c r="DH534" s="150"/>
      <c r="DI534" s="150"/>
      <c r="DJ534" s="150"/>
      <c r="DK534" s="150"/>
      <c r="DL534" s="150"/>
      <c r="DM534" s="150"/>
      <c r="DN534" s="150"/>
      <c r="DO534" s="150"/>
      <c r="DP534" s="150"/>
      <c r="DQ534" s="150"/>
      <c r="DR534" s="150"/>
      <c r="DS534" s="150"/>
      <c r="DT534" s="150"/>
      <c r="DU534" s="150"/>
      <c r="DV534" s="150"/>
      <c r="DW534" s="150"/>
      <c r="DX534" s="150"/>
      <c r="DY534" s="150"/>
      <c r="DZ534" s="150"/>
      <c r="EA534" s="150"/>
      <c r="EB534" s="150"/>
      <c r="EC534" s="150"/>
      <c r="ED534" s="150"/>
      <c r="EE534" s="150"/>
      <c r="EF534" s="150"/>
      <c r="EG534" s="150"/>
      <c r="EH534" s="150"/>
      <c r="EI534" s="150"/>
      <c r="EJ534" s="150"/>
      <c r="EK534" s="150"/>
      <c r="EL534" s="150"/>
      <c r="EM534" s="150"/>
      <c r="EN534" s="150"/>
      <c r="EO534" s="150"/>
      <c r="EP534" s="150"/>
      <c r="EQ534" s="150"/>
      <c r="ER534" s="150"/>
      <c r="ES534" s="150"/>
      <c r="ET534" s="150"/>
      <c r="EU534" s="150"/>
      <c r="EV534" s="150"/>
      <c r="EW534" s="150"/>
      <c r="EX534" s="150"/>
      <c r="EY534" s="150"/>
      <c r="EZ534" s="150"/>
      <c r="FA534" s="150"/>
      <c r="FB534" s="150"/>
      <c r="FC534" s="150"/>
      <c r="FD534" s="150"/>
      <c r="FE534" s="150"/>
      <c r="FF534" s="150"/>
      <c r="FG534" s="150"/>
      <c r="FH534" s="150"/>
      <c r="FI534" s="150"/>
      <c r="FJ534" s="150"/>
      <c r="FK534" s="150"/>
      <c r="FL534" s="150"/>
      <c r="FM534" s="150"/>
      <c r="FN534" s="150"/>
      <c r="FO534" s="150"/>
      <c r="FP534" s="150"/>
      <c r="FQ534" s="150"/>
      <c r="FR534" s="150"/>
      <c r="FS534" s="150"/>
      <c r="FT534" s="150"/>
      <c r="FU534" s="150"/>
      <c r="FV534" s="150"/>
      <c r="FW534" s="150"/>
      <c r="FX534" s="150"/>
      <c r="FY534" s="150"/>
      <c r="FZ534" s="150"/>
      <c r="GA534" s="150"/>
      <c r="GB534" s="150"/>
      <c r="GC534" s="150"/>
      <c r="GD534" s="150"/>
      <c r="GE534" s="150"/>
      <c r="GF534" s="150"/>
      <c r="GG534" s="150"/>
      <c r="GH534" s="150"/>
      <c r="GI534" s="150"/>
      <c r="GJ534" s="150"/>
      <c r="GK534" s="150"/>
      <c r="GL534" s="150"/>
      <c r="GM534" s="150"/>
      <c r="GN534" s="150"/>
      <c r="GO534" s="150"/>
      <c r="GP534" s="150"/>
      <c r="GQ534" s="150"/>
      <c r="GR534" s="150"/>
      <c r="GS534" s="150"/>
      <c r="GT534" s="150"/>
      <c r="GU534" s="150"/>
      <c r="GV534" s="150"/>
      <c r="GW534" s="150"/>
      <c r="GX534" s="150"/>
      <c r="GY534" s="150"/>
      <c r="GZ534" s="150"/>
      <c r="HA534" s="150"/>
      <c r="HB534" s="150"/>
      <c r="HC534" s="150"/>
      <c r="HD534" s="150"/>
      <c r="HE534" s="150"/>
      <c r="HF534" s="150"/>
      <c r="HG534" s="150"/>
      <c r="HH534" s="150"/>
      <c r="HI534" s="150"/>
      <c r="HJ534" s="150"/>
      <c r="HK534" s="150"/>
      <c r="HL534" s="150"/>
      <c r="HM534" s="150"/>
      <c r="HN534" s="150"/>
      <c r="HO534" s="150"/>
      <c r="HP534" s="150"/>
      <c r="HQ534" s="150"/>
      <c r="HR534" s="150"/>
      <c r="HS534" s="150"/>
      <c r="HT534" s="150"/>
      <c r="HU534" s="150"/>
      <c r="HV534" s="150"/>
      <c r="HW534" s="150"/>
      <c r="HX534" s="150"/>
      <c r="HY534" s="150"/>
      <c r="HZ534" s="150"/>
      <c r="IA534" s="150"/>
      <c r="IB534" s="150"/>
      <c r="IC534" s="150"/>
      <c r="ID534" s="150"/>
      <c r="IE534" s="150"/>
      <c r="IF534" s="150"/>
      <c r="IG534" s="150"/>
      <c r="IH534" s="150"/>
      <c r="II534" s="150"/>
      <c r="IJ534" s="150"/>
      <c r="IK534" s="150"/>
      <c r="IL534" s="150"/>
      <c r="IM534" s="150"/>
      <c r="IN534" s="150"/>
      <c r="IO534" s="150"/>
      <c r="IP534" s="150"/>
      <c r="IQ534" s="150"/>
      <c r="IR534" s="150"/>
      <c r="IS534" s="150"/>
      <c r="IT534" s="150"/>
      <c r="IU534" s="150"/>
      <c r="IV534" s="150"/>
      <c r="IW534" s="150"/>
    </row>
    <row r="535" customFormat="false" ht="12.75" hidden="false" customHeight="false" outlineLevel="0" collapsed="false">
      <c r="A535" s="146"/>
      <c r="B535" s="147"/>
      <c r="C535" s="147"/>
      <c r="D535" s="147"/>
      <c r="E535" s="147"/>
      <c r="F535" s="147"/>
      <c r="G535" s="147"/>
      <c r="H535" s="148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7"/>
      <c r="AE535" s="147"/>
      <c r="AF535" s="147"/>
      <c r="AG535" s="147"/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  <c r="BI535" s="147"/>
      <c r="BJ535" s="147"/>
      <c r="BK535" s="149"/>
      <c r="BL535" s="150"/>
      <c r="BM535" s="150"/>
      <c r="BN535" s="150"/>
      <c r="BO535" s="150"/>
      <c r="BP535" s="150"/>
      <c r="BQ535" s="150"/>
      <c r="BR535" s="150"/>
      <c r="BS535" s="150"/>
      <c r="BT535" s="150"/>
      <c r="BU535" s="150"/>
      <c r="BV535" s="150"/>
      <c r="BW535" s="150"/>
      <c r="BX535" s="150"/>
      <c r="BY535" s="150"/>
      <c r="BZ535" s="150"/>
      <c r="CA535" s="150"/>
      <c r="CB535" s="150"/>
      <c r="CC535" s="150"/>
      <c r="CD535" s="150"/>
      <c r="CE535" s="150"/>
      <c r="CF535" s="150"/>
      <c r="CG535" s="150"/>
      <c r="CH535" s="150"/>
      <c r="CI535" s="150"/>
      <c r="CJ535" s="150"/>
      <c r="CK535" s="150"/>
      <c r="CL535" s="150"/>
      <c r="CM535" s="150"/>
      <c r="CN535" s="150"/>
      <c r="CO535" s="150"/>
      <c r="CP535" s="150"/>
      <c r="CQ535" s="150"/>
      <c r="CR535" s="150"/>
      <c r="CS535" s="150"/>
      <c r="CT535" s="150"/>
      <c r="CU535" s="150"/>
      <c r="CV535" s="150"/>
      <c r="CW535" s="150"/>
      <c r="CX535" s="150"/>
      <c r="CY535" s="150"/>
      <c r="CZ535" s="150"/>
      <c r="DA535" s="150"/>
      <c r="DB535" s="150"/>
      <c r="DC535" s="150"/>
      <c r="DD535" s="150"/>
      <c r="DE535" s="150"/>
      <c r="DF535" s="150"/>
      <c r="DG535" s="150"/>
      <c r="DH535" s="150"/>
      <c r="DI535" s="150"/>
      <c r="DJ535" s="150"/>
      <c r="DK535" s="150"/>
      <c r="DL535" s="150"/>
      <c r="DM535" s="150"/>
      <c r="DN535" s="150"/>
      <c r="DO535" s="150"/>
      <c r="DP535" s="150"/>
      <c r="DQ535" s="150"/>
      <c r="DR535" s="150"/>
      <c r="DS535" s="150"/>
      <c r="DT535" s="150"/>
      <c r="DU535" s="150"/>
      <c r="DV535" s="150"/>
      <c r="DW535" s="150"/>
      <c r="DX535" s="150"/>
      <c r="DY535" s="150"/>
      <c r="DZ535" s="150"/>
      <c r="EA535" s="150"/>
      <c r="EB535" s="150"/>
      <c r="EC535" s="150"/>
      <c r="ED535" s="150"/>
      <c r="EE535" s="150"/>
      <c r="EF535" s="150"/>
      <c r="EG535" s="150"/>
      <c r="EH535" s="150"/>
      <c r="EI535" s="150"/>
      <c r="EJ535" s="150"/>
      <c r="EK535" s="150"/>
      <c r="EL535" s="150"/>
      <c r="EM535" s="150"/>
      <c r="EN535" s="150"/>
      <c r="EO535" s="150"/>
      <c r="EP535" s="150"/>
      <c r="EQ535" s="150"/>
      <c r="ER535" s="150"/>
      <c r="ES535" s="150"/>
      <c r="ET535" s="150"/>
      <c r="EU535" s="150"/>
      <c r="EV535" s="150"/>
      <c r="EW535" s="150"/>
      <c r="EX535" s="150"/>
      <c r="EY535" s="150"/>
      <c r="EZ535" s="150"/>
      <c r="FA535" s="150"/>
      <c r="FB535" s="150"/>
      <c r="FC535" s="150"/>
      <c r="FD535" s="150"/>
      <c r="FE535" s="150"/>
      <c r="FF535" s="150"/>
      <c r="FG535" s="150"/>
      <c r="FH535" s="150"/>
      <c r="FI535" s="150"/>
      <c r="FJ535" s="150"/>
      <c r="FK535" s="150"/>
      <c r="FL535" s="150"/>
      <c r="FM535" s="150"/>
      <c r="FN535" s="150"/>
      <c r="FO535" s="150"/>
      <c r="FP535" s="150"/>
      <c r="FQ535" s="150"/>
      <c r="FR535" s="150"/>
      <c r="FS535" s="150"/>
      <c r="FT535" s="150"/>
      <c r="FU535" s="150"/>
      <c r="FV535" s="150"/>
      <c r="FW535" s="150"/>
      <c r="FX535" s="150"/>
      <c r="FY535" s="150"/>
      <c r="FZ535" s="150"/>
      <c r="GA535" s="150"/>
      <c r="GB535" s="150"/>
      <c r="GC535" s="150"/>
      <c r="GD535" s="150"/>
      <c r="GE535" s="150"/>
      <c r="GF535" s="150"/>
      <c r="GG535" s="150"/>
      <c r="GH535" s="150"/>
      <c r="GI535" s="150"/>
      <c r="GJ535" s="150"/>
      <c r="GK535" s="150"/>
      <c r="GL535" s="150"/>
      <c r="GM535" s="150"/>
      <c r="GN535" s="150"/>
      <c r="GO535" s="150"/>
      <c r="GP535" s="150"/>
      <c r="GQ535" s="150"/>
      <c r="GR535" s="150"/>
      <c r="GS535" s="150"/>
      <c r="GT535" s="150"/>
      <c r="GU535" s="150"/>
      <c r="GV535" s="150"/>
      <c r="GW535" s="150"/>
      <c r="GX535" s="150"/>
      <c r="GY535" s="150"/>
      <c r="GZ535" s="150"/>
      <c r="HA535" s="150"/>
      <c r="HB535" s="150"/>
      <c r="HC535" s="150"/>
      <c r="HD535" s="150"/>
      <c r="HE535" s="150"/>
      <c r="HF535" s="150"/>
      <c r="HG535" s="150"/>
      <c r="HH535" s="150"/>
      <c r="HI535" s="150"/>
      <c r="HJ535" s="150"/>
      <c r="HK535" s="150"/>
      <c r="HL535" s="150"/>
      <c r="HM535" s="150"/>
      <c r="HN535" s="150"/>
      <c r="HO535" s="150"/>
      <c r="HP535" s="150"/>
      <c r="HQ535" s="150"/>
      <c r="HR535" s="150"/>
      <c r="HS535" s="150"/>
      <c r="HT535" s="150"/>
      <c r="HU535" s="150"/>
      <c r="HV535" s="150"/>
      <c r="HW535" s="150"/>
      <c r="HX535" s="150"/>
      <c r="HY535" s="150"/>
      <c r="HZ535" s="150"/>
      <c r="IA535" s="150"/>
      <c r="IB535" s="150"/>
      <c r="IC535" s="150"/>
      <c r="ID535" s="150"/>
      <c r="IE535" s="150"/>
      <c r="IF535" s="150"/>
      <c r="IG535" s="150"/>
      <c r="IH535" s="150"/>
      <c r="II535" s="150"/>
      <c r="IJ535" s="150"/>
      <c r="IK535" s="150"/>
      <c r="IL535" s="150"/>
      <c r="IM535" s="150"/>
      <c r="IN535" s="150"/>
      <c r="IO535" s="150"/>
      <c r="IP535" s="150"/>
      <c r="IQ535" s="150"/>
      <c r="IR535" s="150"/>
      <c r="IS535" s="150"/>
      <c r="IT535" s="150"/>
      <c r="IU535" s="150"/>
      <c r="IV535" s="150"/>
      <c r="IW535" s="150"/>
    </row>
    <row r="536" customFormat="false" ht="12.75" hidden="false" customHeight="false" outlineLevel="0" collapsed="false">
      <c r="A536" s="146"/>
      <c r="B536" s="147"/>
      <c r="C536" s="147"/>
      <c r="D536" s="147"/>
      <c r="E536" s="147"/>
      <c r="F536" s="147"/>
      <c r="G536" s="147"/>
      <c r="H536" s="148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  <c r="AA536" s="147"/>
      <c r="AB536" s="147"/>
      <c r="AC536" s="147"/>
      <c r="AD536" s="147"/>
      <c r="AE536" s="147"/>
      <c r="AF536" s="147"/>
      <c r="AG536" s="147"/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  <c r="BI536" s="147"/>
      <c r="BJ536" s="147"/>
      <c r="BK536" s="149"/>
      <c r="BL536" s="150"/>
      <c r="BM536" s="150"/>
      <c r="BN536" s="150"/>
      <c r="BO536" s="150"/>
      <c r="BP536" s="150"/>
      <c r="BQ536" s="150"/>
      <c r="BR536" s="150"/>
      <c r="BS536" s="150"/>
      <c r="BT536" s="150"/>
      <c r="BU536" s="150"/>
      <c r="BV536" s="150"/>
      <c r="BW536" s="150"/>
      <c r="BX536" s="150"/>
      <c r="BY536" s="150"/>
      <c r="BZ536" s="150"/>
      <c r="CA536" s="150"/>
      <c r="CB536" s="150"/>
      <c r="CC536" s="150"/>
      <c r="CD536" s="150"/>
      <c r="CE536" s="150"/>
      <c r="CF536" s="150"/>
      <c r="CG536" s="150"/>
      <c r="CH536" s="150"/>
      <c r="CI536" s="150"/>
      <c r="CJ536" s="150"/>
      <c r="CK536" s="150"/>
      <c r="CL536" s="150"/>
      <c r="CM536" s="150"/>
      <c r="CN536" s="150"/>
      <c r="CO536" s="150"/>
      <c r="CP536" s="150"/>
      <c r="CQ536" s="150"/>
      <c r="CR536" s="150"/>
      <c r="CS536" s="150"/>
      <c r="CT536" s="150"/>
      <c r="CU536" s="150"/>
      <c r="CV536" s="150"/>
      <c r="CW536" s="150"/>
      <c r="CX536" s="150"/>
      <c r="CY536" s="150"/>
      <c r="CZ536" s="150"/>
      <c r="DA536" s="150"/>
      <c r="DB536" s="150"/>
      <c r="DC536" s="150"/>
      <c r="DD536" s="150"/>
      <c r="DE536" s="150"/>
      <c r="DF536" s="150"/>
      <c r="DG536" s="150"/>
      <c r="DH536" s="150"/>
      <c r="DI536" s="150"/>
      <c r="DJ536" s="150"/>
      <c r="DK536" s="150"/>
      <c r="DL536" s="150"/>
      <c r="DM536" s="150"/>
      <c r="DN536" s="150"/>
      <c r="DO536" s="150"/>
      <c r="DP536" s="150"/>
      <c r="DQ536" s="150"/>
      <c r="DR536" s="150"/>
      <c r="DS536" s="150"/>
      <c r="DT536" s="150"/>
      <c r="DU536" s="150"/>
      <c r="DV536" s="150"/>
      <c r="DW536" s="150"/>
      <c r="DX536" s="150"/>
      <c r="DY536" s="150"/>
      <c r="DZ536" s="150"/>
      <c r="EA536" s="150"/>
      <c r="EB536" s="150"/>
      <c r="EC536" s="150"/>
      <c r="ED536" s="150"/>
      <c r="EE536" s="150"/>
      <c r="EF536" s="150"/>
      <c r="EG536" s="150"/>
      <c r="EH536" s="150"/>
      <c r="EI536" s="150"/>
      <c r="EJ536" s="150"/>
      <c r="EK536" s="150"/>
      <c r="EL536" s="150"/>
      <c r="EM536" s="150"/>
      <c r="EN536" s="150"/>
      <c r="EO536" s="150"/>
      <c r="EP536" s="150"/>
      <c r="EQ536" s="150"/>
      <c r="ER536" s="150"/>
      <c r="ES536" s="150"/>
      <c r="ET536" s="150"/>
      <c r="EU536" s="150"/>
      <c r="EV536" s="150"/>
      <c r="EW536" s="150"/>
      <c r="EX536" s="150"/>
      <c r="EY536" s="150"/>
      <c r="EZ536" s="150"/>
      <c r="FA536" s="150"/>
      <c r="FB536" s="150"/>
      <c r="FC536" s="150"/>
      <c r="FD536" s="150"/>
      <c r="FE536" s="150"/>
      <c r="FF536" s="150"/>
      <c r="FG536" s="150"/>
      <c r="FH536" s="150"/>
      <c r="FI536" s="150"/>
      <c r="FJ536" s="150"/>
      <c r="FK536" s="150"/>
      <c r="FL536" s="150"/>
      <c r="FM536" s="150"/>
      <c r="FN536" s="150"/>
      <c r="FO536" s="150"/>
      <c r="FP536" s="150"/>
      <c r="FQ536" s="150"/>
      <c r="FR536" s="150"/>
      <c r="FS536" s="150"/>
      <c r="FT536" s="150"/>
      <c r="FU536" s="150"/>
      <c r="FV536" s="150"/>
      <c r="FW536" s="150"/>
      <c r="FX536" s="150"/>
      <c r="FY536" s="150"/>
      <c r="FZ536" s="150"/>
      <c r="GA536" s="150"/>
      <c r="GB536" s="150"/>
      <c r="GC536" s="150"/>
      <c r="GD536" s="150"/>
      <c r="GE536" s="150"/>
      <c r="GF536" s="150"/>
      <c r="GG536" s="150"/>
      <c r="GH536" s="150"/>
      <c r="GI536" s="150"/>
      <c r="GJ536" s="150"/>
      <c r="GK536" s="150"/>
      <c r="GL536" s="150"/>
      <c r="GM536" s="150"/>
      <c r="GN536" s="150"/>
      <c r="GO536" s="150"/>
      <c r="GP536" s="150"/>
      <c r="GQ536" s="150"/>
      <c r="GR536" s="150"/>
      <c r="GS536" s="150"/>
      <c r="GT536" s="150"/>
      <c r="GU536" s="150"/>
      <c r="GV536" s="150"/>
      <c r="GW536" s="150"/>
      <c r="GX536" s="150"/>
      <c r="GY536" s="150"/>
      <c r="GZ536" s="150"/>
      <c r="HA536" s="150"/>
      <c r="HB536" s="150"/>
      <c r="HC536" s="150"/>
      <c r="HD536" s="150"/>
      <c r="HE536" s="150"/>
      <c r="HF536" s="150"/>
      <c r="HG536" s="150"/>
      <c r="HH536" s="150"/>
      <c r="HI536" s="150"/>
      <c r="HJ536" s="150"/>
      <c r="HK536" s="150"/>
      <c r="HL536" s="150"/>
      <c r="HM536" s="150"/>
      <c r="HN536" s="150"/>
      <c r="HO536" s="150"/>
      <c r="HP536" s="150"/>
      <c r="HQ536" s="150"/>
      <c r="HR536" s="150"/>
      <c r="HS536" s="150"/>
      <c r="HT536" s="150"/>
      <c r="HU536" s="150"/>
      <c r="HV536" s="150"/>
      <c r="HW536" s="150"/>
      <c r="HX536" s="150"/>
      <c r="HY536" s="150"/>
      <c r="HZ536" s="150"/>
      <c r="IA536" s="150"/>
      <c r="IB536" s="150"/>
      <c r="IC536" s="150"/>
      <c r="ID536" s="150"/>
      <c r="IE536" s="150"/>
      <c r="IF536" s="150"/>
      <c r="IG536" s="150"/>
      <c r="IH536" s="150"/>
      <c r="II536" s="150"/>
      <c r="IJ536" s="150"/>
      <c r="IK536" s="150"/>
      <c r="IL536" s="150"/>
      <c r="IM536" s="150"/>
      <c r="IN536" s="150"/>
      <c r="IO536" s="150"/>
      <c r="IP536" s="150"/>
      <c r="IQ536" s="150"/>
      <c r="IR536" s="150"/>
      <c r="IS536" s="150"/>
      <c r="IT536" s="150"/>
      <c r="IU536" s="150"/>
      <c r="IV536" s="150"/>
      <c r="IW536" s="150"/>
    </row>
    <row r="537" customFormat="false" ht="12.75" hidden="false" customHeight="false" outlineLevel="0" collapsed="false">
      <c r="A537" s="146"/>
      <c r="B537" s="147"/>
      <c r="C537" s="147"/>
      <c r="D537" s="147"/>
      <c r="E537" s="147"/>
      <c r="F537" s="147"/>
      <c r="G537" s="147"/>
      <c r="H537" s="148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  <c r="AA537" s="147"/>
      <c r="AB537" s="147"/>
      <c r="AC537" s="147"/>
      <c r="AD537" s="147"/>
      <c r="AE537" s="147"/>
      <c r="AF537" s="147"/>
      <c r="AG537" s="147"/>
      <c r="AH537" s="147"/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  <c r="BI537" s="147"/>
      <c r="BJ537" s="147"/>
      <c r="BK537" s="149"/>
      <c r="BL537" s="150"/>
      <c r="BM537" s="150"/>
      <c r="BN537" s="150"/>
      <c r="BO537" s="150"/>
      <c r="BP537" s="150"/>
      <c r="BQ537" s="150"/>
      <c r="BR537" s="150"/>
      <c r="BS537" s="150"/>
      <c r="BT537" s="150"/>
      <c r="BU537" s="150"/>
      <c r="BV537" s="150"/>
      <c r="BW537" s="150"/>
      <c r="BX537" s="150"/>
      <c r="BY537" s="150"/>
      <c r="BZ537" s="150"/>
      <c r="CA537" s="150"/>
      <c r="CB537" s="150"/>
      <c r="CC537" s="15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0"/>
      <c r="CN537" s="150"/>
      <c r="CO537" s="150"/>
      <c r="CP537" s="150"/>
      <c r="CQ537" s="150"/>
      <c r="CR537" s="150"/>
      <c r="CS537" s="150"/>
      <c r="CT537" s="150"/>
      <c r="CU537" s="150"/>
      <c r="CV537" s="150"/>
      <c r="CW537" s="150"/>
      <c r="CX537" s="150"/>
      <c r="CY537" s="150"/>
      <c r="CZ537" s="150"/>
      <c r="DA537" s="150"/>
      <c r="DB537" s="150"/>
      <c r="DC537" s="150"/>
      <c r="DD537" s="150"/>
      <c r="DE537" s="150"/>
      <c r="DF537" s="150"/>
      <c r="DG537" s="150"/>
      <c r="DH537" s="150"/>
      <c r="DI537" s="150"/>
      <c r="DJ537" s="150"/>
      <c r="DK537" s="150"/>
      <c r="DL537" s="150"/>
      <c r="DM537" s="150"/>
      <c r="DN537" s="150"/>
      <c r="DO537" s="150"/>
      <c r="DP537" s="150"/>
      <c r="DQ537" s="150"/>
      <c r="DR537" s="150"/>
      <c r="DS537" s="150"/>
      <c r="DT537" s="150"/>
      <c r="DU537" s="150"/>
      <c r="DV537" s="150"/>
      <c r="DW537" s="150"/>
      <c r="DX537" s="150"/>
      <c r="DY537" s="150"/>
      <c r="DZ537" s="150"/>
      <c r="EA537" s="150"/>
      <c r="EB537" s="150"/>
      <c r="EC537" s="150"/>
      <c r="ED537" s="150"/>
      <c r="EE537" s="150"/>
      <c r="EF537" s="150"/>
      <c r="EG537" s="150"/>
      <c r="EH537" s="150"/>
      <c r="EI537" s="150"/>
      <c r="EJ537" s="150"/>
      <c r="EK537" s="150"/>
      <c r="EL537" s="150"/>
      <c r="EM537" s="150"/>
      <c r="EN537" s="150"/>
      <c r="EO537" s="150"/>
      <c r="EP537" s="150"/>
      <c r="EQ537" s="150"/>
      <c r="ER537" s="150"/>
      <c r="ES537" s="150"/>
      <c r="ET537" s="150"/>
      <c r="EU537" s="150"/>
      <c r="EV537" s="150"/>
      <c r="EW537" s="150"/>
      <c r="EX537" s="150"/>
      <c r="EY537" s="150"/>
      <c r="EZ537" s="150"/>
      <c r="FA537" s="150"/>
      <c r="FB537" s="150"/>
      <c r="FC537" s="150"/>
      <c r="FD537" s="150"/>
      <c r="FE537" s="150"/>
      <c r="FF537" s="150"/>
      <c r="FG537" s="150"/>
      <c r="FH537" s="150"/>
      <c r="FI537" s="150"/>
      <c r="FJ537" s="150"/>
      <c r="FK537" s="150"/>
      <c r="FL537" s="150"/>
      <c r="FM537" s="150"/>
      <c r="FN537" s="150"/>
      <c r="FO537" s="150"/>
      <c r="FP537" s="150"/>
      <c r="FQ537" s="150"/>
      <c r="FR537" s="150"/>
      <c r="FS537" s="150"/>
      <c r="FT537" s="150"/>
      <c r="FU537" s="150"/>
      <c r="FV537" s="150"/>
      <c r="FW537" s="150"/>
      <c r="FX537" s="150"/>
      <c r="FY537" s="150"/>
      <c r="FZ537" s="150"/>
      <c r="GA537" s="150"/>
      <c r="GB537" s="150"/>
      <c r="GC537" s="150"/>
      <c r="GD537" s="150"/>
      <c r="GE537" s="150"/>
      <c r="GF537" s="150"/>
      <c r="GG537" s="150"/>
      <c r="GH537" s="150"/>
      <c r="GI537" s="150"/>
      <c r="GJ537" s="150"/>
      <c r="GK537" s="150"/>
      <c r="GL537" s="150"/>
      <c r="GM537" s="150"/>
      <c r="GN537" s="150"/>
      <c r="GO537" s="150"/>
      <c r="GP537" s="150"/>
      <c r="GQ537" s="150"/>
      <c r="GR537" s="150"/>
      <c r="GS537" s="150"/>
      <c r="GT537" s="150"/>
      <c r="GU537" s="150"/>
      <c r="GV537" s="150"/>
      <c r="GW537" s="150"/>
      <c r="GX537" s="150"/>
      <c r="GY537" s="150"/>
      <c r="GZ537" s="150"/>
      <c r="HA537" s="150"/>
      <c r="HB537" s="150"/>
      <c r="HC537" s="150"/>
      <c r="HD537" s="150"/>
      <c r="HE537" s="150"/>
      <c r="HF537" s="150"/>
      <c r="HG537" s="150"/>
      <c r="HH537" s="150"/>
      <c r="HI537" s="150"/>
      <c r="HJ537" s="150"/>
      <c r="HK537" s="150"/>
      <c r="HL537" s="150"/>
      <c r="HM537" s="150"/>
      <c r="HN537" s="150"/>
      <c r="HO537" s="150"/>
      <c r="HP537" s="150"/>
      <c r="HQ537" s="150"/>
      <c r="HR537" s="150"/>
      <c r="HS537" s="150"/>
      <c r="HT537" s="150"/>
      <c r="HU537" s="150"/>
      <c r="HV537" s="150"/>
      <c r="HW537" s="150"/>
      <c r="HX537" s="150"/>
      <c r="HY537" s="150"/>
      <c r="HZ537" s="150"/>
      <c r="IA537" s="150"/>
      <c r="IB537" s="150"/>
      <c r="IC537" s="150"/>
      <c r="ID537" s="150"/>
      <c r="IE537" s="150"/>
      <c r="IF537" s="150"/>
      <c r="IG537" s="150"/>
      <c r="IH537" s="150"/>
      <c r="II537" s="150"/>
      <c r="IJ537" s="150"/>
      <c r="IK537" s="150"/>
      <c r="IL537" s="150"/>
      <c r="IM537" s="150"/>
      <c r="IN537" s="150"/>
      <c r="IO537" s="150"/>
      <c r="IP537" s="150"/>
      <c r="IQ537" s="150"/>
      <c r="IR537" s="150"/>
      <c r="IS537" s="150"/>
      <c r="IT537" s="150"/>
      <c r="IU537" s="150"/>
      <c r="IV537" s="150"/>
      <c r="IW537" s="150"/>
    </row>
    <row r="538" customFormat="false" ht="12.75" hidden="false" customHeight="false" outlineLevel="0" collapsed="false">
      <c r="A538" s="146"/>
      <c r="B538" s="147"/>
      <c r="C538" s="147"/>
      <c r="D538" s="147"/>
      <c r="E538" s="147"/>
      <c r="F538" s="147"/>
      <c r="G538" s="147"/>
      <c r="H538" s="148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  <c r="AA538" s="147"/>
      <c r="AB538" s="147"/>
      <c r="AC538" s="147"/>
      <c r="AD538" s="147"/>
      <c r="AE538" s="147"/>
      <c r="AF538" s="147"/>
      <c r="AG538" s="147"/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  <c r="BI538" s="147"/>
      <c r="BJ538" s="147"/>
      <c r="BK538" s="149"/>
      <c r="BL538" s="150"/>
      <c r="BM538" s="150"/>
      <c r="BN538" s="150"/>
      <c r="BO538" s="150"/>
      <c r="BP538" s="150"/>
      <c r="BQ538" s="150"/>
      <c r="BR538" s="150"/>
      <c r="BS538" s="150"/>
      <c r="BT538" s="150"/>
      <c r="BU538" s="150"/>
      <c r="BV538" s="150"/>
      <c r="BW538" s="150"/>
      <c r="BX538" s="150"/>
      <c r="BY538" s="150"/>
      <c r="BZ538" s="150"/>
      <c r="CA538" s="150"/>
      <c r="CB538" s="150"/>
      <c r="CC538" s="15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0"/>
      <c r="CN538" s="150"/>
      <c r="CO538" s="150"/>
      <c r="CP538" s="150"/>
      <c r="CQ538" s="150"/>
      <c r="CR538" s="150"/>
      <c r="CS538" s="150"/>
      <c r="CT538" s="150"/>
      <c r="CU538" s="150"/>
      <c r="CV538" s="150"/>
      <c r="CW538" s="150"/>
      <c r="CX538" s="150"/>
      <c r="CY538" s="150"/>
      <c r="CZ538" s="150"/>
      <c r="DA538" s="150"/>
      <c r="DB538" s="150"/>
      <c r="DC538" s="150"/>
      <c r="DD538" s="150"/>
      <c r="DE538" s="150"/>
      <c r="DF538" s="150"/>
      <c r="DG538" s="150"/>
      <c r="DH538" s="150"/>
      <c r="DI538" s="150"/>
      <c r="DJ538" s="150"/>
      <c r="DK538" s="150"/>
      <c r="DL538" s="150"/>
      <c r="DM538" s="150"/>
      <c r="DN538" s="150"/>
      <c r="DO538" s="150"/>
      <c r="DP538" s="150"/>
      <c r="DQ538" s="150"/>
      <c r="DR538" s="150"/>
      <c r="DS538" s="150"/>
      <c r="DT538" s="150"/>
      <c r="DU538" s="150"/>
      <c r="DV538" s="150"/>
      <c r="DW538" s="150"/>
      <c r="DX538" s="150"/>
      <c r="DY538" s="150"/>
      <c r="DZ538" s="150"/>
      <c r="EA538" s="150"/>
      <c r="EB538" s="150"/>
      <c r="EC538" s="150"/>
      <c r="ED538" s="150"/>
      <c r="EE538" s="150"/>
      <c r="EF538" s="150"/>
      <c r="EG538" s="150"/>
      <c r="EH538" s="150"/>
      <c r="EI538" s="150"/>
      <c r="EJ538" s="150"/>
      <c r="EK538" s="150"/>
      <c r="EL538" s="150"/>
      <c r="EM538" s="150"/>
      <c r="EN538" s="150"/>
      <c r="EO538" s="150"/>
      <c r="EP538" s="150"/>
      <c r="EQ538" s="150"/>
      <c r="ER538" s="150"/>
      <c r="ES538" s="150"/>
      <c r="ET538" s="150"/>
      <c r="EU538" s="150"/>
      <c r="EV538" s="150"/>
      <c r="EW538" s="150"/>
      <c r="EX538" s="150"/>
      <c r="EY538" s="150"/>
      <c r="EZ538" s="150"/>
      <c r="FA538" s="150"/>
      <c r="FB538" s="150"/>
      <c r="FC538" s="150"/>
      <c r="FD538" s="150"/>
      <c r="FE538" s="150"/>
      <c r="FF538" s="150"/>
      <c r="FG538" s="150"/>
      <c r="FH538" s="150"/>
      <c r="FI538" s="150"/>
      <c r="FJ538" s="150"/>
      <c r="FK538" s="150"/>
      <c r="FL538" s="150"/>
      <c r="FM538" s="150"/>
      <c r="FN538" s="150"/>
      <c r="FO538" s="150"/>
      <c r="FP538" s="150"/>
      <c r="FQ538" s="150"/>
      <c r="FR538" s="150"/>
      <c r="FS538" s="150"/>
      <c r="FT538" s="150"/>
      <c r="FU538" s="150"/>
      <c r="FV538" s="150"/>
      <c r="FW538" s="150"/>
      <c r="FX538" s="150"/>
      <c r="FY538" s="150"/>
      <c r="FZ538" s="150"/>
      <c r="GA538" s="150"/>
      <c r="GB538" s="150"/>
      <c r="GC538" s="150"/>
      <c r="GD538" s="150"/>
      <c r="GE538" s="150"/>
      <c r="GF538" s="150"/>
      <c r="GG538" s="150"/>
      <c r="GH538" s="150"/>
      <c r="GI538" s="150"/>
      <c r="GJ538" s="150"/>
      <c r="GK538" s="150"/>
      <c r="GL538" s="150"/>
      <c r="GM538" s="150"/>
      <c r="GN538" s="150"/>
      <c r="GO538" s="150"/>
      <c r="GP538" s="150"/>
      <c r="GQ538" s="150"/>
      <c r="GR538" s="150"/>
      <c r="GS538" s="150"/>
      <c r="GT538" s="150"/>
      <c r="GU538" s="150"/>
      <c r="GV538" s="150"/>
      <c r="GW538" s="150"/>
      <c r="GX538" s="150"/>
      <c r="GY538" s="150"/>
      <c r="GZ538" s="150"/>
      <c r="HA538" s="150"/>
      <c r="HB538" s="150"/>
      <c r="HC538" s="150"/>
      <c r="HD538" s="150"/>
      <c r="HE538" s="150"/>
      <c r="HF538" s="150"/>
      <c r="HG538" s="150"/>
      <c r="HH538" s="150"/>
      <c r="HI538" s="150"/>
      <c r="HJ538" s="150"/>
      <c r="HK538" s="150"/>
      <c r="HL538" s="150"/>
      <c r="HM538" s="150"/>
      <c r="HN538" s="150"/>
      <c r="HO538" s="150"/>
      <c r="HP538" s="150"/>
      <c r="HQ538" s="150"/>
      <c r="HR538" s="150"/>
      <c r="HS538" s="150"/>
      <c r="HT538" s="150"/>
      <c r="HU538" s="150"/>
      <c r="HV538" s="150"/>
      <c r="HW538" s="150"/>
      <c r="HX538" s="150"/>
      <c r="HY538" s="150"/>
      <c r="HZ538" s="150"/>
      <c r="IA538" s="150"/>
      <c r="IB538" s="150"/>
      <c r="IC538" s="150"/>
      <c r="ID538" s="150"/>
      <c r="IE538" s="150"/>
      <c r="IF538" s="150"/>
      <c r="IG538" s="150"/>
      <c r="IH538" s="150"/>
      <c r="II538" s="150"/>
      <c r="IJ538" s="150"/>
      <c r="IK538" s="150"/>
      <c r="IL538" s="150"/>
      <c r="IM538" s="150"/>
      <c r="IN538" s="150"/>
      <c r="IO538" s="150"/>
      <c r="IP538" s="150"/>
      <c r="IQ538" s="150"/>
      <c r="IR538" s="150"/>
      <c r="IS538" s="150"/>
      <c r="IT538" s="150"/>
      <c r="IU538" s="150"/>
      <c r="IV538" s="150"/>
      <c r="IW538" s="150"/>
    </row>
    <row r="539" customFormat="false" ht="12.75" hidden="false" customHeight="false" outlineLevel="0" collapsed="false">
      <c r="A539" s="146"/>
      <c r="B539" s="147"/>
      <c r="C539" s="147"/>
      <c r="D539" s="147"/>
      <c r="E539" s="147"/>
      <c r="F539" s="147"/>
      <c r="G539" s="147"/>
      <c r="H539" s="148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  <c r="AB539" s="147"/>
      <c r="AC539" s="147"/>
      <c r="AD539" s="147"/>
      <c r="AE539" s="147"/>
      <c r="AF539" s="147"/>
      <c r="AG539" s="147"/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  <c r="BI539" s="147"/>
      <c r="BJ539" s="147"/>
      <c r="BK539" s="149"/>
      <c r="BL539" s="150"/>
      <c r="BM539" s="150"/>
      <c r="BN539" s="150"/>
      <c r="BO539" s="150"/>
      <c r="BP539" s="150"/>
      <c r="BQ539" s="150"/>
      <c r="BR539" s="150"/>
      <c r="BS539" s="150"/>
      <c r="BT539" s="150"/>
      <c r="BU539" s="150"/>
      <c r="BV539" s="150"/>
      <c r="BW539" s="150"/>
      <c r="BX539" s="150"/>
      <c r="BY539" s="150"/>
      <c r="BZ539" s="150"/>
      <c r="CA539" s="150"/>
      <c r="CB539" s="150"/>
      <c r="CC539" s="150"/>
      <c r="CD539" s="150"/>
      <c r="CE539" s="150"/>
      <c r="CF539" s="150"/>
      <c r="CG539" s="150"/>
      <c r="CH539" s="150"/>
      <c r="CI539" s="150"/>
      <c r="CJ539" s="150"/>
      <c r="CK539" s="150"/>
      <c r="CL539" s="150"/>
      <c r="CM539" s="150"/>
      <c r="CN539" s="150"/>
      <c r="CO539" s="150"/>
      <c r="CP539" s="150"/>
      <c r="CQ539" s="150"/>
      <c r="CR539" s="150"/>
      <c r="CS539" s="150"/>
      <c r="CT539" s="150"/>
      <c r="CU539" s="150"/>
      <c r="CV539" s="150"/>
      <c r="CW539" s="150"/>
      <c r="CX539" s="150"/>
      <c r="CY539" s="150"/>
      <c r="CZ539" s="150"/>
      <c r="DA539" s="150"/>
      <c r="DB539" s="150"/>
      <c r="DC539" s="150"/>
      <c r="DD539" s="150"/>
      <c r="DE539" s="150"/>
      <c r="DF539" s="150"/>
      <c r="DG539" s="150"/>
      <c r="DH539" s="150"/>
      <c r="DI539" s="150"/>
      <c r="DJ539" s="150"/>
      <c r="DK539" s="150"/>
      <c r="DL539" s="150"/>
      <c r="DM539" s="150"/>
      <c r="DN539" s="150"/>
      <c r="DO539" s="150"/>
      <c r="DP539" s="150"/>
      <c r="DQ539" s="150"/>
      <c r="DR539" s="150"/>
      <c r="DS539" s="150"/>
      <c r="DT539" s="150"/>
      <c r="DU539" s="150"/>
      <c r="DV539" s="150"/>
      <c r="DW539" s="150"/>
      <c r="DX539" s="150"/>
      <c r="DY539" s="150"/>
      <c r="DZ539" s="150"/>
      <c r="EA539" s="150"/>
      <c r="EB539" s="150"/>
      <c r="EC539" s="150"/>
      <c r="ED539" s="150"/>
      <c r="EE539" s="150"/>
      <c r="EF539" s="150"/>
      <c r="EG539" s="150"/>
      <c r="EH539" s="150"/>
      <c r="EI539" s="150"/>
      <c r="EJ539" s="150"/>
      <c r="EK539" s="150"/>
      <c r="EL539" s="150"/>
      <c r="EM539" s="150"/>
      <c r="EN539" s="150"/>
      <c r="EO539" s="150"/>
      <c r="EP539" s="150"/>
      <c r="EQ539" s="150"/>
      <c r="ER539" s="150"/>
      <c r="ES539" s="150"/>
      <c r="ET539" s="150"/>
      <c r="EU539" s="150"/>
      <c r="EV539" s="150"/>
      <c r="EW539" s="150"/>
      <c r="EX539" s="150"/>
      <c r="EY539" s="150"/>
      <c r="EZ539" s="150"/>
      <c r="FA539" s="150"/>
      <c r="FB539" s="150"/>
      <c r="FC539" s="150"/>
      <c r="FD539" s="150"/>
      <c r="FE539" s="150"/>
      <c r="FF539" s="150"/>
      <c r="FG539" s="150"/>
      <c r="FH539" s="150"/>
      <c r="FI539" s="150"/>
      <c r="FJ539" s="150"/>
      <c r="FK539" s="150"/>
      <c r="FL539" s="150"/>
      <c r="FM539" s="150"/>
      <c r="FN539" s="150"/>
      <c r="FO539" s="150"/>
      <c r="FP539" s="150"/>
      <c r="FQ539" s="150"/>
      <c r="FR539" s="150"/>
      <c r="FS539" s="150"/>
      <c r="FT539" s="150"/>
      <c r="FU539" s="150"/>
      <c r="FV539" s="150"/>
      <c r="FW539" s="150"/>
      <c r="FX539" s="150"/>
      <c r="FY539" s="150"/>
      <c r="FZ539" s="150"/>
      <c r="GA539" s="150"/>
      <c r="GB539" s="150"/>
      <c r="GC539" s="150"/>
      <c r="GD539" s="150"/>
      <c r="GE539" s="150"/>
      <c r="GF539" s="150"/>
      <c r="GG539" s="150"/>
      <c r="GH539" s="150"/>
      <c r="GI539" s="150"/>
      <c r="GJ539" s="150"/>
      <c r="GK539" s="150"/>
      <c r="GL539" s="150"/>
      <c r="GM539" s="150"/>
      <c r="GN539" s="150"/>
      <c r="GO539" s="150"/>
      <c r="GP539" s="150"/>
      <c r="GQ539" s="150"/>
      <c r="GR539" s="150"/>
      <c r="GS539" s="150"/>
      <c r="GT539" s="150"/>
      <c r="GU539" s="150"/>
      <c r="GV539" s="150"/>
      <c r="GW539" s="150"/>
      <c r="GX539" s="150"/>
      <c r="GY539" s="150"/>
      <c r="GZ539" s="150"/>
      <c r="HA539" s="150"/>
      <c r="HB539" s="150"/>
      <c r="HC539" s="150"/>
      <c r="HD539" s="150"/>
      <c r="HE539" s="150"/>
      <c r="HF539" s="150"/>
      <c r="HG539" s="150"/>
      <c r="HH539" s="150"/>
      <c r="HI539" s="150"/>
      <c r="HJ539" s="150"/>
      <c r="HK539" s="150"/>
      <c r="HL539" s="150"/>
      <c r="HM539" s="150"/>
      <c r="HN539" s="150"/>
      <c r="HO539" s="150"/>
      <c r="HP539" s="150"/>
      <c r="HQ539" s="150"/>
      <c r="HR539" s="150"/>
      <c r="HS539" s="150"/>
      <c r="HT539" s="150"/>
      <c r="HU539" s="150"/>
      <c r="HV539" s="150"/>
      <c r="HW539" s="150"/>
      <c r="HX539" s="150"/>
      <c r="HY539" s="150"/>
      <c r="HZ539" s="150"/>
      <c r="IA539" s="150"/>
      <c r="IB539" s="150"/>
      <c r="IC539" s="150"/>
      <c r="ID539" s="150"/>
      <c r="IE539" s="150"/>
      <c r="IF539" s="150"/>
      <c r="IG539" s="150"/>
      <c r="IH539" s="150"/>
      <c r="II539" s="150"/>
      <c r="IJ539" s="150"/>
      <c r="IK539" s="150"/>
      <c r="IL539" s="150"/>
      <c r="IM539" s="150"/>
      <c r="IN539" s="150"/>
      <c r="IO539" s="150"/>
      <c r="IP539" s="150"/>
      <c r="IQ539" s="150"/>
      <c r="IR539" s="150"/>
      <c r="IS539" s="150"/>
      <c r="IT539" s="150"/>
      <c r="IU539" s="150"/>
      <c r="IV539" s="150"/>
      <c r="IW539" s="150"/>
    </row>
    <row r="540" customFormat="false" ht="12.75" hidden="false" customHeight="false" outlineLevel="0" collapsed="false">
      <c r="A540" s="146"/>
      <c r="B540" s="147"/>
      <c r="C540" s="147"/>
      <c r="D540" s="147"/>
      <c r="E540" s="147"/>
      <c r="F540" s="147"/>
      <c r="G540" s="147"/>
      <c r="H540" s="148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7"/>
      <c r="AE540" s="147"/>
      <c r="AF540" s="147"/>
      <c r="AG540" s="147"/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  <c r="BI540" s="147"/>
      <c r="BJ540" s="147"/>
      <c r="BK540" s="149"/>
      <c r="BL540" s="150"/>
      <c r="BM540" s="150"/>
      <c r="BN540" s="150"/>
      <c r="BO540" s="150"/>
      <c r="BP540" s="150"/>
      <c r="BQ540" s="150"/>
      <c r="BR540" s="150"/>
      <c r="BS540" s="150"/>
      <c r="BT540" s="150"/>
      <c r="BU540" s="150"/>
      <c r="BV540" s="150"/>
      <c r="BW540" s="150"/>
      <c r="BX540" s="150"/>
      <c r="BY540" s="150"/>
      <c r="BZ540" s="150"/>
      <c r="CA540" s="150"/>
      <c r="CB540" s="150"/>
      <c r="CC540" s="150"/>
      <c r="CD540" s="150"/>
      <c r="CE540" s="150"/>
      <c r="CF540" s="150"/>
      <c r="CG540" s="150"/>
      <c r="CH540" s="150"/>
      <c r="CI540" s="150"/>
      <c r="CJ540" s="150"/>
      <c r="CK540" s="150"/>
      <c r="CL540" s="150"/>
      <c r="CM540" s="150"/>
      <c r="CN540" s="150"/>
      <c r="CO540" s="150"/>
      <c r="CP540" s="150"/>
      <c r="CQ540" s="150"/>
      <c r="CR540" s="150"/>
      <c r="CS540" s="150"/>
      <c r="CT540" s="150"/>
      <c r="CU540" s="150"/>
      <c r="CV540" s="150"/>
      <c r="CW540" s="150"/>
      <c r="CX540" s="150"/>
      <c r="CY540" s="150"/>
      <c r="CZ540" s="150"/>
      <c r="DA540" s="150"/>
      <c r="DB540" s="150"/>
      <c r="DC540" s="150"/>
      <c r="DD540" s="150"/>
      <c r="DE540" s="150"/>
      <c r="DF540" s="150"/>
      <c r="DG540" s="150"/>
      <c r="DH540" s="150"/>
      <c r="DI540" s="150"/>
      <c r="DJ540" s="150"/>
      <c r="DK540" s="150"/>
      <c r="DL540" s="150"/>
      <c r="DM540" s="150"/>
      <c r="DN540" s="150"/>
      <c r="DO540" s="150"/>
      <c r="DP540" s="150"/>
      <c r="DQ540" s="150"/>
      <c r="DR540" s="150"/>
      <c r="DS540" s="150"/>
      <c r="DT540" s="150"/>
      <c r="DU540" s="150"/>
      <c r="DV540" s="150"/>
      <c r="DW540" s="150"/>
      <c r="DX540" s="150"/>
      <c r="DY540" s="150"/>
      <c r="DZ540" s="150"/>
      <c r="EA540" s="150"/>
      <c r="EB540" s="150"/>
      <c r="EC540" s="150"/>
      <c r="ED540" s="150"/>
      <c r="EE540" s="150"/>
      <c r="EF540" s="150"/>
      <c r="EG540" s="150"/>
      <c r="EH540" s="150"/>
      <c r="EI540" s="150"/>
      <c r="EJ540" s="150"/>
      <c r="EK540" s="150"/>
      <c r="EL540" s="150"/>
      <c r="EM540" s="150"/>
      <c r="EN540" s="150"/>
      <c r="EO540" s="150"/>
      <c r="EP540" s="150"/>
      <c r="EQ540" s="150"/>
      <c r="ER540" s="150"/>
      <c r="ES540" s="150"/>
      <c r="ET540" s="150"/>
      <c r="EU540" s="150"/>
      <c r="EV540" s="150"/>
      <c r="EW540" s="150"/>
      <c r="EX540" s="150"/>
      <c r="EY540" s="150"/>
      <c r="EZ540" s="150"/>
      <c r="FA540" s="150"/>
      <c r="FB540" s="150"/>
      <c r="FC540" s="150"/>
      <c r="FD540" s="150"/>
      <c r="FE540" s="150"/>
      <c r="FF540" s="150"/>
      <c r="FG540" s="150"/>
      <c r="FH540" s="150"/>
      <c r="FI540" s="150"/>
      <c r="FJ540" s="150"/>
      <c r="FK540" s="150"/>
      <c r="FL540" s="150"/>
      <c r="FM540" s="150"/>
      <c r="FN540" s="150"/>
      <c r="FO540" s="150"/>
      <c r="FP540" s="150"/>
      <c r="FQ540" s="150"/>
      <c r="FR540" s="150"/>
      <c r="FS540" s="150"/>
      <c r="FT540" s="150"/>
      <c r="FU540" s="150"/>
      <c r="FV540" s="150"/>
      <c r="FW540" s="150"/>
      <c r="FX540" s="150"/>
      <c r="FY540" s="150"/>
      <c r="FZ540" s="150"/>
      <c r="GA540" s="150"/>
      <c r="GB540" s="150"/>
      <c r="GC540" s="150"/>
      <c r="GD540" s="150"/>
      <c r="GE540" s="150"/>
      <c r="GF540" s="150"/>
      <c r="GG540" s="150"/>
      <c r="GH540" s="150"/>
      <c r="GI540" s="150"/>
      <c r="GJ540" s="150"/>
      <c r="GK540" s="150"/>
      <c r="GL540" s="150"/>
      <c r="GM540" s="150"/>
      <c r="GN540" s="150"/>
      <c r="GO540" s="150"/>
      <c r="GP540" s="150"/>
      <c r="GQ540" s="150"/>
      <c r="GR540" s="150"/>
      <c r="GS540" s="150"/>
      <c r="GT540" s="150"/>
      <c r="GU540" s="150"/>
      <c r="GV540" s="150"/>
      <c r="GW540" s="150"/>
      <c r="GX540" s="150"/>
      <c r="GY540" s="150"/>
      <c r="GZ540" s="150"/>
      <c r="HA540" s="150"/>
      <c r="HB540" s="150"/>
      <c r="HC540" s="150"/>
      <c r="HD540" s="150"/>
      <c r="HE540" s="150"/>
      <c r="HF540" s="150"/>
      <c r="HG540" s="150"/>
      <c r="HH540" s="150"/>
      <c r="HI540" s="150"/>
      <c r="HJ540" s="150"/>
      <c r="HK540" s="150"/>
      <c r="HL540" s="150"/>
      <c r="HM540" s="150"/>
      <c r="HN540" s="150"/>
      <c r="HO540" s="150"/>
      <c r="HP540" s="150"/>
      <c r="HQ540" s="150"/>
      <c r="HR540" s="150"/>
      <c r="HS540" s="150"/>
      <c r="HT540" s="150"/>
      <c r="HU540" s="150"/>
      <c r="HV540" s="150"/>
      <c r="HW540" s="150"/>
      <c r="HX540" s="150"/>
      <c r="HY540" s="150"/>
      <c r="HZ540" s="150"/>
      <c r="IA540" s="150"/>
      <c r="IB540" s="150"/>
      <c r="IC540" s="150"/>
      <c r="ID540" s="150"/>
      <c r="IE540" s="150"/>
      <c r="IF540" s="150"/>
      <c r="IG540" s="150"/>
      <c r="IH540" s="150"/>
      <c r="II540" s="150"/>
      <c r="IJ540" s="150"/>
      <c r="IK540" s="150"/>
      <c r="IL540" s="150"/>
      <c r="IM540" s="150"/>
      <c r="IN540" s="150"/>
      <c r="IO540" s="150"/>
      <c r="IP540" s="150"/>
      <c r="IQ540" s="150"/>
      <c r="IR540" s="150"/>
      <c r="IS540" s="150"/>
      <c r="IT540" s="150"/>
      <c r="IU540" s="150"/>
      <c r="IV540" s="150"/>
      <c r="IW540" s="150"/>
    </row>
    <row r="541" customFormat="false" ht="12.75" hidden="false" customHeight="false" outlineLevel="0" collapsed="false">
      <c r="A541" s="146"/>
      <c r="B541" s="147"/>
      <c r="C541" s="147"/>
      <c r="D541" s="147"/>
      <c r="E541" s="147"/>
      <c r="F541" s="147"/>
      <c r="G541" s="147"/>
      <c r="H541" s="148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7"/>
      <c r="AE541" s="147"/>
      <c r="AF541" s="147"/>
      <c r="AG541" s="147"/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  <c r="BI541" s="147"/>
      <c r="BJ541" s="147"/>
      <c r="BK541" s="149"/>
      <c r="BL541" s="150"/>
      <c r="BM541" s="150"/>
      <c r="BN541" s="150"/>
      <c r="BO541" s="150"/>
      <c r="BP541" s="150"/>
      <c r="BQ541" s="150"/>
      <c r="BR541" s="150"/>
      <c r="BS541" s="150"/>
      <c r="BT541" s="150"/>
      <c r="BU541" s="150"/>
      <c r="BV541" s="150"/>
      <c r="BW541" s="150"/>
      <c r="BX541" s="150"/>
      <c r="BY541" s="150"/>
      <c r="BZ541" s="150"/>
      <c r="CA541" s="150"/>
      <c r="CB541" s="150"/>
      <c r="CC541" s="15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0"/>
      <c r="CN541" s="150"/>
      <c r="CO541" s="150"/>
      <c r="CP541" s="150"/>
      <c r="CQ541" s="150"/>
      <c r="CR541" s="150"/>
      <c r="CS541" s="150"/>
      <c r="CT541" s="150"/>
      <c r="CU541" s="150"/>
      <c r="CV541" s="150"/>
      <c r="CW541" s="150"/>
      <c r="CX541" s="150"/>
      <c r="CY541" s="150"/>
      <c r="CZ541" s="150"/>
      <c r="DA541" s="150"/>
      <c r="DB541" s="150"/>
      <c r="DC541" s="150"/>
      <c r="DD541" s="150"/>
      <c r="DE541" s="150"/>
      <c r="DF541" s="150"/>
      <c r="DG541" s="150"/>
      <c r="DH541" s="150"/>
      <c r="DI541" s="150"/>
      <c r="DJ541" s="150"/>
      <c r="DK541" s="150"/>
      <c r="DL541" s="150"/>
      <c r="DM541" s="150"/>
      <c r="DN541" s="150"/>
      <c r="DO541" s="150"/>
      <c r="DP541" s="150"/>
      <c r="DQ541" s="150"/>
      <c r="DR541" s="150"/>
      <c r="DS541" s="150"/>
      <c r="DT541" s="150"/>
      <c r="DU541" s="150"/>
      <c r="DV541" s="150"/>
      <c r="DW541" s="150"/>
      <c r="DX541" s="150"/>
      <c r="DY541" s="150"/>
      <c r="DZ541" s="150"/>
      <c r="EA541" s="150"/>
      <c r="EB541" s="150"/>
      <c r="EC541" s="150"/>
      <c r="ED541" s="150"/>
      <c r="EE541" s="150"/>
      <c r="EF541" s="150"/>
      <c r="EG541" s="150"/>
      <c r="EH541" s="150"/>
      <c r="EI541" s="150"/>
      <c r="EJ541" s="150"/>
      <c r="EK541" s="150"/>
      <c r="EL541" s="150"/>
      <c r="EM541" s="150"/>
      <c r="EN541" s="150"/>
      <c r="EO541" s="150"/>
      <c r="EP541" s="150"/>
      <c r="EQ541" s="150"/>
      <c r="ER541" s="150"/>
      <c r="ES541" s="150"/>
      <c r="ET541" s="150"/>
      <c r="EU541" s="150"/>
      <c r="EV541" s="150"/>
      <c r="EW541" s="150"/>
      <c r="EX541" s="150"/>
      <c r="EY541" s="150"/>
      <c r="EZ541" s="150"/>
      <c r="FA541" s="150"/>
      <c r="FB541" s="150"/>
      <c r="FC541" s="150"/>
      <c r="FD541" s="150"/>
      <c r="FE541" s="150"/>
      <c r="FF541" s="150"/>
      <c r="FG541" s="150"/>
      <c r="FH541" s="150"/>
      <c r="FI541" s="150"/>
      <c r="FJ541" s="150"/>
      <c r="FK541" s="150"/>
      <c r="FL541" s="150"/>
      <c r="FM541" s="150"/>
      <c r="FN541" s="150"/>
      <c r="FO541" s="150"/>
      <c r="FP541" s="150"/>
      <c r="FQ541" s="150"/>
      <c r="FR541" s="150"/>
      <c r="FS541" s="150"/>
      <c r="FT541" s="150"/>
      <c r="FU541" s="150"/>
      <c r="FV541" s="150"/>
      <c r="FW541" s="150"/>
      <c r="FX541" s="150"/>
      <c r="FY541" s="150"/>
      <c r="FZ541" s="150"/>
      <c r="GA541" s="150"/>
      <c r="GB541" s="150"/>
      <c r="GC541" s="150"/>
      <c r="GD541" s="150"/>
      <c r="GE541" s="150"/>
      <c r="GF541" s="150"/>
      <c r="GG541" s="150"/>
      <c r="GH541" s="150"/>
      <c r="GI541" s="150"/>
      <c r="GJ541" s="150"/>
      <c r="GK541" s="150"/>
      <c r="GL541" s="150"/>
      <c r="GM541" s="150"/>
      <c r="GN541" s="150"/>
      <c r="GO541" s="150"/>
      <c r="GP541" s="150"/>
      <c r="GQ541" s="150"/>
      <c r="GR541" s="150"/>
      <c r="GS541" s="150"/>
      <c r="GT541" s="150"/>
      <c r="GU541" s="150"/>
      <c r="GV541" s="150"/>
      <c r="GW541" s="150"/>
      <c r="GX541" s="150"/>
      <c r="GY541" s="150"/>
      <c r="GZ541" s="150"/>
      <c r="HA541" s="150"/>
      <c r="HB541" s="150"/>
      <c r="HC541" s="150"/>
      <c r="HD541" s="150"/>
      <c r="HE541" s="150"/>
      <c r="HF541" s="150"/>
      <c r="HG541" s="150"/>
      <c r="HH541" s="150"/>
      <c r="HI541" s="150"/>
      <c r="HJ541" s="150"/>
      <c r="HK541" s="150"/>
      <c r="HL541" s="150"/>
      <c r="HM541" s="150"/>
      <c r="HN541" s="150"/>
      <c r="HO541" s="150"/>
      <c r="HP541" s="150"/>
      <c r="HQ541" s="150"/>
      <c r="HR541" s="150"/>
      <c r="HS541" s="150"/>
      <c r="HT541" s="150"/>
      <c r="HU541" s="150"/>
      <c r="HV541" s="150"/>
      <c r="HW541" s="150"/>
      <c r="HX541" s="150"/>
      <c r="HY541" s="150"/>
      <c r="HZ541" s="150"/>
      <c r="IA541" s="150"/>
      <c r="IB541" s="150"/>
      <c r="IC541" s="150"/>
      <c r="ID541" s="150"/>
      <c r="IE541" s="150"/>
      <c r="IF541" s="150"/>
      <c r="IG541" s="150"/>
      <c r="IH541" s="150"/>
      <c r="II541" s="150"/>
      <c r="IJ541" s="150"/>
      <c r="IK541" s="150"/>
      <c r="IL541" s="150"/>
      <c r="IM541" s="150"/>
      <c r="IN541" s="150"/>
      <c r="IO541" s="150"/>
      <c r="IP541" s="150"/>
      <c r="IQ541" s="150"/>
      <c r="IR541" s="150"/>
      <c r="IS541" s="150"/>
      <c r="IT541" s="150"/>
      <c r="IU541" s="150"/>
      <c r="IV541" s="150"/>
      <c r="IW541" s="150"/>
    </row>
    <row r="542" customFormat="false" ht="12.75" hidden="false" customHeight="false" outlineLevel="0" collapsed="false">
      <c r="A542" s="146"/>
      <c r="B542" s="147"/>
      <c r="C542" s="147"/>
      <c r="D542" s="147"/>
      <c r="E542" s="147"/>
      <c r="F542" s="147"/>
      <c r="G542" s="147"/>
      <c r="H542" s="148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7"/>
      <c r="AE542" s="147"/>
      <c r="AF542" s="147"/>
      <c r="AG542" s="147"/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  <c r="BI542" s="147"/>
      <c r="BJ542" s="147"/>
      <c r="BK542" s="149"/>
      <c r="BL542" s="150"/>
      <c r="BM542" s="150"/>
      <c r="BN542" s="150"/>
      <c r="BO542" s="150"/>
      <c r="BP542" s="150"/>
      <c r="BQ542" s="150"/>
      <c r="BR542" s="150"/>
      <c r="BS542" s="150"/>
      <c r="BT542" s="150"/>
      <c r="BU542" s="150"/>
      <c r="BV542" s="150"/>
      <c r="BW542" s="150"/>
      <c r="BX542" s="150"/>
      <c r="BY542" s="150"/>
      <c r="BZ542" s="150"/>
      <c r="CA542" s="150"/>
      <c r="CB542" s="150"/>
      <c r="CC542" s="15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0"/>
      <c r="CN542" s="150"/>
      <c r="CO542" s="150"/>
      <c r="CP542" s="150"/>
      <c r="CQ542" s="150"/>
      <c r="CR542" s="150"/>
      <c r="CS542" s="150"/>
      <c r="CT542" s="150"/>
      <c r="CU542" s="150"/>
      <c r="CV542" s="150"/>
      <c r="CW542" s="150"/>
      <c r="CX542" s="150"/>
      <c r="CY542" s="150"/>
      <c r="CZ542" s="150"/>
      <c r="DA542" s="150"/>
      <c r="DB542" s="150"/>
      <c r="DC542" s="150"/>
      <c r="DD542" s="150"/>
      <c r="DE542" s="150"/>
      <c r="DF542" s="150"/>
      <c r="DG542" s="150"/>
      <c r="DH542" s="150"/>
      <c r="DI542" s="150"/>
      <c r="DJ542" s="150"/>
      <c r="DK542" s="150"/>
      <c r="DL542" s="150"/>
      <c r="DM542" s="150"/>
      <c r="DN542" s="150"/>
      <c r="DO542" s="150"/>
      <c r="DP542" s="150"/>
      <c r="DQ542" s="150"/>
      <c r="DR542" s="150"/>
      <c r="DS542" s="150"/>
      <c r="DT542" s="150"/>
      <c r="DU542" s="150"/>
      <c r="DV542" s="150"/>
      <c r="DW542" s="150"/>
      <c r="DX542" s="150"/>
      <c r="DY542" s="150"/>
      <c r="DZ542" s="150"/>
      <c r="EA542" s="150"/>
      <c r="EB542" s="150"/>
      <c r="EC542" s="150"/>
      <c r="ED542" s="150"/>
      <c r="EE542" s="150"/>
      <c r="EF542" s="150"/>
      <c r="EG542" s="150"/>
      <c r="EH542" s="150"/>
      <c r="EI542" s="150"/>
      <c r="EJ542" s="150"/>
      <c r="EK542" s="150"/>
      <c r="EL542" s="150"/>
      <c r="EM542" s="150"/>
      <c r="EN542" s="150"/>
      <c r="EO542" s="150"/>
      <c r="EP542" s="150"/>
      <c r="EQ542" s="150"/>
      <c r="ER542" s="150"/>
      <c r="ES542" s="150"/>
      <c r="ET542" s="150"/>
      <c r="EU542" s="150"/>
      <c r="EV542" s="150"/>
      <c r="EW542" s="150"/>
      <c r="EX542" s="150"/>
      <c r="EY542" s="150"/>
      <c r="EZ542" s="150"/>
      <c r="FA542" s="150"/>
      <c r="FB542" s="150"/>
      <c r="FC542" s="150"/>
      <c r="FD542" s="150"/>
      <c r="FE542" s="150"/>
      <c r="FF542" s="150"/>
      <c r="FG542" s="150"/>
      <c r="FH542" s="150"/>
      <c r="FI542" s="150"/>
      <c r="FJ542" s="150"/>
      <c r="FK542" s="150"/>
      <c r="FL542" s="150"/>
      <c r="FM542" s="150"/>
      <c r="FN542" s="150"/>
      <c r="FO542" s="150"/>
      <c r="FP542" s="150"/>
      <c r="FQ542" s="150"/>
      <c r="FR542" s="150"/>
      <c r="FS542" s="150"/>
      <c r="FT542" s="150"/>
      <c r="FU542" s="150"/>
      <c r="FV542" s="150"/>
      <c r="FW542" s="150"/>
      <c r="FX542" s="150"/>
      <c r="FY542" s="150"/>
      <c r="FZ542" s="150"/>
      <c r="GA542" s="150"/>
      <c r="GB542" s="150"/>
      <c r="GC542" s="150"/>
      <c r="GD542" s="150"/>
      <c r="GE542" s="150"/>
      <c r="GF542" s="150"/>
      <c r="GG542" s="150"/>
      <c r="GH542" s="150"/>
      <c r="GI542" s="150"/>
      <c r="GJ542" s="150"/>
      <c r="GK542" s="150"/>
      <c r="GL542" s="150"/>
      <c r="GM542" s="150"/>
      <c r="GN542" s="150"/>
      <c r="GO542" s="150"/>
      <c r="GP542" s="150"/>
      <c r="GQ542" s="150"/>
      <c r="GR542" s="150"/>
      <c r="GS542" s="150"/>
      <c r="GT542" s="150"/>
      <c r="GU542" s="150"/>
      <c r="GV542" s="150"/>
      <c r="GW542" s="150"/>
      <c r="GX542" s="150"/>
      <c r="GY542" s="150"/>
      <c r="GZ542" s="150"/>
      <c r="HA542" s="150"/>
      <c r="HB542" s="150"/>
      <c r="HC542" s="150"/>
      <c r="HD542" s="150"/>
      <c r="HE542" s="150"/>
      <c r="HF542" s="150"/>
      <c r="HG542" s="150"/>
      <c r="HH542" s="150"/>
      <c r="HI542" s="150"/>
      <c r="HJ542" s="150"/>
      <c r="HK542" s="150"/>
      <c r="HL542" s="150"/>
      <c r="HM542" s="150"/>
      <c r="HN542" s="150"/>
      <c r="HO542" s="150"/>
      <c r="HP542" s="150"/>
      <c r="HQ542" s="150"/>
      <c r="HR542" s="150"/>
      <c r="HS542" s="150"/>
      <c r="HT542" s="150"/>
      <c r="HU542" s="150"/>
      <c r="HV542" s="150"/>
      <c r="HW542" s="150"/>
      <c r="HX542" s="150"/>
      <c r="HY542" s="150"/>
      <c r="HZ542" s="150"/>
      <c r="IA542" s="150"/>
      <c r="IB542" s="150"/>
      <c r="IC542" s="150"/>
      <c r="ID542" s="150"/>
      <c r="IE542" s="150"/>
      <c r="IF542" s="150"/>
      <c r="IG542" s="150"/>
      <c r="IH542" s="150"/>
      <c r="II542" s="150"/>
      <c r="IJ542" s="150"/>
      <c r="IK542" s="150"/>
      <c r="IL542" s="150"/>
      <c r="IM542" s="150"/>
      <c r="IN542" s="150"/>
      <c r="IO542" s="150"/>
      <c r="IP542" s="150"/>
      <c r="IQ542" s="150"/>
      <c r="IR542" s="150"/>
      <c r="IS542" s="150"/>
      <c r="IT542" s="150"/>
      <c r="IU542" s="150"/>
      <c r="IV542" s="150"/>
      <c r="IW542" s="150"/>
    </row>
    <row r="543" customFormat="false" ht="12.75" hidden="false" customHeight="false" outlineLevel="0" collapsed="false">
      <c r="A543" s="146"/>
      <c r="B543" s="147"/>
      <c r="C543" s="147"/>
      <c r="D543" s="147"/>
      <c r="E543" s="147"/>
      <c r="F543" s="147"/>
      <c r="G543" s="147"/>
      <c r="H543" s="148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  <c r="BI543" s="147"/>
      <c r="BJ543" s="147"/>
      <c r="BK543" s="149"/>
      <c r="BL543" s="150"/>
      <c r="BM543" s="150"/>
      <c r="BN543" s="150"/>
      <c r="BO543" s="150"/>
      <c r="BP543" s="150"/>
      <c r="BQ543" s="150"/>
      <c r="BR543" s="150"/>
      <c r="BS543" s="150"/>
      <c r="BT543" s="150"/>
      <c r="BU543" s="150"/>
      <c r="BV543" s="150"/>
      <c r="BW543" s="150"/>
      <c r="BX543" s="150"/>
      <c r="BY543" s="150"/>
      <c r="BZ543" s="150"/>
      <c r="CA543" s="150"/>
      <c r="CB543" s="150"/>
      <c r="CC543" s="150"/>
      <c r="CD543" s="150"/>
      <c r="CE543" s="150"/>
      <c r="CF543" s="150"/>
      <c r="CG543" s="150"/>
      <c r="CH543" s="150"/>
      <c r="CI543" s="150"/>
      <c r="CJ543" s="150"/>
      <c r="CK543" s="150"/>
      <c r="CL543" s="150"/>
      <c r="CM543" s="150"/>
      <c r="CN543" s="150"/>
      <c r="CO543" s="150"/>
      <c r="CP543" s="150"/>
      <c r="CQ543" s="150"/>
      <c r="CR543" s="150"/>
      <c r="CS543" s="150"/>
      <c r="CT543" s="150"/>
      <c r="CU543" s="150"/>
      <c r="CV543" s="150"/>
      <c r="CW543" s="150"/>
      <c r="CX543" s="150"/>
      <c r="CY543" s="150"/>
      <c r="CZ543" s="150"/>
      <c r="DA543" s="150"/>
      <c r="DB543" s="150"/>
      <c r="DC543" s="150"/>
      <c r="DD543" s="150"/>
      <c r="DE543" s="150"/>
      <c r="DF543" s="150"/>
      <c r="DG543" s="150"/>
      <c r="DH543" s="150"/>
      <c r="DI543" s="150"/>
      <c r="DJ543" s="150"/>
      <c r="DK543" s="150"/>
      <c r="DL543" s="150"/>
      <c r="DM543" s="150"/>
      <c r="DN543" s="150"/>
      <c r="DO543" s="150"/>
      <c r="DP543" s="150"/>
      <c r="DQ543" s="150"/>
      <c r="DR543" s="150"/>
      <c r="DS543" s="150"/>
      <c r="DT543" s="150"/>
      <c r="DU543" s="150"/>
      <c r="DV543" s="150"/>
      <c r="DW543" s="150"/>
      <c r="DX543" s="150"/>
      <c r="DY543" s="150"/>
      <c r="DZ543" s="150"/>
      <c r="EA543" s="150"/>
      <c r="EB543" s="150"/>
      <c r="EC543" s="150"/>
      <c r="ED543" s="150"/>
      <c r="EE543" s="150"/>
      <c r="EF543" s="150"/>
      <c r="EG543" s="150"/>
      <c r="EH543" s="150"/>
      <c r="EI543" s="150"/>
      <c r="EJ543" s="150"/>
      <c r="EK543" s="150"/>
      <c r="EL543" s="150"/>
      <c r="EM543" s="150"/>
      <c r="EN543" s="150"/>
      <c r="EO543" s="150"/>
      <c r="EP543" s="150"/>
      <c r="EQ543" s="150"/>
      <c r="ER543" s="150"/>
      <c r="ES543" s="150"/>
      <c r="ET543" s="150"/>
      <c r="EU543" s="150"/>
      <c r="EV543" s="150"/>
      <c r="EW543" s="150"/>
      <c r="EX543" s="150"/>
      <c r="EY543" s="150"/>
      <c r="EZ543" s="150"/>
      <c r="FA543" s="150"/>
      <c r="FB543" s="150"/>
      <c r="FC543" s="150"/>
      <c r="FD543" s="150"/>
      <c r="FE543" s="150"/>
      <c r="FF543" s="150"/>
      <c r="FG543" s="150"/>
      <c r="FH543" s="150"/>
      <c r="FI543" s="150"/>
      <c r="FJ543" s="150"/>
      <c r="FK543" s="150"/>
      <c r="FL543" s="150"/>
      <c r="FM543" s="150"/>
      <c r="FN543" s="150"/>
      <c r="FO543" s="150"/>
      <c r="FP543" s="150"/>
      <c r="FQ543" s="150"/>
      <c r="FR543" s="150"/>
      <c r="FS543" s="150"/>
      <c r="FT543" s="150"/>
      <c r="FU543" s="150"/>
      <c r="FV543" s="150"/>
      <c r="FW543" s="150"/>
      <c r="FX543" s="150"/>
      <c r="FY543" s="150"/>
      <c r="FZ543" s="150"/>
      <c r="GA543" s="150"/>
      <c r="GB543" s="150"/>
      <c r="GC543" s="150"/>
      <c r="GD543" s="150"/>
      <c r="GE543" s="150"/>
      <c r="GF543" s="150"/>
      <c r="GG543" s="150"/>
      <c r="GH543" s="150"/>
      <c r="GI543" s="150"/>
      <c r="GJ543" s="150"/>
      <c r="GK543" s="150"/>
      <c r="GL543" s="150"/>
      <c r="GM543" s="150"/>
      <c r="GN543" s="150"/>
      <c r="GO543" s="150"/>
      <c r="GP543" s="150"/>
      <c r="GQ543" s="150"/>
      <c r="GR543" s="150"/>
      <c r="GS543" s="150"/>
      <c r="GT543" s="150"/>
      <c r="GU543" s="150"/>
      <c r="GV543" s="150"/>
      <c r="GW543" s="150"/>
      <c r="GX543" s="150"/>
      <c r="GY543" s="150"/>
      <c r="GZ543" s="150"/>
      <c r="HA543" s="150"/>
      <c r="HB543" s="150"/>
      <c r="HC543" s="150"/>
      <c r="HD543" s="150"/>
      <c r="HE543" s="150"/>
      <c r="HF543" s="150"/>
      <c r="HG543" s="150"/>
      <c r="HH543" s="150"/>
      <c r="HI543" s="150"/>
      <c r="HJ543" s="150"/>
      <c r="HK543" s="150"/>
      <c r="HL543" s="150"/>
      <c r="HM543" s="150"/>
      <c r="HN543" s="150"/>
      <c r="HO543" s="150"/>
      <c r="HP543" s="150"/>
      <c r="HQ543" s="150"/>
      <c r="HR543" s="150"/>
      <c r="HS543" s="150"/>
      <c r="HT543" s="150"/>
      <c r="HU543" s="150"/>
      <c r="HV543" s="150"/>
      <c r="HW543" s="150"/>
      <c r="HX543" s="150"/>
      <c r="HY543" s="150"/>
      <c r="HZ543" s="150"/>
      <c r="IA543" s="150"/>
      <c r="IB543" s="150"/>
      <c r="IC543" s="150"/>
      <c r="ID543" s="150"/>
      <c r="IE543" s="150"/>
      <c r="IF543" s="150"/>
      <c r="IG543" s="150"/>
      <c r="IH543" s="150"/>
      <c r="II543" s="150"/>
      <c r="IJ543" s="150"/>
      <c r="IK543" s="150"/>
      <c r="IL543" s="150"/>
      <c r="IM543" s="150"/>
      <c r="IN543" s="150"/>
      <c r="IO543" s="150"/>
      <c r="IP543" s="150"/>
      <c r="IQ543" s="150"/>
      <c r="IR543" s="150"/>
      <c r="IS543" s="150"/>
      <c r="IT543" s="150"/>
      <c r="IU543" s="150"/>
      <c r="IV543" s="150"/>
      <c r="IW543" s="150"/>
    </row>
    <row r="544" customFormat="false" ht="12.75" hidden="false" customHeight="false" outlineLevel="0" collapsed="false">
      <c r="A544" s="146"/>
      <c r="B544" s="147"/>
      <c r="C544" s="147"/>
      <c r="D544" s="147"/>
      <c r="E544" s="147"/>
      <c r="F544" s="147"/>
      <c r="G544" s="147"/>
      <c r="H544" s="148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7"/>
      <c r="AE544" s="147"/>
      <c r="AF544" s="147"/>
      <c r="AG544" s="147"/>
      <c r="AH544" s="147"/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  <c r="BI544" s="147"/>
      <c r="BJ544" s="147"/>
      <c r="BK544" s="149"/>
      <c r="BL544" s="150"/>
      <c r="BM544" s="150"/>
      <c r="BN544" s="150"/>
      <c r="BO544" s="150"/>
      <c r="BP544" s="150"/>
      <c r="BQ544" s="150"/>
      <c r="BR544" s="150"/>
      <c r="BS544" s="150"/>
      <c r="BT544" s="150"/>
      <c r="BU544" s="150"/>
      <c r="BV544" s="150"/>
      <c r="BW544" s="150"/>
      <c r="BX544" s="150"/>
      <c r="BY544" s="150"/>
      <c r="BZ544" s="150"/>
      <c r="CA544" s="150"/>
      <c r="CB544" s="150"/>
      <c r="CC544" s="150"/>
      <c r="CD544" s="150"/>
      <c r="CE544" s="150"/>
      <c r="CF544" s="150"/>
      <c r="CG544" s="150"/>
      <c r="CH544" s="150"/>
      <c r="CI544" s="150"/>
      <c r="CJ544" s="150"/>
      <c r="CK544" s="150"/>
      <c r="CL544" s="150"/>
      <c r="CM544" s="150"/>
      <c r="CN544" s="150"/>
      <c r="CO544" s="150"/>
      <c r="CP544" s="150"/>
      <c r="CQ544" s="150"/>
      <c r="CR544" s="150"/>
      <c r="CS544" s="150"/>
      <c r="CT544" s="150"/>
      <c r="CU544" s="150"/>
      <c r="CV544" s="150"/>
      <c r="CW544" s="150"/>
      <c r="CX544" s="150"/>
      <c r="CY544" s="150"/>
      <c r="CZ544" s="150"/>
      <c r="DA544" s="150"/>
      <c r="DB544" s="150"/>
      <c r="DC544" s="150"/>
      <c r="DD544" s="150"/>
      <c r="DE544" s="150"/>
      <c r="DF544" s="150"/>
      <c r="DG544" s="150"/>
      <c r="DH544" s="150"/>
      <c r="DI544" s="150"/>
      <c r="DJ544" s="150"/>
      <c r="DK544" s="150"/>
      <c r="DL544" s="150"/>
      <c r="DM544" s="150"/>
      <c r="DN544" s="150"/>
      <c r="DO544" s="150"/>
      <c r="DP544" s="150"/>
      <c r="DQ544" s="150"/>
      <c r="DR544" s="150"/>
      <c r="DS544" s="150"/>
      <c r="DT544" s="150"/>
      <c r="DU544" s="150"/>
      <c r="DV544" s="150"/>
      <c r="DW544" s="150"/>
      <c r="DX544" s="150"/>
      <c r="DY544" s="150"/>
      <c r="DZ544" s="150"/>
      <c r="EA544" s="150"/>
      <c r="EB544" s="150"/>
      <c r="EC544" s="150"/>
      <c r="ED544" s="150"/>
      <c r="EE544" s="150"/>
      <c r="EF544" s="150"/>
      <c r="EG544" s="150"/>
      <c r="EH544" s="150"/>
      <c r="EI544" s="150"/>
      <c r="EJ544" s="150"/>
      <c r="EK544" s="150"/>
      <c r="EL544" s="150"/>
      <c r="EM544" s="150"/>
      <c r="EN544" s="150"/>
      <c r="EO544" s="150"/>
      <c r="EP544" s="150"/>
      <c r="EQ544" s="150"/>
      <c r="ER544" s="150"/>
      <c r="ES544" s="150"/>
      <c r="ET544" s="150"/>
      <c r="EU544" s="150"/>
      <c r="EV544" s="150"/>
      <c r="EW544" s="150"/>
      <c r="EX544" s="150"/>
      <c r="EY544" s="150"/>
      <c r="EZ544" s="150"/>
      <c r="FA544" s="150"/>
      <c r="FB544" s="150"/>
      <c r="FC544" s="150"/>
      <c r="FD544" s="150"/>
      <c r="FE544" s="150"/>
      <c r="FF544" s="150"/>
      <c r="FG544" s="150"/>
      <c r="FH544" s="150"/>
      <c r="FI544" s="150"/>
      <c r="FJ544" s="150"/>
      <c r="FK544" s="150"/>
      <c r="FL544" s="150"/>
      <c r="FM544" s="150"/>
      <c r="FN544" s="150"/>
      <c r="FO544" s="150"/>
      <c r="FP544" s="150"/>
      <c r="FQ544" s="150"/>
      <c r="FR544" s="150"/>
      <c r="FS544" s="150"/>
      <c r="FT544" s="150"/>
      <c r="FU544" s="150"/>
      <c r="FV544" s="150"/>
      <c r="FW544" s="150"/>
      <c r="FX544" s="150"/>
      <c r="FY544" s="150"/>
      <c r="FZ544" s="150"/>
      <c r="GA544" s="150"/>
      <c r="GB544" s="150"/>
      <c r="GC544" s="150"/>
      <c r="GD544" s="150"/>
      <c r="GE544" s="150"/>
      <c r="GF544" s="150"/>
      <c r="GG544" s="150"/>
      <c r="GH544" s="150"/>
      <c r="GI544" s="150"/>
      <c r="GJ544" s="150"/>
      <c r="GK544" s="150"/>
      <c r="GL544" s="150"/>
      <c r="GM544" s="150"/>
      <c r="GN544" s="150"/>
      <c r="GO544" s="150"/>
      <c r="GP544" s="150"/>
      <c r="GQ544" s="150"/>
      <c r="GR544" s="150"/>
      <c r="GS544" s="150"/>
      <c r="GT544" s="150"/>
      <c r="GU544" s="150"/>
      <c r="GV544" s="150"/>
      <c r="GW544" s="150"/>
      <c r="GX544" s="150"/>
      <c r="GY544" s="150"/>
      <c r="GZ544" s="150"/>
      <c r="HA544" s="150"/>
      <c r="HB544" s="150"/>
      <c r="HC544" s="150"/>
      <c r="HD544" s="150"/>
      <c r="HE544" s="150"/>
      <c r="HF544" s="150"/>
      <c r="HG544" s="150"/>
      <c r="HH544" s="150"/>
      <c r="HI544" s="150"/>
      <c r="HJ544" s="150"/>
      <c r="HK544" s="150"/>
      <c r="HL544" s="150"/>
      <c r="HM544" s="150"/>
      <c r="HN544" s="150"/>
      <c r="HO544" s="150"/>
      <c r="HP544" s="150"/>
      <c r="HQ544" s="150"/>
      <c r="HR544" s="150"/>
      <c r="HS544" s="150"/>
      <c r="HT544" s="150"/>
      <c r="HU544" s="150"/>
      <c r="HV544" s="150"/>
      <c r="HW544" s="150"/>
      <c r="HX544" s="150"/>
      <c r="HY544" s="150"/>
      <c r="HZ544" s="150"/>
      <c r="IA544" s="150"/>
      <c r="IB544" s="150"/>
      <c r="IC544" s="150"/>
      <c r="ID544" s="150"/>
      <c r="IE544" s="150"/>
      <c r="IF544" s="150"/>
      <c r="IG544" s="150"/>
      <c r="IH544" s="150"/>
      <c r="II544" s="150"/>
      <c r="IJ544" s="150"/>
      <c r="IK544" s="150"/>
      <c r="IL544" s="150"/>
      <c r="IM544" s="150"/>
      <c r="IN544" s="150"/>
      <c r="IO544" s="150"/>
      <c r="IP544" s="150"/>
      <c r="IQ544" s="150"/>
      <c r="IR544" s="150"/>
      <c r="IS544" s="150"/>
      <c r="IT544" s="150"/>
      <c r="IU544" s="150"/>
      <c r="IV544" s="150"/>
      <c r="IW544" s="150"/>
    </row>
    <row r="545" customFormat="false" ht="12.75" hidden="false" customHeight="false" outlineLevel="0" collapsed="false">
      <c r="A545" s="146"/>
      <c r="B545" s="147"/>
      <c r="C545" s="147"/>
      <c r="D545" s="147"/>
      <c r="E545" s="147"/>
      <c r="F545" s="147"/>
      <c r="G545" s="147"/>
      <c r="H545" s="148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7"/>
      <c r="AE545" s="147"/>
      <c r="AF545" s="147"/>
      <c r="AG545" s="147"/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  <c r="BI545" s="147"/>
      <c r="BJ545" s="147"/>
      <c r="BK545" s="149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50"/>
      <c r="BV545" s="150"/>
      <c r="BW545" s="150"/>
      <c r="BX545" s="150"/>
      <c r="BY545" s="150"/>
      <c r="BZ545" s="150"/>
      <c r="CA545" s="150"/>
      <c r="CB545" s="150"/>
      <c r="CC545" s="15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0"/>
      <c r="CN545" s="150"/>
      <c r="CO545" s="150"/>
      <c r="CP545" s="150"/>
      <c r="CQ545" s="150"/>
      <c r="CR545" s="150"/>
      <c r="CS545" s="150"/>
      <c r="CT545" s="150"/>
      <c r="CU545" s="150"/>
      <c r="CV545" s="150"/>
      <c r="CW545" s="150"/>
      <c r="CX545" s="150"/>
      <c r="CY545" s="150"/>
      <c r="CZ545" s="150"/>
      <c r="DA545" s="150"/>
      <c r="DB545" s="150"/>
      <c r="DC545" s="150"/>
      <c r="DD545" s="150"/>
      <c r="DE545" s="150"/>
      <c r="DF545" s="150"/>
      <c r="DG545" s="150"/>
      <c r="DH545" s="150"/>
      <c r="DI545" s="150"/>
      <c r="DJ545" s="150"/>
      <c r="DK545" s="150"/>
      <c r="DL545" s="150"/>
      <c r="DM545" s="150"/>
      <c r="DN545" s="150"/>
      <c r="DO545" s="150"/>
      <c r="DP545" s="150"/>
      <c r="DQ545" s="150"/>
      <c r="DR545" s="150"/>
      <c r="DS545" s="150"/>
      <c r="DT545" s="150"/>
      <c r="DU545" s="150"/>
      <c r="DV545" s="150"/>
      <c r="DW545" s="150"/>
      <c r="DX545" s="150"/>
      <c r="DY545" s="150"/>
      <c r="DZ545" s="150"/>
      <c r="EA545" s="150"/>
      <c r="EB545" s="150"/>
      <c r="EC545" s="150"/>
      <c r="ED545" s="150"/>
      <c r="EE545" s="150"/>
      <c r="EF545" s="150"/>
      <c r="EG545" s="150"/>
      <c r="EH545" s="150"/>
      <c r="EI545" s="150"/>
      <c r="EJ545" s="150"/>
      <c r="EK545" s="150"/>
      <c r="EL545" s="150"/>
      <c r="EM545" s="150"/>
      <c r="EN545" s="150"/>
      <c r="EO545" s="150"/>
      <c r="EP545" s="150"/>
      <c r="EQ545" s="150"/>
      <c r="ER545" s="150"/>
      <c r="ES545" s="150"/>
      <c r="ET545" s="150"/>
      <c r="EU545" s="150"/>
      <c r="EV545" s="150"/>
      <c r="EW545" s="150"/>
      <c r="EX545" s="150"/>
      <c r="EY545" s="150"/>
      <c r="EZ545" s="150"/>
      <c r="FA545" s="150"/>
      <c r="FB545" s="150"/>
      <c r="FC545" s="150"/>
      <c r="FD545" s="150"/>
      <c r="FE545" s="150"/>
      <c r="FF545" s="150"/>
      <c r="FG545" s="150"/>
      <c r="FH545" s="150"/>
      <c r="FI545" s="150"/>
      <c r="FJ545" s="150"/>
      <c r="FK545" s="150"/>
      <c r="FL545" s="150"/>
      <c r="FM545" s="150"/>
      <c r="FN545" s="150"/>
      <c r="FO545" s="150"/>
      <c r="FP545" s="150"/>
      <c r="FQ545" s="150"/>
      <c r="FR545" s="150"/>
      <c r="FS545" s="150"/>
      <c r="FT545" s="150"/>
      <c r="FU545" s="150"/>
      <c r="FV545" s="150"/>
      <c r="FW545" s="150"/>
      <c r="FX545" s="150"/>
      <c r="FY545" s="150"/>
      <c r="FZ545" s="150"/>
      <c r="GA545" s="150"/>
      <c r="GB545" s="150"/>
      <c r="GC545" s="150"/>
      <c r="GD545" s="150"/>
      <c r="GE545" s="150"/>
      <c r="GF545" s="150"/>
      <c r="GG545" s="150"/>
      <c r="GH545" s="150"/>
      <c r="GI545" s="150"/>
      <c r="GJ545" s="150"/>
      <c r="GK545" s="150"/>
      <c r="GL545" s="150"/>
      <c r="GM545" s="150"/>
      <c r="GN545" s="150"/>
      <c r="GO545" s="150"/>
      <c r="GP545" s="150"/>
      <c r="GQ545" s="150"/>
      <c r="GR545" s="150"/>
      <c r="GS545" s="150"/>
      <c r="GT545" s="150"/>
      <c r="GU545" s="150"/>
      <c r="GV545" s="150"/>
      <c r="GW545" s="150"/>
      <c r="GX545" s="150"/>
      <c r="GY545" s="150"/>
      <c r="GZ545" s="150"/>
      <c r="HA545" s="150"/>
      <c r="HB545" s="150"/>
      <c r="HC545" s="150"/>
      <c r="HD545" s="150"/>
      <c r="HE545" s="150"/>
      <c r="HF545" s="150"/>
      <c r="HG545" s="150"/>
      <c r="HH545" s="150"/>
      <c r="HI545" s="150"/>
      <c r="HJ545" s="150"/>
      <c r="HK545" s="150"/>
      <c r="HL545" s="150"/>
      <c r="HM545" s="150"/>
      <c r="HN545" s="150"/>
      <c r="HO545" s="150"/>
      <c r="HP545" s="150"/>
      <c r="HQ545" s="150"/>
      <c r="HR545" s="150"/>
      <c r="HS545" s="150"/>
      <c r="HT545" s="150"/>
      <c r="HU545" s="150"/>
      <c r="HV545" s="150"/>
      <c r="HW545" s="150"/>
      <c r="HX545" s="150"/>
      <c r="HY545" s="150"/>
      <c r="HZ545" s="150"/>
      <c r="IA545" s="150"/>
      <c r="IB545" s="150"/>
      <c r="IC545" s="150"/>
      <c r="ID545" s="150"/>
      <c r="IE545" s="150"/>
      <c r="IF545" s="150"/>
      <c r="IG545" s="150"/>
      <c r="IH545" s="150"/>
      <c r="II545" s="150"/>
      <c r="IJ545" s="150"/>
      <c r="IK545" s="150"/>
      <c r="IL545" s="150"/>
      <c r="IM545" s="150"/>
      <c r="IN545" s="150"/>
      <c r="IO545" s="150"/>
      <c r="IP545" s="150"/>
      <c r="IQ545" s="150"/>
      <c r="IR545" s="150"/>
      <c r="IS545" s="150"/>
      <c r="IT545" s="150"/>
      <c r="IU545" s="150"/>
      <c r="IV545" s="150"/>
      <c r="IW545" s="150"/>
    </row>
    <row r="546" customFormat="false" ht="12.75" hidden="false" customHeight="false" outlineLevel="0" collapsed="false">
      <c r="A546" s="146"/>
      <c r="B546" s="147"/>
      <c r="C546" s="147"/>
      <c r="D546" s="147"/>
      <c r="E546" s="147"/>
      <c r="F546" s="147"/>
      <c r="G546" s="147"/>
      <c r="H546" s="148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  <c r="AE546" s="147"/>
      <c r="AF546" s="147"/>
      <c r="AG546" s="147"/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  <c r="BI546" s="147"/>
      <c r="BJ546" s="147"/>
      <c r="BK546" s="149"/>
      <c r="BL546" s="150"/>
      <c r="BM546" s="150"/>
      <c r="BN546" s="150"/>
      <c r="BO546" s="150"/>
      <c r="BP546" s="150"/>
      <c r="BQ546" s="150"/>
      <c r="BR546" s="150"/>
      <c r="BS546" s="150"/>
      <c r="BT546" s="150"/>
      <c r="BU546" s="150"/>
      <c r="BV546" s="150"/>
      <c r="BW546" s="150"/>
      <c r="BX546" s="150"/>
      <c r="BY546" s="150"/>
      <c r="BZ546" s="150"/>
      <c r="CA546" s="150"/>
      <c r="CB546" s="150"/>
      <c r="CC546" s="15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0"/>
      <c r="CN546" s="150"/>
      <c r="CO546" s="150"/>
      <c r="CP546" s="150"/>
      <c r="CQ546" s="150"/>
      <c r="CR546" s="150"/>
      <c r="CS546" s="150"/>
      <c r="CT546" s="150"/>
      <c r="CU546" s="150"/>
      <c r="CV546" s="150"/>
      <c r="CW546" s="150"/>
      <c r="CX546" s="150"/>
      <c r="CY546" s="150"/>
      <c r="CZ546" s="150"/>
      <c r="DA546" s="150"/>
      <c r="DB546" s="150"/>
      <c r="DC546" s="150"/>
      <c r="DD546" s="150"/>
      <c r="DE546" s="150"/>
      <c r="DF546" s="150"/>
      <c r="DG546" s="150"/>
      <c r="DH546" s="150"/>
      <c r="DI546" s="150"/>
      <c r="DJ546" s="150"/>
      <c r="DK546" s="150"/>
      <c r="DL546" s="150"/>
      <c r="DM546" s="150"/>
      <c r="DN546" s="150"/>
      <c r="DO546" s="150"/>
      <c r="DP546" s="150"/>
      <c r="DQ546" s="150"/>
      <c r="DR546" s="150"/>
      <c r="DS546" s="150"/>
      <c r="DT546" s="150"/>
      <c r="DU546" s="150"/>
      <c r="DV546" s="150"/>
      <c r="DW546" s="150"/>
      <c r="DX546" s="150"/>
      <c r="DY546" s="150"/>
      <c r="DZ546" s="150"/>
      <c r="EA546" s="150"/>
      <c r="EB546" s="150"/>
      <c r="EC546" s="150"/>
      <c r="ED546" s="150"/>
      <c r="EE546" s="150"/>
      <c r="EF546" s="150"/>
      <c r="EG546" s="150"/>
      <c r="EH546" s="150"/>
      <c r="EI546" s="150"/>
      <c r="EJ546" s="150"/>
      <c r="EK546" s="150"/>
      <c r="EL546" s="150"/>
      <c r="EM546" s="150"/>
      <c r="EN546" s="150"/>
      <c r="EO546" s="150"/>
      <c r="EP546" s="150"/>
      <c r="EQ546" s="150"/>
      <c r="ER546" s="150"/>
      <c r="ES546" s="150"/>
      <c r="ET546" s="150"/>
      <c r="EU546" s="150"/>
      <c r="EV546" s="150"/>
      <c r="EW546" s="150"/>
      <c r="EX546" s="150"/>
      <c r="EY546" s="150"/>
      <c r="EZ546" s="150"/>
      <c r="FA546" s="150"/>
      <c r="FB546" s="150"/>
      <c r="FC546" s="150"/>
      <c r="FD546" s="150"/>
      <c r="FE546" s="150"/>
      <c r="FF546" s="150"/>
      <c r="FG546" s="150"/>
      <c r="FH546" s="150"/>
      <c r="FI546" s="150"/>
      <c r="FJ546" s="150"/>
      <c r="FK546" s="150"/>
      <c r="FL546" s="150"/>
      <c r="FM546" s="150"/>
      <c r="FN546" s="150"/>
      <c r="FO546" s="150"/>
      <c r="FP546" s="150"/>
      <c r="FQ546" s="150"/>
      <c r="FR546" s="150"/>
      <c r="FS546" s="150"/>
      <c r="FT546" s="150"/>
      <c r="FU546" s="150"/>
      <c r="FV546" s="150"/>
      <c r="FW546" s="150"/>
      <c r="FX546" s="150"/>
      <c r="FY546" s="150"/>
      <c r="FZ546" s="150"/>
      <c r="GA546" s="150"/>
      <c r="GB546" s="150"/>
      <c r="GC546" s="150"/>
      <c r="GD546" s="150"/>
      <c r="GE546" s="150"/>
      <c r="GF546" s="150"/>
      <c r="GG546" s="150"/>
      <c r="GH546" s="150"/>
      <c r="GI546" s="150"/>
      <c r="GJ546" s="150"/>
      <c r="GK546" s="150"/>
      <c r="GL546" s="150"/>
      <c r="GM546" s="150"/>
      <c r="GN546" s="150"/>
      <c r="GO546" s="150"/>
      <c r="GP546" s="150"/>
      <c r="GQ546" s="150"/>
      <c r="GR546" s="150"/>
      <c r="GS546" s="150"/>
      <c r="GT546" s="150"/>
      <c r="GU546" s="150"/>
      <c r="GV546" s="150"/>
      <c r="GW546" s="150"/>
      <c r="GX546" s="150"/>
      <c r="GY546" s="150"/>
      <c r="GZ546" s="150"/>
      <c r="HA546" s="150"/>
      <c r="HB546" s="150"/>
      <c r="HC546" s="150"/>
      <c r="HD546" s="150"/>
      <c r="HE546" s="150"/>
      <c r="HF546" s="150"/>
      <c r="HG546" s="150"/>
      <c r="HH546" s="150"/>
      <c r="HI546" s="150"/>
      <c r="HJ546" s="150"/>
      <c r="HK546" s="150"/>
      <c r="HL546" s="150"/>
      <c r="HM546" s="150"/>
      <c r="HN546" s="150"/>
      <c r="HO546" s="150"/>
      <c r="HP546" s="150"/>
      <c r="HQ546" s="150"/>
      <c r="HR546" s="150"/>
      <c r="HS546" s="150"/>
      <c r="HT546" s="150"/>
      <c r="HU546" s="150"/>
      <c r="HV546" s="150"/>
      <c r="HW546" s="150"/>
      <c r="HX546" s="150"/>
      <c r="HY546" s="150"/>
      <c r="HZ546" s="150"/>
      <c r="IA546" s="150"/>
      <c r="IB546" s="150"/>
      <c r="IC546" s="150"/>
      <c r="ID546" s="150"/>
      <c r="IE546" s="150"/>
      <c r="IF546" s="150"/>
      <c r="IG546" s="150"/>
      <c r="IH546" s="150"/>
      <c r="II546" s="150"/>
      <c r="IJ546" s="150"/>
      <c r="IK546" s="150"/>
      <c r="IL546" s="150"/>
      <c r="IM546" s="150"/>
      <c r="IN546" s="150"/>
      <c r="IO546" s="150"/>
      <c r="IP546" s="150"/>
      <c r="IQ546" s="150"/>
      <c r="IR546" s="150"/>
      <c r="IS546" s="150"/>
      <c r="IT546" s="150"/>
      <c r="IU546" s="150"/>
      <c r="IV546" s="150"/>
      <c r="IW546" s="150"/>
    </row>
    <row r="547" customFormat="false" ht="12.75" hidden="false" customHeight="false" outlineLevel="0" collapsed="false">
      <c r="A547" s="146"/>
      <c r="B547" s="147"/>
      <c r="C547" s="147"/>
      <c r="D547" s="147"/>
      <c r="E547" s="147"/>
      <c r="F547" s="147"/>
      <c r="G547" s="147"/>
      <c r="H547" s="148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  <c r="BI547" s="147"/>
      <c r="BJ547" s="147"/>
      <c r="BK547" s="149"/>
      <c r="BL547" s="150"/>
      <c r="BM547" s="150"/>
      <c r="BN547" s="150"/>
      <c r="BO547" s="150"/>
      <c r="BP547" s="150"/>
      <c r="BQ547" s="150"/>
      <c r="BR547" s="150"/>
      <c r="BS547" s="150"/>
      <c r="BT547" s="150"/>
      <c r="BU547" s="150"/>
      <c r="BV547" s="150"/>
      <c r="BW547" s="150"/>
      <c r="BX547" s="150"/>
      <c r="BY547" s="150"/>
      <c r="BZ547" s="150"/>
      <c r="CA547" s="150"/>
      <c r="CB547" s="150"/>
      <c r="CC547" s="150"/>
      <c r="CD547" s="150"/>
      <c r="CE547" s="150"/>
      <c r="CF547" s="150"/>
      <c r="CG547" s="150"/>
      <c r="CH547" s="150"/>
      <c r="CI547" s="150"/>
      <c r="CJ547" s="150"/>
      <c r="CK547" s="150"/>
      <c r="CL547" s="150"/>
      <c r="CM547" s="150"/>
      <c r="CN547" s="150"/>
      <c r="CO547" s="150"/>
      <c r="CP547" s="150"/>
      <c r="CQ547" s="150"/>
      <c r="CR547" s="150"/>
      <c r="CS547" s="150"/>
      <c r="CT547" s="150"/>
      <c r="CU547" s="150"/>
      <c r="CV547" s="150"/>
      <c r="CW547" s="150"/>
      <c r="CX547" s="150"/>
      <c r="CY547" s="150"/>
      <c r="CZ547" s="150"/>
      <c r="DA547" s="150"/>
      <c r="DB547" s="150"/>
      <c r="DC547" s="150"/>
      <c r="DD547" s="150"/>
      <c r="DE547" s="150"/>
      <c r="DF547" s="150"/>
      <c r="DG547" s="150"/>
      <c r="DH547" s="150"/>
      <c r="DI547" s="150"/>
      <c r="DJ547" s="150"/>
      <c r="DK547" s="150"/>
      <c r="DL547" s="150"/>
      <c r="DM547" s="150"/>
      <c r="DN547" s="150"/>
      <c r="DO547" s="150"/>
      <c r="DP547" s="150"/>
      <c r="DQ547" s="150"/>
      <c r="DR547" s="150"/>
      <c r="DS547" s="150"/>
      <c r="DT547" s="150"/>
      <c r="DU547" s="150"/>
      <c r="DV547" s="150"/>
      <c r="DW547" s="150"/>
      <c r="DX547" s="150"/>
      <c r="DY547" s="150"/>
      <c r="DZ547" s="150"/>
      <c r="EA547" s="150"/>
      <c r="EB547" s="150"/>
      <c r="EC547" s="150"/>
      <c r="ED547" s="150"/>
      <c r="EE547" s="150"/>
      <c r="EF547" s="150"/>
      <c r="EG547" s="150"/>
      <c r="EH547" s="150"/>
      <c r="EI547" s="150"/>
      <c r="EJ547" s="150"/>
      <c r="EK547" s="150"/>
      <c r="EL547" s="150"/>
      <c r="EM547" s="150"/>
      <c r="EN547" s="150"/>
      <c r="EO547" s="150"/>
      <c r="EP547" s="150"/>
      <c r="EQ547" s="150"/>
      <c r="ER547" s="150"/>
      <c r="ES547" s="150"/>
      <c r="ET547" s="150"/>
      <c r="EU547" s="150"/>
      <c r="EV547" s="150"/>
      <c r="EW547" s="150"/>
      <c r="EX547" s="150"/>
      <c r="EY547" s="150"/>
      <c r="EZ547" s="150"/>
      <c r="FA547" s="150"/>
      <c r="FB547" s="150"/>
      <c r="FC547" s="150"/>
      <c r="FD547" s="150"/>
      <c r="FE547" s="150"/>
      <c r="FF547" s="150"/>
      <c r="FG547" s="150"/>
      <c r="FH547" s="150"/>
      <c r="FI547" s="150"/>
      <c r="FJ547" s="150"/>
      <c r="FK547" s="150"/>
      <c r="FL547" s="150"/>
      <c r="FM547" s="150"/>
      <c r="FN547" s="150"/>
      <c r="FO547" s="150"/>
      <c r="FP547" s="150"/>
      <c r="FQ547" s="150"/>
      <c r="FR547" s="150"/>
      <c r="FS547" s="150"/>
      <c r="FT547" s="150"/>
      <c r="FU547" s="150"/>
      <c r="FV547" s="150"/>
      <c r="FW547" s="150"/>
      <c r="FX547" s="150"/>
      <c r="FY547" s="150"/>
      <c r="FZ547" s="150"/>
      <c r="GA547" s="150"/>
      <c r="GB547" s="150"/>
      <c r="GC547" s="150"/>
      <c r="GD547" s="150"/>
      <c r="GE547" s="150"/>
      <c r="GF547" s="150"/>
      <c r="GG547" s="150"/>
      <c r="GH547" s="150"/>
      <c r="GI547" s="150"/>
      <c r="GJ547" s="150"/>
      <c r="GK547" s="150"/>
      <c r="GL547" s="150"/>
      <c r="GM547" s="150"/>
      <c r="GN547" s="150"/>
      <c r="GO547" s="150"/>
      <c r="GP547" s="150"/>
      <c r="GQ547" s="150"/>
      <c r="GR547" s="150"/>
      <c r="GS547" s="150"/>
      <c r="GT547" s="150"/>
      <c r="GU547" s="150"/>
      <c r="GV547" s="150"/>
      <c r="GW547" s="150"/>
      <c r="GX547" s="150"/>
      <c r="GY547" s="150"/>
      <c r="GZ547" s="150"/>
      <c r="HA547" s="150"/>
      <c r="HB547" s="150"/>
      <c r="HC547" s="150"/>
      <c r="HD547" s="150"/>
      <c r="HE547" s="150"/>
      <c r="HF547" s="150"/>
      <c r="HG547" s="150"/>
      <c r="HH547" s="150"/>
      <c r="HI547" s="150"/>
      <c r="HJ547" s="150"/>
      <c r="HK547" s="150"/>
      <c r="HL547" s="150"/>
      <c r="HM547" s="150"/>
      <c r="HN547" s="150"/>
      <c r="HO547" s="150"/>
      <c r="HP547" s="150"/>
      <c r="HQ547" s="150"/>
      <c r="HR547" s="150"/>
      <c r="HS547" s="150"/>
      <c r="HT547" s="150"/>
      <c r="HU547" s="150"/>
      <c r="HV547" s="150"/>
      <c r="HW547" s="150"/>
      <c r="HX547" s="150"/>
      <c r="HY547" s="150"/>
      <c r="HZ547" s="150"/>
      <c r="IA547" s="150"/>
      <c r="IB547" s="150"/>
      <c r="IC547" s="150"/>
      <c r="ID547" s="150"/>
      <c r="IE547" s="150"/>
      <c r="IF547" s="150"/>
      <c r="IG547" s="150"/>
      <c r="IH547" s="150"/>
      <c r="II547" s="150"/>
      <c r="IJ547" s="150"/>
      <c r="IK547" s="150"/>
      <c r="IL547" s="150"/>
      <c r="IM547" s="150"/>
      <c r="IN547" s="150"/>
      <c r="IO547" s="150"/>
      <c r="IP547" s="150"/>
      <c r="IQ547" s="150"/>
      <c r="IR547" s="150"/>
      <c r="IS547" s="150"/>
      <c r="IT547" s="150"/>
      <c r="IU547" s="150"/>
      <c r="IV547" s="150"/>
      <c r="IW547" s="150"/>
    </row>
    <row r="548" customFormat="false" ht="12.75" hidden="false" customHeight="false" outlineLevel="0" collapsed="false">
      <c r="A548" s="146"/>
      <c r="B548" s="147"/>
      <c r="C548" s="147"/>
      <c r="D548" s="147"/>
      <c r="E548" s="147"/>
      <c r="F548" s="147"/>
      <c r="G548" s="147"/>
      <c r="H548" s="148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  <c r="AE548" s="147"/>
      <c r="AF548" s="147"/>
      <c r="AG548" s="147"/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  <c r="BI548" s="147"/>
      <c r="BJ548" s="147"/>
      <c r="BK548" s="149"/>
      <c r="BL548" s="150"/>
      <c r="BM548" s="150"/>
      <c r="BN548" s="150"/>
      <c r="BO548" s="150"/>
      <c r="BP548" s="150"/>
      <c r="BQ548" s="150"/>
      <c r="BR548" s="150"/>
      <c r="BS548" s="150"/>
      <c r="BT548" s="150"/>
      <c r="BU548" s="150"/>
      <c r="BV548" s="150"/>
      <c r="BW548" s="150"/>
      <c r="BX548" s="150"/>
      <c r="BY548" s="150"/>
      <c r="BZ548" s="150"/>
      <c r="CA548" s="150"/>
      <c r="CB548" s="150"/>
      <c r="CC548" s="150"/>
      <c r="CD548" s="150"/>
      <c r="CE548" s="150"/>
      <c r="CF548" s="150"/>
      <c r="CG548" s="150"/>
      <c r="CH548" s="150"/>
      <c r="CI548" s="150"/>
      <c r="CJ548" s="150"/>
      <c r="CK548" s="150"/>
      <c r="CL548" s="150"/>
      <c r="CM548" s="150"/>
      <c r="CN548" s="150"/>
      <c r="CO548" s="150"/>
      <c r="CP548" s="150"/>
      <c r="CQ548" s="150"/>
      <c r="CR548" s="150"/>
      <c r="CS548" s="150"/>
      <c r="CT548" s="150"/>
      <c r="CU548" s="150"/>
      <c r="CV548" s="150"/>
      <c r="CW548" s="150"/>
      <c r="CX548" s="150"/>
      <c r="CY548" s="150"/>
      <c r="CZ548" s="150"/>
      <c r="DA548" s="150"/>
      <c r="DB548" s="150"/>
      <c r="DC548" s="150"/>
      <c r="DD548" s="150"/>
      <c r="DE548" s="150"/>
      <c r="DF548" s="150"/>
      <c r="DG548" s="150"/>
      <c r="DH548" s="150"/>
      <c r="DI548" s="150"/>
      <c r="DJ548" s="150"/>
      <c r="DK548" s="150"/>
      <c r="DL548" s="150"/>
      <c r="DM548" s="150"/>
      <c r="DN548" s="150"/>
      <c r="DO548" s="150"/>
      <c r="DP548" s="150"/>
      <c r="DQ548" s="150"/>
      <c r="DR548" s="150"/>
      <c r="DS548" s="150"/>
      <c r="DT548" s="150"/>
      <c r="DU548" s="150"/>
      <c r="DV548" s="150"/>
      <c r="DW548" s="150"/>
      <c r="DX548" s="150"/>
      <c r="DY548" s="150"/>
      <c r="DZ548" s="150"/>
      <c r="EA548" s="150"/>
      <c r="EB548" s="150"/>
      <c r="EC548" s="150"/>
      <c r="ED548" s="150"/>
      <c r="EE548" s="150"/>
      <c r="EF548" s="150"/>
      <c r="EG548" s="150"/>
      <c r="EH548" s="150"/>
      <c r="EI548" s="150"/>
      <c r="EJ548" s="150"/>
      <c r="EK548" s="150"/>
      <c r="EL548" s="150"/>
      <c r="EM548" s="150"/>
      <c r="EN548" s="150"/>
      <c r="EO548" s="150"/>
      <c r="EP548" s="150"/>
      <c r="EQ548" s="150"/>
      <c r="ER548" s="150"/>
      <c r="ES548" s="150"/>
      <c r="ET548" s="150"/>
      <c r="EU548" s="150"/>
      <c r="EV548" s="150"/>
      <c r="EW548" s="150"/>
      <c r="EX548" s="150"/>
      <c r="EY548" s="150"/>
      <c r="EZ548" s="150"/>
      <c r="FA548" s="150"/>
      <c r="FB548" s="150"/>
      <c r="FC548" s="150"/>
      <c r="FD548" s="150"/>
      <c r="FE548" s="150"/>
      <c r="FF548" s="150"/>
      <c r="FG548" s="150"/>
      <c r="FH548" s="150"/>
      <c r="FI548" s="150"/>
      <c r="FJ548" s="150"/>
      <c r="FK548" s="150"/>
      <c r="FL548" s="150"/>
      <c r="FM548" s="150"/>
      <c r="FN548" s="150"/>
      <c r="FO548" s="150"/>
      <c r="FP548" s="150"/>
      <c r="FQ548" s="150"/>
      <c r="FR548" s="150"/>
      <c r="FS548" s="150"/>
      <c r="FT548" s="150"/>
      <c r="FU548" s="150"/>
      <c r="FV548" s="150"/>
      <c r="FW548" s="150"/>
      <c r="FX548" s="150"/>
      <c r="FY548" s="150"/>
      <c r="FZ548" s="150"/>
      <c r="GA548" s="150"/>
      <c r="GB548" s="150"/>
      <c r="GC548" s="150"/>
      <c r="GD548" s="150"/>
      <c r="GE548" s="150"/>
      <c r="GF548" s="150"/>
      <c r="GG548" s="150"/>
      <c r="GH548" s="150"/>
      <c r="GI548" s="150"/>
      <c r="GJ548" s="150"/>
      <c r="GK548" s="150"/>
      <c r="GL548" s="150"/>
      <c r="GM548" s="150"/>
      <c r="GN548" s="150"/>
      <c r="GO548" s="150"/>
      <c r="GP548" s="150"/>
      <c r="GQ548" s="150"/>
      <c r="GR548" s="150"/>
      <c r="GS548" s="150"/>
      <c r="GT548" s="150"/>
      <c r="GU548" s="150"/>
      <c r="GV548" s="150"/>
      <c r="GW548" s="150"/>
      <c r="GX548" s="150"/>
      <c r="GY548" s="150"/>
      <c r="GZ548" s="150"/>
      <c r="HA548" s="150"/>
      <c r="HB548" s="150"/>
      <c r="HC548" s="150"/>
      <c r="HD548" s="150"/>
      <c r="HE548" s="150"/>
      <c r="HF548" s="150"/>
      <c r="HG548" s="150"/>
      <c r="HH548" s="150"/>
      <c r="HI548" s="150"/>
      <c r="HJ548" s="150"/>
      <c r="HK548" s="150"/>
      <c r="HL548" s="150"/>
      <c r="HM548" s="150"/>
      <c r="HN548" s="150"/>
      <c r="HO548" s="150"/>
      <c r="HP548" s="150"/>
      <c r="HQ548" s="150"/>
      <c r="HR548" s="150"/>
      <c r="HS548" s="150"/>
      <c r="HT548" s="150"/>
      <c r="HU548" s="150"/>
      <c r="HV548" s="150"/>
      <c r="HW548" s="150"/>
      <c r="HX548" s="150"/>
      <c r="HY548" s="150"/>
      <c r="HZ548" s="150"/>
      <c r="IA548" s="150"/>
      <c r="IB548" s="150"/>
      <c r="IC548" s="150"/>
      <c r="ID548" s="150"/>
      <c r="IE548" s="150"/>
      <c r="IF548" s="150"/>
      <c r="IG548" s="150"/>
      <c r="IH548" s="150"/>
      <c r="II548" s="150"/>
      <c r="IJ548" s="150"/>
      <c r="IK548" s="150"/>
      <c r="IL548" s="150"/>
      <c r="IM548" s="150"/>
      <c r="IN548" s="150"/>
      <c r="IO548" s="150"/>
      <c r="IP548" s="150"/>
      <c r="IQ548" s="150"/>
      <c r="IR548" s="150"/>
      <c r="IS548" s="150"/>
      <c r="IT548" s="150"/>
      <c r="IU548" s="150"/>
      <c r="IV548" s="150"/>
      <c r="IW548" s="150"/>
    </row>
    <row r="549" customFormat="false" ht="12.75" hidden="false" customHeight="false" outlineLevel="0" collapsed="false">
      <c r="A549" s="146"/>
      <c r="B549" s="147"/>
      <c r="C549" s="147"/>
      <c r="D549" s="147"/>
      <c r="E549" s="147"/>
      <c r="F549" s="147"/>
      <c r="G549" s="147"/>
      <c r="H549" s="148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  <c r="AE549" s="147"/>
      <c r="AF549" s="147"/>
      <c r="AG549" s="147"/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  <c r="BI549" s="147"/>
      <c r="BJ549" s="147"/>
      <c r="BK549" s="149"/>
      <c r="BL549" s="150"/>
      <c r="BM549" s="150"/>
      <c r="BN549" s="150"/>
      <c r="BO549" s="150"/>
      <c r="BP549" s="150"/>
      <c r="BQ549" s="150"/>
      <c r="BR549" s="150"/>
      <c r="BS549" s="150"/>
      <c r="BT549" s="150"/>
      <c r="BU549" s="150"/>
      <c r="BV549" s="150"/>
      <c r="BW549" s="150"/>
      <c r="BX549" s="150"/>
      <c r="BY549" s="150"/>
      <c r="BZ549" s="150"/>
      <c r="CA549" s="150"/>
      <c r="CB549" s="150"/>
      <c r="CC549" s="15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0"/>
      <c r="CN549" s="150"/>
      <c r="CO549" s="150"/>
      <c r="CP549" s="150"/>
      <c r="CQ549" s="150"/>
      <c r="CR549" s="150"/>
      <c r="CS549" s="150"/>
      <c r="CT549" s="150"/>
      <c r="CU549" s="150"/>
      <c r="CV549" s="150"/>
      <c r="CW549" s="150"/>
      <c r="CX549" s="150"/>
      <c r="CY549" s="150"/>
      <c r="CZ549" s="150"/>
      <c r="DA549" s="150"/>
      <c r="DB549" s="150"/>
      <c r="DC549" s="150"/>
      <c r="DD549" s="150"/>
      <c r="DE549" s="150"/>
      <c r="DF549" s="150"/>
      <c r="DG549" s="150"/>
      <c r="DH549" s="150"/>
      <c r="DI549" s="150"/>
      <c r="DJ549" s="150"/>
      <c r="DK549" s="150"/>
      <c r="DL549" s="150"/>
      <c r="DM549" s="150"/>
      <c r="DN549" s="150"/>
      <c r="DO549" s="150"/>
      <c r="DP549" s="150"/>
      <c r="DQ549" s="150"/>
      <c r="DR549" s="150"/>
      <c r="DS549" s="150"/>
      <c r="DT549" s="150"/>
      <c r="DU549" s="150"/>
      <c r="DV549" s="150"/>
      <c r="DW549" s="150"/>
      <c r="DX549" s="150"/>
      <c r="DY549" s="150"/>
      <c r="DZ549" s="150"/>
      <c r="EA549" s="150"/>
      <c r="EB549" s="150"/>
      <c r="EC549" s="150"/>
      <c r="ED549" s="150"/>
      <c r="EE549" s="150"/>
      <c r="EF549" s="150"/>
      <c r="EG549" s="150"/>
      <c r="EH549" s="150"/>
      <c r="EI549" s="150"/>
      <c r="EJ549" s="150"/>
      <c r="EK549" s="150"/>
      <c r="EL549" s="150"/>
      <c r="EM549" s="150"/>
      <c r="EN549" s="150"/>
      <c r="EO549" s="150"/>
      <c r="EP549" s="150"/>
      <c r="EQ549" s="150"/>
      <c r="ER549" s="150"/>
      <c r="ES549" s="150"/>
      <c r="ET549" s="150"/>
      <c r="EU549" s="150"/>
      <c r="EV549" s="150"/>
      <c r="EW549" s="150"/>
      <c r="EX549" s="150"/>
      <c r="EY549" s="150"/>
      <c r="EZ549" s="150"/>
      <c r="FA549" s="150"/>
      <c r="FB549" s="150"/>
      <c r="FC549" s="150"/>
      <c r="FD549" s="150"/>
      <c r="FE549" s="150"/>
      <c r="FF549" s="150"/>
      <c r="FG549" s="150"/>
      <c r="FH549" s="150"/>
      <c r="FI549" s="150"/>
      <c r="FJ549" s="150"/>
      <c r="FK549" s="150"/>
      <c r="FL549" s="150"/>
      <c r="FM549" s="150"/>
      <c r="FN549" s="150"/>
      <c r="FO549" s="150"/>
      <c r="FP549" s="150"/>
      <c r="FQ549" s="150"/>
      <c r="FR549" s="150"/>
      <c r="FS549" s="150"/>
      <c r="FT549" s="150"/>
      <c r="FU549" s="150"/>
      <c r="FV549" s="150"/>
      <c r="FW549" s="150"/>
      <c r="FX549" s="150"/>
      <c r="FY549" s="150"/>
      <c r="FZ549" s="150"/>
      <c r="GA549" s="150"/>
      <c r="GB549" s="150"/>
      <c r="GC549" s="150"/>
      <c r="GD549" s="150"/>
      <c r="GE549" s="150"/>
      <c r="GF549" s="150"/>
      <c r="GG549" s="150"/>
      <c r="GH549" s="150"/>
      <c r="GI549" s="150"/>
      <c r="GJ549" s="150"/>
      <c r="GK549" s="150"/>
      <c r="GL549" s="150"/>
      <c r="GM549" s="150"/>
      <c r="GN549" s="150"/>
      <c r="GO549" s="150"/>
      <c r="GP549" s="150"/>
      <c r="GQ549" s="150"/>
      <c r="GR549" s="150"/>
      <c r="GS549" s="150"/>
      <c r="GT549" s="150"/>
      <c r="GU549" s="150"/>
      <c r="GV549" s="150"/>
      <c r="GW549" s="150"/>
      <c r="GX549" s="150"/>
      <c r="GY549" s="150"/>
      <c r="GZ549" s="150"/>
      <c r="HA549" s="150"/>
      <c r="HB549" s="150"/>
      <c r="HC549" s="150"/>
      <c r="HD549" s="150"/>
      <c r="HE549" s="150"/>
      <c r="HF549" s="150"/>
      <c r="HG549" s="150"/>
      <c r="HH549" s="150"/>
      <c r="HI549" s="150"/>
      <c r="HJ549" s="150"/>
      <c r="HK549" s="150"/>
      <c r="HL549" s="150"/>
      <c r="HM549" s="150"/>
      <c r="HN549" s="150"/>
      <c r="HO549" s="150"/>
      <c r="HP549" s="150"/>
      <c r="HQ549" s="150"/>
      <c r="HR549" s="150"/>
      <c r="HS549" s="150"/>
      <c r="HT549" s="150"/>
      <c r="HU549" s="150"/>
      <c r="HV549" s="150"/>
      <c r="HW549" s="150"/>
      <c r="HX549" s="150"/>
      <c r="HY549" s="150"/>
      <c r="HZ549" s="150"/>
      <c r="IA549" s="150"/>
      <c r="IB549" s="150"/>
      <c r="IC549" s="150"/>
      <c r="ID549" s="150"/>
      <c r="IE549" s="150"/>
      <c r="IF549" s="150"/>
      <c r="IG549" s="150"/>
      <c r="IH549" s="150"/>
      <c r="II549" s="150"/>
      <c r="IJ549" s="150"/>
      <c r="IK549" s="150"/>
      <c r="IL549" s="150"/>
      <c r="IM549" s="150"/>
      <c r="IN549" s="150"/>
      <c r="IO549" s="150"/>
      <c r="IP549" s="150"/>
      <c r="IQ549" s="150"/>
      <c r="IR549" s="150"/>
      <c r="IS549" s="150"/>
      <c r="IT549" s="150"/>
      <c r="IU549" s="150"/>
      <c r="IV549" s="150"/>
      <c r="IW549" s="150"/>
    </row>
    <row r="550" customFormat="false" ht="12.75" hidden="false" customHeight="false" outlineLevel="0" collapsed="false">
      <c r="A550" s="146"/>
      <c r="B550" s="147"/>
      <c r="C550" s="147"/>
      <c r="D550" s="147"/>
      <c r="E550" s="147"/>
      <c r="F550" s="147"/>
      <c r="G550" s="147"/>
      <c r="H550" s="148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  <c r="AE550" s="147"/>
      <c r="AF550" s="147"/>
      <c r="AG550" s="147"/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  <c r="BI550" s="147"/>
      <c r="BJ550" s="147"/>
      <c r="BK550" s="149"/>
      <c r="BL550" s="150"/>
      <c r="BM550" s="150"/>
      <c r="BN550" s="150"/>
      <c r="BO550" s="150"/>
      <c r="BP550" s="150"/>
      <c r="BQ550" s="150"/>
      <c r="BR550" s="150"/>
      <c r="BS550" s="150"/>
      <c r="BT550" s="150"/>
      <c r="BU550" s="150"/>
      <c r="BV550" s="150"/>
      <c r="BW550" s="150"/>
      <c r="BX550" s="150"/>
      <c r="BY550" s="150"/>
      <c r="BZ550" s="150"/>
      <c r="CA550" s="150"/>
      <c r="CB550" s="150"/>
      <c r="CC550" s="15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0"/>
      <c r="CN550" s="150"/>
      <c r="CO550" s="150"/>
      <c r="CP550" s="150"/>
      <c r="CQ550" s="150"/>
      <c r="CR550" s="150"/>
      <c r="CS550" s="150"/>
      <c r="CT550" s="150"/>
      <c r="CU550" s="150"/>
      <c r="CV550" s="150"/>
      <c r="CW550" s="150"/>
      <c r="CX550" s="150"/>
      <c r="CY550" s="150"/>
      <c r="CZ550" s="150"/>
      <c r="DA550" s="150"/>
      <c r="DB550" s="150"/>
      <c r="DC550" s="150"/>
      <c r="DD550" s="150"/>
      <c r="DE550" s="150"/>
      <c r="DF550" s="150"/>
      <c r="DG550" s="150"/>
      <c r="DH550" s="150"/>
      <c r="DI550" s="150"/>
      <c r="DJ550" s="150"/>
      <c r="DK550" s="150"/>
      <c r="DL550" s="150"/>
      <c r="DM550" s="150"/>
      <c r="DN550" s="150"/>
      <c r="DO550" s="150"/>
      <c r="DP550" s="150"/>
      <c r="DQ550" s="150"/>
      <c r="DR550" s="150"/>
      <c r="DS550" s="150"/>
      <c r="DT550" s="150"/>
      <c r="DU550" s="150"/>
      <c r="DV550" s="150"/>
      <c r="DW550" s="150"/>
      <c r="DX550" s="150"/>
      <c r="DY550" s="150"/>
      <c r="DZ550" s="150"/>
      <c r="EA550" s="150"/>
      <c r="EB550" s="150"/>
      <c r="EC550" s="150"/>
      <c r="ED550" s="150"/>
      <c r="EE550" s="150"/>
      <c r="EF550" s="150"/>
      <c r="EG550" s="150"/>
      <c r="EH550" s="150"/>
      <c r="EI550" s="150"/>
      <c r="EJ550" s="150"/>
      <c r="EK550" s="150"/>
      <c r="EL550" s="150"/>
      <c r="EM550" s="150"/>
      <c r="EN550" s="150"/>
      <c r="EO550" s="150"/>
      <c r="EP550" s="150"/>
      <c r="EQ550" s="150"/>
      <c r="ER550" s="150"/>
      <c r="ES550" s="150"/>
      <c r="ET550" s="150"/>
      <c r="EU550" s="150"/>
      <c r="EV550" s="150"/>
      <c r="EW550" s="150"/>
      <c r="EX550" s="150"/>
      <c r="EY550" s="150"/>
      <c r="EZ550" s="150"/>
      <c r="FA550" s="150"/>
      <c r="FB550" s="150"/>
      <c r="FC550" s="150"/>
      <c r="FD550" s="150"/>
      <c r="FE550" s="150"/>
      <c r="FF550" s="150"/>
      <c r="FG550" s="150"/>
      <c r="FH550" s="150"/>
      <c r="FI550" s="150"/>
      <c r="FJ550" s="150"/>
      <c r="FK550" s="150"/>
      <c r="FL550" s="150"/>
      <c r="FM550" s="150"/>
      <c r="FN550" s="150"/>
      <c r="FO550" s="150"/>
      <c r="FP550" s="150"/>
      <c r="FQ550" s="150"/>
      <c r="FR550" s="150"/>
      <c r="FS550" s="150"/>
      <c r="FT550" s="150"/>
      <c r="FU550" s="150"/>
      <c r="FV550" s="150"/>
      <c r="FW550" s="150"/>
      <c r="FX550" s="150"/>
      <c r="FY550" s="150"/>
      <c r="FZ550" s="150"/>
      <c r="GA550" s="150"/>
      <c r="GB550" s="150"/>
      <c r="GC550" s="150"/>
      <c r="GD550" s="150"/>
      <c r="GE550" s="150"/>
      <c r="GF550" s="150"/>
      <c r="GG550" s="150"/>
      <c r="GH550" s="150"/>
      <c r="GI550" s="150"/>
      <c r="GJ550" s="150"/>
      <c r="GK550" s="150"/>
      <c r="GL550" s="150"/>
      <c r="GM550" s="150"/>
      <c r="GN550" s="150"/>
      <c r="GO550" s="150"/>
      <c r="GP550" s="150"/>
      <c r="GQ550" s="150"/>
      <c r="GR550" s="150"/>
      <c r="GS550" s="150"/>
      <c r="GT550" s="150"/>
      <c r="GU550" s="150"/>
      <c r="GV550" s="150"/>
      <c r="GW550" s="150"/>
      <c r="GX550" s="150"/>
      <c r="GY550" s="150"/>
      <c r="GZ550" s="150"/>
      <c r="HA550" s="150"/>
      <c r="HB550" s="150"/>
      <c r="HC550" s="150"/>
      <c r="HD550" s="150"/>
      <c r="HE550" s="150"/>
      <c r="HF550" s="150"/>
      <c r="HG550" s="150"/>
      <c r="HH550" s="150"/>
      <c r="HI550" s="150"/>
      <c r="HJ550" s="150"/>
      <c r="HK550" s="150"/>
      <c r="HL550" s="150"/>
      <c r="HM550" s="150"/>
      <c r="HN550" s="150"/>
      <c r="HO550" s="150"/>
      <c r="HP550" s="150"/>
      <c r="HQ550" s="150"/>
      <c r="HR550" s="150"/>
      <c r="HS550" s="150"/>
      <c r="HT550" s="150"/>
      <c r="HU550" s="150"/>
      <c r="HV550" s="150"/>
      <c r="HW550" s="150"/>
      <c r="HX550" s="150"/>
      <c r="HY550" s="150"/>
      <c r="HZ550" s="150"/>
      <c r="IA550" s="150"/>
      <c r="IB550" s="150"/>
      <c r="IC550" s="150"/>
      <c r="ID550" s="150"/>
      <c r="IE550" s="150"/>
      <c r="IF550" s="150"/>
      <c r="IG550" s="150"/>
      <c r="IH550" s="150"/>
      <c r="II550" s="150"/>
      <c r="IJ550" s="150"/>
      <c r="IK550" s="150"/>
      <c r="IL550" s="150"/>
      <c r="IM550" s="150"/>
      <c r="IN550" s="150"/>
      <c r="IO550" s="150"/>
      <c r="IP550" s="150"/>
      <c r="IQ550" s="150"/>
      <c r="IR550" s="150"/>
      <c r="IS550" s="150"/>
      <c r="IT550" s="150"/>
      <c r="IU550" s="150"/>
      <c r="IV550" s="150"/>
      <c r="IW550" s="150"/>
    </row>
    <row r="551" customFormat="false" ht="12.75" hidden="false" customHeight="false" outlineLevel="0" collapsed="false">
      <c r="A551" s="146"/>
      <c r="B551" s="147"/>
      <c r="C551" s="147"/>
      <c r="D551" s="147"/>
      <c r="E551" s="147"/>
      <c r="F551" s="147"/>
      <c r="G551" s="147"/>
      <c r="H551" s="148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7"/>
      <c r="BJ551" s="147"/>
      <c r="BK551" s="149"/>
      <c r="BL551" s="150"/>
      <c r="BM551" s="150"/>
      <c r="BN551" s="150"/>
      <c r="BO551" s="150"/>
      <c r="BP551" s="150"/>
      <c r="BQ551" s="150"/>
      <c r="BR551" s="150"/>
      <c r="BS551" s="150"/>
      <c r="BT551" s="150"/>
      <c r="BU551" s="150"/>
      <c r="BV551" s="150"/>
      <c r="BW551" s="150"/>
      <c r="BX551" s="150"/>
      <c r="BY551" s="150"/>
      <c r="BZ551" s="150"/>
      <c r="CA551" s="150"/>
      <c r="CB551" s="150"/>
      <c r="CC551" s="150"/>
      <c r="CD551" s="150"/>
      <c r="CE551" s="150"/>
      <c r="CF551" s="150"/>
      <c r="CG551" s="150"/>
      <c r="CH551" s="150"/>
      <c r="CI551" s="150"/>
      <c r="CJ551" s="150"/>
      <c r="CK551" s="150"/>
      <c r="CL551" s="150"/>
      <c r="CM551" s="150"/>
      <c r="CN551" s="150"/>
      <c r="CO551" s="150"/>
      <c r="CP551" s="150"/>
      <c r="CQ551" s="150"/>
      <c r="CR551" s="150"/>
      <c r="CS551" s="150"/>
      <c r="CT551" s="150"/>
      <c r="CU551" s="150"/>
      <c r="CV551" s="150"/>
      <c r="CW551" s="150"/>
      <c r="CX551" s="150"/>
      <c r="CY551" s="150"/>
      <c r="CZ551" s="150"/>
      <c r="DA551" s="150"/>
      <c r="DB551" s="150"/>
      <c r="DC551" s="150"/>
      <c r="DD551" s="150"/>
      <c r="DE551" s="150"/>
      <c r="DF551" s="150"/>
      <c r="DG551" s="150"/>
      <c r="DH551" s="150"/>
      <c r="DI551" s="150"/>
      <c r="DJ551" s="150"/>
      <c r="DK551" s="150"/>
      <c r="DL551" s="150"/>
      <c r="DM551" s="150"/>
      <c r="DN551" s="150"/>
      <c r="DO551" s="150"/>
      <c r="DP551" s="150"/>
      <c r="DQ551" s="150"/>
      <c r="DR551" s="150"/>
      <c r="DS551" s="150"/>
      <c r="DT551" s="150"/>
      <c r="DU551" s="150"/>
      <c r="DV551" s="150"/>
      <c r="DW551" s="150"/>
      <c r="DX551" s="150"/>
      <c r="DY551" s="150"/>
      <c r="DZ551" s="150"/>
      <c r="EA551" s="150"/>
      <c r="EB551" s="150"/>
      <c r="EC551" s="150"/>
      <c r="ED551" s="150"/>
      <c r="EE551" s="150"/>
      <c r="EF551" s="150"/>
      <c r="EG551" s="150"/>
      <c r="EH551" s="150"/>
      <c r="EI551" s="150"/>
      <c r="EJ551" s="150"/>
      <c r="EK551" s="150"/>
      <c r="EL551" s="150"/>
      <c r="EM551" s="150"/>
      <c r="EN551" s="150"/>
      <c r="EO551" s="150"/>
      <c r="EP551" s="150"/>
      <c r="EQ551" s="150"/>
      <c r="ER551" s="150"/>
      <c r="ES551" s="150"/>
      <c r="ET551" s="150"/>
      <c r="EU551" s="150"/>
      <c r="EV551" s="150"/>
      <c r="EW551" s="150"/>
      <c r="EX551" s="150"/>
      <c r="EY551" s="150"/>
      <c r="EZ551" s="150"/>
      <c r="FA551" s="150"/>
      <c r="FB551" s="150"/>
      <c r="FC551" s="150"/>
      <c r="FD551" s="150"/>
      <c r="FE551" s="150"/>
      <c r="FF551" s="150"/>
      <c r="FG551" s="150"/>
      <c r="FH551" s="150"/>
      <c r="FI551" s="150"/>
      <c r="FJ551" s="150"/>
      <c r="FK551" s="150"/>
      <c r="FL551" s="150"/>
      <c r="FM551" s="150"/>
      <c r="FN551" s="150"/>
      <c r="FO551" s="150"/>
      <c r="FP551" s="150"/>
      <c r="FQ551" s="150"/>
      <c r="FR551" s="150"/>
      <c r="FS551" s="150"/>
      <c r="FT551" s="150"/>
      <c r="FU551" s="150"/>
      <c r="FV551" s="150"/>
      <c r="FW551" s="150"/>
      <c r="FX551" s="150"/>
      <c r="FY551" s="150"/>
      <c r="FZ551" s="150"/>
      <c r="GA551" s="150"/>
      <c r="GB551" s="150"/>
      <c r="GC551" s="150"/>
      <c r="GD551" s="150"/>
      <c r="GE551" s="150"/>
      <c r="GF551" s="150"/>
      <c r="GG551" s="150"/>
      <c r="GH551" s="150"/>
      <c r="GI551" s="150"/>
      <c r="GJ551" s="150"/>
      <c r="GK551" s="150"/>
      <c r="GL551" s="150"/>
      <c r="GM551" s="150"/>
      <c r="GN551" s="150"/>
      <c r="GO551" s="150"/>
      <c r="GP551" s="150"/>
      <c r="GQ551" s="150"/>
      <c r="GR551" s="150"/>
      <c r="GS551" s="150"/>
      <c r="GT551" s="150"/>
      <c r="GU551" s="150"/>
      <c r="GV551" s="150"/>
      <c r="GW551" s="150"/>
      <c r="GX551" s="150"/>
      <c r="GY551" s="150"/>
      <c r="GZ551" s="150"/>
      <c r="HA551" s="150"/>
      <c r="HB551" s="150"/>
      <c r="HC551" s="150"/>
      <c r="HD551" s="150"/>
      <c r="HE551" s="150"/>
      <c r="HF551" s="150"/>
      <c r="HG551" s="150"/>
      <c r="HH551" s="150"/>
      <c r="HI551" s="150"/>
      <c r="HJ551" s="150"/>
      <c r="HK551" s="150"/>
      <c r="HL551" s="150"/>
      <c r="HM551" s="150"/>
      <c r="HN551" s="150"/>
      <c r="HO551" s="150"/>
      <c r="HP551" s="150"/>
      <c r="HQ551" s="150"/>
      <c r="HR551" s="150"/>
      <c r="HS551" s="150"/>
      <c r="HT551" s="150"/>
      <c r="HU551" s="150"/>
      <c r="HV551" s="150"/>
      <c r="HW551" s="150"/>
      <c r="HX551" s="150"/>
      <c r="HY551" s="150"/>
      <c r="HZ551" s="150"/>
      <c r="IA551" s="150"/>
      <c r="IB551" s="150"/>
      <c r="IC551" s="150"/>
      <c r="ID551" s="150"/>
      <c r="IE551" s="150"/>
      <c r="IF551" s="150"/>
      <c r="IG551" s="150"/>
      <c r="IH551" s="150"/>
      <c r="II551" s="150"/>
      <c r="IJ551" s="150"/>
      <c r="IK551" s="150"/>
      <c r="IL551" s="150"/>
      <c r="IM551" s="150"/>
      <c r="IN551" s="150"/>
      <c r="IO551" s="150"/>
      <c r="IP551" s="150"/>
      <c r="IQ551" s="150"/>
      <c r="IR551" s="150"/>
      <c r="IS551" s="150"/>
      <c r="IT551" s="150"/>
      <c r="IU551" s="150"/>
      <c r="IV551" s="150"/>
      <c r="IW551" s="150"/>
    </row>
    <row r="552" customFormat="false" ht="12.75" hidden="false" customHeight="false" outlineLevel="0" collapsed="false">
      <c r="A552" s="146"/>
      <c r="B552" s="147"/>
      <c r="C552" s="147"/>
      <c r="D552" s="147"/>
      <c r="E552" s="147"/>
      <c r="F552" s="147"/>
      <c r="G552" s="147"/>
      <c r="H552" s="148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  <c r="AE552" s="147"/>
      <c r="AF552" s="147"/>
      <c r="AG552" s="147"/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  <c r="BI552" s="147"/>
      <c r="BJ552" s="147"/>
      <c r="BK552" s="149"/>
      <c r="BL552" s="150"/>
      <c r="BM552" s="150"/>
      <c r="BN552" s="150"/>
      <c r="BO552" s="150"/>
      <c r="BP552" s="150"/>
      <c r="BQ552" s="150"/>
      <c r="BR552" s="150"/>
      <c r="BS552" s="150"/>
      <c r="BT552" s="150"/>
      <c r="BU552" s="150"/>
      <c r="BV552" s="150"/>
      <c r="BW552" s="150"/>
      <c r="BX552" s="150"/>
      <c r="BY552" s="150"/>
      <c r="BZ552" s="150"/>
      <c r="CA552" s="150"/>
      <c r="CB552" s="150"/>
      <c r="CC552" s="150"/>
      <c r="CD552" s="150"/>
      <c r="CE552" s="150"/>
      <c r="CF552" s="150"/>
      <c r="CG552" s="150"/>
      <c r="CH552" s="150"/>
      <c r="CI552" s="150"/>
      <c r="CJ552" s="150"/>
      <c r="CK552" s="150"/>
      <c r="CL552" s="150"/>
      <c r="CM552" s="150"/>
      <c r="CN552" s="150"/>
      <c r="CO552" s="150"/>
      <c r="CP552" s="150"/>
      <c r="CQ552" s="150"/>
      <c r="CR552" s="150"/>
      <c r="CS552" s="150"/>
      <c r="CT552" s="150"/>
      <c r="CU552" s="150"/>
      <c r="CV552" s="150"/>
      <c r="CW552" s="150"/>
      <c r="CX552" s="150"/>
      <c r="CY552" s="150"/>
      <c r="CZ552" s="150"/>
      <c r="DA552" s="150"/>
      <c r="DB552" s="150"/>
      <c r="DC552" s="150"/>
      <c r="DD552" s="150"/>
      <c r="DE552" s="150"/>
      <c r="DF552" s="150"/>
      <c r="DG552" s="150"/>
      <c r="DH552" s="150"/>
      <c r="DI552" s="150"/>
      <c r="DJ552" s="150"/>
      <c r="DK552" s="150"/>
      <c r="DL552" s="150"/>
      <c r="DM552" s="150"/>
      <c r="DN552" s="150"/>
      <c r="DO552" s="150"/>
      <c r="DP552" s="150"/>
      <c r="DQ552" s="150"/>
      <c r="DR552" s="150"/>
      <c r="DS552" s="150"/>
      <c r="DT552" s="150"/>
      <c r="DU552" s="150"/>
      <c r="DV552" s="150"/>
      <c r="DW552" s="150"/>
      <c r="DX552" s="150"/>
      <c r="DY552" s="150"/>
      <c r="DZ552" s="150"/>
      <c r="EA552" s="150"/>
      <c r="EB552" s="150"/>
      <c r="EC552" s="150"/>
      <c r="ED552" s="150"/>
      <c r="EE552" s="150"/>
      <c r="EF552" s="150"/>
      <c r="EG552" s="150"/>
      <c r="EH552" s="150"/>
      <c r="EI552" s="150"/>
      <c r="EJ552" s="150"/>
      <c r="EK552" s="150"/>
      <c r="EL552" s="150"/>
      <c r="EM552" s="150"/>
      <c r="EN552" s="150"/>
      <c r="EO552" s="150"/>
      <c r="EP552" s="150"/>
      <c r="EQ552" s="150"/>
      <c r="ER552" s="150"/>
      <c r="ES552" s="150"/>
      <c r="ET552" s="150"/>
      <c r="EU552" s="150"/>
      <c r="EV552" s="150"/>
      <c r="EW552" s="150"/>
      <c r="EX552" s="150"/>
      <c r="EY552" s="150"/>
      <c r="EZ552" s="150"/>
      <c r="FA552" s="150"/>
      <c r="FB552" s="150"/>
      <c r="FC552" s="150"/>
      <c r="FD552" s="150"/>
      <c r="FE552" s="150"/>
      <c r="FF552" s="150"/>
      <c r="FG552" s="150"/>
      <c r="FH552" s="150"/>
      <c r="FI552" s="150"/>
      <c r="FJ552" s="150"/>
      <c r="FK552" s="150"/>
      <c r="FL552" s="150"/>
      <c r="FM552" s="150"/>
      <c r="FN552" s="150"/>
      <c r="FO552" s="150"/>
      <c r="FP552" s="150"/>
      <c r="FQ552" s="150"/>
      <c r="FR552" s="150"/>
      <c r="FS552" s="150"/>
      <c r="FT552" s="150"/>
      <c r="FU552" s="150"/>
      <c r="FV552" s="150"/>
      <c r="FW552" s="150"/>
      <c r="FX552" s="150"/>
      <c r="FY552" s="150"/>
      <c r="FZ552" s="150"/>
      <c r="GA552" s="150"/>
      <c r="GB552" s="150"/>
      <c r="GC552" s="150"/>
      <c r="GD552" s="150"/>
      <c r="GE552" s="150"/>
      <c r="GF552" s="150"/>
      <c r="GG552" s="150"/>
      <c r="GH552" s="150"/>
      <c r="GI552" s="150"/>
      <c r="GJ552" s="150"/>
      <c r="GK552" s="150"/>
      <c r="GL552" s="150"/>
      <c r="GM552" s="150"/>
      <c r="GN552" s="150"/>
      <c r="GO552" s="150"/>
      <c r="GP552" s="150"/>
      <c r="GQ552" s="150"/>
      <c r="GR552" s="150"/>
      <c r="GS552" s="150"/>
      <c r="GT552" s="150"/>
      <c r="GU552" s="150"/>
      <c r="GV552" s="150"/>
      <c r="GW552" s="150"/>
      <c r="GX552" s="150"/>
      <c r="GY552" s="150"/>
      <c r="GZ552" s="150"/>
      <c r="HA552" s="150"/>
      <c r="HB552" s="150"/>
      <c r="HC552" s="150"/>
      <c r="HD552" s="150"/>
      <c r="HE552" s="150"/>
      <c r="HF552" s="150"/>
      <c r="HG552" s="150"/>
      <c r="HH552" s="150"/>
      <c r="HI552" s="150"/>
      <c r="HJ552" s="150"/>
      <c r="HK552" s="150"/>
      <c r="HL552" s="150"/>
      <c r="HM552" s="150"/>
      <c r="HN552" s="150"/>
      <c r="HO552" s="150"/>
      <c r="HP552" s="150"/>
      <c r="HQ552" s="150"/>
      <c r="HR552" s="150"/>
      <c r="HS552" s="150"/>
      <c r="HT552" s="150"/>
      <c r="HU552" s="150"/>
      <c r="HV552" s="150"/>
      <c r="HW552" s="150"/>
      <c r="HX552" s="150"/>
      <c r="HY552" s="150"/>
      <c r="HZ552" s="150"/>
      <c r="IA552" s="150"/>
      <c r="IB552" s="150"/>
      <c r="IC552" s="150"/>
      <c r="ID552" s="150"/>
      <c r="IE552" s="150"/>
      <c r="IF552" s="150"/>
      <c r="IG552" s="150"/>
      <c r="IH552" s="150"/>
      <c r="II552" s="150"/>
      <c r="IJ552" s="150"/>
      <c r="IK552" s="150"/>
      <c r="IL552" s="150"/>
      <c r="IM552" s="150"/>
      <c r="IN552" s="150"/>
      <c r="IO552" s="150"/>
      <c r="IP552" s="150"/>
      <c r="IQ552" s="150"/>
      <c r="IR552" s="150"/>
      <c r="IS552" s="150"/>
      <c r="IT552" s="150"/>
      <c r="IU552" s="150"/>
      <c r="IV552" s="150"/>
      <c r="IW552" s="150"/>
    </row>
    <row r="553" customFormat="false" ht="12.75" hidden="false" customHeight="false" outlineLevel="0" collapsed="false">
      <c r="A553" s="146"/>
      <c r="B553" s="147"/>
      <c r="C553" s="147"/>
      <c r="D553" s="147"/>
      <c r="E553" s="147"/>
      <c r="F553" s="147"/>
      <c r="G553" s="147"/>
      <c r="H553" s="148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  <c r="BI553" s="147"/>
      <c r="BJ553" s="147"/>
      <c r="BK553" s="149"/>
      <c r="BL553" s="150"/>
      <c r="BM553" s="150"/>
      <c r="BN553" s="150"/>
      <c r="BO553" s="150"/>
      <c r="BP553" s="150"/>
      <c r="BQ553" s="150"/>
      <c r="BR553" s="150"/>
      <c r="BS553" s="150"/>
      <c r="BT553" s="150"/>
      <c r="BU553" s="150"/>
      <c r="BV553" s="150"/>
      <c r="BW553" s="150"/>
      <c r="BX553" s="150"/>
      <c r="BY553" s="150"/>
      <c r="BZ553" s="150"/>
      <c r="CA553" s="150"/>
      <c r="CB553" s="150"/>
      <c r="CC553" s="15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0"/>
      <c r="CN553" s="150"/>
      <c r="CO553" s="150"/>
      <c r="CP553" s="150"/>
      <c r="CQ553" s="150"/>
      <c r="CR553" s="150"/>
      <c r="CS553" s="150"/>
      <c r="CT553" s="150"/>
      <c r="CU553" s="150"/>
      <c r="CV553" s="150"/>
      <c r="CW553" s="150"/>
      <c r="CX553" s="150"/>
      <c r="CY553" s="150"/>
      <c r="CZ553" s="150"/>
      <c r="DA553" s="150"/>
      <c r="DB553" s="150"/>
      <c r="DC553" s="150"/>
      <c r="DD553" s="150"/>
      <c r="DE553" s="150"/>
      <c r="DF553" s="150"/>
      <c r="DG553" s="150"/>
      <c r="DH553" s="150"/>
      <c r="DI553" s="150"/>
      <c r="DJ553" s="150"/>
      <c r="DK553" s="150"/>
      <c r="DL553" s="150"/>
      <c r="DM553" s="150"/>
      <c r="DN553" s="150"/>
      <c r="DO553" s="150"/>
      <c r="DP553" s="150"/>
      <c r="DQ553" s="150"/>
      <c r="DR553" s="150"/>
      <c r="DS553" s="150"/>
      <c r="DT553" s="150"/>
      <c r="DU553" s="150"/>
      <c r="DV553" s="150"/>
      <c r="DW553" s="150"/>
      <c r="DX553" s="150"/>
      <c r="DY553" s="150"/>
      <c r="DZ553" s="150"/>
      <c r="EA553" s="150"/>
      <c r="EB553" s="150"/>
      <c r="EC553" s="150"/>
      <c r="ED553" s="150"/>
      <c r="EE553" s="150"/>
      <c r="EF553" s="150"/>
      <c r="EG553" s="150"/>
      <c r="EH553" s="150"/>
      <c r="EI553" s="150"/>
      <c r="EJ553" s="150"/>
      <c r="EK553" s="150"/>
      <c r="EL553" s="150"/>
      <c r="EM553" s="150"/>
      <c r="EN553" s="150"/>
      <c r="EO553" s="150"/>
      <c r="EP553" s="150"/>
      <c r="EQ553" s="150"/>
      <c r="ER553" s="150"/>
      <c r="ES553" s="150"/>
      <c r="ET553" s="150"/>
      <c r="EU553" s="150"/>
      <c r="EV553" s="150"/>
      <c r="EW553" s="150"/>
      <c r="EX553" s="150"/>
      <c r="EY553" s="150"/>
      <c r="EZ553" s="150"/>
      <c r="FA553" s="150"/>
      <c r="FB553" s="150"/>
      <c r="FC553" s="150"/>
      <c r="FD553" s="150"/>
      <c r="FE553" s="150"/>
      <c r="FF553" s="150"/>
      <c r="FG553" s="150"/>
      <c r="FH553" s="150"/>
      <c r="FI553" s="150"/>
      <c r="FJ553" s="150"/>
      <c r="FK553" s="150"/>
      <c r="FL553" s="150"/>
      <c r="FM553" s="150"/>
      <c r="FN553" s="150"/>
      <c r="FO553" s="150"/>
      <c r="FP553" s="150"/>
      <c r="FQ553" s="150"/>
      <c r="FR553" s="150"/>
      <c r="FS553" s="150"/>
      <c r="FT553" s="150"/>
      <c r="FU553" s="150"/>
      <c r="FV553" s="150"/>
      <c r="FW553" s="150"/>
      <c r="FX553" s="150"/>
      <c r="FY553" s="150"/>
      <c r="FZ553" s="150"/>
      <c r="GA553" s="150"/>
      <c r="GB553" s="150"/>
      <c r="GC553" s="150"/>
      <c r="GD553" s="150"/>
      <c r="GE553" s="150"/>
      <c r="GF553" s="150"/>
      <c r="GG553" s="150"/>
      <c r="GH553" s="150"/>
      <c r="GI553" s="150"/>
      <c r="GJ553" s="150"/>
      <c r="GK553" s="150"/>
      <c r="GL553" s="150"/>
      <c r="GM553" s="150"/>
      <c r="GN553" s="150"/>
      <c r="GO553" s="150"/>
      <c r="GP553" s="150"/>
      <c r="GQ553" s="150"/>
      <c r="GR553" s="150"/>
      <c r="GS553" s="150"/>
      <c r="GT553" s="150"/>
      <c r="GU553" s="150"/>
      <c r="GV553" s="150"/>
      <c r="GW553" s="150"/>
      <c r="GX553" s="150"/>
      <c r="GY553" s="150"/>
      <c r="GZ553" s="150"/>
      <c r="HA553" s="150"/>
      <c r="HB553" s="150"/>
      <c r="HC553" s="150"/>
      <c r="HD553" s="150"/>
      <c r="HE553" s="150"/>
      <c r="HF553" s="150"/>
      <c r="HG553" s="150"/>
      <c r="HH553" s="150"/>
      <c r="HI553" s="150"/>
      <c r="HJ553" s="150"/>
      <c r="HK553" s="150"/>
      <c r="HL553" s="150"/>
      <c r="HM553" s="150"/>
      <c r="HN553" s="150"/>
      <c r="HO553" s="150"/>
      <c r="HP553" s="150"/>
      <c r="HQ553" s="150"/>
      <c r="HR553" s="150"/>
      <c r="HS553" s="150"/>
      <c r="HT553" s="150"/>
      <c r="HU553" s="150"/>
      <c r="HV553" s="150"/>
      <c r="HW553" s="150"/>
      <c r="HX553" s="150"/>
      <c r="HY553" s="150"/>
      <c r="HZ553" s="150"/>
      <c r="IA553" s="150"/>
      <c r="IB553" s="150"/>
      <c r="IC553" s="150"/>
      <c r="ID553" s="150"/>
      <c r="IE553" s="150"/>
      <c r="IF553" s="150"/>
      <c r="IG553" s="150"/>
      <c r="IH553" s="150"/>
      <c r="II553" s="150"/>
      <c r="IJ553" s="150"/>
      <c r="IK553" s="150"/>
      <c r="IL553" s="150"/>
      <c r="IM553" s="150"/>
      <c r="IN553" s="150"/>
      <c r="IO553" s="150"/>
      <c r="IP553" s="150"/>
      <c r="IQ553" s="150"/>
      <c r="IR553" s="150"/>
      <c r="IS553" s="150"/>
      <c r="IT553" s="150"/>
      <c r="IU553" s="150"/>
      <c r="IV553" s="150"/>
      <c r="IW553" s="150"/>
    </row>
    <row r="554" customFormat="false" ht="12.75" hidden="false" customHeight="false" outlineLevel="0" collapsed="false">
      <c r="A554" s="146"/>
      <c r="B554" s="147"/>
      <c r="C554" s="147"/>
      <c r="D554" s="147"/>
      <c r="E554" s="147"/>
      <c r="F554" s="147"/>
      <c r="G554" s="147"/>
      <c r="H554" s="148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  <c r="AC554" s="147"/>
      <c r="AD554" s="147"/>
      <c r="AE554" s="147"/>
      <c r="AF554" s="147"/>
      <c r="AG554" s="147"/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  <c r="BI554" s="147"/>
      <c r="BJ554" s="147"/>
      <c r="BK554" s="149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/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  <c r="EC554" s="150"/>
      <c r="ED554" s="150"/>
      <c r="EE554" s="150"/>
      <c r="EF554" s="150"/>
      <c r="EG554" s="150"/>
      <c r="EH554" s="150"/>
      <c r="EI554" s="150"/>
      <c r="EJ554" s="150"/>
      <c r="EK554" s="150"/>
      <c r="EL554" s="150"/>
      <c r="EM554" s="150"/>
      <c r="EN554" s="150"/>
      <c r="EO554" s="150"/>
      <c r="EP554" s="150"/>
      <c r="EQ554" s="150"/>
      <c r="ER554" s="150"/>
      <c r="ES554" s="150"/>
      <c r="ET554" s="150"/>
      <c r="EU554" s="150"/>
      <c r="EV554" s="150"/>
      <c r="EW554" s="150"/>
      <c r="EX554" s="150"/>
      <c r="EY554" s="150"/>
      <c r="EZ554" s="150"/>
      <c r="FA554" s="150"/>
      <c r="FB554" s="150"/>
      <c r="FC554" s="150"/>
      <c r="FD554" s="150"/>
      <c r="FE554" s="150"/>
      <c r="FF554" s="150"/>
      <c r="FG554" s="150"/>
      <c r="FH554" s="150"/>
      <c r="FI554" s="150"/>
      <c r="FJ554" s="150"/>
      <c r="FK554" s="150"/>
      <c r="FL554" s="150"/>
      <c r="FM554" s="150"/>
      <c r="FN554" s="150"/>
      <c r="FO554" s="150"/>
      <c r="FP554" s="150"/>
      <c r="FQ554" s="150"/>
      <c r="FR554" s="150"/>
      <c r="FS554" s="150"/>
      <c r="FT554" s="150"/>
      <c r="FU554" s="150"/>
      <c r="FV554" s="150"/>
      <c r="FW554" s="150"/>
      <c r="FX554" s="150"/>
      <c r="FY554" s="150"/>
      <c r="FZ554" s="150"/>
      <c r="GA554" s="150"/>
      <c r="GB554" s="150"/>
      <c r="GC554" s="150"/>
      <c r="GD554" s="150"/>
      <c r="GE554" s="150"/>
      <c r="GF554" s="150"/>
      <c r="GG554" s="150"/>
      <c r="GH554" s="150"/>
      <c r="GI554" s="150"/>
      <c r="GJ554" s="150"/>
      <c r="GK554" s="150"/>
      <c r="GL554" s="150"/>
      <c r="GM554" s="150"/>
      <c r="GN554" s="150"/>
      <c r="GO554" s="150"/>
      <c r="GP554" s="150"/>
      <c r="GQ554" s="150"/>
      <c r="GR554" s="150"/>
      <c r="GS554" s="150"/>
      <c r="GT554" s="150"/>
      <c r="GU554" s="150"/>
      <c r="GV554" s="150"/>
      <c r="GW554" s="150"/>
      <c r="GX554" s="150"/>
      <c r="GY554" s="150"/>
      <c r="GZ554" s="150"/>
      <c r="HA554" s="150"/>
      <c r="HB554" s="150"/>
      <c r="HC554" s="150"/>
      <c r="HD554" s="150"/>
      <c r="HE554" s="150"/>
      <c r="HF554" s="150"/>
      <c r="HG554" s="150"/>
      <c r="HH554" s="150"/>
      <c r="HI554" s="150"/>
      <c r="HJ554" s="150"/>
      <c r="HK554" s="150"/>
      <c r="HL554" s="150"/>
      <c r="HM554" s="150"/>
      <c r="HN554" s="150"/>
      <c r="HO554" s="150"/>
      <c r="HP554" s="150"/>
      <c r="HQ554" s="150"/>
      <c r="HR554" s="150"/>
      <c r="HS554" s="150"/>
      <c r="HT554" s="150"/>
      <c r="HU554" s="150"/>
      <c r="HV554" s="150"/>
      <c r="HW554" s="150"/>
      <c r="HX554" s="150"/>
      <c r="HY554" s="150"/>
      <c r="HZ554" s="150"/>
      <c r="IA554" s="150"/>
      <c r="IB554" s="150"/>
      <c r="IC554" s="150"/>
      <c r="ID554" s="150"/>
      <c r="IE554" s="150"/>
      <c r="IF554" s="150"/>
      <c r="IG554" s="150"/>
      <c r="IH554" s="150"/>
      <c r="II554" s="150"/>
      <c r="IJ554" s="150"/>
      <c r="IK554" s="150"/>
      <c r="IL554" s="150"/>
      <c r="IM554" s="150"/>
      <c r="IN554" s="150"/>
      <c r="IO554" s="150"/>
      <c r="IP554" s="150"/>
      <c r="IQ554" s="150"/>
      <c r="IR554" s="150"/>
      <c r="IS554" s="150"/>
      <c r="IT554" s="150"/>
      <c r="IU554" s="150"/>
      <c r="IV554" s="150"/>
      <c r="IW554" s="150"/>
    </row>
    <row r="555" customFormat="false" ht="12.75" hidden="false" customHeight="false" outlineLevel="0" collapsed="false">
      <c r="A555" s="146"/>
      <c r="B555" s="147"/>
      <c r="C555" s="147"/>
      <c r="D555" s="147"/>
      <c r="E555" s="147"/>
      <c r="F555" s="147"/>
      <c r="G555" s="147"/>
      <c r="H555" s="148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  <c r="BI555" s="147"/>
      <c r="BJ555" s="147"/>
      <c r="BK555" s="149"/>
      <c r="BL555" s="150"/>
      <c r="BM555" s="150"/>
      <c r="BN555" s="150"/>
      <c r="BO555" s="150"/>
      <c r="BP555" s="150"/>
      <c r="BQ555" s="150"/>
      <c r="BR555" s="150"/>
      <c r="BS555" s="150"/>
      <c r="BT555" s="150"/>
      <c r="BU555" s="150"/>
      <c r="BV555" s="150"/>
      <c r="BW555" s="150"/>
      <c r="BX555" s="150"/>
      <c r="BY555" s="150"/>
      <c r="BZ555" s="150"/>
      <c r="CA555" s="150"/>
      <c r="CB555" s="150"/>
      <c r="CC555" s="150"/>
      <c r="CD555" s="150"/>
      <c r="CE555" s="150"/>
      <c r="CF555" s="150"/>
      <c r="CG555" s="150"/>
      <c r="CH555" s="150"/>
      <c r="CI555" s="150"/>
      <c r="CJ555" s="150"/>
      <c r="CK555" s="150"/>
      <c r="CL555" s="150"/>
      <c r="CM555" s="150"/>
      <c r="CN555" s="150"/>
      <c r="CO555" s="150"/>
      <c r="CP555" s="150"/>
      <c r="CQ555" s="150"/>
      <c r="CR555" s="150"/>
      <c r="CS555" s="150"/>
      <c r="CT555" s="150"/>
      <c r="CU555" s="150"/>
      <c r="CV555" s="150"/>
      <c r="CW555" s="150"/>
      <c r="CX555" s="150"/>
      <c r="CY555" s="150"/>
      <c r="CZ555" s="150"/>
      <c r="DA555" s="150"/>
      <c r="DB555" s="150"/>
      <c r="DC555" s="150"/>
      <c r="DD555" s="150"/>
      <c r="DE555" s="150"/>
      <c r="DF555" s="150"/>
      <c r="DG555" s="150"/>
      <c r="DH555" s="150"/>
      <c r="DI555" s="150"/>
      <c r="DJ555" s="150"/>
      <c r="DK555" s="150"/>
      <c r="DL555" s="150"/>
      <c r="DM555" s="150"/>
      <c r="DN555" s="150"/>
      <c r="DO555" s="150"/>
      <c r="DP555" s="150"/>
      <c r="DQ555" s="150"/>
      <c r="DR555" s="150"/>
      <c r="DS555" s="150"/>
      <c r="DT555" s="150"/>
      <c r="DU555" s="150"/>
      <c r="DV555" s="150"/>
      <c r="DW555" s="150"/>
      <c r="DX555" s="150"/>
      <c r="DY555" s="150"/>
      <c r="DZ555" s="150"/>
      <c r="EA555" s="150"/>
      <c r="EB555" s="150"/>
      <c r="EC555" s="150"/>
      <c r="ED555" s="150"/>
      <c r="EE555" s="150"/>
      <c r="EF555" s="150"/>
      <c r="EG555" s="150"/>
      <c r="EH555" s="150"/>
      <c r="EI555" s="150"/>
      <c r="EJ555" s="150"/>
      <c r="EK555" s="150"/>
      <c r="EL555" s="150"/>
      <c r="EM555" s="150"/>
      <c r="EN555" s="150"/>
      <c r="EO555" s="150"/>
      <c r="EP555" s="150"/>
      <c r="EQ555" s="150"/>
      <c r="ER555" s="150"/>
      <c r="ES555" s="150"/>
      <c r="ET555" s="150"/>
      <c r="EU555" s="150"/>
      <c r="EV555" s="150"/>
      <c r="EW555" s="150"/>
      <c r="EX555" s="150"/>
      <c r="EY555" s="150"/>
      <c r="EZ555" s="150"/>
      <c r="FA555" s="150"/>
      <c r="FB555" s="150"/>
      <c r="FC555" s="150"/>
      <c r="FD555" s="150"/>
      <c r="FE555" s="150"/>
      <c r="FF555" s="150"/>
      <c r="FG555" s="150"/>
      <c r="FH555" s="150"/>
      <c r="FI555" s="150"/>
      <c r="FJ555" s="150"/>
      <c r="FK555" s="150"/>
      <c r="FL555" s="150"/>
      <c r="FM555" s="150"/>
      <c r="FN555" s="150"/>
      <c r="FO555" s="150"/>
      <c r="FP555" s="150"/>
      <c r="FQ555" s="150"/>
      <c r="FR555" s="150"/>
      <c r="FS555" s="150"/>
      <c r="FT555" s="150"/>
      <c r="FU555" s="150"/>
      <c r="FV555" s="150"/>
      <c r="FW555" s="150"/>
      <c r="FX555" s="150"/>
      <c r="FY555" s="150"/>
      <c r="FZ555" s="150"/>
      <c r="GA555" s="150"/>
      <c r="GB555" s="150"/>
      <c r="GC555" s="150"/>
      <c r="GD555" s="150"/>
      <c r="GE555" s="150"/>
      <c r="GF555" s="150"/>
      <c r="GG555" s="150"/>
      <c r="GH555" s="150"/>
      <c r="GI555" s="150"/>
      <c r="GJ555" s="150"/>
      <c r="GK555" s="150"/>
      <c r="GL555" s="150"/>
      <c r="GM555" s="150"/>
      <c r="GN555" s="150"/>
      <c r="GO555" s="150"/>
      <c r="GP555" s="150"/>
      <c r="GQ555" s="150"/>
      <c r="GR555" s="150"/>
      <c r="GS555" s="150"/>
      <c r="GT555" s="150"/>
      <c r="GU555" s="150"/>
      <c r="GV555" s="150"/>
      <c r="GW555" s="150"/>
      <c r="GX555" s="150"/>
      <c r="GY555" s="150"/>
      <c r="GZ555" s="150"/>
      <c r="HA555" s="150"/>
      <c r="HB555" s="150"/>
      <c r="HC555" s="150"/>
      <c r="HD555" s="150"/>
      <c r="HE555" s="150"/>
      <c r="HF555" s="150"/>
      <c r="HG555" s="150"/>
      <c r="HH555" s="150"/>
      <c r="HI555" s="150"/>
      <c r="HJ555" s="150"/>
      <c r="HK555" s="150"/>
      <c r="HL555" s="150"/>
      <c r="HM555" s="150"/>
      <c r="HN555" s="150"/>
      <c r="HO555" s="150"/>
      <c r="HP555" s="150"/>
      <c r="HQ555" s="150"/>
      <c r="HR555" s="150"/>
      <c r="HS555" s="150"/>
      <c r="HT555" s="150"/>
      <c r="HU555" s="150"/>
      <c r="HV555" s="150"/>
      <c r="HW555" s="150"/>
      <c r="HX555" s="150"/>
      <c r="HY555" s="150"/>
      <c r="HZ555" s="150"/>
      <c r="IA555" s="150"/>
      <c r="IB555" s="150"/>
      <c r="IC555" s="150"/>
      <c r="ID555" s="150"/>
      <c r="IE555" s="150"/>
      <c r="IF555" s="150"/>
      <c r="IG555" s="150"/>
      <c r="IH555" s="150"/>
      <c r="II555" s="150"/>
      <c r="IJ555" s="150"/>
      <c r="IK555" s="150"/>
      <c r="IL555" s="150"/>
      <c r="IM555" s="150"/>
      <c r="IN555" s="150"/>
      <c r="IO555" s="150"/>
      <c r="IP555" s="150"/>
      <c r="IQ555" s="150"/>
      <c r="IR555" s="150"/>
      <c r="IS555" s="150"/>
      <c r="IT555" s="150"/>
      <c r="IU555" s="150"/>
      <c r="IV555" s="150"/>
      <c r="IW555" s="150"/>
    </row>
    <row r="556" customFormat="false" ht="12.75" hidden="false" customHeight="false" outlineLevel="0" collapsed="false">
      <c r="A556" s="146"/>
      <c r="B556" s="147"/>
      <c r="C556" s="147"/>
      <c r="D556" s="147"/>
      <c r="E556" s="147"/>
      <c r="F556" s="147"/>
      <c r="G556" s="147"/>
      <c r="H556" s="148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  <c r="AC556" s="147"/>
      <c r="AD556" s="147"/>
      <c r="AE556" s="147"/>
      <c r="AF556" s="147"/>
      <c r="AG556" s="147"/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  <c r="BI556" s="147"/>
      <c r="BJ556" s="147"/>
      <c r="BK556" s="149"/>
      <c r="BL556" s="150"/>
      <c r="BM556" s="150"/>
      <c r="BN556" s="150"/>
      <c r="BO556" s="150"/>
      <c r="BP556" s="150"/>
      <c r="BQ556" s="150"/>
      <c r="BR556" s="150"/>
      <c r="BS556" s="150"/>
      <c r="BT556" s="150"/>
      <c r="BU556" s="150"/>
      <c r="BV556" s="150"/>
      <c r="BW556" s="150"/>
      <c r="BX556" s="150"/>
      <c r="BY556" s="150"/>
      <c r="BZ556" s="150"/>
      <c r="CA556" s="150"/>
      <c r="CB556" s="150"/>
      <c r="CC556" s="150"/>
      <c r="CD556" s="150"/>
      <c r="CE556" s="150"/>
      <c r="CF556" s="150"/>
      <c r="CG556" s="150"/>
      <c r="CH556" s="150"/>
      <c r="CI556" s="150"/>
      <c r="CJ556" s="150"/>
      <c r="CK556" s="150"/>
      <c r="CL556" s="150"/>
      <c r="CM556" s="150"/>
      <c r="CN556" s="150"/>
      <c r="CO556" s="150"/>
      <c r="CP556" s="150"/>
      <c r="CQ556" s="150"/>
      <c r="CR556" s="150"/>
      <c r="CS556" s="150"/>
      <c r="CT556" s="150"/>
      <c r="CU556" s="150"/>
      <c r="CV556" s="150"/>
      <c r="CW556" s="150"/>
      <c r="CX556" s="150"/>
      <c r="CY556" s="150"/>
      <c r="CZ556" s="150"/>
      <c r="DA556" s="150"/>
      <c r="DB556" s="150"/>
      <c r="DC556" s="150"/>
      <c r="DD556" s="150"/>
      <c r="DE556" s="150"/>
      <c r="DF556" s="150"/>
      <c r="DG556" s="150"/>
      <c r="DH556" s="150"/>
      <c r="DI556" s="150"/>
      <c r="DJ556" s="150"/>
      <c r="DK556" s="150"/>
      <c r="DL556" s="150"/>
      <c r="DM556" s="150"/>
      <c r="DN556" s="150"/>
      <c r="DO556" s="150"/>
      <c r="DP556" s="150"/>
      <c r="DQ556" s="150"/>
      <c r="DR556" s="150"/>
      <c r="DS556" s="150"/>
      <c r="DT556" s="150"/>
      <c r="DU556" s="150"/>
      <c r="DV556" s="150"/>
      <c r="DW556" s="150"/>
      <c r="DX556" s="150"/>
      <c r="DY556" s="150"/>
      <c r="DZ556" s="150"/>
      <c r="EA556" s="150"/>
      <c r="EB556" s="150"/>
      <c r="EC556" s="150"/>
      <c r="ED556" s="150"/>
      <c r="EE556" s="150"/>
      <c r="EF556" s="150"/>
      <c r="EG556" s="150"/>
      <c r="EH556" s="150"/>
      <c r="EI556" s="150"/>
      <c r="EJ556" s="150"/>
      <c r="EK556" s="150"/>
      <c r="EL556" s="150"/>
      <c r="EM556" s="150"/>
      <c r="EN556" s="150"/>
      <c r="EO556" s="150"/>
      <c r="EP556" s="150"/>
      <c r="EQ556" s="150"/>
      <c r="ER556" s="150"/>
      <c r="ES556" s="150"/>
      <c r="ET556" s="150"/>
      <c r="EU556" s="150"/>
      <c r="EV556" s="150"/>
      <c r="EW556" s="150"/>
      <c r="EX556" s="150"/>
      <c r="EY556" s="150"/>
      <c r="EZ556" s="150"/>
      <c r="FA556" s="150"/>
      <c r="FB556" s="150"/>
      <c r="FC556" s="150"/>
      <c r="FD556" s="150"/>
      <c r="FE556" s="150"/>
      <c r="FF556" s="150"/>
      <c r="FG556" s="150"/>
      <c r="FH556" s="150"/>
      <c r="FI556" s="150"/>
      <c r="FJ556" s="150"/>
      <c r="FK556" s="150"/>
      <c r="FL556" s="150"/>
      <c r="FM556" s="150"/>
      <c r="FN556" s="150"/>
      <c r="FO556" s="150"/>
      <c r="FP556" s="150"/>
      <c r="FQ556" s="150"/>
      <c r="FR556" s="150"/>
      <c r="FS556" s="150"/>
      <c r="FT556" s="150"/>
      <c r="FU556" s="150"/>
      <c r="FV556" s="150"/>
      <c r="FW556" s="150"/>
      <c r="FX556" s="150"/>
      <c r="FY556" s="150"/>
      <c r="FZ556" s="150"/>
      <c r="GA556" s="150"/>
      <c r="GB556" s="150"/>
      <c r="GC556" s="150"/>
      <c r="GD556" s="150"/>
      <c r="GE556" s="150"/>
      <c r="GF556" s="150"/>
      <c r="GG556" s="150"/>
      <c r="GH556" s="150"/>
      <c r="GI556" s="150"/>
      <c r="GJ556" s="150"/>
      <c r="GK556" s="150"/>
      <c r="GL556" s="150"/>
      <c r="GM556" s="150"/>
      <c r="GN556" s="150"/>
      <c r="GO556" s="150"/>
      <c r="GP556" s="150"/>
      <c r="GQ556" s="150"/>
      <c r="GR556" s="150"/>
      <c r="GS556" s="150"/>
      <c r="GT556" s="150"/>
      <c r="GU556" s="150"/>
      <c r="GV556" s="150"/>
      <c r="GW556" s="150"/>
      <c r="GX556" s="150"/>
      <c r="GY556" s="150"/>
      <c r="GZ556" s="150"/>
      <c r="HA556" s="150"/>
      <c r="HB556" s="150"/>
      <c r="HC556" s="150"/>
      <c r="HD556" s="150"/>
      <c r="HE556" s="150"/>
      <c r="HF556" s="150"/>
      <c r="HG556" s="150"/>
      <c r="HH556" s="150"/>
      <c r="HI556" s="150"/>
      <c r="HJ556" s="150"/>
      <c r="HK556" s="150"/>
      <c r="HL556" s="150"/>
      <c r="HM556" s="150"/>
      <c r="HN556" s="150"/>
      <c r="HO556" s="150"/>
      <c r="HP556" s="150"/>
      <c r="HQ556" s="150"/>
      <c r="HR556" s="150"/>
      <c r="HS556" s="150"/>
      <c r="HT556" s="150"/>
      <c r="HU556" s="150"/>
      <c r="HV556" s="150"/>
      <c r="HW556" s="150"/>
      <c r="HX556" s="150"/>
      <c r="HY556" s="150"/>
      <c r="HZ556" s="150"/>
      <c r="IA556" s="150"/>
      <c r="IB556" s="150"/>
      <c r="IC556" s="150"/>
      <c r="ID556" s="150"/>
      <c r="IE556" s="150"/>
      <c r="IF556" s="150"/>
      <c r="IG556" s="150"/>
      <c r="IH556" s="150"/>
      <c r="II556" s="150"/>
      <c r="IJ556" s="150"/>
      <c r="IK556" s="150"/>
      <c r="IL556" s="150"/>
      <c r="IM556" s="150"/>
      <c r="IN556" s="150"/>
      <c r="IO556" s="150"/>
      <c r="IP556" s="150"/>
      <c r="IQ556" s="150"/>
      <c r="IR556" s="150"/>
      <c r="IS556" s="150"/>
      <c r="IT556" s="150"/>
      <c r="IU556" s="150"/>
      <c r="IV556" s="150"/>
      <c r="IW556" s="150"/>
    </row>
    <row r="557" customFormat="false" ht="12.75" hidden="false" customHeight="false" outlineLevel="0" collapsed="false">
      <c r="A557" s="146"/>
      <c r="B557" s="147"/>
      <c r="C557" s="147"/>
      <c r="D557" s="147"/>
      <c r="E557" s="147"/>
      <c r="F557" s="147"/>
      <c r="G557" s="147"/>
      <c r="H557" s="148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  <c r="AC557" s="147"/>
      <c r="AD557" s="147"/>
      <c r="AE557" s="147"/>
      <c r="AF557" s="147"/>
      <c r="AG557" s="147"/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  <c r="BI557" s="147"/>
      <c r="BJ557" s="147"/>
      <c r="BK557" s="149"/>
      <c r="BL557" s="150"/>
      <c r="BM557" s="150"/>
      <c r="BN557" s="150"/>
      <c r="BO557" s="150"/>
      <c r="BP557" s="150"/>
      <c r="BQ557" s="150"/>
      <c r="BR557" s="150"/>
      <c r="BS557" s="150"/>
      <c r="BT557" s="150"/>
      <c r="BU557" s="150"/>
      <c r="BV557" s="150"/>
      <c r="BW557" s="150"/>
      <c r="BX557" s="150"/>
      <c r="BY557" s="150"/>
      <c r="BZ557" s="150"/>
      <c r="CA557" s="150"/>
      <c r="CB557" s="150"/>
      <c r="CC557" s="15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0"/>
      <c r="CN557" s="150"/>
      <c r="CO557" s="150"/>
      <c r="CP557" s="150"/>
      <c r="CQ557" s="150"/>
      <c r="CR557" s="150"/>
      <c r="CS557" s="150"/>
      <c r="CT557" s="150"/>
      <c r="CU557" s="150"/>
      <c r="CV557" s="150"/>
      <c r="CW557" s="150"/>
      <c r="CX557" s="150"/>
      <c r="CY557" s="150"/>
      <c r="CZ557" s="150"/>
      <c r="DA557" s="150"/>
      <c r="DB557" s="150"/>
      <c r="DC557" s="150"/>
      <c r="DD557" s="150"/>
      <c r="DE557" s="150"/>
      <c r="DF557" s="150"/>
      <c r="DG557" s="150"/>
      <c r="DH557" s="150"/>
      <c r="DI557" s="150"/>
      <c r="DJ557" s="150"/>
      <c r="DK557" s="150"/>
      <c r="DL557" s="150"/>
      <c r="DM557" s="150"/>
      <c r="DN557" s="150"/>
      <c r="DO557" s="150"/>
      <c r="DP557" s="150"/>
      <c r="DQ557" s="150"/>
      <c r="DR557" s="150"/>
      <c r="DS557" s="150"/>
      <c r="DT557" s="150"/>
      <c r="DU557" s="150"/>
      <c r="DV557" s="150"/>
      <c r="DW557" s="150"/>
      <c r="DX557" s="150"/>
      <c r="DY557" s="150"/>
      <c r="DZ557" s="150"/>
      <c r="EA557" s="150"/>
      <c r="EB557" s="150"/>
      <c r="EC557" s="150"/>
      <c r="ED557" s="150"/>
      <c r="EE557" s="150"/>
      <c r="EF557" s="150"/>
      <c r="EG557" s="150"/>
      <c r="EH557" s="150"/>
      <c r="EI557" s="150"/>
      <c r="EJ557" s="150"/>
      <c r="EK557" s="150"/>
      <c r="EL557" s="150"/>
      <c r="EM557" s="150"/>
      <c r="EN557" s="150"/>
      <c r="EO557" s="150"/>
      <c r="EP557" s="150"/>
      <c r="EQ557" s="150"/>
      <c r="ER557" s="150"/>
      <c r="ES557" s="150"/>
      <c r="ET557" s="150"/>
      <c r="EU557" s="150"/>
      <c r="EV557" s="150"/>
      <c r="EW557" s="150"/>
      <c r="EX557" s="150"/>
      <c r="EY557" s="150"/>
      <c r="EZ557" s="150"/>
      <c r="FA557" s="150"/>
      <c r="FB557" s="150"/>
      <c r="FC557" s="150"/>
      <c r="FD557" s="150"/>
      <c r="FE557" s="150"/>
      <c r="FF557" s="150"/>
      <c r="FG557" s="150"/>
      <c r="FH557" s="150"/>
      <c r="FI557" s="150"/>
      <c r="FJ557" s="150"/>
      <c r="FK557" s="150"/>
      <c r="FL557" s="150"/>
      <c r="FM557" s="150"/>
      <c r="FN557" s="150"/>
      <c r="FO557" s="150"/>
      <c r="FP557" s="150"/>
      <c r="FQ557" s="150"/>
      <c r="FR557" s="150"/>
      <c r="FS557" s="150"/>
      <c r="FT557" s="150"/>
      <c r="FU557" s="150"/>
      <c r="FV557" s="150"/>
      <c r="FW557" s="150"/>
      <c r="FX557" s="150"/>
      <c r="FY557" s="150"/>
      <c r="FZ557" s="150"/>
      <c r="GA557" s="150"/>
      <c r="GB557" s="150"/>
      <c r="GC557" s="150"/>
      <c r="GD557" s="150"/>
      <c r="GE557" s="150"/>
      <c r="GF557" s="150"/>
      <c r="GG557" s="150"/>
      <c r="GH557" s="150"/>
      <c r="GI557" s="150"/>
      <c r="GJ557" s="150"/>
      <c r="GK557" s="150"/>
      <c r="GL557" s="150"/>
      <c r="GM557" s="150"/>
      <c r="GN557" s="150"/>
      <c r="GO557" s="150"/>
      <c r="GP557" s="150"/>
      <c r="GQ557" s="150"/>
      <c r="GR557" s="150"/>
      <c r="GS557" s="150"/>
      <c r="GT557" s="150"/>
      <c r="GU557" s="150"/>
      <c r="GV557" s="150"/>
      <c r="GW557" s="150"/>
      <c r="GX557" s="150"/>
      <c r="GY557" s="150"/>
      <c r="GZ557" s="150"/>
      <c r="HA557" s="150"/>
      <c r="HB557" s="150"/>
      <c r="HC557" s="150"/>
      <c r="HD557" s="150"/>
      <c r="HE557" s="150"/>
      <c r="HF557" s="150"/>
      <c r="HG557" s="150"/>
      <c r="HH557" s="150"/>
      <c r="HI557" s="150"/>
      <c r="HJ557" s="150"/>
      <c r="HK557" s="150"/>
      <c r="HL557" s="150"/>
      <c r="HM557" s="150"/>
      <c r="HN557" s="150"/>
      <c r="HO557" s="150"/>
      <c r="HP557" s="150"/>
      <c r="HQ557" s="150"/>
      <c r="HR557" s="150"/>
      <c r="HS557" s="150"/>
      <c r="HT557" s="150"/>
      <c r="HU557" s="150"/>
      <c r="HV557" s="150"/>
      <c r="HW557" s="150"/>
      <c r="HX557" s="150"/>
      <c r="HY557" s="150"/>
      <c r="HZ557" s="150"/>
      <c r="IA557" s="150"/>
      <c r="IB557" s="150"/>
      <c r="IC557" s="150"/>
      <c r="ID557" s="150"/>
      <c r="IE557" s="150"/>
      <c r="IF557" s="150"/>
      <c r="IG557" s="150"/>
      <c r="IH557" s="150"/>
      <c r="II557" s="150"/>
      <c r="IJ557" s="150"/>
      <c r="IK557" s="150"/>
      <c r="IL557" s="150"/>
      <c r="IM557" s="150"/>
      <c r="IN557" s="150"/>
      <c r="IO557" s="150"/>
      <c r="IP557" s="150"/>
      <c r="IQ557" s="150"/>
      <c r="IR557" s="150"/>
      <c r="IS557" s="150"/>
      <c r="IT557" s="150"/>
      <c r="IU557" s="150"/>
      <c r="IV557" s="150"/>
      <c r="IW557" s="150"/>
    </row>
    <row r="558" customFormat="false" ht="12.75" hidden="false" customHeight="false" outlineLevel="0" collapsed="false">
      <c r="A558" s="146"/>
      <c r="B558" s="147"/>
      <c r="C558" s="147"/>
      <c r="D558" s="147"/>
      <c r="E558" s="147"/>
      <c r="F558" s="147"/>
      <c r="G558" s="147"/>
      <c r="H558" s="148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7"/>
      <c r="AE558" s="147"/>
      <c r="AF558" s="147"/>
      <c r="AG558" s="147"/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  <c r="BI558" s="147"/>
      <c r="BJ558" s="147"/>
      <c r="BK558" s="149"/>
      <c r="BL558" s="150"/>
      <c r="BM558" s="150"/>
      <c r="BN558" s="150"/>
      <c r="BO558" s="150"/>
      <c r="BP558" s="150"/>
      <c r="BQ558" s="150"/>
      <c r="BR558" s="150"/>
      <c r="BS558" s="150"/>
      <c r="BT558" s="150"/>
      <c r="BU558" s="150"/>
      <c r="BV558" s="150"/>
      <c r="BW558" s="150"/>
      <c r="BX558" s="150"/>
      <c r="BY558" s="150"/>
      <c r="BZ558" s="150"/>
      <c r="CA558" s="150"/>
      <c r="CB558" s="150"/>
      <c r="CC558" s="15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0"/>
      <c r="CN558" s="150"/>
      <c r="CO558" s="150"/>
      <c r="CP558" s="150"/>
      <c r="CQ558" s="150"/>
      <c r="CR558" s="150"/>
      <c r="CS558" s="150"/>
      <c r="CT558" s="150"/>
      <c r="CU558" s="150"/>
      <c r="CV558" s="150"/>
      <c r="CW558" s="150"/>
      <c r="CX558" s="150"/>
      <c r="CY558" s="150"/>
      <c r="CZ558" s="150"/>
      <c r="DA558" s="150"/>
      <c r="DB558" s="150"/>
      <c r="DC558" s="150"/>
      <c r="DD558" s="150"/>
      <c r="DE558" s="150"/>
      <c r="DF558" s="150"/>
      <c r="DG558" s="150"/>
      <c r="DH558" s="150"/>
      <c r="DI558" s="150"/>
      <c r="DJ558" s="150"/>
      <c r="DK558" s="150"/>
      <c r="DL558" s="150"/>
      <c r="DM558" s="150"/>
      <c r="DN558" s="150"/>
      <c r="DO558" s="150"/>
      <c r="DP558" s="150"/>
      <c r="DQ558" s="150"/>
      <c r="DR558" s="150"/>
      <c r="DS558" s="150"/>
      <c r="DT558" s="150"/>
      <c r="DU558" s="150"/>
      <c r="DV558" s="150"/>
      <c r="DW558" s="150"/>
      <c r="DX558" s="150"/>
      <c r="DY558" s="150"/>
      <c r="DZ558" s="150"/>
      <c r="EA558" s="150"/>
      <c r="EB558" s="150"/>
      <c r="EC558" s="150"/>
      <c r="ED558" s="150"/>
      <c r="EE558" s="150"/>
      <c r="EF558" s="150"/>
      <c r="EG558" s="150"/>
      <c r="EH558" s="150"/>
      <c r="EI558" s="150"/>
      <c r="EJ558" s="150"/>
      <c r="EK558" s="150"/>
      <c r="EL558" s="150"/>
      <c r="EM558" s="150"/>
      <c r="EN558" s="150"/>
      <c r="EO558" s="150"/>
      <c r="EP558" s="150"/>
      <c r="EQ558" s="150"/>
      <c r="ER558" s="150"/>
      <c r="ES558" s="150"/>
      <c r="ET558" s="150"/>
      <c r="EU558" s="150"/>
      <c r="EV558" s="150"/>
      <c r="EW558" s="150"/>
      <c r="EX558" s="150"/>
      <c r="EY558" s="150"/>
      <c r="EZ558" s="150"/>
      <c r="FA558" s="150"/>
      <c r="FB558" s="150"/>
      <c r="FC558" s="150"/>
      <c r="FD558" s="150"/>
      <c r="FE558" s="150"/>
      <c r="FF558" s="150"/>
      <c r="FG558" s="150"/>
      <c r="FH558" s="150"/>
      <c r="FI558" s="150"/>
      <c r="FJ558" s="150"/>
      <c r="FK558" s="150"/>
      <c r="FL558" s="150"/>
      <c r="FM558" s="150"/>
      <c r="FN558" s="150"/>
      <c r="FO558" s="150"/>
      <c r="FP558" s="150"/>
      <c r="FQ558" s="150"/>
      <c r="FR558" s="150"/>
      <c r="FS558" s="150"/>
      <c r="FT558" s="150"/>
      <c r="FU558" s="150"/>
      <c r="FV558" s="150"/>
      <c r="FW558" s="150"/>
      <c r="FX558" s="150"/>
      <c r="FY558" s="150"/>
      <c r="FZ558" s="150"/>
      <c r="GA558" s="150"/>
      <c r="GB558" s="150"/>
      <c r="GC558" s="150"/>
      <c r="GD558" s="150"/>
      <c r="GE558" s="150"/>
      <c r="GF558" s="150"/>
      <c r="GG558" s="150"/>
      <c r="GH558" s="150"/>
      <c r="GI558" s="150"/>
      <c r="GJ558" s="150"/>
      <c r="GK558" s="150"/>
      <c r="GL558" s="150"/>
      <c r="GM558" s="150"/>
      <c r="GN558" s="150"/>
      <c r="GO558" s="150"/>
      <c r="GP558" s="150"/>
      <c r="GQ558" s="150"/>
      <c r="GR558" s="150"/>
      <c r="GS558" s="150"/>
      <c r="GT558" s="150"/>
      <c r="GU558" s="150"/>
      <c r="GV558" s="150"/>
      <c r="GW558" s="150"/>
      <c r="GX558" s="150"/>
      <c r="GY558" s="150"/>
      <c r="GZ558" s="150"/>
      <c r="HA558" s="150"/>
      <c r="HB558" s="150"/>
      <c r="HC558" s="150"/>
      <c r="HD558" s="150"/>
      <c r="HE558" s="150"/>
      <c r="HF558" s="150"/>
      <c r="HG558" s="150"/>
      <c r="HH558" s="150"/>
      <c r="HI558" s="150"/>
      <c r="HJ558" s="150"/>
      <c r="HK558" s="150"/>
      <c r="HL558" s="150"/>
      <c r="HM558" s="150"/>
      <c r="HN558" s="150"/>
      <c r="HO558" s="150"/>
      <c r="HP558" s="150"/>
      <c r="HQ558" s="150"/>
      <c r="HR558" s="150"/>
      <c r="HS558" s="150"/>
      <c r="HT558" s="150"/>
      <c r="HU558" s="150"/>
      <c r="HV558" s="150"/>
      <c r="HW558" s="150"/>
      <c r="HX558" s="150"/>
      <c r="HY558" s="150"/>
      <c r="HZ558" s="150"/>
      <c r="IA558" s="150"/>
      <c r="IB558" s="150"/>
      <c r="IC558" s="150"/>
      <c r="ID558" s="150"/>
      <c r="IE558" s="150"/>
      <c r="IF558" s="150"/>
      <c r="IG558" s="150"/>
      <c r="IH558" s="150"/>
      <c r="II558" s="150"/>
      <c r="IJ558" s="150"/>
      <c r="IK558" s="150"/>
      <c r="IL558" s="150"/>
      <c r="IM558" s="150"/>
      <c r="IN558" s="150"/>
      <c r="IO558" s="150"/>
      <c r="IP558" s="150"/>
      <c r="IQ558" s="150"/>
      <c r="IR558" s="150"/>
      <c r="IS558" s="150"/>
      <c r="IT558" s="150"/>
      <c r="IU558" s="150"/>
      <c r="IV558" s="150"/>
      <c r="IW558" s="150"/>
    </row>
    <row r="559" customFormat="false" ht="12.75" hidden="false" customHeight="false" outlineLevel="0" collapsed="false">
      <c r="A559" s="146"/>
      <c r="B559" s="147"/>
      <c r="C559" s="147"/>
      <c r="D559" s="147"/>
      <c r="E559" s="147"/>
      <c r="F559" s="147"/>
      <c r="G559" s="147"/>
      <c r="H559" s="148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  <c r="AC559" s="147"/>
      <c r="AD559" s="147"/>
      <c r="AE559" s="147"/>
      <c r="AF559" s="147"/>
      <c r="AG559" s="147"/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  <c r="BI559" s="147"/>
      <c r="BJ559" s="147"/>
      <c r="BK559" s="149"/>
      <c r="BL559" s="150"/>
      <c r="BM559" s="150"/>
      <c r="BN559" s="150"/>
      <c r="BO559" s="150"/>
      <c r="BP559" s="150"/>
      <c r="BQ559" s="150"/>
      <c r="BR559" s="150"/>
      <c r="BS559" s="150"/>
      <c r="BT559" s="150"/>
      <c r="BU559" s="150"/>
      <c r="BV559" s="150"/>
      <c r="BW559" s="150"/>
      <c r="BX559" s="150"/>
      <c r="BY559" s="150"/>
      <c r="BZ559" s="150"/>
      <c r="CA559" s="150"/>
      <c r="CB559" s="150"/>
      <c r="CC559" s="150"/>
      <c r="CD559" s="150"/>
      <c r="CE559" s="150"/>
      <c r="CF559" s="150"/>
      <c r="CG559" s="150"/>
      <c r="CH559" s="150"/>
      <c r="CI559" s="150"/>
      <c r="CJ559" s="150"/>
      <c r="CK559" s="150"/>
      <c r="CL559" s="150"/>
      <c r="CM559" s="150"/>
      <c r="CN559" s="150"/>
      <c r="CO559" s="150"/>
      <c r="CP559" s="150"/>
      <c r="CQ559" s="150"/>
      <c r="CR559" s="150"/>
      <c r="CS559" s="150"/>
      <c r="CT559" s="150"/>
      <c r="CU559" s="150"/>
      <c r="CV559" s="150"/>
      <c r="CW559" s="150"/>
      <c r="CX559" s="150"/>
      <c r="CY559" s="150"/>
      <c r="CZ559" s="150"/>
      <c r="DA559" s="150"/>
      <c r="DB559" s="150"/>
      <c r="DC559" s="150"/>
      <c r="DD559" s="150"/>
      <c r="DE559" s="150"/>
      <c r="DF559" s="150"/>
      <c r="DG559" s="150"/>
      <c r="DH559" s="150"/>
      <c r="DI559" s="150"/>
      <c r="DJ559" s="150"/>
      <c r="DK559" s="150"/>
      <c r="DL559" s="150"/>
      <c r="DM559" s="150"/>
      <c r="DN559" s="150"/>
      <c r="DO559" s="150"/>
      <c r="DP559" s="150"/>
      <c r="DQ559" s="150"/>
      <c r="DR559" s="150"/>
      <c r="DS559" s="150"/>
      <c r="DT559" s="150"/>
      <c r="DU559" s="150"/>
      <c r="DV559" s="150"/>
      <c r="DW559" s="150"/>
      <c r="DX559" s="150"/>
      <c r="DY559" s="150"/>
      <c r="DZ559" s="150"/>
      <c r="EA559" s="150"/>
      <c r="EB559" s="150"/>
      <c r="EC559" s="150"/>
      <c r="ED559" s="150"/>
      <c r="EE559" s="150"/>
      <c r="EF559" s="150"/>
      <c r="EG559" s="150"/>
      <c r="EH559" s="150"/>
      <c r="EI559" s="150"/>
      <c r="EJ559" s="150"/>
      <c r="EK559" s="150"/>
      <c r="EL559" s="150"/>
      <c r="EM559" s="150"/>
      <c r="EN559" s="150"/>
      <c r="EO559" s="150"/>
      <c r="EP559" s="150"/>
      <c r="EQ559" s="150"/>
      <c r="ER559" s="150"/>
      <c r="ES559" s="150"/>
      <c r="ET559" s="150"/>
      <c r="EU559" s="150"/>
      <c r="EV559" s="150"/>
      <c r="EW559" s="150"/>
      <c r="EX559" s="150"/>
      <c r="EY559" s="150"/>
      <c r="EZ559" s="150"/>
      <c r="FA559" s="150"/>
      <c r="FB559" s="150"/>
      <c r="FC559" s="150"/>
      <c r="FD559" s="150"/>
      <c r="FE559" s="150"/>
      <c r="FF559" s="150"/>
      <c r="FG559" s="150"/>
      <c r="FH559" s="150"/>
      <c r="FI559" s="150"/>
      <c r="FJ559" s="150"/>
      <c r="FK559" s="150"/>
      <c r="FL559" s="150"/>
      <c r="FM559" s="150"/>
      <c r="FN559" s="150"/>
      <c r="FO559" s="150"/>
      <c r="FP559" s="150"/>
      <c r="FQ559" s="150"/>
      <c r="FR559" s="150"/>
      <c r="FS559" s="150"/>
      <c r="FT559" s="150"/>
      <c r="FU559" s="150"/>
      <c r="FV559" s="150"/>
      <c r="FW559" s="150"/>
      <c r="FX559" s="150"/>
      <c r="FY559" s="150"/>
      <c r="FZ559" s="150"/>
      <c r="GA559" s="150"/>
      <c r="GB559" s="150"/>
      <c r="GC559" s="150"/>
      <c r="GD559" s="150"/>
      <c r="GE559" s="150"/>
      <c r="GF559" s="150"/>
      <c r="GG559" s="150"/>
      <c r="GH559" s="150"/>
      <c r="GI559" s="150"/>
      <c r="GJ559" s="150"/>
      <c r="GK559" s="150"/>
      <c r="GL559" s="150"/>
      <c r="GM559" s="150"/>
      <c r="GN559" s="150"/>
      <c r="GO559" s="150"/>
      <c r="GP559" s="150"/>
      <c r="GQ559" s="150"/>
      <c r="GR559" s="150"/>
      <c r="GS559" s="150"/>
      <c r="GT559" s="150"/>
      <c r="GU559" s="150"/>
      <c r="GV559" s="150"/>
      <c r="GW559" s="150"/>
      <c r="GX559" s="150"/>
      <c r="GY559" s="150"/>
      <c r="GZ559" s="150"/>
      <c r="HA559" s="150"/>
      <c r="HB559" s="150"/>
      <c r="HC559" s="150"/>
      <c r="HD559" s="150"/>
      <c r="HE559" s="150"/>
      <c r="HF559" s="150"/>
      <c r="HG559" s="150"/>
      <c r="HH559" s="150"/>
      <c r="HI559" s="150"/>
      <c r="HJ559" s="150"/>
      <c r="HK559" s="150"/>
      <c r="HL559" s="150"/>
      <c r="HM559" s="150"/>
      <c r="HN559" s="150"/>
      <c r="HO559" s="150"/>
      <c r="HP559" s="150"/>
      <c r="HQ559" s="150"/>
      <c r="HR559" s="150"/>
      <c r="HS559" s="150"/>
      <c r="HT559" s="150"/>
      <c r="HU559" s="150"/>
      <c r="HV559" s="150"/>
      <c r="HW559" s="150"/>
      <c r="HX559" s="150"/>
      <c r="HY559" s="150"/>
      <c r="HZ559" s="150"/>
      <c r="IA559" s="150"/>
      <c r="IB559" s="150"/>
      <c r="IC559" s="150"/>
      <c r="ID559" s="150"/>
      <c r="IE559" s="150"/>
      <c r="IF559" s="150"/>
      <c r="IG559" s="150"/>
      <c r="IH559" s="150"/>
      <c r="II559" s="150"/>
      <c r="IJ559" s="150"/>
      <c r="IK559" s="150"/>
      <c r="IL559" s="150"/>
      <c r="IM559" s="150"/>
      <c r="IN559" s="150"/>
      <c r="IO559" s="150"/>
      <c r="IP559" s="150"/>
      <c r="IQ559" s="150"/>
      <c r="IR559" s="150"/>
      <c r="IS559" s="150"/>
      <c r="IT559" s="150"/>
      <c r="IU559" s="150"/>
      <c r="IV559" s="150"/>
      <c r="IW559" s="150"/>
    </row>
    <row r="560" customFormat="false" ht="12.75" hidden="false" customHeight="false" outlineLevel="0" collapsed="false">
      <c r="A560" s="146"/>
      <c r="B560" s="147"/>
      <c r="C560" s="147"/>
      <c r="D560" s="147"/>
      <c r="E560" s="147"/>
      <c r="F560" s="147"/>
      <c r="G560" s="147"/>
      <c r="H560" s="148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  <c r="AC560" s="147"/>
      <c r="AD560" s="147"/>
      <c r="AE560" s="147"/>
      <c r="AF560" s="147"/>
      <c r="AG560" s="147"/>
      <c r="AH560" s="147"/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  <c r="BH560" s="147"/>
      <c r="BI560" s="147"/>
      <c r="BJ560" s="147"/>
      <c r="BK560" s="149"/>
      <c r="BL560" s="150"/>
      <c r="BM560" s="150"/>
      <c r="BN560" s="150"/>
      <c r="BO560" s="150"/>
      <c r="BP560" s="150"/>
      <c r="BQ560" s="150"/>
      <c r="BR560" s="150"/>
      <c r="BS560" s="150"/>
      <c r="BT560" s="150"/>
      <c r="BU560" s="150"/>
      <c r="BV560" s="150"/>
      <c r="BW560" s="150"/>
      <c r="BX560" s="150"/>
      <c r="BY560" s="150"/>
      <c r="BZ560" s="150"/>
      <c r="CA560" s="150"/>
      <c r="CB560" s="150"/>
      <c r="CC560" s="150"/>
      <c r="CD560" s="150"/>
      <c r="CE560" s="150"/>
      <c r="CF560" s="150"/>
      <c r="CG560" s="150"/>
      <c r="CH560" s="150"/>
      <c r="CI560" s="150"/>
      <c r="CJ560" s="150"/>
      <c r="CK560" s="150"/>
      <c r="CL560" s="150"/>
      <c r="CM560" s="150"/>
      <c r="CN560" s="150"/>
      <c r="CO560" s="150"/>
      <c r="CP560" s="150"/>
      <c r="CQ560" s="150"/>
      <c r="CR560" s="150"/>
      <c r="CS560" s="150"/>
      <c r="CT560" s="150"/>
      <c r="CU560" s="150"/>
      <c r="CV560" s="150"/>
      <c r="CW560" s="150"/>
      <c r="CX560" s="150"/>
      <c r="CY560" s="150"/>
      <c r="CZ560" s="150"/>
      <c r="DA560" s="150"/>
      <c r="DB560" s="150"/>
      <c r="DC560" s="150"/>
      <c r="DD560" s="150"/>
      <c r="DE560" s="150"/>
      <c r="DF560" s="150"/>
      <c r="DG560" s="150"/>
      <c r="DH560" s="150"/>
      <c r="DI560" s="150"/>
      <c r="DJ560" s="150"/>
      <c r="DK560" s="150"/>
      <c r="DL560" s="150"/>
      <c r="DM560" s="150"/>
      <c r="DN560" s="150"/>
      <c r="DO560" s="150"/>
      <c r="DP560" s="150"/>
      <c r="DQ560" s="150"/>
      <c r="DR560" s="150"/>
      <c r="DS560" s="150"/>
      <c r="DT560" s="150"/>
      <c r="DU560" s="150"/>
      <c r="DV560" s="150"/>
      <c r="DW560" s="150"/>
      <c r="DX560" s="150"/>
      <c r="DY560" s="150"/>
      <c r="DZ560" s="150"/>
      <c r="EA560" s="150"/>
      <c r="EB560" s="150"/>
      <c r="EC560" s="150"/>
      <c r="ED560" s="150"/>
      <c r="EE560" s="150"/>
      <c r="EF560" s="150"/>
      <c r="EG560" s="150"/>
      <c r="EH560" s="150"/>
      <c r="EI560" s="150"/>
      <c r="EJ560" s="150"/>
      <c r="EK560" s="150"/>
      <c r="EL560" s="150"/>
      <c r="EM560" s="150"/>
      <c r="EN560" s="150"/>
      <c r="EO560" s="150"/>
      <c r="EP560" s="150"/>
      <c r="EQ560" s="150"/>
      <c r="ER560" s="150"/>
      <c r="ES560" s="150"/>
      <c r="ET560" s="150"/>
      <c r="EU560" s="150"/>
      <c r="EV560" s="150"/>
      <c r="EW560" s="150"/>
      <c r="EX560" s="150"/>
      <c r="EY560" s="150"/>
      <c r="EZ560" s="150"/>
      <c r="FA560" s="150"/>
      <c r="FB560" s="150"/>
      <c r="FC560" s="150"/>
      <c r="FD560" s="150"/>
      <c r="FE560" s="150"/>
      <c r="FF560" s="150"/>
      <c r="FG560" s="150"/>
      <c r="FH560" s="150"/>
      <c r="FI560" s="150"/>
      <c r="FJ560" s="150"/>
      <c r="FK560" s="150"/>
      <c r="FL560" s="150"/>
      <c r="FM560" s="150"/>
      <c r="FN560" s="150"/>
      <c r="FO560" s="150"/>
      <c r="FP560" s="150"/>
      <c r="FQ560" s="150"/>
      <c r="FR560" s="150"/>
      <c r="FS560" s="150"/>
      <c r="FT560" s="150"/>
      <c r="FU560" s="150"/>
      <c r="FV560" s="150"/>
      <c r="FW560" s="150"/>
      <c r="FX560" s="150"/>
      <c r="FY560" s="150"/>
      <c r="FZ560" s="150"/>
      <c r="GA560" s="150"/>
      <c r="GB560" s="150"/>
      <c r="GC560" s="150"/>
      <c r="GD560" s="150"/>
      <c r="GE560" s="150"/>
      <c r="GF560" s="150"/>
      <c r="GG560" s="150"/>
      <c r="GH560" s="150"/>
      <c r="GI560" s="150"/>
      <c r="GJ560" s="150"/>
      <c r="GK560" s="150"/>
      <c r="GL560" s="150"/>
      <c r="GM560" s="150"/>
      <c r="GN560" s="150"/>
      <c r="GO560" s="150"/>
      <c r="GP560" s="150"/>
      <c r="GQ560" s="150"/>
      <c r="GR560" s="150"/>
      <c r="GS560" s="150"/>
      <c r="GT560" s="150"/>
      <c r="GU560" s="150"/>
      <c r="GV560" s="150"/>
      <c r="GW560" s="150"/>
      <c r="GX560" s="150"/>
      <c r="GY560" s="150"/>
      <c r="GZ560" s="150"/>
      <c r="HA560" s="150"/>
      <c r="HB560" s="150"/>
      <c r="HC560" s="150"/>
      <c r="HD560" s="150"/>
      <c r="HE560" s="150"/>
      <c r="HF560" s="150"/>
      <c r="HG560" s="150"/>
      <c r="HH560" s="150"/>
      <c r="HI560" s="150"/>
      <c r="HJ560" s="150"/>
      <c r="HK560" s="150"/>
      <c r="HL560" s="150"/>
      <c r="HM560" s="150"/>
      <c r="HN560" s="150"/>
      <c r="HO560" s="150"/>
      <c r="HP560" s="150"/>
      <c r="HQ560" s="150"/>
      <c r="HR560" s="150"/>
      <c r="HS560" s="150"/>
      <c r="HT560" s="150"/>
      <c r="HU560" s="150"/>
      <c r="HV560" s="150"/>
      <c r="HW560" s="150"/>
      <c r="HX560" s="150"/>
      <c r="HY560" s="150"/>
      <c r="HZ560" s="150"/>
      <c r="IA560" s="150"/>
      <c r="IB560" s="150"/>
      <c r="IC560" s="150"/>
      <c r="ID560" s="150"/>
      <c r="IE560" s="150"/>
      <c r="IF560" s="150"/>
      <c r="IG560" s="150"/>
      <c r="IH560" s="150"/>
      <c r="II560" s="150"/>
      <c r="IJ560" s="150"/>
      <c r="IK560" s="150"/>
      <c r="IL560" s="150"/>
      <c r="IM560" s="150"/>
      <c r="IN560" s="150"/>
      <c r="IO560" s="150"/>
      <c r="IP560" s="150"/>
      <c r="IQ560" s="150"/>
      <c r="IR560" s="150"/>
      <c r="IS560" s="150"/>
      <c r="IT560" s="150"/>
      <c r="IU560" s="150"/>
      <c r="IV560" s="150"/>
      <c r="IW560" s="150"/>
    </row>
    <row r="561" customFormat="false" ht="12.75" hidden="false" customHeight="false" outlineLevel="0" collapsed="false">
      <c r="A561" s="146"/>
      <c r="B561" s="147"/>
      <c r="C561" s="147"/>
      <c r="D561" s="147"/>
      <c r="E561" s="147"/>
      <c r="F561" s="147"/>
      <c r="G561" s="147"/>
      <c r="H561" s="148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  <c r="AC561" s="147"/>
      <c r="AD561" s="147"/>
      <c r="AE561" s="147"/>
      <c r="AF561" s="147"/>
      <c r="AG561" s="147"/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  <c r="BI561" s="147"/>
      <c r="BJ561" s="147"/>
      <c r="BK561" s="149"/>
      <c r="BL561" s="150"/>
      <c r="BM561" s="150"/>
      <c r="BN561" s="150"/>
      <c r="BO561" s="150"/>
      <c r="BP561" s="150"/>
      <c r="BQ561" s="150"/>
      <c r="BR561" s="150"/>
      <c r="BS561" s="150"/>
      <c r="BT561" s="150"/>
      <c r="BU561" s="150"/>
      <c r="BV561" s="150"/>
      <c r="BW561" s="150"/>
      <c r="BX561" s="150"/>
      <c r="BY561" s="150"/>
      <c r="BZ561" s="150"/>
      <c r="CA561" s="150"/>
      <c r="CB561" s="150"/>
      <c r="CC561" s="150"/>
      <c r="CD561" s="150"/>
      <c r="CE561" s="150"/>
      <c r="CF561" s="150"/>
      <c r="CG561" s="150"/>
      <c r="CH561" s="150"/>
      <c r="CI561" s="150"/>
      <c r="CJ561" s="150"/>
      <c r="CK561" s="150"/>
      <c r="CL561" s="150"/>
      <c r="CM561" s="150"/>
      <c r="CN561" s="150"/>
      <c r="CO561" s="150"/>
      <c r="CP561" s="150"/>
      <c r="CQ561" s="150"/>
      <c r="CR561" s="150"/>
      <c r="CS561" s="150"/>
      <c r="CT561" s="150"/>
      <c r="CU561" s="150"/>
      <c r="CV561" s="150"/>
      <c r="CW561" s="150"/>
      <c r="CX561" s="150"/>
      <c r="CY561" s="150"/>
      <c r="CZ561" s="150"/>
      <c r="DA561" s="150"/>
      <c r="DB561" s="150"/>
      <c r="DC561" s="150"/>
      <c r="DD561" s="150"/>
      <c r="DE561" s="150"/>
      <c r="DF561" s="150"/>
      <c r="DG561" s="150"/>
      <c r="DH561" s="150"/>
      <c r="DI561" s="150"/>
      <c r="DJ561" s="150"/>
      <c r="DK561" s="150"/>
      <c r="DL561" s="150"/>
      <c r="DM561" s="150"/>
      <c r="DN561" s="150"/>
      <c r="DO561" s="150"/>
      <c r="DP561" s="150"/>
      <c r="DQ561" s="150"/>
      <c r="DR561" s="150"/>
      <c r="DS561" s="150"/>
      <c r="DT561" s="150"/>
      <c r="DU561" s="150"/>
      <c r="DV561" s="150"/>
      <c r="DW561" s="150"/>
      <c r="DX561" s="150"/>
      <c r="DY561" s="150"/>
      <c r="DZ561" s="150"/>
      <c r="EA561" s="150"/>
      <c r="EB561" s="150"/>
      <c r="EC561" s="150"/>
      <c r="ED561" s="150"/>
      <c r="EE561" s="150"/>
      <c r="EF561" s="150"/>
      <c r="EG561" s="150"/>
      <c r="EH561" s="150"/>
      <c r="EI561" s="150"/>
      <c r="EJ561" s="150"/>
      <c r="EK561" s="150"/>
      <c r="EL561" s="150"/>
      <c r="EM561" s="150"/>
      <c r="EN561" s="150"/>
      <c r="EO561" s="150"/>
      <c r="EP561" s="150"/>
      <c r="EQ561" s="150"/>
      <c r="ER561" s="150"/>
      <c r="ES561" s="150"/>
      <c r="ET561" s="150"/>
      <c r="EU561" s="150"/>
      <c r="EV561" s="150"/>
      <c r="EW561" s="150"/>
      <c r="EX561" s="150"/>
      <c r="EY561" s="150"/>
      <c r="EZ561" s="150"/>
      <c r="FA561" s="150"/>
      <c r="FB561" s="150"/>
      <c r="FC561" s="150"/>
      <c r="FD561" s="150"/>
      <c r="FE561" s="150"/>
      <c r="FF561" s="150"/>
      <c r="FG561" s="150"/>
      <c r="FH561" s="150"/>
      <c r="FI561" s="150"/>
      <c r="FJ561" s="150"/>
      <c r="FK561" s="150"/>
      <c r="FL561" s="150"/>
      <c r="FM561" s="150"/>
      <c r="FN561" s="150"/>
      <c r="FO561" s="150"/>
      <c r="FP561" s="150"/>
      <c r="FQ561" s="150"/>
      <c r="FR561" s="150"/>
      <c r="FS561" s="150"/>
      <c r="FT561" s="150"/>
      <c r="FU561" s="150"/>
      <c r="FV561" s="150"/>
      <c r="FW561" s="150"/>
      <c r="FX561" s="150"/>
      <c r="FY561" s="150"/>
      <c r="FZ561" s="150"/>
      <c r="GA561" s="150"/>
      <c r="GB561" s="150"/>
      <c r="GC561" s="150"/>
      <c r="GD561" s="150"/>
      <c r="GE561" s="150"/>
      <c r="GF561" s="150"/>
      <c r="GG561" s="150"/>
      <c r="GH561" s="150"/>
      <c r="GI561" s="150"/>
      <c r="GJ561" s="150"/>
      <c r="GK561" s="150"/>
      <c r="GL561" s="150"/>
      <c r="GM561" s="150"/>
      <c r="GN561" s="150"/>
      <c r="GO561" s="150"/>
      <c r="GP561" s="150"/>
      <c r="GQ561" s="150"/>
      <c r="GR561" s="150"/>
      <c r="GS561" s="150"/>
      <c r="GT561" s="150"/>
      <c r="GU561" s="150"/>
      <c r="GV561" s="150"/>
      <c r="GW561" s="150"/>
      <c r="GX561" s="150"/>
      <c r="GY561" s="150"/>
      <c r="GZ561" s="150"/>
      <c r="HA561" s="150"/>
      <c r="HB561" s="150"/>
      <c r="HC561" s="150"/>
      <c r="HD561" s="150"/>
      <c r="HE561" s="150"/>
      <c r="HF561" s="150"/>
      <c r="HG561" s="150"/>
      <c r="HH561" s="150"/>
      <c r="HI561" s="150"/>
      <c r="HJ561" s="150"/>
      <c r="HK561" s="150"/>
      <c r="HL561" s="150"/>
      <c r="HM561" s="150"/>
      <c r="HN561" s="150"/>
      <c r="HO561" s="150"/>
      <c r="HP561" s="150"/>
      <c r="HQ561" s="150"/>
      <c r="HR561" s="150"/>
      <c r="HS561" s="150"/>
      <c r="HT561" s="150"/>
      <c r="HU561" s="150"/>
      <c r="HV561" s="150"/>
      <c r="HW561" s="150"/>
      <c r="HX561" s="150"/>
      <c r="HY561" s="150"/>
      <c r="HZ561" s="150"/>
      <c r="IA561" s="150"/>
      <c r="IB561" s="150"/>
      <c r="IC561" s="150"/>
      <c r="ID561" s="150"/>
      <c r="IE561" s="150"/>
      <c r="IF561" s="150"/>
      <c r="IG561" s="150"/>
      <c r="IH561" s="150"/>
      <c r="II561" s="150"/>
      <c r="IJ561" s="150"/>
      <c r="IK561" s="150"/>
      <c r="IL561" s="150"/>
      <c r="IM561" s="150"/>
      <c r="IN561" s="150"/>
      <c r="IO561" s="150"/>
      <c r="IP561" s="150"/>
      <c r="IQ561" s="150"/>
      <c r="IR561" s="150"/>
      <c r="IS561" s="150"/>
      <c r="IT561" s="150"/>
      <c r="IU561" s="150"/>
      <c r="IV561" s="150"/>
      <c r="IW561" s="150"/>
    </row>
    <row r="562" customFormat="false" ht="12.75" hidden="false" customHeight="false" outlineLevel="0" collapsed="false">
      <c r="A562" s="146"/>
      <c r="B562" s="147"/>
      <c r="C562" s="147"/>
      <c r="D562" s="147"/>
      <c r="E562" s="147"/>
      <c r="F562" s="147"/>
      <c r="G562" s="147"/>
      <c r="H562" s="148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  <c r="AE562" s="147"/>
      <c r="AF562" s="147"/>
      <c r="AG562" s="147"/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  <c r="BI562" s="147"/>
      <c r="BJ562" s="147"/>
      <c r="BK562" s="149"/>
      <c r="BL562" s="150"/>
      <c r="BM562" s="150"/>
      <c r="BN562" s="150"/>
      <c r="BO562" s="150"/>
      <c r="BP562" s="150"/>
      <c r="BQ562" s="150"/>
      <c r="BR562" s="150"/>
      <c r="BS562" s="150"/>
      <c r="BT562" s="150"/>
      <c r="BU562" s="150"/>
      <c r="BV562" s="150"/>
      <c r="BW562" s="150"/>
      <c r="BX562" s="150"/>
      <c r="BY562" s="150"/>
      <c r="BZ562" s="150"/>
      <c r="CA562" s="150"/>
      <c r="CB562" s="150"/>
      <c r="CC562" s="150"/>
      <c r="CD562" s="150"/>
      <c r="CE562" s="150"/>
      <c r="CF562" s="150"/>
      <c r="CG562" s="150"/>
      <c r="CH562" s="150"/>
      <c r="CI562" s="150"/>
      <c r="CJ562" s="150"/>
      <c r="CK562" s="150"/>
      <c r="CL562" s="150"/>
      <c r="CM562" s="150"/>
      <c r="CN562" s="150"/>
      <c r="CO562" s="150"/>
      <c r="CP562" s="150"/>
      <c r="CQ562" s="150"/>
      <c r="CR562" s="150"/>
      <c r="CS562" s="150"/>
      <c r="CT562" s="150"/>
      <c r="CU562" s="150"/>
      <c r="CV562" s="150"/>
      <c r="CW562" s="150"/>
      <c r="CX562" s="150"/>
      <c r="CY562" s="150"/>
      <c r="CZ562" s="150"/>
      <c r="DA562" s="150"/>
      <c r="DB562" s="150"/>
      <c r="DC562" s="150"/>
      <c r="DD562" s="150"/>
      <c r="DE562" s="150"/>
      <c r="DF562" s="150"/>
      <c r="DG562" s="150"/>
      <c r="DH562" s="150"/>
      <c r="DI562" s="150"/>
      <c r="DJ562" s="150"/>
      <c r="DK562" s="150"/>
      <c r="DL562" s="150"/>
      <c r="DM562" s="150"/>
      <c r="DN562" s="150"/>
      <c r="DO562" s="150"/>
      <c r="DP562" s="150"/>
      <c r="DQ562" s="150"/>
      <c r="DR562" s="150"/>
      <c r="DS562" s="150"/>
      <c r="DT562" s="150"/>
      <c r="DU562" s="150"/>
      <c r="DV562" s="150"/>
      <c r="DW562" s="150"/>
      <c r="DX562" s="150"/>
      <c r="DY562" s="150"/>
      <c r="DZ562" s="150"/>
      <c r="EA562" s="150"/>
      <c r="EB562" s="150"/>
      <c r="EC562" s="150"/>
      <c r="ED562" s="150"/>
      <c r="EE562" s="150"/>
      <c r="EF562" s="150"/>
      <c r="EG562" s="150"/>
      <c r="EH562" s="150"/>
      <c r="EI562" s="150"/>
      <c r="EJ562" s="150"/>
      <c r="EK562" s="150"/>
      <c r="EL562" s="150"/>
      <c r="EM562" s="150"/>
      <c r="EN562" s="150"/>
      <c r="EO562" s="150"/>
      <c r="EP562" s="150"/>
      <c r="EQ562" s="150"/>
      <c r="ER562" s="150"/>
      <c r="ES562" s="150"/>
      <c r="ET562" s="150"/>
      <c r="EU562" s="150"/>
      <c r="EV562" s="150"/>
      <c r="EW562" s="150"/>
      <c r="EX562" s="150"/>
      <c r="EY562" s="150"/>
      <c r="EZ562" s="150"/>
      <c r="FA562" s="150"/>
      <c r="FB562" s="150"/>
      <c r="FC562" s="150"/>
      <c r="FD562" s="150"/>
      <c r="FE562" s="150"/>
      <c r="FF562" s="150"/>
      <c r="FG562" s="150"/>
      <c r="FH562" s="150"/>
      <c r="FI562" s="150"/>
      <c r="FJ562" s="150"/>
      <c r="FK562" s="150"/>
      <c r="FL562" s="150"/>
      <c r="FM562" s="150"/>
      <c r="FN562" s="150"/>
      <c r="FO562" s="150"/>
      <c r="FP562" s="150"/>
      <c r="FQ562" s="150"/>
      <c r="FR562" s="150"/>
      <c r="FS562" s="150"/>
      <c r="FT562" s="150"/>
      <c r="FU562" s="150"/>
      <c r="FV562" s="150"/>
      <c r="FW562" s="150"/>
      <c r="FX562" s="150"/>
      <c r="FY562" s="150"/>
      <c r="FZ562" s="150"/>
      <c r="GA562" s="150"/>
      <c r="GB562" s="150"/>
      <c r="GC562" s="150"/>
      <c r="GD562" s="150"/>
      <c r="GE562" s="150"/>
      <c r="GF562" s="150"/>
      <c r="GG562" s="150"/>
      <c r="GH562" s="150"/>
      <c r="GI562" s="150"/>
      <c r="GJ562" s="150"/>
      <c r="GK562" s="150"/>
      <c r="GL562" s="150"/>
      <c r="GM562" s="150"/>
      <c r="GN562" s="150"/>
      <c r="GO562" s="150"/>
      <c r="GP562" s="150"/>
      <c r="GQ562" s="150"/>
      <c r="GR562" s="150"/>
      <c r="GS562" s="150"/>
      <c r="GT562" s="150"/>
      <c r="GU562" s="150"/>
      <c r="GV562" s="150"/>
      <c r="GW562" s="150"/>
      <c r="GX562" s="150"/>
      <c r="GY562" s="150"/>
      <c r="GZ562" s="150"/>
      <c r="HA562" s="150"/>
      <c r="HB562" s="150"/>
      <c r="HC562" s="150"/>
      <c r="HD562" s="150"/>
      <c r="HE562" s="150"/>
      <c r="HF562" s="150"/>
      <c r="HG562" s="150"/>
      <c r="HH562" s="150"/>
      <c r="HI562" s="150"/>
      <c r="HJ562" s="150"/>
      <c r="HK562" s="150"/>
      <c r="HL562" s="150"/>
      <c r="HM562" s="150"/>
      <c r="HN562" s="150"/>
      <c r="HO562" s="150"/>
      <c r="HP562" s="150"/>
      <c r="HQ562" s="150"/>
      <c r="HR562" s="150"/>
      <c r="HS562" s="150"/>
      <c r="HT562" s="150"/>
      <c r="HU562" s="150"/>
      <c r="HV562" s="150"/>
      <c r="HW562" s="150"/>
      <c r="HX562" s="150"/>
      <c r="HY562" s="150"/>
      <c r="HZ562" s="150"/>
      <c r="IA562" s="150"/>
      <c r="IB562" s="150"/>
      <c r="IC562" s="150"/>
      <c r="ID562" s="150"/>
      <c r="IE562" s="150"/>
      <c r="IF562" s="150"/>
      <c r="IG562" s="150"/>
      <c r="IH562" s="150"/>
      <c r="II562" s="150"/>
      <c r="IJ562" s="150"/>
      <c r="IK562" s="150"/>
      <c r="IL562" s="150"/>
      <c r="IM562" s="150"/>
      <c r="IN562" s="150"/>
      <c r="IO562" s="150"/>
      <c r="IP562" s="150"/>
      <c r="IQ562" s="150"/>
      <c r="IR562" s="150"/>
      <c r="IS562" s="150"/>
      <c r="IT562" s="150"/>
      <c r="IU562" s="150"/>
      <c r="IV562" s="150"/>
      <c r="IW562" s="150"/>
    </row>
    <row r="563" customFormat="false" ht="12.75" hidden="false" customHeight="false" outlineLevel="0" collapsed="false">
      <c r="A563" s="146"/>
      <c r="B563" s="147"/>
      <c r="C563" s="147"/>
      <c r="D563" s="147"/>
      <c r="E563" s="147"/>
      <c r="F563" s="147"/>
      <c r="G563" s="147"/>
      <c r="H563" s="148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  <c r="AE563" s="147"/>
      <c r="AF563" s="147"/>
      <c r="AG563" s="147"/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  <c r="BI563" s="147"/>
      <c r="BJ563" s="147"/>
      <c r="BK563" s="149"/>
      <c r="BL563" s="150"/>
      <c r="BM563" s="150"/>
      <c r="BN563" s="150"/>
      <c r="BO563" s="150"/>
      <c r="BP563" s="150"/>
      <c r="BQ563" s="150"/>
      <c r="BR563" s="150"/>
      <c r="BS563" s="150"/>
      <c r="BT563" s="150"/>
      <c r="BU563" s="150"/>
      <c r="BV563" s="150"/>
      <c r="BW563" s="150"/>
      <c r="BX563" s="150"/>
      <c r="BY563" s="150"/>
      <c r="BZ563" s="150"/>
      <c r="CA563" s="150"/>
      <c r="CB563" s="150"/>
      <c r="CC563" s="150"/>
      <c r="CD563" s="150"/>
      <c r="CE563" s="150"/>
      <c r="CF563" s="150"/>
      <c r="CG563" s="150"/>
      <c r="CH563" s="150"/>
      <c r="CI563" s="150"/>
      <c r="CJ563" s="150"/>
      <c r="CK563" s="150"/>
      <c r="CL563" s="150"/>
      <c r="CM563" s="150"/>
      <c r="CN563" s="150"/>
      <c r="CO563" s="150"/>
      <c r="CP563" s="150"/>
      <c r="CQ563" s="150"/>
      <c r="CR563" s="150"/>
      <c r="CS563" s="150"/>
      <c r="CT563" s="150"/>
      <c r="CU563" s="150"/>
      <c r="CV563" s="150"/>
      <c r="CW563" s="150"/>
      <c r="CX563" s="150"/>
      <c r="CY563" s="150"/>
      <c r="CZ563" s="150"/>
      <c r="DA563" s="150"/>
      <c r="DB563" s="150"/>
      <c r="DC563" s="150"/>
      <c r="DD563" s="150"/>
      <c r="DE563" s="150"/>
      <c r="DF563" s="150"/>
      <c r="DG563" s="150"/>
      <c r="DH563" s="150"/>
      <c r="DI563" s="150"/>
      <c r="DJ563" s="150"/>
      <c r="DK563" s="150"/>
      <c r="DL563" s="150"/>
      <c r="DM563" s="150"/>
      <c r="DN563" s="150"/>
      <c r="DO563" s="150"/>
      <c r="DP563" s="150"/>
      <c r="DQ563" s="150"/>
      <c r="DR563" s="150"/>
      <c r="DS563" s="150"/>
      <c r="DT563" s="150"/>
      <c r="DU563" s="150"/>
      <c r="DV563" s="150"/>
      <c r="DW563" s="150"/>
      <c r="DX563" s="150"/>
      <c r="DY563" s="150"/>
      <c r="DZ563" s="150"/>
      <c r="EA563" s="150"/>
      <c r="EB563" s="150"/>
      <c r="EC563" s="150"/>
      <c r="ED563" s="150"/>
      <c r="EE563" s="150"/>
      <c r="EF563" s="150"/>
      <c r="EG563" s="150"/>
      <c r="EH563" s="150"/>
      <c r="EI563" s="150"/>
      <c r="EJ563" s="150"/>
      <c r="EK563" s="150"/>
      <c r="EL563" s="150"/>
      <c r="EM563" s="150"/>
      <c r="EN563" s="150"/>
      <c r="EO563" s="150"/>
      <c r="EP563" s="150"/>
      <c r="EQ563" s="150"/>
      <c r="ER563" s="150"/>
      <c r="ES563" s="150"/>
      <c r="ET563" s="150"/>
      <c r="EU563" s="150"/>
      <c r="EV563" s="150"/>
      <c r="EW563" s="150"/>
      <c r="EX563" s="150"/>
      <c r="EY563" s="150"/>
      <c r="EZ563" s="150"/>
      <c r="FA563" s="150"/>
      <c r="FB563" s="150"/>
      <c r="FC563" s="150"/>
      <c r="FD563" s="150"/>
      <c r="FE563" s="150"/>
      <c r="FF563" s="150"/>
      <c r="FG563" s="150"/>
      <c r="FH563" s="150"/>
      <c r="FI563" s="150"/>
      <c r="FJ563" s="150"/>
      <c r="FK563" s="150"/>
      <c r="FL563" s="150"/>
      <c r="FM563" s="150"/>
      <c r="FN563" s="150"/>
      <c r="FO563" s="150"/>
      <c r="FP563" s="150"/>
      <c r="FQ563" s="150"/>
      <c r="FR563" s="150"/>
      <c r="FS563" s="150"/>
      <c r="FT563" s="150"/>
      <c r="FU563" s="150"/>
      <c r="FV563" s="150"/>
      <c r="FW563" s="150"/>
      <c r="FX563" s="150"/>
      <c r="FY563" s="150"/>
      <c r="FZ563" s="150"/>
      <c r="GA563" s="150"/>
      <c r="GB563" s="150"/>
      <c r="GC563" s="150"/>
      <c r="GD563" s="150"/>
      <c r="GE563" s="150"/>
      <c r="GF563" s="150"/>
      <c r="GG563" s="150"/>
      <c r="GH563" s="150"/>
      <c r="GI563" s="150"/>
      <c r="GJ563" s="150"/>
      <c r="GK563" s="150"/>
      <c r="GL563" s="150"/>
      <c r="GM563" s="150"/>
      <c r="GN563" s="150"/>
      <c r="GO563" s="150"/>
      <c r="GP563" s="150"/>
      <c r="GQ563" s="150"/>
      <c r="GR563" s="150"/>
      <c r="GS563" s="150"/>
      <c r="GT563" s="150"/>
      <c r="GU563" s="150"/>
      <c r="GV563" s="150"/>
      <c r="GW563" s="150"/>
      <c r="GX563" s="150"/>
      <c r="GY563" s="150"/>
      <c r="GZ563" s="150"/>
      <c r="HA563" s="150"/>
      <c r="HB563" s="150"/>
      <c r="HC563" s="150"/>
      <c r="HD563" s="150"/>
      <c r="HE563" s="150"/>
      <c r="HF563" s="150"/>
      <c r="HG563" s="150"/>
      <c r="HH563" s="150"/>
      <c r="HI563" s="150"/>
      <c r="HJ563" s="150"/>
      <c r="HK563" s="150"/>
      <c r="HL563" s="150"/>
      <c r="HM563" s="150"/>
      <c r="HN563" s="150"/>
      <c r="HO563" s="150"/>
      <c r="HP563" s="150"/>
      <c r="HQ563" s="150"/>
      <c r="HR563" s="150"/>
      <c r="HS563" s="150"/>
      <c r="HT563" s="150"/>
      <c r="HU563" s="150"/>
      <c r="HV563" s="150"/>
      <c r="HW563" s="150"/>
      <c r="HX563" s="150"/>
      <c r="HY563" s="150"/>
      <c r="HZ563" s="150"/>
      <c r="IA563" s="150"/>
      <c r="IB563" s="150"/>
      <c r="IC563" s="150"/>
      <c r="ID563" s="150"/>
      <c r="IE563" s="150"/>
      <c r="IF563" s="150"/>
      <c r="IG563" s="150"/>
      <c r="IH563" s="150"/>
      <c r="II563" s="150"/>
      <c r="IJ563" s="150"/>
      <c r="IK563" s="150"/>
      <c r="IL563" s="150"/>
      <c r="IM563" s="150"/>
      <c r="IN563" s="150"/>
      <c r="IO563" s="150"/>
      <c r="IP563" s="150"/>
      <c r="IQ563" s="150"/>
      <c r="IR563" s="150"/>
      <c r="IS563" s="150"/>
      <c r="IT563" s="150"/>
      <c r="IU563" s="150"/>
      <c r="IV563" s="150"/>
      <c r="IW563" s="150"/>
    </row>
    <row r="564" customFormat="false" ht="12.75" hidden="false" customHeight="false" outlineLevel="0" collapsed="false">
      <c r="A564" s="146"/>
      <c r="B564" s="147"/>
      <c r="C564" s="147"/>
      <c r="D564" s="147"/>
      <c r="E564" s="147"/>
      <c r="F564" s="147"/>
      <c r="G564" s="147"/>
      <c r="H564" s="148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  <c r="AE564" s="147"/>
      <c r="AF564" s="147"/>
      <c r="AG564" s="147"/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  <c r="BI564" s="147"/>
      <c r="BJ564" s="147"/>
      <c r="BK564" s="149"/>
      <c r="BL564" s="150"/>
      <c r="BM564" s="150"/>
      <c r="BN564" s="150"/>
      <c r="BO564" s="150"/>
      <c r="BP564" s="150"/>
      <c r="BQ564" s="150"/>
      <c r="BR564" s="150"/>
      <c r="BS564" s="150"/>
      <c r="BT564" s="150"/>
      <c r="BU564" s="150"/>
      <c r="BV564" s="150"/>
      <c r="BW564" s="150"/>
      <c r="BX564" s="150"/>
      <c r="BY564" s="150"/>
      <c r="BZ564" s="150"/>
      <c r="CA564" s="150"/>
      <c r="CB564" s="150"/>
      <c r="CC564" s="150"/>
      <c r="CD564" s="150"/>
      <c r="CE564" s="150"/>
      <c r="CF564" s="150"/>
      <c r="CG564" s="150"/>
      <c r="CH564" s="150"/>
      <c r="CI564" s="150"/>
      <c r="CJ564" s="150"/>
      <c r="CK564" s="150"/>
      <c r="CL564" s="150"/>
      <c r="CM564" s="150"/>
      <c r="CN564" s="150"/>
      <c r="CO564" s="150"/>
      <c r="CP564" s="150"/>
      <c r="CQ564" s="150"/>
      <c r="CR564" s="150"/>
      <c r="CS564" s="150"/>
      <c r="CT564" s="150"/>
      <c r="CU564" s="150"/>
      <c r="CV564" s="150"/>
      <c r="CW564" s="150"/>
      <c r="CX564" s="150"/>
      <c r="CY564" s="150"/>
      <c r="CZ564" s="150"/>
      <c r="DA564" s="150"/>
      <c r="DB564" s="150"/>
      <c r="DC564" s="150"/>
      <c r="DD564" s="150"/>
      <c r="DE564" s="150"/>
      <c r="DF564" s="150"/>
      <c r="DG564" s="150"/>
      <c r="DH564" s="150"/>
      <c r="DI564" s="150"/>
      <c r="DJ564" s="150"/>
      <c r="DK564" s="150"/>
      <c r="DL564" s="150"/>
      <c r="DM564" s="150"/>
      <c r="DN564" s="150"/>
      <c r="DO564" s="150"/>
      <c r="DP564" s="150"/>
      <c r="DQ564" s="150"/>
      <c r="DR564" s="150"/>
      <c r="DS564" s="150"/>
      <c r="DT564" s="150"/>
      <c r="DU564" s="150"/>
      <c r="DV564" s="150"/>
      <c r="DW564" s="150"/>
      <c r="DX564" s="150"/>
      <c r="DY564" s="150"/>
      <c r="DZ564" s="150"/>
      <c r="EA564" s="150"/>
      <c r="EB564" s="150"/>
      <c r="EC564" s="150"/>
      <c r="ED564" s="150"/>
      <c r="EE564" s="150"/>
      <c r="EF564" s="150"/>
      <c r="EG564" s="150"/>
      <c r="EH564" s="150"/>
      <c r="EI564" s="150"/>
      <c r="EJ564" s="150"/>
      <c r="EK564" s="150"/>
      <c r="EL564" s="150"/>
      <c r="EM564" s="150"/>
      <c r="EN564" s="150"/>
      <c r="EO564" s="150"/>
      <c r="EP564" s="150"/>
      <c r="EQ564" s="150"/>
      <c r="ER564" s="150"/>
      <c r="ES564" s="150"/>
      <c r="ET564" s="150"/>
      <c r="EU564" s="150"/>
      <c r="EV564" s="150"/>
      <c r="EW564" s="150"/>
      <c r="EX564" s="150"/>
      <c r="EY564" s="150"/>
      <c r="EZ564" s="150"/>
      <c r="FA564" s="150"/>
      <c r="FB564" s="150"/>
      <c r="FC564" s="150"/>
      <c r="FD564" s="150"/>
      <c r="FE564" s="150"/>
      <c r="FF564" s="150"/>
      <c r="FG564" s="150"/>
      <c r="FH564" s="150"/>
      <c r="FI564" s="150"/>
      <c r="FJ564" s="150"/>
      <c r="FK564" s="150"/>
      <c r="FL564" s="150"/>
      <c r="FM564" s="150"/>
      <c r="FN564" s="150"/>
      <c r="FO564" s="150"/>
      <c r="FP564" s="150"/>
      <c r="FQ564" s="150"/>
      <c r="FR564" s="150"/>
      <c r="FS564" s="150"/>
      <c r="FT564" s="150"/>
      <c r="FU564" s="150"/>
      <c r="FV564" s="150"/>
      <c r="FW564" s="150"/>
      <c r="FX564" s="150"/>
      <c r="FY564" s="150"/>
      <c r="FZ564" s="150"/>
      <c r="GA564" s="150"/>
      <c r="GB564" s="150"/>
      <c r="GC564" s="150"/>
      <c r="GD564" s="150"/>
      <c r="GE564" s="150"/>
      <c r="GF564" s="150"/>
      <c r="GG564" s="150"/>
      <c r="GH564" s="150"/>
      <c r="GI564" s="150"/>
      <c r="GJ564" s="150"/>
      <c r="GK564" s="150"/>
      <c r="GL564" s="150"/>
      <c r="GM564" s="150"/>
      <c r="GN564" s="150"/>
      <c r="GO564" s="150"/>
      <c r="GP564" s="150"/>
      <c r="GQ564" s="150"/>
      <c r="GR564" s="150"/>
      <c r="GS564" s="150"/>
      <c r="GT564" s="150"/>
      <c r="GU564" s="150"/>
      <c r="GV564" s="150"/>
      <c r="GW564" s="150"/>
      <c r="GX564" s="150"/>
      <c r="GY564" s="150"/>
      <c r="GZ564" s="150"/>
      <c r="HA564" s="150"/>
      <c r="HB564" s="150"/>
      <c r="HC564" s="150"/>
      <c r="HD564" s="150"/>
      <c r="HE564" s="150"/>
      <c r="HF564" s="150"/>
      <c r="HG564" s="150"/>
      <c r="HH564" s="150"/>
      <c r="HI564" s="150"/>
      <c r="HJ564" s="150"/>
      <c r="HK564" s="150"/>
      <c r="HL564" s="150"/>
      <c r="HM564" s="150"/>
      <c r="HN564" s="150"/>
      <c r="HO564" s="150"/>
      <c r="HP564" s="150"/>
      <c r="HQ564" s="150"/>
      <c r="HR564" s="150"/>
      <c r="HS564" s="150"/>
      <c r="HT564" s="150"/>
      <c r="HU564" s="150"/>
      <c r="HV564" s="150"/>
      <c r="HW564" s="150"/>
      <c r="HX564" s="150"/>
      <c r="HY564" s="150"/>
      <c r="HZ564" s="150"/>
      <c r="IA564" s="150"/>
      <c r="IB564" s="150"/>
      <c r="IC564" s="150"/>
      <c r="ID564" s="150"/>
      <c r="IE564" s="150"/>
      <c r="IF564" s="150"/>
      <c r="IG564" s="150"/>
      <c r="IH564" s="150"/>
      <c r="II564" s="150"/>
      <c r="IJ564" s="150"/>
      <c r="IK564" s="150"/>
      <c r="IL564" s="150"/>
      <c r="IM564" s="150"/>
      <c r="IN564" s="150"/>
      <c r="IO564" s="150"/>
      <c r="IP564" s="150"/>
      <c r="IQ564" s="150"/>
      <c r="IR564" s="150"/>
      <c r="IS564" s="150"/>
      <c r="IT564" s="150"/>
      <c r="IU564" s="150"/>
      <c r="IV564" s="150"/>
      <c r="IW564" s="150"/>
    </row>
    <row r="565" customFormat="false" ht="12.75" hidden="false" customHeight="false" outlineLevel="0" collapsed="false">
      <c r="A565" s="146"/>
      <c r="B565" s="147"/>
      <c r="C565" s="147"/>
      <c r="D565" s="147"/>
      <c r="E565" s="147"/>
      <c r="F565" s="147"/>
      <c r="G565" s="147"/>
      <c r="H565" s="148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  <c r="AG565" s="147"/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  <c r="BI565" s="147"/>
      <c r="BJ565" s="147"/>
      <c r="BK565" s="149"/>
      <c r="BL565" s="150"/>
      <c r="BM565" s="150"/>
      <c r="BN565" s="150"/>
      <c r="BO565" s="150"/>
      <c r="BP565" s="150"/>
      <c r="BQ565" s="150"/>
      <c r="BR565" s="150"/>
      <c r="BS565" s="150"/>
      <c r="BT565" s="150"/>
      <c r="BU565" s="150"/>
      <c r="BV565" s="150"/>
      <c r="BW565" s="150"/>
      <c r="BX565" s="150"/>
      <c r="BY565" s="150"/>
      <c r="BZ565" s="150"/>
      <c r="CA565" s="150"/>
      <c r="CB565" s="150"/>
      <c r="CC565" s="150"/>
      <c r="CD565" s="150"/>
      <c r="CE565" s="150"/>
      <c r="CF565" s="150"/>
      <c r="CG565" s="150"/>
      <c r="CH565" s="150"/>
      <c r="CI565" s="150"/>
      <c r="CJ565" s="150"/>
      <c r="CK565" s="150"/>
      <c r="CL565" s="150"/>
      <c r="CM565" s="150"/>
      <c r="CN565" s="150"/>
      <c r="CO565" s="150"/>
      <c r="CP565" s="150"/>
      <c r="CQ565" s="150"/>
      <c r="CR565" s="150"/>
      <c r="CS565" s="150"/>
      <c r="CT565" s="150"/>
      <c r="CU565" s="150"/>
      <c r="CV565" s="150"/>
      <c r="CW565" s="150"/>
      <c r="CX565" s="150"/>
      <c r="CY565" s="150"/>
      <c r="CZ565" s="150"/>
      <c r="DA565" s="150"/>
      <c r="DB565" s="150"/>
      <c r="DC565" s="150"/>
      <c r="DD565" s="150"/>
      <c r="DE565" s="150"/>
      <c r="DF565" s="150"/>
      <c r="DG565" s="150"/>
      <c r="DH565" s="150"/>
      <c r="DI565" s="150"/>
      <c r="DJ565" s="150"/>
      <c r="DK565" s="150"/>
      <c r="DL565" s="150"/>
      <c r="DM565" s="150"/>
      <c r="DN565" s="150"/>
      <c r="DO565" s="150"/>
      <c r="DP565" s="150"/>
      <c r="DQ565" s="150"/>
      <c r="DR565" s="150"/>
      <c r="DS565" s="150"/>
      <c r="DT565" s="150"/>
      <c r="DU565" s="150"/>
      <c r="DV565" s="150"/>
      <c r="DW565" s="150"/>
      <c r="DX565" s="150"/>
      <c r="DY565" s="150"/>
      <c r="DZ565" s="150"/>
      <c r="EA565" s="150"/>
      <c r="EB565" s="150"/>
      <c r="EC565" s="150"/>
      <c r="ED565" s="150"/>
      <c r="EE565" s="150"/>
      <c r="EF565" s="150"/>
      <c r="EG565" s="150"/>
      <c r="EH565" s="150"/>
      <c r="EI565" s="150"/>
      <c r="EJ565" s="150"/>
      <c r="EK565" s="150"/>
      <c r="EL565" s="150"/>
      <c r="EM565" s="150"/>
      <c r="EN565" s="150"/>
      <c r="EO565" s="150"/>
      <c r="EP565" s="150"/>
      <c r="EQ565" s="150"/>
      <c r="ER565" s="150"/>
      <c r="ES565" s="150"/>
      <c r="ET565" s="150"/>
      <c r="EU565" s="150"/>
      <c r="EV565" s="150"/>
      <c r="EW565" s="150"/>
      <c r="EX565" s="150"/>
      <c r="EY565" s="150"/>
      <c r="EZ565" s="150"/>
      <c r="FA565" s="150"/>
      <c r="FB565" s="150"/>
      <c r="FC565" s="150"/>
      <c r="FD565" s="150"/>
      <c r="FE565" s="150"/>
      <c r="FF565" s="150"/>
      <c r="FG565" s="150"/>
      <c r="FH565" s="150"/>
      <c r="FI565" s="150"/>
      <c r="FJ565" s="150"/>
      <c r="FK565" s="150"/>
      <c r="FL565" s="150"/>
      <c r="FM565" s="150"/>
      <c r="FN565" s="150"/>
      <c r="FO565" s="150"/>
      <c r="FP565" s="150"/>
      <c r="FQ565" s="150"/>
      <c r="FR565" s="150"/>
      <c r="FS565" s="150"/>
      <c r="FT565" s="150"/>
      <c r="FU565" s="150"/>
      <c r="FV565" s="150"/>
      <c r="FW565" s="150"/>
      <c r="FX565" s="150"/>
      <c r="FY565" s="150"/>
      <c r="FZ565" s="150"/>
      <c r="GA565" s="150"/>
      <c r="GB565" s="150"/>
      <c r="GC565" s="150"/>
      <c r="GD565" s="150"/>
      <c r="GE565" s="150"/>
      <c r="GF565" s="150"/>
      <c r="GG565" s="150"/>
      <c r="GH565" s="150"/>
      <c r="GI565" s="150"/>
      <c r="GJ565" s="150"/>
      <c r="GK565" s="150"/>
      <c r="GL565" s="150"/>
      <c r="GM565" s="150"/>
      <c r="GN565" s="150"/>
      <c r="GO565" s="150"/>
      <c r="GP565" s="150"/>
      <c r="GQ565" s="150"/>
      <c r="GR565" s="150"/>
      <c r="GS565" s="150"/>
      <c r="GT565" s="150"/>
      <c r="GU565" s="150"/>
      <c r="GV565" s="150"/>
      <c r="GW565" s="150"/>
      <c r="GX565" s="150"/>
      <c r="GY565" s="150"/>
      <c r="GZ565" s="150"/>
      <c r="HA565" s="150"/>
      <c r="HB565" s="150"/>
      <c r="HC565" s="150"/>
      <c r="HD565" s="150"/>
      <c r="HE565" s="150"/>
      <c r="HF565" s="150"/>
      <c r="HG565" s="150"/>
      <c r="HH565" s="150"/>
      <c r="HI565" s="150"/>
      <c r="HJ565" s="150"/>
      <c r="HK565" s="150"/>
      <c r="HL565" s="150"/>
      <c r="HM565" s="150"/>
      <c r="HN565" s="150"/>
      <c r="HO565" s="150"/>
      <c r="HP565" s="150"/>
      <c r="HQ565" s="150"/>
      <c r="HR565" s="150"/>
      <c r="HS565" s="150"/>
      <c r="HT565" s="150"/>
      <c r="HU565" s="150"/>
      <c r="HV565" s="150"/>
      <c r="HW565" s="150"/>
      <c r="HX565" s="150"/>
      <c r="HY565" s="150"/>
      <c r="HZ565" s="150"/>
      <c r="IA565" s="150"/>
      <c r="IB565" s="150"/>
      <c r="IC565" s="150"/>
      <c r="ID565" s="150"/>
      <c r="IE565" s="150"/>
      <c r="IF565" s="150"/>
      <c r="IG565" s="150"/>
      <c r="IH565" s="150"/>
      <c r="II565" s="150"/>
      <c r="IJ565" s="150"/>
      <c r="IK565" s="150"/>
      <c r="IL565" s="150"/>
      <c r="IM565" s="150"/>
      <c r="IN565" s="150"/>
      <c r="IO565" s="150"/>
      <c r="IP565" s="150"/>
      <c r="IQ565" s="150"/>
      <c r="IR565" s="150"/>
      <c r="IS565" s="150"/>
      <c r="IT565" s="150"/>
      <c r="IU565" s="150"/>
      <c r="IV565" s="150"/>
      <c r="IW565" s="150"/>
    </row>
    <row r="566" customFormat="false" ht="12.75" hidden="false" customHeight="false" outlineLevel="0" collapsed="false">
      <c r="A566" s="146"/>
      <c r="B566" s="147"/>
      <c r="C566" s="147"/>
      <c r="D566" s="147"/>
      <c r="E566" s="147"/>
      <c r="F566" s="147"/>
      <c r="G566" s="147"/>
      <c r="H566" s="148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  <c r="BI566" s="147"/>
      <c r="BJ566" s="147"/>
      <c r="BK566" s="149"/>
      <c r="BL566" s="150"/>
      <c r="BM566" s="150"/>
      <c r="BN566" s="150"/>
      <c r="BO566" s="150"/>
      <c r="BP566" s="150"/>
      <c r="BQ566" s="150"/>
      <c r="BR566" s="150"/>
      <c r="BS566" s="150"/>
      <c r="BT566" s="150"/>
      <c r="BU566" s="150"/>
      <c r="BV566" s="150"/>
      <c r="BW566" s="150"/>
      <c r="BX566" s="150"/>
      <c r="BY566" s="150"/>
      <c r="BZ566" s="150"/>
      <c r="CA566" s="150"/>
      <c r="CB566" s="150"/>
      <c r="CC566" s="150"/>
      <c r="CD566" s="150"/>
      <c r="CE566" s="150"/>
      <c r="CF566" s="150"/>
      <c r="CG566" s="150"/>
      <c r="CH566" s="150"/>
      <c r="CI566" s="150"/>
      <c r="CJ566" s="150"/>
      <c r="CK566" s="150"/>
      <c r="CL566" s="150"/>
      <c r="CM566" s="150"/>
      <c r="CN566" s="150"/>
      <c r="CO566" s="150"/>
      <c r="CP566" s="150"/>
      <c r="CQ566" s="150"/>
      <c r="CR566" s="150"/>
      <c r="CS566" s="150"/>
      <c r="CT566" s="150"/>
      <c r="CU566" s="150"/>
      <c r="CV566" s="150"/>
      <c r="CW566" s="150"/>
      <c r="CX566" s="150"/>
      <c r="CY566" s="150"/>
      <c r="CZ566" s="150"/>
      <c r="DA566" s="150"/>
      <c r="DB566" s="150"/>
      <c r="DC566" s="150"/>
      <c r="DD566" s="150"/>
      <c r="DE566" s="150"/>
      <c r="DF566" s="150"/>
      <c r="DG566" s="150"/>
      <c r="DH566" s="150"/>
      <c r="DI566" s="150"/>
      <c r="DJ566" s="150"/>
      <c r="DK566" s="150"/>
      <c r="DL566" s="150"/>
      <c r="DM566" s="150"/>
      <c r="DN566" s="150"/>
      <c r="DO566" s="150"/>
      <c r="DP566" s="150"/>
      <c r="DQ566" s="150"/>
      <c r="DR566" s="150"/>
      <c r="DS566" s="150"/>
      <c r="DT566" s="150"/>
      <c r="DU566" s="150"/>
      <c r="DV566" s="150"/>
      <c r="DW566" s="150"/>
      <c r="DX566" s="150"/>
      <c r="DY566" s="150"/>
      <c r="DZ566" s="150"/>
      <c r="EA566" s="150"/>
      <c r="EB566" s="150"/>
      <c r="EC566" s="150"/>
      <c r="ED566" s="150"/>
      <c r="EE566" s="150"/>
      <c r="EF566" s="150"/>
      <c r="EG566" s="150"/>
      <c r="EH566" s="150"/>
      <c r="EI566" s="150"/>
      <c r="EJ566" s="150"/>
      <c r="EK566" s="150"/>
      <c r="EL566" s="150"/>
      <c r="EM566" s="150"/>
      <c r="EN566" s="150"/>
      <c r="EO566" s="150"/>
      <c r="EP566" s="150"/>
      <c r="EQ566" s="150"/>
      <c r="ER566" s="150"/>
      <c r="ES566" s="150"/>
      <c r="ET566" s="150"/>
      <c r="EU566" s="150"/>
      <c r="EV566" s="150"/>
      <c r="EW566" s="150"/>
      <c r="EX566" s="150"/>
      <c r="EY566" s="150"/>
      <c r="EZ566" s="150"/>
      <c r="FA566" s="150"/>
      <c r="FB566" s="150"/>
      <c r="FC566" s="150"/>
      <c r="FD566" s="150"/>
      <c r="FE566" s="150"/>
      <c r="FF566" s="150"/>
      <c r="FG566" s="150"/>
      <c r="FH566" s="150"/>
      <c r="FI566" s="150"/>
      <c r="FJ566" s="150"/>
      <c r="FK566" s="150"/>
      <c r="FL566" s="150"/>
      <c r="FM566" s="150"/>
      <c r="FN566" s="150"/>
      <c r="FO566" s="150"/>
      <c r="FP566" s="150"/>
      <c r="FQ566" s="150"/>
      <c r="FR566" s="150"/>
      <c r="FS566" s="150"/>
      <c r="FT566" s="150"/>
      <c r="FU566" s="150"/>
      <c r="FV566" s="150"/>
      <c r="FW566" s="150"/>
      <c r="FX566" s="150"/>
      <c r="FY566" s="150"/>
      <c r="FZ566" s="150"/>
      <c r="GA566" s="150"/>
      <c r="GB566" s="150"/>
      <c r="GC566" s="150"/>
      <c r="GD566" s="150"/>
      <c r="GE566" s="150"/>
      <c r="GF566" s="150"/>
      <c r="GG566" s="150"/>
      <c r="GH566" s="150"/>
      <c r="GI566" s="150"/>
      <c r="GJ566" s="150"/>
      <c r="GK566" s="150"/>
      <c r="GL566" s="150"/>
      <c r="GM566" s="150"/>
      <c r="GN566" s="150"/>
      <c r="GO566" s="150"/>
      <c r="GP566" s="150"/>
      <c r="GQ566" s="150"/>
      <c r="GR566" s="150"/>
      <c r="GS566" s="150"/>
      <c r="GT566" s="150"/>
      <c r="GU566" s="150"/>
      <c r="GV566" s="150"/>
      <c r="GW566" s="150"/>
      <c r="GX566" s="150"/>
      <c r="GY566" s="150"/>
      <c r="GZ566" s="150"/>
      <c r="HA566" s="150"/>
      <c r="HB566" s="150"/>
      <c r="HC566" s="150"/>
      <c r="HD566" s="150"/>
      <c r="HE566" s="150"/>
      <c r="HF566" s="150"/>
      <c r="HG566" s="150"/>
      <c r="HH566" s="150"/>
      <c r="HI566" s="150"/>
      <c r="HJ566" s="150"/>
      <c r="HK566" s="150"/>
      <c r="HL566" s="150"/>
      <c r="HM566" s="150"/>
      <c r="HN566" s="150"/>
      <c r="HO566" s="150"/>
      <c r="HP566" s="150"/>
      <c r="HQ566" s="150"/>
      <c r="HR566" s="150"/>
      <c r="HS566" s="150"/>
      <c r="HT566" s="150"/>
      <c r="HU566" s="150"/>
      <c r="HV566" s="150"/>
      <c r="HW566" s="150"/>
      <c r="HX566" s="150"/>
      <c r="HY566" s="150"/>
      <c r="HZ566" s="150"/>
      <c r="IA566" s="150"/>
      <c r="IB566" s="150"/>
      <c r="IC566" s="150"/>
      <c r="ID566" s="150"/>
      <c r="IE566" s="150"/>
      <c r="IF566" s="150"/>
      <c r="IG566" s="150"/>
      <c r="IH566" s="150"/>
      <c r="II566" s="150"/>
      <c r="IJ566" s="150"/>
      <c r="IK566" s="150"/>
      <c r="IL566" s="150"/>
      <c r="IM566" s="150"/>
      <c r="IN566" s="150"/>
      <c r="IO566" s="150"/>
      <c r="IP566" s="150"/>
      <c r="IQ566" s="150"/>
      <c r="IR566" s="150"/>
      <c r="IS566" s="150"/>
      <c r="IT566" s="150"/>
      <c r="IU566" s="150"/>
      <c r="IV566" s="150"/>
      <c r="IW566" s="150"/>
    </row>
    <row r="567" customFormat="false" ht="12.75" hidden="false" customHeight="false" outlineLevel="0" collapsed="false">
      <c r="A567" s="146"/>
      <c r="B567" s="147"/>
      <c r="C567" s="147"/>
      <c r="D567" s="147"/>
      <c r="E567" s="147"/>
      <c r="F567" s="147"/>
      <c r="G567" s="147"/>
      <c r="H567" s="148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  <c r="AE567" s="147"/>
      <c r="AF567" s="147"/>
      <c r="AG567" s="147"/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  <c r="BI567" s="147"/>
      <c r="BJ567" s="147"/>
      <c r="BK567" s="149"/>
      <c r="BL567" s="150"/>
      <c r="BM567" s="150"/>
      <c r="BN567" s="150"/>
      <c r="BO567" s="150"/>
      <c r="BP567" s="150"/>
      <c r="BQ567" s="150"/>
      <c r="BR567" s="150"/>
      <c r="BS567" s="150"/>
      <c r="BT567" s="150"/>
      <c r="BU567" s="150"/>
      <c r="BV567" s="150"/>
      <c r="BW567" s="150"/>
      <c r="BX567" s="150"/>
      <c r="BY567" s="150"/>
      <c r="BZ567" s="150"/>
      <c r="CA567" s="150"/>
      <c r="CB567" s="150"/>
      <c r="CC567" s="150"/>
      <c r="CD567" s="150"/>
      <c r="CE567" s="150"/>
      <c r="CF567" s="150"/>
      <c r="CG567" s="150"/>
      <c r="CH567" s="150"/>
      <c r="CI567" s="150"/>
      <c r="CJ567" s="150"/>
      <c r="CK567" s="150"/>
      <c r="CL567" s="150"/>
      <c r="CM567" s="150"/>
      <c r="CN567" s="150"/>
      <c r="CO567" s="150"/>
      <c r="CP567" s="150"/>
      <c r="CQ567" s="150"/>
      <c r="CR567" s="150"/>
      <c r="CS567" s="150"/>
      <c r="CT567" s="150"/>
      <c r="CU567" s="150"/>
      <c r="CV567" s="150"/>
      <c r="CW567" s="150"/>
      <c r="CX567" s="150"/>
      <c r="CY567" s="150"/>
      <c r="CZ567" s="150"/>
      <c r="DA567" s="150"/>
      <c r="DB567" s="150"/>
      <c r="DC567" s="150"/>
      <c r="DD567" s="150"/>
      <c r="DE567" s="150"/>
      <c r="DF567" s="150"/>
      <c r="DG567" s="150"/>
      <c r="DH567" s="150"/>
      <c r="DI567" s="150"/>
      <c r="DJ567" s="150"/>
      <c r="DK567" s="150"/>
      <c r="DL567" s="150"/>
      <c r="DM567" s="150"/>
      <c r="DN567" s="150"/>
      <c r="DO567" s="150"/>
      <c r="DP567" s="150"/>
      <c r="DQ567" s="150"/>
      <c r="DR567" s="150"/>
      <c r="DS567" s="150"/>
      <c r="DT567" s="150"/>
      <c r="DU567" s="150"/>
      <c r="DV567" s="150"/>
      <c r="DW567" s="150"/>
      <c r="DX567" s="150"/>
      <c r="DY567" s="150"/>
      <c r="DZ567" s="150"/>
      <c r="EA567" s="150"/>
      <c r="EB567" s="150"/>
      <c r="EC567" s="150"/>
      <c r="ED567" s="150"/>
      <c r="EE567" s="150"/>
      <c r="EF567" s="150"/>
      <c r="EG567" s="150"/>
      <c r="EH567" s="150"/>
      <c r="EI567" s="150"/>
      <c r="EJ567" s="150"/>
      <c r="EK567" s="150"/>
      <c r="EL567" s="150"/>
      <c r="EM567" s="150"/>
      <c r="EN567" s="150"/>
      <c r="EO567" s="150"/>
      <c r="EP567" s="150"/>
      <c r="EQ567" s="150"/>
      <c r="ER567" s="150"/>
      <c r="ES567" s="150"/>
      <c r="ET567" s="150"/>
      <c r="EU567" s="150"/>
      <c r="EV567" s="150"/>
      <c r="EW567" s="150"/>
      <c r="EX567" s="150"/>
      <c r="EY567" s="150"/>
      <c r="EZ567" s="150"/>
      <c r="FA567" s="150"/>
      <c r="FB567" s="150"/>
      <c r="FC567" s="150"/>
      <c r="FD567" s="150"/>
      <c r="FE567" s="150"/>
      <c r="FF567" s="150"/>
      <c r="FG567" s="150"/>
      <c r="FH567" s="150"/>
      <c r="FI567" s="150"/>
      <c r="FJ567" s="150"/>
      <c r="FK567" s="150"/>
      <c r="FL567" s="150"/>
      <c r="FM567" s="150"/>
      <c r="FN567" s="150"/>
      <c r="FO567" s="150"/>
      <c r="FP567" s="150"/>
      <c r="FQ567" s="150"/>
      <c r="FR567" s="150"/>
      <c r="FS567" s="150"/>
      <c r="FT567" s="150"/>
      <c r="FU567" s="150"/>
      <c r="FV567" s="150"/>
      <c r="FW567" s="150"/>
      <c r="FX567" s="150"/>
      <c r="FY567" s="150"/>
      <c r="FZ567" s="150"/>
      <c r="GA567" s="150"/>
      <c r="GB567" s="150"/>
      <c r="GC567" s="150"/>
      <c r="GD567" s="150"/>
      <c r="GE567" s="150"/>
      <c r="GF567" s="150"/>
      <c r="GG567" s="150"/>
      <c r="GH567" s="150"/>
      <c r="GI567" s="150"/>
      <c r="GJ567" s="150"/>
      <c r="GK567" s="150"/>
      <c r="GL567" s="150"/>
      <c r="GM567" s="150"/>
      <c r="GN567" s="150"/>
      <c r="GO567" s="150"/>
      <c r="GP567" s="150"/>
      <c r="GQ567" s="150"/>
      <c r="GR567" s="150"/>
      <c r="GS567" s="150"/>
      <c r="GT567" s="150"/>
      <c r="GU567" s="150"/>
      <c r="GV567" s="150"/>
      <c r="GW567" s="150"/>
      <c r="GX567" s="150"/>
      <c r="GY567" s="150"/>
      <c r="GZ567" s="150"/>
      <c r="HA567" s="150"/>
      <c r="HB567" s="150"/>
      <c r="HC567" s="150"/>
      <c r="HD567" s="150"/>
      <c r="HE567" s="150"/>
      <c r="HF567" s="150"/>
      <c r="HG567" s="150"/>
      <c r="HH567" s="150"/>
      <c r="HI567" s="150"/>
      <c r="HJ567" s="150"/>
      <c r="HK567" s="150"/>
      <c r="HL567" s="150"/>
      <c r="HM567" s="150"/>
      <c r="HN567" s="150"/>
      <c r="HO567" s="150"/>
      <c r="HP567" s="150"/>
      <c r="HQ567" s="150"/>
      <c r="HR567" s="150"/>
      <c r="HS567" s="150"/>
      <c r="HT567" s="150"/>
      <c r="HU567" s="150"/>
      <c r="HV567" s="150"/>
      <c r="HW567" s="150"/>
      <c r="HX567" s="150"/>
      <c r="HY567" s="150"/>
      <c r="HZ567" s="150"/>
      <c r="IA567" s="150"/>
      <c r="IB567" s="150"/>
      <c r="IC567" s="150"/>
      <c r="ID567" s="150"/>
      <c r="IE567" s="150"/>
      <c r="IF567" s="150"/>
      <c r="IG567" s="150"/>
      <c r="IH567" s="150"/>
      <c r="II567" s="150"/>
      <c r="IJ567" s="150"/>
      <c r="IK567" s="150"/>
      <c r="IL567" s="150"/>
      <c r="IM567" s="150"/>
      <c r="IN567" s="150"/>
      <c r="IO567" s="150"/>
      <c r="IP567" s="150"/>
      <c r="IQ567" s="150"/>
      <c r="IR567" s="150"/>
      <c r="IS567" s="150"/>
      <c r="IT567" s="150"/>
      <c r="IU567" s="150"/>
      <c r="IV567" s="150"/>
      <c r="IW567" s="150"/>
    </row>
    <row r="568" customFormat="false" ht="12.75" hidden="false" customHeight="false" outlineLevel="0" collapsed="false">
      <c r="A568" s="146"/>
      <c r="B568" s="147"/>
      <c r="C568" s="147"/>
      <c r="D568" s="147"/>
      <c r="E568" s="147"/>
      <c r="F568" s="147"/>
      <c r="G568" s="147"/>
      <c r="H568" s="148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  <c r="AE568" s="147"/>
      <c r="AF568" s="147"/>
      <c r="AG568" s="147"/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  <c r="BI568" s="147"/>
      <c r="BJ568" s="147"/>
      <c r="BK568" s="149"/>
      <c r="BL568" s="150"/>
      <c r="BM568" s="150"/>
      <c r="BN568" s="150"/>
      <c r="BO568" s="150"/>
      <c r="BP568" s="150"/>
      <c r="BQ568" s="150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0"/>
      <c r="CB568" s="150"/>
      <c r="CC568" s="150"/>
      <c r="CD568" s="150"/>
      <c r="CE568" s="150"/>
      <c r="CF568" s="150"/>
      <c r="CG568" s="150"/>
      <c r="CH568" s="150"/>
      <c r="CI568" s="150"/>
      <c r="CJ568" s="150"/>
      <c r="CK568" s="150"/>
      <c r="CL568" s="150"/>
      <c r="CM568" s="150"/>
      <c r="CN568" s="150"/>
      <c r="CO568" s="150"/>
      <c r="CP568" s="150"/>
      <c r="CQ568" s="150"/>
      <c r="CR568" s="150"/>
      <c r="CS568" s="150"/>
      <c r="CT568" s="150"/>
      <c r="CU568" s="150"/>
      <c r="CV568" s="150"/>
      <c r="CW568" s="150"/>
      <c r="CX568" s="150"/>
      <c r="CY568" s="150"/>
      <c r="CZ568" s="150"/>
      <c r="DA568" s="150"/>
      <c r="DB568" s="150"/>
      <c r="DC568" s="150"/>
      <c r="DD568" s="150"/>
      <c r="DE568" s="150"/>
      <c r="DF568" s="150"/>
      <c r="DG568" s="150"/>
      <c r="DH568" s="150"/>
      <c r="DI568" s="150"/>
      <c r="DJ568" s="150"/>
      <c r="DK568" s="150"/>
      <c r="DL568" s="150"/>
      <c r="DM568" s="150"/>
      <c r="DN568" s="150"/>
      <c r="DO568" s="150"/>
      <c r="DP568" s="150"/>
      <c r="DQ568" s="150"/>
      <c r="DR568" s="150"/>
      <c r="DS568" s="150"/>
      <c r="DT568" s="150"/>
      <c r="DU568" s="150"/>
      <c r="DV568" s="150"/>
      <c r="DW568" s="150"/>
      <c r="DX568" s="150"/>
      <c r="DY568" s="150"/>
      <c r="DZ568" s="150"/>
      <c r="EA568" s="150"/>
      <c r="EB568" s="150"/>
      <c r="EC568" s="150"/>
      <c r="ED568" s="150"/>
      <c r="EE568" s="150"/>
      <c r="EF568" s="150"/>
      <c r="EG568" s="150"/>
      <c r="EH568" s="150"/>
      <c r="EI568" s="150"/>
      <c r="EJ568" s="150"/>
      <c r="EK568" s="150"/>
      <c r="EL568" s="150"/>
      <c r="EM568" s="150"/>
      <c r="EN568" s="150"/>
      <c r="EO568" s="150"/>
      <c r="EP568" s="150"/>
      <c r="EQ568" s="150"/>
      <c r="ER568" s="150"/>
      <c r="ES568" s="150"/>
      <c r="ET568" s="150"/>
      <c r="EU568" s="150"/>
      <c r="EV568" s="150"/>
      <c r="EW568" s="150"/>
      <c r="EX568" s="150"/>
      <c r="EY568" s="150"/>
      <c r="EZ568" s="150"/>
      <c r="FA568" s="150"/>
      <c r="FB568" s="150"/>
      <c r="FC568" s="150"/>
      <c r="FD568" s="150"/>
      <c r="FE568" s="150"/>
      <c r="FF568" s="150"/>
      <c r="FG568" s="150"/>
      <c r="FH568" s="150"/>
      <c r="FI568" s="150"/>
      <c r="FJ568" s="150"/>
      <c r="FK568" s="150"/>
      <c r="FL568" s="150"/>
      <c r="FM568" s="150"/>
      <c r="FN568" s="150"/>
      <c r="FO568" s="150"/>
      <c r="FP568" s="150"/>
      <c r="FQ568" s="150"/>
      <c r="FR568" s="150"/>
      <c r="FS568" s="150"/>
      <c r="FT568" s="150"/>
      <c r="FU568" s="150"/>
      <c r="FV568" s="150"/>
      <c r="FW568" s="150"/>
      <c r="FX568" s="150"/>
      <c r="FY568" s="150"/>
      <c r="FZ568" s="150"/>
      <c r="GA568" s="150"/>
      <c r="GB568" s="150"/>
      <c r="GC568" s="150"/>
      <c r="GD568" s="150"/>
      <c r="GE568" s="150"/>
      <c r="GF568" s="150"/>
      <c r="GG568" s="150"/>
      <c r="GH568" s="150"/>
      <c r="GI568" s="150"/>
      <c r="GJ568" s="150"/>
      <c r="GK568" s="150"/>
      <c r="GL568" s="150"/>
      <c r="GM568" s="150"/>
      <c r="GN568" s="150"/>
      <c r="GO568" s="150"/>
      <c r="GP568" s="150"/>
      <c r="GQ568" s="150"/>
      <c r="GR568" s="150"/>
      <c r="GS568" s="150"/>
      <c r="GT568" s="150"/>
      <c r="GU568" s="150"/>
      <c r="GV568" s="150"/>
      <c r="GW568" s="150"/>
      <c r="GX568" s="150"/>
      <c r="GY568" s="150"/>
      <c r="GZ568" s="150"/>
      <c r="HA568" s="150"/>
      <c r="HB568" s="150"/>
      <c r="HC568" s="150"/>
      <c r="HD568" s="150"/>
      <c r="HE568" s="150"/>
      <c r="HF568" s="150"/>
      <c r="HG568" s="150"/>
      <c r="HH568" s="150"/>
      <c r="HI568" s="150"/>
      <c r="HJ568" s="150"/>
      <c r="HK568" s="150"/>
      <c r="HL568" s="150"/>
      <c r="HM568" s="150"/>
      <c r="HN568" s="150"/>
      <c r="HO568" s="150"/>
      <c r="HP568" s="150"/>
      <c r="HQ568" s="150"/>
      <c r="HR568" s="150"/>
      <c r="HS568" s="150"/>
      <c r="HT568" s="150"/>
      <c r="HU568" s="150"/>
      <c r="HV568" s="150"/>
      <c r="HW568" s="150"/>
      <c r="HX568" s="150"/>
      <c r="HY568" s="150"/>
      <c r="HZ568" s="150"/>
      <c r="IA568" s="150"/>
      <c r="IB568" s="150"/>
      <c r="IC568" s="150"/>
      <c r="ID568" s="150"/>
      <c r="IE568" s="150"/>
      <c r="IF568" s="150"/>
      <c r="IG568" s="150"/>
      <c r="IH568" s="150"/>
      <c r="II568" s="150"/>
      <c r="IJ568" s="150"/>
      <c r="IK568" s="150"/>
      <c r="IL568" s="150"/>
      <c r="IM568" s="150"/>
      <c r="IN568" s="150"/>
      <c r="IO568" s="150"/>
      <c r="IP568" s="150"/>
      <c r="IQ568" s="150"/>
      <c r="IR568" s="150"/>
      <c r="IS568" s="150"/>
      <c r="IT568" s="150"/>
      <c r="IU568" s="150"/>
      <c r="IV568" s="150"/>
      <c r="IW568" s="150"/>
    </row>
    <row r="569" customFormat="false" ht="12.75" hidden="false" customHeight="false" outlineLevel="0" collapsed="false">
      <c r="A569" s="146"/>
      <c r="B569" s="147"/>
      <c r="C569" s="147"/>
      <c r="D569" s="147"/>
      <c r="E569" s="147"/>
      <c r="F569" s="147"/>
      <c r="G569" s="147"/>
      <c r="H569" s="148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  <c r="AC569" s="147"/>
      <c r="AD569" s="147"/>
      <c r="AE569" s="147"/>
      <c r="AF569" s="147"/>
      <c r="AG569" s="147"/>
      <c r="AH569" s="147"/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  <c r="BI569" s="147"/>
      <c r="BJ569" s="147"/>
      <c r="BK569" s="149"/>
      <c r="BL569" s="150"/>
      <c r="BM569" s="150"/>
      <c r="BN569" s="150"/>
      <c r="BO569" s="150"/>
      <c r="BP569" s="150"/>
      <c r="BQ569" s="150"/>
      <c r="BR569" s="150"/>
      <c r="BS569" s="150"/>
      <c r="BT569" s="150"/>
      <c r="BU569" s="150"/>
      <c r="BV569" s="150"/>
      <c r="BW569" s="150"/>
      <c r="BX569" s="150"/>
      <c r="BY569" s="150"/>
      <c r="BZ569" s="150"/>
      <c r="CA569" s="150"/>
      <c r="CB569" s="150"/>
      <c r="CC569" s="150"/>
      <c r="CD569" s="150"/>
      <c r="CE569" s="150"/>
      <c r="CF569" s="150"/>
      <c r="CG569" s="150"/>
      <c r="CH569" s="150"/>
      <c r="CI569" s="150"/>
      <c r="CJ569" s="150"/>
      <c r="CK569" s="150"/>
      <c r="CL569" s="150"/>
      <c r="CM569" s="150"/>
      <c r="CN569" s="150"/>
      <c r="CO569" s="150"/>
      <c r="CP569" s="150"/>
      <c r="CQ569" s="150"/>
      <c r="CR569" s="150"/>
      <c r="CS569" s="150"/>
      <c r="CT569" s="150"/>
      <c r="CU569" s="150"/>
      <c r="CV569" s="150"/>
      <c r="CW569" s="150"/>
      <c r="CX569" s="150"/>
      <c r="CY569" s="150"/>
      <c r="CZ569" s="150"/>
      <c r="DA569" s="150"/>
      <c r="DB569" s="150"/>
      <c r="DC569" s="150"/>
      <c r="DD569" s="150"/>
      <c r="DE569" s="150"/>
      <c r="DF569" s="150"/>
      <c r="DG569" s="150"/>
      <c r="DH569" s="150"/>
      <c r="DI569" s="150"/>
      <c r="DJ569" s="150"/>
      <c r="DK569" s="150"/>
      <c r="DL569" s="150"/>
      <c r="DM569" s="150"/>
      <c r="DN569" s="150"/>
      <c r="DO569" s="150"/>
      <c r="DP569" s="150"/>
      <c r="DQ569" s="150"/>
      <c r="DR569" s="150"/>
      <c r="DS569" s="150"/>
      <c r="DT569" s="150"/>
      <c r="DU569" s="150"/>
      <c r="DV569" s="150"/>
      <c r="DW569" s="150"/>
      <c r="DX569" s="150"/>
      <c r="DY569" s="150"/>
      <c r="DZ569" s="150"/>
      <c r="EA569" s="150"/>
      <c r="EB569" s="150"/>
      <c r="EC569" s="150"/>
      <c r="ED569" s="150"/>
      <c r="EE569" s="150"/>
      <c r="EF569" s="150"/>
      <c r="EG569" s="150"/>
      <c r="EH569" s="150"/>
      <c r="EI569" s="150"/>
      <c r="EJ569" s="150"/>
      <c r="EK569" s="150"/>
      <c r="EL569" s="150"/>
      <c r="EM569" s="150"/>
      <c r="EN569" s="150"/>
      <c r="EO569" s="150"/>
      <c r="EP569" s="150"/>
      <c r="EQ569" s="150"/>
      <c r="ER569" s="150"/>
      <c r="ES569" s="150"/>
      <c r="ET569" s="150"/>
      <c r="EU569" s="150"/>
      <c r="EV569" s="150"/>
      <c r="EW569" s="150"/>
      <c r="EX569" s="150"/>
      <c r="EY569" s="150"/>
      <c r="EZ569" s="150"/>
      <c r="FA569" s="150"/>
      <c r="FB569" s="150"/>
      <c r="FC569" s="150"/>
      <c r="FD569" s="150"/>
      <c r="FE569" s="150"/>
      <c r="FF569" s="150"/>
      <c r="FG569" s="150"/>
      <c r="FH569" s="150"/>
      <c r="FI569" s="150"/>
      <c r="FJ569" s="150"/>
      <c r="FK569" s="150"/>
      <c r="FL569" s="150"/>
      <c r="FM569" s="150"/>
      <c r="FN569" s="150"/>
      <c r="FO569" s="150"/>
      <c r="FP569" s="150"/>
      <c r="FQ569" s="150"/>
      <c r="FR569" s="150"/>
      <c r="FS569" s="150"/>
      <c r="FT569" s="150"/>
      <c r="FU569" s="150"/>
      <c r="FV569" s="150"/>
      <c r="FW569" s="150"/>
      <c r="FX569" s="150"/>
      <c r="FY569" s="150"/>
      <c r="FZ569" s="150"/>
      <c r="GA569" s="150"/>
      <c r="GB569" s="150"/>
      <c r="GC569" s="150"/>
      <c r="GD569" s="150"/>
      <c r="GE569" s="150"/>
      <c r="GF569" s="150"/>
      <c r="GG569" s="150"/>
      <c r="GH569" s="150"/>
      <c r="GI569" s="150"/>
      <c r="GJ569" s="150"/>
      <c r="GK569" s="150"/>
      <c r="GL569" s="150"/>
      <c r="GM569" s="150"/>
      <c r="GN569" s="150"/>
      <c r="GO569" s="150"/>
      <c r="GP569" s="150"/>
      <c r="GQ569" s="150"/>
      <c r="GR569" s="150"/>
      <c r="GS569" s="150"/>
      <c r="GT569" s="150"/>
      <c r="GU569" s="150"/>
      <c r="GV569" s="150"/>
      <c r="GW569" s="150"/>
      <c r="GX569" s="150"/>
      <c r="GY569" s="150"/>
      <c r="GZ569" s="150"/>
      <c r="HA569" s="150"/>
      <c r="HB569" s="150"/>
      <c r="HC569" s="150"/>
      <c r="HD569" s="150"/>
      <c r="HE569" s="150"/>
      <c r="HF569" s="150"/>
      <c r="HG569" s="150"/>
      <c r="HH569" s="150"/>
      <c r="HI569" s="150"/>
      <c r="HJ569" s="150"/>
      <c r="HK569" s="150"/>
      <c r="HL569" s="150"/>
      <c r="HM569" s="150"/>
      <c r="HN569" s="150"/>
      <c r="HO569" s="150"/>
      <c r="HP569" s="150"/>
      <c r="HQ569" s="150"/>
      <c r="HR569" s="150"/>
      <c r="HS569" s="150"/>
      <c r="HT569" s="150"/>
      <c r="HU569" s="150"/>
      <c r="HV569" s="150"/>
      <c r="HW569" s="150"/>
      <c r="HX569" s="150"/>
      <c r="HY569" s="150"/>
      <c r="HZ569" s="150"/>
      <c r="IA569" s="150"/>
      <c r="IB569" s="150"/>
      <c r="IC569" s="150"/>
      <c r="ID569" s="150"/>
      <c r="IE569" s="150"/>
      <c r="IF569" s="150"/>
      <c r="IG569" s="150"/>
      <c r="IH569" s="150"/>
      <c r="II569" s="150"/>
      <c r="IJ569" s="150"/>
      <c r="IK569" s="150"/>
      <c r="IL569" s="150"/>
      <c r="IM569" s="150"/>
      <c r="IN569" s="150"/>
      <c r="IO569" s="150"/>
      <c r="IP569" s="150"/>
      <c r="IQ569" s="150"/>
      <c r="IR569" s="150"/>
      <c r="IS569" s="150"/>
      <c r="IT569" s="150"/>
      <c r="IU569" s="150"/>
      <c r="IV569" s="150"/>
      <c r="IW569" s="150"/>
    </row>
    <row r="570" customFormat="false" ht="12.75" hidden="false" customHeight="false" outlineLevel="0" collapsed="false">
      <c r="A570" s="146"/>
      <c r="B570" s="147"/>
      <c r="C570" s="147"/>
      <c r="D570" s="147"/>
      <c r="E570" s="147"/>
      <c r="F570" s="147"/>
      <c r="G570" s="147"/>
      <c r="H570" s="148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  <c r="AB570" s="147"/>
      <c r="AC570" s="147"/>
      <c r="AD570" s="147"/>
      <c r="AE570" s="147"/>
      <c r="AF570" s="147"/>
      <c r="AG570" s="147"/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  <c r="BI570" s="147"/>
      <c r="BJ570" s="147"/>
      <c r="BK570" s="149"/>
      <c r="BL570" s="150"/>
      <c r="BM570" s="150"/>
      <c r="BN570" s="150"/>
      <c r="BO570" s="150"/>
      <c r="BP570" s="150"/>
      <c r="BQ570" s="150"/>
      <c r="BR570" s="150"/>
      <c r="BS570" s="150"/>
      <c r="BT570" s="150"/>
      <c r="BU570" s="150"/>
      <c r="BV570" s="150"/>
      <c r="BW570" s="150"/>
      <c r="BX570" s="150"/>
      <c r="BY570" s="150"/>
      <c r="BZ570" s="150"/>
      <c r="CA570" s="150"/>
      <c r="CB570" s="150"/>
      <c r="CC570" s="150"/>
      <c r="CD570" s="150"/>
      <c r="CE570" s="150"/>
      <c r="CF570" s="150"/>
      <c r="CG570" s="150"/>
      <c r="CH570" s="150"/>
      <c r="CI570" s="150"/>
      <c r="CJ570" s="150"/>
      <c r="CK570" s="150"/>
      <c r="CL570" s="150"/>
      <c r="CM570" s="150"/>
      <c r="CN570" s="150"/>
      <c r="CO570" s="150"/>
      <c r="CP570" s="150"/>
      <c r="CQ570" s="150"/>
      <c r="CR570" s="150"/>
      <c r="CS570" s="150"/>
      <c r="CT570" s="150"/>
      <c r="CU570" s="150"/>
      <c r="CV570" s="150"/>
      <c r="CW570" s="150"/>
      <c r="CX570" s="150"/>
      <c r="CY570" s="150"/>
      <c r="CZ570" s="150"/>
      <c r="DA570" s="150"/>
      <c r="DB570" s="150"/>
      <c r="DC570" s="150"/>
      <c r="DD570" s="150"/>
      <c r="DE570" s="150"/>
      <c r="DF570" s="150"/>
      <c r="DG570" s="150"/>
      <c r="DH570" s="150"/>
      <c r="DI570" s="150"/>
      <c r="DJ570" s="150"/>
      <c r="DK570" s="150"/>
      <c r="DL570" s="150"/>
      <c r="DM570" s="150"/>
      <c r="DN570" s="150"/>
      <c r="DO570" s="150"/>
      <c r="DP570" s="150"/>
      <c r="DQ570" s="150"/>
      <c r="DR570" s="150"/>
      <c r="DS570" s="150"/>
      <c r="DT570" s="150"/>
      <c r="DU570" s="150"/>
      <c r="DV570" s="150"/>
      <c r="DW570" s="150"/>
      <c r="DX570" s="150"/>
      <c r="DY570" s="150"/>
      <c r="DZ570" s="150"/>
      <c r="EA570" s="150"/>
      <c r="EB570" s="150"/>
      <c r="EC570" s="150"/>
      <c r="ED570" s="150"/>
      <c r="EE570" s="150"/>
      <c r="EF570" s="150"/>
      <c r="EG570" s="150"/>
      <c r="EH570" s="150"/>
      <c r="EI570" s="150"/>
      <c r="EJ570" s="150"/>
      <c r="EK570" s="150"/>
      <c r="EL570" s="150"/>
      <c r="EM570" s="150"/>
      <c r="EN570" s="150"/>
      <c r="EO570" s="150"/>
      <c r="EP570" s="150"/>
      <c r="EQ570" s="150"/>
      <c r="ER570" s="150"/>
      <c r="ES570" s="150"/>
      <c r="ET570" s="150"/>
      <c r="EU570" s="150"/>
      <c r="EV570" s="150"/>
      <c r="EW570" s="150"/>
      <c r="EX570" s="150"/>
      <c r="EY570" s="150"/>
      <c r="EZ570" s="150"/>
      <c r="FA570" s="150"/>
      <c r="FB570" s="150"/>
      <c r="FC570" s="150"/>
      <c r="FD570" s="150"/>
      <c r="FE570" s="150"/>
      <c r="FF570" s="150"/>
      <c r="FG570" s="150"/>
      <c r="FH570" s="150"/>
      <c r="FI570" s="150"/>
      <c r="FJ570" s="150"/>
      <c r="FK570" s="150"/>
      <c r="FL570" s="150"/>
      <c r="FM570" s="150"/>
      <c r="FN570" s="150"/>
      <c r="FO570" s="150"/>
      <c r="FP570" s="150"/>
      <c r="FQ570" s="150"/>
      <c r="FR570" s="150"/>
      <c r="FS570" s="150"/>
      <c r="FT570" s="150"/>
      <c r="FU570" s="150"/>
      <c r="FV570" s="150"/>
      <c r="FW570" s="150"/>
      <c r="FX570" s="150"/>
      <c r="FY570" s="150"/>
      <c r="FZ570" s="150"/>
      <c r="GA570" s="150"/>
      <c r="GB570" s="150"/>
      <c r="GC570" s="150"/>
      <c r="GD570" s="150"/>
      <c r="GE570" s="150"/>
      <c r="GF570" s="150"/>
      <c r="GG570" s="150"/>
      <c r="GH570" s="150"/>
      <c r="GI570" s="150"/>
      <c r="GJ570" s="150"/>
      <c r="GK570" s="150"/>
      <c r="GL570" s="150"/>
      <c r="GM570" s="150"/>
      <c r="GN570" s="150"/>
      <c r="GO570" s="150"/>
      <c r="GP570" s="150"/>
      <c r="GQ570" s="150"/>
      <c r="GR570" s="150"/>
      <c r="GS570" s="150"/>
      <c r="GT570" s="150"/>
      <c r="GU570" s="150"/>
      <c r="GV570" s="150"/>
      <c r="GW570" s="150"/>
      <c r="GX570" s="150"/>
      <c r="GY570" s="150"/>
      <c r="GZ570" s="150"/>
      <c r="HA570" s="150"/>
      <c r="HB570" s="150"/>
      <c r="HC570" s="150"/>
      <c r="HD570" s="150"/>
      <c r="HE570" s="150"/>
      <c r="HF570" s="150"/>
      <c r="HG570" s="150"/>
      <c r="HH570" s="150"/>
      <c r="HI570" s="150"/>
      <c r="HJ570" s="150"/>
      <c r="HK570" s="150"/>
      <c r="HL570" s="150"/>
      <c r="HM570" s="150"/>
      <c r="HN570" s="150"/>
      <c r="HO570" s="150"/>
      <c r="HP570" s="150"/>
      <c r="HQ570" s="150"/>
      <c r="HR570" s="150"/>
      <c r="HS570" s="150"/>
      <c r="HT570" s="150"/>
      <c r="HU570" s="150"/>
      <c r="HV570" s="150"/>
      <c r="HW570" s="150"/>
      <c r="HX570" s="150"/>
      <c r="HY570" s="150"/>
      <c r="HZ570" s="150"/>
      <c r="IA570" s="150"/>
      <c r="IB570" s="150"/>
      <c r="IC570" s="150"/>
      <c r="ID570" s="150"/>
      <c r="IE570" s="150"/>
      <c r="IF570" s="150"/>
      <c r="IG570" s="150"/>
      <c r="IH570" s="150"/>
      <c r="II570" s="150"/>
      <c r="IJ570" s="150"/>
      <c r="IK570" s="150"/>
      <c r="IL570" s="150"/>
      <c r="IM570" s="150"/>
      <c r="IN570" s="150"/>
      <c r="IO570" s="150"/>
      <c r="IP570" s="150"/>
      <c r="IQ570" s="150"/>
      <c r="IR570" s="150"/>
      <c r="IS570" s="150"/>
      <c r="IT570" s="150"/>
      <c r="IU570" s="150"/>
      <c r="IV570" s="150"/>
      <c r="IW570" s="150"/>
    </row>
    <row r="571" customFormat="false" ht="12.75" hidden="false" customHeight="false" outlineLevel="0" collapsed="false">
      <c r="A571" s="146"/>
      <c r="B571" s="147"/>
      <c r="C571" s="147"/>
      <c r="D571" s="147"/>
      <c r="E571" s="147"/>
      <c r="F571" s="147"/>
      <c r="G571" s="147"/>
      <c r="H571" s="148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  <c r="AC571" s="147"/>
      <c r="AD571" s="147"/>
      <c r="AE571" s="147"/>
      <c r="AF571" s="147"/>
      <c r="AG571" s="147"/>
      <c r="AH571" s="147"/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  <c r="BI571" s="147"/>
      <c r="BJ571" s="147"/>
      <c r="BK571" s="149"/>
      <c r="BL571" s="150"/>
      <c r="BM571" s="150"/>
      <c r="BN571" s="150"/>
      <c r="BO571" s="150"/>
      <c r="BP571" s="150"/>
      <c r="BQ571" s="150"/>
      <c r="BR571" s="150"/>
      <c r="BS571" s="150"/>
      <c r="BT571" s="150"/>
      <c r="BU571" s="150"/>
      <c r="BV571" s="150"/>
      <c r="BW571" s="150"/>
      <c r="BX571" s="150"/>
      <c r="BY571" s="150"/>
      <c r="BZ571" s="150"/>
      <c r="CA571" s="150"/>
      <c r="CB571" s="150"/>
      <c r="CC571" s="150"/>
      <c r="CD571" s="150"/>
      <c r="CE571" s="150"/>
      <c r="CF571" s="150"/>
      <c r="CG571" s="150"/>
      <c r="CH571" s="150"/>
      <c r="CI571" s="150"/>
      <c r="CJ571" s="150"/>
      <c r="CK571" s="150"/>
      <c r="CL571" s="150"/>
      <c r="CM571" s="150"/>
      <c r="CN571" s="150"/>
      <c r="CO571" s="150"/>
      <c r="CP571" s="150"/>
      <c r="CQ571" s="150"/>
      <c r="CR571" s="150"/>
      <c r="CS571" s="150"/>
      <c r="CT571" s="150"/>
      <c r="CU571" s="150"/>
      <c r="CV571" s="150"/>
      <c r="CW571" s="150"/>
      <c r="CX571" s="150"/>
      <c r="CY571" s="150"/>
      <c r="CZ571" s="150"/>
      <c r="DA571" s="150"/>
      <c r="DB571" s="150"/>
      <c r="DC571" s="150"/>
      <c r="DD571" s="150"/>
      <c r="DE571" s="150"/>
      <c r="DF571" s="150"/>
      <c r="DG571" s="150"/>
      <c r="DH571" s="150"/>
      <c r="DI571" s="150"/>
      <c r="DJ571" s="150"/>
      <c r="DK571" s="150"/>
      <c r="DL571" s="150"/>
      <c r="DM571" s="150"/>
      <c r="DN571" s="150"/>
      <c r="DO571" s="150"/>
      <c r="DP571" s="150"/>
      <c r="DQ571" s="150"/>
      <c r="DR571" s="150"/>
      <c r="DS571" s="150"/>
      <c r="DT571" s="150"/>
      <c r="DU571" s="150"/>
      <c r="DV571" s="150"/>
      <c r="DW571" s="150"/>
      <c r="DX571" s="150"/>
      <c r="DY571" s="150"/>
      <c r="DZ571" s="150"/>
      <c r="EA571" s="150"/>
      <c r="EB571" s="150"/>
      <c r="EC571" s="150"/>
      <c r="ED571" s="150"/>
      <c r="EE571" s="150"/>
      <c r="EF571" s="150"/>
      <c r="EG571" s="150"/>
      <c r="EH571" s="150"/>
      <c r="EI571" s="150"/>
      <c r="EJ571" s="150"/>
      <c r="EK571" s="150"/>
      <c r="EL571" s="150"/>
      <c r="EM571" s="150"/>
      <c r="EN571" s="150"/>
      <c r="EO571" s="150"/>
      <c r="EP571" s="150"/>
      <c r="EQ571" s="150"/>
      <c r="ER571" s="150"/>
      <c r="ES571" s="150"/>
      <c r="ET571" s="150"/>
      <c r="EU571" s="150"/>
      <c r="EV571" s="150"/>
      <c r="EW571" s="150"/>
      <c r="EX571" s="150"/>
      <c r="EY571" s="150"/>
      <c r="EZ571" s="150"/>
      <c r="FA571" s="150"/>
      <c r="FB571" s="150"/>
      <c r="FC571" s="150"/>
      <c r="FD571" s="150"/>
      <c r="FE571" s="150"/>
      <c r="FF571" s="150"/>
      <c r="FG571" s="150"/>
      <c r="FH571" s="150"/>
      <c r="FI571" s="150"/>
      <c r="FJ571" s="150"/>
      <c r="FK571" s="150"/>
      <c r="FL571" s="150"/>
      <c r="FM571" s="150"/>
      <c r="FN571" s="150"/>
      <c r="FO571" s="150"/>
      <c r="FP571" s="150"/>
      <c r="FQ571" s="150"/>
      <c r="FR571" s="150"/>
      <c r="FS571" s="150"/>
      <c r="FT571" s="150"/>
      <c r="FU571" s="150"/>
      <c r="FV571" s="150"/>
      <c r="FW571" s="150"/>
      <c r="FX571" s="150"/>
      <c r="FY571" s="150"/>
      <c r="FZ571" s="150"/>
      <c r="GA571" s="150"/>
      <c r="GB571" s="150"/>
      <c r="GC571" s="150"/>
      <c r="GD571" s="150"/>
      <c r="GE571" s="150"/>
      <c r="GF571" s="150"/>
      <c r="GG571" s="150"/>
      <c r="GH571" s="150"/>
      <c r="GI571" s="150"/>
      <c r="GJ571" s="150"/>
      <c r="GK571" s="150"/>
      <c r="GL571" s="150"/>
      <c r="GM571" s="150"/>
      <c r="GN571" s="150"/>
      <c r="GO571" s="150"/>
      <c r="GP571" s="150"/>
      <c r="GQ571" s="150"/>
      <c r="GR571" s="150"/>
      <c r="GS571" s="150"/>
      <c r="GT571" s="150"/>
      <c r="GU571" s="150"/>
      <c r="GV571" s="150"/>
      <c r="GW571" s="150"/>
      <c r="GX571" s="150"/>
      <c r="GY571" s="150"/>
      <c r="GZ571" s="150"/>
      <c r="HA571" s="150"/>
      <c r="HB571" s="150"/>
      <c r="HC571" s="150"/>
      <c r="HD571" s="150"/>
      <c r="HE571" s="150"/>
      <c r="HF571" s="150"/>
      <c r="HG571" s="150"/>
      <c r="HH571" s="150"/>
      <c r="HI571" s="150"/>
      <c r="HJ571" s="150"/>
      <c r="HK571" s="150"/>
      <c r="HL571" s="150"/>
      <c r="HM571" s="150"/>
      <c r="HN571" s="150"/>
      <c r="HO571" s="150"/>
      <c r="HP571" s="150"/>
      <c r="HQ571" s="150"/>
      <c r="HR571" s="150"/>
      <c r="HS571" s="150"/>
      <c r="HT571" s="150"/>
      <c r="HU571" s="150"/>
      <c r="HV571" s="150"/>
      <c r="HW571" s="150"/>
      <c r="HX571" s="150"/>
      <c r="HY571" s="150"/>
      <c r="HZ571" s="150"/>
      <c r="IA571" s="150"/>
      <c r="IB571" s="150"/>
      <c r="IC571" s="150"/>
      <c r="ID571" s="150"/>
      <c r="IE571" s="150"/>
      <c r="IF571" s="150"/>
      <c r="IG571" s="150"/>
      <c r="IH571" s="150"/>
      <c r="II571" s="150"/>
      <c r="IJ571" s="150"/>
      <c r="IK571" s="150"/>
      <c r="IL571" s="150"/>
      <c r="IM571" s="150"/>
      <c r="IN571" s="150"/>
      <c r="IO571" s="150"/>
      <c r="IP571" s="150"/>
      <c r="IQ571" s="150"/>
      <c r="IR571" s="150"/>
      <c r="IS571" s="150"/>
      <c r="IT571" s="150"/>
      <c r="IU571" s="150"/>
      <c r="IV571" s="150"/>
      <c r="IW571" s="150"/>
    </row>
    <row r="572" customFormat="false" ht="12.75" hidden="false" customHeight="false" outlineLevel="0" collapsed="false">
      <c r="A572" s="146"/>
      <c r="B572" s="147"/>
      <c r="C572" s="147"/>
      <c r="D572" s="147"/>
      <c r="E572" s="147"/>
      <c r="F572" s="147"/>
      <c r="G572" s="147"/>
      <c r="H572" s="148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  <c r="AC572" s="147"/>
      <c r="AD572" s="147"/>
      <c r="AE572" s="147"/>
      <c r="AF572" s="147"/>
      <c r="AG572" s="147"/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  <c r="BI572" s="147"/>
      <c r="BJ572" s="147"/>
      <c r="BK572" s="149"/>
      <c r="BL572" s="150"/>
      <c r="BM572" s="150"/>
      <c r="BN572" s="150"/>
      <c r="BO572" s="150"/>
      <c r="BP572" s="150"/>
      <c r="BQ572" s="150"/>
      <c r="BR572" s="150"/>
      <c r="BS572" s="150"/>
      <c r="BT572" s="150"/>
      <c r="BU572" s="150"/>
      <c r="BV572" s="150"/>
      <c r="BW572" s="150"/>
      <c r="BX572" s="150"/>
      <c r="BY572" s="150"/>
      <c r="BZ572" s="150"/>
      <c r="CA572" s="150"/>
      <c r="CB572" s="150"/>
      <c r="CC572" s="150"/>
      <c r="CD572" s="150"/>
      <c r="CE572" s="150"/>
      <c r="CF572" s="150"/>
      <c r="CG572" s="150"/>
      <c r="CH572" s="150"/>
      <c r="CI572" s="150"/>
      <c r="CJ572" s="150"/>
      <c r="CK572" s="150"/>
      <c r="CL572" s="150"/>
      <c r="CM572" s="150"/>
      <c r="CN572" s="150"/>
      <c r="CO572" s="150"/>
      <c r="CP572" s="150"/>
      <c r="CQ572" s="150"/>
      <c r="CR572" s="150"/>
      <c r="CS572" s="150"/>
      <c r="CT572" s="150"/>
      <c r="CU572" s="150"/>
      <c r="CV572" s="150"/>
      <c r="CW572" s="150"/>
      <c r="CX572" s="150"/>
      <c r="CY572" s="150"/>
      <c r="CZ572" s="150"/>
      <c r="DA572" s="150"/>
      <c r="DB572" s="150"/>
      <c r="DC572" s="150"/>
      <c r="DD572" s="150"/>
      <c r="DE572" s="150"/>
      <c r="DF572" s="150"/>
      <c r="DG572" s="150"/>
      <c r="DH572" s="150"/>
      <c r="DI572" s="150"/>
      <c r="DJ572" s="150"/>
      <c r="DK572" s="150"/>
      <c r="DL572" s="150"/>
      <c r="DM572" s="150"/>
      <c r="DN572" s="150"/>
      <c r="DO572" s="150"/>
      <c r="DP572" s="150"/>
      <c r="DQ572" s="150"/>
      <c r="DR572" s="150"/>
      <c r="DS572" s="150"/>
      <c r="DT572" s="150"/>
      <c r="DU572" s="150"/>
      <c r="DV572" s="150"/>
      <c r="DW572" s="150"/>
      <c r="DX572" s="150"/>
      <c r="DY572" s="150"/>
      <c r="DZ572" s="150"/>
      <c r="EA572" s="150"/>
      <c r="EB572" s="150"/>
      <c r="EC572" s="150"/>
      <c r="ED572" s="150"/>
      <c r="EE572" s="150"/>
      <c r="EF572" s="150"/>
      <c r="EG572" s="150"/>
      <c r="EH572" s="150"/>
      <c r="EI572" s="150"/>
      <c r="EJ572" s="150"/>
      <c r="EK572" s="150"/>
      <c r="EL572" s="150"/>
      <c r="EM572" s="150"/>
      <c r="EN572" s="150"/>
      <c r="EO572" s="150"/>
      <c r="EP572" s="150"/>
      <c r="EQ572" s="150"/>
      <c r="ER572" s="150"/>
      <c r="ES572" s="150"/>
      <c r="ET572" s="150"/>
      <c r="EU572" s="150"/>
      <c r="EV572" s="150"/>
      <c r="EW572" s="150"/>
      <c r="EX572" s="150"/>
      <c r="EY572" s="150"/>
      <c r="EZ572" s="150"/>
      <c r="FA572" s="150"/>
      <c r="FB572" s="150"/>
      <c r="FC572" s="150"/>
      <c r="FD572" s="150"/>
      <c r="FE572" s="150"/>
      <c r="FF572" s="150"/>
      <c r="FG572" s="150"/>
      <c r="FH572" s="150"/>
      <c r="FI572" s="150"/>
      <c r="FJ572" s="150"/>
      <c r="FK572" s="150"/>
      <c r="FL572" s="150"/>
      <c r="FM572" s="150"/>
      <c r="FN572" s="150"/>
      <c r="FO572" s="150"/>
      <c r="FP572" s="150"/>
      <c r="FQ572" s="150"/>
      <c r="FR572" s="150"/>
      <c r="FS572" s="150"/>
      <c r="FT572" s="150"/>
      <c r="FU572" s="150"/>
      <c r="FV572" s="150"/>
      <c r="FW572" s="150"/>
      <c r="FX572" s="150"/>
      <c r="FY572" s="150"/>
      <c r="FZ572" s="150"/>
      <c r="GA572" s="150"/>
      <c r="GB572" s="150"/>
      <c r="GC572" s="150"/>
      <c r="GD572" s="150"/>
      <c r="GE572" s="150"/>
      <c r="GF572" s="150"/>
      <c r="GG572" s="150"/>
      <c r="GH572" s="150"/>
      <c r="GI572" s="150"/>
      <c r="GJ572" s="150"/>
      <c r="GK572" s="150"/>
      <c r="GL572" s="150"/>
      <c r="GM572" s="150"/>
      <c r="GN572" s="150"/>
      <c r="GO572" s="150"/>
      <c r="GP572" s="150"/>
      <c r="GQ572" s="150"/>
      <c r="GR572" s="150"/>
      <c r="GS572" s="150"/>
      <c r="GT572" s="150"/>
      <c r="GU572" s="150"/>
      <c r="GV572" s="150"/>
      <c r="GW572" s="150"/>
      <c r="GX572" s="150"/>
      <c r="GY572" s="150"/>
      <c r="GZ572" s="150"/>
      <c r="HA572" s="150"/>
      <c r="HB572" s="150"/>
      <c r="HC572" s="150"/>
      <c r="HD572" s="150"/>
      <c r="HE572" s="150"/>
      <c r="HF572" s="150"/>
      <c r="HG572" s="150"/>
      <c r="HH572" s="150"/>
      <c r="HI572" s="150"/>
      <c r="HJ572" s="150"/>
      <c r="HK572" s="150"/>
      <c r="HL572" s="150"/>
      <c r="HM572" s="150"/>
      <c r="HN572" s="150"/>
      <c r="HO572" s="150"/>
      <c r="HP572" s="150"/>
      <c r="HQ572" s="150"/>
      <c r="HR572" s="150"/>
      <c r="HS572" s="150"/>
      <c r="HT572" s="150"/>
      <c r="HU572" s="150"/>
      <c r="HV572" s="150"/>
      <c r="HW572" s="150"/>
      <c r="HX572" s="150"/>
      <c r="HY572" s="150"/>
      <c r="HZ572" s="150"/>
      <c r="IA572" s="150"/>
      <c r="IB572" s="150"/>
      <c r="IC572" s="150"/>
      <c r="ID572" s="150"/>
      <c r="IE572" s="150"/>
      <c r="IF572" s="150"/>
      <c r="IG572" s="150"/>
      <c r="IH572" s="150"/>
      <c r="II572" s="150"/>
      <c r="IJ572" s="150"/>
      <c r="IK572" s="150"/>
      <c r="IL572" s="150"/>
      <c r="IM572" s="150"/>
      <c r="IN572" s="150"/>
      <c r="IO572" s="150"/>
      <c r="IP572" s="150"/>
      <c r="IQ572" s="150"/>
      <c r="IR572" s="150"/>
      <c r="IS572" s="150"/>
      <c r="IT572" s="150"/>
      <c r="IU572" s="150"/>
      <c r="IV572" s="150"/>
      <c r="IW572" s="150"/>
    </row>
    <row r="573" customFormat="false" ht="12.75" hidden="false" customHeight="false" outlineLevel="0" collapsed="false">
      <c r="A573" s="146"/>
      <c r="B573" s="147"/>
      <c r="C573" s="147"/>
      <c r="D573" s="147"/>
      <c r="E573" s="147"/>
      <c r="F573" s="147"/>
      <c r="G573" s="147"/>
      <c r="H573" s="148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  <c r="AC573" s="147"/>
      <c r="AD573" s="147"/>
      <c r="AE573" s="147"/>
      <c r="AF573" s="147"/>
      <c r="AG573" s="147"/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  <c r="BI573" s="147"/>
      <c r="BJ573" s="147"/>
      <c r="BK573" s="149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50"/>
      <c r="BV573" s="150"/>
      <c r="BW573" s="150"/>
      <c r="BX573" s="150"/>
      <c r="BY573" s="150"/>
      <c r="BZ573" s="150"/>
      <c r="CA573" s="150"/>
      <c r="CB573" s="150"/>
      <c r="CC573" s="150"/>
      <c r="CD573" s="150"/>
      <c r="CE573" s="150"/>
      <c r="CF573" s="150"/>
      <c r="CG573" s="150"/>
      <c r="CH573" s="150"/>
      <c r="CI573" s="150"/>
      <c r="CJ573" s="150"/>
      <c r="CK573" s="150"/>
      <c r="CL573" s="150"/>
      <c r="CM573" s="150"/>
      <c r="CN573" s="150"/>
      <c r="CO573" s="150"/>
      <c r="CP573" s="150"/>
      <c r="CQ573" s="150"/>
      <c r="CR573" s="150"/>
      <c r="CS573" s="150"/>
      <c r="CT573" s="150"/>
      <c r="CU573" s="150"/>
      <c r="CV573" s="150"/>
      <c r="CW573" s="150"/>
      <c r="CX573" s="150"/>
      <c r="CY573" s="150"/>
      <c r="CZ573" s="150"/>
      <c r="DA573" s="150"/>
      <c r="DB573" s="150"/>
      <c r="DC573" s="150"/>
      <c r="DD573" s="150"/>
      <c r="DE573" s="150"/>
      <c r="DF573" s="150"/>
      <c r="DG573" s="150"/>
      <c r="DH573" s="150"/>
      <c r="DI573" s="150"/>
      <c r="DJ573" s="150"/>
      <c r="DK573" s="150"/>
      <c r="DL573" s="150"/>
      <c r="DM573" s="150"/>
      <c r="DN573" s="150"/>
      <c r="DO573" s="150"/>
      <c r="DP573" s="150"/>
      <c r="DQ573" s="150"/>
      <c r="DR573" s="150"/>
      <c r="DS573" s="150"/>
      <c r="DT573" s="150"/>
      <c r="DU573" s="150"/>
      <c r="DV573" s="150"/>
      <c r="DW573" s="150"/>
      <c r="DX573" s="150"/>
      <c r="DY573" s="150"/>
      <c r="DZ573" s="150"/>
      <c r="EA573" s="150"/>
      <c r="EB573" s="150"/>
      <c r="EC573" s="150"/>
      <c r="ED573" s="150"/>
      <c r="EE573" s="150"/>
      <c r="EF573" s="150"/>
      <c r="EG573" s="150"/>
      <c r="EH573" s="150"/>
      <c r="EI573" s="150"/>
      <c r="EJ573" s="150"/>
      <c r="EK573" s="150"/>
      <c r="EL573" s="150"/>
      <c r="EM573" s="150"/>
      <c r="EN573" s="150"/>
      <c r="EO573" s="150"/>
      <c r="EP573" s="150"/>
      <c r="EQ573" s="150"/>
      <c r="ER573" s="150"/>
      <c r="ES573" s="150"/>
      <c r="ET573" s="150"/>
      <c r="EU573" s="150"/>
      <c r="EV573" s="150"/>
      <c r="EW573" s="150"/>
      <c r="EX573" s="150"/>
      <c r="EY573" s="150"/>
      <c r="EZ573" s="150"/>
      <c r="FA573" s="150"/>
      <c r="FB573" s="150"/>
      <c r="FC573" s="150"/>
      <c r="FD573" s="150"/>
      <c r="FE573" s="150"/>
      <c r="FF573" s="150"/>
      <c r="FG573" s="150"/>
      <c r="FH573" s="150"/>
      <c r="FI573" s="150"/>
      <c r="FJ573" s="150"/>
      <c r="FK573" s="150"/>
      <c r="FL573" s="150"/>
      <c r="FM573" s="150"/>
      <c r="FN573" s="150"/>
      <c r="FO573" s="150"/>
      <c r="FP573" s="150"/>
      <c r="FQ573" s="150"/>
      <c r="FR573" s="150"/>
      <c r="FS573" s="150"/>
      <c r="FT573" s="150"/>
      <c r="FU573" s="150"/>
      <c r="FV573" s="150"/>
      <c r="FW573" s="150"/>
      <c r="FX573" s="150"/>
      <c r="FY573" s="150"/>
      <c r="FZ573" s="150"/>
      <c r="GA573" s="150"/>
      <c r="GB573" s="150"/>
      <c r="GC573" s="150"/>
      <c r="GD573" s="150"/>
      <c r="GE573" s="150"/>
      <c r="GF573" s="150"/>
      <c r="GG573" s="150"/>
      <c r="GH573" s="150"/>
      <c r="GI573" s="150"/>
      <c r="GJ573" s="150"/>
      <c r="GK573" s="150"/>
      <c r="GL573" s="150"/>
      <c r="GM573" s="150"/>
      <c r="GN573" s="150"/>
      <c r="GO573" s="150"/>
      <c r="GP573" s="150"/>
      <c r="GQ573" s="150"/>
      <c r="GR573" s="150"/>
      <c r="GS573" s="150"/>
      <c r="GT573" s="150"/>
      <c r="GU573" s="150"/>
      <c r="GV573" s="150"/>
      <c r="GW573" s="150"/>
      <c r="GX573" s="150"/>
      <c r="GY573" s="150"/>
      <c r="GZ573" s="150"/>
      <c r="HA573" s="150"/>
      <c r="HB573" s="150"/>
      <c r="HC573" s="150"/>
      <c r="HD573" s="150"/>
      <c r="HE573" s="150"/>
      <c r="HF573" s="150"/>
      <c r="HG573" s="150"/>
      <c r="HH573" s="150"/>
      <c r="HI573" s="150"/>
      <c r="HJ573" s="150"/>
      <c r="HK573" s="150"/>
      <c r="HL573" s="150"/>
      <c r="HM573" s="150"/>
      <c r="HN573" s="150"/>
      <c r="HO573" s="150"/>
      <c r="HP573" s="150"/>
      <c r="HQ573" s="150"/>
      <c r="HR573" s="150"/>
      <c r="HS573" s="150"/>
      <c r="HT573" s="150"/>
      <c r="HU573" s="150"/>
      <c r="HV573" s="150"/>
      <c r="HW573" s="150"/>
      <c r="HX573" s="150"/>
      <c r="HY573" s="150"/>
      <c r="HZ573" s="150"/>
      <c r="IA573" s="150"/>
      <c r="IB573" s="150"/>
      <c r="IC573" s="150"/>
      <c r="ID573" s="150"/>
      <c r="IE573" s="150"/>
      <c r="IF573" s="150"/>
      <c r="IG573" s="150"/>
      <c r="IH573" s="150"/>
      <c r="II573" s="150"/>
      <c r="IJ573" s="150"/>
      <c r="IK573" s="150"/>
      <c r="IL573" s="150"/>
      <c r="IM573" s="150"/>
      <c r="IN573" s="150"/>
      <c r="IO573" s="150"/>
      <c r="IP573" s="150"/>
      <c r="IQ573" s="150"/>
      <c r="IR573" s="150"/>
      <c r="IS573" s="150"/>
      <c r="IT573" s="150"/>
      <c r="IU573" s="150"/>
      <c r="IV573" s="150"/>
      <c r="IW573" s="150"/>
    </row>
    <row r="574" customFormat="false" ht="12.75" hidden="false" customHeight="false" outlineLevel="0" collapsed="false">
      <c r="A574" s="146"/>
      <c r="B574" s="147"/>
      <c r="C574" s="147"/>
      <c r="D574" s="147"/>
      <c r="E574" s="147"/>
      <c r="F574" s="147"/>
      <c r="G574" s="147"/>
      <c r="H574" s="148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  <c r="AC574" s="147"/>
      <c r="AD574" s="147"/>
      <c r="AE574" s="147"/>
      <c r="AF574" s="147"/>
      <c r="AG574" s="147"/>
      <c r="AH574" s="147"/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  <c r="BI574" s="147"/>
      <c r="BJ574" s="147"/>
      <c r="BK574" s="149"/>
      <c r="BL574" s="150"/>
      <c r="BM574" s="150"/>
      <c r="BN574" s="150"/>
      <c r="BO574" s="150"/>
      <c r="BP574" s="150"/>
      <c r="BQ574" s="150"/>
      <c r="BR574" s="150"/>
      <c r="BS574" s="150"/>
      <c r="BT574" s="150"/>
      <c r="BU574" s="150"/>
      <c r="BV574" s="150"/>
      <c r="BW574" s="150"/>
      <c r="BX574" s="150"/>
      <c r="BY574" s="150"/>
      <c r="BZ574" s="150"/>
      <c r="CA574" s="150"/>
      <c r="CB574" s="150"/>
      <c r="CC574" s="150"/>
      <c r="CD574" s="150"/>
      <c r="CE574" s="150"/>
      <c r="CF574" s="150"/>
      <c r="CG574" s="150"/>
      <c r="CH574" s="150"/>
      <c r="CI574" s="150"/>
      <c r="CJ574" s="150"/>
      <c r="CK574" s="150"/>
      <c r="CL574" s="150"/>
      <c r="CM574" s="150"/>
      <c r="CN574" s="150"/>
      <c r="CO574" s="150"/>
      <c r="CP574" s="150"/>
      <c r="CQ574" s="150"/>
      <c r="CR574" s="150"/>
      <c r="CS574" s="150"/>
      <c r="CT574" s="150"/>
      <c r="CU574" s="150"/>
      <c r="CV574" s="150"/>
      <c r="CW574" s="150"/>
      <c r="CX574" s="150"/>
      <c r="CY574" s="150"/>
      <c r="CZ574" s="150"/>
      <c r="DA574" s="150"/>
      <c r="DB574" s="150"/>
      <c r="DC574" s="150"/>
      <c r="DD574" s="150"/>
      <c r="DE574" s="150"/>
      <c r="DF574" s="150"/>
      <c r="DG574" s="150"/>
      <c r="DH574" s="150"/>
      <c r="DI574" s="150"/>
      <c r="DJ574" s="150"/>
      <c r="DK574" s="150"/>
      <c r="DL574" s="150"/>
      <c r="DM574" s="150"/>
      <c r="DN574" s="150"/>
      <c r="DO574" s="150"/>
      <c r="DP574" s="150"/>
      <c r="DQ574" s="150"/>
      <c r="DR574" s="150"/>
      <c r="DS574" s="150"/>
      <c r="DT574" s="150"/>
      <c r="DU574" s="150"/>
      <c r="DV574" s="150"/>
      <c r="DW574" s="150"/>
      <c r="DX574" s="150"/>
      <c r="DY574" s="150"/>
      <c r="DZ574" s="150"/>
      <c r="EA574" s="150"/>
      <c r="EB574" s="150"/>
      <c r="EC574" s="150"/>
      <c r="ED574" s="150"/>
      <c r="EE574" s="150"/>
      <c r="EF574" s="150"/>
      <c r="EG574" s="150"/>
      <c r="EH574" s="150"/>
      <c r="EI574" s="150"/>
      <c r="EJ574" s="150"/>
      <c r="EK574" s="150"/>
      <c r="EL574" s="150"/>
      <c r="EM574" s="150"/>
      <c r="EN574" s="150"/>
      <c r="EO574" s="150"/>
      <c r="EP574" s="150"/>
      <c r="EQ574" s="150"/>
      <c r="ER574" s="150"/>
      <c r="ES574" s="150"/>
      <c r="ET574" s="150"/>
      <c r="EU574" s="150"/>
      <c r="EV574" s="150"/>
      <c r="EW574" s="150"/>
      <c r="EX574" s="150"/>
      <c r="EY574" s="150"/>
      <c r="EZ574" s="150"/>
      <c r="FA574" s="150"/>
      <c r="FB574" s="150"/>
      <c r="FC574" s="150"/>
      <c r="FD574" s="150"/>
      <c r="FE574" s="150"/>
      <c r="FF574" s="150"/>
      <c r="FG574" s="150"/>
      <c r="FH574" s="150"/>
      <c r="FI574" s="150"/>
      <c r="FJ574" s="150"/>
      <c r="FK574" s="150"/>
      <c r="FL574" s="150"/>
      <c r="FM574" s="150"/>
      <c r="FN574" s="150"/>
      <c r="FO574" s="150"/>
      <c r="FP574" s="150"/>
      <c r="FQ574" s="150"/>
      <c r="FR574" s="150"/>
      <c r="FS574" s="150"/>
      <c r="FT574" s="150"/>
      <c r="FU574" s="150"/>
      <c r="FV574" s="150"/>
      <c r="FW574" s="150"/>
      <c r="FX574" s="150"/>
      <c r="FY574" s="150"/>
      <c r="FZ574" s="150"/>
      <c r="GA574" s="150"/>
      <c r="GB574" s="150"/>
      <c r="GC574" s="150"/>
      <c r="GD574" s="150"/>
      <c r="GE574" s="150"/>
      <c r="GF574" s="150"/>
      <c r="GG574" s="150"/>
      <c r="GH574" s="150"/>
      <c r="GI574" s="150"/>
      <c r="GJ574" s="150"/>
      <c r="GK574" s="150"/>
      <c r="GL574" s="150"/>
      <c r="GM574" s="150"/>
      <c r="GN574" s="150"/>
      <c r="GO574" s="150"/>
      <c r="GP574" s="150"/>
      <c r="GQ574" s="150"/>
      <c r="GR574" s="150"/>
      <c r="GS574" s="150"/>
      <c r="GT574" s="150"/>
      <c r="GU574" s="150"/>
      <c r="GV574" s="150"/>
      <c r="GW574" s="150"/>
      <c r="GX574" s="150"/>
      <c r="GY574" s="150"/>
      <c r="GZ574" s="150"/>
      <c r="HA574" s="150"/>
      <c r="HB574" s="150"/>
      <c r="HC574" s="150"/>
      <c r="HD574" s="150"/>
      <c r="HE574" s="150"/>
      <c r="HF574" s="150"/>
      <c r="HG574" s="150"/>
      <c r="HH574" s="150"/>
      <c r="HI574" s="150"/>
      <c r="HJ574" s="150"/>
      <c r="HK574" s="150"/>
      <c r="HL574" s="150"/>
      <c r="HM574" s="150"/>
      <c r="HN574" s="150"/>
      <c r="HO574" s="150"/>
      <c r="HP574" s="150"/>
      <c r="HQ574" s="150"/>
      <c r="HR574" s="150"/>
      <c r="HS574" s="150"/>
      <c r="HT574" s="150"/>
      <c r="HU574" s="150"/>
      <c r="HV574" s="150"/>
      <c r="HW574" s="150"/>
      <c r="HX574" s="150"/>
      <c r="HY574" s="150"/>
      <c r="HZ574" s="150"/>
      <c r="IA574" s="150"/>
      <c r="IB574" s="150"/>
      <c r="IC574" s="150"/>
      <c r="ID574" s="150"/>
      <c r="IE574" s="150"/>
      <c r="IF574" s="150"/>
      <c r="IG574" s="150"/>
      <c r="IH574" s="150"/>
      <c r="II574" s="150"/>
      <c r="IJ574" s="150"/>
      <c r="IK574" s="150"/>
      <c r="IL574" s="150"/>
      <c r="IM574" s="150"/>
      <c r="IN574" s="150"/>
      <c r="IO574" s="150"/>
      <c r="IP574" s="150"/>
      <c r="IQ574" s="150"/>
      <c r="IR574" s="150"/>
      <c r="IS574" s="150"/>
      <c r="IT574" s="150"/>
      <c r="IU574" s="150"/>
      <c r="IV574" s="150"/>
      <c r="IW574" s="150"/>
    </row>
    <row r="575" customFormat="false" ht="12.75" hidden="false" customHeight="false" outlineLevel="0" collapsed="false">
      <c r="A575" s="146"/>
      <c r="B575" s="147"/>
      <c r="C575" s="147"/>
      <c r="D575" s="147"/>
      <c r="E575" s="147"/>
      <c r="F575" s="147"/>
      <c r="G575" s="147"/>
      <c r="H575" s="148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  <c r="AB575" s="147"/>
      <c r="AC575" s="147"/>
      <c r="AD575" s="147"/>
      <c r="AE575" s="147"/>
      <c r="AF575" s="147"/>
      <c r="AG575" s="147"/>
      <c r="AH575" s="147"/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  <c r="BI575" s="147"/>
      <c r="BJ575" s="147"/>
      <c r="BK575" s="149"/>
      <c r="BL575" s="150"/>
      <c r="BM575" s="150"/>
      <c r="BN575" s="150"/>
      <c r="BO575" s="150"/>
      <c r="BP575" s="150"/>
      <c r="BQ575" s="150"/>
      <c r="BR575" s="150"/>
      <c r="BS575" s="150"/>
      <c r="BT575" s="150"/>
      <c r="BU575" s="150"/>
      <c r="BV575" s="150"/>
      <c r="BW575" s="150"/>
      <c r="BX575" s="150"/>
      <c r="BY575" s="150"/>
      <c r="BZ575" s="150"/>
      <c r="CA575" s="150"/>
      <c r="CB575" s="150"/>
      <c r="CC575" s="15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0"/>
      <c r="CN575" s="150"/>
      <c r="CO575" s="150"/>
      <c r="CP575" s="150"/>
      <c r="CQ575" s="150"/>
      <c r="CR575" s="150"/>
      <c r="CS575" s="150"/>
      <c r="CT575" s="150"/>
      <c r="CU575" s="150"/>
      <c r="CV575" s="150"/>
      <c r="CW575" s="150"/>
      <c r="CX575" s="150"/>
      <c r="CY575" s="150"/>
      <c r="CZ575" s="150"/>
      <c r="DA575" s="150"/>
      <c r="DB575" s="150"/>
      <c r="DC575" s="150"/>
      <c r="DD575" s="150"/>
      <c r="DE575" s="150"/>
      <c r="DF575" s="150"/>
      <c r="DG575" s="150"/>
      <c r="DH575" s="150"/>
      <c r="DI575" s="150"/>
      <c r="DJ575" s="150"/>
      <c r="DK575" s="150"/>
      <c r="DL575" s="150"/>
      <c r="DM575" s="150"/>
      <c r="DN575" s="150"/>
      <c r="DO575" s="150"/>
      <c r="DP575" s="150"/>
      <c r="DQ575" s="150"/>
      <c r="DR575" s="150"/>
      <c r="DS575" s="150"/>
      <c r="DT575" s="150"/>
      <c r="DU575" s="150"/>
      <c r="DV575" s="150"/>
      <c r="DW575" s="150"/>
      <c r="DX575" s="150"/>
      <c r="DY575" s="150"/>
      <c r="DZ575" s="150"/>
      <c r="EA575" s="150"/>
      <c r="EB575" s="150"/>
      <c r="EC575" s="150"/>
      <c r="ED575" s="150"/>
      <c r="EE575" s="150"/>
      <c r="EF575" s="150"/>
      <c r="EG575" s="150"/>
      <c r="EH575" s="150"/>
      <c r="EI575" s="150"/>
      <c r="EJ575" s="150"/>
      <c r="EK575" s="150"/>
      <c r="EL575" s="150"/>
      <c r="EM575" s="150"/>
      <c r="EN575" s="150"/>
      <c r="EO575" s="150"/>
      <c r="EP575" s="150"/>
      <c r="EQ575" s="150"/>
      <c r="ER575" s="150"/>
      <c r="ES575" s="150"/>
      <c r="ET575" s="150"/>
      <c r="EU575" s="150"/>
      <c r="EV575" s="150"/>
      <c r="EW575" s="150"/>
      <c r="EX575" s="150"/>
      <c r="EY575" s="150"/>
      <c r="EZ575" s="150"/>
      <c r="FA575" s="150"/>
      <c r="FB575" s="150"/>
      <c r="FC575" s="150"/>
      <c r="FD575" s="150"/>
      <c r="FE575" s="150"/>
      <c r="FF575" s="150"/>
      <c r="FG575" s="150"/>
      <c r="FH575" s="150"/>
      <c r="FI575" s="150"/>
      <c r="FJ575" s="150"/>
      <c r="FK575" s="150"/>
      <c r="FL575" s="150"/>
      <c r="FM575" s="150"/>
      <c r="FN575" s="150"/>
      <c r="FO575" s="150"/>
      <c r="FP575" s="150"/>
      <c r="FQ575" s="150"/>
      <c r="FR575" s="150"/>
      <c r="FS575" s="150"/>
      <c r="FT575" s="150"/>
      <c r="FU575" s="150"/>
      <c r="FV575" s="150"/>
      <c r="FW575" s="150"/>
      <c r="FX575" s="150"/>
      <c r="FY575" s="150"/>
      <c r="FZ575" s="150"/>
      <c r="GA575" s="150"/>
      <c r="GB575" s="150"/>
      <c r="GC575" s="150"/>
      <c r="GD575" s="150"/>
      <c r="GE575" s="150"/>
      <c r="GF575" s="150"/>
      <c r="GG575" s="150"/>
      <c r="GH575" s="150"/>
      <c r="GI575" s="150"/>
      <c r="GJ575" s="150"/>
      <c r="GK575" s="150"/>
      <c r="GL575" s="150"/>
      <c r="GM575" s="150"/>
      <c r="GN575" s="150"/>
      <c r="GO575" s="150"/>
      <c r="GP575" s="150"/>
      <c r="GQ575" s="150"/>
      <c r="GR575" s="150"/>
      <c r="GS575" s="150"/>
      <c r="GT575" s="150"/>
      <c r="GU575" s="150"/>
      <c r="GV575" s="150"/>
      <c r="GW575" s="150"/>
      <c r="GX575" s="150"/>
      <c r="GY575" s="150"/>
      <c r="GZ575" s="150"/>
      <c r="HA575" s="150"/>
      <c r="HB575" s="150"/>
      <c r="HC575" s="150"/>
      <c r="HD575" s="150"/>
      <c r="HE575" s="150"/>
      <c r="HF575" s="150"/>
      <c r="HG575" s="150"/>
      <c r="HH575" s="150"/>
      <c r="HI575" s="150"/>
      <c r="HJ575" s="150"/>
      <c r="HK575" s="150"/>
      <c r="HL575" s="150"/>
      <c r="HM575" s="150"/>
      <c r="HN575" s="150"/>
      <c r="HO575" s="150"/>
      <c r="HP575" s="150"/>
      <c r="HQ575" s="150"/>
      <c r="HR575" s="150"/>
      <c r="HS575" s="150"/>
      <c r="HT575" s="150"/>
      <c r="HU575" s="150"/>
      <c r="HV575" s="150"/>
      <c r="HW575" s="150"/>
      <c r="HX575" s="150"/>
      <c r="HY575" s="150"/>
      <c r="HZ575" s="150"/>
      <c r="IA575" s="150"/>
      <c r="IB575" s="150"/>
      <c r="IC575" s="150"/>
      <c r="ID575" s="150"/>
      <c r="IE575" s="150"/>
      <c r="IF575" s="150"/>
      <c r="IG575" s="150"/>
      <c r="IH575" s="150"/>
      <c r="II575" s="150"/>
      <c r="IJ575" s="150"/>
      <c r="IK575" s="150"/>
      <c r="IL575" s="150"/>
      <c r="IM575" s="150"/>
      <c r="IN575" s="150"/>
      <c r="IO575" s="150"/>
      <c r="IP575" s="150"/>
      <c r="IQ575" s="150"/>
      <c r="IR575" s="150"/>
      <c r="IS575" s="150"/>
      <c r="IT575" s="150"/>
      <c r="IU575" s="150"/>
      <c r="IV575" s="150"/>
      <c r="IW575" s="150"/>
    </row>
    <row r="576" customFormat="false" ht="12.75" hidden="false" customHeight="false" outlineLevel="0" collapsed="false">
      <c r="A576" s="146"/>
      <c r="B576" s="147"/>
      <c r="C576" s="147"/>
      <c r="D576" s="147"/>
      <c r="E576" s="147"/>
      <c r="F576" s="147"/>
      <c r="G576" s="147"/>
      <c r="H576" s="148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  <c r="AB576" s="147"/>
      <c r="AC576" s="147"/>
      <c r="AD576" s="147"/>
      <c r="AE576" s="147"/>
      <c r="AF576" s="147"/>
      <c r="AG576" s="147"/>
      <c r="AH576" s="147"/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  <c r="BI576" s="147"/>
      <c r="BJ576" s="147"/>
      <c r="BK576" s="149"/>
      <c r="BL576" s="150"/>
      <c r="BM576" s="150"/>
      <c r="BN576" s="150"/>
      <c r="BO576" s="150"/>
      <c r="BP576" s="150"/>
      <c r="BQ576" s="150"/>
      <c r="BR576" s="150"/>
      <c r="BS576" s="150"/>
      <c r="BT576" s="150"/>
      <c r="BU576" s="150"/>
      <c r="BV576" s="150"/>
      <c r="BW576" s="150"/>
      <c r="BX576" s="150"/>
      <c r="BY576" s="150"/>
      <c r="BZ576" s="150"/>
      <c r="CA576" s="150"/>
      <c r="CB576" s="150"/>
      <c r="CC576" s="15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0"/>
      <c r="CN576" s="150"/>
      <c r="CO576" s="150"/>
      <c r="CP576" s="150"/>
      <c r="CQ576" s="150"/>
      <c r="CR576" s="150"/>
      <c r="CS576" s="150"/>
      <c r="CT576" s="150"/>
      <c r="CU576" s="150"/>
      <c r="CV576" s="150"/>
      <c r="CW576" s="150"/>
      <c r="CX576" s="150"/>
      <c r="CY576" s="150"/>
      <c r="CZ576" s="150"/>
      <c r="DA576" s="150"/>
      <c r="DB576" s="150"/>
      <c r="DC576" s="150"/>
      <c r="DD576" s="150"/>
      <c r="DE576" s="150"/>
      <c r="DF576" s="150"/>
      <c r="DG576" s="150"/>
      <c r="DH576" s="150"/>
      <c r="DI576" s="150"/>
      <c r="DJ576" s="150"/>
      <c r="DK576" s="150"/>
      <c r="DL576" s="150"/>
      <c r="DM576" s="150"/>
      <c r="DN576" s="150"/>
      <c r="DO576" s="150"/>
      <c r="DP576" s="150"/>
      <c r="DQ576" s="150"/>
      <c r="DR576" s="150"/>
      <c r="DS576" s="150"/>
      <c r="DT576" s="150"/>
      <c r="DU576" s="150"/>
      <c r="DV576" s="150"/>
      <c r="DW576" s="150"/>
      <c r="DX576" s="150"/>
      <c r="DY576" s="150"/>
      <c r="DZ576" s="150"/>
      <c r="EA576" s="150"/>
      <c r="EB576" s="150"/>
      <c r="EC576" s="150"/>
      <c r="ED576" s="150"/>
      <c r="EE576" s="150"/>
      <c r="EF576" s="150"/>
      <c r="EG576" s="150"/>
      <c r="EH576" s="150"/>
      <c r="EI576" s="150"/>
      <c r="EJ576" s="150"/>
      <c r="EK576" s="150"/>
      <c r="EL576" s="150"/>
      <c r="EM576" s="150"/>
      <c r="EN576" s="150"/>
      <c r="EO576" s="150"/>
      <c r="EP576" s="150"/>
      <c r="EQ576" s="150"/>
      <c r="ER576" s="150"/>
      <c r="ES576" s="150"/>
      <c r="ET576" s="150"/>
      <c r="EU576" s="150"/>
      <c r="EV576" s="150"/>
      <c r="EW576" s="150"/>
      <c r="EX576" s="150"/>
      <c r="EY576" s="150"/>
      <c r="EZ576" s="150"/>
      <c r="FA576" s="150"/>
      <c r="FB576" s="150"/>
      <c r="FC576" s="150"/>
      <c r="FD576" s="150"/>
      <c r="FE576" s="150"/>
      <c r="FF576" s="150"/>
      <c r="FG576" s="150"/>
      <c r="FH576" s="150"/>
      <c r="FI576" s="150"/>
      <c r="FJ576" s="150"/>
      <c r="FK576" s="150"/>
      <c r="FL576" s="150"/>
      <c r="FM576" s="150"/>
      <c r="FN576" s="150"/>
      <c r="FO576" s="150"/>
      <c r="FP576" s="150"/>
      <c r="FQ576" s="150"/>
      <c r="FR576" s="150"/>
      <c r="FS576" s="150"/>
      <c r="FT576" s="150"/>
      <c r="FU576" s="150"/>
      <c r="FV576" s="150"/>
      <c r="FW576" s="150"/>
      <c r="FX576" s="150"/>
      <c r="FY576" s="150"/>
      <c r="FZ576" s="150"/>
      <c r="GA576" s="150"/>
      <c r="GB576" s="150"/>
      <c r="GC576" s="150"/>
      <c r="GD576" s="150"/>
      <c r="GE576" s="150"/>
      <c r="GF576" s="150"/>
      <c r="GG576" s="150"/>
      <c r="GH576" s="150"/>
      <c r="GI576" s="150"/>
      <c r="GJ576" s="150"/>
      <c r="GK576" s="150"/>
      <c r="GL576" s="150"/>
      <c r="GM576" s="150"/>
      <c r="GN576" s="150"/>
      <c r="GO576" s="150"/>
      <c r="GP576" s="150"/>
      <c r="GQ576" s="150"/>
      <c r="GR576" s="150"/>
      <c r="GS576" s="150"/>
      <c r="GT576" s="150"/>
      <c r="GU576" s="150"/>
      <c r="GV576" s="150"/>
      <c r="GW576" s="150"/>
      <c r="GX576" s="150"/>
      <c r="GY576" s="150"/>
      <c r="GZ576" s="150"/>
      <c r="HA576" s="150"/>
      <c r="HB576" s="150"/>
      <c r="HC576" s="150"/>
      <c r="HD576" s="150"/>
      <c r="HE576" s="150"/>
      <c r="HF576" s="150"/>
      <c r="HG576" s="150"/>
      <c r="HH576" s="150"/>
      <c r="HI576" s="150"/>
      <c r="HJ576" s="150"/>
      <c r="HK576" s="150"/>
      <c r="HL576" s="150"/>
      <c r="HM576" s="150"/>
      <c r="HN576" s="150"/>
      <c r="HO576" s="150"/>
      <c r="HP576" s="150"/>
      <c r="HQ576" s="150"/>
      <c r="HR576" s="150"/>
      <c r="HS576" s="150"/>
      <c r="HT576" s="150"/>
      <c r="HU576" s="150"/>
      <c r="HV576" s="150"/>
      <c r="HW576" s="150"/>
      <c r="HX576" s="150"/>
      <c r="HY576" s="150"/>
      <c r="HZ576" s="150"/>
      <c r="IA576" s="150"/>
      <c r="IB576" s="150"/>
      <c r="IC576" s="150"/>
      <c r="ID576" s="150"/>
      <c r="IE576" s="150"/>
      <c r="IF576" s="150"/>
      <c r="IG576" s="150"/>
      <c r="IH576" s="150"/>
      <c r="II576" s="150"/>
      <c r="IJ576" s="150"/>
      <c r="IK576" s="150"/>
      <c r="IL576" s="150"/>
      <c r="IM576" s="150"/>
      <c r="IN576" s="150"/>
      <c r="IO576" s="150"/>
      <c r="IP576" s="150"/>
      <c r="IQ576" s="150"/>
      <c r="IR576" s="150"/>
      <c r="IS576" s="150"/>
      <c r="IT576" s="150"/>
      <c r="IU576" s="150"/>
      <c r="IV576" s="150"/>
      <c r="IW576" s="150"/>
    </row>
    <row r="577" customFormat="false" ht="12.75" hidden="false" customHeight="false" outlineLevel="0" collapsed="false">
      <c r="A577" s="146"/>
      <c r="B577" s="147"/>
      <c r="C577" s="147"/>
      <c r="D577" s="147"/>
      <c r="E577" s="147"/>
      <c r="F577" s="147"/>
      <c r="G577" s="147"/>
      <c r="H577" s="148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  <c r="AE577" s="147"/>
      <c r="AF577" s="147"/>
      <c r="AG577" s="147"/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  <c r="BI577" s="147"/>
      <c r="BJ577" s="147"/>
      <c r="BK577" s="149"/>
      <c r="BL577" s="150"/>
      <c r="BM577" s="150"/>
      <c r="BN577" s="150"/>
      <c r="BO577" s="150"/>
      <c r="BP577" s="150"/>
      <c r="BQ577" s="150"/>
      <c r="BR577" s="150"/>
      <c r="BS577" s="150"/>
      <c r="BT577" s="150"/>
      <c r="BU577" s="150"/>
      <c r="BV577" s="150"/>
      <c r="BW577" s="150"/>
      <c r="BX577" s="150"/>
      <c r="BY577" s="150"/>
      <c r="BZ577" s="150"/>
      <c r="CA577" s="150"/>
      <c r="CB577" s="150"/>
      <c r="CC577" s="150"/>
      <c r="CD577" s="150"/>
      <c r="CE577" s="150"/>
      <c r="CF577" s="150"/>
      <c r="CG577" s="150"/>
      <c r="CH577" s="150"/>
      <c r="CI577" s="150"/>
      <c r="CJ577" s="150"/>
      <c r="CK577" s="150"/>
      <c r="CL577" s="150"/>
      <c r="CM577" s="150"/>
      <c r="CN577" s="150"/>
      <c r="CO577" s="150"/>
      <c r="CP577" s="150"/>
      <c r="CQ577" s="150"/>
      <c r="CR577" s="150"/>
      <c r="CS577" s="150"/>
      <c r="CT577" s="150"/>
      <c r="CU577" s="150"/>
      <c r="CV577" s="150"/>
      <c r="CW577" s="150"/>
      <c r="CX577" s="150"/>
      <c r="CY577" s="150"/>
      <c r="CZ577" s="150"/>
      <c r="DA577" s="150"/>
      <c r="DB577" s="150"/>
      <c r="DC577" s="150"/>
      <c r="DD577" s="150"/>
      <c r="DE577" s="150"/>
      <c r="DF577" s="150"/>
      <c r="DG577" s="150"/>
      <c r="DH577" s="150"/>
      <c r="DI577" s="150"/>
      <c r="DJ577" s="150"/>
      <c r="DK577" s="150"/>
      <c r="DL577" s="150"/>
      <c r="DM577" s="150"/>
      <c r="DN577" s="150"/>
      <c r="DO577" s="150"/>
      <c r="DP577" s="150"/>
      <c r="DQ577" s="150"/>
      <c r="DR577" s="150"/>
      <c r="DS577" s="150"/>
      <c r="DT577" s="150"/>
      <c r="DU577" s="150"/>
      <c r="DV577" s="150"/>
      <c r="DW577" s="150"/>
      <c r="DX577" s="150"/>
      <c r="DY577" s="150"/>
      <c r="DZ577" s="150"/>
      <c r="EA577" s="150"/>
      <c r="EB577" s="150"/>
      <c r="EC577" s="150"/>
      <c r="ED577" s="150"/>
      <c r="EE577" s="150"/>
      <c r="EF577" s="150"/>
      <c r="EG577" s="150"/>
      <c r="EH577" s="150"/>
      <c r="EI577" s="150"/>
      <c r="EJ577" s="150"/>
      <c r="EK577" s="150"/>
      <c r="EL577" s="150"/>
      <c r="EM577" s="150"/>
      <c r="EN577" s="150"/>
      <c r="EO577" s="150"/>
      <c r="EP577" s="150"/>
      <c r="EQ577" s="150"/>
      <c r="ER577" s="150"/>
      <c r="ES577" s="150"/>
      <c r="ET577" s="150"/>
      <c r="EU577" s="150"/>
      <c r="EV577" s="150"/>
      <c r="EW577" s="150"/>
      <c r="EX577" s="150"/>
      <c r="EY577" s="150"/>
      <c r="EZ577" s="150"/>
      <c r="FA577" s="150"/>
      <c r="FB577" s="150"/>
      <c r="FC577" s="150"/>
      <c r="FD577" s="150"/>
      <c r="FE577" s="150"/>
      <c r="FF577" s="150"/>
      <c r="FG577" s="150"/>
      <c r="FH577" s="150"/>
      <c r="FI577" s="150"/>
      <c r="FJ577" s="150"/>
      <c r="FK577" s="150"/>
      <c r="FL577" s="150"/>
      <c r="FM577" s="150"/>
      <c r="FN577" s="150"/>
      <c r="FO577" s="150"/>
      <c r="FP577" s="150"/>
      <c r="FQ577" s="150"/>
      <c r="FR577" s="150"/>
      <c r="FS577" s="150"/>
      <c r="FT577" s="150"/>
      <c r="FU577" s="150"/>
      <c r="FV577" s="150"/>
      <c r="FW577" s="150"/>
      <c r="FX577" s="150"/>
      <c r="FY577" s="150"/>
      <c r="FZ577" s="150"/>
      <c r="GA577" s="150"/>
      <c r="GB577" s="150"/>
      <c r="GC577" s="150"/>
      <c r="GD577" s="150"/>
      <c r="GE577" s="150"/>
      <c r="GF577" s="150"/>
      <c r="GG577" s="150"/>
      <c r="GH577" s="150"/>
      <c r="GI577" s="150"/>
      <c r="GJ577" s="150"/>
      <c r="GK577" s="150"/>
      <c r="GL577" s="150"/>
      <c r="GM577" s="150"/>
      <c r="GN577" s="150"/>
      <c r="GO577" s="150"/>
      <c r="GP577" s="150"/>
      <c r="GQ577" s="150"/>
      <c r="GR577" s="150"/>
      <c r="GS577" s="150"/>
      <c r="GT577" s="150"/>
      <c r="GU577" s="150"/>
      <c r="GV577" s="150"/>
      <c r="GW577" s="150"/>
      <c r="GX577" s="150"/>
      <c r="GY577" s="150"/>
      <c r="GZ577" s="150"/>
      <c r="HA577" s="150"/>
      <c r="HB577" s="150"/>
      <c r="HC577" s="150"/>
      <c r="HD577" s="150"/>
      <c r="HE577" s="150"/>
      <c r="HF577" s="150"/>
      <c r="HG577" s="150"/>
      <c r="HH577" s="150"/>
      <c r="HI577" s="150"/>
      <c r="HJ577" s="150"/>
      <c r="HK577" s="150"/>
      <c r="HL577" s="150"/>
      <c r="HM577" s="150"/>
      <c r="HN577" s="150"/>
      <c r="HO577" s="150"/>
      <c r="HP577" s="150"/>
      <c r="HQ577" s="150"/>
      <c r="HR577" s="150"/>
      <c r="HS577" s="150"/>
      <c r="HT577" s="150"/>
      <c r="HU577" s="150"/>
      <c r="HV577" s="150"/>
      <c r="HW577" s="150"/>
      <c r="HX577" s="150"/>
      <c r="HY577" s="150"/>
      <c r="HZ577" s="150"/>
      <c r="IA577" s="150"/>
      <c r="IB577" s="150"/>
      <c r="IC577" s="150"/>
      <c r="ID577" s="150"/>
      <c r="IE577" s="150"/>
      <c r="IF577" s="150"/>
      <c r="IG577" s="150"/>
      <c r="IH577" s="150"/>
      <c r="II577" s="150"/>
      <c r="IJ577" s="150"/>
      <c r="IK577" s="150"/>
      <c r="IL577" s="150"/>
      <c r="IM577" s="150"/>
      <c r="IN577" s="150"/>
      <c r="IO577" s="150"/>
      <c r="IP577" s="150"/>
      <c r="IQ577" s="150"/>
      <c r="IR577" s="150"/>
      <c r="IS577" s="150"/>
      <c r="IT577" s="150"/>
      <c r="IU577" s="150"/>
      <c r="IV577" s="150"/>
      <c r="IW577" s="150"/>
    </row>
    <row r="578" customFormat="false" ht="12.75" hidden="false" customHeight="false" outlineLevel="0" collapsed="false">
      <c r="A578" s="146"/>
      <c r="B578" s="147"/>
      <c r="C578" s="147"/>
      <c r="D578" s="147"/>
      <c r="E578" s="147"/>
      <c r="F578" s="147"/>
      <c r="G578" s="147"/>
      <c r="H578" s="148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  <c r="AC578" s="147"/>
      <c r="AD578" s="147"/>
      <c r="AE578" s="147"/>
      <c r="AF578" s="147"/>
      <c r="AG578" s="147"/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  <c r="BI578" s="147"/>
      <c r="BJ578" s="147"/>
      <c r="BK578" s="149"/>
      <c r="BL578" s="150"/>
      <c r="BM578" s="150"/>
      <c r="BN578" s="150"/>
      <c r="BO578" s="150"/>
      <c r="BP578" s="150"/>
      <c r="BQ578" s="150"/>
      <c r="BR578" s="150"/>
      <c r="BS578" s="150"/>
      <c r="BT578" s="150"/>
      <c r="BU578" s="150"/>
      <c r="BV578" s="150"/>
      <c r="BW578" s="150"/>
      <c r="BX578" s="150"/>
      <c r="BY578" s="150"/>
      <c r="BZ578" s="150"/>
      <c r="CA578" s="150"/>
      <c r="CB578" s="150"/>
      <c r="CC578" s="150"/>
      <c r="CD578" s="150"/>
      <c r="CE578" s="150"/>
      <c r="CF578" s="150"/>
      <c r="CG578" s="150"/>
      <c r="CH578" s="150"/>
      <c r="CI578" s="150"/>
      <c r="CJ578" s="150"/>
      <c r="CK578" s="150"/>
      <c r="CL578" s="150"/>
      <c r="CM578" s="150"/>
      <c r="CN578" s="150"/>
      <c r="CO578" s="150"/>
      <c r="CP578" s="150"/>
      <c r="CQ578" s="150"/>
      <c r="CR578" s="150"/>
      <c r="CS578" s="150"/>
      <c r="CT578" s="150"/>
      <c r="CU578" s="150"/>
      <c r="CV578" s="150"/>
      <c r="CW578" s="150"/>
      <c r="CX578" s="150"/>
      <c r="CY578" s="150"/>
      <c r="CZ578" s="150"/>
      <c r="DA578" s="150"/>
      <c r="DB578" s="150"/>
      <c r="DC578" s="150"/>
      <c r="DD578" s="150"/>
      <c r="DE578" s="150"/>
      <c r="DF578" s="150"/>
      <c r="DG578" s="150"/>
      <c r="DH578" s="150"/>
      <c r="DI578" s="150"/>
      <c r="DJ578" s="150"/>
      <c r="DK578" s="150"/>
      <c r="DL578" s="150"/>
      <c r="DM578" s="150"/>
      <c r="DN578" s="150"/>
      <c r="DO578" s="150"/>
      <c r="DP578" s="150"/>
      <c r="DQ578" s="150"/>
      <c r="DR578" s="150"/>
      <c r="DS578" s="150"/>
      <c r="DT578" s="150"/>
      <c r="DU578" s="150"/>
      <c r="DV578" s="150"/>
      <c r="DW578" s="150"/>
      <c r="DX578" s="150"/>
      <c r="DY578" s="150"/>
      <c r="DZ578" s="150"/>
      <c r="EA578" s="150"/>
      <c r="EB578" s="150"/>
      <c r="EC578" s="150"/>
      <c r="ED578" s="150"/>
      <c r="EE578" s="150"/>
      <c r="EF578" s="150"/>
      <c r="EG578" s="150"/>
      <c r="EH578" s="150"/>
      <c r="EI578" s="150"/>
      <c r="EJ578" s="150"/>
      <c r="EK578" s="150"/>
      <c r="EL578" s="150"/>
      <c r="EM578" s="150"/>
      <c r="EN578" s="150"/>
      <c r="EO578" s="150"/>
      <c r="EP578" s="150"/>
      <c r="EQ578" s="150"/>
      <c r="ER578" s="150"/>
      <c r="ES578" s="150"/>
      <c r="ET578" s="150"/>
      <c r="EU578" s="150"/>
      <c r="EV578" s="150"/>
      <c r="EW578" s="150"/>
      <c r="EX578" s="150"/>
      <c r="EY578" s="150"/>
      <c r="EZ578" s="150"/>
      <c r="FA578" s="150"/>
      <c r="FB578" s="150"/>
      <c r="FC578" s="150"/>
      <c r="FD578" s="150"/>
      <c r="FE578" s="150"/>
      <c r="FF578" s="150"/>
      <c r="FG578" s="150"/>
      <c r="FH578" s="150"/>
      <c r="FI578" s="150"/>
      <c r="FJ578" s="150"/>
      <c r="FK578" s="150"/>
      <c r="FL578" s="150"/>
      <c r="FM578" s="150"/>
      <c r="FN578" s="150"/>
      <c r="FO578" s="150"/>
      <c r="FP578" s="150"/>
      <c r="FQ578" s="150"/>
      <c r="FR578" s="150"/>
      <c r="FS578" s="150"/>
      <c r="FT578" s="150"/>
      <c r="FU578" s="150"/>
      <c r="FV578" s="150"/>
      <c r="FW578" s="150"/>
      <c r="FX578" s="150"/>
      <c r="FY578" s="150"/>
      <c r="FZ578" s="150"/>
      <c r="GA578" s="150"/>
      <c r="GB578" s="150"/>
      <c r="GC578" s="150"/>
      <c r="GD578" s="150"/>
      <c r="GE578" s="150"/>
      <c r="GF578" s="150"/>
      <c r="GG578" s="150"/>
      <c r="GH578" s="150"/>
      <c r="GI578" s="150"/>
      <c r="GJ578" s="150"/>
      <c r="GK578" s="150"/>
      <c r="GL578" s="150"/>
      <c r="GM578" s="150"/>
      <c r="GN578" s="150"/>
      <c r="GO578" s="150"/>
      <c r="GP578" s="150"/>
      <c r="GQ578" s="150"/>
      <c r="GR578" s="150"/>
      <c r="GS578" s="150"/>
      <c r="GT578" s="150"/>
      <c r="GU578" s="150"/>
      <c r="GV578" s="150"/>
      <c r="GW578" s="150"/>
      <c r="GX578" s="150"/>
      <c r="GY578" s="150"/>
      <c r="GZ578" s="150"/>
      <c r="HA578" s="150"/>
      <c r="HB578" s="150"/>
      <c r="HC578" s="150"/>
      <c r="HD578" s="150"/>
      <c r="HE578" s="150"/>
      <c r="HF578" s="150"/>
      <c r="HG578" s="150"/>
      <c r="HH578" s="150"/>
      <c r="HI578" s="150"/>
      <c r="HJ578" s="150"/>
      <c r="HK578" s="150"/>
      <c r="HL578" s="150"/>
      <c r="HM578" s="150"/>
      <c r="HN578" s="150"/>
      <c r="HO578" s="150"/>
      <c r="HP578" s="150"/>
      <c r="HQ578" s="150"/>
      <c r="HR578" s="150"/>
      <c r="HS578" s="150"/>
      <c r="HT578" s="150"/>
      <c r="HU578" s="150"/>
      <c r="HV578" s="150"/>
      <c r="HW578" s="150"/>
      <c r="HX578" s="150"/>
      <c r="HY578" s="150"/>
      <c r="HZ578" s="150"/>
      <c r="IA578" s="150"/>
      <c r="IB578" s="150"/>
      <c r="IC578" s="150"/>
      <c r="ID578" s="150"/>
      <c r="IE578" s="150"/>
      <c r="IF578" s="150"/>
      <c r="IG578" s="150"/>
      <c r="IH578" s="150"/>
      <c r="II578" s="150"/>
      <c r="IJ578" s="150"/>
      <c r="IK578" s="150"/>
      <c r="IL578" s="150"/>
      <c r="IM578" s="150"/>
      <c r="IN578" s="150"/>
      <c r="IO578" s="150"/>
      <c r="IP578" s="150"/>
      <c r="IQ578" s="150"/>
      <c r="IR578" s="150"/>
      <c r="IS578" s="150"/>
      <c r="IT578" s="150"/>
      <c r="IU578" s="150"/>
      <c r="IV578" s="150"/>
      <c r="IW578" s="150"/>
    </row>
    <row r="579" customFormat="false" ht="12.75" hidden="false" customHeight="false" outlineLevel="0" collapsed="false">
      <c r="A579" s="146"/>
      <c r="B579" s="147"/>
      <c r="C579" s="147"/>
      <c r="D579" s="147"/>
      <c r="E579" s="147"/>
      <c r="F579" s="147"/>
      <c r="G579" s="147"/>
      <c r="H579" s="148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7"/>
      <c r="AE579" s="147"/>
      <c r="AF579" s="147"/>
      <c r="AG579" s="147"/>
      <c r="AH579" s="147"/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  <c r="BI579" s="147"/>
      <c r="BJ579" s="147"/>
      <c r="BK579" s="149"/>
      <c r="BL579" s="150"/>
      <c r="BM579" s="150"/>
      <c r="BN579" s="150"/>
      <c r="BO579" s="150"/>
      <c r="BP579" s="150"/>
      <c r="BQ579" s="150"/>
      <c r="BR579" s="150"/>
      <c r="BS579" s="150"/>
      <c r="BT579" s="150"/>
      <c r="BU579" s="150"/>
      <c r="BV579" s="150"/>
      <c r="BW579" s="150"/>
      <c r="BX579" s="150"/>
      <c r="BY579" s="150"/>
      <c r="BZ579" s="150"/>
      <c r="CA579" s="150"/>
      <c r="CB579" s="150"/>
      <c r="CC579" s="15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0"/>
      <c r="CN579" s="150"/>
      <c r="CO579" s="150"/>
      <c r="CP579" s="150"/>
      <c r="CQ579" s="150"/>
      <c r="CR579" s="150"/>
      <c r="CS579" s="150"/>
      <c r="CT579" s="150"/>
      <c r="CU579" s="150"/>
      <c r="CV579" s="150"/>
      <c r="CW579" s="150"/>
      <c r="CX579" s="150"/>
      <c r="CY579" s="150"/>
      <c r="CZ579" s="150"/>
      <c r="DA579" s="150"/>
      <c r="DB579" s="150"/>
      <c r="DC579" s="150"/>
      <c r="DD579" s="150"/>
      <c r="DE579" s="150"/>
      <c r="DF579" s="150"/>
      <c r="DG579" s="150"/>
      <c r="DH579" s="150"/>
      <c r="DI579" s="150"/>
      <c r="DJ579" s="150"/>
      <c r="DK579" s="150"/>
      <c r="DL579" s="150"/>
      <c r="DM579" s="150"/>
      <c r="DN579" s="150"/>
      <c r="DO579" s="150"/>
      <c r="DP579" s="150"/>
      <c r="DQ579" s="150"/>
      <c r="DR579" s="150"/>
      <c r="DS579" s="150"/>
      <c r="DT579" s="150"/>
      <c r="DU579" s="150"/>
      <c r="DV579" s="150"/>
      <c r="DW579" s="150"/>
      <c r="DX579" s="150"/>
      <c r="DY579" s="150"/>
      <c r="DZ579" s="150"/>
      <c r="EA579" s="150"/>
      <c r="EB579" s="150"/>
      <c r="EC579" s="150"/>
      <c r="ED579" s="150"/>
      <c r="EE579" s="150"/>
      <c r="EF579" s="150"/>
      <c r="EG579" s="150"/>
      <c r="EH579" s="150"/>
      <c r="EI579" s="150"/>
      <c r="EJ579" s="150"/>
      <c r="EK579" s="150"/>
      <c r="EL579" s="150"/>
      <c r="EM579" s="150"/>
      <c r="EN579" s="150"/>
      <c r="EO579" s="150"/>
      <c r="EP579" s="150"/>
      <c r="EQ579" s="150"/>
      <c r="ER579" s="150"/>
      <c r="ES579" s="150"/>
      <c r="ET579" s="150"/>
      <c r="EU579" s="150"/>
      <c r="EV579" s="150"/>
      <c r="EW579" s="150"/>
      <c r="EX579" s="150"/>
      <c r="EY579" s="150"/>
      <c r="EZ579" s="150"/>
      <c r="FA579" s="150"/>
      <c r="FB579" s="150"/>
      <c r="FC579" s="150"/>
      <c r="FD579" s="150"/>
      <c r="FE579" s="150"/>
      <c r="FF579" s="150"/>
      <c r="FG579" s="150"/>
      <c r="FH579" s="150"/>
      <c r="FI579" s="150"/>
      <c r="FJ579" s="150"/>
      <c r="FK579" s="150"/>
      <c r="FL579" s="150"/>
      <c r="FM579" s="150"/>
      <c r="FN579" s="150"/>
      <c r="FO579" s="150"/>
      <c r="FP579" s="150"/>
      <c r="FQ579" s="150"/>
      <c r="FR579" s="150"/>
      <c r="FS579" s="150"/>
      <c r="FT579" s="150"/>
      <c r="FU579" s="150"/>
      <c r="FV579" s="150"/>
      <c r="FW579" s="150"/>
      <c r="FX579" s="150"/>
      <c r="FY579" s="150"/>
      <c r="FZ579" s="150"/>
      <c r="GA579" s="150"/>
      <c r="GB579" s="150"/>
      <c r="GC579" s="150"/>
      <c r="GD579" s="150"/>
      <c r="GE579" s="150"/>
      <c r="GF579" s="150"/>
      <c r="GG579" s="150"/>
      <c r="GH579" s="150"/>
      <c r="GI579" s="150"/>
      <c r="GJ579" s="150"/>
      <c r="GK579" s="150"/>
      <c r="GL579" s="150"/>
      <c r="GM579" s="150"/>
      <c r="GN579" s="150"/>
      <c r="GO579" s="150"/>
      <c r="GP579" s="150"/>
      <c r="GQ579" s="150"/>
      <c r="GR579" s="150"/>
      <c r="GS579" s="150"/>
      <c r="GT579" s="150"/>
      <c r="GU579" s="150"/>
      <c r="GV579" s="150"/>
      <c r="GW579" s="150"/>
      <c r="GX579" s="150"/>
      <c r="GY579" s="150"/>
      <c r="GZ579" s="150"/>
      <c r="HA579" s="150"/>
      <c r="HB579" s="150"/>
      <c r="HC579" s="150"/>
      <c r="HD579" s="150"/>
      <c r="HE579" s="150"/>
      <c r="HF579" s="150"/>
      <c r="HG579" s="150"/>
      <c r="HH579" s="150"/>
      <c r="HI579" s="150"/>
      <c r="HJ579" s="150"/>
      <c r="HK579" s="150"/>
      <c r="HL579" s="150"/>
      <c r="HM579" s="150"/>
      <c r="HN579" s="150"/>
      <c r="HO579" s="150"/>
      <c r="HP579" s="150"/>
      <c r="HQ579" s="150"/>
      <c r="HR579" s="150"/>
      <c r="HS579" s="150"/>
      <c r="HT579" s="150"/>
      <c r="HU579" s="150"/>
      <c r="HV579" s="150"/>
      <c r="HW579" s="150"/>
      <c r="HX579" s="150"/>
      <c r="HY579" s="150"/>
      <c r="HZ579" s="150"/>
      <c r="IA579" s="150"/>
      <c r="IB579" s="150"/>
      <c r="IC579" s="150"/>
      <c r="ID579" s="150"/>
      <c r="IE579" s="150"/>
      <c r="IF579" s="150"/>
      <c r="IG579" s="150"/>
      <c r="IH579" s="150"/>
      <c r="II579" s="150"/>
      <c r="IJ579" s="150"/>
      <c r="IK579" s="150"/>
      <c r="IL579" s="150"/>
      <c r="IM579" s="150"/>
      <c r="IN579" s="150"/>
      <c r="IO579" s="150"/>
      <c r="IP579" s="150"/>
      <c r="IQ579" s="150"/>
      <c r="IR579" s="150"/>
      <c r="IS579" s="150"/>
      <c r="IT579" s="150"/>
      <c r="IU579" s="150"/>
      <c r="IV579" s="150"/>
      <c r="IW579" s="150"/>
    </row>
    <row r="580" customFormat="false" ht="12.75" hidden="false" customHeight="false" outlineLevel="0" collapsed="false">
      <c r="A580" s="146"/>
      <c r="B580" s="147"/>
      <c r="C580" s="147"/>
      <c r="D580" s="147"/>
      <c r="E580" s="147"/>
      <c r="F580" s="147"/>
      <c r="G580" s="147"/>
      <c r="H580" s="148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  <c r="AE580" s="147"/>
      <c r="AF580" s="147"/>
      <c r="AG580" s="147"/>
      <c r="AH580" s="147"/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  <c r="BI580" s="147"/>
      <c r="BJ580" s="147"/>
      <c r="BK580" s="149"/>
      <c r="BL580" s="150"/>
      <c r="BM580" s="150"/>
      <c r="BN580" s="150"/>
      <c r="BO580" s="150"/>
      <c r="BP580" s="150"/>
      <c r="BQ580" s="150"/>
      <c r="BR580" s="150"/>
      <c r="BS580" s="150"/>
      <c r="BT580" s="150"/>
      <c r="BU580" s="150"/>
      <c r="BV580" s="150"/>
      <c r="BW580" s="150"/>
      <c r="BX580" s="150"/>
      <c r="BY580" s="150"/>
      <c r="BZ580" s="150"/>
      <c r="CA580" s="150"/>
      <c r="CB580" s="150"/>
      <c r="CC580" s="15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0"/>
      <c r="CN580" s="150"/>
      <c r="CO580" s="150"/>
      <c r="CP580" s="150"/>
      <c r="CQ580" s="150"/>
      <c r="CR580" s="150"/>
      <c r="CS580" s="150"/>
      <c r="CT580" s="150"/>
      <c r="CU580" s="150"/>
      <c r="CV580" s="150"/>
      <c r="CW580" s="150"/>
      <c r="CX580" s="150"/>
      <c r="CY580" s="150"/>
      <c r="CZ580" s="150"/>
      <c r="DA580" s="150"/>
      <c r="DB580" s="150"/>
      <c r="DC580" s="150"/>
      <c r="DD580" s="150"/>
      <c r="DE580" s="150"/>
      <c r="DF580" s="150"/>
      <c r="DG580" s="150"/>
      <c r="DH580" s="150"/>
      <c r="DI580" s="150"/>
      <c r="DJ580" s="150"/>
      <c r="DK580" s="150"/>
      <c r="DL580" s="150"/>
      <c r="DM580" s="150"/>
      <c r="DN580" s="150"/>
      <c r="DO580" s="150"/>
      <c r="DP580" s="150"/>
      <c r="DQ580" s="150"/>
      <c r="DR580" s="150"/>
      <c r="DS580" s="150"/>
      <c r="DT580" s="150"/>
      <c r="DU580" s="150"/>
      <c r="DV580" s="150"/>
      <c r="DW580" s="150"/>
      <c r="DX580" s="150"/>
      <c r="DY580" s="150"/>
      <c r="DZ580" s="150"/>
      <c r="EA580" s="150"/>
      <c r="EB580" s="150"/>
      <c r="EC580" s="150"/>
      <c r="ED580" s="150"/>
      <c r="EE580" s="150"/>
      <c r="EF580" s="150"/>
      <c r="EG580" s="150"/>
      <c r="EH580" s="150"/>
      <c r="EI580" s="150"/>
      <c r="EJ580" s="150"/>
      <c r="EK580" s="150"/>
      <c r="EL580" s="150"/>
      <c r="EM580" s="150"/>
      <c r="EN580" s="150"/>
      <c r="EO580" s="150"/>
      <c r="EP580" s="150"/>
      <c r="EQ580" s="150"/>
      <c r="ER580" s="150"/>
      <c r="ES580" s="150"/>
      <c r="ET580" s="150"/>
      <c r="EU580" s="150"/>
      <c r="EV580" s="150"/>
      <c r="EW580" s="150"/>
      <c r="EX580" s="150"/>
      <c r="EY580" s="150"/>
      <c r="EZ580" s="150"/>
      <c r="FA580" s="150"/>
      <c r="FB580" s="150"/>
      <c r="FC580" s="150"/>
      <c r="FD580" s="150"/>
      <c r="FE580" s="150"/>
      <c r="FF580" s="150"/>
      <c r="FG580" s="150"/>
      <c r="FH580" s="150"/>
      <c r="FI580" s="150"/>
      <c r="FJ580" s="150"/>
      <c r="FK580" s="150"/>
      <c r="FL580" s="150"/>
      <c r="FM580" s="150"/>
      <c r="FN580" s="150"/>
      <c r="FO580" s="150"/>
      <c r="FP580" s="150"/>
      <c r="FQ580" s="150"/>
      <c r="FR580" s="150"/>
      <c r="FS580" s="150"/>
      <c r="FT580" s="150"/>
      <c r="FU580" s="150"/>
      <c r="FV580" s="150"/>
      <c r="FW580" s="150"/>
      <c r="FX580" s="150"/>
      <c r="FY580" s="150"/>
      <c r="FZ580" s="150"/>
      <c r="GA580" s="150"/>
      <c r="GB580" s="150"/>
      <c r="GC580" s="150"/>
      <c r="GD580" s="150"/>
      <c r="GE580" s="150"/>
      <c r="GF580" s="150"/>
      <c r="GG580" s="150"/>
      <c r="GH580" s="150"/>
      <c r="GI580" s="150"/>
      <c r="GJ580" s="150"/>
      <c r="GK580" s="150"/>
      <c r="GL580" s="150"/>
      <c r="GM580" s="150"/>
      <c r="GN580" s="150"/>
      <c r="GO580" s="150"/>
      <c r="GP580" s="150"/>
      <c r="GQ580" s="150"/>
      <c r="GR580" s="150"/>
      <c r="GS580" s="150"/>
      <c r="GT580" s="150"/>
      <c r="GU580" s="150"/>
      <c r="GV580" s="150"/>
      <c r="GW580" s="150"/>
      <c r="GX580" s="150"/>
      <c r="GY580" s="150"/>
      <c r="GZ580" s="150"/>
      <c r="HA580" s="150"/>
      <c r="HB580" s="150"/>
      <c r="HC580" s="150"/>
      <c r="HD580" s="150"/>
      <c r="HE580" s="150"/>
      <c r="HF580" s="150"/>
      <c r="HG580" s="150"/>
      <c r="HH580" s="150"/>
      <c r="HI580" s="150"/>
      <c r="HJ580" s="150"/>
      <c r="HK580" s="150"/>
      <c r="HL580" s="150"/>
      <c r="HM580" s="150"/>
      <c r="HN580" s="150"/>
      <c r="HO580" s="150"/>
      <c r="HP580" s="150"/>
      <c r="HQ580" s="150"/>
      <c r="HR580" s="150"/>
      <c r="HS580" s="150"/>
      <c r="HT580" s="150"/>
      <c r="HU580" s="150"/>
      <c r="HV580" s="150"/>
      <c r="HW580" s="150"/>
      <c r="HX580" s="150"/>
      <c r="HY580" s="150"/>
      <c r="HZ580" s="150"/>
      <c r="IA580" s="150"/>
      <c r="IB580" s="150"/>
      <c r="IC580" s="150"/>
      <c r="ID580" s="150"/>
      <c r="IE580" s="150"/>
      <c r="IF580" s="150"/>
      <c r="IG580" s="150"/>
      <c r="IH580" s="150"/>
      <c r="II580" s="150"/>
      <c r="IJ580" s="150"/>
      <c r="IK580" s="150"/>
      <c r="IL580" s="150"/>
      <c r="IM580" s="150"/>
      <c r="IN580" s="150"/>
      <c r="IO580" s="150"/>
      <c r="IP580" s="150"/>
      <c r="IQ580" s="150"/>
      <c r="IR580" s="150"/>
      <c r="IS580" s="150"/>
      <c r="IT580" s="150"/>
      <c r="IU580" s="150"/>
      <c r="IV580" s="150"/>
      <c r="IW580" s="150"/>
    </row>
    <row r="581" customFormat="false" ht="12.75" hidden="false" customHeight="false" outlineLevel="0" collapsed="false">
      <c r="A581" s="146"/>
      <c r="B581" s="147"/>
      <c r="C581" s="147"/>
      <c r="D581" s="147"/>
      <c r="E581" s="147"/>
      <c r="F581" s="147"/>
      <c r="G581" s="147"/>
      <c r="H581" s="148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  <c r="AE581" s="147"/>
      <c r="AF581" s="147"/>
      <c r="AG581" s="147"/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  <c r="BI581" s="147"/>
      <c r="BJ581" s="147"/>
      <c r="BK581" s="149"/>
      <c r="BL581" s="150"/>
      <c r="BM581" s="150"/>
      <c r="BN581" s="150"/>
      <c r="BO581" s="150"/>
      <c r="BP581" s="150"/>
      <c r="BQ581" s="150"/>
      <c r="BR581" s="150"/>
      <c r="BS581" s="150"/>
      <c r="BT581" s="150"/>
      <c r="BU581" s="150"/>
      <c r="BV581" s="150"/>
      <c r="BW581" s="150"/>
      <c r="BX581" s="150"/>
      <c r="BY581" s="150"/>
      <c r="BZ581" s="150"/>
      <c r="CA581" s="150"/>
      <c r="CB581" s="150"/>
      <c r="CC581" s="150"/>
      <c r="CD581" s="150"/>
      <c r="CE581" s="150"/>
      <c r="CF581" s="150"/>
      <c r="CG581" s="150"/>
      <c r="CH581" s="150"/>
      <c r="CI581" s="150"/>
      <c r="CJ581" s="150"/>
      <c r="CK581" s="150"/>
      <c r="CL581" s="150"/>
      <c r="CM581" s="150"/>
      <c r="CN581" s="150"/>
      <c r="CO581" s="150"/>
      <c r="CP581" s="150"/>
      <c r="CQ581" s="150"/>
      <c r="CR581" s="150"/>
      <c r="CS581" s="150"/>
      <c r="CT581" s="150"/>
      <c r="CU581" s="150"/>
      <c r="CV581" s="150"/>
      <c r="CW581" s="150"/>
      <c r="CX581" s="150"/>
      <c r="CY581" s="150"/>
      <c r="CZ581" s="150"/>
      <c r="DA581" s="150"/>
      <c r="DB581" s="150"/>
      <c r="DC581" s="150"/>
      <c r="DD581" s="150"/>
      <c r="DE581" s="150"/>
      <c r="DF581" s="150"/>
      <c r="DG581" s="150"/>
      <c r="DH581" s="150"/>
      <c r="DI581" s="150"/>
      <c r="DJ581" s="150"/>
      <c r="DK581" s="150"/>
      <c r="DL581" s="150"/>
      <c r="DM581" s="150"/>
      <c r="DN581" s="150"/>
      <c r="DO581" s="150"/>
      <c r="DP581" s="150"/>
      <c r="DQ581" s="150"/>
      <c r="DR581" s="150"/>
      <c r="DS581" s="150"/>
      <c r="DT581" s="150"/>
      <c r="DU581" s="150"/>
      <c r="DV581" s="150"/>
      <c r="DW581" s="150"/>
      <c r="DX581" s="150"/>
      <c r="DY581" s="150"/>
      <c r="DZ581" s="150"/>
      <c r="EA581" s="150"/>
      <c r="EB581" s="150"/>
      <c r="EC581" s="150"/>
      <c r="ED581" s="150"/>
      <c r="EE581" s="150"/>
      <c r="EF581" s="150"/>
      <c r="EG581" s="150"/>
      <c r="EH581" s="150"/>
      <c r="EI581" s="150"/>
      <c r="EJ581" s="150"/>
      <c r="EK581" s="150"/>
      <c r="EL581" s="150"/>
      <c r="EM581" s="150"/>
      <c r="EN581" s="150"/>
      <c r="EO581" s="150"/>
      <c r="EP581" s="150"/>
      <c r="EQ581" s="150"/>
      <c r="ER581" s="150"/>
      <c r="ES581" s="150"/>
      <c r="ET581" s="150"/>
      <c r="EU581" s="150"/>
      <c r="EV581" s="150"/>
      <c r="EW581" s="150"/>
      <c r="EX581" s="150"/>
      <c r="EY581" s="150"/>
      <c r="EZ581" s="150"/>
      <c r="FA581" s="150"/>
      <c r="FB581" s="150"/>
      <c r="FC581" s="150"/>
      <c r="FD581" s="150"/>
      <c r="FE581" s="150"/>
      <c r="FF581" s="150"/>
      <c r="FG581" s="150"/>
      <c r="FH581" s="150"/>
      <c r="FI581" s="150"/>
      <c r="FJ581" s="150"/>
      <c r="FK581" s="150"/>
      <c r="FL581" s="150"/>
      <c r="FM581" s="150"/>
      <c r="FN581" s="150"/>
      <c r="FO581" s="150"/>
      <c r="FP581" s="150"/>
      <c r="FQ581" s="150"/>
      <c r="FR581" s="150"/>
      <c r="FS581" s="150"/>
      <c r="FT581" s="150"/>
      <c r="FU581" s="150"/>
      <c r="FV581" s="150"/>
      <c r="FW581" s="150"/>
      <c r="FX581" s="150"/>
      <c r="FY581" s="150"/>
      <c r="FZ581" s="150"/>
      <c r="GA581" s="150"/>
      <c r="GB581" s="150"/>
      <c r="GC581" s="150"/>
      <c r="GD581" s="150"/>
      <c r="GE581" s="150"/>
      <c r="GF581" s="150"/>
      <c r="GG581" s="150"/>
      <c r="GH581" s="150"/>
      <c r="GI581" s="150"/>
      <c r="GJ581" s="150"/>
      <c r="GK581" s="150"/>
      <c r="GL581" s="150"/>
      <c r="GM581" s="150"/>
      <c r="GN581" s="150"/>
      <c r="GO581" s="150"/>
      <c r="GP581" s="150"/>
      <c r="GQ581" s="150"/>
      <c r="GR581" s="150"/>
      <c r="GS581" s="150"/>
      <c r="GT581" s="150"/>
      <c r="GU581" s="150"/>
      <c r="GV581" s="150"/>
      <c r="GW581" s="150"/>
      <c r="GX581" s="150"/>
      <c r="GY581" s="150"/>
      <c r="GZ581" s="150"/>
      <c r="HA581" s="150"/>
      <c r="HB581" s="150"/>
      <c r="HC581" s="150"/>
      <c r="HD581" s="150"/>
      <c r="HE581" s="150"/>
      <c r="HF581" s="150"/>
      <c r="HG581" s="150"/>
      <c r="HH581" s="150"/>
      <c r="HI581" s="150"/>
      <c r="HJ581" s="150"/>
      <c r="HK581" s="150"/>
      <c r="HL581" s="150"/>
      <c r="HM581" s="150"/>
      <c r="HN581" s="150"/>
      <c r="HO581" s="150"/>
      <c r="HP581" s="150"/>
      <c r="HQ581" s="150"/>
      <c r="HR581" s="150"/>
      <c r="HS581" s="150"/>
      <c r="HT581" s="150"/>
      <c r="HU581" s="150"/>
      <c r="HV581" s="150"/>
      <c r="HW581" s="150"/>
      <c r="HX581" s="150"/>
      <c r="HY581" s="150"/>
      <c r="HZ581" s="150"/>
      <c r="IA581" s="150"/>
      <c r="IB581" s="150"/>
      <c r="IC581" s="150"/>
      <c r="ID581" s="150"/>
      <c r="IE581" s="150"/>
      <c r="IF581" s="150"/>
      <c r="IG581" s="150"/>
      <c r="IH581" s="150"/>
      <c r="II581" s="150"/>
      <c r="IJ581" s="150"/>
      <c r="IK581" s="150"/>
      <c r="IL581" s="150"/>
      <c r="IM581" s="150"/>
      <c r="IN581" s="150"/>
      <c r="IO581" s="150"/>
      <c r="IP581" s="150"/>
      <c r="IQ581" s="150"/>
      <c r="IR581" s="150"/>
      <c r="IS581" s="150"/>
      <c r="IT581" s="150"/>
      <c r="IU581" s="150"/>
      <c r="IV581" s="150"/>
      <c r="IW581" s="150"/>
    </row>
    <row r="582" customFormat="false" ht="12.75" hidden="false" customHeight="false" outlineLevel="0" collapsed="false">
      <c r="A582" s="146"/>
      <c r="B582" s="147"/>
      <c r="C582" s="147"/>
      <c r="D582" s="147"/>
      <c r="E582" s="147"/>
      <c r="F582" s="147"/>
      <c r="G582" s="147"/>
      <c r="H582" s="148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  <c r="AC582" s="147"/>
      <c r="AD582" s="147"/>
      <c r="AE582" s="147"/>
      <c r="AF582" s="147"/>
      <c r="AG582" s="147"/>
      <c r="AH582" s="147"/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  <c r="BI582" s="147"/>
      <c r="BJ582" s="147"/>
      <c r="BK582" s="149"/>
      <c r="BL582" s="150"/>
      <c r="BM582" s="150"/>
      <c r="BN582" s="150"/>
      <c r="BO582" s="150"/>
      <c r="BP582" s="150"/>
      <c r="BQ582" s="150"/>
      <c r="BR582" s="150"/>
      <c r="BS582" s="150"/>
      <c r="BT582" s="150"/>
      <c r="BU582" s="150"/>
      <c r="BV582" s="150"/>
      <c r="BW582" s="150"/>
      <c r="BX582" s="150"/>
      <c r="BY582" s="150"/>
      <c r="BZ582" s="150"/>
      <c r="CA582" s="150"/>
      <c r="CB582" s="150"/>
      <c r="CC582" s="150"/>
      <c r="CD582" s="150"/>
      <c r="CE582" s="150"/>
      <c r="CF582" s="150"/>
      <c r="CG582" s="150"/>
      <c r="CH582" s="150"/>
      <c r="CI582" s="150"/>
      <c r="CJ582" s="150"/>
      <c r="CK582" s="150"/>
      <c r="CL582" s="150"/>
      <c r="CM582" s="150"/>
      <c r="CN582" s="150"/>
      <c r="CO582" s="150"/>
      <c r="CP582" s="150"/>
      <c r="CQ582" s="150"/>
      <c r="CR582" s="150"/>
      <c r="CS582" s="150"/>
      <c r="CT582" s="150"/>
      <c r="CU582" s="150"/>
      <c r="CV582" s="150"/>
      <c r="CW582" s="150"/>
      <c r="CX582" s="150"/>
      <c r="CY582" s="150"/>
      <c r="CZ582" s="150"/>
      <c r="DA582" s="150"/>
      <c r="DB582" s="150"/>
      <c r="DC582" s="150"/>
      <c r="DD582" s="150"/>
      <c r="DE582" s="150"/>
      <c r="DF582" s="150"/>
      <c r="DG582" s="150"/>
      <c r="DH582" s="150"/>
      <c r="DI582" s="150"/>
      <c r="DJ582" s="150"/>
      <c r="DK582" s="150"/>
      <c r="DL582" s="150"/>
      <c r="DM582" s="150"/>
      <c r="DN582" s="150"/>
      <c r="DO582" s="150"/>
      <c r="DP582" s="150"/>
      <c r="DQ582" s="150"/>
      <c r="DR582" s="150"/>
      <c r="DS582" s="150"/>
      <c r="DT582" s="150"/>
      <c r="DU582" s="150"/>
      <c r="DV582" s="150"/>
      <c r="DW582" s="150"/>
      <c r="DX582" s="150"/>
      <c r="DY582" s="150"/>
      <c r="DZ582" s="150"/>
      <c r="EA582" s="150"/>
      <c r="EB582" s="150"/>
      <c r="EC582" s="150"/>
      <c r="ED582" s="150"/>
      <c r="EE582" s="150"/>
      <c r="EF582" s="150"/>
      <c r="EG582" s="150"/>
      <c r="EH582" s="150"/>
      <c r="EI582" s="150"/>
      <c r="EJ582" s="150"/>
      <c r="EK582" s="150"/>
      <c r="EL582" s="150"/>
      <c r="EM582" s="150"/>
      <c r="EN582" s="150"/>
      <c r="EO582" s="150"/>
      <c r="EP582" s="150"/>
      <c r="EQ582" s="150"/>
      <c r="ER582" s="150"/>
      <c r="ES582" s="150"/>
      <c r="ET582" s="150"/>
      <c r="EU582" s="150"/>
      <c r="EV582" s="150"/>
      <c r="EW582" s="150"/>
      <c r="EX582" s="150"/>
      <c r="EY582" s="150"/>
      <c r="EZ582" s="150"/>
      <c r="FA582" s="150"/>
      <c r="FB582" s="150"/>
      <c r="FC582" s="150"/>
      <c r="FD582" s="150"/>
      <c r="FE582" s="150"/>
      <c r="FF582" s="150"/>
      <c r="FG582" s="150"/>
      <c r="FH582" s="150"/>
      <c r="FI582" s="150"/>
      <c r="FJ582" s="150"/>
      <c r="FK582" s="150"/>
      <c r="FL582" s="150"/>
      <c r="FM582" s="150"/>
      <c r="FN582" s="150"/>
      <c r="FO582" s="150"/>
      <c r="FP582" s="150"/>
      <c r="FQ582" s="150"/>
      <c r="FR582" s="150"/>
      <c r="FS582" s="150"/>
      <c r="FT582" s="150"/>
      <c r="FU582" s="150"/>
      <c r="FV582" s="150"/>
      <c r="FW582" s="150"/>
      <c r="FX582" s="150"/>
      <c r="FY582" s="150"/>
      <c r="FZ582" s="150"/>
      <c r="GA582" s="150"/>
      <c r="GB582" s="150"/>
      <c r="GC582" s="150"/>
      <c r="GD582" s="150"/>
      <c r="GE582" s="150"/>
      <c r="GF582" s="150"/>
      <c r="GG582" s="150"/>
      <c r="GH582" s="150"/>
      <c r="GI582" s="150"/>
      <c r="GJ582" s="150"/>
      <c r="GK582" s="150"/>
      <c r="GL582" s="150"/>
      <c r="GM582" s="150"/>
      <c r="GN582" s="150"/>
      <c r="GO582" s="150"/>
      <c r="GP582" s="150"/>
      <c r="GQ582" s="150"/>
      <c r="GR582" s="150"/>
      <c r="GS582" s="150"/>
      <c r="GT582" s="150"/>
      <c r="GU582" s="150"/>
      <c r="GV582" s="150"/>
      <c r="GW582" s="150"/>
      <c r="GX582" s="150"/>
      <c r="GY582" s="150"/>
      <c r="GZ582" s="150"/>
      <c r="HA582" s="150"/>
      <c r="HB582" s="150"/>
      <c r="HC582" s="150"/>
      <c r="HD582" s="150"/>
      <c r="HE582" s="150"/>
      <c r="HF582" s="150"/>
      <c r="HG582" s="150"/>
      <c r="HH582" s="150"/>
      <c r="HI582" s="150"/>
      <c r="HJ582" s="150"/>
      <c r="HK582" s="150"/>
      <c r="HL582" s="150"/>
      <c r="HM582" s="150"/>
      <c r="HN582" s="150"/>
      <c r="HO582" s="150"/>
      <c r="HP582" s="150"/>
      <c r="HQ582" s="150"/>
      <c r="HR582" s="150"/>
      <c r="HS582" s="150"/>
      <c r="HT582" s="150"/>
      <c r="HU582" s="150"/>
      <c r="HV582" s="150"/>
      <c r="HW582" s="150"/>
      <c r="HX582" s="150"/>
      <c r="HY582" s="150"/>
      <c r="HZ582" s="150"/>
      <c r="IA582" s="150"/>
      <c r="IB582" s="150"/>
      <c r="IC582" s="150"/>
      <c r="ID582" s="150"/>
      <c r="IE582" s="150"/>
      <c r="IF582" s="150"/>
      <c r="IG582" s="150"/>
      <c r="IH582" s="150"/>
      <c r="II582" s="150"/>
      <c r="IJ582" s="150"/>
      <c r="IK582" s="150"/>
      <c r="IL582" s="150"/>
      <c r="IM582" s="150"/>
      <c r="IN582" s="150"/>
      <c r="IO582" s="150"/>
      <c r="IP582" s="150"/>
      <c r="IQ582" s="150"/>
      <c r="IR582" s="150"/>
      <c r="IS582" s="150"/>
      <c r="IT582" s="150"/>
      <c r="IU582" s="150"/>
      <c r="IV582" s="150"/>
      <c r="IW582" s="150"/>
    </row>
    <row r="583" customFormat="false" ht="12.75" hidden="false" customHeight="false" outlineLevel="0" collapsed="false">
      <c r="A583" s="146"/>
      <c r="B583" s="147"/>
      <c r="C583" s="147"/>
      <c r="D583" s="147"/>
      <c r="E583" s="147"/>
      <c r="F583" s="147"/>
      <c r="G583" s="147"/>
      <c r="H583" s="148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  <c r="AC583" s="147"/>
      <c r="AD583" s="147"/>
      <c r="AE583" s="147"/>
      <c r="AF583" s="147"/>
      <c r="AG583" s="147"/>
      <c r="AH583" s="147"/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  <c r="BI583" s="147"/>
      <c r="BJ583" s="147"/>
      <c r="BK583" s="149"/>
      <c r="BL583" s="150"/>
      <c r="BM583" s="150"/>
      <c r="BN583" s="150"/>
      <c r="BO583" s="150"/>
      <c r="BP583" s="150"/>
      <c r="BQ583" s="150"/>
      <c r="BR583" s="150"/>
      <c r="BS583" s="150"/>
      <c r="BT583" s="150"/>
      <c r="BU583" s="150"/>
      <c r="BV583" s="150"/>
      <c r="BW583" s="150"/>
      <c r="BX583" s="150"/>
      <c r="BY583" s="150"/>
      <c r="BZ583" s="150"/>
      <c r="CA583" s="150"/>
      <c r="CB583" s="150"/>
      <c r="CC583" s="15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0"/>
      <c r="CN583" s="150"/>
      <c r="CO583" s="150"/>
      <c r="CP583" s="150"/>
      <c r="CQ583" s="150"/>
      <c r="CR583" s="150"/>
      <c r="CS583" s="150"/>
      <c r="CT583" s="150"/>
      <c r="CU583" s="150"/>
      <c r="CV583" s="150"/>
      <c r="CW583" s="150"/>
      <c r="CX583" s="150"/>
      <c r="CY583" s="150"/>
      <c r="CZ583" s="150"/>
      <c r="DA583" s="150"/>
      <c r="DB583" s="150"/>
      <c r="DC583" s="150"/>
      <c r="DD583" s="150"/>
      <c r="DE583" s="150"/>
      <c r="DF583" s="150"/>
      <c r="DG583" s="150"/>
      <c r="DH583" s="150"/>
      <c r="DI583" s="150"/>
      <c r="DJ583" s="150"/>
      <c r="DK583" s="150"/>
      <c r="DL583" s="150"/>
      <c r="DM583" s="150"/>
      <c r="DN583" s="150"/>
      <c r="DO583" s="150"/>
      <c r="DP583" s="150"/>
      <c r="DQ583" s="150"/>
      <c r="DR583" s="150"/>
      <c r="DS583" s="150"/>
      <c r="DT583" s="150"/>
      <c r="DU583" s="150"/>
      <c r="DV583" s="150"/>
      <c r="DW583" s="150"/>
      <c r="DX583" s="150"/>
      <c r="DY583" s="150"/>
      <c r="DZ583" s="150"/>
      <c r="EA583" s="150"/>
      <c r="EB583" s="150"/>
      <c r="EC583" s="150"/>
      <c r="ED583" s="150"/>
      <c r="EE583" s="150"/>
      <c r="EF583" s="150"/>
      <c r="EG583" s="150"/>
      <c r="EH583" s="150"/>
      <c r="EI583" s="150"/>
      <c r="EJ583" s="150"/>
      <c r="EK583" s="150"/>
      <c r="EL583" s="150"/>
      <c r="EM583" s="150"/>
      <c r="EN583" s="150"/>
      <c r="EO583" s="150"/>
      <c r="EP583" s="150"/>
      <c r="EQ583" s="150"/>
      <c r="ER583" s="150"/>
      <c r="ES583" s="150"/>
      <c r="ET583" s="150"/>
      <c r="EU583" s="150"/>
      <c r="EV583" s="150"/>
      <c r="EW583" s="150"/>
      <c r="EX583" s="150"/>
      <c r="EY583" s="150"/>
      <c r="EZ583" s="150"/>
      <c r="FA583" s="150"/>
      <c r="FB583" s="150"/>
      <c r="FC583" s="150"/>
      <c r="FD583" s="150"/>
      <c r="FE583" s="150"/>
      <c r="FF583" s="150"/>
      <c r="FG583" s="150"/>
      <c r="FH583" s="150"/>
      <c r="FI583" s="150"/>
      <c r="FJ583" s="150"/>
      <c r="FK583" s="150"/>
      <c r="FL583" s="150"/>
      <c r="FM583" s="150"/>
      <c r="FN583" s="150"/>
      <c r="FO583" s="150"/>
      <c r="FP583" s="150"/>
      <c r="FQ583" s="150"/>
      <c r="FR583" s="150"/>
      <c r="FS583" s="150"/>
      <c r="FT583" s="150"/>
      <c r="FU583" s="150"/>
      <c r="FV583" s="150"/>
      <c r="FW583" s="150"/>
      <c r="FX583" s="150"/>
      <c r="FY583" s="150"/>
      <c r="FZ583" s="150"/>
      <c r="GA583" s="150"/>
      <c r="GB583" s="150"/>
      <c r="GC583" s="150"/>
      <c r="GD583" s="150"/>
      <c r="GE583" s="150"/>
      <c r="GF583" s="150"/>
      <c r="GG583" s="150"/>
      <c r="GH583" s="150"/>
      <c r="GI583" s="150"/>
      <c r="GJ583" s="150"/>
      <c r="GK583" s="150"/>
      <c r="GL583" s="150"/>
      <c r="GM583" s="150"/>
      <c r="GN583" s="150"/>
      <c r="GO583" s="150"/>
      <c r="GP583" s="150"/>
      <c r="GQ583" s="150"/>
      <c r="GR583" s="150"/>
      <c r="GS583" s="150"/>
      <c r="GT583" s="150"/>
      <c r="GU583" s="150"/>
      <c r="GV583" s="150"/>
      <c r="GW583" s="150"/>
      <c r="GX583" s="150"/>
      <c r="GY583" s="150"/>
      <c r="GZ583" s="150"/>
      <c r="HA583" s="150"/>
      <c r="HB583" s="150"/>
      <c r="HC583" s="150"/>
      <c r="HD583" s="150"/>
      <c r="HE583" s="150"/>
      <c r="HF583" s="150"/>
      <c r="HG583" s="150"/>
      <c r="HH583" s="150"/>
      <c r="HI583" s="150"/>
      <c r="HJ583" s="150"/>
      <c r="HK583" s="150"/>
      <c r="HL583" s="150"/>
      <c r="HM583" s="150"/>
      <c r="HN583" s="150"/>
      <c r="HO583" s="150"/>
      <c r="HP583" s="150"/>
      <c r="HQ583" s="150"/>
      <c r="HR583" s="150"/>
      <c r="HS583" s="150"/>
      <c r="HT583" s="150"/>
      <c r="HU583" s="150"/>
      <c r="HV583" s="150"/>
      <c r="HW583" s="150"/>
      <c r="HX583" s="150"/>
      <c r="HY583" s="150"/>
      <c r="HZ583" s="150"/>
      <c r="IA583" s="150"/>
      <c r="IB583" s="150"/>
      <c r="IC583" s="150"/>
      <c r="ID583" s="150"/>
      <c r="IE583" s="150"/>
      <c r="IF583" s="150"/>
      <c r="IG583" s="150"/>
      <c r="IH583" s="150"/>
      <c r="II583" s="150"/>
      <c r="IJ583" s="150"/>
      <c r="IK583" s="150"/>
      <c r="IL583" s="150"/>
      <c r="IM583" s="150"/>
      <c r="IN583" s="150"/>
      <c r="IO583" s="150"/>
      <c r="IP583" s="150"/>
      <c r="IQ583" s="150"/>
      <c r="IR583" s="150"/>
      <c r="IS583" s="150"/>
      <c r="IT583" s="150"/>
      <c r="IU583" s="150"/>
      <c r="IV583" s="150"/>
      <c r="IW583" s="150"/>
    </row>
    <row r="584" customFormat="false" ht="12.75" hidden="false" customHeight="false" outlineLevel="0" collapsed="false">
      <c r="A584" s="146"/>
      <c r="B584" s="147"/>
      <c r="C584" s="147"/>
      <c r="D584" s="147"/>
      <c r="E584" s="147"/>
      <c r="F584" s="147"/>
      <c r="G584" s="147"/>
      <c r="H584" s="148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/>
      <c r="AE584" s="147"/>
      <c r="AF584" s="147"/>
      <c r="AG584" s="147"/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  <c r="BI584" s="147"/>
      <c r="BJ584" s="147"/>
      <c r="BK584" s="149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50"/>
      <c r="BV584" s="150"/>
      <c r="BW584" s="150"/>
      <c r="BX584" s="150"/>
      <c r="BY584" s="150"/>
      <c r="BZ584" s="150"/>
      <c r="CA584" s="150"/>
      <c r="CB584" s="150"/>
      <c r="CC584" s="15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0"/>
      <c r="CN584" s="150"/>
      <c r="CO584" s="150"/>
      <c r="CP584" s="150"/>
      <c r="CQ584" s="150"/>
      <c r="CR584" s="150"/>
      <c r="CS584" s="150"/>
      <c r="CT584" s="150"/>
      <c r="CU584" s="150"/>
      <c r="CV584" s="150"/>
      <c r="CW584" s="150"/>
      <c r="CX584" s="150"/>
      <c r="CY584" s="150"/>
      <c r="CZ584" s="150"/>
      <c r="DA584" s="150"/>
      <c r="DB584" s="150"/>
      <c r="DC584" s="150"/>
      <c r="DD584" s="150"/>
      <c r="DE584" s="150"/>
      <c r="DF584" s="150"/>
      <c r="DG584" s="150"/>
      <c r="DH584" s="150"/>
      <c r="DI584" s="150"/>
      <c r="DJ584" s="150"/>
      <c r="DK584" s="150"/>
      <c r="DL584" s="150"/>
      <c r="DM584" s="150"/>
      <c r="DN584" s="150"/>
      <c r="DO584" s="150"/>
      <c r="DP584" s="150"/>
      <c r="DQ584" s="150"/>
      <c r="DR584" s="150"/>
      <c r="DS584" s="150"/>
      <c r="DT584" s="150"/>
      <c r="DU584" s="150"/>
      <c r="DV584" s="150"/>
      <c r="DW584" s="150"/>
      <c r="DX584" s="150"/>
      <c r="DY584" s="150"/>
      <c r="DZ584" s="150"/>
      <c r="EA584" s="150"/>
      <c r="EB584" s="150"/>
      <c r="EC584" s="150"/>
      <c r="ED584" s="150"/>
      <c r="EE584" s="150"/>
      <c r="EF584" s="150"/>
      <c r="EG584" s="150"/>
      <c r="EH584" s="150"/>
      <c r="EI584" s="150"/>
      <c r="EJ584" s="150"/>
      <c r="EK584" s="150"/>
      <c r="EL584" s="150"/>
      <c r="EM584" s="150"/>
      <c r="EN584" s="150"/>
      <c r="EO584" s="150"/>
      <c r="EP584" s="150"/>
      <c r="EQ584" s="150"/>
      <c r="ER584" s="150"/>
      <c r="ES584" s="150"/>
      <c r="ET584" s="150"/>
      <c r="EU584" s="150"/>
      <c r="EV584" s="150"/>
      <c r="EW584" s="150"/>
      <c r="EX584" s="150"/>
      <c r="EY584" s="150"/>
      <c r="EZ584" s="150"/>
      <c r="FA584" s="150"/>
      <c r="FB584" s="150"/>
      <c r="FC584" s="150"/>
      <c r="FD584" s="150"/>
      <c r="FE584" s="150"/>
      <c r="FF584" s="150"/>
      <c r="FG584" s="150"/>
      <c r="FH584" s="150"/>
      <c r="FI584" s="150"/>
      <c r="FJ584" s="150"/>
      <c r="FK584" s="150"/>
      <c r="FL584" s="150"/>
      <c r="FM584" s="150"/>
      <c r="FN584" s="150"/>
      <c r="FO584" s="150"/>
      <c r="FP584" s="150"/>
      <c r="FQ584" s="150"/>
      <c r="FR584" s="150"/>
      <c r="FS584" s="150"/>
      <c r="FT584" s="150"/>
      <c r="FU584" s="150"/>
      <c r="FV584" s="150"/>
      <c r="FW584" s="150"/>
      <c r="FX584" s="150"/>
      <c r="FY584" s="150"/>
      <c r="FZ584" s="150"/>
      <c r="GA584" s="150"/>
      <c r="GB584" s="150"/>
      <c r="GC584" s="150"/>
      <c r="GD584" s="150"/>
      <c r="GE584" s="150"/>
      <c r="GF584" s="150"/>
      <c r="GG584" s="150"/>
      <c r="GH584" s="150"/>
      <c r="GI584" s="150"/>
      <c r="GJ584" s="150"/>
      <c r="GK584" s="150"/>
      <c r="GL584" s="150"/>
      <c r="GM584" s="150"/>
      <c r="GN584" s="150"/>
      <c r="GO584" s="150"/>
      <c r="GP584" s="150"/>
      <c r="GQ584" s="150"/>
      <c r="GR584" s="150"/>
      <c r="GS584" s="150"/>
      <c r="GT584" s="150"/>
      <c r="GU584" s="150"/>
      <c r="GV584" s="150"/>
      <c r="GW584" s="150"/>
      <c r="GX584" s="150"/>
      <c r="GY584" s="150"/>
      <c r="GZ584" s="150"/>
      <c r="HA584" s="150"/>
      <c r="HB584" s="150"/>
      <c r="HC584" s="150"/>
      <c r="HD584" s="150"/>
      <c r="HE584" s="150"/>
      <c r="HF584" s="150"/>
      <c r="HG584" s="150"/>
      <c r="HH584" s="150"/>
      <c r="HI584" s="150"/>
      <c r="HJ584" s="150"/>
      <c r="HK584" s="150"/>
      <c r="HL584" s="150"/>
      <c r="HM584" s="150"/>
      <c r="HN584" s="150"/>
      <c r="HO584" s="150"/>
      <c r="HP584" s="150"/>
      <c r="HQ584" s="150"/>
      <c r="HR584" s="150"/>
      <c r="HS584" s="150"/>
      <c r="HT584" s="150"/>
      <c r="HU584" s="150"/>
      <c r="HV584" s="150"/>
      <c r="HW584" s="150"/>
      <c r="HX584" s="150"/>
      <c r="HY584" s="150"/>
      <c r="HZ584" s="150"/>
      <c r="IA584" s="150"/>
      <c r="IB584" s="150"/>
      <c r="IC584" s="150"/>
      <c r="ID584" s="150"/>
      <c r="IE584" s="150"/>
      <c r="IF584" s="150"/>
      <c r="IG584" s="150"/>
      <c r="IH584" s="150"/>
      <c r="II584" s="150"/>
      <c r="IJ584" s="150"/>
      <c r="IK584" s="150"/>
      <c r="IL584" s="150"/>
      <c r="IM584" s="150"/>
      <c r="IN584" s="150"/>
      <c r="IO584" s="150"/>
      <c r="IP584" s="150"/>
      <c r="IQ584" s="150"/>
      <c r="IR584" s="150"/>
      <c r="IS584" s="150"/>
      <c r="IT584" s="150"/>
      <c r="IU584" s="150"/>
      <c r="IV584" s="150"/>
      <c r="IW584" s="150"/>
    </row>
    <row r="585" customFormat="false" ht="12.75" hidden="false" customHeight="false" outlineLevel="0" collapsed="false">
      <c r="A585" s="146"/>
      <c r="B585" s="147"/>
      <c r="C585" s="147"/>
      <c r="D585" s="147"/>
      <c r="E585" s="147"/>
      <c r="F585" s="147"/>
      <c r="G585" s="147"/>
      <c r="H585" s="148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  <c r="AG585" s="147"/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  <c r="BI585" s="147"/>
      <c r="BJ585" s="147"/>
      <c r="BK585" s="149"/>
      <c r="BL585" s="150"/>
      <c r="BM585" s="150"/>
      <c r="BN585" s="150"/>
      <c r="BO585" s="150"/>
      <c r="BP585" s="150"/>
      <c r="BQ585" s="150"/>
      <c r="BR585" s="150"/>
      <c r="BS585" s="150"/>
      <c r="BT585" s="150"/>
      <c r="BU585" s="150"/>
      <c r="BV585" s="150"/>
      <c r="BW585" s="150"/>
      <c r="BX585" s="150"/>
      <c r="BY585" s="150"/>
      <c r="BZ585" s="150"/>
      <c r="CA585" s="150"/>
      <c r="CB585" s="150"/>
      <c r="CC585" s="150"/>
      <c r="CD585" s="150"/>
      <c r="CE585" s="150"/>
      <c r="CF585" s="150"/>
      <c r="CG585" s="150"/>
      <c r="CH585" s="150"/>
      <c r="CI585" s="150"/>
      <c r="CJ585" s="150"/>
      <c r="CK585" s="150"/>
      <c r="CL585" s="150"/>
      <c r="CM585" s="150"/>
      <c r="CN585" s="150"/>
      <c r="CO585" s="150"/>
      <c r="CP585" s="150"/>
      <c r="CQ585" s="150"/>
      <c r="CR585" s="150"/>
      <c r="CS585" s="150"/>
      <c r="CT585" s="150"/>
      <c r="CU585" s="150"/>
      <c r="CV585" s="150"/>
      <c r="CW585" s="150"/>
      <c r="CX585" s="150"/>
      <c r="CY585" s="150"/>
      <c r="CZ585" s="150"/>
      <c r="DA585" s="150"/>
      <c r="DB585" s="150"/>
      <c r="DC585" s="150"/>
      <c r="DD585" s="150"/>
      <c r="DE585" s="150"/>
      <c r="DF585" s="150"/>
      <c r="DG585" s="150"/>
      <c r="DH585" s="150"/>
      <c r="DI585" s="150"/>
      <c r="DJ585" s="150"/>
      <c r="DK585" s="150"/>
      <c r="DL585" s="150"/>
      <c r="DM585" s="150"/>
      <c r="DN585" s="150"/>
      <c r="DO585" s="150"/>
      <c r="DP585" s="150"/>
      <c r="DQ585" s="150"/>
      <c r="DR585" s="150"/>
      <c r="DS585" s="150"/>
      <c r="DT585" s="150"/>
      <c r="DU585" s="150"/>
      <c r="DV585" s="150"/>
      <c r="DW585" s="150"/>
      <c r="DX585" s="150"/>
      <c r="DY585" s="150"/>
      <c r="DZ585" s="150"/>
      <c r="EA585" s="150"/>
      <c r="EB585" s="150"/>
      <c r="EC585" s="150"/>
      <c r="ED585" s="150"/>
      <c r="EE585" s="150"/>
      <c r="EF585" s="150"/>
      <c r="EG585" s="150"/>
      <c r="EH585" s="150"/>
      <c r="EI585" s="150"/>
      <c r="EJ585" s="150"/>
      <c r="EK585" s="150"/>
      <c r="EL585" s="150"/>
      <c r="EM585" s="150"/>
      <c r="EN585" s="150"/>
      <c r="EO585" s="150"/>
      <c r="EP585" s="150"/>
      <c r="EQ585" s="150"/>
      <c r="ER585" s="150"/>
      <c r="ES585" s="150"/>
      <c r="ET585" s="150"/>
      <c r="EU585" s="150"/>
      <c r="EV585" s="150"/>
      <c r="EW585" s="150"/>
      <c r="EX585" s="150"/>
      <c r="EY585" s="150"/>
      <c r="EZ585" s="150"/>
      <c r="FA585" s="150"/>
      <c r="FB585" s="150"/>
      <c r="FC585" s="150"/>
      <c r="FD585" s="150"/>
      <c r="FE585" s="150"/>
      <c r="FF585" s="150"/>
      <c r="FG585" s="150"/>
      <c r="FH585" s="150"/>
      <c r="FI585" s="150"/>
      <c r="FJ585" s="150"/>
      <c r="FK585" s="150"/>
      <c r="FL585" s="150"/>
      <c r="FM585" s="150"/>
      <c r="FN585" s="150"/>
      <c r="FO585" s="150"/>
      <c r="FP585" s="150"/>
      <c r="FQ585" s="150"/>
      <c r="FR585" s="150"/>
      <c r="FS585" s="150"/>
      <c r="FT585" s="150"/>
      <c r="FU585" s="150"/>
      <c r="FV585" s="150"/>
      <c r="FW585" s="150"/>
      <c r="FX585" s="150"/>
      <c r="FY585" s="150"/>
      <c r="FZ585" s="150"/>
      <c r="GA585" s="150"/>
      <c r="GB585" s="150"/>
      <c r="GC585" s="150"/>
      <c r="GD585" s="150"/>
      <c r="GE585" s="150"/>
      <c r="GF585" s="150"/>
      <c r="GG585" s="150"/>
      <c r="GH585" s="150"/>
      <c r="GI585" s="150"/>
      <c r="GJ585" s="150"/>
      <c r="GK585" s="150"/>
      <c r="GL585" s="150"/>
      <c r="GM585" s="150"/>
      <c r="GN585" s="150"/>
      <c r="GO585" s="150"/>
      <c r="GP585" s="150"/>
      <c r="GQ585" s="150"/>
      <c r="GR585" s="150"/>
      <c r="GS585" s="150"/>
      <c r="GT585" s="150"/>
      <c r="GU585" s="150"/>
      <c r="GV585" s="150"/>
      <c r="GW585" s="150"/>
      <c r="GX585" s="150"/>
      <c r="GY585" s="150"/>
      <c r="GZ585" s="150"/>
      <c r="HA585" s="150"/>
      <c r="HB585" s="150"/>
      <c r="HC585" s="150"/>
      <c r="HD585" s="150"/>
      <c r="HE585" s="150"/>
      <c r="HF585" s="150"/>
      <c r="HG585" s="150"/>
      <c r="HH585" s="150"/>
      <c r="HI585" s="150"/>
      <c r="HJ585" s="150"/>
      <c r="HK585" s="150"/>
      <c r="HL585" s="150"/>
      <c r="HM585" s="150"/>
      <c r="HN585" s="150"/>
      <c r="HO585" s="150"/>
      <c r="HP585" s="150"/>
      <c r="HQ585" s="150"/>
      <c r="HR585" s="150"/>
      <c r="HS585" s="150"/>
      <c r="HT585" s="150"/>
      <c r="HU585" s="150"/>
      <c r="HV585" s="150"/>
      <c r="HW585" s="150"/>
      <c r="HX585" s="150"/>
      <c r="HY585" s="150"/>
      <c r="HZ585" s="150"/>
      <c r="IA585" s="150"/>
      <c r="IB585" s="150"/>
      <c r="IC585" s="150"/>
      <c r="ID585" s="150"/>
      <c r="IE585" s="150"/>
      <c r="IF585" s="150"/>
      <c r="IG585" s="150"/>
      <c r="IH585" s="150"/>
      <c r="II585" s="150"/>
      <c r="IJ585" s="150"/>
      <c r="IK585" s="150"/>
      <c r="IL585" s="150"/>
      <c r="IM585" s="150"/>
      <c r="IN585" s="150"/>
      <c r="IO585" s="150"/>
      <c r="IP585" s="150"/>
      <c r="IQ585" s="150"/>
      <c r="IR585" s="150"/>
      <c r="IS585" s="150"/>
      <c r="IT585" s="150"/>
      <c r="IU585" s="150"/>
      <c r="IV585" s="150"/>
      <c r="IW585" s="150"/>
    </row>
    <row r="586" customFormat="false" ht="12.75" hidden="false" customHeight="false" outlineLevel="0" collapsed="false">
      <c r="A586" s="146"/>
      <c r="B586" s="147"/>
      <c r="C586" s="147"/>
      <c r="D586" s="147"/>
      <c r="E586" s="147"/>
      <c r="F586" s="147"/>
      <c r="G586" s="147"/>
      <c r="H586" s="148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  <c r="AE586" s="147"/>
      <c r="AF586" s="147"/>
      <c r="AG586" s="147"/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  <c r="BI586" s="147"/>
      <c r="BJ586" s="147"/>
      <c r="BK586" s="149"/>
      <c r="BL586" s="150"/>
      <c r="BM586" s="150"/>
      <c r="BN586" s="150"/>
      <c r="BO586" s="150"/>
      <c r="BP586" s="150"/>
      <c r="BQ586" s="150"/>
      <c r="BR586" s="150"/>
      <c r="BS586" s="150"/>
      <c r="BT586" s="150"/>
      <c r="BU586" s="150"/>
      <c r="BV586" s="150"/>
      <c r="BW586" s="150"/>
      <c r="BX586" s="150"/>
      <c r="BY586" s="150"/>
      <c r="BZ586" s="150"/>
      <c r="CA586" s="150"/>
      <c r="CB586" s="150"/>
      <c r="CC586" s="150"/>
      <c r="CD586" s="150"/>
      <c r="CE586" s="150"/>
      <c r="CF586" s="150"/>
      <c r="CG586" s="150"/>
      <c r="CH586" s="150"/>
      <c r="CI586" s="150"/>
      <c r="CJ586" s="150"/>
      <c r="CK586" s="150"/>
      <c r="CL586" s="150"/>
      <c r="CM586" s="150"/>
      <c r="CN586" s="150"/>
      <c r="CO586" s="150"/>
      <c r="CP586" s="150"/>
      <c r="CQ586" s="150"/>
      <c r="CR586" s="150"/>
      <c r="CS586" s="150"/>
      <c r="CT586" s="150"/>
      <c r="CU586" s="150"/>
      <c r="CV586" s="150"/>
      <c r="CW586" s="150"/>
      <c r="CX586" s="150"/>
      <c r="CY586" s="150"/>
      <c r="CZ586" s="150"/>
      <c r="DA586" s="150"/>
      <c r="DB586" s="150"/>
      <c r="DC586" s="150"/>
      <c r="DD586" s="150"/>
      <c r="DE586" s="150"/>
      <c r="DF586" s="150"/>
      <c r="DG586" s="150"/>
      <c r="DH586" s="150"/>
      <c r="DI586" s="150"/>
      <c r="DJ586" s="150"/>
      <c r="DK586" s="150"/>
      <c r="DL586" s="150"/>
      <c r="DM586" s="150"/>
      <c r="DN586" s="150"/>
      <c r="DO586" s="150"/>
      <c r="DP586" s="150"/>
      <c r="DQ586" s="150"/>
      <c r="DR586" s="150"/>
      <c r="DS586" s="150"/>
      <c r="DT586" s="150"/>
      <c r="DU586" s="150"/>
      <c r="DV586" s="150"/>
      <c r="DW586" s="150"/>
      <c r="DX586" s="150"/>
      <c r="DY586" s="150"/>
      <c r="DZ586" s="150"/>
      <c r="EA586" s="150"/>
      <c r="EB586" s="150"/>
      <c r="EC586" s="150"/>
      <c r="ED586" s="150"/>
      <c r="EE586" s="150"/>
      <c r="EF586" s="150"/>
      <c r="EG586" s="150"/>
      <c r="EH586" s="150"/>
      <c r="EI586" s="150"/>
      <c r="EJ586" s="150"/>
      <c r="EK586" s="150"/>
      <c r="EL586" s="150"/>
      <c r="EM586" s="150"/>
      <c r="EN586" s="150"/>
      <c r="EO586" s="150"/>
      <c r="EP586" s="150"/>
      <c r="EQ586" s="150"/>
      <c r="ER586" s="150"/>
      <c r="ES586" s="150"/>
      <c r="ET586" s="150"/>
      <c r="EU586" s="150"/>
      <c r="EV586" s="150"/>
      <c r="EW586" s="150"/>
      <c r="EX586" s="150"/>
      <c r="EY586" s="150"/>
      <c r="EZ586" s="150"/>
      <c r="FA586" s="150"/>
      <c r="FB586" s="150"/>
      <c r="FC586" s="150"/>
      <c r="FD586" s="150"/>
      <c r="FE586" s="150"/>
      <c r="FF586" s="150"/>
      <c r="FG586" s="150"/>
      <c r="FH586" s="150"/>
      <c r="FI586" s="150"/>
      <c r="FJ586" s="150"/>
      <c r="FK586" s="150"/>
      <c r="FL586" s="150"/>
      <c r="FM586" s="150"/>
      <c r="FN586" s="150"/>
      <c r="FO586" s="150"/>
      <c r="FP586" s="150"/>
      <c r="FQ586" s="150"/>
      <c r="FR586" s="150"/>
      <c r="FS586" s="150"/>
      <c r="FT586" s="150"/>
      <c r="FU586" s="150"/>
      <c r="FV586" s="150"/>
      <c r="FW586" s="150"/>
      <c r="FX586" s="150"/>
      <c r="FY586" s="150"/>
      <c r="FZ586" s="150"/>
      <c r="GA586" s="150"/>
      <c r="GB586" s="150"/>
      <c r="GC586" s="150"/>
      <c r="GD586" s="150"/>
      <c r="GE586" s="150"/>
      <c r="GF586" s="150"/>
      <c r="GG586" s="150"/>
      <c r="GH586" s="150"/>
      <c r="GI586" s="150"/>
      <c r="GJ586" s="150"/>
      <c r="GK586" s="150"/>
      <c r="GL586" s="150"/>
      <c r="GM586" s="150"/>
      <c r="GN586" s="150"/>
      <c r="GO586" s="150"/>
      <c r="GP586" s="150"/>
      <c r="GQ586" s="150"/>
      <c r="GR586" s="150"/>
      <c r="GS586" s="150"/>
      <c r="GT586" s="150"/>
      <c r="GU586" s="150"/>
      <c r="GV586" s="150"/>
      <c r="GW586" s="150"/>
      <c r="GX586" s="150"/>
      <c r="GY586" s="150"/>
      <c r="GZ586" s="150"/>
      <c r="HA586" s="150"/>
      <c r="HB586" s="150"/>
      <c r="HC586" s="150"/>
      <c r="HD586" s="150"/>
      <c r="HE586" s="150"/>
      <c r="HF586" s="150"/>
      <c r="HG586" s="150"/>
      <c r="HH586" s="150"/>
      <c r="HI586" s="150"/>
      <c r="HJ586" s="150"/>
      <c r="HK586" s="150"/>
      <c r="HL586" s="150"/>
      <c r="HM586" s="150"/>
      <c r="HN586" s="150"/>
      <c r="HO586" s="150"/>
      <c r="HP586" s="150"/>
      <c r="HQ586" s="150"/>
      <c r="HR586" s="150"/>
      <c r="HS586" s="150"/>
      <c r="HT586" s="150"/>
      <c r="HU586" s="150"/>
      <c r="HV586" s="150"/>
      <c r="HW586" s="150"/>
      <c r="HX586" s="150"/>
      <c r="HY586" s="150"/>
      <c r="HZ586" s="150"/>
      <c r="IA586" s="150"/>
      <c r="IB586" s="150"/>
      <c r="IC586" s="150"/>
      <c r="ID586" s="150"/>
      <c r="IE586" s="150"/>
      <c r="IF586" s="150"/>
      <c r="IG586" s="150"/>
      <c r="IH586" s="150"/>
      <c r="II586" s="150"/>
      <c r="IJ586" s="150"/>
      <c r="IK586" s="150"/>
      <c r="IL586" s="150"/>
      <c r="IM586" s="150"/>
      <c r="IN586" s="150"/>
      <c r="IO586" s="150"/>
      <c r="IP586" s="150"/>
      <c r="IQ586" s="150"/>
      <c r="IR586" s="150"/>
      <c r="IS586" s="150"/>
      <c r="IT586" s="150"/>
      <c r="IU586" s="150"/>
      <c r="IV586" s="150"/>
      <c r="IW586" s="150"/>
    </row>
    <row r="587" customFormat="false" ht="12.75" hidden="false" customHeight="false" outlineLevel="0" collapsed="false">
      <c r="A587" s="146"/>
      <c r="B587" s="147"/>
      <c r="C587" s="147"/>
      <c r="D587" s="147"/>
      <c r="E587" s="147"/>
      <c r="F587" s="147"/>
      <c r="G587" s="147"/>
      <c r="H587" s="148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7"/>
      <c r="AE587" s="147"/>
      <c r="AF587" s="147"/>
      <c r="AG587" s="147"/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  <c r="BI587" s="147"/>
      <c r="BJ587" s="147"/>
      <c r="BK587" s="149"/>
      <c r="BL587" s="150"/>
      <c r="BM587" s="150"/>
      <c r="BN587" s="150"/>
      <c r="BO587" s="150"/>
      <c r="BP587" s="150"/>
      <c r="BQ587" s="150"/>
      <c r="BR587" s="150"/>
      <c r="BS587" s="150"/>
      <c r="BT587" s="150"/>
      <c r="BU587" s="150"/>
      <c r="BV587" s="150"/>
      <c r="BW587" s="150"/>
      <c r="BX587" s="150"/>
      <c r="BY587" s="150"/>
      <c r="BZ587" s="150"/>
      <c r="CA587" s="150"/>
      <c r="CB587" s="150"/>
      <c r="CC587" s="15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0"/>
      <c r="CN587" s="150"/>
      <c r="CO587" s="150"/>
      <c r="CP587" s="150"/>
      <c r="CQ587" s="150"/>
      <c r="CR587" s="150"/>
      <c r="CS587" s="150"/>
      <c r="CT587" s="150"/>
      <c r="CU587" s="150"/>
      <c r="CV587" s="150"/>
      <c r="CW587" s="150"/>
      <c r="CX587" s="150"/>
      <c r="CY587" s="150"/>
      <c r="CZ587" s="150"/>
      <c r="DA587" s="150"/>
      <c r="DB587" s="150"/>
      <c r="DC587" s="150"/>
      <c r="DD587" s="150"/>
      <c r="DE587" s="150"/>
      <c r="DF587" s="150"/>
      <c r="DG587" s="150"/>
      <c r="DH587" s="150"/>
      <c r="DI587" s="150"/>
      <c r="DJ587" s="150"/>
      <c r="DK587" s="150"/>
      <c r="DL587" s="150"/>
      <c r="DM587" s="150"/>
      <c r="DN587" s="150"/>
      <c r="DO587" s="150"/>
      <c r="DP587" s="150"/>
      <c r="DQ587" s="150"/>
      <c r="DR587" s="150"/>
      <c r="DS587" s="150"/>
      <c r="DT587" s="150"/>
      <c r="DU587" s="150"/>
      <c r="DV587" s="150"/>
      <c r="DW587" s="150"/>
      <c r="DX587" s="150"/>
      <c r="DY587" s="150"/>
      <c r="DZ587" s="150"/>
      <c r="EA587" s="150"/>
      <c r="EB587" s="150"/>
      <c r="EC587" s="150"/>
      <c r="ED587" s="150"/>
      <c r="EE587" s="150"/>
      <c r="EF587" s="150"/>
      <c r="EG587" s="150"/>
      <c r="EH587" s="150"/>
      <c r="EI587" s="150"/>
      <c r="EJ587" s="150"/>
      <c r="EK587" s="150"/>
      <c r="EL587" s="150"/>
      <c r="EM587" s="150"/>
      <c r="EN587" s="150"/>
      <c r="EO587" s="150"/>
      <c r="EP587" s="150"/>
      <c r="EQ587" s="150"/>
      <c r="ER587" s="150"/>
      <c r="ES587" s="150"/>
      <c r="ET587" s="150"/>
      <c r="EU587" s="150"/>
      <c r="EV587" s="150"/>
      <c r="EW587" s="150"/>
      <c r="EX587" s="150"/>
      <c r="EY587" s="150"/>
      <c r="EZ587" s="150"/>
      <c r="FA587" s="150"/>
      <c r="FB587" s="150"/>
      <c r="FC587" s="150"/>
      <c r="FD587" s="150"/>
      <c r="FE587" s="150"/>
      <c r="FF587" s="150"/>
      <c r="FG587" s="150"/>
      <c r="FH587" s="150"/>
      <c r="FI587" s="150"/>
      <c r="FJ587" s="150"/>
      <c r="FK587" s="150"/>
      <c r="FL587" s="150"/>
      <c r="FM587" s="150"/>
      <c r="FN587" s="150"/>
      <c r="FO587" s="150"/>
      <c r="FP587" s="150"/>
      <c r="FQ587" s="150"/>
      <c r="FR587" s="150"/>
      <c r="FS587" s="150"/>
      <c r="FT587" s="150"/>
      <c r="FU587" s="150"/>
      <c r="FV587" s="150"/>
      <c r="FW587" s="150"/>
      <c r="FX587" s="150"/>
      <c r="FY587" s="150"/>
      <c r="FZ587" s="150"/>
      <c r="GA587" s="150"/>
      <c r="GB587" s="150"/>
      <c r="GC587" s="150"/>
      <c r="GD587" s="150"/>
      <c r="GE587" s="150"/>
      <c r="GF587" s="150"/>
      <c r="GG587" s="150"/>
      <c r="GH587" s="150"/>
      <c r="GI587" s="150"/>
      <c r="GJ587" s="150"/>
      <c r="GK587" s="150"/>
      <c r="GL587" s="150"/>
      <c r="GM587" s="150"/>
      <c r="GN587" s="150"/>
      <c r="GO587" s="150"/>
      <c r="GP587" s="150"/>
      <c r="GQ587" s="150"/>
      <c r="GR587" s="150"/>
      <c r="GS587" s="150"/>
      <c r="GT587" s="150"/>
      <c r="GU587" s="150"/>
      <c r="GV587" s="150"/>
      <c r="GW587" s="150"/>
      <c r="GX587" s="150"/>
      <c r="GY587" s="150"/>
      <c r="GZ587" s="150"/>
      <c r="HA587" s="150"/>
      <c r="HB587" s="150"/>
      <c r="HC587" s="150"/>
      <c r="HD587" s="150"/>
      <c r="HE587" s="150"/>
      <c r="HF587" s="150"/>
      <c r="HG587" s="150"/>
      <c r="HH587" s="150"/>
      <c r="HI587" s="150"/>
      <c r="HJ587" s="150"/>
      <c r="HK587" s="150"/>
      <c r="HL587" s="150"/>
      <c r="HM587" s="150"/>
      <c r="HN587" s="150"/>
      <c r="HO587" s="150"/>
      <c r="HP587" s="150"/>
      <c r="HQ587" s="150"/>
      <c r="HR587" s="150"/>
      <c r="HS587" s="150"/>
      <c r="HT587" s="150"/>
      <c r="HU587" s="150"/>
      <c r="HV587" s="150"/>
      <c r="HW587" s="150"/>
      <c r="HX587" s="150"/>
      <c r="HY587" s="150"/>
      <c r="HZ587" s="150"/>
      <c r="IA587" s="150"/>
      <c r="IB587" s="150"/>
      <c r="IC587" s="150"/>
      <c r="ID587" s="150"/>
      <c r="IE587" s="150"/>
      <c r="IF587" s="150"/>
      <c r="IG587" s="150"/>
      <c r="IH587" s="150"/>
      <c r="II587" s="150"/>
      <c r="IJ587" s="150"/>
      <c r="IK587" s="150"/>
      <c r="IL587" s="150"/>
      <c r="IM587" s="150"/>
      <c r="IN587" s="150"/>
      <c r="IO587" s="150"/>
      <c r="IP587" s="150"/>
      <c r="IQ587" s="150"/>
      <c r="IR587" s="150"/>
      <c r="IS587" s="150"/>
      <c r="IT587" s="150"/>
      <c r="IU587" s="150"/>
      <c r="IV587" s="150"/>
      <c r="IW587" s="150"/>
    </row>
    <row r="588" customFormat="false" ht="12.75" hidden="false" customHeight="false" outlineLevel="0" collapsed="false">
      <c r="A588" s="146"/>
      <c r="B588" s="147"/>
      <c r="C588" s="147"/>
      <c r="D588" s="147"/>
      <c r="E588" s="147"/>
      <c r="F588" s="147"/>
      <c r="G588" s="147"/>
      <c r="H588" s="148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  <c r="AE588" s="147"/>
      <c r="AF588" s="147"/>
      <c r="AG588" s="147"/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  <c r="BI588" s="147"/>
      <c r="BJ588" s="147"/>
      <c r="BK588" s="149"/>
      <c r="BL588" s="150"/>
      <c r="BM588" s="150"/>
      <c r="BN588" s="150"/>
      <c r="BO588" s="150"/>
      <c r="BP588" s="150"/>
      <c r="BQ588" s="150"/>
      <c r="BR588" s="150"/>
      <c r="BS588" s="150"/>
      <c r="BT588" s="150"/>
      <c r="BU588" s="150"/>
      <c r="BV588" s="150"/>
      <c r="BW588" s="150"/>
      <c r="BX588" s="150"/>
      <c r="BY588" s="150"/>
      <c r="BZ588" s="150"/>
      <c r="CA588" s="150"/>
      <c r="CB588" s="150"/>
      <c r="CC588" s="15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0"/>
      <c r="CN588" s="150"/>
      <c r="CO588" s="150"/>
      <c r="CP588" s="150"/>
      <c r="CQ588" s="150"/>
      <c r="CR588" s="150"/>
      <c r="CS588" s="150"/>
      <c r="CT588" s="150"/>
      <c r="CU588" s="150"/>
      <c r="CV588" s="150"/>
      <c r="CW588" s="150"/>
      <c r="CX588" s="150"/>
      <c r="CY588" s="150"/>
      <c r="CZ588" s="150"/>
      <c r="DA588" s="150"/>
      <c r="DB588" s="150"/>
      <c r="DC588" s="150"/>
      <c r="DD588" s="150"/>
      <c r="DE588" s="150"/>
      <c r="DF588" s="150"/>
      <c r="DG588" s="150"/>
      <c r="DH588" s="150"/>
      <c r="DI588" s="150"/>
      <c r="DJ588" s="150"/>
      <c r="DK588" s="150"/>
      <c r="DL588" s="150"/>
      <c r="DM588" s="150"/>
      <c r="DN588" s="150"/>
      <c r="DO588" s="150"/>
      <c r="DP588" s="150"/>
      <c r="DQ588" s="150"/>
      <c r="DR588" s="150"/>
      <c r="DS588" s="150"/>
      <c r="DT588" s="150"/>
      <c r="DU588" s="150"/>
      <c r="DV588" s="150"/>
      <c r="DW588" s="150"/>
      <c r="DX588" s="150"/>
      <c r="DY588" s="150"/>
      <c r="DZ588" s="150"/>
      <c r="EA588" s="150"/>
      <c r="EB588" s="150"/>
      <c r="EC588" s="150"/>
      <c r="ED588" s="150"/>
      <c r="EE588" s="150"/>
      <c r="EF588" s="150"/>
      <c r="EG588" s="150"/>
      <c r="EH588" s="150"/>
      <c r="EI588" s="150"/>
      <c r="EJ588" s="150"/>
      <c r="EK588" s="150"/>
      <c r="EL588" s="150"/>
      <c r="EM588" s="150"/>
      <c r="EN588" s="150"/>
      <c r="EO588" s="150"/>
      <c r="EP588" s="150"/>
      <c r="EQ588" s="150"/>
      <c r="ER588" s="150"/>
      <c r="ES588" s="150"/>
      <c r="ET588" s="150"/>
      <c r="EU588" s="150"/>
      <c r="EV588" s="150"/>
      <c r="EW588" s="150"/>
      <c r="EX588" s="150"/>
      <c r="EY588" s="150"/>
      <c r="EZ588" s="150"/>
      <c r="FA588" s="150"/>
      <c r="FB588" s="150"/>
      <c r="FC588" s="150"/>
      <c r="FD588" s="150"/>
      <c r="FE588" s="150"/>
      <c r="FF588" s="150"/>
      <c r="FG588" s="150"/>
      <c r="FH588" s="150"/>
      <c r="FI588" s="150"/>
      <c r="FJ588" s="150"/>
      <c r="FK588" s="150"/>
      <c r="FL588" s="150"/>
      <c r="FM588" s="150"/>
      <c r="FN588" s="150"/>
      <c r="FO588" s="150"/>
      <c r="FP588" s="150"/>
      <c r="FQ588" s="150"/>
      <c r="FR588" s="150"/>
      <c r="FS588" s="150"/>
      <c r="FT588" s="150"/>
      <c r="FU588" s="150"/>
      <c r="FV588" s="150"/>
      <c r="FW588" s="150"/>
      <c r="FX588" s="150"/>
      <c r="FY588" s="150"/>
      <c r="FZ588" s="150"/>
      <c r="GA588" s="150"/>
      <c r="GB588" s="150"/>
      <c r="GC588" s="150"/>
      <c r="GD588" s="150"/>
      <c r="GE588" s="150"/>
      <c r="GF588" s="150"/>
      <c r="GG588" s="150"/>
      <c r="GH588" s="150"/>
      <c r="GI588" s="150"/>
      <c r="GJ588" s="150"/>
      <c r="GK588" s="150"/>
      <c r="GL588" s="150"/>
      <c r="GM588" s="150"/>
      <c r="GN588" s="150"/>
      <c r="GO588" s="150"/>
      <c r="GP588" s="150"/>
      <c r="GQ588" s="150"/>
      <c r="GR588" s="150"/>
      <c r="GS588" s="150"/>
      <c r="GT588" s="150"/>
      <c r="GU588" s="150"/>
      <c r="GV588" s="150"/>
      <c r="GW588" s="150"/>
      <c r="GX588" s="150"/>
      <c r="GY588" s="150"/>
      <c r="GZ588" s="150"/>
      <c r="HA588" s="150"/>
      <c r="HB588" s="150"/>
      <c r="HC588" s="150"/>
      <c r="HD588" s="150"/>
      <c r="HE588" s="150"/>
      <c r="HF588" s="150"/>
      <c r="HG588" s="150"/>
      <c r="HH588" s="150"/>
      <c r="HI588" s="150"/>
      <c r="HJ588" s="150"/>
      <c r="HK588" s="150"/>
      <c r="HL588" s="150"/>
      <c r="HM588" s="150"/>
      <c r="HN588" s="150"/>
      <c r="HO588" s="150"/>
      <c r="HP588" s="150"/>
      <c r="HQ588" s="150"/>
      <c r="HR588" s="150"/>
      <c r="HS588" s="150"/>
      <c r="HT588" s="150"/>
      <c r="HU588" s="150"/>
      <c r="HV588" s="150"/>
      <c r="HW588" s="150"/>
      <c r="HX588" s="150"/>
      <c r="HY588" s="150"/>
      <c r="HZ588" s="150"/>
      <c r="IA588" s="150"/>
      <c r="IB588" s="150"/>
      <c r="IC588" s="150"/>
      <c r="ID588" s="150"/>
      <c r="IE588" s="150"/>
      <c r="IF588" s="150"/>
      <c r="IG588" s="150"/>
      <c r="IH588" s="150"/>
      <c r="II588" s="150"/>
      <c r="IJ588" s="150"/>
      <c r="IK588" s="150"/>
      <c r="IL588" s="150"/>
      <c r="IM588" s="150"/>
      <c r="IN588" s="150"/>
      <c r="IO588" s="150"/>
      <c r="IP588" s="150"/>
      <c r="IQ588" s="150"/>
      <c r="IR588" s="150"/>
      <c r="IS588" s="150"/>
      <c r="IT588" s="150"/>
      <c r="IU588" s="150"/>
      <c r="IV588" s="150"/>
      <c r="IW588" s="150"/>
    </row>
    <row r="589" customFormat="false" ht="12.75" hidden="false" customHeight="false" outlineLevel="0" collapsed="false">
      <c r="A589" s="146"/>
      <c r="B589" s="147"/>
      <c r="C589" s="147"/>
      <c r="D589" s="147"/>
      <c r="E589" s="147"/>
      <c r="F589" s="147"/>
      <c r="G589" s="147"/>
      <c r="H589" s="148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  <c r="AE589" s="147"/>
      <c r="AF589" s="147"/>
      <c r="AG589" s="147"/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  <c r="BI589" s="147"/>
      <c r="BJ589" s="147"/>
      <c r="BK589" s="149"/>
      <c r="BL589" s="150"/>
      <c r="BM589" s="150"/>
      <c r="BN589" s="150"/>
      <c r="BO589" s="150"/>
      <c r="BP589" s="150"/>
      <c r="BQ589" s="150"/>
      <c r="BR589" s="150"/>
      <c r="BS589" s="150"/>
      <c r="BT589" s="150"/>
      <c r="BU589" s="150"/>
      <c r="BV589" s="150"/>
      <c r="BW589" s="150"/>
      <c r="BX589" s="150"/>
      <c r="BY589" s="150"/>
      <c r="BZ589" s="150"/>
      <c r="CA589" s="150"/>
      <c r="CB589" s="150"/>
      <c r="CC589" s="150"/>
      <c r="CD589" s="150"/>
      <c r="CE589" s="150"/>
      <c r="CF589" s="150"/>
      <c r="CG589" s="150"/>
      <c r="CH589" s="150"/>
      <c r="CI589" s="150"/>
      <c r="CJ589" s="150"/>
      <c r="CK589" s="150"/>
      <c r="CL589" s="150"/>
      <c r="CM589" s="150"/>
      <c r="CN589" s="150"/>
      <c r="CO589" s="150"/>
      <c r="CP589" s="150"/>
      <c r="CQ589" s="150"/>
      <c r="CR589" s="150"/>
      <c r="CS589" s="150"/>
      <c r="CT589" s="150"/>
      <c r="CU589" s="150"/>
      <c r="CV589" s="150"/>
      <c r="CW589" s="150"/>
      <c r="CX589" s="150"/>
      <c r="CY589" s="150"/>
      <c r="CZ589" s="150"/>
      <c r="DA589" s="150"/>
      <c r="DB589" s="150"/>
      <c r="DC589" s="150"/>
      <c r="DD589" s="150"/>
      <c r="DE589" s="150"/>
      <c r="DF589" s="150"/>
      <c r="DG589" s="150"/>
      <c r="DH589" s="150"/>
      <c r="DI589" s="150"/>
      <c r="DJ589" s="150"/>
      <c r="DK589" s="150"/>
      <c r="DL589" s="150"/>
      <c r="DM589" s="150"/>
      <c r="DN589" s="150"/>
      <c r="DO589" s="150"/>
      <c r="DP589" s="150"/>
      <c r="DQ589" s="150"/>
      <c r="DR589" s="150"/>
      <c r="DS589" s="150"/>
      <c r="DT589" s="150"/>
      <c r="DU589" s="150"/>
      <c r="DV589" s="150"/>
      <c r="DW589" s="150"/>
      <c r="DX589" s="150"/>
      <c r="DY589" s="150"/>
      <c r="DZ589" s="150"/>
      <c r="EA589" s="150"/>
      <c r="EB589" s="150"/>
      <c r="EC589" s="150"/>
      <c r="ED589" s="150"/>
      <c r="EE589" s="150"/>
      <c r="EF589" s="150"/>
      <c r="EG589" s="150"/>
      <c r="EH589" s="150"/>
      <c r="EI589" s="150"/>
      <c r="EJ589" s="150"/>
      <c r="EK589" s="150"/>
      <c r="EL589" s="150"/>
      <c r="EM589" s="150"/>
      <c r="EN589" s="150"/>
      <c r="EO589" s="150"/>
      <c r="EP589" s="150"/>
      <c r="EQ589" s="150"/>
      <c r="ER589" s="150"/>
      <c r="ES589" s="150"/>
      <c r="ET589" s="150"/>
      <c r="EU589" s="150"/>
      <c r="EV589" s="150"/>
      <c r="EW589" s="150"/>
      <c r="EX589" s="150"/>
      <c r="EY589" s="150"/>
      <c r="EZ589" s="150"/>
      <c r="FA589" s="150"/>
      <c r="FB589" s="150"/>
      <c r="FC589" s="150"/>
      <c r="FD589" s="150"/>
      <c r="FE589" s="150"/>
      <c r="FF589" s="150"/>
      <c r="FG589" s="150"/>
      <c r="FH589" s="150"/>
      <c r="FI589" s="150"/>
      <c r="FJ589" s="150"/>
      <c r="FK589" s="150"/>
      <c r="FL589" s="150"/>
      <c r="FM589" s="150"/>
      <c r="FN589" s="150"/>
      <c r="FO589" s="150"/>
      <c r="FP589" s="150"/>
      <c r="FQ589" s="150"/>
      <c r="FR589" s="150"/>
      <c r="FS589" s="150"/>
      <c r="FT589" s="150"/>
      <c r="FU589" s="150"/>
      <c r="FV589" s="150"/>
      <c r="FW589" s="150"/>
      <c r="FX589" s="150"/>
      <c r="FY589" s="150"/>
      <c r="FZ589" s="150"/>
      <c r="GA589" s="150"/>
      <c r="GB589" s="150"/>
      <c r="GC589" s="150"/>
      <c r="GD589" s="150"/>
      <c r="GE589" s="150"/>
      <c r="GF589" s="150"/>
      <c r="GG589" s="150"/>
      <c r="GH589" s="150"/>
      <c r="GI589" s="150"/>
      <c r="GJ589" s="150"/>
      <c r="GK589" s="150"/>
      <c r="GL589" s="150"/>
      <c r="GM589" s="150"/>
      <c r="GN589" s="150"/>
      <c r="GO589" s="150"/>
      <c r="GP589" s="150"/>
      <c r="GQ589" s="150"/>
      <c r="GR589" s="150"/>
      <c r="GS589" s="150"/>
      <c r="GT589" s="150"/>
      <c r="GU589" s="150"/>
      <c r="GV589" s="150"/>
      <c r="GW589" s="150"/>
      <c r="GX589" s="150"/>
      <c r="GY589" s="150"/>
      <c r="GZ589" s="150"/>
      <c r="HA589" s="150"/>
      <c r="HB589" s="150"/>
      <c r="HC589" s="150"/>
      <c r="HD589" s="150"/>
      <c r="HE589" s="150"/>
      <c r="HF589" s="150"/>
      <c r="HG589" s="150"/>
      <c r="HH589" s="150"/>
      <c r="HI589" s="150"/>
      <c r="HJ589" s="150"/>
      <c r="HK589" s="150"/>
      <c r="HL589" s="150"/>
      <c r="HM589" s="150"/>
      <c r="HN589" s="150"/>
      <c r="HO589" s="150"/>
      <c r="HP589" s="150"/>
      <c r="HQ589" s="150"/>
      <c r="HR589" s="150"/>
      <c r="HS589" s="150"/>
      <c r="HT589" s="150"/>
      <c r="HU589" s="150"/>
      <c r="HV589" s="150"/>
      <c r="HW589" s="150"/>
      <c r="HX589" s="150"/>
      <c r="HY589" s="150"/>
      <c r="HZ589" s="150"/>
      <c r="IA589" s="150"/>
      <c r="IB589" s="150"/>
      <c r="IC589" s="150"/>
      <c r="ID589" s="150"/>
      <c r="IE589" s="150"/>
      <c r="IF589" s="150"/>
      <c r="IG589" s="150"/>
      <c r="IH589" s="150"/>
      <c r="II589" s="150"/>
      <c r="IJ589" s="150"/>
      <c r="IK589" s="150"/>
      <c r="IL589" s="150"/>
      <c r="IM589" s="150"/>
      <c r="IN589" s="150"/>
      <c r="IO589" s="150"/>
      <c r="IP589" s="150"/>
      <c r="IQ589" s="150"/>
      <c r="IR589" s="150"/>
      <c r="IS589" s="150"/>
      <c r="IT589" s="150"/>
      <c r="IU589" s="150"/>
      <c r="IV589" s="150"/>
      <c r="IW589" s="150"/>
    </row>
    <row r="590" customFormat="false" ht="12.75" hidden="false" customHeight="false" outlineLevel="0" collapsed="false">
      <c r="A590" s="146"/>
      <c r="B590" s="147"/>
      <c r="C590" s="147"/>
      <c r="D590" s="147"/>
      <c r="E590" s="147"/>
      <c r="F590" s="147"/>
      <c r="G590" s="147"/>
      <c r="H590" s="148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7"/>
      <c r="AE590" s="147"/>
      <c r="AF590" s="147"/>
      <c r="AG590" s="147"/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  <c r="BI590" s="147"/>
      <c r="BJ590" s="147"/>
      <c r="BK590" s="149"/>
      <c r="BL590" s="150"/>
      <c r="BM590" s="150"/>
      <c r="BN590" s="150"/>
      <c r="BO590" s="150"/>
      <c r="BP590" s="150"/>
      <c r="BQ590" s="150"/>
      <c r="BR590" s="150"/>
      <c r="BS590" s="150"/>
      <c r="BT590" s="150"/>
      <c r="BU590" s="150"/>
      <c r="BV590" s="150"/>
      <c r="BW590" s="150"/>
      <c r="BX590" s="150"/>
      <c r="BY590" s="150"/>
      <c r="BZ590" s="150"/>
      <c r="CA590" s="150"/>
      <c r="CB590" s="150"/>
      <c r="CC590" s="150"/>
      <c r="CD590" s="150"/>
      <c r="CE590" s="150"/>
      <c r="CF590" s="150"/>
      <c r="CG590" s="150"/>
      <c r="CH590" s="150"/>
      <c r="CI590" s="150"/>
      <c r="CJ590" s="150"/>
      <c r="CK590" s="150"/>
      <c r="CL590" s="150"/>
      <c r="CM590" s="150"/>
      <c r="CN590" s="150"/>
      <c r="CO590" s="150"/>
      <c r="CP590" s="150"/>
      <c r="CQ590" s="150"/>
      <c r="CR590" s="150"/>
      <c r="CS590" s="150"/>
      <c r="CT590" s="150"/>
      <c r="CU590" s="150"/>
      <c r="CV590" s="150"/>
      <c r="CW590" s="150"/>
      <c r="CX590" s="150"/>
      <c r="CY590" s="150"/>
      <c r="CZ590" s="150"/>
      <c r="DA590" s="150"/>
      <c r="DB590" s="150"/>
      <c r="DC590" s="150"/>
      <c r="DD590" s="150"/>
      <c r="DE590" s="150"/>
      <c r="DF590" s="150"/>
      <c r="DG590" s="150"/>
      <c r="DH590" s="150"/>
      <c r="DI590" s="150"/>
      <c r="DJ590" s="150"/>
      <c r="DK590" s="150"/>
      <c r="DL590" s="150"/>
      <c r="DM590" s="150"/>
      <c r="DN590" s="150"/>
      <c r="DO590" s="150"/>
      <c r="DP590" s="150"/>
      <c r="DQ590" s="150"/>
      <c r="DR590" s="150"/>
      <c r="DS590" s="150"/>
      <c r="DT590" s="150"/>
      <c r="DU590" s="150"/>
      <c r="DV590" s="150"/>
      <c r="DW590" s="150"/>
      <c r="DX590" s="150"/>
      <c r="DY590" s="150"/>
      <c r="DZ590" s="150"/>
      <c r="EA590" s="150"/>
      <c r="EB590" s="150"/>
      <c r="EC590" s="150"/>
      <c r="ED590" s="150"/>
      <c r="EE590" s="150"/>
      <c r="EF590" s="150"/>
      <c r="EG590" s="150"/>
      <c r="EH590" s="150"/>
      <c r="EI590" s="150"/>
      <c r="EJ590" s="150"/>
      <c r="EK590" s="150"/>
      <c r="EL590" s="150"/>
      <c r="EM590" s="150"/>
      <c r="EN590" s="150"/>
      <c r="EO590" s="150"/>
      <c r="EP590" s="150"/>
      <c r="EQ590" s="150"/>
      <c r="ER590" s="150"/>
      <c r="ES590" s="150"/>
      <c r="ET590" s="150"/>
      <c r="EU590" s="150"/>
      <c r="EV590" s="150"/>
      <c r="EW590" s="150"/>
      <c r="EX590" s="150"/>
      <c r="EY590" s="150"/>
      <c r="EZ590" s="150"/>
      <c r="FA590" s="150"/>
      <c r="FB590" s="150"/>
      <c r="FC590" s="150"/>
      <c r="FD590" s="150"/>
      <c r="FE590" s="150"/>
      <c r="FF590" s="150"/>
      <c r="FG590" s="150"/>
      <c r="FH590" s="150"/>
      <c r="FI590" s="150"/>
      <c r="FJ590" s="150"/>
      <c r="FK590" s="150"/>
      <c r="FL590" s="150"/>
      <c r="FM590" s="150"/>
      <c r="FN590" s="150"/>
      <c r="FO590" s="150"/>
      <c r="FP590" s="150"/>
      <c r="FQ590" s="150"/>
      <c r="FR590" s="150"/>
      <c r="FS590" s="150"/>
      <c r="FT590" s="150"/>
      <c r="FU590" s="150"/>
      <c r="FV590" s="150"/>
      <c r="FW590" s="150"/>
      <c r="FX590" s="150"/>
      <c r="FY590" s="150"/>
      <c r="FZ590" s="150"/>
      <c r="GA590" s="150"/>
      <c r="GB590" s="150"/>
      <c r="GC590" s="150"/>
      <c r="GD590" s="150"/>
      <c r="GE590" s="150"/>
      <c r="GF590" s="150"/>
      <c r="GG590" s="150"/>
      <c r="GH590" s="150"/>
      <c r="GI590" s="150"/>
      <c r="GJ590" s="150"/>
      <c r="GK590" s="150"/>
      <c r="GL590" s="150"/>
      <c r="GM590" s="150"/>
      <c r="GN590" s="150"/>
      <c r="GO590" s="150"/>
      <c r="GP590" s="150"/>
      <c r="GQ590" s="150"/>
      <c r="GR590" s="150"/>
      <c r="GS590" s="150"/>
      <c r="GT590" s="150"/>
      <c r="GU590" s="150"/>
      <c r="GV590" s="150"/>
      <c r="GW590" s="150"/>
      <c r="GX590" s="150"/>
      <c r="GY590" s="150"/>
      <c r="GZ590" s="150"/>
      <c r="HA590" s="150"/>
      <c r="HB590" s="150"/>
      <c r="HC590" s="150"/>
      <c r="HD590" s="150"/>
      <c r="HE590" s="150"/>
      <c r="HF590" s="150"/>
      <c r="HG590" s="150"/>
      <c r="HH590" s="150"/>
      <c r="HI590" s="150"/>
      <c r="HJ590" s="150"/>
      <c r="HK590" s="150"/>
      <c r="HL590" s="150"/>
      <c r="HM590" s="150"/>
      <c r="HN590" s="150"/>
      <c r="HO590" s="150"/>
      <c r="HP590" s="150"/>
      <c r="HQ590" s="150"/>
      <c r="HR590" s="150"/>
      <c r="HS590" s="150"/>
      <c r="HT590" s="150"/>
      <c r="HU590" s="150"/>
      <c r="HV590" s="150"/>
      <c r="HW590" s="150"/>
      <c r="HX590" s="150"/>
      <c r="HY590" s="150"/>
      <c r="HZ590" s="150"/>
      <c r="IA590" s="150"/>
      <c r="IB590" s="150"/>
      <c r="IC590" s="150"/>
      <c r="ID590" s="150"/>
      <c r="IE590" s="150"/>
      <c r="IF590" s="150"/>
      <c r="IG590" s="150"/>
      <c r="IH590" s="150"/>
      <c r="II590" s="150"/>
      <c r="IJ590" s="150"/>
      <c r="IK590" s="150"/>
      <c r="IL590" s="150"/>
      <c r="IM590" s="150"/>
      <c r="IN590" s="150"/>
      <c r="IO590" s="150"/>
      <c r="IP590" s="150"/>
      <c r="IQ590" s="150"/>
      <c r="IR590" s="150"/>
      <c r="IS590" s="150"/>
      <c r="IT590" s="150"/>
      <c r="IU590" s="150"/>
      <c r="IV590" s="150"/>
      <c r="IW590" s="150"/>
    </row>
    <row r="591" customFormat="false" ht="12.75" hidden="false" customHeight="false" outlineLevel="0" collapsed="false">
      <c r="A591" s="146"/>
      <c r="B591" s="147"/>
      <c r="C591" s="147"/>
      <c r="D591" s="147"/>
      <c r="E591" s="147"/>
      <c r="F591" s="147"/>
      <c r="G591" s="147"/>
      <c r="H591" s="148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  <c r="AE591" s="147"/>
      <c r="AF591" s="147"/>
      <c r="AG591" s="147"/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  <c r="BI591" s="147"/>
      <c r="BJ591" s="147"/>
      <c r="BK591" s="149"/>
      <c r="BL591" s="150"/>
      <c r="BM591" s="150"/>
      <c r="BN591" s="150"/>
      <c r="BO591" s="150"/>
      <c r="BP591" s="150"/>
      <c r="BQ591" s="150"/>
      <c r="BR591" s="150"/>
      <c r="BS591" s="150"/>
      <c r="BT591" s="150"/>
      <c r="BU591" s="150"/>
      <c r="BV591" s="150"/>
      <c r="BW591" s="150"/>
      <c r="BX591" s="150"/>
      <c r="BY591" s="150"/>
      <c r="BZ591" s="150"/>
      <c r="CA591" s="150"/>
      <c r="CB591" s="150"/>
      <c r="CC591" s="15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0"/>
      <c r="CN591" s="150"/>
      <c r="CO591" s="150"/>
      <c r="CP591" s="150"/>
      <c r="CQ591" s="150"/>
      <c r="CR591" s="150"/>
      <c r="CS591" s="150"/>
      <c r="CT591" s="150"/>
      <c r="CU591" s="150"/>
      <c r="CV591" s="150"/>
      <c r="CW591" s="150"/>
      <c r="CX591" s="150"/>
      <c r="CY591" s="150"/>
      <c r="CZ591" s="150"/>
      <c r="DA591" s="150"/>
      <c r="DB591" s="150"/>
      <c r="DC591" s="150"/>
      <c r="DD591" s="150"/>
      <c r="DE591" s="150"/>
      <c r="DF591" s="150"/>
      <c r="DG591" s="150"/>
      <c r="DH591" s="150"/>
      <c r="DI591" s="150"/>
      <c r="DJ591" s="150"/>
      <c r="DK591" s="150"/>
      <c r="DL591" s="150"/>
      <c r="DM591" s="150"/>
      <c r="DN591" s="150"/>
      <c r="DO591" s="150"/>
      <c r="DP591" s="150"/>
      <c r="DQ591" s="150"/>
      <c r="DR591" s="150"/>
      <c r="DS591" s="150"/>
      <c r="DT591" s="150"/>
      <c r="DU591" s="150"/>
      <c r="DV591" s="150"/>
      <c r="DW591" s="150"/>
      <c r="DX591" s="150"/>
      <c r="DY591" s="150"/>
      <c r="DZ591" s="150"/>
      <c r="EA591" s="150"/>
      <c r="EB591" s="150"/>
      <c r="EC591" s="150"/>
      <c r="ED591" s="150"/>
      <c r="EE591" s="150"/>
      <c r="EF591" s="150"/>
      <c r="EG591" s="150"/>
      <c r="EH591" s="150"/>
      <c r="EI591" s="150"/>
      <c r="EJ591" s="150"/>
      <c r="EK591" s="150"/>
      <c r="EL591" s="150"/>
      <c r="EM591" s="150"/>
      <c r="EN591" s="150"/>
      <c r="EO591" s="150"/>
      <c r="EP591" s="150"/>
      <c r="EQ591" s="150"/>
      <c r="ER591" s="150"/>
      <c r="ES591" s="150"/>
      <c r="ET591" s="150"/>
      <c r="EU591" s="150"/>
      <c r="EV591" s="150"/>
      <c r="EW591" s="150"/>
      <c r="EX591" s="150"/>
      <c r="EY591" s="150"/>
      <c r="EZ591" s="150"/>
      <c r="FA591" s="150"/>
      <c r="FB591" s="150"/>
      <c r="FC591" s="150"/>
      <c r="FD591" s="150"/>
      <c r="FE591" s="150"/>
      <c r="FF591" s="150"/>
      <c r="FG591" s="150"/>
      <c r="FH591" s="150"/>
      <c r="FI591" s="150"/>
      <c r="FJ591" s="150"/>
      <c r="FK591" s="150"/>
      <c r="FL591" s="150"/>
      <c r="FM591" s="150"/>
      <c r="FN591" s="150"/>
      <c r="FO591" s="150"/>
      <c r="FP591" s="150"/>
      <c r="FQ591" s="150"/>
      <c r="FR591" s="150"/>
      <c r="FS591" s="150"/>
      <c r="FT591" s="150"/>
      <c r="FU591" s="150"/>
      <c r="FV591" s="150"/>
      <c r="FW591" s="150"/>
      <c r="FX591" s="150"/>
      <c r="FY591" s="150"/>
      <c r="FZ591" s="150"/>
      <c r="GA591" s="150"/>
      <c r="GB591" s="150"/>
      <c r="GC591" s="150"/>
      <c r="GD591" s="150"/>
      <c r="GE591" s="150"/>
      <c r="GF591" s="150"/>
      <c r="GG591" s="150"/>
      <c r="GH591" s="150"/>
      <c r="GI591" s="150"/>
      <c r="GJ591" s="150"/>
      <c r="GK591" s="150"/>
      <c r="GL591" s="150"/>
      <c r="GM591" s="150"/>
      <c r="GN591" s="150"/>
      <c r="GO591" s="150"/>
      <c r="GP591" s="150"/>
      <c r="GQ591" s="150"/>
      <c r="GR591" s="150"/>
      <c r="GS591" s="150"/>
      <c r="GT591" s="150"/>
      <c r="GU591" s="150"/>
      <c r="GV591" s="150"/>
      <c r="GW591" s="150"/>
      <c r="GX591" s="150"/>
      <c r="GY591" s="150"/>
      <c r="GZ591" s="150"/>
      <c r="HA591" s="150"/>
      <c r="HB591" s="150"/>
      <c r="HC591" s="150"/>
      <c r="HD591" s="150"/>
      <c r="HE591" s="150"/>
      <c r="HF591" s="150"/>
      <c r="HG591" s="150"/>
      <c r="HH591" s="150"/>
      <c r="HI591" s="150"/>
      <c r="HJ591" s="150"/>
      <c r="HK591" s="150"/>
      <c r="HL591" s="150"/>
      <c r="HM591" s="150"/>
      <c r="HN591" s="150"/>
      <c r="HO591" s="150"/>
      <c r="HP591" s="150"/>
      <c r="HQ591" s="150"/>
      <c r="HR591" s="150"/>
      <c r="HS591" s="150"/>
      <c r="HT591" s="150"/>
      <c r="HU591" s="150"/>
      <c r="HV591" s="150"/>
      <c r="HW591" s="150"/>
      <c r="HX591" s="150"/>
      <c r="HY591" s="150"/>
      <c r="HZ591" s="150"/>
      <c r="IA591" s="150"/>
      <c r="IB591" s="150"/>
      <c r="IC591" s="150"/>
      <c r="ID591" s="150"/>
      <c r="IE591" s="150"/>
      <c r="IF591" s="150"/>
      <c r="IG591" s="150"/>
      <c r="IH591" s="150"/>
      <c r="II591" s="150"/>
      <c r="IJ591" s="150"/>
      <c r="IK591" s="150"/>
      <c r="IL591" s="150"/>
      <c r="IM591" s="150"/>
      <c r="IN591" s="150"/>
      <c r="IO591" s="150"/>
      <c r="IP591" s="150"/>
      <c r="IQ591" s="150"/>
      <c r="IR591" s="150"/>
      <c r="IS591" s="150"/>
      <c r="IT591" s="150"/>
      <c r="IU591" s="150"/>
      <c r="IV591" s="150"/>
      <c r="IW591" s="150"/>
    </row>
    <row r="592" customFormat="false" ht="12.75" hidden="false" customHeight="false" outlineLevel="0" collapsed="false">
      <c r="A592" s="146"/>
      <c r="B592" s="147"/>
      <c r="C592" s="147"/>
      <c r="D592" s="147"/>
      <c r="E592" s="147"/>
      <c r="F592" s="147"/>
      <c r="G592" s="147"/>
      <c r="H592" s="148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7"/>
      <c r="AE592" s="147"/>
      <c r="AF592" s="147"/>
      <c r="AG592" s="147"/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  <c r="BI592" s="147"/>
      <c r="BJ592" s="147"/>
      <c r="BK592" s="149"/>
      <c r="BL592" s="150"/>
      <c r="BM592" s="150"/>
      <c r="BN592" s="150"/>
      <c r="BO592" s="150"/>
      <c r="BP592" s="150"/>
      <c r="BQ592" s="150"/>
      <c r="BR592" s="150"/>
      <c r="BS592" s="150"/>
      <c r="BT592" s="150"/>
      <c r="BU592" s="150"/>
      <c r="BV592" s="150"/>
      <c r="BW592" s="150"/>
      <c r="BX592" s="150"/>
      <c r="BY592" s="150"/>
      <c r="BZ592" s="150"/>
      <c r="CA592" s="150"/>
      <c r="CB592" s="150"/>
      <c r="CC592" s="15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0"/>
      <c r="CN592" s="150"/>
      <c r="CO592" s="150"/>
      <c r="CP592" s="150"/>
      <c r="CQ592" s="150"/>
      <c r="CR592" s="150"/>
      <c r="CS592" s="150"/>
      <c r="CT592" s="150"/>
      <c r="CU592" s="150"/>
      <c r="CV592" s="150"/>
      <c r="CW592" s="150"/>
      <c r="CX592" s="150"/>
      <c r="CY592" s="150"/>
      <c r="CZ592" s="150"/>
      <c r="DA592" s="150"/>
      <c r="DB592" s="150"/>
      <c r="DC592" s="150"/>
      <c r="DD592" s="150"/>
      <c r="DE592" s="150"/>
      <c r="DF592" s="150"/>
      <c r="DG592" s="150"/>
      <c r="DH592" s="150"/>
      <c r="DI592" s="150"/>
      <c r="DJ592" s="150"/>
      <c r="DK592" s="150"/>
      <c r="DL592" s="150"/>
      <c r="DM592" s="150"/>
      <c r="DN592" s="150"/>
      <c r="DO592" s="150"/>
      <c r="DP592" s="150"/>
      <c r="DQ592" s="150"/>
      <c r="DR592" s="150"/>
      <c r="DS592" s="150"/>
      <c r="DT592" s="150"/>
      <c r="DU592" s="150"/>
      <c r="DV592" s="150"/>
      <c r="DW592" s="150"/>
      <c r="DX592" s="150"/>
      <c r="DY592" s="150"/>
      <c r="DZ592" s="150"/>
      <c r="EA592" s="150"/>
      <c r="EB592" s="150"/>
      <c r="EC592" s="150"/>
      <c r="ED592" s="150"/>
      <c r="EE592" s="150"/>
      <c r="EF592" s="150"/>
      <c r="EG592" s="150"/>
      <c r="EH592" s="150"/>
      <c r="EI592" s="150"/>
      <c r="EJ592" s="150"/>
      <c r="EK592" s="150"/>
      <c r="EL592" s="150"/>
      <c r="EM592" s="150"/>
      <c r="EN592" s="150"/>
      <c r="EO592" s="150"/>
      <c r="EP592" s="150"/>
      <c r="EQ592" s="150"/>
      <c r="ER592" s="150"/>
      <c r="ES592" s="150"/>
      <c r="ET592" s="150"/>
      <c r="EU592" s="150"/>
      <c r="EV592" s="150"/>
      <c r="EW592" s="150"/>
      <c r="EX592" s="150"/>
      <c r="EY592" s="150"/>
      <c r="EZ592" s="150"/>
      <c r="FA592" s="150"/>
      <c r="FB592" s="150"/>
      <c r="FC592" s="150"/>
      <c r="FD592" s="150"/>
      <c r="FE592" s="150"/>
      <c r="FF592" s="150"/>
      <c r="FG592" s="150"/>
      <c r="FH592" s="150"/>
      <c r="FI592" s="150"/>
      <c r="FJ592" s="150"/>
      <c r="FK592" s="150"/>
      <c r="FL592" s="150"/>
      <c r="FM592" s="150"/>
      <c r="FN592" s="150"/>
      <c r="FO592" s="150"/>
      <c r="FP592" s="150"/>
      <c r="FQ592" s="150"/>
      <c r="FR592" s="150"/>
      <c r="FS592" s="150"/>
      <c r="FT592" s="150"/>
      <c r="FU592" s="150"/>
      <c r="FV592" s="150"/>
      <c r="FW592" s="150"/>
      <c r="FX592" s="150"/>
      <c r="FY592" s="150"/>
      <c r="FZ592" s="150"/>
      <c r="GA592" s="150"/>
      <c r="GB592" s="150"/>
      <c r="GC592" s="150"/>
      <c r="GD592" s="150"/>
      <c r="GE592" s="150"/>
      <c r="GF592" s="150"/>
      <c r="GG592" s="150"/>
      <c r="GH592" s="150"/>
      <c r="GI592" s="150"/>
      <c r="GJ592" s="150"/>
      <c r="GK592" s="150"/>
      <c r="GL592" s="150"/>
      <c r="GM592" s="150"/>
      <c r="GN592" s="150"/>
      <c r="GO592" s="150"/>
      <c r="GP592" s="150"/>
      <c r="GQ592" s="150"/>
      <c r="GR592" s="150"/>
      <c r="GS592" s="150"/>
      <c r="GT592" s="150"/>
      <c r="GU592" s="150"/>
      <c r="GV592" s="150"/>
      <c r="GW592" s="150"/>
      <c r="GX592" s="150"/>
      <c r="GY592" s="150"/>
      <c r="GZ592" s="150"/>
      <c r="HA592" s="150"/>
      <c r="HB592" s="150"/>
      <c r="HC592" s="150"/>
      <c r="HD592" s="150"/>
      <c r="HE592" s="150"/>
      <c r="HF592" s="150"/>
      <c r="HG592" s="150"/>
      <c r="HH592" s="150"/>
      <c r="HI592" s="150"/>
      <c r="HJ592" s="150"/>
      <c r="HK592" s="150"/>
      <c r="HL592" s="150"/>
      <c r="HM592" s="150"/>
      <c r="HN592" s="150"/>
      <c r="HO592" s="150"/>
      <c r="HP592" s="150"/>
      <c r="HQ592" s="150"/>
      <c r="HR592" s="150"/>
      <c r="HS592" s="150"/>
      <c r="HT592" s="150"/>
      <c r="HU592" s="150"/>
      <c r="HV592" s="150"/>
      <c r="HW592" s="150"/>
      <c r="HX592" s="150"/>
      <c r="HY592" s="150"/>
      <c r="HZ592" s="150"/>
      <c r="IA592" s="150"/>
      <c r="IB592" s="150"/>
      <c r="IC592" s="150"/>
      <c r="ID592" s="150"/>
      <c r="IE592" s="150"/>
      <c r="IF592" s="150"/>
      <c r="IG592" s="150"/>
      <c r="IH592" s="150"/>
      <c r="II592" s="150"/>
      <c r="IJ592" s="150"/>
      <c r="IK592" s="150"/>
      <c r="IL592" s="150"/>
      <c r="IM592" s="150"/>
      <c r="IN592" s="150"/>
      <c r="IO592" s="150"/>
      <c r="IP592" s="150"/>
      <c r="IQ592" s="150"/>
      <c r="IR592" s="150"/>
      <c r="IS592" s="150"/>
      <c r="IT592" s="150"/>
      <c r="IU592" s="150"/>
      <c r="IV592" s="150"/>
      <c r="IW592" s="150"/>
    </row>
    <row r="593" customFormat="false" ht="12.75" hidden="false" customHeight="false" outlineLevel="0" collapsed="false">
      <c r="A593" s="146"/>
      <c r="B593" s="147"/>
      <c r="C593" s="147"/>
      <c r="D593" s="147"/>
      <c r="E593" s="147"/>
      <c r="F593" s="147"/>
      <c r="G593" s="147"/>
      <c r="H593" s="148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  <c r="AG593" s="147"/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  <c r="BI593" s="147"/>
      <c r="BJ593" s="147"/>
      <c r="BK593" s="149"/>
      <c r="BL593" s="150"/>
      <c r="BM593" s="150"/>
      <c r="BN593" s="150"/>
      <c r="BO593" s="150"/>
      <c r="BP593" s="150"/>
      <c r="BQ593" s="150"/>
      <c r="BR593" s="150"/>
      <c r="BS593" s="150"/>
      <c r="BT593" s="150"/>
      <c r="BU593" s="150"/>
      <c r="BV593" s="150"/>
      <c r="BW593" s="150"/>
      <c r="BX593" s="150"/>
      <c r="BY593" s="150"/>
      <c r="BZ593" s="150"/>
      <c r="CA593" s="150"/>
      <c r="CB593" s="150"/>
      <c r="CC593" s="150"/>
      <c r="CD593" s="150"/>
      <c r="CE593" s="150"/>
      <c r="CF593" s="150"/>
      <c r="CG593" s="150"/>
      <c r="CH593" s="150"/>
      <c r="CI593" s="150"/>
      <c r="CJ593" s="150"/>
      <c r="CK593" s="150"/>
      <c r="CL593" s="150"/>
      <c r="CM593" s="150"/>
      <c r="CN593" s="150"/>
      <c r="CO593" s="150"/>
      <c r="CP593" s="150"/>
      <c r="CQ593" s="150"/>
      <c r="CR593" s="150"/>
      <c r="CS593" s="150"/>
      <c r="CT593" s="150"/>
      <c r="CU593" s="150"/>
      <c r="CV593" s="150"/>
      <c r="CW593" s="150"/>
      <c r="CX593" s="150"/>
      <c r="CY593" s="150"/>
      <c r="CZ593" s="150"/>
      <c r="DA593" s="150"/>
      <c r="DB593" s="150"/>
      <c r="DC593" s="150"/>
      <c r="DD593" s="150"/>
      <c r="DE593" s="150"/>
      <c r="DF593" s="150"/>
      <c r="DG593" s="150"/>
      <c r="DH593" s="150"/>
      <c r="DI593" s="150"/>
      <c r="DJ593" s="150"/>
      <c r="DK593" s="150"/>
      <c r="DL593" s="150"/>
      <c r="DM593" s="150"/>
      <c r="DN593" s="150"/>
      <c r="DO593" s="150"/>
      <c r="DP593" s="150"/>
      <c r="DQ593" s="150"/>
      <c r="DR593" s="150"/>
      <c r="DS593" s="150"/>
      <c r="DT593" s="150"/>
      <c r="DU593" s="150"/>
      <c r="DV593" s="150"/>
      <c r="DW593" s="150"/>
      <c r="DX593" s="150"/>
      <c r="DY593" s="150"/>
      <c r="DZ593" s="150"/>
      <c r="EA593" s="150"/>
      <c r="EB593" s="150"/>
      <c r="EC593" s="150"/>
      <c r="ED593" s="150"/>
      <c r="EE593" s="150"/>
      <c r="EF593" s="150"/>
      <c r="EG593" s="150"/>
      <c r="EH593" s="150"/>
      <c r="EI593" s="150"/>
      <c r="EJ593" s="150"/>
      <c r="EK593" s="150"/>
      <c r="EL593" s="150"/>
      <c r="EM593" s="150"/>
      <c r="EN593" s="150"/>
      <c r="EO593" s="150"/>
      <c r="EP593" s="150"/>
      <c r="EQ593" s="150"/>
      <c r="ER593" s="150"/>
      <c r="ES593" s="150"/>
      <c r="ET593" s="150"/>
      <c r="EU593" s="150"/>
      <c r="EV593" s="150"/>
      <c r="EW593" s="150"/>
      <c r="EX593" s="150"/>
      <c r="EY593" s="150"/>
      <c r="EZ593" s="150"/>
      <c r="FA593" s="150"/>
      <c r="FB593" s="150"/>
      <c r="FC593" s="150"/>
      <c r="FD593" s="150"/>
      <c r="FE593" s="150"/>
      <c r="FF593" s="150"/>
      <c r="FG593" s="150"/>
      <c r="FH593" s="150"/>
      <c r="FI593" s="150"/>
      <c r="FJ593" s="150"/>
      <c r="FK593" s="150"/>
      <c r="FL593" s="150"/>
      <c r="FM593" s="150"/>
      <c r="FN593" s="150"/>
      <c r="FO593" s="150"/>
      <c r="FP593" s="150"/>
      <c r="FQ593" s="150"/>
      <c r="FR593" s="150"/>
      <c r="FS593" s="150"/>
      <c r="FT593" s="150"/>
      <c r="FU593" s="150"/>
      <c r="FV593" s="150"/>
      <c r="FW593" s="150"/>
      <c r="FX593" s="150"/>
      <c r="FY593" s="150"/>
      <c r="FZ593" s="150"/>
      <c r="GA593" s="150"/>
      <c r="GB593" s="150"/>
      <c r="GC593" s="150"/>
      <c r="GD593" s="150"/>
      <c r="GE593" s="150"/>
      <c r="GF593" s="150"/>
      <c r="GG593" s="150"/>
      <c r="GH593" s="150"/>
      <c r="GI593" s="150"/>
      <c r="GJ593" s="150"/>
      <c r="GK593" s="150"/>
      <c r="GL593" s="150"/>
      <c r="GM593" s="150"/>
      <c r="GN593" s="150"/>
      <c r="GO593" s="150"/>
      <c r="GP593" s="150"/>
      <c r="GQ593" s="150"/>
      <c r="GR593" s="150"/>
      <c r="GS593" s="150"/>
      <c r="GT593" s="150"/>
      <c r="GU593" s="150"/>
      <c r="GV593" s="150"/>
      <c r="GW593" s="150"/>
      <c r="GX593" s="150"/>
      <c r="GY593" s="150"/>
      <c r="GZ593" s="150"/>
      <c r="HA593" s="150"/>
      <c r="HB593" s="150"/>
      <c r="HC593" s="150"/>
      <c r="HD593" s="150"/>
      <c r="HE593" s="150"/>
      <c r="HF593" s="150"/>
      <c r="HG593" s="150"/>
      <c r="HH593" s="150"/>
      <c r="HI593" s="150"/>
      <c r="HJ593" s="150"/>
      <c r="HK593" s="150"/>
      <c r="HL593" s="150"/>
      <c r="HM593" s="150"/>
      <c r="HN593" s="150"/>
      <c r="HO593" s="150"/>
      <c r="HP593" s="150"/>
      <c r="HQ593" s="150"/>
      <c r="HR593" s="150"/>
      <c r="HS593" s="150"/>
      <c r="HT593" s="150"/>
      <c r="HU593" s="150"/>
      <c r="HV593" s="150"/>
      <c r="HW593" s="150"/>
      <c r="HX593" s="150"/>
      <c r="HY593" s="150"/>
      <c r="HZ593" s="150"/>
      <c r="IA593" s="150"/>
      <c r="IB593" s="150"/>
      <c r="IC593" s="150"/>
      <c r="ID593" s="150"/>
      <c r="IE593" s="150"/>
      <c r="IF593" s="150"/>
      <c r="IG593" s="150"/>
      <c r="IH593" s="150"/>
      <c r="II593" s="150"/>
      <c r="IJ593" s="150"/>
      <c r="IK593" s="150"/>
      <c r="IL593" s="150"/>
      <c r="IM593" s="150"/>
      <c r="IN593" s="150"/>
      <c r="IO593" s="150"/>
      <c r="IP593" s="150"/>
      <c r="IQ593" s="150"/>
      <c r="IR593" s="150"/>
      <c r="IS593" s="150"/>
      <c r="IT593" s="150"/>
      <c r="IU593" s="150"/>
      <c r="IV593" s="150"/>
      <c r="IW593" s="150"/>
    </row>
    <row r="594" customFormat="false" ht="12.75" hidden="false" customHeight="false" outlineLevel="0" collapsed="false">
      <c r="A594" s="146"/>
      <c r="B594" s="147"/>
      <c r="C594" s="147"/>
      <c r="D594" s="147"/>
      <c r="E594" s="147"/>
      <c r="F594" s="147"/>
      <c r="G594" s="147"/>
      <c r="H594" s="148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  <c r="AB594" s="147"/>
      <c r="AC594" s="147"/>
      <c r="AD594" s="147"/>
      <c r="AE594" s="147"/>
      <c r="AF594" s="147"/>
      <c r="AG594" s="147"/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  <c r="BI594" s="147"/>
      <c r="BJ594" s="147"/>
      <c r="BK594" s="149"/>
      <c r="BL594" s="150"/>
      <c r="BM594" s="150"/>
      <c r="BN594" s="150"/>
      <c r="BO594" s="150"/>
      <c r="BP594" s="150"/>
      <c r="BQ594" s="150"/>
      <c r="BR594" s="150"/>
      <c r="BS594" s="150"/>
      <c r="BT594" s="150"/>
      <c r="BU594" s="150"/>
      <c r="BV594" s="150"/>
      <c r="BW594" s="150"/>
      <c r="BX594" s="150"/>
      <c r="BY594" s="150"/>
      <c r="BZ594" s="150"/>
      <c r="CA594" s="150"/>
      <c r="CB594" s="150"/>
      <c r="CC594" s="150"/>
      <c r="CD594" s="150"/>
      <c r="CE594" s="150"/>
      <c r="CF594" s="150"/>
      <c r="CG594" s="150"/>
      <c r="CH594" s="150"/>
      <c r="CI594" s="150"/>
      <c r="CJ594" s="150"/>
      <c r="CK594" s="150"/>
      <c r="CL594" s="150"/>
      <c r="CM594" s="150"/>
      <c r="CN594" s="150"/>
      <c r="CO594" s="150"/>
      <c r="CP594" s="150"/>
      <c r="CQ594" s="150"/>
      <c r="CR594" s="150"/>
      <c r="CS594" s="150"/>
      <c r="CT594" s="150"/>
      <c r="CU594" s="150"/>
      <c r="CV594" s="150"/>
      <c r="CW594" s="150"/>
      <c r="CX594" s="150"/>
      <c r="CY594" s="150"/>
      <c r="CZ594" s="150"/>
      <c r="DA594" s="150"/>
      <c r="DB594" s="150"/>
      <c r="DC594" s="150"/>
      <c r="DD594" s="150"/>
      <c r="DE594" s="150"/>
      <c r="DF594" s="150"/>
      <c r="DG594" s="150"/>
      <c r="DH594" s="150"/>
      <c r="DI594" s="150"/>
      <c r="DJ594" s="150"/>
      <c r="DK594" s="150"/>
      <c r="DL594" s="150"/>
      <c r="DM594" s="150"/>
      <c r="DN594" s="150"/>
      <c r="DO594" s="150"/>
      <c r="DP594" s="150"/>
      <c r="DQ594" s="150"/>
      <c r="DR594" s="150"/>
      <c r="DS594" s="150"/>
      <c r="DT594" s="150"/>
      <c r="DU594" s="150"/>
      <c r="DV594" s="150"/>
      <c r="DW594" s="150"/>
      <c r="DX594" s="150"/>
      <c r="DY594" s="150"/>
      <c r="DZ594" s="150"/>
      <c r="EA594" s="150"/>
      <c r="EB594" s="150"/>
      <c r="EC594" s="150"/>
      <c r="ED594" s="150"/>
      <c r="EE594" s="150"/>
      <c r="EF594" s="150"/>
      <c r="EG594" s="150"/>
      <c r="EH594" s="150"/>
      <c r="EI594" s="150"/>
      <c r="EJ594" s="150"/>
      <c r="EK594" s="150"/>
      <c r="EL594" s="150"/>
      <c r="EM594" s="150"/>
      <c r="EN594" s="150"/>
      <c r="EO594" s="150"/>
      <c r="EP594" s="150"/>
      <c r="EQ594" s="150"/>
      <c r="ER594" s="150"/>
      <c r="ES594" s="150"/>
      <c r="ET594" s="150"/>
      <c r="EU594" s="150"/>
      <c r="EV594" s="150"/>
      <c r="EW594" s="150"/>
      <c r="EX594" s="150"/>
      <c r="EY594" s="150"/>
      <c r="EZ594" s="150"/>
      <c r="FA594" s="150"/>
      <c r="FB594" s="150"/>
      <c r="FC594" s="150"/>
      <c r="FD594" s="150"/>
      <c r="FE594" s="150"/>
      <c r="FF594" s="150"/>
      <c r="FG594" s="150"/>
      <c r="FH594" s="150"/>
      <c r="FI594" s="150"/>
      <c r="FJ594" s="150"/>
      <c r="FK594" s="150"/>
      <c r="FL594" s="150"/>
      <c r="FM594" s="150"/>
      <c r="FN594" s="150"/>
      <c r="FO594" s="150"/>
      <c r="FP594" s="150"/>
      <c r="FQ594" s="150"/>
      <c r="FR594" s="150"/>
      <c r="FS594" s="150"/>
      <c r="FT594" s="150"/>
      <c r="FU594" s="150"/>
      <c r="FV594" s="150"/>
      <c r="FW594" s="150"/>
      <c r="FX594" s="150"/>
      <c r="FY594" s="150"/>
      <c r="FZ594" s="150"/>
      <c r="GA594" s="150"/>
      <c r="GB594" s="150"/>
      <c r="GC594" s="150"/>
      <c r="GD594" s="150"/>
      <c r="GE594" s="150"/>
      <c r="GF594" s="150"/>
      <c r="GG594" s="150"/>
      <c r="GH594" s="150"/>
      <c r="GI594" s="150"/>
      <c r="GJ594" s="150"/>
      <c r="GK594" s="150"/>
      <c r="GL594" s="150"/>
      <c r="GM594" s="150"/>
      <c r="GN594" s="150"/>
      <c r="GO594" s="150"/>
      <c r="GP594" s="150"/>
      <c r="GQ594" s="150"/>
      <c r="GR594" s="150"/>
      <c r="GS594" s="150"/>
      <c r="GT594" s="150"/>
      <c r="GU594" s="150"/>
      <c r="GV594" s="150"/>
      <c r="GW594" s="150"/>
      <c r="GX594" s="150"/>
      <c r="GY594" s="150"/>
      <c r="GZ594" s="150"/>
      <c r="HA594" s="150"/>
      <c r="HB594" s="150"/>
      <c r="HC594" s="150"/>
      <c r="HD594" s="150"/>
      <c r="HE594" s="150"/>
      <c r="HF594" s="150"/>
      <c r="HG594" s="150"/>
      <c r="HH594" s="150"/>
      <c r="HI594" s="150"/>
      <c r="HJ594" s="150"/>
      <c r="HK594" s="150"/>
      <c r="HL594" s="150"/>
      <c r="HM594" s="150"/>
      <c r="HN594" s="150"/>
      <c r="HO594" s="150"/>
      <c r="HP594" s="150"/>
      <c r="HQ594" s="150"/>
      <c r="HR594" s="150"/>
      <c r="HS594" s="150"/>
      <c r="HT594" s="150"/>
      <c r="HU594" s="150"/>
      <c r="HV594" s="150"/>
      <c r="HW594" s="150"/>
      <c r="HX594" s="150"/>
      <c r="HY594" s="150"/>
      <c r="HZ594" s="150"/>
      <c r="IA594" s="150"/>
      <c r="IB594" s="150"/>
      <c r="IC594" s="150"/>
      <c r="ID594" s="150"/>
      <c r="IE594" s="150"/>
      <c r="IF594" s="150"/>
      <c r="IG594" s="150"/>
      <c r="IH594" s="150"/>
      <c r="II594" s="150"/>
      <c r="IJ594" s="150"/>
      <c r="IK594" s="150"/>
      <c r="IL594" s="150"/>
      <c r="IM594" s="150"/>
      <c r="IN594" s="150"/>
      <c r="IO594" s="150"/>
      <c r="IP594" s="150"/>
      <c r="IQ594" s="150"/>
      <c r="IR594" s="150"/>
      <c r="IS594" s="150"/>
      <c r="IT594" s="150"/>
      <c r="IU594" s="150"/>
      <c r="IV594" s="150"/>
      <c r="IW594" s="150"/>
    </row>
    <row r="595" customFormat="false" ht="12.75" hidden="false" customHeight="false" outlineLevel="0" collapsed="false">
      <c r="A595" s="146"/>
      <c r="B595" s="147"/>
      <c r="C595" s="147"/>
      <c r="D595" s="147"/>
      <c r="E595" s="147"/>
      <c r="F595" s="147"/>
      <c r="G595" s="147"/>
      <c r="H595" s="148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7"/>
      <c r="AE595" s="147"/>
      <c r="AF595" s="147"/>
      <c r="AG595" s="147"/>
      <c r="AH595" s="147"/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  <c r="BI595" s="147"/>
      <c r="BJ595" s="147"/>
      <c r="BK595" s="149"/>
      <c r="BL595" s="150"/>
      <c r="BM595" s="150"/>
      <c r="BN595" s="150"/>
      <c r="BO595" s="150"/>
      <c r="BP595" s="150"/>
      <c r="BQ595" s="150"/>
      <c r="BR595" s="150"/>
      <c r="BS595" s="150"/>
      <c r="BT595" s="150"/>
      <c r="BU595" s="150"/>
      <c r="BV595" s="150"/>
      <c r="BW595" s="150"/>
      <c r="BX595" s="150"/>
      <c r="BY595" s="150"/>
      <c r="BZ595" s="150"/>
      <c r="CA595" s="150"/>
      <c r="CB595" s="150"/>
      <c r="CC595" s="15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0"/>
      <c r="CN595" s="150"/>
      <c r="CO595" s="150"/>
      <c r="CP595" s="150"/>
      <c r="CQ595" s="150"/>
      <c r="CR595" s="150"/>
      <c r="CS595" s="150"/>
      <c r="CT595" s="150"/>
      <c r="CU595" s="150"/>
      <c r="CV595" s="150"/>
      <c r="CW595" s="150"/>
      <c r="CX595" s="150"/>
      <c r="CY595" s="150"/>
      <c r="CZ595" s="150"/>
      <c r="DA595" s="150"/>
      <c r="DB595" s="150"/>
      <c r="DC595" s="150"/>
      <c r="DD595" s="150"/>
      <c r="DE595" s="150"/>
      <c r="DF595" s="150"/>
      <c r="DG595" s="150"/>
      <c r="DH595" s="150"/>
      <c r="DI595" s="150"/>
      <c r="DJ595" s="150"/>
      <c r="DK595" s="150"/>
      <c r="DL595" s="150"/>
      <c r="DM595" s="150"/>
      <c r="DN595" s="150"/>
      <c r="DO595" s="150"/>
      <c r="DP595" s="150"/>
      <c r="DQ595" s="150"/>
      <c r="DR595" s="150"/>
      <c r="DS595" s="150"/>
      <c r="DT595" s="150"/>
      <c r="DU595" s="150"/>
      <c r="DV595" s="150"/>
      <c r="DW595" s="150"/>
      <c r="DX595" s="150"/>
      <c r="DY595" s="150"/>
      <c r="DZ595" s="150"/>
      <c r="EA595" s="150"/>
      <c r="EB595" s="150"/>
      <c r="EC595" s="150"/>
      <c r="ED595" s="150"/>
      <c r="EE595" s="150"/>
      <c r="EF595" s="150"/>
      <c r="EG595" s="150"/>
      <c r="EH595" s="150"/>
      <c r="EI595" s="150"/>
      <c r="EJ595" s="150"/>
      <c r="EK595" s="150"/>
      <c r="EL595" s="150"/>
      <c r="EM595" s="150"/>
      <c r="EN595" s="150"/>
      <c r="EO595" s="150"/>
      <c r="EP595" s="150"/>
      <c r="EQ595" s="150"/>
      <c r="ER595" s="150"/>
      <c r="ES595" s="150"/>
      <c r="ET595" s="150"/>
      <c r="EU595" s="150"/>
      <c r="EV595" s="150"/>
      <c r="EW595" s="150"/>
      <c r="EX595" s="150"/>
      <c r="EY595" s="150"/>
      <c r="EZ595" s="150"/>
      <c r="FA595" s="150"/>
      <c r="FB595" s="150"/>
      <c r="FC595" s="150"/>
      <c r="FD595" s="150"/>
      <c r="FE595" s="150"/>
      <c r="FF595" s="150"/>
      <c r="FG595" s="150"/>
      <c r="FH595" s="150"/>
      <c r="FI595" s="150"/>
      <c r="FJ595" s="150"/>
      <c r="FK595" s="150"/>
      <c r="FL595" s="150"/>
      <c r="FM595" s="150"/>
      <c r="FN595" s="150"/>
      <c r="FO595" s="150"/>
      <c r="FP595" s="150"/>
      <c r="FQ595" s="150"/>
      <c r="FR595" s="150"/>
      <c r="FS595" s="150"/>
      <c r="FT595" s="150"/>
      <c r="FU595" s="150"/>
      <c r="FV595" s="150"/>
      <c r="FW595" s="150"/>
      <c r="FX595" s="150"/>
      <c r="FY595" s="150"/>
      <c r="FZ595" s="150"/>
      <c r="GA595" s="150"/>
      <c r="GB595" s="150"/>
      <c r="GC595" s="150"/>
      <c r="GD595" s="150"/>
      <c r="GE595" s="150"/>
      <c r="GF595" s="150"/>
      <c r="GG595" s="150"/>
      <c r="GH595" s="150"/>
      <c r="GI595" s="150"/>
      <c r="GJ595" s="150"/>
      <c r="GK595" s="150"/>
      <c r="GL595" s="150"/>
      <c r="GM595" s="150"/>
      <c r="GN595" s="150"/>
      <c r="GO595" s="150"/>
      <c r="GP595" s="150"/>
      <c r="GQ595" s="150"/>
      <c r="GR595" s="150"/>
      <c r="GS595" s="150"/>
      <c r="GT595" s="150"/>
      <c r="GU595" s="150"/>
      <c r="GV595" s="150"/>
      <c r="GW595" s="150"/>
      <c r="GX595" s="150"/>
      <c r="GY595" s="150"/>
      <c r="GZ595" s="150"/>
      <c r="HA595" s="150"/>
      <c r="HB595" s="150"/>
      <c r="HC595" s="150"/>
      <c r="HD595" s="150"/>
      <c r="HE595" s="150"/>
      <c r="HF595" s="150"/>
      <c r="HG595" s="150"/>
      <c r="HH595" s="150"/>
      <c r="HI595" s="150"/>
      <c r="HJ595" s="150"/>
      <c r="HK595" s="150"/>
      <c r="HL595" s="150"/>
      <c r="HM595" s="150"/>
      <c r="HN595" s="150"/>
      <c r="HO595" s="150"/>
      <c r="HP595" s="150"/>
      <c r="HQ595" s="150"/>
      <c r="HR595" s="150"/>
      <c r="HS595" s="150"/>
      <c r="HT595" s="150"/>
      <c r="HU595" s="150"/>
      <c r="HV595" s="150"/>
      <c r="HW595" s="150"/>
      <c r="HX595" s="150"/>
      <c r="HY595" s="150"/>
      <c r="HZ595" s="150"/>
      <c r="IA595" s="150"/>
      <c r="IB595" s="150"/>
      <c r="IC595" s="150"/>
      <c r="ID595" s="150"/>
      <c r="IE595" s="150"/>
      <c r="IF595" s="150"/>
      <c r="IG595" s="150"/>
      <c r="IH595" s="150"/>
      <c r="II595" s="150"/>
      <c r="IJ595" s="150"/>
      <c r="IK595" s="150"/>
      <c r="IL595" s="150"/>
      <c r="IM595" s="150"/>
      <c r="IN595" s="150"/>
      <c r="IO595" s="150"/>
      <c r="IP595" s="150"/>
      <c r="IQ595" s="150"/>
      <c r="IR595" s="150"/>
      <c r="IS595" s="150"/>
      <c r="IT595" s="150"/>
      <c r="IU595" s="150"/>
      <c r="IV595" s="150"/>
      <c r="IW595" s="150"/>
    </row>
    <row r="596" customFormat="false" ht="12.75" hidden="false" customHeight="false" outlineLevel="0" collapsed="false">
      <c r="A596" s="146"/>
      <c r="B596" s="147"/>
      <c r="C596" s="147"/>
      <c r="D596" s="147"/>
      <c r="E596" s="147"/>
      <c r="F596" s="147"/>
      <c r="G596" s="147"/>
      <c r="H596" s="148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  <c r="AE596" s="147"/>
      <c r="AF596" s="147"/>
      <c r="AG596" s="147"/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  <c r="BI596" s="147"/>
      <c r="BJ596" s="147"/>
      <c r="BK596" s="149"/>
      <c r="BL596" s="150"/>
      <c r="BM596" s="150"/>
      <c r="BN596" s="150"/>
      <c r="BO596" s="150"/>
      <c r="BP596" s="150"/>
      <c r="BQ596" s="150"/>
      <c r="BR596" s="150"/>
      <c r="BS596" s="150"/>
      <c r="BT596" s="150"/>
      <c r="BU596" s="150"/>
      <c r="BV596" s="150"/>
      <c r="BW596" s="150"/>
      <c r="BX596" s="150"/>
      <c r="BY596" s="150"/>
      <c r="BZ596" s="150"/>
      <c r="CA596" s="150"/>
      <c r="CB596" s="150"/>
      <c r="CC596" s="15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0"/>
      <c r="CN596" s="150"/>
      <c r="CO596" s="150"/>
      <c r="CP596" s="150"/>
      <c r="CQ596" s="150"/>
      <c r="CR596" s="150"/>
      <c r="CS596" s="150"/>
      <c r="CT596" s="150"/>
      <c r="CU596" s="150"/>
      <c r="CV596" s="150"/>
      <c r="CW596" s="150"/>
      <c r="CX596" s="150"/>
      <c r="CY596" s="150"/>
      <c r="CZ596" s="150"/>
      <c r="DA596" s="150"/>
      <c r="DB596" s="150"/>
      <c r="DC596" s="150"/>
      <c r="DD596" s="150"/>
      <c r="DE596" s="150"/>
      <c r="DF596" s="150"/>
      <c r="DG596" s="150"/>
      <c r="DH596" s="150"/>
      <c r="DI596" s="150"/>
      <c r="DJ596" s="150"/>
      <c r="DK596" s="150"/>
      <c r="DL596" s="150"/>
      <c r="DM596" s="150"/>
      <c r="DN596" s="150"/>
      <c r="DO596" s="150"/>
      <c r="DP596" s="150"/>
      <c r="DQ596" s="150"/>
      <c r="DR596" s="150"/>
      <c r="DS596" s="150"/>
      <c r="DT596" s="150"/>
      <c r="DU596" s="150"/>
      <c r="DV596" s="150"/>
      <c r="DW596" s="150"/>
      <c r="DX596" s="150"/>
      <c r="DY596" s="150"/>
      <c r="DZ596" s="150"/>
      <c r="EA596" s="150"/>
      <c r="EB596" s="150"/>
      <c r="EC596" s="150"/>
      <c r="ED596" s="150"/>
      <c r="EE596" s="150"/>
      <c r="EF596" s="150"/>
      <c r="EG596" s="150"/>
      <c r="EH596" s="150"/>
      <c r="EI596" s="150"/>
      <c r="EJ596" s="150"/>
      <c r="EK596" s="150"/>
      <c r="EL596" s="150"/>
      <c r="EM596" s="150"/>
      <c r="EN596" s="150"/>
      <c r="EO596" s="150"/>
      <c r="EP596" s="150"/>
      <c r="EQ596" s="150"/>
      <c r="ER596" s="150"/>
      <c r="ES596" s="150"/>
      <c r="ET596" s="150"/>
      <c r="EU596" s="150"/>
      <c r="EV596" s="150"/>
      <c r="EW596" s="150"/>
      <c r="EX596" s="150"/>
      <c r="EY596" s="150"/>
      <c r="EZ596" s="150"/>
      <c r="FA596" s="150"/>
      <c r="FB596" s="150"/>
      <c r="FC596" s="150"/>
      <c r="FD596" s="150"/>
      <c r="FE596" s="150"/>
      <c r="FF596" s="150"/>
      <c r="FG596" s="150"/>
      <c r="FH596" s="150"/>
      <c r="FI596" s="150"/>
      <c r="FJ596" s="150"/>
      <c r="FK596" s="150"/>
      <c r="FL596" s="150"/>
      <c r="FM596" s="150"/>
      <c r="FN596" s="150"/>
      <c r="FO596" s="150"/>
      <c r="FP596" s="150"/>
      <c r="FQ596" s="150"/>
      <c r="FR596" s="150"/>
      <c r="FS596" s="150"/>
      <c r="FT596" s="150"/>
      <c r="FU596" s="150"/>
      <c r="FV596" s="150"/>
      <c r="FW596" s="150"/>
      <c r="FX596" s="150"/>
      <c r="FY596" s="150"/>
      <c r="FZ596" s="150"/>
      <c r="GA596" s="150"/>
      <c r="GB596" s="150"/>
      <c r="GC596" s="150"/>
      <c r="GD596" s="150"/>
      <c r="GE596" s="150"/>
      <c r="GF596" s="150"/>
      <c r="GG596" s="150"/>
      <c r="GH596" s="150"/>
      <c r="GI596" s="150"/>
      <c r="GJ596" s="150"/>
      <c r="GK596" s="150"/>
      <c r="GL596" s="150"/>
      <c r="GM596" s="150"/>
      <c r="GN596" s="150"/>
      <c r="GO596" s="150"/>
      <c r="GP596" s="150"/>
      <c r="GQ596" s="150"/>
      <c r="GR596" s="150"/>
      <c r="GS596" s="150"/>
      <c r="GT596" s="150"/>
      <c r="GU596" s="150"/>
      <c r="GV596" s="150"/>
      <c r="GW596" s="150"/>
      <c r="GX596" s="150"/>
      <c r="GY596" s="150"/>
      <c r="GZ596" s="150"/>
      <c r="HA596" s="150"/>
      <c r="HB596" s="150"/>
      <c r="HC596" s="150"/>
      <c r="HD596" s="150"/>
      <c r="HE596" s="150"/>
      <c r="HF596" s="150"/>
      <c r="HG596" s="150"/>
      <c r="HH596" s="150"/>
      <c r="HI596" s="150"/>
      <c r="HJ596" s="150"/>
      <c r="HK596" s="150"/>
      <c r="HL596" s="150"/>
      <c r="HM596" s="150"/>
      <c r="HN596" s="150"/>
      <c r="HO596" s="150"/>
      <c r="HP596" s="150"/>
      <c r="HQ596" s="150"/>
      <c r="HR596" s="150"/>
      <c r="HS596" s="150"/>
      <c r="HT596" s="150"/>
      <c r="HU596" s="150"/>
      <c r="HV596" s="150"/>
      <c r="HW596" s="150"/>
      <c r="HX596" s="150"/>
      <c r="HY596" s="150"/>
      <c r="HZ596" s="150"/>
      <c r="IA596" s="150"/>
      <c r="IB596" s="150"/>
      <c r="IC596" s="150"/>
      <c r="ID596" s="150"/>
      <c r="IE596" s="150"/>
      <c r="IF596" s="150"/>
      <c r="IG596" s="150"/>
      <c r="IH596" s="150"/>
      <c r="II596" s="150"/>
      <c r="IJ596" s="150"/>
      <c r="IK596" s="150"/>
      <c r="IL596" s="150"/>
      <c r="IM596" s="150"/>
      <c r="IN596" s="150"/>
      <c r="IO596" s="150"/>
      <c r="IP596" s="150"/>
      <c r="IQ596" s="150"/>
      <c r="IR596" s="150"/>
      <c r="IS596" s="150"/>
      <c r="IT596" s="150"/>
      <c r="IU596" s="150"/>
      <c r="IV596" s="150"/>
      <c r="IW596" s="150"/>
    </row>
    <row r="597" customFormat="false" ht="12.75" hidden="false" customHeight="false" outlineLevel="0" collapsed="false">
      <c r="A597" s="146"/>
      <c r="B597" s="147"/>
      <c r="C597" s="147"/>
      <c r="D597" s="147"/>
      <c r="E597" s="147"/>
      <c r="F597" s="147"/>
      <c r="G597" s="147"/>
      <c r="H597" s="148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  <c r="AG597" s="147"/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  <c r="BI597" s="147"/>
      <c r="BJ597" s="147"/>
      <c r="BK597" s="149"/>
      <c r="BL597" s="150"/>
      <c r="BM597" s="150"/>
      <c r="BN597" s="150"/>
      <c r="BO597" s="150"/>
      <c r="BP597" s="150"/>
      <c r="BQ597" s="150"/>
      <c r="BR597" s="150"/>
      <c r="BS597" s="150"/>
      <c r="BT597" s="150"/>
      <c r="BU597" s="150"/>
      <c r="BV597" s="150"/>
      <c r="BW597" s="150"/>
      <c r="BX597" s="150"/>
      <c r="BY597" s="150"/>
      <c r="BZ597" s="150"/>
      <c r="CA597" s="150"/>
      <c r="CB597" s="150"/>
      <c r="CC597" s="150"/>
      <c r="CD597" s="150"/>
      <c r="CE597" s="150"/>
      <c r="CF597" s="150"/>
      <c r="CG597" s="150"/>
      <c r="CH597" s="150"/>
      <c r="CI597" s="150"/>
      <c r="CJ597" s="150"/>
      <c r="CK597" s="150"/>
      <c r="CL597" s="150"/>
      <c r="CM597" s="150"/>
      <c r="CN597" s="150"/>
      <c r="CO597" s="150"/>
      <c r="CP597" s="150"/>
      <c r="CQ597" s="150"/>
      <c r="CR597" s="150"/>
      <c r="CS597" s="150"/>
      <c r="CT597" s="150"/>
      <c r="CU597" s="150"/>
      <c r="CV597" s="150"/>
      <c r="CW597" s="150"/>
      <c r="CX597" s="150"/>
      <c r="CY597" s="150"/>
      <c r="CZ597" s="150"/>
      <c r="DA597" s="150"/>
      <c r="DB597" s="150"/>
      <c r="DC597" s="150"/>
      <c r="DD597" s="150"/>
      <c r="DE597" s="150"/>
      <c r="DF597" s="150"/>
      <c r="DG597" s="150"/>
      <c r="DH597" s="150"/>
      <c r="DI597" s="150"/>
      <c r="DJ597" s="150"/>
      <c r="DK597" s="150"/>
      <c r="DL597" s="150"/>
      <c r="DM597" s="150"/>
      <c r="DN597" s="150"/>
      <c r="DO597" s="150"/>
      <c r="DP597" s="150"/>
      <c r="DQ597" s="150"/>
      <c r="DR597" s="150"/>
      <c r="DS597" s="150"/>
      <c r="DT597" s="150"/>
      <c r="DU597" s="150"/>
      <c r="DV597" s="150"/>
      <c r="DW597" s="150"/>
      <c r="DX597" s="150"/>
      <c r="DY597" s="150"/>
      <c r="DZ597" s="150"/>
      <c r="EA597" s="150"/>
      <c r="EB597" s="150"/>
      <c r="EC597" s="150"/>
      <c r="ED597" s="150"/>
      <c r="EE597" s="150"/>
      <c r="EF597" s="150"/>
      <c r="EG597" s="150"/>
      <c r="EH597" s="150"/>
      <c r="EI597" s="150"/>
      <c r="EJ597" s="150"/>
      <c r="EK597" s="150"/>
      <c r="EL597" s="150"/>
      <c r="EM597" s="150"/>
      <c r="EN597" s="150"/>
      <c r="EO597" s="150"/>
      <c r="EP597" s="150"/>
      <c r="EQ597" s="150"/>
      <c r="ER597" s="150"/>
      <c r="ES597" s="150"/>
      <c r="ET597" s="150"/>
      <c r="EU597" s="150"/>
      <c r="EV597" s="150"/>
      <c r="EW597" s="150"/>
      <c r="EX597" s="150"/>
      <c r="EY597" s="150"/>
      <c r="EZ597" s="150"/>
      <c r="FA597" s="150"/>
      <c r="FB597" s="150"/>
      <c r="FC597" s="150"/>
      <c r="FD597" s="150"/>
      <c r="FE597" s="150"/>
      <c r="FF597" s="150"/>
      <c r="FG597" s="150"/>
      <c r="FH597" s="150"/>
      <c r="FI597" s="150"/>
      <c r="FJ597" s="150"/>
      <c r="FK597" s="150"/>
      <c r="FL597" s="150"/>
      <c r="FM597" s="150"/>
      <c r="FN597" s="150"/>
      <c r="FO597" s="150"/>
      <c r="FP597" s="150"/>
      <c r="FQ597" s="150"/>
      <c r="FR597" s="150"/>
      <c r="FS597" s="150"/>
      <c r="FT597" s="150"/>
      <c r="FU597" s="150"/>
      <c r="FV597" s="150"/>
      <c r="FW597" s="150"/>
      <c r="FX597" s="150"/>
      <c r="FY597" s="150"/>
      <c r="FZ597" s="150"/>
      <c r="GA597" s="150"/>
      <c r="GB597" s="150"/>
      <c r="GC597" s="150"/>
      <c r="GD597" s="150"/>
      <c r="GE597" s="150"/>
      <c r="GF597" s="150"/>
      <c r="GG597" s="150"/>
      <c r="GH597" s="150"/>
      <c r="GI597" s="150"/>
      <c r="GJ597" s="150"/>
      <c r="GK597" s="150"/>
      <c r="GL597" s="150"/>
      <c r="GM597" s="150"/>
      <c r="GN597" s="150"/>
      <c r="GO597" s="150"/>
      <c r="GP597" s="150"/>
      <c r="GQ597" s="150"/>
      <c r="GR597" s="150"/>
      <c r="GS597" s="150"/>
      <c r="GT597" s="150"/>
      <c r="GU597" s="150"/>
      <c r="GV597" s="150"/>
      <c r="GW597" s="150"/>
      <c r="GX597" s="150"/>
      <c r="GY597" s="150"/>
      <c r="GZ597" s="150"/>
      <c r="HA597" s="150"/>
      <c r="HB597" s="150"/>
      <c r="HC597" s="150"/>
      <c r="HD597" s="150"/>
      <c r="HE597" s="150"/>
      <c r="HF597" s="150"/>
      <c r="HG597" s="150"/>
      <c r="HH597" s="150"/>
      <c r="HI597" s="150"/>
      <c r="HJ597" s="150"/>
      <c r="HK597" s="150"/>
      <c r="HL597" s="150"/>
      <c r="HM597" s="150"/>
      <c r="HN597" s="150"/>
      <c r="HO597" s="150"/>
      <c r="HP597" s="150"/>
      <c r="HQ597" s="150"/>
      <c r="HR597" s="150"/>
      <c r="HS597" s="150"/>
      <c r="HT597" s="150"/>
      <c r="HU597" s="150"/>
      <c r="HV597" s="150"/>
      <c r="HW597" s="150"/>
      <c r="HX597" s="150"/>
      <c r="HY597" s="150"/>
      <c r="HZ597" s="150"/>
      <c r="IA597" s="150"/>
      <c r="IB597" s="150"/>
      <c r="IC597" s="150"/>
      <c r="ID597" s="150"/>
      <c r="IE597" s="150"/>
      <c r="IF597" s="150"/>
      <c r="IG597" s="150"/>
      <c r="IH597" s="150"/>
      <c r="II597" s="150"/>
      <c r="IJ597" s="150"/>
      <c r="IK597" s="150"/>
      <c r="IL597" s="150"/>
      <c r="IM597" s="150"/>
      <c r="IN597" s="150"/>
      <c r="IO597" s="150"/>
      <c r="IP597" s="150"/>
      <c r="IQ597" s="150"/>
      <c r="IR597" s="150"/>
      <c r="IS597" s="150"/>
      <c r="IT597" s="150"/>
      <c r="IU597" s="150"/>
      <c r="IV597" s="150"/>
      <c r="IW597" s="150"/>
    </row>
    <row r="598" customFormat="false" ht="12.75" hidden="false" customHeight="false" outlineLevel="0" collapsed="false">
      <c r="A598" s="146"/>
      <c r="B598" s="147"/>
      <c r="C598" s="147"/>
      <c r="D598" s="147"/>
      <c r="E598" s="147"/>
      <c r="F598" s="147"/>
      <c r="G598" s="147"/>
      <c r="H598" s="148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  <c r="AC598" s="147"/>
      <c r="AD598" s="147"/>
      <c r="AE598" s="147"/>
      <c r="AF598" s="147"/>
      <c r="AG598" s="147"/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  <c r="BH598" s="147"/>
      <c r="BI598" s="147"/>
      <c r="BJ598" s="147"/>
      <c r="BK598" s="149"/>
      <c r="BL598" s="150"/>
      <c r="BM598" s="150"/>
      <c r="BN598" s="150"/>
      <c r="BO598" s="150"/>
      <c r="BP598" s="150"/>
      <c r="BQ598" s="150"/>
      <c r="BR598" s="150"/>
      <c r="BS598" s="150"/>
      <c r="BT598" s="150"/>
      <c r="BU598" s="150"/>
      <c r="BV598" s="150"/>
      <c r="BW598" s="150"/>
      <c r="BX598" s="150"/>
      <c r="BY598" s="150"/>
      <c r="BZ598" s="150"/>
      <c r="CA598" s="150"/>
      <c r="CB598" s="150"/>
      <c r="CC598" s="150"/>
      <c r="CD598" s="150"/>
      <c r="CE598" s="150"/>
      <c r="CF598" s="150"/>
      <c r="CG598" s="150"/>
      <c r="CH598" s="150"/>
      <c r="CI598" s="150"/>
      <c r="CJ598" s="150"/>
      <c r="CK598" s="150"/>
      <c r="CL598" s="150"/>
      <c r="CM598" s="150"/>
      <c r="CN598" s="150"/>
      <c r="CO598" s="150"/>
      <c r="CP598" s="150"/>
      <c r="CQ598" s="150"/>
      <c r="CR598" s="150"/>
      <c r="CS598" s="150"/>
      <c r="CT598" s="150"/>
      <c r="CU598" s="150"/>
      <c r="CV598" s="150"/>
      <c r="CW598" s="150"/>
      <c r="CX598" s="150"/>
      <c r="CY598" s="150"/>
      <c r="CZ598" s="150"/>
      <c r="DA598" s="150"/>
      <c r="DB598" s="150"/>
      <c r="DC598" s="150"/>
      <c r="DD598" s="150"/>
      <c r="DE598" s="150"/>
      <c r="DF598" s="150"/>
      <c r="DG598" s="150"/>
      <c r="DH598" s="150"/>
      <c r="DI598" s="150"/>
      <c r="DJ598" s="150"/>
      <c r="DK598" s="150"/>
      <c r="DL598" s="150"/>
      <c r="DM598" s="150"/>
      <c r="DN598" s="150"/>
      <c r="DO598" s="150"/>
      <c r="DP598" s="150"/>
      <c r="DQ598" s="150"/>
      <c r="DR598" s="150"/>
      <c r="DS598" s="150"/>
      <c r="DT598" s="150"/>
      <c r="DU598" s="150"/>
      <c r="DV598" s="150"/>
      <c r="DW598" s="150"/>
      <c r="DX598" s="150"/>
      <c r="DY598" s="150"/>
      <c r="DZ598" s="150"/>
      <c r="EA598" s="150"/>
      <c r="EB598" s="150"/>
      <c r="EC598" s="150"/>
      <c r="ED598" s="150"/>
      <c r="EE598" s="150"/>
      <c r="EF598" s="150"/>
      <c r="EG598" s="150"/>
      <c r="EH598" s="150"/>
      <c r="EI598" s="150"/>
      <c r="EJ598" s="150"/>
      <c r="EK598" s="150"/>
      <c r="EL598" s="150"/>
      <c r="EM598" s="150"/>
      <c r="EN598" s="150"/>
      <c r="EO598" s="150"/>
      <c r="EP598" s="150"/>
      <c r="EQ598" s="150"/>
      <c r="ER598" s="150"/>
      <c r="ES598" s="150"/>
      <c r="ET598" s="150"/>
      <c r="EU598" s="150"/>
      <c r="EV598" s="150"/>
      <c r="EW598" s="150"/>
      <c r="EX598" s="150"/>
      <c r="EY598" s="150"/>
      <c r="EZ598" s="150"/>
      <c r="FA598" s="150"/>
      <c r="FB598" s="150"/>
      <c r="FC598" s="150"/>
      <c r="FD598" s="150"/>
      <c r="FE598" s="150"/>
      <c r="FF598" s="150"/>
      <c r="FG598" s="150"/>
      <c r="FH598" s="150"/>
      <c r="FI598" s="150"/>
      <c r="FJ598" s="150"/>
      <c r="FK598" s="150"/>
      <c r="FL598" s="150"/>
      <c r="FM598" s="150"/>
      <c r="FN598" s="150"/>
      <c r="FO598" s="150"/>
      <c r="FP598" s="150"/>
      <c r="FQ598" s="150"/>
      <c r="FR598" s="150"/>
      <c r="FS598" s="150"/>
      <c r="FT598" s="150"/>
      <c r="FU598" s="150"/>
      <c r="FV598" s="150"/>
      <c r="FW598" s="150"/>
      <c r="FX598" s="150"/>
      <c r="FY598" s="150"/>
      <c r="FZ598" s="150"/>
      <c r="GA598" s="150"/>
      <c r="GB598" s="150"/>
      <c r="GC598" s="150"/>
      <c r="GD598" s="150"/>
      <c r="GE598" s="150"/>
      <c r="GF598" s="150"/>
      <c r="GG598" s="150"/>
      <c r="GH598" s="150"/>
      <c r="GI598" s="150"/>
      <c r="GJ598" s="150"/>
      <c r="GK598" s="150"/>
      <c r="GL598" s="150"/>
      <c r="GM598" s="150"/>
      <c r="GN598" s="150"/>
      <c r="GO598" s="150"/>
      <c r="GP598" s="150"/>
      <c r="GQ598" s="150"/>
      <c r="GR598" s="150"/>
      <c r="GS598" s="150"/>
      <c r="GT598" s="150"/>
      <c r="GU598" s="150"/>
      <c r="GV598" s="150"/>
      <c r="GW598" s="150"/>
      <c r="GX598" s="150"/>
      <c r="GY598" s="150"/>
      <c r="GZ598" s="150"/>
      <c r="HA598" s="150"/>
      <c r="HB598" s="150"/>
      <c r="HC598" s="150"/>
      <c r="HD598" s="150"/>
      <c r="HE598" s="150"/>
      <c r="HF598" s="150"/>
      <c r="HG598" s="150"/>
      <c r="HH598" s="150"/>
      <c r="HI598" s="150"/>
      <c r="HJ598" s="150"/>
      <c r="HK598" s="150"/>
      <c r="HL598" s="150"/>
      <c r="HM598" s="150"/>
      <c r="HN598" s="150"/>
      <c r="HO598" s="150"/>
      <c r="HP598" s="150"/>
      <c r="HQ598" s="150"/>
      <c r="HR598" s="150"/>
      <c r="HS598" s="150"/>
      <c r="HT598" s="150"/>
      <c r="HU598" s="150"/>
      <c r="HV598" s="150"/>
      <c r="HW598" s="150"/>
      <c r="HX598" s="150"/>
      <c r="HY598" s="150"/>
      <c r="HZ598" s="150"/>
      <c r="IA598" s="150"/>
      <c r="IB598" s="150"/>
      <c r="IC598" s="150"/>
      <c r="ID598" s="150"/>
      <c r="IE598" s="150"/>
      <c r="IF598" s="150"/>
      <c r="IG598" s="150"/>
      <c r="IH598" s="150"/>
      <c r="II598" s="150"/>
      <c r="IJ598" s="150"/>
      <c r="IK598" s="150"/>
      <c r="IL598" s="150"/>
      <c r="IM598" s="150"/>
      <c r="IN598" s="150"/>
      <c r="IO598" s="150"/>
      <c r="IP598" s="150"/>
      <c r="IQ598" s="150"/>
      <c r="IR598" s="150"/>
      <c r="IS598" s="150"/>
      <c r="IT598" s="150"/>
      <c r="IU598" s="150"/>
      <c r="IV598" s="150"/>
      <c r="IW598" s="150"/>
    </row>
    <row r="599" customFormat="false" ht="12.75" hidden="false" customHeight="false" outlineLevel="0" collapsed="false">
      <c r="A599" s="146"/>
      <c r="B599" s="147"/>
      <c r="C599" s="147"/>
      <c r="D599" s="147"/>
      <c r="E599" s="147"/>
      <c r="F599" s="147"/>
      <c r="G599" s="147"/>
      <c r="H599" s="148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  <c r="AC599" s="147"/>
      <c r="AD599" s="147"/>
      <c r="AE599" s="147"/>
      <c r="AF599" s="147"/>
      <c r="AG599" s="147"/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  <c r="BI599" s="147"/>
      <c r="BJ599" s="147"/>
      <c r="BK599" s="149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  <c r="EC599" s="150"/>
      <c r="ED599" s="150"/>
      <c r="EE599" s="150"/>
      <c r="EF599" s="150"/>
      <c r="EG599" s="150"/>
      <c r="EH599" s="150"/>
      <c r="EI599" s="150"/>
      <c r="EJ599" s="150"/>
      <c r="EK599" s="150"/>
      <c r="EL599" s="150"/>
      <c r="EM599" s="150"/>
      <c r="EN599" s="150"/>
      <c r="EO599" s="150"/>
      <c r="EP599" s="150"/>
      <c r="EQ599" s="150"/>
      <c r="ER599" s="150"/>
      <c r="ES599" s="150"/>
      <c r="ET599" s="150"/>
      <c r="EU599" s="150"/>
      <c r="EV599" s="150"/>
      <c r="EW599" s="150"/>
      <c r="EX599" s="150"/>
      <c r="EY599" s="150"/>
      <c r="EZ599" s="150"/>
      <c r="FA599" s="150"/>
      <c r="FB599" s="150"/>
      <c r="FC599" s="150"/>
      <c r="FD599" s="150"/>
      <c r="FE599" s="150"/>
      <c r="FF599" s="150"/>
      <c r="FG599" s="150"/>
      <c r="FH599" s="150"/>
      <c r="FI599" s="150"/>
      <c r="FJ599" s="150"/>
      <c r="FK599" s="150"/>
      <c r="FL599" s="150"/>
      <c r="FM599" s="150"/>
      <c r="FN599" s="150"/>
      <c r="FO599" s="150"/>
      <c r="FP599" s="150"/>
      <c r="FQ599" s="150"/>
      <c r="FR599" s="150"/>
      <c r="FS599" s="150"/>
      <c r="FT599" s="150"/>
      <c r="FU599" s="150"/>
      <c r="FV599" s="150"/>
      <c r="FW599" s="150"/>
      <c r="FX599" s="150"/>
      <c r="FY599" s="150"/>
      <c r="FZ599" s="150"/>
      <c r="GA599" s="150"/>
      <c r="GB599" s="150"/>
      <c r="GC599" s="150"/>
      <c r="GD599" s="150"/>
      <c r="GE599" s="150"/>
      <c r="GF599" s="150"/>
      <c r="GG599" s="150"/>
      <c r="GH599" s="150"/>
      <c r="GI599" s="150"/>
      <c r="GJ599" s="150"/>
      <c r="GK599" s="150"/>
      <c r="GL599" s="150"/>
      <c r="GM599" s="150"/>
      <c r="GN599" s="150"/>
      <c r="GO599" s="150"/>
      <c r="GP599" s="150"/>
      <c r="GQ599" s="150"/>
      <c r="GR599" s="150"/>
      <c r="GS599" s="150"/>
      <c r="GT599" s="150"/>
      <c r="GU599" s="150"/>
      <c r="GV599" s="150"/>
      <c r="GW599" s="150"/>
      <c r="GX599" s="150"/>
      <c r="GY599" s="150"/>
      <c r="GZ599" s="150"/>
      <c r="HA599" s="150"/>
      <c r="HB599" s="150"/>
      <c r="HC599" s="150"/>
      <c r="HD599" s="150"/>
      <c r="HE599" s="150"/>
      <c r="HF599" s="150"/>
      <c r="HG599" s="150"/>
      <c r="HH599" s="150"/>
      <c r="HI599" s="150"/>
      <c r="HJ599" s="150"/>
      <c r="HK599" s="150"/>
      <c r="HL599" s="150"/>
      <c r="HM599" s="150"/>
      <c r="HN599" s="150"/>
      <c r="HO599" s="150"/>
      <c r="HP599" s="150"/>
      <c r="HQ599" s="150"/>
      <c r="HR599" s="150"/>
      <c r="HS599" s="150"/>
      <c r="HT599" s="150"/>
      <c r="HU599" s="150"/>
      <c r="HV599" s="150"/>
      <c r="HW599" s="150"/>
      <c r="HX599" s="150"/>
      <c r="HY599" s="150"/>
      <c r="HZ599" s="150"/>
      <c r="IA599" s="150"/>
      <c r="IB599" s="150"/>
      <c r="IC599" s="150"/>
      <c r="ID599" s="150"/>
      <c r="IE599" s="150"/>
      <c r="IF599" s="150"/>
      <c r="IG599" s="150"/>
      <c r="IH599" s="150"/>
      <c r="II599" s="150"/>
      <c r="IJ599" s="150"/>
      <c r="IK599" s="150"/>
      <c r="IL599" s="150"/>
      <c r="IM599" s="150"/>
      <c r="IN599" s="150"/>
      <c r="IO599" s="150"/>
      <c r="IP599" s="150"/>
      <c r="IQ599" s="150"/>
      <c r="IR599" s="150"/>
      <c r="IS599" s="150"/>
      <c r="IT599" s="150"/>
      <c r="IU599" s="150"/>
      <c r="IV599" s="150"/>
      <c r="IW599" s="150"/>
    </row>
    <row r="600" customFormat="false" ht="12.75" hidden="false" customHeight="false" outlineLevel="0" collapsed="false">
      <c r="A600" s="146"/>
      <c r="B600" s="147"/>
      <c r="C600" s="147"/>
      <c r="D600" s="147"/>
      <c r="E600" s="147"/>
      <c r="F600" s="147"/>
      <c r="G600" s="147"/>
      <c r="H600" s="148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  <c r="AC600" s="147"/>
      <c r="AD600" s="147"/>
      <c r="AE600" s="147"/>
      <c r="AF600" s="147"/>
      <c r="AG600" s="147"/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  <c r="BI600" s="147"/>
      <c r="BJ600" s="147"/>
      <c r="BK600" s="149"/>
      <c r="BL600" s="150"/>
      <c r="BM600" s="150"/>
      <c r="BN600" s="150"/>
      <c r="BO600" s="150"/>
      <c r="BP600" s="150"/>
      <c r="BQ600" s="150"/>
      <c r="BR600" s="150"/>
      <c r="BS600" s="150"/>
      <c r="BT600" s="150"/>
      <c r="BU600" s="150"/>
      <c r="BV600" s="150"/>
      <c r="BW600" s="150"/>
      <c r="BX600" s="150"/>
      <c r="BY600" s="150"/>
      <c r="BZ600" s="150"/>
      <c r="CA600" s="150"/>
      <c r="CB600" s="150"/>
      <c r="CC600" s="15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0"/>
      <c r="CN600" s="150"/>
      <c r="CO600" s="150"/>
      <c r="CP600" s="150"/>
      <c r="CQ600" s="150"/>
      <c r="CR600" s="150"/>
      <c r="CS600" s="150"/>
      <c r="CT600" s="150"/>
      <c r="CU600" s="150"/>
      <c r="CV600" s="150"/>
      <c r="CW600" s="150"/>
      <c r="CX600" s="150"/>
      <c r="CY600" s="150"/>
      <c r="CZ600" s="150"/>
      <c r="DA600" s="150"/>
      <c r="DB600" s="150"/>
      <c r="DC600" s="150"/>
      <c r="DD600" s="150"/>
      <c r="DE600" s="150"/>
      <c r="DF600" s="150"/>
      <c r="DG600" s="150"/>
      <c r="DH600" s="150"/>
      <c r="DI600" s="150"/>
      <c r="DJ600" s="150"/>
      <c r="DK600" s="150"/>
      <c r="DL600" s="150"/>
      <c r="DM600" s="150"/>
      <c r="DN600" s="150"/>
      <c r="DO600" s="150"/>
      <c r="DP600" s="150"/>
      <c r="DQ600" s="150"/>
      <c r="DR600" s="150"/>
      <c r="DS600" s="150"/>
      <c r="DT600" s="150"/>
      <c r="DU600" s="150"/>
      <c r="DV600" s="150"/>
      <c r="DW600" s="150"/>
      <c r="DX600" s="150"/>
      <c r="DY600" s="150"/>
      <c r="DZ600" s="150"/>
      <c r="EA600" s="150"/>
      <c r="EB600" s="150"/>
      <c r="EC600" s="150"/>
      <c r="ED600" s="150"/>
      <c r="EE600" s="150"/>
      <c r="EF600" s="150"/>
      <c r="EG600" s="150"/>
      <c r="EH600" s="150"/>
      <c r="EI600" s="150"/>
      <c r="EJ600" s="150"/>
      <c r="EK600" s="150"/>
      <c r="EL600" s="150"/>
      <c r="EM600" s="150"/>
      <c r="EN600" s="150"/>
      <c r="EO600" s="150"/>
      <c r="EP600" s="150"/>
      <c r="EQ600" s="150"/>
      <c r="ER600" s="150"/>
      <c r="ES600" s="150"/>
      <c r="ET600" s="150"/>
      <c r="EU600" s="150"/>
      <c r="EV600" s="150"/>
      <c r="EW600" s="150"/>
      <c r="EX600" s="150"/>
      <c r="EY600" s="150"/>
      <c r="EZ600" s="150"/>
      <c r="FA600" s="150"/>
      <c r="FB600" s="150"/>
      <c r="FC600" s="150"/>
      <c r="FD600" s="150"/>
      <c r="FE600" s="150"/>
      <c r="FF600" s="150"/>
      <c r="FG600" s="150"/>
      <c r="FH600" s="150"/>
      <c r="FI600" s="150"/>
      <c r="FJ600" s="150"/>
      <c r="FK600" s="150"/>
      <c r="FL600" s="150"/>
      <c r="FM600" s="150"/>
      <c r="FN600" s="150"/>
      <c r="FO600" s="150"/>
      <c r="FP600" s="150"/>
      <c r="FQ600" s="150"/>
      <c r="FR600" s="150"/>
      <c r="FS600" s="150"/>
      <c r="FT600" s="150"/>
      <c r="FU600" s="150"/>
      <c r="FV600" s="150"/>
      <c r="FW600" s="150"/>
      <c r="FX600" s="150"/>
      <c r="FY600" s="150"/>
      <c r="FZ600" s="150"/>
      <c r="GA600" s="150"/>
      <c r="GB600" s="150"/>
      <c r="GC600" s="150"/>
      <c r="GD600" s="150"/>
      <c r="GE600" s="150"/>
      <c r="GF600" s="150"/>
      <c r="GG600" s="150"/>
      <c r="GH600" s="150"/>
      <c r="GI600" s="150"/>
      <c r="GJ600" s="150"/>
      <c r="GK600" s="150"/>
      <c r="GL600" s="150"/>
      <c r="GM600" s="150"/>
      <c r="GN600" s="150"/>
      <c r="GO600" s="150"/>
      <c r="GP600" s="150"/>
      <c r="GQ600" s="150"/>
      <c r="GR600" s="150"/>
      <c r="GS600" s="150"/>
      <c r="GT600" s="150"/>
      <c r="GU600" s="150"/>
      <c r="GV600" s="150"/>
      <c r="GW600" s="150"/>
      <c r="GX600" s="150"/>
      <c r="GY600" s="150"/>
      <c r="GZ600" s="150"/>
      <c r="HA600" s="150"/>
      <c r="HB600" s="150"/>
      <c r="HC600" s="150"/>
      <c r="HD600" s="150"/>
      <c r="HE600" s="150"/>
      <c r="HF600" s="150"/>
      <c r="HG600" s="150"/>
      <c r="HH600" s="150"/>
      <c r="HI600" s="150"/>
      <c r="HJ600" s="150"/>
      <c r="HK600" s="150"/>
      <c r="HL600" s="150"/>
      <c r="HM600" s="150"/>
      <c r="HN600" s="150"/>
      <c r="HO600" s="150"/>
      <c r="HP600" s="150"/>
      <c r="HQ600" s="150"/>
      <c r="HR600" s="150"/>
      <c r="HS600" s="150"/>
      <c r="HT600" s="150"/>
      <c r="HU600" s="150"/>
      <c r="HV600" s="150"/>
      <c r="HW600" s="150"/>
      <c r="HX600" s="150"/>
      <c r="HY600" s="150"/>
      <c r="HZ600" s="150"/>
      <c r="IA600" s="150"/>
      <c r="IB600" s="150"/>
      <c r="IC600" s="150"/>
      <c r="ID600" s="150"/>
      <c r="IE600" s="150"/>
      <c r="IF600" s="150"/>
      <c r="IG600" s="150"/>
      <c r="IH600" s="150"/>
      <c r="II600" s="150"/>
      <c r="IJ600" s="150"/>
      <c r="IK600" s="150"/>
      <c r="IL600" s="150"/>
      <c r="IM600" s="150"/>
      <c r="IN600" s="150"/>
      <c r="IO600" s="150"/>
      <c r="IP600" s="150"/>
      <c r="IQ600" s="150"/>
      <c r="IR600" s="150"/>
      <c r="IS600" s="150"/>
      <c r="IT600" s="150"/>
      <c r="IU600" s="150"/>
      <c r="IV600" s="150"/>
      <c r="IW600" s="150"/>
    </row>
    <row r="601" customFormat="false" ht="12.75" hidden="false" customHeight="false" outlineLevel="0" collapsed="false">
      <c r="A601" s="146"/>
      <c r="B601" s="147"/>
      <c r="C601" s="147"/>
      <c r="D601" s="147"/>
      <c r="E601" s="147"/>
      <c r="F601" s="147"/>
      <c r="G601" s="147"/>
      <c r="H601" s="148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  <c r="AE601" s="147"/>
      <c r="AF601" s="147"/>
      <c r="AG601" s="147"/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  <c r="BI601" s="147"/>
      <c r="BJ601" s="147"/>
      <c r="BK601" s="149"/>
      <c r="BL601" s="150"/>
      <c r="BM601" s="150"/>
      <c r="BN601" s="150"/>
      <c r="BO601" s="150"/>
      <c r="BP601" s="150"/>
      <c r="BQ601" s="150"/>
      <c r="BR601" s="150"/>
      <c r="BS601" s="150"/>
      <c r="BT601" s="150"/>
      <c r="BU601" s="150"/>
      <c r="BV601" s="150"/>
      <c r="BW601" s="150"/>
      <c r="BX601" s="150"/>
      <c r="BY601" s="150"/>
      <c r="BZ601" s="150"/>
      <c r="CA601" s="150"/>
      <c r="CB601" s="150"/>
      <c r="CC601" s="150"/>
      <c r="CD601" s="150"/>
      <c r="CE601" s="150"/>
      <c r="CF601" s="150"/>
      <c r="CG601" s="150"/>
      <c r="CH601" s="150"/>
      <c r="CI601" s="150"/>
      <c r="CJ601" s="150"/>
      <c r="CK601" s="150"/>
      <c r="CL601" s="150"/>
      <c r="CM601" s="150"/>
      <c r="CN601" s="150"/>
      <c r="CO601" s="150"/>
      <c r="CP601" s="150"/>
      <c r="CQ601" s="150"/>
      <c r="CR601" s="150"/>
      <c r="CS601" s="150"/>
      <c r="CT601" s="150"/>
      <c r="CU601" s="150"/>
      <c r="CV601" s="150"/>
      <c r="CW601" s="150"/>
      <c r="CX601" s="150"/>
      <c r="CY601" s="150"/>
      <c r="CZ601" s="150"/>
      <c r="DA601" s="150"/>
      <c r="DB601" s="150"/>
      <c r="DC601" s="150"/>
      <c r="DD601" s="150"/>
      <c r="DE601" s="150"/>
      <c r="DF601" s="150"/>
      <c r="DG601" s="150"/>
      <c r="DH601" s="150"/>
      <c r="DI601" s="150"/>
      <c r="DJ601" s="150"/>
      <c r="DK601" s="150"/>
      <c r="DL601" s="150"/>
      <c r="DM601" s="150"/>
      <c r="DN601" s="150"/>
      <c r="DO601" s="150"/>
      <c r="DP601" s="150"/>
      <c r="DQ601" s="150"/>
      <c r="DR601" s="150"/>
      <c r="DS601" s="150"/>
      <c r="DT601" s="150"/>
      <c r="DU601" s="150"/>
      <c r="DV601" s="150"/>
      <c r="DW601" s="150"/>
      <c r="DX601" s="150"/>
      <c r="DY601" s="150"/>
      <c r="DZ601" s="150"/>
      <c r="EA601" s="150"/>
      <c r="EB601" s="150"/>
      <c r="EC601" s="150"/>
      <c r="ED601" s="150"/>
      <c r="EE601" s="150"/>
      <c r="EF601" s="150"/>
      <c r="EG601" s="150"/>
      <c r="EH601" s="150"/>
      <c r="EI601" s="150"/>
      <c r="EJ601" s="150"/>
      <c r="EK601" s="150"/>
      <c r="EL601" s="150"/>
      <c r="EM601" s="150"/>
      <c r="EN601" s="150"/>
      <c r="EO601" s="150"/>
      <c r="EP601" s="150"/>
      <c r="EQ601" s="150"/>
      <c r="ER601" s="150"/>
      <c r="ES601" s="150"/>
      <c r="ET601" s="150"/>
      <c r="EU601" s="150"/>
      <c r="EV601" s="150"/>
      <c r="EW601" s="150"/>
      <c r="EX601" s="150"/>
      <c r="EY601" s="150"/>
      <c r="EZ601" s="150"/>
      <c r="FA601" s="150"/>
      <c r="FB601" s="150"/>
      <c r="FC601" s="150"/>
      <c r="FD601" s="150"/>
      <c r="FE601" s="150"/>
      <c r="FF601" s="150"/>
      <c r="FG601" s="150"/>
      <c r="FH601" s="150"/>
      <c r="FI601" s="150"/>
      <c r="FJ601" s="150"/>
      <c r="FK601" s="150"/>
      <c r="FL601" s="150"/>
      <c r="FM601" s="150"/>
      <c r="FN601" s="150"/>
      <c r="FO601" s="150"/>
      <c r="FP601" s="150"/>
      <c r="FQ601" s="150"/>
      <c r="FR601" s="150"/>
      <c r="FS601" s="150"/>
      <c r="FT601" s="150"/>
      <c r="FU601" s="150"/>
      <c r="FV601" s="150"/>
      <c r="FW601" s="150"/>
      <c r="FX601" s="150"/>
      <c r="FY601" s="150"/>
      <c r="FZ601" s="150"/>
      <c r="GA601" s="150"/>
      <c r="GB601" s="150"/>
      <c r="GC601" s="150"/>
      <c r="GD601" s="150"/>
      <c r="GE601" s="150"/>
      <c r="GF601" s="150"/>
      <c r="GG601" s="150"/>
      <c r="GH601" s="150"/>
      <c r="GI601" s="150"/>
      <c r="GJ601" s="150"/>
      <c r="GK601" s="150"/>
      <c r="GL601" s="150"/>
      <c r="GM601" s="150"/>
      <c r="GN601" s="150"/>
      <c r="GO601" s="150"/>
      <c r="GP601" s="150"/>
      <c r="GQ601" s="150"/>
      <c r="GR601" s="150"/>
      <c r="GS601" s="150"/>
      <c r="GT601" s="150"/>
      <c r="GU601" s="150"/>
      <c r="GV601" s="150"/>
      <c r="GW601" s="150"/>
      <c r="GX601" s="150"/>
      <c r="GY601" s="150"/>
      <c r="GZ601" s="150"/>
      <c r="HA601" s="150"/>
      <c r="HB601" s="150"/>
      <c r="HC601" s="150"/>
      <c r="HD601" s="150"/>
      <c r="HE601" s="150"/>
      <c r="HF601" s="150"/>
      <c r="HG601" s="150"/>
      <c r="HH601" s="150"/>
      <c r="HI601" s="150"/>
      <c r="HJ601" s="150"/>
      <c r="HK601" s="150"/>
      <c r="HL601" s="150"/>
      <c r="HM601" s="150"/>
      <c r="HN601" s="150"/>
      <c r="HO601" s="150"/>
      <c r="HP601" s="150"/>
      <c r="HQ601" s="150"/>
      <c r="HR601" s="150"/>
      <c r="HS601" s="150"/>
      <c r="HT601" s="150"/>
      <c r="HU601" s="150"/>
      <c r="HV601" s="150"/>
      <c r="HW601" s="150"/>
      <c r="HX601" s="150"/>
      <c r="HY601" s="150"/>
      <c r="HZ601" s="150"/>
      <c r="IA601" s="150"/>
      <c r="IB601" s="150"/>
      <c r="IC601" s="150"/>
      <c r="ID601" s="150"/>
      <c r="IE601" s="150"/>
      <c r="IF601" s="150"/>
      <c r="IG601" s="150"/>
      <c r="IH601" s="150"/>
      <c r="II601" s="150"/>
      <c r="IJ601" s="150"/>
      <c r="IK601" s="150"/>
      <c r="IL601" s="150"/>
      <c r="IM601" s="150"/>
      <c r="IN601" s="150"/>
      <c r="IO601" s="150"/>
      <c r="IP601" s="150"/>
      <c r="IQ601" s="150"/>
      <c r="IR601" s="150"/>
      <c r="IS601" s="150"/>
      <c r="IT601" s="150"/>
      <c r="IU601" s="150"/>
      <c r="IV601" s="150"/>
      <c r="IW601" s="150"/>
    </row>
    <row r="602" customFormat="false" ht="12.75" hidden="false" customHeight="false" outlineLevel="0" collapsed="false">
      <c r="A602" s="146"/>
      <c r="B602" s="147"/>
      <c r="C602" s="147"/>
      <c r="D602" s="147"/>
      <c r="E602" s="147"/>
      <c r="F602" s="147"/>
      <c r="G602" s="147"/>
      <c r="H602" s="148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  <c r="AB602" s="147"/>
      <c r="AC602" s="147"/>
      <c r="AD602" s="147"/>
      <c r="AE602" s="147"/>
      <c r="AF602" s="147"/>
      <c r="AG602" s="147"/>
      <c r="AH602" s="147"/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  <c r="BI602" s="147"/>
      <c r="BJ602" s="147"/>
      <c r="BK602" s="149"/>
      <c r="BL602" s="150"/>
      <c r="BM602" s="150"/>
      <c r="BN602" s="150"/>
      <c r="BO602" s="150"/>
      <c r="BP602" s="150"/>
      <c r="BQ602" s="150"/>
      <c r="BR602" s="150"/>
      <c r="BS602" s="150"/>
      <c r="BT602" s="150"/>
      <c r="BU602" s="150"/>
      <c r="BV602" s="150"/>
      <c r="BW602" s="150"/>
      <c r="BX602" s="150"/>
      <c r="BY602" s="150"/>
      <c r="BZ602" s="150"/>
      <c r="CA602" s="150"/>
      <c r="CB602" s="150"/>
      <c r="CC602" s="150"/>
      <c r="CD602" s="150"/>
      <c r="CE602" s="150"/>
      <c r="CF602" s="150"/>
      <c r="CG602" s="150"/>
      <c r="CH602" s="150"/>
      <c r="CI602" s="150"/>
      <c r="CJ602" s="150"/>
      <c r="CK602" s="150"/>
      <c r="CL602" s="150"/>
      <c r="CM602" s="150"/>
      <c r="CN602" s="150"/>
      <c r="CO602" s="150"/>
      <c r="CP602" s="150"/>
      <c r="CQ602" s="150"/>
      <c r="CR602" s="150"/>
      <c r="CS602" s="150"/>
      <c r="CT602" s="150"/>
      <c r="CU602" s="150"/>
      <c r="CV602" s="150"/>
      <c r="CW602" s="150"/>
      <c r="CX602" s="150"/>
      <c r="CY602" s="150"/>
      <c r="CZ602" s="150"/>
      <c r="DA602" s="150"/>
      <c r="DB602" s="150"/>
      <c r="DC602" s="150"/>
      <c r="DD602" s="150"/>
      <c r="DE602" s="150"/>
      <c r="DF602" s="150"/>
      <c r="DG602" s="150"/>
      <c r="DH602" s="150"/>
      <c r="DI602" s="150"/>
      <c r="DJ602" s="150"/>
      <c r="DK602" s="150"/>
      <c r="DL602" s="150"/>
      <c r="DM602" s="150"/>
      <c r="DN602" s="150"/>
      <c r="DO602" s="150"/>
      <c r="DP602" s="150"/>
      <c r="DQ602" s="150"/>
      <c r="DR602" s="150"/>
      <c r="DS602" s="150"/>
      <c r="DT602" s="150"/>
      <c r="DU602" s="150"/>
      <c r="DV602" s="150"/>
      <c r="DW602" s="150"/>
      <c r="DX602" s="150"/>
      <c r="DY602" s="150"/>
      <c r="DZ602" s="150"/>
      <c r="EA602" s="150"/>
      <c r="EB602" s="150"/>
      <c r="EC602" s="150"/>
      <c r="ED602" s="150"/>
      <c r="EE602" s="150"/>
      <c r="EF602" s="150"/>
      <c r="EG602" s="150"/>
      <c r="EH602" s="150"/>
      <c r="EI602" s="150"/>
      <c r="EJ602" s="150"/>
      <c r="EK602" s="150"/>
      <c r="EL602" s="150"/>
      <c r="EM602" s="150"/>
      <c r="EN602" s="150"/>
      <c r="EO602" s="150"/>
      <c r="EP602" s="150"/>
      <c r="EQ602" s="150"/>
      <c r="ER602" s="150"/>
      <c r="ES602" s="150"/>
      <c r="ET602" s="150"/>
      <c r="EU602" s="150"/>
      <c r="EV602" s="150"/>
      <c r="EW602" s="150"/>
      <c r="EX602" s="150"/>
      <c r="EY602" s="150"/>
      <c r="EZ602" s="150"/>
      <c r="FA602" s="150"/>
      <c r="FB602" s="150"/>
      <c r="FC602" s="150"/>
      <c r="FD602" s="150"/>
      <c r="FE602" s="150"/>
      <c r="FF602" s="150"/>
      <c r="FG602" s="150"/>
      <c r="FH602" s="150"/>
      <c r="FI602" s="150"/>
      <c r="FJ602" s="150"/>
      <c r="FK602" s="150"/>
      <c r="FL602" s="150"/>
      <c r="FM602" s="150"/>
      <c r="FN602" s="150"/>
      <c r="FO602" s="150"/>
      <c r="FP602" s="150"/>
      <c r="FQ602" s="150"/>
      <c r="FR602" s="150"/>
      <c r="FS602" s="150"/>
      <c r="FT602" s="150"/>
      <c r="FU602" s="150"/>
      <c r="FV602" s="150"/>
      <c r="FW602" s="150"/>
      <c r="FX602" s="150"/>
      <c r="FY602" s="150"/>
      <c r="FZ602" s="150"/>
      <c r="GA602" s="150"/>
      <c r="GB602" s="150"/>
      <c r="GC602" s="150"/>
      <c r="GD602" s="150"/>
      <c r="GE602" s="150"/>
      <c r="GF602" s="150"/>
      <c r="GG602" s="150"/>
      <c r="GH602" s="150"/>
      <c r="GI602" s="150"/>
      <c r="GJ602" s="150"/>
      <c r="GK602" s="150"/>
      <c r="GL602" s="150"/>
      <c r="GM602" s="150"/>
      <c r="GN602" s="150"/>
      <c r="GO602" s="150"/>
      <c r="GP602" s="150"/>
      <c r="GQ602" s="150"/>
      <c r="GR602" s="150"/>
      <c r="GS602" s="150"/>
      <c r="GT602" s="150"/>
      <c r="GU602" s="150"/>
      <c r="GV602" s="150"/>
      <c r="GW602" s="150"/>
      <c r="GX602" s="150"/>
      <c r="GY602" s="150"/>
      <c r="GZ602" s="150"/>
      <c r="HA602" s="150"/>
      <c r="HB602" s="150"/>
      <c r="HC602" s="150"/>
      <c r="HD602" s="150"/>
      <c r="HE602" s="150"/>
      <c r="HF602" s="150"/>
      <c r="HG602" s="150"/>
      <c r="HH602" s="150"/>
      <c r="HI602" s="150"/>
      <c r="HJ602" s="150"/>
      <c r="HK602" s="150"/>
      <c r="HL602" s="150"/>
      <c r="HM602" s="150"/>
      <c r="HN602" s="150"/>
      <c r="HO602" s="150"/>
      <c r="HP602" s="150"/>
      <c r="HQ602" s="150"/>
      <c r="HR602" s="150"/>
      <c r="HS602" s="150"/>
      <c r="HT602" s="150"/>
      <c r="HU602" s="150"/>
      <c r="HV602" s="150"/>
      <c r="HW602" s="150"/>
      <c r="HX602" s="150"/>
      <c r="HY602" s="150"/>
      <c r="HZ602" s="150"/>
      <c r="IA602" s="150"/>
      <c r="IB602" s="150"/>
      <c r="IC602" s="150"/>
      <c r="ID602" s="150"/>
      <c r="IE602" s="150"/>
      <c r="IF602" s="150"/>
      <c r="IG602" s="150"/>
      <c r="IH602" s="150"/>
      <c r="II602" s="150"/>
      <c r="IJ602" s="150"/>
      <c r="IK602" s="150"/>
      <c r="IL602" s="150"/>
      <c r="IM602" s="150"/>
      <c r="IN602" s="150"/>
      <c r="IO602" s="150"/>
      <c r="IP602" s="150"/>
      <c r="IQ602" s="150"/>
      <c r="IR602" s="150"/>
      <c r="IS602" s="150"/>
      <c r="IT602" s="150"/>
      <c r="IU602" s="150"/>
      <c r="IV602" s="150"/>
      <c r="IW602" s="150"/>
    </row>
    <row r="603" customFormat="false" ht="12.75" hidden="false" customHeight="false" outlineLevel="0" collapsed="false">
      <c r="A603" s="146"/>
      <c r="B603" s="147"/>
      <c r="C603" s="147"/>
      <c r="D603" s="147"/>
      <c r="E603" s="147"/>
      <c r="F603" s="147"/>
      <c r="G603" s="147"/>
      <c r="H603" s="148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  <c r="AB603" s="147"/>
      <c r="AC603" s="147"/>
      <c r="AD603" s="147"/>
      <c r="AE603" s="147"/>
      <c r="AF603" s="147"/>
      <c r="AG603" s="147"/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  <c r="BI603" s="147"/>
      <c r="BJ603" s="147"/>
      <c r="BK603" s="149"/>
      <c r="BL603" s="150"/>
      <c r="BM603" s="150"/>
      <c r="BN603" s="150"/>
      <c r="BO603" s="150"/>
      <c r="BP603" s="150"/>
      <c r="BQ603" s="150"/>
      <c r="BR603" s="150"/>
      <c r="BS603" s="150"/>
      <c r="BT603" s="150"/>
      <c r="BU603" s="150"/>
      <c r="BV603" s="150"/>
      <c r="BW603" s="150"/>
      <c r="BX603" s="150"/>
      <c r="BY603" s="150"/>
      <c r="BZ603" s="150"/>
      <c r="CA603" s="150"/>
      <c r="CB603" s="150"/>
      <c r="CC603" s="15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0"/>
      <c r="CN603" s="150"/>
      <c r="CO603" s="150"/>
      <c r="CP603" s="150"/>
      <c r="CQ603" s="150"/>
      <c r="CR603" s="150"/>
      <c r="CS603" s="150"/>
      <c r="CT603" s="150"/>
      <c r="CU603" s="150"/>
      <c r="CV603" s="150"/>
      <c r="CW603" s="150"/>
      <c r="CX603" s="150"/>
      <c r="CY603" s="150"/>
      <c r="CZ603" s="150"/>
      <c r="DA603" s="150"/>
      <c r="DB603" s="150"/>
      <c r="DC603" s="150"/>
      <c r="DD603" s="150"/>
      <c r="DE603" s="150"/>
      <c r="DF603" s="150"/>
      <c r="DG603" s="150"/>
      <c r="DH603" s="150"/>
      <c r="DI603" s="150"/>
      <c r="DJ603" s="150"/>
      <c r="DK603" s="150"/>
      <c r="DL603" s="150"/>
      <c r="DM603" s="150"/>
      <c r="DN603" s="150"/>
      <c r="DO603" s="150"/>
      <c r="DP603" s="150"/>
      <c r="DQ603" s="150"/>
      <c r="DR603" s="150"/>
      <c r="DS603" s="150"/>
      <c r="DT603" s="150"/>
      <c r="DU603" s="150"/>
      <c r="DV603" s="150"/>
      <c r="DW603" s="150"/>
      <c r="DX603" s="150"/>
      <c r="DY603" s="150"/>
      <c r="DZ603" s="150"/>
      <c r="EA603" s="150"/>
      <c r="EB603" s="150"/>
      <c r="EC603" s="150"/>
      <c r="ED603" s="150"/>
      <c r="EE603" s="150"/>
      <c r="EF603" s="150"/>
      <c r="EG603" s="150"/>
      <c r="EH603" s="150"/>
      <c r="EI603" s="150"/>
      <c r="EJ603" s="150"/>
      <c r="EK603" s="150"/>
      <c r="EL603" s="150"/>
      <c r="EM603" s="150"/>
      <c r="EN603" s="150"/>
      <c r="EO603" s="150"/>
      <c r="EP603" s="150"/>
      <c r="EQ603" s="150"/>
      <c r="ER603" s="150"/>
      <c r="ES603" s="150"/>
      <c r="ET603" s="150"/>
      <c r="EU603" s="150"/>
      <c r="EV603" s="150"/>
      <c r="EW603" s="150"/>
      <c r="EX603" s="150"/>
      <c r="EY603" s="150"/>
      <c r="EZ603" s="150"/>
      <c r="FA603" s="150"/>
      <c r="FB603" s="150"/>
      <c r="FC603" s="150"/>
      <c r="FD603" s="150"/>
      <c r="FE603" s="150"/>
      <c r="FF603" s="150"/>
      <c r="FG603" s="150"/>
      <c r="FH603" s="150"/>
      <c r="FI603" s="150"/>
      <c r="FJ603" s="150"/>
      <c r="FK603" s="150"/>
      <c r="FL603" s="150"/>
      <c r="FM603" s="150"/>
      <c r="FN603" s="150"/>
      <c r="FO603" s="150"/>
      <c r="FP603" s="150"/>
      <c r="FQ603" s="150"/>
      <c r="FR603" s="150"/>
      <c r="FS603" s="150"/>
      <c r="FT603" s="150"/>
      <c r="FU603" s="150"/>
      <c r="FV603" s="150"/>
      <c r="FW603" s="150"/>
      <c r="FX603" s="150"/>
      <c r="FY603" s="150"/>
      <c r="FZ603" s="150"/>
      <c r="GA603" s="150"/>
      <c r="GB603" s="150"/>
      <c r="GC603" s="150"/>
      <c r="GD603" s="150"/>
      <c r="GE603" s="150"/>
      <c r="GF603" s="150"/>
      <c r="GG603" s="150"/>
      <c r="GH603" s="150"/>
      <c r="GI603" s="150"/>
      <c r="GJ603" s="150"/>
      <c r="GK603" s="150"/>
      <c r="GL603" s="150"/>
      <c r="GM603" s="150"/>
      <c r="GN603" s="150"/>
      <c r="GO603" s="150"/>
      <c r="GP603" s="150"/>
      <c r="GQ603" s="150"/>
      <c r="GR603" s="150"/>
      <c r="GS603" s="150"/>
      <c r="GT603" s="150"/>
      <c r="GU603" s="150"/>
      <c r="GV603" s="150"/>
      <c r="GW603" s="150"/>
      <c r="GX603" s="150"/>
      <c r="GY603" s="150"/>
      <c r="GZ603" s="150"/>
      <c r="HA603" s="150"/>
      <c r="HB603" s="150"/>
      <c r="HC603" s="150"/>
      <c r="HD603" s="150"/>
      <c r="HE603" s="150"/>
      <c r="HF603" s="150"/>
      <c r="HG603" s="150"/>
      <c r="HH603" s="150"/>
      <c r="HI603" s="150"/>
      <c r="HJ603" s="150"/>
      <c r="HK603" s="150"/>
      <c r="HL603" s="150"/>
      <c r="HM603" s="150"/>
      <c r="HN603" s="150"/>
      <c r="HO603" s="150"/>
      <c r="HP603" s="150"/>
      <c r="HQ603" s="150"/>
      <c r="HR603" s="150"/>
      <c r="HS603" s="150"/>
      <c r="HT603" s="150"/>
      <c r="HU603" s="150"/>
      <c r="HV603" s="150"/>
      <c r="HW603" s="150"/>
      <c r="HX603" s="150"/>
      <c r="HY603" s="150"/>
      <c r="HZ603" s="150"/>
      <c r="IA603" s="150"/>
      <c r="IB603" s="150"/>
      <c r="IC603" s="150"/>
      <c r="ID603" s="150"/>
      <c r="IE603" s="150"/>
      <c r="IF603" s="150"/>
      <c r="IG603" s="150"/>
      <c r="IH603" s="150"/>
      <c r="II603" s="150"/>
      <c r="IJ603" s="150"/>
      <c r="IK603" s="150"/>
      <c r="IL603" s="150"/>
      <c r="IM603" s="150"/>
      <c r="IN603" s="150"/>
      <c r="IO603" s="150"/>
      <c r="IP603" s="150"/>
      <c r="IQ603" s="150"/>
      <c r="IR603" s="150"/>
      <c r="IS603" s="150"/>
      <c r="IT603" s="150"/>
      <c r="IU603" s="150"/>
      <c r="IV603" s="150"/>
      <c r="IW603" s="150"/>
    </row>
    <row r="604" customFormat="false" ht="12.75" hidden="false" customHeight="false" outlineLevel="0" collapsed="false">
      <c r="A604" s="146"/>
      <c r="B604" s="147"/>
      <c r="C604" s="147"/>
      <c r="D604" s="147"/>
      <c r="E604" s="147"/>
      <c r="F604" s="147"/>
      <c r="G604" s="147"/>
      <c r="H604" s="148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  <c r="AC604" s="147"/>
      <c r="AD604" s="147"/>
      <c r="AE604" s="147"/>
      <c r="AF604" s="147"/>
      <c r="AG604" s="147"/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  <c r="BI604" s="147"/>
      <c r="BJ604" s="147"/>
      <c r="BK604" s="149"/>
      <c r="BL604" s="150"/>
      <c r="BM604" s="150"/>
      <c r="BN604" s="150"/>
      <c r="BO604" s="150"/>
      <c r="BP604" s="150"/>
      <c r="BQ604" s="150"/>
      <c r="BR604" s="150"/>
      <c r="BS604" s="150"/>
      <c r="BT604" s="150"/>
      <c r="BU604" s="150"/>
      <c r="BV604" s="150"/>
      <c r="BW604" s="150"/>
      <c r="BX604" s="150"/>
      <c r="BY604" s="150"/>
      <c r="BZ604" s="150"/>
      <c r="CA604" s="150"/>
      <c r="CB604" s="150"/>
      <c r="CC604" s="15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0"/>
      <c r="CN604" s="150"/>
      <c r="CO604" s="150"/>
      <c r="CP604" s="150"/>
      <c r="CQ604" s="150"/>
      <c r="CR604" s="150"/>
      <c r="CS604" s="150"/>
      <c r="CT604" s="150"/>
      <c r="CU604" s="150"/>
      <c r="CV604" s="150"/>
      <c r="CW604" s="150"/>
      <c r="CX604" s="150"/>
      <c r="CY604" s="150"/>
      <c r="CZ604" s="150"/>
      <c r="DA604" s="150"/>
      <c r="DB604" s="150"/>
      <c r="DC604" s="150"/>
      <c r="DD604" s="150"/>
      <c r="DE604" s="150"/>
      <c r="DF604" s="150"/>
      <c r="DG604" s="150"/>
      <c r="DH604" s="150"/>
      <c r="DI604" s="150"/>
      <c r="DJ604" s="150"/>
      <c r="DK604" s="150"/>
      <c r="DL604" s="150"/>
      <c r="DM604" s="150"/>
      <c r="DN604" s="150"/>
      <c r="DO604" s="150"/>
      <c r="DP604" s="150"/>
      <c r="DQ604" s="150"/>
      <c r="DR604" s="150"/>
      <c r="DS604" s="150"/>
      <c r="DT604" s="150"/>
      <c r="DU604" s="150"/>
      <c r="DV604" s="150"/>
      <c r="DW604" s="150"/>
      <c r="DX604" s="150"/>
      <c r="DY604" s="150"/>
      <c r="DZ604" s="150"/>
      <c r="EA604" s="150"/>
      <c r="EB604" s="150"/>
      <c r="EC604" s="150"/>
      <c r="ED604" s="150"/>
      <c r="EE604" s="150"/>
      <c r="EF604" s="150"/>
      <c r="EG604" s="150"/>
      <c r="EH604" s="150"/>
      <c r="EI604" s="150"/>
      <c r="EJ604" s="150"/>
      <c r="EK604" s="150"/>
      <c r="EL604" s="150"/>
      <c r="EM604" s="150"/>
      <c r="EN604" s="150"/>
      <c r="EO604" s="150"/>
      <c r="EP604" s="150"/>
      <c r="EQ604" s="150"/>
      <c r="ER604" s="150"/>
      <c r="ES604" s="150"/>
      <c r="ET604" s="150"/>
      <c r="EU604" s="150"/>
      <c r="EV604" s="150"/>
      <c r="EW604" s="150"/>
      <c r="EX604" s="150"/>
      <c r="EY604" s="150"/>
      <c r="EZ604" s="150"/>
      <c r="FA604" s="150"/>
      <c r="FB604" s="150"/>
      <c r="FC604" s="150"/>
      <c r="FD604" s="150"/>
      <c r="FE604" s="150"/>
      <c r="FF604" s="150"/>
      <c r="FG604" s="150"/>
      <c r="FH604" s="150"/>
      <c r="FI604" s="150"/>
      <c r="FJ604" s="150"/>
      <c r="FK604" s="150"/>
      <c r="FL604" s="150"/>
      <c r="FM604" s="150"/>
      <c r="FN604" s="150"/>
      <c r="FO604" s="150"/>
      <c r="FP604" s="150"/>
      <c r="FQ604" s="150"/>
      <c r="FR604" s="150"/>
      <c r="FS604" s="150"/>
      <c r="FT604" s="150"/>
      <c r="FU604" s="150"/>
      <c r="FV604" s="150"/>
      <c r="FW604" s="150"/>
      <c r="FX604" s="150"/>
      <c r="FY604" s="150"/>
      <c r="FZ604" s="150"/>
      <c r="GA604" s="150"/>
      <c r="GB604" s="150"/>
      <c r="GC604" s="150"/>
      <c r="GD604" s="150"/>
      <c r="GE604" s="150"/>
      <c r="GF604" s="150"/>
      <c r="GG604" s="150"/>
      <c r="GH604" s="150"/>
      <c r="GI604" s="150"/>
      <c r="GJ604" s="150"/>
      <c r="GK604" s="150"/>
      <c r="GL604" s="150"/>
      <c r="GM604" s="150"/>
      <c r="GN604" s="150"/>
      <c r="GO604" s="150"/>
      <c r="GP604" s="150"/>
      <c r="GQ604" s="150"/>
      <c r="GR604" s="150"/>
      <c r="GS604" s="150"/>
      <c r="GT604" s="150"/>
      <c r="GU604" s="150"/>
      <c r="GV604" s="150"/>
      <c r="GW604" s="150"/>
      <c r="GX604" s="150"/>
      <c r="GY604" s="150"/>
      <c r="GZ604" s="150"/>
      <c r="HA604" s="150"/>
      <c r="HB604" s="150"/>
      <c r="HC604" s="150"/>
      <c r="HD604" s="150"/>
      <c r="HE604" s="150"/>
      <c r="HF604" s="150"/>
      <c r="HG604" s="150"/>
      <c r="HH604" s="150"/>
      <c r="HI604" s="150"/>
      <c r="HJ604" s="150"/>
      <c r="HK604" s="150"/>
      <c r="HL604" s="150"/>
      <c r="HM604" s="150"/>
      <c r="HN604" s="150"/>
      <c r="HO604" s="150"/>
      <c r="HP604" s="150"/>
      <c r="HQ604" s="150"/>
      <c r="HR604" s="150"/>
      <c r="HS604" s="150"/>
      <c r="HT604" s="150"/>
      <c r="HU604" s="150"/>
      <c r="HV604" s="150"/>
      <c r="HW604" s="150"/>
      <c r="HX604" s="150"/>
      <c r="HY604" s="150"/>
      <c r="HZ604" s="150"/>
      <c r="IA604" s="150"/>
      <c r="IB604" s="150"/>
      <c r="IC604" s="150"/>
      <c r="ID604" s="150"/>
      <c r="IE604" s="150"/>
      <c r="IF604" s="150"/>
      <c r="IG604" s="150"/>
      <c r="IH604" s="150"/>
      <c r="II604" s="150"/>
      <c r="IJ604" s="150"/>
      <c r="IK604" s="150"/>
      <c r="IL604" s="150"/>
      <c r="IM604" s="150"/>
      <c r="IN604" s="150"/>
      <c r="IO604" s="150"/>
      <c r="IP604" s="150"/>
      <c r="IQ604" s="150"/>
      <c r="IR604" s="150"/>
      <c r="IS604" s="150"/>
      <c r="IT604" s="150"/>
      <c r="IU604" s="150"/>
      <c r="IV604" s="150"/>
      <c r="IW604" s="150"/>
    </row>
    <row r="605" customFormat="false" ht="12.75" hidden="false" customHeight="false" outlineLevel="0" collapsed="false">
      <c r="A605" s="146"/>
      <c r="B605" s="147"/>
      <c r="C605" s="147"/>
      <c r="D605" s="147"/>
      <c r="E605" s="147"/>
      <c r="F605" s="147"/>
      <c r="G605" s="147"/>
      <c r="H605" s="148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  <c r="AE605" s="147"/>
      <c r="AF605" s="147"/>
      <c r="AG605" s="147"/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  <c r="BI605" s="147"/>
      <c r="BJ605" s="147"/>
      <c r="BK605" s="149"/>
      <c r="BL605" s="150"/>
      <c r="BM605" s="150"/>
      <c r="BN605" s="150"/>
      <c r="BO605" s="150"/>
      <c r="BP605" s="150"/>
      <c r="BQ605" s="150"/>
      <c r="BR605" s="150"/>
      <c r="BS605" s="150"/>
      <c r="BT605" s="150"/>
      <c r="BU605" s="150"/>
      <c r="BV605" s="150"/>
      <c r="BW605" s="150"/>
      <c r="BX605" s="150"/>
      <c r="BY605" s="150"/>
      <c r="BZ605" s="150"/>
      <c r="CA605" s="150"/>
      <c r="CB605" s="150"/>
      <c r="CC605" s="150"/>
      <c r="CD605" s="150"/>
      <c r="CE605" s="150"/>
      <c r="CF605" s="150"/>
      <c r="CG605" s="150"/>
      <c r="CH605" s="150"/>
      <c r="CI605" s="150"/>
      <c r="CJ605" s="150"/>
      <c r="CK605" s="150"/>
      <c r="CL605" s="150"/>
      <c r="CM605" s="150"/>
      <c r="CN605" s="150"/>
      <c r="CO605" s="150"/>
      <c r="CP605" s="150"/>
      <c r="CQ605" s="150"/>
      <c r="CR605" s="150"/>
      <c r="CS605" s="150"/>
      <c r="CT605" s="150"/>
      <c r="CU605" s="150"/>
      <c r="CV605" s="150"/>
      <c r="CW605" s="150"/>
      <c r="CX605" s="150"/>
      <c r="CY605" s="150"/>
      <c r="CZ605" s="150"/>
      <c r="DA605" s="150"/>
      <c r="DB605" s="150"/>
      <c r="DC605" s="150"/>
      <c r="DD605" s="150"/>
      <c r="DE605" s="150"/>
      <c r="DF605" s="150"/>
      <c r="DG605" s="150"/>
      <c r="DH605" s="150"/>
      <c r="DI605" s="150"/>
      <c r="DJ605" s="150"/>
      <c r="DK605" s="150"/>
      <c r="DL605" s="150"/>
      <c r="DM605" s="150"/>
      <c r="DN605" s="150"/>
      <c r="DO605" s="150"/>
      <c r="DP605" s="150"/>
      <c r="DQ605" s="150"/>
      <c r="DR605" s="150"/>
      <c r="DS605" s="150"/>
      <c r="DT605" s="150"/>
      <c r="DU605" s="150"/>
      <c r="DV605" s="150"/>
      <c r="DW605" s="150"/>
      <c r="DX605" s="150"/>
      <c r="DY605" s="150"/>
      <c r="DZ605" s="150"/>
      <c r="EA605" s="150"/>
      <c r="EB605" s="150"/>
      <c r="EC605" s="150"/>
      <c r="ED605" s="150"/>
      <c r="EE605" s="150"/>
      <c r="EF605" s="150"/>
      <c r="EG605" s="150"/>
      <c r="EH605" s="150"/>
      <c r="EI605" s="150"/>
      <c r="EJ605" s="150"/>
      <c r="EK605" s="150"/>
      <c r="EL605" s="150"/>
      <c r="EM605" s="150"/>
      <c r="EN605" s="150"/>
      <c r="EO605" s="150"/>
      <c r="EP605" s="150"/>
      <c r="EQ605" s="150"/>
      <c r="ER605" s="150"/>
      <c r="ES605" s="150"/>
      <c r="ET605" s="150"/>
      <c r="EU605" s="150"/>
      <c r="EV605" s="150"/>
      <c r="EW605" s="150"/>
      <c r="EX605" s="150"/>
      <c r="EY605" s="150"/>
      <c r="EZ605" s="150"/>
      <c r="FA605" s="150"/>
      <c r="FB605" s="150"/>
      <c r="FC605" s="150"/>
      <c r="FD605" s="150"/>
      <c r="FE605" s="150"/>
      <c r="FF605" s="150"/>
      <c r="FG605" s="150"/>
      <c r="FH605" s="150"/>
      <c r="FI605" s="150"/>
      <c r="FJ605" s="150"/>
      <c r="FK605" s="150"/>
      <c r="FL605" s="150"/>
      <c r="FM605" s="150"/>
      <c r="FN605" s="150"/>
      <c r="FO605" s="150"/>
      <c r="FP605" s="150"/>
      <c r="FQ605" s="150"/>
      <c r="FR605" s="150"/>
      <c r="FS605" s="150"/>
      <c r="FT605" s="150"/>
      <c r="FU605" s="150"/>
      <c r="FV605" s="150"/>
      <c r="FW605" s="150"/>
      <c r="FX605" s="150"/>
      <c r="FY605" s="150"/>
      <c r="FZ605" s="150"/>
      <c r="GA605" s="150"/>
      <c r="GB605" s="150"/>
      <c r="GC605" s="150"/>
      <c r="GD605" s="150"/>
      <c r="GE605" s="150"/>
      <c r="GF605" s="150"/>
      <c r="GG605" s="150"/>
      <c r="GH605" s="150"/>
      <c r="GI605" s="150"/>
      <c r="GJ605" s="150"/>
      <c r="GK605" s="150"/>
      <c r="GL605" s="150"/>
      <c r="GM605" s="150"/>
      <c r="GN605" s="150"/>
      <c r="GO605" s="150"/>
      <c r="GP605" s="150"/>
      <c r="GQ605" s="150"/>
      <c r="GR605" s="150"/>
      <c r="GS605" s="150"/>
      <c r="GT605" s="150"/>
      <c r="GU605" s="150"/>
      <c r="GV605" s="150"/>
      <c r="GW605" s="150"/>
      <c r="GX605" s="150"/>
      <c r="GY605" s="150"/>
      <c r="GZ605" s="150"/>
      <c r="HA605" s="150"/>
      <c r="HB605" s="150"/>
      <c r="HC605" s="150"/>
      <c r="HD605" s="150"/>
      <c r="HE605" s="150"/>
      <c r="HF605" s="150"/>
      <c r="HG605" s="150"/>
      <c r="HH605" s="150"/>
      <c r="HI605" s="150"/>
      <c r="HJ605" s="150"/>
      <c r="HK605" s="150"/>
      <c r="HL605" s="150"/>
      <c r="HM605" s="150"/>
      <c r="HN605" s="150"/>
      <c r="HO605" s="150"/>
      <c r="HP605" s="150"/>
      <c r="HQ605" s="150"/>
      <c r="HR605" s="150"/>
      <c r="HS605" s="150"/>
      <c r="HT605" s="150"/>
      <c r="HU605" s="150"/>
      <c r="HV605" s="150"/>
      <c r="HW605" s="150"/>
      <c r="HX605" s="150"/>
      <c r="HY605" s="150"/>
      <c r="HZ605" s="150"/>
      <c r="IA605" s="150"/>
      <c r="IB605" s="150"/>
      <c r="IC605" s="150"/>
      <c r="ID605" s="150"/>
      <c r="IE605" s="150"/>
      <c r="IF605" s="150"/>
      <c r="IG605" s="150"/>
      <c r="IH605" s="150"/>
      <c r="II605" s="150"/>
      <c r="IJ605" s="150"/>
      <c r="IK605" s="150"/>
      <c r="IL605" s="150"/>
      <c r="IM605" s="150"/>
      <c r="IN605" s="150"/>
      <c r="IO605" s="150"/>
      <c r="IP605" s="150"/>
      <c r="IQ605" s="150"/>
      <c r="IR605" s="150"/>
      <c r="IS605" s="150"/>
      <c r="IT605" s="150"/>
      <c r="IU605" s="150"/>
      <c r="IV605" s="150"/>
      <c r="IW605" s="150"/>
    </row>
    <row r="606" customFormat="false" ht="12.75" hidden="false" customHeight="false" outlineLevel="0" collapsed="false">
      <c r="A606" s="146"/>
      <c r="B606" s="147"/>
      <c r="C606" s="147"/>
      <c r="D606" s="147"/>
      <c r="E606" s="147"/>
      <c r="F606" s="147"/>
      <c r="G606" s="147"/>
      <c r="H606" s="148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  <c r="AE606" s="147"/>
      <c r="AF606" s="147"/>
      <c r="AG606" s="147"/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  <c r="BI606" s="147"/>
      <c r="BJ606" s="147"/>
      <c r="BK606" s="149"/>
      <c r="BL606" s="150"/>
      <c r="BM606" s="150"/>
      <c r="BN606" s="150"/>
      <c r="BO606" s="150"/>
      <c r="BP606" s="150"/>
      <c r="BQ606" s="150"/>
      <c r="BR606" s="150"/>
      <c r="BS606" s="150"/>
      <c r="BT606" s="150"/>
      <c r="BU606" s="150"/>
      <c r="BV606" s="150"/>
      <c r="BW606" s="150"/>
      <c r="BX606" s="150"/>
      <c r="BY606" s="150"/>
      <c r="BZ606" s="150"/>
      <c r="CA606" s="150"/>
      <c r="CB606" s="150"/>
      <c r="CC606" s="150"/>
      <c r="CD606" s="150"/>
      <c r="CE606" s="150"/>
      <c r="CF606" s="150"/>
      <c r="CG606" s="150"/>
      <c r="CH606" s="150"/>
      <c r="CI606" s="150"/>
      <c r="CJ606" s="150"/>
      <c r="CK606" s="150"/>
      <c r="CL606" s="150"/>
      <c r="CM606" s="150"/>
      <c r="CN606" s="150"/>
      <c r="CO606" s="150"/>
      <c r="CP606" s="150"/>
      <c r="CQ606" s="150"/>
      <c r="CR606" s="150"/>
      <c r="CS606" s="150"/>
      <c r="CT606" s="150"/>
      <c r="CU606" s="150"/>
      <c r="CV606" s="150"/>
      <c r="CW606" s="150"/>
      <c r="CX606" s="150"/>
      <c r="CY606" s="150"/>
      <c r="CZ606" s="150"/>
      <c r="DA606" s="150"/>
      <c r="DB606" s="150"/>
      <c r="DC606" s="150"/>
      <c r="DD606" s="150"/>
      <c r="DE606" s="150"/>
      <c r="DF606" s="150"/>
      <c r="DG606" s="150"/>
      <c r="DH606" s="150"/>
      <c r="DI606" s="150"/>
      <c r="DJ606" s="150"/>
      <c r="DK606" s="150"/>
      <c r="DL606" s="150"/>
      <c r="DM606" s="150"/>
      <c r="DN606" s="150"/>
      <c r="DO606" s="150"/>
      <c r="DP606" s="150"/>
      <c r="DQ606" s="150"/>
      <c r="DR606" s="150"/>
      <c r="DS606" s="150"/>
      <c r="DT606" s="150"/>
      <c r="DU606" s="150"/>
      <c r="DV606" s="150"/>
      <c r="DW606" s="150"/>
      <c r="DX606" s="150"/>
      <c r="DY606" s="150"/>
      <c r="DZ606" s="150"/>
      <c r="EA606" s="150"/>
      <c r="EB606" s="150"/>
      <c r="EC606" s="150"/>
      <c r="ED606" s="150"/>
      <c r="EE606" s="150"/>
      <c r="EF606" s="150"/>
      <c r="EG606" s="150"/>
      <c r="EH606" s="150"/>
      <c r="EI606" s="150"/>
      <c r="EJ606" s="150"/>
      <c r="EK606" s="150"/>
      <c r="EL606" s="150"/>
      <c r="EM606" s="150"/>
      <c r="EN606" s="150"/>
      <c r="EO606" s="150"/>
      <c r="EP606" s="150"/>
      <c r="EQ606" s="150"/>
      <c r="ER606" s="150"/>
      <c r="ES606" s="150"/>
      <c r="ET606" s="150"/>
      <c r="EU606" s="150"/>
      <c r="EV606" s="150"/>
      <c r="EW606" s="150"/>
      <c r="EX606" s="150"/>
      <c r="EY606" s="150"/>
      <c r="EZ606" s="150"/>
      <c r="FA606" s="150"/>
      <c r="FB606" s="150"/>
      <c r="FC606" s="150"/>
      <c r="FD606" s="150"/>
      <c r="FE606" s="150"/>
      <c r="FF606" s="150"/>
      <c r="FG606" s="150"/>
      <c r="FH606" s="150"/>
      <c r="FI606" s="150"/>
      <c r="FJ606" s="150"/>
      <c r="FK606" s="150"/>
      <c r="FL606" s="150"/>
      <c r="FM606" s="150"/>
      <c r="FN606" s="150"/>
      <c r="FO606" s="150"/>
      <c r="FP606" s="150"/>
      <c r="FQ606" s="150"/>
      <c r="FR606" s="150"/>
      <c r="FS606" s="150"/>
      <c r="FT606" s="150"/>
      <c r="FU606" s="150"/>
      <c r="FV606" s="150"/>
      <c r="FW606" s="150"/>
      <c r="FX606" s="150"/>
      <c r="FY606" s="150"/>
      <c r="FZ606" s="150"/>
      <c r="GA606" s="150"/>
      <c r="GB606" s="150"/>
      <c r="GC606" s="150"/>
      <c r="GD606" s="150"/>
      <c r="GE606" s="150"/>
      <c r="GF606" s="150"/>
      <c r="GG606" s="150"/>
      <c r="GH606" s="150"/>
      <c r="GI606" s="150"/>
      <c r="GJ606" s="150"/>
      <c r="GK606" s="150"/>
      <c r="GL606" s="150"/>
      <c r="GM606" s="150"/>
      <c r="GN606" s="150"/>
      <c r="GO606" s="150"/>
      <c r="GP606" s="150"/>
      <c r="GQ606" s="150"/>
      <c r="GR606" s="150"/>
      <c r="GS606" s="150"/>
      <c r="GT606" s="150"/>
      <c r="GU606" s="150"/>
      <c r="GV606" s="150"/>
      <c r="GW606" s="150"/>
      <c r="GX606" s="150"/>
      <c r="GY606" s="150"/>
      <c r="GZ606" s="150"/>
      <c r="HA606" s="150"/>
      <c r="HB606" s="150"/>
      <c r="HC606" s="150"/>
      <c r="HD606" s="150"/>
      <c r="HE606" s="150"/>
      <c r="HF606" s="150"/>
      <c r="HG606" s="150"/>
      <c r="HH606" s="150"/>
      <c r="HI606" s="150"/>
      <c r="HJ606" s="150"/>
      <c r="HK606" s="150"/>
      <c r="HL606" s="150"/>
      <c r="HM606" s="150"/>
      <c r="HN606" s="150"/>
      <c r="HO606" s="150"/>
      <c r="HP606" s="150"/>
      <c r="HQ606" s="150"/>
      <c r="HR606" s="150"/>
      <c r="HS606" s="150"/>
      <c r="HT606" s="150"/>
      <c r="HU606" s="150"/>
      <c r="HV606" s="150"/>
      <c r="HW606" s="150"/>
      <c r="HX606" s="150"/>
      <c r="HY606" s="150"/>
      <c r="HZ606" s="150"/>
      <c r="IA606" s="150"/>
      <c r="IB606" s="150"/>
      <c r="IC606" s="150"/>
      <c r="ID606" s="150"/>
      <c r="IE606" s="150"/>
      <c r="IF606" s="150"/>
      <c r="IG606" s="150"/>
      <c r="IH606" s="150"/>
      <c r="II606" s="150"/>
      <c r="IJ606" s="150"/>
      <c r="IK606" s="150"/>
      <c r="IL606" s="150"/>
      <c r="IM606" s="150"/>
      <c r="IN606" s="150"/>
      <c r="IO606" s="150"/>
      <c r="IP606" s="150"/>
      <c r="IQ606" s="150"/>
      <c r="IR606" s="150"/>
      <c r="IS606" s="150"/>
      <c r="IT606" s="150"/>
      <c r="IU606" s="150"/>
      <c r="IV606" s="150"/>
      <c r="IW606" s="150"/>
    </row>
    <row r="607" customFormat="false" ht="12.75" hidden="false" customHeight="false" outlineLevel="0" collapsed="false">
      <c r="A607" s="146"/>
      <c r="B607" s="147"/>
      <c r="C607" s="147"/>
      <c r="D607" s="147"/>
      <c r="E607" s="147"/>
      <c r="F607" s="147"/>
      <c r="G607" s="147"/>
      <c r="H607" s="148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7"/>
      <c r="AE607" s="147"/>
      <c r="AF607" s="147"/>
      <c r="AG607" s="147"/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  <c r="BI607" s="147"/>
      <c r="BJ607" s="147"/>
      <c r="BK607" s="149"/>
      <c r="BL607" s="150"/>
      <c r="BM607" s="150"/>
      <c r="BN607" s="150"/>
      <c r="BO607" s="150"/>
      <c r="BP607" s="150"/>
      <c r="BQ607" s="150"/>
      <c r="BR607" s="150"/>
      <c r="BS607" s="150"/>
      <c r="BT607" s="150"/>
      <c r="BU607" s="150"/>
      <c r="BV607" s="150"/>
      <c r="BW607" s="150"/>
      <c r="BX607" s="150"/>
      <c r="BY607" s="150"/>
      <c r="BZ607" s="150"/>
      <c r="CA607" s="150"/>
      <c r="CB607" s="150"/>
      <c r="CC607" s="15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0"/>
      <c r="CN607" s="150"/>
      <c r="CO607" s="150"/>
      <c r="CP607" s="150"/>
      <c r="CQ607" s="150"/>
      <c r="CR607" s="150"/>
      <c r="CS607" s="150"/>
      <c r="CT607" s="150"/>
      <c r="CU607" s="150"/>
      <c r="CV607" s="150"/>
      <c r="CW607" s="150"/>
      <c r="CX607" s="150"/>
      <c r="CY607" s="150"/>
      <c r="CZ607" s="150"/>
      <c r="DA607" s="150"/>
      <c r="DB607" s="150"/>
      <c r="DC607" s="150"/>
      <c r="DD607" s="150"/>
      <c r="DE607" s="150"/>
      <c r="DF607" s="150"/>
      <c r="DG607" s="150"/>
      <c r="DH607" s="150"/>
      <c r="DI607" s="150"/>
      <c r="DJ607" s="150"/>
      <c r="DK607" s="150"/>
      <c r="DL607" s="150"/>
      <c r="DM607" s="150"/>
      <c r="DN607" s="150"/>
      <c r="DO607" s="150"/>
      <c r="DP607" s="150"/>
      <c r="DQ607" s="150"/>
      <c r="DR607" s="150"/>
      <c r="DS607" s="150"/>
      <c r="DT607" s="150"/>
      <c r="DU607" s="150"/>
      <c r="DV607" s="150"/>
      <c r="DW607" s="150"/>
      <c r="DX607" s="150"/>
      <c r="DY607" s="150"/>
      <c r="DZ607" s="150"/>
      <c r="EA607" s="150"/>
      <c r="EB607" s="150"/>
      <c r="EC607" s="150"/>
      <c r="ED607" s="150"/>
      <c r="EE607" s="150"/>
      <c r="EF607" s="150"/>
      <c r="EG607" s="150"/>
      <c r="EH607" s="150"/>
      <c r="EI607" s="150"/>
      <c r="EJ607" s="150"/>
      <c r="EK607" s="150"/>
      <c r="EL607" s="150"/>
      <c r="EM607" s="150"/>
      <c r="EN607" s="150"/>
      <c r="EO607" s="150"/>
      <c r="EP607" s="150"/>
      <c r="EQ607" s="150"/>
      <c r="ER607" s="150"/>
      <c r="ES607" s="150"/>
      <c r="ET607" s="150"/>
      <c r="EU607" s="150"/>
      <c r="EV607" s="150"/>
      <c r="EW607" s="150"/>
      <c r="EX607" s="150"/>
      <c r="EY607" s="150"/>
      <c r="EZ607" s="150"/>
      <c r="FA607" s="150"/>
      <c r="FB607" s="150"/>
      <c r="FC607" s="150"/>
      <c r="FD607" s="150"/>
      <c r="FE607" s="150"/>
      <c r="FF607" s="150"/>
      <c r="FG607" s="150"/>
      <c r="FH607" s="150"/>
      <c r="FI607" s="150"/>
      <c r="FJ607" s="150"/>
      <c r="FK607" s="150"/>
      <c r="FL607" s="150"/>
      <c r="FM607" s="150"/>
      <c r="FN607" s="150"/>
      <c r="FO607" s="150"/>
      <c r="FP607" s="150"/>
      <c r="FQ607" s="150"/>
      <c r="FR607" s="150"/>
      <c r="FS607" s="150"/>
      <c r="FT607" s="150"/>
      <c r="FU607" s="150"/>
      <c r="FV607" s="150"/>
      <c r="FW607" s="150"/>
      <c r="FX607" s="150"/>
      <c r="FY607" s="150"/>
      <c r="FZ607" s="150"/>
      <c r="GA607" s="150"/>
      <c r="GB607" s="150"/>
      <c r="GC607" s="150"/>
      <c r="GD607" s="150"/>
      <c r="GE607" s="150"/>
      <c r="GF607" s="150"/>
      <c r="GG607" s="150"/>
      <c r="GH607" s="150"/>
      <c r="GI607" s="150"/>
      <c r="GJ607" s="150"/>
      <c r="GK607" s="150"/>
      <c r="GL607" s="150"/>
      <c r="GM607" s="150"/>
      <c r="GN607" s="150"/>
      <c r="GO607" s="150"/>
      <c r="GP607" s="150"/>
      <c r="GQ607" s="150"/>
      <c r="GR607" s="150"/>
      <c r="GS607" s="150"/>
      <c r="GT607" s="150"/>
      <c r="GU607" s="150"/>
      <c r="GV607" s="150"/>
      <c r="GW607" s="150"/>
      <c r="GX607" s="150"/>
      <c r="GY607" s="150"/>
      <c r="GZ607" s="150"/>
      <c r="HA607" s="150"/>
      <c r="HB607" s="150"/>
      <c r="HC607" s="150"/>
      <c r="HD607" s="150"/>
      <c r="HE607" s="150"/>
      <c r="HF607" s="150"/>
      <c r="HG607" s="150"/>
      <c r="HH607" s="150"/>
      <c r="HI607" s="150"/>
      <c r="HJ607" s="150"/>
      <c r="HK607" s="150"/>
      <c r="HL607" s="150"/>
      <c r="HM607" s="150"/>
      <c r="HN607" s="150"/>
      <c r="HO607" s="150"/>
      <c r="HP607" s="150"/>
      <c r="HQ607" s="150"/>
      <c r="HR607" s="150"/>
      <c r="HS607" s="150"/>
      <c r="HT607" s="150"/>
      <c r="HU607" s="150"/>
      <c r="HV607" s="150"/>
      <c r="HW607" s="150"/>
      <c r="HX607" s="150"/>
      <c r="HY607" s="150"/>
      <c r="HZ607" s="150"/>
      <c r="IA607" s="150"/>
      <c r="IB607" s="150"/>
      <c r="IC607" s="150"/>
      <c r="ID607" s="150"/>
      <c r="IE607" s="150"/>
      <c r="IF607" s="150"/>
      <c r="IG607" s="150"/>
      <c r="IH607" s="150"/>
      <c r="II607" s="150"/>
      <c r="IJ607" s="150"/>
      <c r="IK607" s="150"/>
      <c r="IL607" s="150"/>
      <c r="IM607" s="150"/>
      <c r="IN607" s="150"/>
      <c r="IO607" s="150"/>
      <c r="IP607" s="150"/>
      <c r="IQ607" s="150"/>
      <c r="IR607" s="150"/>
      <c r="IS607" s="150"/>
      <c r="IT607" s="150"/>
      <c r="IU607" s="150"/>
      <c r="IV607" s="150"/>
      <c r="IW607" s="150"/>
    </row>
    <row r="608" customFormat="false" ht="12.75" hidden="false" customHeight="false" outlineLevel="0" collapsed="false">
      <c r="A608" s="146"/>
      <c r="B608" s="147"/>
      <c r="C608" s="147"/>
      <c r="D608" s="147"/>
      <c r="E608" s="147"/>
      <c r="F608" s="147"/>
      <c r="G608" s="147"/>
      <c r="H608" s="148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7"/>
      <c r="AE608" s="147"/>
      <c r="AF608" s="147"/>
      <c r="AG608" s="147"/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  <c r="BI608" s="147"/>
      <c r="BJ608" s="147"/>
      <c r="BK608" s="149"/>
      <c r="BL608" s="150"/>
      <c r="BM608" s="150"/>
      <c r="BN608" s="150"/>
      <c r="BO608" s="150"/>
      <c r="BP608" s="150"/>
      <c r="BQ608" s="150"/>
      <c r="BR608" s="150"/>
      <c r="BS608" s="150"/>
      <c r="BT608" s="150"/>
      <c r="BU608" s="150"/>
      <c r="BV608" s="150"/>
      <c r="BW608" s="150"/>
      <c r="BX608" s="150"/>
      <c r="BY608" s="150"/>
      <c r="BZ608" s="150"/>
      <c r="CA608" s="150"/>
      <c r="CB608" s="150"/>
      <c r="CC608" s="15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0"/>
      <c r="CN608" s="150"/>
      <c r="CO608" s="150"/>
      <c r="CP608" s="150"/>
      <c r="CQ608" s="150"/>
      <c r="CR608" s="150"/>
      <c r="CS608" s="150"/>
      <c r="CT608" s="150"/>
      <c r="CU608" s="150"/>
      <c r="CV608" s="150"/>
      <c r="CW608" s="150"/>
      <c r="CX608" s="150"/>
      <c r="CY608" s="150"/>
      <c r="CZ608" s="150"/>
      <c r="DA608" s="150"/>
      <c r="DB608" s="150"/>
      <c r="DC608" s="150"/>
      <c r="DD608" s="150"/>
      <c r="DE608" s="150"/>
      <c r="DF608" s="150"/>
      <c r="DG608" s="150"/>
      <c r="DH608" s="150"/>
      <c r="DI608" s="150"/>
      <c r="DJ608" s="150"/>
      <c r="DK608" s="150"/>
      <c r="DL608" s="150"/>
      <c r="DM608" s="150"/>
      <c r="DN608" s="150"/>
      <c r="DO608" s="150"/>
      <c r="DP608" s="150"/>
      <c r="DQ608" s="150"/>
      <c r="DR608" s="150"/>
      <c r="DS608" s="150"/>
      <c r="DT608" s="150"/>
      <c r="DU608" s="150"/>
      <c r="DV608" s="150"/>
      <c r="DW608" s="150"/>
      <c r="DX608" s="150"/>
      <c r="DY608" s="150"/>
      <c r="DZ608" s="150"/>
      <c r="EA608" s="150"/>
      <c r="EB608" s="150"/>
      <c r="EC608" s="150"/>
      <c r="ED608" s="150"/>
      <c r="EE608" s="150"/>
      <c r="EF608" s="150"/>
      <c r="EG608" s="150"/>
      <c r="EH608" s="150"/>
      <c r="EI608" s="150"/>
      <c r="EJ608" s="150"/>
      <c r="EK608" s="150"/>
      <c r="EL608" s="150"/>
      <c r="EM608" s="150"/>
      <c r="EN608" s="150"/>
      <c r="EO608" s="150"/>
      <c r="EP608" s="150"/>
      <c r="EQ608" s="150"/>
      <c r="ER608" s="150"/>
      <c r="ES608" s="150"/>
      <c r="ET608" s="150"/>
      <c r="EU608" s="150"/>
      <c r="EV608" s="150"/>
      <c r="EW608" s="150"/>
      <c r="EX608" s="150"/>
      <c r="EY608" s="150"/>
      <c r="EZ608" s="150"/>
      <c r="FA608" s="150"/>
      <c r="FB608" s="150"/>
      <c r="FC608" s="150"/>
      <c r="FD608" s="150"/>
      <c r="FE608" s="150"/>
      <c r="FF608" s="150"/>
      <c r="FG608" s="150"/>
      <c r="FH608" s="150"/>
      <c r="FI608" s="150"/>
      <c r="FJ608" s="150"/>
      <c r="FK608" s="150"/>
      <c r="FL608" s="150"/>
      <c r="FM608" s="150"/>
      <c r="FN608" s="150"/>
      <c r="FO608" s="150"/>
      <c r="FP608" s="150"/>
      <c r="FQ608" s="150"/>
      <c r="FR608" s="150"/>
      <c r="FS608" s="150"/>
      <c r="FT608" s="150"/>
      <c r="FU608" s="150"/>
      <c r="FV608" s="150"/>
      <c r="FW608" s="150"/>
      <c r="FX608" s="150"/>
      <c r="FY608" s="150"/>
      <c r="FZ608" s="150"/>
      <c r="GA608" s="150"/>
      <c r="GB608" s="150"/>
      <c r="GC608" s="150"/>
      <c r="GD608" s="150"/>
      <c r="GE608" s="150"/>
      <c r="GF608" s="150"/>
      <c r="GG608" s="150"/>
      <c r="GH608" s="150"/>
      <c r="GI608" s="150"/>
      <c r="GJ608" s="150"/>
      <c r="GK608" s="150"/>
      <c r="GL608" s="150"/>
      <c r="GM608" s="150"/>
      <c r="GN608" s="150"/>
      <c r="GO608" s="150"/>
      <c r="GP608" s="150"/>
      <c r="GQ608" s="150"/>
      <c r="GR608" s="150"/>
      <c r="GS608" s="150"/>
      <c r="GT608" s="150"/>
      <c r="GU608" s="150"/>
      <c r="GV608" s="150"/>
      <c r="GW608" s="150"/>
      <c r="GX608" s="150"/>
      <c r="GY608" s="150"/>
      <c r="GZ608" s="150"/>
      <c r="HA608" s="150"/>
      <c r="HB608" s="150"/>
      <c r="HC608" s="150"/>
      <c r="HD608" s="150"/>
      <c r="HE608" s="150"/>
      <c r="HF608" s="150"/>
      <c r="HG608" s="150"/>
      <c r="HH608" s="150"/>
      <c r="HI608" s="150"/>
      <c r="HJ608" s="150"/>
      <c r="HK608" s="150"/>
      <c r="HL608" s="150"/>
      <c r="HM608" s="150"/>
      <c r="HN608" s="150"/>
      <c r="HO608" s="150"/>
      <c r="HP608" s="150"/>
      <c r="HQ608" s="150"/>
      <c r="HR608" s="150"/>
      <c r="HS608" s="150"/>
      <c r="HT608" s="150"/>
      <c r="HU608" s="150"/>
      <c r="HV608" s="150"/>
      <c r="HW608" s="150"/>
      <c r="HX608" s="150"/>
      <c r="HY608" s="150"/>
      <c r="HZ608" s="150"/>
      <c r="IA608" s="150"/>
      <c r="IB608" s="150"/>
      <c r="IC608" s="150"/>
      <c r="ID608" s="150"/>
      <c r="IE608" s="150"/>
      <c r="IF608" s="150"/>
      <c r="IG608" s="150"/>
      <c r="IH608" s="150"/>
      <c r="II608" s="150"/>
      <c r="IJ608" s="150"/>
      <c r="IK608" s="150"/>
      <c r="IL608" s="150"/>
      <c r="IM608" s="150"/>
      <c r="IN608" s="150"/>
      <c r="IO608" s="150"/>
      <c r="IP608" s="150"/>
      <c r="IQ608" s="150"/>
      <c r="IR608" s="150"/>
      <c r="IS608" s="150"/>
      <c r="IT608" s="150"/>
      <c r="IU608" s="150"/>
      <c r="IV608" s="150"/>
      <c r="IW608" s="150"/>
    </row>
    <row r="609" customFormat="false" ht="12.75" hidden="false" customHeight="false" outlineLevel="0" collapsed="false">
      <c r="A609" s="146"/>
      <c r="B609" s="147"/>
      <c r="C609" s="147"/>
      <c r="D609" s="147"/>
      <c r="E609" s="147"/>
      <c r="F609" s="147"/>
      <c r="G609" s="147"/>
      <c r="H609" s="148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  <c r="AG609" s="147"/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  <c r="BI609" s="147"/>
      <c r="BJ609" s="147"/>
      <c r="BK609" s="149"/>
      <c r="BL609" s="150"/>
      <c r="BM609" s="150"/>
      <c r="BN609" s="150"/>
      <c r="BO609" s="150"/>
      <c r="BP609" s="150"/>
      <c r="BQ609" s="150"/>
      <c r="BR609" s="150"/>
      <c r="BS609" s="150"/>
      <c r="BT609" s="150"/>
      <c r="BU609" s="150"/>
      <c r="BV609" s="150"/>
      <c r="BW609" s="150"/>
      <c r="BX609" s="150"/>
      <c r="BY609" s="150"/>
      <c r="BZ609" s="150"/>
      <c r="CA609" s="150"/>
      <c r="CB609" s="150"/>
      <c r="CC609" s="150"/>
      <c r="CD609" s="150"/>
      <c r="CE609" s="150"/>
      <c r="CF609" s="150"/>
      <c r="CG609" s="150"/>
      <c r="CH609" s="150"/>
      <c r="CI609" s="150"/>
      <c r="CJ609" s="150"/>
      <c r="CK609" s="150"/>
      <c r="CL609" s="150"/>
      <c r="CM609" s="150"/>
      <c r="CN609" s="150"/>
      <c r="CO609" s="150"/>
      <c r="CP609" s="150"/>
      <c r="CQ609" s="150"/>
      <c r="CR609" s="150"/>
      <c r="CS609" s="150"/>
      <c r="CT609" s="150"/>
      <c r="CU609" s="150"/>
      <c r="CV609" s="150"/>
      <c r="CW609" s="150"/>
      <c r="CX609" s="150"/>
      <c r="CY609" s="150"/>
      <c r="CZ609" s="150"/>
      <c r="DA609" s="150"/>
      <c r="DB609" s="150"/>
      <c r="DC609" s="150"/>
      <c r="DD609" s="150"/>
      <c r="DE609" s="150"/>
      <c r="DF609" s="150"/>
      <c r="DG609" s="150"/>
      <c r="DH609" s="150"/>
      <c r="DI609" s="150"/>
      <c r="DJ609" s="150"/>
      <c r="DK609" s="150"/>
      <c r="DL609" s="150"/>
      <c r="DM609" s="150"/>
      <c r="DN609" s="150"/>
      <c r="DO609" s="150"/>
      <c r="DP609" s="150"/>
      <c r="DQ609" s="150"/>
      <c r="DR609" s="150"/>
      <c r="DS609" s="150"/>
      <c r="DT609" s="150"/>
      <c r="DU609" s="150"/>
      <c r="DV609" s="150"/>
      <c r="DW609" s="150"/>
      <c r="DX609" s="150"/>
      <c r="DY609" s="150"/>
      <c r="DZ609" s="150"/>
      <c r="EA609" s="150"/>
      <c r="EB609" s="150"/>
      <c r="EC609" s="150"/>
      <c r="ED609" s="150"/>
      <c r="EE609" s="150"/>
      <c r="EF609" s="150"/>
      <c r="EG609" s="150"/>
      <c r="EH609" s="150"/>
      <c r="EI609" s="150"/>
      <c r="EJ609" s="150"/>
      <c r="EK609" s="150"/>
      <c r="EL609" s="150"/>
      <c r="EM609" s="150"/>
      <c r="EN609" s="150"/>
      <c r="EO609" s="150"/>
      <c r="EP609" s="150"/>
      <c r="EQ609" s="150"/>
      <c r="ER609" s="150"/>
      <c r="ES609" s="150"/>
      <c r="ET609" s="150"/>
      <c r="EU609" s="150"/>
      <c r="EV609" s="150"/>
      <c r="EW609" s="150"/>
      <c r="EX609" s="150"/>
      <c r="EY609" s="150"/>
      <c r="EZ609" s="150"/>
      <c r="FA609" s="150"/>
      <c r="FB609" s="150"/>
      <c r="FC609" s="150"/>
      <c r="FD609" s="150"/>
      <c r="FE609" s="150"/>
      <c r="FF609" s="150"/>
      <c r="FG609" s="150"/>
      <c r="FH609" s="150"/>
      <c r="FI609" s="150"/>
      <c r="FJ609" s="150"/>
      <c r="FK609" s="150"/>
      <c r="FL609" s="150"/>
      <c r="FM609" s="150"/>
      <c r="FN609" s="150"/>
      <c r="FO609" s="150"/>
      <c r="FP609" s="150"/>
      <c r="FQ609" s="150"/>
      <c r="FR609" s="150"/>
      <c r="FS609" s="150"/>
      <c r="FT609" s="150"/>
      <c r="FU609" s="150"/>
      <c r="FV609" s="150"/>
      <c r="FW609" s="150"/>
      <c r="FX609" s="150"/>
      <c r="FY609" s="150"/>
      <c r="FZ609" s="150"/>
      <c r="GA609" s="150"/>
      <c r="GB609" s="150"/>
      <c r="GC609" s="150"/>
      <c r="GD609" s="150"/>
      <c r="GE609" s="150"/>
      <c r="GF609" s="150"/>
      <c r="GG609" s="150"/>
      <c r="GH609" s="150"/>
      <c r="GI609" s="150"/>
      <c r="GJ609" s="150"/>
      <c r="GK609" s="150"/>
      <c r="GL609" s="150"/>
      <c r="GM609" s="150"/>
      <c r="GN609" s="150"/>
      <c r="GO609" s="150"/>
      <c r="GP609" s="150"/>
      <c r="GQ609" s="150"/>
      <c r="GR609" s="150"/>
      <c r="GS609" s="150"/>
      <c r="GT609" s="150"/>
      <c r="GU609" s="150"/>
      <c r="GV609" s="150"/>
      <c r="GW609" s="150"/>
      <c r="GX609" s="150"/>
      <c r="GY609" s="150"/>
      <c r="GZ609" s="150"/>
      <c r="HA609" s="150"/>
      <c r="HB609" s="150"/>
      <c r="HC609" s="150"/>
      <c r="HD609" s="150"/>
      <c r="HE609" s="150"/>
      <c r="HF609" s="150"/>
      <c r="HG609" s="150"/>
      <c r="HH609" s="150"/>
      <c r="HI609" s="150"/>
      <c r="HJ609" s="150"/>
      <c r="HK609" s="150"/>
      <c r="HL609" s="150"/>
      <c r="HM609" s="150"/>
      <c r="HN609" s="150"/>
      <c r="HO609" s="150"/>
      <c r="HP609" s="150"/>
      <c r="HQ609" s="150"/>
      <c r="HR609" s="150"/>
      <c r="HS609" s="150"/>
      <c r="HT609" s="150"/>
      <c r="HU609" s="150"/>
      <c r="HV609" s="150"/>
      <c r="HW609" s="150"/>
      <c r="HX609" s="150"/>
      <c r="HY609" s="150"/>
      <c r="HZ609" s="150"/>
      <c r="IA609" s="150"/>
      <c r="IB609" s="150"/>
      <c r="IC609" s="150"/>
      <c r="ID609" s="150"/>
      <c r="IE609" s="150"/>
      <c r="IF609" s="150"/>
      <c r="IG609" s="150"/>
      <c r="IH609" s="150"/>
      <c r="II609" s="150"/>
      <c r="IJ609" s="150"/>
      <c r="IK609" s="150"/>
      <c r="IL609" s="150"/>
      <c r="IM609" s="150"/>
      <c r="IN609" s="150"/>
      <c r="IO609" s="150"/>
      <c r="IP609" s="150"/>
      <c r="IQ609" s="150"/>
      <c r="IR609" s="150"/>
      <c r="IS609" s="150"/>
      <c r="IT609" s="150"/>
      <c r="IU609" s="150"/>
      <c r="IV609" s="150"/>
      <c r="IW609" s="150"/>
    </row>
    <row r="610" customFormat="false" ht="12.75" hidden="false" customHeight="false" outlineLevel="0" collapsed="false">
      <c r="A610" s="146"/>
      <c r="B610" s="147"/>
      <c r="C610" s="147"/>
      <c r="D610" s="147"/>
      <c r="E610" s="147"/>
      <c r="F610" s="147"/>
      <c r="G610" s="147"/>
      <c r="H610" s="148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7"/>
      <c r="AE610" s="147"/>
      <c r="AF610" s="147"/>
      <c r="AG610" s="147"/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  <c r="BI610" s="147"/>
      <c r="BJ610" s="147"/>
      <c r="BK610" s="149"/>
      <c r="BL610" s="150"/>
      <c r="BM610" s="150"/>
      <c r="BN610" s="150"/>
      <c r="BO610" s="150"/>
      <c r="BP610" s="150"/>
      <c r="BQ610" s="150"/>
      <c r="BR610" s="150"/>
      <c r="BS610" s="150"/>
      <c r="BT610" s="150"/>
      <c r="BU610" s="150"/>
      <c r="BV610" s="150"/>
      <c r="BW610" s="150"/>
      <c r="BX610" s="150"/>
      <c r="BY610" s="150"/>
      <c r="BZ610" s="150"/>
      <c r="CA610" s="150"/>
      <c r="CB610" s="150"/>
      <c r="CC610" s="150"/>
      <c r="CD610" s="150"/>
      <c r="CE610" s="150"/>
      <c r="CF610" s="150"/>
      <c r="CG610" s="150"/>
      <c r="CH610" s="150"/>
      <c r="CI610" s="150"/>
      <c r="CJ610" s="150"/>
      <c r="CK610" s="150"/>
      <c r="CL610" s="150"/>
      <c r="CM610" s="150"/>
      <c r="CN610" s="150"/>
      <c r="CO610" s="150"/>
      <c r="CP610" s="150"/>
      <c r="CQ610" s="150"/>
      <c r="CR610" s="150"/>
      <c r="CS610" s="150"/>
      <c r="CT610" s="150"/>
      <c r="CU610" s="150"/>
      <c r="CV610" s="150"/>
      <c r="CW610" s="150"/>
      <c r="CX610" s="150"/>
      <c r="CY610" s="150"/>
      <c r="CZ610" s="150"/>
      <c r="DA610" s="150"/>
      <c r="DB610" s="150"/>
      <c r="DC610" s="150"/>
      <c r="DD610" s="150"/>
      <c r="DE610" s="150"/>
      <c r="DF610" s="150"/>
      <c r="DG610" s="150"/>
      <c r="DH610" s="150"/>
      <c r="DI610" s="150"/>
      <c r="DJ610" s="150"/>
      <c r="DK610" s="150"/>
      <c r="DL610" s="150"/>
      <c r="DM610" s="150"/>
      <c r="DN610" s="150"/>
      <c r="DO610" s="150"/>
      <c r="DP610" s="150"/>
      <c r="DQ610" s="150"/>
      <c r="DR610" s="150"/>
      <c r="DS610" s="150"/>
      <c r="DT610" s="150"/>
      <c r="DU610" s="150"/>
      <c r="DV610" s="150"/>
      <c r="DW610" s="150"/>
      <c r="DX610" s="150"/>
      <c r="DY610" s="150"/>
      <c r="DZ610" s="150"/>
      <c r="EA610" s="150"/>
      <c r="EB610" s="150"/>
      <c r="EC610" s="150"/>
      <c r="ED610" s="150"/>
      <c r="EE610" s="150"/>
      <c r="EF610" s="150"/>
      <c r="EG610" s="150"/>
      <c r="EH610" s="150"/>
      <c r="EI610" s="150"/>
      <c r="EJ610" s="150"/>
      <c r="EK610" s="150"/>
      <c r="EL610" s="150"/>
      <c r="EM610" s="150"/>
      <c r="EN610" s="150"/>
      <c r="EO610" s="150"/>
      <c r="EP610" s="150"/>
      <c r="EQ610" s="150"/>
      <c r="ER610" s="150"/>
      <c r="ES610" s="150"/>
      <c r="ET610" s="150"/>
      <c r="EU610" s="150"/>
      <c r="EV610" s="150"/>
      <c r="EW610" s="150"/>
      <c r="EX610" s="150"/>
      <c r="EY610" s="150"/>
      <c r="EZ610" s="150"/>
      <c r="FA610" s="150"/>
      <c r="FB610" s="150"/>
      <c r="FC610" s="150"/>
      <c r="FD610" s="150"/>
      <c r="FE610" s="150"/>
      <c r="FF610" s="150"/>
      <c r="FG610" s="150"/>
      <c r="FH610" s="150"/>
      <c r="FI610" s="150"/>
      <c r="FJ610" s="150"/>
      <c r="FK610" s="150"/>
      <c r="FL610" s="150"/>
      <c r="FM610" s="150"/>
      <c r="FN610" s="150"/>
      <c r="FO610" s="150"/>
      <c r="FP610" s="150"/>
      <c r="FQ610" s="150"/>
      <c r="FR610" s="150"/>
      <c r="FS610" s="150"/>
      <c r="FT610" s="150"/>
      <c r="FU610" s="150"/>
      <c r="FV610" s="150"/>
      <c r="FW610" s="150"/>
      <c r="FX610" s="150"/>
      <c r="FY610" s="150"/>
      <c r="FZ610" s="150"/>
      <c r="GA610" s="150"/>
      <c r="GB610" s="150"/>
      <c r="GC610" s="150"/>
      <c r="GD610" s="150"/>
      <c r="GE610" s="150"/>
      <c r="GF610" s="150"/>
      <c r="GG610" s="150"/>
      <c r="GH610" s="150"/>
      <c r="GI610" s="150"/>
      <c r="GJ610" s="150"/>
      <c r="GK610" s="150"/>
      <c r="GL610" s="150"/>
      <c r="GM610" s="150"/>
      <c r="GN610" s="150"/>
      <c r="GO610" s="150"/>
      <c r="GP610" s="150"/>
      <c r="GQ610" s="150"/>
      <c r="GR610" s="150"/>
      <c r="GS610" s="150"/>
      <c r="GT610" s="150"/>
      <c r="GU610" s="150"/>
      <c r="GV610" s="150"/>
      <c r="GW610" s="150"/>
      <c r="GX610" s="150"/>
      <c r="GY610" s="150"/>
      <c r="GZ610" s="150"/>
      <c r="HA610" s="150"/>
      <c r="HB610" s="150"/>
      <c r="HC610" s="150"/>
      <c r="HD610" s="150"/>
      <c r="HE610" s="150"/>
      <c r="HF610" s="150"/>
      <c r="HG610" s="150"/>
      <c r="HH610" s="150"/>
      <c r="HI610" s="150"/>
      <c r="HJ610" s="150"/>
      <c r="HK610" s="150"/>
      <c r="HL610" s="150"/>
      <c r="HM610" s="150"/>
      <c r="HN610" s="150"/>
      <c r="HO610" s="150"/>
      <c r="HP610" s="150"/>
      <c r="HQ610" s="150"/>
      <c r="HR610" s="150"/>
      <c r="HS610" s="150"/>
      <c r="HT610" s="150"/>
      <c r="HU610" s="150"/>
      <c r="HV610" s="150"/>
      <c r="HW610" s="150"/>
      <c r="HX610" s="150"/>
      <c r="HY610" s="150"/>
      <c r="HZ610" s="150"/>
      <c r="IA610" s="150"/>
      <c r="IB610" s="150"/>
      <c r="IC610" s="150"/>
      <c r="ID610" s="150"/>
      <c r="IE610" s="150"/>
      <c r="IF610" s="150"/>
      <c r="IG610" s="150"/>
      <c r="IH610" s="150"/>
      <c r="II610" s="150"/>
      <c r="IJ610" s="150"/>
      <c r="IK610" s="150"/>
      <c r="IL610" s="150"/>
      <c r="IM610" s="150"/>
      <c r="IN610" s="150"/>
      <c r="IO610" s="150"/>
      <c r="IP610" s="150"/>
      <c r="IQ610" s="150"/>
      <c r="IR610" s="150"/>
      <c r="IS610" s="150"/>
      <c r="IT610" s="150"/>
      <c r="IU610" s="150"/>
      <c r="IV610" s="150"/>
      <c r="IW610" s="150"/>
    </row>
    <row r="611" customFormat="false" ht="12.75" hidden="false" customHeight="false" outlineLevel="0" collapsed="false">
      <c r="A611" s="146"/>
      <c r="B611" s="147"/>
      <c r="C611" s="147"/>
      <c r="D611" s="147"/>
      <c r="E611" s="147"/>
      <c r="F611" s="147"/>
      <c r="G611" s="147"/>
      <c r="H611" s="148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  <c r="AE611" s="147"/>
      <c r="AF611" s="147"/>
      <c r="AG611" s="147"/>
      <c r="AH611" s="147"/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  <c r="BI611" s="147"/>
      <c r="BJ611" s="147"/>
      <c r="BK611" s="149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50"/>
      <c r="BV611" s="150"/>
      <c r="BW611" s="150"/>
      <c r="BX611" s="150"/>
      <c r="BY611" s="150"/>
      <c r="BZ611" s="150"/>
      <c r="CA611" s="150"/>
      <c r="CB611" s="150"/>
      <c r="CC611" s="15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0"/>
      <c r="CN611" s="150"/>
      <c r="CO611" s="150"/>
      <c r="CP611" s="150"/>
      <c r="CQ611" s="150"/>
      <c r="CR611" s="150"/>
      <c r="CS611" s="150"/>
      <c r="CT611" s="150"/>
      <c r="CU611" s="150"/>
      <c r="CV611" s="150"/>
      <c r="CW611" s="150"/>
      <c r="CX611" s="150"/>
      <c r="CY611" s="150"/>
      <c r="CZ611" s="150"/>
      <c r="DA611" s="150"/>
      <c r="DB611" s="150"/>
      <c r="DC611" s="150"/>
      <c r="DD611" s="150"/>
      <c r="DE611" s="150"/>
      <c r="DF611" s="150"/>
      <c r="DG611" s="150"/>
      <c r="DH611" s="150"/>
      <c r="DI611" s="150"/>
      <c r="DJ611" s="150"/>
      <c r="DK611" s="150"/>
      <c r="DL611" s="150"/>
      <c r="DM611" s="150"/>
      <c r="DN611" s="150"/>
      <c r="DO611" s="150"/>
      <c r="DP611" s="150"/>
      <c r="DQ611" s="150"/>
      <c r="DR611" s="150"/>
      <c r="DS611" s="150"/>
      <c r="DT611" s="150"/>
      <c r="DU611" s="150"/>
      <c r="DV611" s="150"/>
      <c r="DW611" s="150"/>
      <c r="DX611" s="150"/>
      <c r="DY611" s="150"/>
      <c r="DZ611" s="150"/>
      <c r="EA611" s="150"/>
      <c r="EB611" s="150"/>
      <c r="EC611" s="150"/>
      <c r="ED611" s="150"/>
      <c r="EE611" s="150"/>
      <c r="EF611" s="150"/>
      <c r="EG611" s="150"/>
      <c r="EH611" s="150"/>
      <c r="EI611" s="150"/>
      <c r="EJ611" s="150"/>
      <c r="EK611" s="150"/>
      <c r="EL611" s="150"/>
      <c r="EM611" s="150"/>
      <c r="EN611" s="150"/>
      <c r="EO611" s="150"/>
      <c r="EP611" s="150"/>
      <c r="EQ611" s="150"/>
      <c r="ER611" s="150"/>
      <c r="ES611" s="150"/>
      <c r="ET611" s="150"/>
      <c r="EU611" s="150"/>
      <c r="EV611" s="150"/>
      <c r="EW611" s="150"/>
      <c r="EX611" s="150"/>
      <c r="EY611" s="150"/>
      <c r="EZ611" s="150"/>
      <c r="FA611" s="150"/>
      <c r="FB611" s="150"/>
      <c r="FC611" s="150"/>
      <c r="FD611" s="150"/>
      <c r="FE611" s="150"/>
      <c r="FF611" s="150"/>
      <c r="FG611" s="150"/>
      <c r="FH611" s="150"/>
      <c r="FI611" s="150"/>
      <c r="FJ611" s="150"/>
      <c r="FK611" s="150"/>
      <c r="FL611" s="150"/>
      <c r="FM611" s="150"/>
      <c r="FN611" s="150"/>
      <c r="FO611" s="150"/>
      <c r="FP611" s="150"/>
      <c r="FQ611" s="150"/>
      <c r="FR611" s="150"/>
      <c r="FS611" s="150"/>
      <c r="FT611" s="150"/>
      <c r="FU611" s="150"/>
      <c r="FV611" s="150"/>
      <c r="FW611" s="150"/>
      <c r="FX611" s="150"/>
      <c r="FY611" s="150"/>
      <c r="FZ611" s="150"/>
      <c r="GA611" s="150"/>
      <c r="GB611" s="150"/>
      <c r="GC611" s="150"/>
      <c r="GD611" s="150"/>
      <c r="GE611" s="150"/>
      <c r="GF611" s="150"/>
      <c r="GG611" s="150"/>
      <c r="GH611" s="150"/>
      <c r="GI611" s="150"/>
      <c r="GJ611" s="150"/>
      <c r="GK611" s="150"/>
      <c r="GL611" s="150"/>
      <c r="GM611" s="150"/>
      <c r="GN611" s="150"/>
      <c r="GO611" s="150"/>
      <c r="GP611" s="150"/>
      <c r="GQ611" s="150"/>
      <c r="GR611" s="150"/>
      <c r="GS611" s="150"/>
      <c r="GT611" s="150"/>
      <c r="GU611" s="150"/>
      <c r="GV611" s="150"/>
      <c r="GW611" s="150"/>
      <c r="GX611" s="150"/>
      <c r="GY611" s="150"/>
      <c r="GZ611" s="150"/>
      <c r="HA611" s="150"/>
      <c r="HB611" s="150"/>
      <c r="HC611" s="150"/>
      <c r="HD611" s="150"/>
      <c r="HE611" s="150"/>
      <c r="HF611" s="150"/>
      <c r="HG611" s="150"/>
      <c r="HH611" s="150"/>
      <c r="HI611" s="150"/>
      <c r="HJ611" s="150"/>
      <c r="HK611" s="150"/>
      <c r="HL611" s="150"/>
      <c r="HM611" s="150"/>
      <c r="HN611" s="150"/>
      <c r="HO611" s="150"/>
      <c r="HP611" s="150"/>
      <c r="HQ611" s="150"/>
      <c r="HR611" s="150"/>
      <c r="HS611" s="150"/>
      <c r="HT611" s="150"/>
      <c r="HU611" s="150"/>
      <c r="HV611" s="150"/>
      <c r="HW611" s="150"/>
      <c r="HX611" s="150"/>
      <c r="HY611" s="150"/>
      <c r="HZ611" s="150"/>
      <c r="IA611" s="150"/>
      <c r="IB611" s="150"/>
      <c r="IC611" s="150"/>
      <c r="ID611" s="150"/>
      <c r="IE611" s="150"/>
      <c r="IF611" s="150"/>
      <c r="IG611" s="150"/>
      <c r="IH611" s="150"/>
      <c r="II611" s="150"/>
      <c r="IJ611" s="150"/>
      <c r="IK611" s="150"/>
      <c r="IL611" s="150"/>
      <c r="IM611" s="150"/>
      <c r="IN611" s="150"/>
      <c r="IO611" s="150"/>
      <c r="IP611" s="150"/>
      <c r="IQ611" s="150"/>
      <c r="IR611" s="150"/>
      <c r="IS611" s="150"/>
      <c r="IT611" s="150"/>
      <c r="IU611" s="150"/>
      <c r="IV611" s="150"/>
      <c r="IW611" s="150"/>
    </row>
    <row r="612" customFormat="false" ht="12.75" hidden="false" customHeight="false" outlineLevel="0" collapsed="false">
      <c r="A612" s="146"/>
      <c r="B612" s="147"/>
      <c r="C612" s="147"/>
      <c r="D612" s="147"/>
      <c r="E612" s="147"/>
      <c r="F612" s="147"/>
      <c r="G612" s="147"/>
      <c r="H612" s="148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  <c r="AE612" s="147"/>
      <c r="AF612" s="147"/>
      <c r="AG612" s="147"/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  <c r="BI612" s="147"/>
      <c r="BJ612" s="147"/>
      <c r="BK612" s="149"/>
      <c r="BL612" s="150"/>
      <c r="BM612" s="150"/>
      <c r="BN612" s="150"/>
      <c r="BO612" s="150"/>
      <c r="BP612" s="150"/>
      <c r="BQ612" s="150"/>
      <c r="BR612" s="150"/>
      <c r="BS612" s="150"/>
      <c r="BT612" s="150"/>
      <c r="BU612" s="150"/>
      <c r="BV612" s="150"/>
      <c r="BW612" s="150"/>
      <c r="BX612" s="150"/>
      <c r="BY612" s="150"/>
      <c r="BZ612" s="150"/>
      <c r="CA612" s="150"/>
      <c r="CB612" s="150"/>
      <c r="CC612" s="15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0"/>
      <c r="CN612" s="150"/>
      <c r="CO612" s="150"/>
      <c r="CP612" s="150"/>
      <c r="CQ612" s="150"/>
      <c r="CR612" s="150"/>
      <c r="CS612" s="150"/>
      <c r="CT612" s="150"/>
      <c r="CU612" s="150"/>
      <c r="CV612" s="150"/>
      <c r="CW612" s="150"/>
      <c r="CX612" s="150"/>
      <c r="CY612" s="150"/>
      <c r="CZ612" s="150"/>
      <c r="DA612" s="150"/>
      <c r="DB612" s="150"/>
      <c r="DC612" s="150"/>
      <c r="DD612" s="150"/>
      <c r="DE612" s="150"/>
      <c r="DF612" s="150"/>
      <c r="DG612" s="150"/>
      <c r="DH612" s="150"/>
      <c r="DI612" s="150"/>
      <c r="DJ612" s="150"/>
      <c r="DK612" s="150"/>
      <c r="DL612" s="150"/>
      <c r="DM612" s="150"/>
      <c r="DN612" s="150"/>
      <c r="DO612" s="150"/>
      <c r="DP612" s="150"/>
      <c r="DQ612" s="150"/>
      <c r="DR612" s="150"/>
      <c r="DS612" s="150"/>
      <c r="DT612" s="150"/>
      <c r="DU612" s="150"/>
      <c r="DV612" s="150"/>
      <c r="DW612" s="150"/>
      <c r="DX612" s="150"/>
      <c r="DY612" s="150"/>
      <c r="DZ612" s="150"/>
      <c r="EA612" s="150"/>
      <c r="EB612" s="150"/>
      <c r="EC612" s="150"/>
      <c r="ED612" s="150"/>
      <c r="EE612" s="150"/>
      <c r="EF612" s="150"/>
      <c r="EG612" s="150"/>
      <c r="EH612" s="150"/>
      <c r="EI612" s="150"/>
      <c r="EJ612" s="150"/>
      <c r="EK612" s="150"/>
      <c r="EL612" s="150"/>
      <c r="EM612" s="150"/>
      <c r="EN612" s="150"/>
      <c r="EO612" s="150"/>
      <c r="EP612" s="150"/>
      <c r="EQ612" s="150"/>
      <c r="ER612" s="150"/>
      <c r="ES612" s="150"/>
      <c r="ET612" s="150"/>
      <c r="EU612" s="150"/>
      <c r="EV612" s="150"/>
      <c r="EW612" s="150"/>
      <c r="EX612" s="150"/>
      <c r="EY612" s="150"/>
      <c r="EZ612" s="150"/>
      <c r="FA612" s="150"/>
      <c r="FB612" s="150"/>
      <c r="FC612" s="150"/>
      <c r="FD612" s="150"/>
      <c r="FE612" s="150"/>
      <c r="FF612" s="150"/>
      <c r="FG612" s="150"/>
      <c r="FH612" s="150"/>
      <c r="FI612" s="150"/>
      <c r="FJ612" s="150"/>
      <c r="FK612" s="150"/>
      <c r="FL612" s="150"/>
      <c r="FM612" s="150"/>
      <c r="FN612" s="150"/>
      <c r="FO612" s="150"/>
      <c r="FP612" s="150"/>
      <c r="FQ612" s="150"/>
      <c r="FR612" s="150"/>
      <c r="FS612" s="150"/>
      <c r="FT612" s="150"/>
      <c r="FU612" s="150"/>
      <c r="FV612" s="150"/>
      <c r="FW612" s="150"/>
      <c r="FX612" s="150"/>
      <c r="FY612" s="150"/>
      <c r="FZ612" s="150"/>
      <c r="GA612" s="150"/>
      <c r="GB612" s="150"/>
      <c r="GC612" s="150"/>
      <c r="GD612" s="150"/>
      <c r="GE612" s="150"/>
      <c r="GF612" s="150"/>
      <c r="GG612" s="150"/>
      <c r="GH612" s="150"/>
      <c r="GI612" s="150"/>
      <c r="GJ612" s="150"/>
      <c r="GK612" s="150"/>
      <c r="GL612" s="150"/>
      <c r="GM612" s="150"/>
      <c r="GN612" s="150"/>
      <c r="GO612" s="150"/>
      <c r="GP612" s="150"/>
      <c r="GQ612" s="150"/>
      <c r="GR612" s="150"/>
      <c r="GS612" s="150"/>
      <c r="GT612" s="150"/>
      <c r="GU612" s="150"/>
      <c r="GV612" s="150"/>
      <c r="GW612" s="150"/>
      <c r="GX612" s="150"/>
      <c r="GY612" s="150"/>
      <c r="GZ612" s="150"/>
      <c r="HA612" s="150"/>
      <c r="HB612" s="150"/>
      <c r="HC612" s="150"/>
      <c r="HD612" s="150"/>
      <c r="HE612" s="150"/>
      <c r="HF612" s="150"/>
      <c r="HG612" s="150"/>
      <c r="HH612" s="150"/>
      <c r="HI612" s="150"/>
      <c r="HJ612" s="150"/>
      <c r="HK612" s="150"/>
      <c r="HL612" s="150"/>
      <c r="HM612" s="150"/>
      <c r="HN612" s="150"/>
      <c r="HO612" s="150"/>
      <c r="HP612" s="150"/>
      <c r="HQ612" s="150"/>
      <c r="HR612" s="150"/>
      <c r="HS612" s="150"/>
      <c r="HT612" s="150"/>
      <c r="HU612" s="150"/>
      <c r="HV612" s="150"/>
      <c r="HW612" s="150"/>
      <c r="HX612" s="150"/>
      <c r="HY612" s="150"/>
      <c r="HZ612" s="150"/>
      <c r="IA612" s="150"/>
      <c r="IB612" s="150"/>
      <c r="IC612" s="150"/>
      <c r="ID612" s="150"/>
      <c r="IE612" s="150"/>
      <c r="IF612" s="150"/>
      <c r="IG612" s="150"/>
      <c r="IH612" s="150"/>
      <c r="II612" s="150"/>
      <c r="IJ612" s="150"/>
      <c r="IK612" s="150"/>
      <c r="IL612" s="150"/>
      <c r="IM612" s="150"/>
      <c r="IN612" s="150"/>
      <c r="IO612" s="150"/>
      <c r="IP612" s="150"/>
      <c r="IQ612" s="150"/>
      <c r="IR612" s="150"/>
      <c r="IS612" s="150"/>
      <c r="IT612" s="150"/>
      <c r="IU612" s="150"/>
      <c r="IV612" s="150"/>
      <c r="IW612" s="150"/>
    </row>
    <row r="613" customFormat="false" ht="12.75" hidden="false" customHeight="false" outlineLevel="0" collapsed="false">
      <c r="A613" s="146"/>
      <c r="B613" s="147"/>
      <c r="C613" s="147"/>
      <c r="D613" s="147"/>
      <c r="E613" s="147"/>
      <c r="F613" s="147"/>
      <c r="G613" s="147"/>
      <c r="H613" s="148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  <c r="BI613" s="147"/>
      <c r="BJ613" s="147"/>
      <c r="BK613" s="149"/>
      <c r="BL613" s="150"/>
      <c r="BM613" s="150"/>
      <c r="BN613" s="150"/>
      <c r="BO613" s="150"/>
      <c r="BP613" s="150"/>
      <c r="BQ613" s="150"/>
      <c r="BR613" s="150"/>
      <c r="BS613" s="150"/>
      <c r="BT613" s="150"/>
      <c r="BU613" s="150"/>
      <c r="BV613" s="150"/>
      <c r="BW613" s="150"/>
      <c r="BX613" s="150"/>
      <c r="BY613" s="150"/>
      <c r="BZ613" s="150"/>
      <c r="CA613" s="150"/>
      <c r="CB613" s="150"/>
      <c r="CC613" s="150"/>
      <c r="CD613" s="150"/>
      <c r="CE613" s="150"/>
      <c r="CF613" s="150"/>
      <c r="CG613" s="150"/>
      <c r="CH613" s="150"/>
      <c r="CI613" s="150"/>
      <c r="CJ613" s="150"/>
      <c r="CK613" s="150"/>
      <c r="CL613" s="150"/>
      <c r="CM613" s="150"/>
      <c r="CN613" s="150"/>
      <c r="CO613" s="150"/>
      <c r="CP613" s="150"/>
      <c r="CQ613" s="150"/>
      <c r="CR613" s="150"/>
      <c r="CS613" s="150"/>
      <c r="CT613" s="150"/>
      <c r="CU613" s="150"/>
      <c r="CV613" s="150"/>
      <c r="CW613" s="150"/>
      <c r="CX613" s="150"/>
      <c r="CY613" s="150"/>
      <c r="CZ613" s="150"/>
      <c r="DA613" s="150"/>
      <c r="DB613" s="150"/>
      <c r="DC613" s="150"/>
      <c r="DD613" s="150"/>
      <c r="DE613" s="150"/>
      <c r="DF613" s="150"/>
      <c r="DG613" s="150"/>
      <c r="DH613" s="150"/>
      <c r="DI613" s="150"/>
      <c r="DJ613" s="150"/>
      <c r="DK613" s="150"/>
      <c r="DL613" s="150"/>
      <c r="DM613" s="150"/>
      <c r="DN613" s="150"/>
      <c r="DO613" s="150"/>
      <c r="DP613" s="150"/>
      <c r="DQ613" s="150"/>
      <c r="DR613" s="150"/>
      <c r="DS613" s="150"/>
      <c r="DT613" s="150"/>
      <c r="DU613" s="150"/>
      <c r="DV613" s="150"/>
      <c r="DW613" s="150"/>
      <c r="DX613" s="150"/>
      <c r="DY613" s="150"/>
      <c r="DZ613" s="150"/>
      <c r="EA613" s="150"/>
      <c r="EB613" s="150"/>
      <c r="EC613" s="150"/>
      <c r="ED613" s="150"/>
      <c r="EE613" s="150"/>
      <c r="EF613" s="150"/>
      <c r="EG613" s="150"/>
      <c r="EH613" s="150"/>
      <c r="EI613" s="150"/>
      <c r="EJ613" s="150"/>
      <c r="EK613" s="150"/>
      <c r="EL613" s="150"/>
      <c r="EM613" s="150"/>
      <c r="EN613" s="150"/>
      <c r="EO613" s="150"/>
      <c r="EP613" s="150"/>
      <c r="EQ613" s="150"/>
      <c r="ER613" s="150"/>
      <c r="ES613" s="150"/>
      <c r="ET613" s="150"/>
      <c r="EU613" s="150"/>
      <c r="EV613" s="150"/>
      <c r="EW613" s="150"/>
      <c r="EX613" s="150"/>
      <c r="EY613" s="150"/>
      <c r="EZ613" s="150"/>
      <c r="FA613" s="150"/>
      <c r="FB613" s="150"/>
      <c r="FC613" s="150"/>
      <c r="FD613" s="150"/>
      <c r="FE613" s="150"/>
      <c r="FF613" s="150"/>
      <c r="FG613" s="150"/>
      <c r="FH613" s="150"/>
      <c r="FI613" s="150"/>
      <c r="FJ613" s="150"/>
      <c r="FK613" s="150"/>
      <c r="FL613" s="150"/>
      <c r="FM613" s="150"/>
      <c r="FN613" s="150"/>
      <c r="FO613" s="150"/>
      <c r="FP613" s="150"/>
      <c r="FQ613" s="150"/>
      <c r="FR613" s="150"/>
      <c r="FS613" s="150"/>
      <c r="FT613" s="150"/>
      <c r="FU613" s="150"/>
      <c r="FV613" s="150"/>
      <c r="FW613" s="150"/>
      <c r="FX613" s="150"/>
      <c r="FY613" s="150"/>
      <c r="FZ613" s="150"/>
      <c r="GA613" s="150"/>
      <c r="GB613" s="150"/>
      <c r="GC613" s="150"/>
      <c r="GD613" s="150"/>
      <c r="GE613" s="150"/>
      <c r="GF613" s="150"/>
      <c r="GG613" s="150"/>
      <c r="GH613" s="150"/>
      <c r="GI613" s="150"/>
      <c r="GJ613" s="150"/>
      <c r="GK613" s="150"/>
      <c r="GL613" s="150"/>
      <c r="GM613" s="150"/>
      <c r="GN613" s="150"/>
      <c r="GO613" s="150"/>
      <c r="GP613" s="150"/>
      <c r="GQ613" s="150"/>
      <c r="GR613" s="150"/>
      <c r="GS613" s="150"/>
      <c r="GT613" s="150"/>
      <c r="GU613" s="150"/>
      <c r="GV613" s="150"/>
      <c r="GW613" s="150"/>
      <c r="GX613" s="150"/>
      <c r="GY613" s="150"/>
      <c r="GZ613" s="150"/>
      <c r="HA613" s="150"/>
      <c r="HB613" s="150"/>
      <c r="HC613" s="150"/>
      <c r="HD613" s="150"/>
      <c r="HE613" s="150"/>
      <c r="HF613" s="150"/>
      <c r="HG613" s="150"/>
      <c r="HH613" s="150"/>
      <c r="HI613" s="150"/>
      <c r="HJ613" s="150"/>
      <c r="HK613" s="150"/>
      <c r="HL613" s="150"/>
      <c r="HM613" s="150"/>
      <c r="HN613" s="150"/>
      <c r="HO613" s="150"/>
      <c r="HP613" s="150"/>
      <c r="HQ613" s="150"/>
      <c r="HR613" s="150"/>
      <c r="HS613" s="150"/>
      <c r="HT613" s="150"/>
      <c r="HU613" s="150"/>
      <c r="HV613" s="150"/>
      <c r="HW613" s="150"/>
      <c r="HX613" s="150"/>
      <c r="HY613" s="150"/>
      <c r="HZ613" s="150"/>
      <c r="IA613" s="150"/>
      <c r="IB613" s="150"/>
      <c r="IC613" s="150"/>
      <c r="ID613" s="150"/>
      <c r="IE613" s="150"/>
      <c r="IF613" s="150"/>
      <c r="IG613" s="150"/>
      <c r="IH613" s="150"/>
      <c r="II613" s="150"/>
      <c r="IJ613" s="150"/>
      <c r="IK613" s="150"/>
      <c r="IL613" s="150"/>
      <c r="IM613" s="150"/>
      <c r="IN613" s="150"/>
      <c r="IO613" s="150"/>
      <c r="IP613" s="150"/>
      <c r="IQ613" s="150"/>
      <c r="IR613" s="150"/>
      <c r="IS613" s="150"/>
      <c r="IT613" s="150"/>
      <c r="IU613" s="150"/>
      <c r="IV613" s="150"/>
      <c r="IW613" s="150"/>
    </row>
    <row r="614" customFormat="false" ht="12.75" hidden="false" customHeight="false" outlineLevel="0" collapsed="false">
      <c r="A614" s="146"/>
      <c r="B614" s="147"/>
      <c r="C614" s="147"/>
      <c r="D614" s="147"/>
      <c r="E614" s="147"/>
      <c r="F614" s="147"/>
      <c r="G614" s="147"/>
      <c r="H614" s="148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7"/>
      <c r="AE614" s="147"/>
      <c r="AF614" s="147"/>
      <c r="AG614" s="147"/>
      <c r="AH614" s="147"/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  <c r="BI614" s="147"/>
      <c r="BJ614" s="147"/>
      <c r="BK614" s="149"/>
      <c r="BL614" s="150"/>
      <c r="BM614" s="150"/>
      <c r="BN614" s="150"/>
      <c r="BO614" s="150"/>
      <c r="BP614" s="150"/>
      <c r="BQ614" s="150"/>
      <c r="BR614" s="150"/>
      <c r="BS614" s="150"/>
      <c r="BT614" s="150"/>
      <c r="BU614" s="150"/>
      <c r="BV614" s="150"/>
      <c r="BW614" s="150"/>
      <c r="BX614" s="150"/>
      <c r="BY614" s="150"/>
      <c r="BZ614" s="150"/>
      <c r="CA614" s="150"/>
      <c r="CB614" s="150"/>
      <c r="CC614" s="150"/>
      <c r="CD614" s="150"/>
      <c r="CE614" s="150"/>
      <c r="CF614" s="150"/>
      <c r="CG614" s="150"/>
      <c r="CH614" s="150"/>
      <c r="CI614" s="150"/>
      <c r="CJ614" s="150"/>
      <c r="CK614" s="150"/>
      <c r="CL614" s="150"/>
      <c r="CM614" s="150"/>
      <c r="CN614" s="150"/>
      <c r="CO614" s="150"/>
      <c r="CP614" s="150"/>
      <c r="CQ614" s="150"/>
      <c r="CR614" s="150"/>
      <c r="CS614" s="150"/>
      <c r="CT614" s="150"/>
      <c r="CU614" s="150"/>
      <c r="CV614" s="150"/>
      <c r="CW614" s="150"/>
      <c r="CX614" s="150"/>
      <c r="CY614" s="150"/>
      <c r="CZ614" s="150"/>
      <c r="DA614" s="150"/>
      <c r="DB614" s="150"/>
      <c r="DC614" s="150"/>
      <c r="DD614" s="150"/>
      <c r="DE614" s="150"/>
      <c r="DF614" s="150"/>
      <c r="DG614" s="150"/>
      <c r="DH614" s="150"/>
      <c r="DI614" s="150"/>
      <c r="DJ614" s="150"/>
      <c r="DK614" s="150"/>
      <c r="DL614" s="150"/>
      <c r="DM614" s="150"/>
      <c r="DN614" s="150"/>
      <c r="DO614" s="150"/>
      <c r="DP614" s="150"/>
      <c r="DQ614" s="150"/>
      <c r="DR614" s="150"/>
      <c r="DS614" s="150"/>
      <c r="DT614" s="150"/>
      <c r="DU614" s="150"/>
      <c r="DV614" s="150"/>
      <c r="DW614" s="150"/>
      <c r="DX614" s="150"/>
      <c r="DY614" s="150"/>
      <c r="DZ614" s="150"/>
      <c r="EA614" s="150"/>
      <c r="EB614" s="150"/>
      <c r="EC614" s="150"/>
      <c r="ED614" s="150"/>
      <c r="EE614" s="150"/>
      <c r="EF614" s="150"/>
      <c r="EG614" s="150"/>
      <c r="EH614" s="150"/>
      <c r="EI614" s="150"/>
      <c r="EJ614" s="150"/>
      <c r="EK614" s="150"/>
      <c r="EL614" s="150"/>
      <c r="EM614" s="150"/>
      <c r="EN614" s="150"/>
      <c r="EO614" s="150"/>
      <c r="EP614" s="150"/>
      <c r="EQ614" s="150"/>
      <c r="ER614" s="150"/>
      <c r="ES614" s="150"/>
      <c r="ET614" s="150"/>
      <c r="EU614" s="150"/>
      <c r="EV614" s="150"/>
      <c r="EW614" s="150"/>
      <c r="EX614" s="150"/>
      <c r="EY614" s="150"/>
      <c r="EZ614" s="150"/>
      <c r="FA614" s="150"/>
      <c r="FB614" s="150"/>
      <c r="FC614" s="150"/>
      <c r="FD614" s="150"/>
      <c r="FE614" s="150"/>
      <c r="FF614" s="150"/>
      <c r="FG614" s="150"/>
      <c r="FH614" s="150"/>
      <c r="FI614" s="150"/>
      <c r="FJ614" s="150"/>
      <c r="FK614" s="150"/>
      <c r="FL614" s="150"/>
      <c r="FM614" s="150"/>
      <c r="FN614" s="150"/>
      <c r="FO614" s="150"/>
      <c r="FP614" s="150"/>
      <c r="FQ614" s="150"/>
      <c r="FR614" s="150"/>
      <c r="FS614" s="150"/>
      <c r="FT614" s="150"/>
      <c r="FU614" s="150"/>
      <c r="FV614" s="150"/>
      <c r="FW614" s="150"/>
      <c r="FX614" s="150"/>
      <c r="FY614" s="150"/>
      <c r="FZ614" s="150"/>
      <c r="GA614" s="150"/>
      <c r="GB614" s="150"/>
      <c r="GC614" s="150"/>
      <c r="GD614" s="150"/>
      <c r="GE614" s="150"/>
      <c r="GF614" s="150"/>
      <c r="GG614" s="150"/>
      <c r="GH614" s="150"/>
      <c r="GI614" s="150"/>
      <c r="GJ614" s="150"/>
      <c r="GK614" s="150"/>
      <c r="GL614" s="150"/>
      <c r="GM614" s="150"/>
      <c r="GN614" s="150"/>
      <c r="GO614" s="150"/>
      <c r="GP614" s="150"/>
      <c r="GQ614" s="150"/>
      <c r="GR614" s="150"/>
      <c r="GS614" s="150"/>
      <c r="GT614" s="150"/>
      <c r="GU614" s="150"/>
      <c r="GV614" s="150"/>
      <c r="GW614" s="150"/>
      <c r="GX614" s="150"/>
      <c r="GY614" s="150"/>
      <c r="GZ614" s="150"/>
      <c r="HA614" s="150"/>
      <c r="HB614" s="150"/>
      <c r="HC614" s="150"/>
      <c r="HD614" s="150"/>
      <c r="HE614" s="150"/>
      <c r="HF614" s="150"/>
      <c r="HG614" s="150"/>
      <c r="HH614" s="150"/>
      <c r="HI614" s="150"/>
      <c r="HJ614" s="150"/>
      <c r="HK614" s="150"/>
      <c r="HL614" s="150"/>
      <c r="HM614" s="150"/>
      <c r="HN614" s="150"/>
      <c r="HO614" s="150"/>
      <c r="HP614" s="150"/>
      <c r="HQ614" s="150"/>
      <c r="HR614" s="150"/>
      <c r="HS614" s="150"/>
      <c r="HT614" s="150"/>
      <c r="HU614" s="150"/>
      <c r="HV614" s="150"/>
      <c r="HW614" s="150"/>
      <c r="HX614" s="150"/>
      <c r="HY614" s="150"/>
      <c r="HZ614" s="150"/>
      <c r="IA614" s="150"/>
      <c r="IB614" s="150"/>
      <c r="IC614" s="150"/>
      <c r="ID614" s="150"/>
      <c r="IE614" s="150"/>
      <c r="IF614" s="150"/>
      <c r="IG614" s="150"/>
      <c r="IH614" s="150"/>
      <c r="II614" s="150"/>
      <c r="IJ614" s="150"/>
      <c r="IK614" s="150"/>
      <c r="IL614" s="150"/>
      <c r="IM614" s="150"/>
      <c r="IN614" s="150"/>
      <c r="IO614" s="150"/>
      <c r="IP614" s="150"/>
      <c r="IQ614" s="150"/>
      <c r="IR614" s="150"/>
      <c r="IS614" s="150"/>
      <c r="IT614" s="150"/>
      <c r="IU614" s="150"/>
      <c r="IV614" s="150"/>
      <c r="IW614" s="150"/>
    </row>
    <row r="615" customFormat="false" ht="12.75" hidden="false" customHeight="false" outlineLevel="0" collapsed="false">
      <c r="A615" s="146"/>
      <c r="B615" s="147"/>
      <c r="C615" s="147"/>
      <c r="D615" s="147"/>
      <c r="E615" s="147"/>
      <c r="F615" s="147"/>
      <c r="G615" s="147"/>
      <c r="H615" s="148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  <c r="AC615" s="147"/>
      <c r="AD615" s="147"/>
      <c r="AE615" s="147"/>
      <c r="AF615" s="147"/>
      <c r="AG615" s="147"/>
      <c r="AH615" s="147"/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  <c r="BI615" s="147"/>
      <c r="BJ615" s="147"/>
      <c r="BK615" s="149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50"/>
      <c r="BV615" s="150"/>
      <c r="BW615" s="150"/>
      <c r="BX615" s="150"/>
      <c r="BY615" s="150"/>
      <c r="BZ615" s="150"/>
      <c r="CA615" s="150"/>
      <c r="CB615" s="150"/>
      <c r="CC615" s="15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0"/>
      <c r="CN615" s="150"/>
      <c r="CO615" s="150"/>
      <c r="CP615" s="150"/>
      <c r="CQ615" s="150"/>
      <c r="CR615" s="150"/>
      <c r="CS615" s="150"/>
      <c r="CT615" s="150"/>
      <c r="CU615" s="150"/>
      <c r="CV615" s="150"/>
      <c r="CW615" s="150"/>
      <c r="CX615" s="150"/>
      <c r="CY615" s="150"/>
      <c r="CZ615" s="150"/>
      <c r="DA615" s="150"/>
      <c r="DB615" s="150"/>
      <c r="DC615" s="150"/>
      <c r="DD615" s="150"/>
      <c r="DE615" s="150"/>
      <c r="DF615" s="150"/>
      <c r="DG615" s="150"/>
      <c r="DH615" s="150"/>
      <c r="DI615" s="150"/>
      <c r="DJ615" s="150"/>
      <c r="DK615" s="150"/>
      <c r="DL615" s="150"/>
      <c r="DM615" s="150"/>
      <c r="DN615" s="150"/>
      <c r="DO615" s="150"/>
      <c r="DP615" s="150"/>
      <c r="DQ615" s="150"/>
      <c r="DR615" s="150"/>
      <c r="DS615" s="150"/>
      <c r="DT615" s="150"/>
      <c r="DU615" s="150"/>
      <c r="DV615" s="150"/>
      <c r="DW615" s="150"/>
      <c r="DX615" s="150"/>
      <c r="DY615" s="150"/>
      <c r="DZ615" s="150"/>
      <c r="EA615" s="150"/>
      <c r="EB615" s="150"/>
      <c r="EC615" s="150"/>
      <c r="ED615" s="150"/>
      <c r="EE615" s="150"/>
      <c r="EF615" s="150"/>
      <c r="EG615" s="150"/>
      <c r="EH615" s="150"/>
      <c r="EI615" s="150"/>
      <c r="EJ615" s="150"/>
      <c r="EK615" s="150"/>
      <c r="EL615" s="150"/>
      <c r="EM615" s="150"/>
      <c r="EN615" s="150"/>
      <c r="EO615" s="150"/>
      <c r="EP615" s="150"/>
      <c r="EQ615" s="150"/>
      <c r="ER615" s="150"/>
      <c r="ES615" s="150"/>
      <c r="ET615" s="150"/>
      <c r="EU615" s="150"/>
      <c r="EV615" s="150"/>
      <c r="EW615" s="150"/>
      <c r="EX615" s="150"/>
      <c r="EY615" s="150"/>
      <c r="EZ615" s="150"/>
      <c r="FA615" s="150"/>
      <c r="FB615" s="150"/>
      <c r="FC615" s="150"/>
      <c r="FD615" s="150"/>
      <c r="FE615" s="150"/>
      <c r="FF615" s="150"/>
      <c r="FG615" s="150"/>
      <c r="FH615" s="150"/>
      <c r="FI615" s="150"/>
      <c r="FJ615" s="150"/>
      <c r="FK615" s="150"/>
      <c r="FL615" s="150"/>
      <c r="FM615" s="150"/>
      <c r="FN615" s="150"/>
      <c r="FO615" s="150"/>
      <c r="FP615" s="150"/>
      <c r="FQ615" s="150"/>
      <c r="FR615" s="150"/>
      <c r="FS615" s="150"/>
      <c r="FT615" s="150"/>
      <c r="FU615" s="150"/>
      <c r="FV615" s="150"/>
      <c r="FW615" s="150"/>
      <c r="FX615" s="150"/>
      <c r="FY615" s="150"/>
      <c r="FZ615" s="150"/>
      <c r="GA615" s="150"/>
      <c r="GB615" s="150"/>
      <c r="GC615" s="150"/>
      <c r="GD615" s="150"/>
      <c r="GE615" s="150"/>
      <c r="GF615" s="150"/>
      <c r="GG615" s="150"/>
      <c r="GH615" s="150"/>
      <c r="GI615" s="150"/>
      <c r="GJ615" s="150"/>
      <c r="GK615" s="150"/>
      <c r="GL615" s="150"/>
      <c r="GM615" s="150"/>
      <c r="GN615" s="150"/>
      <c r="GO615" s="150"/>
      <c r="GP615" s="150"/>
      <c r="GQ615" s="150"/>
      <c r="GR615" s="150"/>
      <c r="GS615" s="150"/>
      <c r="GT615" s="150"/>
      <c r="GU615" s="150"/>
      <c r="GV615" s="150"/>
      <c r="GW615" s="150"/>
      <c r="GX615" s="150"/>
      <c r="GY615" s="150"/>
      <c r="GZ615" s="150"/>
      <c r="HA615" s="150"/>
      <c r="HB615" s="150"/>
      <c r="HC615" s="150"/>
      <c r="HD615" s="150"/>
      <c r="HE615" s="150"/>
      <c r="HF615" s="150"/>
      <c r="HG615" s="150"/>
      <c r="HH615" s="150"/>
      <c r="HI615" s="150"/>
      <c r="HJ615" s="150"/>
      <c r="HK615" s="150"/>
      <c r="HL615" s="150"/>
      <c r="HM615" s="150"/>
      <c r="HN615" s="150"/>
      <c r="HO615" s="150"/>
      <c r="HP615" s="150"/>
      <c r="HQ615" s="150"/>
      <c r="HR615" s="150"/>
      <c r="HS615" s="150"/>
      <c r="HT615" s="150"/>
      <c r="HU615" s="150"/>
      <c r="HV615" s="150"/>
      <c r="HW615" s="150"/>
      <c r="HX615" s="150"/>
      <c r="HY615" s="150"/>
      <c r="HZ615" s="150"/>
      <c r="IA615" s="150"/>
      <c r="IB615" s="150"/>
      <c r="IC615" s="150"/>
      <c r="ID615" s="150"/>
      <c r="IE615" s="150"/>
      <c r="IF615" s="150"/>
      <c r="IG615" s="150"/>
      <c r="IH615" s="150"/>
      <c r="II615" s="150"/>
      <c r="IJ615" s="150"/>
      <c r="IK615" s="150"/>
      <c r="IL615" s="150"/>
      <c r="IM615" s="150"/>
      <c r="IN615" s="150"/>
      <c r="IO615" s="150"/>
      <c r="IP615" s="150"/>
      <c r="IQ615" s="150"/>
      <c r="IR615" s="150"/>
      <c r="IS615" s="150"/>
      <c r="IT615" s="150"/>
      <c r="IU615" s="150"/>
      <c r="IV615" s="150"/>
      <c r="IW615" s="150"/>
    </row>
    <row r="616" customFormat="false" ht="12.75" hidden="false" customHeight="false" outlineLevel="0" collapsed="false">
      <c r="A616" s="146"/>
      <c r="B616" s="147"/>
      <c r="C616" s="147"/>
      <c r="D616" s="147"/>
      <c r="E616" s="147"/>
      <c r="F616" s="147"/>
      <c r="G616" s="147"/>
      <c r="H616" s="148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7"/>
      <c r="AE616" s="147"/>
      <c r="AF616" s="147"/>
      <c r="AG616" s="147"/>
      <c r="AH616" s="147"/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  <c r="BI616" s="147"/>
      <c r="BJ616" s="147"/>
      <c r="BK616" s="149"/>
      <c r="BL616" s="150"/>
      <c r="BM616" s="150"/>
      <c r="BN616" s="150"/>
      <c r="BO616" s="150"/>
      <c r="BP616" s="150"/>
      <c r="BQ616" s="150"/>
      <c r="BR616" s="150"/>
      <c r="BS616" s="150"/>
      <c r="BT616" s="150"/>
      <c r="BU616" s="150"/>
      <c r="BV616" s="150"/>
      <c r="BW616" s="150"/>
      <c r="BX616" s="150"/>
      <c r="BY616" s="150"/>
      <c r="BZ616" s="150"/>
      <c r="CA616" s="150"/>
      <c r="CB616" s="150"/>
      <c r="CC616" s="15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0"/>
      <c r="CN616" s="150"/>
      <c r="CO616" s="150"/>
      <c r="CP616" s="150"/>
      <c r="CQ616" s="150"/>
      <c r="CR616" s="150"/>
      <c r="CS616" s="150"/>
      <c r="CT616" s="150"/>
      <c r="CU616" s="150"/>
      <c r="CV616" s="150"/>
      <c r="CW616" s="150"/>
      <c r="CX616" s="150"/>
      <c r="CY616" s="150"/>
      <c r="CZ616" s="150"/>
      <c r="DA616" s="150"/>
      <c r="DB616" s="150"/>
      <c r="DC616" s="150"/>
      <c r="DD616" s="150"/>
      <c r="DE616" s="150"/>
      <c r="DF616" s="150"/>
      <c r="DG616" s="150"/>
      <c r="DH616" s="150"/>
      <c r="DI616" s="150"/>
      <c r="DJ616" s="150"/>
      <c r="DK616" s="150"/>
      <c r="DL616" s="150"/>
      <c r="DM616" s="150"/>
      <c r="DN616" s="150"/>
      <c r="DO616" s="150"/>
      <c r="DP616" s="150"/>
      <c r="DQ616" s="150"/>
      <c r="DR616" s="150"/>
      <c r="DS616" s="150"/>
      <c r="DT616" s="150"/>
      <c r="DU616" s="150"/>
      <c r="DV616" s="150"/>
      <c r="DW616" s="150"/>
      <c r="DX616" s="150"/>
      <c r="DY616" s="150"/>
      <c r="DZ616" s="150"/>
      <c r="EA616" s="150"/>
      <c r="EB616" s="150"/>
      <c r="EC616" s="150"/>
      <c r="ED616" s="150"/>
      <c r="EE616" s="150"/>
      <c r="EF616" s="150"/>
      <c r="EG616" s="150"/>
      <c r="EH616" s="150"/>
      <c r="EI616" s="150"/>
      <c r="EJ616" s="150"/>
      <c r="EK616" s="150"/>
      <c r="EL616" s="150"/>
      <c r="EM616" s="150"/>
      <c r="EN616" s="150"/>
      <c r="EO616" s="150"/>
      <c r="EP616" s="150"/>
      <c r="EQ616" s="150"/>
      <c r="ER616" s="150"/>
      <c r="ES616" s="150"/>
      <c r="ET616" s="150"/>
      <c r="EU616" s="150"/>
      <c r="EV616" s="150"/>
      <c r="EW616" s="150"/>
      <c r="EX616" s="150"/>
      <c r="EY616" s="150"/>
      <c r="EZ616" s="150"/>
      <c r="FA616" s="150"/>
      <c r="FB616" s="150"/>
      <c r="FC616" s="150"/>
      <c r="FD616" s="150"/>
      <c r="FE616" s="150"/>
      <c r="FF616" s="150"/>
      <c r="FG616" s="150"/>
      <c r="FH616" s="150"/>
      <c r="FI616" s="150"/>
      <c r="FJ616" s="150"/>
      <c r="FK616" s="150"/>
      <c r="FL616" s="150"/>
      <c r="FM616" s="150"/>
      <c r="FN616" s="150"/>
      <c r="FO616" s="150"/>
      <c r="FP616" s="150"/>
      <c r="FQ616" s="150"/>
      <c r="FR616" s="150"/>
      <c r="FS616" s="150"/>
      <c r="FT616" s="150"/>
      <c r="FU616" s="150"/>
      <c r="FV616" s="150"/>
      <c r="FW616" s="150"/>
      <c r="FX616" s="150"/>
      <c r="FY616" s="150"/>
      <c r="FZ616" s="150"/>
      <c r="GA616" s="150"/>
      <c r="GB616" s="150"/>
      <c r="GC616" s="150"/>
      <c r="GD616" s="150"/>
      <c r="GE616" s="150"/>
      <c r="GF616" s="150"/>
      <c r="GG616" s="150"/>
      <c r="GH616" s="150"/>
      <c r="GI616" s="150"/>
      <c r="GJ616" s="150"/>
      <c r="GK616" s="150"/>
      <c r="GL616" s="150"/>
      <c r="GM616" s="150"/>
      <c r="GN616" s="150"/>
      <c r="GO616" s="150"/>
      <c r="GP616" s="150"/>
      <c r="GQ616" s="150"/>
      <c r="GR616" s="150"/>
      <c r="GS616" s="150"/>
      <c r="GT616" s="150"/>
      <c r="GU616" s="150"/>
      <c r="GV616" s="150"/>
      <c r="GW616" s="150"/>
      <c r="GX616" s="150"/>
      <c r="GY616" s="150"/>
      <c r="GZ616" s="150"/>
      <c r="HA616" s="150"/>
      <c r="HB616" s="150"/>
      <c r="HC616" s="150"/>
      <c r="HD616" s="150"/>
      <c r="HE616" s="150"/>
      <c r="HF616" s="150"/>
      <c r="HG616" s="150"/>
      <c r="HH616" s="150"/>
      <c r="HI616" s="150"/>
      <c r="HJ616" s="150"/>
      <c r="HK616" s="150"/>
      <c r="HL616" s="150"/>
      <c r="HM616" s="150"/>
      <c r="HN616" s="150"/>
      <c r="HO616" s="150"/>
      <c r="HP616" s="150"/>
      <c r="HQ616" s="150"/>
      <c r="HR616" s="150"/>
      <c r="HS616" s="150"/>
      <c r="HT616" s="150"/>
      <c r="HU616" s="150"/>
      <c r="HV616" s="150"/>
      <c r="HW616" s="150"/>
      <c r="HX616" s="150"/>
      <c r="HY616" s="150"/>
      <c r="HZ616" s="150"/>
      <c r="IA616" s="150"/>
      <c r="IB616" s="150"/>
      <c r="IC616" s="150"/>
      <c r="ID616" s="150"/>
      <c r="IE616" s="150"/>
      <c r="IF616" s="150"/>
      <c r="IG616" s="150"/>
      <c r="IH616" s="150"/>
      <c r="II616" s="150"/>
      <c r="IJ616" s="150"/>
      <c r="IK616" s="150"/>
      <c r="IL616" s="150"/>
      <c r="IM616" s="150"/>
      <c r="IN616" s="150"/>
      <c r="IO616" s="150"/>
      <c r="IP616" s="150"/>
      <c r="IQ616" s="150"/>
      <c r="IR616" s="150"/>
      <c r="IS616" s="150"/>
      <c r="IT616" s="150"/>
      <c r="IU616" s="150"/>
      <c r="IV616" s="150"/>
      <c r="IW616" s="150"/>
    </row>
    <row r="617" customFormat="false" ht="12.75" hidden="false" customHeight="false" outlineLevel="0" collapsed="false">
      <c r="A617" s="146"/>
      <c r="B617" s="147"/>
      <c r="C617" s="147"/>
      <c r="D617" s="147"/>
      <c r="E617" s="147"/>
      <c r="F617" s="147"/>
      <c r="G617" s="147"/>
      <c r="H617" s="148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  <c r="AE617" s="147"/>
      <c r="AF617" s="147"/>
      <c r="AG617" s="147"/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  <c r="BI617" s="147"/>
      <c r="BJ617" s="147"/>
      <c r="BK617" s="149"/>
      <c r="BL617" s="150"/>
      <c r="BM617" s="150"/>
      <c r="BN617" s="150"/>
      <c r="BO617" s="150"/>
      <c r="BP617" s="150"/>
      <c r="BQ617" s="150"/>
      <c r="BR617" s="150"/>
      <c r="BS617" s="150"/>
      <c r="BT617" s="150"/>
      <c r="BU617" s="150"/>
      <c r="BV617" s="150"/>
      <c r="BW617" s="150"/>
      <c r="BX617" s="150"/>
      <c r="BY617" s="150"/>
      <c r="BZ617" s="150"/>
      <c r="CA617" s="150"/>
      <c r="CB617" s="150"/>
      <c r="CC617" s="150"/>
      <c r="CD617" s="150"/>
      <c r="CE617" s="150"/>
      <c r="CF617" s="150"/>
      <c r="CG617" s="150"/>
      <c r="CH617" s="150"/>
      <c r="CI617" s="150"/>
      <c r="CJ617" s="150"/>
      <c r="CK617" s="150"/>
      <c r="CL617" s="150"/>
      <c r="CM617" s="150"/>
      <c r="CN617" s="150"/>
      <c r="CO617" s="150"/>
      <c r="CP617" s="150"/>
      <c r="CQ617" s="150"/>
      <c r="CR617" s="150"/>
      <c r="CS617" s="150"/>
      <c r="CT617" s="150"/>
      <c r="CU617" s="150"/>
      <c r="CV617" s="150"/>
      <c r="CW617" s="150"/>
      <c r="CX617" s="150"/>
      <c r="CY617" s="150"/>
      <c r="CZ617" s="150"/>
      <c r="DA617" s="150"/>
      <c r="DB617" s="150"/>
      <c r="DC617" s="150"/>
      <c r="DD617" s="150"/>
      <c r="DE617" s="150"/>
      <c r="DF617" s="150"/>
      <c r="DG617" s="150"/>
      <c r="DH617" s="150"/>
      <c r="DI617" s="150"/>
      <c r="DJ617" s="150"/>
      <c r="DK617" s="150"/>
      <c r="DL617" s="150"/>
      <c r="DM617" s="150"/>
      <c r="DN617" s="150"/>
      <c r="DO617" s="150"/>
      <c r="DP617" s="150"/>
      <c r="DQ617" s="150"/>
      <c r="DR617" s="150"/>
      <c r="DS617" s="150"/>
      <c r="DT617" s="150"/>
      <c r="DU617" s="150"/>
      <c r="DV617" s="150"/>
      <c r="DW617" s="150"/>
      <c r="DX617" s="150"/>
      <c r="DY617" s="150"/>
      <c r="DZ617" s="150"/>
      <c r="EA617" s="150"/>
      <c r="EB617" s="150"/>
      <c r="EC617" s="150"/>
      <c r="ED617" s="150"/>
      <c r="EE617" s="150"/>
      <c r="EF617" s="150"/>
      <c r="EG617" s="150"/>
      <c r="EH617" s="150"/>
      <c r="EI617" s="150"/>
      <c r="EJ617" s="150"/>
      <c r="EK617" s="150"/>
      <c r="EL617" s="150"/>
      <c r="EM617" s="150"/>
      <c r="EN617" s="150"/>
      <c r="EO617" s="150"/>
      <c r="EP617" s="150"/>
      <c r="EQ617" s="150"/>
      <c r="ER617" s="150"/>
      <c r="ES617" s="150"/>
      <c r="ET617" s="150"/>
      <c r="EU617" s="150"/>
      <c r="EV617" s="150"/>
      <c r="EW617" s="150"/>
      <c r="EX617" s="150"/>
      <c r="EY617" s="150"/>
      <c r="EZ617" s="150"/>
      <c r="FA617" s="150"/>
      <c r="FB617" s="150"/>
      <c r="FC617" s="150"/>
      <c r="FD617" s="150"/>
      <c r="FE617" s="150"/>
      <c r="FF617" s="150"/>
      <c r="FG617" s="150"/>
      <c r="FH617" s="150"/>
      <c r="FI617" s="150"/>
      <c r="FJ617" s="150"/>
      <c r="FK617" s="150"/>
      <c r="FL617" s="150"/>
      <c r="FM617" s="150"/>
      <c r="FN617" s="150"/>
      <c r="FO617" s="150"/>
      <c r="FP617" s="150"/>
      <c r="FQ617" s="150"/>
      <c r="FR617" s="150"/>
      <c r="FS617" s="150"/>
      <c r="FT617" s="150"/>
      <c r="FU617" s="150"/>
      <c r="FV617" s="150"/>
      <c r="FW617" s="150"/>
      <c r="FX617" s="150"/>
      <c r="FY617" s="150"/>
      <c r="FZ617" s="150"/>
      <c r="GA617" s="150"/>
      <c r="GB617" s="150"/>
      <c r="GC617" s="150"/>
      <c r="GD617" s="150"/>
      <c r="GE617" s="150"/>
      <c r="GF617" s="150"/>
      <c r="GG617" s="150"/>
      <c r="GH617" s="150"/>
      <c r="GI617" s="150"/>
      <c r="GJ617" s="150"/>
      <c r="GK617" s="150"/>
      <c r="GL617" s="150"/>
      <c r="GM617" s="150"/>
      <c r="GN617" s="150"/>
      <c r="GO617" s="150"/>
      <c r="GP617" s="150"/>
      <c r="GQ617" s="150"/>
      <c r="GR617" s="150"/>
      <c r="GS617" s="150"/>
      <c r="GT617" s="150"/>
      <c r="GU617" s="150"/>
      <c r="GV617" s="150"/>
      <c r="GW617" s="150"/>
      <c r="GX617" s="150"/>
      <c r="GY617" s="150"/>
      <c r="GZ617" s="150"/>
      <c r="HA617" s="150"/>
      <c r="HB617" s="150"/>
      <c r="HC617" s="150"/>
      <c r="HD617" s="150"/>
      <c r="HE617" s="150"/>
      <c r="HF617" s="150"/>
      <c r="HG617" s="150"/>
      <c r="HH617" s="150"/>
      <c r="HI617" s="150"/>
      <c r="HJ617" s="150"/>
      <c r="HK617" s="150"/>
      <c r="HL617" s="150"/>
      <c r="HM617" s="150"/>
      <c r="HN617" s="150"/>
      <c r="HO617" s="150"/>
      <c r="HP617" s="150"/>
      <c r="HQ617" s="150"/>
      <c r="HR617" s="150"/>
      <c r="HS617" s="150"/>
      <c r="HT617" s="150"/>
      <c r="HU617" s="150"/>
      <c r="HV617" s="150"/>
      <c r="HW617" s="150"/>
      <c r="HX617" s="150"/>
      <c r="HY617" s="150"/>
      <c r="HZ617" s="150"/>
      <c r="IA617" s="150"/>
      <c r="IB617" s="150"/>
      <c r="IC617" s="150"/>
      <c r="ID617" s="150"/>
      <c r="IE617" s="150"/>
      <c r="IF617" s="150"/>
      <c r="IG617" s="150"/>
      <c r="IH617" s="150"/>
      <c r="II617" s="150"/>
      <c r="IJ617" s="150"/>
      <c r="IK617" s="150"/>
      <c r="IL617" s="150"/>
      <c r="IM617" s="150"/>
      <c r="IN617" s="150"/>
      <c r="IO617" s="150"/>
      <c r="IP617" s="150"/>
      <c r="IQ617" s="150"/>
      <c r="IR617" s="150"/>
      <c r="IS617" s="150"/>
      <c r="IT617" s="150"/>
      <c r="IU617" s="150"/>
      <c r="IV617" s="150"/>
      <c r="IW617" s="150"/>
    </row>
    <row r="618" customFormat="false" ht="12.75" hidden="false" customHeight="false" outlineLevel="0" collapsed="false">
      <c r="A618" s="146"/>
      <c r="B618" s="147"/>
      <c r="C618" s="147"/>
      <c r="D618" s="147"/>
      <c r="E618" s="147"/>
      <c r="F618" s="147"/>
      <c r="G618" s="147"/>
      <c r="H618" s="148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7"/>
      <c r="AE618" s="147"/>
      <c r="AF618" s="147"/>
      <c r="AG618" s="147"/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  <c r="BI618" s="147"/>
      <c r="BJ618" s="147"/>
      <c r="BK618" s="149"/>
      <c r="BL618" s="150"/>
      <c r="BM618" s="150"/>
      <c r="BN618" s="150"/>
      <c r="BO618" s="150"/>
      <c r="BP618" s="150"/>
      <c r="BQ618" s="150"/>
      <c r="BR618" s="150"/>
      <c r="BS618" s="150"/>
      <c r="BT618" s="150"/>
      <c r="BU618" s="150"/>
      <c r="BV618" s="150"/>
      <c r="BW618" s="150"/>
      <c r="BX618" s="150"/>
      <c r="BY618" s="150"/>
      <c r="BZ618" s="150"/>
      <c r="CA618" s="150"/>
      <c r="CB618" s="150"/>
      <c r="CC618" s="150"/>
      <c r="CD618" s="150"/>
      <c r="CE618" s="150"/>
      <c r="CF618" s="150"/>
      <c r="CG618" s="150"/>
      <c r="CH618" s="150"/>
      <c r="CI618" s="150"/>
      <c r="CJ618" s="150"/>
      <c r="CK618" s="150"/>
      <c r="CL618" s="150"/>
      <c r="CM618" s="150"/>
      <c r="CN618" s="150"/>
      <c r="CO618" s="150"/>
      <c r="CP618" s="150"/>
      <c r="CQ618" s="150"/>
      <c r="CR618" s="150"/>
      <c r="CS618" s="150"/>
      <c r="CT618" s="150"/>
      <c r="CU618" s="150"/>
      <c r="CV618" s="150"/>
      <c r="CW618" s="150"/>
      <c r="CX618" s="150"/>
      <c r="CY618" s="150"/>
      <c r="CZ618" s="150"/>
      <c r="DA618" s="150"/>
      <c r="DB618" s="150"/>
      <c r="DC618" s="150"/>
      <c r="DD618" s="150"/>
      <c r="DE618" s="150"/>
      <c r="DF618" s="150"/>
      <c r="DG618" s="150"/>
      <c r="DH618" s="150"/>
      <c r="DI618" s="150"/>
      <c r="DJ618" s="150"/>
      <c r="DK618" s="150"/>
      <c r="DL618" s="150"/>
      <c r="DM618" s="150"/>
      <c r="DN618" s="150"/>
      <c r="DO618" s="150"/>
      <c r="DP618" s="150"/>
      <c r="DQ618" s="150"/>
      <c r="DR618" s="150"/>
      <c r="DS618" s="150"/>
      <c r="DT618" s="150"/>
      <c r="DU618" s="150"/>
      <c r="DV618" s="150"/>
      <c r="DW618" s="150"/>
      <c r="DX618" s="150"/>
      <c r="DY618" s="150"/>
      <c r="DZ618" s="150"/>
      <c r="EA618" s="150"/>
      <c r="EB618" s="150"/>
      <c r="EC618" s="150"/>
      <c r="ED618" s="150"/>
      <c r="EE618" s="150"/>
      <c r="EF618" s="150"/>
      <c r="EG618" s="150"/>
      <c r="EH618" s="150"/>
      <c r="EI618" s="150"/>
      <c r="EJ618" s="150"/>
      <c r="EK618" s="150"/>
      <c r="EL618" s="150"/>
      <c r="EM618" s="150"/>
      <c r="EN618" s="150"/>
      <c r="EO618" s="150"/>
      <c r="EP618" s="150"/>
      <c r="EQ618" s="150"/>
      <c r="ER618" s="150"/>
      <c r="ES618" s="150"/>
      <c r="ET618" s="150"/>
      <c r="EU618" s="150"/>
      <c r="EV618" s="150"/>
      <c r="EW618" s="150"/>
      <c r="EX618" s="150"/>
      <c r="EY618" s="150"/>
      <c r="EZ618" s="150"/>
      <c r="FA618" s="150"/>
      <c r="FB618" s="150"/>
      <c r="FC618" s="150"/>
      <c r="FD618" s="150"/>
      <c r="FE618" s="150"/>
      <c r="FF618" s="150"/>
      <c r="FG618" s="150"/>
      <c r="FH618" s="150"/>
      <c r="FI618" s="150"/>
      <c r="FJ618" s="150"/>
      <c r="FK618" s="150"/>
      <c r="FL618" s="150"/>
      <c r="FM618" s="150"/>
      <c r="FN618" s="150"/>
      <c r="FO618" s="150"/>
      <c r="FP618" s="150"/>
      <c r="FQ618" s="150"/>
      <c r="FR618" s="150"/>
      <c r="FS618" s="150"/>
      <c r="FT618" s="150"/>
      <c r="FU618" s="150"/>
      <c r="FV618" s="150"/>
      <c r="FW618" s="150"/>
      <c r="FX618" s="150"/>
      <c r="FY618" s="150"/>
      <c r="FZ618" s="150"/>
      <c r="GA618" s="150"/>
      <c r="GB618" s="150"/>
      <c r="GC618" s="150"/>
      <c r="GD618" s="150"/>
      <c r="GE618" s="150"/>
      <c r="GF618" s="150"/>
      <c r="GG618" s="150"/>
      <c r="GH618" s="150"/>
      <c r="GI618" s="150"/>
      <c r="GJ618" s="150"/>
      <c r="GK618" s="150"/>
      <c r="GL618" s="150"/>
      <c r="GM618" s="150"/>
      <c r="GN618" s="150"/>
      <c r="GO618" s="150"/>
      <c r="GP618" s="150"/>
      <c r="GQ618" s="150"/>
      <c r="GR618" s="150"/>
      <c r="GS618" s="150"/>
      <c r="GT618" s="150"/>
      <c r="GU618" s="150"/>
      <c r="GV618" s="150"/>
      <c r="GW618" s="150"/>
      <c r="GX618" s="150"/>
      <c r="GY618" s="150"/>
      <c r="GZ618" s="150"/>
      <c r="HA618" s="150"/>
      <c r="HB618" s="150"/>
      <c r="HC618" s="150"/>
      <c r="HD618" s="150"/>
      <c r="HE618" s="150"/>
      <c r="HF618" s="150"/>
      <c r="HG618" s="150"/>
      <c r="HH618" s="150"/>
      <c r="HI618" s="150"/>
      <c r="HJ618" s="150"/>
      <c r="HK618" s="150"/>
      <c r="HL618" s="150"/>
      <c r="HM618" s="150"/>
      <c r="HN618" s="150"/>
      <c r="HO618" s="150"/>
      <c r="HP618" s="150"/>
      <c r="HQ618" s="150"/>
      <c r="HR618" s="150"/>
      <c r="HS618" s="150"/>
      <c r="HT618" s="150"/>
      <c r="HU618" s="150"/>
      <c r="HV618" s="150"/>
      <c r="HW618" s="150"/>
      <c r="HX618" s="150"/>
      <c r="HY618" s="150"/>
      <c r="HZ618" s="150"/>
      <c r="IA618" s="150"/>
      <c r="IB618" s="150"/>
      <c r="IC618" s="150"/>
      <c r="ID618" s="150"/>
      <c r="IE618" s="150"/>
      <c r="IF618" s="150"/>
      <c r="IG618" s="150"/>
      <c r="IH618" s="150"/>
      <c r="II618" s="150"/>
      <c r="IJ618" s="150"/>
      <c r="IK618" s="150"/>
      <c r="IL618" s="150"/>
      <c r="IM618" s="150"/>
      <c r="IN618" s="150"/>
      <c r="IO618" s="150"/>
      <c r="IP618" s="150"/>
      <c r="IQ618" s="150"/>
      <c r="IR618" s="150"/>
      <c r="IS618" s="150"/>
      <c r="IT618" s="150"/>
      <c r="IU618" s="150"/>
      <c r="IV618" s="150"/>
      <c r="IW618" s="150"/>
    </row>
    <row r="619" customFormat="false" ht="12.75" hidden="false" customHeight="false" outlineLevel="0" collapsed="false">
      <c r="A619" s="146"/>
      <c r="B619" s="147"/>
      <c r="C619" s="147"/>
      <c r="D619" s="147"/>
      <c r="E619" s="147"/>
      <c r="F619" s="147"/>
      <c r="G619" s="147"/>
      <c r="H619" s="148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7"/>
      <c r="AE619" s="147"/>
      <c r="AF619" s="147"/>
      <c r="AG619" s="147"/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  <c r="BI619" s="147"/>
      <c r="BJ619" s="147"/>
      <c r="BK619" s="149"/>
      <c r="BL619" s="150"/>
      <c r="BM619" s="150"/>
      <c r="BN619" s="150"/>
      <c r="BO619" s="150"/>
      <c r="BP619" s="150"/>
      <c r="BQ619" s="150"/>
      <c r="BR619" s="150"/>
      <c r="BS619" s="150"/>
      <c r="BT619" s="150"/>
      <c r="BU619" s="150"/>
      <c r="BV619" s="150"/>
      <c r="BW619" s="150"/>
      <c r="BX619" s="150"/>
      <c r="BY619" s="150"/>
      <c r="BZ619" s="150"/>
      <c r="CA619" s="150"/>
      <c r="CB619" s="150"/>
      <c r="CC619" s="15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0"/>
      <c r="CN619" s="150"/>
      <c r="CO619" s="150"/>
      <c r="CP619" s="150"/>
      <c r="CQ619" s="150"/>
      <c r="CR619" s="150"/>
      <c r="CS619" s="150"/>
      <c r="CT619" s="150"/>
      <c r="CU619" s="150"/>
      <c r="CV619" s="150"/>
      <c r="CW619" s="150"/>
      <c r="CX619" s="150"/>
      <c r="CY619" s="150"/>
      <c r="CZ619" s="150"/>
      <c r="DA619" s="150"/>
      <c r="DB619" s="150"/>
      <c r="DC619" s="150"/>
      <c r="DD619" s="150"/>
      <c r="DE619" s="150"/>
      <c r="DF619" s="150"/>
      <c r="DG619" s="150"/>
      <c r="DH619" s="150"/>
      <c r="DI619" s="150"/>
      <c r="DJ619" s="150"/>
      <c r="DK619" s="150"/>
      <c r="DL619" s="150"/>
      <c r="DM619" s="150"/>
      <c r="DN619" s="150"/>
      <c r="DO619" s="150"/>
      <c r="DP619" s="150"/>
      <c r="DQ619" s="150"/>
      <c r="DR619" s="150"/>
      <c r="DS619" s="150"/>
      <c r="DT619" s="150"/>
      <c r="DU619" s="150"/>
      <c r="DV619" s="150"/>
      <c r="DW619" s="150"/>
      <c r="DX619" s="150"/>
      <c r="DY619" s="150"/>
      <c r="DZ619" s="150"/>
      <c r="EA619" s="150"/>
      <c r="EB619" s="150"/>
      <c r="EC619" s="150"/>
      <c r="ED619" s="150"/>
      <c r="EE619" s="150"/>
      <c r="EF619" s="150"/>
      <c r="EG619" s="150"/>
      <c r="EH619" s="150"/>
      <c r="EI619" s="150"/>
      <c r="EJ619" s="150"/>
      <c r="EK619" s="150"/>
      <c r="EL619" s="150"/>
      <c r="EM619" s="150"/>
      <c r="EN619" s="150"/>
      <c r="EO619" s="150"/>
      <c r="EP619" s="150"/>
      <c r="EQ619" s="150"/>
      <c r="ER619" s="150"/>
      <c r="ES619" s="150"/>
      <c r="ET619" s="150"/>
      <c r="EU619" s="150"/>
      <c r="EV619" s="150"/>
      <c r="EW619" s="150"/>
      <c r="EX619" s="150"/>
      <c r="EY619" s="150"/>
      <c r="EZ619" s="150"/>
      <c r="FA619" s="150"/>
      <c r="FB619" s="150"/>
      <c r="FC619" s="150"/>
      <c r="FD619" s="150"/>
      <c r="FE619" s="150"/>
      <c r="FF619" s="150"/>
      <c r="FG619" s="150"/>
      <c r="FH619" s="150"/>
      <c r="FI619" s="150"/>
      <c r="FJ619" s="150"/>
      <c r="FK619" s="150"/>
      <c r="FL619" s="150"/>
      <c r="FM619" s="150"/>
      <c r="FN619" s="150"/>
      <c r="FO619" s="150"/>
      <c r="FP619" s="150"/>
      <c r="FQ619" s="150"/>
      <c r="FR619" s="150"/>
      <c r="FS619" s="150"/>
      <c r="FT619" s="150"/>
      <c r="FU619" s="150"/>
      <c r="FV619" s="150"/>
      <c r="FW619" s="150"/>
      <c r="FX619" s="150"/>
      <c r="FY619" s="150"/>
      <c r="FZ619" s="150"/>
      <c r="GA619" s="150"/>
      <c r="GB619" s="150"/>
      <c r="GC619" s="150"/>
      <c r="GD619" s="150"/>
      <c r="GE619" s="150"/>
      <c r="GF619" s="150"/>
      <c r="GG619" s="150"/>
      <c r="GH619" s="150"/>
      <c r="GI619" s="150"/>
      <c r="GJ619" s="150"/>
      <c r="GK619" s="150"/>
      <c r="GL619" s="150"/>
      <c r="GM619" s="150"/>
      <c r="GN619" s="150"/>
      <c r="GO619" s="150"/>
      <c r="GP619" s="150"/>
      <c r="GQ619" s="150"/>
      <c r="GR619" s="150"/>
      <c r="GS619" s="150"/>
      <c r="GT619" s="150"/>
      <c r="GU619" s="150"/>
      <c r="GV619" s="150"/>
      <c r="GW619" s="150"/>
      <c r="GX619" s="150"/>
      <c r="GY619" s="150"/>
      <c r="GZ619" s="150"/>
      <c r="HA619" s="150"/>
      <c r="HB619" s="150"/>
      <c r="HC619" s="150"/>
      <c r="HD619" s="150"/>
      <c r="HE619" s="150"/>
      <c r="HF619" s="150"/>
      <c r="HG619" s="150"/>
      <c r="HH619" s="150"/>
      <c r="HI619" s="150"/>
      <c r="HJ619" s="150"/>
      <c r="HK619" s="150"/>
      <c r="HL619" s="150"/>
      <c r="HM619" s="150"/>
      <c r="HN619" s="150"/>
      <c r="HO619" s="150"/>
      <c r="HP619" s="150"/>
      <c r="HQ619" s="150"/>
      <c r="HR619" s="150"/>
      <c r="HS619" s="150"/>
      <c r="HT619" s="150"/>
      <c r="HU619" s="150"/>
      <c r="HV619" s="150"/>
      <c r="HW619" s="150"/>
      <c r="HX619" s="150"/>
      <c r="HY619" s="150"/>
      <c r="HZ619" s="150"/>
      <c r="IA619" s="150"/>
      <c r="IB619" s="150"/>
      <c r="IC619" s="150"/>
      <c r="ID619" s="150"/>
      <c r="IE619" s="150"/>
      <c r="IF619" s="150"/>
      <c r="IG619" s="150"/>
      <c r="IH619" s="150"/>
      <c r="II619" s="150"/>
      <c r="IJ619" s="150"/>
      <c r="IK619" s="150"/>
      <c r="IL619" s="150"/>
      <c r="IM619" s="150"/>
      <c r="IN619" s="150"/>
      <c r="IO619" s="150"/>
      <c r="IP619" s="150"/>
      <c r="IQ619" s="150"/>
      <c r="IR619" s="150"/>
      <c r="IS619" s="150"/>
      <c r="IT619" s="150"/>
      <c r="IU619" s="150"/>
      <c r="IV619" s="150"/>
      <c r="IW619" s="150"/>
    </row>
    <row r="620" customFormat="false" ht="12.75" hidden="false" customHeight="false" outlineLevel="0" collapsed="false">
      <c r="A620" s="146"/>
      <c r="B620" s="147"/>
      <c r="C620" s="147"/>
      <c r="D620" s="147"/>
      <c r="E620" s="147"/>
      <c r="F620" s="147"/>
      <c r="G620" s="147"/>
      <c r="H620" s="148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7"/>
      <c r="AE620" s="147"/>
      <c r="AF620" s="147"/>
      <c r="AG620" s="147"/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  <c r="BI620" s="147"/>
      <c r="BJ620" s="147"/>
      <c r="BK620" s="149"/>
      <c r="BL620" s="150"/>
      <c r="BM620" s="150"/>
      <c r="BN620" s="150"/>
      <c r="BO620" s="150"/>
      <c r="BP620" s="150"/>
      <c r="BQ620" s="150"/>
      <c r="BR620" s="150"/>
      <c r="BS620" s="150"/>
      <c r="BT620" s="150"/>
      <c r="BU620" s="150"/>
      <c r="BV620" s="150"/>
      <c r="BW620" s="150"/>
      <c r="BX620" s="150"/>
      <c r="BY620" s="150"/>
      <c r="BZ620" s="150"/>
      <c r="CA620" s="150"/>
      <c r="CB620" s="150"/>
      <c r="CC620" s="15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0"/>
      <c r="CN620" s="150"/>
      <c r="CO620" s="150"/>
      <c r="CP620" s="150"/>
      <c r="CQ620" s="150"/>
      <c r="CR620" s="150"/>
      <c r="CS620" s="150"/>
      <c r="CT620" s="150"/>
      <c r="CU620" s="150"/>
      <c r="CV620" s="150"/>
      <c r="CW620" s="150"/>
      <c r="CX620" s="150"/>
      <c r="CY620" s="150"/>
      <c r="CZ620" s="150"/>
      <c r="DA620" s="150"/>
      <c r="DB620" s="150"/>
      <c r="DC620" s="150"/>
      <c r="DD620" s="150"/>
      <c r="DE620" s="150"/>
      <c r="DF620" s="150"/>
      <c r="DG620" s="150"/>
      <c r="DH620" s="150"/>
      <c r="DI620" s="150"/>
      <c r="DJ620" s="150"/>
      <c r="DK620" s="150"/>
      <c r="DL620" s="150"/>
      <c r="DM620" s="150"/>
      <c r="DN620" s="150"/>
      <c r="DO620" s="150"/>
      <c r="DP620" s="150"/>
      <c r="DQ620" s="150"/>
      <c r="DR620" s="150"/>
      <c r="DS620" s="150"/>
      <c r="DT620" s="150"/>
      <c r="DU620" s="150"/>
      <c r="DV620" s="150"/>
      <c r="DW620" s="150"/>
      <c r="DX620" s="150"/>
      <c r="DY620" s="150"/>
      <c r="DZ620" s="150"/>
      <c r="EA620" s="150"/>
      <c r="EB620" s="150"/>
      <c r="EC620" s="150"/>
      <c r="ED620" s="150"/>
      <c r="EE620" s="150"/>
      <c r="EF620" s="150"/>
      <c r="EG620" s="150"/>
      <c r="EH620" s="150"/>
      <c r="EI620" s="150"/>
      <c r="EJ620" s="150"/>
      <c r="EK620" s="150"/>
      <c r="EL620" s="150"/>
      <c r="EM620" s="150"/>
      <c r="EN620" s="150"/>
      <c r="EO620" s="150"/>
      <c r="EP620" s="150"/>
      <c r="EQ620" s="150"/>
      <c r="ER620" s="150"/>
      <c r="ES620" s="150"/>
      <c r="ET620" s="150"/>
      <c r="EU620" s="150"/>
      <c r="EV620" s="150"/>
      <c r="EW620" s="150"/>
      <c r="EX620" s="150"/>
      <c r="EY620" s="150"/>
      <c r="EZ620" s="150"/>
      <c r="FA620" s="150"/>
      <c r="FB620" s="150"/>
      <c r="FC620" s="150"/>
      <c r="FD620" s="150"/>
      <c r="FE620" s="150"/>
      <c r="FF620" s="150"/>
      <c r="FG620" s="150"/>
      <c r="FH620" s="150"/>
      <c r="FI620" s="150"/>
      <c r="FJ620" s="150"/>
      <c r="FK620" s="150"/>
      <c r="FL620" s="150"/>
      <c r="FM620" s="150"/>
      <c r="FN620" s="150"/>
      <c r="FO620" s="150"/>
      <c r="FP620" s="150"/>
      <c r="FQ620" s="150"/>
      <c r="FR620" s="150"/>
      <c r="FS620" s="150"/>
      <c r="FT620" s="150"/>
      <c r="FU620" s="150"/>
      <c r="FV620" s="150"/>
      <c r="FW620" s="150"/>
      <c r="FX620" s="150"/>
      <c r="FY620" s="150"/>
      <c r="FZ620" s="150"/>
      <c r="GA620" s="150"/>
      <c r="GB620" s="150"/>
      <c r="GC620" s="150"/>
      <c r="GD620" s="150"/>
      <c r="GE620" s="150"/>
      <c r="GF620" s="150"/>
      <c r="GG620" s="150"/>
      <c r="GH620" s="150"/>
      <c r="GI620" s="150"/>
      <c r="GJ620" s="150"/>
      <c r="GK620" s="150"/>
      <c r="GL620" s="150"/>
      <c r="GM620" s="150"/>
      <c r="GN620" s="150"/>
      <c r="GO620" s="150"/>
      <c r="GP620" s="150"/>
      <c r="GQ620" s="150"/>
      <c r="GR620" s="150"/>
      <c r="GS620" s="150"/>
      <c r="GT620" s="150"/>
      <c r="GU620" s="150"/>
      <c r="GV620" s="150"/>
      <c r="GW620" s="150"/>
      <c r="GX620" s="150"/>
      <c r="GY620" s="150"/>
      <c r="GZ620" s="150"/>
      <c r="HA620" s="150"/>
      <c r="HB620" s="150"/>
      <c r="HC620" s="150"/>
      <c r="HD620" s="150"/>
      <c r="HE620" s="150"/>
      <c r="HF620" s="150"/>
      <c r="HG620" s="150"/>
      <c r="HH620" s="150"/>
      <c r="HI620" s="150"/>
      <c r="HJ620" s="150"/>
      <c r="HK620" s="150"/>
      <c r="HL620" s="150"/>
      <c r="HM620" s="150"/>
      <c r="HN620" s="150"/>
      <c r="HO620" s="150"/>
      <c r="HP620" s="150"/>
      <c r="HQ620" s="150"/>
      <c r="HR620" s="150"/>
      <c r="HS620" s="150"/>
      <c r="HT620" s="150"/>
      <c r="HU620" s="150"/>
      <c r="HV620" s="150"/>
      <c r="HW620" s="150"/>
      <c r="HX620" s="150"/>
      <c r="HY620" s="150"/>
      <c r="HZ620" s="150"/>
      <c r="IA620" s="150"/>
      <c r="IB620" s="150"/>
      <c r="IC620" s="150"/>
      <c r="ID620" s="150"/>
      <c r="IE620" s="150"/>
      <c r="IF620" s="150"/>
      <c r="IG620" s="150"/>
      <c r="IH620" s="150"/>
      <c r="II620" s="150"/>
      <c r="IJ620" s="150"/>
      <c r="IK620" s="150"/>
      <c r="IL620" s="150"/>
      <c r="IM620" s="150"/>
      <c r="IN620" s="150"/>
      <c r="IO620" s="150"/>
      <c r="IP620" s="150"/>
      <c r="IQ620" s="150"/>
      <c r="IR620" s="150"/>
      <c r="IS620" s="150"/>
      <c r="IT620" s="150"/>
      <c r="IU620" s="150"/>
      <c r="IV620" s="150"/>
      <c r="IW620" s="150"/>
    </row>
    <row r="621" customFormat="false" ht="12.75" hidden="false" customHeight="false" outlineLevel="0" collapsed="false">
      <c r="A621" s="146"/>
      <c r="B621" s="147"/>
      <c r="C621" s="147"/>
      <c r="D621" s="147"/>
      <c r="E621" s="147"/>
      <c r="F621" s="147"/>
      <c r="G621" s="147"/>
      <c r="H621" s="148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  <c r="BI621" s="147"/>
      <c r="BJ621" s="147"/>
      <c r="BK621" s="149"/>
      <c r="BL621" s="150"/>
      <c r="BM621" s="150"/>
      <c r="BN621" s="150"/>
      <c r="BO621" s="150"/>
      <c r="BP621" s="150"/>
      <c r="BQ621" s="150"/>
      <c r="BR621" s="150"/>
      <c r="BS621" s="150"/>
      <c r="BT621" s="150"/>
      <c r="BU621" s="150"/>
      <c r="BV621" s="150"/>
      <c r="BW621" s="150"/>
      <c r="BX621" s="150"/>
      <c r="BY621" s="150"/>
      <c r="BZ621" s="150"/>
      <c r="CA621" s="150"/>
      <c r="CB621" s="150"/>
      <c r="CC621" s="150"/>
      <c r="CD621" s="150"/>
      <c r="CE621" s="150"/>
      <c r="CF621" s="150"/>
      <c r="CG621" s="150"/>
      <c r="CH621" s="150"/>
      <c r="CI621" s="150"/>
      <c r="CJ621" s="150"/>
      <c r="CK621" s="150"/>
      <c r="CL621" s="150"/>
      <c r="CM621" s="150"/>
      <c r="CN621" s="150"/>
      <c r="CO621" s="150"/>
      <c r="CP621" s="150"/>
      <c r="CQ621" s="150"/>
      <c r="CR621" s="150"/>
      <c r="CS621" s="150"/>
      <c r="CT621" s="150"/>
      <c r="CU621" s="150"/>
      <c r="CV621" s="150"/>
      <c r="CW621" s="150"/>
      <c r="CX621" s="150"/>
      <c r="CY621" s="150"/>
      <c r="CZ621" s="150"/>
      <c r="DA621" s="150"/>
      <c r="DB621" s="150"/>
      <c r="DC621" s="150"/>
      <c r="DD621" s="150"/>
      <c r="DE621" s="150"/>
      <c r="DF621" s="150"/>
      <c r="DG621" s="150"/>
      <c r="DH621" s="150"/>
      <c r="DI621" s="150"/>
      <c r="DJ621" s="150"/>
      <c r="DK621" s="150"/>
      <c r="DL621" s="150"/>
      <c r="DM621" s="150"/>
      <c r="DN621" s="150"/>
      <c r="DO621" s="150"/>
      <c r="DP621" s="150"/>
      <c r="DQ621" s="150"/>
      <c r="DR621" s="150"/>
      <c r="DS621" s="150"/>
      <c r="DT621" s="150"/>
      <c r="DU621" s="150"/>
      <c r="DV621" s="150"/>
      <c r="DW621" s="150"/>
      <c r="DX621" s="150"/>
      <c r="DY621" s="150"/>
      <c r="DZ621" s="150"/>
      <c r="EA621" s="150"/>
      <c r="EB621" s="150"/>
      <c r="EC621" s="150"/>
      <c r="ED621" s="150"/>
      <c r="EE621" s="150"/>
      <c r="EF621" s="150"/>
      <c r="EG621" s="150"/>
      <c r="EH621" s="150"/>
      <c r="EI621" s="150"/>
      <c r="EJ621" s="150"/>
      <c r="EK621" s="150"/>
      <c r="EL621" s="150"/>
      <c r="EM621" s="150"/>
      <c r="EN621" s="150"/>
      <c r="EO621" s="150"/>
      <c r="EP621" s="150"/>
      <c r="EQ621" s="150"/>
      <c r="ER621" s="150"/>
      <c r="ES621" s="150"/>
      <c r="ET621" s="150"/>
      <c r="EU621" s="150"/>
      <c r="EV621" s="150"/>
      <c r="EW621" s="150"/>
      <c r="EX621" s="150"/>
      <c r="EY621" s="150"/>
      <c r="EZ621" s="150"/>
      <c r="FA621" s="150"/>
      <c r="FB621" s="150"/>
      <c r="FC621" s="150"/>
      <c r="FD621" s="150"/>
      <c r="FE621" s="150"/>
      <c r="FF621" s="150"/>
      <c r="FG621" s="150"/>
      <c r="FH621" s="150"/>
      <c r="FI621" s="150"/>
      <c r="FJ621" s="150"/>
      <c r="FK621" s="150"/>
      <c r="FL621" s="150"/>
      <c r="FM621" s="150"/>
      <c r="FN621" s="150"/>
      <c r="FO621" s="150"/>
      <c r="FP621" s="150"/>
      <c r="FQ621" s="150"/>
      <c r="FR621" s="150"/>
      <c r="FS621" s="150"/>
      <c r="FT621" s="150"/>
      <c r="FU621" s="150"/>
      <c r="FV621" s="150"/>
      <c r="FW621" s="150"/>
      <c r="FX621" s="150"/>
      <c r="FY621" s="150"/>
      <c r="FZ621" s="150"/>
      <c r="GA621" s="150"/>
      <c r="GB621" s="150"/>
      <c r="GC621" s="150"/>
      <c r="GD621" s="150"/>
      <c r="GE621" s="150"/>
      <c r="GF621" s="150"/>
      <c r="GG621" s="150"/>
      <c r="GH621" s="150"/>
      <c r="GI621" s="150"/>
      <c r="GJ621" s="150"/>
      <c r="GK621" s="150"/>
      <c r="GL621" s="150"/>
      <c r="GM621" s="150"/>
      <c r="GN621" s="150"/>
      <c r="GO621" s="150"/>
      <c r="GP621" s="150"/>
      <c r="GQ621" s="150"/>
      <c r="GR621" s="150"/>
      <c r="GS621" s="150"/>
      <c r="GT621" s="150"/>
      <c r="GU621" s="150"/>
      <c r="GV621" s="150"/>
      <c r="GW621" s="150"/>
      <c r="GX621" s="150"/>
      <c r="GY621" s="150"/>
      <c r="GZ621" s="150"/>
      <c r="HA621" s="150"/>
      <c r="HB621" s="150"/>
      <c r="HC621" s="150"/>
      <c r="HD621" s="150"/>
      <c r="HE621" s="150"/>
      <c r="HF621" s="150"/>
      <c r="HG621" s="150"/>
      <c r="HH621" s="150"/>
      <c r="HI621" s="150"/>
      <c r="HJ621" s="150"/>
      <c r="HK621" s="150"/>
      <c r="HL621" s="150"/>
      <c r="HM621" s="150"/>
      <c r="HN621" s="150"/>
      <c r="HO621" s="150"/>
      <c r="HP621" s="150"/>
      <c r="HQ621" s="150"/>
      <c r="HR621" s="150"/>
      <c r="HS621" s="150"/>
      <c r="HT621" s="150"/>
      <c r="HU621" s="150"/>
      <c r="HV621" s="150"/>
      <c r="HW621" s="150"/>
      <c r="HX621" s="150"/>
      <c r="HY621" s="150"/>
      <c r="HZ621" s="150"/>
      <c r="IA621" s="150"/>
      <c r="IB621" s="150"/>
      <c r="IC621" s="150"/>
      <c r="ID621" s="150"/>
      <c r="IE621" s="150"/>
      <c r="IF621" s="150"/>
      <c r="IG621" s="150"/>
      <c r="IH621" s="150"/>
      <c r="II621" s="150"/>
      <c r="IJ621" s="150"/>
      <c r="IK621" s="150"/>
      <c r="IL621" s="150"/>
      <c r="IM621" s="150"/>
      <c r="IN621" s="150"/>
      <c r="IO621" s="150"/>
      <c r="IP621" s="150"/>
      <c r="IQ621" s="150"/>
      <c r="IR621" s="150"/>
      <c r="IS621" s="150"/>
      <c r="IT621" s="150"/>
      <c r="IU621" s="150"/>
      <c r="IV621" s="150"/>
      <c r="IW621" s="150"/>
    </row>
    <row r="622" customFormat="false" ht="12.75" hidden="false" customHeight="false" outlineLevel="0" collapsed="false">
      <c r="A622" s="146"/>
      <c r="B622" s="147"/>
      <c r="C622" s="147"/>
      <c r="D622" s="147"/>
      <c r="E622" s="147"/>
      <c r="F622" s="147"/>
      <c r="G622" s="147"/>
      <c r="H622" s="148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7"/>
      <c r="AE622" s="147"/>
      <c r="AF622" s="147"/>
      <c r="AG622" s="147"/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  <c r="BI622" s="147"/>
      <c r="BJ622" s="147"/>
      <c r="BK622" s="149"/>
      <c r="BL622" s="150"/>
      <c r="BM622" s="150"/>
      <c r="BN622" s="150"/>
      <c r="BO622" s="150"/>
      <c r="BP622" s="150"/>
      <c r="BQ622" s="150"/>
      <c r="BR622" s="150"/>
      <c r="BS622" s="150"/>
      <c r="BT622" s="150"/>
      <c r="BU622" s="150"/>
      <c r="BV622" s="150"/>
      <c r="BW622" s="150"/>
      <c r="BX622" s="150"/>
      <c r="BY622" s="150"/>
      <c r="BZ622" s="150"/>
      <c r="CA622" s="150"/>
      <c r="CB622" s="150"/>
      <c r="CC622" s="150"/>
      <c r="CD622" s="150"/>
      <c r="CE622" s="150"/>
      <c r="CF622" s="150"/>
      <c r="CG622" s="150"/>
      <c r="CH622" s="150"/>
      <c r="CI622" s="150"/>
      <c r="CJ622" s="150"/>
      <c r="CK622" s="150"/>
      <c r="CL622" s="150"/>
      <c r="CM622" s="150"/>
      <c r="CN622" s="150"/>
      <c r="CO622" s="150"/>
      <c r="CP622" s="150"/>
      <c r="CQ622" s="150"/>
      <c r="CR622" s="150"/>
      <c r="CS622" s="150"/>
      <c r="CT622" s="150"/>
      <c r="CU622" s="150"/>
      <c r="CV622" s="150"/>
      <c r="CW622" s="150"/>
      <c r="CX622" s="150"/>
      <c r="CY622" s="150"/>
      <c r="CZ622" s="150"/>
      <c r="DA622" s="150"/>
      <c r="DB622" s="150"/>
      <c r="DC622" s="150"/>
      <c r="DD622" s="150"/>
      <c r="DE622" s="150"/>
      <c r="DF622" s="150"/>
      <c r="DG622" s="150"/>
      <c r="DH622" s="150"/>
      <c r="DI622" s="150"/>
      <c r="DJ622" s="150"/>
      <c r="DK622" s="150"/>
      <c r="DL622" s="150"/>
      <c r="DM622" s="150"/>
      <c r="DN622" s="150"/>
      <c r="DO622" s="150"/>
      <c r="DP622" s="150"/>
      <c r="DQ622" s="150"/>
      <c r="DR622" s="150"/>
      <c r="DS622" s="150"/>
      <c r="DT622" s="150"/>
      <c r="DU622" s="150"/>
      <c r="DV622" s="150"/>
      <c r="DW622" s="150"/>
      <c r="DX622" s="150"/>
      <c r="DY622" s="150"/>
      <c r="DZ622" s="150"/>
      <c r="EA622" s="150"/>
      <c r="EB622" s="150"/>
      <c r="EC622" s="150"/>
      <c r="ED622" s="150"/>
      <c r="EE622" s="150"/>
      <c r="EF622" s="150"/>
      <c r="EG622" s="150"/>
      <c r="EH622" s="150"/>
      <c r="EI622" s="150"/>
      <c r="EJ622" s="150"/>
      <c r="EK622" s="150"/>
      <c r="EL622" s="150"/>
      <c r="EM622" s="150"/>
      <c r="EN622" s="150"/>
      <c r="EO622" s="150"/>
      <c r="EP622" s="150"/>
      <c r="EQ622" s="150"/>
      <c r="ER622" s="150"/>
      <c r="ES622" s="150"/>
      <c r="ET622" s="150"/>
      <c r="EU622" s="150"/>
      <c r="EV622" s="150"/>
      <c r="EW622" s="150"/>
      <c r="EX622" s="150"/>
      <c r="EY622" s="150"/>
      <c r="EZ622" s="150"/>
      <c r="FA622" s="150"/>
      <c r="FB622" s="150"/>
      <c r="FC622" s="150"/>
      <c r="FD622" s="150"/>
      <c r="FE622" s="150"/>
      <c r="FF622" s="150"/>
      <c r="FG622" s="150"/>
      <c r="FH622" s="150"/>
      <c r="FI622" s="150"/>
      <c r="FJ622" s="150"/>
      <c r="FK622" s="150"/>
      <c r="FL622" s="150"/>
      <c r="FM622" s="150"/>
      <c r="FN622" s="150"/>
      <c r="FO622" s="150"/>
      <c r="FP622" s="150"/>
      <c r="FQ622" s="150"/>
      <c r="FR622" s="150"/>
      <c r="FS622" s="150"/>
      <c r="FT622" s="150"/>
      <c r="FU622" s="150"/>
      <c r="FV622" s="150"/>
      <c r="FW622" s="150"/>
      <c r="FX622" s="150"/>
      <c r="FY622" s="150"/>
      <c r="FZ622" s="150"/>
      <c r="GA622" s="150"/>
      <c r="GB622" s="150"/>
      <c r="GC622" s="150"/>
      <c r="GD622" s="150"/>
      <c r="GE622" s="150"/>
      <c r="GF622" s="150"/>
      <c r="GG622" s="150"/>
      <c r="GH622" s="150"/>
      <c r="GI622" s="150"/>
      <c r="GJ622" s="150"/>
      <c r="GK622" s="150"/>
      <c r="GL622" s="150"/>
      <c r="GM622" s="150"/>
      <c r="GN622" s="150"/>
      <c r="GO622" s="150"/>
      <c r="GP622" s="150"/>
      <c r="GQ622" s="150"/>
      <c r="GR622" s="150"/>
      <c r="GS622" s="150"/>
      <c r="GT622" s="150"/>
      <c r="GU622" s="150"/>
      <c r="GV622" s="150"/>
      <c r="GW622" s="150"/>
      <c r="GX622" s="150"/>
      <c r="GY622" s="150"/>
      <c r="GZ622" s="150"/>
      <c r="HA622" s="150"/>
      <c r="HB622" s="150"/>
      <c r="HC622" s="150"/>
      <c r="HD622" s="150"/>
      <c r="HE622" s="150"/>
      <c r="HF622" s="150"/>
      <c r="HG622" s="150"/>
      <c r="HH622" s="150"/>
      <c r="HI622" s="150"/>
      <c r="HJ622" s="150"/>
      <c r="HK622" s="150"/>
      <c r="HL622" s="150"/>
      <c r="HM622" s="150"/>
      <c r="HN622" s="150"/>
      <c r="HO622" s="150"/>
      <c r="HP622" s="150"/>
      <c r="HQ622" s="150"/>
      <c r="HR622" s="150"/>
      <c r="HS622" s="150"/>
      <c r="HT622" s="150"/>
      <c r="HU622" s="150"/>
      <c r="HV622" s="150"/>
      <c r="HW622" s="150"/>
      <c r="HX622" s="150"/>
      <c r="HY622" s="150"/>
      <c r="HZ622" s="150"/>
      <c r="IA622" s="150"/>
      <c r="IB622" s="150"/>
      <c r="IC622" s="150"/>
      <c r="ID622" s="150"/>
      <c r="IE622" s="150"/>
      <c r="IF622" s="150"/>
      <c r="IG622" s="150"/>
      <c r="IH622" s="150"/>
      <c r="II622" s="150"/>
      <c r="IJ622" s="150"/>
      <c r="IK622" s="150"/>
      <c r="IL622" s="150"/>
      <c r="IM622" s="150"/>
      <c r="IN622" s="150"/>
      <c r="IO622" s="150"/>
      <c r="IP622" s="150"/>
      <c r="IQ622" s="150"/>
      <c r="IR622" s="150"/>
      <c r="IS622" s="150"/>
      <c r="IT622" s="150"/>
      <c r="IU622" s="150"/>
      <c r="IV622" s="150"/>
      <c r="IW622" s="150"/>
    </row>
    <row r="623" customFormat="false" ht="12.75" hidden="false" customHeight="false" outlineLevel="0" collapsed="false">
      <c r="A623" s="146"/>
      <c r="B623" s="147"/>
      <c r="C623" s="147"/>
      <c r="D623" s="147"/>
      <c r="E623" s="147"/>
      <c r="F623" s="147"/>
      <c r="G623" s="147"/>
      <c r="H623" s="148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  <c r="AE623" s="147"/>
      <c r="AF623" s="147"/>
      <c r="AG623" s="147"/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  <c r="BI623" s="147"/>
      <c r="BJ623" s="147"/>
      <c r="BK623" s="149"/>
      <c r="BL623" s="150"/>
      <c r="BM623" s="150"/>
      <c r="BN623" s="150"/>
      <c r="BO623" s="150"/>
      <c r="BP623" s="150"/>
      <c r="BQ623" s="150"/>
      <c r="BR623" s="150"/>
      <c r="BS623" s="150"/>
      <c r="BT623" s="150"/>
      <c r="BU623" s="150"/>
      <c r="BV623" s="150"/>
      <c r="BW623" s="150"/>
      <c r="BX623" s="150"/>
      <c r="BY623" s="150"/>
      <c r="BZ623" s="150"/>
      <c r="CA623" s="150"/>
      <c r="CB623" s="150"/>
      <c r="CC623" s="15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0"/>
      <c r="CN623" s="150"/>
      <c r="CO623" s="150"/>
      <c r="CP623" s="150"/>
      <c r="CQ623" s="150"/>
      <c r="CR623" s="150"/>
      <c r="CS623" s="150"/>
      <c r="CT623" s="150"/>
      <c r="CU623" s="150"/>
      <c r="CV623" s="150"/>
      <c r="CW623" s="150"/>
      <c r="CX623" s="150"/>
      <c r="CY623" s="150"/>
      <c r="CZ623" s="150"/>
      <c r="DA623" s="150"/>
      <c r="DB623" s="150"/>
      <c r="DC623" s="150"/>
      <c r="DD623" s="150"/>
      <c r="DE623" s="150"/>
      <c r="DF623" s="150"/>
      <c r="DG623" s="150"/>
      <c r="DH623" s="150"/>
      <c r="DI623" s="150"/>
      <c r="DJ623" s="150"/>
      <c r="DK623" s="150"/>
      <c r="DL623" s="150"/>
      <c r="DM623" s="150"/>
      <c r="DN623" s="150"/>
      <c r="DO623" s="150"/>
      <c r="DP623" s="150"/>
      <c r="DQ623" s="150"/>
      <c r="DR623" s="150"/>
      <c r="DS623" s="150"/>
      <c r="DT623" s="150"/>
      <c r="DU623" s="150"/>
      <c r="DV623" s="150"/>
      <c r="DW623" s="150"/>
      <c r="DX623" s="150"/>
      <c r="DY623" s="150"/>
      <c r="DZ623" s="150"/>
      <c r="EA623" s="150"/>
      <c r="EB623" s="150"/>
      <c r="EC623" s="150"/>
      <c r="ED623" s="150"/>
      <c r="EE623" s="150"/>
      <c r="EF623" s="150"/>
      <c r="EG623" s="150"/>
      <c r="EH623" s="150"/>
      <c r="EI623" s="150"/>
      <c r="EJ623" s="150"/>
      <c r="EK623" s="150"/>
      <c r="EL623" s="150"/>
      <c r="EM623" s="150"/>
      <c r="EN623" s="150"/>
      <c r="EO623" s="150"/>
      <c r="EP623" s="150"/>
      <c r="EQ623" s="150"/>
      <c r="ER623" s="150"/>
      <c r="ES623" s="150"/>
      <c r="ET623" s="150"/>
      <c r="EU623" s="150"/>
      <c r="EV623" s="150"/>
      <c r="EW623" s="150"/>
      <c r="EX623" s="150"/>
      <c r="EY623" s="150"/>
      <c r="EZ623" s="150"/>
      <c r="FA623" s="150"/>
      <c r="FB623" s="150"/>
      <c r="FC623" s="150"/>
      <c r="FD623" s="150"/>
      <c r="FE623" s="150"/>
      <c r="FF623" s="150"/>
      <c r="FG623" s="150"/>
      <c r="FH623" s="150"/>
      <c r="FI623" s="150"/>
      <c r="FJ623" s="150"/>
      <c r="FK623" s="150"/>
      <c r="FL623" s="150"/>
      <c r="FM623" s="150"/>
      <c r="FN623" s="150"/>
      <c r="FO623" s="150"/>
      <c r="FP623" s="150"/>
      <c r="FQ623" s="150"/>
      <c r="FR623" s="150"/>
      <c r="FS623" s="150"/>
      <c r="FT623" s="150"/>
      <c r="FU623" s="150"/>
      <c r="FV623" s="150"/>
      <c r="FW623" s="150"/>
      <c r="FX623" s="150"/>
      <c r="FY623" s="150"/>
      <c r="FZ623" s="150"/>
      <c r="GA623" s="150"/>
      <c r="GB623" s="150"/>
      <c r="GC623" s="150"/>
      <c r="GD623" s="150"/>
      <c r="GE623" s="150"/>
      <c r="GF623" s="150"/>
      <c r="GG623" s="150"/>
      <c r="GH623" s="150"/>
      <c r="GI623" s="150"/>
      <c r="GJ623" s="150"/>
      <c r="GK623" s="150"/>
      <c r="GL623" s="150"/>
      <c r="GM623" s="150"/>
      <c r="GN623" s="150"/>
      <c r="GO623" s="150"/>
      <c r="GP623" s="150"/>
      <c r="GQ623" s="150"/>
      <c r="GR623" s="150"/>
      <c r="GS623" s="150"/>
      <c r="GT623" s="150"/>
      <c r="GU623" s="150"/>
      <c r="GV623" s="150"/>
      <c r="GW623" s="150"/>
      <c r="GX623" s="150"/>
      <c r="GY623" s="150"/>
      <c r="GZ623" s="150"/>
      <c r="HA623" s="150"/>
      <c r="HB623" s="150"/>
      <c r="HC623" s="150"/>
      <c r="HD623" s="150"/>
      <c r="HE623" s="150"/>
      <c r="HF623" s="150"/>
      <c r="HG623" s="150"/>
      <c r="HH623" s="150"/>
      <c r="HI623" s="150"/>
      <c r="HJ623" s="150"/>
      <c r="HK623" s="150"/>
      <c r="HL623" s="150"/>
      <c r="HM623" s="150"/>
      <c r="HN623" s="150"/>
      <c r="HO623" s="150"/>
      <c r="HP623" s="150"/>
      <c r="HQ623" s="150"/>
      <c r="HR623" s="150"/>
      <c r="HS623" s="150"/>
      <c r="HT623" s="150"/>
      <c r="HU623" s="150"/>
      <c r="HV623" s="150"/>
      <c r="HW623" s="150"/>
      <c r="HX623" s="150"/>
      <c r="HY623" s="150"/>
      <c r="HZ623" s="150"/>
      <c r="IA623" s="150"/>
      <c r="IB623" s="150"/>
      <c r="IC623" s="150"/>
      <c r="ID623" s="150"/>
      <c r="IE623" s="150"/>
      <c r="IF623" s="150"/>
      <c r="IG623" s="150"/>
      <c r="IH623" s="150"/>
      <c r="II623" s="150"/>
      <c r="IJ623" s="150"/>
      <c r="IK623" s="150"/>
      <c r="IL623" s="150"/>
      <c r="IM623" s="150"/>
      <c r="IN623" s="150"/>
      <c r="IO623" s="150"/>
      <c r="IP623" s="150"/>
      <c r="IQ623" s="150"/>
      <c r="IR623" s="150"/>
      <c r="IS623" s="150"/>
      <c r="IT623" s="150"/>
      <c r="IU623" s="150"/>
      <c r="IV623" s="150"/>
      <c r="IW623" s="150"/>
    </row>
    <row r="624" customFormat="false" ht="12.75" hidden="false" customHeight="false" outlineLevel="0" collapsed="false">
      <c r="A624" s="146"/>
      <c r="B624" s="147"/>
      <c r="C624" s="147"/>
      <c r="D624" s="147"/>
      <c r="E624" s="147"/>
      <c r="F624" s="147"/>
      <c r="G624" s="147"/>
      <c r="H624" s="148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  <c r="AE624" s="147"/>
      <c r="AF624" s="147"/>
      <c r="AG624" s="147"/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  <c r="BI624" s="147"/>
      <c r="BJ624" s="147"/>
      <c r="BK624" s="149"/>
      <c r="BL624" s="150"/>
      <c r="BM624" s="150"/>
      <c r="BN624" s="150"/>
      <c r="BO624" s="150"/>
      <c r="BP624" s="150"/>
      <c r="BQ624" s="150"/>
      <c r="BR624" s="150"/>
      <c r="BS624" s="150"/>
      <c r="BT624" s="150"/>
      <c r="BU624" s="150"/>
      <c r="BV624" s="150"/>
      <c r="BW624" s="150"/>
      <c r="BX624" s="150"/>
      <c r="BY624" s="150"/>
      <c r="BZ624" s="150"/>
      <c r="CA624" s="150"/>
      <c r="CB624" s="150"/>
      <c r="CC624" s="15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0"/>
      <c r="CN624" s="150"/>
      <c r="CO624" s="150"/>
      <c r="CP624" s="150"/>
      <c r="CQ624" s="150"/>
      <c r="CR624" s="150"/>
      <c r="CS624" s="150"/>
      <c r="CT624" s="150"/>
      <c r="CU624" s="150"/>
      <c r="CV624" s="150"/>
      <c r="CW624" s="150"/>
      <c r="CX624" s="150"/>
      <c r="CY624" s="150"/>
      <c r="CZ624" s="150"/>
      <c r="DA624" s="150"/>
      <c r="DB624" s="150"/>
      <c r="DC624" s="150"/>
      <c r="DD624" s="150"/>
      <c r="DE624" s="150"/>
      <c r="DF624" s="150"/>
      <c r="DG624" s="150"/>
      <c r="DH624" s="150"/>
      <c r="DI624" s="150"/>
      <c r="DJ624" s="150"/>
      <c r="DK624" s="150"/>
      <c r="DL624" s="150"/>
      <c r="DM624" s="150"/>
      <c r="DN624" s="150"/>
      <c r="DO624" s="150"/>
      <c r="DP624" s="150"/>
      <c r="DQ624" s="150"/>
      <c r="DR624" s="150"/>
      <c r="DS624" s="150"/>
      <c r="DT624" s="150"/>
      <c r="DU624" s="150"/>
      <c r="DV624" s="150"/>
      <c r="DW624" s="150"/>
      <c r="DX624" s="150"/>
      <c r="DY624" s="150"/>
      <c r="DZ624" s="150"/>
      <c r="EA624" s="150"/>
      <c r="EB624" s="150"/>
      <c r="EC624" s="150"/>
      <c r="ED624" s="150"/>
      <c r="EE624" s="150"/>
      <c r="EF624" s="150"/>
      <c r="EG624" s="150"/>
      <c r="EH624" s="150"/>
      <c r="EI624" s="150"/>
      <c r="EJ624" s="150"/>
      <c r="EK624" s="150"/>
      <c r="EL624" s="150"/>
      <c r="EM624" s="150"/>
      <c r="EN624" s="150"/>
      <c r="EO624" s="150"/>
      <c r="EP624" s="150"/>
      <c r="EQ624" s="150"/>
      <c r="ER624" s="150"/>
      <c r="ES624" s="150"/>
      <c r="ET624" s="150"/>
      <c r="EU624" s="150"/>
      <c r="EV624" s="150"/>
      <c r="EW624" s="150"/>
      <c r="EX624" s="150"/>
      <c r="EY624" s="150"/>
      <c r="EZ624" s="150"/>
      <c r="FA624" s="150"/>
      <c r="FB624" s="150"/>
      <c r="FC624" s="150"/>
      <c r="FD624" s="150"/>
      <c r="FE624" s="150"/>
      <c r="FF624" s="150"/>
      <c r="FG624" s="150"/>
      <c r="FH624" s="150"/>
      <c r="FI624" s="150"/>
      <c r="FJ624" s="150"/>
      <c r="FK624" s="150"/>
      <c r="FL624" s="150"/>
      <c r="FM624" s="150"/>
      <c r="FN624" s="150"/>
      <c r="FO624" s="150"/>
      <c r="FP624" s="150"/>
      <c r="FQ624" s="150"/>
      <c r="FR624" s="150"/>
      <c r="FS624" s="150"/>
      <c r="FT624" s="150"/>
      <c r="FU624" s="150"/>
      <c r="FV624" s="150"/>
      <c r="FW624" s="150"/>
      <c r="FX624" s="150"/>
      <c r="FY624" s="150"/>
      <c r="FZ624" s="150"/>
      <c r="GA624" s="150"/>
      <c r="GB624" s="150"/>
      <c r="GC624" s="150"/>
      <c r="GD624" s="150"/>
      <c r="GE624" s="150"/>
      <c r="GF624" s="150"/>
      <c r="GG624" s="150"/>
      <c r="GH624" s="150"/>
      <c r="GI624" s="150"/>
      <c r="GJ624" s="150"/>
      <c r="GK624" s="150"/>
      <c r="GL624" s="150"/>
      <c r="GM624" s="150"/>
      <c r="GN624" s="150"/>
      <c r="GO624" s="150"/>
      <c r="GP624" s="150"/>
      <c r="GQ624" s="150"/>
      <c r="GR624" s="150"/>
      <c r="GS624" s="150"/>
      <c r="GT624" s="150"/>
      <c r="GU624" s="150"/>
      <c r="GV624" s="150"/>
      <c r="GW624" s="150"/>
      <c r="GX624" s="150"/>
      <c r="GY624" s="150"/>
      <c r="GZ624" s="150"/>
      <c r="HA624" s="150"/>
      <c r="HB624" s="150"/>
      <c r="HC624" s="150"/>
      <c r="HD624" s="150"/>
      <c r="HE624" s="150"/>
      <c r="HF624" s="150"/>
      <c r="HG624" s="150"/>
      <c r="HH624" s="150"/>
      <c r="HI624" s="150"/>
      <c r="HJ624" s="150"/>
      <c r="HK624" s="150"/>
      <c r="HL624" s="150"/>
      <c r="HM624" s="150"/>
      <c r="HN624" s="150"/>
      <c r="HO624" s="150"/>
      <c r="HP624" s="150"/>
      <c r="HQ624" s="150"/>
      <c r="HR624" s="150"/>
      <c r="HS624" s="150"/>
      <c r="HT624" s="150"/>
      <c r="HU624" s="150"/>
      <c r="HV624" s="150"/>
      <c r="HW624" s="150"/>
      <c r="HX624" s="150"/>
      <c r="HY624" s="150"/>
      <c r="HZ624" s="150"/>
      <c r="IA624" s="150"/>
      <c r="IB624" s="150"/>
      <c r="IC624" s="150"/>
      <c r="ID624" s="150"/>
      <c r="IE624" s="150"/>
      <c r="IF624" s="150"/>
      <c r="IG624" s="150"/>
      <c r="IH624" s="150"/>
      <c r="II624" s="150"/>
      <c r="IJ624" s="150"/>
      <c r="IK624" s="150"/>
      <c r="IL624" s="150"/>
      <c r="IM624" s="150"/>
      <c r="IN624" s="150"/>
      <c r="IO624" s="150"/>
      <c r="IP624" s="150"/>
      <c r="IQ624" s="150"/>
      <c r="IR624" s="150"/>
      <c r="IS624" s="150"/>
      <c r="IT624" s="150"/>
      <c r="IU624" s="150"/>
      <c r="IV624" s="150"/>
      <c r="IW624" s="150"/>
    </row>
    <row r="625" customFormat="false" ht="12.75" hidden="false" customHeight="false" outlineLevel="0" collapsed="false">
      <c r="A625" s="146"/>
      <c r="B625" s="147"/>
      <c r="C625" s="147"/>
      <c r="D625" s="147"/>
      <c r="E625" s="147"/>
      <c r="F625" s="147"/>
      <c r="G625" s="147"/>
      <c r="H625" s="148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7"/>
      <c r="BJ625" s="147"/>
      <c r="BK625" s="149"/>
      <c r="BL625" s="150"/>
      <c r="BM625" s="150"/>
      <c r="BN625" s="150"/>
      <c r="BO625" s="150"/>
      <c r="BP625" s="150"/>
      <c r="BQ625" s="150"/>
      <c r="BR625" s="150"/>
      <c r="BS625" s="150"/>
      <c r="BT625" s="150"/>
      <c r="BU625" s="150"/>
      <c r="BV625" s="150"/>
      <c r="BW625" s="150"/>
      <c r="BX625" s="150"/>
      <c r="BY625" s="150"/>
      <c r="BZ625" s="150"/>
      <c r="CA625" s="150"/>
      <c r="CB625" s="150"/>
      <c r="CC625" s="150"/>
      <c r="CD625" s="150"/>
      <c r="CE625" s="150"/>
      <c r="CF625" s="150"/>
      <c r="CG625" s="150"/>
      <c r="CH625" s="150"/>
      <c r="CI625" s="150"/>
      <c r="CJ625" s="150"/>
      <c r="CK625" s="150"/>
      <c r="CL625" s="150"/>
      <c r="CM625" s="150"/>
      <c r="CN625" s="150"/>
      <c r="CO625" s="150"/>
      <c r="CP625" s="150"/>
      <c r="CQ625" s="150"/>
      <c r="CR625" s="150"/>
      <c r="CS625" s="150"/>
      <c r="CT625" s="150"/>
      <c r="CU625" s="150"/>
      <c r="CV625" s="150"/>
      <c r="CW625" s="150"/>
      <c r="CX625" s="150"/>
      <c r="CY625" s="150"/>
      <c r="CZ625" s="150"/>
      <c r="DA625" s="150"/>
      <c r="DB625" s="150"/>
      <c r="DC625" s="150"/>
      <c r="DD625" s="150"/>
      <c r="DE625" s="150"/>
      <c r="DF625" s="150"/>
      <c r="DG625" s="150"/>
      <c r="DH625" s="150"/>
      <c r="DI625" s="150"/>
      <c r="DJ625" s="150"/>
      <c r="DK625" s="150"/>
      <c r="DL625" s="150"/>
      <c r="DM625" s="150"/>
      <c r="DN625" s="150"/>
      <c r="DO625" s="150"/>
      <c r="DP625" s="150"/>
      <c r="DQ625" s="150"/>
      <c r="DR625" s="150"/>
      <c r="DS625" s="150"/>
      <c r="DT625" s="150"/>
      <c r="DU625" s="150"/>
      <c r="DV625" s="150"/>
      <c r="DW625" s="150"/>
      <c r="DX625" s="150"/>
      <c r="DY625" s="150"/>
      <c r="DZ625" s="150"/>
      <c r="EA625" s="150"/>
      <c r="EB625" s="150"/>
      <c r="EC625" s="150"/>
      <c r="ED625" s="150"/>
      <c r="EE625" s="150"/>
      <c r="EF625" s="150"/>
      <c r="EG625" s="150"/>
      <c r="EH625" s="150"/>
      <c r="EI625" s="150"/>
      <c r="EJ625" s="150"/>
      <c r="EK625" s="150"/>
      <c r="EL625" s="150"/>
      <c r="EM625" s="150"/>
      <c r="EN625" s="150"/>
      <c r="EO625" s="150"/>
      <c r="EP625" s="150"/>
      <c r="EQ625" s="150"/>
      <c r="ER625" s="150"/>
      <c r="ES625" s="150"/>
      <c r="ET625" s="150"/>
      <c r="EU625" s="150"/>
      <c r="EV625" s="150"/>
      <c r="EW625" s="150"/>
      <c r="EX625" s="150"/>
      <c r="EY625" s="150"/>
      <c r="EZ625" s="150"/>
      <c r="FA625" s="150"/>
      <c r="FB625" s="150"/>
      <c r="FC625" s="150"/>
      <c r="FD625" s="150"/>
      <c r="FE625" s="150"/>
      <c r="FF625" s="150"/>
      <c r="FG625" s="150"/>
      <c r="FH625" s="150"/>
      <c r="FI625" s="150"/>
      <c r="FJ625" s="150"/>
      <c r="FK625" s="150"/>
      <c r="FL625" s="150"/>
      <c r="FM625" s="150"/>
      <c r="FN625" s="150"/>
      <c r="FO625" s="150"/>
      <c r="FP625" s="150"/>
      <c r="FQ625" s="150"/>
      <c r="FR625" s="150"/>
      <c r="FS625" s="150"/>
      <c r="FT625" s="150"/>
      <c r="FU625" s="150"/>
      <c r="FV625" s="150"/>
      <c r="FW625" s="150"/>
      <c r="FX625" s="150"/>
      <c r="FY625" s="150"/>
      <c r="FZ625" s="150"/>
      <c r="GA625" s="150"/>
      <c r="GB625" s="150"/>
      <c r="GC625" s="150"/>
      <c r="GD625" s="150"/>
      <c r="GE625" s="150"/>
      <c r="GF625" s="150"/>
      <c r="GG625" s="150"/>
      <c r="GH625" s="150"/>
      <c r="GI625" s="150"/>
      <c r="GJ625" s="150"/>
      <c r="GK625" s="150"/>
      <c r="GL625" s="150"/>
      <c r="GM625" s="150"/>
      <c r="GN625" s="150"/>
      <c r="GO625" s="150"/>
      <c r="GP625" s="150"/>
      <c r="GQ625" s="150"/>
      <c r="GR625" s="150"/>
      <c r="GS625" s="150"/>
      <c r="GT625" s="150"/>
      <c r="GU625" s="150"/>
      <c r="GV625" s="150"/>
      <c r="GW625" s="150"/>
      <c r="GX625" s="150"/>
      <c r="GY625" s="150"/>
      <c r="GZ625" s="150"/>
      <c r="HA625" s="150"/>
      <c r="HB625" s="150"/>
      <c r="HC625" s="150"/>
      <c r="HD625" s="150"/>
      <c r="HE625" s="150"/>
      <c r="HF625" s="150"/>
      <c r="HG625" s="150"/>
      <c r="HH625" s="150"/>
      <c r="HI625" s="150"/>
      <c r="HJ625" s="150"/>
      <c r="HK625" s="150"/>
      <c r="HL625" s="150"/>
      <c r="HM625" s="150"/>
      <c r="HN625" s="150"/>
      <c r="HO625" s="150"/>
      <c r="HP625" s="150"/>
      <c r="HQ625" s="150"/>
      <c r="HR625" s="150"/>
      <c r="HS625" s="150"/>
      <c r="HT625" s="150"/>
      <c r="HU625" s="150"/>
      <c r="HV625" s="150"/>
      <c r="HW625" s="150"/>
      <c r="HX625" s="150"/>
      <c r="HY625" s="150"/>
      <c r="HZ625" s="150"/>
      <c r="IA625" s="150"/>
      <c r="IB625" s="150"/>
      <c r="IC625" s="150"/>
      <c r="ID625" s="150"/>
      <c r="IE625" s="150"/>
      <c r="IF625" s="150"/>
      <c r="IG625" s="150"/>
      <c r="IH625" s="150"/>
      <c r="II625" s="150"/>
      <c r="IJ625" s="150"/>
      <c r="IK625" s="150"/>
      <c r="IL625" s="150"/>
      <c r="IM625" s="150"/>
      <c r="IN625" s="150"/>
      <c r="IO625" s="150"/>
      <c r="IP625" s="150"/>
      <c r="IQ625" s="150"/>
      <c r="IR625" s="150"/>
      <c r="IS625" s="150"/>
      <c r="IT625" s="150"/>
      <c r="IU625" s="150"/>
      <c r="IV625" s="150"/>
      <c r="IW625" s="150"/>
    </row>
    <row r="626" customFormat="false" ht="12.75" hidden="false" customHeight="false" outlineLevel="0" collapsed="false">
      <c r="A626" s="146"/>
      <c r="B626" s="147"/>
      <c r="C626" s="147"/>
      <c r="D626" s="147"/>
      <c r="E626" s="147"/>
      <c r="F626" s="147"/>
      <c r="G626" s="147"/>
      <c r="H626" s="148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  <c r="AG626" s="147"/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  <c r="BI626" s="147"/>
      <c r="BJ626" s="147"/>
      <c r="BK626" s="149"/>
      <c r="BL626" s="150"/>
      <c r="BM626" s="150"/>
      <c r="BN626" s="150"/>
      <c r="BO626" s="150"/>
      <c r="BP626" s="150"/>
      <c r="BQ626" s="150"/>
      <c r="BR626" s="150"/>
      <c r="BS626" s="150"/>
      <c r="BT626" s="150"/>
      <c r="BU626" s="150"/>
      <c r="BV626" s="150"/>
      <c r="BW626" s="150"/>
      <c r="BX626" s="150"/>
      <c r="BY626" s="150"/>
      <c r="BZ626" s="150"/>
      <c r="CA626" s="150"/>
      <c r="CB626" s="150"/>
      <c r="CC626" s="150"/>
      <c r="CD626" s="150"/>
      <c r="CE626" s="150"/>
      <c r="CF626" s="150"/>
      <c r="CG626" s="150"/>
      <c r="CH626" s="150"/>
      <c r="CI626" s="150"/>
      <c r="CJ626" s="150"/>
      <c r="CK626" s="150"/>
      <c r="CL626" s="150"/>
      <c r="CM626" s="150"/>
      <c r="CN626" s="150"/>
      <c r="CO626" s="150"/>
      <c r="CP626" s="150"/>
      <c r="CQ626" s="150"/>
      <c r="CR626" s="150"/>
      <c r="CS626" s="150"/>
      <c r="CT626" s="150"/>
      <c r="CU626" s="150"/>
      <c r="CV626" s="150"/>
      <c r="CW626" s="150"/>
      <c r="CX626" s="150"/>
      <c r="CY626" s="150"/>
      <c r="CZ626" s="150"/>
      <c r="DA626" s="150"/>
      <c r="DB626" s="150"/>
      <c r="DC626" s="150"/>
      <c r="DD626" s="150"/>
      <c r="DE626" s="150"/>
      <c r="DF626" s="150"/>
      <c r="DG626" s="150"/>
      <c r="DH626" s="150"/>
      <c r="DI626" s="150"/>
      <c r="DJ626" s="150"/>
      <c r="DK626" s="150"/>
      <c r="DL626" s="150"/>
      <c r="DM626" s="150"/>
      <c r="DN626" s="150"/>
      <c r="DO626" s="150"/>
      <c r="DP626" s="150"/>
      <c r="DQ626" s="150"/>
      <c r="DR626" s="150"/>
      <c r="DS626" s="150"/>
      <c r="DT626" s="150"/>
      <c r="DU626" s="150"/>
      <c r="DV626" s="150"/>
      <c r="DW626" s="150"/>
      <c r="DX626" s="150"/>
      <c r="DY626" s="150"/>
      <c r="DZ626" s="150"/>
      <c r="EA626" s="150"/>
      <c r="EB626" s="150"/>
      <c r="EC626" s="150"/>
      <c r="ED626" s="150"/>
      <c r="EE626" s="150"/>
      <c r="EF626" s="150"/>
      <c r="EG626" s="150"/>
      <c r="EH626" s="150"/>
      <c r="EI626" s="150"/>
      <c r="EJ626" s="150"/>
      <c r="EK626" s="150"/>
      <c r="EL626" s="150"/>
      <c r="EM626" s="150"/>
      <c r="EN626" s="150"/>
      <c r="EO626" s="150"/>
      <c r="EP626" s="150"/>
      <c r="EQ626" s="150"/>
      <c r="ER626" s="150"/>
      <c r="ES626" s="150"/>
      <c r="ET626" s="150"/>
      <c r="EU626" s="150"/>
      <c r="EV626" s="150"/>
      <c r="EW626" s="150"/>
      <c r="EX626" s="150"/>
      <c r="EY626" s="150"/>
      <c r="EZ626" s="150"/>
      <c r="FA626" s="150"/>
      <c r="FB626" s="150"/>
      <c r="FC626" s="150"/>
      <c r="FD626" s="150"/>
      <c r="FE626" s="150"/>
      <c r="FF626" s="150"/>
      <c r="FG626" s="150"/>
      <c r="FH626" s="150"/>
      <c r="FI626" s="150"/>
      <c r="FJ626" s="150"/>
      <c r="FK626" s="150"/>
      <c r="FL626" s="150"/>
      <c r="FM626" s="150"/>
      <c r="FN626" s="150"/>
      <c r="FO626" s="150"/>
      <c r="FP626" s="150"/>
      <c r="FQ626" s="150"/>
      <c r="FR626" s="150"/>
      <c r="FS626" s="150"/>
      <c r="FT626" s="150"/>
      <c r="FU626" s="150"/>
      <c r="FV626" s="150"/>
      <c r="FW626" s="150"/>
      <c r="FX626" s="150"/>
      <c r="FY626" s="150"/>
      <c r="FZ626" s="150"/>
      <c r="GA626" s="150"/>
      <c r="GB626" s="150"/>
      <c r="GC626" s="150"/>
      <c r="GD626" s="150"/>
      <c r="GE626" s="150"/>
      <c r="GF626" s="150"/>
      <c r="GG626" s="150"/>
      <c r="GH626" s="150"/>
      <c r="GI626" s="150"/>
      <c r="GJ626" s="150"/>
      <c r="GK626" s="150"/>
      <c r="GL626" s="150"/>
      <c r="GM626" s="150"/>
      <c r="GN626" s="150"/>
      <c r="GO626" s="150"/>
      <c r="GP626" s="150"/>
      <c r="GQ626" s="150"/>
      <c r="GR626" s="150"/>
      <c r="GS626" s="150"/>
      <c r="GT626" s="150"/>
      <c r="GU626" s="150"/>
      <c r="GV626" s="150"/>
      <c r="GW626" s="150"/>
      <c r="GX626" s="150"/>
      <c r="GY626" s="150"/>
      <c r="GZ626" s="150"/>
      <c r="HA626" s="150"/>
      <c r="HB626" s="150"/>
      <c r="HC626" s="150"/>
      <c r="HD626" s="150"/>
      <c r="HE626" s="150"/>
      <c r="HF626" s="150"/>
      <c r="HG626" s="150"/>
      <c r="HH626" s="150"/>
      <c r="HI626" s="150"/>
      <c r="HJ626" s="150"/>
      <c r="HK626" s="150"/>
      <c r="HL626" s="150"/>
      <c r="HM626" s="150"/>
      <c r="HN626" s="150"/>
      <c r="HO626" s="150"/>
      <c r="HP626" s="150"/>
      <c r="HQ626" s="150"/>
      <c r="HR626" s="150"/>
      <c r="HS626" s="150"/>
      <c r="HT626" s="150"/>
      <c r="HU626" s="150"/>
      <c r="HV626" s="150"/>
      <c r="HW626" s="150"/>
      <c r="HX626" s="150"/>
      <c r="HY626" s="150"/>
      <c r="HZ626" s="150"/>
      <c r="IA626" s="150"/>
      <c r="IB626" s="150"/>
      <c r="IC626" s="150"/>
      <c r="ID626" s="150"/>
      <c r="IE626" s="150"/>
      <c r="IF626" s="150"/>
      <c r="IG626" s="150"/>
      <c r="IH626" s="150"/>
      <c r="II626" s="150"/>
      <c r="IJ626" s="150"/>
      <c r="IK626" s="150"/>
      <c r="IL626" s="150"/>
      <c r="IM626" s="150"/>
      <c r="IN626" s="150"/>
      <c r="IO626" s="150"/>
      <c r="IP626" s="150"/>
      <c r="IQ626" s="150"/>
      <c r="IR626" s="150"/>
      <c r="IS626" s="150"/>
      <c r="IT626" s="150"/>
      <c r="IU626" s="150"/>
      <c r="IV626" s="150"/>
      <c r="IW626" s="150"/>
    </row>
    <row r="627" customFormat="false" ht="12.75" hidden="false" customHeight="false" outlineLevel="0" collapsed="false">
      <c r="A627" s="146"/>
      <c r="B627" s="147"/>
      <c r="C627" s="147"/>
      <c r="D627" s="147"/>
      <c r="E627" s="147"/>
      <c r="F627" s="147"/>
      <c r="G627" s="147"/>
      <c r="H627" s="148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  <c r="AE627" s="147"/>
      <c r="AF627" s="147"/>
      <c r="AG627" s="147"/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  <c r="BI627" s="147"/>
      <c r="BJ627" s="147"/>
      <c r="BK627" s="149"/>
      <c r="BL627" s="150"/>
      <c r="BM627" s="150"/>
      <c r="BN627" s="150"/>
      <c r="BO627" s="150"/>
      <c r="BP627" s="150"/>
      <c r="BQ627" s="150"/>
      <c r="BR627" s="150"/>
      <c r="BS627" s="150"/>
      <c r="BT627" s="150"/>
      <c r="BU627" s="150"/>
      <c r="BV627" s="150"/>
      <c r="BW627" s="150"/>
      <c r="BX627" s="150"/>
      <c r="BY627" s="150"/>
      <c r="BZ627" s="150"/>
      <c r="CA627" s="150"/>
      <c r="CB627" s="150"/>
      <c r="CC627" s="15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0"/>
      <c r="CN627" s="150"/>
      <c r="CO627" s="150"/>
      <c r="CP627" s="150"/>
      <c r="CQ627" s="150"/>
      <c r="CR627" s="150"/>
      <c r="CS627" s="150"/>
      <c r="CT627" s="150"/>
      <c r="CU627" s="150"/>
      <c r="CV627" s="150"/>
      <c r="CW627" s="150"/>
      <c r="CX627" s="150"/>
      <c r="CY627" s="150"/>
      <c r="CZ627" s="150"/>
      <c r="DA627" s="150"/>
      <c r="DB627" s="150"/>
      <c r="DC627" s="150"/>
      <c r="DD627" s="150"/>
      <c r="DE627" s="150"/>
      <c r="DF627" s="150"/>
      <c r="DG627" s="150"/>
      <c r="DH627" s="150"/>
      <c r="DI627" s="150"/>
      <c r="DJ627" s="150"/>
      <c r="DK627" s="150"/>
      <c r="DL627" s="150"/>
      <c r="DM627" s="150"/>
      <c r="DN627" s="150"/>
      <c r="DO627" s="150"/>
      <c r="DP627" s="150"/>
      <c r="DQ627" s="150"/>
      <c r="DR627" s="150"/>
      <c r="DS627" s="150"/>
      <c r="DT627" s="150"/>
      <c r="DU627" s="150"/>
      <c r="DV627" s="150"/>
      <c r="DW627" s="150"/>
      <c r="DX627" s="150"/>
      <c r="DY627" s="150"/>
      <c r="DZ627" s="150"/>
      <c r="EA627" s="150"/>
      <c r="EB627" s="150"/>
      <c r="EC627" s="150"/>
      <c r="ED627" s="150"/>
      <c r="EE627" s="150"/>
      <c r="EF627" s="150"/>
      <c r="EG627" s="150"/>
      <c r="EH627" s="150"/>
      <c r="EI627" s="150"/>
      <c r="EJ627" s="150"/>
      <c r="EK627" s="150"/>
      <c r="EL627" s="150"/>
      <c r="EM627" s="150"/>
      <c r="EN627" s="150"/>
      <c r="EO627" s="150"/>
      <c r="EP627" s="150"/>
      <c r="EQ627" s="150"/>
      <c r="ER627" s="150"/>
      <c r="ES627" s="150"/>
      <c r="ET627" s="150"/>
      <c r="EU627" s="150"/>
      <c r="EV627" s="150"/>
      <c r="EW627" s="150"/>
      <c r="EX627" s="150"/>
      <c r="EY627" s="150"/>
      <c r="EZ627" s="150"/>
      <c r="FA627" s="150"/>
      <c r="FB627" s="150"/>
      <c r="FC627" s="150"/>
      <c r="FD627" s="150"/>
      <c r="FE627" s="150"/>
      <c r="FF627" s="150"/>
      <c r="FG627" s="150"/>
      <c r="FH627" s="150"/>
      <c r="FI627" s="150"/>
      <c r="FJ627" s="150"/>
      <c r="FK627" s="150"/>
      <c r="FL627" s="150"/>
      <c r="FM627" s="150"/>
      <c r="FN627" s="150"/>
      <c r="FO627" s="150"/>
      <c r="FP627" s="150"/>
      <c r="FQ627" s="150"/>
      <c r="FR627" s="150"/>
      <c r="FS627" s="150"/>
      <c r="FT627" s="150"/>
      <c r="FU627" s="150"/>
      <c r="FV627" s="150"/>
      <c r="FW627" s="150"/>
      <c r="FX627" s="150"/>
      <c r="FY627" s="150"/>
      <c r="FZ627" s="150"/>
      <c r="GA627" s="150"/>
      <c r="GB627" s="150"/>
      <c r="GC627" s="150"/>
      <c r="GD627" s="150"/>
      <c r="GE627" s="150"/>
      <c r="GF627" s="150"/>
      <c r="GG627" s="150"/>
      <c r="GH627" s="150"/>
      <c r="GI627" s="150"/>
      <c r="GJ627" s="150"/>
      <c r="GK627" s="150"/>
      <c r="GL627" s="150"/>
      <c r="GM627" s="150"/>
      <c r="GN627" s="150"/>
      <c r="GO627" s="150"/>
      <c r="GP627" s="150"/>
      <c r="GQ627" s="150"/>
      <c r="GR627" s="150"/>
      <c r="GS627" s="150"/>
      <c r="GT627" s="150"/>
      <c r="GU627" s="150"/>
      <c r="GV627" s="150"/>
      <c r="GW627" s="150"/>
      <c r="GX627" s="150"/>
      <c r="GY627" s="150"/>
      <c r="GZ627" s="150"/>
      <c r="HA627" s="150"/>
      <c r="HB627" s="150"/>
      <c r="HC627" s="150"/>
      <c r="HD627" s="150"/>
      <c r="HE627" s="150"/>
      <c r="HF627" s="150"/>
      <c r="HG627" s="150"/>
      <c r="HH627" s="150"/>
      <c r="HI627" s="150"/>
      <c r="HJ627" s="150"/>
      <c r="HK627" s="150"/>
      <c r="HL627" s="150"/>
      <c r="HM627" s="150"/>
      <c r="HN627" s="150"/>
      <c r="HO627" s="150"/>
      <c r="HP627" s="150"/>
      <c r="HQ627" s="150"/>
      <c r="HR627" s="150"/>
      <c r="HS627" s="150"/>
      <c r="HT627" s="150"/>
      <c r="HU627" s="150"/>
      <c r="HV627" s="150"/>
      <c r="HW627" s="150"/>
      <c r="HX627" s="150"/>
      <c r="HY627" s="150"/>
      <c r="HZ627" s="150"/>
      <c r="IA627" s="150"/>
      <c r="IB627" s="150"/>
      <c r="IC627" s="150"/>
      <c r="ID627" s="150"/>
      <c r="IE627" s="150"/>
      <c r="IF627" s="150"/>
      <c r="IG627" s="150"/>
      <c r="IH627" s="150"/>
      <c r="II627" s="150"/>
      <c r="IJ627" s="150"/>
      <c r="IK627" s="150"/>
      <c r="IL627" s="150"/>
      <c r="IM627" s="150"/>
      <c r="IN627" s="150"/>
      <c r="IO627" s="150"/>
      <c r="IP627" s="150"/>
      <c r="IQ627" s="150"/>
      <c r="IR627" s="150"/>
      <c r="IS627" s="150"/>
      <c r="IT627" s="150"/>
      <c r="IU627" s="150"/>
      <c r="IV627" s="150"/>
      <c r="IW627" s="150"/>
    </row>
    <row r="628" customFormat="false" ht="12.75" hidden="false" customHeight="false" outlineLevel="0" collapsed="false">
      <c r="A628" s="146"/>
      <c r="B628" s="147"/>
      <c r="C628" s="147"/>
      <c r="D628" s="147"/>
      <c r="E628" s="147"/>
      <c r="F628" s="147"/>
      <c r="G628" s="147"/>
      <c r="H628" s="148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7"/>
      <c r="AE628" s="147"/>
      <c r="AF628" s="147"/>
      <c r="AG628" s="147"/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  <c r="BI628" s="147"/>
      <c r="BJ628" s="147"/>
      <c r="BK628" s="149"/>
      <c r="BL628" s="150"/>
      <c r="BM628" s="150"/>
      <c r="BN628" s="150"/>
      <c r="BO628" s="150"/>
      <c r="BP628" s="150"/>
      <c r="BQ628" s="150"/>
      <c r="BR628" s="150"/>
      <c r="BS628" s="150"/>
      <c r="BT628" s="150"/>
      <c r="BU628" s="150"/>
      <c r="BV628" s="150"/>
      <c r="BW628" s="150"/>
      <c r="BX628" s="150"/>
      <c r="BY628" s="150"/>
      <c r="BZ628" s="150"/>
      <c r="CA628" s="150"/>
      <c r="CB628" s="150"/>
      <c r="CC628" s="15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0"/>
      <c r="CN628" s="150"/>
      <c r="CO628" s="150"/>
      <c r="CP628" s="150"/>
      <c r="CQ628" s="150"/>
      <c r="CR628" s="150"/>
      <c r="CS628" s="150"/>
      <c r="CT628" s="150"/>
      <c r="CU628" s="150"/>
      <c r="CV628" s="150"/>
      <c r="CW628" s="150"/>
      <c r="CX628" s="150"/>
      <c r="CY628" s="150"/>
      <c r="CZ628" s="150"/>
      <c r="DA628" s="150"/>
      <c r="DB628" s="150"/>
      <c r="DC628" s="150"/>
      <c r="DD628" s="150"/>
      <c r="DE628" s="150"/>
      <c r="DF628" s="150"/>
      <c r="DG628" s="150"/>
      <c r="DH628" s="150"/>
      <c r="DI628" s="150"/>
      <c r="DJ628" s="150"/>
      <c r="DK628" s="150"/>
      <c r="DL628" s="150"/>
      <c r="DM628" s="150"/>
      <c r="DN628" s="150"/>
      <c r="DO628" s="150"/>
      <c r="DP628" s="150"/>
      <c r="DQ628" s="150"/>
      <c r="DR628" s="150"/>
      <c r="DS628" s="150"/>
      <c r="DT628" s="150"/>
      <c r="DU628" s="150"/>
      <c r="DV628" s="150"/>
      <c r="DW628" s="150"/>
      <c r="DX628" s="150"/>
      <c r="DY628" s="150"/>
      <c r="DZ628" s="150"/>
      <c r="EA628" s="150"/>
      <c r="EB628" s="150"/>
      <c r="EC628" s="150"/>
      <c r="ED628" s="150"/>
      <c r="EE628" s="150"/>
      <c r="EF628" s="150"/>
      <c r="EG628" s="150"/>
      <c r="EH628" s="150"/>
      <c r="EI628" s="150"/>
      <c r="EJ628" s="150"/>
      <c r="EK628" s="150"/>
      <c r="EL628" s="150"/>
      <c r="EM628" s="150"/>
      <c r="EN628" s="150"/>
      <c r="EO628" s="150"/>
      <c r="EP628" s="150"/>
      <c r="EQ628" s="150"/>
      <c r="ER628" s="150"/>
      <c r="ES628" s="150"/>
      <c r="ET628" s="150"/>
      <c r="EU628" s="150"/>
      <c r="EV628" s="150"/>
      <c r="EW628" s="150"/>
      <c r="EX628" s="150"/>
      <c r="EY628" s="150"/>
      <c r="EZ628" s="150"/>
      <c r="FA628" s="150"/>
      <c r="FB628" s="150"/>
      <c r="FC628" s="150"/>
      <c r="FD628" s="150"/>
      <c r="FE628" s="150"/>
      <c r="FF628" s="150"/>
      <c r="FG628" s="150"/>
      <c r="FH628" s="150"/>
      <c r="FI628" s="150"/>
      <c r="FJ628" s="150"/>
      <c r="FK628" s="150"/>
      <c r="FL628" s="150"/>
      <c r="FM628" s="150"/>
      <c r="FN628" s="150"/>
      <c r="FO628" s="150"/>
      <c r="FP628" s="150"/>
      <c r="FQ628" s="150"/>
      <c r="FR628" s="150"/>
      <c r="FS628" s="150"/>
      <c r="FT628" s="150"/>
      <c r="FU628" s="150"/>
      <c r="FV628" s="150"/>
      <c r="FW628" s="150"/>
      <c r="FX628" s="150"/>
      <c r="FY628" s="150"/>
      <c r="FZ628" s="150"/>
      <c r="GA628" s="150"/>
      <c r="GB628" s="150"/>
      <c r="GC628" s="150"/>
      <c r="GD628" s="150"/>
      <c r="GE628" s="150"/>
      <c r="GF628" s="150"/>
      <c r="GG628" s="150"/>
      <c r="GH628" s="150"/>
      <c r="GI628" s="150"/>
      <c r="GJ628" s="150"/>
      <c r="GK628" s="150"/>
      <c r="GL628" s="150"/>
      <c r="GM628" s="150"/>
      <c r="GN628" s="150"/>
      <c r="GO628" s="150"/>
      <c r="GP628" s="150"/>
      <c r="GQ628" s="150"/>
      <c r="GR628" s="150"/>
      <c r="GS628" s="150"/>
      <c r="GT628" s="150"/>
      <c r="GU628" s="150"/>
      <c r="GV628" s="150"/>
      <c r="GW628" s="150"/>
      <c r="GX628" s="150"/>
      <c r="GY628" s="150"/>
      <c r="GZ628" s="150"/>
      <c r="HA628" s="150"/>
      <c r="HB628" s="150"/>
      <c r="HC628" s="150"/>
      <c r="HD628" s="150"/>
      <c r="HE628" s="150"/>
      <c r="HF628" s="150"/>
      <c r="HG628" s="150"/>
      <c r="HH628" s="150"/>
      <c r="HI628" s="150"/>
      <c r="HJ628" s="150"/>
      <c r="HK628" s="150"/>
      <c r="HL628" s="150"/>
      <c r="HM628" s="150"/>
      <c r="HN628" s="150"/>
      <c r="HO628" s="150"/>
      <c r="HP628" s="150"/>
      <c r="HQ628" s="150"/>
      <c r="HR628" s="150"/>
      <c r="HS628" s="150"/>
      <c r="HT628" s="150"/>
      <c r="HU628" s="150"/>
      <c r="HV628" s="150"/>
      <c r="HW628" s="150"/>
      <c r="HX628" s="150"/>
      <c r="HY628" s="150"/>
      <c r="HZ628" s="150"/>
      <c r="IA628" s="150"/>
      <c r="IB628" s="150"/>
      <c r="IC628" s="150"/>
      <c r="ID628" s="150"/>
      <c r="IE628" s="150"/>
      <c r="IF628" s="150"/>
      <c r="IG628" s="150"/>
      <c r="IH628" s="150"/>
      <c r="II628" s="150"/>
      <c r="IJ628" s="150"/>
      <c r="IK628" s="150"/>
      <c r="IL628" s="150"/>
      <c r="IM628" s="150"/>
      <c r="IN628" s="150"/>
      <c r="IO628" s="150"/>
      <c r="IP628" s="150"/>
      <c r="IQ628" s="150"/>
      <c r="IR628" s="150"/>
      <c r="IS628" s="150"/>
      <c r="IT628" s="150"/>
      <c r="IU628" s="150"/>
      <c r="IV628" s="150"/>
      <c r="IW628" s="150"/>
    </row>
    <row r="629" customFormat="false" ht="12.75" hidden="false" customHeight="false" outlineLevel="0" collapsed="false">
      <c r="A629" s="146"/>
      <c r="B629" s="147"/>
      <c r="C629" s="147"/>
      <c r="D629" s="147"/>
      <c r="E629" s="147"/>
      <c r="F629" s="147"/>
      <c r="G629" s="147"/>
      <c r="H629" s="148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  <c r="AG629" s="147"/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  <c r="BI629" s="147"/>
      <c r="BJ629" s="147"/>
      <c r="BK629" s="149"/>
      <c r="BL629" s="150"/>
      <c r="BM629" s="150"/>
      <c r="BN629" s="150"/>
      <c r="BO629" s="150"/>
      <c r="BP629" s="150"/>
      <c r="BQ629" s="150"/>
      <c r="BR629" s="150"/>
      <c r="BS629" s="150"/>
      <c r="BT629" s="150"/>
      <c r="BU629" s="150"/>
      <c r="BV629" s="150"/>
      <c r="BW629" s="150"/>
      <c r="BX629" s="150"/>
      <c r="BY629" s="150"/>
      <c r="BZ629" s="150"/>
      <c r="CA629" s="150"/>
      <c r="CB629" s="150"/>
      <c r="CC629" s="150"/>
      <c r="CD629" s="150"/>
      <c r="CE629" s="150"/>
      <c r="CF629" s="150"/>
      <c r="CG629" s="150"/>
      <c r="CH629" s="150"/>
      <c r="CI629" s="150"/>
      <c r="CJ629" s="150"/>
      <c r="CK629" s="150"/>
      <c r="CL629" s="150"/>
      <c r="CM629" s="150"/>
      <c r="CN629" s="150"/>
      <c r="CO629" s="150"/>
      <c r="CP629" s="150"/>
      <c r="CQ629" s="150"/>
      <c r="CR629" s="150"/>
      <c r="CS629" s="150"/>
      <c r="CT629" s="150"/>
      <c r="CU629" s="150"/>
      <c r="CV629" s="150"/>
      <c r="CW629" s="150"/>
      <c r="CX629" s="150"/>
      <c r="CY629" s="150"/>
      <c r="CZ629" s="150"/>
      <c r="DA629" s="150"/>
      <c r="DB629" s="150"/>
      <c r="DC629" s="150"/>
      <c r="DD629" s="150"/>
      <c r="DE629" s="150"/>
      <c r="DF629" s="150"/>
      <c r="DG629" s="150"/>
      <c r="DH629" s="150"/>
      <c r="DI629" s="150"/>
      <c r="DJ629" s="150"/>
      <c r="DK629" s="150"/>
      <c r="DL629" s="150"/>
      <c r="DM629" s="150"/>
      <c r="DN629" s="150"/>
      <c r="DO629" s="150"/>
      <c r="DP629" s="150"/>
      <c r="DQ629" s="150"/>
      <c r="DR629" s="150"/>
      <c r="DS629" s="150"/>
      <c r="DT629" s="150"/>
      <c r="DU629" s="150"/>
      <c r="DV629" s="150"/>
      <c r="DW629" s="150"/>
      <c r="DX629" s="150"/>
      <c r="DY629" s="150"/>
      <c r="DZ629" s="150"/>
      <c r="EA629" s="150"/>
      <c r="EB629" s="150"/>
      <c r="EC629" s="150"/>
      <c r="ED629" s="150"/>
      <c r="EE629" s="150"/>
      <c r="EF629" s="150"/>
      <c r="EG629" s="150"/>
      <c r="EH629" s="150"/>
      <c r="EI629" s="150"/>
      <c r="EJ629" s="150"/>
      <c r="EK629" s="150"/>
      <c r="EL629" s="150"/>
      <c r="EM629" s="150"/>
      <c r="EN629" s="150"/>
      <c r="EO629" s="150"/>
      <c r="EP629" s="150"/>
      <c r="EQ629" s="150"/>
      <c r="ER629" s="150"/>
      <c r="ES629" s="150"/>
      <c r="ET629" s="150"/>
      <c r="EU629" s="150"/>
      <c r="EV629" s="150"/>
      <c r="EW629" s="150"/>
      <c r="EX629" s="150"/>
      <c r="EY629" s="150"/>
      <c r="EZ629" s="150"/>
      <c r="FA629" s="150"/>
      <c r="FB629" s="150"/>
      <c r="FC629" s="150"/>
      <c r="FD629" s="150"/>
      <c r="FE629" s="150"/>
      <c r="FF629" s="150"/>
      <c r="FG629" s="150"/>
      <c r="FH629" s="150"/>
      <c r="FI629" s="150"/>
      <c r="FJ629" s="150"/>
      <c r="FK629" s="150"/>
      <c r="FL629" s="150"/>
      <c r="FM629" s="150"/>
      <c r="FN629" s="150"/>
      <c r="FO629" s="150"/>
      <c r="FP629" s="150"/>
      <c r="FQ629" s="150"/>
      <c r="FR629" s="150"/>
      <c r="FS629" s="150"/>
      <c r="FT629" s="150"/>
      <c r="FU629" s="150"/>
      <c r="FV629" s="150"/>
      <c r="FW629" s="150"/>
      <c r="FX629" s="150"/>
      <c r="FY629" s="150"/>
      <c r="FZ629" s="150"/>
      <c r="GA629" s="150"/>
      <c r="GB629" s="150"/>
      <c r="GC629" s="150"/>
      <c r="GD629" s="150"/>
      <c r="GE629" s="150"/>
      <c r="GF629" s="150"/>
      <c r="GG629" s="150"/>
      <c r="GH629" s="150"/>
      <c r="GI629" s="150"/>
      <c r="GJ629" s="150"/>
      <c r="GK629" s="150"/>
      <c r="GL629" s="150"/>
      <c r="GM629" s="150"/>
      <c r="GN629" s="150"/>
      <c r="GO629" s="150"/>
      <c r="GP629" s="150"/>
      <c r="GQ629" s="150"/>
      <c r="GR629" s="150"/>
      <c r="GS629" s="150"/>
      <c r="GT629" s="150"/>
      <c r="GU629" s="150"/>
      <c r="GV629" s="150"/>
      <c r="GW629" s="150"/>
      <c r="GX629" s="150"/>
      <c r="GY629" s="150"/>
      <c r="GZ629" s="150"/>
      <c r="HA629" s="150"/>
      <c r="HB629" s="150"/>
      <c r="HC629" s="150"/>
      <c r="HD629" s="150"/>
      <c r="HE629" s="150"/>
      <c r="HF629" s="150"/>
      <c r="HG629" s="150"/>
      <c r="HH629" s="150"/>
      <c r="HI629" s="150"/>
      <c r="HJ629" s="150"/>
      <c r="HK629" s="150"/>
      <c r="HL629" s="150"/>
      <c r="HM629" s="150"/>
      <c r="HN629" s="150"/>
      <c r="HO629" s="150"/>
      <c r="HP629" s="150"/>
      <c r="HQ629" s="150"/>
      <c r="HR629" s="150"/>
      <c r="HS629" s="150"/>
      <c r="HT629" s="150"/>
      <c r="HU629" s="150"/>
      <c r="HV629" s="150"/>
      <c r="HW629" s="150"/>
      <c r="HX629" s="150"/>
      <c r="HY629" s="150"/>
      <c r="HZ629" s="150"/>
      <c r="IA629" s="150"/>
      <c r="IB629" s="150"/>
      <c r="IC629" s="150"/>
      <c r="ID629" s="150"/>
      <c r="IE629" s="150"/>
      <c r="IF629" s="150"/>
      <c r="IG629" s="150"/>
      <c r="IH629" s="150"/>
      <c r="II629" s="150"/>
      <c r="IJ629" s="150"/>
      <c r="IK629" s="150"/>
      <c r="IL629" s="150"/>
      <c r="IM629" s="150"/>
      <c r="IN629" s="150"/>
      <c r="IO629" s="150"/>
      <c r="IP629" s="150"/>
      <c r="IQ629" s="150"/>
      <c r="IR629" s="150"/>
      <c r="IS629" s="150"/>
      <c r="IT629" s="150"/>
      <c r="IU629" s="150"/>
      <c r="IV629" s="150"/>
      <c r="IW629" s="150"/>
    </row>
    <row r="630" customFormat="false" ht="12.75" hidden="false" customHeight="false" outlineLevel="0" collapsed="false">
      <c r="A630" s="146"/>
      <c r="B630" s="147"/>
      <c r="C630" s="147"/>
      <c r="D630" s="147"/>
      <c r="E630" s="147"/>
      <c r="F630" s="147"/>
      <c r="G630" s="147"/>
      <c r="H630" s="148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7"/>
      <c r="AE630" s="147"/>
      <c r="AF630" s="147"/>
      <c r="AG630" s="147"/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  <c r="BI630" s="147"/>
      <c r="BJ630" s="147"/>
      <c r="BK630" s="149"/>
      <c r="BL630" s="150"/>
      <c r="BM630" s="150"/>
      <c r="BN630" s="150"/>
      <c r="BO630" s="150"/>
      <c r="BP630" s="150"/>
      <c r="BQ630" s="150"/>
      <c r="BR630" s="150"/>
      <c r="BS630" s="150"/>
      <c r="BT630" s="150"/>
      <c r="BU630" s="150"/>
      <c r="BV630" s="150"/>
      <c r="BW630" s="150"/>
      <c r="BX630" s="150"/>
      <c r="BY630" s="150"/>
      <c r="BZ630" s="150"/>
      <c r="CA630" s="150"/>
      <c r="CB630" s="150"/>
      <c r="CC630" s="150"/>
      <c r="CD630" s="150"/>
      <c r="CE630" s="150"/>
      <c r="CF630" s="150"/>
      <c r="CG630" s="150"/>
      <c r="CH630" s="150"/>
      <c r="CI630" s="150"/>
      <c r="CJ630" s="150"/>
      <c r="CK630" s="150"/>
      <c r="CL630" s="150"/>
      <c r="CM630" s="150"/>
      <c r="CN630" s="150"/>
      <c r="CO630" s="150"/>
      <c r="CP630" s="150"/>
      <c r="CQ630" s="150"/>
      <c r="CR630" s="150"/>
      <c r="CS630" s="150"/>
      <c r="CT630" s="150"/>
      <c r="CU630" s="150"/>
      <c r="CV630" s="150"/>
      <c r="CW630" s="150"/>
      <c r="CX630" s="150"/>
      <c r="CY630" s="150"/>
      <c r="CZ630" s="150"/>
      <c r="DA630" s="150"/>
      <c r="DB630" s="150"/>
      <c r="DC630" s="150"/>
      <c r="DD630" s="150"/>
      <c r="DE630" s="150"/>
      <c r="DF630" s="150"/>
      <c r="DG630" s="150"/>
      <c r="DH630" s="150"/>
      <c r="DI630" s="150"/>
      <c r="DJ630" s="150"/>
      <c r="DK630" s="150"/>
      <c r="DL630" s="150"/>
      <c r="DM630" s="150"/>
      <c r="DN630" s="150"/>
      <c r="DO630" s="150"/>
      <c r="DP630" s="150"/>
      <c r="DQ630" s="150"/>
      <c r="DR630" s="150"/>
      <c r="DS630" s="150"/>
      <c r="DT630" s="150"/>
      <c r="DU630" s="150"/>
      <c r="DV630" s="150"/>
      <c r="DW630" s="150"/>
      <c r="DX630" s="150"/>
      <c r="DY630" s="150"/>
      <c r="DZ630" s="150"/>
      <c r="EA630" s="150"/>
      <c r="EB630" s="150"/>
      <c r="EC630" s="150"/>
      <c r="ED630" s="150"/>
      <c r="EE630" s="150"/>
      <c r="EF630" s="150"/>
      <c r="EG630" s="150"/>
      <c r="EH630" s="150"/>
      <c r="EI630" s="150"/>
      <c r="EJ630" s="150"/>
      <c r="EK630" s="150"/>
      <c r="EL630" s="150"/>
      <c r="EM630" s="150"/>
      <c r="EN630" s="150"/>
      <c r="EO630" s="150"/>
      <c r="EP630" s="150"/>
      <c r="EQ630" s="150"/>
      <c r="ER630" s="150"/>
      <c r="ES630" s="150"/>
      <c r="ET630" s="150"/>
      <c r="EU630" s="150"/>
      <c r="EV630" s="150"/>
      <c r="EW630" s="150"/>
      <c r="EX630" s="150"/>
      <c r="EY630" s="150"/>
      <c r="EZ630" s="150"/>
      <c r="FA630" s="150"/>
      <c r="FB630" s="150"/>
      <c r="FC630" s="150"/>
      <c r="FD630" s="150"/>
      <c r="FE630" s="150"/>
      <c r="FF630" s="150"/>
      <c r="FG630" s="150"/>
      <c r="FH630" s="150"/>
      <c r="FI630" s="150"/>
      <c r="FJ630" s="150"/>
      <c r="FK630" s="150"/>
      <c r="FL630" s="150"/>
      <c r="FM630" s="150"/>
      <c r="FN630" s="150"/>
      <c r="FO630" s="150"/>
      <c r="FP630" s="150"/>
      <c r="FQ630" s="150"/>
      <c r="FR630" s="150"/>
      <c r="FS630" s="150"/>
      <c r="FT630" s="150"/>
      <c r="FU630" s="150"/>
      <c r="FV630" s="150"/>
      <c r="FW630" s="150"/>
      <c r="FX630" s="150"/>
      <c r="FY630" s="150"/>
      <c r="FZ630" s="150"/>
      <c r="GA630" s="150"/>
      <c r="GB630" s="150"/>
      <c r="GC630" s="150"/>
      <c r="GD630" s="150"/>
      <c r="GE630" s="150"/>
      <c r="GF630" s="150"/>
      <c r="GG630" s="150"/>
      <c r="GH630" s="150"/>
      <c r="GI630" s="150"/>
      <c r="GJ630" s="150"/>
      <c r="GK630" s="150"/>
      <c r="GL630" s="150"/>
      <c r="GM630" s="150"/>
      <c r="GN630" s="150"/>
      <c r="GO630" s="150"/>
      <c r="GP630" s="150"/>
      <c r="GQ630" s="150"/>
      <c r="GR630" s="150"/>
      <c r="GS630" s="150"/>
      <c r="GT630" s="150"/>
      <c r="GU630" s="150"/>
      <c r="GV630" s="150"/>
      <c r="GW630" s="150"/>
      <c r="GX630" s="150"/>
      <c r="GY630" s="150"/>
      <c r="GZ630" s="150"/>
      <c r="HA630" s="150"/>
      <c r="HB630" s="150"/>
      <c r="HC630" s="150"/>
      <c r="HD630" s="150"/>
      <c r="HE630" s="150"/>
      <c r="HF630" s="150"/>
      <c r="HG630" s="150"/>
      <c r="HH630" s="150"/>
      <c r="HI630" s="150"/>
      <c r="HJ630" s="150"/>
      <c r="HK630" s="150"/>
      <c r="HL630" s="150"/>
      <c r="HM630" s="150"/>
      <c r="HN630" s="150"/>
      <c r="HO630" s="150"/>
      <c r="HP630" s="150"/>
      <c r="HQ630" s="150"/>
      <c r="HR630" s="150"/>
      <c r="HS630" s="150"/>
      <c r="HT630" s="150"/>
      <c r="HU630" s="150"/>
      <c r="HV630" s="150"/>
      <c r="HW630" s="150"/>
      <c r="HX630" s="150"/>
      <c r="HY630" s="150"/>
      <c r="HZ630" s="150"/>
      <c r="IA630" s="150"/>
      <c r="IB630" s="150"/>
      <c r="IC630" s="150"/>
      <c r="ID630" s="150"/>
      <c r="IE630" s="150"/>
      <c r="IF630" s="150"/>
      <c r="IG630" s="150"/>
      <c r="IH630" s="150"/>
      <c r="II630" s="150"/>
      <c r="IJ630" s="150"/>
      <c r="IK630" s="150"/>
      <c r="IL630" s="150"/>
      <c r="IM630" s="150"/>
      <c r="IN630" s="150"/>
      <c r="IO630" s="150"/>
      <c r="IP630" s="150"/>
      <c r="IQ630" s="150"/>
      <c r="IR630" s="150"/>
      <c r="IS630" s="150"/>
      <c r="IT630" s="150"/>
      <c r="IU630" s="150"/>
      <c r="IV630" s="150"/>
      <c r="IW630" s="150"/>
    </row>
    <row r="631" customFormat="false" ht="12.75" hidden="false" customHeight="false" outlineLevel="0" collapsed="false">
      <c r="A631" s="146"/>
      <c r="B631" s="147"/>
      <c r="C631" s="147"/>
      <c r="D631" s="147"/>
      <c r="E631" s="147"/>
      <c r="F631" s="147"/>
      <c r="G631" s="147"/>
      <c r="H631" s="148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  <c r="BI631" s="147"/>
      <c r="BJ631" s="147"/>
      <c r="BK631" s="149"/>
      <c r="BL631" s="150"/>
      <c r="BM631" s="150"/>
      <c r="BN631" s="150"/>
      <c r="BO631" s="150"/>
      <c r="BP631" s="150"/>
      <c r="BQ631" s="150"/>
      <c r="BR631" s="150"/>
      <c r="BS631" s="150"/>
      <c r="BT631" s="150"/>
      <c r="BU631" s="150"/>
      <c r="BV631" s="150"/>
      <c r="BW631" s="150"/>
      <c r="BX631" s="150"/>
      <c r="BY631" s="150"/>
      <c r="BZ631" s="150"/>
      <c r="CA631" s="150"/>
      <c r="CB631" s="150"/>
      <c r="CC631" s="15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0"/>
      <c r="CN631" s="150"/>
      <c r="CO631" s="150"/>
      <c r="CP631" s="150"/>
      <c r="CQ631" s="150"/>
      <c r="CR631" s="150"/>
      <c r="CS631" s="150"/>
      <c r="CT631" s="150"/>
      <c r="CU631" s="150"/>
      <c r="CV631" s="150"/>
      <c r="CW631" s="150"/>
      <c r="CX631" s="150"/>
      <c r="CY631" s="150"/>
      <c r="CZ631" s="150"/>
      <c r="DA631" s="150"/>
      <c r="DB631" s="150"/>
      <c r="DC631" s="150"/>
      <c r="DD631" s="150"/>
      <c r="DE631" s="150"/>
      <c r="DF631" s="150"/>
      <c r="DG631" s="150"/>
      <c r="DH631" s="150"/>
      <c r="DI631" s="150"/>
      <c r="DJ631" s="150"/>
      <c r="DK631" s="150"/>
      <c r="DL631" s="150"/>
      <c r="DM631" s="150"/>
      <c r="DN631" s="150"/>
      <c r="DO631" s="150"/>
      <c r="DP631" s="150"/>
      <c r="DQ631" s="150"/>
      <c r="DR631" s="150"/>
      <c r="DS631" s="150"/>
      <c r="DT631" s="150"/>
      <c r="DU631" s="150"/>
      <c r="DV631" s="150"/>
      <c r="DW631" s="150"/>
      <c r="DX631" s="150"/>
      <c r="DY631" s="150"/>
      <c r="DZ631" s="150"/>
      <c r="EA631" s="150"/>
      <c r="EB631" s="150"/>
      <c r="EC631" s="150"/>
      <c r="ED631" s="150"/>
      <c r="EE631" s="150"/>
      <c r="EF631" s="150"/>
      <c r="EG631" s="150"/>
      <c r="EH631" s="150"/>
      <c r="EI631" s="150"/>
      <c r="EJ631" s="150"/>
      <c r="EK631" s="150"/>
      <c r="EL631" s="150"/>
      <c r="EM631" s="150"/>
      <c r="EN631" s="150"/>
      <c r="EO631" s="150"/>
      <c r="EP631" s="150"/>
      <c r="EQ631" s="150"/>
      <c r="ER631" s="150"/>
      <c r="ES631" s="150"/>
      <c r="ET631" s="150"/>
      <c r="EU631" s="150"/>
      <c r="EV631" s="150"/>
      <c r="EW631" s="150"/>
      <c r="EX631" s="150"/>
      <c r="EY631" s="150"/>
      <c r="EZ631" s="150"/>
      <c r="FA631" s="150"/>
      <c r="FB631" s="150"/>
      <c r="FC631" s="150"/>
      <c r="FD631" s="150"/>
      <c r="FE631" s="150"/>
      <c r="FF631" s="150"/>
      <c r="FG631" s="150"/>
      <c r="FH631" s="150"/>
      <c r="FI631" s="150"/>
      <c r="FJ631" s="150"/>
      <c r="FK631" s="150"/>
      <c r="FL631" s="150"/>
      <c r="FM631" s="150"/>
      <c r="FN631" s="150"/>
      <c r="FO631" s="150"/>
      <c r="FP631" s="150"/>
      <c r="FQ631" s="150"/>
      <c r="FR631" s="150"/>
      <c r="FS631" s="150"/>
      <c r="FT631" s="150"/>
      <c r="FU631" s="150"/>
      <c r="FV631" s="150"/>
      <c r="FW631" s="150"/>
      <c r="FX631" s="150"/>
      <c r="FY631" s="150"/>
      <c r="FZ631" s="150"/>
      <c r="GA631" s="150"/>
      <c r="GB631" s="150"/>
      <c r="GC631" s="150"/>
      <c r="GD631" s="150"/>
      <c r="GE631" s="150"/>
      <c r="GF631" s="150"/>
      <c r="GG631" s="150"/>
      <c r="GH631" s="150"/>
      <c r="GI631" s="150"/>
      <c r="GJ631" s="150"/>
      <c r="GK631" s="150"/>
      <c r="GL631" s="150"/>
      <c r="GM631" s="150"/>
      <c r="GN631" s="150"/>
      <c r="GO631" s="150"/>
      <c r="GP631" s="150"/>
      <c r="GQ631" s="150"/>
      <c r="GR631" s="150"/>
      <c r="GS631" s="150"/>
      <c r="GT631" s="150"/>
      <c r="GU631" s="150"/>
      <c r="GV631" s="150"/>
      <c r="GW631" s="150"/>
      <c r="GX631" s="150"/>
      <c r="GY631" s="150"/>
      <c r="GZ631" s="150"/>
      <c r="HA631" s="150"/>
      <c r="HB631" s="150"/>
      <c r="HC631" s="150"/>
      <c r="HD631" s="150"/>
      <c r="HE631" s="150"/>
      <c r="HF631" s="150"/>
      <c r="HG631" s="150"/>
      <c r="HH631" s="150"/>
      <c r="HI631" s="150"/>
      <c r="HJ631" s="150"/>
      <c r="HK631" s="150"/>
      <c r="HL631" s="150"/>
      <c r="HM631" s="150"/>
      <c r="HN631" s="150"/>
      <c r="HO631" s="150"/>
      <c r="HP631" s="150"/>
      <c r="HQ631" s="150"/>
      <c r="HR631" s="150"/>
      <c r="HS631" s="150"/>
      <c r="HT631" s="150"/>
      <c r="HU631" s="150"/>
      <c r="HV631" s="150"/>
      <c r="HW631" s="150"/>
      <c r="HX631" s="150"/>
      <c r="HY631" s="150"/>
      <c r="HZ631" s="150"/>
      <c r="IA631" s="150"/>
      <c r="IB631" s="150"/>
      <c r="IC631" s="150"/>
      <c r="ID631" s="150"/>
      <c r="IE631" s="150"/>
      <c r="IF631" s="150"/>
      <c r="IG631" s="150"/>
      <c r="IH631" s="150"/>
      <c r="II631" s="150"/>
      <c r="IJ631" s="150"/>
      <c r="IK631" s="150"/>
      <c r="IL631" s="150"/>
      <c r="IM631" s="150"/>
      <c r="IN631" s="150"/>
      <c r="IO631" s="150"/>
      <c r="IP631" s="150"/>
      <c r="IQ631" s="150"/>
      <c r="IR631" s="150"/>
      <c r="IS631" s="150"/>
      <c r="IT631" s="150"/>
      <c r="IU631" s="150"/>
      <c r="IV631" s="150"/>
      <c r="IW631" s="150"/>
    </row>
    <row r="632" customFormat="false" ht="12.75" hidden="false" customHeight="false" outlineLevel="0" collapsed="false">
      <c r="A632" s="146"/>
      <c r="B632" s="147"/>
      <c r="C632" s="147"/>
      <c r="D632" s="147"/>
      <c r="E632" s="147"/>
      <c r="F632" s="147"/>
      <c r="G632" s="147"/>
      <c r="H632" s="148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  <c r="BI632" s="147"/>
      <c r="BJ632" s="147"/>
      <c r="BK632" s="149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50"/>
      <c r="BV632" s="150"/>
      <c r="BW632" s="150"/>
      <c r="BX632" s="150"/>
      <c r="BY632" s="150"/>
      <c r="BZ632" s="150"/>
      <c r="CA632" s="150"/>
      <c r="CB632" s="150"/>
      <c r="CC632" s="15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0"/>
      <c r="CN632" s="150"/>
      <c r="CO632" s="150"/>
      <c r="CP632" s="150"/>
      <c r="CQ632" s="150"/>
      <c r="CR632" s="150"/>
      <c r="CS632" s="150"/>
      <c r="CT632" s="150"/>
      <c r="CU632" s="150"/>
      <c r="CV632" s="150"/>
      <c r="CW632" s="150"/>
      <c r="CX632" s="150"/>
      <c r="CY632" s="150"/>
      <c r="CZ632" s="150"/>
      <c r="DA632" s="150"/>
      <c r="DB632" s="150"/>
      <c r="DC632" s="150"/>
      <c r="DD632" s="150"/>
      <c r="DE632" s="150"/>
      <c r="DF632" s="150"/>
      <c r="DG632" s="150"/>
      <c r="DH632" s="150"/>
      <c r="DI632" s="150"/>
      <c r="DJ632" s="150"/>
      <c r="DK632" s="150"/>
      <c r="DL632" s="150"/>
      <c r="DM632" s="150"/>
      <c r="DN632" s="150"/>
      <c r="DO632" s="150"/>
      <c r="DP632" s="150"/>
      <c r="DQ632" s="150"/>
      <c r="DR632" s="150"/>
      <c r="DS632" s="150"/>
      <c r="DT632" s="150"/>
      <c r="DU632" s="150"/>
      <c r="DV632" s="150"/>
      <c r="DW632" s="150"/>
      <c r="DX632" s="150"/>
      <c r="DY632" s="150"/>
      <c r="DZ632" s="150"/>
      <c r="EA632" s="150"/>
      <c r="EB632" s="150"/>
      <c r="EC632" s="150"/>
      <c r="ED632" s="150"/>
      <c r="EE632" s="150"/>
      <c r="EF632" s="150"/>
      <c r="EG632" s="150"/>
      <c r="EH632" s="150"/>
      <c r="EI632" s="150"/>
      <c r="EJ632" s="150"/>
      <c r="EK632" s="150"/>
      <c r="EL632" s="150"/>
      <c r="EM632" s="150"/>
      <c r="EN632" s="150"/>
      <c r="EO632" s="150"/>
      <c r="EP632" s="150"/>
      <c r="EQ632" s="150"/>
      <c r="ER632" s="150"/>
      <c r="ES632" s="150"/>
      <c r="ET632" s="150"/>
      <c r="EU632" s="150"/>
      <c r="EV632" s="150"/>
      <c r="EW632" s="150"/>
      <c r="EX632" s="150"/>
      <c r="EY632" s="150"/>
      <c r="EZ632" s="150"/>
      <c r="FA632" s="150"/>
      <c r="FB632" s="150"/>
      <c r="FC632" s="150"/>
      <c r="FD632" s="150"/>
      <c r="FE632" s="150"/>
      <c r="FF632" s="150"/>
      <c r="FG632" s="150"/>
      <c r="FH632" s="150"/>
      <c r="FI632" s="150"/>
      <c r="FJ632" s="150"/>
      <c r="FK632" s="150"/>
      <c r="FL632" s="150"/>
      <c r="FM632" s="150"/>
      <c r="FN632" s="150"/>
      <c r="FO632" s="150"/>
      <c r="FP632" s="150"/>
      <c r="FQ632" s="150"/>
      <c r="FR632" s="150"/>
      <c r="FS632" s="150"/>
      <c r="FT632" s="150"/>
      <c r="FU632" s="150"/>
      <c r="FV632" s="150"/>
      <c r="FW632" s="150"/>
      <c r="FX632" s="150"/>
      <c r="FY632" s="150"/>
      <c r="FZ632" s="150"/>
      <c r="GA632" s="150"/>
      <c r="GB632" s="150"/>
      <c r="GC632" s="150"/>
      <c r="GD632" s="150"/>
      <c r="GE632" s="150"/>
      <c r="GF632" s="150"/>
      <c r="GG632" s="150"/>
      <c r="GH632" s="150"/>
      <c r="GI632" s="150"/>
      <c r="GJ632" s="150"/>
      <c r="GK632" s="150"/>
      <c r="GL632" s="150"/>
      <c r="GM632" s="150"/>
      <c r="GN632" s="150"/>
      <c r="GO632" s="150"/>
      <c r="GP632" s="150"/>
      <c r="GQ632" s="150"/>
      <c r="GR632" s="150"/>
      <c r="GS632" s="150"/>
      <c r="GT632" s="150"/>
      <c r="GU632" s="150"/>
      <c r="GV632" s="150"/>
      <c r="GW632" s="150"/>
      <c r="GX632" s="150"/>
      <c r="GY632" s="150"/>
      <c r="GZ632" s="150"/>
      <c r="HA632" s="150"/>
      <c r="HB632" s="150"/>
      <c r="HC632" s="150"/>
      <c r="HD632" s="150"/>
      <c r="HE632" s="150"/>
      <c r="HF632" s="150"/>
      <c r="HG632" s="150"/>
      <c r="HH632" s="150"/>
      <c r="HI632" s="150"/>
      <c r="HJ632" s="150"/>
      <c r="HK632" s="150"/>
      <c r="HL632" s="150"/>
      <c r="HM632" s="150"/>
      <c r="HN632" s="150"/>
      <c r="HO632" s="150"/>
      <c r="HP632" s="150"/>
      <c r="HQ632" s="150"/>
      <c r="HR632" s="150"/>
      <c r="HS632" s="150"/>
      <c r="HT632" s="150"/>
      <c r="HU632" s="150"/>
      <c r="HV632" s="150"/>
      <c r="HW632" s="150"/>
      <c r="HX632" s="150"/>
      <c r="HY632" s="150"/>
      <c r="HZ632" s="150"/>
      <c r="IA632" s="150"/>
      <c r="IB632" s="150"/>
      <c r="IC632" s="150"/>
      <c r="ID632" s="150"/>
      <c r="IE632" s="150"/>
      <c r="IF632" s="150"/>
      <c r="IG632" s="150"/>
      <c r="IH632" s="150"/>
      <c r="II632" s="150"/>
      <c r="IJ632" s="150"/>
      <c r="IK632" s="150"/>
      <c r="IL632" s="150"/>
      <c r="IM632" s="150"/>
      <c r="IN632" s="150"/>
      <c r="IO632" s="150"/>
      <c r="IP632" s="150"/>
      <c r="IQ632" s="150"/>
      <c r="IR632" s="150"/>
      <c r="IS632" s="150"/>
      <c r="IT632" s="150"/>
      <c r="IU632" s="150"/>
      <c r="IV632" s="150"/>
      <c r="IW632" s="150"/>
    </row>
    <row r="633" customFormat="false" ht="12.75" hidden="false" customHeight="false" outlineLevel="0" collapsed="false">
      <c r="A633" s="146"/>
      <c r="B633" s="147"/>
      <c r="C633" s="147"/>
      <c r="D633" s="147"/>
      <c r="E633" s="147"/>
      <c r="F633" s="147"/>
      <c r="G633" s="147"/>
      <c r="H633" s="148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7"/>
      <c r="BJ633" s="147"/>
      <c r="BK633" s="149"/>
      <c r="BL633" s="150"/>
      <c r="BM633" s="150"/>
      <c r="BN633" s="150"/>
      <c r="BO633" s="150"/>
      <c r="BP633" s="150"/>
      <c r="BQ633" s="150"/>
      <c r="BR633" s="150"/>
      <c r="BS633" s="150"/>
      <c r="BT633" s="150"/>
      <c r="BU633" s="150"/>
      <c r="BV633" s="150"/>
      <c r="BW633" s="150"/>
      <c r="BX633" s="150"/>
      <c r="BY633" s="150"/>
      <c r="BZ633" s="150"/>
      <c r="CA633" s="150"/>
      <c r="CB633" s="150"/>
      <c r="CC633" s="150"/>
      <c r="CD633" s="150"/>
      <c r="CE633" s="150"/>
      <c r="CF633" s="150"/>
      <c r="CG633" s="150"/>
      <c r="CH633" s="150"/>
      <c r="CI633" s="150"/>
      <c r="CJ633" s="150"/>
      <c r="CK633" s="150"/>
      <c r="CL633" s="150"/>
      <c r="CM633" s="150"/>
      <c r="CN633" s="150"/>
      <c r="CO633" s="150"/>
      <c r="CP633" s="150"/>
      <c r="CQ633" s="150"/>
      <c r="CR633" s="150"/>
      <c r="CS633" s="150"/>
      <c r="CT633" s="150"/>
      <c r="CU633" s="150"/>
      <c r="CV633" s="150"/>
      <c r="CW633" s="150"/>
      <c r="CX633" s="150"/>
      <c r="CY633" s="150"/>
      <c r="CZ633" s="150"/>
      <c r="DA633" s="150"/>
      <c r="DB633" s="150"/>
      <c r="DC633" s="150"/>
      <c r="DD633" s="150"/>
      <c r="DE633" s="150"/>
      <c r="DF633" s="150"/>
      <c r="DG633" s="150"/>
      <c r="DH633" s="150"/>
      <c r="DI633" s="150"/>
      <c r="DJ633" s="150"/>
      <c r="DK633" s="150"/>
      <c r="DL633" s="150"/>
      <c r="DM633" s="150"/>
      <c r="DN633" s="150"/>
      <c r="DO633" s="150"/>
      <c r="DP633" s="150"/>
      <c r="DQ633" s="150"/>
      <c r="DR633" s="150"/>
      <c r="DS633" s="150"/>
      <c r="DT633" s="150"/>
      <c r="DU633" s="150"/>
      <c r="DV633" s="150"/>
      <c r="DW633" s="150"/>
      <c r="DX633" s="150"/>
      <c r="DY633" s="150"/>
      <c r="DZ633" s="150"/>
      <c r="EA633" s="150"/>
      <c r="EB633" s="150"/>
      <c r="EC633" s="150"/>
      <c r="ED633" s="150"/>
      <c r="EE633" s="150"/>
      <c r="EF633" s="150"/>
      <c r="EG633" s="150"/>
      <c r="EH633" s="150"/>
      <c r="EI633" s="150"/>
      <c r="EJ633" s="150"/>
      <c r="EK633" s="150"/>
      <c r="EL633" s="150"/>
      <c r="EM633" s="150"/>
      <c r="EN633" s="150"/>
      <c r="EO633" s="150"/>
      <c r="EP633" s="150"/>
      <c r="EQ633" s="150"/>
      <c r="ER633" s="150"/>
      <c r="ES633" s="150"/>
      <c r="ET633" s="150"/>
      <c r="EU633" s="150"/>
      <c r="EV633" s="150"/>
      <c r="EW633" s="150"/>
      <c r="EX633" s="150"/>
      <c r="EY633" s="150"/>
      <c r="EZ633" s="150"/>
      <c r="FA633" s="150"/>
      <c r="FB633" s="150"/>
      <c r="FC633" s="150"/>
      <c r="FD633" s="150"/>
      <c r="FE633" s="150"/>
      <c r="FF633" s="150"/>
      <c r="FG633" s="150"/>
      <c r="FH633" s="150"/>
      <c r="FI633" s="150"/>
      <c r="FJ633" s="150"/>
      <c r="FK633" s="150"/>
      <c r="FL633" s="150"/>
      <c r="FM633" s="150"/>
      <c r="FN633" s="150"/>
      <c r="FO633" s="150"/>
      <c r="FP633" s="150"/>
      <c r="FQ633" s="150"/>
      <c r="FR633" s="150"/>
      <c r="FS633" s="150"/>
      <c r="FT633" s="150"/>
      <c r="FU633" s="150"/>
      <c r="FV633" s="150"/>
      <c r="FW633" s="150"/>
      <c r="FX633" s="150"/>
      <c r="FY633" s="150"/>
      <c r="FZ633" s="150"/>
      <c r="GA633" s="150"/>
      <c r="GB633" s="150"/>
      <c r="GC633" s="150"/>
      <c r="GD633" s="150"/>
      <c r="GE633" s="150"/>
      <c r="GF633" s="150"/>
      <c r="GG633" s="150"/>
      <c r="GH633" s="150"/>
      <c r="GI633" s="150"/>
      <c r="GJ633" s="150"/>
      <c r="GK633" s="150"/>
      <c r="GL633" s="150"/>
      <c r="GM633" s="150"/>
      <c r="GN633" s="150"/>
      <c r="GO633" s="150"/>
      <c r="GP633" s="150"/>
      <c r="GQ633" s="150"/>
      <c r="GR633" s="150"/>
      <c r="GS633" s="150"/>
      <c r="GT633" s="150"/>
      <c r="GU633" s="150"/>
      <c r="GV633" s="150"/>
      <c r="GW633" s="150"/>
      <c r="GX633" s="150"/>
      <c r="GY633" s="150"/>
      <c r="GZ633" s="150"/>
      <c r="HA633" s="150"/>
      <c r="HB633" s="150"/>
      <c r="HC633" s="150"/>
      <c r="HD633" s="150"/>
      <c r="HE633" s="150"/>
      <c r="HF633" s="150"/>
      <c r="HG633" s="150"/>
      <c r="HH633" s="150"/>
      <c r="HI633" s="150"/>
      <c r="HJ633" s="150"/>
      <c r="HK633" s="150"/>
      <c r="HL633" s="150"/>
      <c r="HM633" s="150"/>
      <c r="HN633" s="150"/>
      <c r="HO633" s="150"/>
      <c r="HP633" s="150"/>
      <c r="HQ633" s="150"/>
      <c r="HR633" s="150"/>
      <c r="HS633" s="150"/>
      <c r="HT633" s="150"/>
      <c r="HU633" s="150"/>
      <c r="HV633" s="150"/>
      <c r="HW633" s="150"/>
      <c r="HX633" s="150"/>
      <c r="HY633" s="150"/>
      <c r="HZ633" s="150"/>
      <c r="IA633" s="150"/>
      <c r="IB633" s="150"/>
      <c r="IC633" s="150"/>
      <c r="ID633" s="150"/>
      <c r="IE633" s="150"/>
      <c r="IF633" s="150"/>
      <c r="IG633" s="150"/>
      <c r="IH633" s="150"/>
      <c r="II633" s="150"/>
      <c r="IJ633" s="150"/>
      <c r="IK633" s="150"/>
      <c r="IL633" s="150"/>
      <c r="IM633" s="150"/>
      <c r="IN633" s="150"/>
      <c r="IO633" s="150"/>
      <c r="IP633" s="150"/>
      <c r="IQ633" s="150"/>
      <c r="IR633" s="150"/>
      <c r="IS633" s="150"/>
      <c r="IT633" s="150"/>
      <c r="IU633" s="150"/>
      <c r="IV633" s="150"/>
      <c r="IW633" s="150"/>
    </row>
    <row r="634" customFormat="false" ht="12.75" hidden="false" customHeight="false" outlineLevel="0" collapsed="false">
      <c r="A634" s="146"/>
      <c r="B634" s="147"/>
      <c r="C634" s="147"/>
      <c r="D634" s="147"/>
      <c r="E634" s="147"/>
      <c r="F634" s="147"/>
      <c r="G634" s="147"/>
      <c r="H634" s="148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  <c r="BI634" s="147"/>
      <c r="BJ634" s="147"/>
      <c r="BK634" s="149"/>
      <c r="BL634" s="150"/>
      <c r="BM634" s="150"/>
      <c r="BN634" s="150"/>
      <c r="BO634" s="150"/>
      <c r="BP634" s="150"/>
      <c r="BQ634" s="150"/>
      <c r="BR634" s="150"/>
      <c r="BS634" s="150"/>
      <c r="BT634" s="150"/>
      <c r="BU634" s="150"/>
      <c r="BV634" s="150"/>
      <c r="BW634" s="150"/>
      <c r="BX634" s="150"/>
      <c r="BY634" s="150"/>
      <c r="BZ634" s="150"/>
      <c r="CA634" s="150"/>
      <c r="CB634" s="150"/>
      <c r="CC634" s="150"/>
      <c r="CD634" s="150"/>
      <c r="CE634" s="150"/>
      <c r="CF634" s="150"/>
      <c r="CG634" s="150"/>
      <c r="CH634" s="150"/>
      <c r="CI634" s="150"/>
      <c r="CJ634" s="150"/>
      <c r="CK634" s="150"/>
      <c r="CL634" s="150"/>
      <c r="CM634" s="150"/>
      <c r="CN634" s="150"/>
      <c r="CO634" s="150"/>
      <c r="CP634" s="150"/>
      <c r="CQ634" s="150"/>
      <c r="CR634" s="150"/>
      <c r="CS634" s="150"/>
      <c r="CT634" s="150"/>
      <c r="CU634" s="150"/>
      <c r="CV634" s="150"/>
      <c r="CW634" s="150"/>
      <c r="CX634" s="150"/>
      <c r="CY634" s="150"/>
      <c r="CZ634" s="150"/>
      <c r="DA634" s="150"/>
      <c r="DB634" s="150"/>
      <c r="DC634" s="150"/>
      <c r="DD634" s="150"/>
      <c r="DE634" s="150"/>
      <c r="DF634" s="150"/>
      <c r="DG634" s="150"/>
      <c r="DH634" s="150"/>
      <c r="DI634" s="150"/>
      <c r="DJ634" s="150"/>
      <c r="DK634" s="150"/>
      <c r="DL634" s="150"/>
      <c r="DM634" s="150"/>
      <c r="DN634" s="150"/>
      <c r="DO634" s="150"/>
      <c r="DP634" s="150"/>
      <c r="DQ634" s="150"/>
      <c r="DR634" s="150"/>
      <c r="DS634" s="150"/>
      <c r="DT634" s="150"/>
      <c r="DU634" s="150"/>
      <c r="DV634" s="150"/>
      <c r="DW634" s="150"/>
      <c r="DX634" s="150"/>
      <c r="DY634" s="150"/>
      <c r="DZ634" s="150"/>
      <c r="EA634" s="150"/>
      <c r="EB634" s="150"/>
      <c r="EC634" s="150"/>
      <c r="ED634" s="150"/>
      <c r="EE634" s="150"/>
      <c r="EF634" s="150"/>
      <c r="EG634" s="150"/>
      <c r="EH634" s="150"/>
      <c r="EI634" s="150"/>
      <c r="EJ634" s="150"/>
      <c r="EK634" s="150"/>
      <c r="EL634" s="150"/>
      <c r="EM634" s="150"/>
      <c r="EN634" s="150"/>
      <c r="EO634" s="150"/>
      <c r="EP634" s="150"/>
      <c r="EQ634" s="150"/>
      <c r="ER634" s="150"/>
      <c r="ES634" s="150"/>
      <c r="ET634" s="150"/>
      <c r="EU634" s="150"/>
      <c r="EV634" s="150"/>
      <c r="EW634" s="150"/>
      <c r="EX634" s="150"/>
      <c r="EY634" s="150"/>
      <c r="EZ634" s="150"/>
      <c r="FA634" s="150"/>
      <c r="FB634" s="150"/>
      <c r="FC634" s="150"/>
      <c r="FD634" s="150"/>
      <c r="FE634" s="150"/>
      <c r="FF634" s="150"/>
      <c r="FG634" s="150"/>
      <c r="FH634" s="150"/>
      <c r="FI634" s="150"/>
      <c r="FJ634" s="150"/>
      <c r="FK634" s="150"/>
      <c r="FL634" s="150"/>
      <c r="FM634" s="150"/>
      <c r="FN634" s="150"/>
      <c r="FO634" s="150"/>
      <c r="FP634" s="150"/>
      <c r="FQ634" s="150"/>
      <c r="FR634" s="150"/>
      <c r="FS634" s="150"/>
      <c r="FT634" s="150"/>
      <c r="FU634" s="150"/>
      <c r="FV634" s="150"/>
      <c r="FW634" s="150"/>
      <c r="FX634" s="150"/>
      <c r="FY634" s="150"/>
      <c r="FZ634" s="150"/>
      <c r="GA634" s="150"/>
      <c r="GB634" s="150"/>
      <c r="GC634" s="150"/>
      <c r="GD634" s="150"/>
      <c r="GE634" s="150"/>
      <c r="GF634" s="150"/>
      <c r="GG634" s="150"/>
      <c r="GH634" s="150"/>
      <c r="GI634" s="150"/>
      <c r="GJ634" s="150"/>
      <c r="GK634" s="150"/>
      <c r="GL634" s="150"/>
      <c r="GM634" s="150"/>
      <c r="GN634" s="150"/>
      <c r="GO634" s="150"/>
      <c r="GP634" s="150"/>
      <c r="GQ634" s="150"/>
      <c r="GR634" s="150"/>
      <c r="GS634" s="150"/>
      <c r="GT634" s="150"/>
      <c r="GU634" s="150"/>
      <c r="GV634" s="150"/>
      <c r="GW634" s="150"/>
      <c r="GX634" s="150"/>
      <c r="GY634" s="150"/>
      <c r="GZ634" s="150"/>
      <c r="HA634" s="150"/>
      <c r="HB634" s="150"/>
      <c r="HC634" s="150"/>
      <c r="HD634" s="150"/>
      <c r="HE634" s="150"/>
      <c r="HF634" s="150"/>
      <c r="HG634" s="150"/>
      <c r="HH634" s="150"/>
      <c r="HI634" s="150"/>
      <c r="HJ634" s="150"/>
      <c r="HK634" s="150"/>
      <c r="HL634" s="150"/>
      <c r="HM634" s="150"/>
      <c r="HN634" s="150"/>
      <c r="HO634" s="150"/>
      <c r="HP634" s="150"/>
      <c r="HQ634" s="150"/>
      <c r="HR634" s="150"/>
      <c r="HS634" s="150"/>
      <c r="HT634" s="150"/>
      <c r="HU634" s="150"/>
      <c r="HV634" s="150"/>
      <c r="HW634" s="150"/>
      <c r="HX634" s="150"/>
      <c r="HY634" s="150"/>
      <c r="HZ634" s="150"/>
      <c r="IA634" s="150"/>
      <c r="IB634" s="150"/>
      <c r="IC634" s="150"/>
      <c r="ID634" s="150"/>
      <c r="IE634" s="150"/>
      <c r="IF634" s="150"/>
      <c r="IG634" s="150"/>
      <c r="IH634" s="150"/>
      <c r="II634" s="150"/>
      <c r="IJ634" s="150"/>
      <c r="IK634" s="150"/>
      <c r="IL634" s="150"/>
      <c r="IM634" s="150"/>
      <c r="IN634" s="150"/>
      <c r="IO634" s="150"/>
      <c r="IP634" s="150"/>
      <c r="IQ634" s="150"/>
      <c r="IR634" s="150"/>
      <c r="IS634" s="150"/>
      <c r="IT634" s="150"/>
      <c r="IU634" s="150"/>
      <c r="IV634" s="150"/>
      <c r="IW634" s="150"/>
    </row>
    <row r="635" customFormat="false" ht="12.75" hidden="false" customHeight="false" outlineLevel="0" collapsed="false">
      <c r="A635" s="146"/>
      <c r="B635" s="147"/>
      <c r="C635" s="147"/>
      <c r="D635" s="147"/>
      <c r="E635" s="147"/>
      <c r="F635" s="147"/>
      <c r="G635" s="147"/>
      <c r="H635" s="148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  <c r="BI635" s="147"/>
      <c r="BJ635" s="147"/>
      <c r="BK635" s="149"/>
      <c r="BL635" s="150"/>
      <c r="BM635" s="150"/>
      <c r="BN635" s="150"/>
      <c r="BO635" s="150"/>
      <c r="BP635" s="150"/>
      <c r="BQ635" s="150"/>
      <c r="BR635" s="150"/>
      <c r="BS635" s="150"/>
      <c r="BT635" s="150"/>
      <c r="BU635" s="150"/>
      <c r="BV635" s="150"/>
      <c r="BW635" s="150"/>
      <c r="BX635" s="150"/>
      <c r="BY635" s="150"/>
      <c r="BZ635" s="150"/>
      <c r="CA635" s="150"/>
      <c r="CB635" s="150"/>
      <c r="CC635" s="15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0"/>
      <c r="CN635" s="150"/>
      <c r="CO635" s="150"/>
      <c r="CP635" s="150"/>
      <c r="CQ635" s="150"/>
      <c r="CR635" s="150"/>
      <c r="CS635" s="150"/>
      <c r="CT635" s="150"/>
      <c r="CU635" s="150"/>
      <c r="CV635" s="150"/>
      <c r="CW635" s="150"/>
      <c r="CX635" s="150"/>
      <c r="CY635" s="150"/>
      <c r="CZ635" s="150"/>
      <c r="DA635" s="150"/>
      <c r="DB635" s="150"/>
      <c r="DC635" s="150"/>
      <c r="DD635" s="150"/>
      <c r="DE635" s="150"/>
      <c r="DF635" s="150"/>
      <c r="DG635" s="150"/>
      <c r="DH635" s="150"/>
      <c r="DI635" s="150"/>
      <c r="DJ635" s="150"/>
      <c r="DK635" s="150"/>
      <c r="DL635" s="150"/>
      <c r="DM635" s="150"/>
      <c r="DN635" s="150"/>
      <c r="DO635" s="150"/>
      <c r="DP635" s="150"/>
      <c r="DQ635" s="150"/>
      <c r="DR635" s="150"/>
      <c r="DS635" s="150"/>
      <c r="DT635" s="150"/>
      <c r="DU635" s="150"/>
      <c r="DV635" s="150"/>
      <c r="DW635" s="150"/>
      <c r="DX635" s="150"/>
      <c r="DY635" s="150"/>
      <c r="DZ635" s="150"/>
      <c r="EA635" s="150"/>
      <c r="EB635" s="150"/>
      <c r="EC635" s="150"/>
      <c r="ED635" s="150"/>
      <c r="EE635" s="150"/>
      <c r="EF635" s="150"/>
      <c r="EG635" s="150"/>
      <c r="EH635" s="150"/>
      <c r="EI635" s="150"/>
      <c r="EJ635" s="150"/>
      <c r="EK635" s="150"/>
      <c r="EL635" s="150"/>
      <c r="EM635" s="150"/>
      <c r="EN635" s="150"/>
      <c r="EO635" s="150"/>
      <c r="EP635" s="150"/>
      <c r="EQ635" s="150"/>
      <c r="ER635" s="150"/>
      <c r="ES635" s="150"/>
      <c r="ET635" s="150"/>
      <c r="EU635" s="150"/>
      <c r="EV635" s="150"/>
      <c r="EW635" s="150"/>
      <c r="EX635" s="150"/>
      <c r="EY635" s="150"/>
      <c r="EZ635" s="150"/>
      <c r="FA635" s="150"/>
      <c r="FB635" s="150"/>
      <c r="FC635" s="150"/>
      <c r="FD635" s="150"/>
      <c r="FE635" s="150"/>
      <c r="FF635" s="150"/>
      <c r="FG635" s="150"/>
      <c r="FH635" s="150"/>
      <c r="FI635" s="150"/>
      <c r="FJ635" s="150"/>
      <c r="FK635" s="150"/>
      <c r="FL635" s="150"/>
      <c r="FM635" s="150"/>
      <c r="FN635" s="150"/>
      <c r="FO635" s="150"/>
      <c r="FP635" s="150"/>
      <c r="FQ635" s="150"/>
      <c r="FR635" s="150"/>
      <c r="FS635" s="150"/>
      <c r="FT635" s="150"/>
      <c r="FU635" s="150"/>
      <c r="FV635" s="150"/>
      <c r="FW635" s="150"/>
      <c r="FX635" s="150"/>
      <c r="FY635" s="150"/>
      <c r="FZ635" s="150"/>
      <c r="GA635" s="150"/>
      <c r="GB635" s="150"/>
      <c r="GC635" s="150"/>
      <c r="GD635" s="150"/>
      <c r="GE635" s="150"/>
      <c r="GF635" s="150"/>
      <c r="GG635" s="150"/>
      <c r="GH635" s="150"/>
      <c r="GI635" s="150"/>
      <c r="GJ635" s="150"/>
      <c r="GK635" s="150"/>
      <c r="GL635" s="150"/>
      <c r="GM635" s="150"/>
      <c r="GN635" s="150"/>
      <c r="GO635" s="150"/>
      <c r="GP635" s="150"/>
      <c r="GQ635" s="150"/>
      <c r="GR635" s="150"/>
      <c r="GS635" s="150"/>
      <c r="GT635" s="150"/>
      <c r="GU635" s="150"/>
      <c r="GV635" s="150"/>
      <c r="GW635" s="150"/>
      <c r="GX635" s="150"/>
      <c r="GY635" s="150"/>
      <c r="GZ635" s="150"/>
      <c r="HA635" s="150"/>
      <c r="HB635" s="150"/>
      <c r="HC635" s="150"/>
      <c r="HD635" s="150"/>
      <c r="HE635" s="150"/>
      <c r="HF635" s="150"/>
      <c r="HG635" s="150"/>
      <c r="HH635" s="150"/>
      <c r="HI635" s="150"/>
      <c r="HJ635" s="150"/>
      <c r="HK635" s="150"/>
      <c r="HL635" s="150"/>
      <c r="HM635" s="150"/>
      <c r="HN635" s="150"/>
      <c r="HO635" s="150"/>
      <c r="HP635" s="150"/>
      <c r="HQ635" s="150"/>
      <c r="HR635" s="150"/>
      <c r="HS635" s="150"/>
      <c r="HT635" s="150"/>
      <c r="HU635" s="150"/>
      <c r="HV635" s="150"/>
      <c r="HW635" s="150"/>
      <c r="HX635" s="150"/>
      <c r="HY635" s="150"/>
      <c r="HZ635" s="150"/>
      <c r="IA635" s="150"/>
      <c r="IB635" s="150"/>
      <c r="IC635" s="150"/>
      <c r="ID635" s="150"/>
      <c r="IE635" s="150"/>
      <c r="IF635" s="150"/>
      <c r="IG635" s="150"/>
      <c r="IH635" s="150"/>
      <c r="II635" s="150"/>
      <c r="IJ635" s="150"/>
      <c r="IK635" s="150"/>
      <c r="IL635" s="150"/>
      <c r="IM635" s="150"/>
      <c r="IN635" s="150"/>
      <c r="IO635" s="150"/>
      <c r="IP635" s="150"/>
      <c r="IQ635" s="150"/>
      <c r="IR635" s="150"/>
      <c r="IS635" s="150"/>
      <c r="IT635" s="150"/>
      <c r="IU635" s="150"/>
      <c r="IV635" s="150"/>
      <c r="IW635" s="150"/>
    </row>
    <row r="636" customFormat="false" ht="12.75" hidden="false" customHeight="false" outlineLevel="0" collapsed="false">
      <c r="A636" s="146"/>
      <c r="B636" s="147"/>
      <c r="C636" s="147"/>
      <c r="D636" s="147"/>
      <c r="E636" s="147"/>
      <c r="F636" s="147"/>
      <c r="G636" s="147"/>
      <c r="H636" s="148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  <c r="BI636" s="147"/>
      <c r="BJ636" s="147"/>
      <c r="BK636" s="149"/>
      <c r="BL636" s="150"/>
      <c r="BM636" s="150"/>
      <c r="BN636" s="150"/>
      <c r="BO636" s="150"/>
      <c r="BP636" s="150"/>
      <c r="BQ636" s="150"/>
      <c r="BR636" s="150"/>
      <c r="BS636" s="150"/>
      <c r="BT636" s="150"/>
      <c r="BU636" s="150"/>
      <c r="BV636" s="150"/>
      <c r="BW636" s="150"/>
      <c r="BX636" s="150"/>
      <c r="BY636" s="150"/>
      <c r="BZ636" s="150"/>
      <c r="CA636" s="150"/>
      <c r="CB636" s="150"/>
      <c r="CC636" s="15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0"/>
      <c r="CN636" s="150"/>
      <c r="CO636" s="150"/>
      <c r="CP636" s="150"/>
      <c r="CQ636" s="150"/>
      <c r="CR636" s="150"/>
      <c r="CS636" s="150"/>
      <c r="CT636" s="150"/>
      <c r="CU636" s="150"/>
      <c r="CV636" s="150"/>
      <c r="CW636" s="150"/>
      <c r="CX636" s="150"/>
      <c r="CY636" s="150"/>
      <c r="CZ636" s="150"/>
      <c r="DA636" s="150"/>
      <c r="DB636" s="150"/>
      <c r="DC636" s="150"/>
      <c r="DD636" s="150"/>
      <c r="DE636" s="150"/>
      <c r="DF636" s="150"/>
      <c r="DG636" s="150"/>
      <c r="DH636" s="150"/>
      <c r="DI636" s="150"/>
      <c r="DJ636" s="150"/>
      <c r="DK636" s="150"/>
      <c r="DL636" s="150"/>
      <c r="DM636" s="150"/>
      <c r="DN636" s="150"/>
      <c r="DO636" s="150"/>
      <c r="DP636" s="150"/>
      <c r="DQ636" s="150"/>
      <c r="DR636" s="150"/>
      <c r="DS636" s="150"/>
      <c r="DT636" s="150"/>
      <c r="DU636" s="150"/>
      <c r="DV636" s="150"/>
      <c r="DW636" s="150"/>
      <c r="DX636" s="150"/>
      <c r="DY636" s="150"/>
      <c r="DZ636" s="150"/>
      <c r="EA636" s="150"/>
      <c r="EB636" s="150"/>
      <c r="EC636" s="150"/>
      <c r="ED636" s="150"/>
      <c r="EE636" s="150"/>
      <c r="EF636" s="150"/>
      <c r="EG636" s="150"/>
      <c r="EH636" s="150"/>
      <c r="EI636" s="150"/>
      <c r="EJ636" s="150"/>
      <c r="EK636" s="150"/>
      <c r="EL636" s="150"/>
      <c r="EM636" s="150"/>
      <c r="EN636" s="150"/>
      <c r="EO636" s="150"/>
      <c r="EP636" s="150"/>
      <c r="EQ636" s="150"/>
      <c r="ER636" s="150"/>
      <c r="ES636" s="150"/>
      <c r="ET636" s="150"/>
      <c r="EU636" s="150"/>
      <c r="EV636" s="150"/>
      <c r="EW636" s="150"/>
      <c r="EX636" s="150"/>
      <c r="EY636" s="150"/>
      <c r="EZ636" s="150"/>
      <c r="FA636" s="150"/>
      <c r="FB636" s="150"/>
      <c r="FC636" s="150"/>
      <c r="FD636" s="150"/>
      <c r="FE636" s="150"/>
      <c r="FF636" s="150"/>
      <c r="FG636" s="150"/>
      <c r="FH636" s="150"/>
      <c r="FI636" s="150"/>
      <c r="FJ636" s="150"/>
      <c r="FK636" s="150"/>
      <c r="FL636" s="150"/>
      <c r="FM636" s="150"/>
      <c r="FN636" s="150"/>
      <c r="FO636" s="150"/>
      <c r="FP636" s="150"/>
      <c r="FQ636" s="150"/>
      <c r="FR636" s="150"/>
      <c r="FS636" s="150"/>
      <c r="FT636" s="150"/>
      <c r="FU636" s="150"/>
      <c r="FV636" s="150"/>
      <c r="FW636" s="150"/>
      <c r="FX636" s="150"/>
      <c r="FY636" s="150"/>
      <c r="FZ636" s="150"/>
      <c r="GA636" s="150"/>
      <c r="GB636" s="150"/>
      <c r="GC636" s="150"/>
      <c r="GD636" s="150"/>
      <c r="GE636" s="150"/>
      <c r="GF636" s="150"/>
      <c r="GG636" s="150"/>
      <c r="GH636" s="150"/>
      <c r="GI636" s="150"/>
      <c r="GJ636" s="150"/>
      <c r="GK636" s="150"/>
      <c r="GL636" s="150"/>
      <c r="GM636" s="150"/>
      <c r="GN636" s="150"/>
      <c r="GO636" s="150"/>
      <c r="GP636" s="150"/>
      <c r="GQ636" s="150"/>
      <c r="GR636" s="150"/>
      <c r="GS636" s="150"/>
      <c r="GT636" s="150"/>
      <c r="GU636" s="150"/>
      <c r="GV636" s="150"/>
      <c r="GW636" s="150"/>
      <c r="GX636" s="150"/>
      <c r="GY636" s="150"/>
      <c r="GZ636" s="150"/>
      <c r="HA636" s="150"/>
      <c r="HB636" s="150"/>
      <c r="HC636" s="150"/>
      <c r="HD636" s="150"/>
      <c r="HE636" s="150"/>
      <c r="HF636" s="150"/>
      <c r="HG636" s="150"/>
      <c r="HH636" s="150"/>
      <c r="HI636" s="150"/>
      <c r="HJ636" s="150"/>
      <c r="HK636" s="150"/>
      <c r="HL636" s="150"/>
      <c r="HM636" s="150"/>
      <c r="HN636" s="150"/>
      <c r="HO636" s="150"/>
      <c r="HP636" s="150"/>
      <c r="HQ636" s="150"/>
      <c r="HR636" s="150"/>
      <c r="HS636" s="150"/>
      <c r="HT636" s="150"/>
      <c r="HU636" s="150"/>
      <c r="HV636" s="150"/>
      <c r="HW636" s="150"/>
      <c r="HX636" s="150"/>
      <c r="HY636" s="150"/>
      <c r="HZ636" s="150"/>
      <c r="IA636" s="150"/>
      <c r="IB636" s="150"/>
      <c r="IC636" s="150"/>
      <c r="ID636" s="150"/>
      <c r="IE636" s="150"/>
      <c r="IF636" s="150"/>
      <c r="IG636" s="150"/>
      <c r="IH636" s="150"/>
      <c r="II636" s="150"/>
      <c r="IJ636" s="150"/>
      <c r="IK636" s="150"/>
      <c r="IL636" s="150"/>
      <c r="IM636" s="150"/>
      <c r="IN636" s="150"/>
      <c r="IO636" s="150"/>
      <c r="IP636" s="150"/>
      <c r="IQ636" s="150"/>
      <c r="IR636" s="150"/>
      <c r="IS636" s="150"/>
      <c r="IT636" s="150"/>
      <c r="IU636" s="150"/>
      <c r="IV636" s="150"/>
      <c r="IW636" s="150"/>
    </row>
    <row r="637" customFormat="false" ht="12.75" hidden="false" customHeight="false" outlineLevel="0" collapsed="false">
      <c r="A637" s="146"/>
      <c r="B637" s="147"/>
      <c r="C637" s="147"/>
      <c r="D637" s="147"/>
      <c r="E637" s="147"/>
      <c r="F637" s="147"/>
      <c r="G637" s="147"/>
      <c r="H637" s="148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  <c r="BI637" s="147"/>
      <c r="BJ637" s="147"/>
      <c r="BK637" s="149"/>
      <c r="BL637" s="150"/>
      <c r="BM637" s="150"/>
      <c r="BN637" s="150"/>
      <c r="BO637" s="150"/>
      <c r="BP637" s="150"/>
      <c r="BQ637" s="150"/>
      <c r="BR637" s="150"/>
      <c r="BS637" s="150"/>
      <c r="BT637" s="150"/>
      <c r="BU637" s="150"/>
      <c r="BV637" s="150"/>
      <c r="BW637" s="150"/>
      <c r="BX637" s="150"/>
      <c r="BY637" s="150"/>
      <c r="BZ637" s="150"/>
      <c r="CA637" s="150"/>
      <c r="CB637" s="150"/>
      <c r="CC637" s="150"/>
      <c r="CD637" s="150"/>
      <c r="CE637" s="150"/>
      <c r="CF637" s="150"/>
      <c r="CG637" s="150"/>
      <c r="CH637" s="150"/>
      <c r="CI637" s="150"/>
      <c r="CJ637" s="150"/>
      <c r="CK637" s="150"/>
      <c r="CL637" s="150"/>
      <c r="CM637" s="150"/>
      <c r="CN637" s="150"/>
      <c r="CO637" s="150"/>
      <c r="CP637" s="150"/>
      <c r="CQ637" s="150"/>
      <c r="CR637" s="150"/>
      <c r="CS637" s="150"/>
      <c r="CT637" s="150"/>
      <c r="CU637" s="150"/>
      <c r="CV637" s="150"/>
      <c r="CW637" s="150"/>
      <c r="CX637" s="150"/>
      <c r="CY637" s="150"/>
      <c r="CZ637" s="150"/>
      <c r="DA637" s="150"/>
      <c r="DB637" s="150"/>
      <c r="DC637" s="150"/>
      <c r="DD637" s="150"/>
      <c r="DE637" s="150"/>
      <c r="DF637" s="150"/>
      <c r="DG637" s="150"/>
      <c r="DH637" s="150"/>
      <c r="DI637" s="150"/>
      <c r="DJ637" s="150"/>
      <c r="DK637" s="150"/>
      <c r="DL637" s="150"/>
      <c r="DM637" s="150"/>
      <c r="DN637" s="150"/>
      <c r="DO637" s="150"/>
      <c r="DP637" s="150"/>
      <c r="DQ637" s="150"/>
      <c r="DR637" s="150"/>
      <c r="DS637" s="150"/>
      <c r="DT637" s="150"/>
      <c r="DU637" s="150"/>
      <c r="DV637" s="150"/>
      <c r="DW637" s="150"/>
      <c r="DX637" s="150"/>
      <c r="DY637" s="150"/>
      <c r="DZ637" s="150"/>
      <c r="EA637" s="150"/>
      <c r="EB637" s="150"/>
      <c r="EC637" s="150"/>
      <c r="ED637" s="150"/>
      <c r="EE637" s="150"/>
      <c r="EF637" s="150"/>
      <c r="EG637" s="150"/>
      <c r="EH637" s="150"/>
      <c r="EI637" s="150"/>
      <c r="EJ637" s="150"/>
      <c r="EK637" s="150"/>
      <c r="EL637" s="150"/>
      <c r="EM637" s="150"/>
      <c r="EN637" s="150"/>
      <c r="EO637" s="150"/>
      <c r="EP637" s="150"/>
      <c r="EQ637" s="150"/>
      <c r="ER637" s="150"/>
      <c r="ES637" s="150"/>
      <c r="ET637" s="150"/>
      <c r="EU637" s="150"/>
      <c r="EV637" s="150"/>
      <c r="EW637" s="150"/>
      <c r="EX637" s="150"/>
      <c r="EY637" s="150"/>
      <c r="EZ637" s="150"/>
      <c r="FA637" s="150"/>
      <c r="FB637" s="150"/>
      <c r="FC637" s="150"/>
      <c r="FD637" s="150"/>
      <c r="FE637" s="150"/>
      <c r="FF637" s="150"/>
      <c r="FG637" s="150"/>
      <c r="FH637" s="150"/>
      <c r="FI637" s="150"/>
      <c r="FJ637" s="150"/>
      <c r="FK637" s="150"/>
      <c r="FL637" s="150"/>
      <c r="FM637" s="150"/>
      <c r="FN637" s="150"/>
      <c r="FO637" s="150"/>
      <c r="FP637" s="150"/>
      <c r="FQ637" s="150"/>
      <c r="FR637" s="150"/>
      <c r="FS637" s="150"/>
      <c r="FT637" s="150"/>
      <c r="FU637" s="150"/>
      <c r="FV637" s="150"/>
      <c r="FW637" s="150"/>
      <c r="FX637" s="150"/>
      <c r="FY637" s="150"/>
      <c r="FZ637" s="150"/>
      <c r="GA637" s="150"/>
      <c r="GB637" s="150"/>
      <c r="GC637" s="150"/>
      <c r="GD637" s="150"/>
      <c r="GE637" s="150"/>
      <c r="GF637" s="150"/>
      <c r="GG637" s="150"/>
      <c r="GH637" s="150"/>
      <c r="GI637" s="150"/>
      <c r="GJ637" s="150"/>
      <c r="GK637" s="150"/>
      <c r="GL637" s="150"/>
      <c r="GM637" s="150"/>
      <c r="GN637" s="150"/>
      <c r="GO637" s="150"/>
      <c r="GP637" s="150"/>
      <c r="GQ637" s="150"/>
      <c r="GR637" s="150"/>
      <c r="GS637" s="150"/>
      <c r="GT637" s="150"/>
      <c r="GU637" s="150"/>
      <c r="GV637" s="150"/>
      <c r="GW637" s="150"/>
      <c r="GX637" s="150"/>
      <c r="GY637" s="150"/>
      <c r="GZ637" s="150"/>
      <c r="HA637" s="150"/>
      <c r="HB637" s="150"/>
      <c r="HC637" s="150"/>
      <c r="HD637" s="150"/>
      <c r="HE637" s="150"/>
      <c r="HF637" s="150"/>
      <c r="HG637" s="150"/>
      <c r="HH637" s="150"/>
      <c r="HI637" s="150"/>
      <c r="HJ637" s="150"/>
      <c r="HK637" s="150"/>
      <c r="HL637" s="150"/>
      <c r="HM637" s="150"/>
      <c r="HN637" s="150"/>
      <c r="HO637" s="150"/>
      <c r="HP637" s="150"/>
      <c r="HQ637" s="150"/>
      <c r="HR637" s="150"/>
      <c r="HS637" s="150"/>
      <c r="HT637" s="150"/>
      <c r="HU637" s="150"/>
      <c r="HV637" s="150"/>
      <c r="HW637" s="150"/>
      <c r="HX637" s="150"/>
      <c r="HY637" s="150"/>
      <c r="HZ637" s="150"/>
      <c r="IA637" s="150"/>
      <c r="IB637" s="150"/>
      <c r="IC637" s="150"/>
      <c r="ID637" s="150"/>
      <c r="IE637" s="150"/>
      <c r="IF637" s="150"/>
      <c r="IG637" s="150"/>
      <c r="IH637" s="150"/>
      <c r="II637" s="150"/>
      <c r="IJ637" s="150"/>
      <c r="IK637" s="150"/>
      <c r="IL637" s="150"/>
      <c r="IM637" s="150"/>
      <c r="IN637" s="150"/>
      <c r="IO637" s="150"/>
      <c r="IP637" s="150"/>
      <c r="IQ637" s="150"/>
      <c r="IR637" s="150"/>
      <c r="IS637" s="150"/>
      <c r="IT637" s="150"/>
      <c r="IU637" s="150"/>
      <c r="IV637" s="150"/>
      <c r="IW637" s="150"/>
    </row>
    <row r="638" customFormat="false" ht="12.75" hidden="false" customHeight="false" outlineLevel="0" collapsed="false">
      <c r="A638" s="146"/>
      <c r="B638" s="147"/>
      <c r="C638" s="147"/>
      <c r="D638" s="147"/>
      <c r="E638" s="147"/>
      <c r="F638" s="147"/>
      <c r="G638" s="147"/>
      <c r="H638" s="148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  <c r="BI638" s="147"/>
      <c r="BJ638" s="147"/>
      <c r="BK638" s="149"/>
      <c r="BL638" s="150"/>
      <c r="BM638" s="150"/>
      <c r="BN638" s="150"/>
      <c r="BO638" s="150"/>
      <c r="BP638" s="150"/>
      <c r="BQ638" s="150"/>
      <c r="BR638" s="150"/>
      <c r="BS638" s="150"/>
      <c r="BT638" s="150"/>
      <c r="BU638" s="150"/>
      <c r="BV638" s="150"/>
      <c r="BW638" s="150"/>
      <c r="BX638" s="150"/>
      <c r="BY638" s="150"/>
      <c r="BZ638" s="150"/>
      <c r="CA638" s="150"/>
      <c r="CB638" s="150"/>
      <c r="CC638" s="150"/>
      <c r="CD638" s="150"/>
      <c r="CE638" s="150"/>
      <c r="CF638" s="150"/>
      <c r="CG638" s="150"/>
      <c r="CH638" s="150"/>
      <c r="CI638" s="150"/>
      <c r="CJ638" s="150"/>
      <c r="CK638" s="150"/>
      <c r="CL638" s="150"/>
      <c r="CM638" s="150"/>
      <c r="CN638" s="150"/>
      <c r="CO638" s="150"/>
      <c r="CP638" s="150"/>
      <c r="CQ638" s="150"/>
      <c r="CR638" s="150"/>
      <c r="CS638" s="150"/>
      <c r="CT638" s="150"/>
      <c r="CU638" s="150"/>
      <c r="CV638" s="150"/>
      <c r="CW638" s="150"/>
      <c r="CX638" s="150"/>
      <c r="CY638" s="150"/>
      <c r="CZ638" s="150"/>
      <c r="DA638" s="150"/>
      <c r="DB638" s="150"/>
      <c r="DC638" s="150"/>
      <c r="DD638" s="150"/>
      <c r="DE638" s="150"/>
      <c r="DF638" s="150"/>
      <c r="DG638" s="150"/>
      <c r="DH638" s="150"/>
      <c r="DI638" s="150"/>
      <c r="DJ638" s="150"/>
      <c r="DK638" s="150"/>
      <c r="DL638" s="150"/>
      <c r="DM638" s="150"/>
      <c r="DN638" s="150"/>
      <c r="DO638" s="150"/>
      <c r="DP638" s="150"/>
      <c r="DQ638" s="150"/>
      <c r="DR638" s="150"/>
      <c r="DS638" s="150"/>
      <c r="DT638" s="150"/>
      <c r="DU638" s="150"/>
      <c r="DV638" s="150"/>
      <c r="DW638" s="150"/>
      <c r="DX638" s="150"/>
      <c r="DY638" s="150"/>
      <c r="DZ638" s="150"/>
      <c r="EA638" s="150"/>
      <c r="EB638" s="150"/>
      <c r="EC638" s="150"/>
      <c r="ED638" s="150"/>
      <c r="EE638" s="150"/>
      <c r="EF638" s="150"/>
      <c r="EG638" s="150"/>
      <c r="EH638" s="150"/>
      <c r="EI638" s="150"/>
      <c r="EJ638" s="150"/>
      <c r="EK638" s="150"/>
      <c r="EL638" s="150"/>
      <c r="EM638" s="150"/>
      <c r="EN638" s="150"/>
      <c r="EO638" s="150"/>
      <c r="EP638" s="150"/>
      <c r="EQ638" s="150"/>
      <c r="ER638" s="150"/>
      <c r="ES638" s="150"/>
      <c r="ET638" s="150"/>
      <c r="EU638" s="150"/>
      <c r="EV638" s="150"/>
      <c r="EW638" s="150"/>
      <c r="EX638" s="150"/>
      <c r="EY638" s="150"/>
      <c r="EZ638" s="150"/>
      <c r="FA638" s="150"/>
      <c r="FB638" s="150"/>
      <c r="FC638" s="150"/>
      <c r="FD638" s="150"/>
      <c r="FE638" s="150"/>
      <c r="FF638" s="150"/>
      <c r="FG638" s="150"/>
      <c r="FH638" s="150"/>
      <c r="FI638" s="150"/>
      <c r="FJ638" s="150"/>
      <c r="FK638" s="150"/>
      <c r="FL638" s="150"/>
      <c r="FM638" s="150"/>
      <c r="FN638" s="150"/>
      <c r="FO638" s="150"/>
      <c r="FP638" s="150"/>
      <c r="FQ638" s="150"/>
      <c r="FR638" s="150"/>
      <c r="FS638" s="150"/>
      <c r="FT638" s="150"/>
      <c r="FU638" s="150"/>
      <c r="FV638" s="150"/>
      <c r="FW638" s="150"/>
      <c r="FX638" s="150"/>
      <c r="FY638" s="150"/>
      <c r="FZ638" s="150"/>
      <c r="GA638" s="150"/>
      <c r="GB638" s="150"/>
      <c r="GC638" s="150"/>
      <c r="GD638" s="150"/>
      <c r="GE638" s="150"/>
      <c r="GF638" s="150"/>
      <c r="GG638" s="150"/>
      <c r="GH638" s="150"/>
      <c r="GI638" s="150"/>
      <c r="GJ638" s="150"/>
      <c r="GK638" s="150"/>
      <c r="GL638" s="150"/>
      <c r="GM638" s="150"/>
      <c r="GN638" s="150"/>
      <c r="GO638" s="150"/>
      <c r="GP638" s="150"/>
      <c r="GQ638" s="150"/>
      <c r="GR638" s="150"/>
      <c r="GS638" s="150"/>
      <c r="GT638" s="150"/>
      <c r="GU638" s="150"/>
      <c r="GV638" s="150"/>
      <c r="GW638" s="150"/>
      <c r="GX638" s="150"/>
      <c r="GY638" s="150"/>
      <c r="GZ638" s="150"/>
      <c r="HA638" s="150"/>
      <c r="HB638" s="150"/>
      <c r="HC638" s="150"/>
      <c r="HD638" s="150"/>
      <c r="HE638" s="150"/>
      <c r="HF638" s="150"/>
      <c r="HG638" s="150"/>
      <c r="HH638" s="150"/>
      <c r="HI638" s="150"/>
      <c r="HJ638" s="150"/>
      <c r="HK638" s="150"/>
      <c r="HL638" s="150"/>
      <c r="HM638" s="150"/>
      <c r="HN638" s="150"/>
      <c r="HO638" s="150"/>
      <c r="HP638" s="150"/>
      <c r="HQ638" s="150"/>
      <c r="HR638" s="150"/>
      <c r="HS638" s="150"/>
      <c r="HT638" s="150"/>
      <c r="HU638" s="150"/>
      <c r="HV638" s="150"/>
      <c r="HW638" s="150"/>
      <c r="HX638" s="150"/>
      <c r="HY638" s="150"/>
      <c r="HZ638" s="150"/>
      <c r="IA638" s="150"/>
      <c r="IB638" s="150"/>
      <c r="IC638" s="150"/>
      <c r="ID638" s="150"/>
      <c r="IE638" s="150"/>
      <c r="IF638" s="150"/>
      <c r="IG638" s="150"/>
      <c r="IH638" s="150"/>
      <c r="II638" s="150"/>
      <c r="IJ638" s="150"/>
      <c r="IK638" s="150"/>
      <c r="IL638" s="150"/>
      <c r="IM638" s="150"/>
      <c r="IN638" s="150"/>
      <c r="IO638" s="150"/>
      <c r="IP638" s="150"/>
      <c r="IQ638" s="150"/>
      <c r="IR638" s="150"/>
      <c r="IS638" s="150"/>
      <c r="IT638" s="150"/>
      <c r="IU638" s="150"/>
      <c r="IV638" s="150"/>
      <c r="IW638" s="150"/>
    </row>
    <row r="639" customFormat="false" ht="12.75" hidden="false" customHeight="false" outlineLevel="0" collapsed="false">
      <c r="A639" s="146"/>
      <c r="B639" s="147"/>
      <c r="C639" s="147"/>
      <c r="D639" s="147"/>
      <c r="E639" s="147"/>
      <c r="F639" s="147"/>
      <c r="G639" s="147"/>
      <c r="H639" s="148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  <c r="BI639" s="147"/>
      <c r="BJ639" s="147"/>
      <c r="BK639" s="149"/>
      <c r="BL639" s="150"/>
      <c r="BM639" s="150"/>
      <c r="BN639" s="150"/>
      <c r="BO639" s="150"/>
      <c r="BP639" s="150"/>
      <c r="BQ639" s="150"/>
      <c r="BR639" s="150"/>
      <c r="BS639" s="150"/>
      <c r="BT639" s="150"/>
      <c r="BU639" s="150"/>
      <c r="BV639" s="150"/>
      <c r="BW639" s="150"/>
      <c r="BX639" s="150"/>
      <c r="BY639" s="150"/>
      <c r="BZ639" s="150"/>
      <c r="CA639" s="150"/>
      <c r="CB639" s="150"/>
      <c r="CC639" s="15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0"/>
      <c r="CN639" s="150"/>
      <c r="CO639" s="150"/>
      <c r="CP639" s="150"/>
      <c r="CQ639" s="150"/>
      <c r="CR639" s="150"/>
      <c r="CS639" s="150"/>
      <c r="CT639" s="150"/>
      <c r="CU639" s="150"/>
      <c r="CV639" s="150"/>
      <c r="CW639" s="150"/>
      <c r="CX639" s="150"/>
      <c r="CY639" s="150"/>
      <c r="CZ639" s="150"/>
      <c r="DA639" s="150"/>
      <c r="DB639" s="150"/>
      <c r="DC639" s="150"/>
      <c r="DD639" s="150"/>
      <c r="DE639" s="150"/>
      <c r="DF639" s="150"/>
      <c r="DG639" s="150"/>
      <c r="DH639" s="150"/>
      <c r="DI639" s="150"/>
      <c r="DJ639" s="150"/>
      <c r="DK639" s="150"/>
      <c r="DL639" s="150"/>
      <c r="DM639" s="150"/>
      <c r="DN639" s="150"/>
      <c r="DO639" s="150"/>
      <c r="DP639" s="150"/>
      <c r="DQ639" s="150"/>
      <c r="DR639" s="150"/>
      <c r="DS639" s="150"/>
      <c r="DT639" s="150"/>
      <c r="DU639" s="150"/>
      <c r="DV639" s="150"/>
      <c r="DW639" s="150"/>
      <c r="DX639" s="150"/>
      <c r="DY639" s="150"/>
      <c r="DZ639" s="150"/>
      <c r="EA639" s="150"/>
      <c r="EB639" s="150"/>
      <c r="EC639" s="150"/>
      <c r="ED639" s="150"/>
      <c r="EE639" s="150"/>
      <c r="EF639" s="150"/>
      <c r="EG639" s="150"/>
      <c r="EH639" s="150"/>
      <c r="EI639" s="150"/>
      <c r="EJ639" s="150"/>
      <c r="EK639" s="150"/>
      <c r="EL639" s="150"/>
      <c r="EM639" s="150"/>
      <c r="EN639" s="150"/>
      <c r="EO639" s="150"/>
      <c r="EP639" s="150"/>
      <c r="EQ639" s="150"/>
      <c r="ER639" s="150"/>
      <c r="ES639" s="150"/>
      <c r="ET639" s="150"/>
      <c r="EU639" s="150"/>
      <c r="EV639" s="150"/>
      <c r="EW639" s="150"/>
      <c r="EX639" s="150"/>
      <c r="EY639" s="150"/>
      <c r="EZ639" s="150"/>
      <c r="FA639" s="150"/>
      <c r="FB639" s="150"/>
      <c r="FC639" s="150"/>
      <c r="FD639" s="150"/>
      <c r="FE639" s="150"/>
      <c r="FF639" s="150"/>
      <c r="FG639" s="150"/>
      <c r="FH639" s="150"/>
      <c r="FI639" s="150"/>
      <c r="FJ639" s="150"/>
      <c r="FK639" s="150"/>
      <c r="FL639" s="150"/>
      <c r="FM639" s="150"/>
      <c r="FN639" s="150"/>
      <c r="FO639" s="150"/>
      <c r="FP639" s="150"/>
      <c r="FQ639" s="150"/>
      <c r="FR639" s="150"/>
      <c r="FS639" s="150"/>
      <c r="FT639" s="150"/>
      <c r="FU639" s="150"/>
      <c r="FV639" s="150"/>
      <c r="FW639" s="150"/>
      <c r="FX639" s="150"/>
      <c r="FY639" s="150"/>
      <c r="FZ639" s="150"/>
      <c r="GA639" s="150"/>
      <c r="GB639" s="150"/>
      <c r="GC639" s="150"/>
      <c r="GD639" s="150"/>
      <c r="GE639" s="150"/>
      <c r="GF639" s="150"/>
      <c r="GG639" s="150"/>
      <c r="GH639" s="150"/>
      <c r="GI639" s="150"/>
      <c r="GJ639" s="150"/>
      <c r="GK639" s="150"/>
      <c r="GL639" s="150"/>
      <c r="GM639" s="150"/>
      <c r="GN639" s="150"/>
      <c r="GO639" s="150"/>
      <c r="GP639" s="150"/>
      <c r="GQ639" s="150"/>
      <c r="GR639" s="150"/>
      <c r="GS639" s="150"/>
      <c r="GT639" s="150"/>
      <c r="GU639" s="150"/>
      <c r="GV639" s="150"/>
      <c r="GW639" s="150"/>
      <c r="GX639" s="150"/>
      <c r="GY639" s="150"/>
      <c r="GZ639" s="150"/>
      <c r="HA639" s="150"/>
      <c r="HB639" s="150"/>
      <c r="HC639" s="150"/>
      <c r="HD639" s="150"/>
      <c r="HE639" s="150"/>
      <c r="HF639" s="150"/>
      <c r="HG639" s="150"/>
      <c r="HH639" s="150"/>
      <c r="HI639" s="150"/>
      <c r="HJ639" s="150"/>
      <c r="HK639" s="150"/>
      <c r="HL639" s="150"/>
      <c r="HM639" s="150"/>
      <c r="HN639" s="150"/>
      <c r="HO639" s="150"/>
      <c r="HP639" s="150"/>
      <c r="HQ639" s="150"/>
      <c r="HR639" s="150"/>
      <c r="HS639" s="150"/>
      <c r="HT639" s="150"/>
      <c r="HU639" s="150"/>
      <c r="HV639" s="150"/>
      <c r="HW639" s="150"/>
      <c r="HX639" s="150"/>
      <c r="HY639" s="150"/>
      <c r="HZ639" s="150"/>
      <c r="IA639" s="150"/>
      <c r="IB639" s="150"/>
      <c r="IC639" s="150"/>
      <c r="ID639" s="150"/>
      <c r="IE639" s="150"/>
      <c r="IF639" s="150"/>
      <c r="IG639" s="150"/>
      <c r="IH639" s="150"/>
      <c r="II639" s="150"/>
      <c r="IJ639" s="150"/>
      <c r="IK639" s="150"/>
      <c r="IL639" s="150"/>
      <c r="IM639" s="150"/>
      <c r="IN639" s="150"/>
      <c r="IO639" s="150"/>
      <c r="IP639" s="150"/>
      <c r="IQ639" s="150"/>
      <c r="IR639" s="150"/>
      <c r="IS639" s="150"/>
      <c r="IT639" s="150"/>
      <c r="IU639" s="150"/>
      <c r="IV639" s="150"/>
      <c r="IW639" s="150"/>
    </row>
    <row r="640" customFormat="false" ht="12.75" hidden="false" customHeight="false" outlineLevel="0" collapsed="false">
      <c r="A640" s="146"/>
      <c r="B640" s="147"/>
      <c r="C640" s="147"/>
      <c r="D640" s="147"/>
      <c r="E640" s="147"/>
      <c r="F640" s="147"/>
      <c r="G640" s="147"/>
      <c r="H640" s="148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  <c r="BI640" s="147"/>
      <c r="BJ640" s="147"/>
      <c r="BK640" s="149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50"/>
      <c r="BV640" s="150"/>
      <c r="BW640" s="150"/>
      <c r="BX640" s="150"/>
      <c r="BY640" s="150"/>
      <c r="BZ640" s="150"/>
      <c r="CA640" s="150"/>
      <c r="CB640" s="150"/>
      <c r="CC640" s="15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0"/>
      <c r="CN640" s="150"/>
      <c r="CO640" s="150"/>
      <c r="CP640" s="150"/>
      <c r="CQ640" s="150"/>
      <c r="CR640" s="150"/>
      <c r="CS640" s="150"/>
      <c r="CT640" s="150"/>
      <c r="CU640" s="150"/>
      <c r="CV640" s="150"/>
      <c r="CW640" s="150"/>
      <c r="CX640" s="150"/>
      <c r="CY640" s="150"/>
      <c r="CZ640" s="150"/>
      <c r="DA640" s="150"/>
      <c r="DB640" s="150"/>
      <c r="DC640" s="150"/>
      <c r="DD640" s="150"/>
      <c r="DE640" s="150"/>
      <c r="DF640" s="150"/>
      <c r="DG640" s="150"/>
      <c r="DH640" s="150"/>
      <c r="DI640" s="150"/>
      <c r="DJ640" s="150"/>
      <c r="DK640" s="150"/>
      <c r="DL640" s="150"/>
      <c r="DM640" s="150"/>
      <c r="DN640" s="150"/>
      <c r="DO640" s="150"/>
      <c r="DP640" s="150"/>
      <c r="DQ640" s="150"/>
      <c r="DR640" s="150"/>
      <c r="DS640" s="150"/>
      <c r="DT640" s="150"/>
      <c r="DU640" s="150"/>
      <c r="DV640" s="150"/>
      <c r="DW640" s="150"/>
      <c r="DX640" s="150"/>
      <c r="DY640" s="150"/>
      <c r="DZ640" s="150"/>
      <c r="EA640" s="150"/>
      <c r="EB640" s="150"/>
      <c r="EC640" s="150"/>
      <c r="ED640" s="150"/>
      <c r="EE640" s="150"/>
      <c r="EF640" s="150"/>
      <c r="EG640" s="150"/>
      <c r="EH640" s="150"/>
      <c r="EI640" s="150"/>
      <c r="EJ640" s="150"/>
      <c r="EK640" s="150"/>
      <c r="EL640" s="150"/>
      <c r="EM640" s="150"/>
      <c r="EN640" s="150"/>
      <c r="EO640" s="150"/>
      <c r="EP640" s="150"/>
      <c r="EQ640" s="150"/>
      <c r="ER640" s="150"/>
      <c r="ES640" s="150"/>
      <c r="ET640" s="150"/>
      <c r="EU640" s="150"/>
      <c r="EV640" s="150"/>
      <c r="EW640" s="150"/>
      <c r="EX640" s="150"/>
      <c r="EY640" s="150"/>
      <c r="EZ640" s="150"/>
      <c r="FA640" s="150"/>
      <c r="FB640" s="150"/>
      <c r="FC640" s="150"/>
      <c r="FD640" s="150"/>
      <c r="FE640" s="150"/>
      <c r="FF640" s="150"/>
      <c r="FG640" s="150"/>
      <c r="FH640" s="150"/>
      <c r="FI640" s="150"/>
      <c r="FJ640" s="150"/>
      <c r="FK640" s="150"/>
      <c r="FL640" s="150"/>
      <c r="FM640" s="150"/>
      <c r="FN640" s="150"/>
      <c r="FO640" s="150"/>
      <c r="FP640" s="150"/>
      <c r="FQ640" s="150"/>
      <c r="FR640" s="150"/>
      <c r="FS640" s="150"/>
      <c r="FT640" s="150"/>
      <c r="FU640" s="150"/>
      <c r="FV640" s="150"/>
      <c r="FW640" s="150"/>
      <c r="FX640" s="150"/>
      <c r="FY640" s="150"/>
      <c r="FZ640" s="150"/>
      <c r="GA640" s="150"/>
      <c r="GB640" s="150"/>
      <c r="GC640" s="150"/>
      <c r="GD640" s="150"/>
      <c r="GE640" s="150"/>
      <c r="GF640" s="150"/>
      <c r="GG640" s="150"/>
      <c r="GH640" s="150"/>
      <c r="GI640" s="150"/>
      <c r="GJ640" s="150"/>
      <c r="GK640" s="150"/>
      <c r="GL640" s="150"/>
      <c r="GM640" s="150"/>
      <c r="GN640" s="150"/>
      <c r="GO640" s="150"/>
      <c r="GP640" s="150"/>
      <c r="GQ640" s="150"/>
      <c r="GR640" s="150"/>
      <c r="GS640" s="150"/>
      <c r="GT640" s="150"/>
      <c r="GU640" s="150"/>
      <c r="GV640" s="150"/>
      <c r="GW640" s="150"/>
      <c r="GX640" s="150"/>
      <c r="GY640" s="150"/>
      <c r="GZ640" s="150"/>
      <c r="HA640" s="150"/>
      <c r="HB640" s="150"/>
      <c r="HC640" s="150"/>
      <c r="HD640" s="150"/>
      <c r="HE640" s="150"/>
      <c r="HF640" s="150"/>
      <c r="HG640" s="150"/>
      <c r="HH640" s="150"/>
      <c r="HI640" s="150"/>
      <c r="HJ640" s="150"/>
      <c r="HK640" s="150"/>
      <c r="HL640" s="150"/>
      <c r="HM640" s="150"/>
      <c r="HN640" s="150"/>
      <c r="HO640" s="150"/>
      <c r="HP640" s="150"/>
      <c r="HQ640" s="150"/>
      <c r="HR640" s="150"/>
      <c r="HS640" s="150"/>
      <c r="HT640" s="150"/>
      <c r="HU640" s="150"/>
      <c r="HV640" s="150"/>
      <c r="HW640" s="150"/>
      <c r="HX640" s="150"/>
      <c r="HY640" s="150"/>
      <c r="HZ640" s="150"/>
      <c r="IA640" s="150"/>
      <c r="IB640" s="150"/>
      <c r="IC640" s="150"/>
      <c r="ID640" s="150"/>
      <c r="IE640" s="150"/>
      <c r="IF640" s="150"/>
      <c r="IG640" s="150"/>
      <c r="IH640" s="150"/>
      <c r="II640" s="150"/>
      <c r="IJ640" s="150"/>
      <c r="IK640" s="150"/>
      <c r="IL640" s="150"/>
      <c r="IM640" s="150"/>
      <c r="IN640" s="150"/>
      <c r="IO640" s="150"/>
      <c r="IP640" s="150"/>
      <c r="IQ640" s="150"/>
      <c r="IR640" s="150"/>
      <c r="IS640" s="150"/>
      <c r="IT640" s="150"/>
      <c r="IU640" s="150"/>
      <c r="IV640" s="150"/>
      <c r="IW640" s="150"/>
    </row>
    <row r="641" customFormat="false" ht="12.75" hidden="false" customHeight="false" outlineLevel="0" collapsed="false">
      <c r="A641" s="146"/>
      <c r="B641" s="147"/>
      <c r="C641" s="147"/>
      <c r="D641" s="147"/>
      <c r="E641" s="147"/>
      <c r="F641" s="147"/>
      <c r="G641" s="147"/>
      <c r="H641" s="148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7"/>
      <c r="BJ641" s="147"/>
      <c r="BK641" s="149"/>
      <c r="BL641" s="150"/>
      <c r="BM641" s="150"/>
      <c r="BN641" s="150"/>
      <c r="BO641" s="150"/>
      <c r="BP641" s="150"/>
      <c r="BQ641" s="150"/>
      <c r="BR641" s="150"/>
      <c r="BS641" s="150"/>
      <c r="BT641" s="150"/>
      <c r="BU641" s="150"/>
      <c r="BV641" s="150"/>
      <c r="BW641" s="150"/>
      <c r="BX641" s="150"/>
      <c r="BY641" s="150"/>
      <c r="BZ641" s="150"/>
      <c r="CA641" s="150"/>
      <c r="CB641" s="150"/>
      <c r="CC641" s="150"/>
      <c r="CD641" s="150"/>
      <c r="CE641" s="150"/>
      <c r="CF641" s="150"/>
      <c r="CG641" s="150"/>
      <c r="CH641" s="150"/>
      <c r="CI641" s="150"/>
      <c r="CJ641" s="150"/>
      <c r="CK641" s="150"/>
      <c r="CL641" s="150"/>
      <c r="CM641" s="150"/>
      <c r="CN641" s="150"/>
      <c r="CO641" s="150"/>
      <c r="CP641" s="150"/>
      <c r="CQ641" s="150"/>
      <c r="CR641" s="150"/>
      <c r="CS641" s="150"/>
      <c r="CT641" s="150"/>
      <c r="CU641" s="150"/>
      <c r="CV641" s="150"/>
      <c r="CW641" s="150"/>
      <c r="CX641" s="150"/>
      <c r="CY641" s="150"/>
      <c r="CZ641" s="150"/>
      <c r="DA641" s="150"/>
      <c r="DB641" s="150"/>
      <c r="DC641" s="150"/>
      <c r="DD641" s="150"/>
      <c r="DE641" s="150"/>
      <c r="DF641" s="150"/>
      <c r="DG641" s="150"/>
      <c r="DH641" s="150"/>
      <c r="DI641" s="150"/>
      <c r="DJ641" s="150"/>
      <c r="DK641" s="150"/>
      <c r="DL641" s="150"/>
      <c r="DM641" s="150"/>
      <c r="DN641" s="150"/>
      <c r="DO641" s="150"/>
      <c r="DP641" s="150"/>
      <c r="DQ641" s="150"/>
      <c r="DR641" s="150"/>
      <c r="DS641" s="150"/>
      <c r="DT641" s="150"/>
      <c r="DU641" s="150"/>
      <c r="DV641" s="150"/>
      <c r="DW641" s="150"/>
      <c r="DX641" s="150"/>
      <c r="DY641" s="150"/>
      <c r="DZ641" s="150"/>
      <c r="EA641" s="150"/>
      <c r="EB641" s="150"/>
      <c r="EC641" s="150"/>
      <c r="ED641" s="150"/>
      <c r="EE641" s="150"/>
      <c r="EF641" s="150"/>
      <c r="EG641" s="150"/>
      <c r="EH641" s="150"/>
      <c r="EI641" s="150"/>
      <c r="EJ641" s="150"/>
      <c r="EK641" s="150"/>
      <c r="EL641" s="150"/>
      <c r="EM641" s="150"/>
      <c r="EN641" s="150"/>
      <c r="EO641" s="150"/>
      <c r="EP641" s="150"/>
      <c r="EQ641" s="150"/>
      <c r="ER641" s="150"/>
      <c r="ES641" s="150"/>
      <c r="ET641" s="150"/>
      <c r="EU641" s="150"/>
      <c r="EV641" s="150"/>
      <c r="EW641" s="150"/>
      <c r="EX641" s="150"/>
      <c r="EY641" s="150"/>
      <c r="EZ641" s="150"/>
      <c r="FA641" s="150"/>
      <c r="FB641" s="150"/>
      <c r="FC641" s="150"/>
      <c r="FD641" s="150"/>
      <c r="FE641" s="150"/>
      <c r="FF641" s="150"/>
      <c r="FG641" s="150"/>
      <c r="FH641" s="150"/>
      <c r="FI641" s="150"/>
      <c r="FJ641" s="150"/>
      <c r="FK641" s="150"/>
      <c r="FL641" s="150"/>
      <c r="FM641" s="150"/>
      <c r="FN641" s="150"/>
      <c r="FO641" s="150"/>
      <c r="FP641" s="150"/>
      <c r="FQ641" s="150"/>
      <c r="FR641" s="150"/>
      <c r="FS641" s="150"/>
      <c r="FT641" s="150"/>
      <c r="FU641" s="150"/>
      <c r="FV641" s="150"/>
      <c r="FW641" s="150"/>
      <c r="FX641" s="150"/>
      <c r="FY641" s="150"/>
      <c r="FZ641" s="150"/>
      <c r="GA641" s="150"/>
      <c r="GB641" s="150"/>
      <c r="GC641" s="150"/>
      <c r="GD641" s="150"/>
      <c r="GE641" s="150"/>
      <c r="GF641" s="150"/>
      <c r="GG641" s="150"/>
      <c r="GH641" s="150"/>
      <c r="GI641" s="150"/>
      <c r="GJ641" s="150"/>
      <c r="GK641" s="150"/>
      <c r="GL641" s="150"/>
      <c r="GM641" s="150"/>
      <c r="GN641" s="150"/>
      <c r="GO641" s="150"/>
      <c r="GP641" s="150"/>
      <c r="GQ641" s="150"/>
      <c r="GR641" s="150"/>
      <c r="GS641" s="150"/>
      <c r="GT641" s="150"/>
      <c r="GU641" s="150"/>
      <c r="GV641" s="150"/>
      <c r="GW641" s="150"/>
      <c r="GX641" s="150"/>
      <c r="GY641" s="150"/>
      <c r="GZ641" s="150"/>
      <c r="HA641" s="150"/>
      <c r="HB641" s="150"/>
      <c r="HC641" s="150"/>
      <c r="HD641" s="150"/>
      <c r="HE641" s="150"/>
      <c r="HF641" s="150"/>
      <c r="HG641" s="150"/>
      <c r="HH641" s="150"/>
      <c r="HI641" s="150"/>
      <c r="HJ641" s="150"/>
      <c r="HK641" s="150"/>
      <c r="HL641" s="150"/>
      <c r="HM641" s="150"/>
      <c r="HN641" s="150"/>
      <c r="HO641" s="150"/>
      <c r="HP641" s="150"/>
      <c r="HQ641" s="150"/>
      <c r="HR641" s="150"/>
      <c r="HS641" s="150"/>
      <c r="HT641" s="150"/>
      <c r="HU641" s="150"/>
      <c r="HV641" s="150"/>
      <c r="HW641" s="150"/>
      <c r="HX641" s="150"/>
      <c r="HY641" s="150"/>
      <c r="HZ641" s="150"/>
      <c r="IA641" s="150"/>
      <c r="IB641" s="150"/>
      <c r="IC641" s="150"/>
      <c r="ID641" s="150"/>
      <c r="IE641" s="150"/>
      <c r="IF641" s="150"/>
      <c r="IG641" s="150"/>
      <c r="IH641" s="150"/>
      <c r="II641" s="150"/>
      <c r="IJ641" s="150"/>
      <c r="IK641" s="150"/>
      <c r="IL641" s="150"/>
      <c r="IM641" s="150"/>
      <c r="IN641" s="150"/>
      <c r="IO641" s="150"/>
      <c r="IP641" s="150"/>
      <c r="IQ641" s="150"/>
      <c r="IR641" s="150"/>
      <c r="IS641" s="150"/>
      <c r="IT641" s="150"/>
      <c r="IU641" s="150"/>
      <c r="IV641" s="150"/>
      <c r="IW641" s="150"/>
    </row>
    <row r="642" customFormat="false" ht="12.75" hidden="false" customHeight="false" outlineLevel="0" collapsed="false">
      <c r="A642" s="146"/>
      <c r="B642" s="147"/>
      <c r="C642" s="147"/>
      <c r="D642" s="147"/>
      <c r="E642" s="147"/>
      <c r="F642" s="147"/>
      <c r="G642" s="147"/>
      <c r="H642" s="148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  <c r="BI642" s="147"/>
      <c r="BJ642" s="147"/>
      <c r="BK642" s="149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50"/>
      <c r="BV642" s="150"/>
      <c r="BW642" s="150"/>
      <c r="BX642" s="150"/>
      <c r="BY642" s="150"/>
      <c r="BZ642" s="150"/>
      <c r="CA642" s="150"/>
      <c r="CB642" s="150"/>
      <c r="CC642" s="150"/>
      <c r="CD642" s="150"/>
      <c r="CE642" s="150"/>
      <c r="CF642" s="150"/>
      <c r="CG642" s="150"/>
      <c r="CH642" s="150"/>
      <c r="CI642" s="150"/>
      <c r="CJ642" s="150"/>
      <c r="CK642" s="150"/>
      <c r="CL642" s="150"/>
      <c r="CM642" s="150"/>
      <c r="CN642" s="150"/>
      <c r="CO642" s="150"/>
      <c r="CP642" s="150"/>
      <c r="CQ642" s="150"/>
      <c r="CR642" s="150"/>
      <c r="CS642" s="150"/>
      <c r="CT642" s="150"/>
      <c r="CU642" s="150"/>
      <c r="CV642" s="150"/>
      <c r="CW642" s="150"/>
      <c r="CX642" s="150"/>
      <c r="CY642" s="150"/>
      <c r="CZ642" s="150"/>
      <c r="DA642" s="150"/>
      <c r="DB642" s="150"/>
      <c r="DC642" s="150"/>
      <c r="DD642" s="150"/>
      <c r="DE642" s="150"/>
      <c r="DF642" s="150"/>
      <c r="DG642" s="150"/>
      <c r="DH642" s="150"/>
      <c r="DI642" s="150"/>
      <c r="DJ642" s="150"/>
      <c r="DK642" s="150"/>
      <c r="DL642" s="150"/>
      <c r="DM642" s="150"/>
      <c r="DN642" s="150"/>
      <c r="DO642" s="150"/>
      <c r="DP642" s="150"/>
      <c r="DQ642" s="150"/>
      <c r="DR642" s="150"/>
      <c r="DS642" s="150"/>
      <c r="DT642" s="150"/>
      <c r="DU642" s="150"/>
      <c r="DV642" s="150"/>
      <c r="DW642" s="150"/>
      <c r="DX642" s="150"/>
      <c r="DY642" s="150"/>
      <c r="DZ642" s="150"/>
      <c r="EA642" s="150"/>
      <c r="EB642" s="150"/>
      <c r="EC642" s="150"/>
      <c r="ED642" s="150"/>
      <c r="EE642" s="150"/>
      <c r="EF642" s="150"/>
      <c r="EG642" s="150"/>
      <c r="EH642" s="150"/>
      <c r="EI642" s="150"/>
      <c r="EJ642" s="150"/>
      <c r="EK642" s="150"/>
      <c r="EL642" s="150"/>
      <c r="EM642" s="150"/>
      <c r="EN642" s="150"/>
      <c r="EO642" s="150"/>
      <c r="EP642" s="150"/>
      <c r="EQ642" s="150"/>
      <c r="ER642" s="150"/>
      <c r="ES642" s="150"/>
      <c r="ET642" s="150"/>
      <c r="EU642" s="150"/>
      <c r="EV642" s="150"/>
      <c r="EW642" s="150"/>
      <c r="EX642" s="150"/>
      <c r="EY642" s="150"/>
      <c r="EZ642" s="150"/>
      <c r="FA642" s="150"/>
      <c r="FB642" s="150"/>
      <c r="FC642" s="150"/>
      <c r="FD642" s="150"/>
      <c r="FE642" s="150"/>
      <c r="FF642" s="150"/>
      <c r="FG642" s="150"/>
      <c r="FH642" s="150"/>
      <c r="FI642" s="150"/>
      <c r="FJ642" s="150"/>
      <c r="FK642" s="150"/>
      <c r="FL642" s="150"/>
      <c r="FM642" s="150"/>
      <c r="FN642" s="150"/>
      <c r="FO642" s="150"/>
      <c r="FP642" s="150"/>
      <c r="FQ642" s="150"/>
      <c r="FR642" s="150"/>
      <c r="FS642" s="150"/>
      <c r="FT642" s="150"/>
      <c r="FU642" s="150"/>
      <c r="FV642" s="150"/>
      <c r="FW642" s="150"/>
      <c r="FX642" s="150"/>
      <c r="FY642" s="150"/>
      <c r="FZ642" s="150"/>
      <c r="GA642" s="150"/>
      <c r="GB642" s="150"/>
      <c r="GC642" s="150"/>
      <c r="GD642" s="150"/>
      <c r="GE642" s="150"/>
      <c r="GF642" s="150"/>
      <c r="GG642" s="150"/>
      <c r="GH642" s="150"/>
      <c r="GI642" s="150"/>
      <c r="GJ642" s="150"/>
      <c r="GK642" s="150"/>
      <c r="GL642" s="150"/>
      <c r="GM642" s="150"/>
      <c r="GN642" s="150"/>
      <c r="GO642" s="150"/>
      <c r="GP642" s="150"/>
      <c r="GQ642" s="150"/>
      <c r="GR642" s="150"/>
      <c r="GS642" s="150"/>
      <c r="GT642" s="150"/>
      <c r="GU642" s="150"/>
      <c r="GV642" s="150"/>
      <c r="GW642" s="150"/>
      <c r="GX642" s="150"/>
      <c r="GY642" s="150"/>
      <c r="GZ642" s="150"/>
      <c r="HA642" s="150"/>
      <c r="HB642" s="150"/>
      <c r="HC642" s="150"/>
      <c r="HD642" s="150"/>
      <c r="HE642" s="150"/>
      <c r="HF642" s="150"/>
      <c r="HG642" s="150"/>
      <c r="HH642" s="150"/>
      <c r="HI642" s="150"/>
      <c r="HJ642" s="150"/>
      <c r="HK642" s="150"/>
      <c r="HL642" s="150"/>
      <c r="HM642" s="150"/>
      <c r="HN642" s="150"/>
      <c r="HO642" s="150"/>
      <c r="HP642" s="150"/>
      <c r="HQ642" s="150"/>
      <c r="HR642" s="150"/>
      <c r="HS642" s="150"/>
      <c r="HT642" s="150"/>
      <c r="HU642" s="150"/>
      <c r="HV642" s="150"/>
      <c r="HW642" s="150"/>
      <c r="HX642" s="150"/>
      <c r="HY642" s="150"/>
      <c r="HZ642" s="150"/>
      <c r="IA642" s="150"/>
      <c r="IB642" s="150"/>
      <c r="IC642" s="150"/>
      <c r="ID642" s="150"/>
      <c r="IE642" s="150"/>
      <c r="IF642" s="150"/>
      <c r="IG642" s="150"/>
      <c r="IH642" s="150"/>
      <c r="II642" s="150"/>
      <c r="IJ642" s="150"/>
      <c r="IK642" s="150"/>
      <c r="IL642" s="150"/>
      <c r="IM642" s="150"/>
      <c r="IN642" s="150"/>
      <c r="IO642" s="150"/>
      <c r="IP642" s="150"/>
      <c r="IQ642" s="150"/>
      <c r="IR642" s="150"/>
      <c r="IS642" s="150"/>
      <c r="IT642" s="150"/>
      <c r="IU642" s="150"/>
      <c r="IV642" s="150"/>
      <c r="IW642" s="150"/>
    </row>
    <row r="643" customFormat="false" ht="12.75" hidden="false" customHeight="false" outlineLevel="0" collapsed="false">
      <c r="A643" s="146"/>
      <c r="B643" s="147"/>
      <c r="C643" s="147"/>
      <c r="D643" s="147"/>
      <c r="E643" s="147"/>
      <c r="F643" s="147"/>
      <c r="G643" s="147"/>
      <c r="H643" s="148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  <c r="BI643" s="147"/>
      <c r="BJ643" s="147"/>
      <c r="BK643" s="149"/>
      <c r="BL643" s="150"/>
      <c r="BM643" s="150"/>
      <c r="BN643" s="150"/>
      <c r="BO643" s="150"/>
      <c r="BP643" s="150"/>
      <c r="BQ643" s="150"/>
      <c r="BR643" s="150"/>
      <c r="BS643" s="150"/>
      <c r="BT643" s="150"/>
      <c r="BU643" s="150"/>
      <c r="BV643" s="150"/>
      <c r="BW643" s="150"/>
      <c r="BX643" s="150"/>
      <c r="BY643" s="150"/>
      <c r="BZ643" s="150"/>
      <c r="CA643" s="150"/>
      <c r="CB643" s="150"/>
      <c r="CC643" s="15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0"/>
      <c r="CN643" s="150"/>
      <c r="CO643" s="150"/>
      <c r="CP643" s="150"/>
      <c r="CQ643" s="150"/>
      <c r="CR643" s="150"/>
      <c r="CS643" s="150"/>
      <c r="CT643" s="150"/>
      <c r="CU643" s="150"/>
      <c r="CV643" s="150"/>
      <c r="CW643" s="150"/>
      <c r="CX643" s="150"/>
      <c r="CY643" s="150"/>
      <c r="CZ643" s="150"/>
      <c r="DA643" s="150"/>
      <c r="DB643" s="150"/>
      <c r="DC643" s="150"/>
      <c r="DD643" s="150"/>
      <c r="DE643" s="150"/>
      <c r="DF643" s="150"/>
      <c r="DG643" s="150"/>
      <c r="DH643" s="150"/>
      <c r="DI643" s="150"/>
      <c r="DJ643" s="150"/>
      <c r="DK643" s="150"/>
      <c r="DL643" s="150"/>
      <c r="DM643" s="150"/>
      <c r="DN643" s="150"/>
      <c r="DO643" s="150"/>
      <c r="DP643" s="150"/>
      <c r="DQ643" s="150"/>
      <c r="DR643" s="150"/>
      <c r="DS643" s="150"/>
      <c r="DT643" s="150"/>
      <c r="DU643" s="150"/>
      <c r="DV643" s="150"/>
      <c r="DW643" s="150"/>
      <c r="DX643" s="150"/>
      <c r="DY643" s="150"/>
      <c r="DZ643" s="150"/>
      <c r="EA643" s="150"/>
      <c r="EB643" s="150"/>
      <c r="EC643" s="150"/>
      <c r="ED643" s="150"/>
      <c r="EE643" s="150"/>
      <c r="EF643" s="150"/>
      <c r="EG643" s="150"/>
      <c r="EH643" s="150"/>
      <c r="EI643" s="150"/>
      <c r="EJ643" s="150"/>
      <c r="EK643" s="150"/>
      <c r="EL643" s="150"/>
      <c r="EM643" s="150"/>
      <c r="EN643" s="150"/>
      <c r="EO643" s="150"/>
      <c r="EP643" s="150"/>
      <c r="EQ643" s="150"/>
      <c r="ER643" s="150"/>
      <c r="ES643" s="150"/>
      <c r="ET643" s="150"/>
      <c r="EU643" s="150"/>
      <c r="EV643" s="150"/>
      <c r="EW643" s="150"/>
      <c r="EX643" s="150"/>
      <c r="EY643" s="150"/>
      <c r="EZ643" s="150"/>
      <c r="FA643" s="150"/>
      <c r="FB643" s="150"/>
      <c r="FC643" s="150"/>
      <c r="FD643" s="150"/>
      <c r="FE643" s="150"/>
      <c r="FF643" s="150"/>
      <c r="FG643" s="150"/>
      <c r="FH643" s="150"/>
      <c r="FI643" s="150"/>
      <c r="FJ643" s="150"/>
      <c r="FK643" s="150"/>
      <c r="FL643" s="150"/>
      <c r="FM643" s="150"/>
      <c r="FN643" s="150"/>
      <c r="FO643" s="150"/>
      <c r="FP643" s="150"/>
      <c r="FQ643" s="150"/>
      <c r="FR643" s="150"/>
      <c r="FS643" s="150"/>
      <c r="FT643" s="150"/>
      <c r="FU643" s="150"/>
      <c r="FV643" s="150"/>
      <c r="FW643" s="150"/>
      <c r="FX643" s="150"/>
      <c r="FY643" s="150"/>
      <c r="FZ643" s="150"/>
      <c r="GA643" s="150"/>
      <c r="GB643" s="150"/>
      <c r="GC643" s="150"/>
      <c r="GD643" s="150"/>
      <c r="GE643" s="150"/>
      <c r="GF643" s="150"/>
      <c r="GG643" s="150"/>
      <c r="GH643" s="150"/>
      <c r="GI643" s="150"/>
      <c r="GJ643" s="150"/>
      <c r="GK643" s="150"/>
      <c r="GL643" s="150"/>
      <c r="GM643" s="150"/>
      <c r="GN643" s="150"/>
      <c r="GO643" s="150"/>
      <c r="GP643" s="150"/>
      <c r="GQ643" s="150"/>
      <c r="GR643" s="150"/>
      <c r="GS643" s="150"/>
      <c r="GT643" s="150"/>
      <c r="GU643" s="150"/>
      <c r="GV643" s="150"/>
      <c r="GW643" s="150"/>
      <c r="GX643" s="150"/>
      <c r="GY643" s="150"/>
      <c r="GZ643" s="150"/>
      <c r="HA643" s="150"/>
      <c r="HB643" s="150"/>
      <c r="HC643" s="150"/>
      <c r="HD643" s="150"/>
      <c r="HE643" s="150"/>
      <c r="HF643" s="150"/>
      <c r="HG643" s="150"/>
      <c r="HH643" s="150"/>
      <c r="HI643" s="150"/>
      <c r="HJ643" s="150"/>
      <c r="HK643" s="150"/>
      <c r="HL643" s="150"/>
      <c r="HM643" s="150"/>
      <c r="HN643" s="150"/>
      <c r="HO643" s="150"/>
      <c r="HP643" s="150"/>
      <c r="HQ643" s="150"/>
      <c r="HR643" s="150"/>
      <c r="HS643" s="150"/>
      <c r="HT643" s="150"/>
      <c r="HU643" s="150"/>
      <c r="HV643" s="150"/>
      <c r="HW643" s="150"/>
      <c r="HX643" s="150"/>
      <c r="HY643" s="150"/>
      <c r="HZ643" s="150"/>
      <c r="IA643" s="150"/>
      <c r="IB643" s="150"/>
      <c r="IC643" s="150"/>
      <c r="ID643" s="150"/>
      <c r="IE643" s="150"/>
      <c r="IF643" s="150"/>
      <c r="IG643" s="150"/>
      <c r="IH643" s="150"/>
      <c r="II643" s="150"/>
      <c r="IJ643" s="150"/>
      <c r="IK643" s="150"/>
      <c r="IL643" s="150"/>
      <c r="IM643" s="150"/>
      <c r="IN643" s="150"/>
      <c r="IO643" s="150"/>
      <c r="IP643" s="150"/>
      <c r="IQ643" s="150"/>
      <c r="IR643" s="150"/>
      <c r="IS643" s="150"/>
      <c r="IT643" s="150"/>
      <c r="IU643" s="150"/>
      <c r="IV643" s="150"/>
      <c r="IW643" s="150"/>
    </row>
    <row r="644" customFormat="false" ht="12.75" hidden="false" customHeight="false" outlineLevel="0" collapsed="false">
      <c r="A644" s="146"/>
      <c r="B644" s="147"/>
      <c r="C644" s="147"/>
      <c r="D644" s="147"/>
      <c r="E644" s="147"/>
      <c r="F644" s="147"/>
      <c r="G644" s="147"/>
      <c r="H644" s="148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  <c r="BI644" s="147"/>
      <c r="BJ644" s="147"/>
      <c r="BK644" s="149"/>
      <c r="BL644" s="150"/>
      <c r="BM644" s="150"/>
      <c r="BN644" s="150"/>
      <c r="BO644" s="150"/>
      <c r="BP644" s="150"/>
      <c r="BQ644" s="150"/>
      <c r="BR644" s="150"/>
      <c r="BS644" s="150"/>
      <c r="BT644" s="150"/>
      <c r="BU644" s="150"/>
      <c r="BV644" s="150"/>
      <c r="BW644" s="150"/>
      <c r="BX644" s="150"/>
      <c r="BY644" s="150"/>
      <c r="BZ644" s="150"/>
      <c r="CA644" s="150"/>
      <c r="CB644" s="150"/>
      <c r="CC644" s="15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0"/>
      <c r="CN644" s="150"/>
      <c r="CO644" s="150"/>
      <c r="CP644" s="150"/>
      <c r="CQ644" s="150"/>
      <c r="CR644" s="150"/>
      <c r="CS644" s="150"/>
      <c r="CT644" s="150"/>
      <c r="CU644" s="150"/>
      <c r="CV644" s="150"/>
      <c r="CW644" s="150"/>
      <c r="CX644" s="150"/>
      <c r="CY644" s="150"/>
      <c r="CZ644" s="150"/>
      <c r="DA644" s="150"/>
      <c r="DB644" s="150"/>
      <c r="DC644" s="150"/>
      <c r="DD644" s="150"/>
      <c r="DE644" s="150"/>
      <c r="DF644" s="150"/>
      <c r="DG644" s="150"/>
      <c r="DH644" s="150"/>
      <c r="DI644" s="150"/>
      <c r="DJ644" s="150"/>
      <c r="DK644" s="150"/>
      <c r="DL644" s="150"/>
      <c r="DM644" s="150"/>
      <c r="DN644" s="150"/>
      <c r="DO644" s="150"/>
      <c r="DP644" s="150"/>
      <c r="DQ644" s="150"/>
      <c r="DR644" s="150"/>
      <c r="DS644" s="150"/>
      <c r="DT644" s="150"/>
      <c r="DU644" s="150"/>
      <c r="DV644" s="150"/>
      <c r="DW644" s="150"/>
      <c r="DX644" s="150"/>
      <c r="DY644" s="150"/>
      <c r="DZ644" s="150"/>
      <c r="EA644" s="150"/>
      <c r="EB644" s="150"/>
      <c r="EC644" s="150"/>
      <c r="ED644" s="150"/>
      <c r="EE644" s="150"/>
      <c r="EF644" s="150"/>
      <c r="EG644" s="150"/>
      <c r="EH644" s="150"/>
      <c r="EI644" s="150"/>
      <c r="EJ644" s="150"/>
      <c r="EK644" s="150"/>
      <c r="EL644" s="150"/>
      <c r="EM644" s="150"/>
      <c r="EN644" s="150"/>
      <c r="EO644" s="150"/>
      <c r="EP644" s="150"/>
      <c r="EQ644" s="150"/>
      <c r="ER644" s="150"/>
      <c r="ES644" s="150"/>
      <c r="ET644" s="150"/>
      <c r="EU644" s="150"/>
      <c r="EV644" s="150"/>
      <c r="EW644" s="150"/>
      <c r="EX644" s="150"/>
      <c r="EY644" s="150"/>
      <c r="EZ644" s="150"/>
      <c r="FA644" s="150"/>
      <c r="FB644" s="150"/>
      <c r="FC644" s="150"/>
      <c r="FD644" s="150"/>
      <c r="FE644" s="150"/>
      <c r="FF644" s="150"/>
      <c r="FG644" s="150"/>
      <c r="FH644" s="150"/>
      <c r="FI644" s="150"/>
      <c r="FJ644" s="150"/>
      <c r="FK644" s="150"/>
      <c r="FL644" s="150"/>
      <c r="FM644" s="150"/>
      <c r="FN644" s="150"/>
      <c r="FO644" s="150"/>
      <c r="FP644" s="150"/>
      <c r="FQ644" s="150"/>
      <c r="FR644" s="150"/>
      <c r="FS644" s="150"/>
      <c r="FT644" s="150"/>
      <c r="FU644" s="150"/>
      <c r="FV644" s="150"/>
      <c r="FW644" s="150"/>
      <c r="FX644" s="150"/>
      <c r="FY644" s="150"/>
      <c r="FZ644" s="150"/>
      <c r="GA644" s="150"/>
      <c r="GB644" s="150"/>
      <c r="GC644" s="150"/>
      <c r="GD644" s="150"/>
      <c r="GE644" s="150"/>
      <c r="GF644" s="150"/>
      <c r="GG644" s="150"/>
      <c r="GH644" s="150"/>
      <c r="GI644" s="150"/>
      <c r="GJ644" s="150"/>
      <c r="GK644" s="150"/>
      <c r="GL644" s="150"/>
      <c r="GM644" s="150"/>
      <c r="GN644" s="150"/>
      <c r="GO644" s="150"/>
      <c r="GP644" s="150"/>
      <c r="GQ644" s="150"/>
      <c r="GR644" s="150"/>
      <c r="GS644" s="150"/>
      <c r="GT644" s="150"/>
      <c r="GU644" s="150"/>
      <c r="GV644" s="150"/>
      <c r="GW644" s="150"/>
      <c r="GX644" s="150"/>
      <c r="GY644" s="150"/>
      <c r="GZ644" s="150"/>
      <c r="HA644" s="150"/>
      <c r="HB644" s="150"/>
      <c r="HC644" s="150"/>
      <c r="HD644" s="150"/>
      <c r="HE644" s="150"/>
      <c r="HF644" s="150"/>
      <c r="HG644" s="150"/>
      <c r="HH644" s="150"/>
      <c r="HI644" s="150"/>
      <c r="HJ644" s="150"/>
      <c r="HK644" s="150"/>
      <c r="HL644" s="150"/>
      <c r="HM644" s="150"/>
      <c r="HN644" s="150"/>
      <c r="HO644" s="150"/>
      <c r="HP644" s="150"/>
      <c r="HQ644" s="150"/>
      <c r="HR644" s="150"/>
      <c r="HS644" s="150"/>
      <c r="HT644" s="150"/>
      <c r="HU644" s="150"/>
      <c r="HV644" s="150"/>
      <c r="HW644" s="150"/>
      <c r="HX644" s="150"/>
      <c r="HY644" s="150"/>
      <c r="HZ644" s="150"/>
      <c r="IA644" s="150"/>
      <c r="IB644" s="150"/>
      <c r="IC644" s="150"/>
      <c r="ID644" s="150"/>
      <c r="IE644" s="150"/>
      <c r="IF644" s="150"/>
      <c r="IG644" s="150"/>
      <c r="IH644" s="150"/>
      <c r="II644" s="150"/>
      <c r="IJ644" s="150"/>
      <c r="IK644" s="150"/>
      <c r="IL644" s="150"/>
      <c r="IM644" s="150"/>
      <c r="IN644" s="150"/>
      <c r="IO644" s="150"/>
      <c r="IP644" s="150"/>
      <c r="IQ644" s="150"/>
      <c r="IR644" s="150"/>
      <c r="IS644" s="150"/>
      <c r="IT644" s="150"/>
      <c r="IU644" s="150"/>
      <c r="IV644" s="150"/>
      <c r="IW644" s="150"/>
    </row>
    <row r="645" customFormat="false" ht="12.75" hidden="false" customHeight="false" outlineLevel="0" collapsed="false">
      <c r="A645" s="146"/>
      <c r="B645" s="147"/>
      <c r="C645" s="147"/>
      <c r="D645" s="147"/>
      <c r="E645" s="147"/>
      <c r="F645" s="147"/>
      <c r="G645" s="147"/>
      <c r="H645" s="148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7"/>
      <c r="BJ645" s="147"/>
      <c r="BK645" s="149"/>
      <c r="BL645" s="150"/>
      <c r="BM645" s="150"/>
      <c r="BN645" s="150"/>
      <c r="BO645" s="150"/>
      <c r="BP645" s="150"/>
      <c r="BQ645" s="150"/>
      <c r="BR645" s="150"/>
      <c r="BS645" s="150"/>
      <c r="BT645" s="150"/>
      <c r="BU645" s="150"/>
      <c r="BV645" s="150"/>
      <c r="BW645" s="150"/>
      <c r="BX645" s="150"/>
      <c r="BY645" s="150"/>
      <c r="BZ645" s="150"/>
      <c r="CA645" s="150"/>
      <c r="CB645" s="150"/>
      <c r="CC645" s="150"/>
      <c r="CD645" s="150"/>
      <c r="CE645" s="150"/>
      <c r="CF645" s="150"/>
      <c r="CG645" s="150"/>
      <c r="CH645" s="150"/>
      <c r="CI645" s="150"/>
      <c r="CJ645" s="150"/>
      <c r="CK645" s="150"/>
      <c r="CL645" s="150"/>
      <c r="CM645" s="150"/>
      <c r="CN645" s="150"/>
      <c r="CO645" s="150"/>
      <c r="CP645" s="150"/>
      <c r="CQ645" s="150"/>
      <c r="CR645" s="150"/>
      <c r="CS645" s="150"/>
      <c r="CT645" s="150"/>
      <c r="CU645" s="150"/>
      <c r="CV645" s="150"/>
      <c r="CW645" s="150"/>
      <c r="CX645" s="150"/>
      <c r="CY645" s="150"/>
      <c r="CZ645" s="150"/>
      <c r="DA645" s="150"/>
      <c r="DB645" s="150"/>
      <c r="DC645" s="150"/>
      <c r="DD645" s="150"/>
      <c r="DE645" s="150"/>
      <c r="DF645" s="150"/>
      <c r="DG645" s="150"/>
      <c r="DH645" s="150"/>
      <c r="DI645" s="150"/>
      <c r="DJ645" s="150"/>
      <c r="DK645" s="150"/>
      <c r="DL645" s="150"/>
      <c r="DM645" s="150"/>
      <c r="DN645" s="150"/>
      <c r="DO645" s="150"/>
      <c r="DP645" s="150"/>
      <c r="DQ645" s="150"/>
      <c r="DR645" s="150"/>
      <c r="DS645" s="150"/>
      <c r="DT645" s="150"/>
      <c r="DU645" s="150"/>
      <c r="DV645" s="150"/>
      <c r="DW645" s="150"/>
      <c r="DX645" s="150"/>
      <c r="DY645" s="150"/>
      <c r="DZ645" s="150"/>
      <c r="EA645" s="150"/>
      <c r="EB645" s="150"/>
      <c r="EC645" s="150"/>
      <c r="ED645" s="150"/>
      <c r="EE645" s="150"/>
      <c r="EF645" s="150"/>
      <c r="EG645" s="150"/>
      <c r="EH645" s="150"/>
      <c r="EI645" s="150"/>
      <c r="EJ645" s="150"/>
      <c r="EK645" s="150"/>
      <c r="EL645" s="150"/>
      <c r="EM645" s="150"/>
      <c r="EN645" s="150"/>
      <c r="EO645" s="150"/>
      <c r="EP645" s="150"/>
      <c r="EQ645" s="150"/>
      <c r="ER645" s="150"/>
      <c r="ES645" s="150"/>
      <c r="ET645" s="150"/>
      <c r="EU645" s="150"/>
      <c r="EV645" s="150"/>
      <c r="EW645" s="150"/>
      <c r="EX645" s="150"/>
      <c r="EY645" s="150"/>
      <c r="EZ645" s="150"/>
      <c r="FA645" s="150"/>
      <c r="FB645" s="150"/>
      <c r="FC645" s="150"/>
      <c r="FD645" s="150"/>
      <c r="FE645" s="150"/>
      <c r="FF645" s="150"/>
      <c r="FG645" s="150"/>
      <c r="FH645" s="150"/>
      <c r="FI645" s="150"/>
      <c r="FJ645" s="150"/>
      <c r="FK645" s="150"/>
      <c r="FL645" s="150"/>
      <c r="FM645" s="150"/>
      <c r="FN645" s="150"/>
      <c r="FO645" s="150"/>
      <c r="FP645" s="150"/>
      <c r="FQ645" s="150"/>
      <c r="FR645" s="150"/>
      <c r="FS645" s="150"/>
      <c r="FT645" s="150"/>
      <c r="FU645" s="150"/>
      <c r="FV645" s="150"/>
      <c r="FW645" s="150"/>
      <c r="FX645" s="150"/>
      <c r="FY645" s="150"/>
      <c r="FZ645" s="150"/>
      <c r="GA645" s="150"/>
      <c r="GB645" s="150"/>
      <c r="GC645" s="150"/>
      <c r="GD645" s="150"/>
      <c r="GE645" s="150"/>
      <c r="GF645" s="150"/>
      <c r="GG645" s="150"/>
      <c r="GH645" s="150"/>
      <c r="GI645" s="150"/>
      <c r="GJ645" s="150"/>
      <c r="GK645" s="150"/>
      <c r="GL645" s="150"/>
      <c r="GM645" s="150"/>
      <c r="GN645" s="150"/>
      <c r="GO645" s="150"/>
      <c r="GP645" s="150"/>
      <c r="GQ645" s="150"/>
      <c r="GR645" s="150"/>
      <c r="GS645" s="150"/>
      <c r="GT645" s="150"/>
      <c r="GU645" s="150"/>
      <c r="GV645" s="150"/>
      <c r="GW645" s="150"/>
      <c r="GX645" s="150"/>
      <c r="GY645" s="150"/>
      <c r="GZ645" s="150"/>
      <c r="HA645" s="150"/>
      <c r="HB645" s="150"/>
      <c r="HC645" s="150"/>
      <c r="HD645" s="150"/>
      <c r="HE645" s="150"/>
      <c r="HF645" s="150"/>
      <c r="HG645" s="150"/>
      <c r="HH645" s="150"/>
      <c r="HI645" s="150"/>
      <c r="HJ645" s="150"/>
      <c r="HK645" s="150"/>
      <c r="HL645" s="150"/>
      <c r="HM645" s="150"/>
      <c r="HN645" s="150"/>
      <c r="HO645" s="150"/>
      <c r="HP645" s="150"/>
      <c r="HQ645" s="150"/>
      <c r="HR645" s="150"/>
      <c r="HS645" s="150"/>
      <c r="HT645" s="150"/>
      <c r="HU645" s="150"/>
      <c r="HV645" s="150"/>
      <c r="HW645" s="150"/>
      <c r="HX645" s="150"/>
      <c r="HY645" s="150"/>
      <c r="HZ645" s="150"/>
      <c r="IA645" s="150"/>
      <c r="IB645" s="150"/>
      <c r="IC645" s="150"/>
      <c r="ID645" s="150"/>
      <c r="IE645" s="150"/>
      <c r="IF645" s="150"/>
      <c r="IG645" s="150"/>
      <c r="IH645" s="150"/>
      <c r="II645" s="150"/>
      <c r="IJ645" s="150"/>
      <c r="IK645" s="150"/>
      <c r="IL645" s="150"/>
      <c r="IM645" s="150"/>
      <c r="IN645" s="150"/>
      <c r="IO645" s="150"/>
      <c r="IP645" s="150"/>
      <c r="IQ645" s="150"/>
      <c r="IR645" s="150"/>
      <c r="IS645" s="150"/>
      <c r="IT645" s="150"/>
      <c r="IU645" s="150"/>
      <c r="IV645" s="150"/>
      <c r="IW645" s="150"/>
    </row>
    <row r="646" customFormat="false" ht="12.75" hidden="false" customHeight="false" outlineLevel="0" collapsed="false">
      <c r="A646" s="146"/>
      <c r="B646" s="147"/>
      <c r="C646" s="147"/>
      <c r="D646" s="147"/>
      <c r="E646" s="147"/>
      <c r="F646" s="147"/>
      <c r="G646" s="147"/>
      <c r="H646" s="148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  <c r="BI646" s="147"/>
      <c r="BJ646" s="147"/>
      <c r="BK646" s="149"/>
      <c r="BL646" s="150"/>
      <c r="BM646" s="150"/>
      <c r="BN646" s="150"/>
      <c r="BO646" s="150"/>
      <c r="BP646" s="150"/>
      <c r="BQ646" s="150"/>
      <c r="BR646" s="150"/>
      <c r="BS646" s="150"/>
      <c r="BT646" s="150"/>
      <c r="BU646" s="150"/>
      <c r="BV646" s="150"/>
      <c r="BW646" s="150"/>
      <c r="BX646" s="150"/>
      <c r="BY646" s="150"/>
      <c r="BZ646" s="150"/>
      <c r="CA646" s="150"/>
      <c r="CB646" s="150"/>
      <c r="CC646" s="150"/>
      <c r="CD646" s="150"/>
      <c r="CE646" s="150"/>
      <c r="CF646" s="150"/>
      <c r="CG646" s="150"/>
      <c r="CH646" s="150"/>
      <c r="CI646" s="150"/>
      <c r="CJ646" s="150"/>
      <c r="CK646" s="150"/>
      <c r="CL646" s="150"/>
      <c r="CM646" s="150"/>
      <c r="CN646" s="150"/>
      <c r="CO646" s="150"/>
      <c r="CP646" s="150"/>
      <c r="CQ646" s="150"/>
      <c r="CR646" s="150"/>
      <c r="CS646" s="150"/>
      <c r="CT646" s="150"/>
      <c r="CU646" s="150"/>
      <c r="CV646" s="150"/>
      <c r="CW646" s="150"/>
      <c r="CX646" s="150"/>
      <c r="CY646" s="150"/>
      <c r="CZ646" s="150"/>
      <c r="DA646" s="150"/>
      <c r="DB646" s="150"/>
      <c r="DC646" s="150"/>
      <c r="DD646" s="150"/>
      <c r="DE646" s="150"/>
      <c r="DF646" s="150"/>
      <c r="DG646" s="150"/>
      <c r="DH646" s="150"/>
      <c r="DI646" s="150"/>
      <c r="DJ646" s="150"/>
      <c r="DK646" s="150"/>
      <c r="DL646" s="150"/>
      <c r="DM646" s="150"/>
      <c r="DN646" s="150"/>
      <c r="DO646" s="150"/>
      <c r="DP646" s="150"/>
      <c r="DQ646" s="150"/>
      <c r="DR646" s="150"/>
      <c r="DS646" s="150"/>
      <c r="DT646" s="150"/>
      <c r="DU646" s="150"/>
      <c r="DV646" s="150"/>
      <c r="DW646" s="150"/>
      <c r="DX646" s="150"/>
      <c r="DY646" s="150"/>
      <c r="DZ646" s="150"/>
      <c r="EA646" s="150"/>
      <c r="EB646" s="150"/>
      <c r="EC646" s="150"/>
      <c r="ED646" s="150"/>
      <c r="EE646" s="150"/>
      <c r="EF646" s="150"/>
      <c r="EG646" s="150"/>
      <c r="EH646" s="150"/>
      <c r="EI646" s="150"/>
      <c r="EJ646" s="150"/>
      <c r="EK646" s="150"/>
      <c r="EL646" s="150"/>
      <c r="EM646" s="150"/>
      <c r="EN646" s="150"/>
      <c r="EO646" s="150"/>
      <c r="EP646" s="150"/>
      <c r="EQ646" s="150"/>
      <c r="ER646" s="150"/>
      <c r="ES646" s="150"/>
      <c r="ET646" s="150"/>
      <c r="EU646" s="150"/>
      <c r="EV646" s="150"/>
      <c r="EW646" s="150"/>
      <c r="EX646" s="150"/>
      <c r="EY646" s="150"/>
      <c r="EZ646" s="150"/>
      <c r="FA646" s="150"/>
      <c r="FB646" s="150"/>
      <c r="FC646" s="150"/>
      <c r="FD646" s="150"/>
      <c r="FE646" s="150"/>
      <c r="FF646" s="150"/>
      <c r="FG646" s="150"/>
      <c r="FH646" s="150"/>
      <c r="FI646" s="150"/>
      <c r="FJ646" s="150"/>
      <c r="FK646" s="150"/>
      <c r="FL646" s="150"/>
      <c r="FM646" s="150"/>
      <c r="FN646" s="150"/>
      <c r="FO646" s="150"/>
      <c r="FP646" s="150"/>
      <c r="FQ646" s="150"/>
      <c r="FR646" s="150"/>
      <c r="FS646" s="150"/>
      <c r="FT646" s="150"/>
      <c r="FU646" s="150"/>
      <c r="FV646" s="150"/>
      <c r="FW646" s="150"/>
      <c r="FX646" s="150"/>
      <c r="FY646" s="150"/>
      <c r="FZ646" s="150"/>
      <c r="GA646" s="150"/>
      <c r="GB646" s="150"/>
      <c r="GC646" s="150"/>
      <c r="GD646" s="150"/>
      <c r="GE646" s="150"/>
      <c r="GF646" s="150"/>
      <c r="GG646" s="150"/>
      <c r="GH646" s="150"/>
      <c r="GI646" s="150"/>
      <c r="GJ646" s="150"/>
      <c r="GK646" s="150"/>
      <c r="GL646" s="150"/>
      <c r="GM646" s="150"/>
      <c r="GN646" s="150"/>
      <c r="GO646" s="150"/>
      <c r="GP646" s="150"/>
      <c r="GQ646" s="150"/>
      <c r="GR646" s="150"/>
      <c r="GS646" s="150"/>
      <c r="GT646" s="150"/>
      <c r="GU646" s="150"/>
      <c r="GV646" s="150"/>
      <c r="GW646" s="150"/>
      <c r="GX646" s="150"/>
      <c r="GY646" s="150"/>
      <c r="GZ646" s="150"/>
      <c r="HA646" s="150"/>
      <c r="HB646" s="150"/>
      <c r="HC646" s="150"/>
      <c r="HD646" s="150"/>
      <c r="HE646" s="150"/>
      <c r="HF646" s="150"/>
      <c r="HG646" s="150"/>
      <c r="HH646" s="150"/>
      <c r="HI646" s="150"/>
      <c r="HJ646" s="150"/>
      <c r="HK646" s="150"/>
      <c r="HL646" s="150"/>
      <c r="HM646" s="150"/>
      <c r="HN646" s="150"/>
      <c r="HO646" s="150"/>
      <c r="HP646" s="150"/>
      <c r="HQ646" s="150"/>
      <c r="HR646" s="150"/>
      <c r="HS646" s="150"/>
      <c r="HT646" s="150"/>
      <c r="HU646" s="150"/>
      <c r="HV646" s="150"/>
      <c r="HW646" s="150"/>
      <c r="HX646" s="150"/>
      <c r="HY646" s="150"/>
      <c r="HZ646" s="150"/>
      <c r="IA646" s="150"/>
      <c r="IB646" s="150"/>
      <c r="IC646" s="150"/>
      <c r="ID646" s="150"/>
      <c r="IE646" s="150"/>
      <c r="IF646" s="150"/>
      <c r="IG646" s="150"/>
      <c r="IH646" s="150"/>
      <c r="II646" s="150"/>
      <c r="IJ646" s="150"/>
      <c r="IK646" s="150"/>
      <c r="IL646" s="150"/>
      <c r="IM646" s="150"/>
      <c r="IN646" s="150"/>
      <c r="IO646" s="150"/>
      <c r="IP646" s="150"/>
      <c r="IQ646" s="150"/>
      <c r="IR646" s="150"/>
      <c r="IS646" s="150"/>
      <c r="IT646" s="150"/>
      <c r="IU646" s="150"/>
      <c r="IV646" s="150"/>
      <c r="IW646" s="150"/>
    </row>
    <row r="647" customFormat="false" ht="12.75" hidden="false" customHeight="false" outlineLevel="0" collapsed="false">
      <c r="A647" s="146"/>
      <c r="B647" s="147"/>
      <c r="C647" s="147"/>
      <c r="D647" s="147"/>
      <c r="E647" s="147"/>
      <c r="F647" s="147"/>
      <c r="G647" s="147"/>
      <c r="H647" s="148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  <c r="BI647" s="147"/>
      <c r="BJ647" s="147"/>
      <c r="BK647" s="149"/>
      <c r="BL647" s="150"/>
      <c r="BM647" s="150"/>
      <c r="BN647" s="150"/>
      <c r="BO647" s="150"/>
      <c r="BP647" s="150"/>
      <c r="BQ647" s="150"/>
      <c r="BR647" s="150"/>
      <c r="BS647" s="150"/>
      <c r="BT647" s="150"/>
      <c r="BU647" s="150"/>
      <c r="BV647" s="150"/>
      <c r="BW647" s="150"/>
      <c r="BX647" s="150"/>
      <c r="BY647" s="150"/>
      <c r="BZ647" s="150"/>
      <c r="CA647" s="150"/>
      <c r="CB647" s="150"/>
      <c r="CC647" s="15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0"/>
      <c r="CN647" s="150"/>
      <c r="CO647" s="150"/>
      <c r="CP647" s="150"/>
      <c r="CQ647" s="150"/>
      <c r="CR647" s="150"/>
      <c r="CS647" s="150"/>
      <c r="CT647" s="150"/>
      <c r="CU647" s="150"/>
      <c r="CV647" s="150"/>
      <c r="CW647" s="150"/>
      <c r="CX647" s="150"/>
      <c r="CY647" s="150"/>
      <c r="CZ647" s="150"/>
      <c r="DA647" s="150"/>
      <c r="DB647" s="150"/>
      <c r="DC647" s="150"/>
      <c r="DD647" s="150"/>
      <c r="DE647" s="150"/>
      <c r="DF647" s="150"/>
      <c r="DG647" s="150"/>
      <c r="DH647" s="150"/>
      <c r="DI647" s="150"/>
      <c r="DJ647" s="150"/>
      <c r="DK647" s="150"/>
      <c r="DL647" s="150"/>
      <c r="DM647" s="150"/>
      <c r="DN647" s="150"/>
      <c r="DO647" s="150"/>
      <c r="DP647" s="150"/>
      <c r="DQ647" s="150"/>
      <c r="DR647" s="150"/>
      <c r="DS647" s="150"/>
      <c r="DT647" s="150"/>
      <c r="DU647" s="150"/>
      <c r="DV647" s="150"/>
      <c r="DW647" s="150"/>
      <c r="DX647" s="150"/>
      <c r="DY647" s="150"/>
      <c r="DZ647" s="150"/>
      <c r="EA647" s="150"/>
      <c r="EB647" s="150"/>
      <c r="EC647" s="150"/>
      <c r="ED647" s="150"/>
      <c r="EE647" s="150"/>
      <c r="EF647" s="150"/>
      <c r="EG647" s="150"/>
      <c r="EH647" s="150"/>
      <c r="EI647" s="150"/>
      <c r="EJ647" s="150"/>
      <c r="EK647" s="150"/>
      <c r="EL647" s="150"/>
      <c r="EM647" s="150"/>
      <c r="EN647" s="150"/>
      <c r="EO647" s="150"/>
      <c r="EP647" s="150"/>
      <c r="EQ647" s="150"/>
      <c r="ER647" s="150"/>
      <c r="ES647" s="150"/>
      <c r="ET647" s="150"/>
      <c r="EU647" s="150"/>
      <c r="EV647" s="150"/>
      <c r="EW647" s="150"/>
      <c r="EX647" s="150"/>
      <c r="EY647" s="150"/>
      <c r="EZ647" s="150"/>
      <c r="FA647" s="150"/>
      <c r="FB647" s="150"/>
      <c r="FC647" s="150"/>
      <c r="FD647" s="150"/>
      <c r="FE647" s="150"/>
      <c r="FF647" s="150"/>
      <c r="FG647" s="150"/>
      <c r="FH647" s="150"/>
      <c r="FI647" s="150"/>
      <c r="FJ647" s="150"/>
      <c r="FK647" s="150"/>
      <c r="FL647" s="150"/>
      <c r="FM647" s="150"/>
      <c r="FN647" s="150"/>
      <c r="FO647" s="150"/>
      <c r="FP647" s="150"/>
      <c r="FQ647" s="150"/>
      <c r="FR647" s="150"/>
      <c r="FS647" s="150"/>
      <c r="FT647" s="150"/>
      <c r="FU647" s="150"/>
      <c r="FV647" s="150"/>
      <c r="FW647" s="150"/>
      <c r="FX647" s="150"/>
      <c r="FY647" s="150"/>
      <c r="FZ647" s="150"/>
      <c r="GA647" s="150"/>
      <c r="GB647" s="150"/>
      <c r="GC647" s="150"/>
      <c r="GD647" s="150"/>
      <c r="GE647" s="150"/>
      <c r="GF647" s="150"/>
      <c r="GG647" s="150"/>
      <c r="GH647" s="150"/>
      <c r="GI647" s="150"/>
      <c r="GJ647" s="150"/>
      <c r="GK647" s="150"/>
      <c r="GL647" s="150"/>
      <c r="GM647" s="150"/>
      <c r="GN647" s="150"/>
      <c r="GO647" s="150"/>
      <c r="GP647" s="150"/>
      <c r="GQ647" s="150"/>
      <c r="GR647" s="150"/>
      <c r="GS647" s="150"/>
      <c r="GT647" s="150"/>
      <c r="GU647" s="150"/>
      <c r="GV647" s="150"/>
      <c r="GW647" s="150"/>
      <c r="GX647" s="150"/>
      <c r="GY647" s="150"/>
      <c r="GZ647" s="150"/>
      <c r="HA647" s="150"/>
      <c r="HB647" s="150"/>
      <c r="HC647" s="150"/>
      <c r="HD647" s="150"/>
      <c r="HE647" s="150"/>
      <c r="HF647" s="150"/>
      <c r="HG647" s="150"/>
      <c r="HH647" s="150"/>
      <c r="HI647" s="150"/>
      <c r="HJ647" s="150"/>
      <c r="HK647" s="150"/>
      <c r="HL647" s="150"/>
      <c r="HM647" s="150"/>
      <c r="HN647" s="150"/>
      <c r="HO647" s="150"/>
      <c r="HP647" s="150"/>
      <c r="HQ647" s="150"/>
      <c r="HR647" s="150"/>
      <c r="HS647" s="150"/>
      <c r="HT647" s="150"/>
      <c r="HU647" s="150"/>
      <c r="HV647" s="150"/>
      <c r="HW647" s="150"/>
      <c r="HX647" s="150"/>
      <c r="HY647" s="150"/>
      <c r="HZ647" s="150"/>
      <c r="IA647" s="150"/>
      <c r="IB647" s="150"/>
      <c r="IC647" s="150"/>
      <c r="ID647" s="150"/>
      <c r="IE647" s="150"/>
      <c r="IF647" s="150"/>
      <c r="IG647" s="150"/>
      <c r="IH647" s="150"/>
      <c r="II647" s="150"/>
      <c r="IJ647" s="150"/>
      <c r="IK647" s="150"/>
      <c r="IL647" s="150"/>
      <c r="IM647" s="150"/>
      <c r="IN647" s="150"/>
      <c r="IO647" s="150"/>
      <c r="IP647" s="150"/>
      <c r="IQ647" s="150"/>
      <c r="IR647" s="150"/>
      <c r="IS647" s="150"/>
      <c r="IT647" s="150"/>
      <c r="IU647" s="150"/>
      <c r="IV647" s="150"/>
      <c r="IW647" s="150"/>
    </row>
    <row r="648" customFormat="false" ht="12.75" hidden="false" customHeight="false" outlineLevel="0" collapsed="false">
      <c r="A648" s="146"/>
      <c r="B648" s="147"/>
      <c r="C648" s="147"/>
      <c r="D648" s="147"/>
      <c r="E648" s="147"/>
      <c r="F648" s="147"/>
      <c r="G648" s="147"/>
      <c r="H648" s="148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  <c r="BI648" s="147"/>
      <c r="BJ648" s="147"/>
      <c r="BK648" s="149"/>
      <c r="BL648" s="150"/>
      <c r="BM648" s="150"/>
      <c r="BN648" s="150"/>
      <c r="BO648" s="150"/>
      <c r="BP648" s="150"/>
      <c r="BQ648" s="150"/>
      <c r="BR648" s="150"/>
      <c r="BS648" s="150"/>
      <c r="BT648" s="150"/>
      <c r="BU648" s="150"/>
      <c r="BV648" s="150"/>
      <c r="BW648" s="150"/>
      <c r="BX648" s="150"/>
      <c r="BY648" s="150"/>
      <c r="BZ648" s="150"/>
      <c r="CA648" s="150"/>
      <c r="CB648" s="150"/>
      <c r="CC648" s="15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0"/>
      <c r="CN648" s="150"/>
      <c r="CO648" s="150"/>
      <c r="CP648" s="150"/>
      <c r="CQ648" s="150"/>
      <c r="CR648" s="150"/>
      <c r="CS648" s="150"/>
      <c r="CT648" s="150"/>
      <c r="CU648" s="150"/>
      <c r="CV648" s="150"/>
      <c r="CW648" s="150"/>
      <c r="CX648" s="150"/>
      <c r="CY648" s="150"/>
      <c r="CZ648" s="150"/>
      <c r="DA648" s="150"/>
      <c r="DB648" s="150"/>
      <c r="DC648" s="150"/>
      <c r="DD648" s="150"/>
      <c r="DE648" s="150"/>
      <c r="DF648" s="150"/>
      <c r="DG648" s="150"/>
      <c r="DH648" s="150"/>
      <c r="DI648" s="150"/>
      <c r="DJ648" s="150"/>
      <c r="DK648" s="150"/>
      <c r="DL648" s="150"/>
      <c r="DM648" s="150"/>
      <c r="DN648" s="150"/>
      <c r="DO648" s="150"/>
      <c r="DP648" s="150"/>
      <c r="DQ648" s="150"/>
      <c r="DR648" s="150"/>
      <c r="DS648" s="150"/>
      <c r="DT648" s="150"/>
      <c r="DU648" s="150"/>
      <c r="DV648" s="150"/>
      <c r="DW648" s="150"/>
      <c r="DX648" s="150"/>
      <c r="DY648" s="150"/>
      <c r="DZ648" s="150"/>
      <c r="EA648" s="150"/>
      <c r="EB648" s="150"/>
      <c r="EC648" s="150"/>
      <c r="ED648" s="150"/>
      <c r="EE648" s="150"/>
      <c r="EF648" s="150"/>
      <c r="EG648" s="150"/>
      <c r="EH648" s="150"/>
      <c r="EI648" s="150"/>
      <c r="EJ648" s="150"/>
      <c r="EK648" s="150"/>
      <c r="EL648" s="150"/>
      <c r="EM648" s="150"/>
      <c r="EN648" s="150"/>
      <c r="EO648" s="150"/>
      <c r="EP648" s="150"/>
      <c r="EQ648" s="150"/>
      <c r="ER648" s="150"/>
      <c r="ES648" s="150"/>
      <c r="ET648" s="150"/>
      <c r="EU648" s="150"/>
      <c r="EV648" s="150"/>
      <c r="EW648" s="150"/>
      <c r="EX648" s="150"/>
      <c r="EY648" s="150"/>
      <c r="EZ648" s="150"/>
      <c r="FA648" s="150"/>
      <c r="FB648" s="150"/>
      <c r="FC648" s="150"/>
      <c r="FD648" s="150"/>
      <c r="FE648" s="150"/>
      <c r="FF648" s="150"/>
      <c r="FG648" s="150"/>
      <c r="FH648" s="150"/>
      <c r="FI648" s="150"/>
      <c r="FJ648" s="150"/>
      <c r="FK648" s="150"/>
      <c r="FL648" s="150"/>
      <c r="FM648" s="150"/>
      <c r="FN648" s="150"/>
      <c r="FO648" s="150"/>
      <c r="FP648" s="150"/>
      <c r="FQ648" s="150"/>
      <c r="FR648" s="150"/>
      <c r="FS648" s="150"/>
      <c r="FT648" s="150"/>
      <c r="FU648" s="150"/>
      <c r="FV648" s="150"/>
      <c r="FW648" s="150"/>
      <c r="FX648" s="150"/>
      <c r="FY648" s="150"/>
      <c r="FZ648" s="150"/>
      <c r="GA648" s="150"/>
      <c r="GB648" s="150"/>
      <c r="GC648" s="150"/>
      <c r="GD648" s="150"/>
      <c r="GE648" s="150"/>
      <c r="GF648" s="150"/>
      <c r="GG648" s="150"/>
      <c r="GH648" s="150"/>
      <c r="GI648" s="150"/>
      <c r="GJ648" s="150"/>
      <c r="GK648" s="150"/>
      <c r="GL648" s="150"/>
      <c r="GM648" s="150"/>
      <c r="GN648" s="150"/>
      <c r="GO648" s="150"/>
      <c r="GP648" s="150"/>
      <c r="GQ648" s="150"/>
      <c r="GR648" s="150"/>
      <c r="GS648" s="150"/>
      <c r="GT648" s="150"/>
      <c r="GU648" s="150"/>
      <c r="GV648" s="150"/>
      <c r="GW648" s="150"/>
      <c r="GX648" s="150"/>
      <c r="GY648" s="150"/>
      <c r="GZ648" s="150"/>
      <c r="HA648" s="150"/>
      <c r="HB648" s="150"/>
      <c r="HC648" s="150"/>
      <c r="HD648" s="150"/>
      <c r="HE648" s="150"/>
      <c r="HF648" s="150"/>
      <c r="HG648" s="150"/>
      <c r="HH648" s="150"/>
      <c r="HI648" s="150"/>
      <c r="HJ648" s="150"/>
      <c r="HK648" s="150"/>
      <c r="HL648" s="150"/>
      <c r="HM648" s="150"/>
      <c r="HN648" s="150"/>
      <c r="HO648" s="150"/>
      <c r="HP648" s="150"/>
      <c r="HQ648" s="150"/>
      <c r="HR648" s="150"/>
      <c r="HS648" s="150"/>
      <c r="HT648" s="150"/>
      <c r="HU648" s="150"/>
      <c r="HV648" s="150"/>
      <c r="HW648" s="150"/>
      <c r="HX648" s="150"/>
      <c r="HY648" s="150"/>
      <c r="HZ648" s="150"/>
      <c r="IA648" s="150"/>
      <c r="IB648" s="150"/>
      <c r="IC648" s="150"/>
      <c r="ID648" s="150"/>
      <c r="IE648" s="150"/>
      <c r="IF648" s="150"/>
      <c r="IG648" s="150"/>
      <c r="IH648" s="150"/>
      <c r="II648" s="150"/>
      <c r="IJ648" s="150"/>
      <c r="IK648" s="150"/>
      <c r="IL648" s="150"/>
      <c r="IM648" s="150"/>
      <c r="IN648" s="150"/>
      <c r="IO648" s="150"/>
      <c r="IP648" s="150"/>
      <c r="IQ648" s="150"/>
      <c r="IR648" s="150"/>
      <c r="IS648" s="150"/>
      <c r="IT648" s="150"/>
      <c r="IU648" s="150"/>
      <c r="IV648" s="150"/>
      <c r="IW648" s="150"/>
    </row>
    <row r="649" customFormat="false" ht="12.75" hidden="false" customHeight="false" outlineLevel="0" collapsed="false">
      <c r="A649" s="146"/>
      <c r="B649" s="147"/>
      <c r="C649" s="147"/>
      <c r="D649" s="147"/>
      <c r="E649" s="147"/>
      <c r="F649" s="147"/>
      <c r="G649" s="147"/>
      <c r="H649" s="148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7"/>
      <c r="BJ649" s="147"/>
      <c r="BK649" s="149"/>
      <c r="BL649" s="150"/>
      <c r="BM649" s="150"/>
      <c r="BN649" s="150"/>
      <c r="BO649" s="150"/>
      <c r="BP649" s="150"/>
      <c r="BQ649" s="150"/>
      <c r="BR649" s="150"/>
      <c r="BS649" s="150"/>
      <c r="BT649" s="150"/>
      <c r="BU649" s="150"/>
      <c r="BV649" s="150"/>
      <c r="BW649" s="150"/>
      <c r="BX649" s="150"/>
      <c r="BY649" s="150"/>
      <c r="BZ649" s="150"/>
      <c r="CA649" s="150"/>
      <c r="CB649" s="150"/>
      <c r="CC649" s="150"/>
      <c r="CD649" s="150"/>
      <c r="CE649" s="150"/>
      <c r="CF649" s="150"/>
      <c r="CG649" s="150"/>
      <c r="CH649" s="150"/>
      <c r="CI649" s="150"/>
      <c r="CJ649" s="150"/>
      <c r="CK649" s="150"/>
      <c r="CL649" s="150"/>
      <c r="CM649" s="150"/>
      <c r="CN649" s="150"/>
      <c r="CO649" s="150"/>
      <c r="CP649" s="150"/>
      <c r="CQ649" s="150"/>
      <c r="CR649" s="150"/>
      <c r="CS649" s="150"/>
      <c r="CT649" s="150"/>
      <c r="CU649" s="150"/>
      <c r="CV649" s="150"/>
      <c r="CW649" s="150"/>
      <c r="CX649" s="150"/>
      <c r="CY649" s="150"/>
      <c r="CZ649" s="150"/>
      <c r="DA649" s="150"/>
      <c r="DB649" s="150"/>
      <c r="DC649" s="150"/>
      <c r="DD649" s="150"/>
      <c r="DE649" s="150"/>
      <c r="DF649" s="150"/>
      <c r="DG649" s="150"/>
      <c r="DH649" s="150"/>
      <c r="DI649" s="150"/>
      <c r="DJ649" s="150"/>
      <c r="DK649" s="150"/>
      <c r="DL649" s="150"/>
      <c r="DM649" s="150"/>
      <c r="DN649" s="150"/>
      <c r="DO649" s="150"/>
      <c r="DP649" s="150"/>
      <c r="DQ649" s="150"/>
      <c r="DR649" s="150"/>
      <c r="DS649" s="150"/>
      <c r="DT649" s="150"/>
      <c r="DU649" s="150"/>
      <c r="DV649" s="150"/>
      <c r="DW649" s="150"/>
      <c r="DX649" s="150"/>
      <c r="DY649" s="150"/>
      <c r="DZ649" s="150"/>
      <c r="EA649" s="150"/>
      <c r="EB649" s="150"/>
      <c r="EC649" s="150"/>
      <c r="ED649" s="150"/>
      <c r="EE649" s="150"/>
      <c r="EF649" s="150"/>
      <c r="EG649" s="150"/>
      <c r="EH649" s="150"/>
      <c r="EI649" s="150"/>
      <c r="EJ649" s="150"/>
      <c r="EK649" s="150"/>
      <c r="EL649" s="150"/>
      <c r="EM649" s="150"/>
      <c r="EN649" s="150"/>
      <c r="EO649" s="150"/>
      <c r="EP649" s="150"/>
      <c r="EQ649" s="150"/>
      <c r="ER649" s="150"/>
      <c r="ES649" s="150"/>
      <c r="ET649" s="150"/>
      <c r="EU649" s="150"/>
      <c r="EV649" s="150"/>
      <c r="EW649" s="150"/>
      <c r="EX649" s="150"/>
      <c r="EY649" s="150"/>
      <c r="EZ649" s="150"/>
      <c r="FA649" s="150"/>
      <c r="FB649" s="150"/>
      <c r="FC649" s="150"/>
      <c r="FD649" s="150"/>
      <c r="FE649" s="150"/>
      <c r="FF649" s="150"/>
      <c r="FG649" s="150"/>
      <c r="FH649" s="150"/>
      <c r="FI649" s="150"/>
      <c r="FJ649" s="150"/>
      <c r="FK649" s="150"/>
      <c r="FL649" s="150"/>
      <c r="FM649" s="150"/>
      <c r="FN649" s="150"/>
      <c r="FO649" s="150"/>
      <c r="FP649" s="150"/>
      <c r="FQ649" s="150"/>
      <c r="FR649" s="150"/>
      <c r="FS649" s="150"/>
      <c r="FT649" s="150"/>
      <c r="FU649" s="150"/>
      <c r="FV649" s="150"/>
      <c r="FW649" s="150"/>
      <c r="FX649" s="150"/>
      <c r="FY649" s="150"/>
      <c r="FZ649" s="150"/>
      <c r="GA649" s="150"/>
      <c r="GB649" s="150"/>
      <c r="GC649" s="150"/>
      <c r="GD649" s="150"/>
      <c r="GE649" s="150"/>
      <c r="GF649" s="150"/>
      <c r="GG649" s="150"/>
      <c r="GH649" s="150"/>
      <c r="GI649" s="150"/>
      <c r="GJ649" s="150"/>
      <c r="GK649" s="150"/>
      <c r="GL649" s="150"/>
      <c r="GM649" s="150"/>
      <c r="GN649" s="150"/>
      <c r="GO649" s="150"/>
      <c r="GP649" s="150"/>
      <c r="GQ649" s="150"/>
      <c r="GR649" s="150"/>
      <c r="GS649" s="150"/>
      <c r="GT649" s="150"/>
      <c r="GU649" s="150"/>
      <c r="GV649" s="150"/>
      <c r="GW649" s="150"/>
      <c r="GX649" s="150"/>
      <c r="GY649" s="150"/>
      <c r="GZ649" s="150"/>
      <c r="HA649" s="150"/>
      <c r="HB649" s="150"/>
      <c r="HC649" s="150"/>
      <c r="HD649" s="150"/>
      <c r="HE649" s="150"/>
      <c r="HF649" s="150"/>
      <c r="HG649" s="150"/>
      <c r="HH649" s="150"/>
      <c r="HI649" s="150"/>
      <c r="HJ649" s="150"/>
      <c r="HK649" s="150"/>
      <c r="HL649" s="150"/>
      <c r="HM649" s="150"/>
      <c r="HN649" s="150"/>
      <c r="HO649" s="150"/>
      <c r="HP649" s="150"/>
      <c r="HQ649" s="150"/>
      <c r="HR649" s="150"/>
      <c r="HS649" s="150"/>
      <c r="HT649" s="150"/>
      <c r="HU649" s="150"/>
      <c r="HV649" s="150"/>
      <c r="HW649" s="150"/>
      <c r="HX649" s="150"/>
      <c r="HY649" s="150"/>
      <c r="HZ649" s="150"/>
      <c r="IA649" s="150"/>
      <c r="IB649" s="150"/>
      <c r="IC649" s="150"/>
      <c r="ID649" s="150"/>
      <c r="IE649" s="150"/>
      <c r="IF649" s="150"/>
      <c r="IG649" s="150"/>
      <c r="IH649" s="150"/>
      <c r="II649" s="150"/>
      <c r="IJ649" s="150"/>
      <c r="IK649" s="150"/>
      <c r="IL649" s="150"/>
      <c r="IM649" s="150"/>
      <c r="IN649" s="150"/>
      <c r="IO649" s="150"/>
      <c r="IP649" s="150"/>
      <c r="IQ649" s="150"/>
      <c r="IR649" s="150"/>
      <c r="IS649" s="150"/>
      <c r="IT649" s="150"/>
      <c r="IU649" s="150"/>
      <c r="IV649" s="150"/>
      <c r="IW649" s="150"/>
    </row>
    <row r="650" customFormat="false" ht="12.75" hidden="false" customHeight="false" outlineLevel="0" collapsed="false">
      <c r="A650" s="146"/>
      <c r="B650" s="147"/>
      <c r="C650" s="147"/>
      <c r="D650" s="147"/>
      <c r="E650" s="147"/>
      <c r="F650" s="147"/>
      <c r="G650" s="147"/>
      <c r="H650" s="148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  <c r="BI650" s="147"/>
      <c r="BJ650" s="147"/>
      <c r="BK650" s="149"/>
      <c r="BL650" s="150"/>
      <c r="BM650" s="150"/>
      <c r="BN650" s="150"/>
      <c r="BO650" s="150"/>
      <c r="BP650" s="150"/>
      <c r="BQ650" s="150"/>
      <c r="BR650" s="150"/>
      <c r="BS650" s="150"/>
      <c r="BT650" s="150"/>
      <c r="BU650" s="150"/>
      <c r="BV650" s="150"/>
      <c r="BW650" s="150"/>
      <c r="BX650" s="150"/>
      <c r="BY650" s="150"/>
      <c r="BZ650" s="150"/>
      <c r="CA650" s="150"/>
      <c r="CB650" s="150"/>
      <c r="CC650" s="150"/>
      <c r="CD650" s="150"/>
      <c r="CE650" s="150"/>
      <c r="CF650" s="150"/>
      <c r="CG650" s="150"/>
      <c r="CH650" s="150"/>
      <c r="CI650" s="150"/>
      <c r="CJ650" s="150"/>
      <c r="CK650" s="150"/>
      <c r="CL650" s="150"/>
      <c r="CM650" s="150"/>
      <c r="CN650" s="150"/>
      <c r="CO650" s="150"/>
      <c r="CP650" s="150"/>
      <c r="CQ650" s="150"/>
      <c r="CR650" s="150"/>
      <c r="CS650" s="150"/>
      <c r="CT650" s="150"/>
      <c r="CU650" s="150"/>
      <c r="CV650" s="150"/>
      <c r="CW650" s="150"/>
      <c r="CX650" s="150"/>
      <c r="CY650" s="150"/>
      <c r="CZ650" s="150"/>
      <c r="DA650" s="150"/>
      <c r="DB650" s="150"/>
      <c r="DC650" s="150"/>
      <c r="DD650" s="150"/>
      <c r="DE650" s="150"/>
      <c r="DF650" s="150"/>
      <c r="DG650" s="150"/>
      <c r="DH650" s="150"/>
      <c r="DI650" s="150"/>
      <c r="DJ650" s="150"/>
      <c r="DK650" s="150"/>
      <c r="DL650" s="150"/>
      <c r="DM650" s="150"/>
      <c r="DN650" s="150"/>
      <c r="DO650" s="150"/>
      <c r="DP650" s="150"/>
      <c r="DQ650" s="150"/>
      <c r="DR650" s="150"/>
      <c r="DS650" s="150"/>
      <c r="DT650" s="150"/>
      <c r="DU650" s="150"/>
      <c r="DV650" s="150"/>
      <c r="DW650" s="150"/>
      <c r="DX650" s="150"/>
      <c r="DY650" s="150"/>
      <c r="DZ650" s="150"/>
      <c r="EA650" s="150"/>
      <c r="EB650" s="150"/>
      <c r="EC650" s="150"/>
      <c r="ED650" s="150"/>
      <c r="EE650" s="150"/>
      <c r="EF650" s="150"/>
      <c r="EG650" s="150"/>
      <c r="EH650" s="150"/>
      <c r="EI650" s="150"/>
      <c r="EJ650" s="150"/>
      <c r="EK650" s="150"/>
      <c r="EL650" s="150"/>
      <c r="EM650" s="150"/>
      <c r="EN650" s="150"/>
      <c r="EO650" s="150"/>
      <c r="EP650" s="150"/>
      <c r="EQ650" s="150"/>
      <c r="ER650" s="150"/>
      <c r="ES650" s="150"/>
      <c r="ET650" s="150"/>
      <c r="EU650" s="150"/>
      <c r="EV650" s="150"/>
      <c r="EW650" s="150"/>
      <c r="EX650" s="150"/>
      <c r="EY650" s="150"/>
      <c r="EZ650" s="150"/>
      <c r="FA650" s="150"/>
      <c r="FB650" s="150"/>
      <c r="FC650" s="150"/>
      <c r="FD650" s="150"/>
      <c r="FE650" s="150"/>
      <c r="FF650" s="150"/>
      <c r="FG650" s="150"/>
      <c r="FH650" s="150"/>
      <c r="FI650" s="150"/>
      <c r="FJ650" s="150"/>
      <c r="FK650" s="150"/>
      <c r="FL650" s="150"/>
      <c r="FM650" s="150"/>
      <c r="FN650" s="150"/>
      <c r="FO650" s="150"/>
      <c r="FP650" s="150"/>
      <c r="FQ650" s="150"/>
      <c r="FR650" s="150"/>
      <c r="FS650" s="150"/>
      <c r="FT650" s="150"/>
      <c r="FU650" s="150"/>
      <c r="FV650" s="150"/>
      <c r="FW650" s="150"/>
      <c r="FX650" s="150"/>
      <c r="FY650" s="150"/>
      <c r="FZ650" s="150"/>
      <c r="GA650" s="150"/>
      <c r="GB650" s="150"/>
      <c r="GC650" s="150"/>
      <c r="GD650" s="150"/>
      <c r="GE650" s="150"/>
      <c r="GF650" s="150"/>
      <c r="GG650" s="150"/>
      <c r="GH650" s="150"/>
      <c r="GI650" s="150"/>
      <c r="GJ650" s="150"/>
      <c r="GK650" s="150"/>
      <c r="GL650" s="150"/>
      <c r="GM650" s="150"/>
      <c r="GN650" s="150"/>
      <c r="GO650" s="150"/>
      <c r="GP650" s="150"/>
      <c r="GQ650" s="150"/>
      <c r="GR650" s="150"/>
      <c r="GS650" s="150"/>
      <c r="GT650" s="150"/>
      <c r="GU650" s="150"/>
      <c r="GV650" s="150"/>
      <c r="GW650" s="150"/>
      <c r="GX650" s="150"/>
      <c r="GY650" s="150"/>
      <c r="GZ650" s="150"/>
      <c r="HA650" s="150"/>
      <c r="HB650" s="150"/>
      <c r="HC650" s="150"/>
      <c r="HD650" s="150"/>
      <c r="HE650" s="150"/>
      <c r="HF650" s="150"/>
      <c r="HG650" s="150"/>
      <c r="HH650" s="150"/>
      <c r="HI650" s="150"/>
      <c r="HJ650" s="150"/>
      <c r="HK650" s="150"/>
      <c r="HL650" s="150"/>
      <c r="HM650" s="150"/>
      <c r="HN650" s="150"/>
      <c r="HO650" s="150"/>
      <c r="HP650" s="150"/>
      <c r="HQ650" s="150"/>
      <c r="HR650" s="150"/>
      <c r="HS650" s="150"/>
      <c r="HT650" s="150"/>
      <c r="HU650" s="150"/>
      <c r="HV650" s="150"/>
      <c r="HW650" s="150"/>
      <c r="HX650" s="150"/>
      <c r="HY650" s="150"/>
      <c r="HZ650" s="150"/>
      <c r="IA650" s="150"/>
      <c r="IB650" s="150"/>
      <c r="IC650" s="150"/>
      <c r="ID650" s="150"/>
      <c r="IE650" s="150"/>
      <c r="IF650" s="150"/>
      <c r="IG650" s="150"/>
      <c r="IH650" s="150"/>
      <c r="II650" s="150"/>
      <c r="IJ650" s="150"/>
      <c r="IK650" s="150"/>
      <c r="IL650" s="150"/>
      <c r="IM650" s="150"/>
      <c r="IN650" s="150"/>
      <c r="IO650" s="150"/>
      <c r="IP650" s="150"/>
      <c r="IQ650" s="150"/>
      <c r="IR650" s="150"/>
      <c r="IS650" s="150"/>
      <c r="IT650" s="150"/>
      <c r="IU650" s="150"/>
      <c r="IV650" s="150"/>
      <c r="IW650" s="150"/>
    </row>
    <row r="651" customFormat="false" ht="12.75" hidden="false" customHeight="false" outlineLevel="0" collapsed="false">
      <c r="A651" s="146"/>
      <c r="B651" s="147"/>
      <c r="C651" s="147"/>
      <c r="D651" s="147"/>
      <c r="E651" s="147"/>
      <c r="F651" s="147"/>
      <c r="G651" s="147"/>
      <c r="H651" s="148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  <c r="BI651" s="147"/>
      <c r="BJ651" s="147"/>
      <c r="BK651" s="149"/>
      <c r="BL651" s="150"/>
      <c r="BM651" s="150"/>
      <c r="BN651" s="150"/>
      <c r="BO651" s="150"/>
      <c r="BP651" s="150"/>
      <c r="BQ651" s="150"/>
      <c r="BR651" s="150"/>
      <c r="BS651" s="150"/>
      <c r="BT651" s="150"/>
      <c r="BU651" s="150"/>
      <c r="BV651" s="150"/>
      <c r="BW651" s="150"/>
      <c r="BX651" s="150"/>
      <c r="BY651" s="150"/>
      <c r="BZ651" s="150"/>
      <c r="CA651" s="150"/>
      <c r="CB651" s="150"/>
      <c r="CC651" s="15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0"/>
      <c r="CN651" s="150"/>
      <c r="CO651" s="150"/>
      <c r="CP651" s="150"/>
      <c r="CQ651" s="150"/>
      <c r="CR651" s="150"/>
      <c r="CS651" s="150"/>
      <c r="CT651" s="150"/>
      <c r="CU651" s="150"/>
      <c r="CV651" s="150"/>
      <c r="CW651" s="150"/>
      <c r="CX651" s="150"/>
      <c r="CY651" s="150"/>
      <c r="CZ651" s="150"/>
      <c r="DA651" s="150"/>
      <c r="DB651" s="150"/>
      <c r="DC651" s="150"/>
      <c r="DD651" s="150"/>
      <c r="DE651" s="150"/>
      <c r="DF651" s="150"/>
      <c r="DG651" s="150"/>
      <c r="DH651" s="150"/>
      <c r="DI651" s="150"/>
      <c r="DJ651" s="150"/>
      <c r="DK651" s="150"/>
      <c r="DL651" s="150"/>
      <c r="DM651" s="150"/>
      <c r="DN651" s="150"/>
      <c r="DO651" s="150"/>
      <c r="DP651" s="150"/>
      <c r="DQ651" s="150"/>
      <c r="DR651" s="150"/>
      <c r="DS651" s="150"/>
      <c r="DT651" s="150"/>
      <c r="DU651" s="150"/>
      <c r="DV651" s="150"/>
      <c r="DW651" s="150"/>
      <c r="DX651" s="150"/>
      <c r="DY651" s="150"/>
      <c r="DZ651" s="150"/>
      <c r="EA651" s="150"/>
      <c r="EB651" s="150"/>
      <c r="EC651" s="150"/>
      <c r="ED651" s="150"/>
      <c r="EE651" s="150"/>
      <c r="EF651" s="150"/>
      <c r="EG651" s="150"/>
      <c r="EH651" s="150"/>
      <c r="EI651" s="150"/>
      <c r="EJ651" s="150"/>
      <c r="EK651" s="150"/>
      <c r="EL651" s="150"/>
      <c r="EM651" s="150"/>
      <c r="EN651" s="150"/>
      <c r="EO651" s="150"/>
      <c r="EP651" s="150"/>
      <c r="EQ651" s="150"/>
      <c r="ER651" s="150"/>
      <c r="ES651" s="150"/>
      <c r="ET651" s="150"/>
      <c r="EU651" s="150"/>
      <c r="EV651" s="150"/>
      <c r="EW651" s="150"/>
      <c r="EX651" s="150"/>
      <c r="EY651" s="150"/>
      <c r="EZ651" s="150"/>
      <c r="FA651" s="150"/>
      <c r="FB651" s="150"/>
      <c r="FC651" s="150"/>
      <c r="FD651" s="150"/>
      <c r="FE651" s="150"/>
      <c r="FF651" s="150"/>
      <c r="FG651" s="150"/>
      <c r="FH651" s="150"/>
      <c r="FI651" s="150"/>
      <c r="FJ651" s="150"/>
      <c r="FK651" s="150"/>
      <c r="FL651" s="150"/>
      <c r="FM651" s="150"/>
      <c r="FN651" s="150"/>
      <c r="FO651" s="150"/>
      <c r="FP651" s="150"/>
      <c r="FQ651" s="150"/>
      <c r="FR651" s="150"/>
      <c r="FS651" s="150"/>
      <c r="FT651" s="150"/>
      <c r="FU651" s="150"/>
      <c r="FV651" s="150"/>
      <c r="FW651" s="150"/>
      <c r="FX651" s="150"/>
      <c r="FY651" s="150"/>
      <c r="FZ651" s="150"/>
      <c r="GA651" s="150"/>
      <c r="GB651" s="150"/>
      <c r="GC651" s="150"/>
      <c r="GD651" s="150"/>
      <c r="GE651" s="150"/>
      <c r="GF651" s="150"/>
      <c r="GG651" s="150"/>
      <c r="GH651" s="150"/>
      <c r="GI651" s="150"/>
      <c r="GJ651" s="150"/>
      <c r="GK651" s="150"/>
      <c r="GL651" s="150"/>
      <c r="GM651" s="150"/>
      <c r="GN651" s="150"/>
      <c r="GO651" s="150"/>
      <c r="GP651" s="150"/>
      <c r="GQ651" s="150"/>
      <c r="GR651" s="150"/>
      <c r="GS651" s="150"/>
      <c r="GT651" s="150"/>
      <c r="GU651" s="150"/>
      <c r="GV651" s="150"/>
      <c r="GW651" s="150"/>
      <c r="GX651" s="150"/>
      <c r="GY651" s="150"/>
      <c r="GZ651" s="150"/>
      <c r="HA651" s="150"/>
      <c r="HB651" s="150"/>
      <c r="HC651" s="150"/>
      <c r="HD651" s="150"/>
      <c r="HE651" s="150"/>
      <c r="HF651" s="150"/>
      <c r="HG651" s="150"/>
      <c r="HH651" s="150"/>
      <c r="HI651" s="150"/>
      <c r="HJ651" s="150"/>
      <c r="HK651" s="150"/>
      <c r="HL651" s="150"/>
      <c r="HM651" s="150"/>
      <c r="HN651" s="150"/>
      <c r="HO651" s="150"/>
      <c r="HP651" s="150"/>
      <c r="HQ651" s="150"/>
      <c r="HR651" s="150"/>
      <c r="HS651" s="150"/>
      <c r="HT651" s="150"/>
      <c r="HU651" s="150"/>
      <c r="HV651" s="150"/>
      <c r="HW651" s="150"/>
      <c r="HX651" s="150"/>
      <c r="HY651" s="150"/>
      <c r="HZ651" s="150"/>
      <c r="IA651" s="150"/>
      <c r="IB651" s="150"/>
      <c r="IC651" s="150"/>
      <c r="ID651" s="150"/>
      <c r="IE651" s="150"/>
      <c r="IF651" s="150"/>
      <c r="IG651" s="150"/>
      <c r="IH651" s="150"/>
      <c r="II651" s="150"/>
      <c r="IJ651" s="150"/>
      <c r="IK651" s="150"/>
      <c r="IL651" s="150"/>
      <c r="IM651" s="150"/>
      <c r="IN651" s="150"/>
      <c r="IO651" s="150"/>
      <c r="IP651" s="150"/>
      <c r="IQ651" s="150"/>
      <c r="IR651" s="150"/>
      <c r="IS651" s="150"/>
      <c r="IT651" s="150"/>
      <c r="IU651" s="150"/>
      <c r="IV651" s="150"/>
      <c r="IW651" s="150"/>
    </row>
    <row r="652" customFormat="false" ht="12.75" hidden="false" customHeight="false" outlineLevel="0" collapsed="false">
      <c r="A652" s="146"/>
      <c r="B652" s="147"/>
      <c r="C652" s="147"/>
      <c r="D652" s="147"/>
      <c r="E652" s="147"/>
      <c r="F652" s="147"/>
      <c r="G652" s="147"/>
      <c r="H652" s="148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  <c r="BI652" s="147"/>
      <c r="BJ652" s="147"/>
      <c r="BK652" s="149"/>
      <c r="BL652" s="150"/>
      <c r="BM652" s="150"/>
      <c r="BN652" s="150"/>
      <c r="BO652" s="150"/>
      <c r="BP652" s="150"/>
      <c r="BQ652" s="150"/>
      <c r="BR652" s="150"/>
      <c r="BS652" s="150"/>
      <c r="BT652" s="150"/>
      <c r="BU652" s="150"/>
      <c r="BV652" s="150"/>
      <c r="BW652" s="150"/>
      <c r="BX652" s="150"/>
      <c r="BY652" s="150"/>
      <c r="BZ652" s="150"/>
      <c r="CA652" s="150"/>
      <c r="CB652" s="150"/>
      <c r="CC652" s="15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0"/>
      <c r="CN652" s="150"/>
      <c r="CO652" s="150"/>
      <c r="CP652" s="150"/>
      <c r="CQ652" s="150"/>
      <c r="CR652" s="150"/>
      <c r="CS652" s="150"/>
      <c r="CT652" s="150"/>
      <c r="CU652" s="150"/>
      <c r="CV652" s="150"/>
      <c r="CW652" s="150"/>
      <c r="CX652" s="150"/>
      <c r="CY652" s="150"/>
      <c r="CZ652" s="150"/>
      <c r="DA652" s="150"/>
      <c r="DB652" s="150"/>
      <c r="DC652" s="150"/>
      <c r="DD652" s="150"/>
      <c r="DE652" s="150"/>
      <c r="DF652" s="150"/>
      <c r="DG652" s="150"/>
      <c r="DH652" s="150"/>
      <c r="DI652" s="150"/>
      <c r="DJ652" s="150"/>
      <c r="DK652" s="150"/>
      <c r="DL652" s="150"/>
      <c r="DM652" s="150"/>
      <c r="DN652" s="150"/>
      <c r="DO652" s="150"/>
      <c r="DP652" s="150"/>
      <c r="DQ652" s="150"/>
      <c r="DR652" s="150"/>
      <c r="DS652" s="150"/>
      <c r="DT652" s="150"/>
      <c r="DU652" s="150"/>
      <c r="DV652" s="150"/>
      <c r="DW652" s="150"/>
      <c r="DX652" s="150"/>
      <c r="DY652" s="150"/>
      <c r="DZ652" s="150"/>
      <c r="EA652" s="150"/>
      <c r="EB652" s="150"/>
      <c r="EC652" s="150"/>
      <c r="ED652" s="150"/>
      <c r="EE652" s="150"/>
      <c r="EF652" s="150"/>
      <c r="EG652" s="150"/>
      <c r="EH652" s="150"/>
      <c r="EI652" s="150"/>
      <c r="EJ652" s="150"/>
      <c r="EK652" s="150"/>
      <c r="EL652" s="150"/>
      <c r="EM652" s="150"/>
      <c r="EN652" s="150"/>
      <c r="EO652" s="150"/>
      <c r="EP652" s="150"/>
      <c r="EQ652" s="150"/>
      <c r="ER652" s="150"/>
      <c r="ES652" s="150"/>
      <c r="ET652" s="150"/>
      <c r="EU652" s="150"/>
      <c r="EV652" s="150"/>
      <c r="EW652" s="150"/>
      <c r="EX652" s="150"/>
      <c r="EY652" s="150"/>
      <c r="EZ652" s="150"/>
      <c r="FA652" s="150"/>
      <c r="FB652" s="150"/>
      <c r="FC652" s="150"/>
      <c r="FD652" s="150"/>
      <c r="FE652" s="150"/>
      <c r="FF652" s="150"/>
      <c r="FG652" s="150"/>
      <c r="FH652" s="150"/>
      <c r="FI652" s="150"/>
      <c r="FJ652" s="150"/>
      <c r="FK652" s="150"/>
      <c r="FL652" s="150"/>
      <c r="FM652" s="150"/>
      <c r="FN652" s="150"/>
      <c r="FO652" s="150"/>
      <c r="FP652" s="150"/>
      <c r="FQ652" s="150"/>
      <c r="FR652" s="150"/>
      <c r="FS652" s="150"/>
      <c r="FT652" s="150"/>
      <c r="FU652" s="150"/>
      <c r="FV652" s="150"/>
      <c r="FW652" s="150"/>
      <c r="FX652" s="150"/>
      <c r="FY652" s="150"/>
      <c r="FZ652" s="150"/>
      <c r="GA652" s="150"/>
      <c r="GB652" s="150"/>
      <c r="GC652" s="150"/>
      <c r="GD652" s="150"/>
      <c r="GE652" s="150"/>
      <c r="GF652" s="150"/>
      <c r="GG652" s="150"/>
      <c r="GH652" s="150"/>
      <c r="GI652" s="150"/>
      <c r="GJ652" s="150"/>
      <c r="GK652" s="150"/>
      <c r="GL652" s="150"/>
      <c r="GM652" s="150"/>
      <c r="GN652" s="150"/>
      <c r="GO652" s="150"/>
      <c r="GP652" s="150"/>
      <c r="GQ652" s="150"/>
      <c r="GR652" s="150"/>
      <c r="GS652" s="150"/>
      <c r="GT652" s="150"/>
      <c r="GU652" s="150"/>
      <c r="GV652" s="150"/>
      <c r="GW652" s="150"/>
      <c r="GX652" s="150"/>
      <c r="GY652" s="150"/>
      <c r="GZ652" s="150"/>
      <c r="HA652" s="150"/>
      <c r="HB652" s="150"/>
      <c r="HC652" s="150"/>
      <c r="HD652" s="150"/>
      <c r="HE652" s="150"/>
      <c r="HF652" s="150"/>
      <c r="HG652" s="150"/>
      <c r="HH652" s="150"/>
      <c r="HI652" s="150"/>
      <c r="HJ652" s="150"/>
      <c r="HK652" s="150"/>
      <c r="HL652" s="150"/>
      <c r="HM652" s="150"/>
      <c r="HN652" s="150"/>
      <c r="HO652" s="150"/>
      <c r="HP652" s="150"/>
      <c r="HQ652" s="150"/>
      <c r="HR652" s="150"/>
      <c r="HS652" s="150"/>
      <c r="HT652" s="150"/>
      <c r="HU652" s="150"/>
      <c r="HV652" s="150"/>
      <c r="HW652" s="150"/>
      <c r="HX652" s="150"/>
      <c r="HY652" s="150"/>
      <c r="HZ652" s="150"/>
      <c r="IA652" s="150"/>
      <c r="IB652" s="150"/>
      <c r="IC652" s="150"/>
      <c r="ID652" s="150"/>
      <c r="IE652" s="150"/>
      <c r="IF652" s="150"/>
      <c r="IG652" s="150"/>
      <c r="IH652" s="150"/>
      <c r="II652" s="150"/>
      <c r="IJ652" s="150"/>
      <c r="IK652" s="150"/>
      <c r="IL652" s="150"/>
      <c r="IM652" s="150"/>
      <c r="IN652" s="150"/>
      <c r="IO652" s="150"/>
      <c r="IP652" s="150"/>
      <c r="IQ652" s="150"/>
      <c r="IR652" s="150"/>
      <c r="IS652" s="150"/>
      <c r="IT652" s="150"/>
      <c r="IU652" s="150"/>
      <c r="IV652" s="150"/>
      <c r="IW652" s="150"/>
    </row>
    <row r="653" customFormat="false" ht="12.75" hidden="false" customHeight="false" outlineLevel="0" collapsed="false">
      <c r="A653" s="146"/>
      <c r="B653" s="147"/>
      <c r="C653" s="147"/>
      <c r="D653" s="147"/>
      <c r="E653" s="147"/>
      <c r="F653" s="147"/>
      <c r="G653" s="147"/>
      <c r="H653" s="148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  <c r="BI653" s="147"/>
      <c r="BJ653" s="147"/>
      <c r="BK653" s="149"/>
      <c r="BL653" s="150"/>
      <c r="BM653" s="150"/>
      <c r="BN653" s="150"/>
      <c r="BO653" s="150"/>
      <c r="BP653" s="150"/>
      <c r="BQ653" s="150"/>
      <c r="BR653" s="150"/>
      <c r="BS653" s="150"/>
      <c r="BT653" s="150"/>
      <c r="BU653" s="150"/>
      <c r="BV653" s="150"/>
      <c r="BW653" s="150"/>
      <c r="BX653" s="150"/>
      <c r="BY653" s="150"/>
      <c r="BZ653" s="150"/>
      <c r="CA653" s="150"/>
      <c r="CB653" s="150"/>
      <c r="CC653" s="150"/>
      <c r="CD653" s="150"/>
      <c r="CE653" s="150"/>
      <c r="CF653" s="150"/>
      <c r="CG653" s="150"/>
      <c r="CH653" s="150"/>
      <c r="CI653" s="150"/>
      <c r="CJ653" s="150"/>
      <c r="CK653" s="150"/>
      <c r="CL653" s="150"/>
      <c r="CM653" s="150"/>
      <c r="CN653" s="150"/>
      <c r="CO653" s="150"/>
      <c r="CP653" s="150"/>
      <c r="CQ653" s="150"/>
      <c r="CR653" s="150"/>
      <c r="CS653" s="150"/>
      <c r="CT653" s="150"/>
      <c r="CU653" s="150"/>
      <c r="CV653" s="150"/>
      <c r="CW653" s="150"/>
      <c r="CX653" s="150"/>
      <c r="CY653" s="150"/>
      <c r="CZ653" s="150"/>
      <c r="DA653" s="150"/>
      <c r="DB653" s="150"/>
      <c r="DC653" s="150"/>
      <c r="DD653" s="150"/>
      <c r="DE653" s="150"/>
      <c r="DF653" s="150"/>
      <c r="DG653" s="150"/>
      <c r="DH653" s="150"/>
      <c r="DI653" s="150"/>
      <c r="DJ653" s="150"/>
      <c r="DK653" s="150"/>
      <c r="DL653" s="150"/>
      <c r="DM653" s="150"/>
      <c r="DN653" s="150"/>
      <c r="DO653" s="150"/>
      <c r="DP653" s="150"/>
      <c r="DQ653" s="150"/>
      <c r="DR653" s="150"/>
      <c r="DS653" s="150"/>
      <c r="DT653" s="150"/>
      <c r="DU653" s="150"/>
      <c r="DV653" s="150"/>
      <c r="DW653" s="150"/>
      <c r="DX653" s="150"/>
      <c r="DY653" s="150"/>
      <c r="DZ653" s="150"/>
      <c r="EA653" s="150"/>
      <c r="EB653" s="150"/>
      <c r="EC653" s="150"/>
      <c r="ED653" s="150"/>
      <c r="EE653" s="150"/>
      <c r="EF653" s="150"/>
      <c r="EG653" s="150"/>
      <c r="EH653" s="150"/>
      <c r="EI653" s="150"/>
      <c r="EJ653" s="150"/>
      <c r="EK653" s="150"/>
      <c r="EL653" s="150"/>
      <c r="EM653" s="150"/>
      <c r="EN653" s="150"/>
      <c r="EO653" s="150"/>
      <c r="EP653" s="150"/>
      <c r="EQ653" s="150"/>
      <c r="ER653" s="150"/>
      <c r="ES653" s="150"/>
      <c r="ET653" s="150"/>
      <c r="EU653" s="150"/>
      <c r="EV653" s="150"/>
      <c r="EW653" s="150"/>
      <c r="EX653" s="150"/>
      <c r="EY653" s="150"/>
      <c r="EZ653" s="150"/>
      <c r="FA653" s="150"/>
      <c r="FB653" s="150"/>
      <c r="FC653" s="150"/>
      <c r="FD653" s="150"/>
      <c r="FE653" s="150"/>
      <c r="FF653" s="150"/>
      <c r="FG653" s="150"/>
      <c r="FH653" s="150"/>
      <c r="FI653" s="150"/>
      <c r="FJ653" s="150"/>
      <c r="FK653" s="150"/>
      <c r="FL653" s="150"/>
      <c r="FM653" s="150"/>
      <c r="FN653" s="150"/>
      <c r="FO653" s="150"/>
      <c r="FP653" s="150"/>
      <c r="FQ653" s="150"/>
      <c r="FR653" s="150"/>
      <c r="FS653" s="150"/>
      <c r="FT653" s="150"/>
      <c r="FU653" s="150"/>
      <c r="FV653" s="150"/>
      <c r="FW653" s="150"/>
      <c r="FX653" s="150"/>
      <c r="FY653" s="150"/>
      <c r="FZ653" s="150"/>
      <c r="GA653" s="150"/>
      <c r="GB653" s="150"/>
      <c r="GC653" s="150"/>
      <c r="GD653" s="150"/>
      <c r="GE653" s="150"/>
      <c r="GF653" s="150"/>
      <c r="GG653" s="150"/>
      <c r="GH653" s="150"/>
      <c r="GI653" s="150"/>
      <c r="GJ653" s="150"/>
      <c r="GK653" s="150"/>
      <c r="GL653" s="150"/>
      <c r="GM653" s="150"/>
      <c r="GN653" s="150"/>
      <c r="GO653" s="150"/>
      <c r="GP653" s="150"/>
      <c r="GQ653" s="150"/>
      <c r="GR653" s="150"/>
      <c r="GS653" s="150"/>
      <c r="GT653" s="150"/>
      <c r="GU653" s="150"/>
      <c r="GV653" s="150"/>
      <c r="GW653" s="150"/>
      <c r="GX653" s="150"/>
      <c r="GY653" s="150"/>
      <c r="GZ653" s="150"/>
      <c r="HA653" s="150"/>
      <c r="HB653" s="150"/>
      <c r="HC653" s="150"/>
      <c r="HD653" s="150"/>
      <c r="HE653" s="150"/>
      <c r="HF653" s="150"/>
      <c r="HG653" s="150"/>
      <c r="HH653" s="150"/>
      <c r="HI653" s="150"/>
      <c r="HJ653" s="150"/>
      <c r="HK653" s="150"/>
      <c r="HL653" s="150"/>
      <c r="HM653" s="150"/>
      <c r="HN653" s="150"/>
      <c r="HO653" s="150"/>
      <c r="HP653" s="150"/>
      <c r="HQ653" s="150"/>
      <c r="HR653" s="150"/>
      <c r="HS653" s="150"/>
      <c r="HT653" s="150"/>
      <c r="HU653" s="150"/>
      <c r="HV653" s="150"/>
      <c r="HW653" s="150"/>
      <c r="HX653" s="150"/>
      <c r="HY653" s="150"/>
      <c r="HZ653" s="150"/>
      <c r="IA653" s="150"/>
      <c r="IB653" s="150"/>
      <c r="IC653" s="150"/>
      <c r="ID653" s="150"/>
      <c r="IE653" s="150"/>
      <c r="IF653" s="150"/>
      <c r="IG653" s="150"/>
      <c r="IH653" s="150"/>
      <c r="II653" s="150"/>
      <c r="IJ653" s="150"/>
      <c r="IK653" s="150"/>
      <c r="IL653" s="150"/>
      <c r="IM653" s="150"/>
      <c r="IN653" s="150"/>
      <c r="IO653" s="150"/>
      <c r="IP653" s="150"/>
      <c r="IQ653" s="150"/>
      <c r="IR653" s="150"/>
      <c r="IS653" s="150"/>
      <c r="IT653" s="150"/>
      <c r="IU653" s="150"/>
      <c r="IV653" s="150"/>
      <c r="IW653" s="150"/>
    </row>
    <row r="654" customFormat="false" ht="12.75" hidden="false" customHeight="false" outlineLevel="0" collapsed="false">
      <c r="A654" s="146"/>
      <c r="B654" s="147"/>
      <c r="C654" s="147"/>
      <c r="D654" s="147"/>
      <c r="E654" s="147"/>
      <c r="F654" s="147"/>
      <c r="G654" s="147"/>
      <c r="H654" s="148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  <c r="BI654" s="147"/>
      <c r="BJ654" s="147"/>
      <c r="BK654" s="149"/>
      <c r="BL654" s="150"/>
      <c r="BM654" s="150"/>
      <c r="BN654" s="150"/>
      <c r="BO654" s="150"/>
      <c r="BP654" s="150"/>
      <c r="BQ654" s="150"/>
      <c r="BR654" s="150"/>
      <c r="BS654" s="150"/>
      <c r="BT654" s="150"/>
      <c r="BU654" s="150"/>
      <c r="BV654" s="150"/>
      <c r="BW654" s="150"/>
      <c r="BX654" s="150"/>
      <c r="BY654" s="150"/>
      <c r="BZ654" s="150"/>
      <c r="CA654" s="150"/>
      <c r="CB654" s="150"/>
      <c r="CC654" s="150"/>
      <c r="CD654" s="150"/>
      <c r="CE654" s="150"/>
      <c r="CF654" s="150"/>
      <c r="CG654" s="150"/>
      <c r="CH654" s="150"/>
      <c r="CI654" s="150"/>
      <c r="CJ654" s="150"/>
      <c r="CK654" s="150"/>
      <c r="CL654" s="150"/>
      <c r="CM654" s="150"/>
      <c r="CN654" s="150"/>
      <c r="CO654" s="150"/>
      <c r="CP654" s="150"/>
      <c r="CQ654" s="150"/>
      <c r="CR654" s="150"/>
      <c r="CS654" s="150"/>
      <c r="CT654" s="150"/>
      <c r="CU654" s="150"/>
      <c r="CV654" s="150"/>
      <c r="CW654" s="150"/>
      <c r="CX654" s="150"/>
      <c r="CY654" s="150"/>
      <c r="CZ654" s="150"/>
      <c r="DA654" s="150"/>
      <c r="DB654" s="150"/>
      <c r="DC654" s="150"/>
      <c r="DD654" s="150"/>
      <c r="DE654" s="150"/>
      <c r="DF654" s="150"/>
      <c r="DG654" s="150"/>
      <c r="DH654" s="150"/>
      <c r="DI654" s="150"/>
      <c r="DJ654" s="150"/>
      <c r="DK654" s="150"/>
      <c r="DL654" s="150"/>
      <c r="DM654" s="150"/>
      <c r="DN654" s="150"/>
      <c r="DO654" s="150"/>
      <c r="DP654" s="150"/>
      <c r="DQ654" s="150"/>
      <c r="DR654" s="150"/>
      <c r="DS654" s="150"/>
      <c r="DT654" s="150"/>
      <c r="DU654" s="150"/>
      <c r="DV654" s="150"/>
      <c r="DW654" s="150"/>
      <c r="DX654" s="150"/>
      <c r="DY654" s="150"/>
      <c r="DZ654" s="150"/>
      <c r="EA654" s="150"/>
      <c r="EB654" s="150"/>
      <c r="EC654" s="150"/>
      <c r="ED654" s="150"/>
      <c r="EE654" s="150"/>
      <c r="EF654" s="150"/>
      <c r="EG654" s="150"/>
      <c r="EH654" s="150"/>
      <c r="EI654" s="150"/>
      <c r="EJ654" s="150"/>
      <c r="EK654" s="150"/>
      <c r="EL654" s="150"/>
      <c r="EM654" s="150"/>
      <c r="EN654" s="150"/>
      <c r="EO654" s="150"/>
      <c r="EP654" s="150"/>
      <c r="EQ654" s="150"/>
      <c r="ER654" s="150"/>
      <c r="ES654" s="150"/>
      <c r="ET654" s="150"/>
      <c r="EU654" s="150"/>
      <c r="EV654" s="150"/>
      <c r="EW654" s="150"/>
      <c r="EX654" s="150"/>
      <c r="EY654" s="150"/>
      <c r="EZ654" s="150"/>
      <c r="FA654" s="150"/>
      <c r="FB654" s="150"/>
      <c r="FC654" s="150"/>
      <c r="FD654" s="150"/>
      <c r="FE654" s="150"/>
      <c r="FF654" s="150"/>
      <c r="FG654" s="150"/>
      <c r="FH654" s="150"/>
      <c r="FI654" s="150"/>
      <c r="FJ654" s="150"/>
      <c r="FK654" s="150"/>
      <c r="FL654" s="150"/>
      <c r="FM654" s="150"/>
      <c r="FN654" s="150"/>
      <c r="FO654" s="150"/>
      <c r="FP654" s="150"/>
      <c r="FQ654" s="150"/>
      <c r="FR654" s="150"/>
      <c r="FS654" s="150"/>
      <c r="FT654" s="150"/>
      <c r="FU654" s="150"/>
      <c r="FV654" s="150"/>
      <c r="FW654" s="150"/>
      <c r="FX654" s="150"/>
      <c r="FY654" s="150"/>
      <c r="FZ654" s="150"/>
      <c r="GA654" s="150"/>
      <c r="GB654" s="150"/>
      <c r="GC654" s="150"/>
      <c r="GD654" s="150"/>
      <c r="GE654" s="150"/>
      <c r="GF654" s="150"/>
      <c r="GG654" s="150"/>
      <c r="GH654" s="150"/>
      <c r="GI654" s="150"/>
      <c r="GJ654" s="150"/>
      <c r="GK654" s="150"/>
      <c r="GL654" s="150"/>
      <c r="GM654" s="150"/>
      <c r="GN654" s="150"/>
      <c r="GO654" s="150"/>
      <c r="GP654" s="150"/>
      <c r="GQ654" s="150"/>
      <c r="GR654" s="150"/>
      <c r="GS654" s="150"/>
      <c r="GT654" s="150"/>
      <c r="GU654" s="150"/>
      <c r="GV654" s="150"/>
      <c r="GW654" s="150"/>
      <c r="GX654" s="150"/>
      <c r="GY654" s="150"/>
      <c r="GZ654" s="150"/>
      <c r="HA654" s="150"/>
      <c r="HB654" s="150"/>
      <c r="HC654" s="150"/>
      <c r="HD654" s="150"/>
      <c r="HE654" s="150"/>
      <c r="HF654" s="150"/>
      <c r="HG654" s="150"/>
      <c r="HH654" s="150"/>
      <c r="HI654" s="150"/>
      <c r="HJ654" s="150"/>
      <c r="HK654" s="150"/>
      <c r="HL654" s="150"/>
      <c r="HM654" s="150"/>
      <c r="HN654" s="150"/>
      <c r="HO654" s="150"/>
      <c r="HP654" s="150"/>
      <c r="HQ654" s="150"/>
      <c r="HR654" s="150"/>
      <c r="HS654" s="150"/>
      <c r="HT654" s="150"/>
      <c r="HU654" s="150"/>
      <c r="HV654" s="150"/>
      <c r="HW654" s="150"/>
      <c r="HX654" s="150"/>
      <c r="HY654" s="150"/>
      <c r="HZ654" s="150"/>
      <c r="IA654" s="150"/>
      <c r="IB654" s="150"/>
      <c r="IC654" s="150"/>
      <c r="ID654" s="150"/>
      <c r="IE654" s="150"/>
      <c r="IF654" s="150"/>
      <c r="IG654" s="150"/>
      <c r="IH654" s="150"/>
      <c r="II654" s="150"/>
      <c r="IJ654" s="150"/>
      <c r="IK654" s="150"/>
      <c r="IL654" s="150"/>
      <c r="IM654" s="150"/>
      <c r="IN654" s="150"/>
      <c r="IO654" s="150"/>
      <c r="IP654" s="150"/>
      <c r="IQ654" s="150"/>
      <c r="IR654" s="150"/>
      <c r="IS654" s="150"/>
      <c r="IT654" s="150"/>
      <c r="IU654" s="150"/>
      <c r="IV654" s="150"/>
      <c r="IW654" s="150"/>
    </row>
    <row r="655" customFormat="false" ht="12.75" hidden="false" customHeight="false" outlineLevel="0" collapsed="false">
      <c r="A655" s="146"/>
      <c r="B655" s="147"/>
      <c r="C655" s="147"/>
      <c r="D655" s="147"/>
      <c r="E655" s="147"/>
      <c r="F655" s="147"/>
      <c r="G655" s="147"/>
      <c r="H655" s="148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  <c r="BI655" s="147"/>
      <c r="BJ655" s="147"/>
      <c r="BK655" s="149"/>
      <c r="BL655" s="150"/>
      <c r="BM655" s="150"/>
      <c r="BN655" s="150"/>
      <c r="BO655" s="150"/>
      <c r="BP655" s="150"/>
      <c r="BQ655" s="150"/>
      <c r="BR655" s="150"/>
      <c r="BS655" s="150"/>
      <c r="BT655" s="150"/>
      <c r="BU655" s="150"/>
      <c r="BV655" s="150"/>
      <c r="BW655" s="150"/>
      <c r="BX655" s="150"/>
      <c r="BY655" s="150"/>
      <c r="BZ655" s="150"/>
      <c r="CA655" s="150"/>
      <c r="CB655" s="150"/>
      <c r="CC655" s="150"/>
      <c r="CD655" s="150"/>
      <c r="CE655" s="150"/>
      <c r="CF655" s="150"/>
      <c r="CG655" s="150"/>
      <c r="CH655" s="150"/>
      <c r="CI655" s="150"/>
      <c r="CJ655" s="150"/>
      <c r="CK655" s="150"/>
      <c r="CL655" s="150"/>
      <c r="CM655" s="150"/>
      <c r="CN655" s="150"/>
      <c r="CO655" s="150"/>
      <c r="CP655" s="150"/>
      <c r="CQ655" s="150"/>
      <c r="CR655" s="150"/>
      <c r="CS655" s="150"/>
      <c r="CT655" s="150"/>
      <c r="CU655" s="150"/>
      <c r="CV655" s="150"/>
      <c r="CW655" s="150"/>
      <c r="CX655" s="150"/>
      <c r="CY655" s="150"/>
      <c r="CZ655" s="150"/>
      <c r="DA655" s="150"/>
      <c r="DB655" s="150"/>
      <c r="DC655" s="150"/>
      <c r="DD655" s="150"/>
      <c r="DE655" s="150"/>
      <c r="DF655" s="150"/>
      <c r="DG655" s="150"/>
      <c r="DH655" s="150"/>
      <c r="DI655" s="150"/>
      <c r="DJ655" s="150"/>
      <c r="DK655" s="150"/>
      <c r="DL655" s="150"/>
      <c r="DM655" s="150"/>
      <c r="DN655" s="150"/>
      <c r="DO655" s="150"/>
      <c r="DP655" s="150"/>
      <c r="DQ655" s="150"/>
      <c r="DR655" s="150"/>
      <c r="DS655" s="150"/>
      <c r="DT655" s="150"/>
      <c r="DU655" s="150"/>
      <c r="DV655" s="150"/>
      <c r="DW655" s="150"/>
      <c r="DX655" s="150"/>
      <c r="DY655" s="150"/>
      <c r="DZ655" s="150"/>
      <c r="EA655" s="150"/>
      <c r="EB655" s="150"/>
      <c r="EC655" s="150"/>
      <c r="ED655" s="150"/>
      <c r="EE655" s="150"/>
      <c r="EF655" s="150"/>
      <c r="EG655" s="150"/>
      <c r="EH655" s="150"/>
      <c r="EI655" s="150"/>
      <c r="EJ655" s="150"/>
      <c r="EK655" s="150"/>
      <c r="EL655" s="150"/>
      <c r="EM655" s="150"/>
      <c r="EN655" s="150"/>
      <c r="EO655" s="150"/>
      <c r="EP655" s="150"/>
      <c r="EQ655" s="150"/>
      <c r="ER655" s="150"/>
      <c r="ES655" s="150"/>
      <c r="ET655" s="150"/>
      <c r="EU655" s="150"/>
      <c r="EV655" s="150"/>
      <c r="EW655" s="150"/>
      <c r="EX655" s="150"/>
      <c r="EY655" s="150"/>
      <c r="EZ655" s="150"/>
      <c r="FA655" s="150"/>
      <c r="FB655" s="150"/>
      <c r="FC655" s="150"/>
      <c r="FD655" s="150"/>
      <c r="FE655" s="150"/>
      <c r="FF655" s="150"/>
      <c r="FG655" s="150"/>
      <c r="FH655" s="150"/>
      <c r="FI655" s="150"/>
      <c r="FJ655" s="150"/>
      <c r="FK655" s="150"/>
      <c r="FL655" s="150"/>
      <c r="FM655" s="150"/>
      <c r="FN655" s="150"/>
      <c r="FO655" s="150"/>
      <c r="FP655" s="150"/>
      <c r="FQ655" s="150"/>
      <c r="FR655" s="150"/>
      <c r="FS655" s="150"/>
      <c r="FT655" s="150"/>
      <c r="FU655" s="150"/>
      <c r="FV655" s="150"/>
      <c r="FW655" s="150"/>
      <c r="FX655" s="150"/>
      <c r="FY655" s="150"/>
      <c r="FZ655" s="150"/>
      <c r="GA655" s="150"/>
      <c r="GB655" s="150"/>
      <c r="GC655" s="150"/>
      <c r="GD655" s="150"/>
      <c r="GE655" s="150"/>
      <c r="GF655" s="150"/>
      <c r="GG655" s="150"/>
      <c r="GH655" s="150"/>
      <c r="GI655" s="150"/>
      <c r="GJ655" s="150"/>
      <c r="GK655" s="150"/>
      <c r="GL655" s="150"/>
      <c r="GM655" s="150"/>
      <c r="GN655" s="150"/>
      <c r="GO655" s="150"/>
      <c r="GP655" s="150"/>
      <c r="GQ655" s="150"/>
      <c r="GR655" s="150"/>
      <c r="GS655" s="150"/>
      <c r="GT655" s="150"/>
      <c r="GU655" s="150"/>
      <c r="GV655" s="150"/>
      <c r="GW655" s="150"/>
      <c r="GX655" s="150"/>
      <c r="GY655" s="150"/>
      <c r="GZ655" s="150"/>
      <c r="HA655" s="150"/>
      <c r="HB655" s="150"/>
      <c r="HC655" s="150"/>
      <c r="HD655" s="150"/>
      <c r="HE655" s="150"/>
      <c r="HF655" s="150"/>
      <c r="HG655" s="150"/>
      <c r="HH655" s="150"/>
      <c r="HI655" s="150"/>
      <c r="HJ655" s="150"/>
      <c r="HK655" s="150"/>
      <c r="HL655" s="150"/>
      <c r="HM655" s="150"/>
      <c r="HN655" s="150"/>
      <c r="HO655" s="150"/>
      <c r="HP655" s="150"/>
      <c r="HQ655" s="150"/>
      <c r="HR655" s="150"/>
      <c r="HS655" s="150"/>
      <c r="HT655" s="150"/>
      <c r="HU655" s="150"/>
      <c r="HV655" s="150"/>
      <c r="HW655" s="150"/>
      <c r="HX655" s="150"/>
      <c r="HY655" s="150"/>
      <c r="HZ655" s="150"/>
      <c r="IA655" s="150"/>
      <c r="IB655" s="150"/>
      <c r="IC655" s="150"/>
      <c r="ID655" s="150"/>
      <c r="IE655" s="150"/>
      <c r="IF655" s="150"/>
      <c r="IG655" s="150"/>
      <c r="IH655" s="150"/>
      <c r="II655" s="150"/>
      <c r="IJ655" s="150"/>
      <c r="IK655" s="150"/>
      <c r="IL655" s="150"/>
      <c r="IM655" s="150"/>
      <c r="IN655" s="150"/>
      <c r="IO655" s="150"/>
      <c r="IP655" s="150"/>
      <c r="IQ655" s="150"/>
      <c r="IR655" s="150"/>
      <c r="IS655" s="150"/>
      <c r="IT655" s="150"/>
      <c r="IU655" s="150"/>
      <c r="IV655" s="150"/>
      <c r="IW655" s="150"/>
    </row>
    <row r="656" customFormat="false" ht="12.75" hidden="false" customHeight="false" outlineLevel="0" collapsed="false">
      <c r="A656" s="146"/>
      <c r="B656" s="147"/>
      <c r="C656" s="147"/>
      <c r="D656" s="147"/>
      <c r="E656" s="147"/>
      <c r="F656" s="147"/>
      <c r="G656" s="147"/>
      <c r="H656" s="148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  <c r="BI656" s="147"/>
      <c r="BJ656" s="147"/>
      <c r="BK656" s="149"/>
      <c r="BL656" s="150"/>
      <c r="BM656" s="150"/>
      <c r="BN656" s="150"/>
      <c r="BO656" s="150"/>
      <c r="BP656" s="150"/>
      <c r="BQ656" s="150"/>
      <c r="BR656" s="150"/>
      <c r="BS656" s="150"/>
      <c r="BT656" s="150"/>
      <c r="BU656" s="150"/>
      <c r="BV656" s="150"/>
      <c r="BW656" s="150"/>
      <c r="BX656" s="150"/>
      <c r="BY656" s="150"/>
      <c r="BZ656" s="150"/>
      <c r="CA656" s="150"/>
      <c r="CB656" s="150"/>
      <c r="CC656" s="150"/>
      <c r="CD656" s="150"/>
      <c r="CE656" s="150"/>
      <c r="CF656" s="150"/>
      <c r="CG656" s="150"/>
      <c r="CH656" s="150"/>
      <c r="CI656" s="150"/>
      <c r="CJ656" s="150"/>
      <c r="CK656" s="150"/>
      <c r="CL656" s="150"/>
      <c r="CM656" s="150"/>
      <c r="CN656" s="150"/>
      <c r="CO656" s="150"/>
      <c r="CP656" s="150"/>
      <c r="CQ656" s="150"/>
      <c r="CR656" s="150"/>
      <c r="CS656" s="150"/>
      <c r="CT656" s="150"/>
      <c r="CU656" s="150"/>
      <c r="CV656" s="150"/>
      <c r="CW656" s="150"/>
      <c r="CX656" s="150"/>
      <c r="CY656" s="150"/>
      <c r="CZ656" s="150"/>
      <c r="DA656" s="150"/>
      <c r="DB656" s="150"/>
      <c r="DC656" s="150"/>
      <c r="DD656" s="150"/>
      <c r="DE656" s="150"/>
      <c r="DF656" s="150"/>
      <c r="DG656" s="150"/>
      <c r="DH656" s="150"/>
      <c r="DI656" s="150"/>
      <c r="DJ656" s="150"/>
      <c r="DK656" s="150"/>
      <c r="DL656" s="150"/>
      <c r="DM656" s="150"/>
      <c r="DN656" s="150"/>
      <c r="DO656" s="150"/>
      <c r="DP656" s="150"/>
      <c r="DQ656" s="150"/>
      <c r="DR656" s="150"/>
      <c r="DS656" s="150"/>
      <c r="DT656" s="150"/>
      <c r="DU656" s="150"/>
      <c r="DV656" s="150"/>
      <c r="DW656" s="150"/>
      <c r="DX656" s="150"/>
      <c r="DY656" s="150"/>
      <c r="DZ656" s="150"/>
      <c r="EA656" s="150"/>
      <c r="EB656" s="150"/>
      <c r="EC656" s="150"/>
      <c r="ED656" s="150"/>
      <c r="EE656" s="150"/>
      <c r="EF656" s="150"/>
      <c r="EG656" s="150"/>
      <c r="EH656" s="150"/>
      <c r="EI656" s="150"/>
      <c r="EJ656" s="150"/>
      <c r="EK656" s="150"/>
      <c r="EL656" s="150"/>
      <c r="EM656" s="150"/>
      <c r="EN656" s="150"/>
      <c r="EO656" s="150"/>
      <c r="EP656" s="150"/>
      <c r="EQ656" s="150"/>
      <c r="ER656" s="150"/>
      <c r="ES656" s="150"/>
      <c r="ET656" s="150"/>
      <c r="EU656" s="150"/>
      <c r="EV656" s="150"/>
      <c r="EW656" s="150"/>
      <c r="EX656" s="150"/>
      <c r="EY656" s="150"/>
      <c r="EZ656" s="150"/>
      <c r="FA656" s="150"/>
      <c r="FB656" s="150"/>
      <c r="FC656" s="150"/>
      <c r="FD656" s="150"/>
      <c r="FE656" s="150"/>
      <c r="FF656" s="150"/>
      <c r="FG656" s="150"/>
      <c r="FH656" s="150"/>
      <c r="FI656" s="150"/>
      <c r="FJ656" s="150"/>
      <c r="FK656" s="150"/>
      <c r="FL656" s="150"/>
      <c r="FM656" s="150"/>
      <c r="FN656" s="150"/>
      <c r="FO656" s="150"/>
      <c r="FP656" s="150"/>
      <c r="FQ656" s="150"/>
      <c r="FR656" s="150"/>
      <c r="FS656" s="150"/>
      <c r="FT656" s="150"/>
      <c r="FU656" s="150"/>
      <c r="FV656" s="150"/>
      <c r="FW656" s="150"/>
      <c r="FX656" s="150"/>
      <c r="FY656" s="150"/>
      <c r="FZ656" s="150"/>
      <c r="GA656" s="150"/>
      <c r="GB656" s="150"/>
      <c r="GC656" s="150"/>
      <c r="GD656" s="150"/>
      <c r="GE656" s="150"/>
      <c r="GF656" s="150"/>
      <c r="GG656" s="150"/>
      <c r="GH656" s="150"/>
      <c r="GI656" s="150"/>
      <c r="GJ656" s="150"/>
      <c r="GK656" s="150"/>
      <c r="GL656" s="150"/>
      <c r="GM656" s="150"/>
      <c r="GN656" s="150"/>
      <c r="GO656" s="150"/>
      <c r="GP656" s="150"/>
      <c r="GQ656" s="150"/>
      <c r="GR656" s="150"/>
      <c r="GS656" s="150"/>
      <c r="GT656" s="150"/>
      <c r="GU656" s="150"/>
      <c r="GV656" s="150"/>
      <c r="GW656" s="150"/>
      <c r="GX656" s="150"/>
      <c r="GY656" s="150"/>
      <c r="GZ656" s="150"/>
      <c r="HA656" s="150"/>
      <c r="HB656" s="150"/>
      <c r="HC656" s="150"/>
      <c r="HD656" s="150"/>
      <c r="HE656" s="150"/>
      <c r="HF656" s="150"/>
      <c r="HG656" s="150"/>
      <c r="HH656" s="150"/>
      <c r="HI656" s="150"/>
      <c r="HJ656" s="150"/>
      <c r="HK656" s="150"/>
      <c r="HL656" s="150"/>
      <c r="HM656" s="150"/>
      <c r="HN656" s="150"/>
      <c r="HO656" s="150"/>
      <c r="HP656" s="150"/>
      <c r="HQ656" s="150"/>
      <c r="HR656" s="150"/>
      <c r="HS656" s="150"/>
      <c r="HT656" s="150"/>
      <c r="HU656" s="150"/>
      <c r="HV656" s="150"/>
      <c r="HW656" s="150"/>
      <c r="HX656" s="150"/>
      <c r="HY656" s="150"/>
      <c r="HZ656" s="150"/>
      <c r="IA656" s="150"/>
      <c r="IB656" s="150"/>
      <c r="IC656" s="150"/>
      <c r="ID656" s="150"/>
      <c r="IE656" s="150"/>
      <c r="IF656" s="150"/>
      <c r="IG656" s="150"/>
      <c r="IH656" s="150"/>
      <c r="II656" s="150"/>
      <c r="IJ656" s="150"/>
      <c r="IK656" s="150"/>
      <c r="IL656" s="150"/>
      <c r="IM656" s="150"/>
      <c r="IN656" s="150"/>
      <c r="IO656" s="150"/>
      <c r="IP656" s="150"/>
      <c r="IQ656" s="150"/>
      <c r="IR656" s="150"/>
      <c r="IS656" s="150"/>
      <c r="IT656" s="150"/>
      <c r="IU656" s="150"/>
      <c r="IV656" s="150"/>
      <c r="IW656" s="150"/>
    </row>
    <row r="657" customFormat="false" ht="12.75" hidden="false" customHeight="false" outlineLevel="0" collapsed="false">
      <c r="A657" s="146"/>
      <c r="B657" s="147"/>
      <c r="C657" s="147"/>
      <c r="D657" s="147"/>
      <c r="E657" s="147"/>
      <c r="F657" s="147"/>
      <c r="G657" s="147"/>
      <c r="H657" s="148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  <c r="BI657" s="147"/>
      <c r="BJ657" s="147"/>
      <c r="BK657" s="149"/>
      <c r="BL657" s="150"/>
      <c r="BM657" s="150"/>
      <c r="BN657" s="150"/>
      <c r="BO657" s="150"/>
      <c r="BP657" s="150"/>
      <c r="BQ657" s="150"/>
      <c r="BR657" s="150"/>
      <c r="BS657" s="150"/>
      <c r="BT657" s="150"/>
      <c r="BU657" s="150"/>
      <c r="BV657" s="150"/>
      <c r="BW657" s="150"/>
      <c r="BX657" s="150"/>
      <c r="BY657" s="150"/>
      <c r="BZ657" s="150"/>
      <c r="CA657" s="150"/>
      <c r="CB657" s="150"/>
      <c r="CC657" s="150"/>
      <c r="CD657" s="150"/>
      <c r="CE657" s="150"/>
      <c r="CF657" s="150"/>
      <c r="CG657" s="150"/>
      <c r="CH657" s="150"/>
      <c r="CI657" s="150"/>
      <c r="CJ657" s="150"/>
      <c r="CK657" s="150"/>
      <c r="CL657" s="150"/>
      <c r="CM657" s="150"/>
      <c r="CN657" s="150"/>
      <c r="CO657" s="150"/>
      <c r="CP657" s="150"/>
      <c r="CQ657" s="150"/>
      <c r="CR657" s="150"/>
      <c r="CS657" s="150"/>
      <c r="CT657" s="150"/>
      <c r="CU657" s="150"/>
      <c r="CV657" s="150"/>
      <c r="CW657" s="150"/>
      <c r="CX657" s="150"/>
      <c r="CY657" s="150"/>
      <c r="CZ657" s="150"/>
      <c r="DA657" s="150"/>
      <c r="DB657" s="150"/>
      <c r="DC657" s="150"/>
      <c r="DD657" s="150"/>
      <c r="DE657" s="150"/>
      <c r="DF657" s="150"/>
      <c r="DG657" s="150"/>
      <c r="DH657" s="150"/>
      <c r="DI657" s="150"/>
      <c r="DJ657" s="150"/>
      <c r="DK657" s="150"/>
      <c r="DL657" s="150"/>
      <c r="DM657" s="150"/>
      <c r="DN657" s="150"/>
      <c r="DO657" s="150"/>
      <c r="DP657" s="150"/>
      <c r="DQ657" s="150"/>
      <c r="DR657" s="150"/>
      <c r="DS657" s="150"/>
      <c r="DT657" s="150"/>
      <c r="DU657" s="150"/>
      <c r="DV657" s="150"/>
      <c r="DW657" s="150"/>
      <c r="DX657" s="150"/>
      <c r="DY657" s="150"/>
      <c r="DZ657" s="150"/>
      <c r="EA657" s="150"/>
      <c r="EB657" s="150"/>
      <c r="EC657" s="150"/>
      <c r="ED657" s="150"/>
      <c r="EE657" s="150"/>
      <c r="EF657" s="150"/>
      <c r="EG657" s="150"/>
      <c r="EH657" s="150"/>
      <c r="EI657" s="150"/>
      <c r="EJ657" s="150"/>
      <c r="EK657" s="150"/>
      <c r="EL657" s="150"/>
      <c r="EM657" s="150"/>
      <c r="EN657" s="150"/>
      <c r="EO657" s="150"/>
      <c r="EP657" s="150"/>
      <c r="EQ657" s="150"/>
      <c r="ER657" s="150"/>
      <c r="ES657" s="150"/>
      <c r="ET657" s="150"/>
      <c r="EU657" s="150"/>
      <c r="EV657" s="150"/>
      <c r="EW657" s="150"/>
      <c r="EX657" s="150"/>
      <c r="EY657" s="150"/>
      <c r="EZ657" s="150"/>
      <c r="FA657" s="150"/>
      <c r="FB657" s="150"/>
      <c r="FC657" s="150"/>
      <c r="FD657" s="150"/>
      <c r="FE657" s="150"/>
      <c r="FF657" s="150"/>
      <c r="FG657" s="150"/>
      <c r="FH657" s="150"/>
      <c r="FI657" s="150"/>
      <c r="FJ657" s="150"/>
      <c r="FK657" s="150"/>
      <c r="FL657" s="150"/>
      <c r="FM657" s="150"/>
      <c r="FN657" s="150"/>
      <c r="FO657" s="150"/>
      <c r="FP657" s="150"/>
      <c r="FQ657" s="150"/>
      <c r="FR657" s="150"/>
      <c r="FS657" s="150"/>
      <c r="FT657" s="150"/>
      <c r="FU657" s="150"/>
      <c r="FV657" s="150"/>
      <c r="FW657" s="150"/>
      <c r="FX657" s="150"/>
      <c r="FY657" s="150"/>
      <c r="FZ657" s="150"/>
      <c r="GA657" s="150"/>
      <c r="GB657" s="150"/>
      <c r="GC657" s="150"/>
      <c r="GD657" s="150"/>
      <c r="GE657" s="150"/>
      <c r="GF657" s="150"/>
      <c r="GG657" s="150"/>
      <c r="GH657" s="150"/>
      <c r="GI657" s="150"/>
      <c r="GJ657" s="150"/>
      <c r="GK657" s="150"/>
      <c r="GL657" s="150"/>
      <c r="GM657" s="150"/>
      <c r="GN657" s="150"/>
      <c r="GO657" s="150"/>
      <c r="GP657" s="150"/>
      <c r="GQ657" s="150"/>
      <c r="GR657" s="150"/>
      <c r="GS657" s="150"/>
      <c r="GT657" s="150"/>
      <c r="GU657" s="150"/>
      <c r="GV657" s="150"/>
      <c r="GW657" s="150"/>
      <c r="GX657" s="150"/>
      <c r="GY657" s="150"/>
      <c r="GZ657" s="150"/>
      <c r="HA657" s="150"/>
      <c r="HB657" s="150"/>
      <c r="HC657" s="150"/>
      <c r="HD657" s="150"/>
      <c r="HE657" s="150"/>
      <c r="HF657" s="150"/>
      <c r="HG657" s="150"/>
      <c r="HH657" s="150"/>
      <c r="HI657" s="150"/>
      <c r="HJ657" s="150"/>
      <c r="HK657" s="150"/>
      <c r="HL657" s="150"/>
      <c r="HM657" s="150"/>
      <c r="HN657" s="150"/>
      <c r="HO657" s="150"/>
      <c r="HP657" s="150"/>
      <c r="HQ657" s="150"/>
      <c r="HR657" s="150"/>
      <c r="HS657" s="150"/>
      <c r="HT657" s="150"/>
      <c r="HU657" s="150"/>
      <c r="HV657" s="150"/>
      <c r="HW657" s="150"/>
      <c r="HX657" s="150"/>
      <c r="HY657" s="150"/>
      <c r="HZ657" s="150"/>
      <c r="IA657" s="150"/>
      <c r="IB657" s="150"/>
      <c r="IC657" s="150"/>
      <c r="ID657" s="150"/>
      <c r="IE657" s="150"/>
      <c r="IF657" s="150"/>
      <c r="IG657" s="150"/>
      <c r="IH657" s="150"/>
      <c r="II657" s="150"/>
      <c r="IJ657" s="150"/>
      <c r="IK657" s="150"/>
      <c r="IL657" s="150"/>
      <c r="IM657" s="150"/>
      <c r="IN657" s="150"/>
      <c r="IO657" s="150"/>
      <c r="IP657" s="150"/>
      <c r="IQ657" s="150"/>
      <c r="IR657" s="150"/>
      <c r="IS657" s="150"/>
      <c r="IT657" s="150"/>
      <c r="IU657" s="150"/>
      <c r="IV657" s="150"/>
      <c r="IW657" s="150"/>
    </row>
    <row r="658" customFormat="false" ht="12.75" hidden="false" customHeight="false" outlineLevel="0" collapsed="false">
      <c r="A658" s="146"/>
      <c r="B658" s="147"/>
      <c r="C658" s="147"/>
      <c r="D658" s="147"/>
      <c r="E658" s="147"/>
      <c r="F658" s="147"/>
      <c r="G658" s="147"/>
      <c r="H658" s="148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  <c r="BI658" s="147"/>
      <c r="BJ658" s="147"/>
      <c r="BK658" s="149"/>
      <c r="BL658" s="150"/>
      <c r="BM658" s="150"/>
      <c r="BN658" s="150"/>
      <c r="BO658" s="150"/>
      <c r="BP658" s="150"/>
      <c r="BQ658" s="150"/>
      <c r="BR658" s="150"/>
      <c r="BS658" s="150"/>
      <c r="BT658" s="150"/>
      <c r="BU658" s="150"/>
      <c r="BV658" s="150"/>
      <c r="BW658" s="150"/>
      <c r="BX658" s="150"/>
      <c r="BY658" s="150"/>
      <c r="BZ658" s="150"/>
      <c r="CA658" s="150"/>
      <c r="CB658" s="150"/>
      <c r="CC658" s="150"/>
      <c r="CD658" s="150"/>
      <c r="CE658" s="150"/>
      <c r="CF658" s="150"/>
      <c r="CG658" s="150"/>
      <c r="CH658" s="150"/>
      <c r="CI658" s="150"/>
      <c r="CJ658" s="150"/>
      <c r="CK658" s="150"/>
      <c r="CL658" s="150"/>
      <c r="CM658" s="150"/>
      <c r="CN658" s="150"/>
      <c r="CO658" s="150"/>
      <c r="CP658" s="150"/>
      <c r="CQ658" s="150"/>
      <c r="CR658" s="150"/>
      <c r="CS658" s="150"/>
      <c r="CT658" s="150"/>
      <c r="CU658" s="150"/>
      <c r="CV658" s="150"/>
      <c r="CW658" s="150"/>
      <c r="CX658" s="150"/>
      <c r="CY658" s="150"/>
      <c r="CZ658" s="150"/>
      <c r="DA658" s="150"/>
      <c r="DB658" s="150"/>
      <c r="DC658" s="150"/>
      <c r="DD658" s="150"/>
      <c r="DE658" s="150"/>
      <c r="DF658" s="150"/>
      <c r="DG658" s="150"/>
      <c r="DH658" s="150"/>
      <c r="DI658" s="150"/>
      <c r="DJ658" s="150"/>
      <c r="DK658" s="150"/>
      <c r="DL658" s="150"/>
      <c r="DM658" s="150"/>
      <c r="DN658" s="150"/>
      <c r="DO658" s="150"/>
      <c r="DP658" s="150"/>
      <c r="DQ658" s="150"/>
      <c r="DR658" s="150"/>
      <c r="DS658" s="150"/>
      <c r="DT658" s="150"/>
      <c r="DU658" s="150"/>
      <c r="DV658" s="150"/>
      <c r="DW658" s="150"/>
      <c r="DX658" s="150"/>
      <c r="DY658" s="150"/>
      <c r="DZ658" s="150"/>
      <c r="EA658" s="150"/>
      <c r="EB658" s="150"/>
      <c r="EC658" s="150"/>
      <c r="ED658" s="150"/>
      <c r="EE658" s="150"/>
      <c r="EF658" s="150"/>
      <c r="EG658" s="150"/>
      <c r="EH658" s="150"/>
      <c r="EI658" s="150"/>
      <c r="EJ658" s="150"/>
      <c r="EK658" s="150"/>
      <c r="EL658" s="150"/>
      <c r="EM658" s="150"/>
      <c r="EN658" s="150"/>
      <c r="EO658" s="150"/>
      <c r="EP658" s="150"/>
      <c r="EQ658" s="150"/>
      <c r="ER658" s="150"/>
      <c r="ES658" s="150"/>
      <c r="ET658" s="150"/>
      <c r="EU658" s="150"/>
      <c r="EV658" s="150"/>
      <c r="EW658" s="150"/>
      <c r="EX658" s="150"/>
      <c r="EY658" s="150"/>
      <c r="EZ658" s="150"/>
      <c r="FA658" s="150"/>
      <c r="FB658" s="150"/>
      <c r="FC658" s="150"/>
      <c r="FD658" s="150"/>
      <c r="FE658" s="150"/>
      <c r="FF658" s="150"/>
      <c r="FG658" s="150"/>
      <c r="FH658" s="150"/>
      <c r="FI658" s="150"/>
      <c r="FJ658" s="150"/>
      <c r="FK658" s="150"/>
      <c r="FL658" s="150"/>
      <c r="FM658" s="150"/>
      <c r="FN658" s="150"/>
      <c r="FO658" s="150"/>
      <c r="FP658" s="150"/>
      <c r="FQ658" s="150"/>
      <c r="FR658" s="150"/>
      <c r="FS658" s="150"/>
      <c r="FT658" s="150"/>
      <c r="FU658" s="150"/>
      <c r="FV658" s="150"/>
      <c r="FW658" s="150"/>
      <c r="FX658" s="150"/>
      <c r="FY658" s="150"/>
      <c r="FZ658" s="150"/>
      <c r="GA658" s="150"/>
      <c r="GB658" s="150"/>
      <c r="GC658" s="150"/>
      <c r="GD658" s="150"/>
      <c r="GE658" s="150"/>
      <c r="GF658" s="150"/>
      <c r="GG658" s="150"/>
      <c r="GH658" s="150"/>
      <c r="GI658" s="150"/>
      <c r="GJ658" s="150"/>
      <c r="GK658" s="150"/>
      <c r="GL658" s="150"/>
      <c r="GM658" s="150"/>
      <c r="GN658" s="150"/>
      <c r="GO658" s="150"/>
      <c r="GP658" s="150"/>
      <c r="GQ658" s="150"/>
      <c r="GR658" s="150"/>
      <c r="GS658" s="150"/>
      <c r="GT658" s="150"/>
      <c r="GU658" s="150"/>
      <c r="GV658" s="150"/>
      <c r="GW658" s="150"/>
      <c r="GX658" s="150"/>
      <c r="GY658" s="150"/>
      <c r="GZ658" s="150"/>
      <c r="HA658" s="150"/>
      <c r="HB658" s="150"/>
      <c r="HC658" s="150"/>
      <c r="HD658" s="150"/>
      <c r="HE658" s="150"/>
      <c r="HF658" s="150"/>
      <c r="HG658" s="150"/>
      <c r="HH658" s="150"/>
      <c r="HI658" s="150"/>
      <c r="HJ658" s="150"/>
      <c r="HK658" s="150"/>
      <c r="HL658" s="150"/>
      <c r="HM658" s="150"/>
      <c r="HN658" s="150"/>
      <c r="HO658" s="150"/>
      <c r="HP658" s="150"/>
      <c r="HQ658" s="150"/>
      <c r="HR658" s="150"/>
      <c r="HS658" s="150"/>
      <c r="HT658" s="150"/>
      <c r="HU658" s="150"/>
      <c r="HV658" s="150"/>
      <c r="HW658" s="150"/>
      <c r="HX658" s="150"/>
      <c r="HY658" s="150"/>
      <c r="HZ658" s="150"/>
      <c r="IA658" s="150"/>
      <c r="IB658" s="150"/>
      <c r="IC658" s="150"/>
      <c r="ID658" s="150"/>
      <c r="IE658" s="150"/>
      <c r="IF658" s="150"/>
      <c r="IG658" s="150"/>
      <c r="IH658" s="150"/>
      <c r="II658" s="150"/>
      <c r="IJ658" s="150"/>
      <c r="IK658" s="150"/>
      <c r="IL658" s="150"/>
      <c r="IM658" s="150"/>
      <c r="IN658" s="150"/>
      <c r="IO658" s="150"/>
      <c r="IP658" s="150"/>
      <c r="IQ658" s="150"/>
      <c r="IR658" s="150"/>
      <c r="IS658" s="150"/>
      <c r="IT658" s="150"/>
      <c r="IU658" s="150"/>
      <c r="IV658" s="150"/>
      <c r="IW658" s="150"/>
    </row>
    <row r="659" customFormat="false" ht="12.75" hidden="false" customHeight="false" outlineLevel="0" collapsed="false">
      <c r="A659" s="146"/>
      <c r="B659" s="147"/>
      <c r="C659" s="147"/>
      <c r="D659" s="147"/>
      <c r="E659" s="147"/>
      <c r="F659" s="147"/>
      <c r="G659" s="147"/>
      <c r="H659" s="148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9"/>
      <c r="BL659" s="150"/>
      <c r="BM659" s="150"/>
      <c r="BN659" s="150"/>
      <c r="BO659" s="150"/>
      <c r="BP659" s="150"/>
      <c r="BQ659" s="150"/>
      <c r="BR659" s="150"/>
      <c r="BS659" s="150"/>
      <c r="BT659" s="150"/>
      <c r="BU659" s="150"/>
      <c r="BV659" s="150"/>
      <c r="BW659" s="150"/>
      <c r="BX659" s="150"/>
      <c r="BY659" s="150"/>
      <c r="BZ659" s="150"/>
      <c r="CA659" s="150"/>
      <c r="CB659" s="150"/>
      <c r="CC659" s="150"/>
      <c r="CD659" s="150"/>
      <c r="CE659" s="150"/>
      <c r="CF659" s="150"/>
      <c r="CG659" s="150"/>
      <c r="CH659" s="150"/>
      <c r="CI659" s="150"/>
      <c r="CJ659" s="150"/>
      <c r="CK659" s="150"/>
      <c r="CL659" s="150"/>
      <c r="CM659" s="150"/>
      <c r="CN659" s="150"/>
      <c r="CO659" s="150"/>
      <c r="CP659" s="150"/>
      <c r="CQ659" s="150"/>
      <c r="CR659" s="150"/>
      <c r="CS659" s="150"/>
      <c r="CT659" s="150"/>
      <c r="CU659" s="150"/>
      <c r="CV659" s="150"/>
      <c r="CW659" s="150"/>
      <c r="CX659" s="150"/>
      <c r="CY659" s="150"/>
      <c r="CZ659" s="150"/>
      <c r="DA659" s="150"/>
      <c r="DB659" s="150"/>
      <c r="DC659" s="150"/>
      <c r="DD659" s="150"/>
      <c r="DE659" s="150"/>
      <c r="DF659" s="150"/>
      <c r="DG659" s="150"/>
      <c r="DH659" s="150"/>
      <c r="DI659" s="150"/>
      <c r="DJ659" s="150"/>
      <c r="DK659" s="150"/>
      <c r="DL659" s="150"/>
      <c r="DM659" s="150"/>
      <c r="DN659" s="150"/>
      <c r="DO659" s="150"/>
      <c r="DP659" s="150"/>
      <c r="DQ659" s="150"/>
      <c r="DR659" s="150"/>
      <c r="DS659" s="150"/>
      <c r="DT659" s="150"/>
      <c r="DU659" s="150"/>
      <c r="DV659" s="150"/>
      <c r="DW659" s="150"/>
      <c r="DX659" s="150"/>
      <c r="DY659" s="150"/>
      <c r="DZ659" s="150"/>
      <c r="EA659" s="150"/>
      <c r="EB659" s="150"/>
      <c r="EC659" s="150"/>
      <c r="ED659" s="150"/>
      <c r="EE659" s="150"/>
      <c r="EF659" s="150"/>
      <c r="EG659" s="150"/>
      <c r="EH659" s="150"/>
      <c r="EI659" s="150"/>
      <c r="EJ659" s="150"/>
      <c r="EK659" s="150"/>
      <c r="EL659" s="150"/>
      <c r="EM659" s="150"/>
      <c r="EN659" s="150"/>
      <c r="EO659" s="150"/>
      <c r="EP659" s="150"/>
      <c r="EQ659" s="150"/>
      <c r="ER659" s="150"/>
      <c r="ES659" s="150"/>
      <c r="ET659" s="150"/>
      <c r="EU659" s="150"/>
      <c r="EV659" s="150"/>
      <c r="EW659" s="150"/>
      <c r="EX659" s="150"/>
      <c r="EY659" s="150"/>
      <c r="EZ659" s="150"/>
      <c r="FA659" s="150"/>
      <c r="FB659" s="150"/>
      <c r="FC659" s="150"/>
      <c r="FD659" s="150"/>
      <c r="FE659" s="150"/>
      <c r="FF659" s="150"/>
      <c r="FG659" s="150"/>
      <c r="FH659" s="150"/>
      <c r="FI659" s="150"/>
      <c r="FJ659" s="150"/>
      <c r="FK659" s="150"/>
      <c r="FL659" s="150"/>
      <c r="FM659" s="150"/>
      <c r="FN659" s="150"/>
      <c r="FO659" s="150"/>
      <c r="FP659" s="150"/>
      <c r="FQ659" s="150"/>
      <c r="FR659" s="150"/>
      <c r="FS659" s="150"/>
      <c r="FT659" s="150"/>
      <c r="FU659" s="150"/>
      <c r="FV659" s="150"/>
      <c r="FW659" s="150"/>
      <c r="FX659" s="150"/>
      <c r="FY659" s="150"/>
      <c r="FZ659" s="150"/>
      <c r="GA659" s="150"/>
      <c r="GB659" s="150"/>
      <c r="GC659" s="150"/>
      <c r="GD659" s="150"/>
      <c r="GE659" s="150"/>
      <c r="GF659" s="150"/>
      <c r="GG659" s="150"/>
      <c r="GH659" s="150"/>
      <c r="GI659" s="150"/>
      <c r="GJ659" s="150"/>
      <c r="GK659" s="150"/>
      <c r="GL659" s="150"/>
      <c r="GM659" s="150"/>
      <c r="GN659" s="150"/>
      <c r="GO659" s="150"/>
      <c r="GP659" s="150"/>
      <c r="GQ659" s="150"/>
      <c r="GR659" s="150"/>
      <c r="GS659" s="150"/>
      <c r="GT659" s="150"/>
      <c r="GU659" s="150"/>
      <c r="GV659" s="150"/>
      <c r="GW659" s="150"/>
      <c r="GX659" s="150"/>
      <c r="GY659" s="150"/>
      <c r="GZ659" s="150"/>
      <c r="HA659" s="150"/>
      <c r="HB659" s="150"/>
      <c r="HC659" s="150"/>
      <c r="HD659" s="150"/>
      <c r="HE659" s="150"/>
      <c r="HF659" s="150"/>
      <c r="HG659" s="150"/>
      <c r="HH659" s="150"/>
      <c r="HI659" s="150"/>
      <c r="HJ659" s="150"/>
      <c r="HK659" s="150"/>
      <c r="HL659" s="150"/>
      <c r="HM659" s="150"/>
      <c r="HN659" s="150"/>
      <c r="HO659" s="150"/>
      <c r="HP659" s="150"/>
      <c r="HQ659" s="150"/>
      <c r="HR659" s="150"/>
      <c r="HS659" s="150"/>
      <c r="HT659" s="150"/>
      <c r="HU659" s="150"/>
      <c r="HV659" s="150"/>
      <c r="HW659" s="150"/>
      <c r="HX659" s="150"/>
      <c r="HY659" s="150"/>
      <c r="HZ659" s="150"/>
      <c r="IA659" s="150"/>
      <c r="IB659" s="150"/>
      <c r="IC659" s="150"/>
      <c r="ID659" s="150"/>
      <c r="IE659" s="150"/>
      <c r="IF659" s="150"/>
      <c r="IG659" s="150"/>
      <c r="IH659" s="150"/>
      <c r="II659" s="150"/>
      <c r="IJ659" s="150"/>
      <c r="IK659" s="150"/>
      <c r="IL659" s="150"/>
      <c r="IM659" s="150"/>
      <c r="IN659" s="150"/>
      <c r="IO659" s="150"/>
      <c r="IP659" s="150"/>
      <c r="IQ659" s="150"/>
      <c r="IR659" s="150"/>
      <c r="IS659" s="150"/>
      <c r="IT659" s="150"/>
      <c r="IU659" s="150"/>
      <c r="IV659" s="150"/>
      <c r="IW659" s="150"/>
    </row>
    <row r="660" customFormat="false" ht="12.75" hidden="false" customHeight="false" outlineLevel="0" collapsed="false">
      <c r="A660" s="146"/>
      <c r="B660" s="147"/>
      <c r="C660" s="147"/>
      <c r="D660" s="147"/>
      <c r="E660" s="147"/>
      <c r="F660" s="147"/>
      <c r="G660" s="147"/>
      <c r="H660" s="148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  <c r="BI660" s="147"/>
      <c r="BJ660" s="147"/>
      <c r="BK660" s="149"/>
      <c r="BL660" s="150"/>
      <c r="BM660" s="150"/>
      <c r="BN660" s="150"/>
      <c r="BO660" s="150"/>
      <c r="BP660" s="150"/>
      <c r="BQ660" s="150"/>
      <c r="BR660" s="150"/>
      <c r="BS660" s="150"/>
      <c r="BT660" s="150"/>
      <c r="BU660" s="150"/>
      <c r="BV660" s="150"/>
      <c r="BW660" s="150"/>
      <c r="BX660" s="150"/>
      <c r="BY660" s="150"/>
      <c r="BZ660" s="150"/>
      <c r="CA660" s="150"/>
      <c r="CB660" s="150"/>
      <c r="CC660" s="150"/>
      <c r="CD660" s="150"/>
      <c r="CE660" s="150"/>
      <c r="CF660" s="150"/>
      <c r="CG660" s="150"/>
      <c r="CH660" s="150"/>
      <c r="CI660" s="150"/>
      <c r="CJ660" s="150"/>
      <c r="CK660" s="150"/>
      <c r="CL660" s="150"/>
      <c r="CM660" s="150"/>
      <c r="CN660" s="150"/>
      <c r="CO660" s="150"/>
      <c r="CP660" s="150"/>
      <c r="CQ660" s="150"/>
      <c r="CR660" s="150"/>
      <c r="CS660" s="150"/>
      <c r="CT660" s="150"/>
      <c r="CU660" s="150"/>
      <c r="CV660" s="150"/>
      <c r="CW660" s="150"/>
      <c r="CX660" s="150"/>
      <c r="CY660" s="150"/>
      <c r="CZ660" s="150"/>
      <c r="DA660" s="150"/>
      <c r="DB660" s="150"/>
      <c r="DC660" s="150"/>
      <c r="DD660" s="150"/>
      <c r="DE660" s="150"/>
      <c r="DF660" s="150"/>
      <c r="DG660" s="150"/>
      <c r="DH660" s="150"/>
      <c r="DI660" s="150"/>
      <c r="DJ660" s="150"/>
      <c r="DK660" s="150"/>
      <c r="DL660" s="150"/>
      <c r="DM660" s="150"/>
      <c r="DN660" s="150"/>
      <c r="DO660" s="150"/>
      <c r="DP660" s="150"/>
      <c r="DQ660" s="150"/>
      <c r="DR660" s="150"/>
      <c r="DS660" s="150"/>
      <c r="DT660" s="150"/>
      <c r="DU660" s="150"/>
      <c r="DV660" s="150"/>
      <c r="DW660" s="150"/>
      <c r="DX660" s="150"/>
      <c r="DY660" s="150"/>
      <c r="DZ660" s="150"/>
      <c r="EA660" s="150"/>
      <c r="EB660" s="150"/>
      <c r="EC660" s="150"/>
      <c r="ED660" s="150"/>
      <c r="EE660" s="150"/>
      <c r="EF660" s="150"/>
      <c r="EG660" s="150"/>
      <c r="EH660" s="150"/>
      <c r="EI660" s="150"/>
      <c r="EJ660" s="150"/>
      <c r="EK660" s="150"/>
      <c r="EL660" s="150"/>
      <c r="EM660" s="150"/>
      <c r="EN660" s="150"/>
      <c r="EO660" s="150"/>
      <c r="EP660" s="150"/>
      <c r="EQ660" s="150"/>
      <c r="ER660" s="150"/>
      <c r="ES660" s="150"/>
      <c r="ET660" s="150"/>
      <c r="EU660" s="150"/>
      <c r="EV660" s="150"/>
      <c r="EW660" s="150"/>
      <c r="EX660" s="150"/>
      <c r="EY660" s="150"/>
      <c r="EZ660" s="150"/>
      <c r="FA660" s="150"/>
      <c r="FB660" s="150"/>
      <c r="FC660" s="150"/>
      <c r="FD660" s="150"/>
      <c r="FE660" s="150"/>
      <c r="FF660" s="150"/>
      <c r="FG660" s="150"/>
      <c r="FH660" s="150"/>
      <c r="FI660" s="150"/>
      <c r="FJ660" s="150"/>
      <c r="FK660" s="150"/>
      <c r="FL660" s="150"/>
      <c r="FM660" s="150"/>
      <c r="FN660" s="150"/>
      <c r="FO660" s="150"/>
      <c r="FP660" s="150"/>
      <c r="FQ660" s="150"/>
      <c r="FR660" s="150"/>
      <c r="FS660" s="150"/>
      <c r="FT660" s="150"/>
      <c r="FU660" s="150"/>
      <c r="FV660" s="150"/>
      <c r="FW660" s="150"/>
      <c r="FX660" s="150"/>
      <c r="FY660" s="150"/>
      <c r="FZ660" s="150"/>
      <c r="GA660" s="150"/>
      <c r="GB660" s="150"/>
      <c r="GC660" s="150"/>
      <c r="GD660" s="150"/>
      <c r="GE660" s="150"/>
      <c r="GF660" s="150"/>
      <c r="GG660" s="150"/>
      <c r="GH660" s="150"/>
      <c r="GI660" s="150"/>
      <c r="GJ660" s="150"/>
      <c r="GK660" s="150"/>
      <c r="GL660" s="150"/>
      <c r="GM660" s="150"/>
      <c r="GN660" s="150"/>
      <c r="GO660" s="150"/>
      <c r="GP660" s="150"/>
      <c r="GQ660" s="150"/>
      <c r="GR660" s="150"/>
      <c r="GS660" s="150"/>
      <c r="GT660" s="150"/>
      <c r="GU660" s="150"/>
      <c r="GV660" s="150"/>
      <c r="GW660" s="150"/>
      <c r="GX660" s="150"/>
      <c r="GY660" s="150"/>
      <c r="GZ660" s="150"/>
      <c r="HA660" s="150"/>
      <c r="HB660" s="150"/>
      <c r="HC660" s="150"/>
      <c r="HD660" s="150"/>
      <c r="HE660" s="150"/>
      <c r="HF660" s="150"/>
      <c r="HG660" s="150"/>
      <c r="HH660" s="150"/>
      <c r="HI660" s="150"/>
      <c r="HJ660" s="150"/>
      <c r="HK660" s="150"/>
      <c r="HL660" s="150"/>
      <c r="HM660" s="150"/>
      <c r="HN660" s="150"/>
      <c r="HO660" s="150"/>
      <c r="HP660" s="150"/>
      <c r="HQ660" s="150"/>
      <c r="HR660" s="150"/>
      <c r="HS660" s="150"/>
      <c r="HT660" s="150"/>
      <c r="HU660" s="150"/>
      <c r="HV660" s="150"/>
      <c r="HW660" s="150"/>
      <c r="HX660" s="150"/>
      <c r="HY660" s="150"/>
      <c r="HZ660" s="150"/>
      <c r="IA660" s="150"/>
      <c r="IB660" s="150"/>
      <c r="IC660" s="150"/>
      <c r="ID660" s="150"/>
      <c r="IE660" s="150"/>
      <c r="IF660" s="150"/>
      <c r="IG660" s="150"/>
      <c r="IH660" s="150"/>
      <c r="II660" s="150"/>
      <c r="IJ660" s="150"/>
      <c r="IK660" s="150"/>
      <c r="IL660" s="150"/>
      <c r="IM660" s="150"/>
      <c r="IN660" s="150"/>
      <c r="IO660" s="150"/>
      <c r="IP660" s="150"/>
      <c r="IQ660" s="150"/>
      <c r="IR660" s="150"/>
      <c r="IS660" s="150"/>
      <c r="IT660" s="150"/>
      <c r="IU660" s="150"/>
      <c r="IV660" s="150"/>
      <c r="IW660" s="150"/>
    </row>
    <row r="661" customFormat="false" ht="12.75" hidden="false" customHeight="false" outlineLevel="0" collapsed="false">
      <c r="A661" s="146"/>
      <c r="B661" s="147"/>
      <c r="C661" s="147"/>
      <c r="D661" s="147"/>
      <c r="E661" s="147"/>
      <c r="F661" s="147"/>
      <c r="G661" s="147"/>
      <c r="H661" s="148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  <c r="BI661" s="147"/>
      <c r="BJ661" s="147"/>
      <c r="BK661" s="149"/>
      <c r="BL661" s="150"/>
      <c r="BM661" s="150"/>
      <c r="BN661" s="150"/>
      <c r="BO661" s="150"/>
      <c r="BP661" s="150"/>
      <c r="BQ661" s="150"/>
      <c r="BR661" s="150"/>
      <c r="BS661" s="150"/>
      <c r="BT661" s="150"/>
      <c r="BU661" s="150"/>
      <c r="BV661" s="150"/>
      <c r="BW661" s="150"/>
      <c r="BX661" s="150"/>
      <c r="BY661" s="150"/>
      <c r="BZ661" s="150"/>
      <c r="CA661" s="150"/>
      <c r="CB661" s="150"/>
      <c r="CC661" s="150"/>
      <c r="CD661" s="150"/>
      <c r="CE661" s="150"/>
      <c r="CF661" s="150"/>
      <c r="CG661" s="150"/>
      <c r="CH661" s="150"/>
      <c r="CI661" s="150"/>
      <c r="CJ661" s="150"/>
      <c r="CK661" s="150"/>
      <c r="CL661" s="150"/>
      <c r="CM661" s="150"/>
      <c r="CN661" s="150"/>
      <c r="CO661" s="150"/>
      <c r="CP661" s="150"/>
      <c r="CQ661" s="150"/>
      <c r="CR661" s="150"/>
      <c r="CS661" s="150"/>
      <c r="CT661" s="150"/>
      <c r="CU661" s="150"/>
      <c r="CV661" s="150"/>
      <c r="CW661" s="150"/>
      <c r="CX661" s="150"/>
      <c r="CY661" s="150"/>
      <c r="CZ661" s="150"/>
      <c r="DA661" s="150"/>
      <c r="DB661" s="150"/>
      <c r="DC661" s="150"/>
      <c r="DD661" s="150"/>
      <c r="DE661" s="150"/>
      <c r="DF661" s="150"/>
      <c r="DG661" s="150"/>
      <c r="DH661" s="150"/>
      <c r="DI661" s="150"/>
      <c r="DJ661" s="150"/>
      <c r="DK661" s="150"/>
      <c r="DL661" s="150"/>
      <c r="DM661" s="150"/>
      <c r="DN661" s="150"/>
      <c r="DO661" s="150"/>
      <c r="DP661" s="150"/>
      <c r="DQ661" s="150"/>
      <c r="DR661" s="150"/>
      <c r="DS661" s="150"/>
      <c r="DT661" s="150"/>
      <c r="DU661" s="150"/>
      <c r="DV661" s="150"/>
      <c r="DW661" s="150"/>
      <c r="DX661" s="150"/>
      <c r="DY661" s="150"/>
      <c r="DZ661" s="150"/>
      <c r="EA661" s="150"/>
      <c r="EB661" s="150"/>
      <c r="EC661" s="150"/>
      <c r="ED661" s="150"/>
      <c r="EE661" s="150"/>
      <c r="EF661" s="150"/>
      <c r="EG661" s="150"/>
      <c r="EH661" s="150"/>
      <c r="EI661" s="150"/>
      <c r="EJ661" s="150"/>
      <c r="EK661" s="150"/>
      <c r="EL661" s="150"/>
      <c r="EM661" s="150"/>
      <c r="EN661" s="150"/>
      <c r="EO661" s="150"/>
      <c r="EP661" s="150"/>
      <c r="EQ661" s="150"/>
      <c r="ER661" s="150"/>
      <c r="ES661" s="150"/>
      <c r="ET661" s="150"/>
      <c r="EU661" s="150"/>
      <c r="EV661" s="150"/>
      <c r="EW661" s="150"/>
      <c r="EX661" s="150"/>
      <c r="EY661" s="150"/>
      <c r="EZ661" s="150"/>
      <c r="FA661" s="150"/>
      <c r="FB661" s="150"/>
      <c r="FC661" s="150"/>
      <c r="FD661" s="150"/>
      <c r="FE661" s="150"/>
      <c r="FF661" s="150"/>
      <c r="FG661" s="150"/>
      <c r="FH661" s="150"/>
      <c r="FI661" s="150"/>
      <c r="FJ661" s="150"/>
      <c r="FK661" s="150"/>
      <c r="FL661" s="150"/>
      <c r="FM661" s="150"/>
      <c r="FN661" s="150"/>
      <c r="FO661" s="150"/>
      <c r="FP661" s="150"/>
      <c r="FQ661" s="150"/>
      <c r="FR661" s="150"/>
      <c r="FS661" s="150"/>
      <c r="FT661" s="150"/>
      <c r="FU661" s="150"/>
      <c r="FV661" s="150"/>
      <c r="FW661" s="150"/>
      <c r="FX661" s="150"/>
      <c r="FY661" s="150"/>
      <c r="FZ661" s="150"/>
      <c r="GA661" s="150"/>
      <c r="GB661" s="150"/>
      <c r="GC661" s="150"/>
      <c r="GD661" s="150"/>
      <c r="GE661" s="150"/>
      <c r="GF661" s="150"/>
      <c r="GG661" s="150"/>
      <c r="GH661" s="150"/>
      <c r="GI661" s="150"/>
      <c r="GJ661" s="150"/>
      <c r="GK661" s="150"/>
      <c r="GL661" s="150"/>
      <c r="GM661" s="150"/>
      <c r="GN661" s="150"/>
      <c r="GO661" s="150"/>
      <c r="GP661" s="150"/>
      <c r="GQ661" s="150"/>
      <c r="GR661" s="150"/>
      <c r="GS661" s="150"/>
      <c r="GT661" s="150"/>
      <c r="GU661" s="150"/>
      <c r="GV661" s="150"/>
      <c r="GW661" s="150"/>
      <c r="GX661" s="150"/>
      <c r="GY661" s="150"/>
      <c r="GZ661" s="150"/>
      <c r="HA661" s="150"/>
      <c r="HB661" s="150"/>
      <c r="HC661" s="150"/>
      <c r="HD661" s="150"/>
      <c r="HE661" s="150"/>
      <c r="HF661" s="150"/>
      <c r="HG661" s="150"/>
      <c r="HH661" s="150"/>
      <c r="HI661" s="150"/>
      <c r="HJ661" s="150"/>
      <c r="HK661" s="150"/>
      <c r="HL661" s="150"/>
      <c r="HM661" s="150"/>
      <c r="HN661" s="150"/>
      <c r="HO661" s="150"/>
      <c r="HP661" s="150"/>
      <c r="HQ661" s="150"/>
      <c r="HR661" s="150"/>
      <c r="HS661" s="150"/>
      <c r="HT661" s="150"/>
      <c r="HU661" s="150"/>
      <c r="HV661" s="150"/>
      <c r="HW661" s="150"/>
      <c r="HX661" s="150"/>
      <c r="HY661" s="150"/>
      <c r="HZ661" s="150"/>
      <c r="IA661" s="150"/>
      <c r="IB661" s="150"/>
      <c r="IC661" s="150"/>
      <c r="ID661" s="150"/>
      <c r="IE661" s="150"/>
      <c r="IF661" s="150"/>
      <c r="IG661" s="150"/>
      <c r="IH661" s="150"/>
      <c r="II661" s="150"/>
      <c r="IJ661" s="150"/>
      <c r="IK661" s="150"/>
      <c r="IL661" s="150"/>
      <c r="IM661" s="150"/>
      <c r="IN661" s="150"/>
      <c r="IO661" s="150"/>
      <c r="IP661" s="150"/>
      <c r="IQ661" s="150"/>
      <c r="IR661" s="150"/>
      <c r="IS661" s="150"/>
      <c r="IT661" s="150"/>
      <c r="IU661" s="150"/>
      <c r="IV661" s="150"/>
      <c r="IW661" s="150"/>
    </row>
    <row r="662" customFormat="false" ht="12.75" hidden="false" customHeight="false" outlineLevel="0" collapsed="false">
      <c r="A662" s="146"/>
      <c r="B662" s="147"/>
      <c r="C662" s="147"/>
      <c r="D662" s="147"/>
      <c r="E662" s="147"/>
      <c r="F662" s="147"/>
      <c r="G662" s="147"/>
      <c r="H662" s="148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  <c r="BI662" s="147"/>
      <c r="BJ662" s="147"/>
      <c r="BK662" s="149"/>
      <c r="BL662" s="150"/>
      <c r="BM662" s="150"/>
      <c r="BN662" s="150"/>
      <c r="BO662" s="150"/>
      <c r="BP662" s="150"/>
      <c r="BQ662" s="150"/>
      <c r="BR662" s="150"/>
      <c r="BS662" s="150"/>
      <c r="BT662" s="150"/>
      <c r="BU662" s="150"/>
      <c r="BV662" s="150"/>
      <c r="BW662" s="150"/>
      <c r="BX662" s="150"/>
      <c r="BY662" s="150"/>
      <c r="BZ662" s="150"/>
      <c r="CA662" s="150"/>
      <c r="CB662" s="150"/>
      <c r="CC662" s="150"/>
      <c r="CD662" s="150"/>
      <c r="CE662" s="150"/>
      <c r="CF662" s="150"/>
      <c r="CG662" s="150"/>
      <c r="CH662" s="150"/>
      <c r="CI662" s="150"/>
      <c r="CJ662" s="150"/>
      <c r="CK662" s="150"/>
      <c r="CL662" s="150"/>
      <c r="CM662" s="150"/>
      <c r="CN662" s="150"/>
      <c r="CO662" s="150"/>
      <c r="CP662" s="150"/>
      <c r="CQ662" s="150"/>
      <c r="CR662" s="150"/>
      <c r="CS662" s="150"/>
      <c r="CT662" s="150"/>
      <c r="CU662" s="150"/>
      <c r="CV662" s="150"/>
      <c r="CW662" s="150"/>
      <c r="CX662" s="150"/>
      <c r="CY662" s="150"/>
      <c r="CZ662" s="150"/>
      <c r="DA662" s="150"/>
      <c r="DB662" s="150"/>
      <c r="DC662" s="150"/>
      <c r="DD662" s="150"/>
      <c r="DE662" s="150"/>
      <c r="DF662" s="150"/>
      <c r="DG662" s="150"/>
      <c r="DH662" s="150"/>
      <c r="DI662" s="150"/>
      <c r="DJ662" s="150"/>
      <c r="DK662" s="150"/>
      <c r="DL662" s="150"/>
      <c r="DM662" s="150"/>
      <c r="DN662" s="150"/>
      <c r="DO662" s="150"/>
      <c r="DP662" s="150"/>
      <c r="DQ662" s="150"/>
      <c r="DR662" s="150"/>
      <c r="DS662" s="150"/>
      <c r="DT662" s="150"/>
      <c r="DU662" s="150"/>
      <c r="DV662" s="150"/>
      <c r="DW662" s="150"/>
      <c r="DX662" s="150"/>
      <c r="DY662" s="150"/>
      <c r="DZ662" s="150"/>
      <c r="EA662" s="150"/>
      <c r="EB662" s="150"/>
      <c r="EC662" s="150"/>
      <c r="ED662" s="150"/>
      <c r="EE662" s="150"/>
      <c r="EF662" s="150"/>
      <c r="EG662" s="150"/>
      <c r="EH662" s="150"/>
      <c r="EI662" s="150"/>
      <c r="EJ662" s="150"/>
      <c r="EK662" s="150"/>
      <c r="EL662" s="150"/>
      <c r="EM662" s="150"/>
      <c r="EN662" s="150"/>
      <c r="EO662" s="150"/>
      <c r="EP662" s="150"/>
      <c r="EQ662" s="150"/>
      <c r="ER662" s="150"/>
      <c r="ES662" s="150"/>
      <c r="ET662" s="150"/>
      <c r="EU662" s="150"/>
      <c r="EV662" s="150"/>
      <c r="EW662" s="150"/>
      <c r="EX662" s="150"/>
      <c r="EY662" s="150"/>
      <c r="EZ662" s="150"/>
      <c r="FA662" s="150"/>
      <c r="FB662" s="150"/>
      <c r="FC662" s="150"/>
      <c r="FD662" s="150"/>
      <c r="FE662" s="150"/>
      <c r="FF662" s="150"/>
      <c r="FG662" s="150"/>
      <c r="FH662" s="150"/>
      <c r="FI662" s="150"/>
      <c r="FJ662" s="150"/>
      <c r="FK662" s="150"/>
      <c r="FL662" s="150"/>
      <c r="FM662" s="150"/>
      <c r="FN662" s="150"/>
      <c r="FO662" s="150"/>
      <c r="FP662" s="150"/>
      <c r="FQ662" s="150"/>
      <c r="FR662" s="150"/>
      <c r="FS662" s="150"/>
      <c r="FT662" s="150"/>
      <c r="FU662" s="150"/>
      <c r="FV662" s="150"/>
      <c r="FW662" s="150"/>
      <c r="FX662" s="150"/>
      <c r="FY662" s="150"/>
      <c r="FZ662" s="150"/>
      <c r="GA662" s="150"/>
      <c r="GB662" s="150"/>
      <c r="GC662" s="150"/>
      <c r="GD662" s="150"/>
      <c r="GE662" s="150"/>
      <c r="GF662" s="150"/>
      <c r="GG662" s="150"/>
      <c r="GH662" s="150"/>
      <c r="GI662" s="150"/>
      <c r="GJ662" s="150"/>
      <c r="GK662" s="150"/>
      <c r="GL662" s="150"/>
      <c r="GM662" s="150"/>
      <c r="GN662" s="150"/>
      <c r="GO662" s="150"/>
      <c r="GP662" s="150"/>
      <c r="GQ662" s="150"/>
      <c r="GR662" s="150"/>
      <c r="GS662" s="150"/>
      <c r="GT662" s="150"/>
      <c r="GU662" s="150"/>
      <c r="GV662" s="150"/>
      <c r="GW662" s="150"/>
      <c r="GX662" s="150"/>
      <c r="GY662" s="150"/>
      <c r="GZ662" s="150"/>
      <c r="HA662" s="150"/>
      <c r="HB662" s="150"/>
      <c r="HC662" s="150"/>
      <c r="HD662" s="150"/>
      <c r="HE662" s="150"/>
      <c r="HF662" s="150"/>
      <c r="HG662" s="150"/>
      <c r="HH662" s="150"/>
      <c r="HI662" s="150"/>
      <c r="HJ662" s="150"/>
      <c r="HK662" s="150"/>
      <c r="HL662" s="150"/>
      <c r="HM662" s="150"/>
      <c r="HN662" s="150"/>
      <c r="HO662" s="150"/>
      <c r="HP662" s="150"/>
      <c r="HQ662" s="150"/>
      <c r="HR662" s="150"/>
      <c r="HS662" s="150"/>
      <c r="HT662" s="150"/>
      <c r="HU662" s="150"/>
      <c r="HV662" s="150"/>
      <c r="HW662" s="150"/>
      <c r="HX662" s="150"/>
      <c r="HY662" s="150"/>
      <c r="HZ662" s="150"/>
      <c r="IA662" s="150"/>
      <c r="IB662" s="150"/>
      <c r="IC662" s="150"/>
      <c r="ID662" s="150"/>
      <c r="IE662" s="150"/>
      <c r="IF662" s="150"/>
      <c r="IG662" s="150"/>
      <c r="IH662" s="150"/>
      <c r="II662" s="150"/>
      <c r="IJ662" s="150"/>
      <c r="IK662" s="150"/>
      <c r="IL662" s="150"/>
      <c r="IM662" s="150"/>
      <c r="IN662" s="150"/>
      <c r="IO662" s="150"/>
      <c r="IP662" s="150"/>
      <c r="IQ662" s="150"/>
      <c r="IR662" s="150"/>
      <c r="IS662" s="150"/>
      <c r="IT662" s="150"/>
      <c r="IU662" s="150"/>
      <c r="IV662" s="150"/>
      <c r="IW662" s="150"/>
    </row>
    <row r="663" customFormat="false" ht="12.75" hidden="false" customHeight="false" outlineLevel="0" collapsed="false">
      <c r="A663" s="146"/>
      <c r="B663" s="147"/>
      <c r="C663" s="147"/>
      <c r="D663" s="147"/>
      <c r="E663" s="147"/>
      <c r="F663" s="147"/>
      <c r="G663" s="147"/>
      <c r="H663" s="148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  <c r="BI663" s="147"/>
      <c r="BJ663" s="147"/>
      <c r="BK663" s="149"/>
      <c r="BL663" s="150"/>
      <c r="BM663" s="150"/>
      <c r="BN663" s="150"/>
      <c r="BO663" s="150"/>
      <c r="BP663" s="150"/>
      <c r="BQ663" s="150"/>
      <c r="BR663" s="150"/>
      <c r="BS663" s="150"/>
      <c r="BT663" s="150"/>
      <c r="BU663" s="150"/>
      <c r="BV663" s="150"/>
      <c r="BW663" s="150"/>
      <c r="BX663" s="150"/>
      <c r="BY663" s="150"/>
      <c r="BZ663" s="150"/>
      <c r="CA663" s="150"/>
      <c r="CB663" s="150"/>
      <c r="CC663" s="150"/>
      <c r="CD663" s="150"/>
      <c r="CE663" s="150"/>
      <c r="CF663" s="150"/>
      <c r="CG663" s="150"/>
      <c r="CH663" s="150"/>
      <c r="CI663" s="150"/>
      <c r="CJ663" s="150"/>
      <c r="CK663" s="150"/>
      <c r="CL663" s="150"/>
      <c r="CM663" s="150"/>
      <c r="CN663" s="150"/>
      <c r="CO663" s="150"/>
      <c r="CP663" s="150"/>
      <c r="CQ663" s="150"/>
      <c r="CR663" s="150"/>
      <c r="CS663" s="150"/>
      <c r="CT663" s="150"/>
      <c r="CU663" s="150"/>
      <c r="CV663" s="150"/>
      <c r="CW663" s="150"/>
      <c r="CX663" s="150"/>
      <c r="CY663" s="150"/>
      <c r="CZ663" s="150"/>
      <c r="DA663" s="150"/>
      <c r="DB663" s="150"/>
      <c r="DC663" s="150"/>
      <c r="DD663" s="150"/>
      <c r="DE663" s="150"/>
      <c r="DF663" s="150"/>
      <c r="DG663" s="150"/>
      <c r="DH663" s="150"/>
      <c r="DI663" s="150"/>
      <c r="DJ663" s="150"/>
      <c r="DK663" s="150"/>
      <c r="DL663" s="150"/>
      <c r="DM663" s="150"/>
      <c r="DN663" s="150"/>
      <c r="DO663" s="150"/>
      <c r="DP663" s="150"/>
      <c r="DQ663" s="150"/>
      <c r="DR663" s="150"/>
      <c r="DS663" s="150"/>
      <c r="DT663" s="150"/>
      <c r="DU663" s="150"/>
      <c r="DV663" s="150"/>
      <c r="DW663" s="150"/>
      <c r="DX663" s="150"/>
      <c r="DY663" s="150"/>
      <c r="DZ663" s="150"/>
      <c r="EA663" s="150"/>
      <c r="EB663" s="150"/>
      <c r="EC663" s="150"/>
      <c r="ED663" s="150"/>
      <c r="EE663" s="150"/>
      <c r="EF663" s="150"/>
      <c r="EG663" s="150"/>
      <c r="EH663" s="150"/>
      <c r="EI663" s="150"/>
      <c r="EJ663" s="150"/>
      <c r="EK663" s="150"/>
      <c r="EL663" s="150"/>
      <c r="EM663" s="150"/>
      <c r="EN663" s="150"/>
      <c r="EO663" s="150"/>
      <c r="EP663" s="150"/>
      <c r="EQ663" s="150"/>
      <c r="ER663" s="150"/>
      <c r="ES663" s="150"/>
      <c r="ET663" s="150"/>
      <c r="EU663" s="150"/>
      <c r="EV663" s="150"/>
      <c r="EW663" s="150"/>
      <c r="EX663" s="150"/>
      <c r="EY663" s="150"/>
      <c r="EZ663" s="150"/>
      <c r="FA663" s="150"/>
      <c r="FB663" s="150"/>
      <c r="FC663" s="150"/>
      <c r="FD663" s="150"/>
      <c r="FE663" s="150"/>
      <c r="FF663" s="150"/>
      <c r="FG663" s="150"/>
      <c r="FH663" s="150"/>
      <c r="FI663" s="150"/>
      <c r="FJ663" s="150"/>
      <c r="FK663" s="150"/>
      <c r="FL663" s="150"/>
      <c r="FM663" s="150"/>
      <c r="FN663" s="150"/>
      <c r="FO663" s="150"/>
      <c r="FP663" s="150"/>
      <c r="FQ663" s="150"/>
      <c r="FR663" s="150"/>
      <c r="FS663" s="150"/>
      <c r="FT663" s="150"/>
      <c r="FU663" s="150"/>
      <c r="FV663" s="150"/>
      <c r="FW663" s="150"/>
      <c r="FX663" s="150"/>
      <c r="FY663" s="150"/>
      <c r="FZ663" s="150"/>
      <c r="GA663" s="150"/>
      <c r="GB663" s="150"/>
      <c r="GC663" s="150"/>
      <c r="GD663" s="150"/>
      <c r="GE663" s="150"/>
      <c r="GF663" s="150"/>
      <c r="GG663" s="150"/>
      <c r="GH663" s="150"/>
      <c r="GI663" s="150"/>
      <c r="GJ663" s="150"/>
      <c r="GK663" s="150"/>
      <c r="GL663" s="150"/>
      <c r="GM663" s="150"/>
      <c r="GN663" s="150"/>
      <c r="GO663" s="150"/>
      <c r="GP663" s="150"/>
      <c r="GQ663" s="150"/>
      <c r="GR663" s="150"/>
      <c r="GS663" s="150"/>
      <c r="GT663" s="150"/>
      <c r="GU663" s="150"/>
      <c r="GV663" s="150"/>
      <c r="GW663" s="150"/>
      <c r="GX663" s="150"/>
      <c r="GY663" s="150"/>
      <c r="GZ663" s="150"/>
      <c r="HA663" s="150"/>
      <c r="HB663" s="150"/>
      <c r="HC663" s="150"/>
      <c r="HD663" s="150"/>
      <c r="HE663" s="150"/>
      <c r="HF663" s="150"/>
      <c r="HG663" s="150"/>
      <c r="HH663" s="150"/>
      <c r="HI663" s="150"/>
      <c r="HJ663" s="150"/>
      <c r="HK663" s="150"/>
      <c r="HL663" s="150"/>
      <c r="HM663" s="150"/>
      <c r="HN663" s="150"/>
      <c r="HO663" s="150"/>
      <c r="HP663" s="150"/>
      <c r="HQ663" s="150"/>
      <c r="HR663" s="150"/>
      <c r="HS663" s="150"/>
      <c r="HT663" s="150"/>
      <c r="HU663" s="150"/>
      <c r="HV663" s="150"/>
      <c r="HW663" s="150"/>
      <c r="HX663" s="150"/>
      <c r="HY663" s="150"/>
      <c r="HZ663" s="150"/>
      <c r="IA663" s="150"/>
      <c r="IB663" s="150"/>
      <c r="IC663" s="150"/>
      <c r="ID663" s="150"/>
      <c r="IE663" s="150"/>
      <c r="IF663" s="150"/>
      <c r="IG663" s="150"/>
      <c r="IH663" s="150"/>
      <c r="II663" s="150"/>
      <c r="IJ663" s="150"/>
      <c r="IK663" s="150"/>
      <c r="IL663" s="150"/>
      <c r="IM663" s="150"/>
      <c r="IN663" s="150"/>
      <c r="IO663" s="150"/>
      <c r="IP663" s="150"/>
      <c r="IQ663" s="150"/>
      <c r="IR663" s="150"/>
      <c r="IS663" s="150"/>
      <c r="IT663" s="150"/>
      <c r="IU663" s="150"/>
      <c r="IV663" s="150"/>
      <c r="IW663" s="150"/>
    </row>
    <row r="664" customFormat="false" ht="12.75" hidden="false" customHeight="false" outlineLevel="0" collapsed="false">
      <c r="A664" s="146"/>
      <c r="B664" s="147"/>
      <c r="C664" s="147"/>
      <c r="D664" s="147"/>
      <c r="E664" s="147"/>
      <c r="F664" s="147"/>
      <c r="G664" s="147"/>
      <c r="H664" s="148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  <c r="BI664" s="147"/>
      <c r="BJ664" s="147"/>
      <c r="BK664" s="149"/>
      <c r="BL664" s="150"/>
      <c r="BM664" s="150"/>
      <c r="BN664" s="150"/>
      <c r="BO664" s="150"/>
      <c r="BP664" s="150"/>
      <c r="BQ664" s="150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0"/>
      <c r="CB664" s="150"/>
      <c r="CC664" s="150"/>
      <c r="CD664" s="150"/>
      <c r="CE664" s="150"/>
      <c r="CF664" s="150"/>
      <c r="CG664" s="150"/>
      <c r="CH664" s="150"/>
      <c r="CI664" s="150"/>
      <c r="CJ664" s="150"/>
      <c r="CK664" s="150"/>
      <c r="CL664" s="150"/>
      <c r="CM664" s="150"/>
      <c r="CN664" s="150"/>
      <c r="CO664" s="150"/>
      <c r="CP664" s="150"/>
      <c r="CQ664" s="150"/>
      <c r="CR664" s="150"/>
      <c r="CS664" s="150"/>
      <c r="CT664" s="150"/>
      <c r="CU664" s="150"/>
      <c r="CV664" s="150"/>
      <c r="CW664" s="150"/>
      <c r="CX664" s="150"/>
      <c r="CY664" s="150"/>
      <c r="CZ664" s="150"/>
      <c r="DA664" s="150"/>
      <c r="DB664" s="150"/>
      <c r="DC664" s="150"/>
      <c r="DD664" s="150"/>
      <c r="DE664" s="150"/>
      <c r="DF664" s="150"/>
      <c r="DG664" s="150"/>
      <c r="DH664" s="150"/>
      <c r="DI664" s="150"/>
      <c r="DJ664" s="150"/>
      <c r="DK664" s="150"/>
      <c r="DL664" s="150"/>
      <c r="DM664" s="150"/>
      <c r="DN664" s="150"/>
      <c r="DO664" s="150"/>
      <c r="DP664" s="150"/>
      <c r="DQ664" s="150"/>
      <c r="DR664" s="150"/>
      <c r="DS664" s="150"/>
      <c r="DT664" s="150"/>
      <c r="DU664" s="150"/>
      <c r="DV664" s="150"/>
      <c r="DW664" s="150"/>
      <c r="DX664" s="150"/>
      <c r="DY664" s="150"/>
      <c r="DZ664" s="150"/>
      <c r="EA664" s="150"/>
      <c r="EB664" s="150"/>
      <c r="EC664" s="150"/>
      <c r="ED664" s="150"/>
      <c r="EE664" s="150"/>
      <c r="EF664" s="150"/>
      <c r="EG664" s="150"/>
      <c r="EH664" s="150"/>
      <c r="EI664" s="150"/>
      <c r="EJ664" s="150"/>
      <c r="EK664" s="150"/>
      <c r="EL664" s="150"/>
      <c r="EM664" s="150"/>
      <c r="EN664" s="150"/>
      <c r="EO664" s="150"/>
      <c r="EP664" s="150"/>
      <c r="EQ664" s="150"/>
      <c r="ER664" s="150"/>
      <c r="ES664" s="150"/>
      <c r="ET664" s="150"/>
      <c r="EU664" s="150"/>
      <c r="EV664" s="150"/>
      <c r="EW664" s="150"/>
      <c r="EX664" s="150"/>
      <c r="EY664" s="150"/>
      <c r="EZ664" s="150"/>
      <c r="FA664" s="150"/>
      <c r="FB664" s="150"/>
      <c r="FC664" s="150"/>
      <c r="FD664" s="150"/>
      <c r="FE664" s="150"/>
      <c r="FF664" s="150"/>
      <c r="FG664" s="150"/>
      <c r="FH664" s="150"/>
      <c r="FI664" s="150"/>
      <c r="FJ664" s="150"/>
      <c r="FK664" s="150"/>
      <c r="FL664" s="150"/>
      <c r="FM664" s="150"/>
      <c r="FN664" s="150"/>
      <c r="FO664" s="150"/>
      <c r="FP664" s="150"/>
      <c r="FQ664" s="150"/>
      <c r="FR664" s="150"/>
      <c r="FS664" s="150"/>
      <c r="FT664" s="150"/>
      <c r="FU664" s="150"/>
      <c r="FV664" s="150"/>
      <c r="FW664" s="150"/>
      <c r="FX664" s="150"/>
      <c r="FY664" s="150"/>
      <c r="FZ664" s="150"/>
      <c r="GA664" s="150"/>
      <c r="GB664" s="150"/>
      <c r="GC664" s="150"/>
      <c r="GD664" s="150"/>
      <c r="GE664" s="150"/>
      <c r="GF664" s="150"/>
      <c r="GG664" s="150"/>
      <c r="GH664" s="150"/>
      <c r="GI664" s="150"/>
      <c r="GJ664" s="150"/>
      <c r="GK664" s="150"/>
      <c r="GL664" s="150"/>
      <c r="GM664" s="150"/>
      <c r="GN664" s="150"/>
      <c r="GO664" s="150"/>
      <c r="GP664" s="150"/>
      <c r="GQ664" s="150"/>
      <c r="GR664" s="150"/>
      <c r="GS664" s="150"/>
      <c r="GT664" s="150"/>
      <c r="GU664" s="150"/>
      <c r="GV664" s="150"/>
      <c r="GW664" s="150"/>
      <c r="GX664" s="150"/>
      <c r="GY664" s="150"/>
      <c r="GZ664" s="150"/>
      <c r="HA664" s="150"/>
      <c r="HB664" s="150"/>
      <c r="HC664" s="150"/>
      <c r="HD664" s="150"/>
      <c r="HE664" s="150"/>
      <c r="HF664" s="150"/>
      <c r="HG664" s="150"/>
      <c r="HH664" s="150"/>
      <c r="HI664" s="150"/>
      <c r="HJ664" s="150"/>
      <c r="HK664" s="150"/>
      <c r="HL664" s="150"/>
      <c r="HM664" s="150"/>
      <c r="HN664" s="150"/>
      <c r="HO664" s="150"/>
      <c r="HP664" s="150"/>
      <c r="HQ664" s="150"/>
      <c r="HR664" s="150"/>
      <c r="HS664" s="150"/>
      <c r="HT664" s="150"/>
      <c r="HU664" s="150"/>
      <c r="HV664" s="150"/>
      <c r="HW664" s="150"/>
      <c r="HX664" s="150"/>
      <c r="HY664" s="150"/>
      <c r="HZ664" s="150"/>
      <c r="IA664" s="150"/>
      <c r="IB664" s="150"/>
      <c r="IC664" s="150"/>
      <c r="ID664" s="150"/>
      <c r="IE664" s="150"/>
      <c r="IF664" s="150"/>
      <c r="IG664" s="150"/>
      <c r="IH664" s="150"/>
      <c r="II664" s="150"/>
      <c r="IJ664" s="150"/>
      <c r="IK664" s="150"/>
      <c r="IL664" s="150"/>
      <c r="IM664" s="150"/>
      <c r="IN664" s="150"/>
      <c r="IO664" s="150"/>
      <c r="IP664" s="150"/>
      <c r="IQ664" s="150"/>
      <c r="IR664" s="150"/>
      <c r="IS664" s="150"/>
      <c r="IT664" s="150"/>
      <c r="IU664" s="150"/>
      <c r="IV664" s="150"/>
      <c r="IW664" s="150"/>
    </row>
    <row r="665" customFormat="false" ht="12.75" hidden="false" customHeight="false" outlineLevel="0" collapsed="false">
      <c r="A665" s="146"/>
      <c r="B665" s="147"/>
      <c r="C665" s="147"/>
      <c r="D665" s="147"/>
      <c r="E665" s="147"/>
      <c r="F665" s="147"/>
      <c r="G665" s="147"/>
      <c r="H665" s="148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  <c r="BI665" s="147"/>
      <c r="BJ665" s="147"/>
      <c r="BK665" s="149"/>
      <c r="BL665" s="150"/>
      <c r="BM665" s="150"/>
      <c r="BN665" s="150"/>
      <c r="BO665" s="150"/>
      <c r="BP665" s="150"/>
      <c r="BQ665" s="150"/>
      <c r="BR665" s="150"/>
      <c r="BS665" s="150"/>
      <c r="BT665" s="150"/>
      <c r="BU665" s="150"/>
      <c r="BV665" s="150"/>
      <c r="BW665" s="150"/>
      <c r="BX665" s="150"/>
      <c r="BY665" s="150"/>
      <c r="BZ665" s="150"/>
      <c r="CA665" s="150"/>
      <c r="CB665" s="150"/>
      <c r="CC665" s="150"/>
      <c r="CD665" s="150"/>
      <c r="CE665" s="150"/>
      <c r="CF665" s="150"/>
      <c r="CG665" s="150"/>
      <c r="CH665" s="150"/>
      <c r="CI665" s="150"/>
      <c r="CJ665" s="150"/>
      <c r="CK665" s="150"/>
      <c r="CL665" s="150"/>
      <c r="CM665" s="150"/>
      <c r="CN665" s="150"/>
      <c r="CO665" s="150"/>
      <c r="CP665" s="150"/>
      <c r="CQ665" s="150"/>
      <c r="CR665" s="150"/>
      <c r="CS665" s="150"/>
      <c r="CT665" s="150"/>
      <c r="CU665" s="150"/>
      <c r="CV665" s="150"/>
      <c r="CW665" s="150"/>
      <c r="CX665" s="150"/>
      <c r="CY665" s="150"/>
      <c r="CZ665" s="150"/>
      <c r="DA665" s="150"/>
      <c r="DB665" s="150"/>
      <c r="DC665" s="150"/>
      <c r="DD665" s="150"/>
      <c r="DE665" s="150"/>
      <c r="DF665" s="150"/>
      <c r="DG665" s="150"/>
      <c r="DH665" s="150"/>
      <c r="DI665" s="150"/>
      <c r="DJ665" s="150"/>
      <c r="DK665" s="150"/>
      <c r="DL665" s="150"/>
      <c r="DM665" s="150"/>
      <c r="DN665" s="150"/>
      <c r="DO665" s="150"/>
      <c r="DP665" s="150"/>
      <c r="DQ665" s="150"/>
      <c r="DR665" s="150"/>
      <c r="DS665" s="150"/>
      <c r="DT665" s="150"/>
      <c r="DU665" s="150"/>
      <c r="DV665" s="150"/>
      <c r="DW665" s="150"/>
      <c r="DX665" s="150"/>
      <c r="DY665" s="150"/>
      <c r="DZ665" s="150"/>
      <c r="EA665" s="150"/>
      <c r="EB665" s="150"/>
      <c r="EC665" s="150"/>
      <c r="ED665" s="150"/>
      <c r="EE665" s="150"/>
      <c r="EF665" s="150"/>
      <c r="EG665" s="150"/>
      <c r="EH665" s="150"/>
      <c r="EI665" s="150"/>
      <c r="EJ665" s="150"/>
      <c r="EK665" s="150"/>
      <c r="EL665" s="150"/>
      <c r="EM665" s="150"/>
      <c r="EN665" s="150"/>
      <c r="EO665" s="150"/>
      <c r="EP665" s="150"/>
      <c r="EQ665" s="150"/>
      <c r="ER665" s="150"/>
      <c r="ES665" s="150"/>
      <c r="ET665" s="150"/>
      <c r="EU665" s="150"/>
      <c r="EV665" s="150"/>
      <c r="EW665" s="150"/>
      <c r="EX665" s="150"/>
      <c r="EY665" s="150"/>
      <c r="EZ665" s="150"/>
      <c r="FA665" s="150"/>
      <c r="FB665" s="150"/>
      <c r="FC665" s="150"/>
      <c r="FD665" s="150"/>
      <c r="FE665" s="150"/>
      <c r="FF665" s="150"/>
      <c r="FG665" s="150"/>
      <c r="FH665" s="150"/>
      <c r="FI665" s="150"/>
      <c r="FJ665" s="150"/>
      <c r="FK665" s="150"/>
      <c r="FL665" s="150"/>
      <c r="FM665" s="150"/>
      <c r="FN665" s="150"/>
      <c r="FO665" s="150"/>
      <c r="FP665" s="150"/>
      <c r="FQ665" s="150"/>
      <c r="FR665" s="150"/>
      <c r="FS665" s="150"/>
      <c r="FT665" s="150"/>
      <c r="FU665" s="150"/>
      <c r="FV665" s="150"/>
      <c r="FW665" s="150"/>
      <c r="FX665" s="150"/>
      <c r="FY665" s="150"/>
      <c r="FZ665" s="150"/>
      <c r="GA665" s="150"/>
      <c r="GB665" s="150"/>
      <c r="GC665" s="150"/>
      <c r="GD665" s="150"/>
      <c r="GE665" s="150"/>
      <c r="GF665" s="150"/>
      <c r="GG665" s="150"/>
      <c r="GH665" s="150"/>
      <c r="GI665" s="150"/>
      <c r="GJ665" s="150"/>
      <c r="GK665" s="150"/>
      <c r="GL665" s="150"/>
      <c r="GM665" s="150"/>
      <c r="GN665" s="150"/>
      <c r="GO665" s="150"/>
      <c r="GP665" s="150"/>
      <c r="GQ665" s="150"/>
      <c r="GR665" s="150"/>
      <c r="GS665" s="150"/>
      <c r="GT665" s="150"/>
      <c r="GU665" s="150"/>
      <c r="GV665" s="150"/>
      <c r="GW665" s="150"/>
      <c r="GX665" s="150"/>
      <c r="GY665" s="150"/>
      <c r="GZ665" s="150"/>
      <c r="HA665" s="150"/>
      <c r="HB665" s="150"/>
      <c r="HC665" s="150"/>
      <c r="HD665" s="150"/>
      <c r="HE665" s="150"/>
      <c r="HF665" s="150"/>
      <c r="HG665" s="150"/>
      <c r="HH665" s="150"/>
      <c r="HI665" s="150"/>
      <c r="HJ665" s="150"/>
      <c r="HK665" s="150"/>
      <c r="HL665" s="150"/>
      <c r="HM665" s="150"/>
      <c r="HN665" s="150"/>
      <c r="HO665" s="150"/>
      <c r="HP665" s="150"/>
      <c r="HQ665" s="150"/>
      <c r="HR665" s="150"/>
      <c r="HS665" s="150"/>
      <c r="HT665" s="150"/>
      <c r="HU665" s="150"/>
      <c r="HV665" s="150"/>
      <c r="HW665" s="150"/>
      <c r="HX665" s="150"/>
      <c r="HY665" s="150"/>
      <c r="HZ665" s="150"/>
      <c r="IA665" s="150"/>
      <c r="IB665" s="150"/>
      <c r="IC665" s="150"/>
      <c r="ID665" s="150"/>
      <c r="IE665" s="150"/>
      <c r="IF665" s="150"/>
      <c r="IG665" s="150"/>
      <c r="IH665" s="150"/>
      <c r="II665" s="150"/>
      <c r="IJ665" s="150"/>
      <c r="IK665" s="150"/>
      <c r="IL665" s="150"/>
      <c r="IM665" s="150"/>
      <c r="IN665" s="150"/>
      <c r="IO665" s="150"/>
      <c r="IP665" s="150"/>
      <c r="IQ665" s="150"/>
      <c r="IR665" s="150"/>
      <c r="IS665" s="150"/>
      <c r="IT665" s="150"/>
      <c r="IU665" s="150"/>
      <c r="IV665" s="150"/>
      <c r="IW665" s="150"/>
    </row>
    <row r="666" customFormat="false" ht="12.75" hidden="false" customHeight="false" outlineLevel="0" collapsed="false">
      <c r="A666" s="146"/>
      <c r="B666" s="147"/>
      <c r="C666" s="147"/>
      <c r="D666" s="147"/>
      <c r="E666" s="147"/>
      <c r="F666" s="147"/>
      <c r="G666" s="147"/>
      <c r="H666" s="148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  <c r="BI666" s="147"/>
      <c r="BJ666" s="147"/>
      <c r="BK666" s="149"/>
      <c r="BL666" s="150"/>
      <c r="BM666" s="150"/>
      <c r="BN666" s="150"/>
      <c r="BO666" s="150"/>
      <c r="BP666" s="150"/>
      <c r="BQ666" s="150"/>
      <c r="BR666" s="150"/>
      <c r="BS666" s="150"/>
      <c r="BT666" s="150"/>
      <c r="BU666" s="150"/>
      <c r="BV666" s="150"/>
      <c r="BW666" s="150"/>
      <c r="BX666" s="150"/>
      <c r="BY666" s="150"/>
      <c r="BZ666" s="150"/>
      <c r="CA666" s="150"/>
      <c r="CB666" s="150"/>
      <c r="CC666" s="150"/>
      <c r="CD666" s="150"/>
      <c r="CE666" s="150"/>
      <c r="CF666" s="150"/>
      <c r="CG666" s="150"/>
      <c r="CH666" s="150"/>
      <c r="CI666" s="150"/>
      <c r="CJ666" s="150"/>
      <c r="CK666" s="150"/>
      <c r="CL666" s="150"/>
      <c r="CM666" s="150"/>
      <c r="CN666" s="150"/>
      <c r="CO666" s="150"/>
      <c r="CP666" s="150"/>
      <c r="CQ666" s="150"/>
      <c r="CR666" s="150"/>
      <c r="CS666" s="150"/>
      <c r="CT666" s="150"/>
      <c r="CU666" s="150"/>
      <c r="CV666" s="150"/>
      <c r="CW666" s="150"/>
      <c r="CX666" s="150"/>
      <c r="CY666" s="150"/>
      <c r="CZ666" s="150"/>
      <c r="DA666" s="150"/>
      <c r="DB666" s="150"/>
      <c r="DC666" s="150"/>
      <c r="DD666" s="150"/>
      <c r="DE666" s="150"/>
      <c r="DF666" s="150"/>
      <c r="DG666" s="150"/>
      <c r="DH666" s="150"/>
      <c r="DI666" s="150"/>
      <c r="DJ666" s="150"/>
      <c r="DK666" s="150"/>
      <c r="DL666" s="150"/>
      <c r="DM666" s="150"/>
      <c r="DN666" s="150"/>
      <c r="DO666" s="150"/>
      <c r="DP666" s="150"/>
      <c r="DQ666" s="150"/>
      <c r="DR666" s="150"/>
      <c r="DS666" s="150"/>
      <c r="DT666" s="150"/>
      <c r="DU666" s="150"/>
      <c r="DV666" s="150"/>
      <c r="DW666" s="150"/>
      <c r="DX666" s="150"/>
      <c r="DY666" s="150"/>
      <c r="DZ666" s="150"/>
      <c r="EA666" s="150"/>
      <c r="EB666" s="150"/>
      <c r="EC666" s="150"/>
      <c r="ED666" s="150"/>
      <c r="EE666" s="150"/>
      <c r="EF666" s="150"/>
      <c r="EG666" s="150"/>
      <c r="EH666" s="150"/>
      <c r="EI666" s="150"/>
      <c r="EJ666" s="150"/>
      <c r="EK666" s="150"/>
      <c r="EL666" s="150"/>
      <c r="EM666" s="150"/>
      <c r="EN666" s="150"/>
      <c r="EO666" s="150"/>
      <c r="EP666" s="150"/>
      <c r="EQ666" s="150"/>
      <c r="ER666" s="150"/>
      <c r="ES666" s="150"/>
      <c r="ET666" s="150"/>
      <c r="EU666" s="150"/>
      <c r="EV666" s="150"/>
      <c r="EW666" s="150"/>
      <c r="EX666" s="150"/>
      <c r="EY666" s="150"/>
      <c r="EZ666" s="150"/>
      <c r="FA666" s="150"/>
      <c r="FB666" s="150"/>
      <c r="FC666" s="150"/>
      <c r="FD666" s="150"/>
      <c r="FE666" s="150"/>
      <c r="FF666" s="150"/>
      <c r="FG666" s="150"/>
      <c r="FH666" s="150"/>
      <c r="FI666" s="150"/>
      <c r="FJ666" s="150"/>
      <c r="FK666" s="150"/>
      <c r="FL666" s="150"/>
      <c r="FM666" s="150"/>
      <c r="FN666" s="150"/>
      <c r="FO666" s="150"/>
      <c r="FP666" s="150"/>
      <c r="FQ666" s="150"/>
      <c r="FR666" s="150"/>
      <c r="FS666" s="150"/>
      <c r="FT666" s="150"/>
      <c r="FU666" s="150"/>
      <c r="FV666" s="150"/>
      <c r="FW666" s="150"/>
      <c r="FX666" s="150"/>
      <c r="FY666" s="150"/>
      <c r="FZ666" s="150"/>
      <c r="GA666" s="150"/>
      <c r="GB666" s="150"/>
      <c r="GC666" s="150"/>
      <c r="GD666" s="150"/>
      <c r="GE666" s="150"/>
      <c r="GF666" s="150"/>
      <c r="GG666" s="150"/>
      <c r="GH666" s="150"/>
      <c r="GI666" s="150"/>
      <c r="GJ666" s="150"/>
      <c r="GK666" s="150"/>
      <c r="GL666" s="150"/>
      <c r="GM666" s="150"/>
      <c r="GN666" s="150"/>
      <c r="GO666" s="150"/>
      <c r="GP666" s="150"/>
      <c r="GQ666" s="150"/>
      <c r="GR666" s="150"/>
      <c r="GS666" s="150"/>
      <c r="GT666" s="150"/>
      <c r="GU666" s="150"/>
      <c r="GV666" s="150"/>
      <c r="GW666" s="150"/>
      <c r="GX666" s="150"/>
      <c r="GY666" s="150"/>
      <c r="GZ666" s="150"/>
      <c r="HA666" s="150"/>
      <c r="HB666" s="150"/>
      <c r="HC666" s="150"/>
      <c r="HD666" s="150"/>
      <c r="HE666" s="150"/>
      <c r="HF666" s="150"/>
      <c r="HG666" s="150"/>
      <c r="HH666" s="150"/>
      <c r="HI666" s="150"/>
      <c r="HJ666" s="150"/>
      <c r="HK666" s="150"/>
      <c r="HL666" s="150"/>
      <c r="HM666" s="150"/>
      <c r="HN666" s="150"/>
      <c r="HO666" s="150"/>
      <c r="HP666" s="150"/>
      <c r="HQ666" s="150"/>
      <c r="HR666" s="150"/>
      <c r="HS666" s="150"/>
      <c r="HT666" s="150"/>
      <c r="HU666" s="150"/>
      <c r="HV666" s="150"/>
      <c r="HW666" s="150"/>
      <c r="HX666" s="150"/>
      <c r="HY666" s="150"/>
      <c r="HZ666" s="150"/>
      <c r="IA666" s="150"/>
      <c r="IB666" s="150"/>
      <c r="IC666" s="150"/>
      <c r="ID666" s="150"/>
      <c r="IE666" s="150"/>
      <c r="IF666" s="150"/>
      <c r="IG666" s="150"/>
      <c r="IH666" s="150"/>
      <c r="II666" s="150"/>
      <c r="IJ666" s="150"/>
      <c r="IK666" s="150"/>
      <c r="IL666" s="150"/>
      <c r="IM666" s="150"/>
      <c r="IN666" s="150"/>
      <c r="IO666" s="150"/>
      <c r="IP666" s="150"/>
      <c r="IQ666" s="150"/>
      <c r="IR666" s="150"/>
      <c r="IS666" s="150"/>
      <c r="IT666" s="150"/>
      <c r="IU666" s="150"/>
      <c r="IV666" s="150"/>
      <c r="IW666" s="150"/>
    </row>
    <row r="667" customFormat="false" ht="12.75" hidden="false" customHeight="false" outlineLevel="0" collapsed="false">
      <c r="A667" s="146"/>
      <c r="B667" s="147"/>
      <c r="C667" s="147"/>
      <c r="D667" s="147"/>
      <c r="E667" s="147"/>
      <c r="F667" s="147"/>
      <c r="G667" s="147"/>
      <c r="H667" s="148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  <c r="BI667" s="147"/>
      <c r="BJ667" s="147"/>
      <c r="BK667" s="149"/>
      <c r="BL667" s="150"/>
      <c r="BM667" s="150"/>
      <c r="BN667" s="150"/>
      <c r="BO667" s="150"/>
      <c r="BP667" s="150"/>
      <c r="BQ667" s="150"/>
      <c r="BR667" s="150"/>
      <c r="BS667" s="150"/>
      <c r="BT667" s="150"/>
      <c r="BU667" s="150"/>
      <c r="BV667" s="150"/>
      <c r="BW667" s="150"/>
      <c r="BX667" s="150"/>
      <c r="BY667" s="150"/>
      <c r="BZ667" s="150"/>
      <c r="CA667" s="150"/>
      <c r="CB667" s="150"/>
      <c r="CC667" s="150"/>
      <c r="CD667" s="150"/>
      <c r="CE667" s="150"/>
      <c r="CF667" s="150"/>
      <c r="CG667" s="150"/>
      <c r="CH667" s="150"/>
      <c r="CI667" s="150"/>
      <c r="CJ667" s="150"/>
      <c r="CK667" s="150"/>
      <c r="CL667" s="150"/>
      <c r="CM667" s="150"/>
      <c r="CN667" s="150"/>
      <c r="CO667" s="150"/>
      <c r="CP667" s="150"/>
      <c r="CQ667" s="150"/>
      <c r="CR667" s="150"/>
      <c r="CS667" s="150"/>
      <c r="CT667" s="150"/>
      <c r="CU667" s="150"/>
      <c r="CV667" s="150"/>
      <c r="CW667" s="150"/>
      <c r="CX667" s="150"/>
      <c r="CY667" s="150"/>
      <c r="CZ667" s="150"/>
      <c r="DA667" s="150"/>
      <c r="DB667" s="150"/>
      <c r="DC667" s="150"/>
      <c r="DD667" s="150"/>
      <c r="DE667" s="150"/>
      <c r="DF667" s="150"/>
      <c r="DG667" s="150"/>
      <c r="DH667" s="150"/>
      <c r="DI667" s="150"/>
      <c r="DJ667" s="150"/>
      <c r="DK667" s="150"/>
      <c r="DL667" s="150"/>
      <c r="DM667" s="150"/>
      <c r="DN667" s="150"/>
      <c r="DO667" s="150"/>
      <c r="DP667" s="150"/>
      <c r="DQ667" s="150"/>
      <c r="DR667" s="150"/>
      <c r="DS667" s="150"/>
      <c r="DT667" s="150"/>
      <c r="DU667" s="150"/>
      <c r="DV667" s="150"/>
      <c r="DW667" s="150"/>
      <c r="DX667" s="150"/>
      <c r="DY667" s="150"/>
      <c r="DZ667" s="150"/>
      <c r="EA667" s="150"/>
      <c r="EB667" s="150"/>
      <c r="EC667" s="150"/>
      <c r="ED667" s="150"/>
      <c r="EE667" s="150"/>
      <c r="EF667" s="150"/>
      <c r="EG667" s="150"/>
      <c r="EH667" s="150"/>
      <c r="EI667" s="150"/>
      <c r="EJ667" s="150"/>
      <c r="EK667" s="150"/>
      <c r="EL667" s="150"/>
      <c r="EM667" s="150"/>
      <c r="EN667" s="150"/>
      <c r="EO667" s="150"/>
      <c r="EP667" s="150"/>
      <c r="EQ667" s="150"/>
      <c r="ER667" s="150"/>
      <c r="ES667" s="150"/>
      <c r="ET667" s="150"/>
      <c r="EU667" s="150"/>
      <c r="EV667" s="150"/>
      <c r="EW667" s="150"/>
      <c r="EX667" s="150"/>
      <c r="EY667" s="150"/>
      <c r="EZ667" s="150"/>
      <c r="FA667" s="150"/>
      <c r="FB667" s="150"/>
      <c r="FC667" s="150"/>
      <c r="FD667" s="150"/>
      <c r="FE667" s="150"/>
      <c r="FF667" s="150"/>
      <c r="FG667" s="150"/>
      <c r="FH667" s="150"/>
      <c r="FI667" s="150"/>
      <c r="FJ667" s="150"/>
      <c r="FK667" s="150"/>
      <c r="FL667" s="150"/>
      <c r="FM667" s="150"/>
      <c r="FN667" s="150"/>
      <c r="FO667" s="150"/>
      <c r="FP667" s="150"/>
      <c r="FQ667" s="150"/>
      <c r="FR667" s="150"/>
      <c r="FS667" s="150"/>
      <c r="FT667" s="150"/>
      <c r="FU667" s="150"/>
      <c r="FV667" s="150"/>
      <c r="FW667" s="150"/>
      <c r="FX667" s="150"/>
      <c r="FY667" s="150"/>
      <c r="FZ667" s="150"/>
      <c r="GA667" s="150"/>
      <c r="GB667" s="150"/>
      <c r="GC667" s="150"/>
      <c r="GD667" s="150"/>
      <c r="GE667" s="150"/>
      <c r="GF667" s="150"/>
      <c r="GG667" s="150"/>
      <c r="GH667" s="150"/>
      <c r="GI667" s="150"/>
      <c r="GJ667" s="150"/>
      <c r="GK667" s="150"/>
      <c r="GL667" s="150"/>
      <c r="GM667" s="150"/>
      <c r="GN667" s="150"/>
      <c r="GO667" s="150"/>
      <c r="GP667" s="150"/>
      <c r="GQ667" s="150"/>
      <c r="GR667" s="150"/>
      <c r="GS667" s="150"/>
      <c r="GT667" s="150"/>
      <c r="GU667" s="150"/>
      <c r="GV667" s="150"/>
      <c r="GW667" s="150"/>
      <c r="GX667" s="150"/>
      <c r="GY667" s="150"/>
      <c r="GZ667" s="150"/>
      <c r="HA667" s="150"/>
      <c r="HB667" s="150"/>
      <c r="HC667" s="150"/>
      <c r="HD667" s="150"/>
      <c r="HE667" s="150"/>
      <c r="HF667" s="150"/>
      <c r="HG667" s="150"/>
      <c r="HH667" s="150"/>
      <c r="HI667" s="150"/>
      <c r="HJ667" s="150"/>
      <c r="HK667" s="150"/>
      <c r="HL667" s="150"/>
      <c r="HM667" s="150"/>
      <c r="HN667" s="150"/>
      <c r="HO667" s="150"/>
      <c r="HP667" s="150"/>
      <c r="HQ667" s="150"/>
      <c r="HR667" s="150"/>
      <c r="HS667" s="150"/>
      <c r="HT667" s="150"/>
      <c r="HU667" s="150"/>
      <c r="HV667" s="150"/>
      <c r="HW667" s="150"/>
      <c r="HX667" s="150"/>
      <c r="HY667" s="150"/>
      <c r="HZ667" s="150"/>
      <c r="IA667" s="150"/>
      <c r="IB667" s="150"/>
      <c r="IC667" s="150"/>
      <c r="ID667" s="150"/>
      <c r="IE667" s="150"/>
      <c r="IF667" s="150"/>
      <c r="IG667" s="150"/>
      <c r="IH667" s="150"/>
      <c r="II667" s="150"/>
      <c r="IJ667" s="150"/>
      <c r="IK667" s="150"/>
      <c r="IL667" s="150"/>
      <c r="IM667" s="150"/>
      <c r="IN667" s="150"/>
      <c r="IO667" s="150"/>
      <c r="IP667" s="150"/>
      <c r="IQ667" s="150"/>
      <c r="IR667" s="150"/>
      <c r="IS667" s="150"/>
      <c r="IT667" s="150"/>
      <c r="IU667" s="150"/>
      <c r="IV667" s="150"/>
      <c r="IW667" s="150"/>
    </row>
    <row r="668" customFormat="false" ht="12.75" hidden="false" customHeight="false" outlineLevel="0" collapsed="false">
      <c r="A668" s="146"/>
      <c r="B668" s="147"/>
      <c r="C668" s="147"/>
      <c r="D668" s="147"/>
      <c r="E668" s="147"/>
      <c r="F668" s="147"/>
      <c r="G668" s="147"/>
      <c r="H668" s="148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  <c r="BI668" s="147"/>
      <c r="BJ668" s="147"/>
      <c r="BK668" s="149"/>
      <c r="BL668" s="150"/>
      <c r="BM668" s="150"/>
      <c r="BN668" s="150"/>
      <c r="BO668" s="150"/>
      <c r="BP668" s="150"/>
      <c r="BQ668" s="150"/>
      <c r="BR668" s="150"/>
      <c r="BS668" s="150"/>
      <c r="BT668" s="150"/>
      <c r="BU668" s="150"/>
      <c r="BV668" s="150"/>
      <c r="BW668" s="150"/>
      <c r="BX668" s="150"/>
      <c r="BY668" s="150"/>
      <c r="BZ668" s="150"/>
      <c r="CA668" s="150"/>
      <c r="CB668" s="150"/>
      <c r="CC668" s="150"/>
      <c r="CD668" s="150"/>
      <c r="CE668" s="150"/>
      <c r="CF668" s="150"/>
      <c r="CG668" s="150"/>
      <c r="CH668" s="150"/>
      <c r="CI668" s="150"/>
      <c r="CJ668" s="150"/>
      <c r="CK668" s="150"/>
      <c r="CL668" s="150"/>
      <c r="CM668" s="150"/>
      <c r="CN668" s="150"/>
      <c r="CO668" s="150"/>
      <c r="CP668" s="150"/>
      <c r="CQ668" s="150"/>
      <c r="CR668" s="150"/>
      <c r="CS668" s="150"/>
      <c r="CT668" s="150"/>
      <c r="CU668" s="150"/>
      <c r="CV668" s="150"/>
      <c r="CW668" s="150"/>
      <c r="CX668" s="150"/>
      <c r="CY668" s="150"/>
      <c r="CZ668" s="150"/>
      <c r="DA668" s="150"/>
      <c r="DB668" s="150"/>
      <c r="DC668" s="150"/>
      <c r="DD668" s="150"/>
      <c r="DE668" s="150"/>
      <c r="DF668" s="150"/>
      <c r="DG668" s="150"/>
      <c r="DH668" s="150"/>
      <c r="DI668" s="150"/>
      <c r="DJ668" s="150"/>
      <c r="DK668" s="150"/>
      <c r="DL668" s="150"/>
      <c r="DM668" s="150"/>
      <c r="DN668" s="150"/>
      <c r="DO668" s="150"/>
      <c r="DP668" s="150"/>
      <c r="DQ668" s="150"/>
      <c r="DR668" s="150"/>
      <c r="DS668" s="150"/>
      <c r="DT668" s="150"/>
      <c r="DU668" s="150"/>
      <c r="DV668" s="150"/>
      <c r="DW668" s="150"/>
      <c r="DX668" s="150"/>
      <c r="DY668" s="150"/>
      <c r="DZ668" s="150"/>
      <c r="EA668" s="150"/>
      <c r="EB668" s="150"/>
      <c r="EC668" s="150"/>
      <c r="ED668" s="150"/>
      <c r="EE668" s="150"/>
      <c r="EF668" s="150"/>
      <c r="EG668" s="150"/>
      <c r="EH668" s="150"/>
      <c r="EI668" s="150"/>
      <c r="EJ668" s="150"/>
      <c r="EK668" s="150"/>
      <c r="EL668" s="150"/>
      <c r="EM668" s="150"/>
      <c r="EN668" s="150"/>
      <c r="EO668" s="150"/>
      <c r="EP668" s="150"/>
      <c r="EQ668" s="150"/>
      <c r="ER668" s="150"/>
      <c r="ES668" s="150"/>
      <c r="ET668" s="150"/>
      <c r="EU668" s="150"/>
      <c r="EV668" s="150"/>
      <c r="EW668" s="150"/>
      <c r="EX668" s="150"/>
      <c r="EY668" s="150"/>
      <c r="EZ668" s="150"/>
      <c r="FA668" s="150"/>
      <c r="FB668" s="150"/>
      <c r="FC668" s="150"/>
      <c r="FD668" s="150"/>
      <c r="FE668" s="150"/>
      <c r="FF668" s="150"/>
      <c r="FG668" s="150"/>
      <c r="FH668" s="150"/>
      <c r="FI668" s="150"/>
      <c r="FJ668" s="150"/>
      <c r="FK668" s="150"/>
      <c r="FL668" s="150"/>
      <c r="FM668" s="150"/>
      <c r="FN668" s="150"/>
      <c r="FO668" s="150"/>
      <c r="FP668" s="150"/>
      <c r="FQ668" s="150"/>
      <c r="FR668" s="150"/>
      <c r="FS668" s="150"/>
      <c r="FT668" s="150"/>
      <c r="FU668" s="150"/>
      <c r="FV668" s="150"/>
      <c r="FW668" s="150"/>
      <c r="FX668" s="150"/>
      <c r="FY668" s="150"/>
      <c r="FZ668" s="150"/>
      <c r="GA668" s="150"/>
      <c r="GB668" s="150"/>
      <c r="GC668" s="150"/>
      <c r="GD668" s="150"/>
      <c r="GE668" s="150"/>
      <c r="GF668" s="150"/>
      <c r="GG668" s="150"/>
      <c r="GH668" s="150"/>
      <c r="GI668" s="150"/>
      <c r="GJ668" s="150"/>
      <c r="GK668" s="150"/>
      <c r="GL668" s="150"/>
      <c r="GM668" s="150"/>
      <c r="GN668" s="150"/>
      <c r="GO668" s="150"/>
      <c r="GP668" s="150"/>
      <c r="GQ668" s="150"/>
      <c r="GR668" s="150"/>
      <c r="GS668" s="150"/>
      <c r="GT668" s="150"/>
      <c r="GU668" s="150"/>
      <c r="GV668" s="150"/>
      <c r="GW668" s="150"/>
      <c r="GX668" s="150"/>
      <c r="GY668" s="150"/>
      <c r="GZ668" s="150"/>
      <c r="HA668" s="150"/>
      <c r="HB668" s="150"/>
      <c r="HC668" s="150"/>
      <c r="HD668" s="150"/>
      <c r="HE668" s="150"/>
      <c r="HF668" s="150"/>
      <c r="HG668" s="150"/>
      <c r="HH668" s="150"/>
      <c r="HI668" s="150"/>
      <c r="HJ668" s="150"/>
      <c r="HK668" s="150"/>
      <c r="HL668" s="150"/>
      <c r="HM668" s="150"/>
      <c r="HN668" s="150"/>
      <c r="HO668" s="150"/>
      <c r="HP668" s="150"/>
      <c r="HQ668" s="150"/>
      <c r="HR668" s="150"/>
      <c r="HS668" s="150"/>
      <c r="HT668" s="150"/>
      <c r="HU668" s="150"/>
      <c r="HV668" s="150"/>
      <c r="HW668" s="150"/>
      <c r="HX668" s="150"/>
      <c r="HY668" s="150"/>
      <c r="HZ668" s="150"/>
      <c r="IA668" s="150"/>
      <c r="IB668" s="150"/>
      <c r="IC668" s="150"/>
      <c r="ID668" s="150"/>
      <c r="IE668" s="150"/>
      <c r="IF668" s="150"/>
      <c r="IG668" s="150"/>
      <c r="IH668" s="150"/>
      <c r="II668" s="150"/>
      <c r="IJ668" s="150"/>
      <c r="IK668" s="150"/>
      <c r="IL668" s="150"/>
      <c r="IM668" s="150"/>
      <c r="IN668" s="150"/>
      <c r="IO668" s="150"/>
      <c r="IP668" s="150"/>
      <c r="IQ668" s="150"/>
      <c r="IR668" s="150"/>
      <c r="IS668" s="150"/>
      <c r="IT668" s="150"/>
      <c r="IU668" s="150"/>
      <c r="IV668" s="150"/>
      <c r="IW668" s="150"/>
    </row>
    <row r="669" customFormat="false" ht="12.75" hidden="false" customHeight="false" outlineLevel="0" collapsed="false">
      <c r="A669" s="146"/>
      <c r="B669" s="147"/>
      <c r="C669" s="147"/>
      <c r="D669" s="147"/>
      <c r="E669" s="147"/>
      <c r="F669" s="147"/>
      <c r="G669" s="147"/>
      <c r="H669" s="148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  <c r="BI669" s="147"/>
      <c r="BJ669" s="147"/>
      <c r="BK669" s="149"/>
      <c r="BL669" s="150"/>
      <c r="BM669" s="150"/>
      <c r="BN669" s="150"/>
      <c r="BO669" s="150"/>
      <c r="BP669" s="150"/>
      <c r="BQ669" s="150"/>
      <c r="BR669" s="150"/>
      <c r="BS669" s="150"/>
      <c r="BT669" s="150"/>
      <c r="BU669" s="150"/>
      <c r="BV669" s="150"/>
      <c r="BW669" s="150"/>
      <c r="BX669" s="150"/>
      <c r="BY669" s="150"/>
      <c r="BZ669" s="150"/>
      <c r="CA669" s="150"/>
      <c r="CB669" s="150"/>
      <c r="CC669" s="15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0"/>
      <c r="CN669" s="150"/>
      <c r="CO669" s="150"/>
      <c r="CP669" s="150"/>
      <c r="CQ669" s="150"/>
      <c r="CR669" s="150"/>
      <c r="CS669" s="150"/>
      <c r="CT669" s="150"/>
      <c r="CU669" s="150"/>
      <c r="CV669" s="150"/>
      <c r="CW669" s="150"/>
      <c r="CX669" s="150"/>
      <c r="CY669" s="150"/>
      <c r="CZ669" s="150"/>
      <c r="DA669" s="150"/>
      <c r="DB669" s="150"/>
      <c r="DC669" s="150"/>
      <c r="DD669" s="150"/>
      <c r="DE669" s="150"/>
      <c r="DF669" s="150"/>
      <c r="DG669" s="150"/>
      <c r="DH669" s="150"/>
      <c r="DI669" s="150"/>
      <c r="DJ669" s="150"/>
      <c r="DK669" s="150"/>
      <c r="DL669" s="150"/>
      <c r="DM669" s="150"/>
      <c r="DN669" s="150"/>
      <c r="DO669" s="150"/>
      <c r="DP669" s="150"/>
      <c r="DQ669" s="150"/>
      <c r="DR669" s="150"/>
      <c r="DS669" s="150"/>
      <c r="DT669" s="150"/>
      <c r="DU669" s="150"/>
      <c r="DV669" s="150"/>
      <c r="DW669" s="150"/>
      <c r="DX669" s="150"/>
      <c r="DY669" s="150"/>
      <c r="DZ669" s="150"/>
      <c r="EA669" s="150"/>
      <c r="EB669" s="150"/>
      <c r="EC669" s="150"/>
      <c r="ED669" s="150"/>
      <c r="EE669" s="150"/>
      <c r="EF669" s="150"/>
      <c r="EG669" s="150"/>
      <c r="EH669" s="150"/>
      <c r="EI669" s="150"/>
      <c r="EJ669" s="150"/>
      <c r="EK669" s="150"/>
      <c r="EL669" s="150"/>
      <c r="EM669" s="150"/>
      <c r="EN669" s="150"/>
      <c r="EO669" s="150"/>
      <c r="EP669" s="150"/>
      <c r="EQ669" s="150"/>
      <c r="ER669" s="150"/>
      <c r="ES669" s="150"/>
      <c r="ET669" s="150"/>
      <c r="EU669" s="150"/>
      <c r="EV669" s="150"/>
      <c r="EW669" s="150"/>
      <c r="EX669" s="150"/>
      <c r="EY669" s="150"/>
      <c r="EZ669" s="150"/>
      <c r="FA669" s="150"/>
      <c r="FB669" s="150"/>
      <c r="FC669" s="150"/>
      <c r="FD669" s="150"/>
      <c r="FE669" s="150"/>
      <c r="FF669" s="150"/>
      <c r="FG669" s="150"/>
      <c r="FH669" s="150"/>
      <c r="FI669" s="150"/>
      <c r="FJ669" s="150"/>
      <c r="FK669" s="150"/>
      <c r="FL669" s="150"/>
      <c r="FM669" s="150"/>
      <c r="FN669" s="150"/>
      <c r="FO669" s="150"/>
      <c r="FP669" s="150"/>
      <c r="FQ669" s="150"/>
      <c r="FR669" s="150"/>
      <c r="FS669" s="150"/>
      <c r="FT669" s="150"/>
      <c r="FU669" s="150"/>
      <c r="FV669" s="150"/>
      <c r="FW669" s="150"/>
      <c r="FX669" s="150"/>
      <c r="FY669" s="150"/>
      <c r="FZ669" s="150"/>
      <c r="GA669" s="150"/>
      <c r="GB669" s="150"/>
      <c r="GC669" s="150"/>
      <c r="GD669" s="150"/>
      <c r="GE669" s="150"/>
      <c r="GF669" s="150"/>
      <c r="GG669" s="150"/>
      <c r="GH669" s="150"/>
      <c r="GI669" s="150"/>
      <c r="GJ669" s="150"/>
      <c r="GK669" s="150"/>
      <c r="GL669" s="150"/>
      <c r="GM669" s="150"/>
      <c r="GN669" s="150"/>
      <c r="GO669" s="150"/>
      <c r="GP669" s="150"/>
      <c r="GQ669" s="150"/>
      <c r="GR669" s="150"/>
      <c r="GS669" s="150"/>
      <c r="GT669" s="150"/>
      <c r="GU669" s="150"/>
      <c r="GV669" s="150"/>
      <c r="GW669" s="150"/>
      <c r="GX669" s="150"/>
      <c r="GY669" s="150"/>
      <c r="GZ669" s="150"/>
      <c r="HA669" s="150"/>
      <c r="HB669" s="150"/>
      <c r="HC669" s="150"/>
      <c r="HD669" s="150"/>
      <c r="HE669" s="150"/>
      <c r="HF669" s="150"/>
      <c r="HG669" s="150"/>
      <c r="HH669" s="150"/>
      <c r="HI669" s="150"/>
      <c r="HJ669" s="150"/>
      <c r="HK669" s="150"/>
      <c r="HL669" s="150"/>
      <c r="HM669" s="150"/>
      <c r="HN669" s="150"/>
      <c r="HO669" s="150"/>
      <c r="HP669" s="150"/>
      <c r="HQ669" s="150"/>
      <c r="HR669" s="150"/>
      <c r="HS669" s="150"/>
      <c r="HT669" s="150"/>
      <c r="HU669" s="150"/>
      <c r="HV669" s="150"/>
      <c r="HW669" s="150"/>
      <c r="HX669" s="150"/>
      <c r="HY669" s="150"/>
      <c r="HZ669" s="150"/>
      <c r="IA669" s="150"/>
      <c r="IB669" s="150"/>
      <c r="IC669" s="150"/>
      <c r="ID669" s="150"/>
      <c r="IE669" s="150"/>
      <c r="IF669" s="150"/>
      <c r="IG669" s="150"/>
      <c r="IH669" s="150"/>
      <c r="II669" s="150"/>
      <c r="IJ669" s="150"/>
      <c r="IK669" s="150"/>
      <c r="IL669" s="150"/>
      <c r="IM669" s="150"/>
      <c r="IN669" s="150"/>
      <c r="IO669" s="150"/>
      <c r="IP669" s="150"/>
      <c r="IQ669" s="150"/>
      <c r="IR669" s="150"/>
      <c r="IS669" s="150"/>
      <c r="IT669" s="150"/>
      <c r="IU669" s="150"/>
      <c r="IV669" s="150"/>
      <c r="IW669" s="150"/>
    </row>
    <row r="670" customFormat="false" ht="12.75" hidden="false" customHeight="false" outlineLevel="0" collapsed="false">
      <c r="A670" s="146"/>
      <c r="B670" s="147"/>
      <c r="C670" s="147"/>
      <c r="D670" s="147"/>
      <c r="E670" s="147"/>
      <c r="F670" s="147"/>
      <c r="G670" s="147"/>
      <c r="H670" s="148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7"/>
      <c r="BH670" s="147"/>
      <c r="BI670" s="147"/>
      <c r="BJ670" s="147"/>
      <c r="BK670" s="149"/>
      <c r="BL670" s="150"/>
      <c r="BM670" s="150"/>
      <c r="BN670" s="150"/>
      <c r="BO670" s="150"/>
      <c r="BP670" s="150"/>
      <c r="BQ670" s="150"/>
      <c r="BR670" s="150"/>
      <c r="BS670" s="150"/>
      <c r="BT670" s="150"/>
      <c r="BU670" s="150"/>
      <c r="BV670" s="150"/>
      <c r="BW670" s="150"/>
      <c r="BX670" s="150"/>
      <c r="BY670" s="150"/>
      <c r="BZ670" s="150"/>
      <c r="CA670" s="150"/>
      <c r="CB670" s="150"/>
      <c r="CC670" s="15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0"/>
      <c r="CN670" s="150"/>
      <c r="CO670" s="150"/>
      <c r="CP670" s="150"/>
      <c r="CQ670" s="150"/>
      <c r="CR670" s="150"/>
      <c r="CS670" s="150"/>
      <c r="CT670" s="150"/>
      <c r="CU670" s="150"/>
      <c r="CV670" s="150"/>
      <c r="CW670" s="150"/>
      <c r="CX670" s="150"/>
      <c r="CY670" s="150"/>
      <c r="CZ670" s="150"/>
      <c r="DA670" s="150"/>
      <c r="DB670" s="150"/>
      <c r="DC670" s="150"/>
      <c r="DD670" s="150"/>
      <c r="DE670" s="150"/>
      <c r="DF670" s="150"/>
      <c r="DG670" s="150"/>
      <c r="DH670" s="150"/>
      <c r="DI670" s="150"/>
      <c r="DJ670" s="150"/>
      <c r="DK670" s="150"/>
      <c r="DL670" s="150"/>
      <c r="DM670" s="150"/>
      <c r="DN670" s="150"/>
      <c r="DO670" s="150"/>
      <c r="DP670" s="150"/>
      <c r="DQ670" s="150"/>
      <c r="DR670" s="150"/>
      <c r="DS670" s="150"/>
      <c r="DT670" s="150"/>
      <c r="DU670" s="150"/>
      <c r="DV670" s="150"/>
      <c r="DW670" s="150"/>
      <c r="DX670" s="150"/>
      <c r="DY670" s="150"/>
      <c r="DZ670" s="150"/>
      <c r="EA670" s="150"/>
      <c r="EB670" s="150"/>
      <c r="EC670" s="150"/>
      <c r="ED670" s="150"/>
      <c r="EE670" s="150"/>
      <c r="EF670" s="150"/>
      <c r="EG670" s="150"/>
      <c r="EH670" s="150"/>
      <c r="EI670" s="150"/>
      <c r="EJ670" s="150"/>
      <c r="EK670" s="150"/>
      <c r="EL670" s="150"/>
      <c r="EM670" s="150"/>
      <c r="EN670" s="150"/>
      <c r="EO670" s="150"/>
      <c r="EP670" s="150"/>
      <c r="EQ670" s="150"/>
      <c r="ER670" s="150"/>
      <c r="ES670" s="150"/>
      <c r="ET670" s="150"/>
      <c r="EU670" s="150"/>
      <c r="EV670" s="150"/>
      <c r="EW670" s="150"/>
      <c r="EX670" s="150"/>
      <c r="EY670" s="150"/>
      <c r="EZ670" s="150"/>
      <c r="FA670" s="150"/>
      <c r="FB670" s="150"/>
      <c r="FC670" s="150"/>
      <c r="FD670" s="150"/>
      <c r="FE670" s="150"/>
      <c r="FF670" s="150"/>
      <c r="FG670" s="150"/>
      <c r="FH670" s="150"/>
      <c r="FI670" s="150"/>
      <c r="FJ670" s="150"/>
      <c r="FK670" s="150"/>
      <c r="FL670" s="150"/>
      <c r="FM670" s="150"/>
      <c r="FN670" s="150"/>
      <c r="FO670" s="150"/>
      <c r="FP670" s="150"/>
      <c r="FQ670" s="150"/>
      <c r="FR670" s="150"/>
      <c r="FS670" s="150"/>
      <c r="FT670" s="150"/>
      <c r="FU670" s="150"/>
      <c r="FV670" s="150"/>
      <c r="FW670" s="150"/>
      <c r="FX670" s="150"/>
      <c r="FY670" s="150"/>
      <c r="FZ670" s="150"/>
      <c r="GA670" s="150"/>
      <c r="GB670" s="150"/>
      <c r="GC670" s="150"/>
      <c r="GD670" s="150"/>
      <c r="GE670" s="150"/>
      <c r="GF670" s="150"/>
      <c r="GG670" s="150"/>
      <c r="GH670" s="150"/>
      <c r="GI670" s="150"/>
      <c r="GJ670" s="150"/>
      <c r="GK670" s="150"/>
      <c r="GL670" s="150"/>
      <c r="GM670" s="150"/>
      <c r="GN670" s="150"/>
      <c r="GO670" s="150"/>
      <c r="GP670" s="150"/>
      <c r="GQ670" s="150"/>
      <c r="GR670" s="150"/>
      <c r="GS670" s="150"/>
      <c r="GT670" s="150"/>
      <c r="GU670" s="150"/>
      <c r="GV670" s="150"/>
      <c r="GW670" s="150"/>
      <c r="GX670" s="150"/>
      <c r="GY670" s="150"/>
      <c r="GZ670" s="150"/>
      <c r="HA670" s="150"/>
      <c r="HB670" s="150"/>
      <c r="HC670" s="150"/>
      <c r="HD670" s="150"/>
      <c r="HE670" s="150"/>
      <c r="HF670" s="150"/>
      <c r="HG670" s="150"/>
      <c r="HH670" s="150"/>
      <c r="HI670" s="150"/>
      <c r="HJ670" s="150"/>
      <c r="HK670" s="150"/>
      <c r="HL670" s="150"/>
      <c r="HM670" s="150"/>
      <c r="HN670" s="150"/>
      <c r="HO670" s="150"/>
      <c r="HP670" s="150"/>
      <c r="HQ670" s="150"/>
      <c r="HR670" s="150"/>
      <c r="HS670" s="150"/>
      <c r="HT670" s="150"/>
      <c r="HU670" s="150"/>
      <c r="HV670" s="150"/>
      <c r="HW670" s="150"/>
      <c r="HX670" s="150"/>
      <c r="HY670" s="150"/>
      <c r="HZ670" s="150"/>
      <c r="IA670" s="150"/>
      <c r="IB670" s="150"/>
      <c r="IC670" s="150"/>
      <c r="ID670" s="150"/>
      <c r="IE670" s="150"/>
      <c r="IF670" s="150"/>
      <c r="IG670" s="150"/>
      <c r="IH670" s="150"/>
      <c r="II670" s="150"/>
      <c r="IJ670" s="150"/>
      <c r="IK670" s="150"/>
      <c r="IL670" s="150"/>
      <c r="IM670" s="150"/>
      <c r="IN670" s="150"/>
      <c r="IO670" s="150"/>
      <c r="IP670" s="150"/>
      <c r="IQ670" s="150"/>
      <c r="IR670" s="150"/>
      <c r="IS670" s="150"/>
      <c r="IT670" s="150"/>
      <c r="IU670" s="150"/>
      <c r="IV670" s="150"/>
      <c r="IW670" s="150"/>
    </row>
    <row r="671" customFormat="false" ht="12.75" hidden="false" customHeight="false" outlineLevel="0" collapsed="false">
      <c r="A671" s="146"/>
      <c r="B671" s="147"/>
      <c r="C671" s="147"/>
      <c r="D671" s="147"/>
      <c r="E671" s="147"/>
      <c r="F671" s="147"/>
      <c r="G671" s="147"/>
      <c r="H671" s="148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  <c r="BI671" s="147"/>
      <c r="BJ671" s="147"/>
      <c r="BK671" s="149"/>
      <c r="BL671" s="150"/>
      <c r="BM671" s="150"/>
      <c r="BN671" s="150"/>
      <c r="BO671" s="150"/>
      <c r="BP671" s="150"/>
      <c r="BQ671" s="150"/>
      <c r="BR671" s="150"/>
      <c r="BS671" s="150"/>
      <c r="BT671" s="150"/>
      <c r="BU671" s="150"/>
      <c r="BV671" s="150"/>
      <c r="BW671" s="150"/>
      <c r="BX671" s="150"/>
      <c r="BY671" s="150"/>
      <c r="BZ671" s="150"/>
      <c r="CA671" s="150"/>
      <c r="CB671" s="150"/>
      <c r="CC671" s="150"/>
      <c r="CD671" s="150"/>
      <c r="CE671" s="150"/>
      <c r="CF671" s="150"/>
      <c r="CG671" s="150"/>
      <c r="CH671" s="150"/>
      <c r="CI671" s="150"/>
      <c r="CJ671" s="150"/>
      <c r="CK671" s="150"/>
      <c r="CL671" s="150"/>
      <c r="CM671" s="150"/>
      <c r="CN671" s="150"/>
      <c r="CO671" s="150"/>
      <c r="CP671" s="150"/>
      <c r="CQ671" s="150"/>
      <c r="CR671" s="150"/>
      <c r="CS671" s="150"/>
      <c r="CT671" s="150"/>
      <c r="CU671" s="150"/>
      <c r="CV671" s="150"/>
      <c r="CW671" s="150"/>
      <c r="CX671" s="150"/>
      <c r="CY671" s="150"/>
      <c r="CZ671" s="150"/>
      <c r="DA671" s="150"/>
      <c r="DB671" s="150"/>
      <c r="DC671" s="150"/>
      <c r="DD671" s="150"/>
      <c r="DE671" s="150"/>
      <c r="DF671" s="150"/>
      <c r="DG671" s="150"/>
      <c r="DH671" s="150"/>
      <c r="DI671" s="150"/>
      <c r="DJ671" s="150"/>
      <c r="DK671" s="150"/>
      <c r="DL671" s="150"/>
      <c r="DM671" s="150"/>
      <c r="DN671" s="150"/>
      <c r="DO671" s="150"/>
      <c r="DP671" s="150"/>
      <c r="DQ671" s="150"/>
      <c r="DR671" s="150"/>
      <c r="DS671" s="150"/>
      <c r="DT671" s="150"/>
      <c r="DU671" s="150"/>
      <c r="DV671" s="150"/>
      <c r="DW671" s="150"/>
      <c r="DX671" s="150"/>
      <c r="DY671" s="150"/>
      <c r="DZ671" s="150"/>
      <c r="EA671" s="150"/>
      <c r="EB671" s="150"/>
      <c r="EC671" s="150"/>
      <c r="ED671" s="150"/>
      <c r="EE671" s="150"/>
      <c r="EF671" s="150"/>
      <c r="EG671" s="150"/>
      <c r="EH671" s="150"/>
      <c r="EI671" s="150"/>
      <c r="EJ671" s="150"/>
      <c r="EK671" s="150"/>
      <c r="EL671" s="150"/>
      <c r="EM671" s="150"/>
      <c r="EN671" s="150"/>
      <c r="EO671" s="150"/>
      <c r="EP671" s="150"/>
      <c r="EQ671" s="150"/>
      <c r="ER671" s="150"/>
      <c r="ES671" s="150"/>
      <c r="ET671" s="150"/>
      <c r="EU671" s="150"/>
      <c r="EV671" s="150"/>
      <c r="EW671" s="150"/>
      <c r="EX671" s="150"/>
      <c r="EY671" s="150"/>
      <c r="EZ671" s="150"/>
      <c r="FA671" s="150"/>
      <c r="FB671" s="150"/>
      <c r="FC671" s="150"/>
      <c r="FD671" s="150"/>
      <c r="FE671" s="150"/>
      <c r="FF671" s="150"/>
      <c r="FG671" s="150"/>
      <c r="FH671" s="150"/>
      <c r="FI671" s="150"/>
      <c r="FJ671" s="150"/>
      <c r="FK671" s="150"/>
      <c r="FL671" s="150"/>
      <c r="FM671" s="150"/>
      <c r="FN671" s="150"/>
      <c r="FO671" s="150"/>
      <c r="FP671" s="150"/>
      <c r="FQ671" s="150"/>
      <c r="FR671" s="150"/>
      <c r="FS671" s="150"/>
      <c r="FT671" s="150"/>
      <c r="FU671" s="150"/>
      <c r="FV671" s="150"/>
      <c r="FW671" s="150"/>
      <c r="FX671" s="150"/>
      <c r="FY671" s="150"/>
      <c r="FZ671" s="150"/>
      <c r="GA671" s="150"/>
      <c r="GB671" s="150"/>
      <c r="GC671" s="150"/>
      <c r="GD671" s="150"/>
      <c r="GE671" s="150"/>
      <c r="GF671" s="150"/>
      <c r="GG671" s="150"/>
      <c r="GH671" s="150"/>
      <c r="GI671" s="150"/>
      <c r="GJ671" s="150"/>
      <c r="GK671" s="150"/>
      <c r="GL671" s="150"/>
      <c r="GM671" s="150"/>
      <c r="GN671" s="150"/>
      <c r="GO671" s="150"/>
      <c r="GP671" s="150"/>
      <c r="GQ671" s="150"/>
      <c r="GR671" s="150"/>
      <c r="GS671" s="150"/>
      <c r="GT671" s="150"/>
      <c r="GU671" s="150"/>
      <c r="GV671" s="150"/>
      <c r="GW671" s="150"/>
      <c r="GX671" s="150"/>
      <c r="GY671" s="150"/>
      <c r="GZ671" s="150"/>
      <c r="HA671" s="150"/>
      <c r="HB671" s="150"/>
      <c r="HC671" s="150"/>
      <c r="HD671" s="150"/>
      <c r="HE671" s="150"/>
      <c r="HF671" s="150"/>
      <c r="HG671" s="150"/>
      <c r="HH671" s="150"/>
      <c r="HI671" s="150"/>
      <c r="HJ671" s="150"/>
      <c r="HK671" s="150"/>
      <c r="HL671" s="150"/>
      <c r="HM671" s="150"/>
      <c r="HN671" s="150"/>
      <c r="HO671" s="150"/>
      <c r="HP671" s="150"/>
      <c r="HQ671" s="150"/>
      <c r="HR671" s="150"/>
      <c r="HS671" s="150"/>
      <c r="HT671" s="150"/>
      <c r="HU671" s="150"/>
      <c r="HV671" s="150"/>
      <c r="HW671" s="150"/>
      <c r="HX671" s="150"/>
      <c r="HY671" s="150"/>
      <c r="HZ671" s="150"/>
      <c r="IA671" s="150"/>
      <c r="IB671" s="150"/>
      <c r="IC671" s="150"/>
      <c r="ID671" s="150"/>
      <c r="IE671" s="150"/>
      <c r="IF671" s="150"/>
      <c r="IG671" s="150"/>
      <c r="IH671" s="150"/>
      <c r="II671" s="150"/>
      <c r="IJ671" s="150"/>
      <c r="IK671" s="150"/>
      <c r="IL671" s="150"/>
      <c r="IM671" s="150"/>
      <c r="IN671" s="150"/>
      <c r="IO671" s="150"/>
      <c r="IP671" s="150"/>
      <c r="IQ671" s="150"/>
      <c r="IR671" s="150"/>
      <c r="IS671" s="150"/>
      <c r="IT671" s="150"/>
      <c r="IU671" s="150"/>
      <c r="IV671" s="150"/>
      <c r="IW671" s="150"/>
    </row>
    <row r="672" customFormat="false" ht="12.75" hidden="false" customHeight="false" outlineLevel="0" collapsed="false">
      <c r="A672" s="146"/>
      <c r="B672" s="147"/>
      <c r="C672" s="147"/>
      <c r="D672" s="147"/>
      <c r="E672" s="147"/>
      <c r="F672" s="147"/>
      <c r="G672" s="147"/>
      <c r="H672" s="148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  <c r="BI672" s="147"/>
      <c r="BJ672" s="147"/>
      <c r="BK672" s="149"/>
      <c r="BL672" s="150"/>
      <c r="BM672" s="150"/>
      <c r="BN672" s="150"/>
      <c r="BO672" s="150"/>
      <c r="BP672" s="150"/>
      <c r="BQ672" s="150"/>
      <c r="BR672" s="150"/>
      <c r="BS672" s="150"/>
      <c r="BT672" s="150"/>
      <c r="BU672" s="150"/>
      <c r="BV672" s="150"/>
      <c r="BW672" s="150"/>
      <c r="BX672" s="150"/>
      <c r="BY672" s="150"/>
      <c r="BZ672" s="150"/>
      <c r="CA672" s="150"/>
      <c r="CB672" s="150"/>
      <c r="CC672" s="150"/>
      <c r="CD672" s="150"/>
      <c r="CE672" s="150"/>
      <c r="CF672" s="150"/>
      <c r="CG672" s="150"/>
      <c r="CH672" s="150"/>
      <c r="CI672" s="150"/>
      <c r="CJ672" s="150"/>
      <c r="CK672" s="150"/>
      <c r="CL672" s="150"/>
      <c r="CM672" s="150"/>
      <c r="CN672" s="150"/>
      <c r="CO672" s="150"/>
      <c r="CP672" s="150"/>
      <c r="CQ672" s="150"/>
      <c r="CR672" s="150"/>
      <c r="CS672" s="150"/>
      <c r="CT672" s="150"/>
      <c r="CU672" s="150"/>
      <c r="CV672" s="150"/>
      <c r="CW672" s="150"/>
      <c r="CX672" s="150"/>
      <c r="CY672" s="150"/>
      <c r="CZ672" s="150"/>
      <c r="DA672" s="150"/>
      <c r="DB672" s="150"/>
      <c r="DC672" s="150"/>
      <c r="DD672" s="150"/>
      <c r="DE672" s="150"/>
      <c r="DF672" s="150"/>
      <c r="DG672" s="150"/>
      <c r="DH672" s="150"/>
      <c r="DI672" s="150"/>
      <c r="DJ672" s="150"/>
      <c r="DK672" s="150"/>
      <c r="DL672" s="150"/>
      <c r="DM672" s="150"/>
      <c r="DN672" s="150"/>
      <c r="DO672" s="150"/>
      <c r="DP672" s="150"/>
      <c r="DQ672" s="150"/>
      <c r="DR672" s="150"/>
      <c r="DS672" s="150"/>
      <c r="DT672" s="150"/>
      <c r="DU672" s="150"/>
      <c r="DV672" s="150"/>
      <c r="DW672" s="150"/>
      <c r="DX672" s="150"/>
      <c r="DY672" s="150"/>
      <c r="DZ672" s="150"/>
      <c r="EA672" s="150"/>
      <c r="EB672" s="150"/>
      <c r="EC672" s="150"/>
      <c r="ED672" s="150"/>
      <c r="EE672" s="150"/>
      <c r="EF672" s="150"/>
      <c r="EG672" s="150"/>
      <c r="EH672" s="150"/>
      <c r="EI672" s="150"/>
      <c r="EJ672" s="150"/>
      <c r="EK672" s="150"/>
      <c r="EL672" s="150"/>
      <c r="EM672" s="150"/>
      <c r="EN672" s="150"/>
      <c r="EO672" s="150"/>
      <c r="EP672" s="150"/>
      <c r="EQ672" s="150"/>
      <c r="ER672" s="150"/>
      <c r="ES672" s="150"/>
      <c r="ET672" s="150"/>
      <c r="EU672" s="150"/>
      <c r="EV672" s="150"/>
      <c r="EW672" s="150"/>
      <c r="EX672" s="150"/>
      <c r="EY672" s="150"/>
      <c r="EZ672" s="150"/>
      <c r="FA672" s="150"/>
      <c r="FB672" s="150"/>
      <c r="FC672" s="150"/>
      <c r="FD672" s="150"/>
      <c r="FE672" s="150"/>
      <c r="FF672" s="150"/>
      <c r="FG672" s="150"/>
      <c r="FH672" s="150"/>
      <c r="FI672" s="150"/>
      <c r="FJ672" s="150"/>
      <c r="FK672" s="150"/>
      <c r="FL672" s="150"/>
      <c r="FM672" s="150"/>
      <c r="FN672" s="150"/>
      <c r="FO672" s="150"/>
      <c r="FP672" s="150"/>
      <c r="FQ672" s="150"/>
      <c r="FR672" s="150"/>
      <c r="FS672" s="150"/>
      <c r="FT672" s="150"/>
      <c r="FU672" s="150"/>
      <c r="FV672" s="150"/>
      <c r="FW672" s="150"/>
      <c r="FX672" s="150"/>
      <c r="FY672" s="150"/>
      <c r="FZ672" s="150"/>
      <c r="GA672" s="150"/>
      <c r="GB672" s="150"/>
      <c r="GC672" s="150"/>
      <c r="GD672" s="150"/>
      <c r="GE672" s="150"/>
      <c r="GF672" s="150"/>
      <c r="GG672" s="150"/>
      <c r="GH672" s="150"/>
      <c r="GI672" s="150"/>
      <c r="GJ672" s="150"/>
      <c r="GK672" s="150"/>
      <c r="GL672" s="150"/>
      <c r="GM672" s="150"/>
      <c r="GN672" s="150"/>
      <c r="GO672" s="150"/>
      <c r="GP672" s="150"/>
      <c r="GQ672" s="150"/>
      <c r="GR672" s="150"/>
      <c r="GS672" s="150"/>
      <c r="GT672" s="150"/>
      <c r="GU672" s="150"/>
      <c r="GV672" s="150"/>
      <c r="GW672" s="150"/>
      <c r="GX672" s="150"/>
      <c r="GY672" s="150"/>
      <c r="GZ672" s="150"/>
      <c r="HA672" s="150"/>
      <c r="HB672" s="150"/>
      <c r="HC672" s="150"/>
      <c r="HD672" s="150"/>
      <c r="HE672" s="150"/>
      <c r="HF672" s="150"/>
      <c r="HG672" s="150"/>
      <c r="HH672" s="150"/>
      <c r="HI672" s="150"/>
      <c r="HJ672" s="150"/>
      <c r="HK672" s="150"/>
      <c r="HL672" s="150"/>
      <c r="HM672" s="150"/>
      <c r="HN672" s="150"/>
      <c r="HO672" s="150"/>
      <c r="HP672" s="150"/>
      <c r="HQ672" s="150"/>
      <c r="HR672" s="150"/>
      <c r="HS672" s="150"/>
      <c r="HT672" s="150"/>
      <c r="HU672" s="150"/>
      <c r="HV672" s="150"/>
      <c r="HW672" s="150"/>
      <c r="HX672" s="150"/>
      <c r="HY672" s="150"/>
      <c r="HZ672" s="150"/>
      <c r="IA672" s="150"/>
      <c r="IB672" s="150"/>
      <c r="IC672" s="150"/>
      <c r="ID672" s="150"/>
      <c r="IE672" s="150"/>
      <c r="IF672" s="150"/>
      <c r="IG672" s="150"/>
      <c r="IH672" s="150"/>
      <c r="II672" s="150"/>
      <c r="IJ672" s="150"/>
      <c r="IK672" s="150"/>
      <c r="IL672" s="150"/>
      <c r="IM672" s="150"/>
      <c r="IN672" s="150"/>
      <c r="IO672" s="150"/>
      <c r="IP672" s="150"/>
      <c r="IQ672" s="150"/>
      <c r="IR672" s="150"/>
      <c r="IS672" s="150"/>
      <c r="IT672" s="150"/>
      <c r="IU672" s="150"/>
      <c r="IV672" s="150"/>
      <c r="IW672" s="150"/>
    </row>
    <row r="673" customFormat="false" ht="12.75" hidden="false" customHeight="false" outlineLevel="0" collapsed="false">
      <c r="A673" s="146"/>
      <c r="B673" s="147"/>
      <c r="C673" s="147"/>
      <c r="D673" s="147"/>
      <c r="E673" s="147"/>
      <c r="F673" s="147"/>
      <c r="G673" s="147"/>
      <c r="H673" s="148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  <c r="BI673" s="147"/>
      <c r="BJ673" s="147"/>
      <c r="BK673" s="149"/>
      <c r="BL673" s="150"/>
      <c r="BM673" s="150"/>
      <c r="BN673" s="150"/>
      <c r="BO673" s="150"/>
      <c r="BP673" s="150"/>
      <c r="BQ673" s="150"/>
      <c r="BR673" s="150"/>
      <c r="BS673" s="150"/>
      <c r="BT673" s="150"/>
      <c r="BU673" s="150"/>
      <c r="BV673" s="150"/>
      <c r="BW673" s="150"/>
      <c r="BX673" s="150"/>
      <c r="BY673" s="150"/>
      <c r="BZ673" s="150"/>
      <c r="CA673" s="150"/>
      <c r="CB673" s="150"/>
      <c r="CC673" s="15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0"/>
      <c r="CN673" s="150"/>
      <c r="CO673" s="150"/>
      <c r="CP673" s="150"/>
      <c r="CQ673" s="150"/>
      <c r="CR673" s="150"/>
      <c r="CS673" s="150"/>
      <c r="CT673" s="150"/>
      <c r="CU673" s="150"/>
      <c r="CV673" s="150"/>
      <c r="CW673" s="150"/>
      <c r="CX673" s="150"/>
      <c r="CY673" s="150"/>
      <c r="CZ673" s="150"/>
      <c r="DA673" s="150"/>
      <c r="DB673" s="150"/>
      <c r="DC673" s="150"/>
      <c r="DD673" s="150"/>
      <c r="DE673" s="150"/>
      <c r="DF673" s="150"/>
      <c r="DG673" s="150"/>
      <c r="DH673" s="150"/>
      <c r="DI673" s="150"/>
      <c r="DJ673" s="150"/>
      <c r="DK673" s="150"/>
      <c r="DL673" s="150"/>
      <c r="DM673" s="150"/>
      <c r="DN673" s="150"/>
      <c r="DO673" s="150"/>
      <c r="DP673" s="150"/>
      <c r="DQ673" s="150"/>
      <c r="DR673" s="150"/>
      <c r="DS673" s="150"/>
      <c r="DT673" s="150"/>
      <c r="DU673" s="150"/>
      <c r="DV673" s="150"/>
      <c r="DW673" s="150"/>
      <c r="DX673" s="150"/>
      <c r="DY673" s="150"/>
      <c r="DZ673" s="150"/>
      <c r="EA673" s="150"/>
      <c r="EB673" s="150"/>
      <c r="EC673" s="150"/>
      <c r="ED673" s="150"/>
      <c r="EE673" s="150"/>
      <c r="EF673" s="150"/>
      <c r="EG673" s="150"/>
      <c r="EH673" s="150"/>
      <c r="EI673" s="150"/>
      <c r="EJ673" s="150"/>
      <c r="EK673" s="150"/>
      <c r="EL673" s="150"/>
      <c r="EM673" s="150"/>
      <c r="EN673" s="150"/>
      <c r="EO673" s="150"/>
      <c r="EP673" s="150"/>
      <c r="EQ673" s="150"/>
      <c r="ER673" s="150"/>
      <c r="ES673" s="150"/>
      <c r="ET673" s="150"/>
      <c r="EU673" s="150"/>
      <c r="EV673" s="150"/>
      <c r="EW673" s="150"/>
      <c r="EX673" s="150"/>
      <c r="EY673" s="150"/>
      <c r="EZ673" s="150"/>
      <c r="FA673" s="150"/>
      <c r="FB673" s="150"/>
      <c r="FC673" s="150"/>
      <c r="FD673" s="150"/>
      <c r="FE673" s="150"/>
      <c r="FF673" s="150"/>
      <c r="FG673" s="150"/>
      <c r="FH673" s="150"/>
      <c r="FI673" s="150"/>
      <c r="FJ673" s="150"/>
      <c r="FK673" s="150"/>
      <c r="FL673" s="150"/>
      <c r="FM673" s="150"/>
      <c r="FN673" s="150"/>
      <c r="FO673" s="150"/>
      <c r="FP673" s="150"/>
      <c r="FQ673" s="150"/>
      <c r="FR673" s="150"/>
      <c r="FS673" s="150"/>
      <c r="FT673" s="150"/>
      <c r="FU673" s="150"/>
      <c r="FV673" s="150"/>
      <c r="FW673" s="150"/>
      <c r="FX673" s="150"/>
      <c r="FY673" s="150"/>
      <c r="FZ673" s="150"/>
      <c r="GA673" s="150"/>
      <c r="GB673" s="150"/>
      <c r="GC673" s="150"/>
      <c r="GD673" s="150"/>
      <c r="GE673" s="150"/>
      <c r="GF673" s="150"/>
      <c r="GG673" s="150"/>
      <c r="GH673" s="150"/>
      <c r="GI673" s="150"/>
      <c r="GJ673" s="150"/>
      <c r="GK673" s="150"/>
      <c r="GL673" s="150"/>
      <c r="GM673" s="150"/>
      <c r="GN673" s="150"/>
      <c r="GO673" s="150"/>
      <c r="GP673" s="150"/>
      <c r="GQ673" s="150"/>
      <c r="GR673" s="150"/>
      <c r="GS673" s="150"/>
      <c r="GT673" s="150"/>
      <c r="GU673" s="150"/>
      <c r="GV673" s="150"/>
      <c r="GW673" s="150"/>
      <c r="GX673" s="150"/>
      <c r="GY673" s="150"/>
      <c r="GZ673" s="150"/>
      <c r="HA673" s="150"/>
      <c r="HB673" s="150"/>
      <c r="HC673" s="150"/>
      <c r="HD673" s="150"/>
      <c r="HE673" s="150"/>
      <c r="HF673" s="150"/>
      <c r="HG673" s="150"/>
      <c r="HH673" s="150"/>
      <c r="HI673" s="150"/>
      <c r="HJ673" s="150"/>
      <c r="HK673" s="150"/>
      <c r="HL673" s="150"/>
      <c r="HM673" s="150"/>
      <c r="HN673" s="150"/>
      <c r="HO673" s="150"/>
      <c r="HP673" s="150"/>
      <c r="HQ673" s="150"/>
      <c r="HR673" s="150"/>
      <c r="HS673" s="150"/>
      <c r="HT673" s="150"/>
      <c r="HU673" s="150"/>
      <c r="HV673" s="150"/>
      <c r="HW673" s="150"/>
      <c r="HX673" s="150"/>
      <c r="HY673" s="150"/>
      <c r="HZ673" s="150"/>
      <c r="IA673" s="150"/>
      <c r="IB673" s="150"/>
      <c r="IC673" s="150"/>
      <c r="ID673" s="150"/>
      <c r="IE673" s="150"/>
      <c r="IF673" s="150"/>
      <c r="IG673" s="150"/>
      <c r="IH673" s="150"/>
      <c r="II673" s="150"/>
      <c r="IJ673" s="150"/>
      <c r="IK673" s="150"/>
      <c r="IL673" s="150"/>
      <c r="IM673" s="150"/>
      <c r="IN673" s="150"/>
      <c r="IO673" s="150"/>
      <c r="IP673" s="150"/>
      <c r="IQ673" s="150"/>
      <c r="IR673" s="150"/>
      <c r="IS673" s="150"/>
      <c r="IT673" s="150"/>
      <c r="IU673" s="150"/>
      <c r="IV673" s="150"/>
      <c r="IW673" s="150"/>
    </row>
    <row r="674" customFormat="false" ht="12.75" hidden="false" customHeight="false" outlineLevel="0" collapsed="false">
      <c r="A674" s="146"/>
      <c r="B674" s="147"/>
      <c r="C674" s="147"/>
      <c r="D674" s="147"/>
      <c r="E674" s="147"/>
      <c r="F674" s="147"/>
      <c r="G674" s="147"/>
      <c r="H674" s="148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  <c r="BI674" s="147"/>
      <c r="BJ674" s="147"/>
      <c r="BK674" s="149"/>
      <c r="BL674" s="150"/>
      <c r="BM674" s="150"/>
      <c r="BN674" s="150"/>
      <c r="BO674" s="150"/>
      <c r="BP674" s="150"/>
      <c r="BQ674" s="150"/>
      <c r="BR674" s="150"/>
      <c r="BS674" s="150"/>
      <c r="BT674" s="150"/>
      <c r="BU674" s="150"/>
      <c r="BV674" s="150"/>
      <c r="BW674" s="150"/>
      <c r="BX674" s="150"/>
      <c r="BY674" s="150"/>
      <c r="BZ674" s="150"/>
      <c r="CA674" s="150"/>
      <c r="CB674" s="150"/>
      <c r="CC674" s="15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0"/>
      <c r="CN674" s="150"/>
      <c r="CO674" s="150"/>
      <c r="CP674" s="150"/>
      <c r="CQ674" s="150"/>
      <c r="CR674" s="150"/>
      <c r="CS674" s="150"/>
      <c r="CT674" s="150"/>
      <c r="CU674" s="150"/>
      <c r="CV674" s="150"/>
      <c r="CW674" s="150"/>
      <c r="CX674" s="150"/>
      <c r="CY674" s="150"/>
      <c r="CZ674" s="150"/>
      <c r="DA674" s="150"/>
      <c r="DB674" s="150"/>
      <c r="DC674" s="150"/>
      <c r="DD674" s="150"/>
      <c r="DE674" s="150"/>
      <c r="DF674" s="150"/>
      <c r="DG674" s="150"/>
      <c r="DH674" s="150"/>
      <c r="DI674" s="150"/>
      <c r="DJ674" s="150"/>
      <c r="DK674" s="150"/>
      <c r="DL674" s="150"/>
      <c r="DM674" s="150"/>
      <c r="DN674" s="150"/>
      <c r="DO674" s="150"/>
      <c r="DP674" s="150"/>
      <c r="DQ674" s="150"/>
      <c r="DR674" s="150"/>
      <c r="DS674" s="150"/>
      <c r="DT674" s="150"/>
      <c r="DU674" s="150"/>
      <c r="DV674" s="150"/>
      <c r="DW674" s="150"/>
      <c r="DX674" s="150"/>
      <c r="DY674" s="150"/>
      <c r="DZ674" s="150"/>
      <c r="EA674" s="150"/>
      <c r="EB674" s="150"/>
      <c r="EC674" s="150"/>
      <c r="ED674" s="150"/>
      <c r="EE674" s="150"/>
      <c r="EF674" s="150"/>
      <c r="EG674" s="150"/>
      <c r="EH674" s="150"/>
      <c r="EI674" s="150"/>
      <c r="EJ674" s="150"/>
      <c r="EK674" s="150"/>
      <c r="EL674" s="150"/>
      <c r="EM674" s="150"/>
      <c r="EN674" s="150"/>
      <c r="EO674" s="150"/>
      <c r="EP674" s="150"/>
      <c r="EQ674" s="150"/>
      <c r="ER674" s="150"/>
      <c r="ES674" s="150"/>
      <c r="ET674" s="150"/>
      <c r="EU674" s="150"/>
      <c r="EV674" s="150"/>
      <c r="EW674" s="150"/>
      <c r="EX674" s="150"/>
      <c r="EY674" s="150"/>
      <c r="EZ674" s="150"/>
      <c r="FA674" s="150"/>
      <c r="FB674" s="150"/>
      <c r="FC674" s="150"/>
      <c r="FD674" s="150"/>
      <c r="FE674" s="150"/>
      <c r="FF674" s="150"/>
      <c r="FG674" s="150"/>
      <c r="FH674" s="150"/>
      <c r="FI674" s="150"/>
      <c r="FJ674" s="150"/>
      <c r="FK674" s="150"/>
      <c r="FL674" s="150"/>
      <c r="FM674" s="150"/>
      <c r="FN674" s="150"/>
      <c r="FO674" s="150"/>
      <c r="FP674" s="150"/>
      <c r="FQ674" s="150"/>
      <c r="FR674" s="150"/>
      <c r="FS674" s="150"/>
      <c r="FT674" s="150"/>
      <c r="FU674" s="150"/>
      <c r="FV674" s="150"/>
      <c r="FW674" s="150"/>
      <c r="FX674" s="150"/>
      <c r="FY674" s="150"/>
      <c r="FZ674" s="150"/>
      <c r="GA674" s="150"/>
      <c r="GB674" s="150"/>
      <c r="GC674" s="150"/>
      <c r="GD674" s="150"/>
      <c r="GE674" s="150"/>
      <c r="GF674" s="150"/>
      <c r="GG674" s="150"/>
      <c r="GH674" s="150"/>
      <c r="GI674" s="150"/>
      <c r="GJ674" s="150"/>
      <c r="GK674" s="150"/>
      <c r="GL674" s="150"/>
      <c r="GM674" s="150"/>
      <c r="GN674" s="150"/>
      <c r="GO674" s="150"/>
      <c r="GP674" s="150"/>
      <c r="GQ674" s="150"/>
      <c r="GR674" s="150"/>
      <c r="GS674" s="150"/>
      <c r="GT674" s="150"/>
      <c r="GU674" s="150"/>
      <c r="GV674" s="150"/>
      <c r="GW674" s="150"/>
      <c r="GX674" s="150"/>
      <c r="GY674" s="150"/>
      <c r="GZ674" s="150"/>
      <c r="HA674" s="150"/>
      <c r="HB674" s="150"/>
      <c r="HC674" s="150"/>
      <c r="HD674" s="150"/>
      <c r="HE674" s="150"/>
      <c r="HF674" s="150"/>
      <c r="HG674" s="150"/>
      <c r="HH674" s="150"/>
      <c r="HI674" s="150"/>
      <c r="HJ674" s="150"/>
      <c r="HK674" s="150"/>
      <c r="HL674" s="150"/>
      <c r="HM674" s="150"/>
      <c r="HN674" s="150"/>
      <c r="HO674" s="150"/>
      <c r="HP674" s="150"/>
      <c r="HQ674" s="150"/>
      <c r="HR674" s="150"/>
      <c r="HS674" s="150"/>
      <c r="HT674" s="150"/>
      <c r="HU674" s="150"/>
      <c r="HV674" s="150"/>
      <c r="HW674" s="150"/>
      <c r="HX674" s="150"/>
      <c r="HY674" s="150"/>
      <c r="HZ674" s="150"/>
      <c r="IA674" s="150"/>
      <c r="IB674" s="150"/>
      <c r="IC674" s="150"/>
      <c r="ID674" s="150"/>
      <c r="IE674" s="150"/>
      <c r="IF674" s="150"/>
      <c r="IG674" s="150"/>
      <c r="IH674" s="150"/>
      <c r="II674" s="150"/>
      <c r="IJ674" s="150"/>
      <c r="IK674" s="150"/>
      <c r="IL674" s="150"/>
      <c r="IM674" s="150"/>
      <c r="IN674" s="150"/>
      <c r="IO674" s="150"/>
      <c r="IP674" s="150"/>
      <c r="IQ674" s="150"/>
      <c r="IR674" s="150"/>
      <c r="IS674" s="150"/>
      <c r="IT674" s="150"/>
      <c r="IU674" s="150"/>
      <c r="IV674" s="150"/>
      <c r="IW674" s="150"/>
    </row>
    <row r="675" customFormat="false" ht="12.75" hidden="false" customHeight="false" outlineLevel="0" collapsed="false">
      <c r="A675" s="146"/>
      <c r="B675" s="147"/>
      <c r="C675" s="147"/>
      <c r="D675" s="147"/>
      <c r="E675" s="147"/>
      <c r="F675" s="147"/>
      <c r="G675" s="147"/>
      <c r="H675" s="148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  <c r="BI675" s="147"/>
      <c r="BJ675" s="147"/>
      <c r="BK675" s="149"/>
      <c r="BL675" s="150"/>
      <c r="BM675" s="150"/>
      <c r="BN675" s="150"/>
      <c r="BO675" s="150"/>
      <c r="BP675" s="150"/>
      <c r="BQ675" s="150"/>
      <c r="BR675" s="150"/>
      <c r="BS675" s="150"/>
      <c r="BT675" s="150"/>
      <c r="BU675" s="150"/>
      <c r="BV675" s="150"/>
      <c r="BW675" s="150"/>
      <c r="BX675" s="150"/>
      <c r="BY675" s="150"/>
      <c r="BZ675" s="150"/>
      <c r="CA675" s="150"/>
      <c r="CB675" s="150"/>
      <c r="CC675" s="150"/>
      <c r="CD675" s="150"/>
      <c r="CE675" s="150"/>
      <c r="CF675" s="150"/>
      <c r="CG675" s="150"/>
      <c r="CH675" s="150"/>
      <c r="CI675" s="150"/>
      <c r="CJ675" s="150"/>
      <c r="CK675" s="150"/>
      <c r="CL675" s="150"/>
      <c r="CM675" s="150"/>
      <c r="CN675" s="150"/>
      <c r="CO675" s="150"/>
      <c r="CP675" s="150"/>
      <c r="CQ675" s="150"/>
      <c r="CR675" s="150"/>
      <c r="CS675" s="150"/>
      <c r="CT675" s="150"/>
      <c r="CU675" s="150"/>
      <c r="CV675" s="150"/>
      <c r="CW675" s="150"/>
      <c r="CX675" s="150"/>
      <c r="CY675" s="150"/>
      <c r="CZ675" s="150"/>
      <c r="DA675" s="150"/>
      <c r="DB675" s="150"/>
      <c r="DC675" s="150"/>
      <c r="DD675" s="150"/>
      <c r="DE675" s="150"/>
      <c r="DF675" s="150"/>
      <c r="DG675" s="150"/>
      <c r="DH675" s="150"/>
      <c r="DI675" s="150"/>
      <c r="DJ675" s="150"/>
      <c r="DK675" s="150"/>
      <c r="DL675" s="150"/>
      <c r="DM675" s="150"/>
      <c r="DN675" s="150"/>
      <c r="DO675" s="150"/>
      <c r="DP675" s="150"/>
      <c r="DQ675" s="150"/>
      <c r="DR675" s="150"/>
      <c r="DS675" s="150"/>
      <c r="DT675" s="150"/>
      <c r="DU675" s="150"/>
      <c r="DV675" s="150"/>
      <c r="DW675" s="150"/>
      <c r="DX675" s="150"/>
      <c r="DY675" s="150"/>
      <c r="DZ675" s="150"/>
      <c r="EA675" s="150"/>
      <c r="EB675" s="150"/>
      <c r="EC675" s="150"/>
      <c r="ED675" s="150"/>
      <c r="EE675" s="150"/>
      <c r="EF675" s="150"/>
      <c r="EG675" s="150"/>
      <c r="EH675" s="150"/>
      <c r="EI675" s="150"/>
      <c r="EJ675" s="150"/>
      <c r="EK675" s="150"/>
      <c r="EL675" s="150"/>
      <c r="EM675" s="150"/>
      <c r="EN675" s="150"/>
      <c r="EO675" s="150"/>
      <c r="EP675" s="150"/>
      <c r="EQ675" s="150"/>
      <c r="ER675" s="150"/>
      <c r="ES675" s="150"/>
      <c r="ET675" s="150"/>
      <c r="EU675" s="150"/>
      <c r="EV675" s="150"/>
      <c r="EW675" s="150"/>
      <c r="EX675" s="150"/>
      <c r="EY675" s="150"/>
      <c r="EZ675" s="150"/>
      <c r="FA675" s="150"/>
      <c r="FB675" s="150"/>
      <c r="FC675" s="150"/>
      <c r="FD675" s="150"/>
      <c r="FE675" s="150"/>
      <c r="FF675" s="150"/>
      <c r="FG675" s="150"/>
      <c r="FH675" s="150"/>
      <c r="FI675" s="150"/>
      <c r="FJ675" s="150"/>
      <c r="FK675" s="150"/>
      <c r="FL675" s="150"/>
      <c r="FM675" s="150"/>
      <c r="FN675" s="150"/>
      <c r="FO675" s="150"/>
      <c r="FP675" s="150"/>
      <c r="FQ675" s="150"/>
      <c r="FR675" s="150"/>
      <c r="FS675" s="150"/>
      <c r="FT675" s="150"/>
      <c r="FU675" s="150"/>
      <c r="FV675" s="150"/>
      <c r="FW675" s="150"/>
      <c r="FX675" s="150"/>
      <c r="FY675" s="150"/>
      <c r="FZ675" s="150"/>
      <c r="GA675" s="150"/>
      <c r="GB675" s="150"/>
      <c r="GC675" s="150"/>
      <c r="GD675" s="150"/>
      <c r="GE675" s="150"/>
      <c r="GF675" s="150"/>
      <c r="GG675" s="150"/>
      <c r="GH675" s="150"/>
      <c r="GI675" s="150"/>
      <c r="GJ675" s="150"/>
      <c r="GK675" s="150"/>
      <c r="GL675" s="150"/>
      <c r="GM675" s="150"/>
      <c r="GN675" s="150"/>
      <c r="GO675" s="150"/>
      <c r="GP675" s="150"/>
      <c r="GQ675" s="150"/>
      <c r="GR675" s="150"/>
      <c r="GS675" s="150"/>
      <c r="GT675" s="150"/>
      <c r="GU675" s="150"/>
      <c r="GV675" s="150"/>
      <c r="GW675" s="150"/>
      <c r="GX675" s="150"/>
      <c r="GY675" s="150"/>
      <c r="GZ675" s="150"/>
      <c r="HA675" s="150"/>
      <c r="HB675" s="150"/>
      <c r="HC675" s="150"/>
      <c r="HD675" s="150"/>
      <c r="HE675" s="150"/>
      <c r="HF675" s="150"/>
      <c r="HG675" s="150"/>
      <c r="HH675" s="150"/>
      <c r="HI675" s="150"/>
      <c r="HJ675" s="150"/>
      <c r="HK675" s="150"/>
      <c r="HL675" s="150"/>
      <c r="HM675" s="150"/>
      <c r="HN675" s="150"/>
      <c r="HO675" s="150"/>
      <c r="HP675" s="150"/>
      <c r="HQ675" s="150"/>
      <c r="HR675" s="150"/>
      <c r="HS675" s="150"/>
      <c r="HT675" s="150"/>
      <c r="HU675" s="150"/>
      <c r="HV675" s="150"/>
      <c r="HW675" s="150"/>
      <c r="HX675" s="150"/>
      <c r="HY675" s="150"/>
      <c r="HZ675" s="150"/>
      <c r="IA675" s="150"/>
      <c r="IB675" s="150"/>
      <c r="IC675" s="150"/>
      <c r="ID675" s="150"/>
      <c r="IE675" s="150"/>
      <c r="IF675" s="150"/>
      <c r="IG675" s="150"/>
      <c r="IH675" s="150"/>
      <c r="II675" s="150"/>
      <c r="IJ675" s="150"/>
      <c r="IK675" s="150"/>
      <c r="IL675" s="150"/>
      <c r="IM675" s="150"/>
      <c r="IN675" s="150"/>
      <c r="IO675" s="150"/>
      <c r="IP675" s="150"/>
      <c r="IQ675" s="150"/>
      <c r="IR675" s="150"/>
      <c r="IS675" s="150"/>
      <c r="IT675" s="150"/>
      <c r="IU675" s="150"/>
      <c r="IV675" s="150"/>
      <c r="IW675" s="150"/>
    </row>
    <row r="676" customFormat="false" ht="12.75" hidden="false" customHeight="false" outlineLevel="0" collapsed="false">
      <c r="A676" s="146"/>
      <c r="B676" s="147"/>
      <c r="C676" s="147"/>
      <c r="D676" s="147"/>
      <c r="E676" s="147"/>
      <c r="F676" s="147"/>
      <c r="G676" s="147"/>
      <c r="H676" s="148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  <c r="BI676" s="147"/>
      <c r="BJ676" s="147"/>
      <c r="BK676" s="149"/>
      <c r="BL676" s="150"/>
      <c r="BM676" s="150"/>
      <c r="BN676" s="150"/>
      <c r="BO676" s="150"/>
      <c r="BP676" s="150"/>
      <c r="BQ676" s="150"/>
      <c r="BR676" s="150"/>
      <c r="BS676" s="150"/>
      <c r="BT676" s="150"/>
      <c r="BU676" s="150"/>
      <c r="BV676" s="150"/>
      <c r="BW676" s="150"/>
      <c r="BX676" s="150"/>
      <c r="BY676" s="150"/>
      <c r="BZ676" s="150"/>
      <c r="CA676" s="150"/>
      <c r="CB676" s="150"/>
      <c r="CC676" s="150"/>
      <c r="CD676" s="150"/>
      <c r="CE676" s="150"/>
      <c r="CF676" s="150"/>
      <c r="CG676" s="150"/>
      <c r="CH676" s="150"/>
      <c r="CI676" s="150"/>
      <c r="CJ676" s="150"/>
      <c r="CK676" s="150"/>
      <c r="CL676" s="150"/>
      <c r="CM676" s="150"/>
      <c r="CN676" s="150"/>
      <c r="CO676" s="150"/>
      <c r="CP676" s="150"/>
      <c r="CQ676" s="150"/>
      <c r="CR676" s="150"/>
      <c r="CS676" s="150"/>
      <c r="CT676" s="150"/>
      <c r="CU676" s="150"/>
      <c r="CV676" s="150"/>
      <c r="CW676" s="150"/>
      <c r="CX676" s="150"/>
      <c r="CY676" s="150"/>
      <c r="CZ676" s="150"/>
      <c r="DA676" s="150"/>
      <c r="DB676" s="150"/>
      <c r="DC676" s="150"/>
      <c r="DD676" s="150"/>
      <c r="DE676" s="150"/>
      <c r="DF676" s="150"/>
      <c r="DG676" s="150"/>
      <c r="DH676" s="150"/>
      <c r="DI676" s="150"/>
      <c r="DJ676" s="150"/>
      <c r="DK676" s="150"/>
      <c r="DL676" s="150"/>
      <c r="DM676" s="150"/>
      <c r="DN676" s="150"/>
      <c r="DO676" s="150"/>
      <c r="DP676" s="150"/>
      <c r="DQ676" s="150"/>
      <c r="DR676" s="150"/>
      <c r="DS676" s="150"/>
      <c r="DT676" s="150"/>
      <c r="DU676" s="150"/>
      <c r="DV676" s="150"/>
      <c r="DW676" s="150"/>
      <c r="DX676" s="150"/>
      <c r="DY676" s="150"/>
      <c r="DZ676" s="150"/>
      <c r="EA676" s="150"/>
      <c r="EB676" s="150"/>
      <c r="EC676" s="150"/>
      <c r="ED676" s="150"/>
      <c r="EE676" s="150"/>
      <c r="EF676" s="150"/>
      <c r="EG676" s="150"/>
      <c r="EH676" s="150"/>
      <c r="EI676" s="150"/>
      <c r="EJ676" s="150"/>
      <c r="EK676" s="150"/>
      <c r="EL676" s="150"/>
      <c r="EM676" s="150"/>
      <c r="EN676" s="150"/>
      <c r="EO676" s="150"/>
      <c r="EP676" s="150"/>
      <c r="EQ676" s="150"/>
      <c r="ER676" s="150"/>
      <c r="ES676" s="150"/>
      <c r="ET676" s="150"/>
      <c r="EU676" s="150"/>
      <c r="EV676" s="150"/>
      <c r="EW676" s="150"/>
      <c r="EX676" s="150"/>
      <c r="EY676" s="150"/>
      <c r="EZ676" s="150"/>
      <c r="FA676" s="150"/>
      <c r="FB676" s="150"/>
      <c r="FC676" s="150"/>
      <c r="FD676" s="150"/>
      <c r="FE676" s="150"/>
      <c r="FF676" s="150"/>
      <c r="FG676" s="150"/>
      <c r="FH676" s="150"/>
      <c r="FI676" s="150"/>
      <c r="FJ676" s="150"/>
      <c r="FK676" s="150"/>
      <c r="FL676" s="150"/>
      <c r="FM676" s="150"/>
      <c r="FN676" s="150"/>
      <c r="FO676" s="150"/>
      <c r="FP676" s="150"/>
      <c r="FQ676" s="150"/>
      <c r="FR676" s="150"/>
      <c r="FS676" s="150"/>
      <c r="FT676" s="150"/>
      <c r="FU676" s="150"/>
      <c r="FV676" s="150"/>
      <c r="FW676" s="150"/>
      <c r="FX676" s="150"/>
      <c r="FY676" s="150"/>
      <c r="FZ676" s="150"/>
      <c r="GA676" s="150"/>
      <c r="GB676" s="150"/>
      <c r="GC676" s="150"/>
      <c r="GD676" s="150"/>
      <c r="GE676" s="150"/>
      <c r="GF676" s="150"/>
      <c r="GG676" s="150"/>
      <c r="GH676" s="150"/>
      <c r="GI676" s="150"/>
      <c r="GJ676" s="150"/>
      <c r="GK676" s="150"/>
      <c r="GL676" s="150"/>
      <c r="GM676" s="150"/>
      <c r="GN676" s="150"/>
      <c r="GO676" s="150"/>
      <c r="GP676" s="150"/>
      <c r="GQ676" s="150"/>
      <c r="GR676" s="150"/>
      <c r="GS676" s="150"/>
      <c r="GT676" s="150"/>
      <c r="GU676" s="150"/>
      <c r="GV676" s="150"/>
      <c r="GW676" s="150"/>
      <c r="GX676" s="150"/>
      <c r="GY676" s="150"/>
      <c r="GZ676" s="150"/>
      <c r="HA676" s="150"/>
      <c r="HB676" s="150"/>
      <c r="HC676" s="150"/>
      <c r="HD676" s="150"/>
      <c r="HE676" s="150"/>
      <c r="HF676" s="150"/>
      <c r="HG676" s="150"/>
      <c r="HH676" s="150"/>
      <c r="HI676" s="150"/>
      <c r="HJ676" s="150"/>
      <c r="HK676" s="150"/>
      <c r="HL676" s="150"/>
      <c r="HM676" s="150"/>
      <c r="HN676" s="150"/>
      <c r="HO676" s="150"/>
      <c r="HP676" s="150"/>
      <c r="HQ676" s="150"/>
      <c r="HR676" s="150"/>
      <c r="HS676" s="150"/>
      <c r="HT676" s="150"/>
      <c r="HU676" s="150"/>
      <c r="HV676" s="150"/>
      <c r="HW676" s="150"/>
      <c r="HX676" s="150"/>
      <c r="HY676" s="150"/>
      <c r="HZ676" s="150"/>
      <c r="IA676" s="150"/>
      <c r="IB676" s="150"/>
      <c r="IC676" s="150"/>
      <c r="ID676" s="150"/>
      <c r="IE676" s="150"/>
      <c r="IF676" s="150"/>
      <c r="IG676" s="150"/>
      <c r="IH676" s="150"/>
      <c r="II676" s="150"/>
      <c r="IJ676" s="150"/>
      <c r="IK676" s="150"/>
      <c r="IL676" s="150"/>
      <c r="IM676" s="150"/>
      <c r="IN676" s="150"/>
      <c r="IO676" s="150"/>
      <c r="IP676" s="150"/>
      <c r="IQ676" s="150"/>
      <c r="IR676" s="150"/>
      <c r="IS676" s="150"/>
      <c r="IT676" s="150"/>
      <c r="IU676" s="150"/>
      <c r="IV676" s="150"/>
      <c r="IW676" s="150"/>
    </row>
    <row r="677" customFormat="false" ht="12.75" hidden="false" customHeight="false" outlineLevel="0" collapsed="false">
      <c r="A677" s="146"/>
      <c r="B677" s="147"/>
      <c r="C677" s="147"/>
      <c r="D677" s="147"/>
      <c r="E677" s="147"/>
      <c r="F677" s="147"/>
      <c r="G677" s="147"/>
      <c r="H677" s="148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  <c r="BI677" s="147"/>
      <c r="BJ677" s="147"/>
      <c r="BK677" s="149"/>
      <c r="BL677" s="150"/>
      <c r="BM677" s="150"/>
      <c r="BN677" s="150"/>
      <c r="BO677" s="150"/>
      <c r="BP677" s="150"/>
      <c r="BQ677" s="150"/>
      <c r="BR677" s="150"/>
      <c r="BS677" s="150"/>
      <c r="BT677" s="150"/>
      <c r="BU677" s="150"/>
      <c r="BV677" s="150"/>
      <c r="BW677" s="150"/>
      <c r="BX677" s="150"/>
      <c r="BY677" s="150"/>
      <c r="BZ677" s="150"/>
      <c r="CA677" s="150"/>
      <c r="CB677" s="150"/>
      <c r="CC677" s="15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0"/>
      <c r="CN677" s="150"/>
      <c r="CO677" s="150"/>
      <c r="CP677" s="150"/>
      <c r="CQ677" s="150"/>
      <c r="CR677" s="150"/>
      <c r="CS677" s="150"/>
      <c r="CT677" s="150"/>
      <c r="CU677" s="150"/>
      <c r="CV677" s="150"/>
      <c r="CW677" s="150"/>
      <c r="CX677" s="150"/>
      <c r="CY677" s="150"/>
      <c r="CZ677" s="150"/>
      <c r="DA677" s="150"/>
      <c r="DB677" s="150"/>
      <c r="DC677" s="150"/>
      <c r="DD677" s="150"/>
      <c r="DE677" s="150"/>
      <c r="DF677" s="150"/>
      <c r="DG677" s="150"/>
      <c r="DH677" s="150"/>
      <c r="DI677" s="150"/>
      <c r="DJ677" s="150"/>
      <c r="DK677" s="150"/>
      <c r="DL677" s="150"/>
      <c r="DM677" s="150"/>
      <c r="DN677" s="150"/>
      <c r="DO677" s="150"/>
      <c r="DP677" s="150"/>
      <c r="DQ677" s="150"/>
      <c r="DR677" s="150"/>
      <c r="DS677" s="150"/>
      <c r="DT677" s="150"/>
      <c r="DU677" s="150"/>
      <c r="DV677" s="150"/>
      <c r="DW677" s="150"/>
      <c r="DX677" s="150"/>
      <c r="DY677" s="150"/>
      <c r="DZ677" s="150"/>
      <c r="EA677" s="150"/>
      <c r="EB677" s="150"/>
      <c r="EC677" s="150"/>
      <c r="ED677" s="150"/>
      <c r="EE677" s="150"/>
      <c r="EF677" s="150"/>
      <c r="EG677" s="150"/>
      <c r="EH677" s="150"/>
      <c r="EI677" s="150"/>
      <c r="EJ677" s="150"/>
      <c r="EK677" s="150"/>
      <c r="EL677" s="150"/>
      <c r="EM677" s="150"/>
      <c r="EN677" s="150"/>
      <c r="EO677" s="150"/>
      <c r="EP677" s="150"/>
      <c r="EQ677" s="150"/>
      <c r="ER677" s="150"/>
      <c r="ES677" s="150"/>
      <c r="ET677" s="150"/>
      <c r="EU677" s="150"/>
      <c r="EV677" s="150"/>
      <c r="EW677" s="150"/>
      <c r="EX677" s="150"/>
      <c r="EY677" s="150"/>
      <c r="EZ677" s="150"/>
      <c r="FA677" s="150"/>
      <c r="FB677" s="150"/>
      <c r="FC677" s="150"/>
      <c r="FD677" s="150"/>
      <c r="FE677" s="150"/>
      <c r="FF677" s="150"/>
      <c r="FG677" s="150"/>
      <c r="FH677" s="150"/>
      <c r="FI677" s="150"/>
      <c r="FJ677" s="150"/>
      <c r="FK677" s="150"/>
      <c r="FL677" s="150"/>
      <c r="FM677" s="150"/>
      <c r="FN677" s="150"/>
      <c r="FO677" s="150"/>
      <c r="FP677" s="150"/>
      <c r="FQ677" s="150"/>
      <c r="FR677" s="150"/>
      <c r="FS677" s="150"/>
      <c r="FT677" s="150"/>
      <c r="FU677" s="150"/>
      <c r="FV677" s="150"/>
      <c r="FW677" s="150"/>
      <c r="FX677" s="150"/>
      <c r="FY677" s="150"/>
      <c r="FZ677" s="150"/>
      <c r="GA677" s="150"/>
      <c r="GB677" s="150"/>
      <c r="GC677" s="150"/>
      <c r="GD677" s="150"/>
      <c r="GE677" s="150"/>
      <c r="GF677" s="150"/>
      <c r="GG677" s="150"/>
      <c r="GH677" s="150"/>
      <c r="GI677" s="150"/>
      <c r="GJ677" s="150"/>
      <c r="GK677" s="150"/>
      <c r="GL677" s="150"/>
      <c r="GM677" s="150"/>
      <c r="GN677" s="150"/>
      <c r="GO677" s="150"/>
      <c r="GP677" s="150"/>
      <c r="GQ677" s="150"/>
      <c r="GR677" s="150"/>
      <c r="GS677" s="150"/>
      <c r="GT677" s="150"/>
      <c r="GU677" s="150"/>
      <c r="GV677" s="150"/>
      <c r="GW677" s="150"/>
      <c r="GX677" s="150"/>
      <c r="GY677" s="150"/>
      <c r="GZ677" s="150"/>
      <c r="HA677" s="150"/>
      <c r="HB677" s="150"/>
      <c r="HC677" s="150"/>
      <c r="HD677" s="150"/>
      <c r="HE677" s="150"/>
      <c r="HF677" s="150"/>
      <c r="HG677" s="150"/>
      <c r="HH677" s="150"/>
      <c r="HI677" s="150"/>
      <c r="HJ677" s="150"/>
      <c r="HK677" s="150"/>
      <c r="HL677" s="150"/>
      <c r="HM677" s="150"/>
      <c r="HN677" s="150"/>
      <c r="HO677" s="150"/>
      <c r="HP677" s="150"/>
      <c r="HQ677" s="150"/>
      <c r="HR677" s="150"/>
      <c r="HS677" s="150"/>
      <c r="HT677" s="150"/>
      <c r="HU677" s="150"/>
      <c r="HV677" s="150"/>
      <c r="HW677" s="150"/>
      <c r="HX677" s="150"/>
      <c r="HY677" s="150"/>
      <c r="HZ677" s="150"/>
      <c r="IA677" s="150"/>
      <c r="IB677" s="150"/>
      <c r="IC677" s="150"/>
      <c r="ID677" s="150"/>
      <c r="IE677" s="150"/>
      <c r="IF677" s="150"/>
      <c r="IG677" s="150"/>
      <c r="IH677" s="150"/>
      <c r="II677" s="150"/>
      <c r="IJ677" s="150"/>
      <c r="IK677" s="150"/>
      <c r="IL677" s="150"/>
      <c r="IM677" s="150"/>
      <c r="IN677" s="150"/>
      <c r="IO677" s="150"/>
      <c r="IP677" s="150"/>
      <c r="IQ677" s="150"/>
      <c r="IR677" s="150"/>
      <c r="IS677" s="150"/>
      <c r="IT677" s="150"/>
      <c r="IU677" s="150"/>
      <c r="IV677" s="150"/>
      <c r="IW677" s="150"/>
    </row>
    <row r="678" customFormat="false" ht="12.75" hidden="false" customHeight="false" outlineLevel="0" collapsed="false">
      <c r="A678" s="146"/>
      <c r="B678" s="147"/>
      <c r="C678" s="147"/>
      <c r="D678" s="147"/>
      <c r="E678" s="147"/>
      <c r="F678" s="147"/>
      <c r="G678" s="147"/>
      <c r="H678" s="148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  <c r="BI678" s="147"/>
      <c r="BJ678" s="147"/>
      <c r="BK678" s="149"/>
      <c r="BL678" s="150"/>
      <c r="BM678" s="150"/>
      <c r="BN678" s="150"/>
      <c r="BO678" s="150"/>
      <c r="BP678" s="150"/>
      <c r="BQ678" s="150"/>
      <c r="BR678" s="150"/>
      <c r="BS678" s="150"/>
      <c r="BT678" s="150"/>
      <c r="BU678" s="150"/>
      <c r="BV678" s="150"/>
      <c r="BW678" s="150"/>
      <c r="BX678" s="150"/>
      <c r="BY678" s="150"/>
      <c r="BZ678" s="150"/>
      <c r="CA678" s="150"/>
      <c r="CB678" s="150"/>
      <c r="CC678" s="15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0"/>
      <c r="CN678" s="150"/>
      <c r="CO678" s="150"/>
      <c r="CP678" s="150"/>
      <c r="CQ678" s="150"/>
      <c r="CR678" s="150"/>
      <c r="CS678" s="150"/>
      <c r="CT678" s="150"/>
      <c r="CU678" s="150"/>
      <c r="CV678" s="150"/>
      <c r="CW678" s="150"/>
      <c r="CX678" s="150"/>
      <c r="CY678" s="150"/>
      <c r="CZ678" s="150"/>
      <c r="DA678" s="150"/>
      <c r="DB678" s="150"/>
      <c r="DC678" s="150"/>
      <c r="DD678" s="150"/>
      <c r="DE678" s="150"/>
      <c r="DF678" s="150"/>
      <c r="DG678" s="150"/>
      <c r="DH678" s="150"/>
      <c r="DI678" s="150"/>
      <c r="DJ678" s="150"/>
      <c r="DK678" s="150"/>
      <c r="DL678" s="150"/>
      <c r="DM678" s="150"/>
      <c r="DN678" s="150"/>
      <c r="DO678" s="150"/>
      <c r="DP678" s="150"/>
      <c r="DQ678" s="150"/>
      <c r="DR678" s="150"/>
      <c r="DS678" s="150"/>
      <c r="DT678" s="150"/>
      <c r="DU678" s="150"/>
      <c r="DV678" s="150"/>
      <c r="DW678" s="150"/>
      <c r="DX678" s="150"/>
      <c r="DY678" s="150"/>
      <c r="DZ678" s="150"/>
      <c r="EA678" s="150"/>
      <c r="EB678" s="150"/>
      <c r="EC678" s="150"/>
      <c r="ED678" s="150"/>
      <c r="EE678" s="150"/>
      <c r="EF678" s="150"/>
      <c r="EG678" s="150"/>
      <c r="EH678" s="150"/>
      <c r="EI678" s="150"/>
      <c r="EJ678" s="150"/>
      <c r="EK678" s="150"/>
      <c r="EL678" s="150"/>
      <c r="EM678" s="150"/>
      <c r="EN678" s="150"/>
      <c r="EO678" s="150"/>
      <c r="EP678" s="150"/>
      <c r="EQ678" s="150"/>
      <c r="ER678" s="150"/>
      <c r="ES678" s="150"/>
      <c r="ET678" s="150"/>
      <c r="EU678" s="150"/>
      <c r="EV678" s="150"/>
      <c r="EW678" s="150"/>
      <c r="EX678" s="150"/>
      <c r="EY678" s="150"/>
      <c r="EZ678" s="150"/>
      <c r="FA678" s="150"/>
      <c r="FB678" s="150"/>
      <c r="FC678" s="150"/>
      <c r="FD678" s="150"/>
      <c r="FE678" s="150"/>
      <c r="FF678" s="150"/>
      <c r="FG678" s="150"/>
      <c r="FH678" s="150"/>
      <c r="FI678" s="150"/>
      <c r="FJ678" s="150"/>
      <c r="FK678" s="150"/>
      <c r="FL678" s="150"/>
      <c r="FM678" s="150"/>
      <c r="FN678" s="150"/>
      <c r="FO678" s="150"/>
      <c r="FP678" s="150"/>
      <c r="FQ678" s="150"/>
      <c r="FR678" s="150"/>
      <c r="FS678" s="150"/>
      <c r="FT678" s="150"/>
      <c r="FU678" s="150"/>
      <c r="FV678" s="150"/>
      <c r="FW678" s="150"/>
      <c r="FX678" s="150"/>
      <c r="FY678" s="150"/>
      <c r="FZ678" s="150"/>
      <c r="GA678" s="150"/>
      <c r="GB678" s="150"/>
      <c r="GC678" s="150"/>
      <c r="GD678" s="150"/>
      <c r="GE678" s="150"/>
      <c r="GF678" s="150"/>
      <c r="GG678" s="150"/>
      <c r="GH678" s="150"/>
      <c r="GI678" s="150"/>
      <c r="GJ678" s="150"/>
      <c r="GK678" s="150"/>
      <c r="GL678" s="150"/>
      <c r="GM678" s="150"/>
      <c r="GN678" s="150"/>
      <c r="GO678" s="150"/>
      <c r="GP678" s="150"/>
      <c r="GQ678" s="150"/>
      <c r="GR678" s="150"/>
      <c r="GS678" s="150"/>
      <c r="GT678" s="150"/>
      <c r="GU678" s="150"/>
      <c r="GV678" s="150"/>
      <c r="GW678" s="150"/>
      <c r="GX678" s="150"/>
      <c r="GY678" s="150"/>
      <c r="GZ678" s="150"/>
      <c r="HA678" s="150"/>
      <c r="HB678" s="150"/>
      <c r="HC678" s="150"/>
      <c r="HD678" s="150"/>
      <c r="HE678" s="150"/>
      <c r="HF678" s="150"/>
      <c r="HG678" s="150"/>
      <c r="HH678" s="150"/>
      <c r="HI678" s="150"/>
      <c r="HJ678" s="150"/>
      <c r="HK678" s="150"/>
      <c r="HL678" s="150"/>
      <c r="HM678" s="150"/>
      <c r="HN678" s="150"/>
      <c r="HO678" s="150"/>
      <c r="HP678" s="150"/>
      <c r="HQ678" s="150"/>
      <c r="HR678" s="150"/>
      <c r="HS678" s="150"/>
      <c r="HT678" s="150"/>
      <c r="HU678" s="150"/>
      <c r="HV678" s="150"/>
      <c r="HW678" s="150"/>
      <c r="HX678" s="150"/>
      <c r="HY678" s="150"/>
      <c r="HZ678" s="150"/>
      <c r="IA678" s="150"/>
      <c r="IB678" s="150"/>
      <c r="IC678" s="150"/>
      <c r="ID678" s="150"/>
      <c r="IE678" s="150"/>
      <c r="IF678" s="150"/>
      <c r="IG678" s="150"/>
      <c r="IH678" s="150"/>
      <c r="II678" s="150"/>
      <c r="IJ678" s="150"/>
      <c r="IK678" s="150"/>
      <c r="IL678" s="150"/>
      <c r="IM678" s="150"/>
      <c r="IN678" s="150"/>
      <c r="IO678" s="150"/>
      <c r="IP678" s="150"/>
      <c r="IQ678" s="150"/>
      <c r="IR678" s="150"/>
      <c r="IS678" s="150"/>
      <c r="IT678" s="150"/>
      <c r="IU678" s="150"/>
      <c r="IV678" s="150"/>
      <c r="IW678" s="150"/>
    </row>
    <row r="679" customFormat="false" ht="12.75" hidden="false" customHeight="false" outlineLevel="0" collapsed="false">
      <c r="A679" s="146"/>
      <c r="B679" s="147"/>
      <c r="C679" s="147"/>
      <c r="D679" s="147"/>
      <c r="E679" s="147"/>
      <c r="F679" s="147"/>
      <c r="G679" s="147"/>
      <c r="H679" s="148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  <c r="BI679" s="147"/>
      <c r="BJ679" s="147"/>
      <c r="BK679" s="149"/>
      <c r="BL679" s="150"/>
      <c r="BM679" s="150"/>
      <c r="BN679" s="150"/>
      <c r="BO679" s="150"/>
      <c r="BP679" s="150"/>
      <c r="BQ679" s="150"/>
      <c r="BR679" s="150"/>
      <c r="BS679" s="150"/>
      <c r="BT679" s="150"/>
      <c r="BU679" s="150"/>
      <c r="BV679" s="150"/>
      <c r="BW679" s="150"/>
      <c r="BX679" s="150"/>
      <c r="BY679" s="150"/>
      <c r="BZ679" s="150"/>
      <c r="CA679" s="150"/>
      <c r="CB679" s="150"/>
      <c r="CC679" s="150"/>
      <c r="CD679" s="150"/>
      <c r="CE679" s="150"/>
      <c r="CF679" s="150"/>
      <c r="CG679" s="150"/>
      <c r="CH679" s="150"/>
      <c r="CI679" s="150"/>
      <c r="CJ679" s="150"/>
      <c r="CK679" s="150"/>
      <c r="CL679" s="150"/>
      <c r="CM679" s="150"/>
      <c r="CN679" s="150"/>
      <c r="CO679" s="150"/>
      <c r="CP679" s="150"/>
      <c r="CQ679" s="150"/>
      <c r="CR679" s="150"/>
      <c r="CS679" s="150"/>
      <c r="CT679" s="150"/>
      <c r="CU679" s="150"/>
      <c r="CV679" s="150"/>
      <c r="CW679" s="150"/>
      <c r="CX679" s="150"/>
      <c r="CY679" s="150"/>
      <c r="CZ679" s="150"/>
      <c r="DA679" s="150"/>
      <c r="DB679" s="150"/>
      <c r="DC679" s="150"/>
      <c r="DD679" s="150"/>
      <c r="DE679" s="150"/>
      <c r="DF679" s="150"/>
      <c r="DG679" s="150"/>
      <c r="DH679" s="150"/>
      <c r="DI679" s="150"/>
      <c r="DJ679" s="150"/>
      <c r="DK679" s="150"/>
      <c r="DL679" s="150"/>
      <c r="DM679" s="150"/>
      <c r="DN679" s="150"/>
      <c r="DO679" s="150"/>
      <c r="DP679" s="150"/>
      <c r="DQ679" s="150"/>
      <c r="DR679" s="150"/>
      <c r="DS679" s="150"/>
      <c r="DT679" s="150"/>
      <c r="DU679" s="150"/>
      <c r="DV679" s="150"/>
      <c r="DW679" s="150"/>
      <c r="DX679" s="150"/>
      <c r="DY679" s="150"/>
      <c r="DZ679" s="150"/>
      <c r="EA679" s="150"/>
      <c r="EB679" s="150"/>
      <c r="EC679" s="150"/>
      <c r="ED679" s="150"/>
      <c r="EE679" s="150"/>
      <c r="EF679" s="150"/>
      <c r="EG679" s="150"/>
      <c r="EH679" s="150"/>
      <c r="EI679" s="150"/>
      <c r="EJ679" s="150"/>
      <c r="EK679" s="150"/>
      <c r="EL679" s="150"/>
      <c r="EM679" s="150"/>
      <c r="EN679" s="150"/>
      <c r="EO679" s="150"/>
      <c r="EP679" s="150"/>
      <c r="EQ679" s="150"/>
      <c r="ER679" s="150"/>
      <c r="ES679" s="150"/>
      <c r="ET679" s="150"/>
      <c r="EU679" s="150"/>
      <c r="EV679" s="150"/>
      <c r="EW679" s="150"/>
      <c r="EX679" s="150"/>
      <c r="EY679" s="150"/>
      <c r="EZ679" s="150"/>
      <c r="FA679" s="150"/>
      <c r="FB679" s="150"/>
      <c r="FC679" s="150"/>
      <c r="FD679" s="150"/>
      <c r="FE679" s="150"/>
      <c r="FF679" s="150"/>
      <c r="FG679" s="150"/>
      <c r="FH679" s="150"/>
      <c r="FI679" s="150"/>
      <c r="FJ679" s="150"/>
      <c r="FK679" s="150"/>
      <c r="FL679" s="150"/>
      <c r="FM679" s="150"/>
      <c r="FN679" s="150"/>
      <c r="FO679" s="150"/>
      <c r="FP679" s="150"/>
      <c r="FQ679" s="150"/>
      <c r="FR679" s="150"/>
      <c r="FS679" s="150"/>
      <c r="FT679" s="150"/>
      <c r="FU679" s="150"/>
      <c r="FV679" s="150"/>
      <c r="FW679" s="150"/>
      <c r="FX679" s="150"/>
      <c r="FY679" s="150"/>
      <c r="FZ679" s="150"/>
      <c r="GA679" s="150"/>
      <c r="GB679" s="150"/>
      <c r="GC679" s="150"/>
      <c r="GD679" s="150"/>
      <c r="GE679" s="150"/>
      <c r="GF679" s="150"/>
      <c r="GG679" s="150"/>
      <c r="GH679" s="150"/>
      <c r="GI679" s="150"/>
      <c r="GJ679" s="150"/>
      <c r="GK679" s="150"/>
      <c r="GL679" s="150"/>
      <c r="GM679" s="150"/>
      <c r="GN679" s="150"/>
      <c r="GO679" s="150"/>
      <c r="GP679" s="150"/>
      <c r="GQ679" s="150"/>
      <c r="GR679" s="150"/>
      <c r="GS679" s="150"/>
      <c r="GT679" s="150"/>
      <c r="GU679" s="150"/>
      <c r="GV679" s="150"/>
      <c r="GW679" s="150"/>
      <c r="GX679" s="150"/>
      <c r="GY679" s="150"/>
      <c r="GZ679" s="150"/>
      <c r="HA679" s="150"/>
      <c r="HB679" s="150"/>
      <c r="HC679" s="150"/>
      <c r="HD679" s="150"/>
      <c r="HE679" s="150"/>
      <c r="HF679" s="150"/>
      <c r="HG679" s="150"/>
      <c r="HH679" s="150"/>
      <c r="HI679" s="150"/>
      <c r="HJ679" s="150"/>
      <c r="HK679" s="150"/>
      <c r="HL679" s="150"/>
      <c r="HM679" s="150"/>
      <c r="HN679" s="150"/>
      <c r="HO679" s="150"/>
      <c r="HP679" s="150"/>
      <c r="HQ679" s="150"/>
      <c r="HR679" s="150"/>
      <c r="HS679" s="150"/>
      <c r="HT679" s="150"/>
      <c r="HU679" s="150"/>
      <c r="HV679" s="150"/>
      <c r="HW679" s="150"/>
      <c r="HX679" s="150"/>
      <c r="HY679" s="150"/>
      <c r="HZ679" s="150"/>
      <c r="IA679" s="150"/>
      <c r="IB679" s="150"/>
      <c r="IC679" s="150"/>
      <c r="ID679" s="150"/>
      <c r="IE679" s="150"/>
      <c r="IF679" s="150"/>
      <c r="IG679" s="150"/>
      <c r="IH679" s="150"/>
      <c r="II679" s="150"/>
      <c r="IJ679" s="150"/>
      <c r="IK679" s="150"/>
      <c r="IL679" s="150"/>
      <c r="IM679" s="150"/>
      <c r="IN679" s="150"/>
      <c r="IO679" s="150"/>
      <c r="IP679" s="150"/>
      <c r="IQ679" s="150"/>
      <c r="IR679" s="150"/>
      <c r="IS679" s="150"/>
      <c r="IT679" s="150"/>
      <c r="IU679" s="150"/>
      <c r="IV679" s="150"/>
      <c r="IW679" s="150"/>
    </row>
    <row r="680" customFormat="false" ht="12.75" hidden="false" customHeight="false" outlineLevel="0" collapsed="false">
      <c r="A680" s="146"/>
      <c r="B680" s="147"/>
      <c r="C680" s="147"/>
      <c r="D680" s="147"/>
      <c r="E680" s="147"/>
      <c r="F680" s="147"/>
      <c r="G680" s="147"/>
      <c r="H680" s="148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  <c r="BI680" s="147"/>
      <c r="BJ680" s="147"/>
      <c r="BK680" s="149"/>
      <c r="BL680" s="150"/>
      <c r="BM680" s="150"/>
      <c r="BN680" s="150"/>
      <c r="BO680" s="150"/>
      <c r="BP680" s="150"/>
      <c r="BQ680" s="150"/>
      <c r="BR680" s="150"/>
      <c r="BS680" s="150"/>
      <c r="BT680" s="150"/>
      <c r="BU680" s="150"/>
      <c r="BV680" s="150"/>
      <c r="BW680" s="150"/>
      <c r="BX680" s="150"/>
      <c r="BY680" s="150"/>
      <c r="BZ680" s="150"/>
      <c r="CA680" s="150"/>
      <c r="CB680" s="150"/>
      <c r="CC680" s="150"/>
      <c r="CD680" s="150"/>
      <c r="CE680" s="150"/>
      <c r="CF680" s="150"/>
      <c r="CG680" s="150"/>
      <c r="CH680" s="150"/>
      <c r="CI680" s="150"/>
      <c r="CJ680" s="150"/>
      <c r="CK680" s="150"/>
      <c r="CL680" s="150"/>
      <c r="CM680" s="150"/>
      <c r="CN680" s="150"/>
      <c r="CO680" s="150"/>
      <c r="CP680" s="150"/>
      <c r="CQ680" s="150"/>
      <c r="CR680" s="150"/>
      <c r="CS680" s="150"/>
      <c r="CT680" s="150"/>
      <c r="CU680" s="150"/>
      <c r="CV680" s="150"/>
      <c r="CW680" s="150"/>
      <c r="CX680" s="150"/>
      <c r="CY680" s="150"/>
      <c r="CZ680" s="150"/>
      <c r="DA680" s="150"/>
      <c r="DB680" s="150"/>
      <c r="DC680" s="150"/>
      <c r="DD680" s="150"/>
      <c r="DE680" s="150"/>
      <c r="DF680" s="150"/>
      <c r="DG680" s="150"/>
      <c r="DH680" s="150"/>
      <c r="DI680" s="150"/>
      <c r="DJ680" s="150"/>
      <c r="DK680" s="150"/>
      <c r="DL680" s="150"/>
      <c r="DM680" s="150"/>
      <c r="DN680" s="150"/>
      <c r="DO680" s="150"/>
      <c r="DP680" s="150"/>
      <c r="DQ680" s="150"/>
      <c r="DR680" s="150"/>
      <c r="DS680" s="150"/>
      <c r="DT680" s="150"/>
      <c r="DU680" s="150"/>
      <c r="DV680" s="150"/>
      <c r="DW680" s="150"/>
      <c r="DX680" s="150"/>
      <c r="DY680" s="150"/>
      <c r="DZ680" s="150"/>
      <c r="EA680" s="150"/>
      <c r="EB680" s="150"/>
      <c r="EC680" s="150"/>
      <c r="ED680" s="150"/>
      <c r="EE680" s="150"/>
      <c r="EF680" s="150"/>
      <c r="EG680" s="150"/>
      <c r="EH680" s="150"/>
      <c r="EI680" s="150"/>
      <c r="EJ680" s="150"/>
      <c r="EK680" s="150"/>
      <c r="EL680" s="150"/>
      <c r="EM680" s="150"/>
      <c r="EN680" s="150"/>
      <c r="EO680" s="150"/>
      <c r="EP680" s="150"/>
      <c r="EQ680" s="150"/>
      <c r="ER680" s="150"/>
      <c r="ES680" s="150"/>
      <c r="ET680" s="150"/>
      <c r="EU680" s="150"/>
      <c r="EV680" s="150"/>
      <c r="EW680" s="150"/>
      <c r="EX680" s="150"/>
      <c r="EY680" s="150"/>
      <c r="EZ680" s="150"/>
      <c r="FA680" s="150"/>
      <c r="FB680" s="150"/>
      <c r="FC680" s="150"/>
      <c r="FD680" s="150"/>
      <c r="FE680" s="150"/>
      <c r="FF680" s="150"/>
      <c r="FG680" s="150"/>
      <c r="FH680" s="150"/>
      <c r="FI680" s="150"/>
      <c r="FJ680" s="150"/>
      <c r="FK680" s="150"/>
      <c r="FL680" s="150"/>
      <c r="FM680" s="150"/>
      <c r="FN680" s="150"/>
      <c r="FO680" s="150"/>
      <c r="FP680" s="150"/>
      <c r="FQ680" s="150"/>
      <c r="FR680" s="150"/>
      <c r="FS680" s="150"/>
      <c r="FT680" s="150"/>
      <c r="FU680" s="150"/>
      <c r="FV680" s="150"/>
      <c r="FW680" s="150"/>
      <c r="FX680" s="150"/>
      <c r="FY680" s="150"/>
      <c r="FZ680" s="150"/>
      <c r="GA680" s="150"/>
      <c r="GB680" s="150"/>
      <c r="GC680" s="150"/>
      <c r="GD680" s="150"/>
      <c r="GE680" s="150"/>
      <c r="GF680" s="150"/>
      <c r="GG680" s="150"/>
      <c r="GH680" s="150"/>
      <c r="GI680" s="150"/>
      <c r="GJ680" s="150"/>
      <c r="GK680" s="150"/>
      <c r="GL680" s="150"/>
      <c r="GM680" s="150"/>
      <c r="GN680" s="150"/>
      <c r="GO680" s="150"/>
      <c r="GP680" s="150"/>
      <c r="GQ680" s="150"/>
      <c r="GR680" s="150"/>
      <c r="GS680" s="150"/>
      <c r="GT680" s="150"/>
      <c r="GU680" s="150"/>
      <c r="GV680" s="150"/>
      <c r="GW680" s="150"/>
      <c r="GX680" s="150"/>
      <c r="GY680" s="150"/>
      <c r="GZ680" s="150"/>
      <c r="HA680" s="150"/>
      <c r="HB680" s="150"/>
      <c r="HC680" s="150"/>
      <c r="HD680" s="150"/>
      <c r="HE680" s="150"/>
      <c r="HF680" s="150"/>
      <c r="HG680" s="150"/>
      <c r="HH680" s="150"/>
      <c r="HI680" s="150"/>
      <c r="HJ680" s="150"/>
      <c r="HK680" s="150"/>
      <c r="HL680" s="150"/>
      <c r="HM680" s="150"/>
      <c r="HN680" s="150"/>
      <c r="HO680" s="150"/>
      <c r="HP680" s="150"/>
      <c r="HQ680" s="150"/>
      <c r="HR680" s="150"/>
      <c r="HS680" s="150"/>
      <c r="HT680" s="150"/>
      <c r="HU680" s="150"/>
      <c r="HV680" s="150"/>
      <c r="HW680" s="150"/>
      <c r="HX680" s="150"/>
      <c r="HY680" s="150"/>
      <c r="HZ680" s="150"/>
      <c r="IA680" s="150"/>
      <c r="IB680" s="150"/>
      <c r="IC680" s="150"/>
      <c r="ID680" s="150"/>
      <c r="IE680" s="150"/>
      <c r="IF680" s="150"/>
      <c r="IG680" s="150"/>
      <c r="IH680" s="150"/>
      <c r="II680" s="150"/>
      <c r="IJ680" s="150"/>
      <c r="IK680" s="150"/>
      <c r="IL680" s="150"/>
      <c r="IM680" s="150"/>
      <c r="IN680" s="150"/>
      <c r="IO680" s="150"/>
      <c r="IP680" s="150"/>
      <c r="IQ680" s="150"/>
      <c r="IR680" s="150"/>
      <c r="IS680" s="150"/>
      <c r="IT680" s="150"/>
      <c r="IU680" s="150"/>
      <c r="IV680" s="150"/>
      <c r="IW680" s="150"/>
    </row>
    <row r="681" customFormat="false" ht="12.75" hidden="false" customHeight="false" outlineLevel="0" collapsed="false">
      <c r="A681" s="146"/>
      <c r="B681" s="147"/>
      <c r="C681" s="147"/>
      <c r="D681" s="147"/>
      <c r="E681" s="147"/>
      <c r="F681" s="147"/>
      <c r="G681" s="147"/>
      <c r="H681" s="148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  <c r="BI681" s="147"/>
      <c r="BJ681" s="147"/>
      <c r="BK681" s="149"/>
      <c r="BL681" s="150"/>
      <c r="BM681" s="150"/>
      <c r="BN681" s="150"/>
      <c r="BO681" s="150"/>
      <c r="BP681" s="150"/>
      <c r="BQ681" s="150"/>
      <c r="BR681" s="150"/>
      <c r="BS681" s="150"/>
      <c r="BT681" s="150"/>
      <c r="BU681" s="150"/>
      <c r="BV681" s="150"/>
      <c r="BW681" s="150"/>
      <c r="BX681" s="150"/>
      <c r="BY681" s="150"/>
      <c r="BZ681" s="150"/>
      <c r="CA681" s="150"/>
      <c r="CB681" s="150"/>
      <c r="CC681" s="15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0"/>
      <c r="CN681" s="150"/>
      <c r="CO681" s="150"/>
      <c r="CP681" s="150"/>
      <c r="CQ681" s="150"/>
      <c r="CR681" s="150"/>
      <c r="CS681" s="150"/>
      <c r="CT681" s="150"/>
      <c r="CU681" s="150"/>
      <c r="CV681" s="150"/>
      <c r="CW681" s="150"/>
      <c r="CX681" s="150"/>
      <c r="CY681" s="150"/>
      <c r="CZ681" s="150"/>
      <c r="DA681" s="150"/>
      <c r="DB681" s="150"/>
      <c r="DC681" s="150"/>
      <c r="DD681" s="150"/>
      <c r="DE681" s="150"/>
      <c r="DF681" s="150"/>
      <c r="DG681" s="150"/>
      <c r="DH681" s="150"/>
      <c r="DI681" s="150"/>
      <c r="DJ681" s="150"/>
      <c r="DK681" s="150"/>
      <c r="DL681" s="150"/>
      <c r="DM681" s="150"/>
      <c r="DN681" s="150"/>
      <c r="DO681" s="150"/>
      <c r="DP681" s="150"/>
      <c r="DQ681" s="150"/>
      <c r="DR681" s="150"/>
      <c r="DS681" s="150"/>
      <c r="DT681" s="150"/>
      <c r="DU681" s="150"/>
      <c r="DV681" s="150"/>
      <c r="DW681" s="150"/>
      <c r="DX681" s="150"/>
      <c r="DY681" s="150"/>
      <c r="DZ681" s="150"/>
      <c r="EA681" s="150"/>
      <c r="EB681" s="150"/>
      <c r="EC681" s="150"/>
      <c r="ED681" s="150"/>
      <c r="EE681" s="150"/>
      <c r="EF681" s="150"/>
      <c r="EG681" s="150"/>
      <c r="EH681" s="150"/>
      <c r="EI681" s="150"/>
      <c r="EJ681" s="150"/>
      <c r="EK681" s="150"/>
      <c r="EL681" s="150"/>
      <c r="EM681" s="150"/>
      <c r="EN681" s="150"/>
      <c r="EO681" s="150"/>
      <c r="EP681" s="150"/>
      <c r="EQ681" s="150"/>
      <c r="ER681" s="150"/>
      <c r="ES681" s="150"/>
      <c r="ET681" s="150"/>
      <c r="EU681" s="150"/>
      <c r="EV681" s="150"/>
      <c r="EW681" s="150"/>
      <c r="EX681" s="150"/>
      <c r="EY681" s="150"/>
      <c r="EZ681" s="150"/>
      <c r="FA681" s="150"/>
      <c r="FB681" s="150"/>
      <c r="FC681" s="150"/>
      <c r="FD681" s="150"/>
      <c r="FE681" s="150"/>
      <c r="FF681" s="150"/>
      <c r="FG681" s="150"/>
      <c r="FH681" s="150"/>
      <c r="FI681" s="150"/>
      <c r="FJ681" s="150"/>
      <c r="FK681" s="150"/>
      <c r="FL681" s="150"/>
      <c r="FM681" s="150"/>
      <c r="FN681" s="150"/>
      <c r="FO681" s="150"/>
      <c r="FP681" s="150"/>
      <c r="FQ681" s="150"/>
      <c r="FR681" s="150"/>
      <c r="FS681" s="150"/>
      <c r="FT681" s="150"/>
      <c r="FU681" s="150"/>
      <c r="FV681" s="150"/>
      <c r="FW681" s="150"/>
      <c r="FX681" s="150"/>
      <c r="FY681" s="150"/>
      <c r="FZ681" s="150"/>
      <c r="GA681" s="150"/>
      <c r="GB681" s="150"/>
      <c r="GC681" s="150"/>
      <c r="GD681" s="150"/>
      <c r="GE681" s="150"/>
      <c r="GF681" s="150"/>
      <c r="GG681" s="150"/>
      <c r="GH681" s="150"/>
      <c r="GI681" s="150"/>
      <c r="GJ681" s="150"/>
      <c r="GK681" s="150"/>
      <c r="GL681" s="150"/>
      <c r="GM681" s="150"/>
      <c r="GN681" s="150"/>
      <c r="GO681" s="150"/>
      <c r="GP681" s="150"/>
      <c r="GQ681" s="150"/>
      <c r="GR681" s="150"/>
      <c r="GS681" s="150"/>
      <c r="GT681" s="150"/>
      <c r="GU681" s="150"/>
      <c r="GV681" s="150"/>
      <c r="GW681" s="150"/>
      <c r="GX681" s="150"/>
      <c r="GY681" s="150"/>
      <c r="GZ681" s="150"/>
      <c r="HA681" s="150"/>
      <c r="HB681" s="150"/>
      <c r="HC681" s="150"/>
      <c r="HD681" s="150"/>
      <c r="HE681" s="150"/>
      <c r="HF681" s="150"/>
      <c r="HG681" s="150"/>
      <c r="HH681" s="150"/>
      <c r="HI681" s="150"/>
      <c r="HJ681" s="150"/>
      <c r="HK681" s="150"/>
      <c r="HL681" s="150"/>
      <c r="HM681" s="150"/>
      <c r="HN681" s="150"/>
      <c r="HO681" s="150"/>
      <c r="HP681" s="150"/>
      <c r="HQ681" s="150"/>
      <c r="HR681" s="150"/>
      <c r="HS681" s="150"/>
      <c r="HT681" s="150"/>
      <c r="HU681" s="150"/>
      <c r="HV681" s="150"/>
      <c r="HW681" s="150"/>
      <c r="HX681" s="150"/>
      <c r="HY681" s="150"/>
      <c r="HZ681" s="150"/>
      <c r="IA681" s="150"/>
      <c r="IB681" s="150"/>
      <c r="IC681" s="150"/>
      <c r="ID681" s="150"/>
      <c r="IE681" s="150"/>
      <c r="IF681" s="150"/>
      <c r="IG681" s="150"/>
      <c r="IH681" s="150"/>
      <c r="II681" s="150"/>
      <c r="IJ681" s="150"/>
      <c r="IK681" s="150"/>
      <c r="IL681" s="150"/>
      <c r="IM681" s="150"/>
      <c r="IN681" s="150"/>
      <c r="IO681" s="150"/>
      <c r="IP681" s="150"/>
      <c r="IQ681" s="150"/>
      <c r="IR681" s="150"/>
      <c r="IS681" s="150"/>
      <c r="IT681" s="150"/>
      <c r="IU681" s="150"/>
      <c r="IV681" s="150"/>
      <c r="IW681" s="150"/>
    </row>
    <row r="682" customFormat="false" ht="12.75" hidden="false" customHeight="false" outlineLevel="0" collapsed="false">
      <c r="A682" s="146"/>
      <c r="B682" s="147"/>
      <c r="C682" s="147"/>
      <c r="D682" s="147"/>
      <c r="E682" s="147"/>
      <c r="F682" s="147"/>
      <c r="G682" s="147"/>
      <c r="H682" s="148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  <c r="BI682" s="147"/>
      <c r="BJ682" s="147"/>
      <c r="BK682" s="149"/>
      <c r="BL682" s="150"/>
      <c r="BM682" s="150"/>
      <c r="BN682" s="150"/>
      <c r="BO682" s="150"/>
      <c r="BP682" s="150"/>
      <c r="BQ682" s="150"/>
      <c r="BR682" s="150"/>
      <c r="BS682" s="150"/>
      <c r="BT682" s="150"/>
      <c r="BU682" s="150"/>
      <c r="BV682" s="150"/>
      <c r="BW682" s="150"/>
      <c r="BX682" s="150"/>
      <c r="BY682" s="150"/>
      <c r="BZ682" s="150"/>
      <c r="CA682" s="150"/>
      <c r="CB682" s="150"/>
      <c r="CC682" s="15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0"/>
      <c r="CN682" s="150"/>
      <c r="CO682" s="150"/>
      <c r="CP682" s="150"/>
      <c r="CQ682" s="150"/>
      <c r="CR682" s="150"/>
      <c r="CS682" s="150"/>
      <c r="CT682" s="150"/>
      <c r="CU682" s="150"/>
      <c r="CV682" s="150"/>
      <c r="CW682" s="150"/>
      <c r="CX682" s="150"/>
      <c r="CY682" s="150"/>
      <c r="CZ682" s="150"/>
      <c r="DA682" s="150"/>
      <c r="DB682" s="150"/>
      <c r="DC682" s="150"/>
      <c r="DD682" s="150"/>
      <c r="DE682" s="150"/>
      <c r="DF682" s="150"/>
      <c r="DG682" s="150"/>
      <c r="DH682" s="150"/>
      <c r="DI682" s="150"/>
      <c r="DJ682" s="150"/>
      <c r="DK682" s="150"/>
      <c r="DL682" s="150"/>
      <c r="DM682" s="150"/>
      <c r="DN682" s="150"/>
      <c r="DO682" s="150"/>
      <c r="DP682" s="150"/>
      <c r="DQ682" s="150"/>
      <c r="DR682" s="150"/>
      <c r="DS682" s="150"/>
      <c r="DT682" s="150"/>
      <c r="DU682" s="150"/>
      <c r="DV682" s="150"/>
      <c r="DW682" s="150"/>
      <c r="DX682" s="150"/>
      <c r="DY682" s="150"/>
      <c r="DZ682" s="150"/>
      <c r="EA682" s="150"/>
      <c r="EB682" s="150"/>
      <c r="EC682" s="150"/>
      <c r="ED682" s="150"/>
      <c r="EE682" s="150"/>
      <c r="EF682" s="150"/>
      <c r="EG682" s="150"/>
      <c r="EH682" s="150"/>
      <c r="EI682" s="150"/>
      <c r="EJ682" s="150"/>
      <c r="EK682" s="150"/>
      <c r="EL682" s="150"/>
      <c r="EM682" s="150"/>
      <c r="EN682" s="150"/>
      <c r="EO682" s="150"/>
      <c r="EP682" s="150"/>
      <c r="EQ682" s="150"/>
      <c r="ER682" s="150"/>
      <c r="ES682" s="150"/>
      <c r="ET682" s="150"/>
      <c r="EU682" s="150"/>
      <c r="EV682" s="150"/>
      <c r="EW682" s="150"/>
      <c r="EX682" s="150"/>
      <c r="EY682" s="150"/>
      <c r="EZ682" s="150"/>
      <c r="FA682" s="150"/>
      <c r="FB682" s="150"/>
      <c r="FC682" s="150"/>
      <c r="FD682" s="150"/>
      <c r="FE682" s="150"/>
      <c r="FF682" s="150"/>
      <c r="FG682" s="150"/>
      <c r="FH682" s="150"/>
      <c r="FI682" s="150"/>
      <c r="FJ682" s="150"/>
      <c r="FK682" s="150"/>
      <c r="FL682" s="150"/>
      <c r="FM682" s="150"/>
      <c r="FN682" s="150"/>
      <c r="FO682" s="150"/>
      <c r="FP682" s="150"/>
      <c r="FQ682" s="150"/>
      <c r="FR682" s="150"/>
      <c r="FS682" s="150"/>
      <c r="FT682" s="150"/>
      <c r="FU682" s="150"/>
      <c r="FV682" s="150"/>
      <c r="FW682" s="150"/>
      <c r="FX682" s="150"/>
      <c r="FY682" s="150"/>
      <c r="FZ682" s="150"/>
      <c r="GA682" s="150"/>
      <c r="GB682" s="150"/>
      <c r="GC682" s="150"/>
      <c r="GD682" s="150"/>
      <c r="GE682" s="150"/>
      <c r="GF682" s="150"/>
      <c r="GG682" s="150"/>
      <c r="GH682" s="150"/>
      <c r="GI682" s="150"/>
      <c r="GJ682" s="150"/>
      <c r="GK682" s="150"/>
      <c r="GL682" s="150"/>
      <c r="GM682" s="150"/>
      <c r="GN682" s="150"/>
      <c r="GO682" s="150"/>
      <c r="GP682" s="150"/>
      <c r="GQ682" s="150"/>
      <c r="GR682" s="150"/>
      <c r="GS682" s="150"/>
      <c r="GT682" s="150"/>
      <c r="GU682" s="150"/>
      <c r="GV682" s="150"/>
      <c r="GW682" s="150"/>
      <c r="GX682" s="150"/>
      <c r="GY682" s="150"/>
      <c r="GZ682" s="150"/>
      <c r="HA682" s="150"/>
      <c r="HB682" s="150"/>
      <c r="HC682" s="150"/>
      <c r="HD682" s="150"/>
      <c r="HE682" s="150"/>
      <c r="HF682" s="150"/>
      <c r="HG682" s="150"/>
      <c r="HH682" s="150"/>
      <c r="HI682" s="150"/>
      <c r="HJ682" s="150"/>
      <c r="HK682" s="150"/>
      <c r="HL682" s="150"/>
      <c r="HM682" s="150"/>
      <c r="HN682" s="150"/>
      <c r="HO682" s="150"/>
      <c r="HP682" s="150"/>
      <c r="HQ682" s="150"/>
      <c r="HR682" s="150"/>
      <c r="HS682" s="150"/>
      <c r="HT682" s="150"/>
      <c r="HU682" s="150"/>
      <c r="HV682" s="150"/>
      <c r="HW682" s="150"/>
      <c r="HX682" s="150"/>
      <c r="HY682" s="150"/>
      <c r="HZ682" s="150"/>
      <c r="IA682" s="150"/>
      <c r="IB682" s="150"/>
      <c r="IC682" s="150"/>
      <c r="ID682" s="150"/>
      <c r="IE682" s="150"/>
      <c r="IF682" s="150"/>
      <c r="IG682" s="150"/>
      <c r="IH682" s="150"/>
      <c r="II682" s="150"/>
      <c r="IJ682" s="150"/>
      <c r="IK682" s="150"/>
      <c r="IL682" s="150"/>
      <c r="IM682" s="150"/>
      <c r="IN682" s="150"/>
      <c r="IO682" s="150"/>
      <c r="IP682" s="150"/>
      <c r="IQ682" s="150"/>
      <c r="IR682" s="150"/>
      <c r="IS682" s="150"/>
      <c r="IT682" s="150"/>
      <c r="IU682" s="150"/>
      <c r="IV682" s="150"/>
      <c r="IW682" s="150"/>
    </row>
    <row r="683" customFormat="false" ht="12.75" hidden="false" customHeight="false" outlineLevel="0" collapsed="false">
      <c r="A683" s="146"/>
      <c r="B683" s="147"/>
      <c r="C683" s="147"/>
      <c r="D683" s="147"/>
      <c r="E683" s="147"/>
      <c r="F683" s="147"/>
      <c r="G683" s="147"/>
      <c r="H683" s="148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  <c r="BI683" s="147"/>
      <c r="BJ683" s="147"/>
      <c r="BK683" s="149"/>
      <c r="BL683" s="150"/>
      <c r="BM683" s="150"/>
      <c r="BN683" s="150"/>
      <c r="BO683" s="150"/>
      <c r="BP683" s="150"/>
      <c r="BQ683" s="150"/>
      <c r="BR683" s="150"/>
      <c r="BS683" s="150"/>
      <c r="BT683" s="150"/>
      <c r="BU683" s="150"/>
      <c r="BV683" s="150"/>
      <c r="BW683" s="150"/>
      <c r="BX683" s="150"/>
      <c r="BY683" s="150"/>
      <c r="BZ683" s="150"/>
      <c r="CA683" s="150"/>
      <c r="CB683" s="150"/>
      <c r="CC683" s="150"/>
      <c r="CD683" s="150"/>
      <c r="CE683" s="150"/>
      <c r="CF683" s="150"/>
      <c r="CG683" s="150"/>
      <c r="CH683" s="150"/>
      <c r="CI683" s="150"/>
      <c r="CJ683" s="150"/>
      <c r="CK683" s="150"/>
      <c r="CL683" s="150"/>
      <c r="CM683" s="150"/>
      <c r="CN683" s="150"/>
      <c r="CO683" s="150"/>
      <c r="CP683" s="150"/>
      <c r="CQ683" s="150"/>
      <c r="CR683" s="150"/>
      <c r="CS683" s="150"/>
      <c r="CT683" s="150"/>
      <c r="CU683" s="150"/>
      <c r="CV683" s="150"/>
      <c r="CW683" s="150"/>
      <c r="CX683" s="150"/>
      <c r="CY683" s="150"/>
      <c r="CZ683" s="150"/>
      <c r="DA683" s="150"/>
      <c r="DB683" s="150"/>
      <c r="DC683" s="150"/>
      <c r="DD683" s="150"/>
      <c r="DE683" s="150"/>
      <c r="DF683" s="150"/>
      <c r="DG683" s="150"/>
      <c r="DH683" s="150"/>
      <c r="DI683" s="150"/>
      <c r="DJ683" s="150"/>
      <c r="DK683" s="150"/>
      <c r="DL683" s="150"/>
      <c r="DM683" s="150"/>
      <c r="DN683" s="150"/>
      <c r="DO683" s="150"/>
      <c r="DP683" s="150"/>
      <c r="DQ683" s="150"/>
      <c r="DR683" s="150"/>
      <c r="DS683" s="150"/>
      <c r="DT683" s="150"/>
      <c r="DU683" s="150"/>
      <c r="DV683" s="150"/>
      <c r="DW683" s="150"/>
      <c r="DX683" s="150"/>
      <c r="DY683" s="150"/>
      <c r="DZ683" s="150"/>
      <c r="EA683" s="150"/>
      <c r="EB683" s="150"/>
      <c r="EC683" s="150"/>
      <c r="ED683" s="150"/>
      <c r="EE683" s="150"/>
      <c r="EF683" s="150"/>
      <c r="EG683" s="150"/>
      <c r="EH683" s="150"/>
      <c r="EI683" s="150"/>
      <c r="EJ683" s="150"/>
      <c r="EK683" s="150"/>
      <c r="EL683" s="150"/>
      <c r="EM683" s="150"/>
      <c r="EN683" s="150"/>
      <c r="EO683" s="150"/>
      <c r="EP683" s="150"/>
      <c r="EQ683" s="150"/>
      <c r="ER683" s="150"/>
      <c r="ES683" s="150"/>
      <c r="ET683" s="150"/>
      <c r="EU683" s="150"/>
      <c r="EV683" s="150"/>
      <c r="EW683" s="150"/>
      <c r="EX683" s="150"/>
      <c r="EY683" s="150"/>
      <c r="EZ683" s="150"/>
      <c r="FA683" s="150"/>
      <c r="FB683" s="150"/>
      <c r="FC683" s="150"/>
      <c r="FD683" s="150"/>
      <c r="FE683" s="150"/>
      <c r="FF683" s="150"/>
      <c r="FG683" s="150"/>
      <c r="FH683" s="150"/>
      <c r="FI683" s="150"/>
      <c r="FJ683" s="150"/>
      <c r="FK683" s="150"/>
      <c r="FL683" s="150"/>
      <c r="FM683" s="150"/>
      <c r="FN683" s="150"/>
      <c r="FO683" s="150"/>
      <c r="FP683" s="150"/>
      <c r="FQ683" s="150"/>
      <c r="FR683" s="150"/>
      <c r="FS683" s="150"/>
      <c r="FT683" s="150"/>
      <c r="FU683" s="150"/>
      <c r="FV683" s="150"/>
      <c r="FW683" s="150"/>
      <c r="FX683" s="150"/>
      <c r="FY683" s="150"/>
      <c r="FZ683" s="150"/>
      <c r="GA683" s="150"/>
      <c r="GB683" s="150"/>
      <c r="GC683" s="150"/>
      <c r="GD683" s="150"/>
      <c r="GE683" s="150"/>
      <c r="GF683" s="150"/>
      <c r="GG683" s="150"/>
      <c r="GH683" s="150"/>
      <c r="GI683" s="150"/>
      <c r="GJ683" s="150"/>
      <c r="GK683" s="150"/>
      <c r="GL683" s="150"/>
      <c r="GM683" s="150"/>
      <c r="GN683" s="150"/>
      <c r="GO683" s="150"/>
      <c r="GP683" s="150"/>
      <c r="GQ683" s="150"/>
      <c r="GR683" s="150"/>
      <c r="GS683" s="150"/>
      <c r="GT683" s="150"/>
      <c r="GU683" s="150"/>
      <c r="GV683" s="150"/>
      <c r="GW683" s="150"/>
      <c r="GX683" s="150"/>
      <c r="GY683" s="150"/>
      <c r="GZ683" s="150"/>
      <c r="HA683" s="150"/>
      <c r="HB683" s="150"/>
      <c r="HC683" s="150"/>
      <c r="HD683" s="150"/>
      <c r="HE683" s="150"/>
      <c r="HF683" s="150"/>
      <c r="HG683" s="150"/>
      <c r="HH683" s="150"/>
      <c r="HI683" s="150"/>
      <c r="HJ683" s="150"/>
      <c r="HK683" s="150"/>
      <c r="HL683" s="150"/>
      <c r="HM683" s="150"/>
      <c r="HN683" s="150"/>
      <c r="HO683" s="150"/>
      <c r="HP683" s="150"/>
      <c r="HQ683" s="150"/>
      <c r="HR683" s="150"/>
      <c r="HS683" s="150"/>
      <c r="HT683" s="150"/>
      <c r="HU683" s="150"/>
      <c r="HV683" s="150"/>
      <c r="HW683" s="150"/>
      <c r="HX683" s="150"/>
      <c r="HY683" s="150"/>
      <c r="HZ683" s="150"/>
      <c r="IA683" s="150"/>
      <c r="IB683" s="150"/>
      <c r="IC683" s="150"/>
      <c r="ID683" s="150"/>
      <c r="IE683" s="150"/>
      <c r="IF683" s="150"/>
      <c r="IG683" s="150"/>
      <c r="IH683" s="150"/>
      <c r="II683" s="150"/>
      <c r="IJ683" s="150"/>
      <c r="IK683" s="150"/>
      <c r="IL683" s="150"/>
      <c r="IM683" s="150"/>
      <c r="IN683" s="150"/>
      <c r="IO683" s="150"/>
      <c r="IP683" s="150"/>
      <c r="IQ683" s="150"/>
      <c r="IR683" s="150"/>
      <c r="IS683" s="150"/>
      <c r="IT683" s="150"/>
      <c r="IU683" s="150"/>
      <c r="IV683" s="150"/>
      <c r="IW683" s="150"/>
    </row>
    <row r="684" customFormat="false" ht="12.75" hidden="false" customHeight="false" outlineLevel="0" collapsed="false">
      <c r="A684" s="146"/>
      <c r="B684" s="147"/>
      <c r="C684" s="147"/>
      <c r="D684" s="147"/>
      <c r="E684" s="147"/>
      <c r="F684" s="147"/>
      <c r="G684" s="147"/>
      <c r="H684" s="148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  <c r="BI684" s="147"/>
      <c r="BJ684" s="147"/>
      <c r="BK684" s="149"/>
      <c r="BL684" s="150"/>
      <c r="BM684" s="150"/>
      <c r="BN684" s="150"/>
      <c r="BO684" s="150"/>
      <c r="BP684" s="150"/>
      <c r="BQ684" s="150"/>
      <c r="BR684" s="150"/>
      <c r="BS684" s="150"/>
      <c r="BT684" s="150"/>
      <c r="BU684" s="150"/>
      <c r="BV684" s="150"/>
      <c r="BW684" s="150"/>
      <c r="BX684" s="150"/>
      <c r="BY684" s="150"/>
      <c r="BZ684" s="150"/>
      <c r="CA684" s="150"/>
      <c r="CB684" s="150"/>
      <c r="CC684" s="150"/>
      <c r="CD684" s="150"/>
      <c r="CE684" s="150"/>
      <c r="CF684" s="150"/>
      <c r="CG684" s="150"/>
      <c r="CH684" s="150"/>
      <c r="CI684" s="150"/>
      <c r="CJ684" s="150"/>
      <c r="CK684" s="150"/>
      <c r="CL684" s="150"/>
      <c r="CM684" s="150"/>
      <c r="CN684" s="150"/>
      <c r="CO684" s="150"/>
      <c r="CP684" s="150"/>
      <c r="CQ684" s="150"/>
      <c r="CR684" s="150"/>
      <c r="CS684" s="150"/>
      <c r="CT684" s="150"/>
      <c r="CU684" s="150"/>
      <c r="CV684" s="150"/>
      <c r="CW684" s="150"/>
      <c r="CX684" s="150"/>
      <c r="CY684" s="150"/>
      <c r="CZ684" s="150"/>
      <c r="DA684" s="150"/>
      <c r="DB684" s="150"/>
      <c r="DC684" s="150"/>
      <c r="DD684" s="150"/>
      <c r="DE684" s="150"/>
      <c r="DF684" s="150"/>
      <c r="DG684" s="150"/>
      <c r="DH684" s="150"/>
      <c r="DI684" s="150"/>
      <c r="DJ684" s="150"/>
      <c r="DK684" s="150"/>
      <c r="DL684" s="150"/>
      <c r="DM684" s="150"/>
      <c r="DN684" s="150"/>
      <c r="DO684" s="150"/>
      <c r="DP684" s="150"/>
      <c r="DQ684" s="150"/>
      <c r="DR684" s="150"/>
      <c r="DS684" s="150"/>
      <c r="DT684" s="150"/>
      <c r="DU684" s="150"/>
      <c r="DV684" s="150"/>
      <c r="DW684" s="150"/>
      <c r="DX684" s="150"/>
      <c r="DY684" s="150"/>
      <c r="DZ684" s="150"/>
      <c r="EA684" s="150"/>
      <c r="EB684" s="150"/>
      <c r="EC684" s="150"/>
      <c r="ED684" s="150"/>
      <c r="EE684" s="150"/>
      <c r="EF684" s="150"/>
      <c r="EG684" s="150"/>
      <c r="EH684" s="150"/>
      <c r="EI684" s="150"/>
      <c r="EJ684" s="150"/>
      <c r="EK684" s="150"/>
      <c r="EL684" s="150"/>
      <c r="EM684" s="150"/>
      <c r="EN684" s="150"/>
      <c r="EO684" s="150"/>
      <c r="EP684" s="150"/>
      <c r="EQ684" s="150"/>
      <c r="ER684" s="150"/>
      <c r="ES684" s="150"/>
      <c r="ET684" s="150"/>
      <c r="EU684" s="150"/>
      <c r="EV684" s="150"/>
      <c r="EW684" s="150"/>
      <c r="EX684" s="150"/>
      <c r="EY684" s="150"/>
      <c r="EZ684" s="150"/>
      <c r="FA684" s="150"/>
      <c r="FB684" s="150"/>
      <c r="FC684" s="150"/>
      <c r="FD684" s="150"/>
      <c r="FE684" s="150"/>
      <c r="FF684" s="150"/>
      <c r="FG684" s="150"/>
      <c r="FH684" s="150"/>
      <c r="FI684" s="150"/>
      <c r="FJ684" s="150"/>
      <c r="FK684" s="150"/>
      <c r="FL684" s="150"/>
      <c r="FM684" s="150"/>
      <c r="FN684" s="150"/>
      <c r="FO684" s="150"/>
      <c r="FP684" s="150"/>
      <c r="FQ684" s="150"/>
      <c r="FR684" s="150"/>
      <c r="FS684" s="150"/>
      <c r="FT684" s="150"/>
      <c r="FU684" s="150"/>
      <c r="FV684" s="150"/>
      <c r="FW684" s="150"/>
      <c r="FX684" s="150"/>
      <c r="FY684" s="150"/>
      <c r="FZ684" s="150"/>
      <c r="GA684" s="150"/>
      <c r="GB684" s="150"/>
      <c r="GC684" s="150"/>
      <c r="GD684" s="150"/>
      <c r="GE684" s="150"/>
      <c r="GF684" s="150"/>
      <c r="GG684" s="150"/>
      <c r="GH684" s="150"/>
      <c r="GI684" s="150"/>
      <c r="GJ684" s="150"/>
      <c r="GK684" s="150"/>
      <c r="GL684" s="150"/>
      <c r="GM684" s="150"/>
      <c r="GN684" s="150"/>
      <c r="GO684" s="150"/>
      <c r="GP684" s="150"/>
      <c r="GQ684" s="150"/>
      <c r="GR684" s="150"/>
      <c r="GS684" s="150"/>
      <c r="GT684" s="150"/>
      <c r="GU684" s="150"/>
      <c r="GV684" s="150"/>
      <c r="GW684" s="150"/>
      <c r="GX684" s="150"/>
      <c r="GY684" s="150"/>
      <c r="GZ684" s="150"/>
      <c r="HA684" s="150"/>
      <c r="HB684" s="150"/>
      <c r="HC684" s="150"/>
      <c r="HD684" s="150"/>
      <c r="HE684" s="150"/>
      <c r="HF684" s="150"/>
      <c r="HG684" s="150"/>
      <c r="HH684" s="150"/>
      <c r="HI684" s="150"/>
      <c r="HJ684" s="150"/>
      <c r="HK684" s="150"/>
      <c r="HL684" s="150"/>
      <c r="HM684" s="150"/>
      <c r="HN684" s="150"/>
      <c r="HO684" s="150"/>
      <c r="HP684" s="150"/>
      <c r="HQ684" s="150"/>
      <c r="HR684" s="150"/>
      <c r="HS684" s="150"/>
      <c r="HT684" s="150"/>
      <c r="HU684" s="150"/>
      <c r="HV684" s="150"/>
      <c r="HW684" s="150"/>
      <c r="HX684" s="150"/>
      <c r="HY684" s="150"/>
      <c r="HZ684" s="150"/>
      <c r="IA684" s="150"/>
      <c r="IB684" s="150"/>
      <c r="IC684" s="150"/>
      <c r="ID684" s="150"/>
      <c r="IE684" s="150"/>
      <c r="IF684" s="150"/>
      <c r="IG684" s="150"/>
      <c r="IH684" s="150"/>
      <c r="II684" s="150"/>
      <c r="IJ684" s="150"/>
      <c r="IK684" s="150"/>
      <c r="IL684" s="150"/>
      <c r="IM684" s="150"/>
      <c r="IN684" s="150"/>
      <c r="IO684" s="150"/>
      <c r="IP684" s="150"/>
      <c r="IQ684" s="150"/>
      <c r="IR684" s="150"/>
      <c r="IS684" s="150"/>
      <c r="IT684" s="150"/>
      <c r="IU684" s="150"/>
      <c r="IV684" s="150"/>
      <c r="IW684" s="150"/>
    </row>
    <row r="685" customFormat="false" ht="12.75" hidden="false" customHeight="false" outlineLevel="0" collapsed="false">
      <c r="A685" s="146"/>
      <c r="B685" s="147"/>
      <c r="C685" s="147"/>
      <c r="D685" s="147"/>
      <c r="E685" s="147"/>
      <c r="F685" s="147"/>
      <c r="G685" s="147"/>
      <c r="H685" s="148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  <c r="BI685" s="147"/>
      <c r="BJ685" s="147"/>
      <c r="BK685" s="149"/>
      <c r="BL685" s="150"/>
      <c r="BM685" s="150"/>
      <c r="BN685" s="150"/>
      <c r="BO685" s="150"/>
      <c r="BP685" s="150"/>
      <c r="BQ685" s="150"/>
      <c r="BR685" s="150"/>
      <c r="BS685" s="150"/>
      <c r="BT685" s="150"/>
      <c r="BU685" s="150"/>
      <c r="BV685" s="150"/>
      <c r="BW685" s="150"/>
      <c r="BX685" s="150"/>
      <c r="BY685" s="150"/>
      <c r="BZ685" s="150"/>
      <c r="CA685" s="150"/>
      <c r="CB685" s="150"/>
      <c r="CC685" s="15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0"/>
      <c r="CN685" s="150"/>
      <c r="CO685" s="150"/>
      <c r="CP685" s="150"/>
      <c r="CQ685" s="150"/>
      <c r="CR685" s="150"/>
      <c r="CS685" s="150"/>
      <c r="CT685" s="150"/>
      <c r="CU685" s="150"/>
      <c r="CV685" s="150"/>
      <c r="CW685" s="150"/>
      <c r="CX685" s="150"/>
      <c r="CY685" s="150"/>
      <c r="CZ685" s="150"/>
      <c r="DA685" s="150"/>
      <c r="DB685" s="150"/>
      <c r="DC685" s="150"/>
      <c r="DD685" s="150"/>
      <c r="DE685" s="150"/>
      <c r="DF685" s="150"/>
      <c r="DG685" s="150"/>
      <c r="DH685" s="150"/>
      <c r="DI685" s="150"/>
      <c r="DJ685" s="150"/>
      <c r="DK685" s="150"/>
      <c r="DL685" s="150"/>
      <c r="DM685" s="150"/>
      <c r="DN685" s="150"/>
      <c r="DO685" s="150"/>
      <c r="DP685" s="150"/>
      <c r="DQ685" s="150"/>
      <c r="DR685" s="150"/>
      <c r="DS685" s="150"/>
      <c r="DT685" s="150"/>
      <c r="DU685" s="150"/>
      <c r="DV685" s="150"/>
      <c r="DW685" s="150"/>
      <c r="DX685" s="150"/>
      <c r="DY685" s="150"/>
      <c r="DZ685" s="150"/>
      <c r="EA685" s="150"/>
      <c r="EB685" s="150"/>
      <c r="EC685" s="150"/>
      <c r="ED685" s="150"/>
      <c r="EE685" s="150"/>
      <c r="EF685" s="150"/>
      <c r="EG685" s="150"/>
      <c r="EH685" s="150"/>
      <c r="EI685" s="150"/>
      <c r="EJ685" s="150"/>
      <c r="EK685" s="150"/>
      <c r="EL685" s="150"/>
      <c r="EM685" s="150"/>
      <c r="EN685" s="150"/>
      <c r="EO685" s="150"/>
      <c r="EP685" s="150"/>
      <c r="EQ685" s="150"/>
      <c r="ER685" s="150"/>
      <c r="ES685" s="150"/>
      <c r="ET685" s="150"/>
      <c r="EU685" s="150"/>
      <c r="EV685" s="150"/>
      <c r="EW685" s="150"/>
      <c r="EX685" s="150"/>
      <c r="EY685" s="150"/>
      <c r="EZ685" s="150"/>
      <c r="FA685" s="150"/>
      <c r="FB685" s="150"/>
      <c r="FC685" s="150"/>
      <c r="FD685" s="150"/>
      <c r="FE685" s="150"/>
      <c r="FF685" s="150"/>
      <c r="FG685" s="150"/>
      <c r="FH685" s="150"/>
      <c r="FI685" s="150"/>
      <c r="FJ685" s="150"/>
      <c r="FK685" s="150"/>
      <c r="FL685" s="150"/>
      <c r="FM685" s="150"/>
      <c r="FN685" s="150"/>
      <c r="FO685" s="150"/>
      <c r="FP685" s="150"/>
      <c r="FQ685" s="150"/>
      <c r="FR685" s="150"/>
      <c r="FS685" s="150"/>
      <c r="FT685" s="150"/>
      <c r="FU685" s="150"/>
      <c r="FV685" s="150"/>
      <c r="FW685" s="150"/>
      <c r="FX685" s="150"/>
      <c r="FY685" s="150"/>
      <c r="FZ685" s="150"/>
      <c r="GA685" s="150"/>
      <c r="GB685" s="150"/>
      <c r="GC685" s="150"/>
      <c r="GD685" s="150"/>
      <c r="GE685" s="150"/>
      <c r="GF685" s="150"/>
      <c r="GG685" s="150"/>
      <c r="GH685" s="150"/>
      <c r="GI685" s="150"/>
      <c r="GJ685" s="150"/>
      <c r="GK685" s="150"/>
      <c r="GL685" s="150"/>
      <c r="GM685" s="150"/>
      <c r="GN685" s="150"/>
      <c r="GO685" s="150"/>
      <c r="GP685" s="150"/>
      <c r="GQ685" s="150"/>
      <c r="GR685" s="150"/>
      <c r="GS685" s="150"/>
      <c r="GT685" s="150"/>
      <c r="GU685" s="150"/>
      <c r="GV685" s="150"/>
      <c r="GW685" s="150"/>
      <c r="GX685" s="150"/>
      <c r="GY685" s="150"/>
      <c r="GZ685" s="150"/>
      <c r="HA685" s="150"/>
      <c r="HB685" s="150"/>
      <c r="HC685" s="150"/>
      <c r="HD685" s="150"/>
      <c r="HE685" s="150"/>
      <c r="HF685" s="150"/>
      <c r="HG685" s="150"/>
      <c r="HH685" s="150"/>
      <c r="HI685" s="150"/>
      <c r="HJ685" s="150"/>
      <c r="HK685" s="150"/>
      <c r="HL685" s="150"/>
      <c r="HM685" s="150"/>
      <c r="HN685" s="150"/>
      <c r="HO685" s="150"/>
      <c r="HP685" s="150"/>
      <c r="HQ685" s="150"/>
      <c r="HR685" s="150"/>
      <c r="HS685" s="150"/>
      <c r="HT685" s="150"/>
      <c r="HU685" s="150"/>
      <c r="HV685" s="150"/>
      <c r="HW685" s="150"/>
      <c r="HX685" s="150"/>
      <c r="HY685" s="150"/>
      <c r="HZ685" s="150"/>
      <c r="IA685" s="150"/>
      <c r="IB685" s="150"/>
      <c r="IC685" s="150"/>
      <c r="ID685" s="150"/>
      <c r="IE685" s="150"/>
      <c r="IF685" s="150"/>
      <c r="IG685" s="150"/>
      <c r="IH685" s="150"/>
      <c r="II685" s="150"/>
      <c r="IJ685" s="150"/>
      <c r="IK685" s="150"/>
      <c r="IL685" s="150"/>
      <c r="IM685" s="150"/>
      <c r="IN685" s="150"/>
      <c r="IO685" s="150"/>
      <c r="IP685" s="150"/>
      <c r="IQ685" s="150"/>
      <c r="IR685" s="150"/>
      <c r="IS685" s="150"/>
      <c r="IT685" s="150"/>
      <c r="IU685" s="150"/>
      <c r="IV685" s="150"/>
      <c r="IW685" s="150"/>
    </row>
    <row r="686" customFormat="false" ht="12.75" hidden="false" customHeight="false" outlineLevel="0" collapsed="false">
      <c r="A686" s="146"/>
      <c r="B686" s="147"/>
      <c r="C686" s="147"/>
      <c r="D686" s="147"/>
      <c r="E686" s="147"/>
      <c r="F686" s="147"/>
      <c r="G686" s="147"/>
      <c r="H686" s="148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  <c r="BI686" s="147"/>
      <c r="BJ686" s="147"/>
      <c r="BK686" s="149"/>
      <c r="BL686" s="150"/>
      <c r="BM686" s="150"/>
      <c r="BN686" s="150"/>
      <c r="BO686" s="150"/>
      <c r="BP686" s="150"/>
      <c r="BQ686" s="150"/>
      <c r="BR686" s="150"/>
      <c r="BS686" s="150"/>
      <c r="BT686" s="150"/>
      <c r="BU686" s="150"/>
      <c r="BV686" s="150"/>
      <c r="BW686" s="150"/>
      <c r="BX686" s="150"/>
      <c r="BY686" s="150"/>
      <c r="BZ686" s="150"/>
      <c r="CA686" s="150"/>
      <c r="CB686" s="150"/>
      <c r="CC686" s="15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0"/>
      <c r="CN686" s="150"/>
      <c r="CO686" s="150"/>
      <c r="CP686" s="150"/>
      <c r="CQ686" s="150"/>
      <c r="CR686" s="150"/>
      <c r="CS686" s="150"/>
      <c r="CT686" s="150"/>
      <c r="CU686" s="150"/>
      <c r="CV686" s="150"/>
      <c r="CW686" s="150"/>
      <c r="CX686" s="150"/>
      <c r="CY686" s="150"/>
      <c r="CZ686" s="150"/>
      <c r="DA686" s="150"/>
      <c r="DB686" s="150"/>
      <c r="DC686" s="150"/>
      <c r="DD686" s="150"/>
      <c r="DE686" s="150"/>
      <c r="DF686" s="150"/>
      <c r="DG686" s="150"/>
      <c r="DH686" s="150"/>
      <c r="DI686" s="150"/>
      <c r="DJ686" s="150"/>
      <c r="DK686" s="150"/>
      <c r="DL686" s="150"/>
      <c r="DM686" s="150"/>
      <c r="DN686" s="150"/>
      <c r="DO686" s="150"/>
      <c r="DP686" s="150"/>
      <c r="DQ686" s="150"/>
      <c r="DR686" s="150"/>
      <c r="DS686" s="150"/>
      <c r="DT686" s="150"/>
      <c r="DU686" s="150"/>
      <c r="DV686" s="150"/>
      <c r="DW686" s="150"/>
      <c r="DX686" s="150"/>
      <c r="DY686" s="150"/>
      <c r="DZ686" s="150"/>
      <c r="EA686" s="150"/>
      <c r="EB686" s="150"/>
      <c r="EC686" s="150"/>
      <c r="ED686" s="150"/>
      <c r="EE686" s="150"/>
      <c r="EF686" s="150"/>
      <c r="EG686" s="150"/>
      <c r="EH686" s="150"/>
      <c r="EI686" s="150"/>
      <c r="EJ686" s="150"/>
      <c r="EK686" s="150"/>
      <c r="EL686" s="150"/>
      <c r="EM686" s="150"/>
      <c r="EN686" s="150"/>
      <c r="EO686" s="150"/>
      <c r="EP686" s="150"/>
      <c r="EQ686" s="150"/>
      <c r="ER686" s="150"/>
      <c r="ES686" s="150"/>
      <c r="ET686" s="150"/>
      <c r="EU686" s="150"/>
      <c r="EV686" s="150"/>
      <c r="EW686" s="150"/>
      <c r="EX686" s="150"/>
      <c r="EY686" s="150"/>
      <c r="EZ686" s="150"/>
      <c r="FA686" s="150"/>
      <c r="FB686" s="150"/>
      <c r="FC686" s="150"/>
      <c r="FD686" s="150"/>
      <c r="FE686" s="150"/>
      <c r="FF686" s="150"/>
      <c r="FG686" s="150"/>
      <c r="FH686" s="150"/>
      <c r="FI686" s="150"/>
      <c r="FJ686" s="150"/>
      <c r="FK686" s="150"/>
      <c r="FL686" s="150"/>
      <c r="FM686" s="150"/>
      <c r="FN686" s="150"/>
      <c r="FO686" s="150"/>
      <c r="FP686" s="150"/>
      <c r="FQ686" s="150"/>
      <c r="FR686" s="150"/>
      <c r="FS686" s="150"/>
      <c r="FT686" s="150"/>
      <c r="FU686" s="150"/>
      <c r="FV686" s="150"/>
      <c r="FW686" s="150"/>
      <c r="FX686" s="150"/>
      <c r="FY686" s="150"/>
      <c r="FZ686" s="150"/>
      <c r="GA686" s="150"/>
      <c r="GB686" s="150"/>
      <c r="GC686" s="150"/>
      <c r="GD686" s="150"/>
      <c r="GE686" s="150"/>
      <c r="GF686" s="150"/>
      <c r="GG686" s="150"/>
      <c r="GH686" s="150"/>
      <c r="GI686" s="150"/>
      <c r="GJ686" s="150"/>
      <c r="GK686" s="150"/>
      <c r="GL686" s="150"/>
      <c r="GM686" s="150"/>
      <c r="GN686" s="150"/>
      <c r="GO686" s="150"/>
      <c r="GP686" s="150"/>
      <c r="GQ686" s="150"/>
      <c r="GR686" s="150"/>
      <c r="GS686" s="150"/>
      <c r="GT686" s="150"/>
      <c r="GU686" s="150"/>
      <c r="GV686" s="150"/>
      <c r="GW686" s="150"/>
      <c r="GX686" s="150"/>
      <c r="GY686" s="150"/>
      <c r="GZ686" s="150"/>
      <c r="HA686" s="150"/>
      <c r="HB686" s="150"/>
      <c r="HC686" s="150"/>
      <c r="HD686" s="150"/>
      <c r="HE686" s="150"/>
      <c r="HF686" s="150"/>
      <c r="HG686" s="150"/>
      <c r="HH686" s="150"/>
      <c r="HI686" s="150"/>
      <c r="HJ686" s="150"/>
      <c r="HK686" s="150"/>
      <c r="HL686" s="150"/>
      <c r="HM686" s="150"/>
      <c r="HN686" s="150"/>
      <c r="HO686" s="150"/>
      <c r="HP686" s="150"/>
      <c r="HQ686" s="150"/>
      <c r="HR686" s="150"/>
      <c r="HS686" s="150"/>
      <c r="HT686" s="150"/>
      <c r="HU686" s="150"/>
      <c r="HV686" s="150"/>
      <c r="HW686" s="150"/>
      <c r="HX686" s="150"/>
      <c r="HY686" s="150"/>
      <c r="HZ686" s="150"/>
      <c r="IA686" s="150"/>
      <c r="IB686" s="150"/>
      <c r="IC686" s="150"/>
      <c r="ID686" s="150"/>
      <c r="IE686" s="150"/>
      <c r="IF686" s="150"/>
      <c r="IG686" s="150"/>
      <c r="IH686" s="150"/>
      <c r="II686" s="150"/>
      <c r="IJ686" s="150"/>
      <c r="IK686" s="150"/>
      <c r="IL686" s="150"/>
      <c r="IM686" s="150"/>
      <c r="IN686" s="150"/>
      <c r="IO686" s="150"/>
      <c r="IP686" s="150"/>
      <c r="IQ686" s="150"/>
      <c r="IR686" s="150"/>
      <c r="IS686" s="150"/>
      <c r="IT686" s="150"/>
      <c r="IU686" s="150"/>
      <c r="IV686" s="150"/>
      <c r="IW686" s="150"/>
    </row>
    <row r="687" customFormat="false" ht="12.75" hidden="false" customHeight="false" outlineLevel="0" collapsed="false">
      <c r="A687" s="146"/>
      <c r="B687" s="147"/>
      <c r="C687" s="147"/>
      <c r="D687" s="147"/>
      <c r="E687" s="147"/>
      <c r="F687" s="147"/>
      <c r="G687" s="147"/>
      <c r="H687" s="148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  <c r="BI687" s="147"/>
      <c r="BJ687" s="147"/>
      <c r="BK687" s="149"/>
      <c r="BL687" s="150"/>
      <c r="BM687" s="150"/>
      <c r="BN687" s="150"/>
      <c r="BO687" s="150"/>
      <c r="BP687" s="150"/>
      <c r="BQ687" s="150"/>
      <c r="BR687" s="150"/>
      <c r="BS687" s="150"/>
      <c r="BT687" s="150"/>
      <c r="BU687" s="150"/>
      <c r="BV687" s="150"/>
      <c r="BW687" s="150"/>
      <c r="BX687" s="150"/>
      <c r="BY687" s="150"/>
      <c r="BZ687" s="150"/>
      <c r="CA687" s="150"/>
      <c r="CB687" s="150"/>
      <c r="CC687" s="150"/>
      <c r="CD687" s="150"/>
      <c r="CE687" s="150"/>
      <c r="CF687" s="150"/>
      <c r="CG687" s="150"/>
      <c r="CH687" s="150"/>
      <c r="CI687" s="150"/>
      <c r="CJ687" s="150"/>
      <c r="CK687" s="150"/>
      <c r="CL687" s="150"/>
      <c r="CM687" s="150"/>
      <c r="CN687" s="150"/>
      <c r="CO687" s="150"/>
      <c r="CP687" s="150"/>
      <c r="CQ687" s="150"/>
      <c r="CR687" s="150"/>
      <c r="CS687" s="150"/>
      <c r="CT687" s="150"/>
      <c r="CU687" s="150"/>
      <c r="CV687" s="150"/>
      <c r="CW687" s="150"/>
      <c r="CX687" s="150"/>
      <c r="CY687" s="150"/>
      <c r="CZ687" s="150"/>
      <c r="DA687" s="150"/>
      <c r="DB687" s="150"/>
      <c r="DC687" s="150"/>
      <c r="DD687" s="150"/>
      <c r="DE687" s="150"/>
      <c r="DF687" s="150"/>
      <c r="DG687" s="150"/>
      <c r="DH687" s="150"/>
      <c r="DI687" s="150"/>
      <c r="DJ687" s="150"/>
      <c r="DK687" s="150"/>
      <c r="DL687" s="150"/>
      <c r="DM687" s="150"/>
      <c r="DN687" s="150"/>
      <c r="DO687" s="150"/>
      <c r="DP687" s="150"/>
      <c r="DQ687" s="150"/>
      <c r="DR687" s="150"/>
      <c r="DS687" s="150"/>
      <c r="DT687" s="150"/>
      <c r="DU687" s="150"/>
      <c r="DV687" s="150"/>
      <c r="DW687" s="150"/>
      <c r="DX687" s="150"/>
      <c r="DY687" s="150"/>
      <c r="DZ687" s="150"/>
      <c r="EA687" s="150"/>
      <c r="EB687" s="150"/>
      <c r="EC687" s="150"/>
      <c r="ED687" s="150"/>
      <c r="EE687" s="150"/>
      <c r="EF687" s="150"/>
      <c r="EG687" s="150"/>
      <c r="EH687" s="150"/>
      <c r="EI687" s="150"/>
      <c r="EJ687" s="150"/>
      <c r="EK687" s="150"/>
      <c r="EL687" s="150"/>
      <c r="EM687" s="150"/>
      <c r="EN687" s="150"/>
      <c r="EO687" s="150"/>
      <c r="EP687" s="150"/>
      <c r="EQ687" s="150"/>
      <c r="ER687" s="150"/>
      <c r="ES687" s="150"/>
      <c r="ET687" s="150"/>
      <c r="EU687" s="150"/>
      <c r="EV687" s="150"/>
      <c r="EW687" s="150"/>
      <c r="EX687" s="150"/>
      <c r="EY687" s="150"/>
      <c r="EZ687" s="150"/>
      <c r="FA687" s="150"/>
      <c r="FB687" s="150"/>
      <c r="FC687" s="150"/>
      <c r="FD687" s="150"/>
      <c r="FE687" s="150"/>
      <c r="FF687" s="150"/>
      <c r="FG687" s="150"/>
      <c r="FH687" s="150"/>
      <c r="FI687" s="150"/>
      <c r="FJ687" s="150"/>
      <c r="FK687" s="150"/>
      <c r="FL687" s="150"/>
      <c r="FM687" s="150"/>
      <c r="FN687" s="150"/>
      <c r="FO687" s="150"/>
      <c r="FP687" s="150"/>
      <c r="FQ687" s="150"/>
      <c r="FR687" s="150"/>
      <c r="FS687" s="150"/>
      <c r="FT687" s="150"/>
      <c r="FU687" s="150"/>
      <c r="FV687" s="150"/>
      <c r="FW687" s="150"/>
      <c r="FX687" s="150"/>
      <c r="FY687" s="150"/>
      <c r="FZ687" s="150"/>
      <c r="GA687" s="150"/>
      <c r="GB687" s="150"/>
      <c r="GC687" s="150"/>
      <c r="GD687" s="150"/>
      <c r="GE687" s="150"/>
      <c r="GF687" s="150"/>
      <c r="GG687" s="150"/>
      <c r="GH687" s="150"/>
      <c r="GI687" s="150"/>
      <c r="GJ687" s="150"/>
      <c r="GK687" s="150"/>
      <c r="GL687" s="150"/>
      <c r="GM687" s="150"/>
      <c r="GN687" s="150"/>
      <c r="GO687" s="150"/>
      <c r="GP687" s="150"/>
      <c r="GQ687" s="150"/>
      <c r="GR687" s="150"/>
      <c r="GS687" s="150"/>
      <c r="GT687" s="150"/>
      <c r="GU687" s="150"/>
      <c r="GV687" s="150"/>
      <c r="GW687" s="150"/>
      <c r="GX687" s="150"/>
      <c r="GY687" s="150"/>
      <c r="GZ687" s="150"/>
      <c r="HA687" s="150"/>
      <c r="HB687" s="150"/>
      <c r="HC687" s="150"/>
      <c r="HD687" s="150"/>
      <c r="HE687" s="150"/>
      <c r="HF687" s="150"/>
      <c r="HG687" s="150"/>
      <c r="HH687" s="150"/>
      <c r="HI687" s="150"/>
      <c r="HJ687" s="150"/>
      <c r="HK687" s="150"/>
      <c r="HL687" s="150"/>
      <c r="HM687" s="150"/>
      <c r="HN687" s="150"/>
      <c r="HO687" s="150"/>
      <c r="HP687" s="150"/>
      <c r="HQ687" s="150"/>
      <c r="HR687" s="150"/>
      <c r="HS687" s="150"/>
      <c r="HT687" s="150"/>
      <c r="HU687" s="150"/>
      <c r="HV687" s="150"/>
      <c r="HW687" s="150"/>
      <c r="HX687" s="150"/>
      <c r="HY687" s="150"/>
      <c r="HZ687" s="150"/>
      <c r="IA687" s="150"/>
      <c r="IB687" s="150"/>
      <c r="IC687" s="150"/>
      <c r="ID687" s="150"/>
      <c r="IE687" s="150"/>
      <c r="IF687" s="150"/>
      <c r="IG687" s="150"/>
      <c r="IH687" s="150"/>
      <c r="II687" s="150"/>
      <c r="IJ687" s="150"/>
      <c r="IK687" s="150"/>
      <c r="IL687" s="150"/>
      <c r="IM687" s="150"/>
      <c r="IN687" s="150"/>
      <c r="IO687" s="150"/>
      <c r="IP687" s="150"/>
      <c r="IQ687" s="150"/>
      <c r="IR687" s="150"/>
      <c r="IS687" s="150"/>
      <c r="IT687" s="150"/>
      <c r="IU687" s="150"/>
      <c r="IV687" s="150"/>
      <c r="IW687" s="150"/>
    </row>
    <row r="688" customFormat="false" ht="12.75" hidden="false" customHeight="false" outlineLevel="0" collapsed="false">
      <c r="A688" s="146"/>
      <c r="B688" s="147"/>
      <c r="C688" s="147"/>
      <c r="D688" s="147"/>
      <c r="E688" s="147"/>
      <c r="F688" s="147"/>
      <c r="G688" s="147"/>
      <c r="H688" s="148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  <c r="BI688" s="147"/>
      <c r="BJ688" s="147"/>
      <c r="BK688" s="149"/>
      <c r="BL688" s="150"/>
      <c r="BM688" s="150"/>
      <c r="BN688" s="150"/>
      <c r="BO688" s="150"/>
      <c r="BP688" s="150"/>
      <c r="BQ688" s="150"/>
      <c r="BR688" s="150"/>
      <c r="BS688" s="150"/>
      <c r="BT688" s="150"/>
      <c r="BU688" s="150"/>
      <c r="BV688" s="150"/>
      <c r="BW688" s="150"/>
      <c r="BX688" s="150"/>
      <c r="BY688" s="150"/>
      <c r="BZ688" s="150"/>
      <c r="CA688" s="150"/>
      <c r="CB688" s="150"/>
      <c r="CC688" s="150"/>
      <c r="CD688" s="150"/>
      <c r="CE688" s="150"/>
      <c r="CF688" s="150"/>
      <c r="CG688" s="150"/>
      <c r="CH688" s="150"/>
      <c r="CI688" s="150"/>
      <c r="CJ688" s="150"/>
      <c r="CK688" s="150"/>
      <c r="CL688" s="150"/>
      <c r="CM688" s="150"/>
      <c r="CN688" s="150"/>
      <c r="CO688" s="150"/>
      <c r="CP688" s="150"/>
      <c r="CQ688" s="150"/>
      <c r="CR688" s="150"/>
      <c r="CS688" s="150"/>
      <c r="CT688" s="150"/>
      <c r="CU688" s="150"/>
      <c r="CV688" s="150"/>
      <c r="CW688" s="150"/>
      <c r="CX688" s="150"/>
      <c r="CY688" s="150"/>
      <c r="CZ688" s="150"/>
      <c r="DA688" s="150"/>
      <c r="DB688" s="150"/>
      <c r="DC688" s="150"/>
      <c r="DD688" s="150"/>
      <c r="DE688" s="150"/>
      <c r="DF688" s="150"/>
      <c r="DG688" s="150"/>
      <c r="DH688" s="150"/>
      <c r="DI688" s="150"/>
      <c r="DJ688" s="150"/>
      <c r="DK688" s="150"/>
      <c r="DL688" s="150"/>
      <c r="DM688" s="150"/>
      <c r="DN688" s="150"/>
      <c r="DO688" s="150"/>
      <c r="DP688" s="150"/>
      <c r="DQ688" s="150"/>
      <c r="DR688" s="150"/>
      <c r="DS688" s="150"/>
      <c r="DT688" s="150"/>
      <c r="DU688" s="150"/>
      <c r="DV688" s="150"/>
      <c r="DW688" s="150"/>
      <c r="DX688" s="150"/>
      <c r="DY688" s="150"/>
      <c r="DZ688" s="150"/>
      <c r="EA688" s="150"/>
      <c r="EB688" s="150"/>
      <c r="EC688" s="150"/>
      <c r="ED688" s="150"/>
      <c r="EE688" s="150"/>
      <c r="EF688" s="150"/>
      <c r="EG688" s="150"/>
      <c r="EH688" s="150"/>
      <c r="EI688" s="150"/>
      <c r="EJ688" s="150"/>
      <c r="EK688" s="150"/>
      <c r="EL688" s="150"/>
      <c r="EM688" s="150"/>
      <c r="EN688" s="150"/>
      <c r="EO688" s="150"/>
      <c r="EP688" s="150"/>
      <c r="EQ688" s="150"/>
      <c r="ER688" s="150"/>
      <c r="ES688" s="150"/>
      <c r="ET688" s="150"/>
      <c r="EU688" s="150"/>
      <c r="EV688" s="150"/>
      <c r="EW688" s="150"/>
      <c r="EX688" s="150"/>
      <c r="EY688" s="150"/>
      <c r="EZ688" s="150"/>
      <c r="FA688" s="150"/>
      <c r="FB688" s="150"/>
      <c r="FC688" s="150"/>
      <c r="FD688" s="150"/>
      <c r="FE688" s="150"/>
      <c r="FF688" s="150"/>
      <c r="FG688" s="150"/>
      <c r="FH688" s="150"/>
      <c r="FI688" s="150"/>
      <c r="FJ688" s="150"/>
      <c r="FK688" s="150"/>
      <c r="FL688" s="150"/>
      <c r="FM688" s="150"/>
      <c r="FN688" s="150"/>
      <c r="FO688" s="150"/>
      <c r="FP688" s="150"/>
      <c r="FQ688" s="150"/>
      <c r="FR688" s="150"/>
      <c r="FS688" s="150"/>
      <c r="FT688" s="150"/>
      <c r="FU688" s="150"/>
      <c r="FV688" s="150"/>
      <c r="FW688" s="150"/>
      <c r="FX688" s="150"/>
      <c r="FY688" s="150"/>
      <c r="FZ688" s="150"/>
      <c r="GA688" s="150"/>
      <c r="GB688" s="150"/>
      <c r="GC688" s="150"/>
      <c r="GD688" s="150"/>
      <c r="GE688" s="150"/>
      <c r="GF688" s="150"/>
      <c r="GG688" s="150"/>
      <c r="GH688" s="150"/>
      <c r="GI688" s="150"/>
      <c r="GJ688" s="150"/>
      <c r="GK688" s="150"/>
      <c r="GL688" s="150"/>
      <c r="GM688" s="150"/>
      <c r="GN688" s="150"/>
      <c r="GO688" s="150"/>
      <c r="GP688" s="150"/>
      <c r="GQ688" s="150"/>
      <c r="GR688" s="150"/>
      <c r="GS688" s="150"/>
      <c r="GT688" s="150"/>
      <c r="GU688" s="150"/>
      <c r="GV688" s="150"/>
      <c r="GW688" s="150"/>
      <c r="GX688" s="150"/>
      <c r="GY688" s="150"/>
      <c r="GZ688" s="150"/>
      <c r="HA688" s="150"/>
      <c r="HB688" s="150"/>
      <c r="HC688" s="150"/>
      <c r="HD688" s="150"/>
      <c r="HE688" s="150"/>
      <c r="HF688" s="150"/>
      <c r="HG688" s="150"/>
      <c r="HH688" s="150"/>
      <c r="HI688" s="150"/>
      <c r="HJ688" s="150"/>
      <c r="HK688" s="150"/>
      <c r="HL688" s="150"/>
      <c r="HM688" s="150"/>
      <c r="HN688" s="150"/>
      <c r="HO688" s="150"/>
      <c r="HP688" s="150"/>
      <c r="HQ688" s="150"/>
      <c r="HR688" s="150"/>
      <c r="HS688" s="150"/>
      <c r="HT688" s="150"/>
      <c r="HU688" s="150"/>
      <c r="HV688" s="150"/>
      <c r="HW688" s="150"/>
      <c r="HX688" s="150"/>
      <c r="HY688" s="150"/>
      <c r="HZ688" s="150"/>
      <c r="IA688" s="150"/>
      <c r="IB688" s="150"/>
      <c r="IC688" s="150"/>
      <c r="ID688" s="150"/>
      <c r="IE688" s="150"/>
      <c r="IF688" s="150"/>
      <c r="IG688" s="150"/>
      <c r="IH688" s="150"/>
      <c r="II688" s="150"/>
      <c r="IJ688" s="150"/>
      <c r="IK688" s="150"/>
      <c r="IL688" s="150"/>
      <c r="IM688" s="150"/>
      <c r="IN688" s="150"/>
      <c r="IO688" s="150"/>
      <c r="IP688" s="150"/>
      <c r="IQ688" s="150"/>
      <c r="IR688" s="150"/>
      <c r="IS688" s="150"/>
      <c r="IT688" s="150"/>
      <c r="IU688" s="150"/>
      <c r="IV688" s="150"/>
      <c r="IW688" s="150"/>
    </row>
    <row r="689" customFormat="false" ht="12.75" hidden="false" customHeight="false" outlineLevel="0" collapsed="false">
      <c r="A689" s="146"/>
      <c r="B689" s="147"/>
      <c r="C689" s="147"/>
      <c r="D689" s="147"/>
      <c r="E689" s="147"/>
      <c r="F689" s="147"/>
      <c r="G689" s="147"/>
      <c r="H689" s="148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  <c r="BI689" s="147"/>
      <c r="BJ689" s="147"/>
      <c r="BK689" s="149"/>
      <c r="BL689" s="150"/>
      <c r="BM689" s="150"/>
      <c r="BN689" s="150"/>
      <c r="BO689" s="150"/>
      <c r="BP689" s="150"/>
      <c r="BQ689" s="150"/>
      <c r="BR689" s="150"/>
      <c r="BS689" s="150"/>
      <c r="BT689" s="150"/>
      <c r="BU689" s="150"/>
      <c r="BV689" s="150"/>
      <c r="BW689" s="150"/>
      <c r="BX689" s="150"/>
      <c r="BY689" s="150"/>
      <c r="BZ689" s="150"/>
      <c r="CA689" s="150"/>
      <c r="CB689" s="150"/>
      <c r="CC689" s="15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0"/>
      <c r="CN689" s="150"/>
      <c r="CO689" s="150"/>
      <c r="CP689" s="150"/>
      <c r="CQ689" s="150"/>
      <c r="CR689" s="150"/>
      <c r="CS689" s="150"/>
      <c r="CT689" s="150"/>
      <c r="CU689" s="150"/>
      <c r="CV689" s="150"/>
      <c r="CW689" s="150"/>
      <c r="CX689" s="150"/>
      <c r="CY689" s="150"/>
      <c r="CZ689" s="150"/>
      <c r="DA689" s="150"/>
      <c r="DB689" s="150"/>
      <c r="DC689" s="150"/>
      <c r="DD689" s="150"/>
      <c r="DE689" s="150"/>
      <c r="DF689" s="150"/>
      <c r="DG689" s="150"/>
      <c r="DH689" s="150"/>
      <c r="DI689" s="150"/>
      <c r="DJ689" s="150"/>
      <c r="DK689" s="150"/>
      <c r="DL689" s="150"/>
      <c r="DM689" s="150"/>
      <c r="DN689" s="150"/>
      <c r="DO689" s="150"/>
      <c r="DP689" s="150"/>
      <c r="DQ689" s="150"/>
      <c r="DR689" s="150"/>
      <c r="DS689" s="150"/>
      <c r="DT689" s="150"/>
      <c r="DU689" s="150"/>
      <c r="DV689" s="150"/>
      <c r="DW689" s="150"/>
      <c r="DX689" s="150"/>
      <c r="DY689" s="150"/>
      <c r="DZ689" s="150"/>
      <c r="EA689" s="150"/>
      <c r="EB689" s="150"/>
      <c r="EC689" s="150"/>
      <c r="ED689" s="150"/>
      <c r="EE689" s="150"/>
      <c r="EF689" s="150"/>
      <c r="EG689" s="150"/>
      <c r="EH689" s="150"/>
      <c r="EI689" s="150"/>
      <c r="EJ689" s="150"/>
      <c r="EK689" s="150"/>
      <c r="EL689" s="150"/>
      <c r="EM689" s="150"/>
      <c r="EN689" s="150"/>
      <c r="EO689" s="150"/>
      <c r="EP689" s="150"/>
      <c r="EQ689" s="150"/>
      <c r="ER689" s="150"/>
      <c r="ES689" s="150"/>
      <c r="ET689" s="150"/>
      <c r="EU689" s="150"/>
      <c r="EV689" s="150"/>
      <c r="EW689" s="150"/>
      <c r="EX689" s="150"/>
      <c r="EY689" s="150"/>
      <c r="EZ689" s="150"/>
      <c r="FA689" s="150"/>
      <c r="FB689" s="150"/>
      <c r="FC689" s="150"/>
      <c r="FD689" s="150"/>
      <c r="FE689" s="150"/>
      <c r="FF689" s="150"/>
      <c r="FG689" s="150"/>
      <c r="FH689" s="150"/>
      <c r="FI689" s="150"/>
      <c r="FJ689" s="150"/>
      <c r="FK689" s="150"/>
      <c r="FL689" s="150"/>
      <c r="FM689" s="150"/>
      <c r="FN689" s="150"/>
      <c r="FO689" s="150"/>
      <c r="FP689" s="150"/>
      <c r="FQ689" s="150"/>
      <c r="FR689" s="150"/>
      <c r="FS689" s="150"/>
      <c r="FT689" s="150"/>
      <c r="FU689" s="150"/>
      <c r="FV689" s="150"/>
      <c r="FW689" s="150"/>
      <c r="FX689" s="150"/>
      <c r="FY689" s="150"/>
      <c r="FZ689" s="150"/>
      <c r="GA689" s="150"/>
      <c r="GB689" s="150"/>
      <c r="GC689" s="150"/>
      <c r="GD689" s="150"/>
      <c r="GE689" s="150"/>
      <c r="GF689" s="150"/>
      <c r="GG689" s="150"/>
      <c r="GH689" s="150"/>
      <c r="GI689" s="150"/>
      <c r="GJ689" s="150"/>
      <c r="GK689" s="150"/>
      <c r="GL689" s="150"/>
      <c r="GM689" s="150"/>
      <c r="GN689" s="150"/>
      <c r="GO689" s="150"/>
      <c r="GP689" s="150"/>
      <c r="GQ689" s="150"/>
      <c r="GR689" s="150"/>
      <c r="GS689" s="150"/>
      <c r="GT689" s="150"/>
      <c r="GU689" s="150"/>
      <c r="GV689" s="150"/>
      <c r="GW689" s="150"/>
      <c r="GX689" s="150"/>
      <c r="GY689" s="150"/>
      <c r="GZ689" s="150"/>
      <c r="HA689" s="150"/>
      <c r="HB689" s="150"/>
      <c r="HC689" s="150"/>
      <c r="HD689" s="150"/>
      <c r="HE689" s="150"/>
      <c r="HF689" s="150"/>
      <c r="HG689" s="150"/>
      <c r="HH689" s="150"/>
      <c r="HI689" s="150"/>
      <c r="HJ689" s="150"/>
      <c r="HK689" s="150"/>
      <c r="HL689" s="150"/>
      <c r="HM689" s="150"/>
      <c r="HN689" s="150"/>
      <c r="HO689" s="150"/>
      <c r="HP689" s="150"/>
      <c r="HQ689" s="150"/>
      <c r="HR689" s="150"/>
      <c r="HS689" s="150"/>
      <c r="HT689" s="150"/>
      <c r="HU689" s="150"/>
      <c r="HV689" s="150"/>
      <c r="HW689" s="150"/>
      <c r="HX689" s="150"/>
      <c r="HY689" s="150"/>
      <c r="HZ689" s="150"/>
      <c r="IA689" s="150"/>
      <c r="IB689" s="150"/>
      <c r="IC689" s="150"/>
      <c r="ID689" s="150"/>
      <c r="IE689" s="150"/>
      <c r="IF689" s="150"/>
      <c r="IG689" s="150"/>
      <c r="IH689" s="150"/>
      <c r="II689" s="150"/>
      <c r="IJ689" s="150"/>
      <c r="IK689" s="150"/>
      <c r="IL689" s="150"/>
      <c r="IM689" s="150"/>
      <c r="IN689" s="150"/>
      <c r="IO689" s="150"/>
      <c r="IP689" s="150"/>
      <c r="IQ689" s="150"/>
      <c r="IR689" s="150"/>
      <c r="IS689" s="150"/>
      <c r="IT689" s="150"/>
      <c r="IU689" s="150"/>
      <c r="IV689" s="150"/>
      <c r="IW689" s="150"/>
    </row>
    <row r="690" customFormat="false" ht="12.75" hidden="false" customHeight="false" outlineLevel="0" collapsed="false">
      <c r="A690" s="146"/>
      <c r="B690" s="147"/>
      <c r="C690" s="147"/>
      <c r="D690" s="147"/>
      <c r="E690" s="147"/>
      <c r="F690" s="147"/>
      <c r="G690" s="147"/>
      <c r="H690" s="148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  <c r="BI690" s="147"/>
      <c r="BJ690" s="147"/>
      <c r="BK690" s="149"/>
      <c r="BL690" s="150"/>
      <c r="BM690" s="150"/>
      <c r="BN690" s="150"/>
      <c r="BO690" s="150"/>
      <c r="BP690" s="150"/>
      <c r="BQ690" s="150"/>
      <c r="BR690" s="150"/>
      <c r="BS690" s="150"/>
      <c r="BT690" s="150"/>
      <c r="BU690" s="150"/>
      <c r="BV690" s="150"/>
      <c r="BW690" s="150"/>
      <c r="BX690" s="150"/>
      <c r="BY690" s="150"/>
      <c r="BZ690" s="150"/>
      <c r="CA690" s="150"/>
      <c r="CB690" s="150"/>
      <c r="CC690" s="15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0"/>
      <c r="CN690" s="150"/>
      <c r="CO690" s="150"/>
      <c r="CP690" s="150"/>
      <c r="CQ690" s="150"/>
      <c r="CR690" s="150"/>
      <c r="CS690" s="150"/>
      <c r="CT690" s="150"/>
      <c r="CU690" s="150"/>
      <c r="CV690" s="150"/>
      <c r="CW690" s="150"/>
      <c r="CX690" s="150"/>
      <c r="CY690" s="150"/>
      <c r="CZ690" s="150"/>
      <c r="DA690" s="150"/>
      <c r="DB690" s="150"/>
      <c r="DC690" s="150"/>
      <c r="DD690" s="150"/>
      <c r="DE690" s="150"/>
      <c r="DF690" s="150"/>
      <c r="DG690" s="150"/>
      <c r="DH690" s="150"/>
      <c r="DI690" s="150"/>
      <c r="DJ690" s="150"/>
      <c r="DK690" s="150"/>
      <c r="DL690" s="150"/>
      <c r="DM690" s="150"/>
      <c r="DN690" s="150"/>
      <c r="DO690" s="150"/>
      <c r="DP690" s="150"/>
      <c r="DQ690" s="150"/>
      <c r="DR690" s="150"/>
      <c r="DS690" s="150"/>
      <c r="DT690" s="150"/>
      <c r="DU690" s="150"/>
      <c r="DV690" s="150"/>
      <c r="DW690" s="150"/>
      <c r="DX690" s="150"/>
      <c r="DY690" s="150"/>
      <c r="DZ690" s="150"/>
      <c r="EA690" s="150"/>
      <c r="EB690" s="150"/>
      <c r="EC690" s="150"/>
      <c r="ED690" s="150"/>
      <c r="EE690" s="150"/>
      <c r="EF690" s="150"/>
      <c r="EG690" s="150"/>
      <c r="EH690" s="150"/>
      <c r="EI690" s="150"/>
      <c r="EJ690" s="150"/>
      <c r="EK690" s="150"/>
      <c r="EL690" s="150"/>
      <c r="EM690" s="150"/>
      <c r="EN690" s="150"/>
      <c r="EO690" s="150"/>
      <c r="EP690" s="150"/>
      <c r="EQ690" s="150"/>
      <c r="ER690" s="150"/>
      <c r="ES690" s="150"/>
      <c r="ET690" s="150"/>
      <c r="EU690" s="150"/>
      <c r="EV690" s="150"/>
      <c r="EW690" s="150"/>
      <c r="EX690" s="150"/>
      <c r="EY690" s="150"/>
      <c r="EZ690" s="150"/>
      <c r="FA690" s="150"/>
      <c r="FB690" s="150"/>
      <c r="FC690" s="150"/>
      <c r="FD690" s="150"/>
      <c r="FE690" s="150"/>
      <c r="FF690" s="150"/>
      <c r="FG690" s="150"/>
      <c r="FH690" s="150"/>
      <c r="FI690" s="150"/>
      <c r="FJ690" s="150"/>
      <c r="FK690" s="150"/>
      <c r="FL690" s="150"/>
      <c r="FM690" s="150"/>
      <c r="FN690" s="150"/>
      <c r="FO690" s="150"/>
      <c r="FP690" s="150"/>
      <c r="FQ690" s="150"/>
      <c r="FR690" s="150"/>
      <c r="FS690" s="150"/>
      <c r="FT690" s="150"/>
      <c r="FU690" s="150"/>
      <c r="FV690" s="150"/>
      <c r="FW690" s="150"/>
      <c r="FX690" s="150"/>
      <c r="FY690" s="150"/>
      <c r="FZ690" s="150"/>
      <c r="GA690" s="150"/>
      <c r="GB690" s="150"/>
      <c r="GC690" s="150"/>
      <c r="GD690" s="150"/>
      <c r="GE690" s="150"/>
      <c r="GF690" s="150"/>
      <c r="GG690" s="150"/>
      <c r="GH690" s="150"/>
      <c r="GI690" s="150"/>
      <c r="GJ690" s="150"/>
      <c r="GK690" s="150"/>
      <c r="GL690" s="150"/>
      <c r="GM690" s="150"/>
      <c r="GN690" s="150"/>
      <c r="GO690" s="150"/>
      <c r="GP690" s="150"/>
      <c r="GQ690" s="150"/>
      <c r="GR690" s="150"/>
      <c r="GS690" s="150"/>
      <c r="GT690" s="150"/>
      <c r="GU690" s="150"/>
      <c r="GV690" s="150"/>
      <c r="GW690" s="150"/>
      <c r="GX690" s="150"/>
      <c r="GY690" s="150"/>
      <c r="GZ690" s="150"/>
      <c r="HA690" s="150"/>
      <c r="HB690" s="150"/>
      <c r="HC690" s="150"/>
      <c r="HD690" s="150"/>
      <c r="HE690" s="150"/>
      <c r="HF690" s="150"/>
      <c r="HG690" s="150"/>
      <c r="HH690" s="150"/>
      <c r="HI690" s="150"/>
      <c r="HJ690" s="150"/>
      <c r="HK690" s="150"/>
      <c r="HL690" s="150"/>
      <c r="HM690" s="150"/>
      <c r="HN690" s="150"/>
      <c r="HO690" s="150"/>
      <c r="HP690" s="150"/>
      <c r="HQ690" s="150"/>
      <c r="HR690" s="150"/>
      <c r="HS690" s="150"/>
      <c r="HT690" s="150"/>
      <c r="HU690" s="150"/>
      <c r="HV690" s="150"/>
      <c r="HW690" s="150"/>
      <c r="HX690" s="150"/>
      <c r="HY690" s="150"/>
      <c r="HZ690" s="150"/>
      <c r="IA690" s="150"/>
      <c r="IB690" s="150"/>
      <c r="IC690" s="150"/>
      <c r="ID690" s="150"/>
      <c r="IE690" s="150"/>
      <c r="IF690" s="150"/>
      <c r="IG690" s="150"/>
      <c r="IH690" s="150"/>
      <c r="II690" s="150"/>
      <c r="IJ690" s="150"/>
      <c r="IK690" s="150"/>
      <c r="IL690" s="150"/>
      <c r="IM690" s="150"/>
      <c r="IN690" s="150"/>
      <c r="IO690" s="150"/>
      <c r="IP690" s="150"/>
      <c r="IQ690" s="150"/>
      <c r="IR690" s="150"/>
      <c r="IS690" s="150"/>
      <c r="IT690" s="150"/>
      <c r="IU690" s="150"/>
      <c r="IV690" s="150"/>
      <c r="IW690" s="150"/>
    </row>
    <row r="691" customFormat="false" ht="12.75" hidden="false" customHeight="false" outlineLevel="0" collapsed="false">
      <c r="A691" s="146"/>
      <c r="B691" s="147"/>
      <c r="C691" s="147"/>
      <c r="D691" s="147"/>
      <c r="E691" s="147"/>
      <c r="F691" s="147"/>
      <c r="G691" s="147"/>
      <c r="H691" s="148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  <c r="BI691" s="147"/>
      <c r="BJ691" s="147"/>
      <c r="BK691" s="149"/>
      <c r="BL691" s="150"/>
      <c r="BM691" s="150"/>
      <c r="BN691" s="150"/>
      <c r="BO691" s="150"/>
      <c r="BP691" s="150"/>
      <c r="BQ691" s="150"/>
      <c r="BR691" s="150"/>
      <c r="BS691" s="150"/>
      <c r="BT691" s="150"/>
      <c r="BU691" s="150"/>
      <c r="BV691" s="150"/>
      <c r="BW691" s="150"/>
      <c r="BX691" s="150"/>
      <c r="BY691" s="150"/>
      <c r="BZ691" s="150"/>
      <c r="CA691" s="150"/>
      <c r="CB691" s="150"/>
      <c r="CC691" s="150"/>
      <c r="CD691" s="150"/>
      <c r="CE691" s="150"/>
      <c r="CF691" s="150"/>
      <c r="CG691" s="150"/>
      <c r="CH691" s="150"/>
      <c r="CI691" s="150"/>
      <c r="CJ691" s="150"/>
      <c r="CK691" s="150"/>
      <c r="CL691" s="150"/>
      <c r="CM691" s="150"/>
      <c r="CN691" s="150"/>
      <c r="CO691" s="150"/>
      <c r="CP691" s="150"/>
      <c r="CQ691" s="150"/>
      <c r="CR691" s="150"/>
      <c r="CS691" s="150"/>
      <c r="CT691" s="150"/>
      <c r="CU691" s="150"/>
      <c r="CV691" s="150"/>
      <c r="CW691" s="150"/>
      <c r="CX691" s="150"/>
      <c r="CY691" s="150"/>
      <c r="CZ691" s="150"/>
      <c r="DA691" s="150"/>
      <c r="DB691" s="150"/>
      <c r="DC691" s="150"/>
      <c r="DD691" s="150"/>
      <c r="DE691" s="150"/>
      <c r="DF691" s="150"/>
      <c r="DG691" s="150"/>
      <c r="DH691" s="150"/>
      <c r="DI691" s="150"/>
      <c r="DJ691" s="150"/>
      <c r="DK691" s="150"/>
      <c r="DL691" s="150"/>
      <c r="DM691" s="150"/>
      <c r="DN691" s="150"/>
      <c r="DO691" s="150"/>
      <c r="DP691" s="150"/>
      <c r="DQ691" s="150"/>
      <c r="DR691" s="150"/>
      <c r="DS691" s="150"/>
      <c r="DT691" s="150"/>
      <c r="DU691" s="150"/>
      <c r="DV691" s="150"/>
      <c r="DW691" s="150"/>
      <c r="DX691" s="150"/>
      <c r="DY691" s="150"/>
      <c r="DZ691" s="150"/>
      <c r="EA691" s="150"/>
      <c r="EB691" s="150"/>
      <c r="EC691" s="150"/>
      <c r="ED691" s="150"/>
      <c r="EE691" s="150"/>
      <c r="EF691" s="150"/>
      <c r="EG691" s="150"/>
      <c r="EH691" s="150"/>
      <c r="EI691" s="150"/>
      <c r="EJ691" s="150"/>
      <c r="EK691" s="150"/>
      <c r="EL691" s="150"/>
      <c r="EM691" s="150"/>
      <c r="EN691" s="150"/>
      <c r="EO691" s="150"/>
      <c r="EP691" s="150"/>
      <c r="EQ691" s="150"/>
      <c r="ER691" s="150"/>
      <c r="ES691" s="150"/>
      <c r="ET691" s="150"/>
      <c r="EU691" s="150"/>
      <c r="EV691" s="150"/>
      <c r="EW691" s="150"/>
      <c r="EX691" s="150"/>
      <c r="EY691" s="150"/>
      <c r="EZ691" s="150"/>
      <c r="FA691" s="150"/>
      <c r="FB691" s="150"/>
      <c r="FC691" s="150"/>
      <c r="FD691" s="150"/>
      <c r="FE691" s="150"/>
      <c r="FF691" s="150"/>
      <c r="FG691" s="150"/>
      <c r="FH691" s="150"/>
      <c r="FI691" s="150"/>
      <c r="FJ691" s="150"/>
      <c r="FK691" s="150"/>
      <c r="FL691" s="150"/>
      <c r="FM691" s="150"/>
      <c r="FN691" s="150"/>
      <c r="FO691" s="150"/>
      <c r="FP691" s="150"/>
      <c r="FQ691" s="150"/>
      <c r="FR691" s="150"/>
      <c r="FS691" s="150"/>
      <c r="FT691" s="150"/>
      <c r="FU691" s="150"/>
      <c r="FV691" s="150"/>
      <c r="FW691" s="150"/>
      <c r="FX691" s="150"/>
      <c r="FY691" s="150"/>
      <c r="FZ691" s="150"/>
      <c r="GA691" s="150"/>
      <c r="GB691" s="150"/>
      <c r="GC691" s="150"/>
      <c r="GD691" s="150"/>
      <c r="GE691" s="150"/>
      <c r="GF691" s="150"/>
      <c r="GG691" s="150"/>
      <c r="GH691" s="150"/>
      <c r="GI691" s="150"/>
      <c r="GJ691" s="150"/>
      <c r="GK691" s="150"/>
      <c r="GL691" s="150"/>
      <c r="GM691" s="150"/>
      <c r="GN691" s="150"/>
      <c r="GO691" s="150"/>
      <c r="GP691" s="150"/>
      <c r="GQ691" s="150"/>
      <c r="GR691" s="150"/>
      <c r="GS691" s="150"/>
      <c r="GT691" s="150"/>
      <c r="GU691" s="150"/>
      <c r="GV691" s="150"/>
      <c r="GW691" s="150"/>
      <c r="GX691" s="150"/>
      <c r="GY691" s="150"/>
      <c r="GZ691" s="150"/>
      <c r="HA691" s="150"/>
      <c r="HB691" s="150"/>
      <c r="HC691" s="150"/>
      <c r="HD691" s="150"/>
      <c r="HE691" s="150"/>
      <c r="HF691" s="150"/>
      <c r="HG691" s="150"/>
      <c r="HH691" s="150"/>
      <c r="HI691" s="150"/>
      <c r="HJ691" s="150"/>
      <c r="HK691" s="150"/>
      <c r="HL691" s="150"/>
      <c r="HM691" s="150"/>
      <c r="HN691" s="150"/>
      <c r="HO691" s="150"/>
      <c r="HP691" s="150"/>
      <c r="HQ691" s="150"/>
      <c r="HR691" s="150"/>
      <c r="HS691" s="150"/>
      <c r="HT691" s="150"/>
      <c r="HU691" s="150"/>
      <c r="HV691" s="150"/>
      <c r="HW691" s="150"/>
      <c r="HX691" s="150"/>
      <c r="HY691" s="150"/>
      <c r="HZ691" s="150"/>
      <c r="IA691" s="150"/>
      <c r="IB691" s="150"/>
      <c r="IC691" s="150"/>
      <c r="ID691" s="150"/>
      <c r="IE691" s="150"/>
      <c r="IF691" s="150"/>
      <c r="IG691" s="150"/>
      <c r="IH691" s="150"/>
      <c r="II691" s="150"/>
      <c r="IJ691" s="150"/>
      <c r="IK691" s="150"/>
      <c r="IL691" s="150"/>
      <c r="IM691" s="150"/>
      <c r="IN691" s="150"/>
      <c r="IO691" s="150"/>
      <c r="IP691" s="150"/>
      <c r="IQ691" s="150"/>
      <c r="IR691" s="150"/>
      <c r="IS691" s="150"/>
      <c r="IT691" s="150"/>
      <c r="IU691" s="150"/>
      <c r="IV691" s="150"/>
      <c r="IW691" s="150"/>
    </row>
    <row r="692" customFormat="false" ht="12.75" hidden="false" customHeight="false" outlineLevel="0" collapsed="false">
      <c r="A692" s="146"/>
      <c r="B692" s="147"/>
      <c r="C692" s="147"/>
      <c r="D692" s="147"/>
      <c r="E692" s="147"/>
      <c r="F692" s="147"/>
      <c r="G692" s="147"/>
      <c r="H692" s="148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  <c r="BI692" s="147"/>
      <c r="BJ692" s="147"/>
      <c r="BK692" s="149"/>
      <c r="BL692" s="150"/>
      <c r="BM692" s="150"/>
      <c r="BN692" s="150"/>
      <c r="BO692" s="150"/>
      <c r="BP692" s="150"/>
      <c r="BQ692" s="150"/>
      <c r="BR692" s="150"/>
      <c r="BS692" s="150"/>
      <c r="BT692" s="150"/>
      <c r="BU692" s="150"/>
      <c r="BV692" s="150"/>
      <c r="BW692" s="150"/>
      <c r="BX692" s="150"/>
      <c r="BY692" s="150"/>
      <c r="BZ692" s="150"/>
      <c r="CA692" s="150"/>
      <c r="CB692" s="150"/>
      <c r="CC692" s="150"/>
      <c r="CD692" s="150"/>
      <c r="CE692" s="150"/>
      <c r="CF692" s="150"/>
      <c r="CG692" s="150"/>
      <c r="CH692" s="150"/>
      <c r="CI692" s="150"/>
      <c r="CJ692" s="150"/>
      <c r="CK692" s="150"/>
      <c r="CL692" s="150"/>
      <c r="CM692" s="150"/>
      <c r="CN692" s="150"/>
      <c r="CO692" s="150"/>
      <c r="CP692" s="150"/>
      <c r="CQ692" s="150"/>
      <c r="CR692" s="150"/>
      <c r="CS692" s="150"/>
      <c r="CT692" s="150"/>
      <c r="CU692" s="150"/>
      <c r="CV692" s="150"/>
      <c r="CW692" s="150"/>
      <c r="CX692" s="150"/>
      <c r="CY692" s="150"/>
      <c r="CZ692" s="150"/>
      <c r="DA692" s="150"/>
      <c r="DB692" s="150"/>
      <c r="DC692" s="150"/>
      <c r="DD692" s="150"/>
      <c r="DE692" s="150"/>
      <c r="DF692" s="150"/>
      <c r="DG692" s="150"/>
      <c r="DH692" s="150"/>
      <c r="DI692" s="150"/>
      <c r="DJ692" s="150"/>
      <c r="DK692" s="150"/>
      <c r="DL692" s="150"/>
      <c r="DM692" s="150"/>
      <c r="DN692" s="150"/>
      <c r="DO692" s="150"/>
      <c r="DP692" s="150"/>
      <c r="DQ692" s="150"/>
      <c r="DR692" s="150"/>
      <c r="DS692" s="150"/>
      <c r="DT692" s="150"/>
      <c r="DU692" s="150"/>
      <c r="DV692" s="150"/>
      <c r="DW692" s="150"/>
      <c r="DX692" s="150"/>
      <c r="DY692" s="150"/>
      <c r="DZ692" s="150"/>
      <c r="EA692" s="150"/>
      <c r="EB692" s="150"/>
      <c r="EC692" s="150"/>
      <c r="ED692" s="150"/>
      <c r="EE692" s="150"/>
      <c r="EF692" s="150"/>
      <c r="EG692" s="150"/>
      <c r="EH692" s="150"/>
      <c r="EI692" s="150"/>
      <c r="EJ692" s="150"/>
      <c r="EK692" s="150"/>
      <c r="EL692" s="150"/>
      <c r="EM692" s="150"/>
      <c r="EN692" s="150"/>
      <c r="EO692" s="150"/>
      <c r="EP692" s="150"/>
      <c r="EQ692" s="150"/>
      <c r="ER692" s="150"/>
      <c r="ES692" s="150"/>
      <c r="ET692" s="150"/>
      <c r="EU692" s="150"/>
      <c r="EV692" s="150"/>
      <c r="EW692" s="150"/>
      <c r="EX692" s="150"/>
      <c r="EY692" s="150"/>
      <c r="EZ692" s="150"/>
      <c r="FA692" s="150"/>
      <c r="FB692" s="150"/>
      <c r="FC692" s="150"/>
      <c r="FD692" s="150"/>
      <c r="FE692" s="150"/>
      <c r="FF692" s="150"/>
      <c r="FG692" s="150"/>
      <c r="FH692" s="150"/>
      <c r="FI692" s="150"/>
      <c r="FJ692" s="150"/>
      <c r="FK692" s="150"/>
      <c r="FL692" s="150"/>
      <c r="FM692" s="150"/>
      <c r="FN692" s="150"/>
      <c r="FO692" s="150"/>
      <c r="FP692" s="150"/>
      <c r="FQ692" s="150"/>
      <c r="FR692" s="150"/>
      <c r="FS692" s="150"/>
      <c r="FT692" s="150"/>
      <c r="FU692" s="150"/>
      <c r="FV692" s="150"/>
      <c r="FW692" s="150"/>
      <c r="FX692" s="150"/>
      <c r="FY692" s="150"/>
      <c r="FZ692" s="150"/>
      <c r="GA692" s="150"/>
      <c r="GB692" s="150"/>
      <c r="GC692" s="150"/>
      <c r="GD692" s="150"/>
      <c r="GE692" s="150"/>
      <c r="GF692" s="150"/>
      <c r="GG692" s="150"/>
      <c r="GH692" s="150"/>
      <c r="GI692" s="150"/>
      <c r="GJ692" s="150"/>
      <c r="GK692" s="150"/>
      <c r="GL692" s="150"/>
      <c r="GM692" s="150"/>
      <c r="GN692" s="150"/>
      <c r="GO692" s="150"/>
      <c r="GP692" s="150"/>
      <c r="GQ692" s="150"/>
      <c r="GR692" s="150"/>
      <c r="GS692" s="150"/>
      <c r="GT692" s="150"/>
      <c r="GU692" s="150"/>
      <c r="GV692" s="150"/>
      <c r="GW692" s="150"/>
      <c r="GX692" s="150"/>
      <c r="GY692" s="150"/>
      <c r="GZ692" s="150"/>
      <c r="HA692" s="150"/>
      <c r="HB692" s="150"/>
      <c r="HC692" s="150"/>
      <c r="HD692" s="150"/>
      <c r="HE692" s="150"/>
      <c r="HF692" s="150"/>
      <c r="HG692" s="150"/>
      <c r="HH692" s="150"/>
      <c r="HI692" s="150"/>
      <c r="HJ692" s="150"/>
      <c r="HK692" s="150"/>
      <c r="HL692" s="150"/>
      <c r="HM692" s="150"/>
      <c r="HN692" s="150"/>
      <c r="HO692" s="150"/>
      <c r="HP692" s="150"/>
      <c r="HQ692" s="150"/>
      <c r="HR692" s="150"/>
      <c r="HS692" s="150"/>
      <c r="HT692" s="150"/>
      <c r="HU692" s="150"/>
      <c r="HV692" s="150"/>
      <c r="HW692" s="150"/>
      <c r="HX692" s="150"/>
      <c r="HY692" s="150"/>
      <c r="HZ692" s="150"/>
      <c r="IA692" s="150"/>
      <c r="IB692" s="150"/>
      <c r="IC692" s="150"/>
      <c r="ID692" s="150"/>
      <c r="IE692" s="150"/>
      <c r="IF692" s="150"/>
      <c r="IG692" s="150"/>
      <c r="IH692" s="150"/>
      <c r="II692" s="150"/>
      <c r="IJ692" s="150"/>
      <c r="IK692" s="150"/>
      <c r="IL692" s="150"/>
      <c r="IM692" s="150"/>
      <c r="IN692" s="150"/>
      <c r="IO692" s="150"/>
      <c r="IP692" s="150"/>
      <c r="IQ692" s="150"/>
      <c r="IR692" s="150"/>
      <c r="IS692" s="150"/>
      <c r="IT692" s="150"/>
      <c r="IU692" s="150"/>
      <c r="IV692" s="150"/>
      <c r="IW692" s="150"/>
    </row>
    <row r="693" customFormat="false" ht="12.75" hidden="false" customHeight="false" outlineLevel="0" collapsed="false">
      <c r="A693" s="146"/>
      <c r="B693" s="147"/>
      <c r="C693" s="147"/>
      <c r="D693" s="147"/>
      <c r="E693" s="147"/>
      <c r="F693" s="147"/>
      <c r="G693" s="147"/>
      <c r="H693" s="148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  <c r="BI693" s="147"/>
      <c r="BJ693" s="147"/>
      <c r="BK693" s="149"/>
      <c r="BL693" s="150"/>
      <c r="BM693" s="150"/>
      <c r="BN693" s="150"/>
      <c r="BO693" s="150"/>
      <c r="BP693" s="150"/>
      <c r="BQ693" s="150"/>
      <c r="BR693" s="150"/>
      <c r="BS693" s="150"/>
      <c r="BT693" s="150"/>
      <c r="BU693" s="150"/>
      <c r="BV693" s="150"/>
      <c r="BW693" s="150"/>
      <c r="BX693" s="150"/>
      <c r="BY693" s="150"/>
      <c r="BZ693" s="150"/>
      <c r="CA693" s="150"/>
      <c r="CB693" s="150"/>
      <c r="CC693" s="15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0"/>
      <c r="CN693" s="150"/>
      <c r="CO693" s="150"/>
      <c r="CP693" s="150"/>
      <c r="CQ693" s="150"/>
      <c r="CR693" s="150"/>
      <c r="CS693" s="150"/>
      <c r="CT693" s="150"/>
      <c r="CU693" s="150"/>
      <c r="CV693" s="150"/>
      <c r="CW693" s="150"/>
      <c r="CX693" s="150"/>
      <c r="CY693" s="150"/>
      <c r="CZ693" s="150"/>
      <c r="DA693" s="150"/>
      <c r="DB693" s="150"/>
      <c r="DC693" s="150"/>
      <c r="DD693" s="150"/>
      <c r="DE693" s="150"/>
      <c r="DF693" s="150"/>
      <c r="DG693" s="150"/>
      <c r="DH693" s="150"/>
      <c r="DI693" s="150"/>
      <c r="DJ693" s="150"/>
      <c r="DK693" s="150"/>
      <c r="DL693" s="150"/>
      <c r="DM693" s="150"/>
      <c r="DN693" s="150"/>
      <c r="DO693" s="150"/>
      <c r="DP693" s="150"/>
      <c r="DQ693" s="150"/>
      <c r="DR693" s="150"/>
      <c r="DS693" s="150"/>
      <c r="DT693" s="150"/>
      <c r="DU693" s="150"/>
      <c r="DV693" s="150"/>
      <c r="DW693" s="150"/>
      <c r="DX693" s="150"/>
      <c r="DY693" s="150"/>
      <c r="DZ693" s="150"/>
      <c r="EA693" s="150"/>
      <c r="EB693" s="150"/>
      <c r="EC693" s="150"/>
      <c r="ED693" s="150"/>
      <c r="EE693" s="150"/>
      <c r="EF693" s="150"/>
      <c r="EG693" s="150"/>
      <c r="EH693" s="150"/>
      <c r="EI693" s="150"/>
      <c r="EJ693" s="150"/>
      <c r="EK693" s="150"/>
      <c r="EL693" s="150"/>
      <c r="EM693" s="150"/>
      <c r="EN693" s="150"/>
      <c r="EO693" s="150"/>
      <c r="EP693" s="150"/>
      <c r="EQ693" s="150"/>
      <c r="ER693" s="150"/>
      <c r="ES693" s="150"/>
      <c r="ET693" s="150"/>
      <c r="EU693" s="150"/>
      <c r="EV693" s="150"/>
      <c r="EW693" s="150"/>
      <c r="EX693" s="150"/>
      <c r="EY693" s="150"/>
      <c r="EZ693" s="150"/>
      <c r="FA693" s="150"/>
      <c r="FB693" s="150"/>
      <c r="FC693" s="150"/>
      <c r="FD693" s="150"/>
      <c r="FE693" s="150"/>
      <c r="FF693" s="150"/>
      <c r="FG693" s="150"/>
      <c r="FH693" s="150"/>
      <c r="FI693" s="150"/>
      <c r="FJ693" s="150"/>
      <c r="FK693" s="150"/>
      <c r="FL693" s="150"/>
      <c r="FM693" s="150"/>
      <c r="FN693" s="150"/>
      <c r="FO693" s="150"/>
      <c r="FP693" s="150"/>
      <c r="FQ693" s="150"/>
      <c r="FR693" s="150"/>
      <c r="FS693" s="150"/>
      <c r="FT693" s="150"/>
      <c r="FU693" s="150"/>
      <c r="FV693" s="150"/>
      <c r="FW693" s="150"/>
      <c r="FX693" s="150"/>
      <c r="FY693" s="150"/>
      <c r="FZ693" s="150"/>
      <c r="GA693" s="150"/>
      <c r="GB693" s="150"/>
      <c r="GC693" s="150"/>
      <c r="GD693" s="150"/>
      <c r="GE693" s="150"/>
      <c r="GF693" s="150"/>
      <c r="GG693" s="150"/>
      <c r="GH693" s="150"/>
      <c r="GI693" s="150"/>
      <c r="GJ693" s="150"/>
      <c r="GK693" s="150"/>
      <c r="GL693" s="150"/>
      <c r="GM693" s="150"/>
      <c r="GN693" s="150"/>
      <c r="GO693" s="150"/>
      <c r="GP693" s="150"/>
      <c r="GQ693" s="150"/>
      <c r="GR693" s="150"/>
      <c r="GS693" s="150"/>
      <c r="GT693" s="150"/>
      <c r="GU693" s="150"/>
      <c r="GV693" s="150"/>
      <c r="GW693" s="150"/>
      <c r="GX693" s="150"/>
      <c r="GY693" s="150"/>
      <c r="GZ693" s="150"/>
      <c r="HA693" s="150"/>
      <c r="HB693" s="150"/>
      <c r="HC693" s="150"/>
      <c r="HD693" s="150"/>
      <c r="HE693" s="150"/>
      <c r="HF693" s="150"/>
      <c r="HG693" s="150"/>
      <c r="HH693" s="150"/>
      <c r="HI693" s="150"/>
      <c r="HJ693" s="150"/>
      <c r="HK693" s="150"/>
      <c r="HL693" s="150"/>
      <c r="HM693" s="150"/>
      <c r="HN693" s="150"/>
      <c r="HO693" s="150"/>
      <c r="HP693" s="150"/>
      <c r="HQ693" s="150"/>
      <c r="HR693" s="150"/>
      <c r="HS693" s="150"/>
      <c r="HT693" s="150"/>
      <c r="HU693" s="150"/>
      <c r="HV693" s="150"/>
      <c r="HW693" s="150"/>
      <c r="HX693" s="150"/>
      <c r="HY693" s="150"/>
      <c r="HZ693" s="150"/>
      <c r="IA693" s="150"/>
      <c r="IB693" s="150"/>
      <c r="IC693" s="150"/>
      <c r="ID693" s="150"/>
      <c r="IE693" s="150"/>
      <c r="IF693" s="150"/>
      <c r="IG693" s="150"/>
      <c r="IH693" s="150"/>
      <c r="II693" s="150"/>
      <c r="IJ693" s="150"/>
      <c r="IK693" s="150"/>
      <c r="IL693" s="150"/>
      <c r="IM693" s="150"/>
      <c r="IN693" s="150"/>
      <c r="IO693" s="150"/>
      <c r="IP693" s="150"/>
      <c r="IQ693" s="150"/>
      <c r="IR693" s="150"/>
      <c r="IS693" s="150"/>
      <c r="IT693" s="150"/>
      <c r="IU693" s="150"/>
      <c r="IV693" s="150"/>
      <c r="IW693" s="150"/>
    </row>
    <row r="694" customFormat="false" ht="12.75" hidden="false" customHeight="false" outlineLevel="0" collapsed="false">
      <c r="A694" s="146"/>
      <c r="B694" s="147"/>
      <c r="C694" s="147"/>
      <c r="D694" s="147"/>
      <c r="E694" s="147"/>
      <c r="F694" s="147"/>
      <c r="G694" s="147"/>
      <c r="H694" s="148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  <c r="BI694" s="147"/>
      <c r="BJ694" s="147"/>
      <c r="BK694" s="149"/>
      <c r="BL694" s="150"/>
      <c r="BM694" s="150"/>
      <c r="BN694" s="150"/>
      <c r="BO694" s="150"/>
      <c r="BP694" s="150"/>
      <c r="BQ694" s="150"/>
      <c r="BR694" s="150"/>
      <c r="BS694" s="150"/>
      <c r="BT694" s="150"/>
      <c r="BU694" s="150"/>
      <c r="BV694" s="150"/>
      <c r="BW694" s="150"/>
      <c r="BX694" s="150"/>
      <c r="BY694" s="150"/>
      <c r="BZ694" s="150"/>
      <c r="CA694" s="150"/>
      <c r="CB694" s="150"/>
      <c r="CC694" s="15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0"/>
      <c r="CN694" s="150"/>
      <c r="CO694" s="150"/>
      <c r="CP694" s="150"/>
      <c r="CQ694" s="150"/>
      <c r="CR694" s="150"/>
      <c r="CS694" s="150"/>
      <c r="CT694" s="150"/>
      <c r="CU694" s="150"/>
      <c r="CV694" s="150"/>
      <c r="CW694" s="150"/>
      <c r="CX694" s="150"/>
      <c r="CY694" s="150"/>
      <c r="CZ694" s="150"/>
      <c r="DA694" s="150"/>
      <c r="DB694" s="150"/>
      <c r="DC694" s="150"/>
      <c r="DD694" s="150"/>
      <c r="DE694" s="150"/>
      <c r="DF694" s="150"/>
      <c r="DG694" s="150"/>
      <c r="DH694" s="150"/>
      <c r="DI694" s="150"/>
      <c r="DJ694" s="150"/>
      <c r="DK694" s="150"/>
      <c r="DL694" s="150"/>
      <c r="DM694" s="150"/>
      <c r="DN694" s="150"/>
      <c r="DO694" s="150"/>
      <c r="DP694" s="150"/>
      <c r="DQ694" s="150"/>
      <c r="DR694" s="150"/>
      <c r="DS694" s="150"/>
      <c r="DT694" s="150"/>
      <c r="DU694" s="150"/>
      <c r="DV694" s="150"/>
      <c r="DW694" s="150"/>
      <c r="DX694" s="150"/>
      <c r="DY694" s="150"/>
      <c r="DZ694" s="150"/>
      <c r="EA694" s="150"/>
      <c r="EB694" s="150"/>
      <c r="EC694" s="150"/>
      <c r="ED694" s="150"/>
      <c r="EE694" s="150"/>
      <c r="EF694" s="150"/>
      <c r="EG694" s="150"/>
      <c r="EH694" s="150"/>
      <c r="EI694" s="150"/>
      <c r="EJ694" s="150"/>
      <c r="EK694" s="150"/>
      <c r="EL694" s="150"/>
      <c r="EM694" s="150"/>
      <c r="EN694" s="150"/>
      <c r="EO694" s="150"/>
      <c r="EP694" s="150"/>
      <c r="EQ694" s="150"/>
      <c r="ER694" s="150"/>
      <c r="ES694" s="150"/>
      <c r="ET694" s="150"/>
      <c r="EU694" s="150"/>
      <c r="EV694" s="150"/>
      <c r="EW694" s="150"/>
      <c r="EX694" s="150"/>
      <c r="EY694" s="150"/>
      <c r="EZ694" s="150"/>
      <c r="FA694" s="150"/>
      <c r="FB694" s="150"/>
      <c r="FC694" s="150"/>
      <c r="FD694" s="150"/>
      <c r="FE694" s="150"/>
      <c r="FF694" s="150"/>
      <c r="FG694" s="150"/>
      <c r="FH694" s="150"/>
      <c r="FI694" s="150"/>
      <c r="FJ694" s="150"/>
      <c r="FK694" s="150"/>
      <c r="FL694" s="150"/>
      <c r="FM694" s="150"/>
      <c r="FN694" s="150"/>
      <c r="FO694" s="150"/>
      <c r="FP694" s="150"/>
      <c r="FQ694" s="150"/>
      <c r="FR694" s="150"/>
      <c r="FS694" s="150"/>
      <c r="FT694" s="150"/>
      <c r="FU694" s="150"/>
      <c r="FV694" s="150"/>
      <c r="FW694" s="150"/>
      <c r="FX694" s="150"/>
      <c r="FY694" s="150"/>
      <c r="FZ694" s="150"/>
      <c r="GA694" s="150"/>
      <c r="GB694" s="150"/>
      <c r="GC694" s="150"/>
      <c r="GD694" s="150"/>
      <c r="GE694" s="150"/>
      <c r="GF694" s="150"/>
      <c r="GG694" s="150"/>
      <c r="GH694" s="150"/>
      <c r="GI694" s="150"/>
      <c r="GJ694" s="150"/>
      <c r="GK694" s="150"/>
      <c r="GL694" s="150"/>
      <c r="GM694" s="150"/>
      <c r="GN694" s="150"/>
      <c r="GO694" s="150"/>
      <c r="GP694" s="150"/>
      <c r="GQ694" s="150"/>
      <c r="GR694" s="150"/>
      <c r="GS694" s="150"/>
      <c r="GT694" s="150"/>
      <c r="GU694" s="150"/>
      <c r="GV694" s="150"/>
      <c r="GW694" s="150"/>
      <c r="GX694" s="150"/>
      <c r="GY694" s="150"/>
      <c r="GZ694" s="150"/>
      <c r="HA694" s="150"/>
      <c r="HB694" s="150"/>
      <c r="HC694" s="150"/>
      <c r="HD694" s="150"/>
      <c r="HE694" s="150"/>
      <c r="HF694" s="150"/>
      <c r="HG694" s="150"/>
      <c r="HH694" s="150"/>
      <c r="HI694" s="150"/>
      <c r="HJ694" s="150"/>
      <c r="HK694" s="150"/>
      <c r="HL694" s="150"/>
      <c r="HM694" s="150"/>
      <c r="HN694" s="150"/>
      <c r="HO694" s="150"/>
      <c r="HP694" s="150"/>
      <c r="HQ694" s="150"/>
      <c r="HR694" s="150"/>
      <c r="HS694" s="150"/>
      <c r="HT694" s="150"/>
      <c r="HU694" s="150"/>
      <c r="HV694" s="150"/>
      <c r="HW694" s="150"/>
      <c r="HX694" s="150"/>
      <c r="HY694" s="150"/>
      <c r="HZ694" s="150"/>
      <c r="IA694" s="150"/>
      <c r="IB694" s="150"/>
      <c r="IC694" s="150"/>
      <c r="ID694" s="150"/>
      <c r="IE694" s="150"/>
      <c r="IF694" s="150"/>
      <c r="IG694" s="150"/>
      <c r="IH694" s="150"/>
      <c r="II694" s="150"/>
      <c r="IJ694" s="150"/>
      <c r="IK694" s="150"/>
      <c r="IL694" s="150"/>
      <c r="IM694" s="150"/>
      <c r="IN694" s="150"/>
      <c r="IO694" s="150"/>
      <c r="IP694" s="150"/>
      <c r="IQ694" s="150"/>
      <c r="IR694" s="150"/>
      <c r="IS694" s="150"/>
      <c r="IT694" s="150"/>
      <c r="IU694" s="150"/>
      <c r="IV694" s="150"/>
      <c r="IW694" s="150"/>
    </row>
    <row r="695" customFormat="false" ht="12.75" hidden="false" customHeight="false" outlineLevel="0" collapsed="false">
      <c r="A695" s="146"/>
      <c r="B695" s="147"/>
      <c r="C695" s="147"/>
      <c r="D695" s="147"/>
      <c r="E695" s="147"/>
      <c r="F695" s="147"/>
      <c r="G695" s="147"/>
      <c r="H695" s="148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  <c r="BI695" s="147"/>
      <c r="BJ695" s="147"/>
      <c r="BK695" s="149"/>
      <c r="BL695" s="150"/>
      <c r="BM695" s="150"/>
      <c r="BN695" s="150"/>
      <c r="BO695" s="150"/>
      <c r="BP695" s="150"/>
      <c r="BQ695" s="150"/>
      <c r="BR695" s="150"/>
      <c r="BS695" s="150"/>
      <c r="BT695" s="150"/>
      <c r="BU695" s="150"/>
      <c r="BV695" s="150"/>
      <c r="BW695" s="150"/>
      <c r="BX695" s="150"/>
      <c r="BY695" s="150"/>
      <c r="BZ695" s="150"/>
      <c r="CA695" s="150"/>
      <c r="CB695" s="150"/>
      <c r="CC695" s="150"/>
      <c r="CD695" s="150"/>
      <c r="CE695" s="150"/>
      <c r="CF695" s="150"/>
      <c r="CG695" s="150"/>
      <c r="CH695" s="150"/>
      <c r="CI695" s="150"/>
      <c r="CJ695" s="150"/>
      <c r="CK695" s="150"/>
      <c r="CL695" s="150"/>
      <c r="CM695" s="150"/>
      <c r="CN695" s="150"/>
      <c r="CO695" s="150"/>
      <c r="CP695" s="150"/>
      <c r="CQ695" s="150"/>
      <c r="CR695" s="150"/>
      <c r="CS695" s="150"/>
      <c r="CT695" s="150"/>
      <c r="CU695" s="150"/>
      <c r="CV695" s="150"/>
      <c r="CW695" s="150"/>
      <c r="CX695" s="150"/>
      <c r="CY695" s="150"/>
      <c r="CZ695" s="150"/>
      <c r="DA695" s="150"/>
      <c r="DB695" s="150"/>
      <c r="DC695" s="150"/>
      <c r="DD695" s="150"/>
      <c r="DE695" s="150"/>
      <c r="DF695" s="150"/>
      <c r="DG695" s="150"/>
      <c r="DH695" s="150"/>
      <c r="DI695" s="150"/>
      <c r="DJ695" s="150"/>
      <c r="DK695" s="150"/>
      <c r="DL695" s="150"/>
      <c r="DM695" s="150"/>
      <c r="DN695" s="150"/>
      <c r="DO695" s="150"/>
      <c r="DP695" s="150"/>
      <c r="DQ695" s="150"/>
      <c r="DR695" s="150"/>
      <c r="DS695" s="150"/>
      <c r="DT695" s="150"/>
      <c r="DU695" s="150"/>
      <c r="DV695" s="150"/>
      <c r="DW695" s="150"/>
      <c r="DX695" s="150"/>
      <c r="DY695" s="150"/>
      <c r="DZ695" s="150"/>
      <c r="EA695" s="150"/>
      <c r="EB695" s="150"/>
      <c r="EC695" s="150"/>
      <c r="ED695" s="150"/>
      <c r="EE695" s="150"/>
      <c r="EF695" s="150"/>
      <c r="EG695" s="150"/>
      <c r="EH695" s="150"/>
      <c r="EI695" s="150"/>
      <c r="EJ695" s="150"/>
      <c r="EK695" s="150"/>
      <c r="EL695" s="150"/>
      <c r="EM695" s="150"/>
      <c r="EN695" s="150"/>
      <c r="EO695" s="150"/>
      <c r="EP695" s="150"/>
      <c r="EQ695" s="150"/>
      <c r="ER695" s="150"/>
      <c r="ES695" s="150"/>
      <c r="ET695" s="150"/>
      <c r="EU695" s="150"/>
      <c r="EV695" s="150"/>
      <c r="EW695" s="150"/>
      <c r="EX695" s="150"/>
      <c r="EY695" s="150"/>
      <c r="EZ695" s="150"/>
      <c r="FA695" s="150"/>
      <c r="FB695" s="150"/>
      <c r="FC695" s="150"/>
      <c r="FD695" s="150"/>
      <c r="FE695" s="150"/>
      <c r="FF695" s="150"/>
      <c r="FG695" s="150"/>
      <c r="FH695" s="150"/>
      <c r="FI695" s="150"/>
      <c r="FJ695" s="150"/>
      <c r="FK695" s="150"/>
      <c r="FL695" s="150"/>
      <c r="FM695" s="150"/>
      <c r="FN695" s="150"/>
      <c r="FO695" s="150"/>
      <c r="FP695" s="150"/>
      <c r="FQ695" s="150"/>
      <c r="FR695" s="150"/>
      <c r="FS695" s="150"/>
      <c r="FT695" s="150"/>
      <c r="FU695" s="150"/>
      <c r="FV695" s="150"/>
      <c r="FW695" s="150"/>
      <c r="FX695" s="150"/>
      <c r="FY695" s="150"/>
      <c r="FZ695" s="150"/>
      <c r="GA695" s="150"/>
      <c r="GB695" s="150"/>
      <c r="GC695" s="150"/>
      <c r="GD695" s="150"/>
      <c r="GE695" s="150"/>
      <c r="GF695" s="150"/>
      <c r="GG695" s="150"/>
      <c r="GH695" s="150"/>
      <c r="GI695" s="150"/>
      <c r="GJ695" s="150"/>
      <c r="GK695" s="150"/>
      <c r="GL695" s="150"/>
      <c r="GM695" s="150"/>
      <c r="GN695" s="150"/>
      <c r="GO695" s="150"/>
      <c r="GP695" s="150"/>
      <c r="GQ695" s="150"/>
      <c r="GR695" s="150"/>
      <c r="GS695" s="150"/>
      <c r="GT695" s="150"/>
      <c r="GU695" s="150"/>
      <c r="GV695" s="150"/>
      <c r="GW695" s="150"/>
      <c r="GX695" s="150"/>
      <c r="GY695" s="150"/>
      <c r="GZ695" s="150"/>
      <c r="HA695" s="150"/>
      <c r="HB695" s="150"/>
      <c r="HC695" s="150"/>
      <c r="HD695" s="150"/>
      <c r="HE695" s="150"/>
      <c r="HF695" s="150"/>
      <c r="HG695" s="150"/>
      <c r="HH695" s="150"/>
      <c r="HI695" s="150"/>
      <c r="HJ695" s="150"/>
      <c r="HK695" s="150"/>
      <c r="HL695" s="150"/>
      <c r="HM695" s="150"/>
      <c r="HN695" s="150"/>
      <c r="HO695" s="150"/>
      <c r="HP695" s="150"/>
      <c r="HQ695" s="150"/>
      <c r="HR695" s="150"/>
      <c r="HS695" s="150"/>
      <c r="HT695" s="150"/>
      <c r="HU695" s="150"/>
      <c r="HV695" s="150"/>
      <c r="HW695" s="150"/>
      <c r="HX695" s="150"/>
      <c r="HY695" s="150"/>
      <c r="HZ695" s="150"/>
      <c r="IA695" s="150"/>
      <c r="IB695" s="150"/>
      <c r="IC695" s="150"/>
      <c r="ID695" s="150"/>
      <c r="IE695" s="150"/>
      <c r="IF695" s="150"/>
      <c r="IG695" s="150"/>
      <c r="IH695" s="150"/>
      <c r="II695" s="150"/>
      <c r="IJ695" s="150"/>
      <c r="IK695" s="150"/>
      <c r="IL695" s="150"/>
      <c r="IM695" s="150"/>
      <c r="IN695" s="150"/>
      <c r="IO695" s="150"/>
      <c r="IP695" s="150"/>
      <c r="IQ695" s="150"/>
      <c r="IR695" s="150"/>
      <c r="IS695" s="150"/>
      <c r="IT695" s="150"/>
      <c r="IU695" s="150"/>
      <c r="IV695" s="150"/>
      <c r="IW695" s="150"/>
    </row>
    <row r="696" customFormat="false" ht="12.75" hidden="false" customHeight="false" outlineLevel="0" collapsed="false">
      <c r="A696" s="146"/>
      <c r="B696" s="147"/>
      <c r="C696" s="147"/>
      <c r="D696" s="147"/>
      <c r="E696" s="147"/>
      <c r="F696" s="147"/>
      <c r="G696" s="147"/>
      <c r="H696" s="148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  <c r="BI696" s="147"/>
      <c r="BJ696" s="147"/>
      <c r="BK696" s="149"/>
      <c r="BL696" s="150"/>
      <c r="BM696" s="150"/>
      <c r="BN696" s="150"/>
      <c r="BO696" s="150"/>
      <c r="BP696" s="150"/>
      <c r="BQ696" s="150"/>
      <c r="BR696" s="150"/>
      <c r="BS696" s="150"/>
      <c r="BT696" s="150"/>
      <c r="BU696" s="150"/>
      <c r="BV696" s="150"/>
      <c r="BW696" s="150"/>
      <c r="BX696" s="150"/>
      <c r="BY696" s="150"/>
      <c r="BZ696" s="150"/>
      <c r="CA696" s="150"/>
      <c r="CB696" s="150"/>
      <c r="CC696" s="150"/>
      <c r="CD696" s="150"/>
      <c r="CE696" s="150"/>
      <c r="CF696" s="150"/>
      <c r="CG696" s="150"/>
      <c r="CH696" s="150"/>
      <c r="CI696" s="150"/>
      <c r="CJ696" s="150"/>
      <c r="CK696" s="150"/>
      <c r="CL696" s="150"/>
      <c r="CM696" s="150"/>
      <c r="CN696" s="150"/>
      <c r="CO696" s="150"/>
      <c r="CP696" s="150"/>
      <c r="CQ696" s="150"/>
      <c r="CR696" s="150"/>
      <c r="CS696" s="150"/>
      <c r="CT696" s="150"/>
      <c r="CU696" s="150"/>
      <c r="CV696" s="150"/>
      <c r="CW696" s="150"/>
      <c r="CX696" s="150"/>
      <c r="CY696" s="150"/>
      <c r="CZ696" s="150"/>
      <c r="DA696" s="150"/>
      <c r="DB696" s="150"/>
      <c r="DC696" s="150"/>
      <c r="DD696" s="150"/>
      <c r="DE696" s="150"/>
      <c r="DF696" s="150"/>
      <c r="DG696" s="150"/>
      <c r="DH696" s="150"/>
      <c r="DI696" s="150"/>
      <c r="DJ696" s="150"/>
      <c r="DK696" s="150"/>
      <c r="DL696" s="150"/>
      <c r="DM696" s="150"/>
      <c r="DN696" s="150"/>
      <c r="DO696" s="150"/>
      <c r="DP696" s="150"/>
      <c r="DQ696" s="150"/>
      <c r="DR696" s="150"/>
      <c r="DS696" s="150"/>
      <c r="DT696" s="150"/>
      <c r="DU696" s="150"/>
      <c r="DV696" s="150"/>
      <c r="DW696" s="150"/>
      <c r="DX696" s="150"/>
      <c r="DY696" s="150"/>
      <c r="DZ696" s="150"/>
      <c r="EA696" s="150"/>
      <c r="EB696" s="150"/>
      <c r="EC696" s="150"/>
      <c r="ED696" s="150"/>
      <c r="EE696" s="150"/>
      <c r="EF696" s="150"/>
      <c r="EG696" s="150"/>
      <c r="EH696" s="150"/>
      <c r="EI696" s="150"/>
      <c r="EJ696" s="150"/>
      <c r="EK696" s="150"/>
      <c r="EL696" s="150"/>
      <c r="EM696" s="150"/>
      <c r="EN696" s="150"/>
      <c r="EO696" s="150"/>
      <c r="EP696" s="150"/>
      <c r="EQ696" s="150"/>
      <c r="ER696" s="150"/>
      <c r="ES696" s="150"/>
      <c r="ET696" s="150"/>
      <c r="EU696" s="150"/>
      <c r="EV696" s="150"/>
      <c r="EW696" s="150"/>
      <c r="EX696" s="150"/>
      <c r="EY696" s="150"/>
      <c r="EZ696" s="150"/>
      <c r="FA696" s="150"/>
      <c r="FB696" s="150"/>
      <c r="FC696" s="150"/>
      <c r="FD696" s="150"/>
      <c r="FE696" s="150"/>
      <c r="FF696" s="150"/>
      <c r="FG696" s="150"/>
      <c r="FH696" s="150"/>
      <c r="FI696" s="150"/>
      <c r="FJ696" s="150"/>
      <c r="FK696" s="150"/>
      <c r="FL696" s="150"/>
      <c r="FM696" s="150"/>
      <c r="FN696" s="150"/>
      <c r="FO696" s="150"/>
      <c r="FP696" s="150"/>
      <c r="FQ696" s="150"/>
      <c r="FR696" s="150"/>
      <c r="FS696" s="150"/>
      <c r="FT696" s="150"/>
      <c r="FU696" s="150"/>
      <c r="FV696" s="150"/>
      <c r="FW696" s="150"/>
      <c r="FX696" s="150"/>
      <c r="FY696" s="150"/>
      <c r="FZ696" s="150"/>
      <c r="GA696" s="150"/>
      <c r="GB696" s="150"/>
      <c r="GC696" s="150"/>
      <c r="GD696" s="150"/>
      <c r="GE696" s="150"/>
      <c r="GF696" s="150"/>
      <c r="GG696" s="150"/>
      <c r="GH696" s="150"/>
      <c r="GI696" s="150"/>
      <c r="GJ696" s="150"/>
      <c r="GK696" s="150"/>
      <c r="GL696" s="150"/>
      <c r="GM696" s="150"/>
      <c r="GN696" s="150"/>
      <c r="GO696" s="150"/>
      <c r="GP696" s="150"/>
      <c r="GQ696" s="150"/>
      <c r="GR696" s="150"/>
      <c r="GS696" s="150"/>
      <c r="GT696" s="150"/>
      <c r="GU696" s="150"/>
      <c r="GV696" s="150"/>
      <c r="GW696" s="150"/>
      <c r="GX696" s="150"/>
      <c r="GY696" s="150"/>
      <c r="GZ696" s="150"/>
      <c r="HA696" s="150"/>
      <c r="HB696" s="150"/>
      <c r="HC696" s="150"/>
      <c r="HD696" s="150"/>
      <c r="HE696" s="150"/>
      <c r="HF696" s="150"/>
      <c r="HG696" s="150"/>
      <c r="HH696" s="150"/>
      <c r="HI696" s="150"/>
      <c r="HJ696" s="150"/>
      <c r="HK696" s="150"/>
      <c r="HL696" s="150"/>
      <c r="HM696" s="150"/>
      <c r="HN696" s="150"/>
      <c r="HO696" s="150"/>
      <c r="HP696" s="150"/>
      <c r="HQ696" s="150"/>
      <c r="HR696" s="150"/>
      <c r="HS696" s="150"/>
      <c r="HT696" s="150"/>
      <c r="HU696" s="150"/>
      <c r="HV696" s="150"/>
      <c r="HW696" s="150"/>
      <c r="HX696" s="150"/>
      <c r="HY696" s="150"/>
      <c r="HZ696" s="150"/>
      <c r="IA696" s="150"/>
      <c r="IB696" s="150"/>
      <c r="IC696" s="150"/>
      <c r="ID696" s="150"/>
      <c r="IE696" s="150"/>
      <c r="IF696" s="150"/>
      <c r="IG696" s="150"/>
      <c r="IH696" s="150"/>
      <c r="II696" s="150"/>
      <c r="IJ696" s="150"/>
      <c r="IK696" s="150"/>
      <c r="IL696" s="150"/>
      <c r="IM696" s="150"/>
      <c r="IN696" s="150"/>
      <c r="IO696" s="150"/>
      <c r="IP696" s="150"/>
      <c r="IQ696" s="150"/>
      <c r="IR696" s="150"/>
      <c r="IS696" s="150"/>
      <c r="IT696" s="150"/>
      <c r="IU696" s="150"/>
      <c r="IV696" s="150"/>
      <c r="IW696" s="150"/>
    </row>
    <row r="697" customFormat="false" ht="12.75" hidden="false" customHeight="false" outlineLevel="0" collapsed="false">
      <c r="A697" s="146"/>
      <c r="B697" s="147"/>
      <c r="C697" s="147"/>
      <c r="D697" s="147"/>
      <c r="E697" s="147"/>
      <c r="F697" s="147"/>
      <c r="G697" s="147"/>
      <c r="H697" s="148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  <c r="BI697" s="147"/>
      <c r="BJ697" s="147"/>
      <c r="BK697" s="149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50"/>
      <c r="BV697" s="150"/>
      <c r="BW697" s="150"/>
      <c r="BX697" s="150"/>
      <c r="BY697" s="150"/>
      <c r="BZ697" s="150"/>
      <c r="CA697" s="150"/>
      <c r="CB697" s="150"/>
      <c r="CC697" s="15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0"/>
      <c r="CN697" s="150"/>
      <c r="CO697" s="150"/>
      <c r="CP697" s="150"/>
      <c r="CQ697" s="150"/>
      <c r="CR697" s="150"/>
      <c r="CS697" s="150"/>
      <c r="CT697" s="150"/>
      <c r="CU697" s="150"/>
      <c r="CV697" s="150"/>
      <c r="CW697" s="150"/>
      <c r="CX697" s="150"/>
      <c r="CY697" s="150"/>
      <c r="CZ697" s="150"/>
      <c r="DA697" s="150"/>
      <c r="DB697" s="150"/>
      <c r="DC697" s="150"/>
      <c r="DD697" s="150"/>
      <c r="DE697" s="150"/>
      <c r="DF697" s="150"/>
      <c r="DG697" s="150"/>
      <c r="DH697" s="150"/>
      <c r="DI697" s="150"/>
      <c r="DJ697" s="150"/>
      <c r="DK697" s="150"/>
      <c r="DL697" s="150"/>
      <c r="DM697" s="150"/>
      <c r="DN697" s="150"/>
      <c r="DO697" s="150"/>
      <c r="DP697" s="150"/>
      <c r="DQ697" s="150"/>
      <c r="DR697" s="150"/>
      <c r="DS697" s="150"/>
      <c r="DT697" s="150"/>
      <c r="DU697" s="150"/>
      <c r="DV697" s="150"/>
      <c r="DW697" s="150"/>
      <c r="DX697" s="150"/>
      <c r="DY697" s="150"/>
      <c r="DZ697" s="150"/>
      <c r="EA697" s="150"/>
      <c r="EB697" s="150"/>
      <c r="EC697" s="150"/>
      <c r="ED697" s="150"/>
      <c r="EE697" s="150"/>
      <c r="EF697" s="150"/>
      <c r="EG697" s="150"/>
      <c r="EH697" s="150"/>
      <c r="EI697" s="150"/>
      <c r="EJ697" s="150"/>
      <c r="EK697" s="150"/>
      <c r="EL697" s="150"/>
      <c r="EM697" s="150"/>
      <c r="EN697" s="150"/>
      <c r="EO697" s="150"/>
      <c r="EP697" s="150"/>
      <c r="EQ697" s="150"/>
      <c r="ER697" s="150"/>
      <c r="ES697" s="150"/>
      <c r="ET697" s="150"/>
      <c r="EU697" s="150"/>
      <c r="EV697" s="150"/>
      <c r="EW697" s="150"/>
      <c r="EX697" s="150"/>
      <c r="EY697" s="150"/>
      <c r="EZ697" s="150"/>
      <c r="FA697" s="150"/>
      <c r="FB697" s="150"/>
      <c r="FC697" s="150"/>
      <c r="FD697" s="150"/>
      <c r="FE697" s="150"/>
      <c r="FF697" s="150"/>
      <c r="FG697" s="150"/>
      <c r="FH697" s="150"/>
      <c r="FI697" s="150"/>
      <c r="FJ697" s="150"/>
      <c r="FK697" s="150"/>
      <c r="FL697" s="150"/>
      <c r="FM697" s="150"/>
      <c r="FN697" s="150"/>
      <c r="FO697" s="150"/>
      <c r="FP697" s="150"/>
      <c r="FQ697" s="150"/>
      <c r="FR697" s="150"/>
      <c r="FS697" s="150"/>
      <c r="FT697" s="150"/>
      <c r="FU697" s="150"/>
      <c r="FV697" s="150"/>
      <c r="FW697" s="150"/>
      <c r="FX697" s="150"/>
      <c r="FY697" s="150"/>
      <c r="FZ697" s="150"/>
      <c r="GA697" s="150"/>
      <c r="GB697" s="150"/>
      <c r="GC697" s="150"/>
      <c r="GD697" s="150"/>
      <c r="GE697" s="150"/>
      <c r="GF697" s="150"/>
      <c r="GG697" s="150"/>
      <c r="GH697" s="150"/>
      <c r="GI697" s="150"/>
      <c r="GJ697" s="150"/>
      <c r="GK697" s="150"/>
      <c r="GL697" s="150"/>
      <c r="GM697" s="150"/>
      <c r="GN697" s="150"/>
      <c r="GO697" s="150"/>
      <c r="GP697" s="150"/>
      <c r="GQ697" s="150"/>
      <c r="GR697" s="150"/>
      <c r="GS697" s="150"/>
      <c r="GT697" s="150"/>
      <c r="GU697" s="150"/>
      <c r="GV697" s="150"/>
      <c r="GW697" s="150"/>
      <c r="GX697" s="150"/>
      <c r="GY697" s="150"/>
      <c r="GZ697" s="150"/>
      <c r="HA697" s="150"/>
      <c r="HB697" s="150"/>
      <c r="HC697" s="150"/>
      <c r="HD697" s="150"/>
      <c r="HE697" s="150"/>
      <c r="HF697" s="150"/>
      <c r="HG697" s="150"/>
      <c r="HH697" s="150"/>
      <c r="HI697" s="150"/>
      <c r="HJ697" s="150"/>
      <c r="HK697" s="150"/>
      <c r="HL697" s="150"/>
      <c r="HM697" s="150"/>
      <c r="HN697" s="150"/>
      <c r="HO697" s="150"/>
      <c r="HP697" s="150"/>
      <c r="HQ697" s="150"/>
      <c r="HR697" s="150"/>
      <c r="HS697" s="150"/>
      <c r="HT697" s="150"/>
      <c r="HU697" s="150"/>
      <c r="HV697" s="150"/>
      <c r="HW697" s="150"/>
      <c r="HX697" s="150"/>
      <c r="HY697" s="150"/>
      <c r="HZ697" s="150"/>
      <c r="IA697" s="150"/>
      <c r="IB697" s="150"/>
      <c r="IC697" s="150"/>
      <c r="ID697" s="150"/>
      <c r="IE697" s="150"/>
      <c r="IF697" s="150"/>
      <c r="IG697" s="150"/>
      <c r="IH697" s="150"/>
      <c r="II697" s="150"/>
      <c r="IJ697" s="150"/>
      <c r="IK697" s="150"/>
      <c r="IL697" s="150"/>
      <c r="IM697" s="150"/>
      <c r="IN697" s="150"/>
      <c r="IO697" s="150"/>
      <c r="IP697" s="150"/>
      <c r="IQ697" s="150"/>
      <c r="IR697" s="150"/>
      <c r="IS697" s="150"/>
      <c r="IT697" s="150"/>
      <c r="IU697" s="150"/>
      <c r="IV697" s="150"/>
      <c r="IW697" s="150"/>
    </row>
    <row r="698" customFormat="false" ht="12.75" hidden="false" customHeight="false" outlineLevel="0" collapsed="false">
      <c r="A698" s="146"/>
      <c r="B698" s="147"/>
      <c r="C698" s="147"/>
      <c r="D698" s="147"/>
      <c r="E698" s="147"/>
      <c r="F698" s="147"/>
      <c r="G698" s="147"/>
      <c r="H698" s="148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  <c r="BI698" s="147"/>
      <c r="BJ698" s="147"/>
      <c r="BK698" s="149"/>
      <c r="BL698" s="150"/>
      <c r="BM698" s="150"/>
      <c r="BN698" s="150"/>
      <c r="BO698" s="150"/>
      <c r="BP698" s="150"/>
      <c r="BQ698" s="150"/>
      <c r="BR698" s="150"/>
      <c r="BS698" s="150"/>
      <c r="BT698" s="150"/>
      <c r="BU698" s="150"/>
      <c r="BV698" s="150"/>
      <c r="BW698" s="150"/>
      <c r="BX698" s="150"/>
      <c r="BY698" s="150"/>
      <c r="BZ698" s="150"/>
      <c r="CA698" s="150"/>
      <c r="CB698" s="150"/>
      <c r="CC698" s="15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0"/>
      <c r="CN698" s="150"/>
      <c r="CO698" s="150"/>
      <c r="CP698" s="150"/>
      <c r="CQ698" s="150"/>
      <c r="CR698" s="150"/>
      <c r="CS698" s="150"/>
      <c r="CT698" s="150"/>
      <c r="CU698" s="150"/>
      <c r="CV698" s="150"/>
      <c r="CW698" s="150"/>
      <c r="CX698" s="150"/>
      <c r="CY698" s="150"/>
      <c r="CZ698" s="150"/>
      <c r="DA698" s="150"/>
      <c r="DB698" s="150"/>
      <c r="DC698" s="150"/>
      <c r="DD698" s="150"/>
      <c r="DE698" s="150"/>
      <c r="DF698" s="150"/>
      <c r="DG698" s="150"/>
      <c r="DH698" s="150"/>
      <c r="DI698" s="150"/>
      <c r="DJ698" s="150"/>
      <c r="DK698" s="150"/>
      <c r="DL698" s="150"/>
      <c r="DM698" s="150"/>
      <c r="DN698" s="150"/>
      <c r="DO698" s="150"/>
      <c r="DP698" s="150"/>
      <c r="DQ698" s="150"/>
      <c r="DR698" s="150"/>
      <c r="DS698" s="150"/>
      <c r="DT698" s="150"/>
      <c r="DU698" s="150"/>
      <c r="DV698" s="150"/>
      <c r="DW698" s="150"/>
      <c r="DX698" s="150"/>
      <c r="DY698" s="150"/>
      <c r="DZ698" s="150"/>
      <c r="EA698" s="150"/>
      <c r="EB698" s="150"/>
      <c r="EC698" s="150"/>
      <c r="ED698" s="150"/>
      <c r="EE698" s="150"/>
      <c r="EF698" s="150"/>
      <c r="EG698" s="150"/>
      <c r="EH698" s="150"/>
      <c r="EI698" s="150"/>
      <c r="EJ698" s="150"/>
      <c r="EK698" s="150"/>
      <c r="EL698" s="150"/>
      <c r="EM698" s="150"/>
      <c r="EN698" s="150"/>
      <c r="EO698" s="150"/>
      <c r="EP698" s="150"/>
      <c r="EQ698" s="150"/>
      <c r="ER698" s="150"/>
      <c r="ES698" s="150"/>
      <c r="ET698" s="150"/>
      <c r="EU698" s="150"/>
      <c r="EV698" s="150"/>
      <c r="EW698" s="150"/>
      <c r="EX698" s="150"/>
      <c r="EY698" s="150"/>
      <c r="EZ698" s="150"/>
      <c r="FA698" s="150"/>
      <c r="FB698" s="150"/>
      <c r="FC698" s="150"/>
      <c r="FD698" s="150"/>
      <c r="FE698" s="150"/>
      <c r="FF698" s="150"/>
      <c r="FG698" s="150"/>
      <c r="FH698" s="150"/>
      <c r="FI698" s="150"/>
      <c r="FJ698" s="150"/>
      <c r="FK698" s="150"/>
      <c r="FL698" s="150"/>
      <c r="FM698" s="150"/>
      <c r="FN698" s="150"/>
      <c r="FO698" s="150"/>
      <c r="FP698" s="150"/>
      <c r="FQ698" s="150"/>
      <c r="FR698" s="150"/>
      <c r="FS698" s="150"/>
      <c r="FT698" s="150"/>
      <c r="FU698" s="150"/>
      <c r="FV698" s="150"/>
      <c r="FW698" s="150"/>
      <c r="FX698" s="150"/>
      <c r="FY698" s="150"/>
      <c r="FZ698" s="150"/>
      <c r="GA698" s="150"/>
      <c r="GB698" s="150"/>
      <c r="GC698" s="150"/>
      <c r="GD698" s="150"/>
      <c r="GE698" s="150"/>
      <c r="GF698" s="150"/>
      <c r="GG698" s="150"/>
      <c r="GH698" s="150"/>
      <c r="GI698" s="150"/>
      <c r="GJ698" s="150"/>
      <c r="GK698" s="150"/>
      <c r="GL698" s="150"/>
      <c r="GM698" s="150"/>
      <c r="GN698" s="150"/>
      <c r="GO698" s="150"/>
      <c r="GP698" s="150"/>
      <c r="GQ698" s="150"/>
      <c r="GR698" s="150"/>
      <c r="GS698" s="150"/>
      <c r="GT698" s="150"/>
      <c r="GU698" s="150"/>
      <c r="GV698" s="150"/>
      <c r="GW698" s="150"/>
      <c r="GX698" s="150"/>
      <c r="GY698" s="150"/>
      <c r="GZ698" s="150"/>
      <c r="HA698" s="150"/>
      <c r="HB698" s="150"/>
      <c r="HC698" s="150"/>
      <c r="HD698" s="150"/>
      <c r="HE698" s="150"/>
      <c r="HF698" s="150"/>
      <c r="HG698" s="150"/>
      <c r="HH698" s="150"/>
      <c r="HI698" s="150"/>
      <c r="HJ698" s="150"/>
      <c r="HK698" s="150"/>
      <c r="HL698" s="150"/>
      <c r="HM698" s="150"/>
      <c r="HN698" s="150"/>
      <c r="HO698" s="150"/>
      <c r="HP698" s="150"/>
      <c r="HQ698" s="150"/>
      <c r="HR698" s="150"/>
      <c r="HS698" s="150"/>
      <c r="HT698" s="150"/>
      <c r="HU698" s="150"/>
      <c r="HV698" s="150"/>
      <c r="HW698" s="150"/>
      <c r="HX698" s="150"/>
      <c r="HY698" s="150"/>
      <c r="HZ698" s="150"/>
      <c r="IA698" s="150"/>
      <c r="IB698" s="150"/>
      <c r="IC698" s="150"/>
      <c r="ID698" s="150"/>
      <c r="IE698" s="150"/>
      <c r="IF698" s="150"/>
      <c r="IG698" s="150"/>
      <c r="IH698" s="150"/>
      <c r="II698" s="150"/>
      <c r="IJ698" s="150"/>
      <c r="IK698" s="150"/>
      <c r="IL698" s="150"/>
      <c r="IM698" s="150"/>
      <c r="IN698" s="150"/>
      <c r="IO698" s="150"/>
      <c r="IP698" s="150"/>
      <c r="IQ698" s="150"/>
      <c r="IR698" s="150"/>
      <c r="IS698" s="150"/>
      <c r="IT698" s="150"/>
      <c r="IU698" s="150"/>
      <c r="IV698" s="150"/>
      <c r="IW698" s="150"/>
    </row>
    <row r="699" customFormat="false" ht="12.75" hidden="false" customHeight="false" outlineLevel="0" collapsed="false">
      <c r="A699" s="146"/>
      <c r="B699" s="147"/>
      <c r="C699" s="147"/>
      <c r="D699" s="147"/>
      <c r="E699" s="147"/>
      <c r="F699" s="147"/>
      <c r="G699" s="147"/>
      <c r="H699" s="148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  <c r="BI699" s="147"/>
      <c r="BJ699" s="147"/>
      <c r="BK699" s="149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50"/>
      <c r="BV699" s="150"/>
      <c r="BW699" s="150"/>
      <c r="BX699" s="150"/>
      <c r="BY699" s="150"/>
      <c r="BZ699" s="150"/>
      <c r="CA699" s="150"/>
      <c r="CB699" s="150"/>
      <c r="CC699" s="150"/>
      <c r="CD699" s="150"/>
      <c r="CE699" s="150"/>
      <c r="CF699" s="150"/>
      <c r="CG699" s="150"/>
      <c r="CH699" s="150"/>
      <c r="CI699" s="150"/>
      <c r="CJ699" s="150"/>
      <c r="CK699" s="150"/>
      <c r="CL699" s="150"/>
      <c r="CM699" s="150"/>
      <c r="CN699" s="150"/>
      <c r="CO699" s="150"/>
      <c r="CP699" s="150"/>
      <c r="CQ699" s="150"/>
      <c r="CR699" s="150"/>
      <c r="CS699" s="150"/>
      <c r="CT699" s="150"/>
      <c r="CU699" s="150"/>
      <c r="CV699" s="150"/>
      <c r="CW699" s="150"/>
      <c r="CX699" s="150"/>
      <c r="CY699" s="150"/>
      <c r="CZ699" s="150"/>
      <c r="DA699" s="150"/>
      <c r="DB699" s="150"/>
      <c r="DC699" s="150"/>
      <c r="DD699" s="150"/>
      <c r="DE699" s="150"/>
      <c r="DF699" s="150"/>
      <c r="DG699" s="150"/>
      <c r="DH699" s="150"/>
      <c r="DI699" s="150"/>
      <c r="DJ699" s="150"/>
      <c r="DK699" s="150"/>
      <c r="DL699" s="150"/>
      <c r="DM699" s="150"/>
      <c r="DN699" s="150"/>
      <c r="DO699" s="150"/>
      <c r="DP699" s="150"/>
      <c r="DQ699" s="150"/>
      <c r="DR699" s="150"/>
      <c r="DS699" s="150"/>
      <c r="DT699" s="150"/>
      <c r="DU699" s="150"/>
      <c r="DV699" s="150"/>
      <c r="DW699" s="150"/>
      <c r="DX699" s="150"/>
      <c r="DY699" s="150"/>
      <c r="DZ699" s="150"/>
      <c r="EA699" s="150"/>
      <c r="EB699" s="150"/>
      <c r="EC699" s="150"/>
      <c r="ED699" s="150"/>
      <c r="EE699" s="150"/>
      <c r="EF699" s="150"/>
      <c r="EG699" s="150"/>
      <c r="EH699" s="150"/>
      <c r="EI699" s="150"/>
      <c r="EJ699" s="150"/>
      <c r="EK699" s="150"/>
      <c r="EL699" s="150"/>
      <c r="EM699" s="150"/>
      <c r="EN699" s="150"/>
      <c r="EO699" s="150"/>
      <c r="EP699" s="150"/>
      <c r="EQ699" s="150"/>
      <c r="ER699" s="150"/>
      <c r="ES699" s="150"/>
      <c r="ET699" s="150"/>
      <c r="EU699" s="150"/>
      <c r="EV699" s="150"/>
      <c r="EW699" s="150"/>
      <c r="EX699" s="150"/>
      <c r="EY699" s="150"/>
      <c r="EZ699" s="150"/>
      <c r="FA699" s="150"/>
      <c r="FB699" s="150"/>
      <c r="FC699" s="150"/>
      <c r="FD699" s="150"/>
      <c r="FE699" s="150"/>
      <c r="FF699" s="150"/>
      <c r="FG699" s="150"/>
      <c r="FH699" s="150"/>
      <c r="FI699" s="150"/>
      <c r="FJ699" s="150"/>
      <c r="FK699" s="150"/>
      <c r="FL699" s="150"/>
      <c r="FM699" s="150"/>
      <c r="FN699" s="150"/>
      <c r="FO699" s="150"/>
      <c r="FP699" s="150"/>
      <c r="FQ699" s="150"/>
      <c r="FR699" s="150"/>
      <c r="FS699" s="150"/>
      <c r="FT699" s="150"/>
      <c r="FU699" s="150"/>
      <c r="FV699" s="150"/>
      <c r="FW699" s="150"/>
      <c r="FX699" s="150"/>
      <c r="FY699" s="150"/>
      <c r="FZ699" s="150"/>
      <c r="GA699" s="150"/>
      <c r="GB699" s="150"/>
      <c r="GC699" s="150"/>
      <c r="GD699" s="150"/>
      <c r="GE699" s="150"/>
      <c r="GF699" s="150"/>
      <c r="GG699" s="150"/>
      <c r="GH699" s="150"/>
      <c r="GI699" s="150"/>
      <c r="GJ699" s="150"/>
      <c r="GK699" s="150"/>
      <c r="GL699" s="150"/>
      <c r="GM699" s="150"/>
      <c r="GN699" s="150"/>
      <c r="GO699" s="150"/>
      <c r="GP699" s="150"/>
      <c r="GQ699" s="150"/>
      <c r="GR699" s="150"/>
      <c r="GS699" s="150"/>
      <c r="GT699" s="150"/>
      <c r="GU699" s="150"/>
      <c r="GV699" s="150"/>
      <c r="GW699" s="150"/>
      <c r="GX699" s="150"/>
      <c r="GY699" s="150"/>
      <c r="GZ699" s="150"/>
      <c r="HA699" s="150"/>
      <c r="HB699" s="150"/>
      <c r="HC699" s="150"/>
      <c r="HD699" s="150"/>
      <c r="HE699" s="150"/>
      <c r="HF699" s="150"/>
      <c r="HG699" s="150"/>
      <c r="HH699" s="150"/>
      <c r="HI699" s="150"/>
      <c r="HJ699" s="150"/>
      <c r="HK699" s="150"/>
      <c r="HL699" s="150"/>
      <c r="HM699" s="150"/>
      <c r="HN699" s="150"/>
      <c r="HO699" s="150"/>
      <c r="HP699" s="150"/>
      <c r="HQ699" s="150"/>
      <c r="HR699" s="150"/>
      <c r="HS699" s="150"/>
      <c r="HT699" s="150"/>
      <c r="HU699" s="150"/>
      <c r="HV699" s="150"/>
      <c r="HW699" s="150"/>
      <c r="HX699" s="150"/>
      <c r="HY699" s="150"/>
      <c r="HZ699" s="150"/>
      <c r="IA699" s="150"/>
      <c r="IB699" s="150"/>
      <c r="IC699" s="150"/>
      <c r="ID699" s="150"/>
      <c r="IE699" s="150"/>
      <c r="IF699" s="150"/>
      <c r="IG699" s="150"/>
      <c r="IH699" s="150"/>
      <c r="II699" s="150"/>
      <c r="IJ699" s="150"/>
      <c r="IK699" s="150"/>
      <c r="IL699" s="150"/>
      <c r="IM699" s="150"/>
      <c r="IN699" s="150"/>
      <c r="IO699" s="150"/>
      <c r="IP699" s="150"/>
      <c r="IQ699" s="150"/>
      <c r="IR699" s="150"/>
      <c r="IS699" s="150"/>
      <c r="IT699" s="150"/>
      <c r="IU699" s="150"/>
      <c r="IV699" s="150"/>
      <c r="IW699" s="150"/>
    </row>
    <row r="700" customFormat="false" ht="12.75" hidden="false" customHeight="false" outlineLevel="0" collapsed="false">
      <c r="A700" s="146"/>
      <c r="B700" s="147"/>
      <c r="C700" s="147"/>
      <c r="D700" s="147"/>
      <c r="E700" s="147"/>
      <c r="F700" s="147"/>
      <c r="G700" s="147"/>
      <c r="H700" s="148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  <c r="BI700" s="147"/>
      <c r="BJ700" s="147"/>
      <c r="BK700" s="149"/>
      <c r="BL700" s="150"/>
      <c r="BM700" s="150"/>
      <c r="BN700" s="150"/>
      <c r="BO700" s="150"/>
      <c r="BP700" s="150"/>
      <c r="BQ700" s="150"/>
      <c r="BR700" s="150"/>
      <c r="BS700" s="150"/>
      <c r="BT700" s="150"/>
      <c r="BU700" s="150"/>
      <c r="BV700" s="150"/>
      <c r="BW700" s="150"/>
      <c r="BX700" s="150"/>
      <c r="BY700" s="150"/>
      <c r="BZ700" s="150"/>
      <c r="CA700" s="150"/>
      <c r="CB700" s="150"/>
      <c r="CC700" s="150"/>
      <c r="CD700" s="150"/>
      <c r="CE700" s="150"/>
      <c r="CF700" s="150"/>
      <c r="CG700" s="150"/>
      <c r="CH700" s="150"/>
      <c r="CI700" s="150"/>
      <c r="CJ700" s="150"/>
      <c r="CK700" s="150"/>
      <c r="CL700" s="150"/>
      <c r="CM700" s="150"/>
      <c r="CN700" s="150"/>
      <c r="CO700" s="150"/>
      <c r="CP700" s="150"/>
      <c r="CQ700" s="150"/>
      <c r="CR700" s="150"/>
      <c r="CS700" s="150"/>
      <c r="CT700" s="150"/>
      <c r="CU700" s="150"/>
      <c r="CV700" s="150"/>
      <c r="CW700" s="150"/>
      <c r="CX700" s="150"/>
      <c r="CY700" s="150"/>
      <c r="CZ700" s="150"/>
      <c r="DA700" s="150"/>
      <c r="DB700" s="150"/>
      <c r="DC700" s="150"/>
      <c r="DD700" s="150"/>
      <c r="DE700" s="150"/>
      <c r="DF700" s="150"/>
      <c r="DG700" s="150"/>
      <c r="DH700" s="150"/>
      <c r="DI700" s="150"/>
      <c r="DJ700" s="150"/>
      <c r="DK700" s="150"/>
      <c r="DL700" s="150"/>
      <c r="DM700" s="150"/>
      <c r="DN700" s="150"/>
      <c r="DO700" s="150"/>
      <c r="DP700" s="150"/>
      <c r="DQ700" s="150"/>
      <c r="DR700" s="150"/>
      <c r="DS700" s="150"/>
      <c r="DT700" s="150"/>
      <c r="DU700" s="150"/>
      <c r="DV700" s="150"/>
      <c r="DW700" s="150"/>
      <c r="DX700" s="150"/>
      <c r="DY700" s="150"/>
      <c r="DZ700" s="150"/>
      <c r="EA700" s="150"/>
      <c r="EB700" s="150"/>
      <c r="EC700" s="150"/>
      <c r="ED700" s="150"/>
      <c r="EE700" s="150"/>
      <c r="EF700" s="150"/>
      <c r="EG700" s="150"/>
      <c r="EH700" s="150"/>
      <c r="EI700" s="150"/>
      <c r="EJ700" s="150"/>
      <c r="EK700" s="150"/>
      <c r="EL700" s="150"/>
      <c r="EM700" s="150"/>
      <c r="EN700" s="150"/>
      <c r="EO700" s="150"/>
      <c r="EP700" s="150"/>
      <c r="EQ700" s="150"/>
      <c r="ER700" s="150"/>
      <c r="ES700" s="150"/>
      <c r="ET700" s="150"/>
      <c r="EU700" s="150"/>
      <c r="EV700" s="150"/>
      <c r="EW700" s="150"/>
      <c r="EX700" s="150"/>
      <c r="EY700" s="150"/>
      <c r="EZ700" s="150"/>
      <c r="FA700" s="150"/>
      <c r="FB700" s="150"/>
      <c r="FC700" s="150"/>
      <c r="FD700" s="150"/>
      <c r="FE700" s="150"/>
      <c r="FF700" s="150"/>
      <c r="FG700" s="150"/>
      <c r="FH700" s="150"/>
      <c r="FI700" s="150"/>
      <c r="FJ700" s="150"/>
      <c r="FK700" s="150"/>
      <c r="FL700" s="150"/>
      <c r="FM700" s="150"/>
      <c r="FN700" s="150"/>
      <c r="FO700" s="150"/>
      <c r="FP700" s="150"/>
      <c r="FQ700" s="150"/>
      <c r="FR700" s="150"/>
      <c r="FS700" s="150"/>
      <c r="FT700" s="150"/>
      <c r="FU700" s="150"/>
      <c r="FV700" s="150"/>
      <c r="FW700" s="150"/>
      <c r="FX700" s="150"/>
      <c r="FY700" s="150"/>
      <c r="FZ700" s="150"/>
      <c r="GA700" s="150"/>
      <c r="GB700" s="150"/>
      <c r="GC700" s="150"/>
      <c r="GD700" s="150"/>
      <c r="GE700" s="150"/>
      <c r="GF700" s="150"/>
      <c r="GG700" s="150"/>
      <c r="GH700" s="150"/>
      <c r="GI700" s="150"/>
      <c r="GJ700" s="150"/>
      <c r="GK700" s="150"/>
      <c r="GL700" s="150"/>
      <c r="GM700" s="150"/>
      <c r="GN700" s="150"/>
      <c r="GO700" s="150"/>
      <c r="GP700" s="150"/>
      <c r="GQ700" s="150"/>
      <c r="GR700" s="150"/>
      <c r="GS700" s="150"/>
      <c r="GT700" s="150"/>
      <c r="GU700" s="150"/>
      <c r="GV700" s="150"/>
      <c r="GW700" s="150"/>
      <c r="GX700" s="150"/>
      <c r="GY700" s="150"/>
      <c r="GZ700" s="150"/>
      <c r="HA700" s="150"/>
      <c r="HB700" s="150"/>
      <c r="HC700" s="150"/>
      <c r="HD700" s="150"/>
      <c r="HE700" s="150"/>
      <c r="HF700" s="150"/>
      <c r="HG700" s="150"/>
      <c r="HH700" s="150"/>
      <c r="HI700" s="150"/>
      <c r="HJ700" s="150"/>
      <c r="HK700" s="150"/>
      <c r="HL700" s="150"/>
      <c r="HM700" s="150"/>
      <c r="HN700" s="150"/>
      <c r="HO700" s="150"/>
      <c r="HP700" s="150"/>
      <c r="HQ700" s="150"/>
      <c r="HR700" s="150"/>
      <c r="HS700" s="150"/>
      <c r="HT700" s="150"/>
      <c r="HU700" s="150"/>
      <c r="HV700" s="150"/>
      <c r="HW700" s="150"/>
      <c r="HX700" s="150"/>
      <c r="HY700" s="150"/>
      <c r="HZ700" s="150"/>
      <c r="IA700" s="150"/>
      <c r="IB700" s="150"/>
      <c r="IC700" s="150"/>
      <c r="ID700" s="150"/>
      <c r="IE700" s="150"/>
      <c r="IF700" s="150"/>
      <c r="IG700" s="150"/>
      <c r="IH700" s="150"/>
      <c r="II700" s="150"/>
      <c r="IJ700" s="150"/>
      <c r="IK700" s="150"/>
      <c r="IL700" s="150"/>
      <c r="IM700" s="150"/>
      <c r="IN700" s="150"/>
      <c r="IO700" s="150"/>
      <c r="IP700" s="150"/>
      <c r="IQ700" s="150"/>
      <c r="IR700" s="150"/>
      <c r="IS700" s="150"/>
      <c r="IT700" s="150"/>
      <c r="IU700" s="150"/>
      <c r="IV700" s="150"/>
      <c r="IW700" s="150"/>
    </row>
    <row r="701" customFormat="false" ht="12.75" hidden="false" customHeight="false" outlineLevel="0" collapsed="false">
      <c r="A701" s="146"/>
      <c r="B701" s="147"/>
      <c r="C701" s="147"/>
      <c r="D701" s="147"/>
      <c r="E701" s="147"/>
      <c r="F701" s="147"/>
      <c r="G701" s="147"/>
      <c r="H701" s="148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  <c r="BI701" s="147"/>
      <c r="BJ701" s="147"/>
      <c r="BK701" s="149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50"/>
      <c r="BV701" s="150"/>
      <c r="BW701" s="150"/>
      <c r="BX701" s="150"/>
      <c r="BY701" s="150"/>
      <c r="BZ701" s="150"/>
      <c r="CA701" s="150"/>
      <c r="CB701" s="150"/>
      <c r="CC701" s="15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0"/>
      <c r="CN701" s="150"/>
      <c r="CO701" s="150"/>
      <c r="CP701" s="150"/>
      <c r="CQ701" s="150"/>
      <c r="CR701" s="150"/>
      <c r="CS701" s="150"/>
      <c r="CT701" s="150"/>
      <c r="CU701" s="150"/>
      <c r="CV701" s="150"/>
      <c r="CW701" s="150"/>
      <c r="CX701" s="150"/>
      <c r="CY701" s="150"/>
      <c r="CZ701" s="150"/>
      <c r="DA701" s="150"/>
      <c r="DB701" s="150"/>
      <c r="DC701" s="150"/>
      <c r="DD701" s="150"/>
      <c r="DE701" s="150"/>
      <c r="DF701" s="150"/>
      <c r="DG701" s="150"/>
      <c r="DH701" s="150"/>
      <c r="DI701" s="150"/>
      <c r="DJ701" s="150"/>
      <c r="DK701" s="150"/>
      <c r="DL701" s="150"/>
      <c r="DM701" s="150"/>
      <c r="DN701" s="150"/>
      <c r="DO701" s="150"/>
      <c r="DP701" s="150"/>
      <c r="DQ701" s="150"/>
      <c r="DR701" s="150"/>
      <c r="DS701" s="150"/>
      <c r="DT701" s="150"/>
      <c r="DU701" s="150"/>
      <c r="DV701" s="150"/>
      <c r="DW701" s="150"/>
      <c r="DX701" s="150"/>
      <c r="DY701" s="150"/>
      <c r="DZ701" s="150"/>
      <c r="EA701" s="150"/>
      <c r="EB701" s="150"/>
      <c r="EC701" s="150"/>
      <c r="ED701" s="150"/>
      <c r="EE701" s="150"/>
      <c r="EF701" s="150"/>
      <c r="EG701" s="150"/>
      <c r="EH701" s="150"/>
      <c r="EI701" s="150"/>
      <c r="EJ701" s="150"/>
      <c r="EK701" s="150"/>
      <c r="EL701" s="150"/>
      <c r="EM701" s="150"/>
      <c r="EN701" s="150"/>
      <c r="EO701" s="150"/>
      <c r="EP701" s="150"/>
      <c r="EQ701" s="150"/>
      <c r="ER701" s="150"/>
      <c r="ES701" s="150"/>
      <c r="ET701" s="150"/>
      <c r="EU701" s="150"/>
      <c r="EV701" s="150"/>
      <c r="EW701" s="150"/>
      <c r="EX701" s="150"/>
      <c r="EY701" s="150"/>
      <c r="EZ701" s="150"/>
      <c r="FA701" s="150"/>
      <c r="FB701" s="150"/>
      <c r="FC701" s="150"/>
      <c r="FD701" s="150"/>
      <c r="FE701" s="150"/>
      <c r="FF701" s="150"/>
      <c r="FG701" s="150"/>
      <c r="FH701" s="150"/>
      <c r="FI701" s="150"/>
      <c r="FJ701" s="150"/>
      <c r="FK701" s="150"/>
      <c r="FL701" s="150"/>
      <c r="FM701" s="150"/>
      <c r="FN701" s="150"/>
      <c r="FO701" s="150"/>
      <c r="FP701" s="150"/>
      <c r="FQ701" s="150"/>
      <c r="FR701" s="150"/>
      <c r="FS701" s="150"/>
      <c r="FT701" s="150"/>
      <c r="FU701" s="150"/>
      <c r="FV701" s="150"/>
      <c r="FW701" s="150"/>
      <c r="FX701" s="150"/>
      <c r="FY701" s="150"/>
      <c r="FZ701" s="150"/>
      <c r="GA701" s="150"/>
      <c r="GB701" s="150"/>
      <c r="GC701" s="150"/>
      <c r="GD701" s="150"/>
      <c r="GE701" s="150"/>
      <c r="GF701" s="150"/>
      <c r="GG701" s="150"/>
      <c r="GH701" s="150"/>
      <c r="GI701" s="150"/>
      <c r="GJ701" s="150"/>
      <c r="GK701" s="150"/>
      <c r="GL701" s="150"/>
      <c r="GM701" s="150"/>
      <c r="GN701" s="150"/>
      <c r="GO701" s="150"/>
      <c r="GP701" s="150"/>
      <c r="GQ701" s="150"/>
      <c r="GR701" s="150"/>
      <c r="GS701" s="150"/>
      <c r="GT701" s="150"/>
      <c r="GU701" s="150"/>
      <c r="GV701" s="150"/>
      <c r="GW701" s="150"/>
      <c r="GX701" s="150"/>
      <c r="GY701" s="150"/>
      <c r="GZ701" s="150"/>
      <c r="HA701" s="150"/>
      <c r="HB701" s="150"/>
      <c r="HC701" s="150"/>
      <c r="HD701" s="150"/>
      <c r="HE701" s="150"/>
      <c r="HF701" s="150"/>
      <c r="HG701" s="150"/>
      <c r="HH701" s="150"/>
      <c r="HI701" s="150"/>
      <c r="HJ701" s="150"/>
      <c r="HK701" s="150"/>
      <c r="HL701" s="150"/>
      <c r="HM701" s="150"/>
      <c r="HN701" s="150"/>
      <c r="HO701" s="150"/>
      <c r="HP701" s="150"/>
      <c r="HQ701" s="150"/>
      <c r="HR701" s="150"/>
      <c r="HS701" s="150"/>
      <c r="HT701" s="150"/>
      <c r="HU701" s="150"/>
      <c r="HV701" s="150"/>
      <c r="HW701" s="150"/>
      <c r="HX701" s="150"/>
      <c r="HY701" s="150"/>
      <c r="HZ701" s="150"/>
      <c r="IA701" s="150"/>
      <c r="IB701" s="150"/>
      <c r="IC701" s="150"/>
      <c r="ID701" s="150"/>
      <c r="IE701" s="150"/>
      <c r="IF701" s="150"/>
      <c r="IG701" s="150"/>
      <c r="IH701" s="150"/>
      <c r="II701" s="150"/>
      <c r="IJ701" s="150"/>
      <c r="IK701" s="150"/>
      <c r="IL701" s="150"/>
      <c r="IM701" s="150"/>
      <c r="IN701" s="150"/>
      <c r="IO701" s="150"/>
      <c r="IP701" s="150"/>
      <c r="IQ701" s="150"/>
      <c r="IR701" s="150"/>
      <c r="IS701" s="150"/>
      <c r="IT701" s="150"/>
      <c r="IU701" s="150"/>
      <c r="IV701" s="150"/>
      <c r="IW701" s="150"/>
    </row>
    <row r="702" customFormat="false" ht="12.75" hidden="false" customHeight="false" outlineLevel="0" collapsed="false">
      <c r="A702" s="146"/>
      <c r="B702" s="147"/>
      <c r="C702" s="147"/>
      <c r="D702" s="147"/>
      <c r="E702" s="147"/>
      <c r="F702" s="147"/>
      <c r="G702" s="147"/>
      <c r="H702" s="148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  <c r="BI702" s="147"/>
      <c r="BJ702" s="147"/>
      <c r="BK702" s="149"/>
      <c r="BL702" s="150"/>
      <c r="BM702" s="150"/>
      <c r="BN702" s="150"/>
      <c r="BO702" s="150"/>
      <c r="BP702" s="150"/>
      <c r="BQ702" s="150"/>
      <c r="BR702" s="150"/>
      <c r="BS702" s="150"/>
      <c r="BT702" s="150"/>
      <c r="BU702" s="150"/>
      <c r="BV702" s="150"/>
      <c r="BW702" s="150"/>
      <c r="BX702" s="150"/>
      <c r="BY702" s="150"/>
      <c r="BZ702" s="150"/>
      <c r="CA702" s="150"/>
      <c r="CB702" s="150"/>
      <c r="CC702" s="15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0"/>
      <c r="CN702" s="150"/>
      <c r="CO702" s="150"/>
      <c r="CP702" s="150"/>
      <c r="CQ702" s="150"/>
      <c r="CR702" s="150"/>
      <c r="CS702" s="150"/>
      <c r="CT702" s="150"/>
      <c r="CU702" s="150"/>
      <c r="CV702" s="150"/>
      <c r="CW702" s="150"/>
      <c r="CX702" s="150"/>
      <c r="CY702" s="150"/>
      <c r="CZ702" s="150"/>
      <c r="DA702" s="150"/>
      <c r="DB702" s="150"/>
      <c r="DC702" s="150"/>
      <c r="DD702" s="150"/>
      <c r="DE702" s="150"/>
      <c r="DF702" s="150"/>
      <c r="DG702" s="150"/>
      <c r="DH702" s="150"/>
      <c r="DI702" s="150"/>
      <c r="DJ702" s="150"/>
      <c r="DK702" s="150"/>
      <c r="DL702" s="150"/>
      <c r="DM702" s="150"/>
      <c r="DN702" s="150"/>
      <c r="DO702" s="150"/>
      <c r="DP702" s="150"/>
      <c r="DQ702" s="150"/>
      <c r="DR702" s="150"/>
      <c r="DS702" s="150"/>
      <c r="DT702" s="150"/>
      <c r="DU702" s="150"/>
      <c r="DV702" s="150"/>
      <c r="DW702" s="150"/>
      <c r="DX702" s="150"/>
      <c r="DY702" s="150"/>
      <c r="DZ702" s="150"/>
      <c r="EA702" s="150"/>
      <c r="EB702" s="150"/>
      <c r="EC702" s="150"/>
      <c r="ED702" s="150"/>
      <c r="EE702" s="150"/>
      <c r="EF702" s="150"/>
      <c r="EG702" s="150"/>
      <c r="EH702" s="150"/>
      <c r="EI702" s="150"/>
      <c r="EJ702" s="150"/>
      <c r="EK702" s="150"/>
      <c r="EL702" s="150"/>
      <c r="EM702" s="150"/>
      <c r="EN702" s="150"/>
      <c r="EO702" s="150"/>
      <c r="EP702" s="150"/>
      <c r="EQ702" s="150"/>
      <c r="ER702" s="150"/>
      <c r="ES702" s="150"/>
      <c r="ET702" s="150"/>
      <c r="EU702" s="150"/>
      <c r="EV702" s="150"/>
      <c r="EW702" s="150"/>
      <c r="EX702" s="150"/>
      <c r="EY702" s="150"/>
      <c r="EZ702" s="150"/>
      <c r="FA702" s="150"/>
      <c r="FB702" s="150"/>
      <c r="FC702" s="150"/>
      <c r="FD702" s="150"/>
      <c r="FE702" s="150"/>
      <c r="FF702" s="150"/>
      <c r="FG702" s="150"/>
      <c r="FH702" s="150"/>
      <c r="FI702" s="150"/>
      <c r="FJ702" s="150"/>
      <c r="FK702" s="150"/>
      <c r="FL702" s="150"/>
      <c r="FM702" s="150"/>
      <c r="FN702" s="150"/>
      <c r="FO702" s="150"/>
      <c r="FP702" s="150"/>
      <c r="FQ702" s="150"/>
      <c r="FR702" s="150"/>
      <c r="FS702" s="150"/>
      <c r="FT702" s="150"/>
      <c r="FU702" s="150"/>
      <c r="FV702" s="150"/>
      <c r="FW702" s="150"/>
      <c r="FX702" s="150"/>
      <c r="FY702" s="150"/>
      <c r="FZ702" s="150"/>
      <c r="GA702" s="150"/>
      <c r="GB702" s="150"/>
      <c r="GC702" s="150"/>
      <c r="GD702" s="150"/>
      <c r="GE702" s="150"/>
      <c r="GF702" s="150"/>
      <c r="GG702" s="150"/>
      <c r="GH702" s="150"/>
      <c r="GI702" s="150"/>
      <c r="GJ702" s="150"/>
      <c r="GK702" s="150"/>
      <c r="GL702" s="150"/>
      <c r="GM702" s="150"/>
      <c r="GN702" s="150"/>
      <c r="GO702" s="150"/>
      <c r="GP702" s="150"/>
      <c r="GQ702" s="150"/>
      <c r="GR702" s="150"/>
      <c r="GS702" s="150"/>
      <c r="GT702" s="150"/>
      <c r="GU702" s="150"/>
      <c r="GV702" s="150"/>
      <c r="GW702" s="150"/>
      <c r="GX702" s="150"/>
      <c r="GY702" s="150"/>
      <c r="GZ702" s="150"/>
      <c r="HA702" s="150"/>
      <c r="HB702" s="150"/>
      <c r="HC702" s="150"/>
      <c r="HD702" s="150"/>
      <c r="HE702" s="150"/>
      <c r="HF702" s="150"/>
      <c r="HG702" s="150"/>
      <c r="HH702" s="150"/>
      <c r="HI702" s="150"/>
      <c r="HJ702" s="150"/>
      <c r="HK702" s="150"/>
      <c r="HL702" s="150"/>
      <c r="HM702" s="150"/>
      <c r="HN702" s="150"/>
      <c r="HO702" s="150"/>
      <c r="HP702" s="150"/>
      <c r="HQ702" s="150"/>
      <c r="HR702" s="150"/>
      <c r="HS702" s="150"/>
      <c r="HT702" s="150"/>
      <c r="HU702" s="150"/>
      <c r="HV702" s="150"/>
      <c r="HW702" s="150"/>
      <c r="HX702" s="150"/>
      <c r="HY702" s="150"/>
      <c r="HZ702" s="150"/>
      <c r="IA702" s="150"/>
      <c r="IB702" s="150"/>
      <c r="IC702" s="150"/>
      <c r="ID702" s="150"/>
      <c r="IE702" s="150"/>
      <c r="IF702" s="150"/>
      <c r="IG702" s="150"/>
      <c r="IH702" s="150"/>
      <c r="II702" s="150"/>
      <c r="IJ702" s="150"/>
      <c r="IK702" s="150"/>
      <c r="IL702" s="150"/>
      <c r="IM702" s="150"/>
      <c r="IN702" s="150"/>
      <c r="IO702" s="150"/>
      <c r="IP702" s="150"/>
      <c r="IQ702" s="150"/>
      <c r="IR702" s="150"/>
      <c r="IS702" s="150"/>
      <c r="IT702" s="150"/>
      <c r="IU702" s="150"/>
      <c r="IV702" s="150"/>
      <c r="IW702" s="150"/>
    </row>
    <row r="703" customFormat="false" ht="12.75" hidden="false" customHeight="false" outlineLevel="0" collapsed="false">
      <c r="A703" s="146"/>
      <c r="B703" s="147"/>
      <c r="C703" s="147"/>
      <c r="D703" s="147"/>
      <c r="E703" s="147"/>
      <c r="F703" s="147"/>
      <c r="G703" s="147"/>
      <c r="H703" s="148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  <c r="BI703" s="147"/>
      <c r="BJ703" s="147"/>
      <c r="BK703" s="149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/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  <c r="DW703" s="150"/>
      <c r="DX703" s="150"/>
      <c r="DY703" s="150"/>
      <c r="DZ703" s="150"/>
      <c r="EA703" s="150"/>
      <c r="EB703" s="150"/>
      <c r="EC703" s="150"/>
      <c r="ED703" s="150"/>
      <c r="EE703" s="150"/>
      <c r="EF703" s="150"/>
      <c r="EG703" s="150"/>
      <c r="EH703" s="150"/>
      <c r="EI703" s="150"/>
      <c r="EJ703" s="150"/>
      <c r="EK703" s="150"/>
      <c r="EL703" s="150"/>
      <c r="EM703" s="150"/>
      <c r="EN703" s="150"/>
      <c r="EO703" s="150"/>
      <c r="EP703" s="150"/>
      <c r="EQ703" s="150"/>
      <c r="ER703" s="150"/>
      <c r="ES703" s="150"/>
      <c r="ET703" s="150"/>
      <c r="EU703" s="150"/>
      <c r="EV703" s="150"/>
      <c r="EW703" s="150"/>
      <c r="EX703" s="150"/>
      <c r="EY703" s="150"/>
      <c r="EZ703" s="150"/>
      <c r="FA703" s="150"/>
      <c r="FB703" s="150"/>
      <c r="FC703" s="150"/>
      <c r="FD703" s="150"/>
      <c r="FE703" s="150"/>
      <c r="FF703" s="150"/>
      <c r="FG703" s="150"/>
      <c r="FH703" s="150"/>
      <c r="FI703" s="150"/>
      <c r="FJ703" s="150"/>
      <c r="FK703" s="150"/>
      <c r="FL703" s="150"/>
      <c r="FM703" s="150"/>
      <c r="FN703" s="150"/>
      <c r="FO703" s="150"/>
      <c r="FP703" s="150"/>
      <c r="FQ703" s="150"/>
      <c r="FR703" s="150"/>
      <c r="FS703" s="150"/>
      <c r="FT703" s="150"/>
      <c r="FU703" s="150"/>
      <c r="FV703" s="150"/>
      <c r="FW703" s="150"/>
      <c r="FX703" s="150"/>
      <c r="FY703" s="150"/>
      <c r="FZ703" s="150"/>
      <c r="GA703" s="150"/>
      <c r="GB703" s="150"/>
      <c r="GC703" s="150"/>
      <c r="GD703" s="150"/>
      <c r="GE703" s="150"/>
      <c r="GF703" s="150"/>
      <c r="GG703" s="150"/>
      <c r="GH703" s="150"/>
      <c r="GI703" s="150"/>
      <c r="GJ703" s="150"/>
      <c r="GK703" s="150"/>
      <c r="GL703" s="150"/>
      <c r="GM703" s="150"/>
      <c r="GN703" s="150"/>
      <c r="GO703" s="150"/>
      <c r="GP703" s="150"/>
      <c r="GQ703" s="150"/>
      <c r="GR703" s="150"/>
      <c r="GS703" s="150"/>
      <c r="GT703" s="150"/>
      <c r="GU703" s="150"/>
      <c r="GV703" s="150"/>
      <c r="GW703" s="150"/>
      <c r="GX703" s="150"/>
      <c r="GY703" s="150"/>
      <c r="GZ703" s="150"/>
      <c r="HA703" s="150"/>
      <c r="HB703" s="150"/>
      <c r="HC703" s="150"/>
      <c r="HD703" s="150"/>
      <c r="HE703" s="150"/>
      <c r="HF703" s="150"/>
      <c r="HG703" s="150"/>
      <c r="HH703" s="150"/>
      <c r="HI703" s="150"/>
      <c r="HJ703" s="150"/>
      <c r="HK703" s="150"/>
      <c r="HL703" s="150"/>
      <c r="HM703" s="150"/>
      <c r="HN703" s="150"/>
      <c r="HO703" s="150"/>
      <c r="HP703" s="150"/>
      <c r="HQ703" s="150"/>
      <c r="HR703" s="150"/>
      <c r="HS703" s="150"/>
      <c r="HT703" s="150"/>
      <c r="HU703" s="150"/>
      <c r="HV703" s="150"/>
      <c r="HW703" s="150"/>
      <c r="HX703" s="150"/>
      <c r="HY703" s="150"/>
      <c r="HZ703" s="150"/>
      <c r="IA703" s="150"/>
      <c r="IB703" s="150"/>
      <c r="IC703" s="150"/>
      <c r="ID703" s="150"/>
      <c r="IE703" s="150"/>
      <c r="IF703" s="150"/>
      <c r="IG703" s="150"/>
      <c r="IH703" s="150"/>
      <c r="II703" s="150"/>
      <c r="IJ703" s="150"/>
      <c r="IK703" s="150"/>
      <c r="IL703" s="150"/>
      <c r="IM703" s="150"/>
      <c r="IN703" s="150"/>
      <c r="IO703" s="150"/>
      <c r="IP703" s="150"/>
      <c r="IQ703" s="150"/>
      <c r="IR703" s="150"/>
      <c r="IS703" s="150"/>
      <c r="IT703" s="150"/>
      <c r="IU703" s="150"/>
      <c r="IV703" s="150"/>
      <c r="IW703" s="150"/>
    </row>
    <row r="704" customFormat="false" ht="12.75" hidden="false" customHeight="false" outlineLevel="0" collapsed="false">
      <c r="A704" s="146"/>
      <c r="B704" s="147"/>
      <c r="C704" s="147"/>
      <c r="D704" s="147"/>
      <c r="E704" s="147"/>
      <c r="F704" s="147"/>
      <c r="G704" s="147"/>
      <c r="H704" s="148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  <c r="BI704" s="147"/>
      <c r="BJ704" s="147"/>
      <c r="BK704" s="149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50"/>
      <c r="BV704" s="150"/>
      <c r="BW704" s="150"/>
      <c r="BX704" s="150"/>
      <c r="BY704" s="150"/>
      <c r="BZ704" s="150"/>
      <c r="CA704" s="150"/>
      <c r="CB704" s="150"/>
      <c r="CC704" s="150"/>
      <c r="CD704" s="150"/>
      <c r="CE704" s="150"/>
      <c r="CF704" s="150"/>
      <c r="CG704" s="150"/>
      <c r="CH704" s="150"/>
      <c r="CI704" s="150"/>
      <c r="CJ704" s="150"/>
      <c r="CK704" s="150"/>
      <c r="CL704" s="150"/>
      <c r="CM704" s="150"/>
      <c r="CN704" s="150"/>
      <c r="CO704" s="150"/>
      <c r="CP704" s="150"/>
      <c r="CQ704" s="150"/>
      <c r="CR704" s="150"/>
      <c r="CS704" s="150"/>
      <c r="CT704" s="150"/>
      <c r="CU704" s="150"/>
      <c r="CV704" s="150"/>
      <c r="CW704" s="150"/>
      <c r="CX704" s="150"/>
      <c r="CY704" s="150"/>
      <c r="CZ704" s="150"/>
      <c r="DA704" s="150"/>
      <c r="DB704" s="150"/>
      <c r="DC704" s="150"/>
      <c r="DD704" s="150"/>
      <c r="DE704" s="150"/>
      <c r="DF704" s="150"/>
      <c r="DG704" s="150"/>
      <c r="DH704" s="150"/>
      <c r="DI704" s="150"/>
      <c r="DJ704" s="150"/>
      <c r="DK704" s="150"/>
      <c r="DL704" s="150"/>
      <c r="DM704" s="150"/>
      <c r="DN704" s="150"/>
      <c r="DO704" s="150"/>
      <c r="DP704" s="150"/>
      <c r="DQ704" s="150"/>
      <c r="DR704" s="150"/>
      <c r="DS704" s="150"/>
      <c r="DT704" s="150"/>
      <c r="DU704" s="150"/>
      <c r="DV704" s="150"/>
      <c r="DW704" s="150"/>
      <c r="DX704" s="150"/>
      <c r="DY704" s="150"/>
      <c r="DZ704" s="150"/>
      <c r="EA704" s="150"/>
      <c r="EB704" s="150"/>
      <c r="EC704" s="150"/>
      <c r="ED704" s="150"/>
      <c r="EE704" s="150"/>
      <c r="EF704" s="150"/>
      <c r="EG704" s="150"/>
      <c r="EH704" s="150"/>
      <c r="EI704" s="150"/>
      <c r="EJ704" s="150"/>
      <c r="EK704" s="150"/>
      <c r="EL704" s="150"/>
      <c r="EM704" s="150"/>
      <c r="EN704" s="150"/>
      <c r="EO704" s="150"/>
      <c r="EP704" s="150"/>
      <c r="EQ704" s="150"/>
      <c r="ER704" s="150"/>
      <c r="ES704" s="150"/>
      <c r="ET704" s="150"/>
      <c r="EU704" s="150"/>
      <c r="EV704" s="150"/>
      <c r="EW704" s="150"/>
      <c r="EX704" s="150"/>
      <c r="EY704" s="150"/>
      <c r="EZ704" s="150"/>
      <c r="FA704" s="150"/>
      <c r="FB704" s="150"/>
      <c r="FC704" s="150"/>
      <c r="FD704" s="150"/>
      <c r="FE704" s="150"/>
      <c r="FF704" s="150"/>
      <c r="FG704" s="150"/>
      <c r="FH704" s="150"/>
      <c r="FI704" s="150"/>
      <c r="FJ704" s="150"/>
      <c r="FK704" s="150"/>
      <c r="FL704" s="150"/>
      <c r="FM704" s="150"/>
      <c r="FN704" s="150"/>
      <c r="FO704" s="150"/>
      <c r="FP704" s="150"/>
      <c r="FQ704" s="150"/>
      <c r="FR704" s="150"/>
      <c r="FS704" s="150"/>
      <c r="FT704" s="150"/>
      <c r="FU704" s="150"/>
      <c r="FV704" s="150"/>
      <c r="FW704" s="150"/>
      <c r="FX704" s="150"/>
      <c r="FY704" s="150"/>
      <c r="FZ704" s="150"/>
      <c r="GA704" s="150"/>
      <c r="GB704" s="150"/>
      <c r="GC704" s="150"/>
      <c r="GD704" s="150"/>
      <c r="GE704" s="150"/>
      <c r="GF704" s="150"/>
      <c r="GG704" s="150"/>
      <c r="GH704" s="150"/>
      <c r="GI704" s="150"/>
      <c r="GJ704" s="150"/>
      <c r="GK704" s="150"/>
      <c r="GL704" s="150"/>
      <c r="GM704" s="150"/>
      <c r="GN704" s="150"/>
      <c r="GO704" s="150"/>
      <c r="GP704" s="150"/>
      <c r="GQ704" s="150"/>
      <c r="GR704" s="150"/>
      <c r="GS704" s="150"/>
      <c r="GT704" s="150"/>
      <c r="GU704" s="150"/>
      <c r="GV704" s="150"/>
      <c r="GW704" s="150"/>
      <c r="GX704" s="150"/>
      <c r="GY704" s="150"/>
      <c r="GZ704" s="150"/>
      <c r="HA704" s="150"/>
      <c r="HB704" s="150"/>
      <c r="HC704" s="150"/>
      <c r="HD704" s="150"/>
      <c r="HE704" s="150"/>
      <c r="HF704" s="150"/>
      <c r="HG704" s="150"/>
      <c r="HH704" s="150"/>
      <c r="HI704" s="150"/>
      <c r="HJ704" s="150"/>
      <c r="HK704" s="150"/>
      <c r="HL704" s="150"/>
      <c r="HM704" s="150"/>
      <c r="HN704" s="150"/>
      <c r="HO704" s="150"/>
      <c r="HP704" s="150"/>
      <c r="HQ704" s="150"/>
      <c r="HR704" s="150"/>
      <c r="HS704" s="150"/>
      <c r="HT704" s="150"/>
      <c r="HU704" s="150"/>
      <c r="HV704" s="150"/>
      <c r="HW704" s="150"/>
      <c r="HX704" s="150"/>
      <c r="HY704" s="150"/>
      <c r="HZ704" s="150"/>
      <c r="IA704" s="150"/>
      <c r="IB704" s="150"/>
      <c r="IC704" s="150"/>
      <c r="ID704" s="150"/>
      <c r="IE704" s="150"/>
      <c r="IF704" s="150"/>
      <c r="IG704" s="150"/>
      <c r="IH704" s="150"/>
      <c r="II704" s="150"/>
      <c r="IJ704" s="150"/>
      <c r="IK704" s="150"/>
      <c r="IL704" s="150"/>
      <c r="IM704" s="150"/>
      <c r="IN704" s="150"/>
      <c r="IO704" s="150"/>
      <c r="IP704" s="150"/>
      <c r="IQ704" s="150"/>
      <c r="IR704" s="150"/>
      <c r="IS704" s="150"/>
      <c r="IT704" s="150"/>
      <c r="IU704" s="150"/>
      <c r="IV704" s="150"/>
      <c r="IW704" s="150"/>
    </row>
    <row r="705" customFormat="false" ht="12.75" hidden="false" customHeight="false" outlineLevel="0" collapsed="false">
      <c r="A705" s="146"/>
      <c r="B705" s="147"/>
      <c r="C705" s="147"/>
      <c r="D705" s="147"/>
      <c r="E705" s="147"/>
      <c r="F705" s="147"/>
      <c r="G705" s="147"/>
      <c r="H705" s="148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  <c r="BI705" s="147"/>
      <c r="BJ705" s="147"/>
      <c r="BK705" s="149"/>
      <c r="BL705" s="150"/>
      <c r="BM705" s="150"/>
      <c r="BN705" s="150"/>
      <c r="BO705" s="150"/>
      <c r="BP705" s="150"/>
      <c r="BQ705" s="150"/>
      <c r="BR705" s="150"/>
      <c r="BS705" s="150"/>
      <c r="BT705" s="150"/>
      <c r="BU705" s="150"/>
      <c r="BV705" s="150"/>
      <c r="BW705" s="150"/>
      <c r="BX705" s="150"/>
      <c r="BY705" s="150"/>
      <c r="BZ705" s="150"/>
      <c r="CA705" s="150"/>
      <c r="CB705" s="150"/>
      <c r="CC705" s="15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0"/>
      <c r="CN705" s="150"/>
      <c r="CO705" s="150"/>
      <c r="CP705" s="150"/>
      <c r="CQ705" s="150"/>
      <c r="CR705" s="150"/>
      <c r="CS705" s="150"/>
      <c r="CT705" s="150"/>
      <c r="CU705" s="150"/>
      <c r="CV705" s="150"/>
      <c r="CW705" s="150"/>
      <c r="CX705" s="150"/>
      <c r="CY705" s="150"/>
      <c r="CZ705" s="150"/>
      <c r="DA705" s="150"/>
      <c r="DB705" s="150"/>
      <c r="DC705" s="150"/>
      <c r="DD705" s="150"/>
      <c r="DE705" s="150"/>
      <c r="DF705" s="150"/>
      <c r="DG705" s="150"/>
      <c r="DH705" s="150"/>
      <c r="DI705" s="150"/>
      <c r="DJ705" s="150"/>
      <c r="DK705" s="150"/>
      <c r="DL705" s="150"/>
      <c r="DM705" s="150"/>
      <c r="DN705" s="150"/>
      <c r="DO705" s="150"/>
      <c r="DP705" s="150"/>
      <c r="DQ705" s="150"/>
      <c r="DR705" s="150"/>
      <c r="DS705" s="150"/>
      <c r="DT705" s="150"/>
      <c r="DU705" s="150"/>
      <c r="DV705" s="150"/>
      <c r="DW705" s="150"/>
      <c r="DX705" s="150"/>
      <c r="DY705" s="150"/>
      <c r="DZ705" s="150"/>
      <c r="EA705" s="150"/>
      <c r="EB705" s="150"/>
      <c r="EC705" s="150"/>
      <c r="ED705" s="150"/>
      <c r="EE705" s="150"/>
      <c r="EF705" s="150"/>
      <c r="EG705" s="150"/>
      <c r="EH705" s="150"/>
      <c r="EI705" s="150"/>
      <c r="EJ705" s="150"/>
      <c r="EK705" s="150"/>
      <c r="EL705" s="150"/>
      <c r="EM705" s="150"/>
      <c r="EN705" s="150"/>
      <c r="EO705" s="150"/>
      <c r="EP705" s="150"/>
      <c r="EQ705" s="150"/>
      <c r="ER705" s="150"/>
      <c r="ES705" s="150"/>
      <c r="ET705" s="150"/>
      <c r="EU705" s="150"/>
      <c r="EV705" s="150"/>
      <c r="EW705" s="150"/>
      <c r="EX705" s="150"/>
      <c r="EY705" s="150"/>
      <c r="EZ705" s="150"/>
      <c r="FA705" s="150"/>
      <c r="FB705" s="150"/>
      <c r="FC705" s="150"/>
      <c r="FD705" s="150"/>
      <c r="FE705" s="150"/>
      <c r="FF705" s="150"/>
      <c r="FG705" s="150"/>
      <c r="FH705" s="150"/>
      <c r="FI705" s="150"/>
      <c r="FJ705" s="150"/>
      <c r="FK705" s="150"/>
      <c r="FL705" s="150"/>
      <c r="FM705" s="150"/>
      <c r="FN705" s="150"/>
      <c r="FO705" s="150"/>
      <c r="FP705" s="150"/>
      <c r="FQ705" s="150"/>
      <c r="FR705" s="150"/>
      <c r="FS705" s="150"/>
      <c r="FT705" s="150"/>
      <c r="FU705" s="150"/>
      <c r="FV705" s="150"/>
      <c r="FW705" s="150"/>
      <c r="FX705" s="150"/>
      <c r="FY705" s="150"/>
      <c r="FZ705" s="150"/>
      <c r="GA705" s="150"/>
      <c r="GB705" s="150"/>
      <c r="GC705" s="150"/>
      <c r="GD705" s="150"/>
      <c r="GE705" s="150"/>
      <c r="GF705" s="150"/>
      <c r="GG705" s="150"/>
      <c r="GH705" s="150"/>
      <c r="GI705" s="150"/>
      <c r="GJ705" s="150"/>
      <c r="GK705" s="150"/>
      <c r="GL705" s="150"/>
      <c r="GM705" s="150"/>
      <c r="GN705" s="150"/>
      <c r="GO705" s="150"/>
      <c r="GP705" s="150"/>
      <c r="GQ705" s="150"/>
      <c r="GR705" s="150"/>
      <c r="GS705" s="150"/>
      <c r="GT705" s="150"/>
      <c r="GU705" s="150"/>
      <c r="GV705" s="150"/>
      <c r="GW705" s="150"/>
      <c r="GX705" s="150"/>
      <c r="GY705" s="150"/>
      <c r="GZ705" s="150"/>
      <c r="HA705" s="150"/>
      <c r="HB705" s="150"/>
      <c r="HC705" s="150"/>
      <c r="HD705" s="150"/>
      <c r="HE705" s="150"/>
      <c r="HF705" s="150"/>
      <c r="HG705" s="150"/>
      <c r="HH705" s="150"/>
      <c r="HI705" s="150"/>
      <c r="HJ705" s="150"/>
      <c r="HK705" s="150"/>
      <c r="HL705" s="150"/>
      <c r="HM705" s="150"/>
      <c r="HN705" s="150"/>
      <c r="HO705" s="150"/>
      <c r="HP705" s="150"/>
      <c r="HQ705" s="150"/>
      <c r="HR705" s="150"/>
      <c r="HS705" s="150"/>
      <c r="HT705" s="150"/>
      <c r="HU705" s="150"/>
      <c r="HV705" s="150"/>
      <c r="HW705" s="150"/>
      <c r="HX705" s="150"/>
      <c r="HY705" s="150"/>
      <c r="HZ705" s="150"/>
      <c r="IA705" s="150"/>
      <c r="IB705" s="150"/>
      <c r="IC705" s="150"/>
      <c r="ID705" s="150"/>
      <c r="IE705" s="150"/>
      <c r="IF705" s="150"/>
      <c r="IG705" s="150"/>
      <c r="IH705" s="150"/>
      <c r="II705" s="150"/>
      <c r="IJ705" s="150"/>
      <c r="IK705" s="150"/>
      <c r="IL705" s="150"/>
      <c r="IM705" s="150"/>
      <c r="IN705" s="150"/>
      <c r="IO705" s="150"/>
      <c r="IP705" s="150"/>
      <c r="IQ705" s="150"/>
      <c r="IR705" s="150"/>
      <c r="IS705" s="150"/>
      <c r="IT705" s="150"/>
      <c r="IU705" s="150"/>
      <c r="IV705" s="150"/>
      <c r="IW705" s="150"/>
    </row>
    <row r="706" customFormat="false" ht="12.75" hidden="false" customHeight="false" outlineLevel="0" collapsed="false">
      <c r="A706" s="146"/>
      <c r="B706" s="147"/>
      <c r="C706" s="147"/>
      <c r="D706" s="147"/>
      <c r="E706" s="147"/>
      <c r="F706" s="147"/>
      <c r="G706" s="147"/>
      <c r="H706" s="148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  <c r="BI706" s="147"/>
      <c r="BJ706" s="147"/>
      <c r="BK706" s="149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  <c r="DW706" s="150"/>
      <c r="DX706" s="150"/>
      <c r="DY706" s="150"/>
      <c r="DZ706" s="150"/>
      <c r="EA706" s="150"/>
      <c r="EB706" s="150"/>
      <c r="EC706" s="150"/>
      <c r="ED706" s="150"/>
      <c r="EE706" s="150"/>
      <c r="EF706" s="150"/>
      <c r="EG706" s="150"/>
      <c r="EH706" s="150"/>
      <c r="EI706" s="150"/>
      <c r="EJ706" s="150"/>
      <c r="EK706" s="150"/>
      <c r="EL706" s="150"/>
      <c r="EM706" s="150"/>
      <c r="EN706" s="150"/>
      <c r="EO706" s="150"/>
      <c r="EP706" s="150"/>
      <c r="EQ706" s="150"/>
      <c r="ER706" s="150"/>
      <c r="ES706" s="150"/>
      <c r="ET706" s="150"/>
      <c r="EU706" s="150"/>
      <c r="EV706" s="150"/>
      <c r="EW706" s="150"/>
      <c r="EX706" s="150"/>
      <c r="EY706" s="150"/>
      <c r="EZ706" s="150"/>
      <c r="FA706" s="150"/>
      <c r="FB706" s="150"/>
      <c r="FC706" s="150"/>
      <c r="FD706" s="150"/>
      <c r="FE706" s="150"/>
      <c r="FF706" s="150"/>
      <c r="FG706" s="150"/>
      <c r="FH706" s="150"/>
      <c r="FI706" s="150"/>
      <c r="FJ706" s="150"/>
      <c r="FK706" s="150"/>
      <c r="FL706" s="150"/>
      <c r="FM706" s="150"/>
      <c r="FN706" s="150"/>
      <c r="FO706" s="150"/>
      <c r="FP706" s="150"/>
      <c r="FQ706" s="150"/>
      <c r="FR706" s="150"/>
      <c r="FS706" s="150"/>
      <c r="FT706" s="150"/>
      <c r="FU706" s="150"/>
      <c r="FV706" s="150"/>
      <c r="FW706" s="150"/>
      <c r="FX706" s="150"/>
      <c r="FY706" s="150"/>
      <c r="FZ706" s="150"/>
      <c r="GA706" s="150"/>
      <c r="GB706" s="150"/>
      <c r="GC706" s="150"/>
      <c r="GD706" s="150"/>
      <c r="GE706" s="150"/>
      <c r="GF706" s="150"/>
      <c r="GG706" s="150"/>
      <c r="GH706" s="150"/>
      <c r="GI706" s="150"/>
      <c r="GJ706" s="150"/>
      <c r="GK706" s="150"/>
      <c r="GL706" s="150"/>
      <c r="GM706" s="150"/>
      <c r="GN706" s="150"/>
      <c r="GO706" s="150"/>
      <c r="GP706" s="150"/>
      <c r="GQ706" s="150"/>
      <c r="GR706" s="150"/>
      <c r="GS706" s="150"/>
      <c r="GT706" s="150"/>
      <c r="GU706" s="150"/>
      <c r="GV706" s="150"/>
      <c r="GW706" s="150"/>
      <c r="GX706" s="150"/>
      <c r="GY706" s="150"/>
      <c r="GZ706" s="150"/>
      <c r="HA706" s="150"/>
      <c r="HB706" s="150"/>
      <c r="HC706" s="150"/>
      <c r="HD706" s="150"/>
      <c r="HE706" s="150"/>
      <c r="HF706" s="150"/>
      <c r="HG706" s="150"/>
      <c r="HH706" s="150"/>
      <c r="HI706" s="150"/>
      <c r="HJ706" s="150"/>
      <c r="HK706" s="150"/>
      <c r="HL706" s="150"/>
      <c r="HM706" s="150"/>
      <c r="HN706" s="150"/>
      <c r="HO706" s="150"/>
      <c r="HP706" s="150"/>
      <c r="HQ706" s="150"/>
      <c r="HR706" s="150"/>
      <c r="HS706" s="150"/>
      <c r="HT706" s="150"/>
      <c r="HU706" s="150"/>
      <c r="HV706" s="150"/>
      <c r="HW706" s="150"/>
      <c r="HX706" s="150"/>
      <c r="HY706" s="150"/>
      <c r="HZ706" s="150"/>
      <c r="IA706" s="150"/>
      <c r="IB706" s="150"/>
      <c r="IC706" s="150"/>
      <c r="ID706" s="150"/>
      <c r="IE706" s="150"/>
      <c r="IF706" s="150"/>
      <c r="IG706" s="150"/>
      <c r="IH706" s="150"/>
      <c r="II706" s="150"/>
      <c r="IJ706" s="150"/>
      <c r="IK706" s="150"/>
      <c r="IL706" s="150"/>
      <c r="IM706" s="150"/>
      <c r="IN706" s="150"/>
      <c r="IO706" s="150"/>
      <c r="IP706" s="150"/>
      <c r="IQ706" s="150"/>
      <c r="IR706" s="150"/>
      <c r="IS706" s="150"/>
      <c r="IT706" s="150"/>
      <c r="IU706" s="150"/>
      <c r="IV706" s="150"/>
      <c r="IW706" s="150"/>
    </row>
    <row r="707" customFormat="false" ht="12.75" hidden="false" customHeight="false" outlineLevel="0" collapsed="false">
      <c r="A707" s="146"/>
      <c r="B707" s="147"/>
      <c r="C707" s="147"/>
      <c r="D707" s="147"/>
      <c r="E707" s="147"/>
      <c r="F707" s="147"/>
      <c r="G707" s="147"/>
      <c r="H707" s="148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  <c r="BI707" s="147"/>
      <c r="BJ707" s="147"/>
      <c r="BK707" s="149"/>
      <c r="BL707" s="150"/>
      <c r="BM707" s="150"/>
      <c r="BN707" s="150"/>
      <c r="BO707" s="150"/>
      <c r="BP707" s="150"/>
      <c r="BQ707" s="150"/>
      <c r="BR707" s="150"/>
      <c r="BS707" s="150"/>
      <c r="BT707" s="150"/>
      <c r="BU707" s="150"/>
      <c r="BV707" s="150"/>
      <c r="BW707" s="150"/>
      <c r="BX707" s="150"/>
      <c r="BY707" s="150"/>
      <c r="BZ707" s="150"/>
      <c r="CA707" s="150"/>
      <c r="CB707" s="150"/>
      <c r="CC707" s="150"/>
      <c r="CD707" s="150"/>
      <c r="CE707" s="150"/>
      <c r="CF707" s="150"/>
      <c r="CG707" s="150"/>
      <c r="CH707" s="150"/>
      <c r="CI707" s="150"/>
      <c r="CJ707" s="150"/>
      <c r="CK707" s="150"/>
      <c r="CL707" s="150"/>
      <c r="CM707" s="150"/>
      <c r="CN707" s="150"/>
      <c r="CO707" s="150"/>
      <c r="CP707" s="150"/>
      <c r="CQ707" s="150"/>
      <c r="CR707" s="150"/>
      <c r="CS707" s="150"/>
      <c r="CT707" s="150"/>
      <c r="CU707" s="150"/>
      <c r="CV707" s="150"/>
      <c r="CW707" s="150"/>
      <c r="CX707" s="150"/>
      <c r="CY707" s="150"/>
      <c r="CZ707" s="150"/>
      <c r="DA707" s="150"/>
      <c r="DB707" s="150"/>
      <c r="DC707" s="150"/>
      <c r="DD707" s="150"/>
      <c r="DE707" s="150"/>
      <c r="DF707" s="150"/>
      <c r="DG707" s="150"/>
      <c r="DH707" s="150"/>
      <c r="DI707" s="150"/>
      <c r="DJ707" s="150"/>
      <c r="DK707" s="150"/>
      <c r="DL707" s="150"/>
      <c r="DM707" s="150"/>
      <c r="DN707" s="150"/>
      <c r="DO707" s="150"/>
      <c r="DP707" s="150"/>
      <c r="DQ707" s="150"/>
      <c r="DR707" s="150"/>
      <c r="DS707" s="150"/>
      <c r="DT707" s="150"/>
      <c r="DU707" s="150"/>
      <c r="DV707" s="150"/>
      <c r="DW707" s="150"/>
      <c r="DX707" s="150"/>
      <c r="DY707" s="150"/>
      <c r="DZ707" s="150"/>
      <c r="EA707" s="150"/>
      <c r="EB707" s="150"/>
      <c r="EC707" s="150"/>
      <c r="ED707" s="150"/>
      <c r="EE707" s="150"/>
      <c r="EF707" s="150"/>
      <c r="EG707" s="150"/>
      <c r="EH707" s="150"/>
      <c r="EI707" s="150"/>
      <c r="EJ707" s="150"/>
      <c r="EK707" s="150"/>
      <c r="EL707" s="150"/>
      <c r="EM707" s="150"/>
      <c r="EN707" s="150"/>
      <c r="EO707" s="150"/>
      <c r="EP707" s="150"/>
      <c r="EQ707" s="150"/>
      <c r="ER707" s="150"/>
      <c r="ES707" s="150"/>
      <c r="ET707" s="150"/>
      <c r="EU707" s="150"/>
      <c r="EV707" s="150"/>
      <c r="EW707" s="150"/>
      <c r="EX707" s="150"/>
      <c r="EY707" s="150"/>
      <c r="EZ707" s="150"/>
      <c r="FA707" s="150"/>
      <c r="FB707" s="150"/>
      <c r="FC707" s="150"/>
      <c r="FD707" s="150"/>
      <c r="FE707" s="150"/>
      <c r="FF707" s="150"/>
      <c r="FG707" s="150"/>
      <c r="FH707" s="150"/>
      <c r="FI707" s="150"/>
      <c r="FJ707" s="150"/>
      <c r="FK707" s="150"/>
      <c r="FL707" s="150"/>
      <c r="FM707" s="150"/>
      <c r="FN707" s="150"/>
      <c r="FO707" s="150"/>
      <c r="FP707" s="150"/>
      <c r="FQ707" s="150"/>
      <c r="FR707" s="150"/>
      <c r="FS707" s="150"/>
      <c r="FT707" s="150"/>
      <c r="FU707" s="150"/>
      <c r="FV707" s="150"/>
      <c r="FW707" s="150"/>
      <c r="FX707" s="150"/>
      <c r="FY707" s="150"/>
      <c r="FZ707" s="150"/>
      <c r="GA707" s="150"/>
      <c r="GB707" s="150"/>
      <c r="GC707" s="150"/>
      <c r="GD707" s="150"/>
      <c r="GE707" s="150"/>
      <c r="GF707" s="150"/>
      <c r="GG707" s="150"/>
      <c r="GH707" s="150"/>
      <c r="GI707" s="150"/>
      <c r="GJ707" s="150"/>
      <c r="GK707" s="150"/>
      <c r="GL707" s="150"/>
      <c r="GM707" s="150"/>
      <c r="GN707" s="150"/>
      <c r="GO707" s="150"/>
      <c r="GP707" s="150"/>
      <c r="GQ707" s="150"/>
      <c r="GR707" s="150"/>
      <c r="GS707" s="150"/>
      <c r="GT707" s="150"/>
      <c r="GU707" s="150"/>
      <c r="GV707" s="150"/>
      <c r="GW707" s="150"/>
      <c r="GX707" s="150"/>
      <c r="GY707" s="150"/>
      <c r="GZ707" s="150"/>
      <c r="HA707" s="150"/>
      <c r="HB707" s="150"/>
      <c r="HC707" s="150"/>
      <c r="HD707" s="150"/>
      <c r="HE707" s="150"/>
      <c r="HF707" s="150"/>
      <c r="HG707" s="150"/>
      <c r="HH707" s="150"/>
      <c r="HI707" s="150"/>
      <c r="HJ707" s="150"/>
      <c r="HK707" s="150"/>
      <c r="HL707" s="150"/>
      <c r="HM707" s="150"/>
      <c r="HN707" s="150"/>
      <c r="HO707" s="150"/>
      <c r="HP707" s="150"/>
      <c r="HQ707" s="150"/>
      <c r="HR707" s="150"/>
      <c r="HS707" s="150"/>
      <c r="HT707" s="150"/>
      <c r="HU707" s="150"/>
      <c r="HV707" s="150"/>
      <c r="HW707" s="150"/>
      <c r="HX707" s="150"/>
      <c r="HY707" s="150"/>
      <c r="HZ707" s="150"/>
      <c r="IA707" s="150"/>
      <c r="IB707" s="150"/>
      <c r="IC707" s="150"/>
      <c r="ID707" s="150"/>
      <c r="IE707" s="150"/>
      <c r="IF707" s="150"/>
      <c r="IG707" s="150"/>
      <c r="IH707" s="150"/>
      <c r="II707" s="150"/>
      <c r="IJ707" s="150"/>
      <c r="IK707" s="150"/>
      <c r="IL707" s="150"/>
      <c r="IM707" s="150"/>
      <c r="IN707" s="150"/>
      <c r="IO707" s="150"/>
      <c r="IP707" s="150"/>
      <c r="IQ707" s="150"/>
      <c r="IR707" s="150"/>
      <c r="IS707" s="150"/>
      <c r="IT707" s="150"/>
      <c r="IU707" s="150"/>
      <c r="IV707" s="150"/>
      <c r="IW707" s="150"/>
    </row>
    <row r="708" customFormat="false" ht="12.75" hidden="false" customHeight="false" outlineLevel="0" collapsed="false">
      <c r="A708" s="146"/>
      <c r="B708" s="147"/>
      <c r="C708" s="147"/>
      <c r="D708" s="147"/>
      <c r="E708" s="147"/>
      <c r="F708" s="147"/>
      <c r="G708" s="147"/>
      <c r="H708" s="148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  <c r="BI708" s="147"/>
      <c r="BJ708" s="147"/>
      <c r="BK708" s="149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50"/>
      <c r="BV708" s="150"/>
      <c r="BW708" s="150"/>
      <c r="BX708" s="150"/>
      <c r="BY708" s="150"/>
      <c r="BZ708" s="150"/>
      <c r="CA708" s="150"/>
      <c r="CB708" s="150"/>
      <c r="CC708" s="150"/>
      <c r="CD708" s="150"/>
      <c r="CE708" s="150"/>
      <c r="CF708" s="150"/>
      <c r="CG708" s="150"/>
      <c r="CH708" s="150"/>
      <c r="CI708" s="150"/>
      <c r="CJ708" s="150"/>
      <c r="CK708" s="150"/>
      <c r="CL708" s="150"/>
      <c r="CM708" s="150"/>
      <c r="CN708" s="150"/>
      <c r="CO708" s="150"/>
      <c r="CP708" s="150"/>
      <c r="CQ708" s="150"/>
      <c r="CR708" s="150"/>
      <c r="CS708" s="150"/>
      <c r="CT708" s="150"/>
      <c r="CU708" s="150"/>
      <c r="CV708" s="150"/>
      <c r="CW708" s="150"/>
      <c r="CX708" s="150"/>
      <c r="CY708" s="150"/>
      <c r="CZ708" s="150"/>
      <c r="DA708" s="150"/>
      <c r="DB708" s="150"/>
      <c r="DC708" s="150"/>
      <c r="DD708" s="150"/>
      <c r="DE708" s="150"/>
      <c r="DF708" s="150"/>
      <c r="DG708" s="150"/>
      <c r="DH708" s="150"/>
      <c r="DI708" s="150"/>
      <c r="DJ708" s="150"/>
      <c r="DK708" s="150"/>
      <c r="DL708" s="150"/>
      <c r="DM708" s="150"/>
      <c r="DN708" s="150"/>
      <c r="DO708" s="150"/>
      <c r="DP708" s="150"/>
      <c r="DQ708" s="150"/>
      <c r="DR708" s="150"/>
      <c r="DS708" s="150"/>
      <c r="DT708" s="150"/>
      <c r="DU708" s="150"/>
      <c r="DV708" s="150"/>
      <c r="DW708" s="150"/>
      <c r="DX708" s="150"/>
      <c r="DY708" s="150"/>
      <c r="DZ708" s="150"/>
      <c r="EA708" s="150"/>
      <c r="EB708" s="150"/>
      <c r="EC708" s="150"/>
      <c r="ED708" s="150"/>
      <c r="EE708" s="150"/>
      <c r="EF708" s="150"/>
      <c r="EG708" s="150"/>
      <c r="EH708" s="150"/>
      <c r="EI708" s="150"/>
      <c r="EJ708" s="150"/>
      <c r="EK708" s="150"/>
      <c r="EL708" s="150"/>
      <c r="EM708" s="150"/>
      <c r="EN708" s="150"/>
      <c r="EO708" s="150"/>
      <c r="EP708" s="150"/>
      <c r="EQ708" s="150"/>
      <c r="ER708" s="150"/>
      <c r="ES708" s="150"/>
      <c r="ET708" s="150"/>
      <c r="EU708" s="150"/>
      <c r="EV708" s="150"/>
      <c r="EW708" s="150"/>
      <c r="EX708" s="150"/>
      <c r="EY708" s="150"/>
      <c r="EZ708" s="150"/>
      <c r="FA708" s="150"/>
      <c r="FB708" s="150"/>
      <c r="FC708" s="150"/>
      <c r="FD708" s="150"/>
      <c r="FE708" s="150"/>
      <c r="FF708" s="150"/>
      <c r="FG708" s="150"/>
      <c r="FH708" s="150"/>
      <c r="FI708" s="150"/>
      <c r="FJ708" s="150"/>
      <c r="FK708" s="150"/>
      <c r="FL708" s="150"/>
      <c r="FM708" s="150"/>
      <c r="FN708" s="150"/>
      <c r="FO708" s="150"/>
      <c r="FP708" s="150"/>
      <c r="FQ708" s="150"/>
      <c r="FR708" s="150"/>
      <c r="FS708" s="150"/>
      <c r="FT708" s="150"/>
      <c r="FU708" s="150"/>
      <c r="FV708" s="150"/>
      <c r="FW708" s="150"/>
      <c r="FX708" s="150"/>
      <c r="FY708" s="150"/>
      <c r="FZ708" s="150"/>
      <c r="GA708" s="150"/>
      <c r="GB708" s="150"/>
      <c r="GC708" s="150"/>
      <c r="GD708" s="150"/>
      <c r="GE708" s="150"/>
      <c r="GF708" s="150"/>
      <c r="GG708" s="150"/>
      <c r="GH708" s="150"/>
      <c r="GI708" s="150"/>
      <c r="GJ708" s="150"/>
      <c r="GK708" s="150"/>
      <c r="GL708" s="150"/>
      <c r="GM708" s="150"/>
      <c r="GN708" s="150"/>
      <c r="GO708" s="150"/>
      <c r="GP708" s="150"/>
      <c r="GQ708" s="150"/>
      <c r="GR708" s="150"/>
      <c r="GS708" s="150"/>
      <c r="GT708" s="150"/>
      <c r="GU708" s="150"/>
      <c r="GV708" s="150"/>
      <c r="GW708" s="150"/>
      <c r="GX708" s="150"/>
      <c r="GY708" s="150"/>
      <c r="GZ708" s="150"/>
      <c r="HA708" s="150"/>
      <c r="HB708" s="150"/>
      <c r="HC708" s="150"/>
      <c r="HD708" s="150"/>
      <c r="HE708" s="150"/>
      <c r="HF708" s="150"/>
      <c r="HG708" s="150"/>
      <c r="HH708" s="150"/>
      <c r="HI708" s="150"/>
      <c r="HJ708" s="150"/>
      <c r="HK708" s="150"/>
      <c r="HL708" s="150"/>
      <c r="HM708" s="150"/>
      <c r="HN708" s="150"/>
      <c r="HO708" s="150"/>
      <c r="HP708" s="150"/>
      <c r="HQ708" s="150"/>
      <c r="HR708" s="150"/>
      <c r="HS708" s="150"/>
      <c r="HT708" s="150"/>
      <c r="HU708" s="150"/>
      <c r="HV708" s="150"/>
      <c r="HW708" s="150"/>
      <c r="HX708" s="150"/>
      <c r="HY708" s="150"/>
      <c r="HZ708" s="150"/>
      <c r="IA708" s="150"/>
      <c r="IB708" s="150"/>
      <c r="IC708" s="150"/>
      <c r="ID708" s="150"/>
      <c r="IE708" s="150"/>
      <c r="IF708" s="150"/>
      <c r="IG708" s="150"/>
      <c r="IH708" s="150"/>
      <c r="II708" s="150"/>
      <c r="IJ708" s="150"/>
      <c r="IK708" s="150"/>
      <c r="IL708" s="150"/>
      <c r="IM708" s="150"/>
      <c r="IN708" s="150"/>
      <c r="IO708" s="150"/>
      <c r="IP708" s="150"/>
      <c r="IQ708" s="150"/>
      <c r="IR708" s="150"/>
      <c r="IS708" s="150"/>
      <c r="IT708" s="150"/>
      <c r="IU708" s="150"/>
      <c r="IV708" s="150"/>
      <c r="IW708" s="150"/>
    </row>
    <row r="709" customFormat="false" ht="12.75" hidden="false" customHeight="false" outlineLevel="0" collapsed="false">
      <c r="A709" s="146"/>
      <c r="B709" s="147"/>
      <c r="C709" s="147"/>
      <c r="D709" s="147"/>
      <c r="E709" s="147"/>
      <c r="F709" s="147"/>
      <c r="G709" s="147"/>
      <c r="H709" s="148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  <c r="BI709" s="147"/>
      <c r="BJ709" s="147"/>
      <c r="BK709" s="149"/>
      <c r="BL709" s="150"/>
      <c r="BM709" s="150"/>
      <c r="BN709" s="150"/>
      <c r="BO709" s="150"/>
      <c r="BP709" s="150"/>
      <c r="BQ709" s="150"/>
      <c r="BR709" s="150"/>
      <c r="BS709" s="150"/>
      <c r="BT709" s="150"/>
      <c r="BU709" s="150"/>
      <c r="BV709" s="150"/>
      <c r="BW709" s="150"/>
      <c r="BX709" s="150"/>
      <c r="BY709" s="150"/>
      <c r="BZ709" s="150"/>
      <c r="CA709" s="150"/>
      <c r="CB709" s="150"/>
      <c r="CC709" s="15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0"/>
      <c r="CN709" s="150"/>
      <c r="CO709" s="150"/>
      <c r="CP709" s="150"/>
      <c r="CQ709" s="150"/>
      <c r="CR709" s="150"/>
      <c r="CS709" s="150"/>
      <c r="CT709" s="150"/>
      <c r="CU709" s="150"/>
      <c r="CV709" s="150"/>
      <c r="CW709" s="150"/>
      <c r="CX709" s="150"/>
      <c r="CY709" s="150"/>
      <c r="CZ709" s="150"/>
      <c r="DA709" s="150"/>
      <c r="DB709" s="150"/>
      <c r="DC709" s="150"/>
      <c r="DD709" s="150"/>
      <c r="DE709" s="150"/>
      <c r="DF709" s="150"/>
      <c r="DG709" s="150"/>
      <c r="DH709" s="150"/>
      <c r="DI709" s="150"/>
      <c r="DJ709" s="150"/>
      <c r="DK709" s="150"/>
      <c r="DL709" s="150"/>
      <c r="DM709" s="150"/>
      <c r="DN709" s="150"/>
      <c r="DO709" s="150"/>
      <c r="DP709" s="150"/>
      <c r="DQ709" s="150"/>
      <c r="DR709" s="150"/>
      <c r="DS709" s="150"/>
      <c r="DT709" s="150"/>
      <c r="DU709" s="150"/>
      <c r="DV709" s="150"/>
      <c r="DW709" s="150"/>
      <c r="DX709" s="150"/>
      <c r="DY709" s="150"/>
      <c r="DZ709" s="150"/>
      <c r="EA709" s="150"/>
      <c r="EB709" s="150"/>
      <c r="EC709" s="150"/>
      <c r="ED709" s="150"/>
      <c r="EE709" s="150"/>
      <c r="EF709" s="150"/>
      <c r="EG709" s="150"/>
      <c r="EH709" s="150"/>
      <c r="EI709" s="150"/>
      <c r="EJ709" s="150"/>
      <c r="EK709" s="150"/>
      <c r="EL709" s="150"/>
      <c r="EM709" s="150"/>
      <c r="EN709" s="150"/>
      <c r="EO709" s="150"/>
      <c r="EP709" s="150"/>
      <c r="EQ709" s="150"/>
      <c r="ER709" s="150"/>
      <c r="ES709" s="150"/>
      <c r="ET709" s="150"/>
      <c r="EU709" s="150"/>
      <c r="EV709" s="150"/>
      <c r="EW709" s="150"/>
      <c r="EX709" s="150"/>
      <c r="EY709" s="150"/>
      <c r="EZ709" s="150"/>
      <c r="FA709" s="150"/>
      <c r="FB709" s="150"/>
      <c r="FC709" s="150"/>
      <c r="FD709" s="150"/>
      <c r="FE709" s="150"/>
      <c r="FF709" s="150"/>
      <c r="FG709" s="150"/>
      <c r="FH709" s="150"/>
      <c r="FI709" s="150"/>
      <c r="FJ709" s="150"/>
      <c r="FK709" s="150"/>
      <c r="FL709" s="150"/>
      <c r="FM709" s="150"/>
      <c r="FN709" s="150"/>
      <c r="FO709" s="150"/>
      <c r="FP709" s="150"/>
      <c r="FQ709" s="150"/>
      <c r="FR709" s="150"/>
      <c r="FS709" s="150"/>
      <c r="FT709" s="150"/>
      <c r="FU709" s="150"/>
      <c r="FV709" s="150"/>
      <c r="FW709" s="150"/>
      <c r="FX709" s="150"/>
      <c r="FY709" s="150"/>
      <c r="FZ709" s="150"/>
      <c r="GA709" s="150"/>
      <c r="GB709" s="150"/>
      <c r="GC709" s="150"/>
      <c r="GD709" s="150"/>
      <c r="GE709" s="150"/>
      <c r="GF709" s="150"/>
      <c r="GG709" s="150"/>
      <c r="GH709" s="150"/>
      <c r="GI709" s="150"/>
      <c r="GJ709" s="150"/>
      <c r="GK709" s="150"/>
      <c r="GL709" s="150"/>
      <c r="GM709" s="150"/>
      <c r="GN709" s="150"/>
      <c r="GO709" s="150"/>
      <c r="GP709" s="150"/>
      <c r="GQ709" s="150"/>
      <c r="GR709" s="150"/>
      <c r="GS709" s="150"/>
      <c r="GT709" s="150"/>
      <c r="GU709" s="150"/>
      <c r="GV709" s="150"/>
      <c r="GW709" s="150"/>
      <c r="GX709" s="150"/>
      <c r="GY709" s="150"/>
      <c r="GZ709" s="150"/>
      <c r="HA709" s="150"/>
      <c r="HB709" s="150"/>
      <c r="HC709" s="150"/>
      <c r="HD709" s="150"/>
      <c r="HE709" s="150"/>
      <c r="HF709" s="150"/>
      <c r="HG709" s="150"/>
      <c r="HH709" s="150"/>
      <c r="HI709" s="150"/>
      <c r="HJ709" s="150"/>
      <c r="HK709" s="150"/>
      <c r="HL709" s="150"/>
      <c r="HM709" s="150"/>
      <c r="HN709" s="150"/>
      <c r="HO709" s="150"/>
      <c r="HP709" s="150"/>
      <c r="HQ709" s="150"/>
      <c r="HR709" s="150"/>
      <c r="HS709" s="150"/>
      <c r="HT709" s="150"/>
      <c r="HU709" s="150"/>
      <c r="HV709" s="150"/>
      <c r="HW709" s="150"/>
      <c r="HX709" s="150"/>
      <c r="HY709" s="150"/>
      <c r="HZ709" s="150"/>
      <c r="IA709" s="150"/>
      <c r="IB709" s="150"/>
      <c r="IC709" s="150"/>
      <c r="ID709" s="150"/>
      <c r="IE709" s="150"/>
      <c r="IF709" s="150"/>
      <c r="IG709" s="150"/>
      <c r="IH709" s="150"/>
      <c r="II709" s="150"/>
      <c r="IJ709" s="150"/>
      <c r="IK709" s="150"/>
      <c r="IL709" s="150"/>
      <c r="IM709" s="150"/>
      <c r="IN709" s="150"/>
      <c r="IO709" s="150"/>
      <c r="IP709" s="150"/>
      <c r="IQ709" s="150"/>
      <c r="IR709" s="150"/>
      <c r="IS709" s="150"/>
      <c r="IT709" s="150"/>
      <c r="IU709" s="150"/>
      <c r="IV709" s="150"/>
      <c r="IW709" s="150"/>
    </row>
    <row r="710" customFormat="false" ht="12.75" hidden="false" customHeight="false" outlineLevel="0" collapsed="false">
      <c r="A710" s="146"/>
      <c r="B710" s="147"/>
      <c r="C710" s="147"/>
      <c r="D710" s="147"/>
      <c r="E710" s="147"/>
      <c r="F710" s="147"/>
      <c r="G710" s="147"/>
      <c r="H710" s="148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  <c r="BA710" s="147"/>
      <c r="BB710" s="147"/>
      <c r="BC710" s="147"/>
      <c r="BD710" s="147"/>
      <c r="BE710" s="147"/>
      <c r="BF710" s="147"/>
      <c r="BG710" s="147"/>
      <c r="BH710" s="147"/>
      <c r="BI710" s="147"/>
      <c r="BJ710" s="147"/>
      <c r="BK710" s="149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50"/>
      <c r="BV710" s="150"/>
      <c r="BW710" s="150"/>
      <c r="BX710" s="150"/>
      <c r="BY710" s="150"/>
      <c r="BZ710" s="150"/>
      <c r="CA710" s="150"/>
      <c r="CB710" s="150"/>
      <c r="CC710" s="15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0"/>
      <c r="CN710" s="150"/>
      <c r="CO710" s="150"/>
      <c r="CP710" s="150"/>
      <c r="CQ710" s="150"/>
      <c r="CR710" s="150"/>
      <c r="CS710" s="150"/>
      <c r="CT710" s="150"/>
      <c r="CU710" s="150"/>
      <c r="CV710" s="150"/>
      <c r="CW710" s="150"/>
      <c r="CX710" s="150"/>
      <c r="CY710" s="150"/>
      <c r="CZ710" s="150"/>
      <c r="DA710" s="150"/>
      <c r="DB710" s="150"/>
      <c r="DC710" s="150"/>
      <c r="DD710" s="150"/>
      <c r="DE710" s="150"/>
      <c r="DF710" s="150"/>
      <c r="DG710" s="150"/>
      <c r="DH710" s="150"/>
      <c r="DI710" s="150"/>
      <c r="DJ710" s="150"/>
      <c r="DK710" s="150"/>
      <c r="DL710" s="150"/>
      <c r="DM710" s="150"/>
      <c r="DN710" s="150"/>
      <c r="DO710" s="150"/>
      <c r="DP710" s="150"/>
      <c r="DQ710" s="150"/>
      <c r="DR710" s="150"/>
      <c r="DS710" s="150"/>
      <c r="DT710" s="150"/>
      <c r="DU710" s="150"/>
      <c r="DV710" s="150"/>
      <c r="DW710" s="150"/>
      <c r="DX710" s="150"/>
      <c r="DY710" s="150"/>
      <c r="DZ710" s="150"/>
      <c r="EA710" s="150"/>
      <c r="EB710" s="150"/>
      <c r="EC710" s="150"/>
      <c r="ED710" s="150"/>
      <c r="EE710" s="150"/>
      <c r="EF710" s="150"/>
      <c r="EG710" s="150"/>
      <c r="EH710" s="150"/>
      <c r="EI710" s="150"/>
      <c r="EJ710" s="150"/>
      <c r="EK710" s="150"/>
      <c r="EL710" s="150"/>
      <c r="EM710" s="150"/>
      <c r="EN710" s="150"/>
      <c r="EO710" s="150"/>
      <c r="EP710" s="150"/>
      <c r="EQ710" s="150"/>
      <c r="ER710" s="150"/>
      <c r="ES710" s="150"/>
      <c r="ET710" s="150"/>
      <c r="EU710" s="150"/>
      <c r="EV710" s="150"/>
      <c r="EW710" s="150"/>
      <c r="EX710" s="150"/>
      <c r="EY710" s="150"/>
      <c r="EZ710" s="150"/>
      <c r="FA710" s="150"/>
      <c r="FB710" s="150"/>
      <c r="FC710" s="150"/>
      <c r="FD710" s="150"/>
      <c r="FE710" s="150"/>
      <c r="FF710" s="150"/>
      <c r="FG710" s="150"/>
      <c r="FH710" s="150"/>
      <c r="FI710" s="150"/>
      <c r="FJ710" s="150"/>
      <c r="FK710" s="150"/>
      <c r="FL710" s="150"/>
      <c r="FM710" s="150"/>
      <c r="FN710" s="150"/>
      <c r="FO710" s="150"/>
      <c r="FP710" s="150"/>
      <c r="FQ710" s="150"/>
      <c r="FR710" s="150"/>
      <c r="FS710" s="150"/>
      <c r="FT710" s="150"/>
      <c r="FU710" s="150"/>
      <c r="FV710" s="150"/>
      <c r="FW710" s="150"/>
      <c r="FX710" s="150"/>
      <c r="FY710" s="150"/>
      <c r="FZ710" s="150"/>
      <c r="GA710" s="150"/>
      <c r="GB710" s="150"/>
      <c r="GC710" s="150"/>
      <c r="GD710" s="150"/>
      <c r="GE710" s="150"/>
      <c r="GF710" s="150"/>
      <c r="GG710" s="150"/>
      <c r="GH710" s="150"/>
      <c r="GI710" s="150"/>
      <c r="GJ710" s="150"/>
      <c r="GK710" s="150"/>
      <c r="GL710" s="150"/>
      <c r="GM710" s="150"/>
      <c r="GN710" s="150"/>
      <c r="GO710" s="150"/>
      <c r="GP710" s="150"/>
      <c r="GQ710" s="150"/>
      <c r="GR710" s="150"/>
      <c r="GS710" s="150"/>
      <c r="GT710" s="150"/>
      <c r="GU710" s="150"/>
      <c r="GV710" s="150"/>
      <c r="GW710" s="150"/>
      <c r="GX710" s="150"/>
      <c r="GY710" s="150"/>
      <c r="GZ710" s="150"/>
      <c r="HA710" s="150"/>
      <c r="HB710" s="150"/>
      <c r="HC710" s="150"/>
      <c r="HD710" s="150"/>
      <c r="HE710" s="150"/>
      <c r="HF710" s="150"/>
      <c r="HG710" s="150"/>
      <c r="HH710" s="150"/>
      <c r="HI710" s="150"/>
      <c r="HJ710" s="150"/>
      <c r="HK710" s="150"/>
      <c r="HL710" s="150"/>
      <c r="HM710" s="150"/>
      <c r="HN710" s="150"/>
      <c r="HO710" s="150"/>
      <c r="HP710" s="150"/>
      <c r="HQ710" s="150"/>
      <c r="HR710" s="150"/>
      <c r="HS710" s="150"/>
      <c r="HT710" s="150"/>
      <c r="HU710" s="150"/>
      <c r="HV710" s="150"/>
      <c r="HW710" s="150"/>
      <c r="HX710" s="150"/>
      <c r="HY710" s="150"/>
      <c r="HZ710" s="150"/>
      <c r="IA710" s="150"/>
      <c r="IB710" s="150"/>
      <c r="IC710" s="150"/>
      <c r="ID710" s="150"/>
      <c r="IE710" s="150"/>
      <c r="IF710" s="150"/>
      <c r="IG710" s="150"/>
      <c r="IH710" s="150"/>
      <c r="II710" s="150"/>
      <c r="IJ710" s="150"/>
      <c r="IK710" s="150"/>
      <c r="IL710" s="150"/>
      <c r="IM710" s="150"/>
      <c r="IN710" s="150"/>
      <c r="IO710" s="150"/>
      <c r="IP710" s="150"/>
      <c r="IQ710" s="150"/>
      <c r="IR710" s="150"/>
      <c r="IS710" s="150"/>
      <c r="IT710" s="150"/>
      <c r="IU710" s="150"/>
      <c r="IV710" s="150"/>
      <c r="IW710" s="150"/>
    </row>
    <row r="711" customFormat="false" ht="12.75" hidden="false" customHeight="false" outlineLevel="0" collapsed="false">
      <c r="A711" s="146"/>
      <c r="B711" s="147"/>
      <c r="C711" s="147"/>
      <c r="D711" s="147"/>
      <c r="E711" s="147"/>
      <c r="F711" s="147"/>
      <c r="G711" s="147"/>
      <c r="H711" s="148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  <c r="BI711" s="147"/>
      <c r="BJ711" s="147"/>
      <c r="BK711" s="149"/>
      <c r="BL711" s="150"/>
      <c r="BM711" s="150"/>
      <c r="BN711" s="150"/>
      <c r="BO711" s="150"/>
      <c r="BP711" s="150"/>
      <c r="BQ711" s="150"/>
      <c r="BR711" s="150"/>
      <c r="BS711" s="150"/>
      <c r="BT711" s="150"/>
      <c r="BU711" s="150"/>
      <c r="BV711" s="150"/>
      <c r="BW711" s="150"/>
      <c r="BX711" s="150"/>
      <c r="BY711" s="150"/>
      <c r="BZ711" s="150"/>
      <c r="CA711" s="150"/>
      <c r="CB711" s="150"/>
      <c r="CC711" s="150"/>
      <c r="CD711" s="150"/>
      <c r="CE711" s="150"/>
      <c r="CF711" s="150"/>
      <c r="CG711" s="150"/>
      <c r="CH711" s="150"/>
      <c r="CI711" s="150"/>
      <c r="CJ711" s="150"/>
      <c r="CK711" s="150"/>
      <c r="CL711" s="150"/>
      <c r="CM711" s="150"/>
      <c r="CN711" s="150"/>
      <c r="CO711" s="150"/>
      <c r="CP711" s="150"/>
      <c r="CQ711" s="150"/>
      <c r="CR711" s="150"/>
      <c r="CS711" s="150"/>
      <c r="CT711" s="150"/>
      <c r="CU711" s="150"/>
      <c r="CV711" s="150"/>
      <c r="CW711" s="150"/>
      <c r="CX711" s="150"/>
      <c r="CY711" s="150"/>
      <c r="CZ711" s="150"/>
      <c r="DA711" s="150"/>
      <c r="DB711" s="150"/>
      <c r="DC711" s="150"/>
      <c r="DD711" s="150"/>
      <c r="DE711" s="150"/>
      <c r="DF711" s="150"/>
      <c r="DG711" s="150"/>
      <c r="DH711" s="150"/>
      <c r="DI711" s="150"/>
      <c r="DJ711" s="150"/>
      <c r="DK711" s="150"/>
      <c r="DL711" s="150"/>
      <c r="DM711" s="150"/>
      <c r="DN711" s="150"/>
      <c r="DO711" s="150"/>
      <c r="DP711" s="150"/>
      <c r="DQ711" s="150"/>
      <c r="DR711" s="150"/>
      <c r="DS711" s="150"/>
      <c r="DT711" s="150"/>
      <c r="DU711" s="150"/>
      <c r="DV711" s="150"/>
      <c r="DW711" s="150"/>
      <c r="DX711" s="150"/>
      <c r="DY711" s="150"/>
      <c r="DZ711" s="150"/>
      <c r="EA711" s="150"/>
      <c r="EB711" s="150"/>
      <c r="EC711" s="150"/>
      <c r="ED711" s="150"/>
      <c r="EE711" s="150"/>
      <c r="EF711" s="150"/>
      <c r="EG711" s="150"/>
      <c r="EH711" s="150"/>
      <c r="EI711" s="150"/>
      <c r="EJ711" s="150"/>
      <c r="EK711" s="150"/>
      <c r="EL711" s="150"/>
      <c r="EM711" s="150"/>
      <c r="EN711" s="150"/>
      <c r="EO711" s="150"/>
      <c r="EP711" s="150"/>
      <c r="EQ711" s="150"/>
      <c r="ER711" s="150"/>
      <c r="ES711" s="150"/>
      <c r="ET711" s="150"/>
      <c r="EU711" s="150"/>
      <c r="EV711" s="150"/>
      <c r="EW711" s="150"/>
      <c r="EX711" s="150"/>
      <c r="EY711" s="150"/>
      <c r="EZ711" s="150"/>
      <c r="FA711" s="150"/>
      <c r="FB711" s="150"/>
      <c r="FC711" s="150"/>
      <c r="FD711" s="150"/>
      <c r="FE711" s="150"/>
      <c r="FF711" s="150"/>
      <c r="FG711" s="150"/>
      <c r="FH711" s="150"/>
      <c r="FI711" s="150"/>
      <c r="FJ711" s="150"/>
      <c r="FK711" s="150"/>
      <c r="FL711" s="150"/>
      <c r="FM711" s="150"/>
      <c r="FN711" s="150"/>
      <c r="FO711" s="150"/>
      <c r="FP711" s="150"/>
      <c r="FQ711" s="150"/>
      <c r="FR711" s="150"/>
      <c r="FS711" s="150"/>
      <c r="FT711" s="150"/>
      <c r="FU711" s="150"/>
      <c r="FV711" s="150"/>
      <c r="FW711" s="150"/>
      <c r="FX711" s="150"/>
      <c r="FY711" s="150"/>
      <c r="FZ711" s="150"/>
      <c r="GA711" s="150"/>
      <c r="GB711" s="150"/>
      <c r="GC711" s="150"/>
      <c r="GD711" s="150"/>
      <c r="GE711" s="150"/>
      <c r="GF711" s="150"/>
      <c r="GG711" s="150"/>
      <c r="GH711" s="150"/>
      <c r="GI711" s="150"/>
      <c r="GJ711" s="150"/>
      <c r="GK711" s="150"/>
      <c r="GL711" s="150"/>
      <c r="GM711" s="150"/>
      <c r="GN711" s="150"/>
      <c r="GO711" s="150"/>
      <c r="GP711" s="150"/>
      <c r="GQ711" s="150"/>
      <c r="GR711" s="150"/>
      <c r="GS711" s="150"/>
      <c r="GT711" s="150"/>
      <c r="GU711" s="150"/>
      <c r="GV711" s="150"/>
      <c r="GW711" s="150"/>
      <c r="GX711" s="150"/>
      <c r="GY711" s="150"/>
      <c r="GZ711" s="150"/>
      <c r="HA711" s="150"/>
      <c r="HB711" s="150"/>
      <c r="HC711" s="150"/>
      <c r="HD711" s="150"/>
      <c r="HE711" s="150"/>
      <c r="HF711" s="150"/>
      <c r="HG711" s="150"/>
      <c r="HH711" s="150"/>
      <c r="HI711" s="150"/>
      <c r="HJ711" s="150"/>
      <c r="HK711" s="150"/>
      <c r="HL711" s="150"/>
      <c r="HM711" s="150"/>
      <c r="HN711" s="150"/>
      <c r="HO711" s="150"/>
      <c r="HP711" s="150"/>
      <c r="HQ711" s="150"/>
      <c r="HR711" s="150"/>
      <c r="HS711" s="150"/>
      <c r="HT711" s="150"/>
      <c r="HU711" s="150"/>
      <c r="HV711" s="150"/>
      <c r="HW711" s="150"/>
      <c r="HX711" s="150"/>
      <c r="HY711" s="150"/>
      <c r="HZ711" s="150"/>
      <c r="IA711" s="150"/>
      <c r="IB711" s="150"/>
      <c r="IC711" s="150"/>
      <c r="ID711" s="150"/>
      <c r="IE711" s="150"/>
      <c r="IF711" s="150"/>
      <c r="IG711" s="150"/>
      <c r="IH711" s="150"/>
      <c r="II711" s="150"/>
      <c r="IJ711" s="150"/>
      <c r="IK711" s="150"/>
      <c r="IL711" s="150"/>
      <c r="IM711" s="150"/>
      <c r="IN711" s="150"/>
      <c r="IO711" s="150"/>
      <c r="IP711" s="150"/>
      <c r="IQ711" s="150"/>
      <c r="IR711" s="150"/>
      <c r="IS711" s="150"/>
      <c r="IT711" s="150"/>
      <c r="IU711" s="150"/>
      <c r="IV711" s="150"/>
      <c r="IW711" s="150"/>
    </row>
    <row r="712" customFormat="false" ht="12.75" hidden="false" customHeight="false" outlineLevel="0" collapsed="false">
      <c r="A712" s="146"/>
      <c r="B712" s="147"/>
      <c r="C712" s="147"/>
      <c r="D712" s="147"/>
      <c r="E712" s="147"/>
      <c r="F712" s="147"/>
      <c r="G712" s="147"/>
      <c r="H712" s="148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  <c r="BI712" s="147"/>
      <c r="BJ712" s="147"/>
      <c r="BK712" s="149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50"/>
      <c r="BV712" s="150"/>
      <c r="BW712" s="150"/>
      <c r="BX712" s="150"/>
      <c r="BY712" s="150"/>
      <c r="BZ712" s="150"/>
      <c r="CA712" s="150"/>
      <c r="CB712" s="150"/>
      <c r="CC712" s="150"/>
      <c r="CD712" s="150"/>
      <c r="CE712" s="150"/>
      <c r="CF712" s="150"/>
      <c r="CG712" s="150"/>
      <c r="CH712" s="150"/>
      <c r="CI712" s="150"/>
      <c r="CJ712" s="150"/>
      <c r="CK712" s="150"/>
      <c r="CL712" s="150"/>
      <c r="CM712" s="150"/>
      <c r="CN712" s="150"/>
      <c r="CO712" s="150"/>
      <c r="CP712" s="150"/>
      <c r="CQ712" s="150"/>
      <c r="CR712" s="150"/>
      <c r="CS712" s="150"/>
      <c r="CT712" s="150"/>
      <c r="CU712" s="150"/>
      <c r="CV712" s="150"/>
      <c r="CW712" s="150"/>
      <c r="CX712" s="150"/>
      <c r="CY712" s="150"/>
      <c r="CZ712" s="150"/>
      <c r="DA712" s="150"/>
      <c r="DB712" s="150"/>
      <c r="DC712" s="150"/>
      <c r="DD712" s="150"/>
      <c r="DE712" s="150"/>
      <c r="DF712" s="150"/>
      <c r="DG712" s="150"/>
      <c r="DH712" s="150"/>
      <c r="DI712" s="150"/>
      <c r="DJ712" s="150"/>
      <c r="DK712" s="150"/>
      <c r="DL712" s="150"/>
      <c r="DM712" s="150"/>
      <c r="DN712" s="150"/>
      <c r="DO712" s="150"/>
      <c r="DP712" s="150"/>
      <c r="DQ712" s="150"/>
      <c r="DR712" s="150"/>
      <c r="DS712" s="150"/>
      <c r="DT712" s="150"/>
      <c r="DU712" s="150"/>
      <c r="DV712" s="150"/>
      <c r="DW712" s="150"/>
      <c r="DX712" s="150"/>
      <c r="DY712" s="150"/>
      <c r="DZ712" s="150"/>
      <c r="EA712" s="150"/>
      <c r="EB712" s="150"/>
      <c r="EC712" s="150"/>
      <c r="ED712" s="150"/>
      <c r="EE712" s="150"/>
      <c r="EF712" s="150"/>
      <c r="EG712" s="150"/>
      <c r="EH712" s="150"/>
      <c r="EI712" s="150"/>
      <c r="EJ712" s="150"/>
      <c r="EK712" s="150"/>
      <c r="EL712" s="150"/>
      <c r="EM712" s="150"/>
      <c r="EN712" s="150"/>
      <c r="EO712" s="150"/>
      <c r="EP712" s="150"/>
      <c r="EQ712" s="150"/>
      <c r="ER712" s="150"/>
      <c r="ES712" s="150"/>
      <c r="ET712" s="150"/>
      <c r="EU712" s="150"/>
      <c r="EV712" s="150"/>
      <c r="EW712" s="150"/>
      <c r="EX712" s="150"/>
      <c r="EY712" s="150"/>
      <c r="EZ712" s="150"/>
      <c r="FA712" s="150"/>
      <c r="FB712" s="150"/>
      <c r="FC712" s="150"/>
      <c r="FD712" s="150"/>
      <c r="FE712" s="150"/>
      <c r="FF712" s="150"/>
      <c r="FG712" s="150"/>
      <c r="FH712" s="150"/>
      <c r="FI712" s="150"/>
      <c r="FJ712" s="150"/>
      <c r="FK712" s="150"/>
      <c r="FL712" s="150"/>
      <c r="FM712" s="150"/>
      <c r="FN712" s="150"/>
      <c r="FO712" s="150"/>
      <c r="FP712" s="150"/>
      <c r="FQ712" s="150"/>
      <c r="FR712" s="150"/>
      <c r="FS712" s="150"/>
      <c r="FT712" s="150"/>
      <c r="FU712" s="150"/>
      <c r="FV712" s="150"/>
      <c r="FW712" s="150"/>
      <c r="FX712" s="150"/>
      <c r="FY712" s="150"/>
      <c r="FZ712" s="150"/>
      <c r="GA712" s="150"/>
      <c r="GB712" s="150"/>
      <c r="GC712" s="150"/>
      <c r="GD712" s="150"/>
      <c r="GE712" s="150"/>
      <c r="GF712" s="150"/>
      <c r="GG712" s="150"/>
      <c r="GH712" s="150"/>
      <c r="GI712" s="150"/>
      <c r="GJ712" s="150"/>
      <c r="GK712" s="150"/>
      <c r="GL712" s="150"/>
      <c r="GM712" s="150"/>
      <c r="GN712" s="150"/>
      <c r="GO712" s="150"/>
      <c r="GP712" s="150"/>
      <c r="GQ712" s="150"/>
      <c r="GR712" s="150"/>
      <c r="GS712" s="150"/>
      <c r="GT712" s="150"/>
      <c r="GU712" s="150"/>
      <c r="GV712" s="150"/>
      <c r="GW712" s="150"/>
      <c r="GX712" s="150"/>
      <c r="GY712" s="150"/>
      <c r="GZ712" s="150"/>
      <c r="HA712" s="150"/>
      <c r="HB712" s="150"/>
      <c r="HC712" s="150"/>
      <c r="HD712" s="150"/>
      <c r="HE712" s="150"/>
      <c r="HF712" s="150"/>
      <c r="HG712" s="150"/>
      <c r="HH712" s="150"/>
      <c r="HI712" s="150"/>
      <c r="HJ712" s="150"/>
      <c r="HK712" s="150"/>
      <c r="HL712" s="150"/>
      <c r="HM712" s="150"/>
      <c r="HN712" s="150"/>
      <c r="HO712" s="150"/>
      <c r="HP712" s="150"/>
      <c r="HQ712" s="150"/>
      <c r="HR712" s="150"/>
      <c r="HS712" s="150"/>
      <c r="HT712" s="150"/>
      <c r="HU712" s="150"/>
      <c r="HV712" s="150"/>
      <c r="HW712" s="150"/>
      <c r="HX712" s="150"/>
      <c r="HY712" s="150"/>
      <c r="HZ712" s="150"/>
      <c r="IA712" s="150"/>
      <c r="IB712" s="150"/>
      <c r="IC712" s="150"/>
      <c r="ID712" s="150"/>
      <c r="IE712" s="150"/>
      <c r="IF712" s="150"/>
      <c r="IG712" s="150"/>
      <c r="IH712" s="150"/>
      <c r="II712" s="150"/>
      <c r="IJ712" s="150"/>
      <c r="IK712" s="150"/>
      <c r="IL712" s="150"/>
      <c r="IM712" s="150"/>
      <c r="IN712" s="150"/>
      <c r="IO712" s="150"/>
      <c r="IP712" s="150"/>
      <c r="IQ712" s="150"/>
      <c r="IR712" s="150"/>
      <c r="IS712" s="150"/>
      <c r="IT712" s="150"/>
      <c r="IU712" s="150"/>
      <c r="IV712" s="150"/>
      <c r="IW712" s="150"/>
    </row>
    <row r="713" customFormat="false" ht="12.75" hidden="false" customHeight="false" outlineLevel="0" collapsed="false">
      <c r="A713" s="146"/>
      <c r="B713" s="147"/>
      <c r="C713" s="147"/>
      <c r="D713" s="147"/>
      <c r="E713" s="147"/>
      <c r="F713" s="147"/>
      <c r="G713" s="147"/>
      <c r="H713" s="148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  <c r="BI713" s="147"/>
      <c r="BJ713" s="147"/>
      <c r="BK713" s="149"/>
      <c r="BL713" s="150"/>
      <c r="BM713" s="150"/>
      <c r="BN713" s="150"/>
      <c r="BO713" s="150"/>
      <c r="BP713" s="150"/>
      <c r="BQ713" s="150"/>
      <c r="BR713" s="150"/>
      <c r="BS713" s="150"/>
      <c r="BT713" s="150"/>
      <c r="BU713" s="150"/>
      <c r="BV713" s="150"/>
      <c r="BW713" s="150"/>
      <c r="BX713" s="150"/>
      <c r="BY713" s="150"/>
      <c r="BZ713" s="150"/>
      <c r="CA713" s="150"/>
      <c r="CB713" s="150"/>
      <c r="CC713" s="15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0"/>
      <c r="CN713" s="150"/>
      <c r="CO713" s="150"/>
      <c r="CP713" s="150"/>
      <c r="CQ713" s="150"/>
      <c r="CR713" s="150"/>
      <c r="CS713" s="150"/>
      <c r="CT713" s="150"/>
      <c r="CU713" s="150"/>
      <c r="CV713" s="150"/>
      <c r="CW713" s="150"/>
      <c r="CX713" s="150"/>
      <c r="CY713" s="150"/>
      <c r="CZ713" s="150"/>
      <c r="DA713" s="150"/>
      <c r="DB713" s="150"/>
      <c r="DC713" s="150"/>
      <c r="DD713" s="150"/>
      <c r="DE713" s="150"/>
      <c r="DF713" s="150"/>
      <c r="DG713" s="150"/>
      <c r="DH713" s="150"/>
      <c r="DI713" s="150"/>
      <c r="DJ713" s="150"/>
      <c r="DK713" s="150"/>
      <c r="DL713" s="150"/>
      <c r="DM713" s="150"/>
      <c r="DN713" s="150"/>
      <c r="DO713" s="150"/>
      <c r="DP713" s="150"/>
      <c r="DQ713" s="150"/>
      <c r="DR713" s="150"/>
      <c r="DS713" s="150"/>
      <c r="DT713" s="150"/>
      <c r="DU713" s="150"/>
      <c r="DV713" s="150"/>
      <c r="DW713" s="150"/>
      <c r="DX713" s="150"/>
      <c r="DY713" s="150"/>
      <c r="DZ713" s="150"/>
      <c r="EA713" s="150"/>
      <c r="EB713" s="150"/>
      <c r="EC713" s="150"/>
      <c r="ED713" s="150"/>
      <c r="EE713" s="150"/>
      <c r="EF713" s="150"/>
      <c r="EG713" s="150"/>
      <c r="EH713" s="150"/>
      <c r="EI713" s="150"/>
      <c r="EJ713" s="150"/>
      <c r="EK713" s="150"/>
      <c r="EL713" s="150"/>
      <c r="EM713" s="150"/>
      <c r="EN713" s="150"/>
      <c r="EO713" s="150"/>
      <c r="EP713" s="150"/>
      <c r="EQ713" s="150"/>
      <c r="ER713" s="150"/>
      <c r="ES713" s="150"/>
      <c r="ET713" s="150"/>
      <c r="EU713" s="150"/>
      <c r="EV713" s="150"/>
      <c r="EW713" s="150"/>
      <c r="EX713" s="150"/>
      <c r="EY713" s="150"/>
      <c r="EZ713" s="150"/>
      <c r="FA713" s="150"/>
      <c r="FB713" s="150"/>
      <c r="FC713" s="150"/>
      <c r="FD713" s="150"/>
      <c r="FE713" s="150"/>
      <c r="FF713" s="150"/>
      <c r="FG713" s="150"/>
      <c r="FH713" s="150"/>
      <c r="FI713" s="150"/>
      <c r="FJ713" s="150"/>
      <c r="FK713" s="150"/>
      <c r="FL713" s="150"/>
      <c r="FM713" s="150"/>
      <c r="FN713" s="150"/>
      <c r="FO713" s="150"/>
      <c r="FP713" s="150"/>
      <c r="FQ713" s="150"/>
      <c r="FR713" s="150"/>
      <c r="FS713" s="150"/>
      <c r="FT713" s="150"/>
      <c r="FU713" s="150"/>
      <c r="FV713" s="150"/>
      <c r="FW713" s="150"/>
      <c r="FX713" s="150"/>
      <c r="FY713" s="150"/>
      <c r="FZ713" s="150"/>
      <c r="GA713" s="150"/>
      <c r="GB713" s="150"/>
      <c r="GC713" s="150"/>
      <c r="GD713" s="150"/>
      <c r="GE713" s="150"/>
      <c r="GF713" s="150"/>
      <c r="GG713" s="150"/>
      <c r="GH713" s="150"/>
      <c r="GI713" s="150"/>
      <c r="GJ713" s="150"/>
      <c r="GK713" s="150"/>
      <c r="GL713" s="150"/>
      <c r="GM713" s="150"/>
      <c r="GN713" s="150"/>
      <c r="GO713" s="150"/>
      <c r="GP713" s="150"/>
      <c r="GQ713" s="150"/>
      <c r="GR713" s="150"/>
      <c r="GS713" s="150"/>
      <c r="GT713" s="150"/>
      <c r="GU713" s="150"/>
      <c r="GV713" s="150"/>
      <c r="GW713" s="150"/>
      <c r="GX713" s="150"/>
      <c r="GY713" s="150"/>
      <c r="GZ713" s="150"/>
      <c r="HA713" s="150"/>
      <c r="HB713" s="150"/>
      <c r="HC713" s="150"/>
      <c r="HD713" s="150"/>
      <c r="HE713" s="150"/>
      <c r="HF713" s="150"/>
      <c r="HG713" s="150"/>
      <c r="HH713" s="150"/>
      <c r="HI713" s="150"/>
      <c r="HJ713" s="150"/>
      <c r="HK713" s="150"/>
      <c r="HL713" s="150"/>
      <c r="HM713" s="150"/>
      <c r="HN713" s="150"/>
      <c r="HO713" s="150"/>
      <c r="HP713" s="150"/>
      <c r="HQ713" s="150"/>
      <c r="HR713" s="150"/>
      <c r="HS713" s="150"/>
      <c r="HT713" s="150"/>
      <c r="HU713" s="150"/>
      <c r="HV713" s="150"/>
      <c r="HW713" s="150"/>
      <c r="HX713" s="150"/>
      <c r="HY713" s="150"/>
      <c r="HZ713" s="150"/>
      <c r="IA713" s="150"/>
      <c r="IB713" s="150"/>
      <c r="IC713" s="150"/>
      <c r="ID713" s="150"/>
      <c r="IE713" s="150"/>
      <c r="IF713" s="150"/>
      <c r="IG713" s="150"/>
      <c r="IH713" s="150"/>
      <c r="II713" s="150"/>
      <c r="IJ713" s="150"/>
      <c r="IK713" s="150"/>
      <c r="IL713" s="150"/>
      <c r="IM713" s="150"/>
      <c r="IN713" s="150"/>
      <c r="IO713" s="150"/>
      <c r="IP713" s="150"/>
      <c r="IQ713" s="150"/>
      <c r="IR713" s="150"/>
      <c r="IS713" s="150"/>
      <c r="IT713" s="150"/>
      <c r="IU713" s="150"/>
      <c r="IV713" s="150"/>
      <c r="IW713" s="150"/>
    </row>
    <row r="714" customFormat="false" ht="12.75" hidden="false" customHeight="false" outlineLevel="0" collapsed="false">
      <c r="A714" s="146"/>
      <c r="B714" s="147"/>
      <c r="C714" s="147"/>
      <c r="D714" s="147"/>
      <c r="E714" s="147"/>
      <c r="F714" s="147"/>
      <c r="G714" s="147"/>
      <c r="H714" s="148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  <c r="BI714" s="147"/>
      <c r="BJ714" s="147"/>
      <c r="BK714" s="149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50"/>
      <c r="BV714" s="150"/>
      <c r="BW714" s="150"/>
      <c r="BX714" s="150"/>
      <c r="BY714" s="150"/>
      <c r="BZ714" s="150"/>
      <c r="CA714" s="150"/>
      <c r="CB714" s="150"/>
      <c r="CC714" s="15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0"/>
      <c r="CN714" s="150"/>
      <c r="CO714" s="150"/>
      <c r="CP714" s="150"/>
      <c r="CQ714" s="150"/>
      <c r="CR714" s="150"/>
      <c r="CS714" s="150"/>
      <c r="CT714" s="150"/>
      <c r="CU714" s="150"/>
      <c r="CV714" s="150"/>
      <c r="CW714" s="150"/>
      <c r="CX714" s="150"/>
      <c r="CY714" s="150"/>
      <c r="CZ714" s="150"/>
      <c r="DA714" s="150"/>
      <c r="DB714" s="150"/>
      <c r="DC714" s="150"/>
      <c r="DD714" s="150"/>
      <c r="DE714" s="150"/>
      <c r="DF714" s="150"/>
      <c r="DG714" s="150"/>
      <c r="DH714" s="150"/>
      <c r="DI714" s="150"/>
      <c r="DJ714" s="150"/>
      <c r="DK714" s="150"/>
      <c r="DL714" s="150"/>
      <c r="DM714" s="150"/>
      <c r="DN714" s="150"/>
      <c r="DO714" s="150"/>
      <c r="DP714" s="150"/>
      <c r="DQ714" s="150"/>
      <c r="DR714" s="150"/>
      <c r="DS714" s="150"/>
      <c r="DT714" s="150"/>
      <c r="DU714" s="150"/>
      <c r="DV714" s="150"/>
      <c r="DW714" s="150"/>
      <c r="DX714" s="150"/>
      <c r="DY714" s="150"/>
      <c r="DZ714" s="150"/>
      <c r="EA714" s="150"/>
      <c r="EB714" s="150"/>
      <c r="EC714" s="150"/>
      <c r="ED714" s="150"/>
      <c r="EE714" s="150"/>
      <c r="EF714" s="150"/>
      <c r="EG714" s="150"/>
      <c r="EH714" s="150"/>
      <c r="EI714" s="150"/>
      <c r="EJ714" s="150"/>
      <c r="EK714" s="150"/>
      <c r="EL714" s="150"/>
      <c r="EM714" s="150"/>
      <c r="EN714" s="150"/>
      <c r="EO714" s="150"/>
      <c r="EP714" s="150"/>
      <c r="EQ714" s="150"/>
      <c r="ER714" s="150"/>
      <c r="ES714" s="150"/>
      <c r="ET714" s="150"/>
      <c r="EU714" s="150"/>
      <c r="EV714" s="150"/>
      <c r="EW714" s="150"/>
      <c r="EX714" s="150"/>
      <c r="EY714" s="150"/>
      <c r="EZ714" s="150"/>
      <c r="FA714" s="150"/>
      <c r="FB714" s="150"/>
      <c r="FC714" s="150"/>
      <c r="FD714" s="150"/>
      <c r="FE714" s="150"/>
      <c r="FF714" s="150"/>
      <c r="FG714" s="150"/>
      <c r="FH714" s="150"/>
      <c r="FI714" s="150"/>
      <c r="FJ714" s="150"/>
      <c r="FK714" s="150"/>
      <c r="FL714" s="150"/>
      <c r="FM714" s="150"/>
      <c r="FN714" s="150"/>
      <c r="FO714" s="150"/>
      <c r="FP714" s="150"/>
      <c r="FQ714" s="150"/>
      <c r="FR714" s="150"/>
      <c r="FS714" s="150"/>
      <c r="FT714" s="150"/>
      <c r="FU714" s="150"/>
      <c r="FV714" s="150"/>
      <c r="FW714" s="150"/>
      <c r="FX714" s="150"/>
      <c r="FY714" s="150"/>
      <c r="FZ714" s="150"/>
      <c r="GA714" s="150"/>
      <c r="GB714" s="150"/>
      <c r="GC714" s="150"/>
      <c r="GD714" s="150"/>
      <c r="GE714" s="150"/>
      <c r="GF714" s="150"/>
      <c r="GG714" s="150"/>
      <c r="GH714" s="150"/>
      <c r="GI714" s="150"/>
      <c r="GJ714" s="150"/>
      <c r="GK714" s="150"/>
      <c r="GL714" s="150"/>
      <c r="GM714" s="150"/>
      <c r="GN714" s="150"/>
      <c r="GO714" s="150"/>
      <c r="GP714" s="150"/>
      <c r="GQ714" s="150"/>
      <c r="GR714" s="150"/>
      <c r="GS714" s="150"/>
      <c r="GT714" s="150"/>
      <c r="GU714" s="150"/>
      <c r="GV714" s="150"/>
      <c r="GW714" s="150"/>
      <c r="GX714" s="150"/>
      <c r="GY714" s="150"/>
      <c r="GZ714" s="150"/>
      <c r="HA714" s="150"/>
      <c r="HB714" s="150"/>
      <c r="HC714" s="150"/>
      <c r="HD714" s="150"/>
      <c r="HE714" s="150"/>
      <c r="HF714" s="150"/>
      <c r="HG714" s="150"/>
      <c r="HH714" s="150"/>
      <c r="HI714" s="150"/>
      <c r="HJ714" s="150"/>
      <c r="HK714" s="150"/>
      <c r="HL714" s="150"/>
      <c r="HM714" s="150"/>
      <c r="HN714" s="150"/>
      <c r="HO714" s="150"/>
      <c r="HP714" s="150"/>
      <c r="HQ714" s="150"/>
      <c r="HR714" s="150"/>
      <c r="HS714" s="150"/>
      <c r="HT714" s="150"/>
      <c r="HU714" s="150"/>
      <c r="HV714" s="150"/>
      <c r="HW714" s="150"/>
      <c r="HX714" s="150"/>
      <c r="HY714" s="150"/>
      <c r="HZ714" s="150"/>
      <c r="IA714" s="150"/>
      <c r="IB714" s="150"/>
      <c r="IC714" s="150"/>
      <c r="ID714" s="150"/>
      <c r="IE714" s="150"/>
      <c r="IF714" s="150"/>
      <c r="IG714" s="150"/>
      <c r="IH714" s="150"/>
      <c r="II714" s="150"/>
      <c r="IJ714" s="150"/>
      <c r="IK714" s="150"/>
      <c r="IL714" s="150"/>
      <c r="IM714" s="150"/>
      <c r="IN714" s="150"/>
      <c r="IO714" s="150"/>
      <c r="IP714" s="150"/>
      <c r="IQ714" s="150"/>
      <c r="IR714" s="150"/>
      <c r="IS714" s="150"/>
      <c r="IT714" s="150"/>
      <c r="IU714" s="150"/>
      <c r="IV714" s="150"/>
      <c r="IW714" s="150"/>
    </row>
    <row r="715" customFormat="false" ht="12.75" hidden="false" customHeight="false" outlineLevel="0" collapsed="false">
      <c r="A715" s="146"/>
      <c r="B715" s="147"/>
      <c r="C715" s="147"/>
      <c r="D715" s="147"/>
      <c r="E715" s="147"/>
      <c r="F715" s="147"/>
      <c r="G715" s="147"/>
      <c r="H715" s="148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  <c r="BI715" s="147"/>
      <c r="BJ715" s="147"/>
      <c r="BK715" s="149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  <c r="DW715" s="150"/>
      <c r="DX715" s="150"/>
      <c r="DY715" s="150"/>
      <c r="DZ715" s="150"/>
      <c r="EA715" s="150"/>
      <c r="EB715" s="150"/>
      <c r="EC715" s="150"/>
      <c r="ED715" s="150"/>
      <c r="EE715" s="150"/>
      <c r="EF715" s="150"/>
      <c r="EG715" s="150"/>
      <c r="EH715" s="150"/>
      <c r="EI715" s="150"/>
      <c r="EJ715" s="150"/>
      <c r="EK715" s="150"/>
      <c r="EL715" s="150"/>
      <c r="EM715" s="150"/>
      <c r="EN715" s="150"/>
      <c r="EO715" s="150"/>
      <c r="EP715" s="150"/>
      <c r="EQ715" s="150"/>
      <c r="ER715" s="150"/>
      <c r="ES715" s="150"/>
      <c r="ET715" s="150"/>
      <c r="EU715" s="150"/>
      <c r="EV715" s="150"/>
      <c r="EW715" s="150"/>
      <c r="EX715" s="150"/>
      <c r="EY715" s="150"/>
      <c r="EZ715" s="150"/>
      <c r="FA715" s="150"/>
      <c r="FB715" s="150"/>
      <c r="FC715" s="150"/>
      <c r="FD715" s="150"/>
      <c r="FE715" s="150"/>
      <c r="FF715" s="150"/>
      <c r="FG715" s="150"/>
      <c r="FH715" s="150"/>
      <c r="FI715" s="150"/>
      <c r="FJ715" s="150"/>
      <c r="FK715" s="150"/>
      <c r="FL715" s="150"/>
      <c r="FM715" s="150"/>
      <c r="FN715" s="150"/>
      <c r="FO715" s="150"/>
      <c r="FP715" s="150"/>
      <c r="FQ715" s="150"/>
      <c r="FR715" s="150"/>
      <c r="FS715" s="150"/>
      <c r="FT715" s="150"/>
      <c r="FU715" s="150"/>
      <c r="FV715" s="150"/>
      <c r="FW715" s="150"/>
      <c r="FX715" s="150"/>
      <c r="FY715" s="150"/>
      <c r="FZ715" s="150"/>
      <c r="GA715" s="150"/>
      <c r="GB715" s="150"/>
      <c r="GC715" s="150"/>
      <c r="GD715" s="150"/>
      <c r="GE715" s="150"/>
      <c r="GF715" s="150"/>
      <c r="GG715" s="150"/>
      <c r="GH715" s="150"/>
      <c r="GI715" s="150"/>
      <c r="GJ715" s="150"/>
      <c r="GK715" s="150"/>
      <c r="GL715" s="150"/>
      <c r="GM715" s="150"/>
      <c r="GN715" s="150"/>
      <c r="GO715" s="150"/>
      <c r="GP715" s="150"/>
      <c r="GQ715" s="150"/>
      <c r="GR715" s="150"/>
      <c r="GS715" s="150"/>
      <c r="GT715" s="150"/>
      <c r="GU715" s="150"/>
      <c r="GV715" s="150"/>
      <c r="GW715" s="150"/>
      <c r="GX715" s="150"/>
      <c r="GY715" s="150"/>
      <c r="GZ715" s="150"/>
      <c r="HA715" s="150"/>
      <c r="HB715" s="150"/>
      <c r="HC715" s="150"/>
      <c r="HD715" s="150"/>
      <c r="HE715" s="150"/>
      <c r="HF715" s="150"/>
      <c r="HG715" s="150"/>
      <c r="HH715" s="150"/>
      <c r="HI715" s="150"/>
      <c r="HJ715" s="150"/>
      <c r="HK715" s="150"/>
      <c r="HL715" s="150"/>
      <c r="HM715" s="150"/>
      <c r="HN715" s="150"/>
      <c r="HO715" s="150"/>
      <c r="HP715" s="150"/>
      <c r="HQ715" s="150"/>
      <c r="HR715" s="150"/>
      <c r="HS715" s="150"/>
      <c r="HT715" s="150"/>
      <c r="HU715" s="150"/>
      <c r="HV715" s="150"/>
      <c r="HW715" s="150"/>
      <c r="HX715" s="150"/>
      <c r="HY715" s="150"/>
      <c r="HZ715" s="150"/>
      <c r="IA715" s="150"/>
      <c r="IB715" s="150"/>
      <c r="IC715" s="150"/>
      <c r="ID715" s="150"/>
      <c r="IE715" s="150"/>
      <c r="IF715" s="150"/>
      <c r="IG715" s="150"/>
      <c r="IH715" s="150"/>
      <c r="II715" s="150"/>
      <c r="IJ715" s="150"/>
      <c r="IK715" s="150"/>
      <c r="IL715" s="150"/>
      <c r="IM715" s="150"/>
      <c r="IN715" s="150"/>
      <c r="IO715" s="150"/>
      <c r="IP715" s="150"/>
      <c r="IQ715" s="150"/>
      <c r="IR715" s="150"/>
      <c r="IS715" s="150"/>
      <c r="IT715" s="150"/>
      <c r="IU715" s="150"/>
      <c r="IV715" s="150"/>
      <c r="IW715" s="150"/>
    </row>
    <row r="716" customFormat="false" ht="12.75" hidden="false" customHeight="false" outlineLevel="0" collapsed="false">
      <c r="A716" s="146"/>
      <c r="B716" s="147"/>
      <c r="C716" s="147"/>
      <c r="D716" s="147"/>
      <c r="E716" s="147"/>
      <c r="F716" s="147"/>
      <c r="G716" s="147"/>
      <c r="H716" s="148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  <c r="BI716" s="147"/>
      <c r="BJ716" s="147"/>
      <c r="BK716" s="149"/>
      <c r="BL716" s="150"/>
      <c r="BM716" s="150"/>
      <c r="BN716" s="150"/>
      <c r="BO716" s="150"/>
      <c r="BP716" s="150"/>
      <c r="BQ716" s="150"/>
      <c r="BR716" s="150"/>
      <c r="BS716" s="150"/>
      <c r="BT716" s="150"/>
      <c r="BU716" s="150"/>
      <c r="BV716" s="150"/>
      <c r="BW716" s="150"/>
      <c r="BX716" s="150"/>
      <c r="BY716" s="150"/>
      <c r="BZ716" s="150"/>
      <c r="CA716" s="150"/>
      <c r="CB716" s="150"/>
      <c r="CC716" s="150"/>
      <c r="CD716" s="150"/>
      <c r="CE716" s="150"/>
      <c r="CF716" s="150"/>
      <c r="CG716" s="150"/>
      <c r="CH716" s="150"/>
      <c r="CI716" s="150"/>
      <c r="CJ716" s="150"/>
      <c r="CK716" s="150"/>
      <c r="CL716" s="150"/>
      <c r="CM716" s="150"/>
      <c r="CN716" s="150"/>
      <c r="CO716" s="150"/>
      <c r="CP716" s="150"/>
      <c r="CQ716" s="150"/>
      <c r="CR716" s="150"/>
      <c r="CS716" s="150"/>
      <c r="CT716" s="150"/>
      <c r="CU716" s="150"/>
      <c r="CV716" s="150"/>
      <c r="CW716" s="150"/>
      <c r="CX716" s="150"/>
      <c r="CY716" s="150"/>
      <c r="CZ716" s="150"/>
      <c r="DA716" s="150"/>
      <c r="DB716" s="150"/>
      <c r="DC716" s="150"/>
      <c r="DD716" s="150"/>
      <c r="DE716" s="150"/>
      <c r="DF716" s="150"/>
      <c r="DG716" s="150"/>
      <c r="DH716" s="150"/>
      <c r="DI716" s="150"/>
      <c r="DJ716" s="150"/>
      <c r="DK716" s="150"/>
      <c r="DL716" s="150"/>
      <c r="DM716" s="150"/>
      <c r="DN716" s="150"/>
      <c r="DO716" s="150"/>
      <c r="DP716" s="150"/>
      <c r="DQ716" s="150"/>
      <c r="DR716" s="150"/>
      <c r="DS716" s="150"/>
      <c r="DT716" s="150"/>
      <c r="DU716" s="150"/>
      <c r="DV716" s="150"/>
      <c r="DW716" s="150"/>
      <c r="DX716" s="150"/>
      <c r="DY716" s="150"/>
      <c r="DZ716" s="150"/>
      <c r="EA716" s="150"/>
      <c r="EB716" s="150"/>
      <c r="EC716" s="150"/>
      <c r="ED716" s="150"/>
      <c r="EE716" s="150"/>
      <c r="EF716" s="150"/>
      <c r="EG716" s="150"/>
      <c r="EH716" s="150"/>
      <c r="EI716" s="150"/>
      <c r="EJ716" s="150"/>
      <c r="EK716" s="150"/>
      <c r="EL716" s="150"/>
      <c r="EM716" s="150"/>
      <c r="EN716" s="150"/>
      <c r="EO716" s="150"/>
      <c r="EP716" s="150"/>
      <c r="EQ716" s="150"/>
      <c r="ER716" s="150"/>
      <c r="ES716" s="150"/>
      <c r="ET716" s="150"/>
      <c r="EU716" s="150"/>
      <c r="EV716" s="150"/>
      <c r="EW716" s="150"/>
      <c r="EX716" s="150"/>
      <c r="EY716" s="150"/>
      <c r="EZ716" s="150"/>
      <c r="FA716" s="150"/>
      <c r="FB716" s="150"/>
      <c r="FC716" s="150"/>
      <c r="FD716" s="150"/>
      <c r="FE716" s="150"/>
      <c r="FF716" s="150"/>
      <c r="FG716" s="150"/>
      <c r="FH716" s="150"/>
      <c r="FI716" s="150"/>
      <c r="FJ716" s="150"/>
      <c r="FK716" s="150"/>
      <c r="FL716" s="150"/>
      <c r="FM716" s="150"/>
      <c r="FN716" s="150"/>
      <c r="FO716" s="150"/>
      <c r="FP716" s="150"/>
      <c r="FQ716" s="150"/>
      <c r="FR716" s="150"/>
      <c r="FS716" s="150"/>
      <c r="FT716" s="150"/>
      <c r="FU716" s="150"/>
      <c r="FV716" s="150"/>
      <c r="FW716" s="150"/>
      <c r="FX716" s="150"/>
      <c r="FY716" s="150"/>
      <c r="FZ716" s="150"/>
      <c r="GA716" s="150"/>
      <c r="GB716" s="150"/>
      <c r="GC716" s="150"/>
      <c r="GD716" s="150"/>
      <c r="GE716" s="150"/>
      <c r="GF716" s="150"/>
      <c r="GG716" s="150"/>
      <c r="GH716" s="150"/>
      <c r="GI716" s="150"/>
      <c r="GJ716" s="150"/>
      <c r="GK716" s="150"/>
      <c r="GL716" s="150"/>
      <c r="GM716" s="150"/>
      <c r="GN716" s="150"/>
      <c r="GO716" s="150"/>
      <c r="GP716" s="150"/>
      <c r="GQ716" s="150"/>
      <c r="GR716" s="150"/>
      <c r="GS716" s="150"/>
      <c r="GT716" s="150"/>
      <c r="GU716" s="150"/>
      <c r="GV716" s="150"/>
      <c r="GW716" s="150"/>
      <c r="GX716" s="150"/>
      <c r="GY716" s="150"/>
      <c r="GZ716" s="150"/>
      <c r="HA716" s="150"/>
      <c r="HB716" s="150"/>
      <c r="HC716" s="150"/>
      <c r="HD716" s="150"/>
      <c r="HE716" s="150"/>
      <c r="HF716" s="150"/>
      <c r="HG716" s="150"/>
      <c r="HH716" s="150"/>
      <c r="HI716" s="150"/>
      <c r="HJ716" s="150"/>
      <c r="HK716" s="150"/>
      <c r="HL716" s="150"/>
      <c r="HM716" s="150"/>
      <c r="HN716" s="150"/>
      <c r="HO716" s="150"/>
      <c r="HP716" s="150"/>
      <c r="HQ716" s="150"/>
      <c r="HR716" s="150"/>
      <c r="HS716" s="150"/>
      <c r="HT716" s="150"/>
      <c r="HU716" s="150"/>
      <c r="HV716" s="150"/>
      <c r="HW716" s="150"/>
      <c r="HX716" s="150"/>
      <c r="HY716" s="150"/>
      <c r="HZ716" s="150"/>
      <c r="IA716" s="150"/>
      <c r="IB716" s="150"/>
      <c r="IC716" s="150"/>
      <c r="ID716" s="150"/>
      <c r="IE716" s="150"/>
      <c r="IF716" s="150"/>
      <c r="IG716" s="150"/>
      <c r="IH716" s="150"/>
      <c r="II716" s="150"/>
      <c r="IJ716" s="150"/>
      <c r="IK716" s="150"/>
      <c r="IL716" s="150"/>
      <c r="IM716" s="150"/>
      <c r="IN716" s="150"/>
      <c r="IO716" s="150"/>
      <c r="IP716" s="150"/>
      <c r="IQ716" s="150"/>
      <c r="IR716" s="150"/>
      <c r="IS716" s="150"/>
      <c r="IT716" s="150"/>
      <c r="IU716" s="150"/>
      <c r="IV716" s="150"/>
      <c r="IW716" s="150"/>
    </row>
    <row r="717" customFormat="false" ht="12.75" hidden="false" customHeight="false" outlineLevel="0" collapsed="false">
      <c r="A717" s="146"/>
      <c r="B717" s="147"/>
      <c r="C717" s="147"/>
      <c r="D717" s="147"/>
      <c r="E717" s="147"/>
      <c r="F717" s="147"/>
      <c r="G717" s="147"/>
      <c r="H717" s="148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  <c r="BI717" s="147"/>
      <c r="BJ717" s="147"/>
      <c r="BK717" s="149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50"/>
      <c r="BV717" s="150"/>
      <c r="BW717" s="150"/>
      <c r="BX717" s="150"/>
      <c r="BY717" s="150"/>
      <c r="BZ717" s="150"/>
      <c r="CA717" s="150"/>
      <c r="CB717" s="150"/>
      <c r="CC717" s="15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0"/>
      <c r="CN717" s="150"/>
      <c r="CO717" s="150"/>
      <c r="CP717" s="150"/>
      <c r="CQ717" s="150"/>
      <c r="CR717" s="150"/>
      <c r="CS717" s="150"/>
      <c r="CT717" s="150"/>
      <c r="CU717" s="150"/>
      <c r="CV717" s="150"/>
      <c r="CW717" s="150"/>
      <c r="CX717" s="150"/>
      <c r="CY717" s="150"/>
      <c r="CZ717" s="150"/>
      <c r="DA717" s="150"/>
      <c r="DB717" s="150"/>
      <c r="DC717" s="150"/>
      <c r="DD717" s="150"/>
      <c r="DE717" s="150"/>
      <c r="DF717" s="150"/>
      <c r="DG717" s="150"/>
      <c r="DH717" s="150"/>
      <c r="DI717" s="150"/>
      <c r="DJ717" s="150"/>
      <c r="DK717" s="150"/>
      <c r="DL717" s="150"/>
      <c r="DM717" s="150"/>
      <c r="DN717" s="150"/>
      <c r="DO717" s="150"/>
      <c r="DP717" s="150"/>
      <c r="DQ717" s="150"/>
      <c r="DR717" s="150"/>
      <c r="DS717" s="150"/>
      <c r="DT717" s="150"/>
      <c r="DU717" s="150"/>
      <c r="DV717" s="150"/>
      <c r="DW717" s="150"/>
      <c r="DX717" s="150"/>
      <c r="DY717" s="150"/>
      <c r="DZ717" s="150"/>
      <c r="EA717" s="150"/>
      <c r="EB717" s="150"/>
      <c r="EC717" s="150"/>
      <c r="ED717" s="150"/>
      <c r="EE717" s="150"/>
      <c r="EF717" s="150"/>
      <c r="EG717" s="150"/>
      <c r="EH717" s="150"/>
      <c r="EI717" s="150"/>
      <c r="EJ717" s="150"/>
      <c r="EK717" s="150"/>
      <c r="EL717" s="150"/>
      <c r="EM717" s="150"/>
      <c r="EN717" s="150"/>
      <c r="EO717" s="150"/>
      <c r="EP717" s="150"/>
      <c r="EQ717" s="150"/>
      <c r="ER717" s="150"/>
      <c r="ES717" s="150"/>
      <c r="ET717" s="150"/>
      <c r="EU717" s="150"/>
      <c r="EV717" s="150"/>
      <c r="EW717" s="150"/>
      <c r="EX717" s="150"/>
      <c r="EY717" s="150"/>
      <c r="EZ717" s="150"/>
      <c r="FA717" s="150"/>
      <c r="FB717" s="150"/>
      <c r="FC717" s="150"/>
      <c r="FD717" s="150"/>
      <c r="FE717" s="150"/>
      <c r="FF717" s="150"/>
      <c r="FG717" s="150"/>
      <c r="FH717" s="150"/>
      <c r="FI717" s="150"/>
      <c r="FJ717" s="150"/>
      <c r="FK717" s="150"/>
      <c r="FL717" s="150"/>
      <c r="FM717" s="150"/>
      <c r="FN717" s="150"/>
      <c r="FO717" s="150"/>
      <c r="FP717" s="150"/>
      <c r="FQ717" s="150"/>
      <c r="FR717" s="150"/>
      <c r="FS717" s="150"/>
      <c r="FT717" s="150"/>
      <c r="FU717" s="150"/>
      <c r="FV717" s="150"/>
      <c r="FW717" s="150"/>
      <c r="FX717" s="150"/>
      <c r="FY717" s="150"/>
      <c r="FZ717" s="150"/>
      <c r="GA717" s="150"/>
      <c r="GB717" s="150"/>
      <c r="GC717" s="150"/>
      <c r="GD717" s="150"/>
      <c r="GE717" s="150"/>
      <c r="GF717" s="150"/>
      <c r="GG717" s="150"/>
      <c r="GH717" s="150"/>
      <c r="GI717" s="150"/>
      <c r="GJ717" s="150"/>
      <c r="GK717" s="150"/>
      <c r="GL717" s="150"/>
      <c r="GM717" s="150"/>
      <c r="GN717" s="150"/>
      <c r="GO717" s="150"/>
      <c r="GP717" s="150"/>
      <c r="GQ717" s="150"/>
      <c r="GR717" s="150"/>
      <c r="GS717" s="150"/>
      <c r="GT717" s="150"/>
      <c r="GU717" s="150"/>
      <c r="GV717" s="150"/>
      <c r="GW717" s="150"/>
      <c r="GX717" s="150"/>
      <c r="GY717" s="150"/>
      <c r="GZ717" s="150"/>
      <c r="HA717" s="150"/>
      <c r="HB717" s="150"/>
      <c r="HC717" s="150"/>
      <c r="HD717" s="150"/>
      <c r="HE717" s="150"/>
      <c r="HF717" s="150"/>
      <c r="HG717" s="150"/>
      <c r="HH717" s="150"/>
      <c r="HI717" s="150"/>
      <c r="HJ717" s="150"/>
      <c r="HK717" s="150"/>
      <c r="HL717" s="150"/>
      <c r="HM717" s="150"/>
      <c r="HN717" s="150"/>
      <c r="HO717" s="150"/>
      <c r="HP717" s="150"/>
      <c r="HQ717" s="150"/>
      <c r="HR717" s="150"/>
      <c r="HS717" s="150"/>
      <c r="HT717" s="150"/>
      <c r="HU717" s="150"/>
      <c r="HV717" s="150"/>
      <c r="HW717" s="150"/>
      <c r="HX717" s="150"/>
      <c r="HY717" s="150"/>
      <c r="HZ717" s="150"/>
      <c r="IA717" s="150"/>
      <c r="IB717" s="150"/>
      <c r="IC717" s="150"/>
      <c r="ID717" s="150"/>
      <c r="IE717" s="150"/>
      <c r="IF717" s="150"/>
      <c r="IG717" s="150"/>
      <c r="IH717" s="150"/>
      <c r="II717" s="150"/>
      <c r="IJ717" s="150"/>
      <c r="IK717" s="150"/>
      <c r="IL717" s="150"/>
      <c r="IM717" s="150"/>
      <c r="IN717" s="150"/>
      <c r="IO717" s="150"/>
      <c r="IP717" s="150"/>
      <c r="IQ717" s="150"/>
      <c r="IR717" s="150"/>
      <c r="IS717" s="150"/>
      <c r="IT717" s="150"/>
      <c r="IU717" s="150"/>
      <c r="IV717" s="150"/>
      <c r="IW717" s="150"/>
    </row>
    <row r="718" customFormat="false" ht="12.75" hidden="false" customHeight="false" outlineLevel="0" collapsed="false">
      <c r="A718" s="146"/>
      <c r="B718" s="147"/>
      <c r="C718" s="147"/>
      <c r="D718" s="147"/>
      <c r="E718" s="147"/>
      <c r="F718" s="147"/>
      <c r="G718" s="147"/>
      <c r="H718" s="148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  <c r="BI718" s="147"/>
      <c r="BJ718" s="147"/>
      <c r="BK718" s="149"/>
      <c r="BL718" s="150"/>
      <c r="BM718" s="150"/>
      <c r="BN718" s="150"/>
      <c r="BO718" s="150"/>
      <c r="BP718" s="150"/>
      <c r="BQ718" s="150"/>
      <c r="BR718" s="150"/>
      <c r="BS718" s="150"/>
      <c r="BT718" s="150"/>
      <c r="BU718" s="150"/>
      <c r="BV718" s="150"/>
      <c r="BW718" s="150"/>
      <c r="BX718" s="150"/>
      <c r="BY718" s="150"/>
      <c r="BZ718" s="150"/>
      <c r="CA718" s="150"/>
      <c r="CB718" s="150"/>
      <c r="CC718" s="15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0"/>
      <c r="CN718" s="150"/>
      <c r="CO718" s="150"/>
      <c r="CP718" s="150"/>
      <c r="CQ718" s="150"/>
      <c r="CR718" s="150"/>
      <c r="CS718" s="150"/>
      <c r="CT718" s="150"/>
      <c r="CU718" s="150"/>
      <c r="CV718" s="150"/>
      <c r="CW718" s="150"/>
      <c r="CX718" s="150"/>
      <c r="CY718" s="150"/>
      <c r="CZ718" s="150"/>
      <c r="DA718" s="150"/>
      <c r="DB718" s="150"/>
      <c r="DC718" s="150"/>
      <c r="DD718" s="150"/>
      <c r="DE718" s="150"/>
      <c r="DF718" s="150"/>
      <c r="DG718" s="150"/>
      <c r="DH718" s="150"/>
      <c r="DI718" s="150"/>
      <c r="DJ718" s="150"/>
      <c r="DK718" s="150"/>
      <c r="DL718" s="150"/>
      <c r="DM718" s="150"/>
      <c r="DN718" s="150"/>
      <c r="DO718" s="150"/>
      <c r="DP718" s="150"/>
      <c r="DQ718" s="150"/>
      <c r="DR718" s="150"/>
      <c r="DS718" s="150"/>
      <c r="DT718" s="150"/>
      <c r="DU718" s="150"/>
      <c r="DV718" s="150"/>
      <c r="DW718" s="150"/>
      <c r="DX718" s="150"/>
      <c r="DY718" s="150"/>
      <c r="DZ718" s="150"/>
      <c r="EA718" s="150"/>
      <c r="EB718" s="150"/>
      <c r="EC718" s="150"/>
      <c r="ED718" s="150"/>
      <c r="EE718" s="150"/>
      <c r="EF718" s="150"/>
      <c r="EG718" s="150"/>
      <c r="EH718" s="150"/>
      <c r="EI718" s="150"/>
      <c r="EJ718" s="150"/>
      <c r="EK718" s="150"/>
      <c r="EL718" s="150"/>
      <c r="EM718" s="150"/>
      <c r="EN718" s="150"/>
      <c r="EO718" s="150"/>
      <c r="EP718" s="150"/>
      <c r="EQ718" s="150"/>
      <c r="ER718" s="150"/>
      <c r="ES718" s="150"/>
      <c r="ET718" s="150"/>
      <c r="EU718" s="150"/>
      <c r="EV718" s="150"/>
      <c r="EW718" s="150"/>
      <c r="EX718" s="150"/>
      <c r="EY718" s="150"/>
      <c r="EZ718" s="150"/>
      <c r="FA718" s="150"/>
      <c r="FB718" s="150"/>
      <c r="FC718" s="150"/>
      <c r="FD718" s="150"/>
      <c r="FE718" s="150"/>
      <c r="FF718" s="150"/>
      <c r="FG718" s="150"/>
      <c r="FH718" s="150"/>
      <c r="FI718" s="150"/>
      <c r="FJ718" s="150"/>
      <c r="FK718" s="150"/>
      <c r="FL718" s="150"/>
      <c r="FM718" s="150"/>
      <c r="FN718" s="150"/>
      <c r="FO718" s="150"/>
      <c r="FP718" s="150"/>
      <c r="FQ718" s="150"/>
      <c r="FR718" s="150"/>
      <c r="FS718" s="150"/>
      <c r="FT718" s="150"/>
      <c r="FU718" s="150"/>
      <c r="FV718" s="150"/>
      <c r="FW718" s="150"/>
      <c r="FX718" s="150"/>
      <c r="FY718" s="150"/>
      <c r="FZ718" s="150"/>
      <c r="GA718" s="150"/>
      <c r="GB718" s="150"/>
      <c r="GC718" s="150"/>
      <c r="GD718" s="150"/>
      <c r="GE718" s="150"/>
      <c r="GF718" s="150"/>
      <c r="GG718" s="150"/>
      <c r="GH718" s="150"/>
      <c r="GI718" s="150"/>
      <c r="GJ718" s="150"/>
      <c r="GK718" s="150"/>
      <c r="GL718" s="150"/>
      <c r="GM718" s="150"/>
      <c r="GN718" s="150"/>
      <c r="GO718" s="150"/>
      <c r="GP718" s="150"/>
      <c r="GQ718" s="150"/>
      <c r="GR718" s="150"/>
      <c r="GS718" s="150"/>
      <c r="GT718" s="150"/>
      <c r="GU718" s="150"/>
      <c r="GV718" s="150"/>
      <c r="GW718" s="150"/>
      <c r="GX718" s="150"/>
      <c r="GY718" s="150"/>
      <c r="GZ718" s="150"/>
      <c r="HA718" s="150"/>
      <c r="HB718" s="150"/>
      <c r="HC718" s="150"/>
      <c r="HD718" s="150"/>
      <c r="HE718" s="150"/>
      <c r="HF718" s="150"/>
      <c r="HG718" s="150"/>
      <c r="HH718" s="150"/>
      <c r="HI718" s="150"/>
      <c r="HJ718" s="150"/>
      <c r="HK718" s="150"/>
      <c r="HL718" s="150"/>
      <c r="HM718" s="150"/>
      <c r="HN718" s="150"/>
      <c r="HO718" s="150"/>
      <c r="HP718" s="150"/>
      <c r="HQ718" s="150"/>
      <c r="HR718" s="150"/>
      <c r="HS718" s="150"/>
      <c r="HT718" s="150"/>
      <c r="HU718" s="150"/>
      <c r="HV718" s="150"/>
      <c r="HW718" s="150"/>
      <c r="HX718" s="150"/>
      <c r="HY718" s="150"/>
      <c r="HZ718" s="150"/>
      <c r="IA718" s="150"/>
      <c r="IB718" s="150"/>
      <c r="IC718" s="150"/>
      <c r="ID718" s="150"/>
      <c r="IE718" s="150"/>
      <c r="IF718" s="150"/>
      <c r="IG718" s="150"/>
      <c r="IH718" s="150"/>
      <c r="II718" s="150"/>
      <c r="IJ718" s="150"/>
      <c r="IK718" s="150"/>
      <c r="IL718" s="150"/>
      <c r="IM718" s="150"/>
      <c r="IN718" s="150"/>
      <c r="IO718" s="150"/>
      <c r="IP718" s="150"/>
      <c r="IQ718" s="150"/>
      <c r="IR718" s="150"/>
      <c r="IS718" s="150"/>
      <c r="IT718" s="150"/>
      <c r="IU718" s="150"/>
      <c r="IV718" s="150"/>
      <c r="IW718" s="150"/>
    </row>
    <row r="719" customFormat="false" ht="12.75" hidden="false" customHeight="false" outlineLevel="0" collapsed="false">
      <c r="A719" s="146"/>
      <c r="B719" s="147"/>
      <c r="C719" s="147"/>
      <c r="D719" s="147"/>
      <c r="E719" s="147"/>
      <c r="F719" s="147"/>
      <c r="G719" s="147"/>
      <c r="H719" s="148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  <c r="BI719" s="147"/>
      <c r="BJ719" s="147"/>
      <c r="BK719" s="149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50"/>
      <c r="BV719" s="150"/>
      <c r="BW719" s="150"/>
      <c r="BX719" s="150"/>
      <c r="BY719" s="150"/>
      <c r="BZ719" s="150"/>
      <c r="CA719" s="150"/>
      <c r="CB719" s="150"/>
      <c r="CC719" s="150"/>
      <c r="CD719" s="150"/>
      <c r="CE719" s="150"/>
      <c r="CF719" s="150"/>
      <c r="CG719" s="150"/>
      <c r="CH719" s="150"/>
      <c r="CI719" s="150"/>
      <c r="CJ719" s="150"/>
      <c r="CK719" s="150"/>
      <c r="CL719" s="150"/>
      <c r="CM719" s="150"/>
      <c r="CN719" s="150"/>
      <c r="CO719" s="150"/>
      <c r="CP719" s="150"/>
      <c r="CQ719" s="150"/>
      <c r="CR719" s="150"/>
      <c r="CS719" s="150"/>
      <c r="CT719" s="150"/>
      <c r="CU719" s="150"/>
      <c r="CV719" s="150"/>
      <c r="CW719" s="150"/>
      <c r="CX719" s="150"/>
      <c r="CY719" s="150"/>
      <c r="CZ719" s="150"/>
      <c r="DA719" s="150"/>
      <c r="DB719" s="150"/>
      <c r="DC719" s="150"/>
      <c r="DD719" s="150"/>
      <c r="DE719" s="150"/>
      <c r="DF719" s="150"/>
      <c r="DG719" s="150"/>
      <c r="DH719" s="150"/>
      <c r="DI719" s="150"/>
      <c r="DJ719" s="150"/>
      <c r="DK719" s="150"/>
      <c r="DL719" s="150"/>
      <c r="DM719" s="150"/>
      <c r="DN719" s="150"/>
      <c r="DO719" s="150"/>
      <c r="DP719" s="150"/>
      <c r="DQ719" s="150"/>
      <c r="DR719" s="150"/>
      <c r="DS719" s="150"/>
      <c r="DT719" s="150"/>
      <c r="DU719" s="150"/>
      <c r="DV719" s="150"/>
      <c r="DW719" s="150"/>
      <c r="DX719" s="150"/>
      <c r="DY719" s="150"/>
      <c r="DZ719" s="150"/>
      <c r="EA719" s="150"/>
      <c r="EB719" s="150"/>
      <c r="EC719" s="150"/>
      <c r="ED719" s="150"/>
      <c r="EE719" s="150"/>
      <c r="EF719" s="150"/>
      <c r="EG719" s="150"/>
      <c r="EH719" s="150"/>
      <c r="EI719" s="150"/>
      <c r="EJ719" s="150"/>
      <c r="EK719" s="150"/>
      <c r="EL719" s="150"/>
      <c r="EM719" s="150"/>
      <c r="EN719" s="150"/>
      <c r="EO719" s="150"/>
      <c r="EP719" s="150"/>
      <c r="EQ719" s="150"/>
      <c r="ER719" s="150"/>
      <c r="ES719" s="150"/>
      <c r="ET719" s="150"/>
      <c r="EU719" s="150"/>
      <c r="EV719" s="150"/>
      <c r="EW719" s="150"/>
      <c r="EX719" s="150"/>
      <c r="EY719" s="150"/>
      <c r="EZ719" s="150"/>
      <c r="FA719" s="150"/>
      <c r="FB719" s="150"/>
      <c r="FC719" s="150"/>
      <c r="FD719" s="150"/>
      <c r="FE719" s="150"/>
      <c r="FF719" s="150"/>
      <c r="FG719" s="150"/>
      <c r="FH719" s="150"/>
      <c r="FI719" s="150"/>
      <c r="FJ719" s="150"/>
      <c r="FK719" s="150"/>
      <c r="FL719" s="150"/>
      <c r="FM719" s="150"/>
      <c r="FN719" s="150"/>
      <c r="FO719" s="150"/>
      <c r="FP719" s="150"/>
      <c r="FQ719" s="150"/>
      <c r="FR719" s="150"/>
      <c r="FS719" s="150"/>
      <c r="FT719" s="150"/>
      <c r="FU719" s="150"/>
      <c r="FV719" s="150"/>
      <c r="FW719" s="150"/>
      <c r="FX719" s="150"/>
      <c r="FY719" s="150"/>
      <c r="FZ719" s="150"/>
      <c r="GA719" s="150"/>
      <c r="GB719" s="150"/>
      <c r="GC719" s="150"/>
      <c r="GD719" s="150"/>
      <c r="GE719" s="150"/>
      <c r="GF719" s="150"/>
      <c r="GG719" s="150"/>
      <c r="GH719" s="150"/>
      <c r="GI719" s="150"/>
      <c r="GJ719" s="150"/>
      <c r="GK719" s="150"/>
      <c r="GL719" s="150"/>
      <c r="GM719" s="150"/>
      <c r="GN719" s="150"/>
      <c r="GO719" s="150"/>
      <c r="GP719" s="150"/>
      <c r="GQ719" s="150"/>
      <c r="GR719" s="150"/>
      <c r="GS719" s="150"/>
      <c r="GT719" s="150"/>
      <c r="GU719" s="150"/>
      <c r="GV719" s="150"/>
      <c r="GW719" s="150"/>
      <c r="GX719" s="150"/>
      <c r="GY719" s="150"/>
      <c r="GZ719" s="150"/>
      <c r="HA719" s="150"/>
      <c r="HB719" s="150"/>
      <c r="HC719" s="150"/>
      <c r="HD719" s="150"/>
      <c r="HE719" s="150"/>
      <c r="HF719" s="150"/>
      <c r="HG719" s="150"/>
      <c r="HH719" s="150"/>
      <c r="HI719" s="150"/>
      <c r="HJ719" s="150"/>
      <c r="HK719" s="150"/>
      <c r="HL719" s="150"/>
      <c r="HM719" s="150"/>
      <c r="HN719" s="150"/>
      <c r="HO719" s="150"/>
      <c r="HP719" s="150"/>
      <c r="HQ719" s="150"/>
      <c r="HR719" s="150"/>
      <c r="HS719" s="150"/>
      <c r="HT719" s="150"/>
      <c r="HU719" s="150"/>
      <c r="HV719" s="150"/>
      <c r="HW719" s="150"/>
      <c r="HX719" s="150"/>
      <c r="HY719" s="150"/>
      <c r="HZ719" s="150"/>
      <c r="IA719" s="150"/>
      <c r="IB719" s="150"/>
      <c r="IC719" s="150"/>
      <c r="ID719" s="150"/>
      <c r="IE719" s="150"/>
      <c r="IF719" s="150"/>
      <c r="IG719" s="150"/>
      <c r="IH719" s="150"/>
      <c r="II719" s="150"/>
      <c r="IJ719" s="150"/>
      <c r="IK719" s="150"/>
      <c r="IL719" s="150"/>
      <c r="IM719" s="150"/>
      <c r="IN719" s="150"/>
      <c r="IO719" s="150"/>
      <c r="IP719" s="150"/>
      <c r="IQ719" s="150"/>
      <c r="IR719" s="150"/>
      <c r="IS719" s="150"/>
      <c r="IT719" s="150"/>
      <c r="IU719" s="150"/>
      <c r="IV719" s="150"/>
      <c r="IW719" s="150"/>
    </row>
    <row r="720" customFormat="false" ht="12.75" hidden="false" customHeight="false" outlineLevel="0" collapsed="false">
      <c r="A720" s="146"/>
      <c r="B720" s="147"/>
      <c r="C720" s="147"/>
      <c r="D720" s="147"/>
      <c r="E720" s="147"/>
      <c r="F720" s="147"/>
      <c r="G720" s="147"/>
      <c r="H720" s="148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  <c r="BI720" s="147"/>
      <c r="BJ720" s="147"/>
      <c r="BK720" s="149"/>
      <c r="BL720" s="150"/>
      <c r="BM720" s="150"/>
      <c r="BN720" s="150"/>
      <c r="BO720" s="150"/>
      <c r="BP720" s="150"/>
      <c r="BQ720" s="150"/>
      <c r="BR720" s="150"/>
      <c r="BS720" s="150"/>
      <c r="BT720" s="150"/>
      <c r="BU720" s="150"/>
      <c r="BV720" s="150"/>
      <c r="BW720" s="150"/>
      <c r="BX720" s="150"/>
      <c r="BY720" s="150"/>
      <c r="BZ720" s="150"/>
      <c r="CA720" s="150"/>
      <c r="CB720" s="150"/>
      <c r="CC720" s="150"/>
      <c r="CD720" s="150"/>
      <c r="CE720" s="150"/>
      <c r="CF720" s="150"/>
      <c r="CG720" s="150"/>
      <c r="CH720" s="150"/>
      <c r="CI720" s="150"/>
      <c r="CJ720" s="150"/>
      <c r="CK720" s="150"/>
      <c r="CL720" s="150"/>
      <c r="CM720" s="150"/>
      <c r="CN720" s="150"/>
      <c r="CO720" s="150"/>
      <c r="CP720" s="150"/>
      <c r="CQ720" s="150"/>
      <c r="CR720" s="150"/>
      <c r="CS720" s="150"/>
      <c r="CT720" s="150"/>
      <c r="CU720" s="150"/>
      <c r="CV720" s="150"/>
      <c r="CW720" s="150"/>
      <c r="CX720" s="150"/>
      <c r="CY720" s="150"/>
      <c r="CZ720" s="150"/>
      <c r="DA720" s="150"/>
      <c r="DB720" s="150"/>
      <c r="DC720" s="150"/>
      <c r="DD720" s="150"/>
      <c r="DE720" s="150"/>
      <c r="DF720" s="150"/>
      <c r="DG720" s="150"/>
      <c r="DH720" s="150"/>
      <c r="DI720" s="150"/>
      <c r="DJ720" s="150"/>
      <c r="DK720" s="150"/>
      <c r="DL720" s="150"/>
      <c r="DM720" s="150"/>
      <c r="DN720" s="150"/>
      <c r="DO720" s="150"/>
      <c r="DP720" s="150"/>
      <c r="DQ720" s="150"/>
      <c r="DR720" s="150"/>
      <c r="DS720" s="150"/>
      <c r="DT720" s="150"/>
      <c r="DU720" s="150"/>
      <c r="DV720" s="150"/>
      <c r="DW720" s="150"/>
      <c r="DX720" s="150"/>
      <c r="DY720" s="150"/>
      <c r="DZ720" s="150"/>
      <c r="EA720" s="150"/>
      <c r="EB720" s="150"/>
      <c r="EC720" s="150"/>
      <c r="ED720" s="150"/>
      <c r="EE720" s="150"/>
      <c r="EF720" s="150"/>
      <c r="EG720" s="150"/>
      <c r="EH720" s="150"/>
      <c r="EI720" s="150"/>
      <c r="EJ720" s="150"/>
      <c r="EK720" s="150"/>
      <c r="EL720" s="150"/>
      <c r="EM720" s="150"/>
      <c r="EN720" s="150"/>
      <c r="EO720" s="150"/>
      <c r="EP720" s="150"/>
      <c r="EQ720" s="150"/>
      <c r="ER720" s="150"/>
      <c r="ES720" s="150"/>
      <c r="ET720" s="150"/>
      <c r="EU720" s="150"/>
      <c r="EV720" s="150"/>
      <c r="EW720" s="150"/>
      <c r="EX720" s="150"/>
      <c r="EY720" s="150"/>
      <c r="EZ720" s="150"/>
      <c r="FA720" s="150"/>
      <c r="FB720" s="150"/>
      <c r="FC720" s="150"/>
      <c r="FD720" s="150"/>
      <c r="FE720" s="150"/>
      <c r="FF720" s="150"/>
      <c r="FG720" s="150"/>
      <c r="FH720" s="150"/>
      <c r="FI720" s="150"/>
      <c r="FJ720" s="150"/>
      <c r="FK720" s="150"/>
      <c r="FL720" s="150"/>
      <c r="FM720" s="150"/>
      <c r="FN720" s="150"/>
      <c r="FO720" s="150"/>
      <c r="FP720" s="150"/>
      <c r="FQ720" s="150"/>
      <c r="FR720" s="150"/>
      <c r="FS720" s="150"/>
      <c r="FT720" s="150"/>
      <c r="FU720" s="150"/>
      <c r="FV720" s="150"/>
      <c r="FW720" s="150"/>
      <c r="FX720" s="150"/>
      <c r="FY720" s="150"/>
      <c r="FZ720" s="150"/>
      <c r="GA720" s="150"/>
      <c r="GB720" s="150"/>
      <c r="GC720" s="150"/>
      <c r="GD720" s="150"/>
      <c r="GE720" s="150"/>
      <c r="GF720" s="150"/>
      <c r="GG720" s="150"/>
      <c r="GH720" s="150"/>
      <c r="GI720" s="150"/>
      <c r="GJ720" s="150"/>
      <c r="GK720" s="150"/>
      <c r="GL720" s="150"/>
      <c r="GM720" s="150"/>
      <c r="GN720" s="150"/>
      <c r="GO720" s="150"/>
      <c r="GP720" s="150"/>
      <c r="GQ720" s="150"/>
      <c r="GR720" s="150"/>
      <c r="GS720" s="150"/>
      <c r="GT720" s="150"/>
      <c r="GU720" s="150"/>
      <c r="GV720" s="150"/>
      <c r="GW720" s="150"/>
      <c r="GX720" s="150"/>
      <c r="GY720" s="150"/>
      <c r="GZ720" s="150"/>
      <c r="HA720" s="150"/>
      <c r="HB720" s="150"/>
      <c r="HC720" s="150"/>
      <c r="HD720" s="150"/>
      <c r="HE720" s="150"/>
      <c r="HF720" s="150"/>
      <c r="HG720" s="150"/>
      <c r="HH720" s="150"/>
      <c r="HI720" s="150"/>
      <c r="HJ720" s="150"/>
      <c r="HK720" s="150"/>
      <c r="HL720" s="150"/>
      <c r="HM720" s="150"/>
      <c r="HN720" s="150"/>
      <c r="HO720" s="150"/>
      <c r="HP720" s="150"/>
      <c r="HQ720" s="150"/>
      <c r="HR720" s="150"/>
      <c r="HS720" s="150"/>
      <c r="HT720" s="150"/>
      <c r="HU720" s="150"/>
      <c r="HV720" s="150"/>
      <c r="HW720" s="150"/>
      <c r="HX720" s="150"/>
      <c r="HY720" s="150"/>
      <c r="HZ720" s="150"/>
      <c r="IA720" s="150"/>
      <c r="IB720" s="150"/>
      <c r="IC720" s="150"/>
      <c r="ID720" s="150"/>
      <c r="IE720" s="150"/>
      <c r="IF720" s="150"/>
      <c r="IG720" s="150"/>
      <c r="IH720" s="150"/>
      <c r="II720" s="150"/>
      <c r="IJ720" s="150"/>
      <c r="IK720" s="150"/>
      <c r="IL720" s="150"/>
      <c r="IM720" s="150"/>
      <c r="IN720" s="150"/>
      <c r="IO720" s="150"/>
      <c r="IP720" s="150"/>
      <c r="IQ720" s="150"/>
      <c r="IR720" s="150"/>
      <c r="IS720" s="150"/>
      <c r="IT720" s="150"/>
      <c r="IU720" s="150"/>
      <c r="IV720" s="150"/>
      <c r="IW720" s="150"/>
    </row>
    <row r="721" customFormat="false" ht="12.75" hidden="false" customHeight="false" outlineLevel="0" collapsed="false">
      <c r="A721" s="146"/>
      <c r="B721" s="147"/>
      <c r="C721" s="147"/>
      <c r="D721" s="147"/>
      <c r="E721" s="147"/>
      <c r="F721" s="147"/>
      <c r="G721" s="147"/>
      <c r="H721" s="148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  <c r="BI721" s="147"/>
      <c r="BJ721" s="147"/>
      <c r="BK721" s="149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50"/>
      <c r="BV721" s="150"/>
      <c r="BW721" s="150"/>
      <c r="BX721" s="150"/>
      <c r="BY721" s="150"/>
      <c r="BZ721" s="150"/>
      <c r="CA721" s="150"/>
      <c r="CB721" s="150"/>
      <c r="CC721" s="15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0"/>
      <c r="CN721" s="150"/>
      <c r="CO721" s="150"/>
      <c r="CP721" s="150"/>
      <c r="CQ721" s="150"/>
      <c r="CR721" s="150"/>
      <c r="CS721" s="150"/>
      <c r="CT721" s="150"/>
      <c r="CU721" s="150"/>
      <c r="CV721" s="150"/>
      <c r="CW721" s="150"/>
      <c r="CX721" s="150"/>
      <c r="CY721" s="150"/>
      <c r="CZ721" s="150"/>
      <c r="DA721" s="150"/>
      <c r="DB721" s="150"/>
      <c r="DC721" s="150"/>
      <c r="DD721" s="150"/>
      <c r="DE721" s="150"/>
      <c r="DF721" s="150"/>
      <c r="DG721" s="150"/>
      <c r="DH721" s="150"/>
      <c r="DI721" s="150"/>
      <c r="DJ721" s="150"/>
      <c r="DK721" s="150"/>
      <c r="DL721" s="150"/>
      <c r="DM721" s="150"/>
      <c r="DN721" s="150"/>
      <c r="DO721" s="150"/>
      <c r="DP721" s="150"/>
      <c r="DQ721" s="150"/>
      <c r="DR721" s="150"/>
      <c r="DS721" s="150"/>
      <c r="DT721" s="150"/>
      <c r="DU721" s="150"/>
      <c r="DV721" s="150"/>
      <c r="DW721" s="150"/>
      <c r="DX721" s="150"/>
      <c r="DY721" s="150"/>
      <c r="DZ721" s="150"/>
      <c r="EA721" s="150"/>
      <c r="EB721" s="150"/>
      <c r="EC721" s="150"/>
      <c r="ED721" s="150"/>
      <c r="EE721" s="150"/>
      <c r="EF721" s="150"/>
      <c r="EG721" s="150"/>
      <c r="EH721" s="150"/>
      <c r="EI721" s="150"/>
      <c r="EJ721" s="150"/>
      <c r="EK721" s="150"/>
      <c r="EL721" s="150"/>
      <c r="EM721" s="150"/>
      <c r="EN721" s="150"/>
      <c r="EO721" s="150"/>
      <c r="EP721" s="150"/>
      <c r="EQ721" s="150"/>
      <c r="ER721" s="150"/>
      <c r="ES721" s="150"/>
      <c r="ET721" s="150"/>
      <c r="EU721" s="150"/>
      <c r="EV721" s="150"/>
      <c r="EW721" s="150"/>
      <c r="EX721" s="150"/>
      <c r="EY721" s="150"/>
      <c r="EZ721" s="150"/>
      <c r="FA721" s="150"/>
      <c r="FB721" s="150"/>
      <c r="FC721" s="150"/>
      <c r="FD721" s="150"/>
      <c r="FE721" s="150"/>
      <c r="FF721" s="150"/>
      <c r="FG721" s="150"/>
      <c r="FH721" s="150"/>
      <c r="FI721" s="150"/>
      <c r="FJ721" s="150"/>
      <c r="FK721" s="150"/>
      <c r="FL721" s="150"/>
      <c r="FM721" s="150"/>
      <c r="FN721" s="150"/>
      <c r="FO721" s="150"/>
      <c r="FP721" s="150"/>
      <c r="FQ721" s="150"/>
      <c r="FR721" s="150"/>
      <c r="FS721" s="150"/>
      <c r="FT721" s="150"/>
      <c r="FU721" s="150"/>
      <c r="FV721" s="150"/>
      <c r="FW721" s="150"/>
      <c r="FX721" s="150"/>
      <c r="FY721" s="150"/>
      <c r="FZ721" s="150"/>
      <c r="GA721" s="150"/>
      <c r="GB721" s="150"/>
      <c r="GC721" s="150"/>
      <c r="GD721" s="150"/>
      <c r="GE721" s="150"/>
      <c r="GF721" s="150"/>
      <c r="GG721" s="150"/>
      <c r="GH721" s="150"/>
      <c r="GI721" s="150"/>
      <c r="GJ721" s="150"/>
      <c r="GK721" s="150"/>
      <c r="GL721" s="150"/>
      <c r="GM721" s="150"/>
      <c r="GN721" s="150"/>
      <c r="GO721" s="150"/>
      <c r="GP721" s="150"/>
      <c r="GQ721" s="150"/>
      <c r="GR721" s="150"/>
      <c r="GS721" s="150"/>
      <c r="GT721" s="150"/>
      <c r="GU721" s="150"/>
      <c r="GV721" s="150"/>
      <c r="GW721" s="150"/>
      <c r="GX721" s="150"/>
      <c r="GY721" s="150"/>
      <c r="GZ721" s="150"/>
      <c r="HA721" s="150"/>
      <c r="HB721" s="150"/>
      <c r="HC721" s="150"/>
      <c r="HD721" s="150"/>
      <c r="HE721" s="150"/>
      <c r="HF721" s="150"/>
      <c r="HG721" s="150"/>
      <c r="HH721" s="150"/>
      <c r="HI721" s="150"/>
      <c r="HJ721" s="150"/>
      <c r="HK721" s="150"/>
      <c r="HL721" s="150"/>
      <c r="HM721" s="150"/>
      <c r="HN721" s="150"/>
      <c r="HO721" s="150"/>
      <c r="HP721" s="150"/>
      <c r="HQ721" s="150"/>
      <c r="HR721" s="150"/>
      <c r="HS721" s="150"/>
      <c r="HT721" s="150"/>
      <c r="HU721" s="150"/>
      <c r="HV721" s="150"/>
      <c r="HW721" s="150"/>
      <c r="HX721" s="150"/>
      <c r="HY721" s="150"/>
      <c r="HZ721" s="150"/>
      <c r="IA721" s="150"/>
      <c r="IB721" s="150"/>
      <c r="IC721" s="150"/>
      <c r="ID721" s="150"/>
      <c r="IE721" s="150"/>
      <c r="IF721" s="150"/>
      <c r="IG721" s="150"/>
      <c r="IH721" s="150"/>
      <c r="II721" s="150"/>
      <c r="IJ721" s="150"/>
      <c r="IK721" s="150"/>
      <c r="IL721" s="150"/>
      <c r="IM721" s="150"/>
      <c r="IN721" s="150"/>
      <c r="IO721" s="150"/>
      <c r="IP721" s="150"/>
      <c r="IQ721" s="150"/>
      <c r="IR721" s="150"/>
      <c r="IS721" s="150"/>
      <c r="IT721" s="150"/>
      <c r="IU721" s="150"/>
      <c r="IV721" s="150"/>
      <c r="IW721" s="150"/>
    </row>
    <row r="722" customFormat="false" ht="12.75" hidden="false" customHeight="false" outlineLevel="0" collapsed="false">
      <c r="A722" s="146"/>
      <c r="B722" s="147"/>
      <c r="C722" s="147"/>
      <c r="D722" s="147"/>
      <c r="E722" s="147"/>
      <c r="F722" s="147"/>
      <c r="G722" s="147"/>
      <c r="H722" s="148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  <c r="BI722" s="147"/>
      <c r="BJ722" s="147"/>
      <c r="BK722" s="149"/>
      <c r="BL722" s="150"/>
      <c r="BM722" s="150"/>
      <c r="BN722" s="150"/>
      <c r="BO722" s="150"/>
      <c r="BP722" s="150"/>
      <c r="BQ722" s="150"/>
      <c r="BR722" s="150"/>
      <c r="BS722" s="150"/>
      <c r="BT722" s="150"/>
      <c r="BU722" s="150"/>
      <c r="BV722" s="150"/>
      <c r="BW722" s="150"/>
      <c r="BX722" s="150"/>
      <c r="BY722" s="150"/>
      <c r="BZ722" s="150"/>
      <c r="CA722" s="150"/>
      <c r="CB722" s="150"/>
      <c r="CC722" s="15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0"/>
      <c r="CN722" s="150"/>
      <c r="CO722" s="150"/>
      <c r="CP722" s="150"/>
      <c r="CQ722" s="150"/>
      <c r="CR722" s="150"/>
      <c r="CS722" s="150"/>
      <c r="CT722" s="150"/>
      <c r="CU722" s="150"/>
      <c r="CV722" s="150"/>
      <c r="CW722" s="150"/>
      <c r="CX722" s="150"/>
      <c r="CY722" s="150"/>
      <c r="CZ722" s="150"/>
      <c r="DA722" s="150"/>
      <c r="DB722" s="150"/>
      <c r="DC722" s="150"/>
      <c r="DD722" s="150"/>
      <c r="DE722" s="150"/>
      <c r="DF722" s="150"/>
      <c r="DG722" s="150"/>
      <c r="DH722" s="150"/>
      <c r="DI722" s="150"/>
      <c r="DJ722" s="150"/>
      <c r="DK722" s="150"/>
      <c r="DL722" s="150"/>
      <c r="DM722" s="150"/>
      <c r="DN722" s="150"/>
      <c r="DO722" s="150"/>
      <c r="DP722" s="150"/>
      <c r="DQ722" s="150"/>
      <c r="DR722" s="150"/>
      <c r="DS722" s="150"/>
      <c r="DT722" s="150"/>
      <c r="DU722" s="150"/>
      <c r="DV722" s="150"/>
      <c r="DW722" s="150"/>
      <c r="DX722" s="150"/>
      <c r="DY722" s="150"/>
      <c r="DZ722" s="150"/>
      <c r="EA722" s="150"/>
      <c r="EB722" s="150"/>
      <c r="EC722" s="150"/>
      <c r="ED722" s="150"/>
      <c r="EE722" s="150"/>
      <c r="EF722" s="150"/>
      <c r="EG722" s="150"/>
      <c r="EH722" s="150"/>
      <c r="EI722" s="150"/>
      <c r="EJ722" s="150"/>
      <c r="EK722" s="150"/>
      <c r="EL722" s="150"/>
      <c r="EM722" s="150"/>
      <c r="EN722" s="150"/>
      <c r="EO722" s="150"/>
      <c r="EP722" s="150"/>
      <c r="EQ722" s="150"/>
      <c r="ER722" s="150"/>
      <c r="ES722" s="150"/>
      <c r="ET722" s="150"/>
      <c r="EU722" s="150"/>
      <c r="EV722" s="150"/>
      <c r="EW722" s="150"/>
      <c r="EX722" s="150"/>
      <c r="EY722" s="150"/>
      <c r="EZ722" s="150"/>
      <c r="FA722" s="150"/>
      <c r="FB722" s="150"/>
      <c r="FC722" s="150"/>
      <c r="FD722" s="150"/>
      <c r="FE722" s="150"/>
      <c r="FF722" s="150"/>
      <c r="FG722" s="150"/>
      <c r="FH722" s="150"/>
      <c r="FI722" s="150"/>
      <c r="FJ722" s="150"/>
      <c r="FK722" s="150"/>
      <c r="FL722" s="150"/>
      <c r="FM722" s="150"/>
      <c r="FN722" s="150"/>
      <c r="FO722" s="150"/>
      <c r="FP722" s="150"/>
      <c r="FQ722" s="150"/>
      <c r="FR722" s="150"/>
      <c r="FS722" s="150"/>
      <c r="FT722" s="150"/>
      <c r="FU722" s="150"/>
      <c r="FV722" s="150"/>
      <c r="FW722" s="150"/>
      <c r="FX722" s="150"/>
      <c r="FY722" s="150"/>
      <c r="FZ722" s="150"/>
      <c r="GA722" s="150"/>
      <c r="GB722" s="150"/>
      <c r="GC722" s="150"/>
      <c r="GD722" s="150"/>
      <c r="GE722" s="150"/>
      <c r="GF722" s="150"/>
      <c r="GG722" s="150"/>
      <c r="GH722" s="150"/>
      <c r="GI722" s="150"/>
      <c r="GJ722" s="150"/>
      <c r="GK722" s="150"/>
      <c r="GL722" s="150"/>
      <c r="GM722" s="150"/>
      <c r="GN722" s="150"/>
      <c r="GO722" s="150"/>
      <c r="GP722" s="150"/>
      <c r="GQ722" s="150"/>
      <c r="GR722" s="150"/>
      <c r="GS722" s="150"/>
      <c r="GT722" s="150"/>
      <c r="GU722" s="150"/>
      <c r="GV722" s="150"/>
      <c r="GW722" s="150"/>
      <c r="GX722" s="150"/>
      <c r="GY722" s="150"/>
      <c r="GZ722" s="150"/>
      <c r="HA722" s="150"/>
      <c r="HB722" s="150"/>
      <c r="HC722" s="150"/>
      <c r="HD722" s="150"/>
      <c r="HE722" s="150"/>
      <c r="HF722" s="150"/>
      <c r="HG722" s="150"/>
      <c r="HH722" s="150"/>
      <c r="HI722" s="150"/>
      <c r="HJ722" s="150"/>
      <c r="HK722" s="150"/>
      <c r="HL722" s="150"/>
      <c r="HM722" s="150"/>
      <c r="HN722" s="150"/>
      <c r="HO722" s="150"/>
      <c r="HP722" s="150"/>
      <c r="HQ722" s="150"/>
      <c r="HR722" s="150"/>
      <c r="HS722" s="150"/>
      <c r="HT722" s="150"/>
      <c r="HU722" s="150"/>
      <c r="HV722" s="150"/>
      <c r="HW722" s="150"/>
      <c r="HX722" s="150"/>
      <c r="HY722" s="150"/>
      <c r="HZ722" s="150"/>
      <c r="IA722" s="150"/>
      <c r="IB722" s="150"/>
      <c r="IC722" s="150"/>
      <c r="ID722" s="150"/>
      <c r="IE722" s="150"/>
      <c r="IF722" s="150"/>
      <c r="IG722" s="150"/>
      <c r="IH722" s="150"/>
      <c r="II722" s="150"/>
      <c r="IJ722" s="150"/>
      <c r="IK722" s="150"/>
      <c r="IL722" s="150"/>
      <c r="IM722" s="150"/>
      <c r="IN722" s="150"/>
      <c r="IO722" s="150"/>
      <c r="IP722" s="150"/>
      <c r="IQ722" s="150"/>
      <c r="IR722" s="150"/>
      <c r="IS722" s="150"/>
      <c r="IT722" s="150"/>
      <c r="IU722" s="150"/>
      <c r="IV722" s="150"/>
      <c r="IW722" s="150"/>
    </row>
    <row r="723" customFormat="false" ht="12.75" hidden="false" customHeight="false" outlineLevel="0" collapsed="false">
      <c r="A723" s="146"/>
      <c r="B723" s="147"/>
      <c r="C723" s="147"/>
      <c r="D723" s="147"/>
      <c r="E723" s="147"/>
      <c r="F723" s="147"/>
      <c r="G723" s="147"/>
      <c r="H723" s="148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  <c r="BI723" s="147"/>
      <c r="BJ723" s="147"/>
      <c r="BK723" s="149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50"/>
      <c r="BV723" s="150"/>
      <c r="BW723" s="150"/>
      <c r="BX723" s="150"/>
      <c r="BY723" s="150"/>
      <c r="BZ723" s="150"/>
      <c r="CA723" s="150"/>
      <c r="CB723" s="150"/>
      <c r="CC723" s="150"/>
      <c r="CD723" s="150"/>
      <c r="CE723" s="150"/>
      <c r="CF723" s="150"/>
      <c r="CG723" s="150"/>
      <c r="CH723" s="150"/>
      <c r="CI723" s="150"/>
      <c r="CJ723" s="150"/>
      <c r="CK723" s="150"/>
      <c r="CL723" s="150"/>
      <c r="CM723" s="150"/>
      <c r="CN723" s="150"/>
      <c r="CO723" s="150"/>
      <c r="CP723" s="150"/>
      <c r="CQ723" s="150"/>
      <c r="CR723" s="150"/>
      <c r="CS723" s="150"/>
      <c r="CT723" s="150"/>
      <c r="CU723" s="150"/>
      <c r="CV723" s="150"/>
      <c r="CW723" s="150"/>
      <c r="CX723" s="150"/>
      <c r="CY723" s="150"/>
      <c r="CZ723" s="150"/>
      <c r="DA723" s="150"/>
      <c r="DB723" s="150"/>
      <c r="DC723" s="150"/>
      <c r="DD723" s="150"/>
      <c r="DE723" s="150"/>
      <c r="DF723" s="150"/>
      <c r="DG723" s="150"/>
      <c r="DH723" s="150"/>
      <c r="DI723" s="150"/>
      <c r="DJ723" s="150"/>
      <c r="DK723" s="150"/>
      <c r="DL723" s="150"/>
      <c r="DM723" s="150"/>
      <c r="DN723" s="150"/>
      <c r="DO723" s="150"/>
      <c r="DP723" s="150"/>
      <c r="DQ723" s="150"/>
      <c r="DR723" s="150"/>
      <c r="DS723" s="150"/>
      <c r="DT723" s="150"/>
      <c r="DU723" s="150"/>
      <c r="DV723" s="150"/>
      <c r="DW723" s="150"/>
      <c r="DX723" s="150"/>
      <c r="DY723" s="150"/>
      <c r="DZ723" s="150"/>
      <c r="EA723" s="150"/>
      <c r="EB723" s="150"/>
      <c r="EC723" s="150"/>
      <c r="ED723" s="150"/>
      <c r="EE723" s="150"/>
      <c r="EF723" s="150"/>
      <c r="EG723" s="150"/>
      <c r="EH723" s="150"/>
      <c r="EI723" s="150"/>
      <c r="EJ723" s="150"/>
      <c r="EK723" s="150"/>
      <c r="EL723" s="150"/>
      <c r="EM723" s="150"/>
      <c r="EN723" s="150"/>
      <c r="EO723" s="150"/>
      <c r="EP723" s="150"/>
      <c r="EQ723" s="150"/>
      <c r="ER723" s="150"/>
      <c r="ES723" s="150"/>
      <c r="ET723" s="150"/>
      <c r="EU723" s="150"/>
      <c r="EV723" s="150"/>
      <c r="EW723" s="150"/>
      <c r="EX723" s="150"/>
      <c r="EY723" s="150"/>
      <c r="EZ723" s="150"/>
      <c r="FA723" s="150"/>
      <c r="FB723" s="150"/>
      <c r="FC723" s="150"/>
      <c r="FD723" s="150"/>
      <c r="FE723" s="150"/>
      <c r="FF723" s="150"/>
      <c r="FG723" s="150"/>
      <c r="FH723" s="150"/>
      <c r="FI723" s="150"/>
      <c r="FJ723" s="150"/>
      <c r="FK723" s="150"/>
      <c r="FL723" s="150"/>
      <c r="FM723" s="150"/>
      <c r="FN723" s="150"/>
      <c r="FO723" s="150"/>
      <c r="FP723" s="150"/>
      <c r="FQ723" s="150"/>
      <c r="FR723" s="150"/>
      <c r="FS723" s="150"/>
      <c r="FT723" s="150"/>
      <c r="FU723" s="150"/>
      <c r="FV723" s="150"/>
      <c r="FW723" s="150"/>
      <c r="FX723" s="150"/>
      <c r="FY723" s="150"/>
      <c r="FZ723" s="150"/>
      <c r="GA723" s="150"/>
      <c r="GB723" s="150"/>
      <c r="GC723" s="150"/>
      <c r="GD723" s="150"/>
      <c r="GE723" s="150"/>
      <c r="GF723" s="150"/>
      <c r="GG723" s="150"/>
      <c r="GH723" s="150"/>
      <c r="GI723" s="150"/>
      <c r="GJ723" s="150"/>
      <c r="GK723" s="150"/>
      <c r="GL723" s="150"/>
      <c r="GM723" s="150"/>
      <c r="GN723" s="150"/>
      <c r="GO723" s="150"/>
      <c r="GP723" s="150"/>
      <c r="GQ723" s="150"/>
      <c r="GR723" s="150"/>
      <c r="GS723" s="150"/>
      <c r="GT723" s="150"/>
      <c r="GU723" s="150"/>
      <c r="GV723" s="150"/>
      <c r="GW723" s="150"/>
      <c r="GX723" s="150"/>
      <c r="GY723" s="150"/>
      <c r="GZ723" s="150"/>
      <c r="HA723" s="150"/>
      <c r="HB723" s="150"/>
      <c r="HC723" s="150"/>
      <c r="HD723" s="150"/>
      <c r="HE723" s="150"/>
      <c r="HF723" s="150"/>
      <c r="HG723" s="150"/>
      <c r="HH723" s="150"/>
      <c r="HI723" s="150"/>
      <c r="HJ723" s="150"/>
      <c r="HK723" s="150"/>
      <c r="HL723" s="150"/>
      <c r="HM723" s="150"/>
      <c r="HN723" s="150"/>
      <c r="HO723" s="150"/>
      <c r="HP723" s="150"/>
      <c r="HQ723" s="150"/>
      <c r="HR723" s="150"/>
      <c r="HS723" s="150"/>
      <c r="HT723" s="150"/>
      <c r="HU723" s="150"/>
      <c r="HV723" s="150"/>
      <c r="HW723" s="150"/>
      <c r="HX723" s="150"/>
      <c r="HY723" s="150"/>
      <c r="HZ723" s="150"/>
      <c r="IA723" s="150"/>
      <c r="IB723" s="150"/>
      <c r="IC723" s="150"/>
      <c r="ID723" s="150"/>
      <c r="IE723" s="150"/>
      <c r="IF723" s="150"/>
      <c r="IG723" s="150"/>
      <c r="IH723" s="150"/>
      <c r="II723" s="150"/>
      <c r="IJ723" s="150"/>
      <c r="IK723" s="150"/>
      <c r="IL723" s="150"/>
      <c r="IM723" s="150"/>
      <c r="IN723" s="150"/>
      <c r="IO723" s="150"/>
      <c r="IP723" s="150"/>
      <c r="IQ723" s="150"/>
      <c r="IR723" s="150"/>
      <c r="IS723" s="150"/>
      <c r="IT723" s="150"/>
      <c r="IU723" s="150"/>
      <c r="IV723" s="150"/>
      <c r="IW723" s="150"/>
    </row>
    <row r="724" customFormat="false" ht="12.75" hidden="false" customHeight="false" outlineLevel="0" collapsed="false">
      <c r="A724" s="146"/>
      <c r="B724" s="147"/>
      <c r="C724" s="147"/>
      <c r="D724" s="147"/>
      <c r="E724" s="147"/>
      <c r="F724" s="147"/>
      <c r="G724" s="147"/>
      <c r="H724" s="148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  <c r="BI724" s="147"/>
      <c r="BJ724" s="147"/>
      <c r="BK724" s="149"/>
      <c r="BL724" s="150"/>
      <c r="BM724" s="150"/>
      <c r="BN724" s="150"/>
      <c r="BO724" s="150"/>
      <c r="BP724" s="150"/>
      <c r="BQ724" s="150"/>
      <c r="BR724" s="150"/>
      <c r="BS724" s="150"/>
      <c r="BT724" s="150"/>
      <c r="BU724" s="150"/>
      <c r="BV724" s="150"/>
      <c r="BW724" s="150"/>
      <c r="BX724" s="150"/>
      <c r="BY724" s="150"/>
      <c r="BZ724" s="150"/>
      <c r="CA724" s="150"/>
      <c r="CB724" s="150"/>
      <c r="CC724" s="150"/>
      <c r="CD724" s="150"/>
      <c r="CE724" s="150"/>
      <c r="CF724" s="150"/>
      <c r="CG724" s="150"/>
      <c r="CH724" s="150"/>
      <c r="CI724" s="150"/>
      <c r="CJ724" s="150"/>
      <c r="CK724" s="150"/>
      <c r="CL724" s="150"/>
      <c r="CM724" s="150"/>
      <c r="CN724" s="150"/>
      <c r="CO724" s="150"/>
      <c r="CP724" s="150"/>
      <c r="CQ724" s="150"/>
      <c r="CR724" s="150"/>
      <c r="CS724" s="150"/>
      <c r="CT724" s="150"/>
      <c r="CU724" s="150"/>
      <c r="CV724" s="150"/>
      <c r="CW724" s="150"/>
      <c r="CX724" s="150"/>
      <c r="CY724" s="150"/>
      <c r="CZ724" s="150"/>
      <c r="DA724" s="150"/>
      <c r="DB724" s="150"/>
      <c r="DC724" s="150"/>
      <c r="DD724" s="150"/>
      <c r="DE724" s="150"/>
      <c r="DF724" s="150"/>
      <c r="DG724" s="150"/>
      <c r="DH724" s="150"/>
      <c r="DI724" s="150"/>
      <c r="DJ724" s="150"/>
      <c r="DK724" s="150"/>
      <c r="DL724" s="150"/>
      <c r="DM724" s="150"/>
      <c r="DN724" s="150"/>
      <c r="DO724" s="150"/>
      <c r="DP724" s="150"/>
      <c r="DQ724" s="150"/>
      <c r="DR724" s="150"/>
      <c r="DS724" s="150"/>
      <c r="DT724" s="150"/>
      <c r="DU724" s="150"/>
      <c r="DV724" s="150"/>
      <c r="DW724" s="150"/>
      <c r="DX724" s="150"/>
      <c r="DY724" s="150"/>
      <c r="DZ724" s="150"/>
      <c r="EA724" s="150"/>
      <c r="EB724" s="150"/>
      <c r="EC724" s="150"/>
      <c r="ED724" s="150"/>
      <c r="EE724" s="150"/>
      <c r="EF724" s="150"/>
      <c r="EG724" s="150"/>
      <c r="EH724" s="150"/>
      <c r="EI724" s="150"/>
      <c r="EJ724" s="150"/>
      <c r="EK724" s="150"/>
      <c r="EL724" s="150"/>
      <c r="EM724" s="150"/>
      <c r="EN724" s="150"/>
      <c r="EO724" s="150"/>
      <c r="EP724" s="150"/>
      <c r="EQ724" s="150"/>
      <c r="ER724" s="150"/>
      <c r="ES724" s="150"/>
      <c r="ET724" s="150"/>
      <c r="EU724" s="150"/>
      <c r="EV724" s="150"/>
      <c r="EW724" s="150"/>
      <c r="EX724" s="150"/>
      <c r="EY724" s="150"/>
      <c r="EZ724" s="150"/>
      <c r="FA724" s="150"/>
      <c r="FB724" s="150"/>
      <c r="FC724" s="150"/>
      <c r="FD724" s="150"/>
      <c r="FE724" s="150"/>
      <c r="FF724" s="150"/>
      <c r="FG724" s="150"/>
      <c r="FH724" s="150"/>
      <c r="FI724" s="150"/>
      <c r="FJ724" s="150"/>
      <c r="FK724" s="150"/>
      <c r="FL724" s="150"/>
      <c r="FM724" s="150"/>
      <c r="FN724" s="150"/>
      <c r="FO724" s="150"/>
      <c r="FP724" s="150"/>
      <c r="FQ724" s="150"/>
      <c r="FR724" s="150"/>
      <c r="FS724" s="150"/>
      <c r="FT724" s="150"/>
      <c r="FU724" s="150"/>
      <c r="FV724" s="150"/>
      <c r="FW724" s="150"/>
      <c r="FX724" s="150"/>
      <c r="FY724" s="150"/>
      <c r="FZ724" s="150"/>
      <c r="GA724" s="150"/>
      <c r="GB724" s="150"/>
      <c r="GC724" s="150"/>
      <c r="GD724" s="150"/>
      <c r="GE724" s="150"/>
      <c r="GF724" s="150"/>
      <c r="GG724" s="150"/>
      <c r="GH724" s="150"/>
      <c r="GI724" s="150"/>
      <c r="GJ724" s="150"/>
      <c r="GK724" s="150"/>
      <c r="GL724" s="150"/>
      <c r="GM724" s="150"/>
      <c r="GN724" s="150"/>
      <c r="GO724" s="150"/>
      <c r="GP724" s="150"/>
      <c r="GQ724" s="150"/>
      <c r="GR724" s="150"/>
      <c r="GS724" s="150"/>
      <c r="GT724" s="150"/>
      <c r="GU724" s="150"/>
      <c r="GV724" s="150"/>
      <c r="GW724" s="150"/>
      <c r="GX724" s="150"/>
      <c r="GY724" s="150"/>
      <c r="GZ724" s="150"/>
      <c r="HA724" s="150"/>
      <c r="HB724" s="150"/>
      <c r="HC724" s="150"/>
      <c r="HD724" s="150"/>
      <c r="HE724" s="150"/>
      <c r="HF724" s="150"/>
      <c r="HG724" s="150"/>
      <c r="HH724" s="150"/>
      <c r="HI724" s="150"/>
      <c r="HJ724" s="150"/>
      <c r="HK724" s="150"/>
      <c r="HL724" s="150"/>
      <c r="HM724" s="150"/>
      <c r="HN724" s="150"/>
      <c r="HO724" s="150"/>
      <c r="HP724" s="150"/>
      <c r="HQ724" s="150"/>
      <c r="HR724" s="150"/>
      <c r="HS724" s="150"/>
      <c r="HT724" s="150"/>
      <c r="HU724" s="150"/>
      <c r="HV724" s="150"/>
      <c r="HW724" s="150"/>
      <c r="HX724" s="150"/>
      <c r="HY724" s="150"/>
      <c r="HZ724" s="150"/>
      <c r="IA724" s="150"/>
      <c r="IB724" s="150"/>
      <c r="IC724" s="150"/>
      <c r="ID724" s="150"/>
      <c r="IE724" s="150"/>
      <c r="IF724" s="150"/>
      <c r="IG724" s="150"/>
      <c r="IH724" s="150"/>
      <c r="II724" s="150"/>
      <c r="IJ724" s="150"/>
      <c r="IK724" s="150"/>
      <c r="IL724" s="150"/>
      <c r="IM724" s="150"/>
      <c r="IN724" s="150"/>
      <c r="IO724" s="150"/>
      <c r="IP724" s="150"/>
      <c r="IQ724" s="150"/>
      <c r="IR724" s="150"/>
      <c r="IS724" s="150"/>
      <c r="IT724" s="150"/>
      <c r="IU724" s="150"/>
      <c r="IV724" s="150"/>
      <c r="IW724" s="150"/>
    </row>
    <row r="725" customFormat="false" ht="12.75" hidden="false" customHeight="false" outlineLevel="0" collapsed="false">
      <c r="A725" s="146"/>
      <c r="B725" s="147"/>
      <c r="C725" s="147"/>
      <c r="D725" s="147"/>
      <c r="E725" s="147"/>
      <c r="F725" s="147"/>
      <c r="G725" s="147"/>
      <c r="H725" s="148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  <c r="BI725" s="147"/>
      <c r="BJ725" s="147"/>
      <c r="BK725" s="149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50"/>
      <c r="BV725" s="150"/>
      <c r="BW725" s="150"/>
      <c r="BX725" s="150"/>
      <c r="BY725" s="150"/>
      <c r="BZ725" s="150"/>
      <c r="CA725" s="150"/>
      <c r="CB725" s="150"/>
      <c r="CC725" s="15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0"/>
      <c r="CN725" s="150"/>
      <c r="CO725" s="150"/>
      <c r="CP725" s="150"/>
      <c r="CQ725" s="150"/>
      <c r="CR725" s="150"/>
      <c r="CS725" s="150"/>
      <c r="CT725" s="150"/>
      <c r="CU725" s="150"/>
      <c r="CV725" s="150"/>
      <c r="CW725" s="150"/>
      <c r="CX725" s="150"/>
      <c r="CY725" s="150"/>
      <c r="CZ725" s="150"/>
      <c r="DA725" s="150"/>
      <c r="DB725" s="150"/>
      <c r="DC725" s="150"/>
      <c r="DD725" s="150"/>
      <c r="DE725" s="150"/>
      <c r="DF725" s="150"/>
      <c r="DG725" s="150"/>
      <c r="DH725" s="150"/>
      <c r="DI725" s="150"/>
      <c r="DJ725" s="150"/>
      <c r="DK725" s="150"/>
      <c r="DL725" s="150"/>
      <c r="DM725" s="150"/>
      <c r="DN725" s="150"/>
      <c r="DO725" s="150"/>
      <c r="DP725" s="150"/>
      <c r="DQ725" s="150"/>
      <c r="DR725" s="150"/>
      <c r="DS725" s="150"/>
      <c r="DT725" s="150"/>
      <c r="DU725" s="150"/>
      <c r="DV725" s="150"/>
      <c r="DW725" s="150"/>
      <c r="DX725" s="150"/>
      <c r="DY725" s="150"/>
      <c r="DZ725" s="150"/>
      <c r="EA725" s="150"/>
      <c r="EB725" s="150"/>
      <c r="EC725" s="150"/>
      <c r="ED725" s="150"/>
      <c r="EE725" s="150"/>
      <c r="EF725" s="150"/>
      <c r="EG725" s="150"/>
      <c r="EH725" s="150"/>
      <c r="EI725" s="150"/>
      <c r="EJ725" s="150"/>
      <c r="EK725" s="150"/>
      <c r="EL725" s="150"/>
      <c r="EM725" s="150"/>
      <c r="EN725" s="150"/>
      <c r="EO725" s="150"/>
      <c r="EP725" s="150"/>
      <c r="EQ725" s="150"/>
      <c r="ER725" s="150"/>
      <c r="ES725" s="150"/>
      <c r="ET725" s="150"/>
      <c r="EU725" s="150"/>
      <c r="EV725" s="150"/>
      <c r="EW725" s="150"/>
      <c r="EX725" s="150"/>
      <c r="EY725" s="150"/>
      <c r="EZ725" s="150"/>
      <c r="FA725" s="150"/>
      <c r="FB725" s="150"/>
      <c r="FC725" s="150"/>
      <c r="FD725" s="150"/>
      <c r="FE725" s="150"/>
      <c r="FF725" s="150"/>
      <c r="FG725" s="150"/>
      <c r="FH725" s="150"/>
      <c r="FI725" s="150"/>
      <c r="FJ725" s="150"/>
      <c r="FK725" s="150"/>
      <c r="FL725" s="150"/>
      <c r="FM725" s="150"/>
      <c r="FN725" s="150"/>
      <c r="FO725" s="150"/>
      <c r="FP725" s="150"/>
      <c r="FQ725" s="150"/>
      <c r="FR725" s="150"/>
      <c r="FS725" s="150"/>
      <c r="FT725" s="150"/>
      <c r="FU725" s="150"/>
      <c r="FV725" s="150"/>
      <c r="FW725" s="150"/>
      <c r="FX725" s="150"/>
      <c r="FY725" s="150"/>
      <c r="FZ725" s="150"/>
      <c r="GA725" s="150"/>
      <c r="GB725" s="150"/>
      <c r="GC725" s="150"/>
      <c r="GD725" s="150"/>
      <c r="GE725" s="150"/>
      <c r="GF725" s="150"/>
      <c r="GG725" s="150"/>
      <c r="GH725" s="150"/>
      <c r="GI725" s="150"/>
      <c r="GJ725" s="150"/>
      <c r="GK725" s="150"/>
      <c r="GL725" s="150"/>
      <c r="GM725" s="150"/>
      <c r="GN725" s="150"/>
      <c r="GO725" s="150"/>
      <c r="GP725" s="150"/>
      <c r="GQ725" s="150"/>
      <c r="GR725" s="150"/>
      <c r="GS725" s="150"/>
      <c r="GT725" s="150"/>
      <c r="GU725" s="150"/>
      <c r="GV725" s="150"/>
      <c r="GW725" s="150"/>
      <c r="GX725" s="150"/>
      <c r="GY725" s="150"/>
      <c r="GZ725" s="150"/>
      <c r="HA725" s="150"/>
      <c r="HB725" s="150"/>
      <c r="HC725" s="150"/>
      <c r="HD725" s="150"/>
      <c r="HE725" s="150"/>
      <c r="HF725" s="150"/>
      <c r="HG725" s="150"/>
      <c r="HH725" s="150"/>
      <c r="HI725" s="150"/>
      <c r="HJ725" s="150"/>
      <c r="HK725" s="150"/>
      <c r="HL725" s="150"/>
      <c r="HM725" s="150"/>
      <c r="HN725" s="150"/>
      <c r="HO725" s="150"/>
      <c r="HP725" s="150"/>
      <c r="HQ725" s="150"/>
      <c r="HR725" s="150"/>
      <c r="HS725" s="150"/>
      <c r="HT725" s="150"/>
      <c r="HU725" s="150"/>
      <c r="HV725" s="150"/>
      <c r="HW725" s="150"/>
      <c r="HX725" s="150"/>
      <c r="HY725" s="150"/>
      <c r="HZ725" s="150"/>
      <c r="IA725" s="150"/>
      <c r="IB725" s="150"/>
      <c r="IC725" s="150"/>
      <c r="ID725" s="150"/>
      <c r="IE725" s="150"/>
      <c r="IF725" s="150"/>
      <c r="IG725" s="150"/>
      <c r="IH725" s="150"/>
      <c r="II725" s="150"/>
      <c r="IJ725" s="150"/>
      <c r="IK725" s="150"/>
      <c r="IL725" s="150"/>
      <c r="IM725" s="150"/>
      <c r="IN725" s="150"/>
      <c r="IO725" s="150"/>
      <c r="IP725" s="150"/>
      <c r="IQ725" s="150"/>
      <c r="IR725" s="150"/>
      <c r="IS725" s="150"/>
      <c r="IT725" s="150"/>
      <c r="IU725" s="150"/>
      <c r="IV725" s="150"/>
      <c r="IW725" s="150"/>
    </row>
    <row r="726" customFormat="false" ht="12.75" hidden="false" customHeight="false" outlineLevel="0" collapsed="false">
      <c r="A726" s="146"/>
      <c r="B726" s="147"/>
      <c r="C726" s="147"/>
      <c r="D726" s="147"/>
      <c r="E726" s="147"/>
      <c r="F726" s="147"/>
      <c r="G726" s="147"/>
      <c r="H726" s="148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  <c r="BI726" s="147"/>
      <c r="BJ726" s="147"/>
      <c r="BK726" s="149"/>
      <c r="BL726" s="150"/>
      <c r="BM726" s="150"/>
      <c r="BN726" s="150"/>
      <c r="BO726" s="150"/>
      <c r="BP726" s="150"/>
      <c r="BQ726" s="150"/>
      <c r="BR726" s="150"/>
      <c r="BS726" s="150"/>
      <c r="BT726" s="150"/>
      <c r="BU726" s="150"/>
      <c r="BV726" s="150"/>
      <c r="BW726" s="150"/>
      <c r="BX726" s="150"/>
      <c r="BY726" s="150"/>
      <c r="BZ726" s="150"/>
      <c r="CA726" s="150"/>
      <c r="CB726" s="150"/>
      <c r="CC726" s="15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0"/>
      <c r="CN726" s="150"/>
      <c r="CO726" s="150"/>
      <c r="CP726" s="150"/>
      <c r="CQ726" s="150"/>
      <c r="CR726" s="150"/>
      <c r="CS726" s="150"/>
      <c r="CT726" s="150"/>
      <c r="CU726" s="150"/>
      <c r="CV726" s="150"/>
      <c r="CW726" s="150"/>
      <c r="CX726" s="150"/>
      <c r="CY726" s="150"/>
      <c r="CZ726" s="150"/>
      <c r="DA726" s="150"/>
      <c r="DB726" s="150"/>
      <c r="DC726" s="150"/>
      <c r="DD726" s="150"/>
      <c r="DE726" s="150"/>
      <c r="DF726" s="150"/>
      <c r="DG726" s="150"/>
      <c r="DH726" s="150"/>
      <c r="DI726" s="150"/>
      <c r="DJ726" s="150"/>
      <c r="DK726" s="150"/>
      <c r="DL726" s="150"/>
      <c r="DM726" s="150"/>
      <c r="DN726" s="150"/>
      <c r="DO726" s="150"/>
      <c r="DP726" s="150"/>
      <c r="DQ726" s="150"/>
      <c r="DR726" s="150"/>
      <c r="DS726" s="150"/>
      <c r="DT726" s="150"/>
      <c r="DU726" s="150"/>
      <c r="DV726" s="150"/>
      <c r="DW726" s="150"/>
      <c r="DX726" s="150"/>
      <c r="DY726" s="150"/>
      <c r="DZ726" s="150"/>
      <c r="EA726" s="150"/>
      <c r="EB726" s="150"/>
      <c r="EC726" s="150"/>
      <c r="ED726" s="150"/>
      <c r="EE726" s="150"/>
      <c r="EF726" s="150"/>
      <c r="EG726" s="150"/>
      <c r="EH726" s="150"/>
      <c r="EI726" s="150"/>
      <c r="EJ726" s="150"/>
      <c r="EK726" s="150"/>
      <c r="EL726" s="150"/>
      <c r="EM726" s="150"/>
      <c r="EN726" s="150"/>
      <c r="EO726" s="150"/>
      <c r="EP726" s="150"/>
      <c r="EQ726" s="150"/>
      <c r="ER726" s="150"/>
      <c r="ES726" s="150"/>
      <c r="ET726" s="150"/>
      <c r="EU726" s="150"/>
      <c r="EV726" s="150"/>
      <c r="EW726" s="150"/>
      <c r="EX726" s="150"/>
      <c r="EY726" s="150"/>
      <c r="EZ726" s="150"/>
      <c r="FA726" s="150"/>
      <c r="FB726" s="150"/>
      <c r="FC726" s="150"/>
      <c r="FD726" s="150"/>
      <c r="FE726" s="150"/>
      <c r="FF726" s="150"/>
      <c r="FG726" s="150"/>
      <c r="FH726" s="150"/>
      <c r="FI726" s="150"/>
      <c r="FJ726" s="150"/>
      <c r="FK726" s="150"/>
      <c r="FL726" s="150"/>
      <c r="FM726" s="150"/>
      <c r="FN726" s="150"/>
      <c r="FO726" s="150"/>
      <c r="FP726" s="150"/>
      <c r="FQ726" s="150"/>
      <c r="FR726" s="150"/>
      <c r="FS726" s="150"/>
      <c r="FT726" s="150"/>
      <c r="FU726" s="150"/>
      <c r="FV726" s="150"/>
      <c r="FW726" s="150"/>
      <c r="FX726" s="150"/>
      <c r="FY726" s="150"/>
      <c r="FZ726" s="150"/>
      <c r="GA726" s="150"/>
      <c r="GB726" s="150"/>
      <c r="GC726" s="150"/>
      <c r="GD726" s="150"/>
      <c r="GE726" s="150"/>
      <c r="GF726" s="150"/>
      <c r="GG726" s="150"/>
      <c r="GH726" s="150"/>
      <c r="GI726" s="150"/>
      <c r="GJ726" s="150"/>
      <c r="GK726" s="150"/>
      <c r="GL726" s="150"/>
      <c r="GM726" s="150"/>
      <c r="GN726" s="150"/>
      <c r="GO726" s="150"/>
      <c r="GP726" s="150"/>
      <c r="GQ726" s="150"/>
      <c r="GR726" s="150"/>
      <c r="GS726" s="150"/>
      <c r="GT726" s="150"/>
      <c r="GU726" s="150"/>
      <c r="GV726" s="150"/>
      <c r="GW726" s="150"/>
      <c r="GX726" s="150"/>
      <c r="GY726" s="150"/>
      <c r="GZ726" s="150"/>
      <c r="HA726" s="150"/>
      <c r="HB726" s="150"/>
      <c r="HC726" s="150"/>
      <c r="HD726" s="150"/>
      <c r="HE726" s="150"/>
      <c r="HF726" s="150"/>
      <c r="HG726" s="150"/>
      <c r="HH726" s="150"/>
      <c r="HI726" s="150"/>
      <c r="HJ726" s="150"/>
      <c r="HK726" s="150"/>
      <c r="HL726" s="150"/>
      <c r="HM726" s="150"/>
      <c r="HN726" s="150"/>
      <c r="HO726" s="150"/>
      <c r="HP726" s="150"/>
      <c r="HQ726" s="150"/>
      <c r="HR726" s="150"/>
      <c r="HS726" s="150"/>
      <c r="HT726" s="150"/>
      <c r="HU726" s="150"/>
      <c r="HV726" s="150"/>
      <c r="HW726" s="150"/>
      <c r="HX726" s="150"/>
      <c r="HY726" s="150"/>
      <c r="HZ726" s="150"/>
      <c r="IA726" s="150"/>
      <c r="IB726" s="150"/>
      <c r="IC726" s="150"/>
      <c r="ID726" s="150"/>
      <c r="IE726" s="150"/>
      <c r="IF726" s="150"/>
      <c r="IG726" s="150"/>
      <c r="IH726" s="150"/>
      <c r="II726" s="150"/>
      <c r="IJ726" s="150"/>
      <c r="IK726" s="150"/>
      <c r="IL726" s="150"/>
      <c r="IM726" s="150"/>
      <c r="IN726" s="150"/>
      <c r="IO726" s="150"/>
      <c r="IP726" s="150"/>
      <c r="IQ726" s="150"/>
      <c r="IR726" s="150"/>
      <c r="IS726" s="150"/>
      <c r="IT726" s="150"/>
      <c r="IU726" s="150"/>
      <c r="IV726" s="150"/>
      <c r="IW726" s="150"/>
    </row>
    <row r="727" customFormat="false" ht="12.75" hidden="false" customHeight="false" outlineLevel="0" collapsed="false">
      <c r="A727" s="146"/>
      <c r="B727" s="147"/>
      <c r="C727" s="147"/>
      <c r="D727" s="147"/>
      <c r="E727" s="147"/>
      <c r="F727" s="147"/>
      <c r="G727" s="147"/>
      <c r="H727" s="148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  <c r="BI727" s="147"/>
      <c r="BJ727" s="147"/>
      <c r="BK727" s="149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50"/>
      <c r="BV727" s="150"/>
      <c r="BW727" s="150"/>
      <c r="BX727" s="150"/>
      <c r="BY727" s="150"/>
      <c r="BZ727" s="150"/>
      <c r="CA727" s="150"/>
      <c r="CB727" s="150"/>
      <c r="CC727" s="150"/>
      <c r="CD727" s="150"/>
      <c r="CE727" s="150"/>
      <c r="CF727" s="150"/>
      <c r="CG727" s="150"/>
      <c r="CH727" s="150"/>
      <c r="CI727" s="150"/>
      <c r="CJ727" s="150"/>
      <c r="CK727" s="150"/>
      <c r="CL727" s="150"/>
      <c r="CM727" s="150"/>
      <c r="CN727" s="150"/>
      <c r="CO727" s="150"/>
      <c r="CP727" s="150"/>
      <c r="CQ727" s="150"/>
      <c r="CR727" s="150"/>
      <c r="CS727" s="150"/>
      <c r="CT727" s="150"/>
      <c r="CU727" s="150"/>
      <c r="CV727" s="150"/>
      <c r="CW727" s="150"/>
      <c r="CX727" s="150"/>
      <c r="CY727" s="150"/>
      <c r="CZ727" s="150"/>
      <c r="DA727" s="150"/>
      <c r="DB727" s="150"/>
      <c r="DC727" s="150"/>
      <c r="DD727" s="150"/>
      <c r="DE727" s="150"/>
      <c r="DF727" s="150"/>
      <c r="DG727" s="150"/>
      <c r="DH727" s="150"/>
      <c r="DI727" s="150"/>
      <c r="DJ727" s="150"/>
      <c r="DK727" s="150"/>
      <c r="DL727" s="150"/>
      <c r="DM727" s="150"/>
      <c r="DN727" s="150"/>
      <c r="DO727" s="150"/>
      <c r="DP727" s="150"/>
      <c r="DQ727" s="150"/>
      <c r="DR727" s="150"/>
      <c r="DS727" s="150"/>
      <c r="DT727" s="150"/>
      <c r="DU727" s="150"/>
      <c r="DV727" s="150"/>
      <c r="DW727" s="150"/>
      <c r="DX727" s="150"/>
      <c r="DY727" s="150"/>
      <c r="DZ727" s="150"/>
      <c r="EA727" s="150"/>
      <c r="EB727" s="150"/>
      <c r="EC727" s="150"/>
      <c r="ED727" s="150"/>
      <c r="EE727" s="150"/>
      <c r="EF727" s="150"/>
      <c r="EG727" s="150"/>
      <c r="EH727" s="150"/>
      <c r="EI727" s="150"/>
      <c r="EJ727" s="150"/>
      <c r="EK727" s="150"/>
      <c r="EL727" s="150"/>
      <c r="EM727" s="150"/>
      <c r="EN727" s="150"/>
      <c r="EO727" s="150"/>
      <c r="EP727" s="150"/>
      <c r="EQ727" s="150"/>
      <c r="ER727" s="150"/>
      <c r="ES727" s="150"/>
      <c r="ET727" s="150"/>
      <c r="EU727" s="150"/>
      <c r="EV727" s="150"/>
      <c r="EW727" s="150"/>
      <c r="EX727" s="150"/>
      <c r="EY727" s="150"/>
      <c r="EZ727" s="150"/>
      <c r="FA727" s="150"/>
      <c r="FB727" s="150"/>
      <c r="FC727" s="150"/>
      <c r="FD727" s="150"/>
      <c r="FE727" s="150"/>
      <c r="FF727" s="150"/>
      <c r="FG727" s="150"/>
      <c r="FH727" s="150"/>
      <c r="FI727" s="150"/>
      <c r="FJ727" s="150"/>
      <c r="FK727" s="150"/>
      <c r="FL727" s="150"/>
      <c r="FM727" s="150"/>
      <c r="FN727" s="150"/>
      <c r="FO727" s="150"/>
      <c r="FP727" s="150"/>
      <c r="FQ727" s="150"/>
      <c r="FR727" s="150"/>
      <c r="FS727" s="150"/>
      <c r="FT727" s="150"/>
      <c r="FU727" s="150"/>
      <c r="FV727" s="150"/>
      <c r="FW727" s="150"/>
      <c r="FX727" s="150"/>
      <c r="FY727" s="150"/>
      <c r="FZ727" s="150"/>
      <c r="GA727" s="150"/>
      <c r="GB727" s="150"/>
      <c r="GC727" s="150"/>
      <c r="GD727" s="150"/>
      <c r="GE727" s="150"/>
      <c r="GF727" s="150"/>
      <c r="GG727" s="150"/>
      <c r="GH727" s="150"/>
      <c r="GI727" s="150"/>
      <c r="GJ727" s="150"/>
      <c r="GK727" s="150"/>
      <c r="GL727" s="150"/>
      <c r="GM727" s="150"/>
      <c r="GN727" s="150"/>
      <c r="GO727" s="150"/>
      <c r="GP727" s="150"/>
      <c r="GQ727" s="150"/>
      <c r="GR727" s="150"/>
      <c r="GS727" s="150"/>
      <c r="GT727" s="150"/>
      <c r="GU727" s="150"/>
      <c r="GV727" s="150"/>
      <c r="GW727" s="150"/>
      <c r="GX727" s="150"/>
      <c r="GY727" s="150"/>
      <c r="GZ727" s="150"/>
      <c r="HA727" s="150"/>
      <c r="HB727" s="150"/>
      <c r="HC727" s="150"/>
      <c r="HD727" s="150"/>
      <c r="HE727" s="150"/>
      <c r="HF727" s="150"/>
      <c r="HG727" s="150"/>
      <c r="HH727" s="150"/>
      <c r="HI727" s="150"/>
      <c r="HJ727" s="150"/>
      <c r="HK727" s="150"/>
      <c r="HL727" s="150"/>
      <c r="HM727" s="150"/>
      <c r="HN727" s="150"/>
      <c r="HO727" s="150"/>
      <c r="HP727" s="150"/>
      <c r="HQ727" s="150"/>
      <c r="HR727" s="150"/>
      <c r="HS727" s="150"/>
      <c r="HT727" s="150"/>
      <c r="HU727" s="150"/>
      <c r="HV727" s="150"/>
      <c r="HW727" s="150"/>
      <c r="HX727" s="150"/>
      <c r="HY727" s="150"/>
      <c r="HZ727" s="150"/>
      <c r="IA727" s="150"/>
      <c r="IB727" s="150"/>
      <c r="IC727" s="150"/>
      <c r="ID727" s="150"/>
      <c r="IE727" s="150"/>
      <c r="IF727" s="150"/>
      <c r="IG727" s="150"/>
      <c r="IH727" s="150"/>
      <c r="II727" s="150"/>
      <c r="IJ727" s="150"/>
      <c r="IK727" s="150"/>
      <c r="IL727" s="150"/>
      <c r="IM727" s="150"/>
      <c r="IN727" s="150"/>
      <c r="IO727" s="150"/>
      <c r="IP727" s="150"/>
      <c r="IQ727" s="150"/>
      <c r="IR727" s="150"/>
      <c r="IS727" s="150"/>
      <c r="IT727" s="150"/>
      <c r="IU727" s="150"/>
      <c r="IV727" s="150"/>
      <c r="IW727" s="150"/>
    </row>
    <row r="728" customFormat="false" ht="12.75" hidden="false" customHeight="false" outlineLevel="0" collapsed="false">
      <c r="A728" s="146"/>
      <c r="B728" s="147"/>
      <c r="C728" s="147"/>
      <c r="D728" s="147"/>
      <c r="E728" s="147"/>
      <c r="F728" s="147"/>
      <c r="G728" s="147"/>
      <c r="H728" s="148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  <c r="BI728" s="147"/>
      <c r="BJ728" s="147"/>
      <c r="BK728" s="149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  <c r="DW728" s="150"/>
      <c r="DX728" s="150"/>
      <c r="DY728" s="150"/>
      <c r="DZ728" s="150"/>
      <c r="EA728" s="150"/>
      <c r="EB728" s="150"/>
      <c r="EC728" s="150"/>
      <c r="ED728" s="150"/>
      <c r="EE728" s="150"/>
      <c r="EF728" s="150"/>
      <c r="EG728" s="150"/>
      <c r="EH728" s="150"/>
      <c r="EI728" s="150"/>
      <c r="EJ728" s="150"/>
      <c r="EK728" s="150"/>
      <c r="EL728" s="150"/>
      <c r="EM728" s="150"/>
      <c r="EN728" s="150"/>
      <c r="EO728" s="150"/>
      <c r="EP728" s="150"/>
      <c r="EQ728" s="150"/>
      <c r="ER728" s="150"/>
      <c r="ES728" s="150"/>
      <c r="ET728" s="150"/>
      <c r="EU728" s="150"/>
      <c r="EV728" s="150"/>
      <c r="EW728" s="150"/>
      <c r="EX728" s="150"/>
      <c r="EY728" s="150"/>
      <c r="EZ728" s="150"/>
      <c r="FA728" s="150"/>
      <c r="FB728" s="150"/>
      <c r="FC728" s="150"/>
      <c r="FD728" s="150"/>
      <c r="FE728" s="150"/>
      <c r="FF728" s="150"/>
      <c r="FG728" s="150"/>
      <c r="FH728" s="150"/>
      <c r="FI728" s="150"/>
      <c r="FJ728" s="150"/>
      <c r="FK728" s="150"/>
      <c r="FL728" s="150"/>
      <c r="FM728" s="150"/>
      <c r="FN728" s="150"/>
      <c r="FO728" s="150"/>
      <c r="FP728" s="150"/>
      <c r="FQ728" s="150"/>
      <c r="FR728" s="150"/>
      <c r="FS728" s="150"/>
      <c r="FT728" s="150"/>
      <c r="FU728" s="150"/>
      <c r="FV728" s="150"/>
      <c r="FW728" s="150"/>
      <c r="FX728" s="150"/>
      <c r="FY728" s="150"/>
      <c r="FZ728" s="150"/>
      <c r="GA728" s="150"/>
      <c r="GB728" s="150"/>
      <c r="GC728" s="150"/>
      <c r="GD728" s="150"/>
      <c r="GE728" s="150"/>
      <c r="GF728" s="150"/>
      <c r="GG728" s="150"/>
      <c r="GH728" s="150"/>
      <c r="GI728" s="150"/>
      <c r="GJ728" s="150"/>
      <c r="GK728" s="150"/>
      <c r="GL728" s="150"/>
      <c r="GM728" s="150"/>
      <c r="GN728" s="150"/>
      <c r="GO728" s="150"/>
      <c r="GP728" s="150"/>
      <c r="GQ728" s="150"/>
      <c r="GR728" s="150"/>
      <c r="GS728" s="150"/>
      <c r="GT728" s="150"/>
      <c r="GU728" s="150"/>
      <c r="GV728" s="150"/>
      <c r="GW728" s="150"/>
      <c r="GX728" s="150"/>
      <c r="GY728" s="150"/>
      <c r="GZ728" s="150"/>
      <c r="HA728" s="150"/>
      <c r="HB728" s="150"/>
      <c r="HC728" s="150"/>
      <c r="HD728" s="150"/>
      <c r="HE728" s="150"/>
      <c r="HF728" s="150"/>
      <c r="HG728" s="150"/>
      <c r="HH728" s="150"/>
      <c r="HI728" s="150"/>
      <c r="HJ728" s="150"/>
      <c r="HK728" s="150"/>
      <c r="HL728" s="150"/>
      <c r="HM728" s="150"/>
      <c r="HN728" s="150"/>
      <c r="HO728" s="150"/>
      <c r="HP728" s="150"/>
      <c r="HQ728" s="150"/>
      <c r="HR728" s="150"/>
      <c r="HS728" s="150"/>
      <c r="HT728" s="150"/>
      <c r="HU728" s="150"/>
      <c r="HV728" s="150"/>
      <c r="HW728" s="150"/>
      <c r="HX728" s="150"/>
      <c r="HY728" s="150"/>
      <c r="HZ728" s="150"/>
      <c r="IA728" s="150"/>
      <c r="IB728" s="150"/>
      <c r="IC728" s="150"/>
      <c r="ID728" s="150"/>
      <c r="IE728" s="150"/>
      <c r="IF728" s="150"/>
      <c r="IG728" s="150"/>
      <c r="IH728" s="150"/>
      <c r="II728" s="150"/>
      <c r="IJ728" s="150"/>
      <c r="IK728" s="150"/>
      <c r="IL728" s="150"/>
      <c r="IM728" s="150"/>
      <c r="IN728" s="150"/>
      <c r="IO728" s="150"/>
      <c r="IP728" s="150"/>
      <c r="IQ728" s="150"/>
      <c r="IR728" s="150"/>
      <c r="IS728" s="150"/>
      <c r="IT728" s="150"/>
      <c r="IU728" s="150"/>
      <c r="IV728" s="150"/>
      <c r="IW728" s="150"/>
    </row>
    <row r="729" customFormat="false" ht="12.75" hidden="false" customHeight="false" outlineLevel="0" collapsed="false">
      <c r="A729" s="146"/>
      <c r="B729" s="147"/>
      <c r="C729" s="147"/>
      <c r="D729" s="147"/>
      <c r="E729" s="147"/>
      <c r="F729" s="147"/>
      <c r="G729" s="147"/>
      <c r="H729" s="148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  <c r="BI729" s="147"/>
      <c r="BJ729" s="147"/>
      <c r="BK729" s="149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50"/>
      <c r="BV729" s="150"/>
      <c r="BW729" s="150"/>
      <c r="BX729" s="150"/>
      <c r="BY729" s="150"/>
      <c r="BZ729" s="150"/>
      <c r="CA729" s="150"/>
      <c r="CB729" s="150"/>
      <c r="CC729" s="15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0"/>
      <c r="CN729" s="150"/>
      <c r="CO729" s="150"/>
      <c r="CP729" s="150"/>
      <c r="CQ729" s="150"/>
      <c r="CR729" s="150"/>
      <c r="CS729" s="150"/>
      <c r="CT729" s="150"/>
      <c r="CU729" s="150"/>
      <c r="CV729" s="150"/>
      <c r="CW729" s="150"/>
      <c r="CX729" s="150"/>
      <c r="CY729" s="150"/>
      <c r="CZ729" s="150"/>
      <c r="DA729" s="150"/>
      <c r="DB729" s="150"/>
      <c r="DC729" s="150"/>
      <c r="DD729" s="150"/>
      <c r="DE729" s="150"/>
      <c r="DF729" s="150"/>
      <c r="DG729" s="150"/>
      <c r="DH729" s="150"/>
      <c r="DI729" s="150"/>
      <c r="DJ729" s="150"/>
      <c r="DK729" s="150"/>
      <c r="DL729" s="150"/>
      <c r="DM729" s="150"/>
      <c r="DN729" s="150"/>
      <c r="DO729" s="150"/>
      <c r="DP729" s="150"/>
      <c r="DQ729" s="150"/>
      <c r="DR729" s="150"/>
      <c r="DS729" s="150"/>
      <c r="DT729" s="150"/>
      <c r="DU729" s="150"/>
      <c r="DV729" s="150"/>
      <c r="DW729" s="150"/>
      <c r="DX729" s="150"/>
      <c r="DY729" s="150"/>
      <c r="DZ729" s="150"/>
      <c r="EA729" s="150"/>
      <c r="EB729" s="150"/>
      <c r="EC729" s="150"/>
      <c r="ED729" s="150"/>
      <c r="EE729" s="150"/>
      <c r="EF729" s="150"/>
      <c r="EG729" s="150"/>
      <c r="EH729" s="150"/>
      <c r="EI729" s="150"/>
      <c r="EJ729" s="150"/>
      <c r="EK729" s="150"/>
      <c r="EL729" s="150"/>
      <c r="EM729" s="150"/>
      <c r="EN729" s="150"/>
      <c r="EO729" s="150"/>
      <c r="EP729" s="150"/>
      <c r="EQ729" s="150"/>
      <c r="ER729" s="150"/>
      <c r="ES729" s="150"/>
      <c r="ET729" s="150"/>
      <c r="EU729" s="150"/>
      <c r="EV729" s="150"/>
      <c r="EW729" s="150"/>
      <c r="EX729" s="150"/>
      <c r="EY729" s="150"/>
      <c r="EZ729" s="150"/>
      <c r="FA729" s="150"/>
      <c r="FB729" s="150"/>
      <c r="FC729" s="150"/>
      <c r="FD729" s="150"/>
      <c r="FE729" s="150"/>
      <c r="FF729" s="150"/>
      <c r="FG729" s="150"/>
      <c r="FH729" s="150"/>
      <c r="FI729" s="150"/>
      <c r="FJ729" s="150"/>
      <c r="FK729" s="150"/>
      <c r="FL729" s="150"/>
      <c r="FM729" s="150"/>
      <c r="FN729" s="150"/>
      <c r="FO729" s="150"/>
      <c r="FP729" s="150"/>
      <c r="FQ729" s="150"/>
      <c r="FR729" s="150"/>
      <c r="FS729" s="150"/>
      <c r="FT729" s="150"/>
      <c r="FU729" s="150"/>
      <c r="FV729" s="150"/>
      <c r="FW729" s="150"/>
      <c r="FX729" s="150"/>
      <c r="FY729" s="150"/>
      <c r="FZ729" s="150"/>
      <c r="GA729" s="150"/>
      <c r="GB729" s="150"/>
      <c r="GC729" s="150"/>
      <c r="GD729" s="150"/>
      <c r="GE729" s="150"/>
      <c r="GF729" s="150"/>
      <c r="GG729" s="150"/>
      <c r="GH729" s="150"/>
      <c r="GI729" s="150"/>
      <c r="GJ729" s="150"/>
      <c r="GK729" s="150"/>
      <c r="GL729" s="150"/>
      <c r="GM729" s="150"/>
      <c r="GN729" s="150"/>
      <c r="GO729" s="150"/>
      <c r="GP729" s="150"/>
      <c r="GQ729" s="150"/>
      <c r="GR729" s="150"/>
      <c r="GS729" s="150"/>
      <c r="GT729" s="150"/>
      <c r="GU729" s="150"/>
      <c r="GV729" s="150"/>
      <c r="GW729" s="150"/>
      <c r="GX729" s="150"/>
      <c r="GY729" s="150"/>
      <c r="GZ729" s="150"/>
      <c r="HA729" s="150"/>
      <c r="HB729" s="150"/>
      <c r="HC729" s="150"/>
      <c r="HD729" s="150"/>
      <c r="HE729" s="150"/>
      <c r="HF729" s="150"/>
      <c r="HG729" s="150"/>
      <c r="HH729" s="150"/>
      <c r="HI729" s="150"/>
      <c r="HJ729" s="150"/>
      <c r="HK729" s="150"/>
      <c r="HL729" s="150"/>
      <c r="HM729" s="150"/>
      <c r="HN729" s="150"/>
      <c r="HO729" s="150"/>
      <c r="HP729" s="150"/>
      <c r="HQ729" s="150"/>
      <c r="HR729" s="150"/>
      <c r="HS729" s="150"/>
      <c r="HT729" s="150"/>
      <c r="HU729" s="150"/>
      <c r="HV729" s="150"/>
      <c r="HW729" s="150"/>
      <c r="HX729" s="150"/>
      <c r="HY729" s="150"/>
      <c r="HZ729" s="150"/>
      <c r="IA729" s="150"/>
      <c r="IB729" s="150"/>
      <c r="IC729" s="150"/>
      <c r="ID729" s="150"/>
      <c r="IE729" s="150"/>
      <c r="IF729" s="150"/>
      <c r="IG729" s="150"/>
      <c r="IH729" s="150"/>
      <c r="II729" s="150"/>
      <c r="IJ729" s="150"/>
      <c r="IK729" s="150"/>
      <c r="IL729" s="150"/>
      <c r="IM729" s="150"/>
      <c r="IN729" s="150"/>
      <c r="IO729" s="150"/>
      <c r="IP729" s="150"/>
      <c r="IQ729" s="150"/>
      <c r="IR729" s="150"/>
      <c r="IS729" s="150"/>
      <c r="IT729" s="150"/>
      <c r="IU729" s="150"/>
      <c r="IV729" s="150"/>
      <c r="IW729" s="150"/>
    </row>
    <row r="730" customFormat="false" ht="12.75" hidden="false" customHeight="false" outlineLevel="0" collapsed="false">
      <c r="A730" s="146"/>
      <c r="B730" s="147"/>
      <c r="C730" s="147"/>
      <c r="D730" s="147"/>
      <c r="E730" s="147"/>
      <c r="F730" s="147"/>
      <c r="G730" s="147"/>
      <c r="H730" s="148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  <c r="BI730" s="147"/>
      <c r="BJ730" s="147"/>
      <c r="BK730" s="149"/>
      <c r="BL730" s="150"/>
      <c r="BM730" s="150"/>
      <c r="BN730" s="150"/>
      <c r="BO730" s="150"/>
      <c r="BP730" s="150"/>
      <c r="BQ730" s="150"/>
      <c r="BR730" s="150"/>
      <c r="BS730" s="150"/>
      <c r="BT730" s="150"/>
      <c r="BU730" s="150"/>
      <c r="BV730" s="150"/>
      <c r="BW730" s="150"/>
      <c r="BX730" s="150"/>
      <c r="BY730" s="150"/>
      <c r="BZ730" s="150"/>
      <c r="CA730" s="150"/>
      <c r="CB730" s="150"/>
      <c r="CC730" s="15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0"/>
      <c r="CN730" s="150"/>
      <c r="CO730" s="150"/>
      <c r="CP730" s="150"/>
      <c r="CQ730" s="150"/>
      <c r="CR730" s="150"/>
      <c r="CS730" s="150"/>
      <c r="CT730" s="150"/>
      <c r="CU730" s="150"/>
      <c r="CV730" s="150"/>
      <c r="CW730" s="150"/>
      <c r="CX730" s="150"/>
      <c r="CY730" s="150"/>
      <c r="CZ730" s="150"/>
      <c r="DA730" s="150"/>
      <c r="DB730" s="150"/>
      <c r="DC730" s="150"/>
      <c r="DD730" s="150"/>
      <c r="DE730" s="150"/>
      <c r="DF730" s="150"/>
      <c r="DG730" s="150"/>
      <c r="DH730" s="150"/>
      <c r="DI730" s="150"/>
      <c r="DJ730" s="150"/>
      <c r="DK730" s="150"/>
      <c r="DL730" s="150"/>
      <c r="DM730" s="150"/>
      <c r="DN730" s="150"/>
      <c r="DO730" s="150"/>
      <c r="DP730" s="150"/>
      <c r="DQ730" s="150"/>
      <c r="DR730" s="150"/>
      <c r="DS730" s="150"/>
      <c r="DT730" s="150"/>
      <c r="DU730" s="150"/>
      <c r="DV730" s="150"/>
      <c r="DW730" s="150"/>
      <c r="DX730" s="150"/>
      <c r="DY730" s="150"/>
      <c r="DZ730" s="150"/>
      <c r="EA730" s="150"/>
      <c r="EB730" s="150"/>
      <c r="EC730" s="150"/>
      <c r="ED730" s="150"/>
      <c r="EE730" s="150"/>
      <c r="EF730" s="150"/>
      <c r="EG730" s="150"/>
      <c r="EH730" s="150"/>
      <c r="EI730" s="150"/>
      <c r="EJ730" s="150"/>
      <c r="EK730" s="150"/>
      <c r="EL730" s="150"/>
      <c r="EM730" s="150"/>
      <c r="EN730" s="150"/>
      <c r="EO730" s="150"/>
      <c r="EP730" s="150"/>
      <c r="EQ730" s="150"/>
      <c r="ER730" s="150"/>
      <c r="ES730" s="150"/>
      <c r="ET730" s="150"/>
      <c r="EU730" s="150"/>
      <c r="EV730" s="150"/>
      <c r="EW730" s="150"/>
      <c r="EX730" s="150"/>
      <c r="EY730" s="150"/>
      <c r="EZ730" s="150"/>
      <c r="FA730" s="150"/>
      <c r="FB730" s="150"/>
      <c r="FC730" s="150"/>
      <c r="FD730" s="150"/>
      <c r="FE730" s="150"/>
      <c r="FF730" s="150"/>
      <c r="FG730" s="150"/>
      <c r="FH730" s="150"/>
      <c r="FI730" s="150"/>
      <c r="FJ730" s="150"/>
      <c r="FK730" s="150"/>
      <c r="FL730" s="150"/>
      <c r="FM730" s="150"/>
      <c r="FN730" s="150"/>
      <c r="FO730" s="150"/>
      <c r="FP730" s="150"/>
      <c r="FQ730" s="150"/>
      <c r="FR730" s="150"/>
      <c r="FS730" s="150"/>
      <c r="FT730" s="150"/>
      <c r="FU730" s="150"/>
      <c r="FV730" s="150"/>
      <c r="FW730" s="150"/>
      <c r="FX730" s="150"/>
      <c r="FY730" s="150"/>
      <c r="FZ730" s="150"/>
      <c r="GA730" s="150"/>
      <c r="GB730" s="150"/>
      <c r="GC730" s="150"/>
      <c r="GD730" s="150"/>
      <c r="GE730" s="150"/>
      <c r="GF730" s="150"/>
      <c r="GG730" s="150"/>
      <c r="GH730" s="150"/>
      <c r="GI730" s="150"/>
      <c r="GJ730" s="150"/>
      <c r="GK730" s="150"/>
      <c r="GL730" s="150"/>
      <c r="GM730" s="150"/>
      <c r="GN730" s="150"/>
      <c r="GO730" s="150"/>
      <c r="GP730" s="150"/>
      <c r="GQ730" s="150"/>
      <c r="GR730" s="150"/>
      <c r="GS730" s="150"/>
      <c r="GT730" s="150"/>
      <c r="GU730" s="150"/>
      <c r="GV730" s="150"/>
      <c r="GW730" s="150"/>
      <c r="GX730" s="150"/>
      <c r="GY730" s="150"/>
      <c r="GZ730" s="150"/>
      <c r="HA730" s="150"/>
      <c r="HB730" s="150"/>
      <c r="HC730" s="150"/>
      <c r="HD730" s="150"/>
      <c r="HE730" s="150"/>
      <c r="HF730" s="150"/>
      <c r="HG730" s="150"/>
      <c r="HH730" s="150"/>
      <c r="HI730" s="150"/>
      <c r="HJ730" s="150"/>
      <c r="HK730" s="150"/>
      <c r="HL730" s="150"/>
      <c r="HM730" s="150"/>
      <c r="HN730" s="150"/>
      <c r="HO730" s="150"/>
      <c r="HP730" s="150"/>
      <c r="HQ730" s="150"/>
      <c r="HR730" s="150"/>
      <c r="HS730" s="150"/>
      <c r="HT730" s="150"/>
      <c r="HU730" s="150"/>
      <c r="HV730" s="150"/>
      <c r="HW730" s="150"/>
      <c r="HX730" s="150"/>
      <c r="HY730" s="150"/>
      <c r="HZ730" s="150"/>
      <c r="IA730" s="150"/>
      <c r="IB730" s="150"/>
      <c r="IC730" s="150"/>
      <c r="ID730" s="150"/>
      <c r="IE730" s="150"/>
      <c r="IF730" s="150"/>
      <c r="IG730" s="150"/>
      <c r="IH730" s="150"/>
      <c r="II730" s="150"/>
      <c r="IJ730" s="150"/>
      <c r="IK730" s="150"/>
      <c r="IL730" s="150"/>
      <c r="IM730" s="150"/>
      <c r="IN730" s="150"/>
      <c r="IO730" s="150"/>
      <c r="IP730" s="150"/>
      <c r="IQ730" s="150"/>
      <c r="IR730" s="150"/>
      <c r="IS730" s="150"/>
      <c r="IT730" s="150"/>
      <c r="IU730" s="150"/>
      <c r="IV730" s="150"/>
      <c r="IW730" s="150"/>
    </row>
    <row r="731" customFormat="false" ht="12.75" hidden="false" customHeight="false" outlineLevel="0" collapsed="false">
      <c r="A731" s="146"/>
      <c r="B731" s="147"/>
      <c r="C731" s="147"/>
      <c r="D731" s="147"/>
      <c r="E731" s="147"/>
      <c r="F731" s="147"/>
      <c r="G731" s="147"/>
      <c r="H731" s="148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  <c r="BI731" s="147"/>
      <c r="BJ731" s="147"/>
      <c r="BK731" s="149"/>
      <c r="BL731" s="150"/>
      <c r="BM731" s="150"/>
      <c r="BN731" s="150"/>
      <c r="BO731" s="150"/>
      <c r="BP731" s="150"/>
      <c r="BQ731" s="150"/>
      <c r="BR731" s="150"/>
      <c r="BS731" s="150"/>
      <c r="BT731" s="150"/>
      <c r="BU731" s="150"/>
      <c r="BV731" s="150"/>
      <c r="BW731" s="150"/>
      <c r="BX731" s="150"/>
      <c r="BY731" s="150"/>
      <c r="BZ731" s="150"/>
      <c r="CA731" s="150"/>
      <c r="CB731" s="150"/>
      <c r="CC731" s="150"/>
      <c r="CD731" s="150"/>
      <c r="CE731" s="150"/>
      <c r="CF731" s="150"/>
      <c r="CG731" s="150"/>
      <c r="CH731" s="150"/>
      <c r="CI731" s="150"/>
      <c r="CJ731" s="150"/>
      <c r="CK731" s="150"/>
      <c r="CL731" s="150"/>
      <c r="CM731" s="150"/>
      <c r="CN731" s="150"/>
      <c r="CO731" s="150"/>
      <c r="CP731" s="150"/>
      <c r="CQ731" s="150"/>
      <c r="CR731" s="150"/>
      <c r="CS731" s="150"/>
      <c r="CT731" s="150"/>
      <c r="CU731" s="150"/>
      <c r="CV731" s="150"/>
      <c r="CW731" s="150"/>
      <c r="CX731" s="150"/>
      <c r="CY731" s="150"/>
      <c r="CZ731" s="150"/>
      <c r="DA731" s="150"/>
      <c r="DB731" s="150"/>
      <c r="DC731" s="150"/>
      <c r="DD731" s="150"/>
      <c r="DE731" s="150"/>
      <c r="DF731" s="150"/>
      <c r="DG731" s="150"/>
      <c r="DH731" s="150"/>
      <c r="DI731" s="150"/>
      <c r="DJ731" s="150"/>
      <c r="DK731" s="150"/>
      <c r="DL731" s="150"/>
      <c r="DM731" s="150"/>
      <c r="DN731" s="150"/>
      <c r="DO731" s="150"/>
      <c r="DP731" s="150"/>
      <c r="DQ731" s="150"/>
      <c r="DR731" s="150"/>
      <c r="DS731" s="150"/>
      <c r="DT731" s="150"/>
      <c r="DU731" s="150"/>
      <c r="DV731" s="150"/>
      <c r="DW731" s="150"/>
      <c r="DX731" s="150"/>
      <c r="DY731" s="150"/>
      <c r="DZ731" s="150"/>
      <c r="EA731" s="150"/>
      <c r="EB731" s="150"/>
      <c r="EC731" s="150"/>
      <c r="ED731" s="150"/>
      <c r="EE731" s="150"/>
      <c r="EF731" s="150"/>
      <c r="EG731" s="150"/>
      <c r="EH731" s="150"/>
      <c r="EI731" s="150"/>
      <c r="EJ731" s="150"/>
      <c r="EK731" s="150"/>
      <c r="EL731" s="150"/>
      <c r="EM731" s="150"/>
      <c r="EN731" s="150"/>
      <c r="EO731" s="150"/>
      <c r="EP731" s="150"/>
      <c r="EQ731" s="150"/>
      <c r="ER731" s="150"/>
      <c r="ES731" s="150"/>
      <c r="ET731" s="150"/>
      <c r="EU731" s="150"/>
      <c r="EV731" s="150"/>
      <c r="EW731" s="150"/>
      <c r="EX731" s="150"/>
      <c r="EY731" s="150"/>
      <c r="EZ731" s="150"/>
      <c r="FA731" s="150"/>
      <c r="FB731" s="150"/>
      <c r="FC731" s="150"/>
      <c r="FD731" s="150"/>
      <c r="FE731" s="150"/>
      <c r="FF731" s="150"/>
      <c r="FG731" s="150"/>
      <c r="FH731" s="150"/>
      <c r="FI731" s="150"/>
      <c r="FJ731" s="150"/>
      <c r="FK731" s="150"/>
      <c r="FL731" s="150"/>
      <c r="FM731" s="150"/>
      <c r="FN731" s="150"/>
      <c r="FO731" s="150"/>
      <c r="FP731" s="150"/>
      <c r="FQ731" s="150"/>
      <c r="FR731" s="150"/>
      <c r="FS731" s="150"/>
      <c r="FT731" s="150"/>
      <c r="FU731" s="150"/>
      <c r="FV731" s="150"/>
      <c r="FW731" s="150"/>
      <c r="FX731" s="150"/>
      <c r="FY731" s="150"/>
      <c r="FZ731" s="150"/>
      <c r="GA731" s="150"/>
      <c r="GB731" s="150"/>
      <c r="GC731" s="150"/>
      <c r="GD731" s="150"/>
      <c r="GE731" s="150"/>
      <c r="GF731" s="150"/>
      <c r="GG731" s="150"/>
      <c r="GH731" s="150"/>
      <c r="GI731" s="150"/>
      <c r="GJ731" s="150"/>
      <c r="GK731" s="150"/>
      <c r="GL731" s="150"/>
      <c r="GM731" s="150"/>
      <c r="GN731" s="150"/>
      <c r="GO731" s="150"/>
      <c r="GP731" s="150"/>
      <c r="GQ731" s="150"/>
      <c r="GR731" s="150"/>
      <c r="GS731" s="150"/>
      <c r="GT731" s="150"/>
      <c r="GU731" s="150"/>
      <c r="GV731" s="150"/>
      <c r="GW731" s="150"/>
      <c r="GX731" s="150"/>
      <c r="GY731" s="150"/>
      <c r="GZ731" s="150"/>
      <c r="HA731" s="150"/>
      <c r="HB731" s="150"/>
      <c r="HC731" s="150"/>
      <c r="HD731" s="150"/>
      <c r="HE731" s="150"/>
      <c r="HF731" s="150"/>
      <c r="HG731" s="150"/>
      <c r="HH731" s="150"/>
      <c r="HI731" s="150"/>
      <c r="HJ731" s="150"/>
      <c r="HK731" s="150"/>
      <c r="HL731" s="150"/>
      <c r="HM731" s="150"/>
      <c r="HN731" s="150"/>
      <c r="HO731" s="150"/>
      <c r="HP731" s="150"/>
      <c r="HQ731" s="150"/>
      <c r="HR731" s="150"/>
      <c r="HS731" s="150"/>
      <c r="HT731" s="150"/>
      <c r="HU731" s="150"/>
      <c r="HV731" s="150"/>
      <c r="HW731" s="150"/>
      <c r="HX731" s="150"/>
      <c r="HY731" s="150"/>
      <c r="HZ731" s="150"/>
      <c r="IA731" s="150"/>
      <c r="IB731" s="150"/>
      <c r="IC731" s="150"/>
      <c r="ID731" s="150"/>
      <c r="IE731" s="150"/>
      <c r="IF731" s="150"/>
      <c r="IG731" s="150"/>
      <c r="IH731" s="150"/>
      <c r="II731" s="150"/>
      <c r="IJ731" s="150"/>
      <c r="IK731" s="150"/>
      <c r="IL731" s="150"/>
      <c r="IM731" s="150"/>
      <c r="IN731" s="150"/>
      <c r="IO731" s="150"/>
      <c r="IP731" s="150"/>
      <c r="IQ731" s="150"/>
      <c r="IR731" s="150"/>
      <c r="IS731" s="150"/>
      <c r="IT731" s="150"/>
      <c r="IU731" s="150"/>
      <c r="IV731" s="150"/>
      <c r="IW731" s="150"/>
    </row>
    <row r="732" customFormat="false" ht="12.75" hidden="false" customHeight="false" outlineLevel="0" collapsed="false">
      <c r="A732" s="146"/>
      <c r="B732" s="147"/>
      <c r="C732" s="147"/>
      <c r="D732" s="147"/>
      <c r="E732" s="147"/>
      <c r="F732" s="147"/>
      <c r="G732" s="147"/>
      <c r="H732" s="148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  <c r="BI732" s="147"/>
      <c r="BJ732" s="147"/>
      <c r="BK732" s="149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50"/>
      <c r="BV732" s="150"/>
      <c r="BW732" s="150"/>
      <c r="BX732" s="150"/>
      <c r="BY732" s="150"/>
      <c r="BZ732" s="150"/>
      <c r="CA732" s="150"/>
      <c r="CB732" s="150"/>
      <c r="CC732" s="150"/>
      <c r="CD732" s="150"/>
      <c r="CE732" s="150"/>
      <c r="CF732" s="150"/>
      <c r="CG732" s="150"/>
      <c r="CH732" s="150"/>
      <c r="CI732" s="150"/>
      <c r="CJ732" s="150"/>
      <c r="CK732" s="150"/>
      <c r="CL732" s="150"/>
      <c r="CM732" s="150"/>
      <c r="CN732" s="150"/>
      <c r="CO732" s="150"/>
      <c r="CP732" s="150"/>
      <c r="CQ732" s="150"/>
      <c r="CR732" s="150"/>
      <c r="CS732" s="150"/>
      <c r="CT732" s="150"/>
      <c r="CU732" s="150"/>
      <c r="CV732" s="150"/>
      <c r="CW732" s="150"/>
      <c r="CX732" s="150"/>
      <c r="CY732" s="150"/>
      <c r="CZ732" s="150"/>
      <c r="DA732" s="150"/>
      <c r="DB732" s="150"/>
      <c r="DC732" s="150"/>
      <c r="DD732" s="150"/>
      <c r="DE732" s="150"/>
      <c r="DF732" s="150"/>
      <c r="DG732" s="150"/>
      <c r="DH732" s="150"/>
      <c r="DI732" s="150"/>
      <c r="DJ732" s="150"/>
      <c r="DK732" s="150"/>
      <c r="DL732" s="150"/>
      <c r="DM732" s="150"/>
      <c r="DN732" s="150"/>
      <c r="DO732" s="150"/>
      <c r="DP732" s="150"/>
      <c r="DQ732" s="150"/>
      <c r="DR732" s="150"/>
      <c r="DS732" s="150"/>
      <c r="DT732" s="150"/>
      <c r="DU732" s="150"/>
      <c r="DV732" s="150"/>
      <c r="DW732" s="150"/>
      <c r="DX732" s="150"/>
      <c r="DY732" s="150"/>
      <c r="DZ732" s="150"/>
      <c r="EA732" s="150"/>
      <c r="EB732" s="150"/>
      <c r="EC732" s="150"/>
      <c r="ED732" s="150"/>
      <c r="EE732" s="150"/>
      <c r="EF732" s="150"/>
      <c r="EG732" s="150"/>
      <c r="EH732" s="150"/>
      <c r="EI732" s="150"/>
      <c r="EJ732" s="150"/>
      <c r="EK732" s="150"/>
      <c r="EL732" s="150"/>
      <c r="EM732" s="150"/>
      <c r="EN732" s="150"/>
      <c r="EO732" s="150"/>
      <c r="EP732" s="150"/>
      <c r="EQ732" s="150"/>
      <c r="ER732" s="150"/>
      <c r="ES732" s="150"/>
      <c r="ET732" s="150"/>
      <c r="EU732" s="150"/>
      <c r="EV732" s="150"/>
      <c r="EW732" s="150"/>
      <c r="EX732" s="150"/>
      <c r="EY732" s="150"/>
      <c r="EZ732" s="150"/>
      <c r="FA732" s="150"/>
      <c r="FB732" s="150"/>
      <c r="FC732" s="150"/>
      <c r="FD732" s="150"/>
      <c r="FE732" s="150"/>
      <c r="FF732" s="150"/>
      <c r="FG732" s="150"/>
      <c r="FH732" s="150"/>
      <c r="FI732" s="150"/>
      <c r="FJ732" s="150"/>
      <c r="FK732" s="150"/>
      <c r="FL732" s="150"/>
      <c r="FM732" s="150"/>
      <c r="FN732" s="150"/>
      <c r="FO732" s="150"/>
      <c r="FP732" s="150"/>
      <c r="FQ732" s="150"/>
      <c r="FR732" s="150"/>
      <c r="FS732" s="150"/>
      <c r="FT732" s="150"/>
      <c r="FU732" s="150"/>
      <c r="FV732" s="150"/>
      <c r="FW732" s="150"/>
      <c r="FX732" s="150"/>
      <c r="FY732" s="150"/>
      <c r="FZ732" s="150"/>
      <c r="GA732" s="150"/>
      <c r="GB732" s="150"/>
      <c r="GC732" s="150"/>
      <c r="GD732" s="150"/>
      <c r="GE732" s="150"/>
      <c r="GF732" s="150"/>
      <c r="GG732" s="150"/>
      <c r="GH732" s="150"/>
      <c r="GI732" s="150"/>
      <c r="GJ732" s="150"/>
      <c r="GK732" s="150"/>
      <c r="GL732" s="150"/>
      <c r="GM732" s="150"/>
      <c r="GN732" s="150"/>
      <c r="GO732" s="150"/>
      <c r="GP732" s="150"/>
      <c r="GQ732" s="150"/>
      <c r="GR732" s="150"/>
      <c r="GS732" s="150"/>
      <c r="GT732" s="150"/>
      <c r="GU732" s="150"/>
      <c r="GV732" s="150"/>
      <c r="GW732" s="150"/>
      <c r="GX732" s="150"/>
      <c r="GY732" s="150"/>
      <c r="GZ732" s="150"/>
      <c r="HA732" s="150"/>
      <c r="HB732" s="150"/>
      <c r="HC732" s="150"/>
      <c r="HD732" s="150"/>
      <c r="HE732" s="150"/>
      <c r="HF732" s="150"/>
      <c r="HG732" s="150"/>
      <c r="HH732" s="150"/>
      <c r="HI732" s="150"/>
      <c r="HJ732" s="150"/>
      <c r="HK732" s="150"/>
      <c r="HL732" s="150"/>
      <c r="HM732" s="150"/>
      <c r="HN732" s="150"/>
      <c r="HO732" s="150"/>
      <c r="HP732" s="150"/>
      <c r="HQ732" s="150"/>
      <c r="HR732" s="150"/>
      <c r="HS732" s="150"/>
      <c r="HT732" s="150"/>
      <c r="HU732" s="150"/>
      <c r="HV732" s="150"/>
      <c r="HW732" s="150"/>
      <c r="HX732" s="150"/>
      <c r="HY732" s="150"/>
      <c r="HZ732" s="150"/>
      <c r="IA732" s="150"/>
      <c r="IB732" s="150"/>
      <c r="IC732" s="150"/>
      <c r="ID732" s="150"/>
      <c r="IE732" s="150"/>
      <c r="IF732" s="150"/>
      <c r="IG732" s="150"/>
      <c r="IH732" s="150"/>
      <c r="II732" s="150"/>
      <c r="IJ732" s="150"/>
      <c r="IK732" s="150"/>
      <c r="IL732" s="150"/>
      <c r="IM732" s="150"/>
      <c r="IN732" s="150"/>
      <c r="IO732" s="150"/>
      <c r="IP732" s="150"/>
      <c r="IQ732" s="150"/>
      <c r="IR732" s="150"/>
      <c r="IS732" s="150"/>
      <c r="IT732" s="150"/>
      <c r="IU732" s="150"/>
      <c r="IV732" s="150"/>
      <c r="IW732" s="150"/>
    </row>
    <row r="733" customFormat="false" ht="12.75" hidden="false" customHeight="false" outlineLevel="0" collapsed="false">
      <c r="A733" s="146"/>
      <c r="B733" s="147"/>
      <c r="C733" s="147"/>
      <c r="D733" s="147"/>
      <c r="E733" s="147"/>
      <c r="F733" s="147"/>
      <c r="G733" s="147"/>
      <c r="H733" s="148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  <c r="BI733" s="147"/>
      <c r="BJ733" s="147"/>
      <c r="BK733" s="149"/>
      <c r="BL733" s="150"/>
      <c r="BM733" s="150"/>
      <c r="BN733" s="150"/>
      <c r="BO733" s="150"/>
      <c r="BP733" s="150"/>
      <c r="BQ733" s="150"/>
      <c r="BR733" s="150"/>
      <c r="BS733" s="150"/>
      <c r="BT733" s="150"/>
      <c r="BU733" s="150"/>
      <c r="BV733" s="150"/>
      <c r="BW733" s="150"/>
      <c r="BX733" s="150"/>
      <c r="BY733" s="150"/>
      <c r="BZ733" s="150"/>
      <c r="CA733" s="150"/>
      <c r="CB733" s="150"/>
      <c r="CC733" s="15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0"/>
      <c r="CN733" s="150"/>
      <c r="CO733" s="150"/>
      <c r="CP733" s="150"/>
      <c r="CQ733" s="150"/>
      <c r="CR733" s="150"/>
      <c r="CS733" s="150"/>
      <c r="CT733" s="150"/>
      <c r="CU733" s="150"/>
      <c r="CV733" s="150"/>
      <c r="CW733" s="150"/>
      <c r="CX733" s="150"/>
      <c r="CY733" s="150"/>
      <c r="CZ733" s="150"/>
      <c r="DA733" s="150"/>
      <c r="DB733" s="150"/>
      <c r="DC733" s="150"/>
      <c r="DD733" s="150"/>
      <c r="DE733" s="150"/>
      <c r="DF733" s="150"/>
      <c r="DG733" s="150"/>
      <c r="DH733" s="150"/>
      <c r="DI733" s="150"/>
      <c r="DJ733" s="150"/>
      <c r="DK733" s="150"/>
      <c r="DL733" s="150"/>
      <c r="DM733" s="150"/>
      <c r="DN733" s="150"/>
      <c r="DO733" s="150"/>
      <c r="DP733" s="150"/>
      <c r="DQ733" s="150"/>
      <c r="DR733" s="150"/>
      <c r="DS733" s="150"/>
      <c r="DT733" s="150"/>
      <c r="DU733" s="150"/>
      <c r="DV733" s="150"/>
      <c r="DW733" s="150"/>
      <c r="DX733" s="150"/>
      <c r="DY733" s="150"/>
      <c r="DZ733" s="150"/>
      <c r="EA733" s="150"/>
      <c r="EB733" s="150"/>
      <c r="EC733" s="150"/>
      <c r="ED733" s="150"/>
      <c r="EE733" s="150"/>
      <c r="EF733" s="150"/>
      <c r="EG733" s="150"/>
      <c r="EH733" s="150"/>
      <c r="EI733" s="150"/>
      <c r="EJ733" s="150"/>
      <c r="EK733" s="150"/>
      <c r="EL733" s="150"/>
      <c r="EM733" s="150"/>
      <c r="EN733" s="150"/>
      <c r="EO733" s="150"/>
      <c r="EP733" s="150"/>
      <c r="EQ733" s="150"/>
      <c r="ER733" s="150"/>
      <c r="ES733" s="150"/>
      <c r="ET733" s="150"/>
      <c r="EU733" s="150"/>
      <c r="EV733" s="150"/>
      <c r="EW733" s="150"/>
      <c r="EX733" s="150"/>
      <c r="EY733" s="150"/>
      <c r="EZ733" s="150"/>
      <c r="FA733" s="150"/>
      <c r="FB733" s="150"/>
      <c r="FC733" s="150"/>
      <c r="FD733" s="150"/>
      <c r="FE733" s="150"/>
      <c r="FF733" s="150"/>
      <c r="FG733" s="150"/>
      <c r="FH733" s="150"/>
      <c r="FI733" s="150"/>
      <c r="FJ733" s="150"/>
      <c r="FK733" s="150"/>
      <c r="FL733" s="150"/>
      <c r="FM733" s="150"/>
      <c r="FN733" s="150"/>
      <c r="FO733" s="150"/>
      <c r="FP733" s="150"/>
      <c r="FQ733" s="150"/>
      <c r="FR733" s="150"/>
      <c r="FS733" s="150"/>
      <c r="FT733" s="150"/>
      <c r="FU733" s="150"/>
      <c r="FV733" s="150"/>
      <c r="FW733" s="150"/>
      <c r="FX733" s="150"/>
      <c r="FY733" s="150"/>
      <c r="FZ733" s="150"/>
      <c r="GA733" s="150"/>
      <c r="GB733" s="150"/>
      <c r="GC733" s="150"/>
      <c r="GD733" s="150"/>
      <c r="GE733" s="150"/>
      <c r="GF733" s="150"/>
      <c r="GG733" s="150"/>
      <c r="GH733" s="150"/>
      <c r="GI733" s="150"/>
      <c r="GJ733" s="150"/>
      <c r="GK733" s="150"/>
      <c r="GL733" s="150"/>
      <c r="GM733" s="150"/>
      <c r="GN733" s="150"/>
      <c r="GO733" s="150"/>
      <c r="GP733" s="150"/>
      <c r="GQ733" s="150"/>
      <c r="GR733" s="150"/>
      <c r="GS733" s="150"/>
      <c r="GT733" s="150"/>
      <c r="GU733" s="150"/>
      <c r="GV733" s="150"/>
      <c r="GW733" s="150"/>
      <c r="GX733" s="150"/>
      <c r="GY733" s="150"/>
      <c r="GZ733" s="150"/>
      <c r="HA733" s="150"/>
      <c r="HB733" s="150"/>
      <c r="HC733" s="150"/>
      <c r="HD733" s="150"/>
      <c r="HE733" s="150"/>
      <c r="HF733" s="150"/>
      <c r="HG733" s="150"/>
      <c r="HH733" s="150"/>
      <c r="HI733" s="150"/>
      <c r="HJ733" s="150"/>
      <c r="HK733" s="150"/>
      <c r="HL733" s="150"/>
      <c r="HM733" s="150"/>
      <c r="HN733" s="150"/>
      <c r="HO733" s="150"/>
      <c r="HP733" s="150"/>
      <c r="HQ733" s="150"/>
      <c r="HR733" s="150"/>
      <c r="HS733" s="150"/>
      <c r="HT733" s="150"/>
      <c r="HU733" s="150"/>
      <c r="HV733" s="150"/>
      <c r="HW733" s="150"/>
      <c r="HX733" s="150"/>
      <c r="HY733" s="150"/>
      <c r="HZ733" s="150"/>
      <c r="IA733" s="150"/>
      <c r="IB733" s="150"/>
      <c r="IC733" s="150"/>
      <c r="ID733" s="150"/>
      <c r="IE733" s="150"/>
      <c r="IF733" s="150"/>
      <c r="IG733" s="150"/>
      <c r="IH733" s="150"/>
      <c r="II733" s="150"/>
      <c r="IJ733" s="150"/>
      <c r="IK733" s="150"/>
      <c r="IL733" s="150"/>
      <c r="IM733" s="150"/>
      <c r="IN733" s="150"/>
      <c r="IO733" s="150"/>
      <c r="IP733" s="150"/>
      <c r="IQ733" s="150"/>
      <c r="IR733" s="150"/>
      <c r="IS733" s="150"/>
      <c r="IT733" s="150"/>
      <c r="IU733" s="150"/>
      <c r="IV733" s="150"/>
      <c r="IW733" s="150"/>
    </row>
    <row r="734" customFormat="false" ht="12.75" hidden="false" customHeight="false" outlineLevel="0" collapsed="false">
      <c r="A734" s="146"/>
      <c r="B734" s="147"/>
      <c r="C734" s="147"/>
      <c r="D734" s="147"/>
      <c r="E734" s="147"/>
      <c r="F734" s="147"/>
      <c r="G734" s="147"/>
      <c r="H734" s="148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  <c r="BI734" s="147"/>
      <c r="BJ734" s="147"/>
      <c r="BK734" s="149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50"/>
      <c r="BV734" s="150"/>
      <c r="BW734" s="150"/>
      <c r="BX734" s="150"/>
      <c r="BY734" s="150"/>
      <c r="BZ734" s="150"/>
      <c r="CA734" s="150"/>
      <c r="CB734" s="150"/>
      <c r="CC734" s="15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0"/>
      <c r="CN734" s="150"/>
      <c r="CO734" s="150"/>
      <c r="CP734" s="150"/>
      <c r="CQ734" s="150"/>
      <c r="CR734" s="150"/>
      <c r="CS734" s="150"/>
      <c r="CT734" s="150"/>
      <c r="CU734" s="150"/>
      <c r="CV734" s="150"/>
      <c r="CW734" s="150"/>
      <c r="CX734" s="150"/>
      <c r="CY734" s="150"/>
      <c r="CZ734" s="150"/>
      <c r="DA734" s="150"/>
      <c r="DB734" s="150"/>
      <c r="DC734" s="150"/>
      <c r="DD734" s="150"/>
      <c r="DE734" s="150"/>
      <c r="DF734" s="150"/>
      <c r="DG734" s="150"/>
      <c r="DH734" s="150"/>
      <c r="DI734" s="150"/>
      <c r="DJ734" s="150"/>
      <c r="DK734" s="150"/>
      <c r="DL734" s="150"/>
      <c r="DM734" s="150"/>
      <c r="DN734" s="150"/>
      <c r="DO734" s="150"/>
      <c r="DP734" s="150"/>
      <c r="DQ734" s="150"/>
      <c r="DR734" s="150"/>
      <c r="DS734" s="150"/>
      <c r="DT734" s="150"/>
      <c r="DU734" s="150"/>
      <c r="DV734" s="150"/>
      <c r="DW734" s="150"/>
      <c r="DX734" s="150"/>
      <c r="DY734" s="150"/>
      <c r="DZ734" s="150"/>
      <c r="EA734" s="150"/>
      <c r="EB734" s="150"/>
      <c r="EC734" s="150"/>
      <c r="ED734" s="150"/>
      <c r="EE734" s="150"/>
      <c r="EF734" s="150"/>
      <c r="EG734" s="150"/>
      <c r="EH734" s="150"/>
      <c r="EI734" s="150"/>
      <c r="EJ734" s="150"/>
      <c r="EK734" s="150"/>
      <c r="EL734" s="150"/>
      <c r="EM734" s="150"/>
      <c r="EN734" s="150"/>
      <c r="EO734" s="150"/>
      <c r="EP734" s="150"/>
      <c r="EQ734" s="150"/>
      <c r="ER734" s="150"/>
      <c r="ES734" s="150"/>
      <c r="ET734" s="150"/>
      <c r="EU734" s="150"/>
      <c r="EV734" s="150"/>
      <c r="EW734" s="150"/>
      <c r="EX734" s="150"/>
      <c r="EY734" s="150"/>
      <c r="EZ734" s="150"/>
      <c r="FA734" s="150"/>
      <c r="FB734" s="150"/>
      <c r="FC734" s="150"/>
      <c r="FD734" s="150"/>
      <c r="FE734" s="150"/>
      <c r="FF734" s="150"/>
      <c r="FG734" s="150"/>
      <c r="FH734" s="150"/>
      <c r="FI734" s="150"/>
      <c r="FJ734" s="150"/>
      <c r="FK734" s="150"/>
      <c r="FL734" s="150"/>
      <c r="FM734" s="150"/>
      <c r="FN734" s="150"/>
      <c r="FO734" s="150"/>
      <c r="FP734" s="150"/>
      <c r="FQ734" s="150"/>
      <c r="FR734" s="150"/>
      <c r="FS734" s="150"/>
      <c r="FT734" s="150"/>
      <c r="FU734" s="150"/>
      <c r="FV734" s="150"/>
      <c r="FW734" s="150"/>
      <c r="FX734" s="150"/>
      <c r="FY734" s="150"/>
      <c r="FZ734" s="150"/>
      <c r="GA734" s="150"/>
      <c r="GB734" s="150"/>
      <c r="GC734" s="150"/>
      <c r="GD734" s="150"/>
      <c r="GE734" s="150"/>
      <c r="GF734" s="150"/>
      <c r="GG734" s="150"/>
      <c r="GH734" s="150"/>
      <c r="GI734" s="150"/>
      <c r="GJ734" s="150"/>
      <c r="GK734" s="150"/>
      <c r="GL734" s="150"/>
      <c r="GM734" s="150"/>
      <c r="GN734" s="150"/>
      <c r="GO734" s="150"/>
      <c r="GP734" s="150"/>
      <c r="GQ734" s="150"/>
      <c r="GR734" s="150"/>
      <c r="GS734" s="150"/>
      <c r="GT734" s="150"/>
      <c r="GU734" s="150"/>
      <c r="GV734" s="150"/>
      <c r="GW734" s="150"/>
      <c r="GX734" s="150"/>
      <c r="GY734" s="150"/>
      <c r="GZ734" s="150"/>
      <c r="HA734" s="150"/>
      <c r="HB734" s="150"/>
      <c r="HC734" s="150"/>
      <c r="HD734" s="150"/>
      <c r="HE734" s="150"/>
      <c r="HF734" s="150"/>
      <c r="HG734" s="150"/>
      <c r="HH734" s="150"/>
      <c r="HI734" s="150"/>
      <c r="HJ734" s="150"/>
      <c r="HK734" s="150"/>
      <c r="HL734" s="150"/>
      <c r="HM734" s="150"/>
      <c r="HN734" s="150"/>
      <c r="HO734" s="150"/>
      <c r="HP734" s="150"/>
      <c r="HQ734" s="150"/>
      <c r="HR734" s="150"/>
      <c r="HS734" s="150"/>
      <c r="HT734" s="150"/>
      <c r="HU734" s="150"/>
      <c r="HV734" s="150"/>
      <c r="HW734" s="150"/>
      <c r="HX734" s="150"/>
      <c r="HY734" s="150"/>
      <c r="HZ734" s="150"/>
      <c r="IA734" s="150"/>
      <c r="IB734" s="150"/>
      <c r="IC734" s="150"/>
      <c r="ID734" s="150"/>
      <c r="IE734" s="150"/>
      <c r="IF734" s="150"/>
      <c r="IG734" s="150"/>
      <c r="IH734" s="150"/>
      <c r="II734" s="150"/>
      <c r="IJ734" s="150"/>
      <c r="IK734" s="150"/>
      <c r="IL734" s="150"/>
      <c r="IM734" s="150"/>
      <c r="IN734" s="150"/>
      <c r="IO734" s="150"/>
      <c r="IP734" s="150"/>
      <c r="IQ734" s="150"/>
      <c r="IR734" s="150"/>
      <c r="IS734" s="150"/>
      <c r="IT734" s="150"/>
      <c r="IU734" s="150"/>
      <c r="IV734" s="150"/>
      <c r="IW734" s="150"/>
    </row>
    <row r="735" customFormat="false" ht="12.75" hidden="false" customHeight="false" outlineLevel="0" collapsed="false">
      <c r="A735" s="146"/>
      <c r="B735" s="147"/>
      <c r="C735" s="147"/>
      <c r="D735" s="147"/>
      <c r="E735" s="147"/>
      <c r="F735" s="147"/>
      <c r="G735" s="147"/>
      <c r="H735" s="148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  <c r="BI735" s="147"/>
      <c r="BJ735" s="147"/>
      <c r="BK735" s="149"/>
      <c r="BL735" s="150"/>
      <c r="BM735" s="150"/>
      <c r="BN735" s="150"/>
      <c r="BO735" s="150"/>
      <c r="BP735" s="150"/>
      <c r="BQ735" s="150"/>
      <c r="BR735" s="150"/>
      <c r="BS735" s="150"/>
      <c r="BT735" s="150"/>
      <c r="BU735" s="150"/>
      <c r="BV735" s="150"/>
      <c r="BW735" s="150"/>
      <c r="BX735" s="150"/>
      <c r="BY735" s="150"/>
      <c r="BZ735" s="150"/>
      <c r="CA735" s="150"/>
      <c r="CB735" s="150"/>
      <c r="CC735" s="150"/>
      <c r="CD735" s="150"/>
      <c r="CE735" s="150"/>
      <c r="CF735" s="150"/>
      <c r="CG735" s="150"/>
      <c r="CH735" s="150"/>
      <c r="CI735" s="150"/>
      <c r="CJ735" s="150"/>
      <c r="CK735" s="150"/>
      <c r="CL735" s="150"/>
      <c r="CM735" s="150"/>
      <c r="CN735" s="150"/>
      <c r="CO735" s="150"/>
      <c r="CP735" s="150"/>
      <c r="CQ735" s="150"/>
      <c r="CR735" s="150"/>
      <c r="CS735" s="150"/>
      <c r="CT735" s="150"/>
      <c r="CU735" s="150"/>
      <c r="CV735" s="150"/>
      <c r="CW735" s="150"/>
      <c r="CX735" s="150"/>
      <c r="CY735" s="150"/>
      <c r="CZ735" s="150"/>
      <c r="DA735" s="150"/>
      <c r="DB735" s="150"/>
      <c r="DC735" s="150"/>
      <c r="DD735" s="150"/>
      <c r="DE735" s="150"/>
      <c r="DF735" s="150"/>
      <c r="DG735" s="150"/>
      <c r="DH735" s="150"/>
      <c r="DI735" s="150"/>
      <c r="DJ735" s="150"/>
      <c r="DK735" s="150"/>
      <c r="DL735" s="150"/>
      <c r="DM735" s="150"/>
      <c r="DN735" s="150"/>
      <c r="DO735" s="150"/>
      <c r="DP735" s="150"/>
      <c r="DQ735" s="150"/>
      <c r="DR735" s="150"/>
      <c r="DS735" s="150"/>
      <c r="DT735" s="150"/>
      <c r="DU735" s="150"/>
      <c r="DV735" s="150"/>
      <c r="DW735" s="150"/>
      <c r="DX735" s="150"/>
      <c r="DY735" s="150"/>
      <c r="DZ735" s="150"/>
      <c r="EA735" s="150"/>
      <c r="EB735" s="150"/>
      <c r="EC735" s="150"/>
      <c r="ED735" s="150"/>
      <c r="EE735" s="150"/>
      <c r="EF735" s="150"/>
      <c r="EG735" s="150"/>
      <c r="EH735" s="150"/>
      <c r="EI735" s="150"/>
      <c r="EJ735" s="150"/>
      <c r="EK735" s="150"/>
      <c r="EL735" s="150"/>
      <c r="EM735" s="150"/>
      <c r="EN735" s="150"/>
      <c r="EO735" s="150"/>
      <c r="EP735" s="150"/>
      <c r="EQ735" s="150"/>
      <c r="ER735" s="150"/>
      <c r="ES735" s="150"/>
      <c r="ET735" s="150"/>
      <c r="EU735" s="150"/>
      <c r="EV735" s="150"/>
      <c r="EW735" s="150"/>
      <c r="EX735" s="150"/>
      <c r="EY735" s="150"/>
      <c r="EZ735" s="150"/>
      <c r="FA735" s="150"/>
      <c r="FB735" s="150"/>
      <c r="FC735" s="150"/>
      <c r="FD735" s="150"/>
      <c r="FE735" s="150"/>
      <c r="FF735" s="150"/>
      <c r="FG735" s="150"/>
      <c r="FH735" s="150"/>
      <c r="FI735" s="150"/>
      <c r="FJ735" s="150"/>
      <c r="FK735" s="150"/>
      <c r="FL735" s="150"/>
      <c r="FM735" s="150"/>
      <c r="FN735" s="150"/>
      <c r="FO735" s="150"/>
      <c r="FP735" s="150"/>
      <c r="FQ735" s="150"/>
      <c r="FR735" s="150"/>
      <c r="FS735" s="150"/>
      <c r="FT735" s="150"/>
      <c r="FU735" s="150"/>
      <c r="FV735" s="150"/>
      <c r="FW735" s="150"/>
      <c r="FX735" s="150"/>
      <c r="FY735" s="150"/>
      <c r="FZ735" s="150"/>
      <c r="GA735" s="150"/>
      <c r="GB735" s="150"/>
      <c r="GC735" s="150"/>
      <c r="GD735" s="150"/>
      <c r="GE735" s="150"/>
      <c r="GF735" s="150"/>
      <c r="GG735" s="150"/>
      <c r="GH735" s="150"/>
      <c r="GI735" s="150"/>
      <c r="GJ735" s="150"/>
      <c r="GK735" s="150"/>
      <c r="GL735" s="150"/>
      <c r="GM735" s="150"/>
      <c r="GN735" s="150"/>
      <c r="GO735" s="150"/>
      <c r="GP735" s="150"/>
      <c r="GQ735" s="150"/>
      <c r="GR735" s="150"/>
      <c r="GS735" s="150"/>
      <c r="GT735" s="150"/>
      <c r="GU735" s="150"/>
      <c r="GV735" s="150"/>
      <c r="GW735" s="150"/>
      <c r="GX735" s="150"/>
      <c r="GY735" s="150"/>
      <c r="GZ735" s="150"/>
      <c r="HA735" s="150"/>
      <c r="HB735" s="150"/>
      <c r="HC735" s="150"/>
      <c r="HD735" s="150"/>
      <c r="HE735" s="150"/>
      <c r="HF735" s="150"/>
      <c r="HG735" s="150"/>
      <c r="HH735" s="150"/>
      <c r="HI735" s="150"/>
      <c r="HJ735" s="150"/>
      <c r="HK735" s="150"/>
      <c r="HL735" s="150"/>
      <c r="HM735" s="150"/>
      <c r="HN735" s="150"/>
      <c r="HO735" s="150"/>
      <c r="HP735" s="150"/>
      <c r="HQ735" s="150"/>
      <c r="HR735" s="150"/>
      <c r="HS735" s="150"/>
      <c r="HT735" s="150"/>
      <c r="HU735" s="150"/>
      <c r="HV735" s="150"/>
      <c r="HW735" s="150"/>
      <c r="HX735" s="150"/>
      <c r="HY735" s="150"/>
      <c r="HZ735" s="150"/>
      <c r="IA735" s="150"/>
      <c r="IB735" s="150"/>
      <c r="IC735" s="150"/>
      <c r="ID735" s="150"/>
      <c r="IE735" s="150"/>
      <c r="IF735" s="150"/>
      <c r="IG735" s="150"/>
      <c r="IH735" s="150"/>
      <c r="II735" s="150"/>
      <c r="IJ735" s="150"/>
      <c r="IK735" s="150"/>
      <c r="IL735" s="150"/>
      <c r="IM735" s="150"/>
      <c r="IN735" s="150"/>
      <c r="IO735" s="150"/>
      <c r="IP735" s="150"/>
      <c r="IQ735" s="150"/>
      <c r="IR735" s="150"/>
      <c r="IS735" s="150"/>
      <c r="IT735" s="150"/>
      <c r="IU735" s="150"/>
      <c r="IV735" s="150"/>
      <c r="IW735" s="150"/>
    </row>
    <row r="736" customFormat="false" ht="12.75" hidden="false" customHeight="false" outlineLevel="0" collapsed="false">
      <c r="A736" s="146"/>
      <c r="B736" s="147"/>
      <c r="C736" s="147"/>
      <c r="D736" s="147"/>
      <c r="E736" s="147"/>
      <c r="F736" s="147"/>
      <c r="G736" s="147"/>
      <c r="H736" s="148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  <c r="BI736" s="147"/>
      <c r="BJ736" s="147"/>
      <c r="BK736" s="149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  <c r="DW736" s="150"/>
      <c r="DX736" s="150"/>
      <c r="DY736" s="150"/>
      <c r="DZ736" s="150"/>
      <c r="EA736" s="150"/>
      <c r="EB736" s="150"/>
      <c r="EC736" s="150"/>
      <c r="ED736" s="150"/>
      <c r="EE736" s="150"/>
      <c r="EF736" s="150"/>
      <c r="EG736" s="150"/>
      <c r="EH736" s="150"/>
      <c r="EI736" s="150"/>
      <c r="EJ736" s="150"/>
      <c r="EK736" s="150"/>
      <c r="EL736" s="150"/>
      <c r="EM736" s="150"/>
      <c r="EN736" s="150"/>
      <c r="EO736" s="150"/>
      <c r="EP736" s="150"/>
      <c r="EQ736" s="150"/>
      <c r="ER736" s="150"/>
      <c r="ES736" s="150"/>
      <c r="ET736" s="150"/>
      <c r="EU736" s="150"/>
      <c r="EV736" s="150"/>
      <c r="EW736" s="150"/>
      <c r="EX736" s="150"/>
      <c r="EY736" s="150"/>
      <c r="EZ736" s="150"/>
      <c r="FA736" s="150"/>
      <c r="FB736" s="150"/>
      <c r="FC736" s="150"/>
      <c r="FD736" s="150"/>
      <c r="FE736" s="150"/>
      <c r="FF736" s="150"/>
      <c r="FG736" s="150"/>
      <c r="FH736" s="150"/>
      <c r="FI736" s="150"/>
      <c r="FJ736" s="150"/>
      <c r="FK736" s="150"/>
      <c r="FL736" s="150"/>
      <c r="FM736" s="150"/>
      <c r="FN736" s="150"/>
      <c r="FO736" s="150"/>
      <c r="FP736" s="150"/>
      <c r="FQ736" s="150"/>
      <c r="FR736" s="150"/>
      <c r="FS736" s="150"/>
      <c r="FT736" s="150"/>
      <c r="FU736" s="150"/>
      <c r="FV736" s="150"/>
      <c r="FW736" s="150"/>
      <c r="FX736" s="150"/>
      <c r="FY736" s="150"/>
      <c r="FZ736" s="150"/>
      <c r="GA736" s="150"/>
      <c r="GB736" s="150"/>
      <c r="GC736" s="150"/>
      <c r="GD736" s="150"/>
      <c r="GE736" s="150"/>
      <c r="GF736" s="150"/>
      <c r="GG736" s="150"/>
      <c r="GH736" s="150"/>
      <c r="GI736" s="150"/>
      <c r="GJ736" s="150"/>
      <c r="GK736" s="150"/>
      <c r="GL736" s="150"/>
      <c r="GM736" s="150"/>
      <c r="GN736" s="150"/>
      <c r="GO736" s="150"/>
      <c r="GP736" s="150"/>
      <c r="GQ736" s="150"/>
      <c r="GR736" s="150"/>
      <c r="GS736" s="150"/>
      <c r="GT736" s="150"/>
      <c r="GU736" s="150"/>
      <c r="GV736" s="150"/>
      <c r="GW736" s="150"/>
      <c r="GX736" s="150"/>
      <c r="GY736" s="150"/>
      <c r="GZ736" s="150"/>
      <c r="HA736" s="150"/>
      <c r="HB736" s="150"/>
      <c r="HC736" s="150"/>
      <c r="HD736" s="150"/>
      <c r="HE736" s="150"/>
      <c r="HF736" s="150"/>
      <c r="HG736" s="150"/>
      <c r="HH736" s="150"/>
      <c r="HI736" s="150"/>
      <c r="HJ736" s="150"/>
      <c r="HK736" s="150"/>
      <c r="HL736" s="150"/>
      <c r="HM736" s="150"/>
      <c r="HN736" s="150"/>
      <c r="HO736" s="150"/>
      <c r="HP736" s="150"/>
      <c r="HQ736" s="150"/>
      <c r="HR736" s="150"/>
      <c r="HS736" s="150"/>
      <c r="HT736" s="150"/>
      <c r="HU736" s="150"/>
      <c r="HV736" s="150"/>
      <c r="HW736" s="150"/>
      <c r="HX736" s="150"/>
      <c r="HY736" s="150"/>
      <c r="HZ736" s="150"/>
      <c r="IA736" s="150"/>
      <c r="IB736" s="150"/>
      <c r="IC736" s="150"/>
      <c r="ID736" s="150"/>
      <c r="IE736" s="150"/>
      <c r="IF736" s="150"/>
      <c r="IG736" s="150"/>
      <c r="IH736" s="150"/>
      <c r="II736" s="150"/>
      <c r="IJ736" s="150"/>
      <c r="IK736" s="150"/>
      <c r="IL736" s="150"/>
      <c r="IM736" s="150"/>
      <c r="IN736" s="150"/>
      <c r="IO736" s="150"/>
      <c r="IP736" s="150"/>
      <c r="IQ736" s="150"/>
      <c r="IR736" s="150"/>
      <c r="IS736" s="150"/>
      <c r="IT736" s="150"/>
      <c r="IU736" s="150"/>
      <c r="IV736" s="150"/>
      <c r="IW736" s="150"/>
    </row>
    <row r="737" customFormat="false" ht="12.75" hidden="false" customHeight="false" outlineLevel="0" collapsed="false">
      <c r="A737" s="146"/>
      <c r="B737" s="147"/>
      <c r="C737" s="147"/>
      <c r="D737" s="147"/>
      <c r="E737" s="147"/>
      <c r="F737" s="147"/>
      <c r="G737" s="147"/>
      <c r="H737" s="148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  <c r="BI737" s="147"/>
      <c r="BJ737" s="147"/>
      <c r="BK737" s="149"/>
      <c r="BL737" s="150"/>
      <c r="BM737" s="150"/>
      <c r="BN737" s="150"/>
      <c r="BO737" s="150"/>
      <c r="BP737" s="150"/>
      <c r="BQ737" s="150"/>
      <c r="BR737" s="150"/>
      <c r="BS737" s="150"/>
      <c r="BT737" s="150"/>
      <c r="BU737" s="150"/>
      <c r="BV737" s="150"/>
      <c r="BW737" s="150"/>
      <c r="BX737" s="150"/>
      <c r="BY737" s="150"/>
      <c r="BZ737" s="150"/>
      <c r="CA737" s="150"/>
      <c r="CB737" s="150"/>
      <c r="CC737" s="15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0"/>
      <c r="CN737" s="150"/>
      <c r="CO737" s="150"/>
      <c r="CP737" s="150"/>
      <c r="CQ737" s="150"/>
      <c r="CR737" s="150"/>
      <c r="CS737" s="150"/>
      <c r="CT737" s="150"/>
      <c r="CU737" s="150"/>
      <c r="CV737" s="150"/>
      <c r="CW737" s="150"/>
      <c r="CX737" s="150"/>
      <c r="CY737" s="150"/>
      <c r="CZ737" s="150"/>
      <c r="DA737" s="150"/>
      <c r="DB737" s="150"/>
      <c r="DC737" s="150"/>
      <c r="DD737" s="150"/>
      <c r="DE737" s="150"/>
      <c r="DF737" s="150"/>
      <c r="DG737" s="150"/>
      <c r="DH737" s="150"/>
      <c r="DI737" s="150"/>
      <c r="DJ737" s="150"/>
      <c r="DK737" s="150"/>
      <c r="DL737" s="150"/>
      <c r="DM737" s="150"/>
      <c r="DN737" s="150"/>
      <c r="DO737" s="150"/>
      <c r="DP737" s="150"/>
      <c r="DQ737" s="150"/>
      <c r="DR737" s="150"/>
      <c r="DS737" s="150"/>
      <c r="DT737" s="150"/>
      <c r="DU737" s="150"/>
      <c r="DV737" s="150"/>
      <c r="DW737" s="150"/>
      <c r="DX737" s="150"/>
      <c r="DY737" s="150"/>
      <c r="DZ737" s="150"/>
      <c r="EA737" s="150"/>
      <c r="EB737" s="150"/>
      <c r="EC737" s="150"/>
      <c r="ED737" s="150"/>
      <c r="EE737" s="150"/>
      <c r="EF737" s="150"/>
      <c r="EG737" s="150"/>
      <c r="EH737" s="150"/>
      <c r="EI737" s="150"/>
      <c r="EJ737" s="150"/>
      <c r="EK737" s="150"/>
      <c r="EL737" s="150"/>
      <c r="EM737" s="150"/>
      <c r="EN737" s="150"/>
      <c r="EO737" s="150"/>
      <c r="EP737" s="150"/>
      <c r="EQ737" s="150"/>
      <c r="ER737" s="150"/>
      <c r="ES737" s="150"/>
      <c r="ET737" s="150"/>
      <c r="EU737" s="150"/>
      <c r="EV737" s="150"/>
      <c r="EW737" s="150"/>
      <c r="EX737" s="150"/>
      <c r="EY737" s="150"/>
      <c r="EZ737" s="150"/>
      <c r="FA737" s="150"/>
      <c r="FB737" s="150"/>
      <c r="FC737" s="150"/>
      <c r="FD737" s="150"/>
      <c r="FE737" s="150"/>
      <c r="FF737" s="150"/>
      <c r="FG737" s="150"/>
      <c r="FH737" s="150"/>
      <c r="FI737" s="150"/>
      <c r="FJ737" s="150"/>
      <c r="FK737" s="150"/>
      <c r="FL737" s="150"/>
      <c r="FM737" s="150"/>
      <c r="FN737" s="150"/>
      <c r="FO737" s="150"/>
      <c r="FP737" s="150"/>
      <c r="FQ737" s="150"/>
      <c r="FR737" s="150"/>
      <c r="FS737" s="150"/>
      <c r="FT737" s="150"/>
      <c r="FU737" s="150"/>
      <c r="FV737" s="150"/>
      <c r="FW737" s="150"/>
      <c r="FX737" s="150"/>
      <c r="FY737" s="150"/>
      <c r="FZ737" s="150"/>
      <c r="GA737" s="150"/>
      <c r="GB737" s="150"/>
      <c r="GC737" s="150"/>
      <c r="GD737" s="150"/>
      <c r="GE737" s="150"/>
      <c r="GF737" s="150"/>
      <c r="GG737" s="150"/>
      <c r="GH737" s="150"/>
      <c r="GI737" s="150"/>
      <c r="GJ737" s="150"/>
      <c r="GK737" s="150"/>
      <c r="GL737" s="150"/>
      <c r="GM737" s="150"/>
      <c r="GN737" s="150"/>
      <c r="GO737" s="150"/>
      <c r="GP737" s="150"/>
      <c r="GQ737" s="150"/>
      <c r="GR737" s="150"/>
      <c r="GS737" s="150"/>
      <c r="GT737" s="150"/>
      <c r="GU737" s="150"/>
      <c r="GV737" s="150"/>
      <c r="GW737" s="150"/>
      <c r="GX737" s="150"/>
      <c r="GY737" s="150"/>
      <c r="GZ737" s="150"/>
      <c r="HA737" s="150"/>
      <c r="HB737" s="150"/>
      <c r="HC737" s="150"/>
      <c r="HD737" s="150"/>
      <c r="HE737" s="150"/>
      <c r="HF737" s="150"/>
      <c r="HG737" s="150"/>
      <c r="HH737" s="150"/>
      <c r="HI737" s="150"/>
      <c r="HJ737" s="150"/>
      <c r="HK737" s="150"/>
      <c r="HL737" s="150"/>
      <c r="HM737" s="150"/>
      <c r="HN737" s="150"/>
      <c r="HO737" s="150"/>
      <c r="HP737" s="150"/>
      <c r="HQ737" s="150"/>
      <c r="HR737" s="150"/>
      <c r="HS737" s="150"/>
      <c r="HT737" s="150"/>
      <c r="HU737" s="150"/>
      <c r="HV737" s="150"/>
      <c r="HW737" s="150"/>
      <c r="HX737" s="150"/>
      <c r="HY737" s="150"/>
      <c r="HZ737" s="150"/>
      <c r="IA737" s="150"/>
      <c r="IB737" s="150"/>
      <c r="IC737" s="150"/>
      <c r="ID737" s="150"/>
      <c r="IE737" s="150"/>
      <c r="IF737" s="150"/>
      <c r="IG737" s="150"/>
      <c r="IH737" s="150"/>
      <c r="II737" s="150"/>
      <c r="IJ737" s="150"/>
      <c r="IK737" s="150"/>
      <c r="IL737" s="150"/>
      <c r="IM737" s="150"/>
      <c r="IN737" s="150"/>
      <c r="IO737" s="150"/>
      <c r="IP737" s="150"/>
      <c r="IQ737" s="150"/>
      <c r="IR737" s="150"/>
      <c r="IS737" s="150"/>
      <c r="IT737" s="150"/>
      <c r="IU737" s="150"/>
      <c r="IV737" s="150"/>
      <c r="IW737" s="150"/>
    </row>
    <row r="738" customFormat="false" ht="12.75" hidden="false" customHeight="false" outlineLevel="0" collapsed="false">
      <c r="A738" s="146"/>
      <c r="B738" s="147"/>
      <c r="C738" s="147"/>
      <c r="D738" s="147"/>
      <c r="E738" s="147"/>
      <c r="F738" s="147"/>
      <c r="G738" s="147"/>
      <c r="H738" s="148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  <c r="BI738" s="147"/>
      <c r="BJ738" s="147"/>
      <c r="BK738" s="149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50"/>
      <c r="BV738" s="150"/>
      <c r="BW738" s="150"/>
      <c r="BX738" s="150"/>
      <c r="BY738" s="150"/>
      <c r="BZ738" s="150"/>
      <c r="CA738" s="150"/>
      <c r="CB738" s="150"/>
      <c r="CC738" s="15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0"/>
      <c r="CN738" s="150"/>
      <c r="CO738" s="150"/>
      <c r="CP738" s="150"/>
      <c r="CQ738" s="150"/>
      <c r="CR738" s="150"/>
      <c r="CS738" s="150"/>
      <c r="CT738" s="150"/>
      <c r="CU738" s="150"/>
      <c r="CV738" s="150"/>
      <c r="CW738" s="150"/>
      <c r="CX738" s="150"/>
      <c r="CY738" s="150"/>
      <c r="CZ738" s="150"/>
      <c r="DA738" s="150"/>
      <c r="DB738" s="150"/>
      <c r="DC738" s="150"/>
      <c r="DD738" s="150"/>
      <c r="DE738" s="150"/>
      <c r="DF738" s="150"/>
      <c r="DG738" s="150"/>
      <c r="DH738" s="150"/>
      <c r="DI738" s="150"/>
      <c r="DJ738" s="150"/>
      <c r="DK738" s="150"/>
      <c r="DL738" s="150"/>
      <c r="DM738" s="150"/>
      <c r="DN738" s="150"/>
      <c r="DO738" s="150"/>
      <c r="DP738" s="150"/>
      <c r="DQ738" s="150"/>
      <c r="DR738" s="150"/>
      <c r="DS738" s="150"/>
      <c r="DT738" s="150"/>
      <c r="DU738" s="150"/>
      <c r="DV738" s="150"/>
      <c r="DW738" s="150"/>
      <c r="DX738" s="150"/>
      <c r="DY738" s="150"/>
      <c r="DZ738" s="150"/>
      <c r="EA738" s="150"/>
      <c r="EB738" s="150"/>
      <c r="EC738" s="150"/>
      <c r="ED738" s="150"/>
      <c r="EE738" s="150"/>
      <c r="EF738" s="150"/>
      <c r="EG738" s="150"/>
      <c r="EH738" s="150"/>
      <c r="EI738" s="150"/>
      <c r="EJ738" s="150"/>
      <c r="EK738" s="150"/>
      <c r="EL738" s="150"/>
      <c r="EM738" s="150"/>
      <c r="EN738" s="150"/>
      <c r="EO738" s="150"/>
      <c r="EP738" s="150"/>
      <c r="EQ738" s="150"/>
      <c r="ER738" s="150"/>
      <c r="ES738" s="150"/>
      <c r="ET738" s="150"/>
      <c r="EU738" s="150"/>
      <c r="EV738" s="150"/>
      <c r="EW738" s="150"/>
      <c r="EX738" s="150"/>
      <c r="EY738" s="150"/>
      <c r="EZ738" s="150"/>
      <c r="FA738" s="150"/>
      <c r="FB738" s="150"/>
      <c r="FC738" s="150"/>
      <c r="FD738" s="150"/>
      <c r="FE738" s="150"/>
      <c r="FF738" s="150"/>
      <c r="FG738" s="150"/>
      <c r="FH738" s="150"/>
      <c r="FI738" s="150"/>
      <c r="FJ738" s="150"/>
      <c r="FK738" s="150"/>
      <c r="FL738" s="150"/>
      <c r="FM738" s="150"/>
      <c r="FN738" s="150"/>
      <c r="FO738" s="150"/>
      <c r="FP738" s="150"/>
      <c r="FQ738" s="150"/>
      <c r="FR738" s="150"/>
      <c r="FS738" s="150"/>
      <c r="FT738" s="150"/>
      <c r="FU738" s="150"/>
      <c r="FV738" s="150"/>
      <c r="FW738" s="150"/>
      <c r="FX738" s="150"/>
      <c r="FY738" s="150"/>
      <c r="FZ738" s="150"/>
      <c r="GA738" s="150"/>
      <c r="GB738" s="150"/>
      <c r="GC738" s="150"/>
      <c r="GD738" s="150"/>
      <c r="GE738" s="150"/>
      <c r="GF738" s="150"/>
      <c r="GG738" s="150"/>
      <c r="GH738" s="150"/>
      <c r="GI738" s="150"/>
      <c r="GJ738" s="150"/>
      <c r="GK738" s="150"/>
      <c r="GL738" s="150"/>
      <c r="GM738" s="150"/>
      <c r="GN738" s="150"/>
      <c r="GO738" s="150"/>
      <c r="GP738" s="150"/>
      <c r="GQ738" s="150"/>
      <c r="GR738" s="150"/>
      <c r="GS738" s="150"/>
      <c r="GT738" s="150"/>
      <c r="GU738" s="150"/>
      <c r="GV738" s="150"/>
      <c r="GW738" s="150"/>
      <c r="GX738" s="150"/>
      <c r="GY738" s="150"/>
      <c r="GZ738" s="150"/>
      <c r="HA738" s="150"/>
      <c r="HB738" s="150"/>
      <c r="HC738" s="150"/>
      <c r="HD738" s="150"/>
      <c r="HE738" s="150"/>
      <c r="HF738" s="150"/>
      <c r="HG738" s="150"/>
      <c r="HH738" s="150"/>
      <c r="HI738" s="150"/>
      <c r="HJ738" s="150"/>
      <c r="HK738" s="150"/>
      <c r="HL738" s="150"/>
      <c r="HM738" s="150"/>
      <c r="HN738" s="150"/>
      <c r="HO738" s="150"/>
      <c r="HP738" s="150"/>
      <c r="HQ738" s="150"/>
      <c r="HR738" s="150"/>
      <c r="HS738" s="150"/>
      <c r="HT738" s="150"/>
      <c r="HU738" s="150"/>
      <c r="HV738" s="150"/>
      <c r="HW738" s="150"/>
      <c r="HX738" s="150"/>
      <c r="HY738" s="150"/>
      <c r="HZ738" s="150"/>
      <c r="IA738" s="150"/>
      <c r="IB738" s="150"/>
      <c r="IC738" s="150"/>
      <c r="ID738" s="150"/>
      <c r="IE738" s="150"/>
      <c r="IF738" s="150"/>
      <c r="IG738" s="150"/>
      <c r="IH738" s="150"/>
      <c r="II738" s="150"/>
      <c r="IJ738" s="150"/>
      <c r="IK738" s="150"/>
      <c r="IL738" s="150"/>
      <c r="IM738" s="150"/>
      <c r="IN738" s="150"/>
      <c r="IO738" s="150"/>
      <c r="IP738" s="150"/>
      <c r="IQ738" s="150"/>
      <c r="IR738" s="150"/>
      <c r="IS738" s="150"/>
      <c r="IT738" s="150"/>
      <c r="IU738" s="150"/>
      <c r="IV738" s="150"/>
      <c r="IW738" s="150"/>
    </row>
    <row r="739" customFormat="false" ht="12.75" hidden="false" customHeight="false" outlineLevel="0" collapsed="false">
      <c r="A739" s="146"/>
      <c r="B739" s="147"/>
      <c r="C739" s="147"/>
      <c r="D739" s="147"/>
      <c r="E739" s="147"/>
      <c r="F739" s="147"/>
      <c r="G739" s="147"/>
      <c r="H739" s="148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  <c r="BI739" s="147"/>
      <c r="BJ739" s="147"/>
      <c r="BK739" s="149"/>
      <c r="BL739" s="150"/>
      <c r="BM739" s="150"/>
      <c r="BN739" s="150"/>
      <c r="BO739" s="150"/>
      <c r="BP739" s="150"/>
      <c r="BQ739" s="150"/>
      <c r="BR739" s="150"/>
      <c r="BS739" s="150"/>
      <c r="BT739" s="150"/>
      <c r="BU739" s="150"/>
      <c r="BV739" s="150"/>
      <c r="BW739" s="150"/>
      <c r="BX739" s="150"/>
      <c r="BY739" s="150"/>
      <c r="BZ739" s="150"/>
      <c r="CA739" s="150"/>
      <c r="CB739" s="150"/>
      <c r="CC739" s="150"/>
      <c r="CD739" s="150"/>
      <c r="CE739" s="150"/>
      <c r="CF739" s="150"/>
      <c r="CG739" s="150"/>
      <c r="CH739" s="150"/>
      <c r="CI739" s="150"/>
      <c r="CJ739" s="150"/>
      <c r="CK739" s="150"/>
      <c r="CL739" s="150"/>
      <c r="CM739" s="150"/>
      <c r="CN739" s="150"/>
      <c r="CO739" s="150"/>
      <c r="CP739" s="150"/>
      <c r="CQ739" s="150"/>
      <c r="CR739" s="150"/>
      <c r="CS739" s="150"/>
      <c r="CT739" s="150"/>
      <c r="CU739" s="150"/>
      <c r="CV739" s="150"/>
      <c r="CW739" s="150"/>
      <c r="CX739" s="150"/>
      <c r="CY739" s="150"/>
      <c r="CZ739" s="150"/>
      <c r="DA739" s="150"/>
      <c r="DB739" s="150"/>
      <c r="DC739" s="150"/>
      <c r="DD739" s="150"/>
      <c r="DE739" s="150"/>
      <c r="DF739" s="150"/>
      <c r="DG739" s="150"/>
      <c r="DH739" s="150"/>
      <c r="DI739" s="150"/>
      <c r="DJ739" s="150"/>
      <c r="DK739" s="150"/>
      <c r="DL739" s="150"/>
      <c r="DM739" s="150"/>
      <c r="DN739" s="150"/>
      <c r="DO739" s="150"/>
      <c r="DP739" s="150"/>
      <c r="DQ739" s="150"/>
      <c r="DR739" s="150"/>
      <c r="DS739" s="150"/>
      <c r="DT739" s="150"/>
      <c r="DU739" s="150"/>
      <c r="DV739" s="150"/>
      <c r="DW739" s="150"/>
      <c r="DX739" s="150"/>
      <c r="DY739" s="150"/>
      <c r="DZ739" s="150"/>
      <c r="EA739" s="150"/>
      <c r="EB739" s="150"/>
      <c r="EC739" s="150"/>
      <c r="ED739" s="150"/>
      <c r="EE739" s="150"/>
      <c r="EF739" s="150"/>
      <c r="EG739" s="150"/>
      <c r="EH739" s="150"/>
      <c r="EI739" s="150"/>
      <c r="EJ739" s="150"/>
      <c r="EK739" s="150"/>
      <c r="EL739" s="150"/>
      <c r="EM739" s="150"/>
      <c r="EN739" s="150"/>
      <c r="EO739" s="150"/>
      <c r="EP739" s="150"/>
      <c r="EQ739" s="150"/>
      <c r="ER739" s="150"/>
      <c r="ES739" s="150"/>
      <c r="ET739" s="150"/>
      <c r="EU739" s="150"/>
      <c r="EV739" s="150"/>
      <c r="EW739" s="150"/>
      <c r="EX739" s="150"/>
      <c r="EY739" s="150"/>
      <c r="EZ739" s="150"/>
      <c r="FA739" s="150"/>
      <c r="FB739" s="150"/>
      <c r="FC739" s="150"/>
      <c r="FD739" s="150"/>
      <c r="FE739" s="150"/>
      <c r="FF739" s="150"/>
      <c r="FG739" s="150"/>
      <c r="FH739" s="150"/>
      <c r="FI739" s="150"/>
      <c r="FJ739" s="150"/>
      <c r="FK739" s="150"/>
      <c r="FL739" s="150"/>
      <c r="FM739" s="150"/>
      <c r="FN739" s="150"/>
      <c r="FO739" s="150"/>
      <c r="FP739" s="150"/>
      <c r="FQ739" s="150"/>
      <c r="FR739" s="150"/>
      <c r="FS739" s="150"/>
      <c r="FT739" s="150"/>
      <c r="FU739" s="150"/>
      <c r="FV739" s="150"/>
      <c r="FW739" s="150"/>
      <c r="FX739" s="150"/>
      <c r="FY739" s="150"/>
      <c r="FZ739" s="150"/>
      <c r="GA739" s="150"/>
      <c r="GB739" s="150"/>
      <c r="GC739" s="150"/>
      <c r="GD739" s="150"/>
      <c r="GE739" s="150"/>
      <c r="GF739" s="150"/>
      <c r="GG739" s="150"/>
      <c r="GH739" s="150"/>
      <c r="GI739" s="150"/>
      <c r="GJ739" s="150"/>
      <c r="GK739" s="150"/>
      <c r="GL739" s="150"/>
      <c r="GM739" s="150"/>
      <c r="GN739" s="150"/>
      <c r="GO739" s="150"/>
      <c r="GP739" s="150"/>
      <c r="GQ739" s="150"/>
      <c r="GR739" s="150"/>
      <c r="GS739" s="150"/>
      <c r="GT739" s="150"/>
      <c r="GU739" s="150"/>
      <c r="GV739" s="150"/>
      <c r="GW739" s="150"/>
      <c r="GX739" s="150"/>
      <c r="GY739" s="150"/>
      <c r="GZ739" s="150"/>
      <c r="HA739" s="150"/>
      <c r="HB739" s="150"/>
      <c r="HC739" s="150"/>
      <c r="HD739" s="150"/>
      <c r="HE739" s="150"/>
      <c r="HF739" s="150"/>
      <c r="HG739" s="150"/>
      <c r="HH739" s="150"/>
      <c r="HI739" s="150"/>
      <c r="HJ739" s="150"/>
      <c r="HK739" s="150"/>
      <c r="HL739" s="150"/>
      <c r="HM739" s="150"/>
      <c r="HN739" s="150"/>
      <c r="HO739" s="150"/>
      <c r="HP739" s="150"/>
      <c r="HQ739" s="150"/>
      <c r="HR739" s="150"/>
      <c r="HS739" s="150"/>
      <c r="HT739" s="150"/>
      <c r="HU739" s="150"/>
      <c r="HV739" s="150"/>
      <c r="HW739" s="150"/>
      <c r="HX739" s="150"/>
      <c r="HY739" s="150"/>
      <c r="HZ739" s="150"/>
      <c r="IA739" s="150"/>
      <c r="IB739" s="150"/>
      <c r="IC739" s="150"/>
      <c r="ID739" s="150"/>
      <c r="IE739" s="150"/>
      <c r="IF739" s="150"/>
      <c r="IG739" s="150"/>
      <c r="IH739" s="150"/>
      <c r="II739" s="150"/>
      <c r="IJ739" s="150"/>
      <c r="IK739" s="150"/>
      <c r="IL739" s="150"/>
      <c r="IM739" s="150"/>
      <c r="IN739" s="150"/>
      <c r="IO739" s="150"/>
      <c r="IP739" s="150"/>
      <c r="IQ739" s="150"/>
      <c r="IR739" s="150"/>
      <c r="IS739" s="150"/>
      <c r="IT739" s="150"/>
      <c r="IU739" s="150"/>
      <c r="IV739" s="150"/>
      <c r="IW739" s="150"/>
    </row>
    <row r="740" customFormat="false" ht="12.75" hidden="false" customHeight="false" outlineLevel="0" collapsed="false">
      <c r="A740" s="146"/>
      <c r="B740" s="147"/>
      <c r="C740" s="147"/>
      <c r="D740" s="147"/>
      <c r="E740" s="147"/>
      <c r="F740" s="147"/>
      <c r="G740" s="147"/>
      <c r="H740" s="148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  <c r="BI740" s="147"/>
      <c r="BJ740" s="147"/>
      <c r="BK740" s="149"/>
      <c r="BL740" s="150"/>
      <c r="BM740" s="150"/>
      <c r="BN740" s="150"/>
      <c r="BO740" s="150"/>
      <c r="BP740" s="150"/>
      <c r="BQ740" s="150"/>
      <c r="BR740" s="150"/>
      <c r="BS740" s="150"/>
      <c r="BT740" s="150"/>
      <c r="BU740" s="150"/>
      <c r="BV740" s="150"/>
      <c r="BW740" s="150"/>
      <c r="BX740" s="150"/>
      <c r="BY740" s="150"/>
      <c r="BZ740" s="150"/>
      <c r="CA740" s="150"/>
      <c r="CB740" s="150"/>
      <c r="CC740" s="150"/>
      <c r="CD740" s="150"/>
      <c r="CE740" s="150"/>
      <c r="CF740" s="150"/>
      <c r="CG740" s="150"/>
      <c r="CH740" s="150"/>
      <c r="CI740" s="150"/>
      <c r="CJ740" s="150"/>
      <c r="CK740" s="150"/>
      <c r="CL740" s="150"/>
      <c r="CM740" s="150"/>
      <c r="CN740" s="150"/>
      <c r="CO740" s="150"/>
      <c r="CP740" s="150"/>
      <c r="CQ740" s="150"/>
      <c r="CR740" s="150"/>
      <c r="CS740" s="150"/>
      <c r="CT740" s="150"/>
      <c r="CU740" s="150"/>
      <c r="CV740" s="150"/>
      <c r="CW740" s="150"/>
      <c r="CX740" s="150"/>
      <c r="CY740" s="150"/>
      <c r="CZ740" s="150"/>
      <c r="DA740" s="150"/>
      <c r="DB740" s="150"/>
      <c r="DC740" s="150"/>
      <c r="DD740" s="150"/>
      <c r="DE740" s="150"/>
      <c r="DF740" s="150"/>
      <c r="DG740" s="150"/>
      <c r="DH740" s="150"/>
      <c r="DI740" s="150"/>
      <c r="DJ740" s="150"/>
      <c r="DK740" s="150"/>
      <c r="DL740" s="150"/>
      <c r="DM740" s="150"/>
      <c r="DN740" s="150"/>
      <c r="DO740" s="150"/>
      <c r="DP740" s="150"/>
      <c r="DQ740" s="150"/>
      <c r="DR740" s="150"/>
      <c r="DS740" s="150"/>
      <c r="DT740" s="150"/>
      <c r="DU740" s="150"/>
      <c r="DV740" s="150"/>
      <c r="DW740" s="150"/>
      <c r="DX740" s="150"/>
      <c r="DY740" s="150"/>
      <c r="DZ740" s="150"/>
      <c r="EA740" s="150"/>
      <c r="EB740" s="150"/>
      <c r="EC740" s="150"/>
      <c r="ED740" s="150"/>
      <c r="EE740" s="150"/>
      <c r="EF740" s="150"/>
      <c r="EG740" s="150"/>
      <c r="EH740" s="150"/>
      <c r="EI740" s="150"/>
      <c r="EJ740" s="150"/>
      <c r="EK740" s="150"/>
      <c r="EL740" s="150"/>
      <c r="EM740" s="150"/>
      <c r="EN740" s="150"/>
      <c r="EO740" s="150"/>
      <c r="EP740" s="150"/>
      <c r="EQ740" s="150"/>
      <c r="ER740" s="150"/>
      <c r="ES740" s="150"/>
      <c r="ET740" s="150"/>
      <c r="EU740" s="150"/>
      <c r="EV740" s="150"/>
      <c r="EW740" s="150"/>
      <c r="EX740" s="150"/>
      <c r="EY740" s="150"/>
      <c r="EZ740" s="150"/>
      <c r="FA740" s="150"/>
      <c r="FB740" s="150"/>
      <c r="FC740" s="150"/>
      <c r="FD740" s="150"/>
      <c r="FE740" s="150"/>
      <c r="FF740" s="150"/>
      <c r="FG740" s="150"/>
      <c r="FH740" s="150"/>
      <c r="FI740" s="150"/>
      <c r="FJ740" s="150"/>
      <c r="FK740" s="150"/>
      <c r="FL740" s="150"/>
      <c r="FM740" s="150"/>
      <c r="FN740" s="150"/>
      <c r="FO740" s="150"/>
      <c r="FP740" s="150"/>
      <c r="FQ740" s="150"/>
      <c r="FR740" s="150"/>
      <c r="FS740" s="150"/>
      <c r="FT740" s="150"/>
      <c r="FU740" s="150"/>
      <c r="FV740" s="150"/>
      <c r="FW740" s="150"/>
      <c r="FX740" s="150"/>
      <c r="FY740" s="150"/>
      <c r="FZ740" s="150"/>
      <c r="GA740" s="150"/>
      <c r="GB740" s="150"/>
      <c r="GC740" s="150"/>
      <c r="GD740" s="150"/>
      <c r="GE740" s="150"/>
      <c r="GF740" s="150"/>
      <c r="GG740" s="150"/>
      <c r="GH740" s="150"/>
      <c r="GI740" s="150"/>
      <c r="GJ740" s="150"/>
      <c r="GK740" s="150"/>
      <c r="GL740" s="150"/>
      <c r="GM740" s="150"/>
      <c r="GN740" s="150"/>
      <c r="GO740" s="150"/>
      <c r="GP740" s="150"/>
      <c r="GQ740" s="150"/>
      <c r="GR740" s="150"/>
      <c r="GS740" s="150"/>
      <c r="GT740" s="150"/>
      <c r="GU740" s="150"/>
      <c r="GV740" s="150"/>
      <c r="GW740" s="150"/>
      <c r="GX740" s="150"/>
      <c r="GY740" s="150"/>
      <c r="GZ740" s="150"/>
      <c r="HA740" s="150"/>
      <c r="HB740" s="150"/>
      <c r="HC740" s="150"/>
      <c r="HD740" s="150"/>
      <c r="HE740" s="150"/>
      <c r="HF740" s="150"/>
      <c r="HG740" s="150"/>
      <c r="HH740" s="150"/>
      <c r="HI740" s="150"/>
      <c r="HJ740" s="150"/>
      <c r="HK740" s="150"/>
      <c r="HL740" s="150"/>
      <c r="HM740" s="150"/>
      <c r="HN740" s="150"/>
      <c r="HO740" s="150"/>
      <c r="HP740" s="150"/>
      <c r="HQ740" s="150"/>
      <c r="HR740" s="150"/>
      <c r="HS740" s="150"/>
      <c r="HT740" s="150"/>
      <c r="HU740" s="150"/>
      <c r="HV740" s="150"/>
      <c r="HW740" s="150"/>
      <c r="HX740" s="150"/>
      <c r="HY740" s="150"/>
      <c r="HZ740" s="150"/>
      <c r="IA740" s="150"/>
      <c r="IB740" s="150"/>
      <c r="IC740" s="150"/>
      <c r="ID740" s="150"/>
      <c r="IE740" s="150"/>
      <c r="IF740" s="150"/>
      <c r="IG740" s="150"/>
      <c r="IH740" s="150"/>
      <c r="II740" s="150"/>
      <c r="IJ740" s="150"/>
      <c r="IK740" s="150"/>
      <c r="IL740" s="150"/>
      <c r="IM740" s="150"/>
      <c r="IN740" s="150"/>
      <c r="IO740" s="150"/>
      <c r="IP740" s="150"/>
      <c r="IQ740" s="150"/>
      <c r="IR740" s="150"/>
      <c r="IS740" s="150"/>
      <c r="IT740" s="150"/>
      <c r="IU740" s="150"/>
      <c r="IV740" s="150"/>
      <c r="IW740" s="150"/>
    </row>
    <row r="741" customFormat="false" ht="12.75" hidden="false" customHeight="false" outlineLevel="0" collapsed="false">
      <c r="A741" s="146"/>
      <c r="B741" s="147"/>
      <c r="C741" s="147"/>
      <c r="D741" s="147"/>
      <c r="E741" s="147"/>
      <c r="F741" s="147"/>
      <c r="G741" s="147"/>
      <c r="H741" s="148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  <c r="BI741" s="147"/>
      <c r="BJ741" s="147"/>
      <c r="BK741" s="149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50"/>
      <c r="BV741" s="150"/>
      <c r="BW741" s="150"/>
      <c r="BX741" s="150"/>
      <c r="BY741" s="150"/>
      <c r="BZ741" s="150"/>
      <c r="CA741" s="150"/>
      <c r="CB741" s="150"/>
      <c r="CC741" s="15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0"/>
      <c r="CN741" s="150"/>
      <c r="CO741" s="150"/>
      <c r="CP741" s="150"/>
      <c r="CQ741" s="150"/>
      <c r="CR741" s="150"/>
      <c r="CS741" s="150"/>
      <c r="CT741" s="150"/>
      <c r="CU741" s="150"/>
      <c r="CV741" s="150"/>
      <c r="CW741" s="150"/>
      <c r="CX741" s="150"/>
      <c r="CY741" s="150"/>
      <c r="CZ741" s="150"/>
      <c r="DA741" s="150"/>
      <c r="DB741" s="150"/>
      <c r="DC741" s="150"/>
      <c r="DD741" s="150"/>
      <c r="DE741" s="150"/>
      <c r="DF741" s="150"/>
      <c r="DG741" s="150"/>
      <c r="DH741" s="150"/>
      <c r="DI741" s="150"/>
      <c r="DJ741" s="150"/>
      <c r="DK741" s="150"/>
      <c r="DL741" s="150"/>
      <c r="DM741" s="150"/>
      <c r="DN741" s="150"/>
      <c r="DO741" s="150"/>
      <c r="DP741" s="150"/>
      <c r="DQ741" s="150"/>
      <c r="DR741" s="150"/>
      <c r="DS741" s="150"/>
      <c r="DT741" s="150"/>
      <c r="DU741" s="150"/>
      <c r="DV741" s="150"/>
      <c r="DW741" s="150"/>
      <c r="DX741" s="150"/>
      <c r="DY741" s="150"/>
      <c r="DZ741" s="150"/>
      <c r="EA741" s="150"/>
      <c r="EB741" s="150"/>
      <c r="EC741" s="150"/>
      <c r="ED741" s="150"/>
      <c r="EE741" s="150"/>
      <c r="EF741" s="150"/>
      <c r="EG741" s="150"/>
      <c r="EH741" s="150"/>
      <c r="EI741" s="150"/>
      <c r="EJ741" s="150"/>
      <c r="EK741" s="150"/>
      <c r="EL741" s="150"/>
      <c r="EM741" s="150"/>
      <c r="EN741" s="150"/>
      <c r="EO741" s="150"/>
      <c r="EP741" s="150"/>
      <c r="EQ741" s="150"/>
      <c r="ER741" s="150"/>
      <c r="ES741" s="150"/>
      <c r="ET741" s="150"/>
      <c r="EU741" s="150"/>
      <c r="EV741" s="150"/>
      <c r="EW741" s="150"/>
      <c r="EX741" s="150"/>
      <c r="EY741" s="150"/>
      <c r="EZ741" s="150"/>
      <c r="FA741" s="150"/>
      <c r="FB741" s="150"/>
      <c r="FC741" s="150"/>
      <c r="FD741" s="150"/>
      <c r="FE741" s="150"/>
      <c r="FF741" s="150"/>
      <c r="FG741" s="150"/>
      <c r="FH741" s="150"/>
      <c r="FI741" s="150"/>
      <c r="FJ741" s="150"/>
      <c r="FK741" s="150"/>
      <c r="FL741" s="150"/>
      <c r="FM741" s="150"/>
      <c r="FN741" s="150"/>
      <c r="FO741" s="150"/>
      <c r="FP741" s="150"/>
      <c r="FQ741" s="150"/>
      <c r="FR741" s="150"/>
      <c r="FS741" s="150"/>
      <c r="FT741" s="150"/>
      <c r="FU741" s="150"/>
      <c r="FV741" s="150"/>
      <c r="FW741" s="150"/>
      <c r="FX741" s="150"/>
      <c r="FY741" s="150"/>
      <c r="FZ741" s="150"/>
      <c r="GA741" s="150"/>
      <c r="GB741" s="150"/>
      <c r="GC741" s="150"/>
      <c r="GD741" s="150"/>
      <c r="GE741" s="150"/>
      <c r="GF741" s="150"/>
      <c r="GG741" s="150"/>
      <c r="GH741" s="150"/>
      <c r="GI741" s="150"/>
      <c r="GJ741" s="150"/>
      <c r="GK741" s="150"/>
      <c r="GL741" s="150"/>
      <c r="GM741" s="150"/>
      <c r="GN741" s="150"/>
      <c r="GO741" s="150"/>
      <c r="GP741" s="150"/>
      <c r="GQ741" s="150"/>
      <c r="GR741" s="150"/>
      <c r="GS741" s="150"/>
      <c r="GT741" s="150"/>
      <c r="GU741" s="150"/>
      <c r="GV741" s="150"/>
      <c r="GW741" s="150"/>
      <c r="GX741" s="150"/>
      <c r="GY741" s="150"/>
      <c r="GZ741" s="150"/>
      <c r="HA741" s="150"/>
      <c r="HB741" s="150"/>
      <c r="HC741" s="150"/>
      <c r="HD741" s="150"/>
      <c r="HE741" s="150"/>
      <c r="HF741" s="150"/>
      <c r="HG741" s="150"/>
      <c r="HH741" s="150"/>
      <c r="HI741" s="150"/>
      <c r="HJ741" s="150"/>
      <c r="HK741" s="150"/>
      <c r="HL741" s="150"/>
      <c r="HM741" s="150"/>
      <c r="HN741" s="150"/>
      <c r="HO741" s="150"/>
      <c r="HP741" s="150"/>
      <c r="HQ741" s="150"/>
      <c r="HR741" s="150"/>
      <c r="HS741" s="150"/>
      <c r="HT741" s="150"/>
      <c r="HU741" s="150"/>
      <c r="HV741" s="150"/>
      <c r="HW741" s="150"/>
      <c r="HX741" s="150"/>
      <c r="HY741" s="150"/>
      <c r="HZ741" s="150"/>
      <c r="IA741" s="150"/>
      <c r="IB741" s="150"/>
      <c r="IC741" s="150"/>
      <c r="ID741" s="150"/>
      <c r="IE741" s="150"/>
      <c r="IF741" s="150"/>
      <c r="IG741" s="150"/>
      <c r="IH741" s="150"/>
      <c r="II741" s="150"/>
      <c r="IJ741" s="150"/>
      <c r="IK741" s="150"/>
      <c r="IL741" s="150"/>
      <c r="IM741" s="150"/>
      <c r="IN741" s="150"/>
      <c r="IO741" s="150"/>
      <c r="IP741" s="150"/>
      <c r="IQ741" s="150"/>
      <c r="IR741" s="150"/>
      <c r="IS741" s="150"/>
      <c r="IT741" s="150"/>
      <c r="IU741" s="150"/>
      <c r="IV741" s="150"/>
      <c r="IW741" s="150"/>
    </row>
    <row r="742" customFormat="false" ht="12.75" hidden="false" customHeight="false" outlineLevel="0" collapsed="false">
      <c r="A742" s="146"/>
      <c r="B742" s="147"/>
      <c r="C742" s="147"/>
      <c r="D742" s="147"/>
      <c r="E742" s="147"/>
      <c r="F742" s="147"/>
      <c r="G742" s="147"/>
      <c r="H742" s="148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  <c r="BI742" s="147"/>
      <c r="BJ742" s="147"/>
      <c r="BK742" s="149"/>
      <c r="BL742" s="150"/>
      <c r="BM742" s="150"/>
      <c r="BN742" s="150"/>
      <c r="BO742" s="150"/>
      <c r="BP742" s="150"/>
      <c r="BQ742" s="150"/>
      <c r="BR742" s="150"/>
      <c r="BS742" s="150"/>
      <c r="BT742" s="150"/>
      <c r="BU742" s="150"/>
      <c r="BV742" s="150"/>
      <c r="BW742" s="150"/>
      <c r="BX742" s="150"/>
      <c r="BY742" s="150"/>
      <c r="BZ742" s="150"/>
      <c r="CA742" s="150"/>
      <c r="CB742" s="150"/>
      <c r="CC742" s="15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0"/>
      <c r="CN742" s="150"/>
      <c r="CO742" s="150"/>
      <c r="CP742" s="150"/>
      <c r="CQ742" s="150"/>
      <c r="CR742" s="150"/>
      <c r="CS742" s="150"/>
      <c r="CT742" s="150"/>
      <c r="CU742" s="150"/>
      <c r="CV742" s="150"/>
      <c r="CW742" s="150"/>
      <c r="CX742" s="150"/>
      <c r="CY742" s="150"/>
      <c r="CZ742" s="150"/>
      <c r="DA742" s="150"/>
      <c r="DB742" s="150"/>
      <c r="DC742" s="150"/>
      <c r="DD742" s="150"/>
      <c r="DE742" s="150"/>
      <c r="DF742" s="150"/>
      <c r="DG742" s="150"/>
      <c r="DH742" s="150"/>
      <c r="DI742" s="150"/>
      <c r="DJ742" s="150"/>
      <c r="DK742" s="150"/>
      <c r="DL742" s="150"/>
      <c r="DM742" s="150"/>
      <c r="DN742" s="150"/>
      <c r="DO742" s="150"/>
      <c r="DP742" s="150"/>
      <c r="DQ742" s="150"/>
      <c r="DR742" s="150"/>
      <c r="DS742" s="150"/>
      <c r="DT742" s="150"/>
      <c r="DU742" s="150"/>
      <c r="DV742" s="150"/>
      <c r="DW742" s="150"/>
      <c r="DX742" s="150"/>
      <c r="DY742" s="150"/>
      <c r="DZ742" s="150"/>
      <c r="EA742" s="150"/>
      <c r="EB742" s="150"/>
      <c r="EC742" s="150"/>
      <c r="ED742" s="150"/>
      <c r="EE742" s="150"/>
      <c r="EF742" s="150"/>
      <c r="EG742" s="150"/>
      <c r="EH742" s="150"/>
      <c r="EI742" s="150"/>
      <c r="EJ742" s="150"/>
      <c r="EK742" s="150"/>
      <c r="EL742" s="150"/>
      <c r="EM742" s="150"/>
      <c r="EN742" s="150"/>
      <c r="EO742" s="150"/>
      <c r="EP742" s="150"/>
      <c r="EQ742" s="150"/>
      <c r="ER742" s="150"/>
      <c r="ES742" s="150"/>
      <c r="ET742" s="150"/>
      <c r="EU742" s="150"/>
      <c r="EV742" s="150"/>
      <c r="EW742" s="150"/>
      <c r="EX742" s="150"/>
      <c r="EY742" s="150"/>
      <c r="EZ742" s="150"/>
      <c r="FA742" s="150"/>
      <c r="FB742" s="150"/>
      <c r="FC742" s="150"/>
      <c r="FD742" s="150"/>
      <c r="FE742" s="150"/>
      <c r="FF742" s="150"/>
      <c r="FG742" s="150"/>
      <c r="FH742" s="150"/>
      <c r="FI742" s="150"/>
      <c r="FJ742" s="150"/>
      <c r="FK742" s="150"/>
      <c r="FL742" s="150"/>
      <c r="FM742" s="150"/>
      <c r="FN742" s="150"/>
      <c r="FO742" s="150"/>
      <c r="FP742" s="150"/>
      <c r="FQ742" s="150"/>
      <c r="FR742" s="150"/>
      <c r="FS742" s="150"/>
      <c r="FT742" s="150"/>
      <c r="FU742" s="150"/>
      <c r="FV742" s="150"/>
      <c r="FW742" s="150"/>
      <c r="FX742" s="150"/>
      <c r="FY742" s="150"/>
      <c r="FZ742" s="150"/>
      <c r="GA742" s="150"/>
      <c r="GB742" s="150"/>
      <c r="GC742" s="150"/>
      <c r="GD742" s="150"/>
      <c r="GE742" s="150"/>
      <c r="GF742" s="150"/>
      <c r="GG742" s="150"/>
      <c r="GH742" s="150"/>
      <c r="GI742" s="150"/>
      <c r="GJ742" s="150"/>
      <c r="GK742" s="150"/>
      <c r="GL742" s="150"/>
      <c r="GM742" s="150"/>
      <c r="GN742" s="150"/>
      <c r="GO742" s="150"/>
      <c r="GP742" s="150"/>
      <c r="GQ742" s="150"/>
      <c r="GR742" s="150"/>
      <c r="GS742" s="150"/>
      <c r="GT742" s="150"/>
      <c r="GU742" s="150"/>
      <c r="GV742" s="150"/>
      <c r="GW742" s="150"/>
      <c r="GX742" s="150"/>
      <c r="GY742" s="150"/>
      <c r="GZ742" s="150"/>
      <c r="HA742" s="150"/>
      <c r="HB742" s="150"/>
      <c r="HC742" s="150"/>
      <c r="HD742" s="150"/>
      <c r="HE742" s="150"/>
      <c r="HF742" s="150"/>
      <c r="HG742" s="150"/>
      <c r="HH742" s="150"/>
      <c r="HI742" s="150"/>
      <c r="HJ742" s="150"/>
      <c r="HK742" s="150"/>
      <c r="HL742" s="150"/>
      <c r="HM742" s="150"/>
      <c r="HN742" s="150"/>
      <c r="HO742" s="150"/>
      <c r="HP742" s="150"/>
      <c r="HQ742" s="150"/>
      <c r="HR742" s="150"/>
      <c r="HS742" s="150"/>
      <c r="HT742" s="150"/>
      <c r="HU742" s="150"/>
      <c r="HV742" s="150"/>
      <c r="HW742" s="150"/>
      <c r="HX742" s="150"/>
      <c r="HY742" s="150"/>
      <c r="HZ742" s="150"/>
      <c r="IA742" s="150"/>
      <c r="IB742" s="150"/>
      <c r="IC742" s="150"/>
      <c r="ID742" s="150"/>
      <c r="IE742" s="150"/>
      <c r="IF742" s="150"/>
      <c r="IG742" s="150"/>
      <c r="IH742" s="150"/>
      <c r="II742" s="150"/>
      <c r="IJ742" s="150"/>
      <c r="IK742" s="150"/>
      <c r="IL742" s="150"/>
      <c r="IM742" s="150"/>
      <c r="IN742" s="150"/>
      <c r="IO742" s="150"/>
      <c r="IP742" s="150"/>
      <c r="IQ742" s="150"/>
      <c r="IR742" s="150"/>
      <c r="IS742" s="150"/>
      <c r="IT742" s="150"/>
      <c r="IU742" s="150"/>
      <c r="IV742" s="150"/>
      <c r="IW742" s="150"/>
    </row>
    <row r="743" customFormat="false" ht="12.75" hidden="false" customHeight="false" outlineLevel="0" collapsed="false">
      <c r="A743" s="146"/>
      <c r="B743" s="147"/>
      <c r="C743" s="147"/>
      <c r="D743" s="147"/>
      <c r="E743" s="147"/>
      <c r="F743" s="147"/>
      <c r="G743" s="147"/>
      <c r="H743" s="148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  <c r="BI743" s="147"/>
      <c r="BJ743" s="147"/>
      <c r="BK743" s="149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50"/>
      <c r="BV743" s="150"/>
      <c r="BW743" s="150"/>
      <c r="BX743" s="150"/>
      <c r="BY743" s="150"/>
      <c r="BZ743" s="150"/>
      <c r="CA743" s="150"/>
      <c r="CB743" s="150"/>
      <c r="CC743" s="150"/>
      <c r="CD743" s="150"/>
      <c r="CE743" s="150"/>
      <c r="CF743" s="150"/>
      <c r="CG743" s="150"/>
      <c r="CH743" s="150"/>
      <c r="CI743" s="150"/>
      <c r="CJ743" s="150"/>
      <c r="CK743" s="150"/>
      <c r="CL743" s="150"/>
      <c r="CM743" s="150"/>
      <c r="CN743" s="150"/>
      <c r="CO743" s="150"/>
      <c r="CP743" s="150"/>
      <c r="CQ743" s="150"/>
      <c r="CR743" s="150"/>
      <c r="CS743" s="150"/>
      <c r="CT743" s="150"/>
      <c r="CU743" s="150"/>
      <c r="CV743" s="150"/>
      <c r="CW743" s="150"/>
      <c r="CX743" s="150"/>
      <c r="CY743" s="150"/>
      <c r="CZ743" s="150"/>
      <c r="DA743" s="150"/>
      <c r="DB743" s="150"/>
      <c r="DC743" s="150"/>
      <c r="DD743" s="150"/>
      <c r="DE743" s="150"/>
      <c r="DF743" s="150"/>
      <c r="DG743" s="150"/>
      <c r="DH743" s="150"/>
      <c r="DI743" s="150"/>
      <c r="DJ743" s="150"/>
      <c r="DK743" s="150"/>
      <c r="DL743" s="150"/>
      <c r="DM743" s="150"/>
      <c r="DN743" s="150"/>
      <c r="DO743" s="150"/>
      <c r="DP743" s="150"/>
      <c r="DQ743" s="150"/>
      <c r="DR743" s="150"/>
      <c r="DS743" s="150"/>
      <c r="DT743" s="150"/>
      <c r="DU743" s="150"/>
      <c r="DV743" s="150"/>
      <c r="DW743" s="150"/>
      <c r="DX743" s="150"/>
      <c r="DY743" s="150"/>
      <c r="DZ743" s="150"/>
      <c r="EA743" s="150"/>
      <c r="EB743" s="150"/>
      <c r="EC743" s="150"/>
      <c r="ED743" s="150"/>
      <c r="EE743" s="150"/>
      <c r="EF743" s="150"/>
      <c r="EG743" s="150"/>
      <c r="EH743" s="150"/>
      <c r="EI743" s="150"/>
      <c r="EJ743" s="150"/>
      <c r="EK743" s="150"/>
      <c r="EL743" s="150"/>
      <c r="EM743" s="150"/>
      <c r="EN743" s="150"/>
      <c r="EO743" s="150"/>
      <c r="EP743" s="150"/>
      <c r="EQ743" s="150"/>
      <c r="ER743" s="150"/>
      <c r="ES743" s="150"/>
      <c r="ET743" s="150"/>
      <c r="EU743" s="150"/>
      <c r="EV743" s="150"/>
      <c r="EW743" s="150"/>
      <c r="EX743" s="150"/>
      <c r="EY743" s="150"/>
      <c r="EZ743" s="150"/>
      <c r="FA743" s="150"/>
      <c r="FB743" s="150"/>
      <c r="FC743" s="150"/>
      <c r="FD743" s="150"/>
      <c r="FE743" s="150"/>
      <c r="FF743" s="150"/>
      <c r="FG743" s="150"/>
      <c r="FH743" s="150"/>
      <c r="FI743" s="150"/>
      <c r="FJ743" s="150"/>
      <c r="FK743" s="150"/>
      <c r="FL743" s="150"/>
      <c r="FM743" s="150"/>
      <c r="FN743" s="150"/>
      <c r="FO743" s="150"/>
      <c r="FP743" s="150"/>
      <c r="FQ743" s="150"/>
      <c r="FR743" s="150"/>
      <c r="FS743" s="150"/>
      <c r="FT743" s="150"/>
      <c r="FU743" s="150"/>
      <c r="FV743" s="150"/>
      <c r="FW743" s="150"/>
      <c r="FX743" s="150"/>
      <c r="FY743" s="150"/>
      <c r="FZ743" s="150"/>
      <c r="GA743" s="150"/>
      <c r="GB743" s="150"/>
      <c r="GC743" s="150"/>
      <c r="GD743" s="150"/>
      <c r="GE743" s="150"/>
      <c r="GF743" s="150"/>
      <c r="GG743" s="150"/>
      <c r="GH743" s="150"/>
      <c r="GI743" s="150"/>
      <c r="GJ743" s="150"/>
      <c r="GK743" s="150"/>
      <c r="GL743" s="150"/>
      <c r="GM743" s="150"/>
      <c r="GN743" s="150"/>
      <c r="GO743" s="150"/>
      <c r="GP743" s="150"/>
      <c r="GQ743" s="150"/>
      <c r="GR743" s="150"/>
      <c r="GS743" s="150"/>
      <c r="GT743" s="150"/>
      <c r="GU743" s="150"/>
      <c r="GV743" s="150"/>
      <c r="GW743" s="150"/>
      <c r="GX743" s="150"/>
      <c r="GY743" s="150"/>
      <c r="GZ743" s="150"/>
      <c r="HA743" s="150"/>
      <c r="HB743" s="150"/>
      <c r="HC743" s="150"/>
      <c r="HD743" s="150"/>
      <c r="HE743" s="150"/>
      <c r="HF743" s="150"/>
      <c r="HG743" s="150"/>
      <c r="HH743" s="150"/>
      <c r="HI743" s="150"/>
      <c r="HJ743" s="150"/>
      <c r="HK743" s="150"/>
      <c r="HL743" s="150"/>
      <c r="HM743" s="150"/>
      <c r="HN743" s="150"/>
      <c r="HO743" s="150"/>
      <c r="HP743" s="150"/>
      <c r="HQ743" s="150"/>
      <c r="HR743" s="150"/>
      <c r="HS743" s="150"/>
      <c r="HT743" s="150"/>
      <c r="HU743" s="150"/>
      <c r="HV743" s="150"/>
      <c r="HW743" s="150"/>
      <c r="HX743" s="150"/>
      <c r="HY743" s="150"/>
      <c r="HZ743" s="150"/>
      <c r="IA743" s="150"/>
      <c r="IB743" s="150"/>
      <c r="IC743" s="150"/>
      <c r="ID743" s="150"/>
      <c r="IE743" s="150"/>
      <c r="IF743" s="150"/>
      <c r="IG743" s="150"/>
      <c r="IH743" s="150"/>
      <c r="II743" s="150"/>
      <c r="IJ743" s="150"/>
      <c r="IK743" s="150"/>
      <c r="IL743" s="150"/>
      <c r="IM743" s="150"/>
      <c r="IN743" s="150"/>
      <c r="IO743" s="150"/>
      <c r="IP743" s="150"/>
      <c r="IQ743" s="150"/>
      <c r="IR743" s="150"/>
      <c r="IS743" s="150"/>
      <c r="IT743" s="150"/>
      <c r="IU743" s="150"/>
      <c r="IV743" s="150"/>
      <c r="IW743" s="150"/>
    </row>
    <row r="744" customFormat="false" ht="12.75" hidden="false" customHeight="false" outlineLevel="0" collapsed="false">
      <c r="A744" s="146"/>
      <c r="B744" s="147"/>
      <c r="C744" s="147"/>
      <c r="D744" s="147"/>
      <c r="E744" s="147"/>
      <c r="F744" s="147"/>
      <c r="G744" s="147"/>
      <c r="H744" s="148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  <c r="BI744" s="147"/>
      <c r="BJ744" s="147"/>
      <c r="BK744" s="149"/>
      <c r="BL744" s="150"/>
      <c r="BM744" s="150"/>
      <c r="BN744" s="150"/>
      <c r="BO744" s="150"/>
      <c r="BP744" s="150"/>
      <c r="BQ744" s="150"/>
      <c r="BR744" s="150"/>
      <c r="BS744" s="150"/>
      <c r="BT744" s="150"/>
      <c r="BU744" s="150"/>
      <c r="BV744" s="150"/>
      <c r="BW744" s="150"/>
      <c r="BX744" s="150"/>
      <c r="BY744" s="150"/>
      <c r="BZ744" s="150"/>
      <c r="CA744" s="150"/>
      <c r="CB744" s="150"/>
      <c r="CC744" s="150"/>
      <c r="CD744" s="150"/>
      <c r="CE744" s="150"/>
      <c r="CF744" s="150"/>
      <c r="CG744" s="150"/>
      <c r="CH744" s="150"/>
      <c r="CI744" s="150"/>
      <c r="CJ744" s="150"/>
      <c r="CK744" s="150"/>
      <c r="CL744" s="150"/>
      <c r="CM744" s="150"/>
      <c r="CN744" s="150"/>
      <c r="CO744" s="150"/>
      <c r="CP744" s="150"/>
      <c r="CQ744" s="150"/>
      <c r="CR744" s="150"/>
      <c r="CS744" s="150"/>
      <c r="CT744" s="150"/>
      <c r="CU744" s="150"/>
      <c r="CV744" s="150"/>
      <c r="CW744" s="150"/>
      <c r="CX744" s="150"/>
      <c r="CY744" s="150"/>
      <c r="CZ744" s="150"/>
      <c r="DA744" s="150"/>
      <c r="DB744" s="150"/>
      <c r="DC744" s="150"/>
      <c r="DD744" s="150"/>
      <c r="DE744" s="150"/>
      <c r="DF744" s="150"/>
      <c r="DG744" s="150"/>
      <c r="DH744" s="150"/>
      <c r="DI744" s="150"/>
      <c r="DJ744" s="150"/>
      <c r="DK744" s="150"/>
      <c r="DL744" s="150"/>
      <c r="DM744" s="150"/>
      <c r="DN744" s="150"/>
      <c r="DO744" s="150"/>
      <c r="DP744" s="150"/>
      <c r="DQ744" s="150"/>
      <c r="DR744" s="150"/>
      <c r="DS744" s="150"/>
      <c r="DT744" s="150"/>
      <c r="DU744" s="150"/>
      <c r="DV744" s="150"/>
      <c r="DW744" s="150"/>
      <c r="DX744" s="150"/>
      <c r="DY744" s="150"/>
      <c r="DZ744" s="150"/>
      <c r="EA744" s="150"/>
      <c r="EB744" s="150"/>
      <c r="EC744" s="150"/>
      <c r="ED744" s="150"/>
      <c r="EE744" s="150"/>
      <c r="EF744" s="150"/>
      <c r="EG744" s="150"/>
      <c r="EH744" s="150"/>
      <c r="EI744" s="150"/>
      <c r="EJ744" s="150"/>
      <c r="EK744" s="150"/>
      <c r="EL744" s="150"/>
      <c r="EM744" s="150"/>
      <c r="EN744" s="150"/>
      <c r="EO744" s="150"/>
      <c r="EP744" s="150"/>
      <c r="EQ744" s="150"/>
      <c r="ER744" s="150"/>
      <c r="ES744" s="150"/>
      <c r="ET744" s="150"/>
      <c r="EU744" s="150"/>
      <c r="EV744" s="150"/>
      <c r="EW744" s="150"/>
      <c r="EX744" s="150"/>
      <c r="EY744" s="150"/>
      <c r="EZ744" s="150"/>
      <c r="FA744" s="150"/>
      <c r="FB744" s="150"/>
      <c r="FC744" s="150"/>
      <c r="FD744" s="150"/>
      <c r="FE744" s="150"/>
      <c r="FF744" s="150"/>
      <c r="FG744" s="150"/>
      <c r="FH744" s="150"/>
      <c r="FI744" s="150"/>
      <c r="FJ744" s="150"/>
      <c r="FK744" s="150"/>
      <c r="FL744" s="150"/>
      <c r="FM744" s="150"/>
      <c r="FN744" s="150"/>
      <c r="FO744" s="150"/>
      <c r="FP744" s="150"/>
      <c r="FQ744" s="150"/>
      <c r="FR744" s="150"/>
      <c r="FS744" s="150"/>
      <c r="FT744" s="150"/>
      <c r="FU744" s="150"/>
      <c r="FV744" s="150"/>
      <c r="FW744" s="150"/>
      <c r="FX744" s="150"/>
      <c r="FY744" s="150"/>
      <c r="FZ744" s="150"/>
      <c r="GA744" s="150"/>
      <c r="GB744" s="150"/>
      <c r="GC744" s="150"/>
      <c r="GD744" s="150"/>
      <c r="GE744" s="150"/>
      <c r="GF744" s="150"/>
      <c r="GG744" s="150"/>
      <c r="GH744" s="150"/>
      <c r="GI744" s="150"/>
      <c r="GJ744" s="150"/>
      <c r="GK744" s="150"/>
      <c r="GL744" s="150"/>
      <c r="GM744" s="150"/>
      <c r="GN744" s="150"/>
      <c r="GO744" s="150"/>
      <c r="GP744" s="150"/>
      <c r="GQ744" s="150"/>
      <c r="GR744" s="150"/>
      <c r="GS744" s="150"/>
      <c r="GT744" s="150"/>
      <c r="GU744" s="150"/>
      <c r="GV744" s="150"/>
      <c r="GW744" s="150"/>
      <c r="GX744" s="150"/>
      <c r="GY744" s="150"/>
      <c r="GZ744" s="150"/>
      <c r="HA744" s="150"/>
      <c r="HB744" s="150"/>
      <c r="HC744" s="150"/>
      <c r="HD744" s="150"/>
      <c r="HE744" s="150"/>
      <c r="HF744" s="150"/>
      <c r="HG744" s="150"/>
      <c r="HH744" s="150"/>
      <c r="HI744" s="150"/>
      <c r="HJ744" s="150"/>
      <c r="HK744" s="150"/>
      <c r="HL744" s="150"/>
      <c r="HM744" s="150"/>
      <c r="HN744" s="150"/>
      <c r="HO744" s="150"/>
      <c r="HP744" s="150"/>
      <c r="HQ744" s="150"/>
      <c r="HR744" s="150"/>
      <c r="HS744" s="150"/>
      <c r="HT744" s="150"/>
      <c r="HU744" s="150"/>
      <c r="HV744" s="150"/>
      <c r="HW744" s="150"/>
      <c r="HX744" s="150"/>
      <c r="HY744" s="150"/>
      <c r="HZ744" s="150"/>
      <c r="IA744" s="150"/>
      <c r="IB744" s="150"/>
      <c r="IC744" s="150"/>
      <c r="ID744" s="150"/>
      <c r="IE744" s="150"/>
      <c r="IF744" s="150"/>
      <c r="IG744" s="150"/>
      <c r="IH744" s="150"/>
      <c r="II744" s="150"/>
      <c r="IJ744" s="150"/>
      <c r="IK744" s="150"/>
      <c r="IL744" s="150"/>
      <c r="IM744" s="150"/>
      <c r="IN744" s="150"/>
      <c r="IO744" s="150"/>
      <c r="IP744" s="150"/>
      <c r="IQ744" s="150"/>
      <c r="IR744" s="150"/>
      <c r="IS744" s="150"/>
      <c r="IT744" s="150"/>
      <c r="IU744" s="150"/>
      <c r="IV744" s="150"/>
      <c r="IW744" s="150"/>
    </row>
    <row r="745" customFormat="false" ht="12.75" hidden="false" customHeight="false" outlineLevel="0" collapsed="false">
      <c r="A745" s="146"/>
      <c r="B745" s="147"/>
      <c r="C745" s="147"/>
      <c r="D745" s="147"/>
      <c r="E745" s="147"/>
      <c r="F745" s="147"/>
      <c r="G745" s="147"/>
      <c r="H745" s="148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  <c r="BI745" s="147"/>
      <c r="BJ745" s="147"/>
      <c r="BK745" s="149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50"/>
      <c r="BV745" s="150"/>
      <c r="BW745" s="150"/>
      <c r="BX745" s="150"/>
      <c r="BY745" s="150"/>
      <c r="BZ745" s="150"/>
      <c r="CA745" s="150"/>
      <c r="CB745" s="150"/>
      <c r="CC745" s="15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0"/>
      <c r="CN745" s="150"/>
      <c r="CO745" s="150"/>
      <c r="CP745" s="150"/>
      <c r="CQ745" s="150"/>
      <c r="CR745" s="150"/>
      <c r="CS745" s="150"/>
      <c r="CT745" s="150"/>
      <c r="CU745" s="150"/>
      <c r="CV745" s="150"/>
      <c r="CW745" s="150"/>
      <c r="CX745" s="150"/>
      <c r="CY745" s="150"/>
      <c r="CZ745" s="150"/>
      <c r="DA745" s="150"/>
      <c r="DB745" s="150"/>
      <c r="DC745" s="150"/>
      <c r="DD745" s="150"/>
      <c r="DE745" s="150"/>
      <c r="DF745" s="150"/>
      <c r="DG745" s="150"/>
      <c r="DH745" s="150"/>
      <c r="DI745" s="150"/>
      <c r="DJ745" s="150"/>
      <c r="DK745" s="150"/>
      <c r="DL745" s="150"/>
      <c r="DM745" s="150"/>
      <c r="DN745" s="150"/>
      <c r="DO745" s="150"/>
      <c r="DP745" s="150"/>
      <c r="DQ745" s="150"/>
      <c r="DR745" s="150"/>
      <c r="DS745" s="150"/>
      <c r="DT745" s="150"/>
      <c r="DU745" s="150"/>
      <c r="DV745" s="150"/>
      <c r="DW745" s="150"/>
      <c r="DX745" s="150"/>
      <c r="DY745" s="150"/>
      <c r="DZ745" s="150"/>
      <c r="EA745" s="150"/>
      <c r="EB745" s="150"/>
      <c r="EC745" s="150"/>
      <c r="ED745" s="150"/>
      <c r="EE745" s="150"/>
      <c r="EF745" s="150"/>
      <c r="EG745" s="150"/>
      <c r="EH745" s="150"/>
      <c r="EI745" s="150"/>
      <c r="EJ745" s="150"/>
      <c r="EK745" s="150"/>
      <c r="EL745" s="150"/>
      <c r="EM745" s="150"/>
      <c r="EN745" s="150"/>
      <c r="EO745" s="150"/>
      <c r="EP745" s="150"/>
      <c r="EQ745" s="150"/>
      <c r="ER745" s="150"/>
      <c r="ES745" s="150"/>
      <c r="ET745" s="150"/>
      <c r="EU745" s="150"/>
      <c r="EV745" s="150"/>
      <c r="EW745" s="150"/>
      <c r="EX745" s="150"/>
      <c r="EY745" s="150"/>
      <c r="EZ745" s="150"/>
      <c r="FA745" s="150"/>
      <c r="FB745" s="150"/>
      <c r="FC745" s="150"/>
      <c r="FD745" s="150"/>
      <c r="FE745" s="150"/>
      <c r="FF745" s="150"/>
      <c r="FG745" s="150"/>
      <c r="FH745" s="150"/>
      <c r="FI745" s="150"/>
      <c r="FJ745" s="150"/>
      <c r="FK745" s="150"/>
      <c r="FL745" s="150"/>
      <c r="FM745" s="150"/>
      <c r="FN745" s="150"/>
      <c r="FO745" s="150"/>
      <c r="FP745" s="150"/>
      <c r="FQ745" s="150"/>
      <c r="FR745" s="150"/>
      <c r="FS745" s="150"/>
      <c r="FT745" s="150"/>
      <c r="FU745" s="150"/>
      <c r="FV745" s="150"/>
      <c r="FW745" s="150"/>
      <c r="FX745" s="150"/>
      <c r="FY745" s="150"/>
      <c r="FZ745" s="150"/>
      <c r="GA745" s="150"/>
      <c r="GB745" s="150"/>
      <c r="GC745" s="150"/>
      <c r="GD745" s="150"/>
      <c r="GE745" s="150"/>
      <c r="GF745" s="150"/>
      <c r="GG745" s="150"/>
      <c r="GH745" s="150"/>
      <c r="GI745" s="150"/>
      <c r="GJ745" s="150"/>
      <c r="GK745" s="150"/>
      <c r="GL745" s="150"/>
      <c r="GM745" s="150"/>
      <c r="GN745" s="150"/>
      <c r="GO745" s="150"/>
      <c r="GP745" s="150"/>
      <c r="GQ745" s="150"/>
      <c r="GR745" s="150"/>
      <c r="GS745" s="150"/>
      <c r="GT745" s="150"/>
      <c r="GU745" s="150"/>
      <c r="GV745" s="150"/>
      <c r="GW745" s="150"/>
      <c r="GX745" s="150"/>
      <c r="GY745" s="150"/>
      <c r="GZ745" s="150"/>
      <c r="HA745" s="150"/>
      <c r="HB745" s="150"/>
      <c r="HC745" s="150"/>
      <c r="HD745" s="150"/>
      <c r="HE745" s="150"/>
      <c r="HF745" s="150"/>
      <c r="HG745" s="150"/>
      <c r="HH745" s="150"/>
      <c r="HI745" s="150"/>
      <c r="HJ745" s="150"/>
      <c r="HK745" s="150"/>
      <c r="HL745" s="150"/>
      <c r="HM745" s="150"/>
      <c r="HN745" s="150"/>
      <c r="HO745" s="150"/>
      <c r="HP745" s="150"/>
      <c r="HQ745" s="150"/>
      <c r="HR745" s="150"/>
      <c r="HS745" s="150"/>
      <c r="HT745" s="150"/>
      <c r="HU745" s="150"/>
      <c r="HV745" s="150"/>
      <c r="HW745" s="150"/>
      <c r="HX745" s="150"/>
      <c r="HY745" s="150"/>
      <c r="HZ745" s="150"/>
      <c r="IA745" s="150"/>
      <c r="IB745" s="150"/>
      <c r="IC745" s="150"/>
      <c r="ID745" s="150"/>
      <c r="IE745" s="150"/>
      <c r="IF745" s="150"/>
      <c r="IG745" s="150"/>
      <c r="IH745" s="150"/>
      <c r="II745" s="150"/>
      <c r="IJ745" s="150"/>
      <c r="IK745" s="150"/>
      <c r="IL745" s="150"/>
      <c r="IM745" s="150"/>
      <c r="IN745" s="150"/>
      <c r="IO745" s="150"/>
      <c r="IP745" s="150"/>
      <c r="IQ745" s="150"/>
      <c r="IR745" s="150"/>
      <c r="IS745" s="150"/>
      <c r="IT745" s="150"/>
      <c r="IU745" s="150"/>
      <c r="IV745" s="150"/>
      <c r="IW745" s="150"/>
    </row>
    <row r="746" customFormat="false" ht="12.75" hidden="false" customHeight="false" outlineLevel="0" collapsed="false">
      <c r="A746" s="146"/>
      <c r="B746" s="147"/>
      <c r="C746" s="147"/>
      <c r="D746" s="147"/>
      <c r="E746" s="147"/>
      <c r="F746" s="147"/>
      <c r="G746" s="147"/>
      <c r="H746" s="148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  <c r="BI746" s="147"/>
      <c r="BJ746" s="147"/>
      <c r="BK746" s="149"/>
      <c r="BL746" s="150"/>
      <c r="BM746" s="150"/>
      <c r="BN746" s="150"/>
      <c r="BO746" s="150"/>
      <c r="BP746" s="150"/>
      <c r="BQ746" s="150"/>
      <c r="BR746" s="150"/>
      <c r="BS746" s="150"/>
      <c r="BT746" s="150"/>
      <c r="BU746" s="150"/>
      <c r="BV746" s="150"/>
      <c r="BW746" s="150"/>
      <c r="BX746" s="150"/>
      <c r="BY746" s="150"/>
      <c r="BZ746" s="150"/>
      <c r="CA746" s="150"/>
      <c r="CB746" s="150"/>
      <c r="CC746" s="15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0"/>
      <c r="CN746" s="150"/>
      <c r="CO746" s="150"/>
      <c r="CP746" s="150"/>
      <c r="CQ746" s="150"/>
      <c r="CR746" s="150"/>
      <c r="CS746" s="150"/>
      <c r="CT746" s="150"/>
      <c r="CU746" s="150"/>
      <c r="CV746" s="150"/>
      <c r="CW746" s="150"/>
      <c r="CX746" s="150"/>
      <c r="CY746" s="150"/>
      <c r="CZ746" s="150"/>
      <c r="DA746" s="150"/>
      <c r="DB746" s="150"/>
      <c r="DC746" s="150"/>
      <c r="DD746" s="150"/>
      <c r="DE746" s="150"/>
      <c r="DF746" s="150"/>
      <c r="DG746" s="150"/>
      <c r="DH746" s="150"/>
      <c r="DI746" s="150"/>
      <c r="DJ746" s="150"/>
      <c r="DK746" s="150"/>
      <c r="DL746" s="150"/>
      <c r="DM746" s="150"/>
      <c r="DN746" s="150"/>
      <c r="DO746" s="150"/>
      <c r="DP746" s="150"/>
      <c r="DQ746" s="150"/>
      <c r="DR746" s="150"/>
      <c r="DS746" s="150"/>
      <c r="DT746" s="150"/>
      <c r="DU746" s="150"/>
      <c r="DV746" s="150"/>
      <c r="DW746" s="150"/>
      <c r="DX746" s="150"/>
      <c r="DY746" s="150"/>
      <c r="DZ746" s="150"/>
      <c r="EA746" s="150"/>
      <c r="EB746" s="150"/>
      <c r="EC746" s="150"/>
      <c r="ED746" s="150"/>
      <c r="EE746" s="150"/>
      <c r="EF746" s="150"/>
      <c r="EG746" s="150"/>
      <c r="EH746" s="150"/>
      <c r="EI746" s="150"/>
      <c r="EJ746" s="150"/>
      <c r="EK746" s="150"/>
      <c r="EL746" s="150"/>
      <c r="EM746" s="150"/>
      <c r="EN746" s="150"/>
      <c r="EO746" s="150"/>
      <c r="EP746" s="150"/>
      <c r="EQ746" s="150"/>
      <c r="ER746" s="150"/>
      <c r="ES746" s="150"/>
      <c r="ET746" s="150"/>
      <c r="EU746" s="150"/>
      <c r="EV746" s="150"/>
      <c r="EW746" s="150"/>
      <c r="EX746" s="150"/>
      <c r="EY746" s="150"/>
      <c r="EZ746" s="150"/>
      <c r="FA746" s="150"/>
      <c r="FB746" s="150"/>
      <c r="FC746" s="150"/>
      <c r="FD746" s="150"/>
      <c r="FE746" s="150"/>
      <c r="FF746" s="150"/>
      <c r="FG746" s="150"/>
      <c r="FH746" s="150"/>
      <c r="FI746" s="150"/>
      <c r="FJ746" s="150"/>
      <c r="FK746" s="150"/>
      <c r="FL746" s="150"/>
      <c r="FM746" s="150"/>
      <c r="FN746" s="150"/>
      <c r="FO746" s="150"/>
      <c r="FP746" s="150"/>
      <c r="FQ746" s="150"/>
      <c r="FR746" s="150"/>
      <c r="FS746" s="150"/>
      <c r="FT746" s="150"/>
      <c r="FU746" s="150"/>
      <c r="FV746" s="150"/>
      <c r="FW746" s="150"/>
      <c r="FX746" s="150"/>
      <c r="FY746" s="150"/>
      <c r="FZ746" s="150"/>
      <c r="GA746" s="150"/>
      <c r="GB746" s="150"/>
      <c r="GC746" s="150"/>
      <c r="GD746" s="150"/>
      <c r="GE746" s="150"/>
      <c r="GF746" s="150"/>
      <c r="GG746" s="150"/>
      <c r="GH746" s="150"/>
      <c r="GI746" s="150"/>
      <c r="GJ746" s="150"/>
      <c r="GK746" s="150"/>
      <c r="GL746" s="150"/>
      <c r="GM746" s="150"/>
      <c r="GN746" s="150"/>
      <c r="GO746" s="150"/>
      <c r="GP746" s="150"/>
      <c r="GQ746" s="150"/>
      <c r="GR746" s="150"/>
      <c r="GS746" s="150"/>
      <c r="GT746" s="150"/>
      <c r="GU746" s="150"/>
      <c r="GV746" s="150"/>
      <c r="GW746" s="150"/>
      <c r="GX746" s="150"/>
      <c r="GY746" s="150"/>
      <c r="GZ746" s="150"/>
      <c r="HA746" s="150"/>
      <c r="HB746" s="150"/>
      <c r="HC746" s="150"/>
      <c r="HD746" s="150"/>
      <c r="HE746" s="150"/>
      <c r="HF746" s="150"/>
      <c r="HG746" s="150"/>
      <c r="HH746" s="150"/>
      <c r="HI746" s="150"/>
      <c r="HJ746" s="150"/>
      <c r="HK746" s="150"/>
      <c r="HL746" s="150"/>
      <c r="HM746" s="150"/>
      <c r="HN746" s="150"/>
      <c r="HO746" s="150"/>
      <c r="HP746" s="150"/>
      <c r="HQ746" s="150"/>
      <c r="HR746" s="150"/>
      <c r="HS746" s="150"/>
      <c r="HT746" s="150"/>
      <c r="HU746" s="150"/>
      <c r="HV746" s="150"/>
      <c r="HW746" s="150"/>
      <c r="HX746" s="150"/>
      <c r="HY746" s="150"/>
      <c r="HZ746" s="150"/>
      <c r="IA746" s="150"/>
      <c r="IB746" s="150"/>
      <c r="IC746" s="150"/>
      <c r="ID746" s="150"/>
      <c r="IE746" s="150"/>
      <c r="IF746" s="150"/>
      <c r="IG746" s="150"/>
      <c r="IH746" s="150"/>
      <c r="II746" s="150"/>
      <c r="IJ746" s="150"/>
      <c r="IK746" s="150"/>
      <c r="IL746" s="150"/>
      <c r="IM746" s="150"/>
      <c r="IN746" s="150"/>
      <c r="IO746" s="150"/>
      <c r="IP746" s="150"/>
      <c r="IQ746" s="150"/>
      <c r="IR746" s="150"/>
      <c r="IS746" s="150"/>
      <c r="IT746" s="150"/>
      <c r="IU746" s="150"/>
      <c r="IV746" s="150"/>
      <c r="IW746" s="150"/>
    </row>
    <row r="747" customFormat="false" ht="12.75" hidden="false" customHeight="false" outlineLevel="0" collapsed="false">
      <c r="B747" s="147"/>
      <c r="C747" s="147"/>
      <c r="D747" s="147"/>
      <c r="E747" s="147"/>
      <c r="F747" s="147"/>
      <c r="G747" s="147"/>
      <c r="H747" s="148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  <c r="BI747" s="147"/>
      <c r="BJ747" s="147"/>
      <c r="BK747" s="149"/>
      <c r="BL747" s="150"/>
      <c r="BM747" s="150"/>
      <c r="BN747" s="150"/>
      <c r="BO747" s="150"/>
      <c r="BP747" s="150"/>
      <c r="BQ747" s="150"/>
      <c r="BR747" s="150"/>
      <c r="BS747" s="150"/>
      <c r="BT747" s="150"/>
      <c r="BU747" s="150"/>
      <c r="BV747" s="150"/>
      <c r="BW747" s="150"/>
      <c r="BX747" s="150"/>
      <c r="BY747" s="150"/>
      <c r="BZ747" s="150"/>
      <c r="CA747" s="150"/>
      <c r="CB747" s="150"/>
      <c r="CC747" s="150"/>
      <c r="CD747" s="150"/>
      <c r="CE747" s="150"/>
      <c r="CF747" s="150"/>
      <c r="CG747" s="150"/>
      <c r="CH747" s="150"/>
      <c r="CI747" s="150"/>
      <c r="CJ747" s="150"/>
      <c r="CK747" s="150"/>
      <c r="CL747" s="150"/>
      <c r="CM747" s="150"/>
      <c r="CN747" s="150"/>
      <c r="CO747" s="150"/>
      <c r="CP747" s="150"/>
      <c r="CQ747" s="150"/>
      <c r="CR747" s="150"/>
      <c r="CS747" s="150"/>
      <c r="CT747" s="150"/>
      <c r="CU747" s="150"/>
      <c r="CV747" s="150"/>
      <c r="CW747" s="150"/>
      <c r="CX747" s="150"/>
      <c r="CY747" s="150"/>
      <c r="CZ747" s="150"/>
      <c r="DA747" s="150"/>
      <c r="DB747" s="150"/>
      <c r="DC747" s="150"/>
      <c r="DD747" s="150"/>
      <c r="DE747" s="150"/>
      <c r="DF747" s="150"/>
      <c r="DG747" s="150"/>
      <c r="DH747" s="150"/>
      <c r="DI747" s="150"/>
      <c r="DJ747" s="150"/>
      <c r="DK747" s="150"/>
      <c r="DL747" s="150"/>
      <c r="DM747" s="150"/>
      <c r="DN747" s="150"/>
      <c r="DO747" s="150"/>
      <c r="DP747" s="150"/>
      <c r="DQ747" s="150"/>
      <c r="DR747" s="150"/>
      <c r="DS747" s="150"/>
      <c r="DT747" s="150"/>
      <c r="DU747" s="150"/>
      <c r="DV747" s="150"/>
      <c r="DW747" s="150"/>
      <c r="DX747" s="150"/>
      <c r="DY747" s="150"/>
      <c r="DZ747" s="150"/>
      <c r="EA747" s="150"/>
      <c r="EB747" s="150"/>
      <c r="EC747" s="150"/>
      <c r="ED747" s="150"/>
      <c r="EE747" s="150"/>
      <c r="EF747" s="150"/>
      <c r="EG747" s="150"/>
      <c r="EH747" s="150"/>
      <c r="EI747" s="150"/>
      <c r="EJ747" s="150"/>
      <c r="EK747" s="150"/>
      <c r="EL747" s="150"/>
      <c r="EM747" s="150"/>
      <c r="EN747" s="150"/>
      <c r="EO747" s="150"/>
      <c r="EP747" s="150"/>
      <c r="EQ747" s="150"/>
      <c r="ER747" s="150"/>
      <c r="ES747" s="150"/>
      <c r="ET747" s="150"/>
      <c r="EU747" s="150"/>
      <c r="EV747" s="150"/>
      <c r="EW747" s="150"/>
      <c r="EX747" s="150"/>
      <c r="EY747" s="150"/>
      <c r="EZ747" s="150"/>
      <c r="FA747" s="150"/>
      <c r="FB747" s="150"/>
      <c r="FC747" s="150"/>
      <c r="FD747" s="150"/>
      <c r="FE747" s="150"/>
      <c r="FF747" s="150"/>
      <c r="FG747" s="150"/>
      <c r="FH747" s="150"/>
      <c r="FI747" s="150"/>
      <c r="FJ747" s="150"/>
      <c r="FK747" s="150"/>
      <c r="FL747" s="150"/>
      <c r="FM747" s="150"/>
      <c r="FN747" s="150"/>
      <c r="FO747" s="150"/>
      <c r="FP747" s="150"/>
      <c r="FQ747" s="150"/>
      <c r="FR747" s="150"/>
      <c r="FS747" s="150"/>
      <c r="FT747" s="150"/>
      <c r="FU747" s="150"/>
      <c r="FV747" s="150"/>
      <c r="FW747" s="150"/>
      <c r="FX747" s="150"/>
      <c r="FY747" s="150"/>
      <c r="FZ747" s="150"/>
      <c r="GA747" s="150"/>
      <c r="GB747" s="150"/>
      <c r="GC747" s="150"/>
      <c r="GD747" s="150"/>
      <c r="GE747" s="150"/>
      <c r="GF747" s="150"/>
      <c r="GG747" s="150"/>
      <c r="GH747" s="150"/>
      <c r="GI747" s="150"/>
      <c r="GJ747" s="150"/>
      <c r="GK747" s="150"/>
      <c r="GL747" s="150"/>
      <c r="GM747" s="150"/>
      <c r="GN747" s="150"/>
      <c r="GO747" s="150"/>
      <c r="GP747" s="150"/>
      <c r="GQ747" s="150"/>
      <c r="GR747" s="150"/>
      <c r="GS747" s="150"/>
      <c r="GT747" s="150"/>
      <c r="GU747" s="150"/>
      <c r="GV747" s="150"/>
      <c r="GW747" s="150"/>
      <c r="GX747" s="150"/>
      <c r="GY747" s="150"/>
      <c r="GZ747" s="150"/>
      <c r="HA747" s="150"/>
      <c r="HB747" s="150"/>
      <c r="HC747" s="150"/>
      <c r="HD747" s="150"/>
      <c r="HE747" s="150"/>
      <c r="HF747" s="150"/>
      <c r="HG747" s="150"/>
      <c r="HH747" s="150"/>
      <c r="HI747" s="150"/>
      <c r="HJ747" s="150"/>
      <c r="HK747" s="150"/>
      <c r="HL747" s="150"/>
      <c r="HM747" s="150"/>
      <c r="HN747" s="150"/>
      <c r="HO747" s="150"/>
      <c r="HP747" s="150"/>
      <c r="HQ747" s="150"/>
      <c r="HR747" s="150"/>
      <c r="HS747" s="150"/>
      <c r="HT747" s="150"/>
      <c r="HU747" s="150"/>
      <c r="HV747" s="150"/>
      <c r="HW747" s="150"/>
      <c r="HX747" s="150"/>
      <c r="HY747" s="150"/>
      <c r="HZ747" s="150"/>
      <c r="IA747" s="150"/>
      <c r="IB747" s="150"/>
      <c r="IC747" s="150"/>
      <c r="ID747" s="150"/>
      <c r="IE747" s="150"/>
      <c r="IF747" s="150"/>
      <c r="IG747" s="150"/>
      <c r="IH747" s="150"/>
      <c r="II747" s="150"/>
      <c r="IJ747" s="150"/>
      <c r="IK747" s="150"/>
      <c r="IL747" s="150"/>
      <c r="IM747" s="150"/>
      <c r="IN747" s="150"/>
      <c r="IO747" s="150"/>
      <c r="IP747" s="150"/>
      <c r="IQ747" s="150"/>
      <c r="IR747" s="150"/>
      <c r="IS747" s="150"/>
      <c r="IT747" s="150"/>
      <c r="IU747" s="150"/>
      <c r="IV747" s="150"/>
      <c r="IW747" s="150"/>
    </row>
    <row r="748" customFormat="false" ht="12.75" hidden="false" customHeight="false" outlineLevel="0" collapsed="false">
      <c r="B748" s="147"/>
      <c r="C748" s="147"/>
      <c r="D748" s="147"/>
      <c r="E748" s="147"/>
      <c r="F748" s="147"/>
      <c r="G748" s="147"/>
      <c r="H748" s="148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  <c r="BI748" s="147"/>
      <c r="BJ748" s="147"/>
      <c r="BK748" s="149"/>
      <c r="BL748" s="150"/>
      <c r="BM748" s="150"/>
      <c r="BN748" s="150"/>
      <c r="BO748" s="150"/>
      <c r="BP748" s="150"/>
      <c r="BQ748" s="150"/>
      <c r="BR748" s="150"/>
      <c r="BS748" s="150"/>
      <c r="BT748" s="150"/>
      <c r="BU748" s="150"/>
      <c r="BV748" s="150"/>
      <c r="BW748" s="150"/>
      <c r="BX748" s="150"/>
      <c r="BY748" s="150"/>
      <c r="BZ748" s="150"/>
      <c r="CA748" s="150"/>
      <c r="CB748" s="150"/>
      <c r="CC748" s="150"/>
      <c r="CD748" s="150"/>
      <c r="CE748" s="150"/>
      <c r="CF748" s="150"/>
      <c r="CG748" s="150"/>
      <c r="CH748" s="150"/>
      <c r="CI748" s="150"/>
      <c r="CJ748" s="150"/>
      <c r="CK748" s="150"/>
      <c r="CL748" s="150"/>
      <c r="CM748" s="150"/>
      <c r="CN748" s="150"/>
      <c r="CO748" s="150"/>
      <c r="CP748" s="150"/>
      <c r="CQ748" s="150"/>
      <c r="CR748" s="150"/>
      <c r="CS748" s="150"/>
      <c r="CT748" s="150"/>
      <c r="CU748" s="150"/>
      <c r="CV748" s="150"/>
      <c r="CW748" s="150"/>
      <c r="CX748" s="150"/>
      <c r="CY748" s="150"/>
      <c r="CZ748" s="150"/>
      <c r="DA748" s="150"/>
      <c r="DB748" s="150"/>
      <c r="DC748" s="150"/>
      <c r="DD748" s="150"/>
      <c r="DE748" s="150"/>
      <c r="DF748" s="150"/>
      <c r="DG748" s="150"/>
      <c r="DH748" s="150"/>
      <c r="DI748" s="150"/>
      <c r="DJ748" s="150"/>
      <c r="DK748" s="150"/>
      <c r="DL748" s="150"/>
      <c r="DM748" s="150"/>
      <c r="DN748" s="150"/>
      <c r="DO748" s="150"/>
      <c r="DP748" s="150"/>
      <c r="DQ748" s="150"/>
      <c r="DR748" s="150"/>
      <c r="DS748" s="150"/>
      <c r="DT748" s="150"/>
      <c r="DU748" s="150"/>
      <c r="DV748" s="150"/>
      <c r="DW748" s="150"/>
      <c r="DX748" s="150"/>
      <c r="DY748" s="150"/>
      <c r="DZ748" s="150"/>
      <c r="EA748" s="150"/>
      <c r="EB748" s="150"/>
      <c r="EC748" s="150"/>
      <c r="ED748" s="150"/>
      <c r="EE748" s="150"/>
      <c r="EF748" s="150"/>
      <c r="EG748" s="150"/>
      <c r="EH748" s="150"/>
      <c r="EI748" s="150"/>
      <c r="EJ748" s="150"/>
      <c r="EK748" s="150"/>
      <c r="EL748" s="150"/>
      <c r="EM748" s="150"/>
      <c r="EN748" s="150"/>
      <c r="EO748" s="150"/>
      <c r="EP748" s="150"/>
      <c r="EQ748" s="150"/>
      <c r="ER748" s="150"/>
      <c r="ES748" s="150"/>
      <c r="ET748" s="150"/>
      <c r="EU748" s="150"/>
      <c r="EV748" s="150"/>
      <c r="EW748" s="150"/>
      <c r="EX748" s="150"/>
      <c r="EY748" s="150"/>
      <c r="EZ748" s="150"/>
      <c r="FA748" s="150"/>
      <c r="FB748" s="150"/>
      <c r="FC748" s="150"/>
      <c r="FD748" s="150"/>
      <c r="FE748" s="150"/>
      <c r="FF748" s="150"/>
      <c r="FG748" s="150"/>
      <c r="FH748" s="150"/>
      <c r="FI748" s="150"/>
      <c r="FJ748" s="150"/>
      <c r="FK748" s="150"/>
      <c r="FL748" s="150"/>
      <c r="FM748" s="150"/>
      <c r="FN748" s="150"/>
      <c r="FO748" s="150"/>
      <c r="FP748" s="150"/>
      <c r="FQ748" s="150"/>
      <c r="FR748" s="150"/>
      <c r="FS748" s="150"/>
      <c r="FT748" s="150"/>
      <c r="FU748" s="150"/>
      <c r="FV748" s="150"/>
      <c r="FW748" s="150"/>
      <c r="FX748" s="150"/>
      <c r="FY748" s="150"/>
      <c r="FZ748" s="150"/>
      <c r="GA748" s="150"/>
      <c r="GB748" s="150"/>
      <c r="GC748" s="150"/>
      <c r="GD748" s="150"/>
      <c r="GE748" s="150"/>
      <c r="GF748" s="150"/>
      <c r="GG748" s="150"/>
      <c r="GH748" s="150"/>
      <c r="GI748" s="150"/>
      <c r="GJ748" s="150"/>
      <c r="GK748" s="150"/>
      <c r="GL748" s="150"/>
      <c r="GM748" s="150"/>
      <c r="GN748" s="150"/>
      <c r="GO748" s="150"/>
      <c r="GP748" s="150"/>
      <c r="GQ748" s="150"/>
      <c r="GR748" s="150"/>
      <c r="GS748" s="150"/>
      <c r="GT748" s="150"/>
      <c r="GU748" s="150"/>
      <c r="GV748" s="150"/>
      <c r="GW748" s="150"/>
      <c r="GX748" s="150"/>
      <c r="GY748" s="150"/>
      <c r="GZ748" s="150"/>
      <c r="HA748" s="150"/>
      <c r="HB748" s="150"/>
      <c r="HC748" s="150"/>
      <c r="HD748" s="150"/>
      <c r="HE748" s="150"/>
      <c r="HF748" s="150"/>
      <c r="HG748" s="150"/>
      <c r="HH748" s="150"/>
      <c r="HI748" s="150"/>
      <c r="HJ748" s="150"/>
      <c r="HK748" s="150"/>
      <c r="HL748" s="150"/>
      <c r="HM748" s="150"/>
      <c r="HN748" s="150"/>
      <c r="HO748" s="150"/>
      <c r="HP748" s="150"/>
      <c r="HQ748" s="150"/>
      <c r="HR748" s="150"/>
      <c r="HS748" s="150"/>
      <c r="HT748" s="150"/>
      <c r="HU748" s="150"/>
      <c r="HV748" s="150"/>
      <c r="HW748" s="150"/>
      <c r="HX748" s="150"/>
      <c r="HY748" s="150"/>
      <c r="HZ748" s="150"/>
      <c r="IA748" s="150"/>
      <c r="IB748" s="150"/>
      <c r="IC748" s="150"/>
      <c r="ID748" s="150"/>
      <c r="IE748" s="150"/>
      <c r="IF748" s="150"/>
      <c r="IG748" s="150"/>
      <c r="IH748" s="150"/>
      <c r="II748" s="150"/>
      <c r="IJ748" s="150"/>
      <c r="IK748" s="150"/>
      <c r="IL748" s="150"/>
      <c r="IM748" s="150"/>
      <c r="IN748" s="150"/>
      <c r="IO748" s="150"/>
      <c r="IP748" s="150"/>
      <c r="IQ748" s="150"/>
      <c r="IR748" s="150"/>
      <c r="IS748" s="150"/>
      <c r="IT748" s="150"/>
      <c r="IU748" s="150"/>
      <c r="IV748" s="150"/>
      <c r="IW748" s="150"/>
    </row>
    <row r="749" customFormat="false" ht="12.75" hidden="false" customHeight="false" outlineLevel="0" collapsed="false">
      <c r="B749" s="147"/>
      <c r="C749" s="147"/>
      <c r="D749" s="147"/>
      <c r="E749" s="147"/>
      <c r="F749" s="147"/>
      <c r="G749" s="147"/>
      <c r="H749" s="148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  <c r="AA749" s="147"/>
      <c r="AB749" s="147"/>
      <c r="AC749" s="147"/>
      <c r="AD749" s="147"/>
      <c r="AE749" s="147"/>
      <c r="AF749" s="147"/>
      <c r="AG749" s="147"/>
      <c r="AH749" s="147"/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  <c r="BI749" s="147"/>
      <c r="BJ749" s="147"/>
      <c r="BK749" s="149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50"/>
      <c r="BV749" s="150"/>
      <c r="BW749" s="150"/>
      <c r="BX749" s="150"/>
      <c r="BY749" s="150"/>
      <c r="BZ749" s="150"/>
      <c r="CA749" s="150"/>
      <c r="CB749" s="150"/>
      <c r="CC749" s="150"/>
      <c r="CD749" s="150"/>
      <c r="CE749" s="150"/>
      <c r="CF749" s="150"/>
      <c r="CG749" s="150"/>
      <c r="CH749" s="150"/>
      <c r="CI749" s="150"/>
      <c r="CJ749" s="150"/>
      <c r="CK749" s="150"/>
      <c r="CL749" s="150"/>
      <c r="CM749" s="150"/>
      <c r="CN749" s="150"/>
      <c r="CO749" s="150"/>
      <c r="CP749" s="150"/>
      <c r="CQ749" s="150"/>
      <c r="CR749" s="150"/>
      <c r="CS749" s="150"/>
      <c r="CT749" s="150"/>
      <c r="CU749" s="150"/>
      <c r="CV749" s="150"/>
      <c r="CW749" s="150"/>
      <c r="CX749" s="150"/>
      <c r="CY749" s="150"/>
      <c r="CZ749" s="150"/>
      <c r="DA749" s="150"/>
      <c r="DB749" s="150"/>
      <c r="DC749" s="150"/>
      <c r="DD749" s="150"/>
      <c r="DE749" s="150"/>
      <c r="DF749" s="150"/>
      <c r="DG749" s="150"/>
      <c r="DH749" s="150"/>
      <c r="DI749" s="150"/>
      <c r="DJ749" s="150"/>
      <c r="DK749" s="150"/>
      <c r="DL749" s="150"/>
      <c r="DM749" s="150"/>
      <c r="DN749" s="150"/>
      <c r="DO749" s="150"/>
      <c r="DP749" s="150"/>
      <c r="DQ749" s="150"/>
      <c r="DR749" s="150"/>
      <c r="DS749" s="150"/>
      <c r="DT749" s="150"/>
      <c r="DU749" s="150"/>
      <c r="DV749" s="150"/>
      <c r="DW749" s="150"/>
      <c r="DX749" s="150"/>
      <c r="DY749" s="150"/>
      <c r="DZ749" s="150"/>
      <c r="EA749" s="150"/>
      <c r="EB749" s="150"/>
      <c r="EC749" s="150"/>
      <c r="ED749" s="150"/>
      <c r="EE749" s="150"/>
      <c r="EF749" s="150"/>
      <c r="EG749" s="150"/>
      <c r="EH749" s="150"/>
      <c r="EI749" s="150"/>
      <c r="EJ749" s="150"/>
      <c r="EK749" s="150"/>
      <c r="EL749" s="150"/>
      <c r="EM749" s="150"/>
      <c r="EN749" s="150"/>
      <c r="EO749" s="150"/>
      <c r="EP749" s="150"/>
      <c r="EQ749" s="150"/>
      <c r="ER749" s="150"/>
      <c r="ES749" s="150"/>
      <c r="ET749" s="150"/>
      <c r="EU749" s="150"/>
      <c r="EV749" s="150"/>
      <c r="EW749" s="150"/>
      <c r="EX749" s="150"/>
      <c r="EY749" s="150"/>
      <c r="EZ749" s="150"/>
      <c r="FA749" s="150"/>
      <c r="FB749" s="150"/>
      <c r="FC749" s="150"/>
      <c r="FD749" s="150"/>
      <c r="FE749" s="150"/>
      <c r="FF749" s="150"/>
      <c r="FG749" s="150"/>
      <c r="FH749" s="150"/>
      <c r="FI749" s="150"/>
      <c r="FJ749" s="150"/>
      <c r="FK749" s="150"/>
      <c r="FL749" s="150"/>
      <c r="FM749" s="150"/>
      <c r="FN749" s="150"/>
      <c r="FO749" s="150"/>
      <c r="FP749" s="150"/>
      <c r="FQ749" s="150"/>
      <c r="FR749" s="150"/>
      <c r="FS749" s="150"/>
      <c r="FT749" s="150"/>
      <c r="FU749" s="150"/>
      <c r="FV749" s="150"/>
      <c r="FW749" s="150"/>
      <c r="FX749" s="150"/>
      <c r="FY749" s="150"/>
      <c r="FZ749" s="150"/>
      <c r="GA749" s="150"/>
      <c r="GB749" s="150"/>
      <c r="GC749" s="150"/>
      <c r="GD749" s="150"/>
      <c r="GE749" s="150"/>
      <c r="GF749" s="150"/>
      <c r="GG749" s="150"/>
      <c r="GH749" s="150"/>
      <c r="GI749" s="150"/>
      <c r="GJ749" s="150"/>
      <c r="GK749" s="150"/>
      <c r="GL749" s="150"/>
      <c r="GM749" s="150"/>
      <c r="GN749" s="150"/>
      <c r="GO749" s="150"/>
      <c r="GP749" s="150"/>
      <c r="GQ749" s="150"/>
      <c r="GR749" s="150"/>
      <c r="GS749" s="150"/>
      <c r="GT749" s="150"/>
      <c r="GU749" s="150"/>
      <c r="GV749" s="150"/>
      <c r="GW749" s="150"/>
      <c r="GX749" s="150"/>
      <c r="GY749" s="150"/>
      <c r="GZ749" s="150"/>
      <c r="HA749" s="150"/>
      <c r="HB749" s="150"/>
      <c r="HC749" s="150"/>
      <c r="HD749" s="150"/>
      <c r="HE749" s="150"/>
      <c r="HF749" s="150"/>
      <c r="HG749" s="150"/>
      <c r="HH749" s="150"/>
      <c r="HI749" s="150"/>
      <c r="HJ749" s="150"/>
      <c r="HK749" s="150"/>
      <c r="HL749" s="150"/>
      <c r="HM749" s="150"/>
      <c r="HN749" s="150"/>
      <c r="HO749" s="150"/>
      <c r="HP749" s="150"/>
      <c r="HQ749" s="150"/>
      <c r="HR749" s="150"/>
      <c r="HS749" s="150"/>
      <c r="HT749" s="150"/>
      <c r="HU749" s="150"/>
      <c r="HV749" s="150"/>
      <c r="HW749" s="150"/>
      <c r="HX749" s="150"/>
      <c r="HY749" s="150"/>
      <c r="HZ749" s="150"/>
      <c r="IA749" s="150"/>
      <c r="IB749" s="150"/>
      <c r="IC749" s="150"/>
      <c r="ID749" s="150"/>
      <c r="IE749" s="150"/>
      <c r="IF749" s="150"/>
      <c r="IG749" s="150"/>
      <c r="IH749" s="150"/>
      <c r="II749" s="150"/>
      <c r="IJ749" s="150"/>
      <c r="IK749" s="150"/>
      <c r="IL749" s="150"/>
      <c r="IM749" s="150"/>
      <c r="IN749" s="150"/>
      <c r="IO749" s="150"/>
      <c r="IP749" s="150"/>
      <c r="IQ749" s="150"/>
      <c r="IR749" s="150"/>
      <c r="IS749" s="150"/>
      <c r="IT749" s="150"/>
      <c r="IU749" s="150"/>
      <c r="IV749" s="150"/>
      <c r="IW749" s="150"/>
    </row>
    <row r="750" customFormat="false" ht="12.75" hidden="false" customHeight="false" outlineLevel="0" collapsed="false">
      <c r="B750" s="147"/>
      <c r="C750" s="147"/>
      <c r="D750" s="147"/>
      <c r="E750" s="147"/>
      <c r="F750" s="147"/>
      <c r="G750" s="147"/>
      <c r="H750" s="148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  <c r="AA750" s="147"/>
      <c r="AB750" s="147"/>
      <c r="AC750" s="147"/>
      <c r="AD750" s="147"/>
      <c r="AE750" s="147"/>
      <c r="AF750" s="147"/>
      <c r="AG750" s="147"/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  <c r="BI750" s="147"/>
      <c r="BJ750" s="147"/>
      <c r="BK750" s="149"/>
      <c r="BL750" s="150"/>
      <c r="BM750" s="150"/>
      <c r="BN750" s="150"/>
      <c r="BO750" s="150"/>
      <c r="BP750" s="150"/>
      <c r="BQ750" s="150"/>
      <c r="BR750" s="150"/>
      <c r="BS750" s="150"/>
      <c r="BT750" s="150"/>
      <c r="BU750" s="150"/>
      <c r="BV750" s="150"/>
      <c r="BW750" s="150"/>
      <c r="BX750" s="150"/>
      <c r="BY750" s="150"/>
      <c r="BZ750" s="150"/>
      <c r="CA750" s="150"/>
      <c r="CB750" s="150"/>
      <c r="CC750" s="150"/>
      <c r="CD750" s="150"/>
      <c r="CE750" s="150"/>
      <c r="CF750" s="150"/>
      <c r="CG750" s="150"/>
      <c r="CH750" s="150"/>
      <c r="CI750" s="150"/>
      <c r="CJ750" s="150"/>
      <c r="CK750" s="150"/>
      <c r="CL750" s="150"/>
      <c r="CM750" s="150"/>
      <c r="CN750" s="150"/>
      <c r="CO750" s="150"/>
      <c r="CP750" s="150"/>
      <c r="CQ750" s="150"/>
      <c r="CR750" s="150"/>
      <c r="CS750" s="150"/>
      <c r="CT750" s="150"/>
      <c r="CU750" s="150"/>
      <c r="CV750" s="150"/>
      <c r="CW750" s="150"/>
      <c r="CX750" s="150"/>
      <c r="CY750" s="150"/>
      <c r="CZ750" s="150"/>
      <c r="DA750" s="150"/>
      <c r="DB750" s="150"/>
      <c r="DC750" s="150"/>
      <c r="DD750" s="150"/>
      <c r="DE750" s="150"/>
      <c r="DF750" s="150"/>
      <c r="DG750" s="150"/>
      <c r="DH750" s="150"/>
      <c r="DI750" s="150"/>
      <c r="DJ750" s="150"/>
      <c r="DK750" s="150"/>
      <c r="DL750" s="150"/>
      <c r="DM750" s="150"/>
      <c r="DN750" s="150"/>
      <c r="DO750" s="150"/>
      <c r="DP750" s="150"/>
      <c r="DQ750" s="150"/>
      <c r="DR750" s="150"/>
      <c r="DS750" s="150"/>
      <c r="DT750" s="150"/>
      <c r="DU750" s="150"/>
      <c r="DV750" s="150"/>
      <c r="DW750" s="150"/>
      <c r="DX750" s="150"/>
      <c r="DY750" s="150"/>
      <c r="DZ750" s="150"/>
      <c r="EA750" s="150"/>
      <c r="EB750" s="150"/>
      <c r="EC750" s="150"/>
      <c r="ED750" s="150"/>
      <c r="EE750" s="150"/>
      <c r="EF750" s="150"/>
      <c r="EG750" s="150"/>
      <c r="EH750" s="150"/>
      <c r="EI750" s="150"/>
      <c r="EJ750" s="150"/>
      <c r="EK750" s="150"/>
      <c r="EL750" s="150"/>
      <c r="EM750" s="150"/>
      <c r="EN750" s="150"/>
      <c r="EO750" s="150"/>
      <c r="EP750" s="150"/>
      <c r="EQ750" s="150"/>
      <c r="ER750" s="150"/>
      <c r="ES750" s="150"/>
      <c r="ET750" s="150"/>
      <c r="EU750" s="150"/>
      <c r="EV750" s="150"/>
      <c r="EW750" s="150"/>
      <c r="EX750" s="150"/>
      <c r="EY750" s="150"/>
      <c r="EZ750" s="150"/>
      <c r="FA750" s="150"/>
      <c r="FB750" s="150"/>
      <c r="FC750" s="150"/>
      <c r="FD750" s="150"/>
      <c r="FE750" s="150"/>
      <c r="FF750" s="150"/>
      <c r="FG750" s="150"/>
      <c r="FH750" s="150"/>
      <c r="FI750" s="150"/>
      <c r="FJ750" s="150"/>
      <c r="FK750" s="150"/>
      <c r="FL750" s="150"/>
      <c r="FM750" s="150"/>
      <c r="FN750" s="150"/>
      <c r="FO750" s="150"/>
      <c r="FP750" s="150"/>
      <c r="FQ750" s="150"/>
      <c r="FR750" s="150"/>
      <c r="FS750" s="150"/>
      <c r="FT750" s="150"/>
      <c r="FU750" s="150"/>
      <c r="FV750" s="150"/>
      <c r="FW750" s="150"/>
      <c r="FX750" s="150"/>
      <c r="FY750" s="150"/>
      <c r="FZ750" s="150"/>
      <c r="GA750" s="150"/>
      <c r="GB750" s="150"/>
      <c r="GC750" s="150"/>
      <c r="GD750" s="150"/>
      <c r="GE750" s="150"/>
      <c r="GF750" s="150"/>
      <c r="GG750" s="150"/>
      <c r="GH750" s="150"/>
      <c r="GI750" s="150"/>
      <c r="GJ750" s="150"/>
      <c r="GK750" s="150"/>
      <c r="GL750" s="150"/>
      <c r="GM750" s="150"/>
      <c r="GN750" s="150"/>
      <c r="GO750" s="150"/>
      <c r="GP750" s="150"/>
      <c r="GQ750" s="150"/>
      <c r="GR750" s="150"/>
      <c r="GS750" s="150"/>
      <c r="GT750" s="150"/>
      <c r="GU750" s="150"/>
      <c r="GV750" s="150"/>
      <c r="GW750" s="150"/>
      <c r="GX750" s="150"/>
      <c r="GY750" s="150"/>
      <c r="GZ750" s="150"/>
      <c r="HA750" s="150"/>
      <c r="HB750" s="150"/>
      <c r="HC750" s="150"/>
      <c r="HD750" s="150"/>
      <c r="HE750" s="150"/>
      <c r="HF750" s="150"/>
      <c r="HG750" s="150"/>
      <c r="HH750" s="150"/>
      <c r="HI750" s="150"/>
      <c r="HJ750" s="150"/>
      <c r="HK750" s="150"/>
      <c r="HL750" s="150"/>
      <c r="HM750" s="150"/>
      <c r="HN750" s="150"/>
      <c r="HO750" s="150"/>
      <c r="HP750" s="150"/>
      <c r="HQ750" s="150"/>
      <c r="HR750" s="150"/>
      <c r="HS750" s="150"/>
      <c r="HT750" s="150"/>
      <c r="HU750" s="150"/>
      <c r="HV750" s="150"/>
      <c r="HW750" s="150"/>
      <c r="HX750" s="150"/>
      <c r="HY750" s="150"/>
      <c r="HZ750" s="150"/>
      <c r="IA750" s="150"/>
      <c r="IB750" s="150"/>
      <c r="IC750" s="150"/>
      <c r="ID750" s="150"/>
      <c r="IE750" s="150"/>
      <c r="IF750" s="150"/>
      <c r="IG750" s="150"/>
      <c r="IH750" s="150"/>
      <c r="II750" s="150"/>
      <c r="IJ750" s="150"/>
      <c r="IK750" s="150"/>
      <c r="IL750" s="150"/>
      <c r="IM750" s="150"/>
      <c r="IN750" s="150"/>
      <c r="IO750" s="150"/>
      <c r="IP750" s="150"/>
      <c r="IQ750" s="150"/>
      <c r="IR750" s="150"/>
      <c r="IS750" s="150"/>
      <c r="IT750" s="150"/>
      <c r="IU750" s="150"/>
      <c r="IV750" s="150"/>
      <c r="IW750" s="150"/>
    </row>
    <row r="751" customFormat="false" ht="12.75" hidden="false" customHeight="false" outlineLevel="0" collapsed="false">
      <c r="B751" s="147"/>
      <c r="C751" s="147"/>
      <c r="D751" s="147"/>
      <c r="E751" s="147"/>
      <c r="F751" s="147"/>
      <c r="G751" s="147"/>
      <c r="H751" s="148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  <c r="AA751" s="147"/>
      <c r="AB751" s="147"/>
      <c r="AC751" s="147"/>
      <c r="AD751" s="147"/>
      <c r="AE751" s="147"/>
      <c r="AF751" s="147"/>
      <c r="AG751" s="147"/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  <c r="BI751" s="147"/>
      <c r="BJ751" s="147"/>
      <c r="BK751" s="149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50"/>
      <c r="BV751" s="150"/>
      <c r="BW751" s="150"/>
      <c r="BX751" s="150"/>
      <c r="BY751" s="150"/>
      <c r="BZ751" s="150"/>
      <c r="CA751" s="150"/>
      <c r="CB751" s="150"/>
      <c r="CC751" s="150"/>
      <c r="CD751" s="150"/>
      <c r="CE751" s="150"/>
      <c r="CF751" s="150"/>
      <c r="CG751" s="150"/>
      <c r="CH751" s="150"/>
      <c r="CI751" s="150"/>
      <c r="CJ751" s="150"/>
      <c r="CK751" s="150"/>
      <c r="CL751" s="150"/>
      <c r="CM751" s="150"/>
      <c r="CN751" s="150"/>
      <c r="CO751" s="150"/>
      <c r="CP751" s="150"/>
      <c r="CQ751" s="150"/>
      <c r="CR751" s="150"/>
      <c r="CS751" s="150"/>
      <c r="CT751" s="150"/>
      <c r="CU751" s="150"/>
      <c r="CV751" s="150"/>
      <c r="CW751" s="150"/>
      <c r="CX751" s="150"/>
      <c r="CY751" s="150"/>
      <c r="CZ751" s="150"/>
      <c r="DA751" s="150"/>
      <c r="DB751" s="150"/>
      <c r="DC751" s="150"/>
      <c r="DD751" s="150"/>
      <c r="DE751" s="150"/>
      <c r="DF751" s="150"/>
      <c r="DG751" s="150"/>
      <c r="DH751" s="150"/>
      <c r="DI751" s="150"/>
      <c r="DJ751" s="150"/>
      <c r="DK751" s="150"/>
      <c r="DL751" s="150"/>
      <c r="DM751" s="150"/>
      <c r="DN751" s="150"/>
      <c r="DO751" s="150"/>
      <c r="DP751" s="150"/>
      <c r="DQ751" s="150"/>
      <c r="DR751" s="150"/>
      <c r="DS751" s="150"/>
      <c r="DT751" s="150"/>
      <c r="DU751" s="150"/>
      <c r="DV751" s="150"/>
      <c r="DW751" s="150"/>
      <c r="DX751" s="150"/>
      <c r="DY751" s="150"/>
      <c r="DZ751" s="150"/>
      <c r="EA751" s="150"/>
      <c r="EB751" s="150"/>
      <c r="EC751" s="150"/>
      <c r="ED751" s="150"/>
      <c r="EE751" s="150"/>
      <c r="EF751" s="150"/>
      <c r="EG751" s="150"/>
      <c r="EH751" s="150"/>
      <c r="EI751" s="150"/>
      <c r="EJ751" s="150"/>
      <c r="EK751" s="150"/>
      <c r="EL751" s="150"/>
      <c r="EM751" s="150"/>
      <c r="EN751" s="150"/>
      <c r="EO751" s="150"/>
      <c r="EP751" s="150"/>
      <c r="EQ751" s="150"/>
      <c r="ER751" s="150"/>
      <c r="ES751" s="150"/>
      <c r="ET751" s="150"/>
      <c r="EU751" s="150"/>
      <c r="EV751" s="150"/>
      <c r="EW751" s="150"/>
      <c r="EX751" s="150"/>
      <c r="EY751" s="150"/>
      <c r="EZ751" s="150"/>
      <c r="FA751" s="150"/>
      <c r="FB751" s="150"/>
      <c r="FC751" s="150"/>
      <c r="FD751" s="150"/>
      <c r="FE751" s="150"/>
      <c r="FF751" s="150"/>
      <c r="FG751" s="150"/>
      <c r="FH751" s="150"/>
      <c r="FI751" s="150"/>
      <c r="FJ751" s="150"/>
      <c r="FK751" s="150"/>
      <c r="FL751" s="150"/>
      <c r="FM751" s="150"/>
      <c r="FN751" s="150"/>
      <c r="FO751" s="150"/>
      <c r="FP751" s="150"/>
      <c r="FQ751" s="150"/>
      <c r="FR751" s="150"/>
      <c r="FS751" s="150"/>
      <c r="FT751" s="150"/>
      <c r="FU751" s="150"/>
      <c r="FV751" s="150"/>
      <c r="FW751" s="150"/>
      <c r="FX751" s="150"/>
      <c r="FY751" s="150"/>
      <c r="FZ751" s="150"/>
      <c r="GA751" s="150"/>
      <c r="GB751" s="150"/>
      <c r="GC751" s="150"/>
      <c r="GD751" s="150"/>
      <c r="GE751" s="150"/>
      <c r="GF751" s="150"/>
      <c r="GG751" s="150"/>
      <c r="GH751" s="150"/>
      <c r="GI751" s="150"/>
      <c r="GJ751" s="150"/>
      <c r="GK751" s="150"/>
      <c r="GL751" s="150"/>
      <c r="GM751" s="150"/>
      <c r="GN751" s="150"/>
      <c r="GO751" s="150"/>
      <c r="GP751" s="150"/>
      <c r="GQ751" s="150"/>
      <c r="GR751" s="150"/>
      <c r="GS751" s="150"/>
      <c r="GT751" s="150"/>
      <c r="GU751" s="150"/>
      <c r="GV751" s="150"/>
      <c r="GW751" s="150"/>
      <c r="GX751" s="150"/>
      <c r="GY751" s="150"/>
      <c r="GZ751" s="150"/>
      <c r="HA751" s="150"/>
      <c r="HB751" s="150"/>
      <c r="HC751" s="150"/>
      <c r="HD751" s="150"/>
      <c r="HE751" s="150"/>
      <c r="HF751" s="150"/>
      <c r="HG751" s="150"/>
      <c r="HH751" s="150"/>
      <c r="HI751" s="150"/>
      <c r="HJ751" s="150"/>
      <c r="HK751" s="150"/>
      <c r="HL751" s="150"/>
      <c r="HM751" s="150"/>
      <c r="HN751" s="150"/>
      <c r="HO751" s="150"/>
      <c r="HP751" s="150"/>
      <c r="HQ751" s="150"/>
      <c r="HR751" s="150"/>
      <c r="HS751" s="150"/>
      <c r="HT751" s="150"/>
      <c r="HU751" s="150"/>
      <c r="HV751" s="150"/>
      <c r="HW751" s="150"/>
      <c r="HX751" s="150"/>
      <c r="HY751" s="150"/>
      <c r="HZ751" s="150"/>
      <c r="IA751" s="150"/>
      <c r="IB751" s="150"/>
      <c r="IC751" s="150"/>
      <c r="ID751" s="150"/>
      <c r="IE751" s="150"/>
      <c r="IF751" s="150"/>
      <c r="IG751" s="150"/>
      <c r="IH751" s="150"/>
      <c r="II751" s="150"/>
      <c r="IJ751" s="150"/>
      <c r="IK751" s="150"/>
      <c r="IL751" s="150"/>
      <c r="IM751" s="150"/>
      <c r="IN751" s="150"/>
      <c r="IO751" s="150"/>
      <c r="IP751" s="150"/>
      <c r="IQ751" s="150"/>
      <c r="IR751" s="150"/>
      <c r="IS751" s="150"/>
      <c r="IT751" s="150"/>
      <c r="IU751" s="150"/>
      <c r="IV751" s="150"/>
      <c r="IW751" s="150"/>
    </row>
    <row r="752" customFormat="false" ht="12.75" hidden="false" customHeight="false" outlineLevel="0" collapsed="false">
      <c r="B752" s="147"/>
      <c r="C752" s="147"/>
      <c r="D752" s="147"/>
      <c r="E752" s="147"/>
      <c r="F752" s="147"/>
      <c r="G752" s="147"/>
      <c r="H752" s="148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  <c r="AA752" s="147"/>
      <c r="AB752" s="147"/>
      <c r="AC752" s="147"/>
      <c r="AD752" s="147"/>
      <c r="AE752" s="147"/>
      <c r="AF752" s="147"/>
      <c r="AG752" s="147"/>
      <c r="AH752" s="147"/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  <c r="BI752" s="147"/>
      <c r="BJ752" s="147"/>
      <c r="BK752" s="149"/>
      <c r="BL752" s="150"/>
      <c r="BM752" s="150"/>
      <c r="BN752" s="150"/>
      <c r="BO752" s="150"/>
      <c r="BP752" s="150"/>
      <c r="BQ752" s="150"/>
      <c r="BR752" s="150"/>
      <c r="BS752" s="150"/>
      <c r="BT752" s="150"/>
      <c r="BU752" s="150"/>
      <c r="BV752" s="150"/>
      <c r="BW752" s="150"/>
      <c r="BX752" s="150"/>
      <c r="BY752" s="150"/>
      <c r="BZ752" s="150"/>
      <c r="CA752" s="150"/>
      <c r="CB752" s="150"/>
      <c r="CC752" s="150"/>
      <c r="CD752" s="150"/>
      <c r="CE752" s="150"/>
      <c r="CF752" s="150"/>
      <c r="CG752" s="150"/>
      <c r="CH752" s="150"/>
      <c r="CI752" s="150"/>
      <c r="CJ752" s="150"/>
      <c r="CK752" s="150"/>
      <c r="CL752" s="150"/>
      <c r="CM752" s="150"/>
      <c r="CN752" s="150"/>
      <c r="CO752" s="150"/>
      <c r="CP752" s="150"/>
      <c r="CQ752" s="150"/>
      <c r="CR752" s="150"/>
      <c r="CS752" s="150"/>
      <c r="CT752" s="150"/>
      <c r="CU752" s="150"/>
      <c r="CV752" s="150"/>
      <c r="CW752" s="150"/>
      <c r="CX752" s="150"/>
      <c r="CY752" s="150"/>
      <c r="CZ752" s="150"/>
      <c r="DA752" s="150"/>
      <c r="DB752" s="150"/>
      <c r="DC752" s="150"/>
      <c r="DD752" s="150"/>
      <c r="DE752" s="150"/>
      <c r="DF752" s="150"/>
      <c r="DG752" s="150"/>
      <c r="DH752" s="150"/>
      <c r="DI752" s="150"/>
      <c r="DJ752" s="150"/>
      <c r="DK752" s="150"/>
      <c r="DL752" s="150"/>
      <c r="DM752" s="150"/>
      <c r="DN752" s="150"/>
      <c r="DO752" s="150"/>
      <c r="DP752" s="150"/>
      <c r="DQ752" s="150"/>
      <c r="DR752" s="150"/>
      <c r="DS752" s="150"/>
      <c r="DT752" s="150"/>
      <c r="DU752" s="150"/>
      <c r="DV752" s="150"/>
      <c r="DW752" s="150"/>
      <c r="DX752" s="150"/>
      <c r="DY752" s="150"/>
      <c r="DZ752" s="150"/>
      <c r="EA752" s="150"/>
      <c r="EB752" s="150"/>
      <c r="EC752" s="150"/>
      <c r="ED752" s="150"/>
      <c r="EE752" s="150"/>
      <c r="EF752" s="150"/>
      <c r="EG752" s="150"/>
      <c r="EH752" s="150"/>
      <c r="EI752" s="150"/>
      <c r="EJ752" s="150"/>
      <c r="EK752" s="150"/>
      <c r="EL752" s="150"/>
      <c r="EM752" s="150"/>
      <c r="EN752" s="150"/>
      <c r="EO752" s="150"/>
      <c r="EP752" s="150"/>
      <c r="EQ752" s="150"/>
      <c r="ER752" s="150"/>
      <c r="ES752" s="150"/>
      <c r="ET752" s="150"/>
      <c r="EU752" s="150"/>
      <c r="EV752" s="150"/>
      <c r="EW752" s="150"/>
      <c r="EX752" s="150"/>
      <c r="EY752" s="150"/>
      <c r="EZ752" s="150"/>
      <c r="FA752" s="150"/>
      <c r="FB752" s="150"/>
      <c r="FC752" s="150"/>
      <c r="FD752" s="150"/>
      <c r="FE752" s="150"/>
      <c r="FF752" s="150"/>
      <c r="FG752" s="150"/>
      <c r="FH752" s="150"/>
      <c r="FI752" s="150"/>
      <c r="FJ752" s="150"/>
      <c r="FK752" s="150"/>
      <c r="FL752" s="150"/>
      <c r="FM752" s="150"/>
      <c r="FN752" s="150"/>
      <c r="FO752" s="150"/>
      <c r="FP752" s="150"/>
      <c r="FQ752" s="150"/>
      <c r="FR752" s="150"/>
      <c r="FS752" s="150"/>
      <c r="FT752" s="150"/>
      <c r="FU752" s="150"/>
      <c r="FV752" s="150"/>
      <c r="FW752" s="150"/>
      <c r="FX752" s="150"/>
      <c r="FY752" s="150"/>
      <c r="FZ752" s="150"/>
      <c r="GA752" s="150"/>
      <c r="GB752" s="150"/>
      <c r="GC752" s="150"/>
      <c r="GD752" s="150"/>
      <c r="GE752" s="150"/>
      <c r="GF752" s="150"/>
      <c r="GG752" s="150"/>
      <c r="GH752" s="150"/>
      <c r="GI752" s="150"/>
      <c r="GJ752" s="150"/>
      <c r="GK752" s="150"/>
      <c r="GL752" s="150"/>
      <c r="GM752" s="150"/>
      <c r="GN752" s="150"/>
      <c r="GO752" s="150"/>
      <c r="GP752" s="150"/>
      <c r="GQ752" s="150"/>
      <c r="GR752" s="150"/>
      <c r="GS752" s="150"/>
      <c r="GT752" s="150"/>
      <c r="GU752" s="150"/>
      <c r="GV752" s="150"/>
      <c r="GW752" s="150"/>
      <c r="GX752" s="150"/>
      <c r="GY752" s="150"/>
      <c r="GZ752" s="150"/>
      <c r="HA752" s="150"/>
      <c r="HB752" s="150"/>
      <c r="HC752" s="150"/>
      <c r="HD752" s="150"/>
      <c r="HE752" s="150"/>
      <c r="HF752" s="150"/>
      <c r="HG752" s="150"/>
      <c r="HH752" s="150"/>
      <c r="HI752" s="150"/>
      <c r="HJ752" s="150"/>
      <c r="HK752" s="150"/>
      <c r="HL752" s="150"/>
      <c r="HM752" s="150"/>
      <c r="HN752" s="150"/>
      <c r="HO752" s="150"/>
      <c r="HP752" s="150"/>
      <c r="HQ752" s="150"/>
      <c r="HR752" s="150"/>
      <c r="HS752" s="150"/>
      <c r="HT752" s="150"/>
      <c r="HU752" s="150"/>
      <c r="HV752" s="150"/>
      <c r="HW752" s="150"/>
      <c r="HX752" s="150"/>
      <c r="HY752" s="150"/>
      <c r="HZ752" s="150"/>
      <c r="IA752" s="150"/>
      <c r="IB752" s="150"/>
      <c r="IC752" s="150"/>
      <c r="ID752" s="150"/>
      <c r="IE752" s="150"/>
      <c r="IF752" s="150"/>
      <c r="IG752" s="150"/>
      <c r="IH752" s="150"/>
      <c r="II752" s="150"/>
      <c r="IJ752" s="150"/>
      <c r="IK752" s="150"/>
      <c r="IL752" s="150"/>
      <c r="IM752" s="150"/>
      <c r="IN752" s="150"/>
      <c r="IO752" s="150"/>
      <c r="IP752" s="150"/>
      <c r="IQ752" s="150"/>
      <c r="IR752" s="150"/>
      <c r="IS752" s="150"/>
      <c r="IT752" s="150"/>
      <c r="IU752" s="150"/>
      <c r="IV752" s="150"/>
      <c r="IW752" s="150"/>
    </row>
    <row r="753" customFormat="false" ht="12.75" hidden="false" customHeight="false" outlineLevel="0" collapsed="false">
      <c r="B753" s="147"/>
      <c r="C753" s="147"/>
      <c r="D753" s="147"/>
      <c r="E753" s="147"/>
      <c r="F753" s="147"/>
      <c r="G753" s="147"/>
      <c r="H753" s="148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  <c r="AA753" s="147"/>
      <c r="AB753" s="147"/>
      <c r="AC753" s="147"/>
      <c r="AD753" s="147"/>
      <c r="AE753" s="147"/>
      <c r="AF753" s="147"/>
      <c r="AG753" s="147"/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  <c r="BI753" s="147"/>
      <c r="BJ753" s="147"/>
      <c r="BK753" s="149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50"/>
      <c r="BV753" s="150"/>
      <c r="BW753" s="150"/>
      <c r="BX753" s="150"/>
      <c r="BY753" s="150"/>
      <c r="BZ753" s="150"/>
      <c r="CA753" s="150"/>
      <c r="CB753" s="150"/>
      <c r="CC753" s="150"/>
      <c r="CD753" s="150"/>
      <c r="CE753" s="150"/>
      <c r="CF753" s="150"/>
      <c r="CG753" s="150"/>
      <c r="CH753" s="150"/>
      <c r="CI753" s="150"/>
      <c r="CJ753" s="150"/>
      <c r="CK753" s="150"/>
      <c r="CL753" s="150"/>
      <c r="CM753" s="150"/>
      <c r="CN753" s="150"/>
      <c r="CO753" s="150"/>
      <c r="CP753" s="150"/>
      <c r="CQ753" s="150"/>
      <c r="CR753" s="150"/>
      <c r="CS753" s="150"/>
      <c r="CT753" s="150"/>
      <c r="CU753" s="150"/>
      <c r="CV753" s="150"/>
      <c r="CW753" s="150"/>
      <c r="CX753" s="150"/>
      <c r="CY753" s="150"/>
      <c r="CZ753" s="150"/>
      <c r="DA753" s="150"/>
      <c r="DB753" s="150"/>
      <c r="DC753" s="150"/>
      <c r="DD753" s="150"/>
      <c r="DE753" s="150"/>
      <c r="DF753" s="150"/>
      <c r="DG753" s="150"/>
      <c r="DH753" s="150"/>
      <c r="DI753" s="150"/>
      <c r="DJ753" s="150"/>
      <c r="DK753" s="150"/>
      <c r="DL753" s="150"/>
      <c r="DM753" s="150"/>
      <c r="DN753" s="150"/>
      <c r="DO753" s="150"/>
      <c r="DP753" s="150"/>
      <c r="DQ753" s="150"/>
      <c r="DR753" s="150"/>
      <c r="DS753" s="150"/>
      <c r="DT753" s="150"/>
      <c r="DU753" s="150"/>
      <c r="DV753" s="150"/>
      <c r="DW753" s="150"/>
      <c r="DX753" s="150"/>
      <c r="DY753" s="150"/>
      <c r="DZ753" s="150"/>
      <c r="EA753" s="150"/>
      <c r="EB753" s="150"/>
      <c r="EC753" s="150"/>
      <c r="ED753" s="150"/>
      <c r="EE753" s="150"/>
      <c r="EF753" s="150"/>
      <c r="EG753" s="150"/>
      <c r="EH753" s="150"/>
      <c r="EI753" s="150"/>
      <c r="EJ753" s="150"/>
      <c r="EK753" s="150"/>
      <c r="EL753" s="150"/>
      <c r="EM753" s="150"/>
      <c r="EN753" s="150"/>
      <c r="EO753" s="150"/>
      <c r="EP753" s="150"/>
      <c r="EQ753" s="150"/>
      <c r="ER753" s="150"/>
      <c r="ES753" s="150"/>
      <c r="ET753" s="150"/>
      <c r="EU753" s="150"/>
      <c r="EV753" s="150"/>
      <c r="EW753" s="150"/>
      <c r="EX753" s="150"/>
      <c r="EY753" s="150"/>
      <c r="EZ753" s="150"/>
      <c r="FA753" s="150"/>
      <c r="FB753" s="150"/>
      <c r="FC753" s="150"/>
      <c r="FD753" s="150"/>
      <c r="FE753" s="150"/>
      <c r="FF753" s="150"/>
      <c r="FG753" s="150"/>
      <c r="FH753" s="150"/>
      <c r="FI753" s="150"/>
      <c r="FJ753" s="150"/>
      <c r="FK753" s="150"/>
      <c r="FL753" s="150"/>
      <c r="FM753" s="150"/>
      <c r="FN753" s="150"/>
      <c r="FO753" s="150"/>
      <c r="FP753" s="150"/>
      <c r="FQ753" s="150"/>
      <c r="FR753" s="150"/>
      <c r="FS753" s="150"/>
      <c r="FT753" s="150"/>
      <c r="FU753" s="150"/>
      <c r="FV753" s="150"/>
      <c r="FW753" s="150"/>
      <c r="FX753" s="150"/>
      <c r="FY753" s="150"/>
      <c r="FZ753" s="150"/>
      <c r="GA753" s="150"/>
      <c r="GB753" s="150"/>
      <c r="GC753" s="150"/>
      <c r="GD753" s="150"/>
      <c r="GE753" s="150"/>
      <c r="GF753" s="150"/>
      <c r="GG753" s="150"/>
      <c r="GH753" s="150"/>
      <c r="GI753" s="150"/>
      <c r="GJ753" s="150"/>
      <c r="GK753" s="150"/>
      <c r="GL753" s="150"/>
      <c r="GM753" s="150"/>
      <c r="GN753" s="150"/>
      <c r="GO753" s="150"/>
      <c r="GP753" s="150"/>
      <c r="GQ753" s="150"/>
      <c r="GR753" s="150"/>
      <c r="GS753" s="150"/>
      <c r="GT753" s="150"/>
      <c r="GU753" s="150"/>
      <c r="GV753" s="150"/>
      <c r="GW753" s="150"/>
      <c r="GX753" s="150"/>
      <c r="GY753" s="150"/>
      <c r="GZ753" s="150"/>
      <c r="HA753" s="150"/>
      <c r="HB753" s="150"/>
      <c r="HC753" s="150"/>
      <c r="HD753" s="150"/>
      <c r="HE753" s="150"/>
      <c r="HF753" s="150"/>
      <c r="HG753" s="150"/>
      <c r="HH753" s="150"/>
      <c r="HI753" s="150"/>
      <c r="HJ753" s="150"/>
      <c r="HK753" s="150"/>
      <c r="HL753" s="150"/>
      <c r="HM753" s="150"/>
      <c r="HN753" s="150"/>
      <c r="HO753" s="150"/>
      <c r="HP753" s="150"/>
      <c r="HQ753" s="150"/>
      <c r="HR753" s="150"/>
      <c r="HS753" s="150"/>
      <c r="HT753" s="150"/>
      <c r="HU753" s="150"/>
      <c r="HV753" s="150"/>
      <c r="HW753" s="150"/>
      <c r="HX753" s="150"/>
      <c r="HY753" s="150"/>
      <c r="HZ753" s="150"/>
      <c r="IA753" s="150"/>
      <c r="IB753" s="150"/>
      <c r="IC753" s="150"/>
      <c r="ID753" s="150"/>
      <c r="IE753" s="150"/>
      <c r="IF753" s="150"/>
      <c r="IG753" s="150"/>
      <c r="IH753" s="150"/>
      <c r="II753" s="150"/>
      <c r="IJ753" s="150"/>
      <c r="IK753" s="150"/>
      <c r="IL753" s="150"/>
      <c r="IM753" s="150"/>
      <c r="IN753" s="150"/>
      <c r="IO753" s="150"/>
      <c r="IP753" s="150"/>
      <c r="IQ753" s="150"/>
      <c r="IR753" s="150"/>
      <c r="IS753" s="150"/>
      <c r="IT753" s="150"/>
      <c r="IU753" s="150"/>
      <c r="IV753" s="150"/>
      <c r="IW753" s="150"/>
    </row>
    <row r="754" customFormat="false" ht="12.75" hidden="false" customHeight="false" outlineLevel="0" collapsed="false">
      <c r="B754" s="147"/>
      <c r="C754" s="147"/>
      <c r="D754" s="147"/>
      <c r="E754" s="147"/>
      <c r="F754" s="147"/>
      <c r="G754" s="147"/>
      <c r="H754" s="148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  <c r="AA754" s="147"/>
      <c r="AB754" s="147"/>
      <c r="AC754" s="147"/>
      <c r="AD754" s="147"/>
      <c r="AE754" s="147"/>
      <c r="AF754" s="147"/>
      <c r="AG754" s="147"/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  <c r="BI754" s="147"/>
      <c r="BJ754" s="147"/>
      <c r="BK754" s="149"/>
      <c r="BL754" s="150"/>
      <c r="BM754" s="150"/>
      <c r="BN754" s="150"/>
      <c r="BO754" s="150"/>
      <c r="BP754" s="150"/>
      <c r="BQ754" s="150"/>
      <c r="BR754" s="150"/>
      <c r="BS754" s="150"/>
      <c r="BT754" s="150"/>
      <c r="BU754" s="150"/>
      <c r="BV754" s="150"/>
      <c r="BW754" s="150"/>
      <c r="BX754" s="150"/>
      <c r="BY754" s="150"/>
      <c r="BZ754" s="150"/>
      <c r="CA754" s="150"/>
      <c r="CB754" s="150"/>
      <c r="CC754" s="150"/>
      <c r="CD754" s="150"/>
      <c r="CE754" s="150"/>
      <c r="CF754" s="150"/>
      <c r="CG754" s="150"/>
      <c r="CH754" s="150"/>
      <c r="CI754" s="150"/>
      <c r="CJ754" s="150"/>
      <c r="CK754" s="150"/>
      <c r="CL754" s="150"/>
      <c r="CM754" s="150"/>
      <c r="CN754" s="150"/>
      <c r="CO754" s="150"/>
      <c r="CP754" s="150"/>
      <c r="CQ754" s="150"/>
      <c r="CR754" s="150"/>
      <c r="CS754" s="150"/>
      <c r="CT754" s="150"/>
      <c r="CU754" s="150"/>
      <c r="CV754" s="150"/>
      <c r="CW754" s="150"/>
      <c r="CX754" s="150"/>
      <c r="CY754" s="150"/>
      <c r="CZ754" s="150"/>
      <c r="DA754" s="150"/>
      <c r="DB754" s="150"/>
      <c r="DC754" s="150"/>
      <c r="DD754" s="150"/>
      <c r="DE754" s="150"/>
      <c r="DF754" s="150"/>
      <c r="DG754" s="150"/>
      <c r="DH754" s="150"/>
      <c r="DI754" s="150"/>
      <c r="DJ754" s="150"/>
      <c r="DK754" s="150"/>
      <c r="DL754" s="150"/>
      <c r="DM754" s="150"/>
      <c r="DN754" s="150"/>
      <c r="DO754" s="150"/>
      <c r="DP754" s="150"/>
      <c r="DQ754" s="150"/>
      <c r="DR754" s="150"/>
      <c r="DS754" s="150"/>
      <c r="DT754" s="150"/>
      <c r="DU754" s="150"/>
      <c r="DV754" s="150"/>
      <c r="DW754" s="150"/>
      <c r="DX754" s="150"/>
      <c r="DY754" s="150"/>
      <c r="DZ754" s="150"/>
      <c r="EA754" s="150"/>
      <c r="EB754" s="150"/>
      <c r="EC754" s="150"/>
      <c r="ED754" s="150"/>
      <c r="EE754" s="150"/>
      <c r="EF754" s="150"/>
      <c r="EG754" s="150"/>
      <c r="EH754" s="150"/>
      <c r="EI754" s="150"/>
      <c r="EJ754" s="150"/>
      <c r="EK754" s="150"/>
      <c r="EL754" s="150"/>
      <c r="EM754" s="150"/>
      <c r="EN754" s="150"/>
      <c r="EO754" s="150"/>
      <c r="EP754" s="150"/>
      <c r="EQ754" s="150"/>
      <c r="ER754" s="150"/>
      <c r="ES754" s="150"/>
      <c r="ET754" s="150"/>
      <c r="EU754" s="150"/>
      <c r="EV754" s="150"/>
      <c r="EW754" s="150"/>
      <c r="EX754" s="150"/>
      <c r="EY754" s="150"/>
      <c r="EZ754" s="150"/>
      <c r="FA754" s="150"/>
      <c r="FB754" s="150"/>
      <c r="FC754" s="150"/>
      <c r="FD754" s="150"/>
      <c r="FE754" s="150"/>
      <c r="FF754" s="150"/>
      <c r="FG754" s="150"/>
      <c r="FH754" s="150"/>
      <c r="FI754" s="150"/>
      <c r="FJ754" s="150"/>
      <c r="FK754" s="150"/>
      <c r="FL754" s="150"/>
      <c r="FM754" s="150"/>
      <c r="FN754" s="150"/>
      <c r="FO754" s="150"/>
      <c r="FP754" s="150"/>
      <c r="FQ754" s="150"/>
      <c r="FR754" s="150"/>
      <c r="FS754" s="150"/>
      <c r="FT754" s="150"/>
      <c r="FU754" s="150"/>
      <c r="FV754" s="150"/>
      <c r="FW754" s="150"/>
      <c r="FX754" s="150"/>
      <c r="FY754" s="150"/>
      <c r="FZ754" s="150"/>
      <c r="GA754" s="150"/>
      <c r="GB754" s="150"/>
      <c r="GC754" s="150"/>
      <c r="GD754" s="150"/>
      <c r="GE754" s="150"/>
      <c r="GF754" s="150"/>
      <c r="GG754" s="150"/>
      <c r="GH754" s="150"/>
      <c r="GI754" s="150"/>
      <c r="GJ754" s="150"/>
      <c r="GK754" s="150"/>
      <c r="GL754" s="150"/>
      <c r="GM754" s="150"/>
      <c r="GN754" s="150"/>
      <c r="GO754" s="150"/>
      <c r="GP754" s="150"/>
      <c r="GQ754" s="150"/>
      <c r="GR754" s="150"/>
      <c r="GS754" s="150"/>
      <c r="GT754" s="150"/>
      <c r="GU754" s="150"/>
      <c r="GV754" s="150"/>
      <c r="GW754" s="150"/>
      <c r="GX754" s="150"/>
      <c r="GY754" s="150"/>
      <c r="GZ754" s="150"/>
      <c r="HA754" s="150"/>
      <c r="HB754" s="150"/>
      <c r="HC754" s="150"/>
      <c r="HD754" s="150"/>
      <c r="HE754" s="150"/>
      <c r="HF754" s="150"/>
      <c r="HG754" s="150"/>
      <c r="HH754" s="150"/>
      <c r="HI754" s="150"/>
      <c r="HJ754" s="150"/>
      <c r="HK754" s="150"/>
      <c r="HL754" s="150"/>
      <c r="HM754" s="150"/>
      <c r="HN754" s="150"/>
      <c r="HO754" s="150"/>
      <c r="HP754" s="150"/>
      <c r="HQ754" s="150"/>
      <c r="HR754" s="150"/>
      <c r="HS754" s="150"/>
      <c r="HT754" s="150"/>
      <c r="HU754" s="150"/>
      <c r="HV754" s="150"/>
      <c r="HW754" s="150"/>
      <c r="HX754" s="150"/>
      <c r="HY754" s="150"/>
      <c r="HZ754" s="150"/>
      <c r="IA754" s="150"/>
      <c r="IB754" s="150"/>
      <c r="IC754" s="150"/>
      <c r="ID754" s="150"/>
      <c r="IE754" s="150"/>
      <c r="IF754" s="150"/>
      <c r="IG754" s="150"/>
      <c r="IH754" s="150"/>
      <c r="II754" s="150"/>
      <c r="IJ754" s="150"/>
      <c r="IK754" s="150"/>
      <c r="IL754" s="150"/>
      <c r="IM754" s="150"/>
      <c r="IN754" s="150"/>
      <c r="IO754" s="150"/>
      <c r="IP754" s="150"/>
      <c r="IQ754" s="150"/>
      <c r="IR754" s="150"/>
      <c r="IS754" s="150"/>
      <c r="IT754" s="150"/>
      <c r="IU754" s="150"/>
      <c r="IV754" s="150"/>
      <c r="IW754" s="150"/>
    </row>
    <row r="755" customFormat="false" ht="12.75" hidden="false" customHeight="false" outlineLevel="0" collapsed="false">
      <c r="B755" s="147"/>
      <c r="C755" s="147"/>
      <c r="D755" s="147"/>
      <c r="E755" s="147"/>
      <c r="F755" s="147"/>
      <c r="G755" s="147"/>
      <c r="H755" s="148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  <c r="AA755" s="147"/>
      <c r="AB755" s="147"/>
      <c r="AC755" s="147"/>
      <c r="AD755" s="147"/>
      <c r="AE755" s="147"/>
      <c r="AF755" s="147"/>
      <c r="AG755" s="147"/>
      <c r="AH755" s="147"/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  <c r="BI755" s="147"/>
      <c r="BJ755" s="147"/>
      <c r="BK755" s="149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50"/>
      <c r="BV755" s="150"/>
      <c r="BW755" s="150"/>
      <c r="BX755" s="150"/>
      <c r="BY755" s="150"/>
      <c r="BZ755" s="150"/>
      <c r="CA755" s="150"/>
      <c r="CB755" s="150"/>
      <c r="CC755" s="150"/>
      <c r="CD755" s="150"/>
      <c r="CE755" s="150"/>
      <c r="CF755" s="150"/>
      <c r="CG755" s="150"/>
      <c r="CH755" s="150"/>
      <c r="CI755" s="150"/>
      <c r="CJ755" s="150"/>
      <c r="CK755" s="150"/>
      <c r="CL755" s="150"/>
      <c r="CM755" s="150"/>
      <c r="CN755" s="150"/>
      <c r="CO755" s="150"/>
      <c r="CP755" s="150"/>
      <c r="CQ755" s="150"/>
      <c r="CR755" s="150"/>
      <c r="CS755" s="150"/>
      <c r="CT755" s="150"/>
      <c r="CU755" s="150"/>
      <c r="CV755" s="150"/>
      <c r="CW755" s="150"/>
      <c r="CX755" s="150"/>
      <c r="CY755" s="150"/>
      <c r="CZ755" s="150"/>
      <c r="DA755" s="150"/>
      <c r="DB755" s="150"/>
      <c r="DC755" s="150"/>
      <c r="DD755" s="150"/>
      <c r="DE755" s="150"/>
      <c r="DF755" s="150"/>
      <c r="DG755" s="150"/>
      <c r="DH755" s="150"/>
      <c r="DI755" s="150"/>
      <c r="DJ755" s="150"/>
      <c r="DK755" s="150"/>
      <c r="DL755" s="150"/>
      <c r="DM755" s="150"/>
      <c r="DN755" s="150"/>
      <c r="DO755" s="150"/>
      <c r="DP755" s="150"/>
      <c r="DQ755" s="150"/>
      <c r="DR755" s="150"/>
      <c r="DS755" s="150"/>
      <c r="DT755" s="150"/>
      <c r="DU755" s="150"/>
      <c r="DV755" s="150"/>
      <c r="DW755" s="150"/>
      <c r="DX755" s="150"/>
      <c r="DY755" s="150"/>
      <c r="DZ755" s="150"/>
      <c r="EA755" s="150"/>
      <c r="EB755" s="150"/>
      <c r="EC755" s="150"/>
      <c r="ED755" s="150"/>
      <c r="EE755" s="150"/>
      <c r="EF755" s="150"/>
      <c r="EG755" s="150"/>
      <c r="EH755" s="150"/>
      <c r="EI755" s="150"/>
      <c r="EJ755" s="150"/>
      <c r="EK755" s="150"/>
      <c r="EL755" s="150"/>
      <c r="EM755" s="150"/>
      <c r="EN755" s="150"/>
      <c r="EO755" s="150"/>
      <c r="EP755" s="150"/>
      <c r="EQ755" s="150"/>
      <c r="ER755" s="150"/>
      <c r="ES755" s="150"/>
      <c r="ET755" s="150"/>
      <c r="EU755" s="150"/>
      <c r="EV755" s="150"/>
      <c r="EW755" s="150"/>
      <c r="EX755" s="150"/>
      <c r="EY755" s="150"/>
      <c r="EZ755" s="150"/>
      <c r="FA755" s="150"/>
      <c r="FB755" s="150"/>
      <c r="FC755" s="150"/>
      <c r="FD755" s="150"/>
      <c r="FE755" s="150"/>
      <c r="FF755" s="150"/>
      <c r="FG755" s="150"/>
      <c r="FH755" s="150"/>
      <c r="FI755" s="150"/>
      <c r="FJ755" s="150"/>
      <c r="FK755" s="150"/>
      <c r="FL755" s="150"/>
      <c r="FM755" s="150"/>
      <c r="FN755" s="150"/>
      <c r="FO755" s="150"/>
      <c r="FP755" s="150"/>
      <c r="FQ755" s="150"/>
      <c r="FR755" s="150"/>
      <c r="FS755" s="150"/>
      <c r="FT755" s="150"/>
      <c r="FU755" s="150"/>
      <c r="FV755" s="150"/>
      <c r="FW755" s="150"/>
      <c r="FX755" s="150"/>
      <c r="FY755" s="150"/>
      <c r="FZ755" s="150"/>
      <c r="GA755" s="150"/>
      <c r="GB755" s="150"/>
      <c r="GC755" s="150"/>
      <c r="GD755" s="150"/>
      <c r="GE755" s="150"/>
      <c r="GF755" s="150"/>
      <c r="GG755" s="150"/>
      <c r="GH755" s="150"/>
      <c r="GI755" s="150"/>
      <c r="GJ755" s="150"/>
      <c r="GK755" s="150"/>
      <c r="GL755" s="150"/>
      <c r="GM755" s="150"/>
      <c r="GN755" s="150"/>
      <c r="GO755" s="150"/>
      <c r="GP755" s="150"/>
      <c r="GQ755" s="150"/>
      <c r="GR755" s="150"/>
      <c r="GS755" s="150"/>
      <c r="GT755" s="150"/>
      <c r="GU755" s="150"/>
      <c r="GV755" s="150"/>
      <c r="GW755" s="150"/>
      <c r="GX755" s="150"/>
      <c r="GY755" s="150"/>
      <c r="GZ755" s="150"/>
      <c r="HA755" s="150"/>
      <c r="HB755" s="150"/>
      <c r="HC755" s="150"/>
      <c r="HD755" s="150"/>
      <c r="HE755" s="150"/>
      <c r="HF755" s="150"/>
      <c r="HG755" s="150"/>
      <c r="HH755" s="150"/>
      <c r="HI755" s="150"/>
      <c r="HJ755" s="150"/>
      <c r="HK755" s="150"/>
      <c r="HL755" s="150"/>
      <c r="HM755" s="150"/>
      <c r="HN755" s="150"/>
      <c r="HO755" s="150"/>
      <c r="HP755" s="150"/>
      <c r="HQ755" s="150"/>
      <c r="HR755" s="150"/>
      <c r="HS755" s="150"/>
      <c r="HT755" s="150"/>
      <c r="HU755" s="150"/>
      <c r="HV755" s="150"/>
      <c r="HW755" s="150"/>
      <c r="HX755" s="150"/>
      <c r="HY755" s="150"/>
      <c r="HZ755" s="150"/>
      <c r="IA755" s="150"/>
      <c r="IB755" s="150"/>
      <c r="IC755" s="150"/>
      <c r="ID755" s="150"/>
      <c r="IE755" s="150"/>
      <c r="IF755" s="150"/>
      <c r="IG755" s="150"/>
      <c r="IH755" s="150"/>
      <c r="II755" s="150"/>
      <c r="IJ755" s="150"/>
      <c r="IK755" s="150"/>
      <c r="IL755" s="150"/>
      <c r="IM755" s="150"/>
      <c r="IN755" s="150"/>
      <c r="IO755" s="150"/>
      <c r="IP755" s="150"/>
      <c r="IQ755" s="150"/>
      <c r="IR755" s="150"/>
      <c r="IS755" s="150"/>
      <c r="IT755" s="150"/>
      <c r="IU755" s="150"/>
      <c r="IV755" s="150"/>
      <c r="IW755" s="150"/>
    </row>
    <row r="756" customFormat="false" ht="12.75" hidden="false" customHeight="false" outlineLevel="0" collapsed="false">
      <c r="B756" s="147"/>
      <c r="C756" s="147"/>
      <c r="D756" s="147"/>
      <c r="E756" s="147"/>
      <c r="F756" s="147"/>
      <c r="G756" s="147"/>
      <c r="H756" s="148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  <c r="AA756" s="147"/>
      <c r="AB756" s="147"/>
      <c r="AC756" s="147"/>
      <c r="AD756" s="147"/>
      <c r="AE756" s="147"/>
      <c r="AF756" s="147"/>
      <c r="AG756" s="147"/>
      <c r="AH756" s="147"/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  <c r="BI756" s="147"/>
      <c r="BJ756" s="147"/>
      <c r="BK756" s="149"/>
      <c r="BL756" s="150"/>
      <c r="BM756" s="150"/>
      <c r="BN756" s="150"/>
      <c r="BO756" s="150"/>
      <c r="BP756" s="150"/>
      <c r="BQ756" s="150"/>
      <c r="BR756" s="150"/>
      <c r="BS756" s="150"/>
      <c r="BT756" s="150"/>
      <c r="BU756" s="150"/>
      <c r="BV756" s="150"/>
      <c r="BW756" s="150"/>
      <c r="BX756" s="150"/>
      <c r="BY756" s="150"/>
      <c r="BZ756" s="150"/>
      <c r="CA756" s="150"/>
      <c r="CB756" s="150"/>
      <c r="CC756" s="150"/>
      <c r="CD756" s="150"/>
      <c r="CE756" s="150"/>
      <c r="CF756" s="150"/>
      <c r="CG756" s="150"/>
      <c r="CH756" s="150"/>
      <c r="CI756" s="150"/>
      <c r="CJ756" s="150"/>
      <c r="CK756" s="150"/>
      <c r="CL756" s="150"/>
      <c r="CM756" s="150"/>
      <c r="CN756" s="150"/>
      <c r="CO756" s="150"/>
      <c r="CP756" s="150"/>
      <c r="CQ756" s="150"/>
      <c r="CR756" s="150"/>
      <c r="CS756" s="150"/>
      <c r="CT756" s="150"/>
      <c r="CU756" s="150"/>
      <c r="CV756" s="150"/>
      <c r="CW756" s="150"/>
      <c r="CX756" s="150"/>
      <c r="CY756" s="150"/>
      <c r="CZ756" s="150"/>
      <c r="DA756" s="150"/>
      <c r="DB756" s="150"/>
      <c r="DC756" s="150"/>
      <c r="DD756" s="150"/>
      <c r="DE756" s="150"/>
      <c r="DF756" s="150"/>
      <c r="DG756" s="150"/>
      <c r="DH756" s="150"/>
      <c r="DI756" s="150"/>
      <c r="DJ756" s="150"/>
      <c r="DK756" s="150"/>
      <c r="DL756" s="150"/>
      <c r="DM756" s="150"/>
      <c r="DN756" s="150"/>
      <c r="DO756" s="150"/>
      <c r="DP756" s="150"/>
      <c r="DQ756" s="150"/>
      <c r="DR756" s="150"/>
      <c r="DS756" s="150"/>
      <c r="DT756" s="150"/>
      <c r="DU756" s="150"/>
      <c r="DV756" s="150"/>
      <c r="DW756" s="150"/>
      <c r="DX756" s="150"/>
      <c r="DY756" s="150"/>
      <c r="DZ756" s="150"/>
      <c r="EA756" s="150"/>
      <c r="EB756" s="150"/>
      <c r="EC756" s="150"/>
      <c r="ED756" s="150"/>
      <c r="EE756" s="150"/>
      <c r="EF756" s="150"/>
      <c r="EG756" s="150"/>
      <c r="EH756" s="150"/>
      <c r="EI756" s="150"/>
      <c r="EJ756" s="150"/>
      <c r="EK756" s="150"/>
      <c r="EL756" s="150"/>
      <c r="EM756" s="150"/>
      <c r="EN756" s="150"/>
      <c r="EO756" s="150"/>
      <c r="EP756" s="150"/>
      <c r="EQ756" s="150"/>
      <c r="ER756" s="150"/>
      <c r="ES756" s="150"/>
      <c r="ET756" s="150"/>
      <c r="EU756" s="150"/>
      <c r="EV756" s="150"/>
      <c r="EW756" s="150"/>
      <c r="EX756" s="150"/>
      <c r="EY756" s="150"/>
      <c r="EZ756" s="150"/>
      <c r="FA756" s="150"/>
      <c r="FB756" s="150"/>
      <c r="FC756" s="150"/>
      <c r="FD756" s="150"/>
      <c r="FE756" s="150"/>
      <c r="FF756" s="150"/>
      <c r="FG756" s="150"/>
      <c r="FH756" s="150"/>
      <c r="FI756" s="150"/>
      <c r="FJ756" s="150"/>
      <c r="FK756" s="150"/>
      <c r="FL756" s="150"/>
      <c r="FM756" s="150"/>
      <c r="FN756" s="150"/>
      <c r="FO756" s="150"/>
      <c r="FP756" s="150"/>
      <c r="FQ756" s="150"/>
      <c r="FR756" s="150"/>
      <c r="FS756" s="150"/>
      <c r="FT756" s="150"/>
      <c r="FU756" s="150"/>
      <c r="FV756" s="150"/>
      <c r="FW756" s="150"/>
      <c r="FX756" s="150"/>
      <c r="FY756" s="150"/>
      <c r="FZ756" s="150"/>
      <c r="GA756" s="150"/>
      <c r="GB756" s="150"/>
      <c r="GC756" s="150"/>
      <c r="GD756" s="150"/>
      <c r="GE756" s="150"/>
      <c r="GF756" s="150"/>
      <c r="GG756" s="150"/>
      <c r="GH756" s="150"/>
      <c r="GI756" s="150"/>
      <c r="GJ756" s="150"/>
      <c r="GK756" s="150"/>
      <c r="GL756" s="150"/>
      <c r="GM756" s="150"/>
      <c r="GN756" s="150"/>
      <c r="GO756" s="150"/>
      <c r="GP756" s="150"/>
      <c r="GQ756" s="150"/>
      <c r="GR756" s="150"/>
      <c r="GS756" s="150"/>
      <c r="GT756" s="150"/>
      <c r="GU756" s="150"/>
      <c r="GV756" s="150"/>
      <c r="GW756" s="150"/>
      <c r="GX756" s="150"/>
      <c r="GY756" s="150"/>
      <c r="GZ756" s="150"/>
      <c r="HA756" s="150"/>
      <c r="HB756" s="150"/>
      <c r="HC756" s="150"/>
      <c r="HD756" s="150"/>
      <c r="HE756" s="150"/>
      <c r="HF756" s="150"/>
      <c r="HG756" s="150"/>
      <c r="HH756" s="150"/>
      <c r="HI756" s="150"/>
      <c r="HJ756" s="150"/>
      <c r="HK756" s="150"/>
      <c r="HL756" s="150"/>
      <c r="HM756" s="150"/>
      <c r="HN756" s="150"/>
      <c r="HO756" s="150"/>
      <c r="HP756" s="150"/>
      <c r="HQ756" s="150"/>
      <c r="HR756" s="150"/>
      <c r="HS756" s="150"/>
      <c r="HT756" s="150"/>
      <c r="HU756" s="150"/>
      <c r="HV756" s="150"/>
      <c r="HW756" s="150"/>
      <c r="HX756" s="150"/>
      <c r="HY756" s="150"/>
      <c r="HZ756" s="150"/>
      <c r="IA756" s="150"/>
      <c r="IB756" s="150"/>
      <c r="IC756" s="150"/>
      <c r="ID756" s="150"/>
      <c r="IE756" s="150"/>
      <c r="IF756" s="150"/>
      <c r="IG756" s="150"/>
      <c r="IH756" s="150"/>
      <c r="II756" s="150"/>
      <c r="IJ756" s="150"/>
      <c r="IK756" s="150"/>
      <c r="IL756" s="150"/>
      <c r="IM756" s="150"/>
      <c r="IN756" s="150"/>
      <c r="IO756" s="150"/>
      <c r="IP756" s="150"/>
      <c r="IQ756" s="150"/>
      <c r="IR756" s="150"/>
      <c r="IS756" s="150"/>
      <c r="IT756" s="150"/>
      <c r="IU756" s="150"/>
      <c r="IV756" s="150"/>
      <c r="IW756" s="150"/>
    </row>
    <row r="757" customFormat="false" ht="12.75" hidden="false" customHeight="false" outlineLevel="0" collapsed="false">
      <c r="B757" s="147"/>
      <c r="C757" s="147"/>
      <c r="D757" s="147"/>
      <c r="E757" s="147"/>
      <c r="F757" s="147"/>
      <c r="G757" s="147"/>
      <c r="H757" s="148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  <c r="AA757" s="147"/>
      <c r="AB757" s="147"/>
      <c r="AC757" s="147"/>
      <c r="AD757" s="147"/>
      <c r="AE757" s="147"/>
      <c r="AF757" s="147"/>
      <c r="AG757" s="147"/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  <c r="BI757" s="147"/>
      <c r="BJ757" s="147"/>
      <c r="BK757" s="149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50"/>
      <c r="BV757" s="150"/>
      <c r="BW757" s="150"/>
      <c r="BX757" s="150"/>
      <c r="BY757" s="150"/>
      <c r="BZ757" s="150"/>
      <c r="CA757" s="150"/>
      <c r="CB757" s="150"/>
      <c r="CC757" s="150"/>
      <c r="CD757" s="150"/>
      <c r="CE757" s="150"/>
      <c r="CF757" s="150"/>
      <c r="CG757" s="150"/>
      <c r="CH757" s="150"/>
      <c r="CI757" s="150"/>
      <c r="CJ757" s="150"/>
      <c r="CK757" s="150"/>
      <c r="CL757" s="150"/>
      <c r="CM757" s="150"/>
      <c r="CN757" s="150"/>
      <c r="CO757" s="150"/>
      <c r="CP757" s="150"/>
      <c r="CQ757" s="150"/>
      <c r="CR757" s="150"/>
      <c r="CS757" s="150"/>
      <c r="CT757" s="150"/>
      <c r="CU757" s="150"/>
      <c r="CV757" s="150"/>
      <c r="CW757" s="150"/>
      <c r="CX757" s="150"/>
      <c r="CY757" s="150"/>
      <c r="CZ757" s="150"/>
      <c r="DA757" s="150"/>
      <c r="DB757" s="150"/>
      <c r="DC757" s="150"/>
      <c r="DD757" s="150"/>
      <c r="DE757" s="150"/>
      <c r="DF757" s="150"/>
      <c r="DG757" s="150"/>
      <c r="DH757" s="150"/>
      <c r="DI757" s="150"/>
      <c r="DJ757" s="150"/>
      <c r="DK757" s="150"/>
      <c r="DL757" s="150"/>
      <c r="DM757" s="150"/>
      <c r="DN757" s="150"/>
      <c r="DO757" s="150"/>
      <c r="DP757" s="150"/>
      <c r="DQ757" s="150"/>
      <c r="DR757" s="150"/>
      <c r="DS757" s="150"/>
      <c r="DT757" s="150"/>
      <c r="DU757" s="150"/>
      <c r="DV757" s="150"/>
      <c r="DW757" s="150"/>
      <c r="DX757" s="150"/>
      <c r="DY757" s="150"/>
      <c r="DZ757" s="150"/>
      <c r="EA757" s="150"/>
      <c r="EB757" s="150"/>
      <c r="EC757" s="150"/>
      <c r="ED757" s="150"/>
      <c r="EE757" s="150"/>
      <c r="EF757" s="150"/>
      <c r="EG757" s="150"/>
      <c r="EH757" s="150"/>
      <c r="EI757" s="150"/>
      <c r="EJ757" s="150"/>
      <c r="EK757" s="150"/>
      <c r="EL757" s="150"/>
      <c r="EM757" s="150"/>
      <c r="EN757" s="150"/>
      <c r="EO757" s="150"/>
      <c r="EP757" s="150"/>
      <c r="EQ757" s="150"/>
      <c r="ER757" s="150"/>
      <c r="ES757" s="150"/>
      <c r="ET757" s="150"/>
      <c r="EU757" s="150"/>
      <c r="EV757" s="150"/>
      <c r="EW757" s="150"/>
      <c r="EX757" s="150"/>
      <c r="EY757" s="150"/>
      <c r="EZ757" s="150"/>
      <c r="FA757" s="150"/>
      <c r="FB757" s="150"/>
      <c r="FC757" s="150"/>
      <c r="FD757" s="150"/>
      <c r="FE757" s="150"/>
      <c r="FF757" s="150"/>
      <c r="FG757" s="150"/>
      <c r="FH757" s="150"/>
      <c r="FI757" s="150"/>
      <c r="FJ757" s="150"/>
      <c r="FK757" s="150"/>
      <c r="FL757" s="150"/>
      <c r="FM757" s="150"/>
      <c r="FN757" s="150"/>
      <c r="FO757" s="150"/>
      <c r="FP757" s="150"/>
      <c r="FQ757" s="150"/>
      <c r="FR757" s="150"/>
      <c r="FS757" s="150"/>
      <c r="FT757" s="150"/>
      <c r="FU757" s="150"/>
      <c r="FV757" s="150"/>
      <c r="FW757" s="150"/>
      <c r="FX757" s="150"/>
      <c r="FY757" s="150"/>
      <c r="FZ757" s="150"/>
      <c r="GA757" s="150"/>
      <c r="GB757" s="150"/>
      <c r="GC757" s="150"/>
      <c r="GD757" s="150"/>
      <c r="GE757" s="150"/>
      <c r="GF757" s="150"/>
      <c r="GG757" s="150"/>
      <c r="GH757" s="150"/>
      <c r="GI757" s="150"/>
      <c r="GJ757" s="150"/>
      <c r="GK757" s="150"/>
      <c r="GL757" s="150"/>
      <c r="GM757" s="150"/>
      <c r="GN757" s="150"/>
      <c r="GO757" s="150"/>
      <c r="GP757" s="150"/>
      <c r="GQ757" s="150"/>
      <c r="GR757" s="150"/>
      <c r="GS757" s="150"/>
      <c r="GT757" s="150"/>
      <c r="GU757" s="150"/>
      <c r="GV757" s="150"/>
      <c r="GW757" s="150"/>
      <c r="GX757" s="150"/>
      <c r="GY757" s="150"/>
      <c r="GZ757" s="150"/>
      <c r="HA757" s="150"/>
      <c r="HB757" s="150"/>
      <c r="HC757" s="150"/>
      <c r="HD757" s="150"/>
      <c r="HE757" s="150"/>
      <c r="HF757" s="150"/>
      <c r="HG757" s="150"/>
      <c r="HH757" s="150"/>
      <c r="HI757" s="150"/>
      <c r="HJ757" s="150"/>
      <c r="HK757" s="150"/>
      <c r="HL757" s="150"/>
      <c r="HM757" s="150"/>
      <c r="HN757" s="150"/>
      <c r="HO757" s="150"/>
      <c r="HP757" s="150"/>
      <c r="HQ757" s="150"/>
      <c r="HR757" s="150"/>
      <c r="HS757" s="150"/>
      <c r="HT757" s="150"/>
      <c r="HU757" s="150"/>
      <c r="HV757" s="150"/>
      <c r="HW757" s="150"/>
      <c r="HX757" s="150"/>
      <c r="HY757" s="150"/>
      <c r="HZ757" s="150"/>
      <c r="IA757" s="150"/>
      <c r="IB757" s="150"/>
      <c r="IC757" s="150"/>
      <c r="ID757" s="150"/>
      <c r="IE757" s="150"/>
      <c r="IF757" s="150"/>
      <c r="IG757" s="150"/>
      <c r="IH757" s="150"/>
      <c r="II757" s="150"/>
      <c r="IJ757" s="150"/>
      <c r="IK757" s="150"/>
      <c r="IL757" s="150"/>
      <c r="IM757" s="150"/>
      <c r="IN757" s="150"/>
      <c r="IO757" s="150"/>
      <c r="IP757" s="150"/>
      <c r="IQ757" s="150"/>
      <c r="IR757" s="150"/>
      <c r="IS757" s="150"/>
      <c r="IT757" s="150"/>
      <c r="IU757" s="150"/>
      <c r="IV757" s="150"/>
      <c r="IW757" s="150"/>
    </row>
    <row r="758" customFormat="false" ht="12.75" hidden="false" customHeight="false" outlineLevel="0" collapsed="false">
      <c r="B758" s="147"/>
      <c r="C758" s="147"/>
      <c r="D758" s="147"/>
      <c r="E758" s="147"/>
      <c r="F758" s="147"/>
      <c r="G758" s="147"/>
      <c r="H758" s="148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  <c r="AA758" s="147"/>
      <c r="AB758" s="147"/>
      <c r="AC758" s="147"/>
      <c r="AD758" s="147"/>
      <c r="AE758" s="147"/>
      <c r="AF758" s="147"/>
      <c r="AG758" s="147"/>
      <c r="AH758" s="147"/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  <c r="BI758" s="147"/>
      <c r="BJ758" s="147"/>
      <c r="BK758" s="149"/>
      <c r="BL758" s="150"/>
      <c r="BM758" s="150"/>
      <c r="BN758" s="150"/>
      <c r="BO758" s="150"/>
      <c r="BP758" s="150"/>
      <c r="BQ758" s="150"/>
      <c r="BR758" s="150"/>
      <c r="BS758" s="150"/>
      <c r="BT758" s="150"/>
      <c r="BU758" s="150"/>
      <c r="BV758" s="150"/>
      <c r="BW758" s="150"/>
      <c r="BX758" s="150"/>
      <c r="BY758" s="150"/>
      <c r="BZ758" s="150"/>
      <c r="CA758" s="150"/>
      <c r="CB758" s="150"/>
      <c r="CC758" s="150"/>
      <c r="CD758" s="150"/>
      <c r="CE758" s="150"/>
      <c r="CF758" s="150"/>
      <c r="CG758" s="150"/>
      <c r="CH758" s="150"/>
      <c r="CI758" s="150"/>
      <c r="CJ758" s="150"/>
      <c r="CK758" s="150"/>
      <c r="CL758" s="150"/>
      <c r="CM758" s="150"/>
      <c r="CN758" s="150"/>
      <c r="CO758" s="150"/>
      <c r="CP758" s="150"/>
      <c r="CQ758" s="150"/>
      <c r="CR758" s="150"/>
      <c r="CS758" s="150"/>
      <c r="CT758" s="150"/>
      <c r="CU758" s="150"/>
      <c r="CV758" s="150"/>
      <c r="CW758" s="150"/>
      <c r="CX758" s="150"/>
      <c r="CY758" s="150"/>
      <c r="CZ758" s="150"/>
      <c r="DA758" s="150"/>
      <c r="DB758" s="150"/>
      <c r="DC758" s="150"/>
      <c r="DD758" s="150"/>
      <c r="DE758" s="150"/>
      <c r="DF758" s="150"/>
      <c r="DG758" s="150"/>
      <c r="DH758" s="150"/>
      <c r="DI758" s="150"/>
      <c r="DJ758" s="150"/>
      <c r="DK758" s="150"/>
      <c r="DL758" s="150"/>
      <c r="DM758" s="150"/>
      <c r="DN758" s="150"/>
      <c r="DO758" s="150"/>
      <c r="DP758" s="150"/>
      <c r="DQ758" s="150"/>
      <c r="DR758" s="150"/>
      <c r="DS758" s="150"/>
      <c r="DT758" s="150"/>
      <c r="DU758" s="150"/>
      <c r="DV758" s="150"/>
      <c r="DW758" s="150"/>
      <c r="DX758" s="150"/>
      <c r="DY758" s="150"/>
      <c r="DZ758" s="150"/>
      <c r="EA758" s="150"/>
      <c r="EB758" s="150"/>
      <c r="EC758" s="150"/>
      <c r="ED758" s="150"/>
      <c r="EE758" s="150"/>
      <c r="EF758" s="150"/>
      <c r="EG758" s="150"/>
      <c r="EH758" s="150"/>
      <c r="EI758" s="150"/>
      <c r="EJ758" s="150"/>
      <c r="EK758" s="150"/>
      <c r="EL758" s="150"/>
      <c r="EM758" s="150"/>
      <c r="EN758" s="150"/>
      <c r="EO758" s="150"/>
      <c r="EP758" s="150"/>
      <c r="EQ758" s="150"/>
      <c r="ER758" s="150"/>
      <c r="ES758" s="150"/>
      <c r="ET758" s="150"/>
      <c r="EU758" s="150"/>
      <c r="EV758" s="150"/>
      <c r="EW758" s="150"/>
      <c r="EX758" s="150"/>
      <c r="EY758" s="150"/>
      <c r="EZ758" s="150"/>
      <c r="FA758" s="150"/>
      <c r="FB758" s="150"/>
      <c r="FC758" s="150"/>
      <c r="FD758" s="150"/>
      <c r="FE758" s="150"/>
      <c r="FF758" s="150"/>
      <c r="FG758" s="150"/>
      <c r="FH758" s="150"/>
      <c r="FI758" s="150"/>
      <c r="FJ758" s="150"/>
      <c r="FK758" s="150"/>
      <c r="FL758" s="150"/>
      <c r="FM758" s="150"/>
      <c r="FN758" s="150"/>
      <c r="FO758" s="150"/>
      <c r="FP758" s="150"/>
      <c r="FQ758" s="150"/>
      <c r="FR758" s="150"/>
      <c r="FS758" s="150"/>
      <c r="FT758" s="150"/>
      <c r="FU758" s="150"/>
      <c r="FV758" s="150"/>
      <c r="FW758" s="150"/>
      <c r="FX758" s="150"/>
      <c r="FY758" s="150"/>
      <c r="FZ758" s="150"/>
      <c r="GA758" s="150"/>
      <c r="GB758" s="150"/>
      <c r="GC758" s="150"/>
      <c r="GD758" s="150"/>
      <c r="GE758" s="150"/>
      <c r="GF758" s="150"/>
      <c r="GG758" s="150"/>
      <c r="GH758" s="150"/>
      <c r="GI758" s="150"/>
      <c r="GJ758" s="150"/>
      <c r="GK758" s="150"/>
      <c r="GL758" s="150"/>
      <c r="GM758" s="150"/>
      <c r="GN758" s="150"/>
      <c r="GO758" s="150"/>
      <c r="GP758" s="150"/>
      <c r="GQ758" s="150"/>
      <c r="GR758" s="150"/>
      <c r="GS758" s="150"/>
      <c r="GT758" s="150"/>
      <c r="GU758" s="150"/>
      <c r="GV758" s="150"/>
      <c r="GW758" s="150"/>
      <c r="GX758" s="150"/>
      <c r="GY758" s="150"/>
      <c r="GZ758" s="150"/>
      <c r="HA758" s="150"/>
      <c r="HB758" s="150"/>
      <c r="HC758" s="150"/>
      <c r="HD758" s="150"/>
      <c r="HE758" s="150"/>
      <c r="HF758" s="150"/>
      <c r="HG758" s="150"/>
      <c r="HH758" s="150"/>
      <c r="HI758" s="150"/>
      <c r="HJ758" s="150"/>
      <c r="HK758" s="150"/>
      <c r="HL758" s="150"/>
      <c r="HM758" s="150"/>
      <c r="HN758" s="150"/>
      <c r="HO758" s="150"/>
      <c r="HP758" s="150"/>
      <c r="HQ758" s="150"/>
      <c r="HR758" s="150"/>
      <c r="HS758" s="150"/>
      <c r="HT758" s="150"/>
      <c r="HU758" s="150"/>
      <c r="HV758" s="150"/>
      <c r="HW758" s="150"/>
      <c r="HX758" s="150"/>
      <c r="HY758" s="150"/>
      <c r="HZ758" s="150"/>
      <c r="IA758" s="150"/>
      <c r="IB758" s="150"/>
      <c r="IC758" s="150"/>
      <c r="ID758" s="150"/>
      <c r="IE758" s="150"/>
      <c r="IF758" s="150"/>
      <c r="IG758" s="150"/>
      <c r="IH758" s="150"/>
      <c r="II758" s="150"/>
      <c r="IJ758" s="150"/>
      <c r="IK758" s="150"/>
      <c r="IL758" s="150"/>
      <c r="IM758" s="150"/>
      <c r="IN758" s="150"/>
      <c r="IO758" s="150"/>
      <c r="IP758" s="150"/>
      <c r="IQ758" s="150"/>
      <c r="IR758" s="150"/>
      <c r="IS758" s="150"/>
      <c r="IT758" s="150"/>
      <c r="IU758" s="150"/>
      <c r="IV758" s="150"/>
      <c r="IW758" s="150"/>
    </row>
    <row r="759" customFormat="false" ht="12.75" hidden="false" customHeight="false" outlineLevel="0" collapsed="false">
      <c r="B759" s="147"/>
      <c r="C759" s="147"/>
      <c r="D759" s="147"/>
      <c r="E759" s="147"/>
      <c r="F759" s="147"/>
      <c r="G759" s="147"/>
      <c r="H759" s="148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  <c r="AA759" s="147"/>
      <c r="AB759" s="147"/>
      <c r="AC759" s="147"/>
      <c r="AD759" s="147"/>
      <c r="AE759" s="147"/>
      <c r="AF759" s="147"/>
      <c r="AG759" s="147"/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  <c r="BI759" s="147"/>
      <c r="BJ759" s="147"/>
      <c r="BK759" s="149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50"/>
      <c r="BV759" s="150"/>
      <c r="BW759" s="150"/>
      <c r="BX759" s="150"/>
      <c r="BY759" s="150"/>
      <c r="BZ759" s="150"/>
      <c r="CA759" s="150"/>
      <c r="CB759" s="150"/>
      <c r="CC759" s="150"/>
      <c r="CD759" s="150"/>
      <c r="CE759" s="150"/>
      <c r="CF759" s="150"/>
      <c r="CG759" s="150"/>
      <c r="CH759" s="150"/>
      <c r="CI759" s="150"/>
      <c r="CJ759" s="150"/>
      <c r="CK759" s="150"/>
      <c r="CL759" s="150"/>
      <c r="CM759" s="150"/>
      <c r="CN759" s="150"/>
      <c r="CO759" s="150"/>
      <c r="CP759" s="150"/>
      <c r="CQ759" s="150"/>
      <c r="CR759" s="150"/>
      <c r="CS759" s="150"/>
      <c r="CT759" s="150"/>
      <c r="CU759" s="150"/>
      <c r="CV759" s="150"/>
      <c r="CW759" s="150"/>
      <c r="CX759" s="150"/>
      <c r="CY759" s="150"/>
      <c r="CZ759" s="150"/>
      <c r="DA759" s="150"/>
      <c r="DB759" s="150"/>
      <c r="DC759" s="150"/>
      <c r="DD759" s="150"/>
      <c r="DE759" s="150"/>
      <c r="DF759" s="150"/>
      <c r="DG759" s="150"/>
      <c r="DH759" s="150"/>
      <c r="DI759" s="150"/>
      <c r="DJ759" s="150"/>
      <c r="DK759" s="150"/>
      <c r="DL759" s="150"/>
      <c r="DM759" s="150"/>
      <c r="DN759" s="150"/>
      <c r="DO759" s="150"/>
      <c r="DP759" s="150"/>
      <c r="DQ759" s="150"/>
      <c r="DR759" s="150"/>
      <c r="DS759" s="150"/>
      <c r="DT759" s="150"/>
      <c r="DU759" s="150"/>
      <c r="DV759" s="150"/>
      <c r="DW759" s="150"/>
      <c r="DX759" s="150"/>
      <c r="DY759" s="150"/>
      <c r="DZ759" s="150"/>
      <c r="EA759" s="150"/>
      <c r="EB759" s="150"/>
      <c r="EC759" s="150"/>
      <c r="ED759" s="150"/>
      <c r="EE759" s="150"/>
      <c r="EF759" s="150"/>
      <c r="EG759" s="150"/>
      <c r="EH759" s="150"/>
      <c r="EI759" s="150"/>
      <c r="EJ759" s="150"/>
      <c r="EK759" s="150"/>
      <c r="EL759" s="150"/>
      <c r="EM759" s="150"/>
      <c r="EN759" s="150"/>
      <c r="EO759" s="150"/>
      <c r="EP759" s="150"/>
      <c r="EQ759" s="150"/>
      <c r="ER759" s="150"/>
      <c r="ES759" s="150"/>
      <c r="ET759" s="150"/>
      <c r="EU759" s="150"/>
      <c r="EV759" s="150"/>
      <c r="EW759" s="150"/>
      <c r="EX759" s="150"/>
      <c r="EY759" s="150"/>
      <c r="EZ759" s="150"/>
      <c r="FA759" s="150"/>
      <c r="FB759" s="150"/>
      <c r="FC759" s="150"/>
      <c r="FD759" s="150"/>
      <c r="FE759" s="150"/>
      <c r="FF759" s="150"/>
      <c r="FG759" s="150"/>
      <c r="FH759" s="150"/>
      <c r="FI759" s="150"/>
      <c r="FJ759" s="150"/>
      <c r="FK759" s="150"/>
      <c r="FL759" s="150"/>
      <c r="FM759" s="150"/>
      <c r="FN759" s="150"/>
      <c r="FO759" s="150"/>
      <c r="FP759" s="150"/>
      <c r="FQ759" s="150"/>
      <c r="FR759" s="150"/>
      <c r="FS759" s="150"/>
      <c r="FT759" s="150"/>
      <c r="FU759" s="150"/>
      <c r="FV759" s="150"/>
      <c r="FW759" s="150"/>
      <c r="FX759" s="150"/>
      <c r="FY759" s="150"/>
      <c r="FZ759" s="150"/>
      <c r="GA759" s="150"/>
      <c r="GB759" s="150"/>
      <c r="GC759" s="150"/>
      <c r="GD759" s="150"/>
      <c r="GE759" s="150"/>
      <c r="GF759" s="150"/>
      <c r="GG759" s="150"/>
      <c r="GH759" s="150"/>
      <c r="GI759" s="150"/>
      <c r="GJ759" s="150"/>
      <c r="GK759" s="150"/>
      <c r="GL759" s="150"/>
      <c r="GM759" s="150"/>
      <c r="GN759" s="150"/>
      <c r="GO759" s="150"/>
      <c r="GP759" s="150"/>
      <c r="GQ759" s="150"/>
      <c r="GR759" s="150"/>
      <c r="GS759" s="150"/>
      <c r="GT759" s="150"/>
      <c r="GU759" s="150"/>
      <c r="GV759" s="150"/>
      <c r="GW759" s="150"/>
      <c r="GX759" s="150"/>
      <c r="GY759" s="150"/>
      <c r="GZ759" s="150"/>
      <c r="HA759" s="150"/>
      <c r="HB759" s="150"/>
      <c r="HC759" s="150"/>
      <c r="HD759" s="150"/>
      <c r="HE759" s="150"/>
      <c r="HF759" s="150"/>
      <c r="HG759" s="150"/>
      <c r="HH759" s="150"/>
      <c r="HI759" s="150"/>
      <c r="HJ759" s="150"/>
      <c r="HK759" s="150"/>
      <c r="HL759" s="150"/>
      <c r="HM759" s="150"/>
      <c r="HN759" s="150"/>
      <c r="HO759" s="150"/>
      <c r="HP759" s="150"/>
      <c r="HQ759" s="150"/>
      <c r="HR759" s="150"/>
      <c r="HS759" s="150"/>
      <c r="HT759" s="150"/>
      <c r="HU759" s="150"/>
      <c r="HV759" s="150"/>
      <c r="HW759" s="150"/>
      <c r="HX759" s="150"/>
      <c r="HY759" s="150"/>
      <c r="HZ759" s="150"/>
      <c r="IA759" s="150"/>
      <c r="IB759" s="150"/>
      <c r="IC759" s="150"/>
      <c r="ID759" s="150"/>
      <c r="IE759" s="150"/>
      <c r="IF759" s="150"/>
      <c r="IG759" s="150"/>
      <c r="IH759" s="150"/>
      <c r="II759" s="150"/>
      <c r="IJ759" s="150"/>
      <c r="IK759" s="150"/>
      <c r="IL759" s="150"/>
      <c r="IM759" s="150"/>
      <c r="IN759" s="150"/>
      <c r="IO759" s="150"/>
      <c r="IP759" s="150"/>
      <c r="IQ759" s="150"/>
      <c r="IR759" s="150"/>
      <c r="IS759" s="150"/>
      <c r="IT759" s="150"/>
      <c r="IU759" s="150"/>
      <c r="IV759" s="150"/>
      <c r="IW759" s="150"/>
    </row>
    <row r="760" customFormat="false" ht="12.75" hidden="false" customHeight="false" outlineLevel="0" collapsed="false">
      <c r="B760" s="147"/>
      <c r="C760" s="147"/>
      <c r="D760" s="147"/>
      <c r="E760" s="147"/>
      <c r="F760" s="147"/>
      <c r="G760" s="147"/>
      <c r="H760" s="148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  <c r="AA760" s="147"/>
      <c r="AB760" s="147"/>
      <c r="AC760" s="147"/>
      <c r="AD760" s="147"/>
      <c r="AE760" s="147"/>
      <c r="AF760" s="147"/>
      <c r="AG760" s="147"/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  <c r="BI760" s="147"/>
      <c r="BJ760" s="147"/>
      <c r="BK760" s="149"/>
      <c r="BL760" s="150"/>
      <c r="BM760" s="150"/>
      <c r="BN760" s="150"/>
      <c r="BO760" s="150"/>
      <c r="BP760" s="150"/>
      <c r="BQ760" s="150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0"/>
      <c r="CB760" s="150"/>
      <c r="CC760" s="150"/>
      <c r="CD760" s="150"/>
      <c r="CE760" s="150"/>
      <c r="CF760" s="150"/>
      <c r="CG760" s="150"/>
      <c r="CH760" s="150"/>
      <c r="CI760" s="150"/>
      <c r="CJ760" s="150"/>
      <c r="CK760" s="150"/>
      <c r="CL760" s="150"/>
      <c r="CM760" s="150"/>
      <c r="CN760" s="150"/>
      <c r="CO760" s="150"/>
      <c r="CP760" s="150"/>
      <c r="CQ760" s="150"/>
      <c r="CR760" s="150"/>
      <c r="CS760" s="150"/>
      <c r="CT760" s="150"/>
      <c r="CU760" s="150"/>
      <c r="CV760" s="150"/>
      <c r="CW760" s="150"/>
      <c r="CX760" s="150"/>
      <c r="CY760" s="150"/>
      <c r="CZ760" s="150"/>
      <c r="DA760" s="150"/>
      <c r="DB760" s="150"/>
      <c r="DC760" s="150"/>
      <c r="DD760" s="150"/>
      <c r="DE760" s="150"/>
      <c r="DF760" s="150"/>
      <c r="DG760" s="150"/>
      <c r="DH760" s="150"/>
      <c r="DI760" s="150"/>
      <c r="DJ760" s="150"/>
      <c r="DK760" s="150"/>
      <c r="DL760" s="150"/>
      <c r="DM760" s="150"/>
      <c r="DN760" s="150"/>
      <c r="DO760" s="150"/>
      <c r="DP760" s="150"/>
      <c r="DQ760" s="150"/>
      <c r="DR760" s="150"/>
      <c r="DS760" s="150"/>
      <c r="DT760" s="150"/>
      <c r="DU760" s="150"/>
      <c r="DV760" s="150"/>
      <c r="DW760" s="150"/>
      <c r="DX760" s="150"/>
      <c r="DY760" s="150"/>
      <c r="DZ760" s="150"/>
      <c r="EA760" s="150"/>
      <c r="EB760" s="150"/>
      <c r="EC760" s="150"/>
      <c r="ED760" s="150"/>
      <c r="EE760" s="150"/>
      <c r="EF760" s="150"/>
      <c r="EG760" s="150"/>
      <c r="EH760" s="150"/>
      <c r="EI760" s="150"/>
      <c r="EJ760" s="150"/>
      <c r="EK760" s="150"/>
      <c r="EL760" s="150"/>
      <c r="EM760" s="150"/>
      <c r="EN760" s="150"/>
      <c r="EO760" s="150"/>
      <c r="EP760" s="150"/>
      <c r="EQ760" s="150"/>
      <c r="ER760" s="150"/>
      <c r="ES760" s="150"/>
      <c r="ET760" s="150"/>
      <c r="EU760" s="150"/>
      <c r="EV760" s="150"/>
      <c r="EW760" s="150"/>
      <c r="EX760" s="150"/>
      <c r="EY760" s="150"/>
      <c r="EZ760" s="150"/>
      <c r="FA760" s="150"/>
      <c r="FB760" s="150"/>
      <c r="FC760" s="150"/>
      <c r="FD760" s="150"/>
      <c r="FE760" s="150"/>
      <c r="FF760" s="150"/>
      <c r="FG760" s="150"/>
      <c r="FH760" s="150"/>
      <c r="FI760" s="150"/>
      <c r="FJ760" s="150"/>
      <c r="FK760" s="150"/>
      <c r="FL760" s="150"/>
      <c r="FM760" s="150"/>
      <c r="FN760" s="150"/>
      <c r="FO760" s="150"/>
      <c r="FP760" s="150"/>
      <c r="FQ760" s="150"/>
      <c r="FR760" s="150"/>
      <c r="FS760" s="150"/>
      <c r="FT760" s="150"/>
      <c r="FU760" s="150"/>
      <c r="FV760" s="150"/>
      <c r="FW760" s="150"/>
      <c r="FX760" s="150"/>
      <c r="FY760" s="150"/>
      <c r="FZ760" s="150"/>
      <c r="GA760" s="150"/>
      <c r="GB760" s="150"/>
      <c r="GC760" s="150"/>
      <c r="GD760" s="150"/>
      <c r="GE760" s="150"/>
      <c r="GF760" s="150"/>
      <c r="GG760" s="150"/>
      <c r="GH760" s="150"/>
      <c r="GI760" s="150"/>
      <c r="GJ760" s="150"/>
      <c r="GK760" s="150"/>
      <c r="GL760" s="150"/>
      <c r="GM760" s="150"/>
      <c r="GN760" s="150"/>
      <c r="GO760" s="150"/>
      <c r="GP760" s="150"/>
      <c r="GQ760" s="150"/>
      <c r="GR760" s="150"/>
      <c r="GS760" s="150"/>
      <c r="GT760" s="150"/>
      <c r="GU760" s="150"/>
      <c r="GV760" s="150"/>
      <c r="GW760" s="150"/>
      <c r="GX760" s="150"/>
      <c r="GY760" s="150"/>
      <c r="GZ760" s="150"/>
      <c r="HA760" s="150"/>
      <c r="HB760" s="150"/>
      <c r="HC760" s="150"/>
      <c r="HD760" s="150"/>
      <c r="HE760" s="150"/>
      <c r="HF760" s="150"/>
      <c r="HG760" s="150"/>
      <c r="HH760" s="150"/>
      <c r="HI760" s="150"/>
      <c r="HJ760" s="150"/>
      <c r="HK760" s="150"/>
      <c r="HL760" s="150"/>
      <c r="HM760" s="150"/>
      <c r="HN760" s="150"/>
      <c r="HO760" s="150"/>
      <c r="HP760" s="150"/>
      <c r="HQ760" s="150"/>
      <c r="HR760" s="150"/>
      <c r="HS760" s="150"/>
      <c r="HT760" s="150"/>
      <c r="HU760" s="150"/>
      <c r="HV760" s="150"/>
      <c r="HW760" s="150"/>
      <c r="HX760" s="150"/>
      <c r="HY760" s="150"/>
      <c r="HZ760" s="150"/>
      <c r="IA760" s="150"/>
      <c r="IB760" s="150"/>
      <c r="IC760" s="150"/>
      <c r="ID760" s="150"/>
      <c r="IE760" s="150"/>
      <c r="IF760" s="150"/>
      <c r="IG760" s="150"/>
      <c r="IH760" s="150"/>
      <c r="II760" s="150"/>
      <c r="IJ760" s="150"/>
      <c r="IK760" s="150"/>
      <c r="IL760" s="150"/>
      <c r="IM760" s="150"/>
      <c r="IN760" s="150"/>
      <c r="IO760" s="150"/>
      <c r="IP760" s="150"/>
      <c r="IQ760" s="150"/>
      <c r="IR760" s="150"/>
      <c r="IS760" s="150"/>
      <c r="IT760" s="150"/>
      <c r="IU760" s="150"/>
      <c r="IV760" s="150"/>
      <c r="IW760" s="150"/>
    </row>
    <row r="761" customFormat="false" ht="12.75" hidden="false" customHeight="false" outlineLevel="0" collapsed="false">
      <c r="B761" s="147"/>
      <c r="C761" s="147"/>
      <c r="D761" s="147"/>
      <c r="E761" s="147"/>
      <c r="F761" s="147"/>
      <c r="G761" s="147"/>
      <c r="H761" s="148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  <c r="AA761" s="147"/>
      <c r="AB761" s="147"/>
      <c r="AC761" s="147"/>
      <c r="AD761" s="147"/>
      <c r="AE761" s="147"/>
      <c r="AF761" s="147"/>
      <c r="AG761" s="147"/>
      <c r="AH761" s="147"/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  <c r="BI761" s="147"/>
      <c r="BJ761" s="147"/>
      <c r="BK761" s="149"/>
      <c r="BL761" s="150"/>
      <c r="BM761" s="150"/>
      <c r="BN761" s="150"/>
      <c r="BO761" s="150"/>
      <c r="BP761" s="150"/>
      <c r="BQ761" s="150"/>
      <c r="BR761" s="150"/>
      <c r="BS761" s="150"/>
      <c r="BT761" s="150"/>
      <c r="BU761" s="150"/>
      <c r="BV761" s="150"/>
      <c r="BW761" s="150"/>
      <c r="BX761" s="150"/>
      <c r="BY761" s="150"/>
      <c r="BZ761" s="150"/>
      <c r="CA761" s="150"/>
      <c r="CB761" s="150"/>
      <c r="CC761" s="150"/>
      <c r="CD761" s="150"/>
      <c r="CE761" s="150"/>
      <c r="CF761" s="150"/>
      <c r="CG761" s="150"/>
      <c r="CH761" s="150"/>
      <c r="CI761" s="150"/>
      <c r="CJ761" s="150"/>
      <c r="CK761" s="150"/>
      <c r="CL761" s="150"/>
      <c r="CM761" s="150"/>
      <c r="CN761" s="150"/>
      <c r="CO761" s="150"/>
      <c r="CP761" s="150"/>
      <c r="CQ761" s="150"/>
      <c r="CR761" s="150"/>
      <c r="CS761" s="150"/>
      <c r="CT761" s="150"/>
      <c r="CU761" s="150"/>
      <c r="CV761" s="150"/>
      <c r="CW761" s="150"/>
      <c r="CX761" s="150"/>
      <c r="CY761" s="150"/>
      <c r="CZ761" s="150"/>
      <c r="DA761" s="150"/>
      <c r="DB761" s="150"/>
      <c r="DC761" s="150"/>
      <c r="DD761" s="150"/>
      <c r="DE761" s="150"/>
      <c r="DF761" s="150"/>
      <c r="DG761" s="150"/>
      <c r="DH761" s="150"/>
      <c r="DI761" s="150"/>
      <c r="DJ761" s="150"/>
      <c r="DK761" s="150"/>
      <c r="DL761" s="150"/>
      <c r="DM761" s="150"/>
      <c r="DN761" s="150"/>
      <c r="DO761" s="150"/>
      <c r="DP761" s="150"/>
      <c r="DQ761" s="150"/>
      <c r="DR761" s="150"/>
      <c r="DS761" s="150"/>
      <c r="DT761" s="150"/>
      <c r="DU761" s="150"/>
      <c r="DV761" s="150"/>
      <c r="DW761" s="150"/>
      <c r="DX761" s="150"/>
      <c r="DY761" s="150"/>
      <c r="DZ761" s="150"/>
      <c r="EA761" s="150"/>
      <c r="EB761" s="150"/>
      <c r="EC761" s="150"/>
      <c r="ED761" s="150"/>
      <c r="EE761" s="150"/>
      <c r="EF761" s="150"/>
      <c r="EG761" s="150"/>
      <c r="EH761" s="150"/>
      <c r="EI761" s="150"/>
      <c r="EJ761" s="150"/>
      <c r="EK761" s="150"/>
      <c r="EL761" s="150"/>
      <c r="EM761" s="150"/>
      <c r="EN761" s="150"/>
      <c r="EO761" s="150"/>
      <c r="EP761" s="150"/>
      <c r="EQ761" s="150"/>
      <c r="ER761" s="150"/>
      <c r="ES761" s="150"/>
      <c r="ET761" s="150"/>
      <c r="EU761" s="150"/>
      <c r="EV761" s="150"/>
      <c r="EW761" s="150"/>
      <c r="EX761" s="150"/>
      <c r="EY761" s="150"/>
      <c r="EZ761" s="150"/>
      <c r="FA761" s="150"/>
      <c r="FB761" s="150"/>
      <c r="FC761" s="150"/>
      <c r="FD761" s="150"/>
      <c r="FE761" s="150"/>
      <c r="FF761" s="150"/>
      <c r="FG761" s="150"/>
      <c r="FH761" s="150"/>
      <c r="FI761" s="150"/>
      <c r="FJ761" s="150"/>
      <c r="FK761" s="150"/>
      <c r="FL761" s="150"/>
      <c r="FM761" s="150"/>
      <c r="FN761" s="150"/>
      <c r="FO761" s="150"/>
      <c r="FP761" s="150"/>
      <c r="FQ761" s="150"/>
      <c r="FR761" s="150"/>
      <c r="FS761" s="150"/>
      <c r="FT761" s="150"/>
      <c r="FU761" s="150"/>
      <c r="FV761" s="150"/>
      <c r="FW761" s="150"/>
      <c r="FX761" s="150"/>
      <c r="FY761" s="150"/>
      <c r="FZ761" s="150"/>
      <c r="GA761" s="150"/>
      <c r="GB761" s="150"/>
      <c r="GC761" s="150"/>
      <c r="GD761" s="150"/>
      <c r="GE761" s="150"/>
      <c r="GF761" s="150"/>
      <c r="GG761" s="150"/>
      <c r="GH761" s="150"/>
      <c r="GI761" s="150"/>
      <c r="GJ761" s="150"/>
      <c r="GK761" s="150"/>
      <c r="GL761" s="150"/>
      <c r="GM761" s="150"/>
      <c r="GN761" s="150"/>
      <c r="GO761" s="150"/>
      <c r="GP761" s="150"/>
      <c r="GQ761" s="150"/>
      <c r="GR761" s="150"/>
      <c r="GS761" s="150"/>
      <c r="GT761" s="150"/>
      <c r="GU761" s="150"/>
      <c r="GV761" s="150"/>
      <c r="GW761" s="150"/>
      <c r="GX761" s="150"/>
      <c r="GY761" s="150"/>
      <c r="GZ761" s="150"/>
      <c r="HA761" s="150"/>
      <c r="HB761" s="150"/>
      <c r="HC761" s="150"/>
      <c r="HD761" s="150"/>
      <c r="HE761" s="150"/>
      <c r="HF761" s="150"/>
      <c r="HG761" s="150"/>
      <c r="HH761" s="150"/>
      <c r="HI761" s="150"/>
      <c r="HJ761" s="150"/>
      <c r="HK761" s="150"/>
      <c r="HL761" s="150"/>
      <c r="HM761" s="150"/>
      <c r="HN761" s="150"/>
      <c r="HO761" s="150"/>
      <c r="HP761" s="150"/>
      <c r="HQ761" s="150"/>
      <c r="HR761" s="150"/>
      <c r="HS761" s="150"/>
      <c r="HT761" s="150"/>
      <c r="HU761" s="150"/>
      <c r="HV761" s="150"/>
      <c r="HW761" s="150"/>
      <c r="HX761" s="150"/>
      <c r="HY761" s="150"/>
      <c r="HZ761" s="150"/>
      <c r="IA761" s="150"/>
      <c r="IB761" s="150"/>
      <c r="IC761" s="150"/>
      <c r="ID761" s="150"/>
      <c r="IE761" s="150"/>
      <c r="IF761" s="150"/>
      <c r="IG761" s="150"/>
      <c r="IH761" s="150"/>
      <c r="II761" s="150"/>
      <c r="IJ761" s="150"/>
      <c r="IK761" s="150"/>
      <c r="IL761" s="150"/>
      <c r="IM761" s="150"/>
      <c r="IN761" s="150"/>
      <c r="IO761" s="150"/>
      <c r="IP761" s="150"/>
      <c r="IQ761" s="150"/>
      <c r="IR761" s="150"/>
      <c r="IS761" s="150"/>
      <c r="IT761" s="150"/>
      <c r="IU761" s="150"/>
      <c r="IV761" s="150"/>
      <c r="IW761" s="150"/>
    </row>
    <row r="762" customFormat="false" ht="12.75" hidden="false" customHeight="false" outlineLevel="0" collapsed="false">
      <c r="B762" s="147"/>
      <c r="C762" s="147"/>
      <c r="D762" s="147"/>
      <c r="E762" s="147"/>
      <c r="F762" s="147"/>
      <c r="G762" s="147"/>
      <c r="H762" s="148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  <c r="AA762" s="147"/>
      <c r="AB762" s="147"/>
      <c r="AC762" s="147"/>
      <c r="AD762" s="147"/>
      <c r="AE762" s="147"/>
      <c r="AF762" s="147"/>
      <c r="AG762" s="147"/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  <c r="BI762" s="147"/>
      <c r="BJ762" s="147"/>
      <c r="BK762" s="149"/>
      <c r="BL762" s="150"/>
      <c r="BM762" s="150"/>
      <c r="BN762" s="150"/>
      <c r="BO762" s="150"/>
      <c r="BP762" s="150"/>
      <c r="BQ762" s="150"/>
      <c r="BR762" s="150"/>
      <c r="BS762" s="150"/>
      <c r="BT762" s="150"/>
      <c r="BU762" s="150"/>
      <c r="BV762" s="150"/>
      <c r="BW762" s="150"/>
      <c r="BX762" s="150"/>
      <c r="BY762" s="150"/>
      <c r="BZ762" s="150"/>
      <c r="CA762" s="150"/>
      <c r="CB762" s="150"/>
      <c r="CC762" s="150"/>
      <c r="CD762" s="150"/>
      <c r="CE762" s="150"/>
      <c r="CF762" s="150"/>
      <c r="CG762" s="150"/>
      <c r="CH762" s="150"/>
      <c r="CI762" s="150"/>
      <c r="CJ762" s="150"/>
      <c r="CK762" s="150"/>
      <c r="CL762" s="150"/>
      <c r="CM762" s="150"/>
      <c r="CN762" s="150"/>
      <c r="CO762" s="150"/>
      <c r="CP762" s="150"/>
      <c r="CQ762" s="150"/>
      <c r="CR762" s="150"/>
      <c r="CS762" s="150"/>
      <c r="CT762" s="150"/>
      <c r="CU762" s="150"/>
      <c r="CV762" s="150"/>
      <c r="CW762" s="150"/>
      <c r="CX762" s="150"/>
      <c r="CY762" s="150"/>
      <c r="CZ762" s="150"/>
      <c r="DA762" s="150"/>
      <c r="DB762" s="150"/>
      <c r="DC762" s="150"/>
      <c r="DD762" s="150"/>
      <c r="DE762" s="150"/>
      <c r="DF762" s="150"/>
      <c r="DG762" s="150"/>
      <c r="DH762" s="150"/>
      <c r="DI762" s="150"/>
      <c r="DJ762" s="150"/>
      <c r="DK762" s="150"/>
      <c r="DL762" s="150"/>
      <c r="DM762" s="150"/>
      <c r="DN762" s="150"/>
      <c r="DO762" s="150"/>
      <c r="DP762" s="150"/>
      <c r="DQ762" s="150"/>
      <c r="DR762" s="150"/>
      <c r="DS762" s="150"/>
      <c r="DT762" s="150"/>
      <c r="DU762" s="150"/>
      <c r="DV762" s="150"/>
      <c r="DW762" s="150"/>
      <c r="DX762" s="150"/>
      <c r="DY762" s="150"/>
      <c r="DZ762" s="150"/>
      <c r="EA762" s="150"/>
      <c r="EB762" s="150"/>
      <c r="EC762" s="150"/>
      <c r="ED762" s="150"/>
      <c r="EE762" s="150"/>
      <c r="EF762" s="150"/>
      <c r="EG762" s="150"/>
      <c r="EH762" s="150"/>
      <c r="EI762" s="150"/>
      <c r="EJ762" s="150"/>
      <c r="EK762" s="150"/>
      <c r="EL762" s="150"/>
      <c r="EM762" s="150"/>
      <c r="EN762" s="150"/>
      <c r="EO762" s="150"/>
      <c r="EP762" s="150"/>
      <c r="EQ762" s="150"/>
      <c r="ER762" s="150"/>
      <c r="ES762" s="150"/>
      <c r="ET762" s="150"/>
      <c r="EU762" s="150"/>
      <c r="EV762" s="150"/>
      <c r="EW762" s="150"/>
      <c r="EX762" s="150"/>
      <c r="EY762" s="150"/>
      <c r="EZ762" s="150"/>
      <c r="FA762" s="150"/>
      <c r="FB762" s="150"/>
      <c r="FC762" s="150"/>
      <c r="FD762" s="150"/>
      <c r="FE762" s="150"/>
      <c r="FF762" s="150"/>
      <c r="FG762" s="150"/>
      <c r="FH762" s="150"/>
      <c r="FI762" s="150"/>
      <c r="FJ762" s="150"/>
      <c r="FK762" s="150"/>
      <c r="FL762" s="150"/>
      <c r="FM762" s="150"/>
      <c r="FN762" s="150"/>
      <c r="FO762" s="150"/>
      <c r="FP762" s="150"/>
      <c r="FQ762" s="150"/>
      <c r="FR762" s="150"/>
      <c r="FS762" s="150"/>
      <c r="FT762" s="150"/>
      <c r="FU762" s="150"/>
      <c r="FV762" s="150"/>
      <c r="FW762" s="150"/>
      <c r="FX762" s="150"/>
      <c r="FY762" s="150"/>
      <c r="FZ762" s="150"/>
      <c r="GA762" s="150"/>
      <c r="GB762" s="150"/>
      <c r="GC762" s="150"/>
      <c r="GD762" s="150"/>
      <c r="GE762" s="150"/>
      <c r="GF762" s="150"/>
      <c r="GG762" s="150"/>
      <c r="GH762" s="150"/>
      <c r="GI762" s="150"/>
      <c r="GJ762" s="150"/>
      <c r="GK762" s="150"/>
      <c r="GL762" s="150"/>
      <c r="GM762" s="150"/>
      <c r="GN762" s="150"/>
      <c r="GO762" s="150"/>
      <c r="GP762" s="150"/>
      <c r="GQ762" s="150"/>
      <c r="GR762" s="150"/>
      <c r="GS762" s="150"/>
      <c r="GT762" s="150"/>
      <c r="GU762" s="150"/>
      <c r="GV762" s="150"/>
      <c r="GW762" s="150"/>
      <c r="GX762" s="150"/>
      <c r="GY762" s="150"/>
      <c r="GZ762" s="150"/>
      <c r="HA762" s="150"/>
      <c r="HB762" s="150"/>
      <c r="HC762" s="150"/>
      <c r="HD762" s="150"/>
      <c r="HE762" s="150"/>
      <c r="HF762" s="150"/>
      <c r="HG762" s="150"/>
      <c r="HH762" s="150"/>
      <c r="HI762" s="150"/>
      <c r="HJ762" s="150"/>
      <c r="HK762" s="150"/>
      <c r="HL762" s="150"/>
      <c r="HM762" s="150"/>
      <c r="HN762" s="150"/>
      <c r="HO762" s="150"/>
      <c r="HP762" s="150"/>
      <c r="HQ762" s="150"/>
      <c r="HR762" s="150"/>
      <c r="HS762" s="150"/>
      <c r="HT762" s="150"/>
      <c r="HU762" s="150"/>
      <c r="HV762" s="150"/>
      <c r="HW762" s="150"/>
      <c r="HX762" s="150"/>
      <c r="HY762" s="150"/>
      <c r="HZ762" s="150"/>
      <c r="IA762" s="150"/>
      <c r="IB762" s="150"/>
      <c r="IC762" s="150"/>
      <c r="ID762" s="150"/>
      <c r="IE762" s="150"/>
      <c r="IF762" s="150"/>
      <c r="IG762" s="150"/>
      <c r="IH762" s="150"/>
      <c r="II762" s="150"/>
      <c r="IJ762" s="150"/>
      <c r="IK762" s="150"/>
      <c r="IL762" s="150"/>
      <c r="IM762" s="150"/>
      <c r="IN762" s="150"/>
      <c r="IO762" s="150"/>
      <c r="IP762" s="150"/>
      <c r="IQ762" s="150"/>
      <c r="IR762" s="150"/>
      <c r="IS762" s="150"/>
      <c r="IT762" s="150"/>
      <c r="IU762" s="150"/>
      <c r="IV762" s="150"/>
      <c r="IW762" s="150"/>
    </row>
    <row r="763" customFormat="false" ht="12.75" hidden="false" customHeight="false" outlineLevel="0" collapsed="false">
      <c r="B763" s="147"/>
      <c r="C763" s="147"/>
      <c r="D763" s="147"/>
      <c r="E763" s="147"/>
      <c r="F763" s="147"/>
      <c r="G763" s="147"/>
      <c r="H763" s="148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  <c r="AA763" s="147"/>
      <c r="AB763" s="147"/>
      <c r="AC763" s="147"/>
      <c r="AD763" s="147"/>
      <c r="AE763" s="147"/>
      <c r="AF763" s="147"/>
      <c r="AG763" s="147"/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  <c r="BI763" s="147"/>
      <c r="BJ763" s="147"/>
      <c r="BK763" s="149"/>
      <c r="BL763" s="150"/>
      <c r="BM763" s="150"/>
      <c r="BN763" s="150"/>
      <c r="BO763" s="150"/>
      <c r="BP763" s="150"/>
      <c r="BQ763" s="150"/>
      <c r="BR763" s="150"/>
      <c r="BS763" s="150"/>
      <c r="BT763" s="150"/>
      <c r="BU763" s="150"/>
      <c r="BV763" s="150"/>
      <c r="BW763" s="150"/>
      <c r="BX763" s="150"/>
      <c r="BY763" s="150"/>
      <c r="BZ763" s="150"/>
      <c r="CA763" s="150"/>
      <c r="CB763" s="150"/>
      <c r="CC763" s="15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0"/>
      <c r="CN763" s="150"/>
      <c r="CO763" s="150"/>
      <c r="CP763" s="150"/>
      <c r="CQ763" s="150"/>
      <c r="CR763" s="150"/>
      <c r="CS763" s="150"/>
      <c r="CT763" s="150"/>
      <c r="CU763" s="150"/>
      <c r="CV763" s="150"/>
      <c r="CW763" s="150"/>
      <c r="CX763" s="150"/>
      <c r="CY763" s="150"/>
      <c r="CZ763" s="150"/>
      <c r="DA763" s="150"/>
      <c r="DB763" s="150"/>
      <c r="DC763" s="150"/>
      <c r="DD763" s="150"/>
      <c r="DE763" s="150"/>
      <c r="DF763" s="150"/>
      <c r="DG763" s="150"/>
      <c r="DH763" s="150"/>
      <c r="DI763" s="150"/>
      <c r="DJ763" s="150"/>
      <c r="DK763" s="150"/>
      <c r="DL763" s="150"/>
      <c r="DM763" s="150"/>
      <c r="DN763" s="150"/>
      <c r="DO763" s="150"/>
      <c r="DP763" s="150"/>
      <c r="DQ763" s="150"/>
      <c r="DR763" s="150"/>
      <c r="DS763" s="150"/>
      <c r="DT763" s="150"/>
      <c r="DU763" s="150"/>
      <c r="DV763" s="150"/>
      <c r="DW763" s="150"/>
      <c r="DX763" s="150"/>
      <c r="DY763" s="150"/>
      <c r="DZ763" s="150"/>
      <c r="EA763" s="150"/>
      <c r="EB763" s="150"/>
      <c r="EC763" s="150"/>
      <c r="ED763" s="150"/>
      <c r="EE763" s="150"/>
      <c r="EF763" s="150"/>
      <c r="EG763" s="150"/>
      <c r="EH763" s="150"/>
      <c r="EI763" s="150"/>
      <c r="EJ763" s="150"/>
      <c r="EK763" s="150"/>
      <c r="EL763" s="150"/>
      <c r="EM763" s="150"/>
      <c r="EN763" s="150"/>
      <c r="EO763" s="150"/>
      <c r="EP763" s="150"/>
      <c r="EQ763" s="150"/>
      <c r="ER763" s="150"/>
      <c r="ES763" s="150"/>
      <c r="ET763" s="150"/>
      <c r="EU763" s="150"/>
      <c r="EV763" s="150"/>
      <c r="EW763" s="150"/>
      <c r="EX763" s="150"/>
      <c r="EY763" s="150"/>
      <c r="EZ763" s="150"/>
      <c r="FA763" s="150"/>
      <c r="FB763" s="150"/>
      <c r="FC763" s="150"/>
      <c r="FD763" s="150"/>
      <c r="FE763" s="150"/>
      <c r="FF763" s="150"/>
      <c r="FG763" s="150"/>
      <c r="FH763" s="150"/>
      <c r="FI763" s="150"/>
      <c r="FJ763" s="150"/>
      <c r="FK763" s="150"/>
      <c r="FL763" s="150"/>
      <c r="FM763" s="150"/>
      <c r="FN763" s="150"/>
      <c r="FO763" s="150"/>
      <c r="FP763" s="150"/>
      <c r="FQ763" s="150"/>
      <c r="FR763" s="150"/>
      <c r="FS763" s="150"/>
      <c r="FT763" s="150"/>
      <c r="FU763" s="150"/>
      <c r="FV763" s="150"/>
      <c r="FW763" s="150"/>
      <c r="FX763" s="150"/>
      <c r="FY763" s="150"/>
      <c r="FZ763" s="150"/>
      <c r="GA763" s="150"/>
      <c r="GB763" s="150"/>
      <c r="GC763" s="150"/>
      <c r="GD763" s="150"/>
      <c r="GE763" s="150"/>
      <c r="GF763" s="150"/>
      <c r="GG763" s="150"/>
      <c r="GH763" s="150"/>
      <c r="GI763" s="150"/>
      <c r="GJ763" s="150"/>
      <c r="GK763" s="150"/>
      <c r="GL763" s="150"/>
      <c r="GM763" s="150"/>
      <c r="GN763" s="150"/>
      <c r="GO763" s="150"/>
      <c r="GP763" s="150"/>
      <c r="GQ763" s="150"/>
      <c r="GR763" s="150"/>
      <c r="GS763" s="150"/>
      <c r="GT763" s="150"/>
      <c r="GU763" s="150"/>
      <c r="GV763" s="150"/>
      <c r="GW763" s="150"/>
      <c r="GX763" s="150"/>
      <c r="GY763" s="150"/>
      <c r="GZ763" s="150"/>
      <c r="HA763" s="150"/>
      <c r="HB763" s="150"/>
      <c r="HC763" s="150"/>
      <c r="HD763" s="150"/>
      <c r="HE763" s="150"/>
      <c r="HF763" s="150"/>
      <c r="HG763" s="150"/>
      <c r="HH763" s="150"/>
      <c r="HI763" s="150"/>
      <c r="HJ763" s="150"/>
      <c r="HK763" s="150"/>
      <c r="HL763" s="150"/>
      <c r="HM763" s="150"/>
      <c r="HN763" s="150"/>
      <c r="HO763" s="150"/>
      <c r="HP763" s="150"/>
      <c r="HQ763" s="150"/>
      <c r="HR763" s="150"/>
      <c r="HS763" s="150"/>
      <c r="HT763" s="150"/>
      <c r="HU763" s="150"/>
      <c r="HV763" s="150"/>
      <c r="HW763" s="150"/>
      <c r="HX763" s="150"/>
      <c r="HY763" s="150"/>
      <c r="HZ763" s="150"/>
      <c r="IA763" s="150"/>
      <c r="IB763" s="150"/>
      <c r="IC763" s="150"/>
      <c r="ID763" s="150"/>
      <c r="IE763" s="150"/>
      <c r="IF763" s="150"/>
      <c r="IG763" s="150"/>
      <c r="IH763" s="150"/>
      <c r="II763" s="150"/>
      <c r="IJ763" s="150"/>
      <c r="IK763" s="150"/>
      <c r="IL763" s="150"/>
      <c r="IM763" s="150"/>
      <c r="IN763" s="150"/>
      <c r="IO763" s="150"/>
      <c r="IP763" s="150"/>
      <c r="IQ763" s="150"/>
      <c r="IR763" s="150"/>
      <c r="IS763" s="150"/>
      <c r="IT763" s="150"/>
      <c r="IU763" s="150"/>
      <c r="IV763" s="150"/>
      <c r="IW763" s="150"/>
    </row>
    <row r="764" customFormat="false" ht="12.75" hidden="false" customHeight="false" outlineLevel="0" collapsed="false">
      <c r="B764" s="147"/>
      <c r="C764" s="147"/>
      <c r="D764" s="147"/>
      <c r="E764" s="147"/>
      <c r="F764" s="147"/>
      <c r="G764" s="147"/>
      <c r="H764" s="148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  <c r="AA764" s="147"/>
      <c r="AB764" s="147"/>
      <c r="AC764" s="147"/>
      <c r="AD764" s="147"/>
      <c r="AE764" s="147"/>
      <c r="AF764" s="147"/>
      <c r="AG764" s="147"/>
      <c r="AH764" s="147"/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  <c r="BI764" s="147"/>
      <c r="BJ764" s="147"/>
      <c r="BK764" s="149"/>
      <c r="BL764" s="150"/>
      <c r="BM764" s="150"/>
      <c r="BN764" s="150"/>
      <c r="BO764" s="150"/>
      <c r="BP764" s="150"/>
      <c r="BQ764" s="150"/>
      <c r="BR764" s="150"/>
      <c r="BS764" s="150"/>
      <c r="BT764" s="150"/>
      <c r="BU764" s="150"/>
      <c r="BV764" s="150"/>
      <c r="BW764" s="150"/>
      <c r="BX764" s="150"/>
      <c r="BY764" s="150"/>
      <c r="BZ764" s="150"/>
      <c r="CA764" s="150"/>
      <c r="CB764" s="150"/>
      <c r="CC764" s="15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0"/>
      <c r="CN764" s="150"/>
      <c r="CO764" s="150"/>
      <c r="CP764" s="150"/>
      <c r="CQ764" s="150"/>
      <c r="CR764" s="150"/>
      <c r="CS764" s="150"/>
      <c r="CT764" s="150"/>
      <c r="CU764" s="150"/>
      <c r="CV764" s="150"/>
      <c r="CW764" s="150"/>
      <c r="CX764" s="150"/>
      <c r="CY764" s="150"/>
      <c r="CZ764" s="150"/>
      <c r="DA764" s="150"/>
      <c r="DB764" s="150"/>
      <c r="DC764" s="150"/>
      <c r="DD764" s="150"/>
      <c r="DE764" s="150"/>
      <c r="DF764" s="150"/>
      <c r="DG764" s="150"/>
      <c r="DH764" s="150"/>
      <c r="DI764" s="150"/>
      <c r="DJ764" s="150"/>
      <c r="DK764" s="150"/>
      <c r="DL764" s="150"/>
      <c r="DM764" s="150"/>
      <c r="DN764" s="150"/>
      <c r="DO764" s="150"/>
      <c r="DP764" s="150"/>
      <c r="DQ764" s="150"/>
      <c r="DR764" s="150"/>
      <c r="DS764" s="150"/>
      <c r="DT764" s="150"/>
      <c r="DU764" s="150"/>
      <c r="DV764" s="150"/>
      <c r="DW764" s="150"/>
      <c r="DX764" s="150"/>
      <c r="DY764" s="150"/>
      <c r="DZ764" s="150"/>
      <c r="EA764" s="150"/>
      <c r="EB764" s="150"/>
      <c r="EC764" s="150"/>
      <c r="ED764" s="150"/>
      <c r="EE764" s="150"/>
      <c r="EF764" s="150"/>
      <c r="EG764" s="150"/>
      <c r="EH764" s="150"/>
      <c r="EI764" s="150"/>
      <c r="EJ764" s="150"/>
      <c r="EK764" s="150"/>
      <c r="EL764" s="150"/>
      <c r="EM764" s="150"/>
      <c r="EN764" s="150"/>
      <c r="EO764" s="150"/>
      <c r="EP764" s="150"/>
      <c r="EQ764" s="150"/>
      <c r="ER764" s="150"/>
      <c r="ES764" s="150"/>
      <c r="ET764" s="150"/>
      <c r="EU764" s="150"/>
      <c r="EV764" s="150"/>
      <c r="EW764" s="150"/>
      <c r="EX764" s="150"/>
      <c r="EY764" s="150"/>
      <c r="EZ764" s="150"/>
      <c r="FA764" s="150"/>
      <c r="FB764" s="150"/>
      <c r="FC764" s="150"/>
      <c r="FD764" s="150"/>
      <c r="FE764" s="150"/>
      <c r="FF764" s="150"/>
      <c r="FG764" s="150"/>
      <c r="FH764" s="150"/>
      <c r="FI764" s="150"/>
      <c r="FJ764" s="150"/>
      <c r="FK764" s="150"/>
      <c r="FL764" s="150"/>
      <c r="FM764" s="150"/>
      <c r="FN764" s="150"/>
      <c r="FO764" s="150"/>
      <c r="FP764" s="150"/>
      <c r="FQ764" s="150"/>
      <c r="FR764" s="150"/>
      <c r="FS764" s="150"/>
      <c r="FT764" s="150"/>
      <c r="FU764" s="150"/>
      <c r="FV764" s="150"/>
      <c r="FW764" s="150"/>
      <c r="FX764" s="150"/>
      <c r="FY764" s="150"/>
      <c r="FZ764" s="150"/>
      <c r="GA764" s="150"/>
      <c r="GB764" s="150"/>
      <c r="GC764" s="150"/>
      <c r="GD764" s="150"/>
      <c r="GE764" s="150"/>
      <c r="GF764" s="150"/>
      <c r="GG764" s="150"/>
      <c r="GH764" s="150"/>
      <c r="GI764" s="150"/>
      <c r="GJ764" s="150"/>
      <c r="GK764" s="150"/>
      <c r="GL764" s="150"/>
      <c r="GM764" s="150"/>
      <c r="GN764" s="150"/>
      <c r="GO764" s="150"/>
      <c r="GP764" s="150"/>
      <c r="GQ764" s="150"/>
      <c r="GR764" s="150"/>
      <c r="GS764" s="150"/>
      <c r="GT764" s="150"/>
      <c r="GU764" s="150"/>
      <c r="GV764" s="150"/>
      <c r="GW764" s="150"/>
      <c r="GX764" s="150"/>
      <c r="GY764" s="150"/>
      <c r="GZ764" s="150"/>
      <c r="HA764" s="150"/>
      <c r="HB764" s="150"/>
      <c r="HC764" s="150"/>
      <c r="HD764" s="150"/>
      <c r="HE764" s="150"/>
      <c r="HF764" s="150"/>
      <c r="HG764" s="150"/>
      <c r="HH764" s="150"/>
      <c r="HI764" s="150"/>
      <c r="HJ764" s="150"/>
      <c r="HK764" s="150"/>
      <c r="HL764" s="150"/>
      <c r="HM764" s="150"/>
      <c r="HN764" s="150"/>
      <c r="HO764" s="150"/>
      <c r="HP764" s="150"/>
      <c r="HQ764" s="150"/>
      <c r="HR764" s="150"/>
      <c r="HS764" s="150"/>
      <c r="HT764" s="150"/>
      <c r="HU764" s="150"/>
      <c r="HV764" s="150"/>
      <c r="HW764" s="150"/>
      <c r="HX764" s="150"/>
      <c r="HY764" s="150"/>
      <c r="HZ764" s="150"/>
      <c r="IA764" s="150"/>
      <c r="IB764" s="150"/>
      <c r="IC764" s="150"/>
      <c r="ID764" s="150"/>
      <c r="IE764" s="150"/>
      <c r="IF764" s="150"/>
      <c r="IG764" s="150"/>
      <c r="IH764" s="150"/>
      <c r="II764" s="150"/>
      <c r="IJ764" s="150"/>
      <c r="IK764" s="150"/>
      <c r="IL764" s="150"/>
      <c r="IM764" s="150"/>
      <c r="IN764" s="150"/>
      <c r="IO764" s="150"/>
      <c r="IP764" s="150"/>
      <c r="IQ764" s="150"/>
      <c r="IR764" s="150"/>
      <c r="IS764" s="150"/>
      <c r="IT764" s="150"/>
      <c r="IU764" s="150"/>
      <c r="IV764" s="150"/>
      <c r="IW764" s="150"/>
    </row>
    <row r="765" customFormat="false" ht="12.75" hidden="false" customHeight="false" outlineLevel="0" collapsed="false">
      <c r="B765" s="147"/>
      <c r="C765" s="147"/>
      <c r="D765" s="147"/>
      <c r="E765" s="147"/>
      <c r="F765" s="147"/>
      <c r="G765" s="147"/>
      <c r="H765" s="148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  <c r="AE765" s="147"/>
      <c r="AF765" s="147"/>
      <c r="AG765" s="147"/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  <c r="BI765" s="147"/>
      <c r="BJ765" s="147"/>
      <c r="BK765" s="149"/>
      <c r="BL765" s="150"/>
      <c r="BM765" s="150"/>
      <c r="BN765" s="150"/>
      <c r="BO765" s="150"/>
      <c r="BP765" s="150"/>
      <c r="BQ765" s="150"/>
      <c r="BR765" s="150"/>
      <c r="BS765" s="150"/>
      <c r="BT765" s="150"/>
      <c r="BU765" s="150"/>
      <c r="BV765" s="150"/>
      <c r="BW765" s="150"/>
      <c r="BX765" s="150"/>
      <c r="BY765" s="150"/>
      <c r="BZ765" s="150"/>
      <c r="CA765" s="150"/>
      <c r="CB765" s="150"/>
      <c r="CC765" s="150"/>
      <c r="CD765" s="150"/>
      <c r="CE765" s="150"/>
      <c r="CF765" s="150"/>
      <c r="CG765" s="150"/>
      <c r="CH765" s="150"/>
      <c r="CI765" s="150"/>
      <c r="CJ765" s="150"/>
      <c r="CK765" s="150"/>
      <c r="CL765" s="150"/>
      <c r="CM765" s="150"/>
      <c r="CN765" s="150"/>
      <c r="CO765" s="150"/>
      <c r="CP765" s="150"/>
      <c r="CQ765" s="150"/>
      <c r="CR765" s="150"/>
      <c r="CS765" s="150"/>
      <c r="CT765" s="150"/>
      <c r="CU765" s="150"/>
      <c r="CV765" s="150"/>
      <c r="CW765" s="150"/>
      <c r="CX765" s="150"/>
      <c r="CY765" s="150"/>
      <c r="CZ765" s="150"/>
      <c r="DA765" s="150"/>
      <c r="DB765" s="150"/>
      <c r="DC765" s="150"/>
      <c r="DD765" s="150"/>
      <c r="DE765" s="150"/>
      <c r="DF765" s="150"/>
      <c r="DG765" s="150"/>
      <c r="DH765" s="150"/>
      <c r="DI765" s="150"/>
      <c r="DJ765" s="150"/>
      <c r="DK765" s="150"/>
      <c r="DL765" s="150"/>
      <c r="DM765" s="150"/>
      <c r="DN765" s="150"/>
      <c r="DO765" s="150"/>
      <c r="DP765" s="150"/>
      <c r="DQ765" s="150"/>
      <c r="DR765" s="150"/>
      <c r="DS765" s="150"/>
      <c r="DT765" s="150"/>
      <c r="DU765" s="150"/>
      <c r="DV765" s="150"/>
      <c r="DW765" s="150"/>
      <c r="DX765" s="150"/>
      <c r="DY765" s="150"/>
      <c r="DZ765" s="150"/>
      <c r="EA765" s="150"/>
      <c r="EB765" s="150"/>
      <c r="EC765" s="150"/>
      <c r="ED765" s="150"/>
      <c r="EE765" s="150"/>
      <c r="EF765" s="150"/>
      <c r="EG765" s="150"/>
      <c r="EH765" s="150"/>
      <c r="EI765" s="150"/>
      <c r="EJ765" s="150"/>
      <c r="EK765" s="150"/>
      <c r="EL765" s="150"/>
      <c r="EM765" s="150"/>
      <c r="EN765" s="150"/>
      <c r="EO765" s="150"/>
      <c r="EP765" s="150"/>
      <c r="EQ765" s="150"/>
      <c r="ER765" s="150"/>
      <c r="ES765" s="150"/>
      <c r="ET765" s="150"/>
      <c r="EU765" s="150"/>
      <c r="EV765" s="150"/>
      <c r="EW765" s="150"/>
      <c r="EX765" s="150"/>
      <c r="EY765" s="150"/>
      <c r="EZ765" s="150"/>
      <c r="FA765" s="150"/>
      <c r="FB765" s="150"/>
      <c r="FC765" s="150"/>
      <c r="FD765" s="150"/>
      <c r="FE765" s="150"/>
      <c r="FF765" s="150"/>
      <c r="FG765" s="150"/>
      <c r="FH765" s="150"/>
      <c r="FI765" s="150"/>
      <c r="FJ765" s="150"/>
      <c r="FK765" s="150"/>
      <c r="FL765" s="150"/>
      <c r="FM765" s="150"/>
      <c r="FN765" s="150"/>
      <c r="FO765" s="150"/>
      <c r="FP765" s="150"/>
      <c r="FQ765" s="150"/>
      <c r="FR765" s="150"/>
      <c r="FS765" s="150"/>
      <c r="FT765" s="150"/>
      <c r="FU765" s="150"/>
      <c r="FV765" s="150"/>
      <c r="FW765" s="150"/>
      <c r="FX765" s="150"/>
      <c r="FY765" s="150"/>
      <c r="FZ765" s="150"/>
      <c r="GA765" s="150"/>
      <c r="GB765" s="150"/>
      <c r="GC765" s="150"/>
      <c r="GD765" s="150"/>
      <c r="GE765" s="150"/>
      <c r="GF765" s="150"/>
      <c r="GG765" s="150"/>
      <c r="GH765" s="150"/>
      <c r="GI765" s="150"/>
      <c r="GJ765" s="150"/>
      <c r="GK765" s="150"/>
      <c r="GL765" s="150"/>
      <c r="GM765" s="150"/>
      <c r="GN765" s="150"/>
      <c r="GO765" s="150"/>
      <c r="GP765" s="150"/>
      <c r="GQ765" s="150"/>
      <c r="GR765" s="150"/>
      <c r="GS765" s="150"/>
      <c r="GT765" s="150"/>
      <c r="GU765" s="150"/>
      <c r="GV765" s="150"/>
      <c r="GW765" s="150"/>
      <c r="GX765" s="150"/>
      <c r="GY765" s="150"/>
      <c r="GZ765" s="150"/>
      <c r="HA765" s="150"/>
      <c r="HB765" s="150"/>
      <c r="HC765" s="150"/>
      <c r="HD765" s="150"/>
      <c r="HE765" s="150"/>
      <c r="HF765" s="150"/>
      <c r="HG765" s="150"/>
      <c r="HH765" s="150"/>
      <c r="HI765" s="150"/>
      <c r="HJ765" s="150"/>
      <c r="HK765" s="150"/>
      <c r="HL765" s="150"/>
      <c r="HM765" s="150"/>
      <c r="HN765" s="150"/>
      <c r="HO765" s="150"/>
      <c r="HP765" s="150"/>
      <c r="HQ765" s="150"/>
      <c r="HR765" s="150"/>
      <c r="HS765" s="150"/>
      <c r="HT765" s="150"/>
      <c r="HU765" s="150"/>
      <c r="HV765" s="150"/>
      <c r="HW765" s="150"/>
      <c r="HX765" s="150"/>
      <c r="HY765" s="150"/>
      <c r="HZ765" s="150"/>
      <c r="IA765" s="150"/>
      <c r="IB765" s="150"/>
      <c r="IC765" s="150"/>
      <c r="ID765" s="150"/>
      <c r="IE765" s="150"/>
      <c r="IF765" s="150"/>
      <c r="IG765" s="150"/>
      <c r="IH765" s="150"/>
      <c r="II765" s="150"/>
      <c r="IJ765" s="150"/>
      <c r="IK765" s="150"/>
      <c r="IL765" s="150"/>
      <c r="IM765" s="150"/>
      <c r="IN765" s="150"/>
      <c r="IO765" s="150"/>
      <c r="IP765" s="150"/>
      <c r="IQ765" s="150"/>
      <c r="IR765" s="150"/>
      <c r="IS765" s="150"/>
      <c r="IT765" s="150"/>
      <c r="IU765" s="150"/>
      <c r="IV765" s="150"/>
      <c r="IW765" s="150"/>
    </row>
    <row r="766" customFormat="false" ht="12.75" hidden="false" customHeight="false" outlineLevel="0" collapsed="false">
      <c r="B766" s="147"/>
      <c r="C766" s="147"/>
      <c r="D766" s="147"/>
      <c r="E766" s="147"/>
      <c r="F766" s="147"/>
      <c r="G766" s="147"/>
      <c r="H766" s="148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7"/>
      <c r="AE766" s="147"/>
      <c r="AF766" s="147"/>
      <c r="AG766" s="147"/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  <c r="BI766" s="147"/>
      <c r="BJ766" s="147"/>
      <c r="BK766" s="149"/>
      <c r="BL766" s="150"/>
      <c r="BM766" s="150"/>
      <c r="BN766" s="150"/>
      <c r="BO766" s="150"/>
      <c r="BP766" s="150"/>
      <c r="BQ766" s="150"/>
      <c r="BR766" s="150"/>
      <c r="BS766" s="150"/>
      <c r="BT766" s="150"/>
      <c r="BU766" s="150"/>
      <c r="BV766" s="150"/>
      <c r="BW766" s="150"/>
      <c r="BX766" s="150"/>
      <c r="BY766" s="150"/>
      <c r="BZ766" s="150"/>
      <c r="CA766" s="150"/>
      <c r="CB766" s="150"/>
      <c r="CC766" s="150"/>
      <c r="CD766" s="150"/>
      <c r="CE766" s="150"/>
      <c r="CF766" s="150"/>
      <c r="CG766" s="150"/>
      <c r="CH766" s="150"/>
      <c r="CI766" s="150"/>
      <c r="CJ766" s="150"/>
      <c r="CK766" s="150"/>
      <c r="CL766" s="150"/>
      <c r="CM766" s="150"/>
      <c r="CN766" s="150"/>
      <c r="CO766" s="150"/>
      <c r="CP766" s="150"/>
      <c r="CQ766" s="150"/>
      <c r="CR766" s="150"/>
      <c r="CS766" s="150"/>
      <c r="CT766" s="150"/>
      <c r="CU766" s="150"/>
      <c r="CV766" s="150"/>
      <c r="CW766" s="150"/>
      <c r="CX766" s="150"/>
      <c r="CY766" s="150"/>
      <c r="CZ766" s="150"/>
      <c r="DA766" s="150"/>
      <c r="DB766" s="150"/>
      <c r="DC766" s="150"/>
      <c r="DD766" s="150"/>
      <c r="DE766" s="150"/>
      <c r="DF766" s="150"/>
      <c r="DG766" s="150"/>
      <c r="DH766" s="150"/>
      <c r="DI766" s="150"/>
      <c r="DJ766" s="150"/>
      <c r="DK766" s="150"/>
      <c r="DL766" s="150"/>
      <c r="DM766" s="150"/>
      <c r="DN766" s="150"/>
      <c r="DO766" s="150"/>
      <c r="DP766" s="150"/>
      <c r="DQ766" s="150"/>
      <c r="DR766" s="150"/>
      <c r="DS766" s="150"/>
      <c r="DT766" s="150"/>
      <c r="DU766" s="150"/>
      <c r="DV766" s="150"/>
      <c r="DW766" s="150"/>
      <c r="DX766" s="150"/>
      <c r="DY766" s="150"/>
      <c r="DZ766" s="150"/>
      <c r="EA766" s="150"/>
      <c r="EB766" s="150"/>
      <c r="EC766" s="150"/>
      <c r="ED766" s="150"/>
      <c r="EE766" s="150"/>
      <c r="EF766" s="150"/>
      <c r="EG766" s="150"/>
      <c r="EH766" s="150"/>
      <c r="EI766" s="150"/>
      <c r="EJ766" s="150"/>
      <c r="EK766" s="150"/>
      <c r="EL766" s="150"/>
      <c r="EM766" s="150"/>
      <c r="EN766" s="150"/>
      <c r="EO766" s="150"/>
      <c r="EP766" s="150"/>
      <c r="EQ766" s="150"/>
      <c r="ER766" s="150"/>
      <c r="ES766" s="150"/>
      <c r="ET766" s="150"/>
      <c r="EU766" s="150"/>
      <c r="EV766" s="150"/>
      <c r="EW766" s="150"/>
      <c r="EX766" s="150"/>
      <c r="EY766" s="150"/>
      <c r="EZ766" s="150"/>
      <c r="FA766" s="150"/>
      <c r="FB766" s="150"/>
      <c r="FC766" s="150"/>
      <c r="FD766" s="150"/>
      <c r="FE766" s="150"/>
      <c r="FF766" s="150"/>
      <c r="FG766" s="150"/>
      <c r="FH766" s="150"/>
      <c r="FI766" s="150"/>
      <c r="FJ766" s="150"/>
      <c r="FK766" s="150"/>
      <c r="FL766" s="150"/>
      <c r="FM766" s="150"/>
      <c r="FN766" s="150"/>
      <c r="FO766" s="150"/>
      <c r="FP766" s="150"/>
      <c r="FQ766" s="150"/>
      <c r="FR766" s="150"/>
      <c r="FS766" s="150"/>
      <c r="FT766" s="150"/>
      <c r="FU766" s="150"/>
      <c r="FV766" s="150"/>
      <c r="FW766" s="150"/>
      <c r="FX766" s="150"/>
      <c r="FY766" s="150"/>
      <c r="FZ766" s="150"/>
      <c r="GA766" s="150"/>
      <c r="GB766" s="150"/>
      <c r="GC766" s="150"/>
      <c r="GD766" s="150"/>
      <c r="GE766" s="150"/>
      <c r="GF766" s="150"/>
      <c r="GG766" s="150"/>
      <c r="GH766" s="150"/>
      <c r="GI766" s="150"/>
      <c r="GJ766" s="150"/>
      <c r="GK766" s="150"/>
      <c r="GL766" s="150"/>
      <c r="GM766" s="150"/>
      <c r="GN766" s="150"/>
      <c r="GO766" s="150"/>
      <c r="GP766" s="150"/>
      <c r="GQ766" s="150"/>
      <c r="GR766" s="150"/>
      <c r="GS766" s="150"/>
      <c r="GT766" s="150"/>
      <c r="GU766" s="150"/>
      <c r="GV766" s="150"/>
      <c r="GW766" s="150"/>
      <c r="GX766" s="150"/>
      <c r="GY766" s="150"/>
      <c r="GZ766" s="150"/>
      <c r="HA766" s="150"/>
      <c r="HB766" s="150"/>
      <c r="HC766" s="150"/>
      <c r="HD766" s="150"/>
      <c r="HE766" s="150"/>
      <c r="HF766" s="150"/>
      <c r="HG766" s="150"/>
      <c r="HH766" s="150"/>
      <c r="HI766" s="150"/>
      <c r="HJ766" s="150"/>
      <c r="HK766" s="150"/>
      <c r="HL766" s="150"/>
      <c r="HM766" s="150"/>
      <c r="HN766" s="150"/>
      <c r="HO766" s="150"/>
      <c r="HP766" s="150"/>
      <c r="HQ766" s="150"/>
      <c r="HR766" s="150"/>
      <c r="HS766" s="150"/>
      <c r="HT766" s="150"/>
      <c r="HU766" s="150"/>
      <c r="HV766" s="150"/>
      <c r="HW766" s="150"/>
      <c r="HX766" s="150"/>
      <c r="HY766" s="150"/>
      <c r="HZ766" s="150"/>
      <c r="IA766" s="150"/>
      <c r="IB766" s="150"/>
      <c r="IC766" s="150"/>
      <c r="ID766" s="150"/>
      <c r="IE766" s="150"/>
      <c r="IF766" s="150"/>
      <c r="IG766" s="150"/>
      <c r="IH766" s="150"/>
      <c r="II766" s="150"/>
      <c r="IJ766" s="150"/>
      <c r="IK766" s="150"/>
      <c r="IL766" s="150"/>
      <c r="IM766" s="150"/>
      <c r="IN766" s="150"/>
      <c r="IO766" s="150"/>
      <c r="IP766" s="150"/>
      <c r="IQ766" s="150"/>
      <c r="IR766" s="150"/>
      <c r="IS766" s="150"/>
      <c r="IT766" s="150"/>
      <c r="IU766" s="150"/>
      <c r="IV766" s="150"/>
      <c r="IW766" s="150"/>
    </row>
    <row r="767" customFormat="false" ht="12.75" hidden="false" customHeight="false" outlineLevel="0" collapsed="false">
      <c r="B767" s="147"/>
      <c r="C767" s="147"/>
      <c r="D767" s="147"/>
      <c r="E767" s="147"/>
      <c r="F767" s="147"/>
      <c r="G767" s="147"/>
      <c r="H767" s="148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  <c r="AB767" s="147"/>
      <c r="AC767" s="147"/>
      <c r="AD767" s="147"/>
      <c r="AE767" s="147"/>
      <c r="AF767" s="147"/>
      <c r="AG767" s="147"/>
      <c r="AH767" s="147"/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  <c r="BI767" s="147"/>
      <c r="BJ767" s="147"/>
      <c r="BK767" s="149"/>
      <c r="BL767" s="150"/>
      <c r="BM767" s="150"/>
      <c r="BN767" s="150"/>
      <c r="BO767" s="150"/>
      <c r="BP767" s="150"/>
      <c r="BQ767" s="150"/>
      <c r="BR767" s="150"/>
      <c r="BS767" s="150"/>
      <c r="BT767" s="150"/>
      <c r="BU767" s="150"/>
      <c r="BV767" s="150"/>
      <c r="BW767" s="150"/>
      <c r="BX767" s="150"/>
      <c r="BY767" s="150"/>
      <c r="BZ767" s="150"/>
      <c r="CA767" s="150"/>
      <c r="CB767" s="150"/>
      <c r="CC767" s="15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0"/>
      <c r="CN767" s="150"/>
      <c r="CO767" s="150"/>
      <c r="CP767" s="150"/>
      <c r="CQ767" s="150"/>
      <c r="CR767" s="150"/>
      <c r="CS767" s="150"/>
      <c r="CT767" s="150"/>
      <c r="CU767" s="150"/>
      <c r="CV767" s="150"/>
      <c r="CW767" s="150"/>
      <c r="CX767" s="150"/>
      <c r="CY767" s="150"/>
      <c r="CZ767" s="150"/>
      <c r="DA767" s="150"/>
      <c r="DB767" s="150"/>
      <c r="DC767" s="150"/>
      <c r="DD767" s="150"/>
      <c r="DE767" s="150"/>
      <c r="DF767" s="150"/>
      <c r="DG767" s="150"/>
      <c r="DH767" s="150"/>
      <c r="DI767" s="150"/>
      <c r="DJ767" s="150"/>
      <c r="DK767" s="150"/>
      <c r="DL767" s="150"/>
      <c r="DM767" s="150"/>
      <c r="DN767" s="150"/>
      <c r="DO767" s="150"/>
      <c r="DP767" s="150"/>
      <c r="DQ767" s="150"/>
      <c r="DR767" s="150"/>
      <c r="DS767" s="150"/>
      <c r="DT767" s="150"/>
      <c r="DU767" s="150"/>
      <c r="DV767" s="150"/>
      <c r="DW767" s="150"/>
      <c r="DX767" s="150"/>
      <c r="DY767" s="150"/>
      <c r="DZ767" s="150"/>
      <c r="EA767" s="150"/>
      <c r="EB767" s="150"/>
      <c r="EC767" s="150"/>
      <c r="ED767" s="150"/>
      <c r="EE767" s="150"/>
      <c r="EF767" s="150"/>
      <c r="EG767" s="150"/>
      <c r="EH767" s="150"/>
      <c r="EI767" s="150"/>
      <c r="EJ767" s="150"/>
      <c r="EK767" s="150"/>
      <c r="EL767" s="150"/>
      <c r="EM767" s="150"/>
      <c r="EN767" s="150"/>
      <c r="EO767" s="150"/>
      <c r="EP767" s="150"/>
      <c r="EQ767" s="150"/>
      <c r="ER767" s="150"/>
      <c r="ES767" s="150"/>
      <c r="ET767" s="150"/>
      <c r="EU767" s="150"/>
      <c r="EV767" s="150"/>
      <c r="EW767" s="150"/>
      <c r="EX767" s="150"/>
      <c r="EY767" s="150"/>
      <c r="EZ767" s="150"/>
      <c r="FA767" s="150"/>
      <c r="FB767" s="150"/>
      <c r="FC767" s="150"/>
      <c r="FD767" s="150"/>
      <c r="FE767" s="150"/>
      <c r="FF767" s="150"/>
      <c r="FG767" s="150"/>
      <c r="FH767" s="150"/>
      <c r="FI767" s="150"/>
      <c r="FJ767" s="150"/>
      <c r="FK767" s="150"/>
      <c r="FL767" s="150"/>
      <c r="FM767" s="150"/>
      <c r="FN767" s="150"/>
      <c r="FO767" s="150"/>
      <c r="FP767" s="150"/>
      <c r="FQ767" s="150"/>
      <c r="FR767" s="150"/>
      <c r="FS767" s="150"/>
      <c r="FT767" s="150"/>
      <c r="FU767" s="150"/>
      <c r="FV767" s="150"/>
      <c r="FW767" s="150"/>
      <c r="FX767" s="150"/>
      <c r="FY767" s="150"/>
      <c r="FZ767" s="150"/>
      <c r="GA767" s="150"/>
      <c r="GB767" s="150"/>
      <c r="GC767" s="150"/>
      <c r="GD767" s="150"/>
      <c r="GE767" s="150"/>
      <c r="GF767" s="150"/>
      <c r="GG767" s="150"/>
      <c r="GH767" s="150"/>
      <c r="GI767" s="150"/>
      <c r="GJ767" s="150"/>
      <c r="GK767" s="150"/>
      <c r="GL767" s="150"/>
      <c r="GM767" s="150"/>
      <c r="GN767" s="150"/>
      <c r="GO767" s="150"/>
      <c r="GP767" s="150"/>
      <c r="GQ767" s="150"/>
      <c r="GR767" s="150"/>
      <c r="GS767" s="150"/>
      <c r="GT767" s="150"/>
      <c r="GU767" s="150"/>
      <c r="GV767" s="150"/>
      <c r="GW767" s="150"/>
      <c r="GX767" s="150"/>
      <c r="GY767" s="150"/>
      <c r="GZ767" s="150"/>
      <c r="HA767" s="150"/>
      <c r="HB767" s="150"/>
      <c r="HC767" s="150"/>
      <c r="HD767" s="150"/>
      <c r="HE767" s="150"/>
      <c r="HF767" s="150"/>
      <c r="HG767" s="150"/>
      <c r="HH767" s="150"/>
      <c r="HI767" s="150"/>
      <c r="HJ767" s="150"/>
      <c r="HK767" s="150"/>
      <c r="HL767" s="150"/>
      <c r="HM767" s="150"/>
      <c r="HN767" s="150"/>
      <c r="HO767" s="150"/>
      <c r="HP767" s="150"/>
      <c r="HQ767" s="150"/>
      <c r="HR767" s="150"/>
      <c r="HS767" s="150"/>
      <c r="HT767" s="150"/>
      <c r="HU767" s="150"/>
      <c r="HV767" s="150"/>
      <c r="HW767" s="150"/>
      <c r="HX767" s="150"/>
      <c r="HY767" s="150"/>
      <c r="HZ767" s="150"/>
      <c r="IA767" s="150"/>
      <c r="IB767" s="150"/>
      <c r="IC767" s="150"/>
      <c r="ID767" s="150"/>
      <c r="IE767" s="150"/>
      <c r="IF767" s="150"/>
      <c r="IG767" s="150"/>
      <c r="IH767" s="150"/>
      <c r="II767" s="150"/>
      <c r="IJ767" s="150"/>
      <c r="IK767" s="150"/>
      <c r="IL767" s="150"/>
      <c r="IM767" s="150"/>
      <c r="IN767" s="150"/>
      <c r="IO767" s="150"/>
      <c r="IP767" s="150"/>
      <c r="IQ767" s="150"/>
      <c r="IR767" s="150"/>
      <c r="IS767" s="150"/>
      <c r="IT767" s="150"/>
      <c r="IU767" s="150"/>
      <c r="IV767" s="150"/>
      <c r="IW767" s="150"/>
    </row>
    <row r="768" customFormat="false" ht="12.75" hidden="false" customHeight="false" outlineLevel="0" collapsed="false">
      <c r="B768" s="147"/>
      <c r="C768" s="147"/>
      <c r="D768" s="147"/>
      <c r="E768" s="147"/>
      <c r="F768" s="147"/>
      <c r="G768" s="147"/>
      <c r="H768" s="148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  <c r="AA768" s="147"/>
      <c r="AB768" s="147"/>
      <c r="AC768" s="147"/>
      <c r="AD768" s="147"/>
      <c r="AE768" s="147"/>
      <c r="AF768" s="147"/>
      <c r="AG768" s="147"/>
      <c r="AH768" s="147"/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  <c r="BI768" s="147"/>
      <c r="BJ768" s="147"/>
      <c r="BK768" s="149"/>
      <c r="BL768" s="150"/>
      <c r="BM768" s="150"/>
      <c r="BN768" s="150"/>
      <c r="BO768" s="150"/>
      <c r="BP768" s="150"/>
      <c r="BQ768" s="150"/>
      <c r="BR768" s="150"/>
      <c r="BS768" s="150"/>
      <c r="BT768" s="150"/>
      <c r="BU768" s="150"/>
      <c r="BV768" s="150"/>
      <c r="BW768" s="150"/>
      <c r="BX768" s="150"/>
      <c r="BY768" s="150"/>
      <c r="BZ768" s="150"/>
      <c r="CA768" s="150"/>
      <c r="CB768" s="150"/>
      <c r="CC768" s="15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0"/>
      <c r="CN768" s="150"/>
      <c r="CO768" s="150"/>
      <c r="CP768" s="150"/>
      <c r="CQ768" s="150"/>
      <c r="CR768" s="150"/>
      <c r="CS768" s="150"/>
      <c r="CT768" s="150"/>
      <c r="CU768" s="150"/>
      <c r="CV768" s="150"/>
      <c r="CW768" s="150"/>
      <c r="CX768" s="150"/>
      <c r="CY768" s="150"/>
      <c r="CZ768" s="150"/>
      <c r="DA768" s="150"/>
      <c r="DB768" s="150"/>
      <c r="DC768" s="150"/>
      <c r="DD768" s="150"/>
      <c r="DE768" s="150"/>
      <c r="DF768" s="150"/>
      <c r="DG768" s="150"/>
      <c r="DH768" s="150"/>
      <c r="DI768" s="150"/>
      <c r="DJ768" s="150"/>
      <c r="DK768" s="150"/>
      <c r="DL768" s="150"/>
      <c r="DM768" s="150"/>
      <c r="DN768" s="150"/>
      <c r="DO768" s="150"/>
      <c r="DP768" s="150"/>
      <c r="DQ768" s="150"/>
      <c r="DR768" s="150"/>
      <c r="DS768" s="150"/>
      <c r="DT768" s="150"/>
      <c r="DU768" s="150"/>
      <c r="DV768" s="150"/>
      <c r="DW768" s="150"/>
      <c r="DX768" s="150"/>
      <c r="DY768" s="150"/>
      <c r="DZ768" s="150"/>
      <c r="EA768" s="150"/>
      <c r="EB768" s="150"/>
      <c r="EC768" s="150"/>
      <c r="ED768" s="150"/>
      <c r="EE768" s="150"/>
      <c r="EF768" s="150"/>
      <c r="EG768" s="150"/>
      <c r="EH768" s="150"/>
      <c r="EI768" s="150"/>
      <c r="EJ768" s="150"/>
      <c r="EK768" s="150"/>
      <c r="EL768" s="150"/>
      <c r="EM768" s="150"/>
      <c r="EN768" s="150"/>
      <c r="EO768" s="150"/>
      <c r="EP768" s="150"/>
      <c r="EQ768" s="150"/>
      <c r="ER768" s="150"/>
      <c r="ES768" s="150"/>
      <c r="ET768" s="150"/>
      <c r="EU768" s="150"/>
      <c r="EV768" s="150"/>
      <c r="EW768" s="150"/>
      <c r="EX768" s="150"/>
      <c r="EY768" s="150"/>
      <c r="EZ768" s="150"/>
      <c r="FA768" s="150"/>
      <c r="FB768" s="150"/>
      <c r="FC768" s="150"/>
      <c r="FD768" s="150"/>
      <c r="FE768" s="150"/>
      <c r="FF768" s="150"/>
      <c r="FG768" s="150"/>
      <c r="FH768" s="150"/>
      <c r="FI768" s="150"/>
      <c r="FJ768" s="150"/>
      <c r="FK768" s="150"/>
      <c r="FL768" s="150"/>
      <c r="FM768" s="150"/>
      <c r="FN768" s="150"/>
      <c r="FO768" s="150"/>
      <c r="FP768" s="150"/>
      <c r="FQ768" s="150"/>
      <c r="FR768" s="150"/>
      <c r="FS768" s="150"/>
      <c r="FT768" s="150"/>
      <c r="FU768" s="150"/>
      <c r="FV768" s="150"/>
      <c r="FW768" s="150"/>
      <c r="FX768" s="150"/>
      <c r="FY768" s="150"/>
      <c r="FZ768" s="150"/>
      <c r="GA768" s="150"/>
      <c r="GB768" s="150"/>
      <c r="GC768" s="150"/>
      <c r="GD768" s="150"/>
      <c r="GE768" s="150"/>
      <c r="GF768" s="150"/>
      <c r="GG768" s="150"/>
      <c r="GH768" s="150"/>
      <c r="GI768" s="150"/>
      <c r="GJ768" s="150"/>
      <c r="GK768" s="150"/>
      <c r="GL768" s="150"/>
      <c r="GM768" s="150"/>
      <c r="GN768" s="150"/>
      <c r="GO768" s="150"/>
      <c r="GP768" s="150"/>
      <c r="GQ768" s="150"/>
      <c r="GR768" s="150"/>
      <c r="GS768" s="150"/>
      <c r="GT768" s="150"/>
      <c r="GU768" s="150"/>
      <c r="GV768" s="150"/>
      <c r="GW768" s="150"/>
      <c r="GX768" s="150"/>
      <c r="GY768" s="150"/>
      <c r="GZ768" s="150"/>
      <c r="HA768" s="150"/>
      <c r="HB768" s="150"/>
      <c r="HC768" s="150"/>
      <c r="HD768" s="150"/>
      <c r="HE768" s="150"/>
      <c r="HF768" s="150"/>
      <c r="HG768" s="150"/>
      <c r="HH768" s="150"/>
      <c r="HI768" s="150"/>
      <c r="HJ768" s="150"/>
      <c r="HK768" s="150"/>
      <c r="HL768" s="150"/>
      <c r="HM768" s="150"/>
      <c r="HN768" s="150"/>
      <c r="HO768" s="150"/>
      <c r="HP768" s="150"/>
      <c r="HQ768" s="150"/>
      <c r="HR768" s="150"/>
      <c r="HS768" s="150"/>
      <c r="HT768" s="150"/>
      <c r="HU768" s="150"/>
      <c r="HV768" s="150"/>
      <c r="HW768" s="150"/>
      <c r="HX768" s="150"/>
      <c r="HY768" s="150"/>
      <c r="HZ768" s="150"/>
      <c r="IA768" s="150"/>
      <c r="IB768" s="150"/>
      <c r="IC768" s="150"/>
      <c r="ID768" s="150"/>
      <c r="IE768" s="150"/>
      <c r="IF768" s="150"/>
      <c r="IG768" s="150"/>
      <c r="IH768" s="150"/>
      <c r="II768" s="150"/>
      <c r="IJ768" s="150"/>
      <c r="IK768" s="150"/>
      <c r="IL768" s="150"/>
      <c r="IM768" s="150"/>
      <c r="IN768" s="150"/>
      <c r="IO768" s="150"/>
      <c r="IP768" s="150"/>
      <c r="IQ768" s="150"/>
      <c r="IR768" s="150"/>
      <c r="IS768" s="150"/>
      <c r="IT768" s="150"/>
      <c r="IU768" s="150"/>
      <c r="IV768" s="150"/>
      <c r="IW768" s="150"/>
    </row>
    <row r="769" customFormat="false" ht="12.75" hidden="false" customHeight="false" outlineLevel="0" collapsed="false">
      <c r="B769" s="147"/>
      <c r="C769" s="147"/>
      <c r="D769" s="147"/>
      <c r="E769" s="147"/>
      <c r="F769" s="147"/>
      <c r="G769" s="147"/>
      <c r="H769" s="148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  <c r="AE769" s="147"/>
      <c r="AF769" s="147"/>
      <c r="AG769" s="147"/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7"/>
      <c r="BJ769" s="147"/>
      <c r="BK769" s="149"/>
      <c r="BL769" s="150"/>
      <c r="BM769" s="150"/>
      <c r="BN769" s="150"/>
      <c r="BO769" s="150"/>
      <c r="BP769" s="150"/>
      <c r="BQ769" s="150"/>
      <c r="BR769" s="150"/>
      <c r="BS769" s="150"/>
      <c r="BT769" s="150"/>
      <c r="BU769" s="150"/>
      <c r="BV769" s="150"/>
      <c r="BW769" s="150"/>
      <c r="BX769" s="150"/>
      <c r="BY769" s="150"/>
      <c r="BZ769" s="150"/>
      <c r="CA769" s="150"/>
      <c r="CB769" s="150"/>
      <c r="CC769" s="150"/>
      <c r="CD769" s="150"/>
      <c r="CE769" s="150"/>
      <c r="CF769" s="150"/>
      <c r="CG769" s="150"/>
      <c r="CH769" s="150"/>
      <c r="CI769" s="150"/>
      <c r="CJ769" s="150"/>
      <c r="CK769" s="150"/>
      <c r="CL769" s="150"/>
      <c r="CM769" s="150"/>
      <c r="CN769" s="150"/>
      <c r="CO769" s="150"/>
      <c r="CP769" s="150"/>
      <c r="CQ769" s="150"/>
      <c r="CR769" s="150"/>
      <c r="CS769" s="150"/>
      <c r="CT769" s="150"/>
      <c r="CU769" s="150"/>
      <c r="CV769" s="150"/>
      <c r="CW769" s="150"/>
      <c r="CX769" s="150"/>
      <c r="CY769" s="150"/>
      <c r="CZ769" s="150"/>
      <c r="DA769" s="150"/>
      <c r="DB769" s="150"/>
      <c r="DC769" s="150"/>
      <c r="DD769" s="150"/>
      <c r="DE769" s="150"/>
      <c r="DF769" s="150"/>
      <c r="DG769" s="150"/>
      <c r="DH769" s="150"/>
      <c r="DI769" s="150"/>
      <c r="DJ769" s="150"/>
      <c r="DK769" s="150"/>
      <c r="DL769" s="150"/>
      <c r="DM769" s="150"/>
      <c r="DN769" s="150"/>
      <c r="DO769" s="150"/>
      <c r="DP769" s="150"/>
      <c r="DQ769" s="150"/>
      <c r="DR769" s="150"/>
      <c r="DS769" s="150"/>
      <c r="DT769" s="150"/>
      <c r="DU769" s="150"/>
      <c r="DV769" s="150"/>
      <c r="DW769" s="150"/>
      <c r="DX769" s="150"/>
      <c r="DY769" s="150"/>
      <c r="DZ769" s="150"/>
      <c r="EA769" s="150"/>
      <c r="EB769" s="150"/>
      <c r="EC769" s="150"/>
      <c r="ED769" s="150"/>
      <c r="EE769" s="150"/>
      <c r="EF769" s="150"/>
      <c r="EG769" s="150"/>
      <c r="EH769" s="150"/>
      <c r="EI769" s="150"/>
      <c r="EJ769" s="150"/>
      <c r="EK769" s="150"/>
      <c r="EL769" s="150"/>
      <c r="EM769" s="150"/>
      <c r="EN769" s="150"/>
      <c r="EO769" s="150"/>
      <c r="EP769" s="150"/>
      <c r="EQ769" s="150"/>
      <c r="ER769" s="150"/>
      <c r="ES769" s="150"/>
      <c r="ET769" s="150"/>
      <c r="EU769" s="150"/>
      <c r="EV769" s="150"/>
      <c r="EW769" s="150"/>
      <c r="EX769" s="150"/>
      <c r="EY769" s="150"/>
      <c r="EZ769" s="150"/>
      <c r="FA769" s="150"/>
      <c r="FB769" s="150"/>
      <c r="FC769" s="150"/>
      <c r="FD769" s="150"/>
      <c r="FE769" s="150"/>
      <c r="FF769" s="150"/>
      <c r="FG769" s="150"/>
      <c r="FH769" s="150"/>
      <c r="FI769" s="150"/>
      <c r="FJ769" s="150"/>
      <c r="FK769" s="150"/>
      <c r="FL769" s="150"/>
      <c r="FM769" s="150"/>
      <c r="FN769" s="150"/>
      <c r="FO769" s="150"/>
      <c r="FP769" s="150"/>
      <c r="FQ769" s="150"/>
      <c r="FR769" s="150"/>
      <c r="FS769" s="150"/>
      <c r="FT769" s="150"/>
      <c r="FU769" s="150"/>
      <c r="FV769" s="150"/>
      <c r="FW769" s="150"/>
      <c r="FX769" s="150"/>
      <c r="FY769" s="150"/>
      <c r="FZ769" s="150"/>
      <c r="GA769" s="150"/>
      <c r="GB769" s="150"/>
      <c r="GC769" s="150"/>
      <c r="GD769" s="150"/>
      <c r="GE769" s="150"/>
      <c r="GF769" s="150"/>
      <c r="GG769" s="150"/>
      <c r="GH769" s="150"/>
      <c r="GI769" s="150"/>
      <c r="GJ769" s="150"/>
      <c r="GK769" s="150"/>
      <c r="GL769" s="150"/>
      <c r="GM769" s="150"/>
      <c r="GN769" s="150"/>
      <c r="GO769" s="150"/>
      <c r="GP769" s="150"/>
      <c r="GQ769" s="150"/>
      <c r="GR769" s="150"/>
      <c r="GS769" s="150"/>
      <c r="GT769" s="150"/>
      <c r="GU769" s="150"/>
      <c r="GV769" s="150"/>
      <c r="GW769" s="150"/>
      <c r="GX769" s="150"/>
      <c r="GY769" s="150"/>
      <c r="GZ769" s="150"/>
      <c r="HA769" s="150"/>
      <c r="HB769" s="150"/>
      <c r="HC769" s="150"/>
      <c r="HD769" s="150"/>
      <c r="HE769" s="150"/>
      <c r="HF769" s="150"/>
      <c r="HG769" s="150"/>
      <c r="HH769" s="150"/>
      <c r="HI769" s="150"/>
      <c r="HJ769" s="150"/>
      <c r="HK769" s="150"/>
      <c r="HL769" s="150"/>
      <c r="HM769" s="150"/>
      <c r="HN769" s="150"/>
      <c r="HO769" s="150"/>
      <c r="HP769" s="150"/>
      <c r="HQ769" s="150"/>
      <c r="HR769" s="150"/>
      <c r="HS769" s="150"/>
      <c r="HT769" s="150"/>
      <c r="HU769" s="150"/>
      <c r="HV769" s="150"/>
      <c r="HW769" s="150"/>
      <c r="HX769" s="150"/>
      <c r="HY769" s="150"/>
      <c r="HZ769" s="150"/>
      <c r="IA769" s="150"/>
      <c r="IB769" s="150"/>
      <c r="IC769" s="150"/>
      <c r="ID769" s="150"/>
      <c r="IE769" s="150"/>
      <c r="IF769" s="150"/>
      <c r="IG769" s="150"/>
      <c r="IH769" s="150"/>
      <c r="II769" s="150"/>
      <c r="IJ769" s="150"/>
      <c r="IK769" s="150"/>
      <c r="IL769" s="150"/>
      <c r="IM769" s="150"/>
      <c r="IN769" s="150"/>
      <c r="IO769" s="150"/>
      <c r="IP769" s="150"/>
      <c r="IQ769" s="150"/>
      <c r="IR769" s="150"/>
      <c r="IS769" s="150"/>
      <c r="IT769" s="150"/>
      <c r="IU769" s="150"/>
      <c r="IV769" s="150"/>
      <c r="IW769" s="150"/>
    </row>
    <row r="770" customFormat="false" ht="12.75" hidden="false" customHeight="false" outlineLevel="0" collapsed="false">
      <c r="B770" s="147"/>
      <c r="C770" s="147"/>
      <c r="D770" s="147"/>
      <c r="E770" s="147"/>
      <c r="F770" s="147"/>
      <c r="G770" s="147"/>
      <c r="H770" s="148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  <c r="AA770" s="147"/>
      <c r="AB770" s="147"/>
      <c r="AC770" s="147"/>
      <c r="AD770" s="147"/>
      <c r="AE770" s="147"/>
      <c r="AF770" s="147"/>
      <c r="AG770" s="147"/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  <c r="BI770" s="147"/>
      <c r="BJ770" s="147"/>
      <c r="BK770" s="149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  <c r="DC770" s="150"/>
      <c r="DD770" s="150"/>
      <c r="DE770" s="150"/>
      <c r="DF770" s="150"/>
      <c r="DG770" s="150"/>
      <c r="DH770" s="150"/>
      <c r="DI770" s="150"/>
      <c r="DJ770" s="150"/>
      <c r="DK770" s="150"/>
      <c r="DL770" s="150"/>
      <c r="DM770" s="150"/>
      <c r="DN770" s="150"/>
      <c r="DO770" s="150"/>
      <c r="DP770" s="150"/>
      <c r="DQ770" s="150"/>
      <c r="DR770" s="150"/>
      <c r="DS770" s="150"/>
      <c r="DT770" s="150"/>
      <c r="DU770" s="150"/>
      <c r="DV770" s="150"/>
      <c r="DW770" s="150"/>
      <c r="DX770" s="150"/>
      <c r="DY770" s="150"/>
      <c r="DZ770" s="150"/>
      <c r="EA770" s="150"/>
      <c r="EB770" s="150"/>
      <c r="EC770" s="150"/>
      <c r="ED770" s="150"/>
      <c r="EE770" s="150"/>
      <c r="EF770" s="150"/>
      <c r="EG770" s="150"/>
      <c r="EH770" s="150"/>
      <c r="EI770" s="150"/>
      <c r="EJ770" s="150"/>
      <c r="EK770" s="150"/>
      <c r="EL770" s="150"/>
      <c r="EM770" s="150"/>
      <c r="EN770" s="150"/>
      <c r="EO770" s="150"/>
      <c r="EP770" s="150"/>
      <c r="EQ770" s="150"/>
      <c r="ER770" s="150"/>
      <c r="ES770" s="150"/>
      <c r="ET770" s="150"/>
      <c r="EU770" s="150"/>
      <c r="EV770" s="150"/>
      <c r="EW770" s="150"/>
      <c r="EX770" s="150"/>
      <c r="EY770" s="150"/>
      <c r="EZ770" s="150"/>
      <c r="FA770" s="150"/>
      <c r="FB770" s="150"/>
      <c r="FC770" s="150"/>
      <c r="FD770" s="150"/>
      <c r="FE770" s="150"/>
      <c r="FF770" s="150"/>
      <c r="FG770" s="150"/>
      <c r="FH770" s="150"/>
      <c r="FI770" s="150"/>
      <c r="FJ770" s="150"/>
      <c r="FK770" s="150"/>
      <c r="FL770" s="150"/>
      <c r="FM770" s="150"/>
      <c r="FN770" s="150"/>
      <c r="FO770" s="150"/>
      <c r="FP770" s="150"/>
      <c r="FQ770" s="150"/>
      <c r="FR770" s="150"/>
      <c r="FS770" s="150"/>
      <c r="FT770" s="150"/>
      <c r="FU770" s="150"/>
      <c r="FV770" s="150"/>
      <c r="FW770" s="150"/>
      <c r="FX770" s="150"/>
      <c r="FY770" s="150"/>
      <c r="FZ770" s="150"/>
      <c r="GA770" s="150"/>
      <c r="GB770" s="150"/>
      <c r="GC770" s="150"/>
      <c r="GD770" s="150"/>
      <c r="GE770" s="150"/>
      <c r="GF770" s="150"/>
      <c r="GG770" s="150"/>
      <c r="GH770" s="150"/>
      <c r="GI770" s="150"/>
      <c r="GJ770" s="150"/>
      <c r="GK770" s="150"/>
      <c r="GL770" s="150"/>
      <c r="GM770" s="150"/>
      <c r="GN770" s="150"/>
      <c r="GO770" s="150"/>
      <c r="GP770" s="150"/>
      <c r="GQ770" s="150"/>
      <c r="GR770" s="150"/>
      <c r="GS770" s="150"/>
      <c r="GT770" s="150"/>
      <c r="GU770" s="150"/>
      <c r="GV770" s="150"/>
      <c r="GW770" s="150"/>
      <c r="GX770" s="150"/>
      <c r="GY770" s="150"/>
      <c r="GZ770" s="150"/>
      <c r="HA770" s="150"/>
      <c r="HB770" s="150"/>
      <c r="HC770" s="150"/>
      <c r="HD770" s="150"/>
      <c r="HE770" s="150"/>
      <c r="HF770" s="150"/>
      <c r="HG770" s="150"/>
      <c r="HH770" s="150"/>
      <c r="HI770" s="150"/>
      <c r="HJ770" s="150"/>
      <c r="HK770" s="150"/>
      <c r="HL770" s="150"/>
      <c r="HM770" s="150"/>
      <c r="HN770" s="150"/>
      <c r="HO770" s="150"/>
      <c r="HP770" s="150"/>
      <c r="HQ770" s="150"/>
      <c r="HR770" s="150"/>
      <c r="HS770" s="150"/>
      <c r="HT770" s="150"/>
      <c r="HU770" s="150"/>
      <c r="HV770" s="150"/>
      <c r="HW770" s="150"/>
      <c r="HX770" s="150"/>
      <c r="HY770" s="150"/>
      <c r="HZ770" s="150"/>
      <c r="IA770" s="150"/>
      <c r="IB770" s="150"/>
      <c r="IC770" s="150"/>
      <c r="ID770" s="150"/>
      <c r="IE770" s="150"/>
      <c r="IF770" s="150"/>
      <c r="IG770" s="150"/>
      <c r="IH770" s="150"/>
      <c r="II770" s="150"/>
      <c r="IJ770" s="150"/>
      <c r="IK770" s="150"/>
      <c r="IL770" s="150"/>
      <c r="IM770" s="150"/>
      <c r="IN770" s="150"/>
      <c r="IO770" s="150"/>
      <c r="IP770" s="150"/>
      <c r="IQ770" s="150"/>
      <c r="IR770" s="150"/>
      <c r="IS770" s="150"/>
      <c r="IT770" s="150"/>
      <c r="IU770" s="150"/>
      <c r="IV770" s="150"/>
      <c r="IW770" s="150"/>
    </row>
    <row r="771" customFormat="false" ht="12.75" hidden="false" customHeight="false" outlineLevel="0" collapsed="false">
      <c r="B771" s="147"/>
      <c r="C771" s="147"/>
      <c r="D771" s="147"/>
      <c r="E771" s="147"/>
      <c r="F771" s="147"/>
      <c r="G771" s="147"/>
      <c r="H771" s="148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  <c r="AA771" s="147"/>
      <c r="AB771" s="147"/>
      <c r="AC771" s="147"/>
      <c r="AD771" s="147"/>
      <c r="AE771" s="147"/>
      <c r="AF771" s="147"/>
      <c r="AG771" s="147"/>
      <c r="AH771" s="147"/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  <c r="BI771" s="147"/>
      <c r="BJ771" s="147"/>
      <c r="BK771" s="149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  <c r="DC771" s="150"/>
      <c r="DD771" s="150"/>
      <c r="DE771" s="150"/>
      <c r="DF771" s="150"/>
      <c r="DG771" s="150"/>
      <c r="DH771" s="150"/>
      <c r="DI771" s="150"/>
      <c r="DJ771" s="150"/>
      <c r="DK771" s="150"/>
      <c r="DL771" s="150"/>
      <c r="DM771" s="150"/>
      <c r="DN771" s="150"/>
      <c r="DO771" s="150"/>
      <c r="DP771" s="150"/>
      <c r="DQ771" s="150"/>
      <c r="DR771" s="150"/>
      <c r="DS771" s="150"/>
      <c r="DT771" s="150"/>
      <c r="DU771" s="150"/>
      <c r="DV771" s="150"/>
      <c r="DW771" s="150"/>
      <c r="DX771" s="150"/>
      <c r="DY771" s="150"/>
      <c r="DZ771" s="150"/>
      <c r="EA771" s="150"/>
      <c r="EB771" s="150"/>
      <c r="EC771" s="150"/>
      <c r="ED771" s="150"/>
      <c r="EE771" s="150"/>
      <c r="EF771" s="150"/>
      <c r="EG771" s="150"/>
      <c r="EH771" s="150"/>
      <c r="EI771" s="150"/>
      <c r="EJ771" s="150"/>
      <c r="EK771" s="150"/>
      <c r="EL771" s="150"/>
      <c r="EM771" s="150"/>
      <c r="EN771" s="150"/>
      <c r="EO771" s="150"/>
      <c r="EP771" s="150"/>
      <c r="EQ771" s="150"/>
      <c r="ER771" s="150"/>
      <c r="ES771" s="150"/>
      <c r="ET771" s="150"/>
      <c r="EU771" s="150"/>
      <c r="EV771" s="150"/>
      <c r="EW771" s="150"/>
      <c r="EX771" s="150"/>
      <c r="EY771" s="150"/>
      <c r="EZ771" s="150"/>
      <c r="FA771" s="150"/>
      <c r="FB771" s="150"/>
      <c r="FC771" s="150"/>
      <c r="FD771" s="150"/>
      <c r="FE771" s="150"/>
      <c r="FF771" s="150"/>
      <c r="FG771" s="150"/>
      <c r="FH771" s="150"/>
      <c r="FI771" s="150"/>
      <c r="FJ771" s="150"/>
      <c r="FK771" s="150"/>
      <c r="FL771" s="150"/>
      <c r="FM771" s="150"/>
      <c r="FN771" s="150"/>
      <c r="FO771" s="150"/>
      <c r="FP771" s="150"/>
      <c r="FQ771" s="150"/>
      <c r="FR771" s="150"/>
      <c r="FS771" s="150"/>
      <c r="FT771" s="150"/>
      <c r="FU771" s="150"/>
      <c r="FV771" s="150"/>
      <c r="FW771" s="150"/>
      <c r="FX771" s="150"/>
      <c r="FY771" s="150"/>
      <c r="FZ771" s="150"/>
      <c r="GA771" s="150"/>
      <c r="GB771" s="150"/>
      <c r="GC771" s="150"/>
      <c r="GD771" s="150"/>
      <c r="GE771" s="150"/>
      <c r="GF771" s="150"/>
      <c r="GG771" s="150"/>
      <c r="GH771" s="150"/>
      <c r="GI771" s="150"/>
      <c r="GJ771" s="150"/>
      <c r="GK771" s="150"/>
      <c r="GL771" s="150"/>
      <c r="GM771" s="150"/>
      <c r="GN771" s="150"/>
      <c r="GO771" s="150"/>
      <c r="GP771" s="150"/>
      <c r="GQ771" s="150"/>
      <c r="GR771" s="150"/>
      <c r="GS771" s="150"/>
      <c r="GT771" s="150"/>
      <c r="GU771" s="150"/>
      <c r="GV771" s="150"/>
      <c r="GW771" s="150"/>
      <c r="GX771" s="150"/>
      <c r="GY771" s="150"/>
      <c r="GZ771" s="150"/>
      <c r="HA771" s="150"/>
      <c r="HB771" s="150"/>
      <c r="HC771" s="150"/>
      <c r="HD771" s="150"/>
      <c r="HE771" s="150"/>
      <c r="HF771" s="150"/>
      <c r="HG771" s="150"/>
      <c r="HH771" s="150"/>
      <c r="HI771" s="150"/>
      <c r="HJ771" s="150"/>
      <c r="HK771" s="150"/>
      <c r="HL771" s="150"/>
      <c r="HM771" s="150"/>
      <c r="HN771" s="150"/>
      <c r="HO771" s="150"/>
      <c r="HP771" s="150"/>
      <c r="HQ771" s="150"/>
      <c r="HR771" s="150"/>
      <c r="HS771" s="150"/>
      <c r="HT771" s="150"/>
      <c r="HU771" s="150"/>
      <c r="HV771" s="150"/>
      <c r="HW771" s="150"/>
      <c r="HX771" s="150"/>
      <c r="HY771" s="150"/>
      <c r="HZ771" s="150"/>
      <c r="IA771" s="150"/>
      <c r="IB771" s="150"/>
      <c r="IC771" s="150"/>
      <c r="ID771" s="150"/>
      <c r="IE771" s="150"/>
      <c r="IF771" s="150"/>
      <c r="IG771" s="150"/>
      <c r="IH771" s="150"/>
      <c r="II771" s="150"/>
      <c r="IJ771" s="150"/>
      <c r="IK771" s="150"/>
      <c r="IL771" s="150"/>
      <c r="IM771" s="150"/>
      <c r="IN771" s="150"/>
      <c r="IO771" s="150"/>
      <c r="IP771" s="150"/>
      <c r="IQ771" s="150"/>
      <c r="IR771" s="150"/>
      <c r="IS771" s="150"/>
      <c r="IT771" s="150"/>
      <c r="IU771" s="150"/>
      <c r="IV771" s="150"/>
      <c r="IW771" s="150"/>
    </row>
    <row r="772" customFormat="false" ht="12.75" hidden="false" customHeight="false" outlineLevel="0" collapsed="false">
      <c r="B772" s="147"/>
      <c r="C772" s="147"/>
      <c r="D772" s="147"/>
      <c r="E772" s="147"/>
      <c r="F772" s="147"/>
      <c r="G772" s="147"/>
      <c r="H772" s="148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  <c r="AC772" s="147"/>
      <c r="AD772" s="147"/>
      <c r="AE772" s="147"/>
      <c r="AF772" s="147"/>
      <c r="AG772" s="147"/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  <c r="BI772" s="147"/>
      <c r="BJ772" s="147"/>
      <c r="BK772" s="149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  <c r="DC772" s="150"/>
      <c r="DD772" s="150"/>
      <c r="DE772" s="150"/>
      <c r="DF772" s="150"/>
      <c r="DG772" s="150"/>
      <c r="DH772" s="150"/>
      <c r="DI772" s="150"/>
      <c r="DJ772" s="150"/>
      <c r="DK772" s="150"/>
      <c r="DL772" s="150"/>
      <c r="DM772" s="150"/>
      <c r="DN772" s="150"/>
      <c r="DO772" s="150"/>
      <c r="DP772" s="150"/>
      <c r="DQ772" s="150"/>
      <c r="DR772" s="150"/>
      <c r="DS772" s="150"/>
      <c r="DT772" s="150"/>
      <c r="DU772" s="150"/>
      <c r="DV772" s="150"/>
      <c r="DW772" s="150"/>
      <c r="DX772" s="150"/>
      <c r="DY772" s="150"/>
      <c r="DZ772" s="150"/>
      <c r="EA772" s="150"/>
      <c r="EB772" s="150"/>
      <c r="EC772" s="150"/>
      <c r="ED772" s="150"/>
      <c r="EE772" s="150"/>
      <c r="EF772" s="150"/>
      <c r="EG772" s="150"/>
      <c r="EH772" s="150"/>
      <c r="EI772" s="150"/>
      <c r="EJ772" s="150"/>
      <c r="EK772" s="150"/>
      <c r="EL772" s="150"/>
      <c r="EM772" s="150"/>
      <c r="EN772" s="150"/>
      <c r="EO772" s="150"/>
      <c r="EP772" s="150"/>
      <c r="EQ772" s="150"/>
      <c r="ER772" s="150"/>
      <c r="ES772" s="150"/>
      <c r="ET772" s="150"/>
      <c r="EU772" s="150"/>
      <c r="EV772" s="150"/>
      <c r="EW772" s="150"/>
      <c r="EX772" s="150"/>
      <c r="EY772" s="150"/>
      <c r="EZ772" s="150"/>
      <c r="FA772" s="150"/>
      <c r="FB772" s="150"/>
      <c r="FC772" s="150"/>
      <c r="FD772" s="150"/>
      <c r="FE772" s="150"/>
      <c r="FF772" s="150"/>
      <c r="FG772" s="150"/>
      <c r="FH772" s="150"/>
      <c r="FI772" s="150"/>
      <c r="FJ772" s="150"/>
      <c r="FK772" s="150"/>
      <c r="FL772" s="150"/>
      <c r="FM772" s="150"/>
      <c r="FN772" s="150"/>
      <c r="FO772" s="150"/>
      <c r="FP772" s="150"/>
      <c r="FQ772" s="150"/>
      <c r="FR772" s="150"/>
      <c r="FS772" s="150"/>
      <c r="FT772" s="150"/>
      <c r="FU772" s="150"/>
      <c r="FV772" s="150"/>
      <c r="FW772" s="150"/>
      <c r="FX772" s="150"/>
      <c r="FY772" s="150"/>
      <c r="FZ772" s="150"/>
      <c r="GA772" s="150"/>
      <c r="GB772" s="150"/>
      <c r="GC772" s="150"/>
      <c r="GD772" s="150"/>
      <c r="GE772" s="150"/>
      <c r="GF772" s="150"/>
      <c r="GG772" s="150"/>
      <c r="GH772" s="150"/>
      <c r="GI772" s="150"/>
      <c r="GJ772" s="150"/>
      <c r="GK772" s="150"/>
      <c r="GL772" s="150"/>
      <c r="GM772" s="150"/>
      <c r="GN772" s="150"/>
      <c r="GO772" s="150"/>
      <c r="GP772" s="150"/>
      <c r="GQ772" s="150"/>
      <c r="GR772" s="150"/>
      <c r="GS772" s="150"/>
      <c r="GT772" s="150"/>
      <c r="GU772" s="150"/>
      <c r="GV772" s="150"/>
      <c r="GW772" s="150"/>
      <c r="GX772" s="150"/>
      <c r="GY772" s="150"/>
      <c r="GZ772" s="150"/>
      <c r="HA772" s="150"/>
      <c r="HB772" s="150"/>
      <c r="HC772" s="150"/>
      <c r="HD772" s="150"/>
      <c r="HE772" s="150"/>
      <c r="HF772" s="150"/>
      <c r="HG772" s="150"/>
      <c r="HH772" s="150"/>
      <c r="HI772" s="150"/>
      <c r="HJ772" s="150"/>
      <c r="HK772" s="150"/>
      <c r="HL772" s="150"/>
      <c r="HM772" s="150"/>
      <c r="HN772" s="150"/>
      <c r="HO772" s="150"/>
      <c r="HP772" s="150"/>
      <c r="HQ772" s="150"/>
      <c r="HR772" s="150"/>
      <c r="HS772" s="150"/>
      <c r="HT772" s="150"/>
      <c r="HU772" s="150"/>
      <c r="HV772" s="150"/>
      <c r="HW772" s="150"/>
      <c r="HX772" s="150"/>
      <c r="HY772" s="150"/>
      <c r="HZ772" s="150"/>
      <c r="IA772" s="150"/>
      <c r="IB772" s="150"/>
      <c r="IC772" s="150"/>
      <c r="ID772" s="150"/>
      <c r="IE772" s="150"/>
      <c r="IF772" s="150"/>
      <c r="IG772" s="150"/>
      <c r="IH772" s="150"/>
      <c r="II772" s="150"/>
      <c r="IJ772" s="150"/>
      <c r="IK772" s="150"/>
      <c r="IL772" s="150"/>
      <c r="IM772" s="150"/>
      <c r="IN772" s="150"/>
      <c r="IO772" s="150"/>
      <c r="IP772" s="150"/>
      <c r="IQ772" s="150"/>
      <c r="IR772" s="150"/>
      <c r="IS772" s="150"/>
      <c r="IT772" s="150"/>
      <c r="IU772" s="150"/>
      <c r="IV772" s="150"/>
      <c r="IW772" s="150"/>
    </row>
    <row r="773" customFormat="false" ht="12.75" hidden="false" customHeight="false" outlineLevel="0" collapsed="false">
      <c r="B773" s="147"/>
      <c r="C773" s="147"/>
      <c r="D773" s="147"/>
      <c r="E773" s="147"/>
      <c r="F773" s="147"/>
      <c r="G773" s="147"/>
      <c r="H773" s="148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  <c r="AE773" s="147"/>
      <c r="AF773" s="147"/>
      <c r="AG773" s="147"/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7"/>
      <c r="BJ773" s="147"/>
      <c r="BK773" s="149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  <c r="DC773" s="150"/>
      <c r="DD773" s="150"/>
      <c r="DE773" s="150"/>
      <c r="DF773" s="150"/>
      <c r="DG773" s="150"/>
      <c r="DH773" s="150"/>
      <c r="DI773" s="150"/>
      <c r="DJ773" s="150"/>
      <c r="DK773" s="150"/>
      <c r="DL773" s="150"/>
      <c r="DM773" s="150"/>
      <c r="DN773" s="150"/>
      <c r="DO773" s="150"/>
      <c r="DP773" s="150"/>
      <c r="DQ773" s="150"/>
      <c r="DR773" s="150"/>
      <c r="DS773" s="150"/>
      <c r="DT773" s="150"/>
      <c r="DU773" s="150"/>
      <c r="DV773" s="150"/>
      <c r="DW773" s="150"/>
      <c r="DX773" s="150"/>
      <c r="DY773" s="150"/>
      <c r="DZ773" s="150"/>
      <c r="EA773" s="150"/>
      <c r="EB773" s="150"/>
      <c r="EC773" s="150"/>
      <c r="ED773" s="150"/>
      <c r="EE773" s="150"/>
      <c r="EF773" s="150"/>
      <c r="EG773" s="150"/>
      <c r="EH773" s="150"/>
      <c r="EI773" s="150"/>
      <c r="EJ773" s="150"/>
      <c r="EK773" s="150"/>
      <c r="EL773" s="150"/>
      <c r="EM773" s="150"/>
      <c r="EN773" s="150"/>
      <c r="EO773" s="150"/>
      <c r="EP773" s="150"/>
      <c r="EQ773" s="150"/>
      <c r="ER773" s="150"/>
      <c r="ES773" s="150"/>
      <c r="ET773" s="150"/>
      <c r="EU773" s="150"/>
      <c r="EV773" s="150"/>
      <c r="EW773" s="150"/>
      <c r="EX773" s="150"/>
      <c r="EY773" s="150"/>
      <c r="EZ773" s="150"/>
      <c r="FA773" s="150"/>
      <c r="FB773" s="150"/>
      <c r="FC773" s="150"/>
      <c r="FD773" s="150"/>
      <c r="FE773" s="150"/>
      <c r="FF773" s="150"/>
      <c r="FG773" s="150"/>
      <c r="FH773" s="150"/>
      <c r="FI773" s="150"/>
      <c r="FJ773" s="150"/>
      <c r="FK773" s="150"/>
      <c r="FL773" s="150"/>
      <c r="FM773" s="150"/>
      <c r="FN773" s="150"/>
      <c r="FO773" s="150"/>
      <c r="FP773" s="150"/>
      <c r="FQ773" s="150"/>
      <c r="FR773" s="150"/>
      <c r="FS773" s="150"/>
      <c r="FT773" s="150"/>
      <c r="FU773" s="150"/>
      <c r="FV773" s="150"/>
      <c r="FW773" s="150"/>
      <c r="FX773" s="150"/>
      <c r="FY773" s="150"/>
      <c r="FZ773" s="150"/>
      <c r="GA773" s="150"/>
      <c r="GB773" s="150"/>
      <c r="GC773" s="150"/>
      <c r="GD773" s="150"/>
      <c r="GE773" s="150"/>
      <c r="GF773" s="150"/>
      <c r="GG773" s="150"/>
      <c r="GH773" s="150"/>
      <c r="GI773" s="150"/>
      <c r="GJ773" s="150"/>
      <c r="GK773" s="150"/>
      <c r="GL773" s="150"/>
      <c r="GM773" s="150"/>
      <c r="GN773" s="150"/>
      <c r="GO773" s="150"/>
      <c r="GP773" s="150"/>
      <c r="GQ773" s="150"/>
      <c r="GR773" s="150"/>
      <c r="GS773" s="150"/>
      <c r="GT773" s="150"/>
      <c r="GU773" s="150"/>
      <c r="GV773" s="150"/>
      <c r="GW773" s="150"/>
      <c r="GX773" s="150"/>
      <c r="GY773" s="150"/>
      <c r="GZ773" s="150"/>
      <c r="HA773" s="150"/>
      <c r="HB773" s="150"/>
      <c r="HC773" s="150"/>
      <c r="HD773" s="150"/>
      <c r="HE773" s="150"/>
      <c r="HF773" s="150"/>
      <c r="HG773" s="150"/>
      <c r="HH773" s="150"/>
      <c r="HI773" s="150"/>
      <c r="HJ773" s="150"/>
      <c r="HK773" s="150"/>
      <c r="HL773" s="150"/>
      <c r="HM773" s="150"/>
      <c r="HN773" s="150"/>
      <c r="HO773" s="150"/>
      <c r="HP773" s="150"/>
      <c r="HQ773" s="150"/>
      <c r="HR773" s="150"/>
      <c r="HS773" s="150"/>
      <c r="HT773" s="150"/>
      <c r="HU773" s="150"/>
      <c r="HV773" s="150"/>
      <c r="HW773" s="150"/>
      <c r="HX773" s="150"/>
      <c r="HY773" s="150"/>
      <c r="HZ773" s="150"/>
      <c r="IA773" s="150"/>
      <c r="IB773" s="150"/>
      <c r="IC773" s="150"/>
      <c r="ID773" s="150"/>
      <c r="IE773" s="150"/>
      <c r="IF773" s="150"/>
      <c r="IG773" s="150"/>
      <c r="IH773" s="150"/>
      <c r="II773" s="150"/>
      <c r="IJ773" s="150"/>
      <c r="IK773" s="150"/>
      <c r="IL773" s="150"/>
      <c r="IM773" s="150"/>
      <c r="IN773" s="150"/>
      <c r="IO773" s="150"/>
      <c r="IP773" s="150"/>
      <c r="IQ773" s="150"/>
      <c r="IR773" s="150"/>
      <c r="IS773" s="150"/>
      <c r="IT773" s="150"/>
      <c r="IU773" s="150"/>
      <c r="IV773" s="150"/>
      <c r="IW773" s="150"/>
    </row>
    <row r="774" customFormat="false" ht="12.75" hidden="false" customHeight="false" outlineLevel="0" collapsed="false">
      <c r="B774" s="147"/>
      <c r="C774" s="147"/>
      <c r="D774" s="147"/>
      <c r="E774" s="147"/>
      <c r="F774" s="147"/>
      <c r="G774" s="147"/>
      <c r="H774" s="148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  <c r="AB774" s="147"/>
      <c r="AC774" s="147"/>
      <c r="AD774" s="147"/>
      <c r="AE774" s="147"/>
      <c r="AF774" s="147"/>
      <c r="AG774" s="147"/>
      <c r="AH774" s="147"/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  <c r="BI774" s="147"/>
      <c r="BJ774" s="147"/>
      <c r="BK774" s="149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  <c r="DC774" s="150"/>
      <c r="DD774" s="150"/>
      <c r="DE774" s="150"/>
      <c r="DF774" s="150"/>
      <c r="DG774" s="150"/>
      <c r="DH774" s="150"/>
      <c r="DI774" s="150"/>
      <c r="DJ774" s="150"/>
      <c r="DK774" s="150"/>
      <c r="DL774" s="150"/>
      <c r="DM774" s="150"/>
      <c r="DN774" s="150"/>
      <c r="DO774" s="150"/>
      <c r="DP774" s="150"/>
      <c r="DQ774" s="150"/>
      <c r="DR774" s="150"/>
      <c r="DS774" s="150"/>
      <c r="DT774" s="150"/>
      <c r="DU774" s="150"/>
      <c r="DV774" s="150"/>
      <c r="DW774" s="150"/>
      <c r="DX774" s="150"/>
      <c r="DY774" s="150"/>
      <c r="DZ774" s="150"/>
      <c r="EA774" s="150"/>
      <c r="EB774" s="150"/>
      <c r="EC774" s="150"/>
      <c r="ED774" s="150"/>
      <c r="EE774" s="150"/>
      <c r="EF774" s="150"/>
      <c r="EG774" s="150"/>
      <c r="EH774" s="150"/>
      <c r="EI774" s="150"/>
      <c r="EJ774" s="150"/>
      <c r="EK774" s="150"/>
      <c r="EL774" s="150"/>
      <c r="EM774" s="150"/>
      <c r="EN774" s="150"/>
      <c r="EO774" s="150"/>
      <c r="EP774" s="150"/>
      <c r="EQ774" s="150"/>
      <c r="ER774" s="150"/>
      <c r="ES774" s="150"/>
      <c r="ET774" s="150"/>
      <c r="EU774" s="150"/>
      <c r="EV774" s="150"/>
      <c r="EW774" s="150"/>
      <c r="EX774" s="150"/>
      <c r="EY774" s="150"/>
      <c r="EZ774" s="150"/>
      <c r="FA774" s="150"/>
      <c r="FB774" s="150"/>
      <c r="FC774" s="150"/>
      <c r="FD774" s="150"/>
      <c r="FE774" s="150"/>
      <c r="FF774" s="150"/>
      <c r="FG774" s="150"/>
      <c r="FH774" s="150"/>
      <c r="FI774" s="150"/>
      <c r="FJ774" s="150"/>
      <c r="FK774" s="150"/>
      <c r="FL774" s="150"/>
      <c r="FM774" s="150"/>
      <c r="FN774" s="150"/>
      <c r="FO774" s="150"/>
      <c r="FP774" s="150"/>
      <c r="FQ774" s="150"/>
      <c r="FR774" s="150"/>
      <c r="FS774" s="150"/>
      <c r="FT774" s="150"/>
      <c r="FU774" s="150"/>
      <c r="FV774" s="150"/>
      <c r="FW774" s="150"/>
      <c r="FX774" s="150"/>
      <c r="FY774" s="150"/>
      <c r="FZ774" s="150"/>
      <c r="GA774" s="150"/>
      <c r="GB774" s="150"/>
      <c r="GC774" s="150"/>
      <c r="GD774" s="150"/>
      <c r="GE774" s="150"/>
      <c r="GF774" s="150"/>
      <c r="GG774" s="150"/>
      <c r="GH774" s="150"/>
      <c r="GI774" s="150"/>
      <c r="GJ774" s="150"/>
      <c r="GK774" s="150"/>
      <c r="GL774" s="150"/>
      <c r="GM774" s="150"/>
      <c r="GN774" s="150"/>
      <c r="GO774" s="150"/>
      <c r="GP774" s="150"/>
      <c r="GQ774" s="150"/>
      <c r="GR774" s="150"/>
      <c r="GS774" s="150"/>
      <c r="GT774" s="150"/>
      <c r="GU774" s="150"/>
      <c r="GV774" s="150"/>
      <c r="GW774" s="150"/>
      <c r="GX774" s="150"/>
      <c r="GY774" s="150"/>
      <c r="GZ774" s="150"/>
      <c r="HA774" s="150"/>
      <c r="HB774" s="150"/>
      <c r="HC774" s="150"/>
      <c r="HD774" s="150"/>
      <c r="HE774" s="150"/>
      <c r="HF774" s="150"/>
      <c r="HG774" s="150"/>
      <c r="HH774" s="150"/>
      <c r="HI774" s="150"/>
      <c r="HJ774" s="150"/>
      <c r="HK774" s="150"/>
      <c r="HL774" s="150"/>
      <c r="HM774" s="150"/>
      <c r="HN774" s="150"/>
      <c r="HO774" s="150"/>
      <c r="HP774" s="150"/>
      <c r="HQ774" s="150"/>
      <c r="HR774" s="150"/>
      <c r="HS774" s="150"/>
      <c r="HT774" s="150"/>
      <c r="HU774" s="150"/>
      <c r="HV774" s="150"/>
      <c r="HW774" s="150"/>
      <c r="HX774" s="150"/>
      <c r="HY774" s="150"/>
      <c r="HZ774" s="150"/>
      <c r="IA774" s="150"/>
      <c r="IB774" s="150"/>
      <c r="IC774" s="150"/>
      <c r="ID774" s="150"/>
      <c r="IE774" s="150"/>
      <c r="IF774" s="150"/>
      <c r="IG774" s="150"/>
      <c r="IH774" s="150"/>
      <c r="II774" s="150"/>
      <c r="IJ774" s="150"/>
      <c r="IK774" s="150"/>
      <c r="IL774" s="150"/>
      <c r="IM774" s="150"/>
      <c r="IN774" s="150"/>
      <c r="IO774" s="150"/>
      <c r="IP774" s="150"/>
      <c r="IQ774" s="150"/>
      <c r="IR774" s="150"/>
      <c r="IS774" s="150"/>
      <c r="IT774" s="150"/>
      <c r="IU774" s="150"/>
      <c r="IV774" s="150"/>
      <c r="IW774" s="150"/>
    </row>
    <row r="775" customFormat="false" ht="12.75" hidden="false" customHeight="false" outlineLevel="0" collapsed="false">
      <c r="B775" s="147"/>
      <c r="C775" s="147"/>
      <c r="D775" s="147"/>
      <c r="E775" s="147"/>
      <c r="F775" s="147"/>
      <c r="G775" s="147"/>
      <c r="H775" s="148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  <c r="AA775" s="147"/>
      <c r="AB775" s="147"/>
      <c r="AC775" s="147"/>
      <c r="AD775" s="147"/>
      <c r="AE775" s="147"/>
      <c r="AF775" s="147"/>
      <c r="AG775" s="147"/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  <c r="BI775" s="147"/>
      <c r="BJ775" s="147"/>
      <c r="BK775" s="149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  <c r="DC775" s="150"/>
      <c r="DD775" s="150"/>
      <c r="DE775" s="150"/>
      <c r="DF775" s="150"/>
      <c r="DG775" s="150"/>
      <c r="DH775" s="150"/>
      <c r="DI775" s="150"/>
      <c r="DJ775" s="150"/>
      <c r="DK775" s="150"/>
      <c r="DL775" s="150"/>
      <c r="DM775" s="150"/>
      <c r="DN775" s="150"/>
      <c r="DO775" s="150"/>
      <c r="DP775" s="150"/>
      <c r="DQ775" s="150"/>
      <c r="DR775" s="150"/>
      <c r="DS775" s="150"/>
      <c r="DT775" s="150"/>
      <c r="DU775" s="150"/>
      <c r="DV775" s="150"/>
      <c r="DW775" s="150"/>
      <c r="DX775" s="150"/>
      <c r="DY775" s="150"/>
      <c r="DZ775" s="150"/>
      <c r="EA775" s="150"/>
      <c r="EB775" s="150"/>
      <c r="EC775" s="150"/>
      <c r="ED775" s="150"/>
      <c r="EE775" s="150"/>
      <c r="EF775" s="150"/>
      <c r="EG775" s="150"/>
      <c r="EH775" s="150"/>
      <c r="EI775" s="150"/>
      <c r="EJ775" s="150"/>
      <c r="EK775" s="150"/>
      <c r="EL775" s="150"/>
      <c r="EM775" s="150"/>
      <c r="EN775" s="150"/>
      <c r="EO775" s="150"/>
      <c r="EP775" s="150"/>
      <c r="EQ775" s="150"/>
      <c r="ER775" s="150"/>
      <c r="ES775" s="150"/>
      <c r="ET775" s="150"/>
      <c r="EU775" s="150"/>
      <c r="EV775" s="150"/>
      <c r="EW775" s="150"/>
      <c r="EX775" s="150"/>
      <c r="EY775" s="150"/>
      <c r="EZ775" s="150"/>
      <c r="FA775" s="150"/>
      <c r="FB775" s="150"/>
      <c r="FC775" s="150"/>
      <c r="FD775" s="150"/>
      <c r="FE775" s="150"/>
      <c r="FF775" s="150"/>
      <c r="FG775" s="150"/>
      <c r="FH775" s="150"/>
      <c r="FI775" s="150"/>
      <c r="FJ775" s="150"/>
      <c r="FK775" s="150"/>
      <c r="FL775" s="150"/>
      <c r="FM775" s="150"/>
      <c r="FN775" s="150"/>
      <c r="FO775" s="150"/>
      <c r="FP775" s="150"/>
      <c r="FQ775" s="150"/>
      <c r="FR775" s="150"/>
      <c r="FS775" s="150"/>
      <c r="FT775" s="150"/>
      <c r="FU775" s="150"/>
      <c r="FV775" s="150"/>
      <c r="FW775" s="150"/>
      <c r="FX775" s="150"/>
      <c r="FY775" s="150"/>
      <c r="FZ775" s="150"/>
      <c r="GA775" s="150"/>
      <c r="GB775" s="150"/>
      <c r="GC775" s="150"/>
      <c r="GD775" s="150"/>
      <c r="GE775" s="150"/>
      <c r="GF775" s="150"/>
      <c r="GG775" s="150"/>
      <c r="GH775" s="150"/>
      <c r="GI775" s="150"/>
      <c r="GJ775" s="150"/>
      <c r="GK775" s="150"/>
      <c r="GL775" s="150"/>
      <c r="GM775" s="150"/>
      <c r="GN775" s="150"/>
      <c r="GO775" s="150"/>
      <c r="GP775" s="150"/>
      <c r="GQ775" s="150"/>
      <c r="GR775" s="150"/>
      <c r="GS775" s="150"/>
      <c r="GT775" s="150"/>
      <c r="GU775" s="150"/>
      <c r="GV775" s="150"/>
      <c r="GW775" s="150"/>
      <c r="GX775" s="150"/>
      <c r="GY775" s="150"/>
      <c r="GZ775" s="150"/>
      <c r="HA775" s="150"/>
      <c r="HB775" s="150"/>
      <c r="HC775" s="150"/>
      <c r="HD775" s="150"/>
      <c r="HE775" s="150"/>
      <c r="HF775" s="150"/>
      <c r="HG775" s="150"/>
      <c r="HH775" s="150"/>
      <c r="HI775" s="150"/>
      <c r="HJ775" s="150"/>
      <c r="HK775" s="150"/>
      <c r="HL775" s="150"/>
      <c r="HM775" s="150"/>
      <c r="HN775" s="150"/>
      <c r="HO775" s="150"/>
      <c r="HP775" s="150"/>
      <c r="HQ775" s="150"/>
      <c r="HR775" s="150"/>
      <c r="HS775" s="150"/>
      <c r="HT775" s="150"/>
      <c r="HU775" s="150"/>
      <c r="HV775" s="150"/>
      <c r="HW775" s="150"/>
      <c r="HX775" s="150"/>
      <c r="HY775" s="150"/>
      <c r="HZ775" s="150"/>
      <c r="IA775" s="150"/>
      <c r="IB775" s="150"/>
      <c r="IC775" s="150"/>
      <c r="ID775" s="150"/>
      <c r="IE775" s="150"/>
      <c r="IF775" s="150"/>
      <c r="IG775" s="150"/>
      <c r="IH775" s="150"/>
      <c r="II775" s="150"/>
      <c r="IJ775" s="150"/>
      <c r="IK775" s="150"/>
      <c r="IL775" s="150"/>
      <c r="IM775" s="150"/>
      <c r="IN775" s="150"/>
      <c r="IO775" s="150"/>
      <c r="IP775" s="150"/>
      <c r="IQ775" s="150"/>
      <c r="IR775" s="150"/>
      <c r="IS775" s="150"/>
      <c r="IT775" s="150"/>
      <c r="IU775" s="150"/>
      <c r="IV775" s="150"/>
      <c r="IW775" s="150"/>
    </row>
    <row r="776" customFormat="false" ht="12.75" hidden="false" customHeight="false" outlineLevel="0" collapsed="false">
      <c r="B776" s="147"/>
      <c r="C776" s="147"/>
      <c r="D776" s="147"/>
      <c r="E776" s="147"/>
      <c r="F776" s="147"/>
      <c r="G776" s="147"/>
      <c r="H776" s="148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  <c r="AB776" s="147"/>
      <c r="AC776" s="147"/>
      <c r="AD776" s="147"/>
      <c r="AE776" s="147"/>
      <c r="AF776" s="147"/>
      <c r="AG776" s="147"/>
      <c r="AH776" s="147"/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  <c r="BI776" s="147"/>
      <c r="BJ776" s="147"/>
      <c r="BK776" s="149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  <c r="DC776" s="150"/>
      <c r="DD776" s="150"/>
      <c r="DE776" s="150"/>
      <c r="DF776" s="150"/>
      <c r="DG776" s="150"/>
      <c r="DH776" s="150"/>
      <c r="DI776" s="150"/>
      <c r="DJ776" s="150"/>
      <c r="DK776" s="150"/>
      <c r="DL776" s="150"/>
      <c r="DM776" s="150"/>
      <c r="DN776" s="150"/>
      <c r="DO776" s="150"/>
      <c r="DP776" s="150"/>
      <c r="DQ776" s="150"/>
      <c r="DR776" s="150"/>
      <c r="DS776" s="150"/>
      <c r="DT776" s="150"/>
      <c r="DU776" s="150"/>
      <c r="DV776" s="150"/>
      <c r="DW776" s="150"/>
      <c r="DX776" s="150"/>
      <c r="DY776" s="150"/>
      <c r="DZ776" s="150"/>
      <c r="EA776" s="150"/>
      <c r="EB776" s="150"/>
      <c r="EC776" s="150"/>
      <c r="ED776" s="150"/>
      <c r="EE776" s="150"/>
      <c r="EF776" s="150"/>
      <c r="EG776" s="150"/>
      <c r="EH776" s="150"/>
      <c r="EI776" s="150"/>
      <c r="EJ776" s="150"/>
      <c r="EK776" s="150"/>
      <c r="EL776" s="150"/>
      <c r="EM776" s="150"/>
      <c r="EN776" s="150"/>
      <c r="EO776" s="150"/>
      <c r="EP776" s="150"/>
      <c r="EQ776" s="150"/>
      <c r="ER776" s="150"/>
      <c r="ES776" s="150"/>
      <c r="ET776" s="150"/>
      <c r="EU776" s="150"/>
      <c r="EV776" s="150"/>
      <c r="EW776" s="150"/>
      <c r="EX776" s="150"/>
      <c r="EY776" s="150"/>
      <c r="EZ776" s="150"/>
      <c r="FA776" s="150"/>
      <c r="FB776" s="150"/>
      <c r="FC776" s="150"/>
      <c r="FD776" s="150"/>
      <c r="FE776" s="150"/>
      <c r="FF776" s="150"/>
      <c r="FG776" s="150"/>
      <c r="FH776" s="150"/>
      <c r="FI776" s="150"/>
      <c r="FJ776" s="150"/>
      <c r="FK776" s="150"/>
      <c r="FL776" s="150"/>
      <c r="FM776" s="150"/>
      <c r="FN776" s="150"/>
      <c r="FO776" s="150"/>
      <c r="FP776" s="150"/>
      <c r="FQ776" s="150"/>
      <c r="FR776" s="150"/>
      <c r="FS776" s="150"/>
      <c r="FT776" s="150"/>
      <c r="FU776" s="150"/>
      <c r="FV776" s="150"/>
      <c r="FW776" s="150"/>
      <c r="FX776" s="150"/>
      <c r="FY776" s="150"/>
      <c r="FZ776" s="150"/>
      <c r="GA776" s="150"/>
      <c r="GB776" s="150"/>
      <c r="GC776" s="150"/>
      <c r="GD776" s="150"/>
      <c r="GE776" s="150"/>
      <c r="GF776" s="150"/>
      <c r="GG776" s="150"/>
      <c r="GH776" s="150"/>
      <c r="GI776" s="150"/>
      <c r="GJ776" s="150"/>
      <c r="GK776" s="150"/>
      <c r="GL776" s="150"/>
      <c r="GM776" s="150"/>
      <c r="GN776" s="150"/>
      <c r="GO776" s="150"/>
      <c r="GP776" s="150"/>
      <c r="GQ776" s="150"/>
      <c r="GR776" s="150"/>
      <c r="GS776" s="150"/>
      <c r="GT776" s="150"/>
      <c r="GU776" s="150"/>
      <c r="GV776" s="150"/>
      <c r="GW776" s="150"/>
      <c r="GX776" s="150"/>
      <c r="GY776" s="150"/>
      <c r="GZ776" s="150"/>
      <c r="HA776" s="150"/>
      <c r="HB776" s="150"/>
      <c r="HC776" s="150"/>
      <c r="HD776" s="150"/>
      <c r="HE776" s="150"/>
      <c r="HF776" s="150"/>
      <c r="HG776" s="150"/>
      <c r="HH776" s="150"/>
      <c r="HI776" s="150"/>
      <c r="HJ776" s="150"/>
      <c r="HK776" s="150"/>
      <c r="HL776" s="150"/>
      <c r="HM776" s="150"/>
      <c r="HN776" s="150"/>
      <c r="HO776" s="150"/>
      <c r="HP776" s="150"/>
      <c r="HQ776" s="150"/>
      <c r="HR776" s="150"/>
      <c r="HS776" s="150"/>
      <c r="HT776" s="150"/>
      <c r="HU776" s="150"/>
      <c r="HV776" s="150"/>
      <c r="HW776" s="150"/>
      <c r="HX776" s="150"/>
      <c r="HY776" s="150"/>
      <c r="HZ776" s="150"/>
      <c r="IA776" s="150"/>
      <c r="IB776" s="150"/>
      <c r="IC776" s="150"/>
      <c r="ID776" s="150"/>
      <c r="IE776" s="150"/>
      <c r="IF776" s="150"/>
      <c r="IG776" s="150"/>
      <c r="IH776" s="150"/>
      <c r="II776" s="150"/>
      <c r="IJ776" s="150"/>
      <c r="IK776" s="150"/>
      <c r="IL776" s="150"/>
      <c r="IM776" s="150"/>
      <c r="IN776" s="150"/>
      <c r="IO776" s="150"/>
      <c r="IP776" s="150"/>
      <c r="IQ776" s="150"/>
      <c r="IR776" s="150"/>
      <c r="IS776" s="150"/>
      <c r="IT776" s="150"/>
      <c r="IU776" s="150"/>
      <c r="IV776" s="150"/>
      <c r="IW776" s="150"/>
    </row>
    <row r="777" customFormat="false" ht="12.75" hidden="false" customHeight="false" outlineLevel="0" collapsed="false">
      <c r="B777" s="147"/>
      <c r="C777" s="147"/>
      <c r="D777" s="147"/>
      <c r="E777" s="147"/>
      <c r="F777" s="147"/>
      <c r="G777" s="147"/>
      <c r="H777" s="148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  <c r="AE777" s="147"/>
      <c r="AF777" s="147"/>
      <c r="AG777" s="147"/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  <c r="BI777" s="147"/>
      <c r="BJ777" s="147"/>
      <c r="BK777" s="149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  <c r="DC777" s="150"/>
      <c r="DD777" s="150"/>
      <c r="DE777" s="150"/>
      <c r="DF777" s="150"/>
      <c r="DG777" s="150"/>
      <c r="DH777" s="150"/>
      <c r="DI777" s="150"/>
      <c r="DJ777" s="150"/>
      <c r="DK777" s="150"/>
      <c r="DL777" s="150"/>
      <c r="DM777" s="150"/>
      <c r="DN777" s="150"/>
      <c r="DO777" s="150"/>
      <c r="DP777" s="150"/>
      <c r="DQ777" s="150"/>
      <c r="DR777" s="150"/>
      <c r="DS777" s="150"/>
      <c r="DT777" s="150"/>
      <c r="DU777" s="150"/>
      <c r="DV777" s="150"/>
      <c r="DW777" s="150"/>
      <c r="DX777" s="150"/>
      <c r="DY777" s="150"/>
      <c r="DZ777" s="150"/>
      <c r="EA777" s="150"/>
      <c r="EB777" s="150"/>
      <c r="EC777" s="150"/>
      <c r="ED777" s="150"/>
      <c r="EE777" s="150"/>
      <c r="EF777" s="150"/>
      <c r="EG777" s="150"/>
      <c r="EH777" s="150"/>
      <c r="EI777" s="150"/>
      <c r="EJ777" s="150"/>
      <c r="EK777" s="150"/>
      <c r="EL777" s="150"/>
      <c r="EM777" s="150"/>
      <c r="EN777" s="150"/>
      <c r="EO777" s="150"/>
      <c r="EP777" s="150"/>
      <c r="EQ777" s="150"/>
      <c r="ER777" s="150"/>
      <c r="ES777" s="150"/>
      <c r="ET777" s="150"/>
      <c r="EU777" s="150"/>
      <c r="EV777" s="150"/>
      <c r="EW777" s="150"/>
      <c r="EX777" s="150"/>
      <c r="EY777" s="150"/>
      <c r="EZ777" s="150"/>
      <c r="FA777" s="150"/>
      <c r="FB777" s="150"/>
      <c r="FC777" s="150"/>
      <c r="FD777" s="150"/>
      <c r="FE777" s="150"/>
      <c r="FF777" s="150"/>
      <c r="FG777" s="150"/>
      <c r="FH777" s="150"/>
      <c r="FI777" s="150"/>
      <c r="FJ777" s="150"/>
      <c r="FK777" s="150"/>
      <c r="FL777" s="150"/>
      <c r="FM777" s="150"/>
      <c r="FN777" s="150"/>
      <c r="FO777" s="150"/>
      <c r="FP777" s="150"/>
      <c r="FQ777" s="150"/>
      <c r="FR777" s="150"/>
      <c r="FS777" s="150"/>
      <c r="FT777" s="150"/>
      <c r="FU777" s="150"/>
      <c r="FV777" s="150"/>
      <c r="FW777" s="150"/>
      <c r="FX777" s="150"/>
      <c r="FY777" s="150"/>
      <c r="FZ777" s="150"/>
      <c r="GA777" s="150"/>
      <c r="GB777" s="150"/>
      <c r="GC777" s="150"/>
      <c r="GD777" s="150"/>
      <c r="GE777" s="150"/>
      <c r="GF777" s="150"/>
      <c r="GG777" s="150"/>
      <c r="GH777" s="150"/>
      <c r="GI777" s="150"/>
      <c r="GJ777" s="150"/>
      <c r="GK777" s="150"/>
      <c r="GL777" s="150"/>
      <c r="GM777" s="150"/>
      <c r="GN777" s="150"/>
      <c r="GO777" s="150"/>
      <c r="GP777" s="150"/>
      <c r="GQ777" s="150"/>
      <c r="GR777" s="150"/>
      <c r="GS777" s="150"/>
      <c r="GT777" s="150"/>
      <c r="GU777" s="150"/>
      <c r="GV777" s="150"/>
      <c r="GW777" s="150"/>
      <c r="GX777" s="150"/>
      <c r="GY777" s="150"/>
      <c r="GZ777" s="150"/>
      <c r="HA777" s="150"/>
      <c r="HB777" s="150"/>
      <c r="HC777" s="150"/>
      <c r="HD777" s="150"/>
      <c r="HE777" s="150"/>
      <c r="HF777" s="150"/>
      <c r="HG777" s="150"/>
      <c r="HH777" s="150"/>
      <c r="HI777" s="150"/>
      <c r="HJ777" s="150"/>
      <c r="HK777" s="150"/>
      <c r="HL777" s="150"/>
      <c r="HM777" s="150"/>
      <c r="HN777" s="150"/>
      <c r="HO777" s="150"/>
      <c r="HP777" s="150"/>
      <c r="HQ777" s="150"/>
      <c r="HR777" s="150"/>
      <c r="HS777" s="150"/>
      <c r="HT777" s="150"/>
      <c r="HU777" s="150"/>
      <c r="HV777" s="150"/>
      <c r="HW777" s="150"/>
      <c r="HX777" s="150"/>
      <c r="HY777" s="150"/>
      <c r="HZ777" s="150"/>
      <c r="IA777" s="150"/>
      <c r="IB777" s="150"/>
      <c r="IC777" s="150"/>
      <c r="ID777" s="150"/>
      <c r="IE777" s="150"/>
      <c r="IF777" s="150"/>
      <c r="IG777" s="150"/>
      <c r="IH777" s="150"/>
      <c r="II777" s="150"/>
      <c r="IJ777" s="150"/>
      <c r="IK777" s="150"/>
      <c r="IL777" s="150"/>
      <c r="IM777" s="150"/>
      <c r="IN777" s="150"/>
      <c r="IO777" s="150"/>
      <c r="IP777" s="150"/>
      <c r="IQ777" s="150"/>
      <c r="IR777" s="150"/>
      <c r="IS777" s="150"/>
      <c r="IT777" s="150"/>
      <c r="IU777" s="150"/>
      <c r="IV777" s="150"/>
      <c r="IW777" s="150"/>
    </row>
    <row r="778" customFormat="false" ht="12.75" hidden="false" customHeight="false" outlineLevel="0" collapsed="false">
      <c r="B778" s="147"/>
      <c r="C778" s="147"/>
      <c r="D778" s="147"/>
      <c r="E778" s="147"/>
      <c r="F778" s="147"/>
      <c r="G778" s="147"/>
      <c r="H778" s="148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  <c r="AA778" s="147"/>
      <c r="AB778" s="147"/>
      <c r="AC778" s="147"/>
      <c r="AD778" s="147"/>
      <c r="AE778" s="147"/>
      <c r="AF778" s="147"/>
      <c r="AG778" s="147"/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  <c r="BI778" s="147"/>
      <c r="BJ778" s="147"/>
      <c r="BK778" s="149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  <c r="DC778" s="150"/>
      <c r="DD778" s="150"/>
      <c r="DE778" s="150"/>
      <c r="DF778" s="150"/>
      <c r="DG778" s="150"/>
      <c r="DH778" s="150"/>
      <c r="DI778" s="150"/>
      <c r="DJ778" s="150"/>
      <c r="DK778" s="150"/>
      <c r="DL778" s="150"/>
      <c r="DM778" s="150"/>
      <c r="DN778" s="150"/>
      <c r="DO778" s="150"/>
      <c r="DP778" s="150"/>
      <c r="DQ778" s="150"/>
      <c r="DR778" s="150"/>
      <c r="DS778" s="150"/>
      <c r="DT778" s="150"/>
      <c r="DU778" s="150"/>
      <c r="DV778" s="150"/>
      <c r="DW778" s="150"/>
      <c r="DX778" s="150"/>
      <c r="DY778" s="150"/>
      <c r="DZ778" s="150"/>
      <c r="EA778" s="150"/>
      <c r="EB778" s="150"/>
      <c r="EC778" s="150"/>
      <c r="ED778" s="150"/>
      <c r="EE778" s="150"/>
      <c r="EF778" s="150"/>
      <c r="EG778" s="150"/>
      <c r="EH778" s="150"/>
      <c r="EI778" s="150"/>
      <c r="EJ778" s="150"/>
      <c r="EK778" s="150"/>
      <c r="EL778" s="150"/>
      <c r="EM778" s="150"/>
      <c r="EN778" s="150"/>
      <c r="EO778" s="150"/>
      <c r="EP778" s="150"/>
      <c r="EQ778" s="150"/>
      <c r="ER778" s="150"/>
      <c r="ES778" s="150"/>
      <c r="ET778" s="150"/>
      <c r="EU778" s="150"/>
      <c r="EV778" s="150"/>
      <c r="EW778" s="150"/>
      <c r="EX778" s="150"/>
      <c r="EY778" s="150"/>
      <c r="EZ778" s="150"/>
      <c r="FA778" s="150"/>
      <c r="FB778" s="150"/>
      <c r="FC778" s="150"/>
      <c r="FD778" s="150"/>
      <c r="FE778" s="150"/>
      <c r="FF778" s="150"/>
      <c r="FG778" s="150"/>
      <c r="FH778" s="150"/>
      <c r="FI778" s="150"/>
      <c r="FJ778" s="150"/>
      <c r="FK778" s="150"/>
      <c r="FL778" s="150"/>
      <c r="FM778" s="150"/>
      <c r="FN778" s="150"/>
      <c r="FO778" s="150"/>
      <c r="FP778" s="150"/>
      <c r="FQ778" s="150"/>
      <c r="FR778" s="150"/>
      <c r="FS778" s="150"/>
      <c r="FT778" s="150"/>
      <c r="FU778" s="150"/>
      <c r="FV778" s="150"/>
      <c r="FW778" s="150"/>
      <c r="FX778" s="150"/>
      <c r="FY778" s="150"/>
      <c r="FZ778" s="150"/>
      <c r="GA778" s="150"/>
      <c r="GB778" s="150"/>
      <c r="GC778" s="150"/>
      <c r="GD778" s="150"/>
      <c r="GE778" s="150"/>
      <c r="GF778" s="150"/>
      <c r="GG778" s="150"/>
      <c r="GH778" s="150"/>
      <c r="GI778" s="150"/>
      <c r="GJ778" s="150"/>
      <c r="GK778" s="150"/>
      <c r="GL778" s="150"/>
      <c r="GM778" s="150"/>
      <c r="GN778" s="150"/>
      <c r="GO778" s="150"/>
      <c r="GP778" s="150"/>
      <c r="GQ778" s="150"/>
      <c r="GR778" s="150"/>
      <c r="GS778" s="150"/>
      <c r="GT778" s="150"/>
      <c r="GU778" s="150"/>
      <c r="GV778" s="150"/>
      <c r="GW778" s="150"/>
      <c r="GX778" s="150"/>
      <c r="GY778" s="150"/>
      <c r="GZ778" s="150"/>
      <c r="HA778" s="150"/>
      <c r="HB778" s="150"/>
      <c r="HC778" s="150"/>
      <c r="HD778" s="150"/>
      <c r="HE778" s="150"/>
      <c r="HF778" s="150"/>
      <c r="HG778" s="150"/>
      <c r="HH778" s="150"/>
      <c r="HI778" s="150"/>
      <c r="HJ778" s="150"/>
      <c r="HK778" s="150"/>
      <c r="HL778" s="150"/>
      <c r="HM778" s="150"/>
      <c r="HN778" s="150"/>
      <c r="HO778" s="150"/>
      <c r="HP778" s="150"/>
      <c r="HQ778" s="150"/>
      <c r="HR778" s="150"/>
      <c r="HS778" s="150"/>
      <c r="HT778" s="150"/>
      <c r="HU778" s="150"/>
      <c r="HV778" s="150"/>
      <c r="HW778" s="150"/>
      <c r="HX778" s="150"/>
      <c r="HY778" s="150"/>
      <c r="HZ778" s="150"/>
      <c r="IA778" s="150"/>
      <c r="IB778" s="150"/>
      <c r="IC778" s="150"/>
      <c r="ID778" s="150"/>
      <c r="IE778" s="150"/>
      <c r="IF778" s="150"/>
      <c r="IG778" s="150"/>
      <c r="IH778" s="150"/>
      <c r="II778" s="150"/>
      <c r="IJ778" s="150"/>
      <c r="IK778" s="150"/>
      <c r="IL778" s="150"/>
      <c r="IM778" s="150"/>
      <c r="IN778" s="150"/>
      <c r="IO778" s="150"/>
      <c r="IP778" s="150"/>
      <c r="IQ778" s="150"/>
      <c r="IR778" s="150"/>
      <c r="IS778" s="150"/>
      <c r="IT778" s="150"/>
      <c r="IU778" s="150"/>
      <c r="IV778" s="150"/>
      <c r="IW778" s="150"/>
    </row>
    <row r="779" customFormat="false" ht="12.75" hidden="false" customHeight="false" outlineLevel="0" collapsed="false">
      <c r="B779" s="147"/>
      <c r="C779" s="147"/>
      <c r="D779" s="147"/>
      <c r="E779" s="147"/>
      <c r="F779" s="147"/>
      <c r="G779" s="147"/>
      <c r="H779" s="148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  <c r="AA779" s="147"/>
      <c r="AB779" s="147"/>
      <c r="AC779" s="147"/>
      <c r="AD779" s="147"/>
      <c r="AE779" s="147"/>
      <c r="AF779" s="147"/>
      <c r="AG779" s="147"/>
      <c r="AH779" s="147"/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  <c r="BI779" s="147"/>
      <c r="BJ779" s="147"/>
      <c r="BK779" s="149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  <c r="DC779" s="150"/>
      <c r="DD779" s="150"/>
      <c r="DE779" s="150"/>
      <c r="DF779" s="150"/>
      <c r="DG779" s="150"/>
      <c r="DH779" s="150"/>
      <c r="DI779" s="150"/>
      <c r="DJ779" s="150"/>
      <c r="DK779" s="150"/>
      <c r="DL779" s="150"/>
      <c r="DM779" s="150"/>
      <c r="DN779" s="150"/>
      <c r="DO779" s="150"/>
      <c r="DP779" s="150"/>
      <c r="DQ779" s="150"/>
      <c r="DR779" s="150"/>
      <c r="DS779" s="150"/>
      <c r="DT779" s="150"/>
      <c r="DU779" s="150"/>
      <c r="DV779" s="150"/>
      <c r="DW779" s="150"/>
      <c r="DX779" s="150"/>
      <c r="DY779" s="150"/>
      <c r="DZ779" s="150"/>
      <c r="EA779" s="150"/>
      <c r="EB779" s="150"/>
      <c r="EC779" s="150"/>
      <c r="ED779" s="150"/>
      <c r="EE779" s="150"/>
      <c r="EF779" s="150"/>
      <c r="EG779" s="150"/>
      <c r="EH779" s="150"/>
      <c r="EI779" s="150"/>
      <c r="EJ779" s="150"/>
      <c r="EK779" s="150"/>
      <c r="EL779" s="150"/>
      <c r="EM779" s="150"/>
      <c r="EN779" s="150"/>
      <c r="EO779" s="150"/>
      <c r="EP779" s="150"/>
      <c r="EQ779" s="150"/>
      <c r="ER779" s="150"/>
      <c r="ES779" s="150"/>
      <c r="ET779" s="150"/>
      <c r="EU779" s="150"/>
      <c r="EV779" s="150"/>
      <c r="EW779" s="150"/>
      <c r="EX779" s="150"/>
      <c r="EY779" s="150"/>
      <c r="EZ779" s="150"/>
      <c r="FA779" s="150"/>
      <c r="FB779" s="150"/>
      <c r="FC779" s="150"/>
      <c r="FD779" s="150"/>
      <c r="FE779" s="150"/>
      <c r="FF779" s="150"/>
      <c r="FG779" s="150"/>
      <c r="FH779" s="150"/>
      <c r="FI779" s="150"/>
      <c r="FJ779" s="150"/>
      <c r="FK779" s="150"/>
      <c r="FL779" s="150"/>
      <c r="FM779" s="150"/>
      <c r="FN779" s="150"/>
      <c r="FO779" s="150"/>
      <c r="FP779" s="150"/>
      <c r="FQ779" s="150"/>
      <c r="FR779" s="150"/>
      <c r="FS779" s="150"/>
      <c r="FT779" s="150"/>
      <c r="FU779" s="150"/>
      <c r="FV779" s="150"/>
      <c r="FW779" s="150"/>
      <c r="FX779" s="150"/>
      <c r="FY779" s="150"/>
      <c r="FZ779" s="150"/>
      <c r="GA779" s="150"/>
      <c r="GB779" s="150"/>
      <c r="GC779" s="150"/>
      <c r="GD779" s="150"/>
      <c r="GE779" s="150"/>
      <c r="GF779" s="150"/>
      <c r="GG779" s="150"/>
      <c r="GH779" s="150"/>
      <c r="GI779" s="150"/>
      <c r="GJ779" s="150"/>
      <c r="GK779" s="150"/>
      <c r="GL779" s="150"/>
      <c r="GM779" s="150"/>
      <c r="GN779" s="150"/>
      <c r="GO779" s="150"/>
      <c r="GP779" s="150"/>
      <c r="GQ779" s="150"/>
      <c r="GR779" s="150"/>
      <c r="GS779" s="150"/>
      <c r="GT779" s="150"/>
      <c r="GU779" s="150"/>
      <c r="GV779" s="150"/>
      <c r="GW779" s="150"/>
      <c r="GX779" s="150"/>
      <c r="GY779" s="150"/>
      <c r="GZ779" s="150"/>
      <c r="HA779" s="150"/>
      <c r="HB779" s="150"/>
      <c r="HC779" s="150"/>
      <c r="HD779" s="150"/>
      <c r="HE779" s="150"/>
      <c r="HF779" s="150"/>
      <c r="HG779" s="150"/>
      <c r="HH779" s="150"/>
      <c r="HI779" s="150"/>
      <c r="HJ779" s="150"/>
      <c r="HK779" s="150"/>
      <c r="HL779" s="150"/>
      <c r="HM779" s="150"/>
      <c r="HN779" s="150"/>
      <c r="HO779" s="150"/>
      <c r="HP779" s="150"/>
      <c r="HQ779" s="150"/>
      <c r="HR779" s="150"/>
      <c r="HS779" s="150"/>
      <c r="HT779" s="150"/>
      <c r="HU779" s="150"/>
      <c r="HV779" s="150"/>
      <c r="HW779" s="150"/>
      <c r="HX779" s="150"/>
      <c r="HY779" s="150"/>
      <c r="HZ779" s="150"/>
      <c r="IA779" s="150"/>
      <c r="IB779" s="150"/>
      <c r="IC779" s="150"/>
      <c r="ID779" s="150"/>
      <c r="IE779" s="150"/>
      <c r="IF779" s="150"/>
      <c r="IG779" s="150"/>
      <c r="IH779" s="150"/>
      <c r="II779" s="150"/>
      <c r="IJ779" s="150"/>
      <c r="IK779" s="150"/>
      <c r="IL779" s="150"/>
      <c r="IM779" s="150"/>
      <c r="IN779" s="150"/>
      <c r="IO779" s="150"/>
      <c r="IP779" s="150"/>
      <c r="IQ779" s="150"/>
      <c r="IR779" s="150"/>
      <c r="IS779" s="150"/>
      <c r="IT779" s="150"/>
      <c r="IU779" s="150"/>
      <c r="IV779" s="150"/>
      <c r="IW779" s="150"/>
    </row>
    <row r="780" customFormat="false" ht="12.75" hidden="false" customHeight="false" outlineLevel="0" collapsed="false">
      <c r="B780" s="147"/>
      <c r="C780" s="147"/>
      <c r="D780" s="147"/>
      <c r="E780" s="147"/>
      <c r="F780" s="147"/>
      <c r="G780" s="147"/>
      <c r="H780" s="148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  <c r="AA780" s="147"/>
      <c r="AB780" s="147"/>
      <c r="AC780" s="147"/>
      <c r="AD780" s="147"/>
      <c r="AE780" s="147"/>
      <c r="AF780" s="147"/>
      <c r="AG780" s="147"/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  <c r="BI780" s="147"/>
      <c r="BJ780" s="147"/>
      <c r="BK780" s="149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  <c r="DC780" s="150"/>
      <c r="DD780" s="150"/>
      <c r="DE780" s="150"/>
      <c r="DF780" s="150"/>
      <c r="DG780" s="150"/>
      <c r="DH780" s="150"/>
      <c r="DI780" s="150"/>
      <c r="DJ780" s="150"/>
      <c r="DK780" s="150"/>
      <c r="DL780" s="150"/>
      <c r="DM780" s="150"/>
      <c r="DN780" s="150"/>
      <c r="DO780" s="150"/>
      <c r="DP780" s="150"/>
      <c r="DQ780" s="150"/>
      <c r="DR780" s="150"/>
      <c r="DS780" s="150"/>
      <c r="DT780" s="150"/>
      <c r="DU780" s="150"/>
      <c r="DV780" s="150"/>
      <c r="DW780" s="150"/>
      <c r="DX780" s="150"/>
      <c r="DY780" s="150"/>
      <c r="DZ780" s="150"/>
      <c r="EA780" s="150"/>
      <c r="EB780" s="150"/>
      <c r="EC780" s="150"/>
      <c r="ED780" s="150"/>
      <c r="EE780" s="150"/>
      <c r="EF780" s="150"/>
      <c r="EG780" s="150"/>
      <c r="EH780" s="150"/>
      <c r="EI780" s="150"/>
      <c r="EJ780" s="150"/>
      <c r="EK780" s="150"/>
      <c r="EL780" s="150"/>
      <c r="EM780" s="150"/>
      <c r="EN780" s="150"/>
      <c r="EO780" s="150"/>
      <c r="EP780" s="150"/>
      <c r="EQ780" s="150"/>
      <c r="ER780" s="150"/>
      <c r="ES780" s="150"/>
      <c r="ET780" s="150"/>
      <c r="EU780" s="150"/>
      <c r="EV780" s="150"/>
      <c r="EW780" s="150"/>
      <c r="EX780" s="150"/>
      <c r="EY780" s="150"/>
      <c r="EZ780" s="150"/>
      <c r="FA780" s="150"/>
      <c r="FB780" s="150"/>
      <c r="FC780" s="150"/>
      <c r="FD780" s="150"/>
      <c r="FE780" s="150"/>
      <c r="FF780" s="150"/>
      <c r="FG780" s="150"/>
      <c r="FH780" s="150"/>
      <c r="FI780" s="150"/>
      <c r="FJ780" s="150"/>
      <c r="FK780" s="150"/>
      <c r="FL780" s="150"/>
      <c r="FM780" s="150"/>
      <c r="FN780" s="150"/>
      <c r="FO780" s="150"/>
      <c r="FP780" s="150"/>
      <c r="FQ780" s="150"/>
      <c r="FR780" s="150"/>
      <c r="FS780" s="150"/>
      <c r="FT780" s="150"/>
      <c r="FU780" s="150"/>
      <c r="FV780" s="150"/>
      <c r="FW780" s="150"/>
      <c r="FX780" s="150"/>
      <c r="FY780" s="150"/>
      <c r="FZ780" s="150"/>
      <c r="GA780" s="150"/>
      <c r="GB780" s="150"/>
      <c r="GC780" s="150"/>
      <c r="GD780" s="150"/>
      <c r="GE780" s="150"/>
      <c r="GF780" s="150"/>
      <c r="GG780" s="150"/>
      <c r="GH780" s="150"/>
      <c r="GI780" s="150"/>
      <c r="GJ780" s="150"/>
      <c r="GK780" s="150"/>
      <c r="GL780" s="150"/>
      <c r="GM780" s="150"/>
      <c r="GN780" s="150"/>
      <c r="GO780" s="150"/>
      <c r="GP780" s="150"/>
      <c r="GQ780" s="150"/>
      <c r="GR780" s="150"/>
      <c r="GS780" s="150"/>
      <c r="GT780" s="150"/>
      <c r="GU780" s="150"/>
      <c r="GV780" s="150"/>
      <c r="GW780" s="150"/>
      <c r="GX780" s="150"/>
      <c r="GY780" s="150"/>
      <c r="GZ780" s="150"/>
      <c r="HA780" s="150"/>
      <c r="HB780" s="150"/>
      <c r="HC780" s="150"/>
      <c r="HD780" s="150"/>
      <c r="HE780" s="150"/>
      <c r="HF780" s="150"/>
      <c r="HG780" s="150"/>
      <c r="HH780" s="150"/>
      <c r="HI780" s="150"/>
      <c r="HJ780" s="150"/>
      <c r="HK780" s="150"/>
      <c r="HL780" s="150"/>
      <c r="HM780" s="150"/>
      <c r="HN780" s="150"/>
      <c r="HO780" s="150"/>
      <c r="HP780" s="150"/>
      <c r="HQ780" s="150"/>
      <c r="HR780" s="150"/>
      <c r="HS780" s="150"/>
      <c r="HT780" s="150"/>
      <c r="HU780" s="150"/>
      <c r="HV780" s="150"/>
      <c r="HW780" s="150"/>
      <c r="HX780" s="150"/>
      <c r="HY780" s="150"/>
      <c r="HZ780" s="150"/>
      <c r="IA780" s="150"/>
      <c r="IB780" s="150"/>
      <c r="IC780" s="150"/>
      <c r="ID780" s="150"/>
      <c r="IE780" s="150"/>
      <c r="IF780" s="150"/>
      <c r="IG780" s="150"/>
      <c r="IH780" s="150"/>
      <c r="II780" s="150"/>
      <c r="IJ780" s="150"/>
      <c r="IK780" s="150"/>
      <c r="IL780" s="150"/>
      <c r="IM780" s="150"/>
      <c r="IN780" s="150"/>
      <c r="IO780" s="150"/>
      <c r="IP780" s="150"/>
      <c r="IQ780" s="150"/>
      <c r="IR780" s="150"/>
      <c r="IS780" s="150"/>
      <c r="IT780" s="150"/>
      <c r="IU780" s="150"/>
      <c r="IV780" s="150"/>
      <c r="IW780" s="150"/>
    </row>
    <row r="781" customFormat="false" ht="12.75" hidden="false" customHeight="false" outlineLevel="0" collapsed="false">
      <c r="B781" s="147"/>
      <c r="C781" s="147"/>
      <c r="D781" s="147"/>
      <c r="E781" s="147"/>
      <c r="F781" s="147"/>
      <c r="G781" s="147"/>
      <c r="H781" s="148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7"/>
      <c r="AE781" s="147"/>
      <c r="AF781" s="147"/>
      <c r="AG781" s="147"/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  <c r="BI781" s="147"/>
      <c r="BJ781" s="147"/>
      <c r="BK781" s="149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  <c r="DC781" s="150"/>
      <c r="DD781" s="150"/>
      <c r="DE781" s="150"/>
      <c r="DF781" s="150"/>
      <c r="DG781" s="150"/>
      <c r="DH781" s="150"/>
      <c r="DI781" s="150"/>
      <c r="DJ781" s="150"/>
      <c r="DK781" s="150"/>
      <c r="DL781" s="150"/>
      <c r="DM781" s="150"/>
      <c r="DN781" s="150"/>
      <c r="DO781" s="150"/>
      <c r="DP781" s="150"/>
      <c r="DQ781" s="150"/>
      <c r="DR781" s="150"/>
      <c r="DS781" s="150"/>
      <c r="DT781" s="150"/>
      <c r="DU781" s="150"/>
      <c r="DV781" s="150"/>
      <c r="DW781" s="150"/>
      <c r="DX781" s="150"/>
      <c r="DY781" s="150"/>
      <c r="DZ781" s="150"/>
      <c r="EA781" s="150"/>
      <c r="EB781" s="150"/>
      <c r="EC781" s="150"/>
      <c r="ED781" s="150"/>
      <c r="EE781" s="150"/>
      <c r="EF781" s="150"/>
      <c r="EG781" s="150"/>
      <c r="EH781" s="150"/>
      <c r="EI781" s="150"/>
      <c r="EJ781" s="150"/>
      <c r="EK781" s="150"/>
      <c r="EL781" s="150"/>
      <c r="EM781" s="150"/>
      <c r="EN781" s="150"/>
      <c r="EO781" s="150"/>
      <c r="EP781" s="150"/>
      <c r="EQ781" s="150"/>
      <c r="ER781" s="150"/>
      <c r="ES781" s="150"/>
      <c r="ET781" s="150"/>
      <c r="EU781" s="150"/>
      <c r="EV781" s="150"/>
      <c r="EW781" s="150"/>
      <c r="EX781" s="150"/>
      <c r="EY781" s="150"/>
      <c r="EZ781" s="150"/>
      <c r="FA781" s="150"/>
      <c r="FB781" s="150"/>
      <c r="FC781" s="150"/>
      <c r="FD781" s="150"/>
      <c r="FE781" s="150"/>
      <c r="FF781" s="150"/>
      <c r="FG781" s="150"/>
      <c r="FH781" s="150"/>
      <c r="FI781" s="150"/>
      <c r="FJ781" s="150"/>
      <c r="FK781" s="150"/>
      <c r="FL781" s="150"/>
      <c r="FM781" s="150"/>
      <c r="FN781" s="150"/>
      <c r="FO781" s="150"/>
      <c r="FP781" s="150"/>
      <c r="FQ781" s="150"/>
      <c r="FR781" s="150"/>
      <c r="FS781" s="150"/>
      <c r="FT781" s="150"/>
      <c r="FU781" s="150"/>
      <c r="FV781" s="150"/>
      <c r="FW781" s="150"/>
      <c r="FX781" s="150"/>
      <c r="FY781" s="150"/>
      <c r="FZ781" s="150"/>
      <c r="GA781" s="150"/>
      <c r="GB781" s="150"/>
      <c r="GC781" s="150"/>
      <c r="GD781" s="150"/>
      <c r="GE781" s="150"/>
      <c r="GF781" s="150"/>
      <c r="GG781" s="150"/>
      <c r="GH781" s="150"/>
      <c r="GI781" s="150"/>
      <c r="GJ781" s="150"/>
      <c r="GK781" s="150"/>
      <c r="GL781" s="150"/>
      <c r="GM781" s="150"/>
      <c r="GN781" s="150"/>
      <c r="GO781" s="150"/>
      <c r="GP781" s="150"/>
      <c r="GQ781" s="150"/>
      <c r="GR781" s="150"/>
      <c r="GS781" s="150"/>
      <c r="GT781" s="150"/>
      <c r="GU781" s="150"/>
      <c r="GV781" s="150"/>
      <c r="GW781" s="150"/>
      <c r="GX781" s="150"/>
      <c r="GY781" s="150"/>
      <c r="GZ781" s="150"/>
      <c r="HA781" s="150"/>
      <c r="HB781" s="150"/>
      <c r="HC781" s="150"/>
      <c r="HD781" s="150"/>
      <c r="HE781" s="150"/>
      <c r="HF781" s="150"/>
      <c r="HG781" s="150"/>
      <c r="HH781" s="150"/>
      <c r="HI781" s="150"/>
      <c r="HJ781" s="150"/>
      <c r="HK781" s="150"/>
      <c r="HL781" s="150"/>
      <c r="HM781" s="150"/>
      <c r="HN781" s="150"/>
      <c r="HO781" s="150"/>
      <c r="HP781" s="150"/>
      <c r="HQ781" s="150"/>
      <c r="HR781" s="150"/>
      <c r="HS781" s="150"/>
      <c r="HT781" s="150"/>
      <c r="HU781" s="150"/>
      <c r="HV781" s="150"/>
      <c r="HW781" s="150"/>
      <c r="HX781" s="150"/>
      <c r="HY781" s="150"/>
      <c r="HZ781" s="150"/>
      <c r="IA781" s="150"/>
      <c r="IB781" s="150"/>
      <c r="IC781" s="150"/>
      <c r="ID781" s="150"/>
      <c r="IE781" s="150"/>
      <c r="IF781" s="150"/>
      <c r="IG781" s="150"/>
      <c r="IH781" s="150"/>
      <c r="II781" s="150"/>
      <c r="IJ781" s="150"/>
      <c r="IK781" s="150"/>
      <c r="IL781" s="150"/>
      <c r="IM781" s="150"/>
      <c r="IN781" s="150"/>
      <c r="IO781" s="150"/>
      <c r="IP781" s="150"/>
      <c r="IQ781" s="150"/>
      <c r="IR781" s="150"/>
      <c r="IS781" s="150"/>
      <c r="IT781" s="150"/>
      <c r="IU781" s="150"/>
      <c r="IV781" s="150"/>
      <c r="IW781" s="150"/>
    </row>
    <row r="782" customFormat="false" ht="12.75" hidden="false" customHeight="false" outlineLevel="0" collapsed="false">
      <c r="B782" s="147"/>
      <c r="C782" s="147"/>
      <c r="D782" s="147"/>
      <c r="E782" s="147"/>
      <c r="F782" s="147"/>
      <c r="G782" s="147"/>
      <c r="H782" s="148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  <c r="AA782" s="147"/>
      <c r="AB782" s="147"/>
      <c r="AC782" s="147"/>
      <c r="AD782" s="147"/>
      <c r="AE782" s="147"/>
      <c r="AF782" s="147"/>
      <c r="AG782" s="147"/>
      <c r="AH782" s="147"/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  <c r="BI782" s="147"/>
      <c r="BJ782" s="147"/>
      <c r="BK782" s="149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  <c r="DC782" s="150"/>
      <c r="DD782" s="150"/>
      <c r="DE782" s="150"/>
      <c r="DF782" s="150"/>
      <c r="DG782" s="150"/>
      <c r="DH782" s="150"/>
      <c r="DI782" s="150"/>
      <c r="DJ782" s="150"/>
      <c r="DK782" s="150"/>
      <c r="DL782" s="150"/>
      <c r="DM782" s="150"/>
      <c r="DN782" s="150"/>
      <c r="DO782" s="150"/>
      <c r="DP782" s="150"/>
      <c r="DQ782" s="150"/>
      <c r="DR782" s="150"/>
      <c r="DS782" s="150"/>
      <c r="DT782" s="150"/>
      <c r="DU782" s="150"/>
      <c r="DV782" s="150"/>
      <c r="DW782" s="150"/>
      <c r="DX782" s="150"/>
      <c r="DY782" s="150"/>
      <c r="DZ782" s="150"/>
      <c r="EA782" s="150"/>
      <c r="EB782" s="150"/>
      <c r="EC782" s="150"/>
      <c r="ED782" s="150"/>
      <c r="EE782" s="150"/>
      <c r="EF782" s="150"/>
      <c r="EG782" s="150"/>
      <c r="EH782" s="150"/>
      <c r="EI782" s="150"/>
      <c r="EJ782" s="150"/>
      <c r="EK782" s="150"/>
      <c r="EL782" s="150"/>
      <c r="EM782" s="150"/>
      <c r="EN782" s="150"/>
      <c r="EO782" s="150"/>
      <c r="EP782" s="150"/>
      <c r="EQ782" s="150"/>
      <c r="ER782" s="150"/>
      <c r="ES782" s="150"/>
      <c r="ET782" s="150"/>
      <c r="EU782" s="150"/>
      <c r="EV782" s="150"/>
      <c r="EW782" s="150"/>
      <c r="EX782" s="150"/>
      <c r="EY782" s="150"/>
      <c r="EZ782" s="150"/>
      <c r="FA782" s="150"/>
      <c r="FB782" s="150"/>
      <c r="FC782" s="150"/>
      <c r="FD782" s="150"/>
      <c r="FE782" s="150"/>
      <c r="FF782" s="150"/>
      <c r="FG782" s="150"/>
      <c r="FH782" s="150"/>
      <c r="FI782" s="150"/>
      <c r="FJ782" s="150"/>
      <c r="FK782" s="150"/>
      <c r="FL782" s="150"/>
      <c r="FM782" s="150"/>
      <c r="FN782" s="150"/>
      <c r="FO782" s="150"/>
      <c r="FP782" s="150"/>
      <c r="FQ782" s="150"/>
      <c r="FR782" s="150"/>
      <c r="FS782" s="150"/>
      <c r="FT782" s="150"/>
      <c r="FU782" s="150"/>
      <c r="FV782" s="150"/>
      <c r="FW782" s="150"/>
      <c r="FX782" s="150"/>
      <c r="FY782" s="150"/>
      <c r="FZ782" s="150"/>
      <c r="GA782" s="150"/>
      <c r="GB782" s="150"/>
      <c r="GC782" s="150"/>
      <c r="GD782" s="150"/>
      <c r="GE782" s="150"/>
      <c r="GF782" s="150"/>
      <c r="GG782" s="150"/>
      <c r="GH782" s="150"/>
      <c r="GI782" s="150"/>
      <c r="GJ782" s="150"/>
      <c r="GK782" s="150"/>
      <c r="GL782" s="150"/>
      <c r="GM782" s="150"/>
      <c r="GN782" s="150"/>
      <c r="GO782" s="150"/>
      <c r="GP782" s="150"/>
      <c r="GQ782" s="150"/>
      <c r="GR782" s="150"/>
      <c r="GS782" s="150"/>
      <c r="GT782" s="150"/>
      <c r="GU782" s="150"/>
      <c r="GV782" s="150"/>
      <c r="GW782" s="150"/>
      <c r="GX782" s="150"/>
      <c r="GY782" s="150"/>
      <c r="GZ782" s="150"/>
      <c r="HA782" s="150"/>
      <c r="HB782" s="150"/>
      <c r="HC782" s="150"/>
      <c r="HD782" s="150"/>
      <c r="HE782" s="150"/>
      <c r="HF782" s="150"/>
      <c r="HG782" s="150"/>
      <c r="HH782" s="150"/>
      <c r="HI782" s="150"/>
      <c r="HJ782" s="150"/>
      <c r="HK782" s="150"/>
      <c r="HL782" s="150"/>
      <c r="HM782" s="150"/>
      <c r="HN782" s="150"/>
      <c r="HO782" s="150"/>
      <c r="HP782" s="150"/>
      <c r="HQ782" s="150"/>
      <c r="HR782" s="150"/>
      <c r="HS782" s="150"/>
      <c r="HT782" s="150"/>
      <c r="HU782" s="150"/>
      <c r="HV782" s="150"/>
      <c r="HW782" s="150"/>
      <c r="HX782" s="150"/>
      <c r="HY782" s="150"/>
      <c r="HZ782" s="150"/>
      <c r="IA782" s="150"/>
      <c r="IB782" s="150"/>
      <c r="IC782" s="150"/>
      <c r="ID782" s="150"/>
      <c r="IE782" s="150"/>
      <c r="IF782" s="150"/>
      <c r="IG782" s="150"/>
      <c r="IH782" s="150"/>
      <c r="II782" s="150"/>
      <c r="IJ782" s="150"/>
      <c r="IK782" s="150"/>
      <c r="IL782" s="150"/>
      <c r="IM782" s="150"/>
      <c r="IN782" s="150"/>
      <c r="IO782" s="150"/>
      <c r="IP782" s="150"/>
      <c r="IQ782" s="150"/>
      <c r="IR782" s="150"/>
      <c r="IS782" s="150"/>
      <c r="IT782" s="150"/>
      <c r="IU782" s="150"/>
      <c r="IV782" s="150"/>
      <c r="IW782" s="150"/>
    </row>
    <row r="783" customFormat="false" ht="12.75" hidden="false" customHeight="false" outlineLevel="0" collapsed="false">
      <c r="B783" s="147"/>
      <c r="C783" s="147"/>
      <c r="D783" s="147"/>
      <c r="E783" s="147"/>
      <c r="F783" s="147"/>
      <c r="G783" s="147"/>
      <c r="H783" s="148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  <c r="AA783" s="147"/>
      <c r="AB783" s="147"/>
      <c r="AC783" s="147"/>
      <c r="AD783" s="147"/>
      <c r="AE783" s="147"/>
      <c r="AF783" s="147"/>
      <c r="AG783" s="147"/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  <c r="BI783" s="147"/>
      <c r="BJ783" s="147"/>
      <c r="BK783" s="149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  <c r="DC783" s="150"/>
      <c r="DD783" s="150"/>
      <c r="DE783" s="150"/>
      <c r="DF783" s="150"/>
      <c r="DG783" s="150"/>
      <c r="DH783" s="150"/>
      <c r="DI783" s="150"/>
      <c r="DJ783" s="150"/>
      <c r="DK783" s="150"/>
      <c r="DL783" s="150"/>
      <c r="DM783" s="150"/>
      <c r="DN783" s="150"/>
      <c r="DO783" s="150"/>
      <c r="DP783" s="150"/>
      <c r="DQ783" s="150"/>
      <c r="DR783" s="150"/>
      <c r="DS783" s="150"/>
      <c r="DT783" s="150"/>
      <c r="DU783" s="150"/>
      <c r="DV783" s="150"/>
      <c r="DW783" s="150"/>
      <c r="DX783" s="150"/>
      <c r="DY783" s="150"/>
      <c r="DZ783" s="150"/>
      <c r="EA783" s="150"/>
      <c r="EB783" s="150"/>
      <c r="EC783" s="150"/>
      <c r="ED783" s="150"/>
      <c r="EE783" s="150"/>
      <c r="EF783" s="150"/>
      <c r="EG783" s="150"/>
      <c r="EH783" s="150"/>
      <c r="EI783" s="150"/>
      <c r="EJ783" s="150"/>
      <c r="EK783" s="150"/>
      <c r="EL783" s="150"/>
      <c r="EM783" s="150"/>
      <c r="EN783" s="150"/>
      <c r="EO783" s="150"/>
      <c r="EP783" s="150"/>
      <c r="EQ783" s="150"/>
      <c r="ER783" s="150"/>
      <c r="ES783" s="150"/>
      <c r="ET783" s="150"/>
      <c r="EU783" s="150"/>
      <c r="EV783" s="150"/>
      <c r="EW783" s="150"/>
      <c r="EX783" s="150"/>
      <c r="EY783" s="150"/>
      <c r="EZ783" s="150"/>
      <c r="FA783" s="150"/>
      <c r="FB783" s="150"/>
      <c r="FC783" s="150"/>
      <c r="FD783" s="150"/>
      <c r="FE783" s="150"/>
      <c r="FF783" s="150"/>
      <c r="FG783" s="150"/>
      <c r="FH783" s="150"/>
      <c r="FI783" s="150"/>
      <c r="FJ783" s="150"/>
      <c r="FK783" s="150"/>
      <c r="FL783" s="150"/>
      <c r="FM783" s="150"/>
      <c r="FN783" s="150"/>
      <c r="FO783" s="150"/>
      <c r="FP783" s="150"/>
      <c r="FQ783" s="150"/>
      <c r="FR783" s="150"/>
      <c r="FS783" s="150"/>
      <c r="FT783" s="150"/>
      <c r="FU783" s="150"/>
      <c r="FV783" s="150"/>
      <c r="FW783" s="150"/>
      <c r="FX783" s="150"/>
      <c r="FY783" s="150"/>
      <c r="FZ783" s="150"/>
      <c r="GA783" s="150"/>
      <c r="GB783" s="150"/>
      <c r="GC783" s="150"/>
      <c r="GD783" s="150"/>
      <c r="GE783" s="150"/>
      <c r="GF783" s="150"/>
      <c r="GG783" s="150"/>
      <c r="GH783" s="150"/>
      <c r="GI783" s="150"/>
      <c r="GJ783" s="150"/>
      <c r="GK783" s="150"/>
      <c r="GL783" s="150"/>
      <c r="GM783" s="150"/>
      <c r="GN783" s="150"/>
      <c r="GO783" s="150"/>
      <c r="GP783" s="150"/>
      <c r="GQ783" s="150"/>
      <c r="GR783" s="150"/>
      <c r="GS783" s="150"/>
      <c r="GT783" s="150"/>
      <c r="GU783" s="150"/>
      <c r="GV783" s="150"/>
      <c r="GW783" s="150"/>
      <c r="GX783" s="150"/>
      <c r="GY783" s="150"/>
      <c r="GZ783" s="150"/>
      <c r="HA783" s="150"/>
      <c r="HB783" s="150"/>
      <c r="HC783" s="150"/>
      <c r="HD783" s="150"/>
      <c r="HE783" s="150"/>
      <c r="HF783" s="150"/>
      <c r="HG783" s="150"/>
      <c r="HH783" s="150"/>
      <c r="HI783" s="150"/>
      <c r="HJ783" s="150"/>
      <c r="HK783" s="150"/>
      <c r="HL783" s="150"/>
      <c r="HM783" s="150"/>
      <c r="HN783" s="150"/>
      <c r="HO783" s="150"/>
      <c r="HP783" s="150"/>
      <c r="HQ783" s="150"/>
      <c r="HR783" s="150"/>
      <c r="HS783" s="150"/>
      <c r="HT783" s="150"/>
      <c r="HU783" s="150"/>
      <c r="HV783" s="150"/>
      <c r="HW783" s="150"/>
      <c r="HX783" s="150"/>
      <c r="HY783" s="150"/>
      <c r="HZ783" s="150"/>
      <c r="IA783" s="150"/>
      <c r="IB783" s="150"/>
      <c r="IC783" s="150"/>
      <c r="ID783" s="150"/>
      <c r="IE783" s="150"/>
      <c r="IF783" s="150"/>
      <c r="IG783" s="150"/>
      <c r="IH783" s="150"/>
      <c r="II783" s="150"/>
      <c r="IJ783" s="150"/>
      <c r="IK783" s="150"/>
      <c r="IL783" s="150"/>
      <c r="IM783" s="150"/>
      <c r="IN783" s="150"/>
      <c r="IO783" s="150"/>
      <c r="IP783" s="150"/>
      <c r="IQ783" s="150"/>
      <c r="IR783" s="150"/>
      <c r="IS783" s="150"/>
      <c r="IT783" s="150"/>
      <c r="IU783" s="150"/>
      <c r="IV783" s="150"/>
      <c r="IW783" s="150"/>
    </row>
    <row r="784" customFormat="false" ht="12.75" hidden="false" customHeight="false" outlineLevel="0" collapsed="false">
      <c r="B784" s="147"/>
      <c r="C784" s="147"/>
      <c r="D784" s="147"/>
      <c r="E784" s="147"/>
      <c r="F784" s="147"/>
      <c r="G784" s="147"/>
      <c r="H784" s="148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  <c r="AA784" s="147"/>
      <c r="AB784" s="147"/>
      <c r="AC784" s="147"/>
      <c r="AD784" s="147"/>
      <c r="AE784" s="147"/>
      <c r="AF784" s="147"/>
      <c r="AG784" s="147"/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  <c r="BI784" s="147"/>
      <c r="BJ784" s="147"/>
      <c r="BK784" s="149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  <c r="DC784" s="150"/>
      <c r="DD784" s="150"/>
      <c r="DE784" s="150"/>
      <c r="DF784" s="150"/>
      <c r="DG784" s="150"/>
      <c r="DH784" s="150"/>
      <c r="DI784" s="150"/>
      <c r="DJ784" s="150"/>
      <c r="DK784" s="150"/>
      <c r="DL784" s="150"/>
      <c r="DM784" s="150"/>
      <c r="DN784" s="150"/>
      <c r="DO784" s="150"/>
      <c r="DP784" s="150"/>
      <c r="DQ784" s="150"/>
      <c r="DR784" s="150"/>
      <c r="DS784" s="150"/>
      <c r="DT784" s="150"/>
      <c r="DU784" s="150"/>
      <c r="DV784" s="150"/>
      <c r="DW784" s="150"/>
      <c r="DX784" s="150"/>
      <c r="DY784" s="150"/>
      <c r="DZ784" s="150"/>
      <c r="EA784" s="150"/>
      <c r="EB784" s="150"/>
      <c r="EC784" s="150"/>
      <c r="ED784" s="150"/>
      <c r="EE784" s="150"/>
      <c r="EF784" s="150"/>
      <c r="EG784" s="150"/>
      <c r="EH784" s="150"/>
      <c r="EI784" s="150"/>
      <c r="EJ784" s="150"/>
      <c r="EK784" s="150"/>
      <c r="EL784" s="150"/>
      <c r="EM784" s="150"/>
      <c r="EN784" s="150"/>
      <c r="EO784" s="150"/>
      <c r="EP784" s="150"/>
      <c r="EQ784" s="150"/>
      <c r="ER784" s="150"/>
      <c r="ES784" s="150"/>
      <c r="ET784" s="150"/>
      <c r="EU784" s="150"/>
      <c r="EV784" s="150"/>
      <c r="EW784" s="150"/>
      <c r="EX784" s="150"/>
      <c r="EY784" s="150"/>
      <c r="EZ784" s="150"/>
      <c r="FA784" s="150"/>
      <c r="FB784" s="150"/>
      <c r="FC784" s="150"/>
      <c r="FD784" s="150"/>
      <c r="FE784" s="150"/>
      <c r="FF784" s="150"/>
      <c r="FG784" s="150"/>
      <c r="FH784" s="150"/>
      <c r="FI784" s="150"/>
      <c r="FJ784" s="150"/>
      <c r="FK784" s="150"/>
      <c r="FL784" s="150"/>
      <c r="FM784" s="150"/>
      <c r="FN784" s="150"/>
      <c r="FO784" s="150"/>
      <c r="FP784" s="150"/>
      <c r="FQ784" s="150"/>
      <c r="FR784" s="150"/>
      <c r="FS784" s="150"/>
      <c r="FT784" s="150"/>
      <c r="FU784" s="150"/>
      <c r="FV784" s="150"/>
      <c r="FW784" s="150"/>
      <c r="FX784" s="150"/>
      <c r="FY784" s="150"/>
      <c r="FZ784" s="150"/>
      <c r="GA784" s="150"/>
      <c r="GB784" s="150"/>
      <c r="GC784" s="150"/>
      <c r="GD784" s="150"/>
      <c r="GE784" s="150"/>
      <c r="GF784" s="150"/>
      <c r="GG784" s="150"/>
      <c r="GH784" s="150"/>
      <c r="GI784" s="150"/>
      <c r="GJ784" s="150"/>
      <c r="GK784" s="150"/>
      <c r="GL784" s="150"/>
      <c r="GM784" s="150"/>
      <c r="GN784" s="150"/>
      <c r="GO784" s="150"/>
      <c r="GP784" s="150"/>
      <c r="GQ784" s="150"/>
      <c r="GR784" s="150"/>
      <c r="GS784" s="150"/>
      <c r="GT784" s="150"/>
      <c r="GU784" s="150"/>
      <c r="GV784" s="150"/>
      <c r="GW784" s="150"/>
      <c r="GX784" s="150"/>
      <c r="GY784" s="150"/>
      <c r="GZ784" s="150"/>
      <c r="HA784" s="150"/>
      <c r="HB784" s="150"/>
      <c r="HC784" s="150"/>
      <c r="HD784" s="150"/>
      <c r="HE784" s="150"/>
      <c r="HF784" s="150"/>
      <c r="HG784" s="150"/>
      <c r="HH784" s="150"/>
      <c r="HI784" s="150"/>
      <c r="HJ784" s="150"/>
      <c r="HK784" s="150"/>
      <c r="HL784" s="150"/>
      <c r="HM784" s="150"/>
      <c r="HN784" s="150"/>
      <c r="HO784" s="150"/>
      <c r="HP784" s="150"/>
      <c r="HQ784" s="150"/>
      <c r="HR784" s="150"/>
      <c r="HS784" s="150"/>
      <c r="HT784" s="150"/>
      <c r="HU784" s="150"/>
      <c r="HV784" s="150"/>
      <c r="HW784" s="150"/>
      <c r="HX784" s="150"/>
      <c r="HY784" s="150"/>
      <c r="HZ784" s="150"/>
      <c r="IA784" s="150"/>
      <c r="IB784" s="150"/>
      <c r="IC784" s="150"/>
      <c r="ID784" s="150"/>
      <c r="IE784" s="150"/>
      <c r="IF784" s="150"/>
      <c r="IG784" s="150"/>
      <c r="IH784" s="150"/>
      <c r="II784" s="150"/>
      <c r="IJ784" s="150"/>
      <c r="IK784" s="150"/>
      <c r="IL784" s="150"/>
      <c r="IM784" s="150"/>
      <c r="IN784" s="150"/>
      <c r="IO784" s="150"/>
      <c r="IP784" s="150"/>
      <c r="IQ784" s="150"/>
      <c r="IR784" s="150"/>
      <c r="IS784" s="150"/>
      <c r="IT784" s="150"/>
      <c r="IU784" s="150"/>
      <c r="IV784" s="150"/>
      <c r="IW784" s="150"/>
    </row>
    <row r="785" customFormat="false" ht="12.75" hidden="false" customHeight="false" outlineLevel="0" collapsed="false">
      <c r="B785" s="147"/>
      <c r="C785" s="147"/>
      <c r="D785" s="147"/>
      <c r="E785" s="147"/>
      <c r="F785" s="147"/>
      <c r="G785" s="147"/>
      <c r="H785" s="148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  <c r="AE785" s="147"/>
      <c r="AF785" s="147"/>
      <c r="AG785" s="147"/>
      <c r="AH785" s="147"/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  <c r="BI785" s="147"/>
      <c r="BJ785" s="147"/>
      <c r="BK785" s="149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  <c r="DC785" s="150"/>
      <c r="DD785" s="150"/>
      <c r="DE785" s="150"/>
      <c r="DF785" s="150"/>
      <c r="DG785" s="150"/>
      <c r="DH785" s="150"/>
      <c r="DI785" s="150"/>
      <c r="DJ785" s="150"/>
      <c r="DK785" s="150"/>
      <c r="DL785" s="150"/>
      <c r="DM785" s="150"/>
      <c r="DN785" s="150"/>
      <c r="DO785" s="150"/>
      <c r="DP785" s="150"/>
      <c r="DQ785" s="150"/>
      <c r="DR785" s="150"/>
      <c r="DS785" s="150"/>
      <c r="DT785" s="150"/>
      <c r="DU785" s="150"/>
      <c r="DV785" s="150"/>
      <c r="DW785" s="150"/>
      <c r="DX785" s="150"/>
      <c r="DY785" s="150"/>
      <c r="DZ785" s="150"/>
      <c r="EA785" s="150"/>
      <c r="EB785" s="150"/>
      <c r="EC785" s="150"/>
      <c r="ED785" s="150"/>
      <c r="EE785" s="150"/>
      <c r="EF785" s="150"/>
      <c r="EG785" s="150"/>
      <c r="EH785" s="150"/>
      <c r="EI785" s="150"/>
      <c r="EJ785" s="150"/>
      <c r="EK785" s="150"/>
      <c r="EL785" s="150"/>
      <c r="EM785" s="150"/>
      <c r="EN785" s="150"/>
      <c r="EO785" s="150"/>
      <c r="EP785" s="150"/>
      <c r="EQ785" s="150"/>
      <c r="ER785" s="150"/>
      <c r="ES785" s="150"/>
      <c r="ET785" s="150"/>
      <c r="EU785" s="150"/>
      <c r="EV785" s="150"/>
      <c r="EW785" s="150"/>
      <c r="EX785" s="150"/>
      <c r="EY785" s="150"/>
      <c r="EZ785" s="150"/>
      <c r="FA785" s="150"/>
      <c r="FB785" s="150"/>
      <c r="FC785" s="150"/>
      <c r="FD785" s="150"/>
      <c r="FE785" s="150"/>
      <c r="FF785" s="150"/>
      <c r="FG785" s="150"/>
      <c r="FH785" s="150"/>
      <c r="FI785" s="150"/>
      <c r="FJ785" s="150"/>
      <c r="FK785" s="150"/>
      <c r="FL785" s="150"/>
      <c r="FM785" s="150"/>
      <c r="FN785" s="150"/>
      <c r="FO785" s="150"/>
      <c r="FP785" s="150"/>
      <c r="FQ785" s="150"/>
      <c r="FR785" s="150"/>
      <c r="FS785" s="150"/>
      <c r="FT785" s="150"/>
      <c r="FU785" s="150"/>
      <c r="FV785" s="150"/>
      <c r="FW785" s="150"/>
      <c r="FX785" s="150"/>
      <c r="FY785" s="150"/>
      <c r="FZ785" s="150"/>
      <c r="GA785" s="150"/>
      <c r="GB785" s="150"/>
      <c r="GC785" s="150"/>
      <c r="GD785" s="150"/>
      <c r="GE785" s="150"/>
      <c r="GF785" s="150"/>
      <c r="GG785" s="150"/>
      <c r="GH785" s="150"/>
      <c r="GI785" s="150"/>
      <c r="GJ785" s="150"/>
      <c r="GK785" s="150"/>
      <c r="GL785" s="150"/>
      <c r="GM785" s="150"/>
      <c r="GN785" s="150"/>
      <c r="GO785" s="150"/>
      <c r="GP785" s="150"/>
      <c r="GQ785" s="150"/>
      <c r="GR785" s="150"/>
      <c r="GS785" s="150"/>
      <c r="GT785" s="150"/>
      <c r="GU785" s="150"/>
      <c r="GV785" s="150"/>
      <c r="GW785" s="150"/>
      <c r="GX785" s="150"/>
      <c r="GY785" s="150"/>
      <c r="GZ785" s="150"/>
      <c r="HA785" s="150"/>
      <c r="HB785" s="150"/>
      <c r="HC785" s="150"/>
      <c r="HD785" s="150"/>
      <c r="HE785" s="150"/>
      <c r="HF785" s="150"/>
      <c r="HG785" s="150"/>
      <c r="HH785" s="150"/>
      <c r="HI785" s="150"/>
      <c r="HJ785" s="150"/>
      <c r="HK785" s="150"/>
      <c r="HL785" s="150"/>
      <c r="HM785" s="150"/>
      <c r="HN785" s="150"/>
      <c r="HO785" s="150"/>
      <c r="HP785" s="150"/>
      <c r="HQ785" s="150"/>
      <c r="HR785" s="150"/>
      <c r="HS785" s="150"/>
      <c r="HT785" s="150"/>
      <c r="HU785" s="150"/>
      <c r="HV785" s="150"/>
      <c r="HW785" s="150"/>
      <c r="HX785" s="150"/>
      <c r="HY785" s="150"/>
      <c r="HZ785" s="150"/>
      <c r="IA785" s="150"/>
      <c r="IB785" s="150"/>
      <c r="IC785" s="150"/>
      <c r="ID785" s="150"/>
      <c r="IE785" s="150"/>
      <c r="IF785" s="150"/>
      <c r="IG785" s="150"/>
      <c r="IH785" s="150"/>
      <c r="II785" s="150"/>
      <c r="IJ785" s="150"/>
      <c r="IK785" s="150"/>
      <c r="IL785" s="150"/>
      <c r="IM785" s="150"/>
      <c r="IN785" s="150"/>
      <c r="IO785" s="150"/>
      <c r="IP785" s="150"/>
      <c r="IQ785" s="150"/>
      <c r="IR785" s="150"/>
      <c r="IS785" s="150"/>
      <c r="IT785" s="150"/>
      <c r="IU785" s="150"/>
      <c r="IV785" s="150"/>
      <c r="IW785" s="150"/>
    </row>
    <row r="786" customFormat="false" ht="12.75" hidden="false" customHeight="false" outlineLevel="0" collapsed="false">
      <c r="B786" s="147"/>
      <c r="C786" s="147"/>
      <c r="D786" s="147"/>
      <c r="E786" s="147"/>
      <c r="F786" s="147"/>
      <c r="G786" s="147"/>
      <c r="H786" s="148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  <c r="AA786" s="147"/>
      <c r="AB786" s="147"/>
      <c r="AC786" s="147"/>
      <c r="AD786" s="147"/>
      <c r="AE786" s="147"/>
      <c r="AF786" s="147"/>
      <c r="AG786" s="147"/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  <c r="BI786" s="147"/>
      <c r="BJ786" s="147"/>
      <c r="BK786" s="149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  <c r="DC786" s="150"/>
      <c r="DD786" s="150"/>
      <c r="DE786" s="150"/>
      <c r="DF786" s="150"/>
      <c r="DG786" s="150"/>
      <c r="DH786" s="150"/>
      <c r="DI786" s="150"/>
      <c r="DJ786" s="150"/>
      <c r="DK786" s="150"/>
      <c r="DL786" s="150"/>
      <c r="DM786" s="150"/>
      <c r="DN786" s="150"/>
      <c r="DO786" s="150"/>
      <c r="DP786" s="150"/>
      <c r="DQ786" s="150"/>
      <c r="DR786" s="150"/>
      <c r="DS786" s="150"/>
      <c r="DT786" s="150"/>
      <c r="DU786" s="150"/>
      <c r="DV786" s="150"/>
      <c r="DW786" s="150"/>
      <c r="DX786" s="150"/>
      <c r="DY786" s="150"/>
      <c r="DZ786" s="150"/>
      <c r="EA786" s="150"/>
      <c r="EB786" s="150"/>
      <c r="EC786" s="150"/>
      <c r="ED786" s="150"/>
      <c r="EE786" s="150"/>
      <c r="EF786" s="150"/>
      <c r="EG786" s="150"/>
      <c r="EH786" s="150"/>
      <c r="EI786" s="150"/>
      <c r="EJ786" s="150"/>
      <c r="EK786" s="150"/>
      <c r="EL786" s="150"/>
      <c r="EM786" s="150"/>
      <c r="EN786" s="150"/>
      <c r="EO786" s="150"/>
      <c r="EP786" s="150"/>
      <c r="EQ786" s="150"/>
      <c r="ER786" s="150"/>
      <c r="ES786" s="150"/>
      <c r="ET786" s="150"/>
      <c r="EU786" s="150"/>
      <c r="EV786" s="150"/>
      <c r="EW786" s="150"/>
      <c r="EX786" s="150"/>
      <c r="EY786" s="150"/>
      <c r="EZ786" s="150"/>
      <c r="FA786" s="150"/>
      <c r="FB786" s="150"/>
      <c r="FC786" s="150"/>
      <c r="FD786" s="150"/>
      <c r="FE786" s="150"/>
      <c r="FF786" s="150"/>
      <c r="FG786" s="150"/>
      <c r="FH786" s="150"/>
      <c r="FI786" s="150"/>
      <c r="FJ786" s="150"/>
      <c r="FK786" s="150"/>
      <c r="FL786" s="150"/>
      <c r="FM786" s="150"/>
      <c r="FN786" s="150"/>
      <c r="FO786" s="150"/>
      <c r="FP786" s="150"/>
      <c r="FQ786" s="150"/>
      <c r="FR786" s="150"/>
      <c r="FS786" s="150"/>
      <c r="FT786" s="150"/>
      <c r="FU786" s="150"/>
      <c r="FV786" s="150"/>
      <c r="FW786" s="150"/>
      <c r="FX786" s="150"/>
      <c r="FY786" s="150"/>
      <c r="FZ786" s="150"/>
      <c r="GA786" s="150"/>
      <c r="GB786" s="150"/>
      <c r="GC786" s="150"/>
      <c r="GD786" s="150"/>
      <c r="GE786" s="150"/>
      <c r="GF786" s="150"/>
      <c r="GG786" s="150"/>
      <c r="GH786" s="150"/>
      <c r="GI786" s="150"/>
      <c r="GJ786" s="150"/>
      <c r="GK786" s="150"/>
      <c r="GL786" s="150"/>
      <c r="GM786" s="150"/>
      <c r="GN786" s="150"/>
      <c r="GO786" s="150"/>
      <c r="GP786" s="150"/>
      <c r="GQ786" s="150"/>
      <c r="GR786" s="150"/>
      <c r="GS786" s="150"/>
      <c r="GT786" s="150"/>
      <c r="GU786" s="150"/>
      <c r="GV786" s="150"/>
      <c r="GW786" s="150"/>
      <c r="GX786" s="150"/>
      <c r="GY786" s="150"/>
      <c r="GZ786" s="150"/>
      <c r="HA786" s="150"/>
      <c r="HB786" s="150"/>
      <c r="HC786" s="150"/>
      <c r="HD786" s="150"/>
      <c r="HE786" s="150"/>
      <c r="HF786" s="150"/>
      <c r="HG786" s="150"/>
      <c r="HH786" s="150"/>
      <c r="HI786" s="150"/>
      <c r="HJ786" s="150"/>
      <c r="HK786" s="150"/>
      <c r="HL786" s="150"/>
      <c r="HM786" s="150"/>
      <c r="HN786" s="150"/>
      <c r="HO786" s="150"/>
      <c r="HP786" s="150"/>
      <c r="HQ786" s="150"/>
      <c r="HR786" s="150"/>
      <c r="HS786" s="150"/>
      <c r="HT786" s="150"/>
      <c r="HU786" s="150"/>
      <c r="HV786" s="150"/>
      <c r="HW786" s="150"/>
      <c r="HX786" s="150"/>
      <c r="HY786" s="150"/>
      <c r="HZ786" s="150"/>
      <c r="IA786" s="150"/>
      <c r="IB786" s="150"/>
      <c r="IC786" s="150"/>
      <c r="ID786" s="150"/>
      <c r="IE786" s="150"/>
      <c r="IF786" s="150"/>
      <c r="IG786" s="150"/>
      <c r="IH786" s="150"/>
      <c r="II786" s="150"/>
      <c r="IJ786" s="150"/>
      <c r="IK786" s="150"/>
      <c r="IL786" s="150"/>
      <c r="IM786" s="150"/>
      <c r="IN786" s="150"/>
      <c r="IO786" s="150"/>
      <c r="IP786" s="150"/>
      <c r="IQ786" s="150"/>
      <c r="IR786" s="150"/>
      <c r="IS786" s="150"/>
      <c r="IT786" s="150"/>
      <c r="IU786" s="150"/>
      <c r="IV786" s="150"/>
      <c r="IW786" s="150"/>
    </row>
    <row r="787" customFormat="false" ht="12.75" hidden="false" customHeight="false" outlineLevel="0" collapsed="false">
      <c r="B787" s="147"/>
      <c r="C787" s="147"/>
      <c r="D787" s="147"/>
      <c r="E787" s="147"/>
      <c r="F787" s="147"/>
      <c r="G787" s="147"/>
      <c r="H787" s="148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  <c r="AA787" s="147"/>
      <c r="AB787" s="147"/>
      <c r="AC787" s="147"/>
      <c r="AD787" s="147"/>
      <c r="AE787" s="147"/>
      <c r="AF787" s="147"/>
      <c r="AG787" s="147"/>
      <c r="AH787" s="147"/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  <c r="BI787" s="147"/>
      <c r="BJ787" s="147"/>
      <c r="BK787" s="149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  <c r="DC787" s="150"/>
      <c r="DD787" s="150"/>
      <c r="DE787" s="150"/>
      <c r="DF787" s="150"/>
      <c r="DG787" s="150"/>
      <c r="DH787" s="150"/>
      <c r="DI787" s="150"/>
      <c r="DJ787" s="150"/>
      <c r="DK787" s="150"/>
      <c r="DL787" s="150"/>
      <c r="DM787" s="150"/>
      <c r="DN787" s="150"/>
      <c r="DO787" s="150"/>
      <c r="DP787" s="150"/>
      <c r="DQ787" s="150"/>
      <c r="DR787" s="150"/>
      <c r="DS787" s="150"/>
      <c r="DT787" s="150"/>
      <c r="DU787" s="150"/>
      <c r="DV787" s="150"/>
      <c r="DW787" s="150"/>
      <c r="DX787" s="150"/>
      <c r="DY787" s="150"/>
      <c r="DZ787" s="150"/>
      <c r="EA787" s="150"/>
      <c r="EB787" s="150"/>
      <c r="EC787" s="150"/>
      <c r="ED787" s="150"/>
      <c r="EE787" s="150"/>
      <c r="EF787" s="150"/>
      <c r="EG787" s="150"/>
      <c r="EH787" s="150"/>
      <c r="EI787" s="150"/>
      <c r="EJ787" s="150"/>
      <c r="EK787" s="150"/>
      <c r="EL787" s="150"/>
      <c r="EM787" s="150"/>
      <c r="EN787" s="150"/>
      <c r="EO787" s="150"/>
      <c r="EP787" s="150"/>
      <c r="EQ787" s="150"/>
      <c r="ER787" s="150"/>
      <c r="ES787" s="150"/>
      <c r="ET787" s="150"/>
      <c r="EU787" s="150"/>
      <c r="EV787" s="150"/>
      <c r="EW787" s="150"/>
      <c r="EX787" s="150"/>
      <c r="EY787" s="150"/>
      <c r="EZ787" s="150"/>
      <c r="FA787" s="150"/>
      <c r="FB787" s="150"/>
      <c r="FC787" s="150"/>
      <c r="FD787" s="150"/>
      <c r="FE787" s="150"/>
      <c r="FF787" s="150"/>
      <c r="FG787" s="150"/>
      <c r="FH787" s="150"/>
      <c r="FI787" s="150"/>
      <c r="FJ787" s="150"/>
      <c r="FK787" s="150"/>
      <c r="FL787" s="150"/>
      <c r="FM787" s="150"/>
      <c r="FN787" s="150"/>
      <c r="FO787" s="150"/>
      <c r="FP787" s="150"/>
      <c r="FQ787" s="150"/>
      <c r="FR787" s="150"/>
      <c r="FS787" s="150"/>
      <c r="FT787" s="150"/>
      <c r="FU787" s="150"/>
      <c r="FV787" s="150"/>
      <c r="FW787" s="150"/>
      <c r="FX787" s="150"/>
      <c r="FY787" s="150"/>
      <c r="FZ787" s="150"/>
      <c r="GA787" s="150"/>
      <c r="GB787" s="150"/>
      <c r="GC787" s="150"/>
      <c r="GD787" s="150"/>
      <c r="GE787" s="150"/>
      <c r="GF787" s="150"/>
      <c r="GG787" s="150"/>
      <c r="GH787" s="150"/>
      <c r="GI787" s="150"/>
      <c r="GJ787" s="150"/>
      <c r="GK787" s="150"/>
      <c r="GL787" s="150"/>
      <c r="GM787" s="150"/>
      <c r="GN787" s="150"/>
      <c r="GO787" s="150"/>
      <c r="GP787" s="150"/>
      <c r="GQ787" s="150"/>
      <c r="GR787" s="150"/>
      <c r="GS787" s="150"/>
      <c r="GT787" s="150"/>
      <c r="GU787" s="150"/>
      <c r="GV787" s="150"/>
      <c r="GW787" s="150"/>
      <c r="GX787" s="150"/>
      <c r="GY787" s="150"/>
      <c r="GZ787" s="150"/>
      <c r="HA787" s="150"/>
      <c r="HB787" s="150"/>
      <c r="HC787" s="150"/>
      <c r="HD787" s="150"/>
      <c r="HE787" s="150"/>
      <c r="HF787" s="150"/>
      <c r="HG787" s="150"/>
      <c r="HH787" s="150"/>
      <c r="HI787" s="150"/>
      <c r="HJ787" s="150"/>
      <c r="HK787" s="150"/>
      <c r="HL787" s="150"/>
      <c r="HM787" s="150"/>
      <c r="HN787" s="150"/>
      <c r="HO787" s="150"/>
      <c r="HP787" s="150"/>
      <c r="HQ787" s="150"/>
      <c r="HR787" s="150"/>
      <c r="HS787" s="150"/>
      <c r="HT787" s="150"/>
      <c r="HU787" s="150"/>
      <c r="HV787" s="150"/>
      <c r="HW787" s="150"/>
      <c r="HX787" s="150"/>
      <c r="HY787" s="150"/>
      <c r="HZ787" s="150"/>
      <c r="IA787" s="150"/>
      <c r="IB787" s="150"/>
      <c r="IC787" s="150"/>
      <c r="ID787" s="150"/>
      <c r="IE787" s="150"/>
      <c r="IF787" s="150"/>
      <c r="IG787" s="150"/>
      <c r="IH787" s="150"/>
      <c r="II787" s="150"/>
      <c r="IJ787" s="150"/>
      <c r="IK787" s="150"/>
      <c r="IL787" s="150"/>
      <c r="IM787" s="150"/>
      <c r="IN787" s="150"/>
      <c r="IO787" s="150"/>
      <c r="IP787" s="150"/>
      <c r="IQ787" s="150"/>
      <c r="IR787" s="150"/>
      <c r="IS787" s="150"/>
      <c r="IT787" s="150"/>
      <c r="IU787" s="150"/>
      <c r="IV787" s="150"/>
      <c r="IW787" s="150"/>
    </row>
    <row r="788" customFormat="false" ht="12.75" hidden="false" customHeight="false" outlineLevel="0" collapsed="false">
      <c r="B788" s="147"/>
      <c r="C788" s="147"/>
      <c r="D788" s="147"/>
      <c r="E788" s="147"/>
      <c r="F788" s="147"/>
      <c r="G788" s="147"/>
      <c r="H788" s="148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  <c r="AA788" s="147"/>
      <c r="AB788" s="147"/>
      <c r="AC788" s="147"/>
      <c r="AD788" s="147"/>
      <c r="AE788" s="147"/>
      <c r="AF788" s="147"/>
      <c r="AG788" s="147"/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  <c r="BI788" s="147"/>
      <c r="BJ788" s="147"/>
      <c r="BK788" s="149"/>
      <c r="BL788" s="150"/>
      <c r="BM788" s="150"/>
      <c r="BN788" s="150"/>
      <c r="BO788" s="150"/>
      <c r="BP788" s="150"/>
      <c r="BQ788" s="150"/>
      <c r="BR788" s="150"/>
      <c r="BS788" s="150"/>
      <c r="BT788" s="150"/>
      <c r="BU788" s="150"/>
      <c r="BV788" s="150"/>
      <c r="BW788" s="150"/>
      <c r="BX788" s="150"/>
      <c r="BY788" s="150"/>
      <c r="BZ788" s="150"/>
      <c r="CA788" s="150"/>
      <c r="CB788" s="150"/>
      <c r="CC788" s="15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0"/>
      <c r="CN788" s="150"/>
      <c r="CO788" s="150"/>
      <c r="CP788" s="150"/>
      <c r="CQ788" s="150"/>
      <c r="CR788" s="150"/>
      <c r="CS788" s="150"/>
      <c r="CT788" s="150"/>
      <c r="CU788" s="150"/>
      <c r="CV788" s="150"/>
      <c r="CW788" s="150"/>
      <c r="CX788" s="150"/>
      <c r="CY788" s="150"/>
      <c r="CZ788" s="150"/>
      <c r="DA788" s="150"/>
      <c r="DB788" s="150"/>
      <c r="DC788" s="150"/>
      <c r="DD788" s="150"/>
      <c r="DE788" s="150"/>
      <c r="DF788" s="150"/>
      <c r="DG788" s="150"/>
      <c r="DH788" s="150"/>
      <c r="DI788" s="150"/>
      <c r="DJ788" s="150"/>
      <c r="DK788" s="150"/>
      <c r="DL788" s="150"/>
      <c r="DM788" s="150"/>
      <c r="DN788" s="150"/>
      <c r="DO788" s="150"/>
      <c r="DP788" s="150"/>
      <c r="DQ788" s="150"/>
      <c r="DR788" s="150"/>
      <c r="DS788" s="150"/>
      <c r="DT788" s="150"/>
      <c r="DU788" s="150"/>
      <c r="DV788" s="150"/>
      <c r="DW788" s="150"/>
      <c r="DX788" s="150"/>
      <c r="DY788" s="150"/>
      <c r="DZ788" s="150"/>
      <c r="EA788" s="150"/>
      <c r="EB788" s="150"/>
      <c r="EC788" s="150"/>
      <c r="ED788" s="150"/>
      <c r="EE788" s="150"/>
      <c r="EF788" s="150"/>
      <c r="EG788" s="150"/>
      <c r="EH788" s="150"/>
      <c r="EI788" s="150"/>
      <c r="EJ788" s="150"/>
      <c r="EK788" s="150"/>
      <c r="EL788" s="150"/>
      <c r="EM788" s="150"/>
      <c r="EN788" s="150"/>
      <c r="EO788" s="150"/>
      <c r="EP788" s="150"/>
      <c r="EQ788" s="150"/>
      <c r="ER788" s="150"/>
      <c r="ES788" s="150"/>
      <c r="ET788" s="150"/>
      <c r="EU788" s="150"/>
      <c r="EV788" s="150"/>
      <c r="EW788" s="150"/>
      <c r="EX788" s="150"/>
      <c r="EY788" s="150"/>
      <c r="EZ788" s="150"/>
      <c r="FA788" s="150"/>
      <c r="FB788" s="150"/>
      <c r="FC788" s="150"/>
      <c r="FD788" s="150"/>
      <c r="FE788" s="150"/>
      <c r="FF788" s="150"/>
      <c r="FG788" s="150"/>
      <c r="FH788" s="150"/>
      <c r="FI788" s="150"/>
      <c r="FJ788" s="150"/>
      <c r="FK788" s="150"/>
      <c r="FL788" s="150"/>
      <c r="FM788" s="150"/>
      <c r="FN788" s="150"/>
      <c r="FO788" s="150"/>
      <c r="FP788" s="150"/>
      <c r="FQ788" s="150"/>
      <c r="FR788" s="150"/>
      <c r="FS788" s="150"/>
      <c r="FT788" s="150"/>
      <c r="FU788" s="150"/>
      <c r="FV788" s="150"/>
      <c r="FW788" s="150"/>
      <c r="FX788" s="150"/>
      <c r="FY788" s="150"/>
      <c r="FZ788" s="150"/>
      <c r="GA788" s="150"/>
      <c r="GB788" s="150"/>
      <c r="GC788" s="150"/>
      <c r="GD788" s="150"/>
      <c r="GE788" s="150"/>
      <c r="GF788" s="150"/>
      <c r="GG788" s="150"/>
      <c r="GH788" s="150"/>
      <c r="GI788" s="150"/>
      <c r="GJ788" s="150"/>
      <c r="GK788" s="150"/>
      <c r="GL788" s="150"/>
      <c r="GM788" s="150"/>
      <c r="GN788" s="150"/>
      <c r="GO788" s="150"/>
      <c r="GP788" s="150"/>
      <c r="GQ788" s="150"/>
      <c r="GR788" s="150"/>
      <c r="GS788" s="150"/>
      <c r="GT788" s="150"/>
      <c r="GU788" s="150"/>
      <c r="GV788" s="150"/>
      <c r="GW788" s="150"/>
      <c r="GX788" s="150"/>
      <c r="GY788" s="150"/>
      <c r="GZ788" s="150"/>
      <c r="HA788" s="150"/>
      <c r="HB788" s="150"/>
      <c r="HC788" s="150"/>
      <c r="HD788" s="150"/>
      <c r="HE788" s="150"/>
      <c r="HF788" s="150"/>
      <c r="HG788" s="150"/>
      <c r="HH788" s="150"/>
      <c r="HI788" s="150"/>
      <c r="HJ788" s="150"/>
      <c r="HK788" s="150"/>
      <c r="HL788" s="150"/>
      <c r="HM788" s="150"/>
      <c r="HN788" s="150"/>
      <c r="HO788" s="150"/>
      <c r="HP788" s="150"/>
      <c r="HQ788" s="150"/>
      <c r="HR788" s="150"/>
      <c r="HS788" s="150"/>
      <c r="HT788" s="150"/>
      <c r="HU788" s="150"/>
      <c r="HV788" s="150"/>
      <c r="HW788" s="150"/>
      <c r="HX788" s="150"/>
      <c r="HY788" s="150"/>
      <c r="HZ788" s="150"/>
      <c r="IA788" s="150"/>
      <c r="IB788" s="150"/>
      <c r="IC788" s="150"/>
      <c r="ID788" s="150"/>
      <c r="IE788" s="150"/>
      <c r="IF788" s="150"/>
      <c r="IG788" s="150"/>
      <c r="IH788" s="150"/>
      <c r="II788" s="150"/>
      <c r="IJ788" s="150"/>
      <c r="IK788" s="150"/>
      <c r="IL788" s="150"/>
      <c r="IM788" s="150"/>
      <c r="IN788" s="150"/>
      <c r="IO788" s="150"/>
      <c r="IP788" s="150"/>
      <c r="IQ788" s="150"/>
      <c r="IR788" s="150"/>
      <c r="IS788" s="150"/>
      <c r="IT788" s="150"/>
      <c r="IU788" s="150"/>
      <c r="IV788" s="150"/>
      <c r="IW788" s="150"/>
    </row>
    <row r="789" customFormat="false" ht="12.75" hidden="false" customHeight="false" outlineLevel="0" collapsed="false">
      <c r="B789" s="147"/>
      <c r="C789" s="147"/>
      <c r="D789" s="147"/>
      <c r="E789" s="147"/>
      <c r="F789" s="147"/>
      <c r="G789" s="147"/>
      <c r="H789" s="148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7"/>
      <c r="AE789" s="147"/>
      <c r="AF789" s="147"/>
      <c r="AG789" s="147"/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  <c r="BI789" s="147"/>
      <c r="BJ789" s="147"/>
      <c r="BK789" s="149"/>
      <c r="BL789" s="150"/>
      <c r="BM789" s="150"/>
      <c r="BN789" s="150"/>
      <c r="BO789" s="150"/>
      <c r="BP789" s="150"/>
      <c r="BQ789" s="150"/>
      <c r="BR789" s="150"/>
      <c r="BS789" s="150"/>
      <c r="BT789" s="150"/>
      <c r="BU789" s="150"/>
      <c r="BV789" s="150"/>
      <c r="BW789" s="150"/>
      <c r="BX789" s="150"/>
      <c r="BY789" s="150"/>
      <c r="BZ789" s="150"/>
      <c r="CA789" s="150"/>
      <c r="CB789" s="150"/>
      <c r="CC789" s="150"/>
      <c r="CD789" s="150"/>
      <c r="CE789" s="150"/>
      <c r="CF789" s="150"/>
      <c r="CG789" s="150"/>
      <c r="CH789" s="150"/>
      <c r="CI789" s="150"/>
      <c r="CJ789" s="150"/>
      <c r="CK789" s="150"/>
      <c r="CL789" s="150"/>
      <c r="CM789" s="150"/>
      <c r="CN789" s="150"/>
      <c r="CO789" s="150"/>
      <c r="CP789" s="150"/>
      <c r="CQ789" s="150"/>
      <c r="CR789" s="150"/>
      <c r="CS789" s="150"/>
      <c r="CT789" s="150"/>
      <c r="CU789" s="150"/>
      <c r="CV789" s="150"/>
      <c r="CW789" s="150"/>
      <c r="CX789" s="150"/>
      <c r="CY789" s="150"/>
      <c r="CZ789" s="150"/>
      <c r="DA789" s="150"/>
      <c r="DB789" s="150"/>
      <c r="DC789" s="150"/>
      <c r="DD789" s="150"/>
      <c r="DE789" s="150"/>
      <c r="DF789" s="150"/>
      <c r="DG789" s="150"/>
      <c r="DH789" s="150"/>
      <c r="DI789" s="150"/>
      <c r="DJ789" s="150"/>
      <c r="DK789" s="150"/>
      <c r="DL789" s="150"/>
      <c r="DM789" s="150"/>
      <c r="DN789" s="150"/>
      <c r="DO789" s="150"/>
      <c r="DP789" s="150"/>
      <c r="DQ789" s="150"/>
      <c r="DR789" s="150"/>
      <c r="DS789" s="150"/>
      <c r="DT789" s="150"/>
      <c r="DU789" s="150"/>
      <c r="DV789" s="150"/>
      <c r="DW789" s="150"/>
      <c r="DX789" s="150"/>
      <c r="DY789" s="150"/>
      <c r="DZ789" s="150"/>
      <c r="EA789" s="150"/>
      <c r="EB789" s="150"/>
      <c r="EC789" s="150"/>
      <c r="ED789" s="150"/>
      <c r="EE789" s="150"/>
      <c r="EF789" s="150"/>
      <c r="EG789" s="150"/>
      <c r="EH789" s="150"/>
      <c r="EI789" s="150"/>
      <c r="EJ789" s="150"/>
      <c r="EK789" s="150"/>
      <c r="EL789" s="150"/>
      <c r="EM789" s="150"/>
      <c r="EN789" s="150"/>
      <c r="EO789" s="150"/>
      <c r="EP789" s="150"/>
      <c r="EQ789" s="150"/>
      <c r="ER789" s="150"/>
      <c r="ES789" s="150"/>
      <c r="ET789" s="150"/>
      <c r="EU789" s="150"/>
      <c r="EV789" s="150"/>
      <c r="EW789" s="150"/>
      <c r="EX789" s="150"/>
      <c r="EY789" s="150"/>
      <c r="EZ789" s="150"/>
      <c r="FA789" s="150"/>
      <c r="FB789" s="150"/>
      <c r="FC789" s="150"/>
      <c r="FD789" s="150"/>
      <c r="FE789" s="150"/>
      <c r="FF789" s="150"/>
      <c r="FG789" s="150"/>
      <c r="FH789" s="150"/>
      <c r="FI789" s="150"/>
      <c r="FJ789" s="150"/>
      <c r="FK789" s="150"/>
      <c r="FL789" s="150"/>
      <c r="FM789" s="150"/>
      <c r="FN789" s="150"/>
      <c r="FO789" s="150"/>
      <c r="FP789" s="150"/>
      <c r="FQ789" s="150"/>
      <c r="FR789" s="150"/>
      <c r="FS789" s="150"/>
      <c r="FT789" s="150"/>
      <c r="FU789" s="150"/>
      <c r="FV789" s="150"/>
      <c r="FW789" s="150"/>
      <c r="FX789" s="150"/>
      <c r="FY789" s="150"/>
      <c r="FZ789" s="150"/>
      <c r="GA789" s="150"/>
      <c r="GB789" s="150"/>
      <c r="GC789" s="150"/>
      <c r="GD789" s="150"/>
      <c r="GE789" s="150"/>
      <c r="GF789" s="150"/>
      <c r="GG789" s="150"/>
      <c r="GH789" s="150"/>
      <c r="GI789" s="150"/>
      <c r="GJ789" s="150"/>
      <c r="GK789" s="150"/>
      <c r="GL789" s="150"/>
      <c r="GM789" s="150"/>
      <c r="GN789" s="150"/>
      <c r="GO789" s="150"/>
      <c r="GP789" s="150"/>
      <c r="GQ789" s="150"/>
      <c r="GR789" s="150"/>
      <c r="GS789" s="150"/>
      <c r="GT789" s="150"/>
      <c r="GU789" s="150"/>
      <c r="GV789" s="150"/>
      <c r="GW789" s="150"/>
      <c r="GX789" s="150"/>
      <c r="GY789" s="150"/>
      <c r="GZ789" s="150"/>
      <c r="HA789" s="150"/>
      <c r="HB789" s="150"/>
      <c r="HC789" s="150"/>
      <c r="HD789" s="150"/>
      <c r="HE789" s="150"/>
      <c r="HF789" s="150"/>
      <c r="HG789" s="150"/>
      <c r="HH789" s="150"/>
      <c r="HI789" s="150"/>
      <c r="HJ789" s="150"/>
      <c r="HK789" s="150"/>
      <c r="HL789" s="150"/>
      <c r="HM789" s="150"/>
      <c r="HN789" s="150"/>
      <c r="HO789" s="150"/>
      <c r="HP789" s="150"/>
      <c r="HQ789" s="150"/>
      <c r="HR789" s="150"/>
      <c r="HS789" s="150"/>
      <c r="HT789" s="150"/>
      <c r="HU789" s="150"/>
      <c r="HV789" s="150"/>
      <c r="HW789" s="150"/>
      <c r="HX789" s="150"/>
      <c r="HY789" s="150"/>
      <c r="HZ789" s="150"/>
      <c r="IA789" s="150"/>
      <c r="IB789" s="150"/>
      <c r="IC789" s="150"/>
      <c r="ID789" s="150"/>
      <c r="IE789" s="150"/>
      <c r="IF789" s="150"/>
      <c r="IG789" s="150"/>
      <c r="IH789" s="150"/>
      <c r="II789" s="150"/>
      <c r="IJ789" s="150"/>
      <c r="IK789" s="150"/>
      <c r="IL789" s="150"/>
      <c r="IM789" s="150"/>
      <c r="IN789" s="150"/>
      <c r="IO789" s="150"/>
      <c r="IP789" s="150"/>
      <c r="IQ789" s="150"/>
      <c r="IR789" s="150"/>
      <c r="IS789" s="150"/>
      <c r="IT789" s="150"/>
      <c r="IU789" s="150"/>
      <c r="IV789" s="150"/>
      <c r="IW789" s="150"/>
    </row>
    <row r="790" customFormat="false" ht="12.75" hidden="false" customHeight="false" outlineLevel="0" collapsed="false">
      <c r="B790" s="147"/>
      <c r="C790" s="147"/>
      <c r="D790" s="147"/>
      <c r="E790" s="147"/>
      <c r="F790" s="147"/>
      <c r="G790" s="147"/>
      <c r="H790" s="148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  <c r="AB790" s="147"/>
      <c r="AC790" s="147"/>
      <c r="AD790" s="147"/>
      <c r="AE790" s="147"/>
      <c r="AF790" s="147"/>
      <c r="AG790" s="147"/>
      <c r="AH790" s="147"/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  <c r="BI790" s="147"/>
      <c r="BJ790" s="147"/>
      <c r="BK790" s="149"/>
      <c r="BL790" s="150"/>
      <c r="BM790" s="150"/>
      <c r="BN790" s="150"/>
      <c r="BO790" s="150"/>
      <c r="BP790" s="150"/>
      <c r="BQ790" s="150"/>
      <c r="BR790" s="150"/>
      <c r="BS790" s="150"/>
      <c r="BT790" s="150"/>
      <c r="BU790" s="150"/>
      <c r="BV790" s="150"/>
      <c r="BW790" s="150"/>
      <c r="BX790" s="150"/>
      <c r="BY790" s="150"/>
      <c r="BZ790" s="150"/>
      <c r="CA790" s="150"/>
      <c r="CB790" s="150"/>
      <c r="CC790" s="150"/>
      <c r="CD790" s="150"/>
      <c r="CE790" s="150"/>
      <c r="CF790" s="150"/>
      <c r="CG790" s="150"/>
      <c r="CH790" s="150"/>
      <c r="CI790" s="150"/>
      <c r="CJ790" s="150"/>
      <c r="CK790" s="150"/>
      <c r="CL790" s="150"/>
      <c r="CM790" s="150"/>
      <c r="CN790" s="150"/>
      <c r="CO790" s="150"/>
      <c r="CP790" s="150"/>
      <c r="CQ790" s="150"/>
      <c r="CR790" s="150"/>
      <c r="CS790" s="150"/>
      <c r="CT790" s="150"/>
      <c r="CU790" s="150"/>
      <c r="CV790" s="150"/>
      <c r="CW790" s="150"/>
      <c r="CX790" s="150"/>
      <c r="CY790" s="150"/>
      <c r="CZ790" s="150"/>
      <c r="DA790" s="150"/>
      <c r="DB790" s="150"/>
      <c r="DC790" s="150"/>
      <c r="DD790" s="150"/>
      <c r="DE790" s="150"/>
      <c r="DF790" s="150"/>
      <c r="DG790" s="150"/>
      <c r="DH790" s="150"/>
      <c r="DI790" s="150"/>
      <c r="DJ790" s="150"/>
      <c r="DK790" s="150"/>
      <c r="DL790" s="150"/>
      <c r="DM790" s="150"/>
      <c r="DN790" s="150"/>
      <c r="DO790" s="150"/>
      <c r="DP790" s="150"/>
      <c r="DQ790" s="150"/>
      <c r="DR790" s="150"/>
      <c r="DS790" s="150"/>
      <c r="DT790" s="150"/>
      <c r="DU790" s="150"/>
      <c r="DV790" s="150"/>
      <c r="DW790" s="150"/>
      <c r="DX790" s="150"/>
      <c r="DY790" s="150"/>
      <c r="DZ790" s="150"/>
      <c r="EA790" s="150"/>
      <c r="EB790" s="150"/>
      <c r="EC790" s="150"/>
      <c r="ED790" s="150"/>
      <c r="EE790" s="150"/>
      <c r="EF790" s="150"/>
      <c r="EG790" s="150"/>
      <c r="EH790" s="150"/>
      <c r="EI790" s="150"/>
      <c r="EJ790" s="150"/>
      <c r="EK790" s="150"/>
      <c r="EL790" s="150"/>
      <c r="EM790" s="150"/>
      <c r="EN790" s="150"/>
      <c r="EO790" s="150"/>
      <c r="EP790" s="150"/>
      <c r="EQ790" s="150"/>
      <c r="ER790" s="150"/>
      <c r="ES790" s="150"/>
      <c r="ET790" s="150"/>
      <c r="EU790" s="150"/>
      <c r="EV790" s="150"/>
      <c r="EW790" s="150"/>
      <c r="EX790" s="150"/>
      <c r="EY790" s="150"/>
      <c r="EZ790" s="150"/>
      <c r="FA790" s="150"/>
      <c r="FB790" s="150"/>
      <c r="FC790" s="150"/>
      <c r="FD790" s="150"/>
      <c r="FE790" s="150"/>
      <c r="FF790" s="150"/>
      <c r="FG790" s="150"/>
      <c r="FH790" s="150"/>
      <c r="FI790" s="150"/>
      <c r="FJ790" s="150"/>
      <c r="FK790" s="150"/>
      <c r="FL790" s="150"/>
      <c r="FM790" s="150"/>
      <c r="FN790" s="150"/>
      <c r="FO790" s="150"/>
      <c r="FP790" s="150"/>
      <c r="FQ790" s="150"/>
      <c r="FR790" s="150"/>
      <c r="FS790" s="150"/>
      <c r="FT790" s="150"/>
      <c r="FU790" s="150"/>
      <c r="FV790" s="150"/>
      <c r="FW790" s="150"/>
      <c r="FX790" s="150"/>
      <c r="FY790" s="150"/>
      <c r="FZ790" s="150"/>
      <c r="GA790" s="150"/>
      <c r="GB790" s="150"/>
      <c r="GC790" s="150"/>
      <c r="GD790" s="150"/>
      <c r="GE790" s="150"/>
      <c r="GF790" s="150"/>
      <c r="GG790" s="150"/>
      <c r="GH790" s="150"/>
      <c r="GI790" s="150"/>
      <c r="GJ790" s="150"/>
      <c r="GK790" s="150"/>
      <c r="GL790" s="150"/>
      <c r="GM790" s="150"/>
      <c r="GN790" s="150"/>
      <c r="GO790" s="150"/>
      <c r="GP790" s="150"/>
      <c r="GQ790" s="150"/>
      <c r="GR790" s="150"/>
      <c r="GS790" s="150"/>
      <c r="GT790" s="150"/>
      <c r="GU790" s="150"/>
      <c r="GV790" s="150"/>
      <c r="GW790" s="150"/>
      <c r="GX790" s="150"/>
      <c r="GY790" s="150"/>
      <c r="GZ790" s="150"/>
      <c r="HA790" s="150"/>
      <c r="HB790" s="150"/>
      <c r="HC790" s="150"/>
      <c r="HD790" s="150"/>
      <c r="HE790" s="150"/>
      <c r="HF790" s="150"/>
      <c r="HG790" s="150"/>
      <c r="HH790" s="150"/>
      <c r="HI790" s="150"/>
      <c r="HJ790" s="150"/>
      <c r="HK790" s="150"/>
      <c r="HL790" s="150"/>
      <c r="HM790" s="150"/>
      <c r="HN790" s="150"/>
      <c r="HO790" s="150"/>
      <c r="HP790" s="150"/>
      <c r="HQ790" s="150"/>
      <c r="HR790" s="150"/>
      <c r="HS790" s="150"/>
      <c r="HT790" s="150"/>
      <c r="HU790" s="150"/>
      <c r="HV790" s="150"/>
      <c r="HW790" s="150"/>
      <c r="HX790" s="150"/>
      <c r="HY790" s="150"/>
      <c r="HZ790" s="150"/>
      <c r="IA790" s="150"/>
      <c r="IB790" s="150"/>
      <c r="IC790" s="150"/>
      <c r="ID790" s="150"/>
      <c r="IE790" s="150"/>
      <c r="IF790" s="150"/>
      <c r="IG790" s="150"/>
      <c r="IH790" s="150"/>
      <c r="II790" s="150"/>
      <c r="IJ790" s="150"/>
      <c r="IK790" s="150"/>
      <c r="IL790" s="150"/>
      <c r="IM790" s="150"/>
      <c r="IN790" s="150"/>
      <c r="IO790" s="150"/>
      <c r="IP790" s="150"/>
      <c r="IQ790" s="150"/>
      <c r="IR790" s="150"/>
      <c r="IS790" s="150"/>
      <c r="IT790" s="150"/>
      <c r="IU790" s="150"/>
      <c r="IV790" s="150"/>
      <c r="IW790" s="150"/>
    </row>
    <row r="791" customFormat="false" ht="12.75" hidden="false" customHeight="false" outlineLevel="0" collapsed="false">
      <c r="B791" s="147"/>
      <c r="C791" s="147"/>
      <c r="D791" s="147"/>
      <c r="E791" s="147"/>
      <c r="F791" s="147"/>
      <c r="G791" s="147"/>
      <c r="H791" s="148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  <c r="AA791" s="147"/>
      <c r="AB791" s="147"/>
      <c r="AC791" s="147"/>
      <c r="AD791" s="147"/>
      <c r="AE791" s="147"/>
      <c r="AF791" s="147"/>
      <c r="AG791" s="147"/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  <c r="BI791" s="147"/>
      <c r="BJ791" s="147"/>
      <c r="BK791" s="149"/>
      <c r="BL791" s="150"/>
      <c r="BM791" s="150"/>
      <c r="BN791" s="150"/>
      <c r="BO791" s="150"/>
      <c r="BP791" s="150"/>
      <c r="BQ791" s="150"/>
      <c r="BR791" s="150"/>
      <c r="BS791" s="150"/>
      <c r="BT791" s="150"/>
      <c r="BU791" s="150"/>
      <c r="BV791" s="150"/>
      <c r="BW791" s="150"/>
      <c r="BX791" s="150"/>
      <c r="BY791" s="150"/>
      <c r="BZ791" s="150"/>
      <c r="CA791" s="150"/>
      <c r="CB791" s="150"/>
      <c r="CC791" s="15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0"/>
      <c r="CN791" s="150"/>
      <c r="CO791" s="150"/>
      <c r="CP791" s="150"/>
      <c r="CQ791" s="150"/>
      <c r="CR791" s="150"/>
      <c r="CS791" s="150"/>
      <c r="CT791" s="150"/>
      <c r="CU791" s="150"/>
      <c r="CV791" s="150"/>
      <c r="CW791" s="150"/>
      <c r="CX791" s="150"/>
      <c r="CY791" s="150"/>
      <c r="CZ791" s="150"/>
      <c r="DA791" s="150"/>
      <c r="DB791" s="150"/>
      <c r="DC791" s="150"/>
      <c r="DD791" s="150"/>
      <c r="DE791" s="150"/>
      <c r="DF791" s="150"/>
      <c r="DG791" s="150"/>
      <c r="DH791" s="150"/>
      <c r="DI791" s="150"/>
      <c r="DJ791" s="150"/>
      <c r="DK791" s="150"/>
      <c r="DL791" s="150"/>
      <c r="DM791" s="150"/>
      <c r="DN791" s="150"/>
      <c r="DO791" s="150"/>
      <c r="DP791" s="150"/>
      <c r="DQ791" s="150"/>
      <c r="DR791" s="150"/>
      <c r="DS791" s="150"/>
      <c r="DT791" s="150"/>
      <c r="DU791" s="150"/>
      <c r="DV791" s="150"/>
      <c r="DW791" s="150"/>
      <c r="DX791" s="150"/>
      <c r="DY791" s="150"/>
      <c r="DZ791" s="150"/>
      <c r="EA791" s="150"/>
      <c r="EB791" s="150"/>
      <c r="EC791" s="150"/>
      <c r="ED791" s="150"/>
      <c r="EE791" s="150"/>
      <c r="EF791" s="150"/>
      <c r="EG791" s="150"/>
      <c r="EH791" s="150"/>
      <c r="EI791" s="150"/>
      <c r="EJ791" s="150"/>
      <c r="EK791" s="150"/>
      <c r="EL791" s="150"/>
      <c r="EM791" s="150"/>
      <c r="EN791" s="150"/>
      <c r="EO791" s="150"/>
      <c r="EP791" s="150"/>
      <c r="EQ791" s="150"/>
      <c r="ER791" s="150"/>
      <c r="ES791" s="150"/>
      <c r="ET791" s="150"/>
      <c r="EU791" s="150"/>
      <c r="EV791" s="150"/>
      <c r="EW791" s="150"/>
      <c r="EX791" s="150"/>
      <c r="EY791" s="150"/>
      <c r="EZ791" s="150"/>
      <c r="FA791" s="150"/>
      <c r="FB791" s="150"/>
      <c r="FC791" s="150"/>
      <c r="FD791" s="150"/>
      <c r="FE791" s="150"/>
      <c r="FF791" s="150"/>
      <c r="FG791" s="150"/>
      <c r="FH791" s="150"/>
      <c r="FI791" s="150"/>
      <c r="FJ791" s="150"/>
      <c r="FK791" s="150"/>
      <c r="FL791" s="150"/>
      <c r="FM791" s="150"/>
      <c r="FN791" s="150"/>
      <c r="FO791" s="150"/>
      <c r="FP791" s="150"/>
      <c r="FQ791" s="150"/>
      <c r="FR791" s="150"/>
      <c r="FS791" s="150"/>
      <c r="FT791" s="150"/>
      <c r="FU791" s="150"/>
      <c r="FV791" s="150"/>
      <c r="FW791" s="150"/>
      <c r="FX791" s="150"/>
      <c r="FY791" s="150"/>
      <c r="FZ791" s="150"/>
      <c r="GA791" s="150"/>
      <c r="GB791" s="150"/>
      <c r="GC791" s="150"/>
      <c r="GD791" s="150"/>
      <c r="GE791" s="150"/>
      <c r="GF791" s="150"/>
      <c r="GG791" s="150"/>
      <c r="GH791" s="150"/>
      <c r="GI791" s="150"/>
      <c r="GJ791" s="150"/>
      <c r="GK791" s="150"/>
      <c r="GL791" s="150"/>
      <c r="GM791" s="150"/>
      <c r="GN791" s="150"/>
      <c r="GO791" s="150"/>
      <c r="GP791" s="150"/>
      <c r="GQ791" s="150"/>
      <c r="GR791" s="150"/>
      <c r="GS791" s="150"/>
      <c r="GT791" s="150"/>
      <c r="GU791" s="150"/>
      <c r="GV791" s="150"/>
      <c r="GW791" s="150"/>
      <c r="GX791" s="150"/>
      <c r="GY791" s="150"/>
      <c r="GZ791" s="150"/>
      <c r="HA791" s="150"/>
      <c r="HB791" s="150"/>
      <c r="HC791" s="150"/>
      <c r="HD791" s="150"/>
      <c r="HE791" s="150"/>
      <c r="HF791" s="150"/>
      <c r="HG791" s="150"/>
      <c r="HH791" s="150"/>
      <c r="HI791" s="150"/>
      <c r="HJ791" s="150"/>
      <c r="HK791" s="150"/>
      <c r="HL791" s="150"/>
      <c r="HM791" s="150"/>
      <c r="HN791" s="150"/>
      <c r="HO791" s="150"/>
      <c r="HP791" s="150"/>
      <c r="HQ791" s="150"/>
      <c r="HR791" s="150"/>
      <c r="HS791" s="150"/>
      <c r="HT791" s="150"/>
      <c r="HU791" s="150"/>
      <c r="HV791" s="150"/>
      <c r="HW791" s="150"/>
      <c r="HX791" s="150"/>
      <c r="HY791" s="150"/>
      <c r="HZ791" s="150"/>
      <c r="IA791" s="150"/>
      <c r="IB791" s="150"/>
      <c r="IC791" s="150"/>
      <c r="ID791" s="150"/>
      <c r="IE791" s="150"/>
      <c r="IF791" s="150"/>
      <c r="IG791" s="150"/>
      <c r="IH791" s="150"/>
      <c r="II791" s="150"/>
      <c r="IJ791" s="150"/>
      <c r="IK791" s="150"/>
      <c r="IL791" s="150"/>
      <c r="IM791" s="150"/>
      <c r="IN791" s="150"/>
      <c r="IO791" s="150"/>
      <c r="IP791" s="150"/>
      <c r="IQ791" s="150"/>
      <c r="IR791" s="150"/>
      <c r="IS791" s="150"/>
      <c r="IT791" s="150"/>
      <c r="IU791" s="150"/>
      <c r="IV791" s="150"/>
      <c r="IW791" s="150"/>
    </row>
    <row r="792" customFormat="false" ht="12.75" hidden="false" customHeight="false" outlineLevel="0" collapsed="false">
      <c r="B792" s="147"/>
      <c r="C792" s="147"/>
      <c r="D792" s="147"/>
      <c r="E792" s="147"/>
      <c r="F792" s="147"/>
      <c r="G792" s="147"/>
      <c r="H792" s="148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  <c r="AA792" s="147"/>
      <c r="AB792" s="147"/>
      <c r="AC792" s="147"/>
      <c r="AD792" s="147"/>
      <c r="AE792" s="147"/>
      <c r="AF792" s="147"/>
      <c r="AG792" s="147"/>
      <c r="AH792" s="147"/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  <c r="BI792" s="147"/>
      <c r="BJ792" s="147"/>
      <c r="BK792" s="149"/>
      <c r="BL792" s="150"/>
      <c r="BM792" s="150"/>
      <c r="BN792" s="150"/>
      <c r="BO792" s="150"/>
      <c r="BP792" s="150"/>
      <c r="BQ792" s="150"/>
      <c r="BR792" s="150"/>
      <c r="BS792" s="150"/>
      <c r="BT792" s="150"/>
      <c r="BU792" s="150"/>
      <c r="BV792" s="150"/>
      <c r="BW792" s="150"/>
      <c r="BX792" s="150"/>
      <c r="BY792" s="150"/>
      <c r="BZ792" s="150"/>
      <c r="CA792" s="150"/>
      <c r="CB792" s="150"/>
      <c r="CC792" s="15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0"/>
      <c r="CN792" s="150"/>
      <c r="CO792" s="150"/>
      <c r="CP792" s="150"/>
      <c r="CQ792" s="150"/>
      <c r="CR792" s="150"/>
      <c r="CS792" s="150"/>
      <c r="CT792" s="150"/>
      <c r="CU792" s="150"/>
      <c r="CV792" s="150"/>
      <c r="CW792" s="150"/>
      <c r="CX792" s="150"/>
      <c r="CY792" s="150"/>
      <c r="CZ792" s="150"/>
      <c r="DA792" s="150"/>
      <c r="DB792" s="150"/>
      <c r="DC792" s="150"/>
      <c r="DD792" s="150"/>
      <c r="DE792" s="150"/>
      <c r="DF792" s="150"/>
      <c r="DG792" s="150"/>
      <c r="DH792" s="150"/>
      <c r="DI792" s="150"/>
      <c r="DJ792" s="150"/>
      <c r="DK792" s="150"/>
      <c r="DL792" s="150"/>
      <c r="DM792" s="150"/>
      <c r="DN792" s="150"/>
      <c r="DO792" s="150"/>
      <c r="DP792" s="150"/>
      <c r="DQ792" s="150"/>
      <c r="DR792" s="150"/>
      <c r="DS792" s="150"/>
      <c r="DT792" s="150"/>
      <c r="DU792" s="150"/>
      <c r="DV792" s="150"/>
      <c r="DW792" s="150"/>
      <c r="DX792" s="150"/>
      <c r="DY792" s="150"/>
      <c r="DZ792" s="150"/>
      <c r="EA792" s="150"/>
      <c r="EB792" s="150"/>
      <c r="EC792" s="150"/>
      <c r="ED792" s="150"/>
      <c r="EE792" s="150"/>
      <c r="EF792" s="150"/>
      <c r="EG792" s="150"/>
      <c r="EH792" s="150"/>
      <c r="EI792" s="150"/>
      <c r="EJ792" s="150"/>
      <c r="EK792" s="150"/>
      <c r="EL792" s="150"/>
      <c r="EM792" s="150"/>
      <c r="EN792" s="150"/>
      <c r="EO792" s="150"/>
      <c r="EP792" s="150"/>
      <c r="EQ792" s="150"/>
      <c r="ER792" s="150"/>
      <c r="ES792" s="150"/>
      <c r="ET792" s="150"/>
      <c r="EU792" s="150"/>
      <c r="EV792" s="150"/>
      <c r="EW792" s="150"/>
      <c r="EX792" s="150"/>
      <c r="EY792" s="150"/>
      <c r="EZ792" s="150"/>
      <c r="FA792" s="150"/>
      <c r="FB792" s="150"/>
      <c r="FC792" s="150"/>
      <c r="FD792" s="150"/>
      <c r="FE792" s="150"/>
      <c r="FF792" s="150"/>
      <c r="FG792" s="150"/>
      <c r="FH792" s="150"/>
      <c r="FI792" s="150"/>
      <c r="FJ792" s="150"/>
      <c r="FK792" s="150"/>
      <c r="FL792" s="150"/>
      <c r="FM792" s="150"/>
      <c r="FN792" s="150"/>
      <c r="FO792" s="150"/>
      <c r="FP792" s="150"/>
      <c r="FQ792" s="150"/>
      <c r="FR792" s="150"/>
      <c r="FS792" s="150"/>
      <c r="FT792" s="150"/>
      <c r="FU792" s="150"/>
      <c r="FV792" s="150"/>
      <c r="FW792" s="150"/>
      <c r="FX792" s="150"/>
      <c r="FY792" s="150"/>
      <c r="FZ792" s="150"/>
      <c r="GA792" s="150"/>
      <c r="GB792" s="150"/>
      <c r="GC792" s="150"/>
      <c r="GD792" s="150"/>
      <c r="GE792" s="150"/>
      <c r="GF792" s="150"/>
      <c r="GG792" s="150"/>
      <c r="GH792" s="150"/>
      <c r="GI792" s="150"/>
      <c r="GJ792" s="150"/>
      <c r="GK792" s="150"/>
      <c r="GL792" s="150"/>
      <c r="GM792" s="150"/>
      <c r="GN792" s="150"/>
      <c r="GO792" s="150"/>
      <c r="GP792" s="150"/>
      <c r="GQ792" s="150"/>
      <c r="GR792" s="150"/>
      <c r="GS792" s="150"/>
      <c r="GT792" s="150"/>
      <c r="GU792" s="150"/>
      <c r="GV792" s="150"/>
      <c r="GW792" s="150"/>
      <c r="GX792" s="150"/>
      <c r="GY792" s="150"/>
      <c r="GZ792" s="150"/>
      <c r="HA792" s="150"/>
      <c r="HB792" s="150"/>
      <c r="HC792" s="150"/>
      <c r="HD792" s="150"/>
      <c r="HE792" s="150"/>
      <c r="HF792" s="150"/>
      <c r="HG792" s="150"/>
      <c r="HH792" s="150"/>
      <c r="HI792" s="150"/>
      <c r="HJ792" s="150"/>
      <c r="HK792" s="150"/>
      <c r="HL792" s="150"/>
      <c r="HM792" s="150"/>
      <c r="HN792" s="150"/>
      <c r="HO792" s="150"/>
      <c r="HP792" s="150"/>
      <c r="HQ792" s="150"/>
      <c r="HR792" s="150"/>
      <c r="HS792" s="150"/>
      <c r="HT792" s="150"/>
      <c r="HU792" s="150"/>
      <c r="HV792" s="150"/>
      <c r="HW792" s="150"/>
      <c r="HX792" s="150"/>
      <c r="HY792" s="150"/>
      <c r="HZ792" s="150"/>
      <c r="IA792" s="150"/>
      <c r="IB792" s="150"/>
      <c r="IC792" s="150"/>
      <c r="ID792" s="150"/>
      <c r="IE792" s="150"/>
      <c r="IF792" s="150"/>
      <c r="IG792" s="150"/>
      <c r="IH792" s="150"/>
      <c r="II792" s="150"/>
      <c r="IJ792" s="150"/>
      <c r="IK792" s="150"/>
      <c r="IL792" s="150"/>
      <c r="IM792" s="150"/>
      <c r="IN792" s="150"/>
      <c r="IO792" s="150"/>
      <c r="IP792" s="150"/>
      <c r="IQ792" s="150"/>
      <c r="IR792" s="150"/>
      <c r="IS792" s="150"/>
      <c r="IT792" s="150"/>
      <c r="IU792" s="150"/>
      <c r="IV792" s="150"/>
      <c r="IW792" s="150"/>
    </row>
    <row r="793" customFormat="false" ht="12.75" hidden="false" customHeight="false" outlineLevel="0" collapsed="false">
      <c r="B793" s="147"/>
      <c r="C793" s="147"/>
      <c r="D793" s="147"/>
      <c r="E793" s="147"/>
      <c r="F793" s="147"/>
      <c r="G793" s="147"/>
      <c r="H793" s="148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7"/>
      <c r="AE793" s="147"/>
      <c r="AF793" s="147"/>
      <c r="AG793" s="147"/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  <c r="BI793" s="147"/>
      <c r="BJ793" s="147"/>
      <c r="BK793" s="149"/>
      <c r="BL793" s="150"/>
      <c r="BM793" s="150"/>
      <c r="BN793" s="150"/>
      <c r="BO793" s="150"/>
      <c r="BP793" s="150"/>
      <c r="BQ793" s="150"/>
      <c r="BR793" s="150"/>
      <c r="BS793" s="150"/>
      <c r="BT793" s="150"/>
      <c r="BU793" s="150"/>
      <c r="BV793" s="150"/>
      <c r="BW793" s="150"/>
      <c r="BX793" s="150"/>
      <c r="BY793" s="150"/>
      <c r="BZ793" s="150"/>
      <c r="CA793" s="150"/>
      <c r="CB793" s="150"/>
      <c r="CC793" s="150"/>
      <c r="CD793" s="150"/>
      <c r="CE793" s="150"/>
      <c r="CF793" s="150"/>
      <c r="CG793" s="150"/>
      <c r="CH793" s="150"/>
      <c r="CI793" s="150"/>
      <c r="CJ793" s="150"/>
      <c r="CK793" s="150"/>
      <c r="CL793" s="150"/>
      <c r="CM793" s="150"/>
      <c r="CN793" s="150"/>
      <c r="CO793" s="150"/>
      <c r="CP793" s="150"/>
      <c r="CQ793" s="150"/>
      <c r="CR793" s="150"/>
      <c r="CS793" s="150"/>
      <c r="CT793" s="150"/>
      <c r="CU793" s="150"/>
      <c r="CV793" s="150"/>
      <c r="CW793" s="150"/>
      <c r="CX793" s="150"/>
      <c r="CY793" s="150"/>
      <c r="CZ793" s="150"/>
      <c r="DA793" s="150"/>
      <c r="DB793" s="150"/>
      <c r="DC793" s="150"/>
      <c r="DD793" s="150"/>
      <c r="DE793" s="150"/>
      <c r="DF793" s="150"/>
      <c r="DG793" s="150"/>
      <c r="DH793" s="150"/>
      <c r="DI793" s="150"/>
      <c r="DJ793" s="150"/>
      <c r="DK793" s="150"/>
      <c r="DL793" s="150"/>
      <c r="DM793" s="150"/>
      <c r="DN793" s="150"/>
      <c r="DO793" s="150"/>
      <c r="DP793" s="150"/>
      <c r="DQ793" s="150"/>
      <c r="DR793" s="150"/>
      <c r="DS793" s="150"/>
      <c r="DT793" s="150"/>
      <c r="DU793" s="150"/>
      <c r="DV793" s="150"/>
      <c r="DW793" s="150"/>
      <c r="DX793" s="150"/>
      <c r="DY793" s="150"/>
      <c r="DZ793" s="150"/>
      <c r="EA793" s="150"/>
      <c r="EB793" s="150"/>
      <c r="EC793" s="150"/>
      <c r="ED793" s="150"/>
      <c r="EE793" s="150"/>
      <c r="EF793" s="150"/>
      <c r="EG793" s="150"/>
      <c r="EH793" s="150"/>
      <c r="EI793" s="150"/>
      <c r="EJ793" s="150"/>
      <c r="EK793" s="150"/>
      <c r="EL793" s="150"/>
      <c r="EM793" s="150"/>
      <c r="EN793" s="150"/>
      <c r="EO793" s="150"/>
      <c r="EP793" s="150"/>
      <c r="EQ793" s="150"/>
      <c r="ER793" s="150"/>
      <c r="ES793" s="150"/>
      <c r="ET793" s="150"/>
      <c r="EU793" s="150"/>
      <c r="EV793" s="150"/>
      <c r="EW793" s="150"/>
      <c r="EX793" s="150"/>
      <c r="EY793" s="150"/>
      <c r="EZ793" s="150"/>
      <c r="FA793" s="150"/>
      <c r="FB793" s="150"/>
      <c r="FC793" s="150"/>
      <c r="FD793" s="150"/>
      <c r="FE793" s="150"/>
      <c r="FF793" s="150"/>
      <c r="FG793" s="150"/>
      <c r="FH793" s="150"/>
      <c r="FI793" s="150"/>
      <c r="FJ793" s="150"/>
      <c r="FK793" s="150"/>
      <c r="FL793" s="150"/>
      <c r="FM793" s="150"/>
      <c r="FN793" s="150"/>
      <c r="FO793" s="150"/>
      <c r="FP793" s="150"/>
      <c r="FQ793" s="150"/>
      <c r="FR793" s="150"/>
      <c r="FS793" s="150"/>
      <c r="FT793" s="150"/>
      <c r="FU793" s="150"/>
      <c r="FV793" s="150"/>
      <c r="FW793" s="150"/>
      <c r="FX793" s="150"/>
      <c r="FY793" s="150"/>
      <c r="FZ793" s="150"/>
      <c r="GA793" s="150"/>
      <c r="GB793" s="150"/>
      <c r="GC793" s="150"/>
      <c r="GD793" s="150"/>
      <c r="GE793" s="150"/>
      <c r="GF793" s="150"/>
      <c r="GG793" s="150"/>
      <c r="GH793" s="150"/>
      <c r="GI793" s="150"/>
      <c r="GJ793" s="150"/>
      <c r="GK793" s="150"/>
      <c r="GL793" s="150"/>
      <c r="GM793" s="150"/>
      <c r="GN793" s="150"/>
      <c r="GO793" s="150"/>
      <c r="GP793" s="150"/>
      <c r="GQ793" s="150"/>
      <c r="GR793" s="150"/>
      <c r="GS793" s="150"/>
      <c r="GT793" s="150"/>
      <c r="GU793" s="150"/>
      <c r="GV793" s="150"/>
      <c r="GW793" s="150"/>
      <c r="GX793" s="150"/>
      <c r="GY793" s="150"/>
      <c r="GZ793" s="150"/>
      <c r="HA793" s="150"/>
      <c r="HB793" s="150"/>
      <c r="HC793" s="150"/>
      <c r="HD793" s="150"/>
      <c r="HE793" s="150"/>
      <c r="HF793" s="150"/>
      <c r="HG793" s="150"/>
      <c r="HH793" s="150"/>
      <c r="HI793" s="150"/>
      <c r="HJ793" s="150"/>
      <c r="HK793" s="150"/>
      <c r="HL793" s="150"/>
      <c r="HM793" s="150"/>
      <c r="HN793" s="150"/>
      <c r="HO793" s="150"/>
      <c r="HP793" s="150"/>
      <c r="HQ793" s="150"/>
      <c r="HR793" s="150"/>
      <c r="HS793" s="150"/>
      <c r="HT793" s="150"/>
      <c r="HU793" s="150"/>
      <c r="HV793" s="150"/>
      <c r="HW793" s="150"/>
      <c r="HX793" s="150"/>
      <c r="HY793" s="150"/>
      <c r="HZ793" s="150"/>
      <c r="IA793" s="150"/>
      <c r="IB793" s="150"/>
      <c r="IC793" s="150"/>
      <c r="ID793" s="150"/>
      <c r="IE793" s="150"/>
      <c r="IF793" s="150"/>
      <c r="IG793" s="150"/>
      <c r="IH793" s="150"/>
      <c r="II793" s="150"/>
      <c r="IJ793" s="150"/>
      <c r="IK793" s="150"/>
      <c r="IL793" s="150"/>
      <c r="IM793" s="150"/>
      <c r="IN793" s="150"/>
      <c r="IO793" s="150"/>
      <c r="IP793" s="150"/>
      <c r="IQ793" s="150"/>
      <c r="IR793" s="150"/>
      <c r="IS793" s="150"/>
      <c r="IT793" s="150"/>
      <c r="IU793" s="150"/>
      <c r="IV793" s="150"/>
      <c r="IW793" s="150"/>
    </row>
    <row r="794" customFormat="false" ht="12.75" hidden="false" customHeight="false" outlineLevel="0" collapsed="false">
      <c r="B794" s="147"/>
      <c r="C794" s="147"/>
      <c r="D794" s="147"/>
      <c r="E794" s="147"/>
      <c r="F794" s="147"/>
      <c r="G794" s="147"/>
      <c r="H794" s="148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  <c r="AA794" s="147"/>
      <c r="AB794" s="147"/>
      <c r="AC794" s="147"/>
      <c r="AD794" s="147"/>
      <c r="AE794" s="147"/>
      <c r="AF794" s="147"/>
      <c r="AG794" s="147"/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  <c r="BI794" s="147"/>
      <c r="BJ794" s="147"/>
      <c r="BK794" s="149"/>
      <c r="BL794" s="150"/>
      <c r="BM794" s="150"/>
      <c r="BN794" s="150"/>
      <c r="BO794" s="150"/>
      <c r="BP794" s="150"/>
      <c r="BQ794" s="150"/>
      <c r="BR794" s="150"/>
      <c r="BS794" s="150"/>
      <c r="BT794" s="150"/>
      <c r="BU794" s="150"/>
      <c r="BV794" s="150"/>
      <c r="BW794" s="150"/>
      <c r="BX794" s="150"/>
      <c r="BY794" s="150"/>
      <c r="BZ794" s="150"/>
      <c r="CA794" s="150"/>
      <c r="CB794" s="150"/>
      <c r="CC794" s="150"/>
      <c r="CD794" s="150"/>
      <c r="CE794" s="150"/>
      <c r="CF794" s="150"/>
      <c r="CG794" s="150"/>
      <c r="CH794" s="150"/>
      <c r="CI794" s="150"/>
      <c r="CJ794" s="150"/>
      <c r="CK794" s="150"/>
      <c r="CL794" s="150"/>
      <c r="CM794" s="150"/>
      <c r="CN794" s="150"/>
      <c r="CO794" s="150"/>
      <c r="CP794" s="150"/>
      <c r="CQ794" s="150"/>
      <c r="CR794" s="150"/>
      <c r="CS794" s="150"/>
      <c r="CT794" s="150"/>
      <c r="CU794" s="150"/>
      <c r="CV794" s="150"/>
      <c r="CW794" s="150"/>
      <c r="CX794" s="150"/>
      <c r="CY794" s="150"/>
      <c r="CZ794" s="150"/>
      <c r="DA794" s="150"/>
      <c r="DB794" s="150"/>
      <c r="DC794" s="150"/>
      <c r="DD794" s="150"/>
      <c r="DE794" s="150"/>
      <c r="DF794" s="150"/>
      <c r="DG794" s="150"/>
      <c r="DH794" s="150"/>
      <c r="DI794" s="150"/>
      <c r="DJ794" s="150"/>
      <c r="DK794" s="150"/>
      <c r="DL794" s="150"/>
      <c r="DM794" s="150"/>
      <c r="DN794" s="150"/>
      <c r="DO794" s="150"/>
      <c r="DP794" s="150"/>
      <c r="DQ794" s="150"/>
      <c r="DR794" s="150"/>
      <c r="DS794" s="150"/>
      <c r="DT794" s="150"/>
      <c r="DU794" s="150"/>
      <c r="DV794" s="150"/>
      <c r="DW794" s="150"/>
      <c r="DX794" s="150"/>
      <c r="DY794" s="150"/>
      <c r="DZ794" s="150"/>
      <c r="EA794" s="150"/>
      <c r="EB794" s="150"/>
      <c r="EC794" s="150"/>
      <c r="ED794" s="150"/>
      <c r="EE794" s="150"/>
      <c r="EF794" s="150"/>
      <c r="EG794" s="150"/>
      <c r="EH794" s="150"/>
      <c r="EI794" s="150"/>
      <c r="EJ794" s="150"/>
      <c r="EK794" s="150"/>
      <c r="EL794" s="150"/>
      <c r="EM794" s="150"/>
      <c r="EN794" s="150"/>
      <c r="EO794" s="150"/>
      <c r="EP794" s="150"/>
      <c r="EQ794" s="150"/>
      <c r="ER794" s="150"/>
      <c r="ES794" s="150"/>
      <c r="ET794" s="150"/>
      <c r="EU794" s="150"/>
      <c r="EV794" s="150"/>
      <c r="EW794" s="150"/>
      <c r="EX794" s="150"/>
      <c r="EY794" s="150"/>
      <c r="EZ794" s="150"/>
      <c r="FA794" s="150"/>
      <c r="FB794" s="150"/>
      <c r="FC794" s="150"/>
      <c r="FD794" s="150"/>
      <c r="FE794" s="150"/>
      <c r="FF794" s="150"/>
      <c r="FG794" s="150"/>
      <c r="FH794" s="150"/>
      <c r="FI794" s="150"/>
      <c r="FJ794" s="150"/>
      <c r="FK794" s="150"/>
      <c r="FL794" s="150"/>
      <c r="FM794" s="150"/>
      <c r="FN794" s="150"/>
      <c r="FO794" s="150"/>
      <c r="FP794" s="150"/>
      <c r="FQ794" s="150"/>
      <c r="FR794" s="150"/>
      <c r="FS794" s="150"/>
      <c r="FT794" s="150"/>
      <c r="FU794" s="150"/>
      <c r="FV794" s="150"/>
      <c r="FW794" s="150"/>
      <c r="FX794" s="150"/>
      <c r="FY794" s="150"/>
      <c r="FZ794" s="150"/>
      <c r="GA794" s="150"/>
      <c r="GB794" s="150"/>
      <c r="GC794" s="150"/>
      <c r="GD794" s="150"/>
      <c r="GE794" s="150"/>
      <c r="GF794" s="150"/>
      <c r="GG794" s="150"/>
      <c r="GH794" s="150"/>
      <c r="GI794" s="150"/>
      <c r="GJ794" s="150"/>
      <c r="GK794" s="150"/>
      <c r="GL794" s="150"/>
      <c r="GM794" s="150"/>
      <c r="GN794" s="150"/>
      <c r="GO794" s="150"/>
      <c r="GP794" s="150"/>
      <c r="GQ794" s="150"/>
      <c r="GR794" s="150"/>
      <c r="GS794" s="150"/>
      <c r="GT794" s="150"/>
      <c r="GU794" s="150"/>
      <c r="GV794" s="150"/>
      <c r="GW794" s="150"/>
      <c r="GX794" s="150"/>
      <c r="GY794" s="150"/>
      <c r="GZ794" s="150"/>
      <c r="HA794" s="150"/>
      <c r="HB794" s="150"/>
      <c r="HC794" s="150"/>
      <c r="HD794" s="150"/>
      <c r="HE794" s="150"/>
      <c r="HF794" s="150"/>
      <c r="HG794" s="150"/>
      <c r="HH794" s="150"/>
      <c r="HI794" s="150"/>
      <c r="HJ794" s="150"/>
      <c r="HK794" s="150"/>
      <c r="HL794" s="150"/>
      <c r="HM794" s="150"/>
      <c r="HN794" s="150"/>
      <c r="HO794" s="150"/>
      <c r="HP794" s="150"/>
      <c r="HQ794" s="150"/>
      <c r="HR794" s="150"/>
      <c r="HS794" s="150"/>
      <c r="HT794" s="150"/>
      <c r="HU794" s="150"/>
      <c r="HV794" s="150"/>
      <c r="HW794" s="150"/>
      <c r="HX794" s="150"/>
      <c r="HY794" s="150"/>
      <c r="HZ794" s="150"/>
      <c r="IA794" s="150"/>
      <c r="IB794" s="150"/>
      <c r="IC794" s="150"/>
      <c r="ID794" s="150"/>
      <c r="IE794" s="150"/>
      <c r="IF794" s="150"/>
      <c r="IG794" s="150"/>
      <c r="IH794" s="150"/>
      <c r="II794" s="150"/>
      <c r="IJ794" s="150"/>
      <c r="IK794" s="150"/>
      <c r="IL794" s="150"/>
      <c r="IM794" s="150"/>
      <c r="IN794" s="150"/>
      <c r="IO794" s="150"/>
      <c r="IP794" s="150"/>
      <c r="IQ794" s="150"/>
      <c r="IR794" s="150"/>
      <c r="IS794" s="150"/>
      <c r="IT794" s="150"/>
      <c r="IU794" s="150"/>
      <c r="IV794" s="150"/>
      <c r="IW794" s="150"/>
    </row>
    <row r="795" customFormat="false" ht="12.75" hidden="false" customHeight="false" outlineLevel="0" collapsed="false">
      <c r="B795" s="147"/>
      <c r="C795" s="147"/>
      <c r="D795" s="147"/>
      <c r="E795" s="147"/>
      <c r="F795" s="147"/>
      <c r="G795" s="147"/>
      <c r="H795" s="148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  <c r="AA795" s="147"/>
      <c r="AB795" s="147"/>
      <c r="AC795" s="147"/>
      <c r="AD795" s="147"/>
      <c r="AE795" s="147"/>
      <c r="AF795" s="147"/>
      <c r="AG795" s="147"/>
      <c r="AH795" s="147"/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  <c r="BI795" s="147"/>
      <c r="BJ795" s="147"/>
      <c r="BK795" s="149"/>
      <c r="BL795" s="150"/>
      <c r="BM795" s="150"/>
      <c r="BN795" s="150"/>
      <c r="BO795" s="150"/>
      <c r="BP795" s="150"/>
      <c r="BQ795" s="150"/>
      <c r="BR795" s="150"/>
      <c r="BS795" s="150"/>
      <c r="BT795" s="150"/>
      <c r="BU795" s="150"/>
      <c r="BV795" s="150"/>
      <c r="BW795" s="150"/>
      <c r="BX795" s="150"/>
      <c r="BY795" s="150"/>
      <c r="BZ795" s="150"/>
      <c r="CA795" s="150"/>
      <c r="CB795" s="150"/>
      <c r="CC795" s="15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0"/>
      <c r="CN795" s="150"/>
      <c r="CO795" s="150"/>
      <c r="CP795" s="150"/>
      <c r="CQ795" s="150"/>
      <c r="CR795" s="150"/>
      <c r="CS795" s="150"/>
      <c r="CT795" s="150"/>
      <c r="CU795" s="150"/>
      <c r="CV795" s="150"/>
      <c r="CW795" s="150"/>
      <c r="CX795" s="150"/>
      <c r="CY795" s="150"/>
      <c r="CZ795" s="150"/>
      <c r="DA795" s="150"/>
      <c r="DB795" s="150"/>
      <c r="DC795" s="150"/>
      <c r="DD795" s="150"/>
      <c r="DE795" s="150"/>
      <c r="DF795" s="150"/>
      <c r="DG795" s="150"/>
      <c r="DH795" s="150"/>
      <c r="DI795" s="150"/>
      <c r="DJ795" s="150"/>
      <c r="DK795" s="150"/>
      <c r="DL795" s="150"/>
      <c r="DM795" s="150"/>
      <c r="DN795" s="150"/>
      <c r="DO795" s="150"/>
      <c r="DP795" s="150"/>
      <c r="DQ795" s="150"/>
      <c r="DR795" s="150"/>
      <c r="DS795" s="150"/>
      <c r="DT795" s="150"/>
      <c r="DU795" s="150"/>
      <c r="DV795" s="150"/>
      <c r="DW795" s="150"/>
      <c r="DX795" s="150"/>
      <c r="DY795" s="150"/>
      <c r="DZ795" s="150"/>
      <c r="EA795" s="150"/>
      <c r="EB795" s="150"/>
      <c r="EC795" s="150"/>
      <c r="ED795" s="150"/>
      <c r="EE795" s="150"/>
      <c r="EF795" s="150"/>
      <c r="EG795" s="150"/>
      <c r="EH795" s="150"/>
      <c r="EI795" s="150"/>
      <c r="EJ795" s="150"/>
      <c r="EK795" s="150"/>
      <c r="EL795" s="150"/>
      <c r="EM795" s="150"/>
      <c r="EN795" s="150"/>
      <c r="EO795" s="150"/>
      <c r="EP795" s="150"/>
      <c r="EQ795" s="150"/>
      <c r="ER795" s="150"/>
      <c r="ES795" s="150"/>
      <c r="ET795" s="150"/>
      <c r="EU795" s="150"/>
      <c r="EV795" s="150"/>
      <c r="EW795" s="150"/>
      <c r="EX795" s="150"/>
      <c r="EY795" s="150"/>
      <c r="EZ795" s="150"/>
      <c r="FA795" s="150"/>
      <c r="FB795" s="150"/>
      <c r="FC795" s="150"/>
      <c r="FD795" s="150"/>
      <c r="FE795" s="150"/>
      <c r="FF795" s="150"/>
      <c r="FG795" s="150"/>
      <c r="FH795" s="150"/>
      <c r="FI795" s="150"/>
      <c r="FJ795" s="150"/>
      <c r="FK795" s="150"/>
      <c r="FL795" s="150"/>
      <c r="FM795" s="150"/>
      <c r="FN795" s="150"/>
      <c r="FO795" s="150"/>
      <c r="FP795" s="150"/>
      <c r="FQ795" s="150"/>
      <c r="FR795" s="150"/>
      <c r="FS795" s="150"/>
      <c r="FT795" s="150"/>
      <c r="FU795" s="150"/>
      <c r="FV795" s="150"/>
      <c r="FW795" s="150"/>
      <c r="FX795" s="150"/>
      <c r="FY795" s="150"/>
      <c r="FZ795" s="150"/>
      <c r="GA795" s="150"/>
      <c r="GB795" s="150"/>
      <c r="GC795" s="150"/>
      <c r="GD795" s="150"/>
      <c r="GE795" s="150"/>
      <c r="GF795" s="150"/>
      <c r="GG795" s="150"/>
      <c r="GH795" s="150"/>
      <c r="GI795" s="150"/>
      <c r="GJ795" s="150"/>
      <c r="GK795" s="150"/>
      <c r="GL795" s="150"/>
      <c r="GM795" s="150"/>
      <c r="GN795" s="150"/>
      <c r="GO795" s="150"/>
      <c r="GP795" s="150"/>
      <c r="GQ795" s="150"/>
      <c r="GR795" s="150"/>
      <c r="GS795" s="150"/>
      <c r="GT795" s="150"/>
      <c r="GU795" s="150"/>
      <c r="GV795" s="150"/>
      <c r="GW795" s="150"/>
      <c r="GX795" s="150"/>
      <c r="GY795" s="150"/>
      <c r="GZ795" s="150"/>
      <c r="HA795" s="150"/>
      <c r="HB795" s="150"/>
      <c r="HC795" s="150"/>
      <c r="HD795" s="150"/>
      <c r="HE795" s="150"/>
      <c r="HF795" s="150"/>
      <c r="HG795" s="150"/>
      <c r="HH795" s="150"/>
      <c r="HI795" s="150"/>
      <c r="HJ795" s="150"/>
      <c r="HK795" s="150"/>
      <c r="HL795" s="150"/>
      <c r="HM795" s="150"/>
      <c r="HN795" s="150"/>
      <c r="HO795" s="150"/>
      <c r="HP795" s="150"/>
      <c r="HQ795" s="150"/>
      <c r="HR795" s="150"/>
      <c r="HS795" s="150"/>
      <c r="HT795" s="150"/>
      <c r="HU795" s="150"/>
      <c r="HV795" s="150"/>
      <c r="HW795" s="150"/>
      <c r="HX795" s="150"/>
      <c r="HY795" s="150"/>
      <c r="HZ795" s="150"/>
      <c r="IA795" s="150"/>
      <c r="IB795" s="150"/>
      <c r="IC795" s="150"/>
      <c r="ID795" s="150"/>
      <c r="IE795" s="150"/>
      <c r="IF795" s="150"/>
      <c r="IG795" s="150"/>
      <c r="IH795" s="150"/>
      <c r="II795" s="150"/>
      <c r="IJ795" s="150"/>
      <c r="IK795" s="150"/>
      <c r="IL795" s="150"/>
      <c r="IM795" s="150"/>
      <c r="IN795" s="150"/>
      <c r="IO795" s="150"/>
      <c r="IP795" s="150"/>
      <c r="IQ795" s="150"/>
      <c r="IR795" s="150"/>
      <c r="IS795" s="150"/>
      <c r="IT795" s="150"/>
      <c r="IU795" s="150"/>
      <c r="IV795" s="150"/>
      <c r="IW795" s="150"/>
    </row>
    <row r="796" customFormat="false" ht="12.75" hidden="false" customHeight="false" outlineLevel="0" collapsed="false">
      <c r="B796" s="147"/>
      <c r="C796" s="147"/>
      <c r="D796" s="147"/>
      <c r="E796" s="147"/>
      <c r="F796" s="147"/>
      <c r="G796" s="147"/>
      <c r="H796" s="148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  <c r="AA796" s="147"/>
      <c r="AB796" s="147"/>
      <c r="AC796" s="147"/>
      <c r="AD796" s="147"/>
      <c r="AE796" s="147"/>
      <c r="AF796" s="147"/>
      <c r="AG796" s="147"/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  <c r="BI796" s="147"/>
      <c r="BJ796" s="147"/>
      <c r="BK796" s="149"/>
      <c r="BL796" s="150"/>
      <c r="BM796" s="150"/>
      <c r="BN796" s="150"/>
      <c r="BO796" s="150"/>
      <c r="BP796" s="150"/>
      <c r="BQ796" s="150"/>
      <c r="BR796" s="150"/>
      <c r="BS796" s="150"/>
      <c r="BT796" s="150"/>
      <c r="BU796" s="150"/>
      <c r="BV796" s="150"/>
      <c r="BW796" s="150"/>
      <c r="BX796" s="150"/>
      <c r="BY796" s="150"/>
      <c r="BZ796" s="150"/>
      <c r="CA796" s="150"/>
      <c r="CB796" s="150"/>
      <c r="CC796" s="15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0"/>
      <c r="CN796" s="150"/>
      <c r="CO796" s="150"/>
      <c r="CP796" s="150"/>
      <c r="CQ796" s="150"/>
      <c r="CR796" s="150"/>
      <c r="CS796" s="150"/>
      <c r="CT796" s="150"/>
      <c r="CU796" s="150"/>
      <c r="CV796" s="150"/>
      <c r="CW796" s="150"/>
      <c r="CX796" s="150"/>
      <c r="CY796" s="150"/>
      <c r="CZ796" s="150"/>
      <c r="DA796" s="150"/>
      <c r="DB796" s="150"/>
      <c r="DC796" s="150"/>
      <c r="DD796" s="150"/>
      <c r="DE796" s="150"/>
      <c r="DF796" s="150"/>
      <c r="DG796" s="150"/>
      <c r="DH796" s="150"/>
      <c r="DI796" s="150"/>
      <c r="DJ796" s="150"/>
      <c r="DK796" s="150"/>
      <c r="DL796" s="150"/>
      <c r="DM796" s="150"/>
      <c r="DN796" s="150"/>
      <c r="DO796" s="150"/>
      <c r="DP796" s="150"/>
      <c r="DQ796" s="150"/>
      <c r="DR796" s="150"/>
      <c r="DS796" s="150"/>
      <c r="DT796" s="150"/>
      <c r="DU796" s="150"/>
      <c r="DV796" s="150"/>
      <c r="DW796" s="150"/>
      <c r="DX796" s="150"/>
      <c r="DY796" s="150"/>
      <c r="DZ796" s="150"/>
      <c r="EA796" s="150"/>
      <c r="EB796" s="150"/>
      <c r="EC796" s="150"/>
      <c r="ED796" s="150"/>
      <c r="EE796" s="150"/>
      <c r="EF796" s="150"/>
      <c r="EG796" s="150"/>
      <c r="EH796" s="150"/>
      <c r="EI796" s="150"/>
      <c r="EJ796" s="150"/>
      <c r="EK796" s="150"/>
      <c r="EL796" s="150"/>
      <c r="EM796" s="150"/>
      <c r="EN796" s="150"/>
      <c r="EO796" s="150"/>
      <c r="EP796" s="150"/>
      <c r="EQ796" s="150"/>
      <c r="ER796" s="150"/>
      <c r="ES796" s="150"/>
      <c r="ET796" s="150"/>
      <c r="EU796" s="150"/>
      <c r="EV796" s="150"/>
      <c r="EW796" s="150"/>
      <c r="EX796" s="150"/>
      <c r="EY796" s="150"/>
      <c r="EZ796" s="150"/>
      <c r="FA796" s="150"/>
      <c r="FB796" s="150"/>
      <c r="FC796" s="150"/>
      <c r="FD796" s="150"/>
      <c r="FE796" s="150"/>
      <c r="FF796" s="150"/>
      <c r="FG796" s="150"/>
      <c r="FH796" s="150"/>
      <c r="FI796" s="150"/>
      <c r="FJ796" s="150"/>
      <c r="FK796" s="150"/>
      <c r="FL796" s="150"/>
      <c r="FM796" s="150"/>
      <c r="FN796" s="150"/>
      <c r="FO796" s="150"/>
      <c r="FP796" s="150"/>
      <c r="FQ796" s="150"/>
      <c r="FR796" s="150"/>
      <c r="FS796" s="150"/>
      <c r="FT796" s="150"/>
      <c r="FU796" s="150"/>
      <c r="FV796" s="150"/>
      <c r="FW796" s="150"/>
      <c r="FX796" s="150"/>
      <c r="FY796" s="150"/>
      <c r="FZ796" s="150"/>
      <c r="GA796" s="150"/>
      <c r="GB796" s="150"/>
      <c r="GC796" s="150"/>
      <c r="GD796" s="150"/>
      <c r="GE796" s="150"/>
      <c r="GF796" s="150"/>
      <c r="GG796" s="150"/>
      <c r="GH796" s="150"/>
      <c r="GI796" s="150"/>
      <c r="GJ796" s="150"/>
      <c r="GK796" s="150"/>
      <c r="GL796" s="150"/>
      <c r="GM796" s="150"/>
      <c r="GN796" s="150"/>
      <c r="GO796" s="150"/>
      <c r="GP796" s="150"/>
      <c r="GQ796" s="150"/>
      <c r="GR796" s="150"/>
      <c r="GS796" s="150"/>
      <c r="GT796" s="150"/>
      <c r="GU796" s="150"/>
      <c r="GV796" s="150"/>
      <c r="GW796" s="150"/>
      <c r="GX796" s="150"/>
      <c r="GY796" s="150"/>
      <c r="GZ796" s="150"/>
      <c r="HA796" s="150"/>
      <c r="HB796" s="150"/>
      <c r="HC796" s="150"/>
      <c r="HD796" s="150"/>
      <c r="HE796" s="150"/>
      <c r="HF796" s="150"/>
      <c r="HG796" s="150"/>
      <c r="HH796" s="150"/>
      <c r="HI796" s="150"/>
      <c r="HJ796" s="150"/>
      <c r="HK796" s="150"/>
      <c r="HL796" s="150"/>
      <c r="HM796" s="150"/>
      <c r="HN796" s="150"/>
      <c r="HO796" s="150"/>
      <c r="HP796" s="150"/>
      <c r="HQ796" s="150"/>
      <c r="HR796" s="150"/>
      <c r="HS796" s="150"/>
      <c r="HT796" s="150"/>
      <c r="HU796" s="150"/>
      <c r="HV796" s="150"/>
      <c r="HW796" s="150"/>
      <c r="HX796" s="150"/>
      <c r="HY796" s="150"/>
      <c r="HZ796" s="150"/>
      <c r="IA796" s="150"/>
      <c r="IB796" s="150"/>
      <c r="IC796" s="150"/>
      <c r="ID796" s="150"/>
      <c r="IE796" s="150"/>
      <c r="IF796" s="150"/>
      <c r="IG796" s="150"/>
      <c r="IH796" s="150"/>
      <c r="II796" s="150"/>
      <c r="IJ796" s="150"/>
      <c r="IK796" s="150"/>
      <c r="IL796" s="150"/>
      <c r="IM796" s="150"/>
      <c r="IN796" s="150"/>
      <c r="IO796" s="150"/>
      <c r="IP796" s="150"/>
      <c r="IQ796" s="150"/>
      <c r="IR796" s="150"/>
      <c r="IS796" s="150"/>
      <c r="IT796" s="150"/>
      <c r="IU796" s="150"/>
      <c r="IV796" s="150"/>
      <c r="IW796" s="150"/>
    </row>
    <row r="797" customFormat="false" ht="12.75" hidden="false" customHeight="false" outlineLevel="0" collapsed="false">
      <c r="B797" s="147"/>
      <c r="C797" s="147"/>
      <c r="D797" s="147"/>
      <c r="E797" s="147"/>
      <c r="F797" s="147"/>
      <c r="G797" s="147"/>
      <c r="H797" s="148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7"/>
      <c r="AE797" s="147"/>
      <c r="AF797" s="147"/>
      <c r="AG797" s="147"/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  <c r="BI797" s="147"/>
      <c r="BJ797" s="147"/>
      <c r="BK797" s="149"/>
      <c r="BL797" s="150"/>
      <c r="BM797" s="150"/>
      <c r="BN797" s="150"/>
      <c r="BO797" s="150"/>
      <c r="BP797" s="150"/>
      <c r="BQ797" s="150"/>
      <c r="BR797" s="150"/>
      <c r="BS797" s="150"/>
      <c r="BT797" s="150"/>
      <c r="BU797" s="150"/>
      <c r="BV797" s="150"/>
      <c r="BW797" s="150"/>
      <c r="BX797" s="150"/>
      <c r="BY797" s="150"/>
      <c r="BZ797" s="150"/>
      <c r="CA797" s="150"/>
      <c r="CB797" s="150"/>
      <c r="CC797" s="150"/>
      <c r="CD797" s="150"/>
      <c r="CE797" s="150"/>
      <c r="CF797" s="150"/>
      <c r="CG797" s="150"/>
      <c r="CH797" s="150"/>
      <c r="CI797" s="150"/>
      <c r="CJ797" s="150"/>
      <c r="CK797" s="150"/>
      <c r="CL797" s="150"/>
      <c r="CM797" s="150"/>
      <c r="CN797" s="150"/>
      <c r="CO797" s="150"/>
      <c r="CP797" s="150"/>
      <c r="CQ797" s="150"/>
      <c r="CR797" s="150"/>
      <c r="CS797" s="150"/>
      <c r="CT797" s="150"/>
      <c r="CU797" s="150"/>
      <c r="CV797" s="150"/>
      <c r="CW797" s="150"/>
      <c r="CX797" s="150"/>
      <c r="CY797" s="150"/>
      <c r="CZ797" s="150"/>
      <c r="DA797" s="150"/>
      <c r="DB797" s="150"/>
      <c r="DC797" s="150"/>
      <c r="DD797" s="150"/>
      <c r="DE797" s="150"/>
      <c r="DF797" s="150"/>
      <c r="DG797" s="150"/>
      <c r="DH797" s="150"/>
      <c r="DI797" s="150"/>
      <c r="DJ797" s="150"/>
      <c r="DK797" s="150"/>
      <c r="DL797" s="150"/>
      <c r="DM797" s="150"/>
      <c r="DN797" s="150"/>
      <c r="DO797" s="150"/>
      <c r="DP797" s="150"/>
      <c r="DQ797" s="150"/>
      <c r="DR797" s="150"/>
      <c r="DS797" s="150"/>
      <c r="DT797" s="150"/>
      <c r="DU797" s="150"/>
      <c r="DV797" s="150"/>
      <c r="DW797" s="150"/>
      <c r="DX797" s="150"/>
      <c r="DY797" s="150"/>
      <c r="DZ797" s="150"/>
      <c r="EA797" s="150"/>
      <c r="EB797" s="150"/>
      <c r="EC797" s="150"/>
      <c r="ED797" s="150"/>
      <c r="EE797" s="150"/>
      <c r="EF797" s="150"/>
      <c r="EG797" s="150"/>
      <c r="EH797" s="150"/>
      <c r="EI797" s="150"/>
      <c r="EJ797" s="150"/>
      <c r="EK797" s="150"/>
      <c r="EL797" s="150"/>
      <c r="EM797" s="150"/>
      <c r="EN797" s="150"/>
      <c r="EO797" s="150"/>
      <c r="EP797" s="150"/>
      <c r="EQ797" s="150"/>
      <c r="ER797" s="150"/>
      <c r="ES797" s="150"/>
      <c r="ET797" s="150"/>
      <c r="EU797" s="150"/>
      <c r="EV797" s="150"/>
      <c r="EW797" s="150"/>
      <c r="EX797" s="150"/>
      <c r="EY797" s="150"/>
      <c r="EZ797" s="150"/>
      <c r="FA797" s="150"/>
      <c r="FB797" s="150"/>
      <c r="FC797" s="150"/>
      <c r="FD797" s="150"/>
      <c r="FE797" s="150"/>
      <c r="FF797" s="150"/>
      <c r="FG797" s="150"/>
      <c r="FH797" s="150"/>
      <c r="FI797" s="150"/>
      <c r="FJ797" s="150"/>
      <c r="FK797" s="150"/>
      <c r="FL797" s="150"/>
      <c r="FM797" s="150"/>
      <c r="FN797" s="150"/>
      <c r="FO797" s="150"/>
      <c r="FP797" s="150"/>
      <c r="FQ797" s="150"/>
      <c r="FR797" s="150"/>
      <c r="FS797" s="150"/>
      <c r="FT797" s="150"/>
      <c r="FU797" s="150"/>
      <c r="FV797" s="150"/>
      <c r="FW797" s="150"/>
      <c r="FX797" s="150"/>
      <c r="FY797" s="150"/>
      <c r="FZ797" s="150"/>
      <c r="GA797" s="150"/>
      <c r="GB797" s="150"/>
      <c r="GC797" s="150"/>
      <c r="GD797" s="150"/>
      <c r="GE797" s="150"/>
      <c r="GF797" s="150"/>
      <c r="GG797" s="150"/>
      <c r="GH797" s="150"/>
      <c r="GI797" s="150"/>
      <c r="GJ797" s="150"/>
      <c r="GK797" s="150"/>
      <c r="GL797" s="150"/>
      <c r="GM797" s="150"/>
      <c r="GN797" s="150"/>
      <c r="GO797" s="150"/>
      <c r="GP797" s="150"/>
      <c r="GQ797" s="150"/>
      <c r="GR797" s="150"/>
      <c r="GS797" s="150"/>
      <c r="GT797" s="150"/>
      <c r="GU797" s="150"/>
      <c r="GV797" s="150"/>
      <c r="GW797" s="150"/>
      <c r="GX797" s="150"/>
      <c r="GY797" s="150"/>
      <c r="GZ797" s="150"/>
      <c r="HA797" s="150"/>
      <c r="HB797" s="150"/>
      <c r="HC797" s="150"/>
      <c r="HD797" s="150"/>
      <c r="HE797" s="150"/>
      <c r="HF797" s="150"/>
      <c r="HG797" s="150"/>
      <c r="HH797" s="150"/>
      <c r="HI797" s="150"/>
      <c r="HJ797" s="150"/>
      <c r="HK797" s="150"/>
      <c r="HL797" s="150"/>
      <c r="HM797" s="150"/>
      <c r="HN797" s="150"/>
      <c r="HO797" s="150"/>
      <c r="HP797" s="150"/>
      <c r="HQ797" s="150"/>
      <c r="HR797" s="150"/>
      <c r="HS797" s="150"/>
      <c r="HT797" s="150"/>
      <c r="HU797" s="150"/>
      <c r="HV797" s="150"/>
      <c r="HW797" s="150"/>
      <c r="HX797" s="150"/>
      <c r="HY797" s="150"/>
      <c r="HZ797" s="150"/>
      <c r="IA797" s="150"/>
      <c r="IB797" s="150"/>
      <c r="IC797" s="150"/>
      <c r="ID797" s="150"/>
      <c r="IE797" s="150"/>
      <c r="IF797" s="150"/>
      <c r="IG797" s="150"/>
      <c r="IH797" s="150"/>
      <c r="II797" s="150"/>
      <c r="IJ797" s="150"/>
      <c r="IK797" s="150"/>
      <c r="IL797" s="150"/>
      <c r="IM797" s="150"/>
      <c r="IN797" s="150"/>
      <c r="IO797" s="150"/>
      <c r="IP797" s="150"/>
      <c r="IQ797" s="150"/>
      <c r="IR797" s="150"/>
      <c r="IS797" s="150"/>
      <c r="IT797" s="150"/>
      <c r="IU797" s="150"/>
      <c r="IV797" s="150"/>
      <c r="IW797" s="150"/>
    </row>
    <row r="798" customFormat="false" ht="12.75" hidden="false" customHeight="false" outlineLevel="0" collapsed="false">
      <c r="B798" s="147"/>
      <c r="C798" s="147"/>
      <c r="D798" s="147"/>
      <c r="E798" s="147"/>
      <c r="F798" s="147"/>
      <c r="G798" s="147"/>
      <c r="H798" s="148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  <c r="AA798" s="147"/>
      <c r="AB798" s="147"/>
      <c r="AC798" s="147"/>
      <c r="AD798" s="147"/>
      <c r="AE798" s="147"/>
      <c r="AF798" s="147"/>
      <c r="AG798" s="147"/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  <c r="BI798" s="147"/>
      <c r="BJ798" s="147"/>
      <c r="BK798" s="149"/>
      <c r="BL798" s="150"/>
      <c r="BM798" s="150"/>
      <c r="BN798" s="150"/>
      <c r="BO798" s="150"/>
      <c r="BP798" s="150"/>
      <c r="BQ798" s="150"/>
      <c r="BR798" s="150"/>
      <c r="BS798" s="150"/>
      <c r="BT798" s="150"/>
      <c r="BU798" s="150"/>
      <c r="BV798" s="150"/>
      <c r="BW798" s="150"/>
      <c r="BX798" s="150"/>
      <c r="BY798" s="150"/>
      <c r="BZ798" s="150"/>
      <c r="CA798" s="150"/>
      <c r="CB798" s="150"/>
      <c r="CC798" s="150"/>
      <c r="CD798" s="150"/>
      <c r="CE798" s="150"/>
      <c r="CF798" s="150"/>
      <c r="CG798" s="150"/>
      <c r="CH798" s="150"/>
      <c r="CI798" s="150"/>
      <c r="CJ798" s="150"/>
      <c r="CK798" s="150"/>
      <c r="CL798" s="150"/>
      <c r="CM798" s="150"/>
      <c r="CN798" s="150"/>
      <c r="CO798" s="150"/>
      <c r="CP798" s="150"/>
      <c r="CQ798" s="150"/>
      <c r="CR798" s="150"/>
      <c r="CS798" s="150"/>
      <c r="CT798" s="150"/>
      <c r="CU798" s="150"/>
      <c r="CV798" s="150"/>
      <c r="CW798" s="150"/>
      <c r="CX798" s="150"/>
      <c r="CY798" s="150"/>
      <c r="CZ798" s="150"/>
      <c r="DA798" s="150"/>
      <c r="DB798" s="150"/>
      <c r="DC798" s="150"/>
      <c r="DD798" s="150"/>
      <c r="DE798" s="150"/>
      <c r="DF798" s="150"/>
      <c r="DG798" s="150"/>
      <c r="DH798" s="150"/>
      <c r="DI798" s="150"/>
      <c r="DJ798" s="150"/>
      <c r="DK798" s="150"/>
      <c r="DL798" s="150"/>
      <c r="DM798" s="150"/>
      <c r="DN798" s="150"/>
      <c r="DO798" s="150"/>
      <c r="DP798" s="150"/>
      <c r="DQ798" s="150"/>
      <c r="DR798" s="150"/>
      <c r="DS798" s="150"/>
      <c r="DT798" s="150"/>
      <c r="DU798" s="150"/>
      <c r="DV798" s="150"/>
      <c r="DW798" s="150"/>
      <c r="DX798" s="150"/>
      <c r="DY798" s="150"/>
      <c r="DZ798" s="150"/>
      <c r="EA798" s="150"/>
      <c r="EB798" s="150"/>
      <c r="EC798" s="150"/>
      <c r="ED798" s="150"/>
      <c r="EE798" s="150"/>
      <c r="EF798" s="150"/>
      <c r="EG798" s="150"/>
      <c r="EH798" s="150"/>
      <c r="EI798" s="150"/>
      <c r="EJ798" s="150"/>
      <c r="EK798" s="150"/>
      <c r="EL798" s="150"/>
      <c r="EM798" s="150"/>
      <c r="EN798" s="150"/>
      <c r="EO798" s="150"/>
      <c r="EP798" s="150"/>
      <c r="EQ798" s="150"/>
      <c r="ER798" s="150"/>
      <c r="ES798" s="150"/>
      <c r="ET798" s="150"/>
      <c r="EU798" s="150"/>
      <c r="EV798" s="150"/>
      <c r="EW798" s="150"/>
      <c r="EX798" s="150"/>
      <c r="EY798" s="150"/>
      <c r="EZ798" s="150"/>
      <c r="FA798" s="150"/>
      <c r="FB798" s="150"/>
      <c r="FC798" s="150"/>
      <c r="FD798" s="150"/>
      <c r="FE798" s="150"/>
      <c r="FF798" s="150"/>
      <c r="FG798" s="150"/>
      <c r="FH798" s="150"/>
      <c r="FI798" s="150"/>
      <c r="FJ798" s="150"/>
      <c r="FK798" s="150"/>
      <c r="FL798" s="150"/>
      <c r="FM798" s="150"/>
      <c r="FN798" s="150"/>
      <c r="FO798" s="150"/>
      <c r="FP798" s="150"/>
      <c r="FQ798" s="150"/>
      <c r="FR798" s="150"/>
      <c r="FS798" s="150"/>
      <c r="FT798" s="150"/>
      <c r="FU798" s="150"/>
      <c r="FV798" s="150"/>
      <c r="FW798" s="150"/>
      <c r="FX798" s="150"/>
      <c r="FY798" s="150"/>
      <c r="FZ798" s="150"/>
      <c r="GA798" s="150"/>
      <c r="GB798" s="150"/>
      <c r="GC798" s="150"/>
      <c r="GD798" s="150"/>
      <c r="GE798" s="150"/>
      <c r="GF798" s="150"/>
      <c r="GG798" s="150"/>
      <c r="GH798" s="150"/>
      <c r="GI798" s="150"/>
      <c r="GJ798" s="150"/>
      <c r="GK798" s="150"/>
      <c r="GL798" s="150"/>
      <c r="GM798" s="150"/>
      <c r="GN798" s="150"/>
      <c r="GO798" s="150"/>
      <c r="GP798" s="150"/>
      <c r="GQ798" s="150"/>
      <c r="GR798" s="150"/>
      <c r="GS798" s="150"/>
      <c r="GT798" s="150"/>
      <c r="GU798" s="150"/>
      <c r="GV798" s="150"/>
      <c r="GW798" s="150"/>
      <c r="GX798" s="150"/>
      <c r="GY798" s="150"/>
      <c r="GZ798" s="150"/>
      <c r="HA798" s="150"/>
      <c r="HB798" s="150"/>
      <c r="HC798" s="150"/>
      <c r="HD798" s="150"/>
      <c r="HE798" s="150"/>
      <c r="HF798" s="150"/>
      <c r="HG798" s="150"/>
      <c r="HH798" s="150"/>
      <c r="HI798" s="150"/>
      <c r="HJ798" s="150"/>
      <c r="HK798" s="150"/>
      <c r="HL798" s="150"/>
      <c r="HM798" s="150"/>
      <c r="HN798" s="150"/>
      <c r="HO798" s="150"/>
      <c r="HP798" s="150"/>
      <c r="HQ798" s="150"/>
      <c r="HR798" s="150"/>
      <c r="HS798" s="150"/>
      <c r="HT798" s="150"/>
      <c r="HU798" s="150"/>
      <c r="HV798" s="150"/>
      <c r="HW798" s="150"/>
      <c r="HX798" s="150"/>
      <c r="HY798" s="150"/>
      <c r="HZ798" s="150"/>
      <c r="IA798" s="150"/>
      <c r="IB798" s="150"/>
      <c r="IC798" s="150"/>
      <c r="ID798" s="150"/>
      <c r="IE798" s="150"/>
      <c r="IF798" s="150"/>
      <c r="IG798" s="150"/>
      <c r="IH798" s="150"/>
      <c r="II798" s="150"/>
      <c r="IJ798" s="150"/>
      <c r="IK798" s="150"/>
      <c r="IL798" s="150"/>
      <c r="IM798" s="150"/>
      <c r="IN798" s="150"/>
      <c r="IO798" s="150"/>
      <c r="IP798" s="150"/>
      <c r="IQ798" s="150"/>
      <c r="IR798" s="150"/>
      <c r="IS798" s="150"/>
      <c r="IT798" s="150"/>
      <c r="IU798" s="150"/>
      <c r="IV798" s="150"/>
      <c r="IW798" s="150"/>
    </row>
    <row r="799" customFormat="false" ht="12.75" hidden="false" customHeight="false" outlineLevel="0" collapsed="false">
      <c r="B799" s="147"/>
      <c r="C799" s="147"/>
      <c r="D799" s="147"/>
      <c r="E799" s="147"/>
      <c r="F799" s="147"/>
      <c r="G799" s="147"/>
      <c r="H799" s="148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  <c r="AA799" s="147"/>
      <c r="AB799" s="147"/>
      <c r="AC799" s="147"/>
      <c r="AD799" s="147"/>
      <c r="AE799" s="147"/>
      <c r="AF799" s="147"/>
      <c r="AG799" s="147"/>
      <c r="AH799" s="147"/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  <c r="BI799" s="147"/>
      <c r="BJ799" s="147"/>
      <c r="BK799" s="149"/>
      <c r="BL799" s="150"/>
      <c r="BM799" s="150"/>
      <c r="BN799" s="150"/>
      <c r="BO799" s="150"/>
      <c r="BP799" s="150"/>
      <c r="BQ799" s="150"/>
      <c r="BR799" s="150"/>
      <c r="BS799" s="150"/>
      <c r="BT799" s="150"/>
      <c r="BU799" s="150"/>
      <c r="BV799" s="150"/>
      <c r="BW799" s="150"/>
      <c r="BX799" s="150"/>
      <c r="BY799" s="150"/>
      <c r="BZ799" s="150"/>
      <c r="CA799" s="150"/>
      <c r="CB799" s="150"/>
      <c r="CC799" s="15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0"/>
      <c r="CN799" s="150"/>
      <c r="CO799" s="150"/>
      <c r="CP799" s="150"/>
      <c r="CQ799" s="150"/>
      <c r="CR799" s="150"/>
      <c r="CS799" s="150"/>
      <c r="CT799" s="150"/>
      <c r="CU799" s="150"/>
      <c r="CV799" s="150"/>
      <c r="CW799" s="150"/>
      <c r="CX799" s="150"/>
      <c r="CY799" s="150"/>
      <c r="CZ799" s="150"/>
      <c r="DA799" s="150"/>
      <c r="DB799" s="150"/>
      <c r="DC799" s="150"/>
      <c r="DD799" s="150"/>
      <c r="DE799" s="150"/>
      <c r="DF799" s="150"/>
      <c r="DG799" s="150"/>
      <c r="DH799" s="150"/>
      <c r="DI799" s="150"/>
      <c r="DJ799" s="150"/>
      <c r="DK799" s="150"/>
      <c r="DL799" s="150"/>
      <c r="DM799" s="150"/>
      <c r="DN799" s="150"/>
      <c r="DO799" s="150"/>
      <c r="DP799" s="150"/>
      <c r="DQ799" s="150"/>
      <c r="DR799" s="150"/>
      <c r="DS799" s="150"/>
      <c r="DT799" s="150"/>
      <c r="DU799" s="150"/>
      <c r="DV799" s="150"/>
      <c r="DW799" s="150"/>
      <c r="DX799" s="150"/>
      <c r="DY799" s="150"/>
      <c r="DZ799" s="150"/>
      <c r="EA799" s="150"/>
      <c r="EB799" s="150"/>
      <c r="EC799" s="150"/>
      <c r="ED799" s="150"/>
      <c r="EE799" s="150"/>
      <c r="EF799" s="150"/>
      <c r="EG799" s="150"/>
      <c r="EH799" s="150"/>
      <c r="EI799" s="150"/>
      <c r="EJ799" s="150"/>
      <c r="EK799" s="150"/>
      <c r="EL799" s="150"/>
      <c r="EM799" s="150"/>
      <c r="EN799" s="150"/>
      <c r="EO799" s="150"/>
      <c r="EP799" s="150"/>
      <c r="EQ799" s="150"/>
      <c r="ER799" s="150"/>
      <c r="ES799" s="150"/>
      <c r="ET799" s="150"/>
      <c r="EU799" s="150"/>
      <c r="EV799" s="150"/>
      <c r="EW799" s="150"/>
      <c r="EX799" s="150"/>
      <c r="EY799" s="150"/>
      <c r="EZ799" s="150"/>
      <c r="FA799" s="150"/>
      <c r="FB799" s="150"/>
      <c r="FC799" s="150"/>
      <c r="FD799" s="150"/>
      <c r="FE799" s="150"/>
      <c r="FF799" s="150"/>
      <c r="FG799" s="150"/>
      <c r="FH799" s="150"/>
      <c r="FI799" s="150"/>
      <c r="FJ799" s="150"/>
      <c r="FK799" s="150"/>
      <c r="FL799" s="150"/>
      <c r="FM799" s="150"/>
      <c r="FN799" s="150"/>
      <c r="FO799" s="150"/>
      <c r="FP799" s="150"/>
      <c r="FQ799" s="150"/>
      <c r="FR799" s="150"/>
      <c r="FS799" s="150"/>
      <c r="FT799" s="150"/>
      <c r="FU799" s="150"/>
      <c r="FV799" s="150"/>
      <c r="FW799" s="150"/>
      <c r="FX799" s="150"/>
      <c r="FY799" s="150"/>
      <c r="FZ799" s="150"/>
      <c r="GA799" s="150"/>
      <c r="GB799" s="150"/>
      <c r="GC799" s="150"/>
      <c r="GD799" s="150"/>
      <c r="GE799" s="150"/>
      <c r="GF799" s="150"/>
      <c r="GG799" s="150"/>
      <c r="GH799" s="150"/>
      <c r="GI799" s="150"/>
      <c r="GJ799" s="150"/>
      <c r="GK799" s="150"/>
      <c r="GL799" s="150"/>
      <c r="GM799" s="150"/>
      <c r="GN799" s="150"/>
      <c r="GO799" s="150"/>
      <c r="GP799" s="150"/>
      <c r="GQ799" s="150"/>
      <c r="GR799" s="150"/>
      <c r="GS799" s="150"/>
      <c r="GT799" s="150"/>
      <c r="GU799" s="150"/>
      <c r="GV799" s="150"/>
      <c r="GW799" s="150"/>
      <c r="GX799" s="150"/>
      <c r="GY799" s="150"/>
      <c r="GZ799" s="150"/>
      <c r="HA799" s="150"/>
      <c r="HB799" s="150"/>
      <c r="HC799" s="150"/>
      <c r="HD799" s="150"/>
      <c r="HE799" s="150"/>
      <c r="HF799" s="150"/>
      <c r="HG799" s="150"/>
      <c r="HH799" s="150"/>
      <c r="HI799" s="150"/>
      <c r="HJ799" s="150"/>
      <c r="HK799" s="150"/>
      <c r="HL799" s="150"/>
      <c r="HM799" s="150"/>
      <c r="HN799" s="150"/>
      <c r="HO799" s="150"/>
      <c r="HP799" s="150"/>
      <c r="HQ799" s="150"/>
      <c r="HR799" s="150"/>
      <c r="HS799" s="150"/>
      <c r="HT799" s="150"/>
      <c r="HU799" s="150"/>
      <c r="HV799" s="150"/>
      <c r="HW799" s="150"/>
      <c r="HX799" s="150"/>
      <c r="HY799" s="150"/>
      <c r="HZ799" s="150"/>
      <c r="IA799" s="150"/>
      <c r="IB799" s="150"/>
      <c r="IC799" s="150"/>
      <c r="ID799" s="150"/>
      <c r="IE799" s="150"/>
      <c r="IF799" s="150"/>
      <c r="IG799" s="150"/>
      <c r="IH799" s="150"/>
      <c r="II799" s="150"/>
      <c r="IJ799" s="150"/>
      <c r="IK799" s="150"/>
      <c r="IL799" s="150"/>
      <c r="IM799" s="150"/>
      <c r="IN799" s="150"/>
      <c r="IO799" s="150"/>
      <c r="IP799" s="150"/>
      <c r="IQ799" s="150"/>
      <c r="IR799" s="150"/>
      <c r="IS799" s="150"/>
      <c r="IT799" s="150"/>
      <c r="IU799" s="150"/>
      <c r="IV799" s="150"/>
      <c r="IW799" s="150"/>
    </row>
    <row r="800" customFormat="false" ht="12.75" hidden="false" customHeight="false" outlineLevel="0" collapsed="false">
      <c r="B800" s="147"/>
      <c r="C800" s="147"/>
      <c r="D800" s="147"/>
      <c r="E800" s="147"/>
      <c r="F800" s="147"/>
      <c r="G800" s="147"/>
      <c r="H800" s="148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  <c r="AB800" s="147"/>
      <c r="AC800" s="147"/>
      <c r="AD800" s="147"/>
      <c r="AE800" s="147"/>
      <c r="AF800" s="147"/>
      <c r="AG800" s="147"/>
      <c r="AH800" s="147"/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  <c r="BI800" s="147"/>
      <c r="BJ800" s="147"/>
      <c r="BK800" s="149"/>
      <c r="BL800" s="150"/>
      <c r="BM800" s="150"/>
      <c r="BN800" s="150"/>
      <c r="BO800" s="150"/>
      <c r="BP800" s="150"/>
      <c r="BQ800" s="150"/>
      <c r="BR800" s="150"/>
      <c r="BS800" s="150"/>
      <c r="BT800" s="150"/>
      <c r="BU800" s="150"/>
      <c r="BV800" s="150"/>
      <c r="BW800" s="150"/>
      <c r="BX800" s="150"/>
      <c r="BY800" s="150"/>
      <c r="BZ800" s="150"/>
      <c r="CA800" s="150"/>
      <c r="CB800" s="150"/>
      <c r="CC800" s="15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0"/>
      <c r="CN800" s="150"/>
      <c r="CO800" s="150"/>
      <c r="CP800" s="150"/>
      <c r="CQ800" s="150"/>
      <c r="CR800" s="150"/>
      <c r="CS800" s="150"/>
      <c r="CT800" s="150"/>
      <c r="CU800" s="150"/>
      <c r="CV800" s="150"/>
      <c r="CW800" s="150"/>
      <c r="CX800" s="150"/>
      <c r="CY800" s="150"/>
      <c r="CZ800" s="150"/>
      <c r="DA800" s="150"/>
      <c r="DB800" s="150"/>
      <c r="DC800" s="150"/>
      <c r="DD800" s="150"/>
      <c r="DE800" s="150"/>
      <c r="DF800" s="150"/>
      <c r="DG800" s="150"/>
      <c r="DH800" s="150"/>
      <c r="DI800" s="150"/>
      <c r="DJ800" s="150"/>
      <c r="DK800" s="150"/>
      <c r="DL800" s="150"/>
      <c r="DM800" s="150"/>
      <c r="DN800" s="150"/>
      <c r="DO800" s="150"/>
      <c r="DP800" s="150"/>
      <c r="DQ800" s="150"/>
      <c r="DR800" s="150"/>
      <c r="DS800" s="150"/>
      <c r="DT800" s="150"/>
      <c r="DU800" s="150"/>
      <c r="DV800" s="150"/>
      <c r="DW800" s="150"/>
      <c r="DX800" s="150"/>
      <c r="DY800" s="150"/>
      <c r="DZ800" s="150"/>
      <c r="EA800" s="150"/>
      <c r="EB800" s="150"/>
      <c r="EC800" s="150"/>
      <c r="ED800" s="150"/>
      <c r="EE800" s="150"/>
      <c r="EF800" s="150"/>
      <c r="EG800" s="150"/>
      <c r="EH800" s="150"/>
      <c r="EI800" s="150"/>
      <c r="EJ800" s="150"/>
      <c r="EK800" s="150"/>
      <c r="EL800" s="150"/>
      <c r="EM800" s="150"/>
      <c r="EN800" s="150"/>
      <c r="EO800" s="150"/>
      <c r="EP800" s="150"/>
      <c r="EQ800" s="150"/>
      <c r="ER800" s="150"/>
      <c r="ES800" s="150"/>
      <c r="ET800" s="150"/>
      <c r="EU800" s="150"/>
      <c r="EV800" s="150"/>
      <c r="EW800" s="150"/>
      <c r="EX800" s="150"/>
      <c r="EY800" s="150"/>
      <c r="EZ800" s="150"/>
      <c r="FA800" s="150"/>
      <c r="FB800" s="150"/>
      <c r="FC800" s="150"/>
      <c r="FD800" s="150"/>
      <c r="FE800" s="150"/>
      <c r="FF800" s="150"/>
      <c r="FG800" s="150"/>
      <c r="FH800" s="150"/>
      <c r="FI800" s="150"/>
      <c r="FJ800" s="150"/>
      <c r="FK800" s="150"/>
      <c r="FL800" s="150"/>
      <c r="FM800" s="150"/>
      <c r="FN800" s="150"/>
      <c r="FO800" s="150"/>
      <c r="FP800" s="150"/>
      <c r="FQ800" s="150"/>
      <c r="FR800" s="150"/>
      <c r="FS800" s="150"/>
      <c r="FT800" s="150"/>
      <c r="FU800" s="150"/>
      <c r="FV800" s="150"/>
      <c r="FW800" s="150"/>
      <c r="FX800" s="150"/>
      <c r="FY800" s="150"/>
      <c r="FZ800" s="150"/>
      <c r="GA800" s="150"/>
      <c r="GB800" s="150"/>
      <c r="GC800" s="150"/>
      <c r="GD800" s="150"/>
      <c r="GE800" s="150"/>
      <c r="GF800" s="150"/>
      <c r="GG800" s="150"/>
      <c r="GH800" s="150"/>
      <c r="GI800" s="150"/>
      <c r="GJ800" s="150"/>
      <c r="GK800" s="150"/>
      <c r="GL800" s="150"/>
      <c r="GM800" s="150"/>
      <c r="GN800" s="150"/>
      <c r="GO800" s="150"/>
      <c r="GP800" s="150"/>
      <c r="GQ800" s="150"/>
      <c r="GR800" s="150"/>
      <c r="GS800" s="150"/>
      <c r="GT800" s="150"/>
      <c r="GU800" s="150"/>
      <c r="GV800" s="150"/>
      <c r="GW800" s="150"/>
      <c r="GX800" s="150"/>
      <c r="GY800" s="150"/>
      <c r="GZ800" s="150"/>
      <c r="HA800" s="150"/>
      <c r="HB800" s="150"/>
      <c r="HC800" s="150"/>
      <c r="HD800" s="150"/>
      <c r="HE800" s="150"/>
      <c r="HF800" s="150"/>
      <c r="HG800" s="150"/>
      <c r="HH800" s="150"/>
      <c r="HI800" s="150"/>
      <c r="HJ800" s="150"/>
      <c r="HK800" s="150"/>
      <c r="HL800" s="150"/>
      <c r="HM800" s="150"/>
      <c r="HN800" s="150"/>
      <c r="HO800" s="150"/>
      <c r="HP800" s="150"/>
      <c r="HQ800" s="150"/>
      <c r="HR800" s="150"/>
      <c r="HS800" s="150"/>
      <c r="HT800" s="150"/>
      <c r="HU800" s="150"/>
      <c r="HV800" s="150"/>
      <c r="HW800" s="150"/>
      <c r="HX800" s="150"/>
      <c r="HY800" s="150"/>
      <c r="HZ800" s="150"/>
      <c r="IA800" s="150"/>
      <c r="IB800" s="150"/>
      <c r="IC800" s="150"/>
      <c r="ID800" s="150"/>
      <c r="IE800" s="150"/>
      <c r="IF800" s="150"/>
      <c r="IG800" s="150"/>
      <c r="IH800" s="150"/>
      <c r="II800" s="150"/>
      <c r="IJ800" s="150"/>
      <c r="IK800" s="150"/>
      <c r="IL800" s="150"/>
      <c r="IM800" s="150"/>
      <c r="IN800" s="150"/>
      <c r="IO800" s="150"/>
      <c r="IP800" s="150"/>
      <c r="IQ800" s="150"/>
      <c r="IR800" s="150"/>
      <c r="IS800" s="150"/>
      <c r="IT800" s="150"/>
      <c r="IU800" s="150"/>
      <c r="IV800" s="150"/>
      <c r="IW800" s="150"/>
    </row>
    <row r="801" customFormat="false" ht="12.75" hidden="false" customHeight="false" outlineLevel="0" collapsed="false">
      <c r="B801" s="147"/>
      <c r="C801" s="147"/>
      <c r="D801" s="147"/>
      <c r="E801" s="147"/>
      <c r="F801" s="147"/>
      <c r="G801" s="147"/>
      <c r="H801" s="148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7"/>
      <c r="AE801" s="147"/>
      <c r="AF801" s="147"/>
      <c r="AG801" s="147"/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  <c r="BI801" s="147"/>
      <c r="BJ801" s="147"/>
      <c r="BK801" s="149"/>
      <c r="BL801" s="150"/>
      <c r="BM801" s="150"/>
      <c r="BN801" s="150"/>
      <c r="BO801" s="150"/>
      <c r="BP801" s="150"/>
      <c r="BQ801" s="150"/>
      <c r="BR801" s="150"/>
      <c r="BS801" s="150"/>
      <c r="BT801" s="150"/>
      <c r="BU801" s="150"/>
      <c r="BV801" s="150"/>
      <c r="BW801" s="150"/>
      <c r="BX801" s="150"/>
      <c r="BY801" s="150"/>
      <c r="BZ801" s="150"/>
      <c r="CA801" s="150"/>
      <c r="CB801" s="150"/>
      <c r="CC801" s="150"/>
      <c r="CD801" s="150"/>
      <c r="CE801" s="150"/>
      <c r="CF801" s="150"/>
      <c r="CG801" s="150"/>
      <c r="CH801" s="150"/>
      <c r="CI801" s="150"/>
      <c r="CJ801" s="150"/>
      <c r="CK801" s="150"/>
      <c r="CL801" s="150"/>
      <c r="CM801" s="150"/>
      <c r="CN801" s="150"/>
      <c r="CO801" s="150"/>
      <c r="CP801" s="150"/>
      <c r="CQ801" s="150"/>
      <c r="CR801" s="150"/>
      <c r="CS801" s="150"/>
      <c r="CT801" s="150"/>
      <c r="CU801" s="150"/>
      <c r="CV801" s="150"/>
      <c r="CW801" s="150"/>
      <c r="CX801" s="150"/>
      <c r="CY801" s="150"/>
      <c r="CZ801" s="150"/>
      <c r="DA801" s="150"/>
      <c r="DB801" s="150"/>
      <c r="DC801" s="150"/>
      <c r="DD801" s="150"/>
      <c r="DE801" s="150"/>
      <c r="DF801" s="150"/>
      <c r="DG801" s="150"/>
      <c r="DH801" s="150"/>
      <c r="DI801" s="150"/>
      <c r="DJ801" s="150"/>
      <c r="DK801" s="150"/>
      <c r="DL801" s="150"/>
      <c r="DM801" s="150"/>
      <c r="DN801" s="150"/>
      <c r="DO801" s="150"/>
      <c r="DP801" s="150"/>
      <c r="DQ801" s="150"/>
      <c r="DR801" s="150"/>
      <c r="DS801" s="150"/>
      <c r="DT801" s="150"/>
      <c r="DU801" s="150"/>
      <c r="DV801" s="150"/>
      <c r="DW801" s="150"/>
      <c r="DX801" s="150"/>
      <c r="DY801" s="150"/>
      <c r="DZ801" s="150"/>
      <c r="EA801" s="150"/>
      <c r="EB801" s="150"/>
      <c r="EC801" s="150"/>
      <c r="ED801" s="150"/>
      <c r="EE801" s="150"/>
      <c r="EF801" s="150"/>
      <c r="EG801" s="150"/>
      <c r="EH801" s="150"/>
      <c r="EI801" s="150"/>
      <c r="EJ801" s="150"/>
      <c r="EK801" s="150"/>
      <c r="EL801" s="150"/>
      <c r="EM801" s="150"/>
      <c r="EN801" s="150"/>
      <c r="EO801" s="150"/>
      <c r="EP801" s="150"/>
      <c r="EQ801" s="150"/>
      <c r="ER801" s="150"/>
      <c r="ES801" s="150"/>
      <c r="ET801" s="150"/>
      <c r="EU801" s="150"/>
      <c r="EV801" s="150"/>
      <c r="EW801" s="150"/>
      <c r="EX801" s="150"/>
      <c r="EY801" s="150"/>
      <c r="EZ801" s="150"/>
      <c r="FA801" s="150"/>
      <c r="FB801" s="150"/>
      <c r="FC801" s="150"/>
      <c r="FD801" s="150"/>
      <c r="FE801" s="150"/>
      <c r="FF801" s="150"/>
      <c r="FG801" s="150"/>
      <c r="FH801" s="150"/>
      <c r="FI801" s="150"/>
      <c r="FJ801" s="150"/>
      <c r="FK801" s="150"/>
      <c r="FL801" s="150"/>
      <c r="FM801" s="150"/>
      <c r="FN801" s="150"/>
      <c r="FO801" s="150"/>
      <c r="FP801" s="150"/>
      <c r="FQ801" s="150"/>
      <c r="FR801" s="150"/>
      <c r="FS801" s="150"/>
      <c r="FT801" s="150"/>
      <c r="FU801" s="150"/>
      <c r="FV801" s="150"/>
      <c r="FW801" s="150"/>
      <c r="FX801" s="150"/>
      <c r="FY801" s="150"/>
      <c r="FZ801" s="150"/>
      <c r="GA801" s="150"/>
      <c r="GB801" s="150"/>
      <c r="GC801" s="150"/>
      <c r="GD801" s="150"/>
      <c r="GE801" s="150"/>
      <c r="GF801" s="150"/>
      <c r="GG801" s="150"/>
      <c r="GH801" s="150"/>
      <c r="GI801" s="150"/>
      <c r="GJ801" s="150"/>
      <c r="GK801" s="150"/>
      <c r="GL801" s="150"/>
      <c r="GM801" s="150"/>
      <c r="GN801" s="150"/>
      <c r="GO801" s="150"/>
      <c r="GP801" s="150"/>
      <c r="GQ801" s="150"/>
      <c r="GR801" s="150"/>
      <c r="GS801" s="150"/>
      <c r="GT801" s="150"/>
      <c r="GU801" s="150"/>
      <c r="GV801" s="150"/>
      <c r="GW801" s="150"/>
      <c r="GX801" s="150"/>
      <c r="GY801" s="150"/>
      <c r="GZ801" s="150"/>
      <c r="HA801" s="150"/>
      <c r="HB801" s="150"/>
      <c r="HC801" s="150"/>
      <c r="HD801" s="150"/>
      <c r="HE801" s="150"/>
      <c r="HF801" s="150"/>
      <c r="HG801" s="150"/>
      <c r="HH801" s="150"/>
      <c r="HI801" s="150"/>
      <c r="HJ801" s="150"/>
      <c r="HK801" s="150"/>
      <c r="HL801" s="150"/>
      <c r="HM801" s="150"/>
      <c r="HN801" s="150"/>
      <c r="HO801" s="150"/>
      <c r="HP801" s="150"/>
      <c r="HQ801" s="150"/>
      <c r="HR801" s="150"/>
      <c r="HS801" s="150"/>
      <c r="HT801" s="150"/>
      <c r="HU801" s="150"/>
      <c r="HV801" s="150"/>
      <c r="HW801" s="150"/>
      <c r="HX801" s="150"/>
      <c r="HY801" s="150"/>
      <c r="HZ801" s="150"/>
      <c r="IA801" s="150"/>
      <c r="IB801" s="150"/>
      <c r="IC801" s="150"/>
      <c r="ID801" s="150"/>
      <c r="IE801" s="150"/>
      <c r="IF801" s="150"/>
      <c r="IG801" s="150"/>
      <c r="IH801" s="150"/>
      <c r="II801" s="150"/>
      <c r="IJ801" s="150"/>
      <c r="IK801" s="150"/>
      <c r="IL801" s="150"/>
      <c r="IM801" s="150"/>
      <c r="IN801" s="150"/>
      <c r="IO801" s="150"/>
      <c r="IP801" s="150"/>
      <c r="IQ801" s="150"/>
      <c r="IR801" s="150"/>
      <c r="IS801" s="150"/>
      <c r="IT801" s="150"/>
      <c r="IU801" s="150"/>
      <c r="IV801" s="150"/>
      <c r="IW801" s="150"/>
    </row>
    <row r="802" customFormat="false" ht="12.75" hidden="false" customHeight="false" outlineLevel="0" collapsed="false">
      <c r="B802" s="147"/>
      <c r="C802" s="147"/>
      <c r="D802" s="147"/>
      <c r="E802" s="147"/>
      <c r="F802" s="147"/>
      <c r="G802" s="147"/>
      <c r="H802" s="148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  <c r="AA802" s="147"/>
      <c r="AB802" s="147"/>
      <c r="AC802" s="147"/>
      <c r="AD802" s="147"/>
      <c r="AE802" s="147"/>
      <c r="AF802" s="147"/>
      <c r="AG802" s="147"/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  <c r="BI802" s="147"/>
      <c r="BJ802" s="147"/>
      <c r="BK802" s="149"/>
      <c r="BL802" s="150"/>
      <c r="BM802" s="150"/>
      <c r="BN802" s="150"/>
      <c r="BO802" s="150"/>
      <c r="BP802" s="150"/>
      <c r="BQ802" s="150"/>
      <c r="BR802" s="150"/>
      <c r="BS802" s="150"/>
      <c r="BT802" s="150"/>
      <c r="BU802" s="150"/>
      <c r="BV802" s="150"/>
      <c r="BW802" s="150"/>
      <c r="BX802" s="150"/>
      <c r="BY802" s="150"/>
      <c r="BZ802" s="150"/>
      <c r="CA802" s="150"/>
      <c r="CB802" s="150"/>
      <c r="CC802" s="150"/>
      <c r="CD802" s="150"/>
      <c r="CE802" s="150"/>
      <c r="CF802" s="150"/>
      <c r="CG802" s="150"/>
      <c r="CH802" s="150"/>
      <c r="CI802" s="150"/>
      <c r="CJ802" s="150"/>
      <c r="CK802" s="150"/>
      <c r="CL802" s="150"/>
      <c r="CM802" s="150"/>
      <c r="CN802" s="150"/>
      <c r="CO802" s="150"/>
      <c r="CP802" s="150"/>
      <c r="CQ802" s="150"/>
      <c r="CR802" s="150"/>
      <c r="CS802" s="150"/>
      <c r="CT802" s="150"/>
      <c r="CU802" s="150"/>
      <c r="CV802" s="150"/>
      <c r="CW802" s="150"/>
      <c r="CX802" s="150"/>
      <c r="CY802" s="150"/>
      <c r="CZ802" s="150"/>
      <c r="DA802" s="150"/>
      <c r="DB802" s="150"/>
      <c r="DC802" s="150"/>
      <c r="DD802" s="150"/>
      <c r="DE802" s="150"/>
      <c r="DF802" s="150"/>
      <c r="DG802" s="150"/>
      <c r="DH802" s="150"/>
      <c r="DI802" s="150"/>
      <c r="DJ802" s="150"/>
      <c r="DK802" s="150"/>
      <c r="DL802" s="150"/>
      <c r="DM802" s="150"/>
      <c r="DN802" s="150"/>
      <c r="DO802" s="150"/>
      <c r="DP802" s="150"/>
      <c r="DQ802" s="150"/>
      <c r="DR802" s="150"/>
      <c r="DS802" s="150"/>
      <c r="DT802" s="150"/>
      <c r="DU802" s="150"/>
      <c r="DV802" s="150"/>
      <c r="DW802" s="150"/>
      <c r="DX802" s="150"/>
      <c r="DY802" s="150"/>
      <c r="DZ802" s="150"/>
      <c r="EA802" s="150"/>
      <c r="EB802" s="150"/>
      <c r="EC802" s="150"/>
      <c r="ED802" s="150"/>
      <c r="EE802" s="150"/>
      <c r="EF802" s="150"/>
      <c r="EG802" s="150"/>
      <c r="EH802" s="150"/>
      <c r="EI802" s="150"/>
      <c r="EJ802" s="150"/>
      <c r="EK802" s="150"/>
      <c r="EL802" s="150"/>
      <c r="EM802" s="150"/>
      <c r="EN802" s="150"/>
      <c r="EO802" s="150"/>
      <c r="EP802" s="150"/>
      <c r="EQ802" s="150"/>
      <c r="ER802" s="150"/>
      <c r="ES802" s="150"/>
      <c r="ET802" s="150"/>
      <c r="EU802" s="150"/>
      <c r="EV802" s="150"/>
      <c r="EW802" s="150"/>
      <c r="EX802" s="150"/>
      <c r="EY802" s="150"/>
      <c r="EZ802" s="150"/>
      <c r="FA802" s="150"/>
      <c r="FB802" s="150"/>
      <c r="FC802" s="150"/>
      <c r="FD802" s="150"/>
      <c r="FE802" s="150"/>
      <c r="FF802" s="150"/>
      <c r="FG802" s="150"/>
      <c r="FH802" s="150"/>
      <c r="FI802" s="150"/>
      <c r="FJ802" s="150"/>
      <c r="FK802" s="150"/>
      <c r="FL802" s="150"/>
      <c r="FM802" s="150"/>
      <c r="FN802" s="150"/>
      <c r="FO802" s="150"/>
      <c r="FP802" s="150"/>
      <c r="FQ802" s="150"/>
      <c r="FR802" s="150"/>
      <c r="FS802" s="150"/>
      <c r="FT802" s="150"/>
      <c r="FU802" s="150"/>
      <c r="FV802" s="150"/>
      <c r="FW802" s="150"/>
      <c r="FX802" s="150"/>
      <c r="FY802" s="150"/>
      <c r="FZ802" s="150"/>
      <c r="GA802" s="150"/>
      <c r="GB802" s="150"/>
      <c r="GC802" s="150"/>
      <c r="GD802" s="150"/>
      <c r="GE802" s="150"/>
      <c r="GF802" s="150"/>
      <c r="GG802" s="150"/>
      <c r="GH802" s="150"/>
      <c r="GI802" s="150"/>
      <c r="GJ802" s="150"/>
      <c r="GK802" s="150"/>
      <c r="GL802" s="150"/>
      <c r="GM802" s="150"/>
      <c r="GN802" s="150"/>
      <c r="GO802" s="150"/>
      <c r="GP802" s="150"/>
      <c r="GQ802" s="150"/>
      <c r="GR802" s="150"/>
      <c r="GS802" s="150"/>
      <c r="GT802" s="150"/>
      <c r="GU802" s="150"/>
      <c r="GV802" s="150"/>
      <c r="GW802" s="150"/>
      <c r="GX802" s="150"/>
      <c r="GY802" s="150"/>
      <c r="GZ802" s="150"/>
      <c r="HA802" s="150"/>
      <c r="HB802" s="150"/>
      <c r="HC802" s="150"/>
      <c r="HD802" s="150"/>
      <c r="HE802" s="150"/>
      <c r="HF802" s="150"/>
      <c r="HG802" s="150"/>
      <c r="HH802" s="150"/>
      <c r="HI802" s="150"/>
      <c r="HJ802" s="150"/>
      <c r="HK802" s="150"/>
      <c r="HL802" s="150"/>
      <c r="HM802" s="150"/>
      <c r="HN802" s="150"/>
      <c r="HO802" s="150"/>
      <c r="HP802" s="150"/>
      <c r="HQ802" s="150"/>
      <c r="HR802" s="150"/>
      <c r="HS802" s="150"/>
      <c r="HT802" s="150"/>
      <c r="HU802" s="150"/>
      <c r="HV802" s="150"/>
      <c r="HW802" s="150"/>
      <c r="HX802" s="150"/>
      <c r="HY802" s="150"/>
      <c r="HZ802" s="150"/>
      <c r="IA802" s="150"/>
      <c r="IB802" s="150"/>
      <c r="IC802" s="150"/>
      <c r="ID802" s="150"/>
      <c r="IE802" s="150"/>
      <c r="IF802" s="150"/>
      <c r="IG802" s="150"/>
      <c r="IH802" s="150"/>
      <c r="II802" s="150"/>
      <c r="IJ802" s="150"/>
      <c r="IK802" s="150"/>
      <c r="IL802" s="150"/>
      <c r="IM802" s="150"/>
      <c r="IN802" s="150"/>
      <c r="IO802" s="150"/>
      <c r="IP802" s="150"/>
      <c r="IQ802" s="150"/>
      <c r="IR802" s="150"/>
      <c r="IS802" s="150"/>
      <c r="IT802" s="150"/>
      <c r="IU802" s="150"/>
      <c r="IV802" s="150"/>
      <c r="IW802" s="150"/>
    </row>
    <row r="803" customFormat="false" ht="12.75" hidden="false" customHeight="false" outlineLevel="0" collapsed="false">
      <c r="B803" s="147"/>
      <c r="C803" s="147"/>
      <c r="D803" s="147"/>
      <c r="E803" s="147"/>
      <c r="F803" s="147"/>
      <c r="G803" s="147"/>
      <c r="H803" s="148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  <c r="AA803" s="147"/>
      <c r="AB803" s="147"/>
      <c r="AC803" s="147"/>
      <c r="AD803" s="147"/>
      <c r="AE803" s="147"/>
      <c r="AF803" s="147"/>
      <c r="AG803" s="147"/>
      <c r="AH803" s="147"/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  <c r="BI803" s="147"/>
      <c r="BJ803" s="147"/>
      <c r="BK803" s="149"/>
      <c r="BL803" s="150"/>
      <c r="BM803" s="150"/>
      <c r="BN803" s="150"/>
      <c r="BO803" s="150"/>
      <c r="BP803" s="150"/>
      <c r="BQ803" s="150"/>
      <c r="BR803" s="150"/>
      <c r="BS803" s="150"/>
      <c r="BT803" s="150"/>
      <c r="BU803" s="150"/>
      <c r="BV803" s="150"/>
      <c r="BW803" s="150"/>
      <c r="BX803" s="150"/>
      <c r="BY803" s="150"/>
      <c r="BZ803" s="150"/>
      <c r="CA803" s="150"/>
      <c r="CB803" s="150"/>
      <c r="CC803" s="15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0"/>
      <c r="CN803" s="150"/>
      <c r="CO803" s="150"/>
      <c r="CP803" s="150"/>
      <c r="CQ803" s="150"/>
      <c r="CR803" s="150"/>
      <c r="CS803" s="150"/>
      <c r="CT803" s="150"/>
      <c r="CU803" s="150"/>
      <c r="CV803" s="150"/>
      <c r="CW803" s="150"/>
      <c r="CX803" s="150"/>
      <c r="CY803" s="150"/>
      <c r="CZ803" s="150"/>
      <c r="DA803" s="150"/>
      <c r="DB803" s="150"/>
      <c r="DC803" s="150"/>
      <c r="DD803" s="150"/>
      <c r="DE803" s="150"/>
      <c r="DF803" s="150"/>
      <c r="DG803" s="150"/>
      <c r="DH803" s="150"/>
      <c r="DI803" s="150"/>
      <c r="DJ803" s="150"/>
      <c r="DK803" s="150"/>
      <c r="DL803" s="150"/>
      <c r="DM803" s="150"/>
      <c r="DN803" s="150"/>
      <c r="DO803" s="150"/>
      <c r="DP803" s="150"/>
      <c r="DQ803" s="150"/>
      <c r="DR803" s="150"/>
      <c r="DS803" s="150"/>
      <c r="DT803" s="150"/>
      <c r="DU803" s="150"/>
      <c r="DV803" s="150"/>
      <c r="DW803" s="150"/>
      <c r="DX803" s="150"/>
      <c r="DY803" s="150"/>
      <c r="DZ803" s="150"/>
      <c r="EA803" s="150"/>
      <c r="EB803" s="150"/>
      <c r="EC803" s="150"/>
      <c r="ED803" s="150"/>
      <c r="EE803" s="150"/>
      <c r="EF803" s="150"/>
      <c r="EG803" s="150"/>
      <c r="EH803" s="150"/>
      <c r="EI803" s="150"/>
      <c r="EJ803" s="150"/>
      <c r="EK803" s="150"/>
      <c r="EL803" s="150"/>
      <c r="EM803" s="150"/>
      <c r="EN803" s="150"/>
      <c r="EO803" s="150"/>
      <c r="EP803" s="150"/>
      <c r="EQ803" s="150"/>
      <c r="ER803" s="150"/>
      <c r="ES803" s="150"/>
      <c r="ET803" s="150"/>
      <c r="EU803" s="150"/>
      <c r="EV803" s="150"/>
      <c r="EW803" s="150"/>
      <c r="EX803" s="150"/>
      <c r="EY803" s="150"/>
      <c r="EZ803" s="150"/>
      <c r="FA803" s="150"/>
      <c r="FB803" s="150"/>
      <c r="FC803" s="150"/>
      <c r="FD803" s="150"/>
      <c r="FE803" s="150"/>
      <c r="FF803" s="150"/>
      <c r="FG803" s="150"/>
      <c r="FH803" s="150"/>
      <c r="FI803" s="150"/>
      <c r="FJ803" s="150"/>
      <c r="FK803" s="150"/>
      <c r="FL803" s="150"/>
      <c r="FM803" s="150"/>
      <c r="FN803" s="150"/>
      <c r="FO803" s="150"/>
      <c r="FP803" s="150"/>
      <c r="FQ803" s="150"/>
      <c r="FR803" s="150"/>
      <c r="FS803" s="150"/>
      <c r="FT803" s="150"/>
      <c r="FU803" s="150"/>
      <c r="FV803" s="150"/>
      <c r="FW803" s="150"/>
      <c r="FX803" s="150"/>
      <c r="FY803" s="150"/>
      <c r="FZ803" s="150"/>
      <c r="GA803" s="150"/>
      <c r="GB803" s="150"/>
      <c r="GC803" s="150"/>
      <c r="GD803" s="150"/>
      <c r="GE803" s="150"/>
      <c r="GF803" s="150"/>
      <c r="GG803" s="150"/>
      <c r="GH803" s="150"/>
      <c r="GI803" s="150"/>
      <c r="GJ803" s="150"/>
      <c r="GK803" s="150"/>
      <c r="GL803" s="150"/>
      <c r="GM803" s="150"/>
      <c r="GN803" s="150"/>
      <c r="GO803" s="150"/>
      <c r="GP803" s="150"/>
      <c r="GQ803" s="150"/>
      <c r="GR803" s="150"/>
      <c r="GS803" s="150"/>
      <c r="GT803" s="150"/>
      <c r="GU803" s="150"/>
      <c r="GV803" s="150"/>
      <c r="GW803" s="150"/>
      <c r="GX803" s="150"/>
      <c r="GY803" s="150"/>
      <c r="GZ803" s="150"/>
      <c r="HA803" s="150"/>
      <c r="HB803" s="150"/>
      <c r="HC803" s="150"/>
      <c r="HD803" s="150"/>
      <c r="HE803" s="150"/>
      <c r="HF803" s="150"/>
      <c r="HG803" s="150"/>
      <c r="HH803" s="150"/>
      <c r="HI803" s="150"/>
      <c r="HJ803" s="150"/>
      <c r="HK803" s="150"/>
      <c r="HL803" s="150"/>
      <c r="HM803" s="150"/>
      <c r="HN803" s="150"/>
      <c r="HO803" s="150"/>
      <c r="HP803" s="150"/>
      <c r="HQ803" s="150"/>
      <c r="HR803" s="150"/>
      <c r="HS803" s="150"/>
      <c r="HT803" s="150"/>
      <c r="HU803" s="150"/>
      <c r="HV803" s="150"/>
      <c r="HW803" s="150"/>
      <c r="HX803" s="150"/>
      <c r="HY803" s="150"/>
      <c r="HZ803" s="150"/>
      <c r="IA803" s="150"/>
      <c r="IB803" s="150"/>
      <c r="IC803" s="150"/>
      <c r="ID803" s="150"/>
      <c r="IE803" s="150"/>
      <c r="IF803" s="150"/>
      <c r="IG803" s="150"/>
      <c r="IH803" s="150"/>
      <c r="II803" s="150"/>
      <c r="IJ803" s="150"/>
      <c r="IK803" s="150"/>
      <c r="IL803" s="150"/>
      <c r="IM803" s="150"/>
      <c r="IN803" s="150"/>
      <c r="IO803" s="150"/>
      <c r="IP803" s="150"/>
      <c r="IQ803" s="150"/>
      <c r="IR803" s="150"/>
      <c r="IS803" s="150"/>
      <c r="IT803" s="150"/>
      <c r="IU803" s="150"/>
      <c r="IV803" s="150"/>
      <c r="IW803" s="150"/>
    </row>
    <row r="804" customFormat="false" ht="12.75" hidden="false" customHeight="false" outlineLevel="0" collapsed="false">
      <c r="B804" s="147"/>
      <c r="C804" s="147"/>
      <c r="D804" s="147"/>
      <c r="E804" s="147"/>
      <c r="F804" s="147"/>
      <c r="G804" s="147"/>
      <c r="H804" s="148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  <c r="AA804" s="147"/>
      <c r="AB804" s="147"/>
      <c r="AC804" s="147"/>
      <c r="AD804" s="147"/>
      <c r="AE804" s="147"/>
      <c r="AF804" s="147"/>
      <c r="AG804" s="147"/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  <c r="BI804" s="147"/>
      <c r="BJ804" s="147"/>
      <c r="BK804" s="149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50"/>
      <c r="BV804" s="150"/>
      <c r="BW804" s="150"/>
      <c r="BX804" s="150"/>
      <c r="BY804" s="150"/>
      <c r="BZ804" s="150"/>
      <c r="CA804" s="150"/>
      <c r="CB804" s="150"/>
      <c r="CC804" s="15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0"/>
      <c r="CN804" s="150"/>
      <c r="CO804" s="150"/>
      <c r="CP804" s="150"/>
      <c r="CQ804" s="150"/>
      <c r="CR804" s="150"/>
      <c r="CS804" s="150"/>
      <c r="CT804" s="150"/>
      <c r="CU804" s="150"/>
      <c r="CV804" s="150"/>
      <c r="CW804" s="150"/>
      <c r="CX804" s="150"/>
      <c r="CY804" s="150"/>
      <c r="CZ804" s="150"/>
      <c r="DA804" s="150"/>
      <c r="DB804" s="150"/>
      <c r="DC804" s="150"/>
      <c r="DD804" s="150"/>
      <c r="DE804" s="150"/>
      <c r="DF804" s="150"/>
      <c r="DG804" s="150"/>
      <c r="DH804" s="150"/>
      <c r="DI804" s="150"/>
      <c r="DJ804" s="150"/>
      <c r="DK804" s="150"/>
      <c r="DL804" s="150"/>
      <c r="DM804" s="150"/>
      <c r="DN804" s="150"/>
      <c r="DO804" s="150"/>
      <c r="DP804" s="150"/>
      <c r="DQ804" s="150"/>
      <c r="DR804" s="150"/>
      <c r="DS804" s="150"/>
      <c r="DT804" s="150"/>
      <c r="DU804" s="150"/>
      <c r="DV804" s="150"/>
      <c r="DW804" s="150"/>
      <c r="DX804" s="150"/>
      <c r="DY804" s="150"/>
      <c r="DZ804" s="150"/>
      <c r="EA804" s="150"/>
      <c r="EB804" s="150"/>
      <c r="EC804" s="150"/>
      <c r="ED804" s="150"/>
      <c r="EE804" s="150"/>
      <c r="EF804" s="150"/>
      <c r="EG804" s="150"/>
      <c r="EH804" s="150"/>
      <c r="EI804" s="150"/>
      <c r="EJ804" s="150"/>
      <c r="EK804" s="150"/>
      <c r="EL804" s="150"/>
      <c r="EM804" s="150"/>
      <c r="EN804" s="150"/>
      <c r="EO804" s="150"/>
      <c r="EP804" s="150"/>
      <c r="EQ804" s="150"/>
      <c r="ER804" s="150"/>
      <c r="ES804" s="150"/>
      <c r="ET804" s="150"/>
      <c r="EU804" s="150"/>
      <c r="EV804" s="150"/>
      <c r="EW804" s="150"/>
      <c r="EX804" s="150"/>
      <c r="EY804" s="150"/>
      <c r="EZ804" s="150"/>
      <c r="FA804" s="150"/>
      <c r="FB804" s="150"/>
      <c r="FC804" s="150"/>
      <c r="FD804" s="150"/>
      <c r="FE804" s="150"/>
      <c r="FF804" s="150"/>
      <c r="FG804" s="150"/>
      <c r="FH804" s="150"/>
      <c r="FI804" s="150"/>
      <c r="FJ804" s="150"/>
      <c r="FK804" s="150"/>
      <c r="FL804" s="150"/>
      <c r="FM804" s="150"/>
      <c r="FN804" s="150"/>
      <c r="FO804" s="150"/>
      <c r="FP804" s="150"/>
      <c r="FQ804" s="150"/>
      <c r="FR804" s="150"/>
      <c r="FS804" s="150"/>
      <c r="FT804" s="150"/>
      <c r="FU804" s="150"/>
      <c r="FV804" s="150"/>
      <c r="FW804" s="150"/>
      <c r="FX804" s="150"/>
      <c r="FY804" s="150"/>
      <c r="FZ804" s="150"/>
      <c r="GA804" s="150"/>
      <c r="GB804" s="150"/>
      <c r="GC804" s="150"/>
      <c r="GD804" s="150"/>
      <c r="GE804" s="150"/>
      <c r="GF804" s="150"/>
      <c r="GG804" s="150"/>
      <c r="GH804" s="150"/>
      <c r="GI804" s="150"/>
      <c r="GJ804" s="150"/>
      <c r="GK804" s="150"/>
      <c r="GL804" s="150"/>
      <c r="GM804" s="150"/>
      <c r="GN804" s="150"/>
      <c r="GO804" s="150"/>
      <c r="GP804" s="150"/>
      <c r="GQ804" s="150"/>
      <c r="GR804" s="150"/>
      <c r="GS804" s="150"/>
      <c r="GT804" s="150"/>
      <c r="GU804" s="150"/>
      <c r="GV804" s="150"/>
      <c r="GW804" s="150"/>
      <c r="GX804" s="150"/>
      <c r="GY804" s="150"/>
      <c r="GZ804" s="150"/>
      <c r="HA804" s="150"/>
      <c r="HB804" s="150"/>
      <c r="HC804" s="150"/>
      <c r="HD804" s="150"/>
      <c r="HE804" s="150"/>
      <c r="HF804" s="150"/>
      <c r="HG804" s="150"/>
      <c r="HH804" s="150"/>
      <c r="HI804" s="150"/>
      <c r="HJ804" s="150"/>
      <c r="HK804" s="150"/>
      <c r="HL804" s="150"/>
      <c r="HM804" s="150"/>
      <c r="HN804" s="150"/>
      <c r="HO804" s="150"/>
      <c r="HP804" s="150"/>
      <c r="HQ804" s="150"/>
      <c r="HR804" s="150"/>
      <c r="HS804" s="150"/>
      <c r="HT804" s="150"/>
      <c r="HU804" s="150"/>
      <c r="HV804" s="150"/>
      <c r="HW804" s="150"/>
      <c r="HX804" s="150"/>
      <c r="HY804" s="150"/>
      <c r="HZ804" s="150"/>
      <c r="IA804" s="150"/>
      <c r="IB804" s="150"/>
      <c r="IC804" s="150"/>
      <c r="ID804" s="150"/>
      <c r="IE804" s="150"/>
      <c r="IF804" s="150"/>
      <c r="IG804" s="150"/>
      <c r="IH804" s="150"/>
      <c r="II804" s="150"/>
      <c r="IJ804" s="150"/>
      <c r="IK804" s="150"/>
      <c r="IL804" s="150"/>
      <c r="IM804" s="150"/>
      <c r="IN804" s="150"/>
      <c r="IO804" s="150"/>
      <c r="IP804" s="150"/>
      <c r="IQ804" s="150"/>
      <c r="IR804" s="150"/>
      <c r="IS804" s="150"/>
      <c r="IT804" s="150"/>
      <c r="IU804" s="150"/>
      <c r="IV804" s="150"/>
      <c r="IW804" s="150"/>
    </row>
    <row r="805" customFormat="false" ht="12.75" hidden="false" customHeight="false" outlineLevel="0" collapsed="false">
      <c r="B805" s="147"/>
      <c r="C805" s="147"/>
      <c r="D805" s="147"/>
      <c r="E805" s="147"/>
      <c r="F805" s="147"/>
      <c r="G805" s="147"/>
      <c r="H805" s="148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  <c r="AE805" s="147"/>
      <c r="AF805" s="147"/>
      <c r="AG805" s="147"/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  <c r="BI805" s="147"/>
      <c r="BJ805" s="147"/>
      <c r="BK805" s="149"/>
      <c r="BL805" s="150"/>
      <c r="BM805" s="150"/>
      <c r="BN805" s="150"/>
      <c r="BO805" s="150"/>
      <c r="BP805" s="150"/>
      <c r="BQ805" s="150"/>
      <c r="BR805" s="150"/>
      <c r="BS805" s="150"/>
      <c r="BT805" s="150"/>
      <c r="BU805" s="150"/>
      <c r="BV805" s="150"/>
      <c r="BW805" s="150"/>
      <c r="BX805" s="150"/>
      <c r="BY805" s="150"/>
      <c r="BZ805" s="150"/>
      <c r="CA805" s="150"/>
      <c r="CB805" s="150"/>
      <c r="CC805" s="150"/>
      <c r="CD805" s="150"/>
      <c r="CE805" s="150"/>
      <c r="CF805" s="150"/>
      <c r="CG805" s="150"/>
      <c r="CH805" s="150"/>
      <c r="CI805" s="150"/>
      <c r="CJ805" s="150"/>
      <c r="CK805" s="150"/>
      <c r="CL805" s="150"/>
      <c r="CM805" s="150"/>
      <c r="CN805" s="150"/>
      <c r="CO805" s="150"/>
      <c r="CP805" s="150"/>
      <c r="CQ805" s="150"/>
      <c r="CR805" s="150"/>
      <c r="CS805" s="150"/>
      <c r="CT805" s="150"/>
      <c r="CU805" s="150"/>
      <c r="CV805" s="150"/>
      <c r="CW805" s="150"/>
      <c r="CX805" s="150"/>
      <c r="CY805" s="150"/>
      <c r="CZ805" s="150"/>
      <c r="DA805" s="150"/>
      <c r="DB805" s="150"/>
      <c r="DC805" s="150"/>
      <c r="DD805" s="150"/>
      <c r="DE805" s="150"/>
      <c r="DF805" s="150"/>
      <c r="DG805" s="150"/>
      <c r="DH805" s="150"/>
      <c r="DI805" s="150"/>
      <c r="DJ805" s="150"/>
      <c r="DK805" s="150"/>
      <c r="DL805" s="150"/>
      <c r="DM805" s="150"/>
      <c r="DN805" s="150"/>
      <c r="DO805" s="150"/>
      <c r="DP805" s="150"/>
      <c r="DQ805" s="150"/>
      <c r="DR805" s="150"/>
      <c r="DS805" s="150"/>
      <c r="DT805" s="150"/>
      <c r="DU805" s="150"/>
      <c r="DV805" s="150"/>
      <c r="DW805" s="150"/>
      <c r="DX805" s="150"/>
      <c r="DY805" s="150"/>
      <c r="DZ805" s="150"/>
      <c r="EA805" s="150"/>
      <c r="EB805" s="150"/>
      <c r="EC805" s="150"/>
      <c r="ED805" s="150"/>
      <c r="EE805" s="150"/>
      <c r="EF805" s="150"/>
      <c r="EG805" s="150"/>
      <c r="EH805" s="150"/>
      <c r="EI805" s="150"/>
      <c r="EJ805" s="150"/>
      <c r="EK805" s="150"/>
      <c r="EL805" s="150"/>
      <c r="EM805" s="150"/>
      <c r="EN805" s="150"/>
      <c r="EO805" s="150"/>
      <c r="EP805" s="150"/>
      <c r="EQ805" s="150"/>
      <c r="ER805" s="150"/>
      <c r="ES805" s="150"/>
      <c r="ET805" s="150"/>
      <c r="EU805" s="150"/>
      <c r="EV805" s="150"/>
      <c r="EW805" s="150"/>
      <c r="EX805" s="150"/>
      <c r="EY805" s="150"/>
      <c r="EZ805" s="150"/>
      <c r="FA805" s="150"/>
      <c r="FB805" s="150"/>
      <c r="FC805" s="150"/>
      <c r="FD805" s="150"/>
      <c r="FE805" s="150"/>
      <c r="FF805" s="150"/>
      <c r="FG805" s="150"/>
      <c r="FH805" s="150"/>
      <c r="FI805" s="150"/>
      <c r="FJ805" s="150"/>
      <c r="FK805" s="150"/>
      <c r="FL805" s="150"/>
      <c r="FM805" s="150"/>
      <c r="FN805" s="150"/>
      <c r="FO805" s="150"/>
      <c r="FP805" s="150"/>
      <c r="FQ805" s="150"/>
      <c r="FR805" s="150"/>
      <c r="FS805" s="150"/>
      <c r="FT805" s="150"/>
      <c r="FU805" s="150"/>
      <c r="FV805" s="150"/>
      <c r="FW805" s="150"/>
      <c r="FX805" s="150"/>
      <c r="FY805" s="150"/>
      <c r="FZ805" s="150"/>
      <c r="GA805" s="150"/>
      <c r="GB805" s="150"/>
      <c r="GC805" s="150"/>
      <c r="GD805" s="150"/>
      <c r="GE805" s="150"/>
      <c r="GF805" s="150"/>
      <c r="GG805" s="150"/>
      <c r="GH805" s="150"/>
      <c r="GI805" s="150"/>
      <c r="GJ805" s="150"/>
      <c r="GK805" s="150"/>
      <c r="GL805" s="150"/>
      <c r="GM805" s="150"/>
      <c r="GN805" s="150"/>
      <c r="GO805" s="150"/>
      <c r="GP805" s="150"/>
      <c r="GQ805" s="150"/>
      <c r="GR805" s="150"/>
      <c r="GS805" s="150"/>
      <c r="GT805" s="150"/>
      <c r="GU805" s="150"/>
      <c r="GV805" s="150"/>
      <c r="GW805" s="150"/>
      <c r="GX805" s="150"/>
      <c r="GY805" s="150"/>
      <c r="GZ805" s="150"/>
      <c r="HA805" s="150"/>
      <c r="HB805" s="150"/>
      <c r="HC805" s="150"/>
      <c r="HD805" s="150"/>
      <c r="HE805" s="150"/>
      <c r="HF805" s="150"/>
      <c r="HG805" s="150"/>
      <c r="HH805" s="150"/>
      <c r="HI805" s="150"/>
      <c r="HJ805" s="150"/>
      <c r="HK805" s="150"/>
      <c r="HL805" s="150"/>
      <c r="HM805" s="150"/>
      <c r="HN805" s="150"/>
      <c r="HO805" s="150"/>
      <c r="HP805" s="150"/>
      <c r="HQ805" s="150"/>
      <c r="HR805" s="150"/>
      <c r="HS805" s="150"/>
      <c r="HT805" s="150"/>
      <c r="HU805" s="150"/>
      <c r="HV805" s="150"/>
      <c r="HW805" s="150"/>
      <c r="HX805" s="150"/>
      <c r="HY805" s="150"/>
      <c r="HZ805" s="150"/>
      <c r="IA805" s="150"/>
      <c r="IB805" s="150"/>
      <c r="IC805" s="150"/>
      <c r="ID805" s="150"/>
      <c r="IE805" s="150"/>
      <c r="IF805" s="150"/>
      <c r="IG805" s="150"/>
      <c r="IH805" s="150"/>
      <c r="II805" s="150"/>
      <c r="IJ805" s="150"/>
      <c r="IK805" s="150"/>
      <c r="IL805" s="150"/>
      <c r="IM805" s="150"/>
      <c r="IN805" s="150"/>
      <c r="IO805" s="150"/>
      <c r="IP805" s="150"/>
      <c r="IQ805" s="150"/>
      <c r="IR805" s="150"/>
      <c r="IS805" s="150"/>
      <c r="IT805" s="150"/>
      <c r="IU805" s="150"/>
      <c r="IV805" s="150"/>
      <c r="IW805" s="150"/>
    </row>
    <row r="806" customFormat="false" ht="12.75" hidden="false" customHeight="false" outlineLevel="0" collapsed="false">
      <c r="B806" s="147"/>
      <c r="C806" s="147"/>
      <c r="D806" s="147"/>
      <c r="E806" s="147"/>
      <c r="F806" s="147"/>
      <c r="G806" s="147"/>
      <c r="H806" s="148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  <c r="AA806" s="147"/>
      <c r="AB806" s="147"/>
      <c r="AC806" s="147"/>
      <c r="AD806" s="147"/>
      <c r="AE806" s="147"/>
      <c r="AF806" s="147"/>
      <c r="AG806" s="147"/>
      <c r="AH806" s="147"/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  <c r="BI806" s="147"/>
      <c r="BJ806" s="147"/>
      <c r="BK806" s="149"/>
      <c r="BL806" s="150"/>
      <c r="BM806" s="150"/>
      <c r="BN806" s="150"/>
      <c r="BO806" s="150"/>
      <c r="BP806" s="150"/>
      <c r="BQ806" s="150"/>
      <c r="BR806" s="150"/>
      <c r="BS806" s="150"/>
      <c r="BT806" s="150"/>
      <c r="BU806" s="150"/>
      <c r="BV806" s="150"/>
      <c r="BW806" s="150"/>
      <c r="BX806" s="150"/>
      <c r="BY806" s="150"/>
      <c r="BZ806" s="150"/>
      <c r="CA806" s="150"/>
      <c r="CB806" s="150"/>
      <c r="CC806" s="150"/>
      <c r="CD806" s="150"/>
      <c r="CE806" s="150"/>
      <c r="CF806" s="150"/>
      <c r="CG806" s="150"/>
      <c r="CH806" s="150"/>
      <c r="CI806" s="150"/>
      <c r="CJ806" s="150"/>
      <c r="CK806" s="150"/>
      <c r="CL806" s="150"/>
      <c r="CM806" s="150"/>
      <c r="CN806" s="150"/>
      <c r="CO806" s="150"/>
      <c r="CP806" s="150"/>
      <c r="CQ806" s="150"/>
      <c r="CR806" s="150"/>
      <c r="CS806" s="150"/>
      <c r="CT806" s="150"/>
      <c r="CU806" s="150"/>
      <c r="CV806" s="150"/>
      <c r="CW806" s="150"/>
      <c r="CX806" s="150"/>
      <c r="CY806" s="150"/>
      <c r="CZ806" s="150"/>
      <c r="DA806" s="150"/>
      <c r="DB806" s="150"/>
      <c r="DC806" s="150"/>
      <c r="DD806" s="150"/>
      <c r="DE806" s="150"/>
      <c r="DF806" s="150"/>
      <c r="DG806" s="150"/>
      <c r="DH806" s="150"/>
      <c r="DI806" s="150"/>
      <c r="DJ806" s="150"/>
      <c r="DK806" s="150"/>
      <c r="DL806" s="150"/>
      <c r="DM806" s="150"/>
      <c r="DN806" s="150"/>
      <c r="DO806" s="150"/>
      <c r="DP806" s="150"/>
      <c r="DQ806" s="150"/>
      <c r="DR806" s="150"/>
      <c r="DS806" s="150"/>
      <c r="DT806" s="150"/>
      <c r="DU806" s="150"/>
      <c r="DV806" s="150"/>
      <c r="DW806" s="150"/>
      <c r="DX806" s="150"/>
      <c r="DY806" s="150"/>
      <c r="DZ806" s="150"/>
      <c r="EA806" s="150"/>
      <c r="EB806" s="150"/>
      <c r="EC806" s="150"/>
      <c r="ED806" s="150"/>
      <c r="EE806" s="150"/>
      <c r="EF806" s="150"/>
      <c r="EG806" s="150"/>
      <c r="EH806" s="150"/>
      <c r="EI806" s="150"/>
      <c r="EJ806" s="150"/>
      <c r="EK806" s="150"/>
      <c r="EL806" s="150"/>
      <c r="EM806" s="150"/>
      <c r="EN806" s="150"/>
      <c r="EO806" s="150"/>
      <c r="EP806" s="150"/>
      <c r="EQ806" s="150"/>
      <c r="ER806" s="150"/>
      <c r="ES806" s="150"/>
      <c r="ET806" s="150"/>
      <c r="EU806" s="150"/>
      <c r="EV806" s="150"/>
      <c r="EW806" s="150"/>
      <c r="EX806" s="150"/>
      <c r="EY806" s="150"/>
      <c r="EZ806" s="150"/>
      <c r="FA806" s="150"/>
      <c r="FB806" s="150"/>
      <c r="FC806" s="150"/>
      <c r="FD806" s="150"/>
      <c r="FE806" s="150"/>
      <c r="FF806" s="150"/>
      <c r="FG806" s="150"/>
      <c r="FH806" s="150"/>
      <c r="FI806" s="150"/>
      <c r="FJ806" s="150"/>
      <c r="FK806" s="150"/>
      <c r="FL806" s="150"/>
      <c r="FM806" s="150"/>
      <c r="FN806" s="150"/>
      <c r="FO806" s="150"/>
      <c r="FP806" s="150"/>
      <c r="FQ806" s="150"/>
      <c r="FR806" s="150"/>
      <c r="FS806" s="150"/>
      <c r="FT806" s="150"/>
      <c r="FU806" s="150"/>
      <c r="FV806" s="150"/>
      <c r="FW806" s="150"/>
      <c r="FX806" s="150"/>
      <c r="FY806" s="150"/>
      <c r="FZ806" s="150"/>
      <c r="GA806" s="150"/>
      <c r="GB806" s="150"/>
      <c r="GC806" s="150"/>
      <c r="GD806" s="150"/>
      <c r="GE806" s="150"/>
      <c r="GF806" s="150"/>
      <c r="GG806" s="150"/>
      <c r="GH806" s="150"/>
      <c r="GI806" s="150"/>
      <c r="GJ806" s="150"/>
      <c r="GK806" s="150"/>
      <c r="GL806" s="150"/>
      <c r="GM806" s="150"/>
      <c r="GN806" s="150"/>
      <c r="GO806" s="150"/>
      <c r="GP806" s="150"/>
      <c r="GQ806" s="150"/>
      <c r="GR806" s="150"/>
      <c r="GS806" s="150"/>
      <c r="GT806" s="150"/>
      <c r="GU806" s="150"/>
      <c r="GV806" s="150"/>
      <c r="GW806" s="150"/>
      <c r="GX806" s="150"/>
      <c r="GY806" s="150"/>
      <c r="GZ806" s="150"/>
      <c r="HA806" s="150"/>
      <c r="HB806" s="150"/>
      <c r="HC806" s="150"/>
      <c r="HD806" s="150"/>
      <c r="HE806" s="150"/>
      <c r="HF806" s="150"/>
      <c r="HG806" s="150"/>
      <c r="HH806" s="150"/>
      <c r="HI806" s="150"/>
      <c r="HJ806" s="150"/>
      <c r="HK806" s="150"/>
      <c r="HL806" s="150"/>
      <c r="HM806" s="150"/>
      <c r="HN806" s="150"/>
      <c r="HO806" s="150"/>
      <c r="HP806" s="150"/>
      <c r="HQ806" s="150"/>
      <c r="HR806" s="150"/>
      <c r="HS806" s="150"/>
      <c r="HT806" s="150"/>
      <c r="HU806" s="150"/>
      <c r="HV806" s="150"/>
      <c r="HW806" s="150"/>
      <c r="HX806" s="150"/>
      <c r="HY806" s="150"/>
      <c r="HZ806" s="150"/>
      <c r="IA806" s="150"/>
      <c r="IB806" s="150"/>
      <c r="IC806" s="150"/>
      <c r="ID806" s="150"/>
      <c r="IE806" s="150"/>
      <c r="IF806" s="150"/>
      <c r="IG806" s="150"/>
      <c r="IH806" s="150"/>
      <c r="II806" s="150"/>
      <c r="IJ806" s="150"/>
      <c r="IK806" s="150"/>
      <c r="IL806" s="150"/>
      <c r="IM806" s="150"/>
      <c r="IN806" s="150"/>
      <c r="IO806" s="150"/>
      <c r="IP806" s="150"/>
      <c r="IQ806" s="150"/>
      <c r="IR806" s="150"/>
      <c r="IS806" s="150"/>
      <c r="IT806" s="150"/>
      <c r="IU806" s="150"/>
      <c r="IV806" s="150"/>
      <c r="IW806" s="150"/>
    </row>
    <row r="807" customFormat="false" ht="12.75" hidden="false" customHeight="false" outlineLevel="0" collapsed="false">
      <c r="B807" s="147"/>
      <c r="C807" s="147"/>
      <c r="D807" s="147"/>
      <c r="E807" s="147"/>
      <c r="F807" s="147"/>
      <c r="G807" s="147"/>
      <c r="H807" s="148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  <c r="AA807" s="147"/>
      <c r="AB807" s="147"/>
      <c r="AC807" s="147"/>
      <c r="AD807" s="147"/>
      <c r="AE807" s="147"/>
      <c r="AF807" s="147"/>
      <c r="AG807" s="147"/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  <c r="BI807" s="147"/>
      <c r="BJ807" s="147"/>
      <c r="BK807" s="149"/>
      <c r="BL807" s="150"/>
      <c r="BM807" s="150"/>
      <c r="BN807" s="150"/>
      <c r="BO807" s="150"/>
      <c r="BP807" s="150"/>
      <c r="BQ807" s="150"/>
      <c r="BR807" s="150"/>
      <c r="BS807" s="150"/>
      <c r="BT807" s="150"/>
      <c r="BU807" s="150"/>
      <c r="BV807" s="150"/>
      <c r="BW807" s="150"/>
      <c r="BX807" s="150"/>
      <c r="BY807" s="150"/>
      <c r="BZ807" s="150"/>
      <c r="CA807" s="150"/>
      <c r="CB807" s="150"/>
      <c r="CC807" s="15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0"/>
      <c r="CN807" s="150"/>
      <c r="CO807" s="150"/>
      <c r="CP807" s="150"/>
      <c r="CQ807" s="150"/>
      <c r="CR807" s="150"/>
      <c r="CS807" s="150"/>
      <c r="CT807" s="150"/>
      <c r="CU807" s="150"/>
      <c r="CV807" s="150"/>
      <c r="CW807" s="150"/>
      <c r="CX807" s="150"/>
      <c r="CY807" s="150"/>
      <c r="CZ807" s="150"/>
      <c r="DA807" s="150"/>
      <c r="DB807" s="150"/>
      <c r="DC807" s="150"/>
      <c r="DD807" s="150"/>
      <c r="DE807" s="150"/>
      <c r="DF807" s="150"/>
      <c r="DG807" s="150"/>
      <c r="DH807" s="150"/>
      <c r="DI807" s="150"/>
      <c r="DJ807" s="150"/>
      <c r="DK807" s="150"/>
      <c r="DL807" s="150"/>
      <c r="DM807" s="150"/>
      <c r="DN807" s="150"/>
      <c r="DO807" s="150"/>
      <c r="DP807" s="150"/>
      <c r="DQ807" s="150"/>
      <c r="DR807" s="150"/>
      <c r="DS807" s="150"/>
      <c r="DT807" s="150"/>
      <c r="DU807" s="150"/>
      <c r="DV807" s="150"/>
      <c r="DW807" s="150"/>
      <c r="DX807" s="150"/>
      <c r="DY807" s="150"/>
      <c r="DZ807" s="150"/>
      <c r="EA807" s="150"/>
      <c r="EB807" s="150"/>
      <c r="EC807" s="150"/>
      <c r="ED807" s="150"/>
      <c r="EE807" s="150"/>
      <c r="EF807" s="150"/>
      <c r="EG807" s="150"/>
      <c r="EH807" s="150"/>
      <c r="EI807" s="150"/>
      <c r="EJ807" s="150"/>
      <c r="EK807" s="150"/>
      <c r="EL807" s="150"/>
      <c r="EM807" s="150"/>
      <c r="EN807" s="150"/>
      <c r="EO807" s="150"/>
      <c r="EP807" s="150"/>
      <c r="EQ807" s="150"/>
      <c r="ER807" s="150"/>
      <c r="ES807" s="150"/>
      <c r="ET807" s="150"/>
      <c r="EU807" s="150"/>
      <c r="EV807" s="150"/>
      <c r="EW807" s="150"/>
      <c r="EX807" s="150"/>
      <c r="EY807" s="150"/>
      <c r="EZ807" s="150"/>
      <c r="FA807" s="150"/>
      <c r="FB807" s="150"/>
      <c r="FC807" s="150"/>
      <c r="FD807" s="150"/>
      <c r="FE807" s="150"/>
      <c r="FF807" s="150"/>
      <c r="FG807" s="150"/>
      <c r="FH807" s="150"/>
      <c r="FI807" s="150"/>
      <c r="FJ807" s="150"/>
      <c r="FK807" s="150"/>
      <c r="FL807" s="150"/>
      <c r="FM807" s="150"/>
      <c r="FN807" s="150"/>
      <c r="FO807" s="150"/>
      <c r="FP807" s="150"/>
      <c r="FQ807" s="150"/>
      <c r="FR807" s="150"/>
      <c r="FS807" s="150"/>
      <c r="FT807" s="150"/>
      <c r="FU807" s="150"/>
      <c r="FV807" s="150"/>
      <c r="FW807" s="150"/>
      <c r="FX807" s="150"/>
      <c r="FY807" s="150"/>
      <c r="FZ807" s="150"/>
      <c r="GA807" s="150"/>
      <c r="GB807" s="150"/>
      <c r="GC807" s="150"/>
      <c r="GD807" s="150"/>
      <c r="GE807" s="150"/>
      <c r="GF807" s="150"/>
      <c r="GG807" s="150"/>
      <c r="GH807" s="150"/>
      <c r="GI807" s="150"/>
      <c r="GJ807" s="150"/>
      <c r="GK807" s="150"/>
      <c r="GL807" s="150"/>
      <c r="GM807" s="150"/>
      <c r="GN807" s="150"/>
      <c r="GO807" s="150"/>
      <c r="GP807" s="150"/>
      <c r="GQ807" s="150"/>
      <c r="GR807" s="150"/>
      <c r="GS807" s="150"/>
      <c r="GT807" s="150"/>
      <c r="GU807" s="150"/>
      <c r="GV807" s="150"/>
      <c r="GW807" s="150"/>
      <c r="GX807" s="150"/>
      <c r="GY807" s="150"/>
      <c r="GZ807" s="150"/>
      <c r="HA807" s="150"/>
      <c r="HB807" s="150"/>
      <c r="HC807" s="150"/>
      <c r="HD807" s="150"/>
      <c r="HE807" s="150"/>
      <c r="HF807" s="150"/>
      <c r="HG807" s="150"/>
      <c r="HH807" s="150"/>
      <c r="HI807" s="150"/>
      <c r="HJ807" s="150"/>
      <c r="HK807" s="150"/>
      <c r="HL807" s="150"/>
      <c r="HM807" s="150"/>
      <c r="HN807" s="150"/>
      <c r="HO807" s="150"/>
      <c r="HP807" s="150"/>
      <c r="HQ807" s="150"/>
      <c r="HR807" s="150"/>
      <c r="HS807" s="150"/>
      <c r="HT807" s="150"/>
      <c r="HU807" s="150"/>
      <c r="HV807" s="150"/>
      <c r="HW807" s="150"/>
      <c r="HX807" s="150"/>
      <c r="HY807" s="150"/>
      <c r="HZ807" s="150"/>
      <c r="IA807" s="150"/>
      <c r="IB807" s="150"/>
      <c r="IC807" s="150"/>
      <c r="ID807" s="150"/>
      <c r="IE807" s="150"/>
      <c r="IF807" s="150"/>
      <c r="IG807" s="150"/>
      <c r="IH807" s="150"/>
      <c r="II807" s="150"/>
      <c r="IJ807" s="150"/>
      <c r="IK807" s="150"/>
      <c r="IL807" s="150"/>
      <c r="IM807" s="150"/>
      <c r="IN807" s="150"/>
      <c r="IO807" s="150"/>
      <c r="IP807" s="150"/>
      <c r="IQ807" s="150"/>
      <c r="IR807" s="150"/>
      <c r="IS807" s="150"/>
      <c r="IT807" s="150"/>
      <c r="IU807" s="150"/>
      <c r="IV807" s="150"/>
      <c r="IW807" s="150"/>
    </row>
    <row r="808" customFormat="false" ht="12.75" hidden="false" customHeight="false" outlineLevel="0" collapsed="false">
      <c r="B808" s="147"/>
      <c r="C808" s="147"/>
      <c r="D808" s="147"/>
      <c r="E808" s="147"/>
      <c r="F808" s="147"/>
      <c r="G808" s="147"/>
      <c r="H808" s="148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  <c r="AA808" s="147"/>
      <c r="AB808" s="147"/>
      <c r="AC808" s="147"/>
      <c r="AD808" s="147"/>
      <c r="AE808" s="147"/>
      <c r="AF808" s="147"/>
      <c r="AG808" s="147"/>
      <c r="AH808" s="147"/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  <c r="BI808" s="147"/>
      <c r="BJ808" s="147"/>
      <c r="BK808" s="149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50"/>
      <c r="BV808" s="150"/>
      <c r="BW808" s="150"/>
      <c r="BX808" s="150"/>
      <c r="BY808" s="150"/>
      <c r="BZ808" s="150"/>
      <c r="CA808" s="150"/>
      <c r="CB808" s="150"/>
      <c r="CC808" s="15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0"/>
      <c r="CN808" s="150"/>
      <c r="CO808" s="150"/>
      <c r="CP808" s="150"/>
      <c r="CQ808" s="150"/>
      <c r="CR808" s="150"/>
      <c r="CS808" s="150"/>
      <c r="CT808" s="150"/>
      <c r="CU808" s="150"/>
      <c r="CV808" s="150"/>
      <c r="CW808" s="150"/>
      <c r="CX808" s="150"/>
      <c r="CY808" s="150"/>
      <c r="CZ808" s="150"/>
      <c r="DA808" s="150"/>
      <c r="DB808" s="150"/>
      <c r="DC808" s="150"/>
      <c r="DD808" s="150"/>
      <c r="DE808" s="150"/>
      <c r="DF808" s="150"/>
      <c r="DG808" s="150"/>
      <c r="DH808" s="150"/>
      <c r="DI808" s="150"/>
      <c r="DJ808" s="150"/>
      <c r="DK808" s="150"/>
      <c r="DL808" s="150"/>
      <c r="DM808" s="150"/>
      <c r="DN808" s="150"/>
      <c r="DO808" s="150"/>
      <c r="DP808" s="150"/>
      <c r="DQ808" s="150"/>
      <c r="DR808" s="150"/>
      <c r="DS808" s="150"/>
      <c r="DT808" s="150"/>
      <c r="DU808" s="150"/>
      <c r="DV808" s="150"/>
      <c r="DW808" s="150"/>
      <c r="DX808" s="150"/>
      <c r="DY808" s="150"/>
      <c r="DZ808" s="150"/>
      <c r="EA808" s="150"/>
      <c r="EB808" s="150"/>
      <c r="EC808" s="150"/>
      <c r="ED808" s="150"/>
      <c r="EE808" s="150"/>
      <c r="EF808" s="150"/>
      <c r="EG808" s="150"/>
      <c r="EH808" s="150"/>
      <c r="EI808" s="150"/>
      <c r="EJ808" s="150"/>
      <c r="EK808" s="150"/>
      <c r="EL808" s="150"/>
      <c r="EM808" s="150"/>
      <c r="EN808" s="150"/>
      <c r="EO808" s="150"/>
      <c r="EP808" s="150"/>
      <c r="EQ808" s="150"/>
      <c r="ER808" s="150"/>
      <c r="ES808" s="150"/>
      <c r="ET808" s="150"/>
      <c r="EU808" s="150"/>
      <c r="EV808" s="150"/>
      <c r="EW808" s="150"/>
      <c r="EX808" s="150"/>
      <c r="EY808" s="150"/>
      <c r="EZ808" s="150"/>
      <c r="FA808" s="150"/>
      <c r="FB808" s="150"/>
      <c r="FC808" s="150"/>
      <c r="FD808" s="150"/>
      <c r="FE808" s="150"/>
      <c r="FF808" s="150"/>
      <c r="FG808" s="150"/>
      <c r="FH808" s="150"/>
      <c r="FI808" s="150"/>
      <c r="FJ808" s="150"/>
      <c r="FK808" s="150"/>
      <c r="FL808" s="150"/>
      <c r="FM808" s="150"/>
      <c r="FN808" s="150"/>
      <c r="FO808" s="150"/>
      <c r="FP808" s="150"/>
      <c r="FQ808" s="150"/>
      <c r="FR808" s="150"/>
      <c r="FS808" s="150"/>
      <c r="FT808" s="150"/>
      <c r="FU808" s="150"/>
      <c r="FV808" s="150"/>
      <c r="FW808" s="150"/>
      <c r="FX808" s="150"/>
      <c r="FY808" s="150"/>
      <c r="FZ808" s="150"/>
      <c r="GA808" s="150"/>
      <c r="GB808" s="150"/>
      <c r="GC808" s="150"/>
      <c r="GD808" s="150"/>
      <c r="GE808" s="150"/>
      <c r="GF808" s="150"/>
      <c r="GG808" s="150"/>
      <c r="GH808" s="150"/>
      <c r="GI808" s="150"/>
      <c r="GJ808" s="150"/>
      <c r="GK808" s="150"/>
      <c r="GL808" s="150"/>
      <c r="GM808" s="150"/>
      <c r="GN808" s="150"/>
      <c r="GO808" s="150"/>
      <c r="GP808" s="150"/>
      <c r="GQ808" s="150"/>
      <c r="GR808" s="150"/>
      <c r="GS808" s="150"/>
      <c r="GT808" s="150"/>
      <c r="GU808" s="150"/>
      <c r="GV808" s="150"/>
      <c r="GW808" s="150"/>
      <c r="GX808" s="150"/>
      <c r="GY808" s="150"/>
      <c r="GZ808" s="150"/>
      <c r="HA808" s="150"/>
      <c r="HB808" s="150"/>
      <c r="HC808" s="150"/>
      <c r="HD808" s="150"/>
      <c r="HE808" s="150"/>
      <c r="HF808" s="150"/>
      <c r="HG808" s="150"/>
      <c r="HH808" s="150"/>
      <c r="HI808" s="150"/>
      <c r="HJ808" s="150"/>
      <c r="HK808" s="150"/>
      <c r="HL808" s="150"/>
      <c r="HM808" s="150"/>
      <c r="HN808" s="150"/>
      <c r="HO808" s="150"/>
      <c r="HP808" s="150"/>
      <c r="HQ808" s="150"/>
      <c r="HR808" s="150"/>
      <c r="HS808" s="150"/>
      <c r="HT808" s="150"/>
      <c r="HU808" s="150"/>
      <c r="HV808" s="150"/>
      <c r="HW808" s="150"/>
      <c r="HX808" s="150"/>
      <c r="HY808" s="150"/>
      <c r="HZ808" s="150"/>
      <c r="IA808" s="150"/>
      <c r="IB808" s="150"/>
      <c r="IC808" s="150"/>
      <c r="ID808" s="150"/>
      <c r="IE808" s="150"/>
      <c r="IF808" s="150"/>
      <c r="IG808" s="150"/>
      <c r="IH808" s="150"/>
      <c r="II808" s="150"/>
      <c r="IJ808" s="150"/>
      <c r="IK808" s="150"/>
      <c r="IL808" s="150"/>
      <c r="IM808" s="150"/>
      <c r="IN808" s="150"/>
      <c r="IO808" s="150"/>
      <c r="IP808" s="150"/>
      <c r="IQ808" s="150"/>
      <c r="IR808" s="150"/>
      <c r="IS808" s="150"/>
      <c r="IT808" s="150"/>
      <c r="IU808" s="150"/>
      <c r="IV808" s="150"/>
      <c r="IW808" s="150"/>
    </row>
    <row r="809" customFormat="false" ht="12.75" hidden="false" customHeight="false" outlineLevel="0" collapsed="false">
      <c r="B809" s="147"/>
      <c r="C809" s="147"/>
      <c r="D809" s="147"/>
      <c r="E809" s="147"/>
      <c r="F809" s="147"/>
      <c r="G809" s="147"/>
      <c r="H809" s="148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7"/>
      <c r="AE809" s="147"/>
      <c r="AF809" s="147"/>
      <c r="AG809" s="147"/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  <c r="BI809" s="147"/>
      <c r="BJ809" s="147"/>
      <c r="BK809" s="149"/>
      <c r="BL809" s="150"/>
      <c r="BM809" s="150"/>
      <c r="BN809" s="150"/>
      <c r="BO809" s="150"/>
      <c r="BP809" s="150"/>
      <c r="BQ809" s="150"/>
      <c r="BR809" s="150"/>
      <c r="BS809" s="150"/>
      <c r="BT809" s="150"/>
      <c r="BU809" s="150"/>
      <c r="BV809" s="150"/>
      <c r="BW809" s="150"/>
      <c r="BX809" s="150"/>
      <c r="BY809" s="150"/>
      <c r="BZ809" s="150"/>
      <c r="CA809" s="150"/>
      <c r="CB809" s="150"/>
      <c r="CC809" s="150"/>
      <c r="CD809" s="150"/>
      <c r="CE809" s="150"/>
      <c r="CF809" s="150"/>
      <c r="CG809" s="150"/>
      <c r="CH809" s="150"/>
      <c r="CI809" s="150"/>
      <c r="CJ809" s="150"/>
      <c r="CK809" s="150"/>
      <c r="CL809" s="150"/>
      <c r="CM809" s="150"/>
      <c r="CN809" s="150"/>
      <c r="CO809" s="150"/>
      <c r="CP809" s="150"/>
      <c r="CQ809" s="150"/>
      <c r="CR809" s="150"/>
      <c r="CS809" s="150"/>
      <c r="CT809" s="150"/>
      <c r="CU809" s="150"/>
      <c r="CV809" s="150"/>
      <c r="CW809" s="150"/>
      <c r="CX809" s="150"/>
      <c r="CY809" s="150"/>
      <c r="CZ809" s="150"/>
      <c r="DA809" s="150"/>
      <c r="DB809" s="150"/>
      <c r="DC809" s="150"/>
      <c r="DD809" s="150"/>
      <c r="DE809" s="150"/>
      <c r="DF809" s="150"/>
      <c r="DG809" s="150"/>
      <c r="DH809" s="150"/>
      <c r="DI809" s="150"/>
      <c r="DJ809" s="150"/>
      <c r="DK809" s="150"/>
      <c r="DL809" s="150"/>
      <c r="DM809" s="150"/>
      <c r="DN809" s="150"/>
      <c r="DO809" s="150"/>
      <c r="DP809" s="150"/>
      <c r="DQ809" s="150"/>
      <c r="DR809" s="150"/>
      <c r="DS809" s="150"/>
      <c r="DT809" s="150"/>
      <c r="DU809" s="150"/>
      <c r="DV809" s="150"/>
      <c r="DW809" s="150"/>
      <c r="DX809" s="150"/>
      <c r="DY809" s="150"/>
      <c r="DZ809" s="150"/>
      <c r="EA809" s="150"/>
      <c r="EB809" s="150"/>
      <c r="EC809" s="150"/>
      <c r="ED809" s="150"/>
      <c r="EE809" s="150"/>
      <c r="EF809" s="150"/>
      <c r="EG809" s="150"/>
      <c r="EH809" s="150"/>
      <c r="EI809" s="150"/>
      <c r="EJ809" s="150"/>
      <c r="EK809" s="150"/>
      <c r="EL809" s="150"/>
      <c r="EM809" s="150"/>
      <c r="EN809" s="150"/>
      <c r="EO809" s="150"/>
      <c r="EP809" s="150"/>
      <c r="EQ809" s="150"/>
      <c r="ER809" s="150"/>
      <c r="ES809" s="150"/>
      <c r="ET809" s="150"/>
      <c r="EU809" s="150"/>
      <c r="EV809" s="150"/>
      <c r="EW809" s="150"/>
      <c r="EX809" s="150"/>
      <c r="EY809" s="150"/>
      <c r="EZ809" s="150"/>
      <c r="FA809" s="150"/>
      <c r="FB809" s="150"/>
      <c r="FC809" s="150"/>
      <c r="FD809" s="150"/>
      <c r="FE809" s="150"/>
      <c r="FF809" s="150"/>
      <c r="FG809" s="150"/>
      <c r="FH809" s="150"/>
      <c r="FI809" s="150"/>
      <c r="FJ809" s="150"/>
      <c r="FK809" s="150"/>
      <c r="FL809" s="150"/>
      <c r="FM809" s="150"/>
      <c r="FN809" s="150"/>
      <c r="FO809" s="150"/>
      <c r="FP809" s="150"/>
      <c r="FQ809" s="150"/>
      <c r="FR809" s="150"/>
      <c r="FS809" s="150"/>
      <c r="FT809" s="150"/>
      <c r="FU809" s="150"/>
      <c r="FV809" s="150"/>
      <c r="FW809" s="150"/>
      <c r="FX809" s="150"/>
      <c r="FY809" s="150"/>
      <c r="FZ809" s="150"/>
      <c r="GA809" s="150"/>
      <c r="GB809" s="150"/>
      <c r="GC809" s="150"/>
      <c r="GD809" s="150"/>
      <c r="GE809" s="150"/>
      <c r="GF809" s="150"/>
      <c r="GG809" s="150"/>
      <c r="GH809" s="150"/>
      <c r="GI809" s="150"/>
      <c r="GJ809" s="150"/>
      <c r="GK809" s="150"/>
      <c r="GL809" s="150"/>
      <c r="GM809" s="150"/>
      <c r="GN809" s="150"/>
      <c r="GO809" s="150"/>
      <c r="GP809" s="150"/>
      <c r="GQ809" s="150"/>
      <c r="GR809" s="150"/>
      <c r="GS809" s="150"/>
      <c r="GT809" s="150"/>
      <c r="GU809" s="150"/>
      <c r="GV809" s="150"/>
      <c r="GW809" s="150"/>
      <c r="GX809" s="150"/>
      <c r="GY809" s="150"/>
      <c r="GZ809" s="150"/>
      <c r="HA809" s="150"/>
      <c r="HB809" s="150"/>
      <c r="HC809" s="150"/>
      <c r="HD809" s="150"/>
      <c r="HE809" s="150"/>
      <c r="HF809" s="150"/>
      <c r="HG809" s="150"/>
      <c r="HH809" s="150"/>
      <c r="HI809" s="150"/>
      <c r="HJ809" s="150"/>
      <c r="HK809" s="150"/>
      <c r="HL809" s="150"/>
      <c r="HM809" s="150"/>
      <c r="HN809" s="150"/>
      <c r="HO809" s="150"/>
      <c r="HP809" s="150"/>
      <c r="HQ809" s="150"/>
      <c r="HR809" s="150"/>
      <c r="HS809" s="150"/>
      <c r="HT809" s="150"/>
      <c r="HU809" s="150"/>
      <c r="HV809" s="150"/>
      <c r="HW809" s="150"/>
      <c r="HX809" s="150"/>
      <c r="HY809" s="150"/>
      <c r="HZ809" s="150"/>
      <c r="IA809" s="150"/>
      <c r="IB809" s="150"/>
      <c r="IC809" s="150"/>
      <c r="ID809" s="150"/>
      <c r="IE809" s="150"/>
      <c r="IF809" s="150"/>
      <c r="IG809" s="150"/>
      <c r="IH809" s="150"/>
      <c r="II809" s="150"/>
      <c r="IJ809" s="150"/>
      <c r="IK809" s="150"/>
      <c r="IL809" s="150"/>
      <c r="IM809" s="150"/>
      <c r="IN809" s="150"/>
      <c r="IO809" s="150"/>
      <c r="IP809" s="150"/>
      <c r="IQ809" s="150"/>
      <c r="IR809" s="150"/>
      <c r="IS809" s="150"/>
      <c r="IT809" s="150"/>
      <c r="IU809" s="150"/>
      <c r="IV809" s="150"/>
      <c r="IW809" s="150"/>
    </row>
    <row r="810" customFormat="false" ht="12.75" hidden="false" customHeight="false" outlineLevel="0" collapsed="false">
      <c r="B810" s="147"/>
      <c r="C810" s="147"/>
      <c r="D810" s="147"/>
      <c r="E810" s="147"/>
      <c r="F810" s="147"/>
      <c r="G810" s="147"/>
      <c r="H810" s="148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  <c r="AA810" s="147"/>
      <c r="AB810" s="147"/>
      <c r="AC810" s="147"/>
      <c r="AD810" s="147"/>
      <c r="AE810" s="147"/>
      <c r="AF810" s="147"/>
      <c r="AG810" s="147"/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  <c r="BI810" s="147"/>
      <c r="BJ810" s="147"/>
      <c r="BK810" s="149"/>
      <c r="BL810" s="150"/>
      <c r="BM810" s="150"/>
      <c r="BN810" s="150"/>
      <c r="BO810" s="150"/>
      <c r="BP810" s="150"/>
      <c r="BQ810" s="150"/>
      <c r="BR810" s="150"/>
      <c r="BS810" s="150"/>
      <c r="BT810" s="150"/>
      <c r="BU810" s="150"/>
      <c r="BV810" s="150"/>
      <c r="BW810" s="150"/>
      <c r="BX810" s="150"/>
      <c r="BY810" s="150"/>
      <c r="BZ810" s="150"/>
      <c r="CA810" s="150"/>
      <c r="CB810" s="150"/>
      <c r="CC810" s="150"/>
      <c r="CD810" s="150"/>
      <c r="CE810" s="150"/>
      <c r="CF810" s="150"/>
      <c r="CG810" s="150"/>
      <c r="CH810" s="150"/>
      <c r="CI810" s="150"/>
      <c r="CJ810" s="150"/>
      <c r="CK810" s="150"/>
      <c r="CL810" s="150"/>
      <c r="CM810" s="150"/>
      <c r="CN810" s="150"/>
      <c r="CO810" s="150"/>
      <c r="CP810" s="150"/>
      <c r="CQ810" s="150"/>
      <c r="CR810" s="150"/>
      <c r="CS810" s="150"/>
      <c r="CT810" s="150"/>
      <c r="CU810" s="150"/>
      <c r="CV810" s="150"/>
      <c r="CW810" s="150"/>
      <c r="CX810" s="150"/>
      <c r="CY810" s="150"/>
      <c r="CZ810" s="150"/>
      <c r="DA810" s="150"/>
      <c r="DB810" s="150"/>
      <c r="DC810" s="150"/>
      <c r="DD810" s="150"/>
      <c r="DE810" s="150"/>
      <c r="DF810" s="150"/>
      <c r="DG810" s="150"/>
      <c r="DH810" s="150"/>
      <c r="DI810" s="150"/>
      <c r="DJ810" s="150"/>
      <c r="DK810" s="150"/>
      <c r="DL810" s="150"/>
      <c r="DM810" s="150"/>
      <c r="DN810" s="150"/>
      <c r="DO810" s="150"/>
      <c r="DP810" s="150"/>
      <c r="DQ810" s="150"/>
      <c r="DR810" s="150"/>
      <c r="DS810" s="150"/>
      <c r="DT810" s="150"/>
      <c r="DU810" s="150"/>
      <c r="DV810" s="150"/>
      <c r="DW810" s="150"/>
      <c r="DX810" s="150"/>
      <c r="DY810" s="150"/>
      <c r="DZ810" s="150"/>
      <c r="EA810" s="150"/>
      <c r="EB810" s="150"/>
      <c r="EC810" s="150"/>
      <c r="ED810" s="150"/>
      <c r="EE810" s="150"/>
      <c r="EF810" s="150"/>
      <c r="EG810" s="150"/>
      <c r="EH810" s="150"/>
      <c r="EI810" s="150"/>
      <c r="EJ810" s="150"/>
      <c r="EK810" s="150"/>
      <c r="EL810" s="150"/>
      <c r="EM810" s="150"/>
      <c r="EN810" s="150"/>
      <c r="EO810" s="150"/>
      <c r="EP810" s="150"/>
      <c r="EQ810" s="150"/>
      <c r="ER810" s="150"/>
      <c r="ES810" s="150"/>
      <c r="ET810" s="150"/>
      <c r="EU810" s="150"/>
      <c r="EV810" s="150"/>
      <c r="EW810" s="150"/>
      <c r="EX810" s="150"/>
      <c r="EY810" s="150"/>
      <c r="EZ810" s="150"/>
      <c r="FA810" s="150"/>
      <c r="FB810" s="150"/>
      <c r="FC810" s="150"/>
      <c r="FD810" s="150"/>
      <c r="FE810" s="150"/>
      <c r="FF810" s="150"/>
      <c r="FG810" s="150"/>
      <c r="FH810" s="150"/>
      <c r="FI810" s="150"/>
      <c r="FJ810" s="150"/>
      <c r="FK810" s="150"/>
      <c r="FL810" s="150"/>
      <c r="FM810" s="150"/>
      <c r="FN810" s="150"/>
      <c r="FO810" s="150"/>
      <c r="FP810" s="150"/>
      <c r="FQ810" s="150"/>
      <c r="FR810" s="150"/>
      <c r="FS810" s="150"/>
      <c r="FT810" s="150"/>
      <c r="FU810" s="150"/>
      <c r="FV810" s="150"/>
      <c r="FW810" s="150"/>
      <c r="FX810" s="150"/>
      <c r="FY810" s="150"/>
      <c r="FZ810" s="150"/>
      <c r="GA810" s="150"/>
      <c r="GB810" s="150"/>
      <c r="GC810" s="150"/>
      <c r="GD810" s="150"/>
      <c r="GE810" s="150"/>
      <c r="GF810" s="150"/>
      <c r="GG810" s="150"/>
      <c r="GH810" s="150"/>
      <c r="GI810" s="150"/>
      <c r="GJ810" s="150"/>
      <c r="GK810" s="150"/>
      <c r="GL810" s="150"/>
      <c r="GM810" s="150"/>
      <c r="GN810" s="150"/>
      <c r="GO810" s="150"/>
      <c r="GP810" s="150"/>
      <c r="GQ810" s="150"/>
      <c r="GR810" s="150"/>
      <c r="GS810" s="150"/>
      <c r="GT810" s="150"/>
      <c r="GU810" s="150"/>
      <c r="GV810" s="150"/>
      <c r="GW810" s="150"/>
      <c r="GX810" s="150"/>
      <c r="GY810" s="150"/>
      <c r="GZ810" s="150"/>
      <c r="HA810" s="150"/>
      <c r="HB810" s="150"/>
      <c r="HC810" s="150"/>
      <c r="HD810" s="150"/>
      <c r="HE810" s="150"/>
      <c r="HF810" s="150"/>
      <c r="HG810" s="150"/>
      <c r="HH810" s="150"/>
      <c r="HI810" s="150"/>
      <c r="HJ810" s="150"/>
      <c r="HK810" s="150"/>
      <c r="HL810" s="150"/>
      <c r="HM810" s="150"/>
      <c r="HN810" s="150"/>
      <c r="HO810" s="150"/>
      <c r="HP810" s="150"/>
      <c r="HQ810" s="150"/>
      <c r="HR810" s="150"/>
      <c r="HS810" s="150"/>
      <c r="HT810" s="150"/>
      <c r="HU810" s="150"/>
      <c r="HV810" s="150"/>
      <c r="HW810" s="150"/>
      <c r="HX810" s="150"/>
      <c r="HY810" s="150"/>
      <c r="HZ810" s="150"/>
      <c r="IA810" s="150"/>
      <c r="IB810" s="150"/>
      <c r="IC810" s="150"/>
      <c r="ID810" s="150"/>
      <c r="IE810" s="150"/>
      <c r="IF810" s="150"/>
      <c r="IG810" s="150"/>
      <c r="IH810" s="150"/>
      <c r="II810" s="150"/>
      <c r="IJ810" s="150"/>
      <c r="IK810" s="150"/>
      <c r="IL810" s="150"/>
      <c r="IM810" s="150"/>
      <c r="IN810" s="150"/>
      <c r="IO810" s="150"/>
      <c r="IP810" s="150"/>
      <c r="IQ810" s="150"/>
      <c r="IR810" s="150"/>
      <c r="IS810" s="150"/>
      <c r="IT810" s="150"/>
      <c r="IU810" s="150"/>
      <c r="IV810" s="150"/>
      <c r="IW810" s="150"/>
    </row>
    <row r="811" customFormat="false" ht="12.75" hidden="false" customHeight="false" outlineLevel="0" collapsed="false">
      <c r="B811" s="147"/>
      <c r="C811" s="147"/>
      <c r="D811" s="147"/>
      <c r="E811" s="147"/>
      <c r="F811" s="147"/>
      <c r="G811" s="147"/>
      <c r="H811" s="148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  <c r="AA811" s="147"/>
      <c r="AB811" s="147"/>
      <c r="AC811" s="147"/>
      <c r="AD811" s="147"/>
      <c r="AE811" s="147"/>
      <c r="AF811" s="147"/>
      <c r="AG811" s="147"/>
      <c r="AH811" s="147"/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  <c r="BI811" s="147"/>
      <c r="BJ811" s="147"/>
      <c r="BK811" s="149"/>
      <c r="BL811" s="150"/>
      <c r="BM811" s="150"/>
      <c r="BN811" s="150"/>
      <c r="BO811" s="150"/>
      <c r="BP811" s="150"/>
      <c r="BQ811" s="150"/>
      <c r="BR811" s="150"/>
      <c r="BS811" s="150"/>
      <c r="BT811" s="150"/>
      <c r="BU811" s="150"/>
      <c r="BV811" s="150"/>
      <c r="BW811" s="150"/>
      <c r="BX811" s="150"/>
      <c r="BY811" s="150"/>
      <c r="BZ811" s="150"/>
      <c r="CA811" s="150"/>
      <c r="CB811" s="150"/>
      <c r="CC811" s="15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0"/>
      <c r="CN811" s="150"/>
      <c r="CO811" s="150"/>
      <c r="CP811" s="150"/>
      <c r="CQ811" s="150"/>
      <c r="CR811" s="150"/>
      <c r="CS811" s="150"/>
      <c r="CT811" s="150"/>
      <c r="CU811" s="150"/>
      <c r="CV811" s="150"/>
      <c r="CW811" s="150"/>
      <c r="CX811" s="150"/>
      <c r="CY811" s="150"/>
      <c r="CZ811" s="150"/>
      <c r="DA811" s="150"/>
      <c r="DB811" s="150"/>
      <c r="DC811" s="150"/>
      <c r="DD811" s="150"/>
      <c r="DE811" s="150"/>
      <c r="DF811" s="150"/>
      <c r="DG811" s="150"/>
      <c r="DH811" s="150"/>
      <c r="DI811" s="150"/>
      <c r="DJ811" s="150"/>
      <c r="DK811" s="150"/>
      <c r="DL811" s="150"/>
      <c r="DM811" s="150"/>
      <c r="DN811" s="150"/>
      <c r="DO811" s="150"/>
      <c r="DP811" s="150"/>
      <c r="DQ811" s="150"/>
      <c r="DR811" s="150"/>
      <c r="DS811" s="150"/>
      <c r="DT811" s="150"/>
      <c r="DU811" s="150"/>
      <c r="DV811" s="150"/>
      <c r="DW811" s="150"/>
      <c r="DX811" s="150"/>
      <c r="DY811" s="150"/>
      <c r="DZ811" s="150"/>
      <c r="EA811" s="150"/>
      <c r="EB811" s="150"/>
      <c r="EC811" s="150"/>
      <c r="ED811" s="150"/>
      <c r="EE811" s="150"/>
      <c r="EF811" s="150"/>
      <c r="EG811" s="150"/>
      <c r="EH811" s="150"/>
      <c r="EI811" s="150"/>
      <c r="EJ811" s="150"/>
      <c r="EK811" s="150"/>
      <c r="EL811" s="150"/>
      <c r="EM811" s="150"/>
      <c r="EN811" s="150"/>
      <c r="EO811" s="150"/>
      <c r="EP811" s="150"/>
      <c r="EQ811" s="150"/>
      <c r="ER811" s="150"/>
      <c r="ES811" s="150"/>
      <c r="ET811" s="150"/>
      <c r="EU811" s="150"/>
      <c r="EV811" s="150"/>
      <c r="EW811" s="150"/>
      <c r="EX811" s="150"/>
      <c r="EY811" s="150"/>
      <c r="EZ811" s="150"/>
      <c r="FA811" s="150"/>
      <c r="FB811" s="150"/>
      <c r="FC811" s="150"/>
      <c r="FD811" s="150"/>
      <c r="FE811" s="150"/>
      <c r="FF811" s="150"/>
      <c r="FG811" s="150"/>
      <c r="FH811" s="150"/>
      <c r="FI811" s="150"/>
      <c r="FJ811" s="150"/>
      <c r="FK811" s="150"/>
      <c r="FL811" s="150"/>
      <c r="FM811" s="150"/>
      <c r="FN811" s="150"/>
      <c r="FO811" s="150"/>
      <c r="FP811" s="150"/>
      <c r="FQ811" s="150"/>
      <c r="FR811" s="150"/>
      <c r="FS811" s="150"/>
      <c r="FT811" s="150"/>
      <c r="FU811" s="150"/>
      <c r="FV811" s="150"/>
      <c r="FW811" s="150"/>
      <c r="FX811" s="150"/>
      <c r="FY811" s="150"/>
      <c r="FZ811" s="150"/>
      <c r="GA811" s="150"/>
      <c r="GB811" s="150"/>
      <c r="GC811" s="150"/>
      <c r="GD811" s="150"/>
      <c r="GE811" s="150"/>
      <c r="GF811" s="150"/>
      <c r="GG811" s="150"/>
      <c r="GH811" s="150"/>
      <c r="GI811" s="150"/>
      <c r="GJ811" s="150"/>
      <c r="GK811" s="150"/>
      <c r="GL811" s="150"/>
      <c r="GM811" s="150"/>
      <c r="GN811" s="150"/>
      <c r="GO811" s="150"/>
      <c r="GP811" s="150"/>
      <c r="GQ811" s="150"/>
      <c r="GR811" s="150"/>
      <c r="GS811" s="150"/>
      <c r="GT811" s="150"/>
      <c r="GU811" s="150"/>
      <c r="GV811" s="150"/>
      <c r="GW811" s="150"/>
      <c r="GX811" s="150"/>
      <c r="GY811" s="150"/>
      <c r="GZ811" s="150"/>
      <c r="HA811" s="150"/>
      <c r="HB811" s="150"/>
      <c r="HC811" s="150"/>
      <c r="HD811" s="150"/>
      <c r="HE811" s="150"/>
      <c r="HF811" s="150"/>
      <c r="HG811" s="150"/>
      <c r="HH811" s="150"/>
      <c r="HI811" s="150"/>
      <c r="HJ811" s="150"/>
      <c r="HK811" s="150"/>
      <c r="HL811" s="150"/>
      <c r="HM811" s="150"/>
      <c r="HN811" s="150"/>
      <c r="HO811" s="150"/>
      <c r="HP811" s="150"/>
      <c r="HQ811" s="150"/>
      <c r="HR811" s="150"/>
      <c r="HS811" s="150"/>
      <c r="HT811" s="150"/>
      <c r="HU811" s="150"/>
      <c r="HV811" s="150"/>
      <c r="HW811" s="150"/>
      <c r="HX811" s="150"/>
      <c r="HY811" s="150"/>
      <c r="HZ811" s="150"/>
      <c r="IA811" s="150"/>
      <c r="IB811" s="150"/>
      <c r="IC811" s="150"/>
      <c r="ID811" s="150"/>
      <c r="IE811" s="150"/>
      <c r="IF811" s="150"/>
      <c r="IG811" s="150"/>
      <c r="IH811" s="150"/>
      <c r="II811" s="150"/>
      <c r="IJ811" s="150"/>
      <c r="IK811" s="150"/>
      <c r="IL811" s="150"/>
      <c r="IM811" s="150"/>
      <c r="IN811" s="150"/>
      <c r="IO811" s="150"/>
      <c r="IP811" s="150"/>
      <c r="IQ811" s="150"/>
      <c r="IR811" s="150"/>
      <c r="IS811" s="150"/>
      <c r="IT811" s="150"/>
      <c r="IU811" s="150"/>
      <c r="IV811" s="150"/>
      <c r="IW811" s="150"/>
    </row>
    <row r="812" customFormat="false" ht="12.75" hidden="false" customHeight="false" outlineLevel="0" collapsed="false">
      <c r="B812" s="147"/>
      <c r="C812" s="147"/>
      <c r="D812" s="147"/>
      <c r="E812" s="147"/>
      <c r="F812" s="147"/>
      <c r="G812" s="147"/>
      <c r="H812" s="148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  <c r="AA812" s="147"/>
      <c r="AB812" s="147"/>
      <c r="AC812" s="147"/>
      <c r="AD812" s="147"/>
      <c r="AE812" s="147"/>
      <c r="AF812" s="147"/>
      <c r="AG812" s="147"/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  <c r="BI812" s="147"/>
      <c r="BJ812" s="147"/>
      <c r="BK812" s="149"/>
      <c r="BL812" s="150"/>
      <c r="BM812" s="150"/>
      <c r="BN812" s="150"/>
      <c r="BO812" s="150"/>
      <c r="BP812" s="150"/>
      <c r="BQ812" s="150"/>
      <c r="BR812" s="150"/>
      <c r="BS812" s="150"/>
      <c r="BT812" s="150"/>
      <c r="BU812" s="150"/>
      <c r="BV812" s="150"/>
      <c r="BW812" s="150"/>
      <c r="BX812" s="150"/>
      <c r="BY812" s="150"/>
      <c r="BZ812" s="150"/>
      <c r="CA812" s="150"/>
      <c r="CB812" s="150"/>
      <c r="CC812" s="15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0"/>
      <c r="CN812" s="150"/>
      <c r="CO812" s="150"/>
      <c r="CP812" s="150"/>
      <c r="CQ812" s="150"/>
      <c r="CR812" s="150"/>
      <c r="CS812" s="150"/>
      <c r="CT812" s="150"/>
      <c r="CU812" s="150"/>
      <c r="CV812" s="150"/>
      <c r="CW812" s="150"/>
      <c r="CX812" s="150"/>
      <c r="CY812" s="150"/>
      <c r="CZ812" s="150"/>
      <c r="DA812" s="150"/>
      <c r="DB812" s="150"/>
      <c r="DC812" s="150"/>
      <c r="DD812" s="150"/>
      <c r="DE812" s="150"/>
      <c r="DF812" s="150"/>
      <c r="DG812" s="150"/>
      <c r="DH812" s="150"/>
      <c r="DI812" s="150"/>
      <c r="DJ812" s="150"/>
      <c r="DK812" s="150"/>
      <c r="DL812" s="150"/>
      <c r="DM812" s="150"/>
      <c r="DN812" s="150"/>
      <c r="DO812" s="150"/>
      <c r="DP812" s="150"/>
      <c r="DQ812" s="150"/>
      <c r="DR812" s="150"/>
      <c r="DS812" s="150"/>
      <c r="DT812" s="150"/>
      <c r="DU812" s="150"/>
      <c r="DV812" s="150"/>
      <c r="DW812" s="150"/>
      <c r="DX812" s="150"/>
      <c r="DY812" s="150"/>
      <c r="DZ812" s="150"/>
      <c r="EA812" s="150"/>
      <c r="EB812" s="150"/>
      <c r="EC812" s="150"/>
      <c r="ED812" s="150"/>
      <c r="EE812" s="150"/>
      <c r="EF812" s="150"/>
      <c r="EG812" s="150"/>
      <c r="EH812" s="150"/>
      <c r="EI812" s="150"/>
      <c r="EJ812" s="150"/>
      <c r="EK812" s="150"/>
      <c r="EL812" s="150"/>
      <c r="EM812" s="150"/>
      <c r="EN812" s="150"/>
      <c r="EO812" s="150"/>
      <c r="EP812" s="150"/>
      <c r="EQ812" s="150"/>
      <c r="ER812" s="150"/>
      <c r="ES812" s="150"/>
      <c r="ET812" s="150"/>
      <c r="EU812" s="150"/>
      <c r="EV812" s="150"/>
      <c r="EW812" s="150"/>
      <c r="EX812" s="150"/>
      <c r="EY812" s="150"/>
      <c r="EZ812" s="150"/>
      <c r="FA812" s="150"/>
      <c r="FB812" s="150"/>
      <c r="FC812" s="150"/>
      <c r="FD812" s="150"/>
      <c r="FE812" s="150"/>
      <c r="FF812" s="150"/>
      <c r="FG812" s="150"/>
      <c r="FH812" s="150"/>
      <c r="FI812" s="150"/>
      <c r="FJ812" s="150"/>
      <c r="FK812" s="150"/>
      <c r="FL812" s="150"/>
      <c r="FM812" s="150"/>
      <c r="FN812" s="150"/>
      <c r="FO812" s="150"/>
      <c r="FP812" s="150"/>
      <c r="FQ812" s="150"/>
      <c r="FR812" s="150"/>
      <c r="FS812" s="150"/>
      <c r="FT812" s="150"/>
      <c r="FU812" s="150"/>
      <c r="FV812" s="150"/>
      <c r="FW812" s="150"/>
      <c r="FX812" s="150"/>
      <c r="FY812" s="150"/>
      <c r="FZ812" s="150"/>
      <c r="GA812" s="150"/>
      <c r="GB812" s="150"/>
      <c r="GC812" s="150"/>
      <c r="GD812" s="150"/>
      <c r="GE812" s="150"/>
      <c r="GF812" s="150"/>
      <c r="GG812" s="150"/>
      <c r="GH812" s="150"/>
      <c r="GI812" s="150"/>
      <c r="GJ812" s="150"/>
      <c r="GK812" s="150"/>
      <c r="GL812" s="150"/>
      <c r="GM812" s="150"/>
      <c r="GN812" s="150"/>
      <c r="GO812" s="150"/>
      <c r="GP812" s="150"/>
      <c r="GQ812" s="150"/>
      <c r="GR812" s="150"/>
      <c r="GS812" s="150"/>
      <c r="GT812" s="150"/>
      <c r="GU812" s="150"/>
      <c r="GV812" s="150"/>
      <c r="GW812" s="150"/>
      <c r="GX812" s="150"/>
      <c r="GY812" s="150"/>
      <c r="GZ812" s="150"/>
      <c r="HA812" s="150"/>
      <c r="HB812" s="150"/>
      <c r="HC812" s="150"/>
      <c r="HD812" s="150"/>
      <c r="HE812" s="150"/>
      <c r="HF812" s="150"/>
      <c r="HG812" s="150"/>
      <c r="HH812" s="150"/>
      <c r="HI812" s="150"/>
      <c r="HJ812" s="150"/>
      <c r="HK812" s="150"/>
      <c r="HL812" s="150"/>
      <c r="HM812" s="150"/>
      <c r="HN812" s="150"/>
      <c r="HO812" s="150"/>
      <c r="HP812" s="150"/>
      <c r="HQ812" s="150"/>
      <c r="HR812" s="150"/>
      <c r="HS812" s="150"/>
      <c r="HT812" s="150"/>
      <c r="HU812" s="150"/>
      <c r="HV812" s="150"/>
      <c r="HW812" s="150"/>
      <c r="HX812" s="150"/>
      <c r="HY812" s="150"/>
      <c r="HZ812" s="150"/>
      <c r="IA812" s="150"/>
      <c r="IB812" s="150"/>
      <c r="IC812" s="150"/>
      <c r="ID812" s="150"/>
      <c r="IE812" s="150"/>
      <c r="IF812" s="150"/>
      <c r="IG812" s="150"/>
      <c r="IH812" s="150"/>
      <c r="II812" s="150"/>
      <c r="IJ812" s="150"/>
      <c r="IK812" s="150"/>
      <c r="IL812" s="150"/>
      <c r="IM812" s="150"/>
      <c r="IN812" s="150"/>
      <c r="IO812" s="150"/>
      <c r="IP812" s="150"/>
      <c r="IQ812" s="150"/>
      <c r="IR812" s="150"/>
      <c r="IS812" s="150"/>
      <c r="IT812" s="150"/>
      <c r="IU812" s="150"/>
      <c r="IV812" s="150"/>
      <c r="IW812" s="150"/>
    </row>
    <row r="813" customFormat="false" ht="12.75" hidden="false" customHeight="false" outlineLevel="0" collapsed="false">
      <c r="B813" s="147"/>
      <c r="C813" s="147"/>
      <c r="D813" s="147"/>
      <c r="E813" s="147"/>
      <c r="F813" s="147"/>
      <c r="G813" s="147"/>
      <c r="H813" s="148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  <c r="AC813" s="147"/>
      <c r="AD813" s="147"/>
      <c r="AE813" s="147"/>
      <c r="AF813" s="147"/>
      <c r="AG813" s="147"/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  <c r="BI813" s="147"/>
      <c r="BJ813" s="147"/>
      <c r="BK813" s="149"/>
      <c r="BL813" s="150"/>
      <c r="BM813" s="150"/>
      <c r="BN813" s="150"/>
      <c r="BO813" s="150"/>
      <c r="BP813" s="150"/>
      <c r="BQ813" s="150"/>
      <c r="BR813" s="150"/>
      <c r="BS813" s="150"/>
      <c r="BT813" s="150"/>
      <c r="BU813" s="150"/>
      <c r="BV813" s="150"/>
      <c r="BW813" s="150"/>
      <c r="BX813" s="150"/>
      <c r="BY813" s="150"/>
      <c r="BZ813" s="150"/>
      <c r="CA813" s="150"/>
      <c r="CB813" s="150"/>
      <c r="CC813" s="150"/>
      <c r="CD813" s="150"/>
      <c r="CE813" s="150"/>
      <c r="CF813" s="150"/>
      <c r="CG813" s="150"/>
      <c r="CH813" s="150"/>
      <c r="CI813" s="150"/>
      <c r="CJ813" s="150"/>
      <c r="CK813" s="150"/>
      <c r="CL813" s="150"/>
      <c r="CM813" s="150"/>
      <c r="CN813" s="150"/>
      <c r="CO813" s="150"/>
      <c r="CP813" s="150"/>
      <c r="CQ813" s="150"/>
      <c r="CR813" s="150"/>
      <c r="CS813" s="150"/>
      <c r="CT813" s="150"/>
      <c r="CU813" s="150"/>
      <c r="CV813" s="150"/>
      <c r="CW813" s="150"/>
      <c r="CX813" s="150"/>
      <c r="CY813" s="150"/>
      <c r="CZ813" s="150"/>
      <c r="DA813" s="150"/>
      <c r="DB813" s="150"/>
      <c r="DC813" s="150"/>
      <c r="DD813" s="150"/>
      <c r="DE813" s="150"/>
      <c r="DF813" s="150"/>
      <c r="DG813" s="150"/>
      <c r="DH813" s="150"/>
      <c r="DI813" s="150"/>
      <c r="DJ813" s="150"/>
      <c r="DK813" s="150"/>
      <c r="DL813" s="150"/>
      <c r="DM813" s="150"/>
      <c r="DN813" s="150"/>
      <c r="DO813" s="150"/>
      <c r="DP813" s="150"/>
      <c r="DQ813" s="150"/>
      <c r="DR813" s="150"/>
      <c r="DS813" s="150"/>
      <c r="DT813" s="150"/>
      <c r="DU813" s="150"/>
      <c r="DV813" s="150"/>
      <c r="DW813" s="150"/>
      <c r="DX813" s="150"/>
      <c r="DY813" s="150"/>
      <c r="DZ813" s="150"/>
      <c r="EA813" s="150"/>
      <c r="EB813" s="150"/>
      <c r="EC813" s="150"/>
      <c r="ED813" s="150"/>
      <c r="EE813" s="150"/>
      <c r="EF813" s="150"/>
      <c r="EG813" s="150"/>
      <c r="EH813" s="150"/>
      <c r="EI813" s="150"/>
      <c r="EJ813" s="150"/>
      <c r="EK813" s="150"/>
      <c r="EL813" s="150"/>
      <c r="EM813" s="150"/>
      <c r="EN813" s="150"/>
      <c r="EO813" s="150"/>
      <c r="EP813" s="150"/>
      <c r="EQ813" s="150"/>
      <c r="ER813" s="150"/>
      <c r="ES813" s="150"/>
      <c r="ET813" s="150"/>
      <c r="EU813" s="150"/>
      <c r="EV813" s="150"/>
      <c r="EW813" s="150"/>
      <c r="EX813" s="150"/>
      <c r="EY813" s="150"/>
      <c r="EZ813" s="150"/>
      <c r="FA813" s="150"/>
      <c r="FB813" s="150"/>
      <c r="FC813" s="150"/>
      <c r="FD813" s="150"/>
      <c r="FE813" s="150"/>
      <c r="FF813" s="150"/>
      <c r="FG813" s="150"/>
      <c r="FH813" s="150"/>
      <c r="FI813" s="150"/>
      <c r="FJ813" s="150"/>
      <c r="FK813" s="150"/>
      <c r="FL813" s="150"/>
      <c r="FM813" s="150"/>
      <c r="FN813" s="150"/>
      <c r="FO813" s="150"/>
      <c r="FP813" s="150"/>
      <c r="FQ813" s="150"/>
      <c r="FR813" s="150"/>
      <c r="FS813" s="150"/>
      <c r="FT813" s="150"/>
      <c r="FU813" s="150"/>
      <c r="FV813" s="150"/>
      <c r="FW813" s="150"/>
      <c r="FX813" s="150"/>
      <c r="FY813" s="150"/>
      <c r="FZ813" s="150"/>
      <c r="GA813" s="150"/>
      <c r="GB813" s="150"/>
      <c r="GC813" s="150"/>
      <c r="GD813" s="150"/>
      <c r="GE813" s="150"/>
      <c r="GF813" s="150"/>
      <c r="GG813" s="150"/>
      <c r="GH813" s="150"/>
      <c r="GI813" s="150"/>
      <c r="GJ813" s="150"/>
      <c r="GK813" s="150"/>
      <c r="GL813" s="150"/>
      <c r="GM813" s="150"/>
      <c r="GN813" s="150"/>
      <c r="GO813" s="150"/>
      <c r="GP813" s="150"/>
      <c r="GQ813" s="150"/>
      <c r="GR813" s="150"/>
      <c r="GS813" s="150"/>
      <c r="GT813" s="150"/>
      <c r="GU813" s="150"/>
      <c r="GV813" s="150"/>
      <c r="GW813" s="150"/>
      <c r="GX813" s="150"/>
      <c r="GY813" s="150"/>
      <c r="GZ813" s="150"/>
      <c r="HA813" s="150"/>
      <c r="HB813" s="150"/>
      <c r="HC813" s="150"/>
      <c r="HD813" s="150"/>
      <c r="HE813" s="150"/>
      <c r="HF813" s="150"/>
      <c r="HG813" s="150"/>
      <c r="HH813" s="150"/>
      <c r="HI813" s="150"/>
      <c r="HJ813" s="150"/>
      <c r="HK813" s="150"/>
      <c r="HL813" s="150"/>
      <c r="HM813" s="150"/>
      <c r="HN813" s="150"/>
      <c r="HO813" s="150"/>
      <c r="HP813" s="150"/>
      <c r="HQ813" s="150"/>
      <c r="HR813" s="150"/>
      <c r="HS813" s="150"/>
      <c r="HT813" s="150"/>
      <c r="HU813" s="150"/>
      <c r="HV813" s="150"/>
      <c r="HW813" s="150"/>
      <c r="HX813" s="150"/>
      <c r="HY813" s="150"/>
      <c r="HZ813" s="150"/>
      <c r="IA813" s="150"/>
      <c r="IB813" s="150"/>
      <c r="IC813" s="150"/>
      <c r="ID813" s="150"/>
      <c r="IE813" s="150"/>
      <c r="IF813" s="150"/>
      <c r="IG813" s="150"/>
      <c r="IH813" s="150"/>
      <c r="II813" s="150"/>
      <c r="IJ813" s="150"/>
      <c r="IK813" s="150"/>
      <c r="IL813" s="150"/>
      <c r="IM813" s="150"/>
      <c r="IN813" s="150"/>
      <c r="IO813" s="150"/>
      <c r="IP813" s="150"/>
      <c r="IQ813" s="150"/>
      <c r="IR813" s="150"/>
      <c r="IS813" s="150"/>
      <c r="IT813" s="150"/>
      <c r="IU813" s="150"/>
      <c r="IV813" s="150"/>
      <c r="IW813" s="150"/>
    </row>
    <row r="814" customFormat="false" ht="12.75" hidden="false" customHeight="false" outlineLevel="0" collapsed="false">
      <c r="B814" s="147"/>
      <c r="C814" s="147"/>
      <c r="D814" s="147"/>
      <c r="E814" s="147"/>
      <c r="F814" s="147"/>
      <c r="G814" s="147"/>
      <c r="H814" s="148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  <c r="AA814" s="147"/>
      <c r="AB814" s="147"/>
      <c r="AC814" s="147"/>
      <c r="AD814" s="147"/>
      <c r="AE814" s="147"/>
      <c r="AF814" s="147"/>
      <c r="AG814" s="147"/>
      <c r="AH814" s="147"/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  <c r="BI814" s="147"/>
      <c r="BJ814" s="147"/>
      <c r="BK814" s="149"/>
      <c r="BL814" s="150"/>
      <c r="BM814" s="150"/>
      <c r="BN814" s="150"/>
      <c r="BO814" s="150"/>
      <c r="BP814" s="150"/>
      <c r="BQ814" s="150"/>
      <c r="BR814" s="150"/>
      <c r="BS814" s="150"/>
      <c r="BT814" s="150"/>
      <c r="BU814" s="150"/>
      <c r="BV814" s="150"/>
      <c r="BW814" s="150"/>
      <c r="BX814" s="150"/>
      <c r="BY814" s="150"/>
      <c r="BZ814" s="150"/>
      <c r="CA814" s="150"/>
      <c r="CB814" s="150"/>
      <c r="CC814" s="150"/>
      <c r="CD814" s="150"/>
      <c r="CE814" s="150"/>
      <c r="CF814" s="150"/>
      <c r="CG814" s="150"/>
      <c r="CH814" s="150"/>
      <c r="CI814" s="150"/>
      <c r="CJ814" s="150"/>
      <c r="CK814" s="150"/>
      <c r="CL814" s="150"/>
      <c r="CM814" s="150"/>
      <c r="CN814" s="150"/>
      <c r="CO814" s="150"/>
      <c r="CP814" s="150"/>
      <c r="CQ814" s="150"/>
      <c r="CR814" s="150"/>
      <c r="CS814" s="150"/>
      <c r="CT814" s="150"/>
      <c r="CU814" s="150"/>
      <c r="CV814" s="150"/>
      <c r="CW814" s="150"/>
      <c r="CX814" s="150"/>
      <c r="CY814" s="150"/>
      <c r="CZ814" s="150"/>
      <c r="DA814" s="150"/>
      <c r="DB814" s="150"/>
      <c r="DC814" s="150"/>
      <c r="DD814" s="150"/>
      <c r="DE814" s="150"/>
      <c r="DF814" s="150"/>
      <c r="DG814" s="150"/>
      <c r="DH814" s="150"/>
      <c r="DI814" s="150"/>
      <c r="DJ814" s="150"/>
      <c r="DK814" s="150"/>
      <c r="DL814" s="150"/>
      <c r="DM814" s="150"/>
      <c r="DN814" s="150"/>
      <c r="DO814" s="150"/>
      <c r="DP814" s="150"/>
      <c r="DQ814" s="150"/>
      <c r="DR814" s="150"/>
      <c r="DS814" s="150"/>
      <c r="DT814" s="150"/>
      <c r="DU814" s="150"/>
      <c r="DV814" s="150"/>
      <c r="DW814" s="150"/>
      <c r="DX814" s="150"/>
      <c r="DY814" s="150"/>
      <c r="DZ814" s="150"/>
      <c r="EA814" s="150"/>
      <c r="EB814" s="150"/>
      <c r="EC814" s="150"/>
      <c r="ED814" s="150"/>
      <c r="EE814" s="150"/>
      <c r="EF814" s="150"/>
      <c r="EG814" s="150"/>
      <c r="EH814" s="150"/>
      <c r="EI814" s="150"/>
      <c r="EJ814" s="150"/>
      <c r="EK814" s="150"/>
      <c r="EL814" s="150"/>
      <c r="EM814" s="150"/>
      <c r="EN814" s="150"/>
      <c r="EO814" s="150"/>
      <c r="EP814" s="150"/>
      <c r="EQ814" s="150"/>
      <c r="ER814" s="150"/>
      <c r="ES814" s="150"/>
      <c r="ET814" s="150"/>
      <c r="EU814" s="150"/>
      <c r="EV814" s="150"/>
      <c r="EW814" s="150"/>
      <c r="EX814" s="150"/>
      <c r="EY814" s="150"/>
      <c r="EZ814" s="150"/>
      <c r="FA814" s="150"/>
      <c r="FB814" s="150"/>
      <c r="FC814" s="150"/>
      <c r="FD814" s="150"/>
      <c r="FE814" s="150"/>
      <c r="FF814" s="150"/>
      <c r="FG814" s="150"/>
      <c r="FH814" s="150"/>
      <c r="FI814" s="150"/>
      <c r="FJ814" s="150"/>
      <c r="FK814" s="150"/>
      <c r="FL814" s="150"/>
      <c r="FM814" s="150"/>
      <c r="FN814" s="150"/>
      <c r="FO814" s="150"/>
      <c r="FP814" s="150"/>
      <c r="FQ814" s="150"/>
      <c r="FR814" s="150"/>
      <c r="FS814" s="150"/>
      <c r="FT814" s="150"/>
      <c r="FU814" s="150"/>
      <c r="FV814" s="150"/>
      <c r="FW814" s="150"/>
      <c r="FX814" s="150"/>
      <c r="FY814" s="150"/>
      <c r="FZ814" s="150"/>
      <c r="GA814" s="150"/>
      <c r="GB814" s="150"/>
      <c r="GC814" s="150"/>
      <c r="GD814" s="150"/>
      <c r="GE814" s="150"/>
      <c r="GF814" s="150"/>
      <c r="GG814" s="150"/>
      <c r="GH814" s="150"/>
      <c r="GI814" s="150"/>
      <c r="GJ814" s="150"/>
      <c r="GK814" s="150"/>
      <c r="GL814" s="150"/>
      <c r="GM814" s="150"/>
      <c r="GN814" s="150"/>
      <c r="GO814" s="150"/>
      <c r="GP814" s="150"/>
      <c r="GQ814" s="150"/>
      <c r="GR814" s="150"/>
      <c r="GS814" s="150"/>
      <c r="GT814" s="150"/>
      <c r="GU814" s="150"/>
      <c r="GV814" s="150"/>
      <c r="GW814" s="150"/>
      <c r="GX814" s="150"/>
      <c r="GY814" s="150"/>
      <c r="GZ814" s="150"/>
      <c r="HA814" s="150"/>
      <c r="HB814" s="150"/>
      <c r="HC814" s="150"/>
      <c r="HD814" s="150"/>
      <c r="HE814" s="150"/>
      <c r="HF814" s="150"/>
      <c r="HG814" s="150"/>
      <c r="HH814" s="150"/>
      <c r="HI814" s="150"/>
      <c r="HJ814" s="150"/>
      <c r="HK814" s="150"/>
      <c r="HL814" s="150"/>
      <c r="HM814" s="150"/>
      <c r="HN814" s="150"/>
      <c r="HO814" s="150"/>
      <c r="HP814" s="150"/>
      <c r="HQ814" s="150"/>
      <c r="HR814" s="150"/>
      <c r="HS814" s="150"/>
      <c r="HT814" s="150"/>
      <c r="HU814" s="150"/>
      <c r="HV814" s="150"/>
      <c r="HW814" s="150"/>
      <c r="HX814" s="150"/>
      <c r="HY814" s="150"/>
      <c r="HZ814" s="150"/>
      <c r="IA814" s="150"/>
      <c r="IB814" s="150"/>
      <c r="IC814" s="150"/>
      <c r="ID814" s="150"/>
      <c r="IE814" s="150"/>
      <c r="IF814" s="150"/>
      <c r="IG814" s="150"/>
      <c r="IH814" s="150"/>
      <c r="II814" s="150"/>
      <c r="IJ814" s="150"/>
      <c r="IK814" s="150"/>
      <c r="IL814" s="150"/>
      <c r="IM814" s="150"/>
      <c r="IN814" s="150"/>
      <c r="IO814" s="150"/>
      <c r="IP814" s="150"/>
      <c r="IQ814" s="150"/>
      <c r="IR814" s="150"/>
      <c r="IS814" s="150"/>
      <c r="IT814" s="150"/>
      <c r="IU814" s="150"/>
      <c r="IV814" s="150"/>
      <c r="IW814" s="150"/>
    </row>
    <row r="815" customFormat="false" ht="12.75" hidden="false" customHeight="false" outlineLevel="0" collapsed="false">
      <c r="B815" s="147"/>
      <c r="C815" s="147"/>
      <c r="D815" s="147"/>
      <c r="E815" s="147"/>
      <c r="F815" s="147"/>
      <c r="G815" s="147"/>
      <c r="H815" s="148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  <c r="AA815" s="147"/>
      <c r="AB815" s="147"/>
      <c r="AC815" s="147"/>
      <c r="AD815" s="147"/>
      <c r="AE815" s="147"/>
      <c r="AF815" s="147"/>
      <c r="AG815" s="147"/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  <c r="BI815" s="147"/>
      <c r="BJ815" s="147"/>
      <c r="BK815" s="149"/>
      <c r="BL815" s="150"/>
      <c r="BM815" s="150"/>
      <c r="BN815" s="150"/>
      <c r="BO815" s="150"/>
      <c r="BP815" s="150"/>
      <c r="BQ815" s="150"/>
      <c r="BR815" s="150"/>
      <c r="BS815" s="150"/>
      <c r="BT815" s="150"/>
      <c r="BU815" s="150"/>
      <c r="BV815" s="150"/>
      <c r="BW815" s="150"/>
      <c r="BX815" s="150"/>
      <c r="BY815" s="150"/>
      <c r="BZ815" s="150"/>
      <c r="CA815" s="150"/>
      <c r="CB815" s="150"/>
      <c r="CC815" s="15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0"/>
      <c r="CN815" s="150"/>
      <c r="CO815" s="150"/>
      <c r="CP815" s="150"/>
      <c r="CQ815" s="150"/>
      <c r="CR815" s="150"/>
      <c r="CS815" s="150"/>
      <c r="CT815" s="150"/>
      <c r="CU815" s="150"/>
      <c r="CV815" s="150"/>
      <c r="CW815" s="150"/>
      <c r="CX815" s="150"/>
      <c r="CY815" s="150"/>
      <c r="CZ815" s="150"/>
      <c r="DA815" s="150"/>
      <c r="DB815" s="150"/>
      <c r="DC815" s="150"/>
      <c r="DD815" s="150"/>
      <c r="DE815" s="150"/>
      <c r="DF815" s="150"/>
      <c r="DG815" s="150"/>
      <c r="DH815" s="150"/>
      <c r="DI815" s="150"/>
      <c r="DJ815" s="150"/>
      <c r="DK815" s="150"/>
      <c r="DL815" s="150"/>
      <c r="DM815" s="150"/>
      <c r="DN815" s="150"/>
      <c r="DO815" s="150"/>
      <c r="DP815" s="150"/>
      <c r="DQ815" s="150"/>
      <c r="DR815" s="150"/>
      <c r="DS815" s="150"/>
      <c r="DT815" s="150"/>
      <c r="DU815" s="150"/>
      <c r="DV815" s="150"/>
      <c r="DW815" s="150"/>
      <c r="DX815" s="150"/>
      <c r="DY815" s="150"/>
      <c r="DZ815" s="150"/>
      <c r="EA815" s="150"/>
      <c r="EB815" s="150"/>
      <c r="EC815" s="150"/>
      <c r="ED815" s="150"/>
      <c r="EE815" s="150"/>
      <c r="EF815" s="150"/>
      <c r="EG815" s="150"/>
      <c r="EH815" s="150"/>
      <c r="EI815" s="150"/>
      <c r="EJ815" s="150"/>
      <c r="EK815" s="150"/>
      <c r="EL815" s="150"/>
      <c r="EM815" s="150"/>
      <c r="EN815" s="150"/>
      <c r="EO815" s="150"/>
      <c r="EP815" s="150"/>
      <c r="EQ815" s="150"/>
      <c r="ER815" s="150"/>
      <c r="ES815" s="150"/>
      <c r="ET815" s="150"/>
      <c r="EU815" s="150"/>
      <c r="EV815" s="150"/>
      <c r="EW815" s="150"/>
      <c r="EX815" s="150"/>
      <c r="EY815" s="150"/>
      <c r="EZ815" s="150"/>
      <c r="FA815" s="150"/>
      <c r="FB815" s="150"/>
      <c r="FC815" s="150"/>
      <c r="FD815" s="150"/>
      <c r="FE815" s="150"/>
      <c r="FF815" s="150"/>
      <c r="FG815" s="150"/>
      <c r="FH815" s="150"/>
      <c r="FI815" s="150"/>
      <c r="FJ815" s="150"/>
      <c r="FK815" s="150"/>
      <c r="FL815" s="150"/>
      <c r="FM815" s="150"/>
      <c r="FN815" s="150"/>
      <c r="FO815" s="150"/>
      <c r="FP815" s="150"/>
      <c r="FQ815" s="150"/>
      <c r="FR815" s="150"/>
      <c r="FS815" s="150"/>
      <c r="FT815" s="150"/>
      <c r="FU815" s="150"/>
      <c r="FV815" s="150"/>
      <c r="FW815" s="150"/>
      <c r="FX815" s="150"/>
      <c r="FY815" s="150"/>
      <c r="FZ815" s="150"/>
      <c r="GA815" s="150"/>
      <c r="GB815" s="150"/>
      <c r="GC815" s="150"/>
      <c r="GD815" s="150"/>
      <c r="GE815" s="150"/>
      <c r="GF815" s="150"/>
      <c r="GG815" s="150"/>
      <c r="GH815" s="150"/>
      <c r="GI815" s="150"/>
      <c r="GJ815" s="150"/>
      <c r="GK815" s="150"/>
      <c r="GL815" s="150"/>
      <c r="GM815" s="150"/>
      <c r="GN815" s="150"/>
      <c r="GO815" s="150"/>
      <c r="GP815" s="150"/>
      <c r="GQ815" s="150"/>
      <c r="GR815" s="150"/>
      <c r="GS815" s="150"/>
      <c r="GT815" s="150"/>
      <c r="GU815" s="150"/>
      <c r="GV815" s="150"/>
      <c r="GW815" s="150"/>
      <c r="GX815" s="150"/>
      <c r="GY815" s="150"/>
      <c r="GZ815" s="150"/>
      <c r="HA815" s="150"/>
      <c r="HB815" s="150"/>
      <c r="HC815" s="150"/>
      <c r="HD815" s="150"/>
      <c r="HE815" s="150"/>
      <c r="HF815" s="150"/>
      <c r="HG815" s="150"/>
      <c r="HH815" s="150"/>
      <c r="HI815" s="150"/>
      <c r="HJ815" s="150"/>
      <c r="HK815" s="150"/>
      <c r="HL815" s="150"/>
      <c r="HM815" s="150"/>
      <c r="HN815" s="150"/>
      <c r="HO815" s="150"/>
      <c r="HP815" s="150"/>
      <c r="HQ815" s="150"/>
      <c r="HR815" s="150"/>
      <c r="HS815" s="150"/>
      <c r="HT815" s="150"/>
      <c r="HU815" s="150"/>
      <c r="HV815" s="150"/>
      <c r="HW815" s="150"/>
      <c r="HX815" s="150"/>
      <c r="HY815" s="150"/>
      <c r="HZ815" s="150"/>
      <c r="IA815" s="150"/>
      <c r="IB815" s="150"/>
      <c r="IC815" s="150"/>
      <c r="ID815" s="150"/>
      <c r="IE815" s="150"/>
      <c r="IF815" s="150"/>
      <c r="IG815" s="150"/>
      <c r="IH815" s="150"/>
      <c r="II815" s="150"/>
      <c r="IJ815" s="150"/>
      <c r="IK815" s="150"/>
      <c r="IL815" s="150"/>
      <c r="IM815" s="150"/>
      <c r="IN815" s="150"/>
      <c r="IO815" s="150"/>
      <c r="IP815" s="150"/>
      <c r="IQ815" s="150"/>
      <c r="IR815" s="150"/>
      <c r="IS815" s="150"/>
      <c r="IT815" s="150"/>
      <c r="IU815" s="150"/>
      <c r="IV815" s="150"/>
      <c r="IW815" s="150"/>
    </row>
    <row r="816" customFormat="false" ht="12.75" hidden="false" customHeight="false" outlineLevel="0" collapsed="false">
      <c r="B816" s="147"/>
      <c r="C816" s="147"/>
      <c r="D816" s="147"/>
      <c r="E816" s="147"/>
      <c r="F816" s="147"/>
      <c r="G816" s="147"/>
      <c r="H816" s="148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  <c r="AA816" s="147"/>
      <c r="AB816" s="147"/>
      <c r="AC816" s="147"/>
      <c r="AD816" s="147"/>
      <c r="AE816" s="147"/>
      <c r="AF816" s="147"/>
      <c r="AG816" s="147"/>
      <c r="AH816" s="147"/>
      <c r="AI816" s="147"/>
      <c r="AJ816" s="147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7"/>
      <c r="BH816" s="147"/>
      <c r="BI816" s="147"/>
      <c r="BJ816" s="147"/>
      <c r="BK816" s="149"/>
      <c r="BL816" s="150"/>
      <c r="BM816" s="150"/>
      <c r="BN816" s="150"/>
      <c r="BO816" s="150"/>
      <c r="BP816" s="150"/>
      <c r="BQ816" s="150"/>
      <c r="BR816" s="150"/>
      <c r="BS816" s="150"/>
      <c r="BT816" s="150"/>
      <c r="BU816" s="150"/>
      <c r="BV816" s="150"/>
      <c r="BW816" s="150"/>
      <c r="BX816" s="150"/>
      <c r="BY816" s="150"/>
      <c r="BZ816" s="150"/>
      <c r="CA816" s="150"/>
      <c r="CB816" s="150"/>
      <c r="CC816" s="15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0"/>
      <c r="CN816" s="150"/>
      <c r="CO816" s="150"/>
      <c r="CP816" s="150"/>
      <c r="CQ816" s="150"/>
      <c r="CR816" s="150"/>
      <c r="CS816" s="150"/>
      <c r="CT816" s="150"/>
      <c r="CU816" s="150"/>
      <c r="CV816" s="150"/>
      <c r="CW816" s="150"/>
      <c r="CX816" s="150"/>
      <c r="CY816" s="150"/>
      <c r="CZ816" s="150"/>
      <c r="DA816" s="150"/>
      <c r="DB816" s="150"/>
      <c r="DC816" s="150"/>
      <c r="DD816" s="150"/>
      <c r="DE816" s="150"/>
      <c r="DF816" s="150"/>
      <c r="DG816" s="150"/>
      <c r="DH816" s="150"/>
      <c r="DI816" s="150"/>
      <c r="DJ816" s="150"/>
      <c r="DK816" s="150"/>
      <c r="DL816" s="150"/>
      <c r="DM816" s="150"/>
      <c r="DN816" s="150"/>
      <c r="DO816" s="150"/>
      <c r="DP816" s="150"/>
      <c r="DQ816" s="150"/>
      <c r="DR816" s="150"/>
      <c r="DS816" s="150"/>
      <c r="DT816" s="150"/>
      <c r="DU816" s="150"/>
      <c r="DV816" s="150"/>
      <c r="DW816" s="150"/>
      <c r="DX816" s="150"/>
      <c r="DY816" s="150"/>
      <c r="DZ816" s="150"/>
      <c r="EA816" s="150"/>
      <c r="EB816" s="150"/>
      <c r="EC816" s="150"/>
      <c r="ED816" s="150"/>
      <c r="EE816" s="150"/>
      <c r="EF816" s="150"/>
      <c r="EG816" s="150"/>
      <c r="EH816" s="150"/>
      <c r="EI816" s="150"/>
      <c r="EJ816" s="150"/>
      <c r="EK816" s="150"/>
      <c r="EL816" s="150"/>
      <c r="EM816" s="150"/>
      <c r="EN816" s="150"/>
      <c r="EO816" s="150"/>
      <c r="EP816" s="150"/>
      <c r="EQ816" s="150"/>
      <c r="ER816" s="150"/>
      <c r="ES816" s="150"/>
      <c r="ET816" s="150"/>
      <c r="EU816" s="150"/>
      <c r="EV816" s="150"/>
      <c r="EW816" s="150"/>
      <c r="EX816" s="150"/>
      <c r="EY816" s="150"/>
      <c r="EZ816" s="150"/>
      <c r="FA816" s="150"/>
      <c r="FB816" s="150"/>
      <c r="FC816" s="150"/>
      <c r="FD816" s="150"/>
      <c r="FE816" s="150"/>
      <c r="FF816" s="150"/>
      <c r="FG816" s="150"/>
      <c r="FH816" s="150"/>
      <c r="FI816" s="150"/>
      <c r="FJ816" s="150"/>
      <c r="FK816" s="150"/>
      <c r="FL816" s="150"/>
      <c r="FM816" s="150"/>
      <c r="FN816" s="150"/>
      <c r="FO816" s="150"/>
      <c r="FP816" s="150"/>
      <c r="FQ816" s="150"/>
      <c r="FR816" s="150"/>
      <c r="FS816" s="150"/>
      <c r="FT816" s="150"/>
      <c r="FU816" s="150"/>
      <c r="FV816" s="150"/>
      <c r="FW816" s="150"/>
      <c r="FX816" s="150"/>
      <c r="FY816" s="150"/>
      <c r="FZ816" s="150"/>
      <c r="GA816" s="150"/>
      <c r="GB816" s="150"/>
      <c r="GC816" s="150"/>
      <c r="GD816" s="150"/>
      <c r="GE816" s="150"/>
      <c r="GF816" s="150"/>
      <c r="GG816" s="150"/>
      <c r="GH816" s="150"/>
      <c r="GI816" s="150"/>
      <c r="GJ816" s="150"/>
      <c r="GK816" s="150"/>
      <c r="GL816" s="150"/>
      <c r="GM816" s="150"/>
      <c r="GN816" s="150"/>
      <c r="GO816" s="150"/>
      <c r="GP816" s="150"/>
      <c r="GQ816" s="150"/>
      <c r="GR816" s="150"/>
      <c r="GS816" s="150"/>
      <c r="GT816" s="150"/>
      <c r="GU816" s="150"/>
      <c r="GV816" s="150"/>
      <c r="GW816" s="150"/>
      <c r="GX816" s="150"/>
      <c r="GY816" s="150"/>
      <c r="GZ816" s="150"/>
      <c r="HA816" s="150"/>
      <c r="HB816" s="150"/>
      <c r="HC816" s="150"/>
      <c r="HD816" s="150"/>
      <c r="HE816" s="150"/>
      <c r="HF816" s="150"/>
      <c r="HG816" s="150"/>
      <c r="HH816" s="150"/>
      <c r="HI816" s="150"/>
      <c r="HJ816" s="150"/>
      <c r="HK816" s="150"/>
      <c r="HL816" s="150"/>
      <c r="HM816" s="150"/>
      <c r="HN816" s="150"/>
      <c r="HO816" s="150"/>
      <c r="HP816" s="150"/>
      <c r="HQ816" s="150"/>
      <c r="HR816" s="150"/>
      <c r="HS816" s="150"/>
      <c r="HT816" s="150"/>
      <c r="HU816" s="150"/>
      <c r="HV816" s="150"/>
      <c r="HW816" s="150"/>
      <c r="HX816" s="150"/>
      <c r="HY816" s="150"/>
      <c r="HZ816" s="150"/>
      <c r="IA816" s="150"/>
      <c r="IB816" s="150"/>
      <c r="IC816" s="150"/>
      <c r="ID816" s="150"/>
      <c r="IE816" s="150"/>
      <c r="IF816" s="150"/>
      <c r="IG816" s="150"/>
      <c r="IH816" s="150"/>
      <c r="II816" s="150"/>
      <c r="IJ816" s="150"/>
      <c r="IK816" s="150"/>
      <c r="IL816" s="150"/>
      <c r="IM816" s="150"/>
      <c r="IN816" s="150"/>
      <c r="IO816" s="150"/>
      <c r="IP816" s="150"/>
      <c r="IQ816" s="150"/>
      <c r="IR816" s="150"/>
      <c r="IS816" s="150"/>
      <c r="IT816" s="150"/>
      <c r="IU816" s="150"/>
      <c r="IV816" s="150"/>
      <c r="IW816" s="150"/>
    </row>
    <row r="817" customFormat="false" ht="12.75" hidden="false" customHeight="false" outlineLevel="0" collapsed="false">
      <c r="B817" s="147"/>
      <c r="C817" s="147"/>
      <c r="D817" s="147"/>
      <c r="E817" s="147"/>
      <c r="F817" s="147"/>
      <c r="G817" s="147"/>
      <c r="H817" s="148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  <c r="AE817" s="147"/>
      <c r="AF817" s="147"/>
      <c r="AG817" s="147"/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  <c r="BI817" s="147"/>
      <c r="BJ817" s="147"/>
      <c r="BK817" s="149"/>
      <c r="BL817" s="150"/>
      <c r="BM817" s="150"/>
      <c r="BN817" s="150"/>
      <c r="BO817" s="150"/>
      <c r="BP817" s="150"/>
      <c r="BQ817" s="150"/>
      <c r="BR817" s="150"/>
      <c r="BS817" s="150"/>
      <c r="BT817" s="150"/>
      <c r="BU817" s="150"/>
      <c r="BV817" s="150"/>
      <c r="BW817" s="150"/>
      <c r="BX817" s="150"/>
      <c r="BY817" s="150"/>
      <c r="BZ817" s="150"/>
      <c r="CA817" s="150"/>
      <c r="CB817" s="150"/>
      <c r="CC817" s="150"/>
      <c r="CD817" s="150"/>
      <c r="CE817" s="150"/>
      <c r="CF817" s="150"/>
      <c r="CG817" s="150"/>
      <c r="CH817" s="150"/>
      <c r="CI817" s="150"/>
      <c r="CJ817" s="150"/>
      <c r="CK817" s="150"/>
      <c r="CL817" s="150"/>
      <c r="CM817" s="150"/>
      <c r="CN817" s="150"/>
      <c r="CO817" s="150"/>
      <c r="CP817" s="150"/>
      <c r="CQ817" s="150"/>
      <c r="CR817" s="150"/>
      <c r="CS817" s="150"/>
      <c r="CT817" s="150"/>
      <c r="CU817" s="150"/>
      <c r="CV817" s="150"/>
      <c r="CW817" s="150"/>
      <c r="CX817" s="150"/>
      <c r="CY817" s="150"/>
      <c r="CZ817" s="150"/>
      <c r="DA817" s="150"/>
      <c r="DB817" s="150"/>
      <c r="DC817" s="150"/>
      <c r="DD817" s="150"/>
      <c r="DE817" s="150"/>
      <c r="DF817" s="150"/>
      <c r="DG817" s="150"/>
      <c r="DH817" s="150"/>
      <c r="DI817" s="150"/>
      <c r="DJ817" s="150"/>
      <c r="DK817" s="150"/>
      <c r="DL817" s="150"/>
      <c r="DM817" s="150"/>
      <c r="DN817" s="150"/>
      <c r="DO817" s="150"/>
      <c r="DP817" s="150"/>
      <c r="DQ817" s="150"/>
      <c r="DR817" s="150"/>
      <c r="DS817" s="150"/>
      <c r="DT817" s="150"/>
      <c r="DU817" s="150"/>
      <c r="DV817" s="150"/>
      <c r="DW817" s="150"/>
      <c r="DX817" s="150"/>
      <c r="DY817" s="150"/>
      <c r="DZ817" s="150"/>
      <c r="EA817" s="150"/>
      <c r="EB817" s="150"/>
      <c r="EC817" s="150"/>
      <c r="ED817" s="150"/>
      <c r="EE817" s="150"/>
      <c r="EF817" s="150"/>
      <c r="EG817" s="150"/>
      <c r="EH817" s="150"/>
      <c r="EI817" s="150"/>
      <c r="EJ817" s="150"/>
      <c r="EK817" s="150"/>
      <c r="EL817" s="150"/>
      <c r="EM817" s="150"/>
      <c r="EN817" s="150"/>
      <c r="EO817" s="150"/>
      <c r="EP817" s="150"/>
      <c r="EQ817" s="150"/>
      <c r="ER817" s="150"/>
      <c r="ES817" s="150"/>
      <c r="ET817" s="150"/>
      <c r="EU817" s="150"/>
      <c r="EV817" s="150"/>
      <c r="EW817" s="150"/>
      <c r="EX817" s="150"/>
      <c r="EY817" s="150"/>
      <c r="EZ817" s="150"/>
      <c r="FA817" s="150"/>
      <c r="FB817" s="150"/>
      <c r="FC817" s="150"/>
      <c r="FD817" s="150"/>
      <c r="FE817" s="150"/>
      <c r="FF817" s="150"/>
      <c r="FG817" s="150"/>
      <c r="FH817" s="150"/>
      <c r="FI817" s="150"/>
      <c r="FJ817" s="150"/>
      <c r="FK817" s="150"/>
      <c r="FL817" s="150"/>
      <c r="FM817" s="150"/>
      <c r="FN817" s="150"/>
      <c r="FO817" s="150"/>
      <c r="FP817" s="150"/>
      <c r="FQ817" s="150"/>
      <c r="FR817" s="150"/>
      <c r="FS817" s="150"/>
      <c r="FT817" s="150"/>
      <c r="FU817" s="150"/>
      <c r="FV817" s="150"/>
      <c r="FW817" s="150"/>
      <c r="FX817" s="150"/>
      <c r="FY817" s="150"/>
      <c r="FZ817" s="150"/>
      <c r="GA817" s="150"/>
      <c r="GB817" s="150"/>
      <c r="GC817" s="150"/>
      <c r="GD817" s="150"/>
      <c r="GE817" s="150"/>
      <c r="GF817" s="150"/>
      <c r="GG817" s="150"/>
      <c r="GH817" s="150"/>
      <c r="GI817" s="150"/>
      <c r="GJ817" s="150"/>
      <c r="GK817" s="150"/>
      <c r="GL817" s="150"/>
      <c r="GM817" s="150"/>
      <c r="GN817" s="150"/>
      <c r="GO817" s="150"/>
      <c r="GP817" s="150"/>
      <c r="GQ817" s="150"/>
      <c r="GR817" s="150"/>
      <c r="GS817" s="150"/>
      <c r="GT817" s="150"/>
      <c r="GU817" s="150"/>
      <c r="GV817" s="150"/>
      <c r="GW817" s="150"/>
      <c r="GX817" s="150"/>
      <c r="GY817" s="150"/>
      <c r="GZ817" s="150"/>
      <c r="HA817" s="150"/>
      <c r="HB817" s="150"/>
      <c r="HC817" s="150"/>
      <c r="HD817" s="150"/>
      <c r="HE817" s="150"/>
      <c r="HF817" s="150"/>
      <c r="HG817" s="150"/>
      <c r="HH817" s="150"/>
      <c r="HI817" s="150"/>
      <c r="HJ817" s="150"/>
      <c r="HK817" s="150"/>
      <c r="HL817" s="150"/>
      <c r="HM817" s="150"/>
      <c r="HN817" s="150"/>
      <c r="HO817" s="150"/>
      <c r="HP817" s="150"/>
      <c r="HQ817" s="150"/>
      <c r="HR817" s="150"/>
      <c r="HS817" s="150"/>
      <c r="HT817" s="150"/>
      <c r="HU817" s="150"/>
      <c r="HV817" s="150"/>
      <c r="HW817" s="150"/>
      <c r="HX817" s="150"/>
      <c r="HY817" s="150"/>
      <c r="HZ817" s="150"/>
      <c r="IA817" s="150"/>
      <c r="IB817" s="150"/>
      <c r="IC817" s="150"/>
      <c r="ID817" s="150"/>
      <c r="IE817" s="150"/>
      <c r="IF817" s="150"/>
      <c r="IG817" s="150"/>
      <c r="IH817" s="150"/>
      <c r="II817" s="150"/>
      <c r="IJ817" s="150"/>
      <c r="IK817" s="150"/>
      <c r="IL817" s="150"/>
      <c r="IM817" s="150"/>
      <c r="IN817" s="150"/>
      <c r="IO817" s="150"/>
      <c r="IP817" s="150"/>
      <c r="IQ817" s="150"/>
      <c r="IR817" s="150"/>
      <c r="IS817" s="150"/>
      <c r="IT817" s="150"/>
      <c r="IU817" s="150"/>
      <c r="IV817" s="150"/>
      <c r="IW817" s="150"/>
    </row>
    <row r="818" customFormat="false" ht="12.75" hidden="false" customHeight="false" outlineLevel="0" collapsed="false">
      <c r="B818" s="147"/>
      <c r="C818" s="147"/>
      <c r="D818" s="147"/>
      <c r="E818" s="147"/>
      <c r="F818" s="147"/>
      <c r="G818" s="147"/>
      <c r="H818" s="148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  <c r="AA818" s="147"/>
      <c r="AB818" s="147"/>
      <c r="AC818" s="147"/>
      <c r="AD818" s="147"/>
      <c r="AE818" s="147"/>
      <c r="AF818" s="147"/>
      <c r="AG818" s="147"/>
      <c r="AH818" s="147"/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  <c r="BI818" s="147"/>
      <c r="BJ818" s="147"/>
      <c r="BK818" s="149"/>
      <c r="BL818" s="150"/>
      <c r="BM818" s="150"/>
      <c r="BN818" s="150"/>
      <c r="BO818" s="150"/>
      <c r="BP818" s="150"/>
      <c r="BQ818" s="150"/>
      <c r="BR818" s="150"/>
      <c r="BS818" s="150"/>
      <c r="BT818" s="150"/>
      <c r="BU818" s="150"/>
      <c r="BV818" s="150"/>
      <c r="BW818" s="150"/>
      <c r="BX818" s="150"/>
      <c r="BY818" s="150"/>
      <c r="BZ818" s="150"/>
      <c r="CA818" s="150"/>
      <c r="CB818" s="150"/>
      <c r="CC818" s="150"/>
      <c r="CD818" s="150"/>
      <c r="CE818" s="150"/>
      <c r="CF818" s="150"/>
      <c r="CG818" s="150"/>
      <c r="CH818" s="150"/>
      <c r="CI818" s="150"/>
      <c r="CJ818" s="150"/>
      <c r="CK818" s="150"/>
      <c r="CL818" s="150"/>
      <c r="CM818" s="150"/>
      <c r="CN818" s="150"/>
      <c r="CO818" s="150"/>
      <c r="CP818" s="150"/>
      <c r="CQ818" s="150"/>
      <c r="CR818" s="150"/>
      <c r="CS818" s="150"/>
      <c r="CT818" s="150"/>
      <c r="CU818" s="150"/>
      <c r="CV818" s="150"/>
      <c r="CW818" s="150"/>
      <c r="CX818" s="150"/>
      <c r="CY818" s="150"/>
      <c r="CZ818" s="150"/>
      <c r="DA818" s="150"/>
      <c r="DB818" s="150"/>
      <c r="DC818" s="150"/>
      <c r="DD818" s="150"/>
      <c r="DE818" s="150"/>
      <c r="DF818" s="150"/>
      <c r="DG818" s="150"/>
      <c r="DH818" s="150"/>
      <c r="DI818" s="150"/>
      <c r="DJ818" s="150"/>
      <c r="DK818" s="150"/>
      <c r="DL818" s="150"/>
      <c r="DM818" s="150"/>
      <c r="DN818" s="150"/>
      <c r="DO818" s="150"/>
      <c r="DP818" s="150"/>
      <c r="DQ818" s="150"/>
      <c r="DR818" s="150"/>
      <c r="DS818" s="150"/>
      <c r="DT818" s="150"/>
      <c r="DU818" s="150"/>
      <c r="DV818" s="150"/>
      <c r="DW818" s="150"/>
      <c r="DX818" s="150"/>
      <c r="DY818" s="150"/>
      <c r="DZ818" s="150"/>
      <c r="EA818" s="150"/>
      <c r="EB818" s="150"/>
      <c r="EC818" s="150"/>
      <c r="ED818" s="150"/>
      <c r="EE818" s="150"/>
      <c r="EF818" s="150"/>
      <c r="EG818" s="150"/>
      <c r="EH818" s="150"/>
      <c r="EI818" s="150"/>
      <c r="EJ818" s="150"/>
      <c r="EK818" s="150"/>
      <c r="EL818" s="150"/>
      <c r="EM818" s="150"/>
      <c r="EN818" s="150"/>
      <c r="EO818" s="150"/>
      <c r="EP818" s="150"/>
      <c r="EQ818" s="150"/>
      <c r="ER818" s="150"/>
      <c r="ES818" s="150"/>
      <c r="ET818" s="150"/>
      <c r="EU818" s="150"/>
      <c r="EV818" s="150"/>
      <c r="EW818" s="150"/>
      <c r="EX818" s="150"/>
      <c r="EY818" s="150"/>
      <c r="EZ818" s="150"/>
      <c r="FA818" s="150"/>
      <c r="FB818" s="150"/>
      <c r="FC818" s="150"/>
      <c r="FD818" s="150"/>
      <c r="FE818" s="150"/>
      <c r="FF818" s="150"/>
      <c r="FG818" s="150"/>
      <c r="FH818" s="150"/>
      <c r="FI818" s="150"/>
      <c r="FJ818" s="150"/>
      <c r="FK818" s="150"/>
      <c r="FL818" s="150"/>
      <c r="FM818" s="150"/>
      <c r="FN818" s="150"/>
      <c r="FO818" s="150"/>
      <c r="FP818" s="150"/>
      <c r="FQ818" s="150"/>
      <c r="FR818" s="150"/>
      <c r="FS818" s="150"/>
      <c r="FT818" s="150"/>
      <c r="FU818" s="150"/>
      <c r="FV818" s="150"/>
      <c r="FW818" s="150"/>
      <c r="FX818" s="150"/>
      <c r="FY818" s="150"/>
      <c r="FZ818" s="150"/>
      <c r="GA818" s="150"/>
      <c r="GB818" s="150"/>
      <c r="GC818" s="150"/>
      <c r="GD818" s="150"/>
      <c r="GE818" s="150"/>
      <c r="GF818" s="150"/>
      <c r="GG818" s="150"/>
      <c r="GH818" s="150"/>
      <c r="GI818" s="150"/>
      <c r="GJ818" s="150"/>
      <c r="GK818" s="150"/>
      <c r="GL818" s="150"/>
      <c r="GM818" s="150"/>
      <c r="GN818" s="150"/>
      <c r="GO818" s="150"/>
      <c r="GP818" s="150"/>
      <c r="GQ818" s="150"/>
      <c r="GR818" s="150"/>
      <c r="GS818" s="150"/>
      <c r="GT818" s="150"/>
      <c r="GU818" s="150"/>
      <c r="GV818" s="150"/>
      <c r="GW818" s="150"/>
      <c r="GX818" s="150"/>
      <c r="GY818" s="150"/>
      <c r="GZ818" s="150"/>
      <c r="HA818" s="150"/>
      <c r="HB818" s="150"/>
      <c r="HC818" s="150"/>
      <c r="HD818" s="150"/>
      <c r="HE818" s="150"/>
      <c r="HF818" s="150"/>
      <c r="HG818" s="150"/>
      <c r="HH818" s="150"/>
      <c r="HI818" s="150"/>
      <c r="HJ818" s="150"/>
      <c r="HK818" s="150"/>
      <c r="HL818" s="150"/>
      <c r="HM818" s="150"/>
      <c r="HN818" s="150"/>
      <c r="HO818" s="150"/>
      <c r="HP818" s="150"/>
      <c r="HQ818" s="150"/>
      <c r="HR818" s="150"/>
      <c r="HS818" s="150"/>
      <c r="HT818" s="150"/>
      <c r="HU818" s="150"/>
      <c r="HV818" s="150"/>
      <c r="HW818" s="150"/>
      <c r="HX818" s="150"/>
      <c r="HY818" s="150"/>
      <c r="HZ818" s="150"/>
      <c r="IA818" s="150"/>
      <c r="IB818" s="150"/>
      <c r="IC818" s="150"/>
      <c r="ID818" s="150"/>
      <c r="IE818" s="150"/>
      <c r="IF818" s="150"/>
      <c r="IG818" s="150"/>
      <c r="IH818" s="150"/>
      <c r="II818" s="150"/>
      <c r="IJ818" s="150"/>
      <c r="IK818" s="150"/>
      <c r="IL818" s="150"/>
      <c r="IM818" s="150"/>
      <c r="IN818" s="150"/>
      <c r="IO818" s="150"/>
      <c r="IP818" s="150"/>
      <c r="IQ818" s="150"/>
      <c r="IR818" s="150"/>
      <c r="IS818" s="150"/>
      <c r="IT818" s="150"/>
      <c r="IU818" s="150"/>
      <c r="IV818" s="150"/>
      <c r="IW818" s="150"/>
    </row>
    <row r="819" customFormat="false" ht="12.75" hidden="false" customHeight="false" outlineLevel="0" collapsed="false">
      <c r="B819" s="147"/>
      <c r="C819" s="147"/>
      <c r="D819" s="147"/>
      <c r="E819" s="147"/>
      <c r="F819" s="147"/>
      <c r="G819" s="147"/>
      <c r="H819" s="148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  <c r="AA819" s="147"/>
      <c r="AB819" s="147"/>
      <c r="AC819" s="147"/>
      <c r="AD819" s="147"/>
      <c r="AE819" s="147"/>
      <c r="AF819" s="147"/>
      <c r="AG819" s="147"/>
      <c r="AH819" s="147"/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  <c r="BI819" s="147"/>
      <c r="BJ819" s="147"/>
      <c r="BK819" s="149"/>
      <c r="BL819" s="150"/>
      <c r="BM819" s="150"/>
      <c r="BN819" s="150"/>
      <c r="BO819" s="150"/>
      <c r="BP819" s="150"/>
      <c r="BQ819" s="150"/>
      <c r="BR819" s="150"/>
      <c r="BS819" s="150"/>
      <c r="BT819" s="150"/>
      <c r="BU819" s="150"/>
      <c r="BV819" s="150"/>
      <c r="BW819" s="150"/>
      <c r="BX819" s="150"/>
      <c r="BY819" s="150"/>
      <c r="BZ819" s="150"/>
      <c r="CA819" s="150"/>
      <c r="CB819" s="150"/>
      <c r="CC819" s="15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0"/>
      <c r="CN819" s="150"/>
      <c r="CO819" s="150"/>
      <c r="CP819" s="150"/>
      <c r="CQ819" s="150"/>
      <c r="CR819" s="150"/>
      <c r="CS819" s="150"/>
      <c r="CT819" s="150"/>
      <c r="CU819" s="150"/>
      <c r="CV819" s="150"/>
      <c r="CW819" s="150"/>
      <c r="CX819" s="150"/>
      <c r="CY819" s="150"/>
      <c r="CZ819" s="150"/>
      <c r="DA819" s="150"/>
      <c r="DB819" s="150"/>
      <c r="DC819" s="150"/>
      <c r="DD819" s="150"/>
      <c r="DE819" s="150"/>
      <c r="DF819" s="150"/>
      <c r="DG819" s="150"/>
      <c r="DH819" s="150"/>
      <c r="DI819" s="150"/>
      <c r="DJ819" s="150"/>
      <c r="DK819" s="150"/>
      <c r="DL819" s="150"/>
      <c r="DM819" s="150"/>
      <c r="DN819" s="150"/>
      <c r="DO819" s="150"/>
      <c r="DP819" s="150"/>
      <c r="DQ819" s="150"/>
      <c r="DR819" s="150"/>
      <c r="DS819" s="150"/>
      <c r="DT819" s="150"/>
      <c r="DU819" s="150"/>
      <c r="DV819" s="150"/>
      <c r="DW819" s="150"/>
      <c r="DX819" s="150"/>
      <c r="DY819" s="150"/>
      <c r="DZ819" s="150"/>
      <c r="EA819" s="150"/>
      <c r="EB819" s="150"/>
      <c r="EC819" s="150"/>
      <c r="ED819" s="150"/>
      <c r="EE819" s="150"/>
      <c r="EF819" s="150"/>
      <c r="EG819" s="150"/>
      <c r="EH819" s="150"/>
      <c r="EI819" s="150"/>
      <c r="EJ819" s="150"/>
      <c r="EK819" s="150"/>
      <c r="EL819" s="150"/>
      <c r="EM819" s="150"/>
      <c r="EN819" s="150"/>
      <c r="EO819" s="150"/>
      <c r="EP819" s="150"/>
      <c r="EQ819" s="150"/>
      <c r="ER819" s="150"/>
      <c r="ES819" s="150"/>
      <c r="ET819" s="150"/>
      <c r="EU819" s="150"/>
      <c r="EV819" s="150"/>
      <c r="EW819" s="150"/>
      <c r="EX819" s="150"/>
      <c r="EY819" s="150"/>
      <c r="EZ819" s="150"/>
      <c r="FA819" s="150"/>
      <c r="FB819" s="150"/>
      <c r="FC819" s="150"/>
      <c r="FD819" s="150"/>
      <c r="FE819" s="150"/>
      <c r="FF819" s="150"/>
      <c r="FG819" s="150"/>
      <c r="FH819" s="150"/>
      <c r="FI819" s="150"/>
      <c r="FJ819" s="150"/>
      <c r="FK819" s="150"/>
      <c r="FL819" s="150"/>
      <c r="FM819" s="150"/>
      <c r="FN819" s="150"/>
      <c r="FO819" s="150"/>
      <c r="FP819" s="150"/>
      <c r="FQ819" s="150"/>
      <c r="FR819" s="150"/>
      <c r="FS819" s="150"/>
      <c r="FT819" s="150"/>
      <c r="FU819" s="150"/>
      <c r="FV819" s="150"/>
      <c r="FW819" s="150"/>
      <c r="FX819" s="150"/>
      <c r="FY819" s="150"/>
      <c r="FZ819" s="150"/>
      <c r="GA819" s="150"/>
      <c r="GB819" s="150"/>
      <c r="GC819" s="150"/>
      <c r="GD819" s="150"/>
      <c r="GE819" s="150"/>
      <c r="GF819" s="150"/>
      <c r="GG819" s="150"/>
      <c r="GH819" s="150"/>
      <c r="GI819" s="150"/>
      <c r="GJ819" s="150"/>
      <c r="GK819" s="150"/>
      <c r="GL819" s="150"/>
      <c r="GM819" s="150"/>
      <c r="GN819" s="150"/>
      <c r="GO819" s="150"/>
      <c r="GP819" s="150"/>
      <c r="GQ819" s="150"/>
      <c r="GR819" s="150"/>
      <c r="GS819" s="150"/>
      <c r="GT819" s="150"/>
      <c r="GU819" s="150"/>
      <c r="GV819" s="150"/>
      <c r="GW819" s="150"/>
      <c r="GX819" s="150"/>
      <c r="GY819" s="150"/>
      <c r="GZ819" s="150"/>
      <c r="HA819" s="150"/>
      <c r="HB819" s="150"/>
      <c r="HC819" s="150"/>
      <c r="HD819" s="150"/>
      <c r="HE819" s="150"/>
      <c r="HF819" s="150"/>
      <c r="HG819" s="150"/>
      <c r="HH819" s="150"/>
      <c r="HI819" s="150"/>
      <c r="HJ819" s="150"/>
      <c r="HK819" s="150"/>
      <c r="HL819" s="150"/>
      <c r="HM819" s="150"/>
      <c r="HN819" s="150"/>
      <c r="HO819" s="150"/>
      <c r="HP819" s="150"/>
      <c r="HQ819" s="150"/>
      <c r="HR819" s="150"/>
      <c r="HS819" s="150"/>
      <c r="HT819" s="150"/>
      <c r="HU819" s="150"/>
      <c r="HV819" s="150"/>
      <c r="HW819" s="150"/>
      <c r="HX819" s="150"/>
      <c r="HY819" s="150"/>
      <c r="HZ819" s="150"/>
      <c r="IA819" s="150"/>
      <c r="IB819" s="150"/>
      <c r="IC819" s="150"/>
      <c r="ID819" s="150"/>
      <c r="IE819" s="150"/>
      <c r="IF819" s="150"/>
      <c r="IG819" s="150"/>
      <c r="IH819" s="150"/>
      <c r="II819" s="150"/>
      <c r="IJ819" s="150"/>
      <c r="IK819" s="150"/>
      <c r="IL819" s="150"/>
      <c r="IM819" s="150"/>
      <c r="IN819" s="150"/>
      <c r="IO819" s="150"/>
      <c r="IP819" s="150"/>
      <c r="IQ819" s="150"/>
      <c r="IR819" s="150"/>
      <c r="IS819" s="150"/>
      <c r="IT819" s="150"/>
      <c r="IU819" s="150"/>
      <c r="IV819" s="150"/>
      <c r="IW819" s="150"/>
    </row>
    <row r="820" customFormat="false" ht="12.75" hidden="false" customHeight="false" outlineLevel="0" collapsed="false">
      <c r="B820" s="147"/>
      <c r="C820" s="147"/>
      <c r="D820" s="147"/>
      <c r="E820" s="147"/>
      <c r="F820" s="147"/>
      <c r="G820" s="147"/>
      <c r="H820" s="148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  <c r="AA820" s="147"/>
      <c r="AB820" s="147"/>
      <c r="AC820" s="147"/>
      <c r="AD820" s="147"/>
      <c r="AE820" s="147"/>
      <c r="AF820" s="147"/>
      <c r="AG820" s="147"/>
      <c r="AH820" s="147"/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  <c r="BI820" s="147"/>
      <c r="BJ820" s="147"/>
      <c r="BK820" s="149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50"/>
      <c r="BV820" s="150"/>
      <c r="BW820" s="150"/>
      <c r="BX820" s="150"/>
      <c r="BY820" s="150"/>
      <c r="BZ820" s="150"/>
      <c r="CA820" s="150"/>
      <c r="CB820" s="150"/>
      <c r="CC820" s="15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0"/>
      <c r="CN820" s="150"/>
      <c r="CO820" s="150"/>
      <c r="CP820" s="150"/>
      <c r="CQ820" s="150"/>
      <c r="CR820" s="150"/>
      <c r="CS820" s="150"/>
      <c r="CT820" s="150"/>
      <c r="CU820" s="150"/>
      <c r="CV820" s="150"/>
      <c r="CW820" s="150"/>
      <c r="CX820" s="150"/>
      <c r="CY820" s="150"/>
      <c r="CZ820" s="150"/>
      <c r="DA820" s="150"/>
      <c r="DB820" s="150"/>
      <c r="DC820" s="150"/>
      <c r="DD820" s="150"/>
      <c r="DE820" s="150"/>
      <c r="DF820" s="150"/>
      <c r="DG820" s="150"/>
      <c r="DH820" s="150"/>
      <c r="DI820" s="150"/>
      <c r="DJ820" s="150"/>
      <c r="DK820" s="150"/>
      <c r="DL820" s="150"/>
      <c r="DM820" s="150"/>
      <c r="DN820" s="150"/>
      <c r="DO820" s="150"/>
      <c r="DP820" s="150"/>
      <c r="DQ820" s="150"/>
      <c r="DR820" s="150"/>
      <c r="DS820" s="150"/>
      <c r="DT820" s="150"/>
      <c r="DU820" s="150"/>
      <c r="DV820" s="150"/>
      <c r="DW820" s="150"/>
      <c r="DX820" s="150"/>
      <c r="DY820" s="150"/>
      <c r="DZ820" s="150"/>
      <c r="EA820" s="150"/>
      <c r="EB820" s="150"/>
      <c r="EC820" s="150"/>
      <c r="ED820" s="150"/>
      <c r="EE820" s="150"/>
      <c r="EF820" s="150"/>
      <c r="EG820" s="150"/>
      <c r="EH820" s="150"/>
      <c r="EI820" s="150"/>
      <c r="EJ820" s="150"/>
      <c r="EK820" s="150"/>
      <c r="EL820" s="150"/>
      <c r="EM820" s="150"/>
      <c r="EN820" s="150"/>
      <c r="EO820" s="150"/>
      <c r="EP820" s="150"/>
      <c r="EQ820" s="150"/>
      <c r="ER820" s="150"/>
      <c r="ES820" s="150"/>
      <c r="ET820" s="150"/>
      <c r="EU820" s="150"/>
      <c r="EV820" s="150"/>
      <c r="EW820" s="150"/>
      <c r="EX820" s="150"/>
      <c r="EY820" s="150"/>
      <c r="EZ820" s="150"/>
      <c r="FA820" s="150"/>
      <c r="FB820" s="150"/>
      <c r="FC820" s="150"/>
      <c r="FD820" s="150"/>
      <c r="FE820" s="150"/>
      <c r="FF820" s="150"/>
      <c r="FG820" s="150"/>
      <c r="FH820" s="150"/>
      <c r="FI820" s="150"/>
      <c r="FJ820" s="150"/>
      <c r="FK820" s="150"/>
      <c r="FL820" s="150"/>
      <c r="FM820" s="150"/>
      <c r="FN820" s="150"/>
      <c r="FO820" s="150"/>
      <c r="FP820" s="150"/>
      <c r="FQ820" s="150"/>
      <c r="FR820" s="150"/>
      <c r="FS820" s="150"/>
      <c r="FT820" s="150"/>
      <c r="FU820" s="150"/>
      <c r="FV820" s="150"/>
      <c r="FW820" s="150"/>
      <c r="FX820" s="150"/>
      <c r="FY820" s="150"/>
      <c r="FZ820" s="150"/>
      <c r="GA820" s="150"/>
      <c r="GB820" s="150"/>
      <c r="GC820" s="150"/>
      <c r="GD820" s="150"/>
      <c r="GE820" s="150"/>
      <c r="GF820" s="150"/>
      <c r="GG820" s="150"/>
      <c r="GH820" s="150"/>
      <c r="GI820" s="150"/>
      <c r="GJ820" s="150"/>
      <c r="GK820" s="150"/>
      <c r="GL820" s="150"/>
      <c r="GM820" s="150"/>
      <c r="GN820" s="150"/>
      <c r="GO820" s="150"/>
      <c r="GP820" s="150"/>
      <c r="GQ820" s="150"/>
      <c r="GR820" s="150"/>
      <c r="GS820" s="150"/>
      <c r="GT820" s="150"/>
      <c r="GU820" s="150"/>
      <c r="GV820" s="150"/>
      <c r="GW820" s="150"/>
      <c r="GX820" s="150"/>
      <c r="GY820" s="150"/>
      <c r="GZ820" s="150"/>
      <c r="HA820" s="150"/>
      <c r="HB820" s="150"/>
      <c r="HC820" s="150"/>
      <c r="HD820" s="150"/>
      <c r="HE820" s="150"/>
      <c r="HF820" s="150"/>
      <c r="HG820" s="150"/>
      <c r="HH820" s="150"/>
      <c r="HI820" s="150"/>
      <c r="HJ820" s="150"/>
      <c r="HK820" s="150"/>
      <c r="HL820" s="150"/>
      <c r="HM820" s="150"/>
      <c r="HN820" s="150"/>
      <c r="HO820" s="150"/>
      <c r="HP820" s="150"/>
      <c r="HQ820" s="150"/>
      <c r="HR820" s="150"/>
      <c r="HS820" s="150"/>
      <c r="HT820" s="150"/>
      <c r="HU820" s="150"/>
      <c r="HV820" s="150"/>
      <c r="HW820" s="150"/>
      <c r="HX820" s="150"/>
      <c r="HY820" s="150"/>
      <c r="HZ820" s="150"/>
      <c r="IA820" s="150"/>
      <c r="IB820" s="150"/>
      <c r="IC820" s="150"/>
      <c r="ID820" s="150"/>
      <c r="IE820" s="150"/>
      <c r="IF820" s="150"/>
      <c r="IG820" s="150"/>
      <c r="IH820" s="150"/>
      <c r="II820" s="150"/>
      <c r="IJ820" s="150"/>
      <c r="IK820" s="150"/>
      <c r="IL820" s="150"/>
      <c r="IM820" s="150"/>
      <c r="IN820" s="150"/>
      <c r="IO820" s="150"/>
      <c r="IP820" s="150"/>
      <c r="IQ820" s="150"/>
      <c r="IR820" s="150"/>
      <c r="IS820" s="150"/>
      <c r="IT820" s="150"/>
      <c r="IU820" s="150"/>
      <c r="IV820" s="150"/>
      <c r="IW820" s="150"/>
    </row>
    <row r="821" customFormat="false" ht="12.75" hidden="false" customHeight="false" outlineLevel="0" collapsed="false">
      <c r="B821" s="147"/>
      <c r="C821" s="147"/>
      <c r="D821" s="147"/>
      <c r="E821" s="147"/>
      <c r="F821" s="147"/>
      <c r="G821" s="147"/>
      <c r="H821" s="148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  <c r="AE821" s="147"/>
      <c r="AF821" s="147"/>
      <c r="AG821" s="147"/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  <c r="BI821" s="147"/>
      <c r="BJ821" s="147"/>
      <c r="BK821" s="149"/>
      <c r="BL821" s="150"/>
      <c r="BM821" s="150"/>
      <c r="BN821" s="150"/>
      <c r="BO821" s="150"/>
      <c r="BP821" s="150"/>
      <c r="BQ821" s="150"/>
      <c r="BR821" s="150"/>
      <c r="BS821" s="150"/>
      <c r="BT821" s="150"/>
      <c r="BU821" s="150"/>
      <c r="BV821" s="150"/>
      <c r="BW821" s="150"/>
      <c r="BX821" s="150"/>
      <c r="BY821" s="150"/>
      <c r="BZ821" s="150"/>
      <c r="CA821" s="150"/>
      <c r="CB821" s="150"/>
      <c r="CC821" s="150"/>
      <c r="CD821" s="150"/>
      <c r="CE821" s="150"/>
      <c r="CF821" s="150"/>
      <c r="CG821" s="150"/>
      <c r="CH821" s="150"/>
      <c r="CI821" s="150"/>
      <c r="CJ821" s="150"/>
      <c r="CK821" s="150"/>
      <c r="CL821" s="150"/>
      <c r="CM821" s="150"/>
      <c r="CN821" s="150"/>
      <c r="CO821" s="150"/>
      <c r="CP821" s="150"/>
      <c r="CQ821" s="150"/>
      <c r="CR821" s="150"/>
      <c r="CS821" s="150"/>
      <c r="CT821" s="150"/>
      <c r="CU821" s="150"/>
      <c r="CV821" s="150"/>
      <c r="CW821" s="150"/>
      <c r="CX821" s="150"/>
      <c r="CY821" s="150"/>
      <c r="CZ821" s="150"/>
      <c r="DA821" s="150"/>
      <c r="DB821" s="150"/>
      <c r="DC821" s="150"/>
      <c r="DD821" s="150"/>
      <c r="DE821" s="150"/>
      <c r="DF821" s="150"/>
      <c r="DG821" s="150"/>
      <c r="DH821" s="150"/>
      <c r="DI821" s="150"/>
      <c r="DJ821" s="150"/>
      <c r="DK821" s="150"/>
      <c r="DL821" s="150"/>
      <c r="DM821" s="150"/>
      <c r="DN821" s="150"/>
      <c r="DO821" s="150"/>
      <c r="DP821" s="150"/>
      <c r="DQ821" s="150"/>
      <c r="DR821" s="150"/>
      <c r="DS821" s="150"/>
      <c r="DT821" s="150"/>
      <c r="DU821" s="150"/>
      <c r="DV821" s="150"/>
      <c r="DW821" s="150"/>
      <c r="DX821" s="150"/>
      <c r="DY821" s="150"/>
      <c r="DZ821" s="150"/>
      <c r="EA821" s="150"/>
      <c r="EB821" s="150"/>
      <c r="EC821" s="150"/>
      <c r="ED821" s="150"/>
      <c r="EE821" s="150"/>
      <c r="EF821" s="150"/>
      <c r="EG821" s="150"/>
      <c r="EH821" s="150"/>
      <c r="EI821" s="150"/>
      <c r="EJ821" s="150"/>
      <c r="EK821" s="150"/>
      <c r="EL821" s="150"/>
      <c r="EM821" s="150"/>
      <c r="EN821" s="150"/>
      <c r="EO821" s="150"/>
      <c r="EP821" s="150"/>
      <c r="EQ821" s="150"/>
      <c r="ER821" s="150"/>
      <c r="ES821" s="150"/>
      <c r="ET821" s="150"/>
      <c r="EU821" s="150"/>
      <c r="EV821" s="150"/>
      <c r="EW821" s="150"/>
      <c r="EX821" s="150"/>
      <c r="EY821" s="150"/>
      <c r="EZ821" s="150"/>
      <c r="FA821" s="150"/>
      <c r="FB821" s="150"/>
      <c r="FC821" s="150"/>
      <c r="FD821" s="150"/>
      <c r="FE821" s="150"/>
      <c r="FF821" s="150"/>
      <c r="FG821" s="150"/>
      <c r="FH821" s="150"/>
      <c r="FI821" s="150"/>
      <c r="FJ821" s="150"/>
      <c r="FK821" s="150"/>
      <c r="FL821" s="150"/>
      <c r="FM821" s="150"/>
      <c r="FN821" s="150"/>
      <c r="FO821" s="150"/>
      <c r="FP821" s="150"/>
      <c r="FQ821" s="150"/>
      <c r="FR821" s="150"/>
      <c r="FS821" s="150"/>
      <c r="FT821" s="150"/>
      <c r="FU821" s="150"/>
      <c r="FV821" s="150"/>
      <c r="FW821" s="150"/>
      <c r="FX821" s="150"/>
      <c r="FY821" s="150"/>
      <c r="FZ821" s="150"/>
      <c r="GA821" s="150"/>
      <c r="GB821" s="150"/>
      <c r="GC821" s="150"/>
      <c r="GD821" s="150"/>
      <c r="GE821" s="150"/>
      <c r="GF821" s="150"/>
      <c r="GG821" s="150"/>
      <c r="GH821" s="150"/>
      <c r="GI821" s="150"/>
      <c r="GJ821" s="150"/>
      <c r="GK821" s="150"/>
      <c r="GL821" s="150"/>
      <c r="GM821" s="150"/>
      <c r="GN821" s="150"/>
      <c r="GO821" s="150"/>
      <c r="GP821" s="150"/>
      <c r="GQ821" s="150"/>
      <c r="GR821" s="150"/>
      <c r="GS821" s="150"/>
      <c r="GT821" s="150"/>
      <c r="GU821" s="150"/>
      <c r="GV821" s="150"/>
      <c r="GW821" s="150"/>
      <c r="GX821" s="150"/>
      <c r="GY821" s="150"/>
      <c r="GZ821" s="150"/>
      <c r="HA821" s="150"/>
      <c r="HB821" s="150"/>
      <c r="HC821" s="150"/>
      <c r="HD821" s="150"/>
      <c r="HE821" s="150"/>
      <c r="HF821" s="150"/>
      <c r="HG821" s="150"/>
      <c r="HH821" s="150"/>
      <c r="HI821" s="150"/>
      <c r="HJ821" s="150"/>
      <c r="HK821" s="150"/>
      <c r="HL821" s="150"/>
      <c r="HM821" s="150"/>
      <c r="HN821" s="150"/>
      <c r="HO821" s="150"/>
      <c r="HP821" s="150"/>
      <c r="HQ821" s="150"/>
      <c r="HR821" s="150"/>
      <c r="HS821" s="150"/>
      <c r="HT821" s="150"/>
      <c r="HU821" s="150"/>
      <c r="HV821" s="150"/>
      <c r="HW821" s="150"/>
      <c r="HX821" s="150"/>
      <c r="HY821" s="150"/>
      <c r="HZ821" s="150"/>
      <c r="IA821" s="150"/>
      <c r="IB821" s="150"/>
      <c r="IC821" s="150"/>
      <c r="ID821" s="150"/>
      <c r="IE821" s="150"/>
      <c r="IF821" s="150"/>
      <c r="IG821" s="150"/>
      <c r="IH821" s="150"/>
      <c r="II821" s="150"/>
      <c r="IJ821" s="150"/>
      <c r="IK821" s="150"/>
      <c r="IL821" s="150"/>
      <c r="IM821" s="150"/>
      <c r="IN821" s="150"/>
      <c r="IO821" s="150"/>
      <c r="IP821" s="150"/>
      <c r="IQ821" s="150"/>
      <c r="IR821" s="150"/>
      <c r="IS821" s="150"/>
      <c r="IT821" s="150"/>
      <c r="IU821" s="150"/>
      <c r="IV821" s="150"/>
      <c r="IW821" s="150"/>
    </row>
    <row r="822" customFormat="false" ht="12.75" hidden="false" customHeight="false" outlineLevel="0" collapsed="false">
      <c r="B822" s="147"/>
      <c r="C822" s="147"/>
      <c r="D822" s="147"/>
      <c r="E822" s="147"/>
      <c r="F822" s="147"/>
      <c r="G822" s="147"/>
      <c r="H822" s="148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  <c r="AA822" s="147"/>
      <c r="AB822" s="147"/>
      <c r="AC822" s="147"/>
      <c r="AD822" s="147"/>
      <c r="AE822" s="147"/>
      <c r="AF822" s="147"/>
      <c r="AG822" s="147"/>
      <c r="AH822" s="147"/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  <c r="BI822" s="147"/>
      <c r="BJ822" s="147"/>
      <c r="BK822" s="149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50"/>
      <c r="BV822" s="150"/>
      <c r="BW822" s="150"/>
      <c r="BX822" s="150"/>
      <c r="BY822" s="150"/>
      <c r="BZ822" s="150"/>
      <c r="CA822" s="150"/>
      <c r="CB822" s="150"/>
      <c r="CC822" s="150"/>
      <c r="CD822" s="150"/>
      <c r="CE822" s="150"/>
      <c r="CF822" s="150"/>
      <c r="CG822" s="150"/>
      <c r="CH822" s="150"/>
      <c r="CI822" s="150"/>
      <c r="CJ822" s="150"/>
      <c r="CK822" s="150"/>
      <c r="CL822" s="150"/>
      <c r="CM822" s="150"/>
      <c r="CN822" s="150"/>
      <c r="CO822" s="150"/>
      <c r="CP822" s="150"/>
      <c r="CQ822" s="150"/>
      <c r="CR822" s="150"/>
      <c r="CS822" s="150"/>
      <c r="CT822" s="150"/>
      <c r="CU822" s="150"/>
      <c r="CV822" s="150"/>
      <c r="CW822" s="150"/>
      <c r="CX822" s="150"/>
      <c r="CY822" s="150"/>
      <c r="CZ822" s="150"/>
      <c r="DA822" s="150"/>
      <c r="DB822" s="150"/>
      <c r="DC822" s="150"/>
      <c r="DD822" s="150"/>
      <c r="DE822" s="150"/>
      <c r="DF822" s="150"/>
      <c r="DG822" s="150"/>
      <c r="DH822" s="150"/>
      <c r="DI822" s="150"/>
      <c r="DJ822" s="150"/>
      <c r="DK822" s="150"/>
      <c r="DL822" s="150"/>
      <c r="DM822" s="150"/>
      <c r="DN822" s="150"/>
      <c r="DO822" s="150"/>
      <c r="DP822" s="150"/>
      <c r="DQ822" s="150"/>
      <c r="DR822" s="150"/>
      <c r="DS822" s="150"/>
      <c r="DT822" s="150"/>
      <c r="DU822" s="150"/>
      <c r="DV822" s="150"/>
      <c r="DW822" s="150"/>
      <c r="DX822" s="150"/>
      <c r="DY822" s="150"/>
      <c r="DZ822" s="150"/>
      <c r="EA822" s="150"/>
      <c r="EB822" s="150"/>
      <c r="EC822" s="150"/>
      <c r="ED822" s="150"/>
      <c r="EE822" s="150"/>
      <c r="EF822" s="150"/>
      <c r="EG822" s="150"/>
      <c r="EH822" s="150"/>
      <c r="EI822" s="150"/>
      <c r="EJ822" s="150"/>
      <c r="EK822" s="150"/>
      <c r="EL822" s="150"/>
      <c r="EM822" s="150"/>
      <c r="EN822" s="150"/>
      <c r="EO822" s="150"/>
      <c r="EP822" s="150"/>
      <c r="EQ822" s="150"/>
      <c r="ER822" s="150"/>
      <c r="ES822" s="150"/>
      <c r="ET822" s="150"/>
      <c r="EU822" s="150"/>
      <c r="EV822" s="150"/>
      <c r="EW822" s="150"/>
      <c r="EX822" s="150"/>
      <c r="EY822" s="150"/>
      <c r="EZ822" s="150"/>
      <c r="FA822" s="150"/>
      <c r="FB822" s="150"/>
      <c r="FC822" s="150"/>
      <c r="FD822" s="150"/>
      <c r="FE822" s="150"/>
      <c r="FF822" s="150"/>
      <c r="FG822" s="150"/>
      <c r="FH822" s="150"/>
      <c r="FI822" s="150"/>
      <c r="FJ822" s="150"/>
      <c r="FK822" s="150"/>
      <c r="FL822" s="150"/>
      <c r="FM822" s="150"/>
      <c r="FN822" s="150"/>
      <c r="FO822" s="150"/>
      <c r="FP822" s="150"/>
      <c r="FQ822" s="150"/>
      <c r="FR822" s="150"/>
      <c r="FS822" s="150"/>
      <c r="FT822" s="150"/>
      <c r="FU822" s="150"/>
      <c r="FV822" s="150"/>
      <c r="FW822" s="150"/>
      <c r="FX822" s="150"/>
      <c r="FY822" s="150"/>
      <c r="FZ822" s="150"/>
      <c r="GA822" s="150"/>
      <c r="GB822" s="150"/>
      <c r="GC822" s="150"/>
      <c r="GD822" s="150"/>
      <c r="GE822" s="150"/>
      <c r="GF822" s="150"/>
      <c r="GG822" s="150"/>
      <c r="GH822" s="150"/>
      <c r="GI822" s="150"/>
      <c r="GJ822" s="150"/>
      <c r="GK822" s="150"/>
      <c r="GL822" s="150"/>
      <c r="GM822" s="150"/>
      <c r="GN822" s="150"/>
      <c r="GO822" s="150"/>
      <c r="GP822" s="150"/>
      <c r="GQ822" s="150"/>
      <c r="GR822" s="150"/>
      <c r="GS822" s="150"/>
      <c r="GT822" s="150"/>
      <c r="GU822" s="150"/>
      <c r="GV822" s="150"/>
      <c r="GW822" s="150"/>
      <c r="GX822" s="150"/>
      <c r="GY822" s="150"/>
      <c r="GZ822" s="150"/>
      <c r="HA822" s="150"/>
      <c r="HB822" s="150"/>
      <c r="HC822" s="150"/>
      <c r="HD822" s="150"/>
      <c r="HE822" s="150"/>
      <c r="HF822" s="150"/>
      <c r="HG822" s="150"/>
      <c r="HH822" s="150"/>
      <c r="HI822" s="150"/>
      <c r="HJ822" s="150"/>
      <c r="HK822" s="150"/>
      <c r="HL822" s="150"/>
      <c r="HM822" s="150"/>
      <c r="HN822" s="150"/>
      <c r="HO822" s="150"/>
      <c r="HP822" s="150"/>
      <c r="HQ822" s="150"/>
      <c r="HR822" s="150"/>
      <c r="HS822" s="150"/>
      <c r="HT822" s="150"/>
      <c r="HU822" s="150"/>
      <c r="HV822" s="150"/>
      <c r="HW822" s="150"/>
      <c r="HX822" s="150"/>
      <c r="HY822" s="150"/>
      <c r="HZ822" s="150"/>
      <c r="IA822" s="150"/>
      <c r="IB822" s="150"/>
      <c r="IC822" s="150"/>
      <c r="ID822" s="150"/>
      <c r="IE822" s="150"/>
      <c r="IF822" s="150"/>
      <c r="IG822" s="150"/>
      <c r="IH822" s="150"/>
      <c r="II822" s="150"/>
      <c r="IJ822" s="150"/>
      <c r="IK822" s="150"/>
      <c r="IL822" s="150"/>
      <c r="IM822" s="150"/>
      <c r="IN822" s="150"/>
      <c r="IO822" s="150"/>
      <c r="IP822" s="150"/>
      <c r="IQ822" s="150"/>
      <c r="IR822" s="150"/>
      <c r="IS822" s="150"/>
      <c r="IT822" s="150"/>
      <c r="IU822" s="150"/>
      <c r="IV822" s="150"/>
      <c r="IW822" s="150"/>
    </row>
    <row r="823" customFormat="false" ht="12.75" hidden="false" customHeight="false" outlineLevel="0" collapsed="false">
      <c r="B823" s="147"/>
      <c r="C823" s="147"/>
      <c r="D823" s="147"/>
      <c r="E823" s="147"/>
      <c r="F823" s="147"/>
      <c r="G823" s="147"/>
      <c r="H823" s="148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  <c r="AA823" s="147"/>
      <c r="AB823" s="147"/>
      <c r="AC823" s="147"/>
      <c r="AD823" s="147"/>
      <c r="AE823" s="147"/>
      <c r="AF823" s="147"/>
      <c r="AG823" s="147"/>
      <c r="AH823" s="147"/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  <c r="BI823" s="147"/>
      <c r="BJ823" s="147"/>
      <c r="BK823" s="149"/>
      <c r="BL823" s="150"/>
      <c r="BM823" s="150"/>
      <c r="BN823" s="150"/>
      <c r="BO823" s="150"/>
      <c r="BP823" s="150"/>
      <c r="BQ823" s="150"/>
      <c r="BR823" s="150"/>
      <c r="BS823" s="150"/>
      <c r="BT823" s="150"/>
      <c r="BU823" s="150"/>
      <c r="BV823" s="150"/>
      <c r="BW823" s="150"/>
      <c r="BX823" s="150"/>
      <c r="BY823" s="150"/>
      <c r="BZ823" s="150"/>
      <c r="CA823" s="150"/>
      <c r="CB823" s="150"/>
      <c r="CC823" s="15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0"/>
      <c r="CN823" s="150"/>
      <c r="CO823" s="150"/>
      <c r="CP823" s="150"/>
      <c r="CQ823" s="150"/>
      <c r="CR823" s="150"/>
      <c r="CS823" s="150"/>
      <c r="CT823" s="150"/>
      <c r="CU823" s="150"/>
      <c r="CV823" s="150"/>
      <c r="CW823" s="150"/>
      <c r="CX823" s="150"/>
      <c r="CY823" s="150"/>
      <c r="CZ823" s="150"/>
      <c r="DA823" s="150"/>
      <c r="DB823" s="150"/>
      <c r="DC823" s="150"/>
      <c r="DD823" s="150"/>
      <c r="DE823" s="150"/>
      <c r="DF823" s="150"/>
      <c r="DG823" s="150"/>
      <c r="DH823" s="150"/>
      <c r="DI823" s="150"/>
      <c r="DJ823" s="150"/>
      <c r="DK823" s="150"/>
      <c r="DL823" s="150"/>
      <c r="DM823" s="150"/>
      <c r="DN823" s="150"/>
      <c r="DO823" s="150"/>
      <c r="DP823" s="150"/>
      <c r="DQ823" s="150"/>
      <c r="DR823" s="150"/>
      <c r="DS823" s="150"/>
      <c r="DT823" s="150"/>
      <c r="DU823" s="150"/>
      <c r="DV823" s="150"/>
      <c r="DW823" s="150"/>
      <c r="DX823" s="150"/>
      <c r="DY823" s="150"/>
      <c r="DZ823" s="150"/>
      <c r="EA823" s="150"/>
      <c r="EB823" s="150"/>
      <c r="EC823" s="150"/>
      <c r="ED823" s="150"/>
      <c r="EE823" s="150"/>
      <c r="EF823" s="150"/>
      <c r="EG823" s="150"/>
      <c r="EH823" s="150"/>
      <c r="EI823" s="150"/>
      <c r="EJ823" s="150"/>
      <c r="EK823" s="150"/>
      <c r="EL823" s="150"/>
      <c r="EM823" s="150"/>
      <c r="EN823" s="150"/>
      <c r="EO823" s="150"/>
      <c r="EP823" s="150"/>
      <c r="EQ823" s="150"/>
      <c r="ER823" s="150"/>
      <c r="ES823" s="150"/>
      <c r="ET823" s="150"/>
      <c r="EU823" s="150"/>
      <c r="EV823" s="150"/>
      <c r="EW823" s="150"/>
      <c r="EX823" s="150"/>
      <c r="EY823" s="150"/>
      <c r="EZ823" s="150"/>
      <c r="FA823" s="150"/>
      <c r="FB823" s="150"/>
      <c r="FC823" s="150"/>
      <c r="FD823" s="150"/>
      <c r="FE823" s="150"/>
      <c r="FF823" s="150"/>
      <c r="FG823" s="150"/>
      <c r="FH823" s="150"/>
      <c r="FI823" s="150"/>
      <c r="FJ823" s="150"/>
      <c r="FK823" s="150"/>
      <c r="FL823" s="150"/>
      <c r="FM823" s="150"/>
      <c r="FN823" s="150"/>
      <c r="FO823" s="150"/>
      <c r="FP823" s="150"/>
      <c r="FQ823" s="150"/>
      <c r="FR823" s="150"/>
      <c r="FS823" s="150"/>
      <c r="FT823" s="150"/>
      <c r="FU823" s="150"/>
      <c r="FV823" s="150"/>
      <c r="FW823" s="150"/>
      <c r="FX823" s="150"/>
      <c r="FY823" s="150"/>
      <c r="FZ823" s="150"/>
      <c r="GA823" s="150"/>
      <c r="GB823" s="150"/>
      <c r="GC823" s="150"/>
      <c r="GD823" s="150"/>
      <c r="GE823" s="150"/>
      <c r="GF823" s="150"/>
      <c r="GG823" s="150"/>
      <c r="GH823" s="150"/>
      <c r="GI823" s="150"/>
      <c r="GJ823" s="150"/>
      <c r="GK823" s="150"/>
      <c r="GL823" s="150"/>
      <c r="GM823" s="150"/>
      <c r="GN823" s="150"/>
      <c r="GO823" s="150"/>
      <c r="GP823" s="150"/>
      <c r="GQ823" s="150"/>
      <c r="GR823" s="150"/>
      <c r="GS823" s="150"/>
      <c r="GT823" s="150"/>
      <c r="GU823" s="150"/>
      <c r="GV823" s="150"/>
      <c r="GW823" s="150"/>
      <c r="GX823" s="150"/>
      <c r="GY823" s="150"/>
      <c r="GZ823" s="150"/>
      <c r="HA823" s="150"/>
      <c r="HB823" s="150"/>
      <c r="HC823" s="150"/>
      <c r="HD823" s="150"/>
      <c r="HE823" s="150"/>
      <c r="HF823" s="150"/>
      <c r="HG823" s="150"/>
      <c r="HH823" s="150"/>
      <c r="HI823" s="150"/>
      <c r="HJ823" s="150"/>
      <c r="HK823" s="150"/>
      <c r="HL823" s="150"/>
      <c r="HM823" s="150"/>
      <c r="HN823" s="150"/>
      <c r="HO823" s="150"/>
      <c r="HP823" s="150"/>
      <c r="HQ823" s="150"/>
      <c r="HR823" s="150"/>
      <c r="HS823" s="150"/>
      <c r="HT823" s="150"/>
      <c r="HU823" s="150"/>
      <c r="HV823" s="150"/>
      <c r="HW823" s="150"/>
      <c r="HX823" s="150"/>
      <c r="HY823" s="150"/>
      <c r="HZ823" s="150"/>
      <c r="IA823" s="150"/>
      <c r="IB823" s="150"/>
      <c r="IC823" s="150"/>
      <c r="ID823" s="150"/>
      <c r="IE823" s="150"/>
      <c r="IF823" s="150"/>
      <c r="IG823" s="150"/>
      <c r="IH823" s="150"/>
      <c r="II823" s="150"/>
      <c r="IJ823" s="150"/>
      <c r="IK823" s="150"/>
      <c r="IL823" s="150"/>
      <c r="IM823" s="150"/>
      <c r="IN823" s="150"/>
      <c r="IO823" s="150"/>
      <c r="IP823" s="150"/>
      <c r="IQ823" s="150"/>
      <c r="IR823" s="150"/>
      <c r="IS823" s="150"/>
      <c r="IT823" s="150"/>
      <c r="IU823" s="150"/>
      <c r="IV823" s="150"/>
      <c r="IW823" s="150"/>
    </row>
    <row r="824" customFormat="false" ht="12.75" hidden="false" customHeight="false" outlineLevel="0" collapsed="false">
      <c r="B824" s="147"/>
      <c r="C824" s="147"/>
      <c r="D824" s="147"/>
      <c r="E824" s="147"/>
      <c r="F824" s="147"/>
      <c r="G824" s="147"/>
      <c r="H824" s="148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  <c r="AA824" s="147"/>
      <c r="AB824" s="147"/>
      <c r="AC824" s="147"/>
      <c r="AD824" s="147"/>
      <c r="AE824" s="147"/>
      <c r="AF824" s="147"/>
      <c r="AG824" s="147"/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  <c r="BI824" s="147"/>
      <c r="BJ824" s="147"/>
      <c r="BK824" s="149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  <c r="EB824" s="150"/>
      <c r="EC824" s="150"/>
      <c r="ED824" s="150"/>
      <c r="EE824" s="150"/>
      <c r="EF824" s="150"/>
      <c r="EG824" s="150"/>
      <c r="EH824" s="150"/>
      <c r="EI824" s="150"/>
      <c r="EJ824" s="150"/>
      <c r="EK824" s="150"/>
      <c r="EL824" s="150"/>
      <c r="EM824" s="150"/>
      <c r="EN824" s="150"/>
      <c r="EO824" s="150"/>
      <c r="EP824" s="150"/>
      <c r="EQ824" s="150"/>
      <c r="ER824" s="150"/>
      <c r="ES824" s="150"/>
      <c r="ET824" s="150"/>
      <c r="EU824" s="150"/>
      <c r="EV824" s="150"/>
      <c r="EW824" s="150"/>
      <c r="EX824" s="150"/>
      <c r="EY824" s="150"/>
      <c r="EZ824" s="150"/>
      <c r="FA824" s="150"/>
      <c r="FB824" s="150"/>
      <c r="FC824" s="150"/>
      <c r="FD824" s="150"/>
      <c r="FE824" s="150"/>
      <c r="FF824" s="150"/>
      <c r="FG824" s="150"/>
      <c r="FH824" s="150"/>
      <c r="FI824" s="150"/>
      <c r="FJ824" s="150"/>
      <c r="FK824" s="150"/>
      <c r="FL824" s="150"/>
      <c r="FM824" s="150"/>
      <c r="FN824" s="150"/>
      <c r="FO824" s="150"/>
      <c r="FP824" s="150"/>
      <c r="FQ824" s="150"/>
      <c r="FR824" s="150"/>
      <c r="FS824" s="150"/>
      <c r="FT824" s="150"/>
      <c r="FU824" s="150"/>
      <c r="FV824" s="150"/>
      <c r="FW824" s="150"/>
      <c r="FX824" s="150"/>
      <c r="FY824" s="150"/>
      <c r="FZ824" s="150"/>
      <c r="GA824" s="150"/>
      <c r="GB824" s="150"/>
      <c r="GC824" s="150"/>
      <c r="GD824" s="150"/>
      <c r="GE824" s="150"/>
      <c r="GF824" s="150"/>
      <c r="GG824" s="150"/>
      <c r="GH824" s="150"/>
      <c r="GI824" s="150"/>
      <c r="GJ824" s="150"/>
      <c r="GK824" s="150"/>
      <c r="GL824" s="150"/>
      <c r="GM824" s="150"/>
      <c r="GN824" s="150"/>
      <c r="GO824" s="150"/>
      <c r="GP824" s="150"/>
      <c r="GQ824" s="150"/>
      <c r="GR824" s="150"/>
      <c r="GS824" s="150"/>
      <c r="GT824" s="150"/>
      <c r="GU824" s="150"/>
      <c r="GV824" s="150"/>
      <c r="GW824" s="150"/>
      <c r="GX824" s="150"/>
      <c r="GY824" s="150"/>
      <c r="GZ824" s="150"/>
      <c r="HA824" s="150"/>
      <c r="HB824" s="150"/>
      <c r="HC824" s="150"/>
      <c r="HD824" s="150"/>
      <c r="HE824" s="150"/>
      <c r="HF824" s="150"/>
      <c r="HG824" s="150"/>
      <c r="HH824" s="150"/>
      <c r="HI824" s="150"/>
      <c r="HJ824" s="150"/>
      <c r="HK824" s="150"/>
      <c r="HL824" s="150"/>
      <c r="HM824" s="150"/>
      <c r="HN824" s="150"/>
      <c r="HO824" s="150"/>
      <c r="HP824" s="150"/>
      <c r="HQ824" s="150"/>
      <c r="HR824" s="150"/>
      <c r="HS824" s="150"/>
      <c r="HT824" s="150"/>
      <c r="HU824" s="150"/>
      <c r="HV824" s="150"/>
      <c r="HW824" s="150"/>
      <c r="HX824" s="150"/>
      <c r="HY824" s="150"/>
      <c r="HZ824" s="150"/>
      <c r="IA824" s="150"/>
      <c r="IB824" s="150"/>
      <c r="IC824" s="150"/>
      <c r="ID824" s="150"/>
      <c r="IE824" s="150"/>
      <c r="IF824" s="150"/>
      <c r="IG824" s="150"/>
      <c r="IH824" s="150"/>
      <c r="II824" s="150"/>
      <c r="IJ824" s="150"/>
      <c r="IK824" s="150"/>
      <c r="IL824" s="150"/>
      <c r="IM824" s="150"/>
      <c r="IN824" s="150"/>
      <c r="IO824" s="150"/>
      <c r="IP824" s="150"/>
      <c r="IQ824" s="150"/>
      <c r="IR824" s="150"/>
      <c r="IS824" s="150"/>
      <c r="IT824" s="150"/>
      <c r="IU824" s="150"/>
      <c r="IV824" s="150"/>
      <c r="IW824" s="150"/>
    </row>
    <row r="825" customFormat="false" ht="12.75" hidden="false" customHeight="false" outlineLevel="0" collapsed="false">
      <c r="B825" s="147"/>
      <c r="C825" s="147"/>
      <c r="D825" s="147"/>
      <c r="E825" s="147"/>
      <c r="F825" s="147"/>
      <c r="G825" s="147"/>
      <c r="H825" s="148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7"/>
      <c r="AE825" s="147"/>
      <c r="AF825" s="147"/>
      <c r="AG825" s="147"/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  <c r="BI825" s="147"/>
      <c r="BJ825" s="147"/>
      <c r="BK825" s="149"/>
      <c r="BL825" s="150"/>
      <c r="BM825" s="150"/>
      <c r="BN825" s="150"/>
      <c r="BO825" s="150"/>
      <c r="BP825" s="150"/>
      <c r="BQ825" s="150"/>
      <c r="BR825" s="150"/>
      <c r="BS825" s="150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  <c r="EB825" s="150"/>
      <c r="EC825" s="150"/>
      <c r="ED825" s="150"/>
      <c r="EE825" s="150"/>
      <c r="EF825" s="150"/>
      <c r="EG825" s="150"/>
      <c r="EH825" s="150"/>
      <c r="EI825" s="150"/>
      <c r="EJ825" s="150"/>
      <c r="EK825" s="150"/>
      <c r="EL825" s="150"/>
      <c r="EM825" s="150"/>
      <c r="EN825" s="150"/>
      <c r="EO825" s="150"/>
      <c r="EP825" s="150"/>
      <c r="EQ825" s="150"/>
      <c r="ER825" s="150"/>
      <c r="ES825" s="150"/>
      <c r="ET825" s="150"/>
      <c r="EU825" s="150"/>
      <c r="EV825" s="150"/>
      <c r="EW825" s="150"/>
      <c r="EX825" s="150"/>
      <c r="EY825" s="150"/>
      <c r="EZ825" s="150"/>
      <c r="FA825" s="150"/>
      <c r="FB825" s="150"/>
      <c r="FC825" s="150"/>
      <c r="FD825" s="150"/>
      <c r="FE825" s="150"/>
      <c r="FF825" s="150"/>
      <c r="FG825" s="150"/>
      <c r="FH825" s="150"/>
      <c r="FI825" s="150"/>
      <c r="FJ825" s="150"/>
      <c r="FK825" s="150"/>
      <c r="FL825" s="150"/>
      <c r="FM825" s="150"/>
      <c r="FN825" s="150"/>
      <c r="FO825" s="150"/>
      <c r="FP825" s="150"/>
      <c r="FQ825" s="150"/>
      <c r="FR825" s="150"/>
      <c r="FS825" s="150"/>
      <c r="FT825" s="150"/>
      <c r="FU825" s="150"/>
      <c r="FV825" s="150"/>
      <c r="FW825" s="150"/>
      <c r="FX825" s="150"/>
      <c r="FY825" s="150"/>
      <c r="FZ825" s="150"/>
      <c r="GA825" s="150"/>
      <c r="GB825" s="150"/>
      <c r="GC825" s="150"/>
      <c r="GD825" s="150"/>
      <c r="GE825" s="150"/>
      <c r="GF825" s="150"/>
      <c r="GG825" s="150"/>
      <c r="GH825" s="150"/>
      <c r="GI825" s="150"/>
      <c r="GJ825" s="150"/>
      <c r="GK825" s="150"/>
      <c r="GL825" s="150"/>
      <c r="GM825" s="150"/>
      <c r="GN825" s="150"/>
      <c r="GO825" s="150"/>
      <c r="GP825" s="150"/>
      <c r="GQ825" s="150"/>
      <c r="GR825" s="150"/>
      <c r="GS825" s="150"/>
      <c r="GT825" s="150"/>
      <c r="GU825" s="150"/>
      <c r="GV825" s="150"/>
      <c r="GW825" s="150"/>
      <c r="GX825" s="150"/>
      <c r="GY825" s="150"/>
      <c r="GZ825" s="150"/>
      <c r="HA825" s="150"/>
      <c r="HB825" s="150"/>
      <c r="HC825" s="150"/>
      <c r="HD825" s="150"/>
      <c r="HE825" s="150"/>
      <c r="HF825" s="150"/>
      <c r="HG825" s="150"/>
      <c r="HH825" s="150"/>
      <c r="HI825" s="150"/>
      <c r="HJ825" s="150"/>
      <c r="HK825" s="150"/>
      <c r="HL825" s="150"/>
      <c r="HM825" s="150"/>
      <c r="HN825" s="150"/>
      <c r="HO825" s="150"/>
      <c r="HP825" s="150"/>
      <c r="HQ825" s="150"/>
      <c r="HR825" s="150"/>
      <c r="HS825" s="150"/>
      <c r="HT825" s="150"/>
      <c r="HU825" s="150"/>
      <c r="HV825" s="150"/>
      <c r="HW825" s="150"/>
      <c r="HX825" s="150"/>
      <c r="HY825" s="150"/>
      <c r="HZ825" s="150"/>
      <c r="IA825" s="150"/>
      <c r="IB825" s="150"/>
      <c r="IC825" s="150"/>
      <c r="ID825" s="150"/>
      <c r="IE825" s="150"/>
      <c r="IF825" s="150"/>
      <c r="IG825" s="150"/>
      <c r="IH825" s="150"/>
      <c r="II825" s="150"/>
      <c r="IJ825" s="150"/>
      <c r="IK825" s="150"/>
      <c r="IL825" s="150"/>
      <c r="IM825" s="150"/>
      <c r="IN825" s="150"/>
      <c r="IO825" s="150"/>
      <c r="IP825" s="150"/>
      <c r="IQ825" s="150"/>
      <c r="IR825" s="150"/>
      <c r="IS825" s="150"/>
      <c r="IT825" s="150"/>
      <c r="IU825" s="150"/>
      <c r="IV825" s="150"/>
      <c r="IW825" s="150"/>
    </row>
    <row r="826" customFormat="false" ht="12.75" hidden="false" customHeight="false" outlineLevel="0" collapsed="false">
      <c r="B826" s="147"/>
      <c r="C826" s="147"/>
      <c r="D826" s="147"/>
      <c r="E826" s="147"/>
      <c r="F826" s="147"/>
      <c r="G826" s="147"/>
      <c r="H826" s="148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  <c r="AA826" s="147"/>
      <c r="AB826" s="147"/>
      <c r="AC826" s="147"/>
      <c r="AD826" s="147"/>
      <c r="AE826" s="147"/>
      <c r="AF826" s="147"/>
      <c r="AG826" s="147"/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  <c r="BI826" s="147"/>
      <c r="BJ826" s="147"/>
      <c r="BK826" s="149"/>
      <c r="BL826" s="150"/>
      <c r="BM826" s="150"/>
      <c r="BN826" s="150"/>
      <c r="BO826" s="150"/>
      <c r="BP826" s="150"/>
      <c r="BQ826" s="150"/>
      <c r="BR826" s="150"/>
      <c r="BS826" s="150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  <c r="EB826" s="150"/>
      <c r="EC826" s="150"/>
      <c r="ED826" s="150"/>
      <c r="EE826" s="150"/>
      <c r="EF826" s="150"/>
      <c r="EG826" s="150"/>
      <c r="EH826" s="150"/>
      <c r="EI826" s="150"/>
      <c r="EJ826" s="150"/>
      <c r="EK826" s="150"/>
      <c r="EL826" s="150"/>
      <c r="EM826" s="150"/>
      <c r="EN826" s="150"/>
      <c r="EO826" s="150"/>
      <c r="EP826" s="150"/>
      <c r="EQ826" s="150"/>
      <c r="ER826" s="150"/>
      <c r="ES826" s="150"/>
      <c r="ET826" s="150"/>
      <c r="EU826" s="150"/>
      <c r="EV826" s="150"/>
      <c r="EW826" s="150"/>
      <c r="EX826" s="150"/>
      <c r="EY826" s="150"/>
      <c r="EZ826" s="150"/>
      <c r="FA826" s="150"/>
      <c r="FB826" s="150"/>
      <c r="FC826" s="150"/>
      <c r="FD826" s="150"/>
      <c r="FE826" s="150"/>
      <c r="FF826" s="150"/>
      <c r="FG826" s="150"/>
      <c r="FH826" s="150"/>
      <c r="FI826" s="150"/>
      <c r="FJ826" s="150"/>
      <c r="FK826" s="150"/>
      <c r="FL826" s="150"/>
      <c r="FM826" s="150"/>
      <c r="FN826" s="150"/>
      <c r="FO826" s="150"/>
      <c r="FP826" s="150"/>
      <c r="FQ826" s="150"/>
      <c r="FR826" s="150"/>
      <c r="FS826" s="150"/>
      <c r="FT826" s="150"/>
      <c r="FU826" s="150"/>
      <c r="FV826" s="150"/>
      <c r="FW826" s="150"/>
      <c r="FX826" s="150"/>
      <c r="FY826" s="150"/>
      <c r="FZ826" s="150"/>
      <c r="GA826" s="150"/>
      <c r="GB826" s="150"/>
      <c r="GC826" s="150"/>
      <c r="GD826" s="150"/>
      <c r="GE826" s="150"/>
      <c r="GF826" s="150"/>
      <c r="GG826" s="150"/>
      <c r="GH826" s="150"/>
      <c r="GI826" s="150"/>
      <c r="GJ826" s="150"/>
      <c r="GK826" s="150"/>
      <c r="GL826" s="150"/>
      <c r="GM826" s="150"/>
      <c r="GN826" s="150"/>
      <c r="GO826" s="150"/>
      <c r="GP826" s="150"/>
      <c r="GQ826" s="150"/>
      <c r="GR826" s="150"/>
      <c r="GS826" s="150"/>
      <c r="GT826" s="150"/>
      <c r="GU826" s="150"/>
      <c r="GV826" s="150"/>
      <c r="GW826" s="150"/>
      <c r="GX826" s="150"/>
      <c r="GY826" s="150"/>
      <c r="GZ826" s="150"/>
      <c r="HA826" s="150"/>
      <c r="HB826" s="150"/>
      <c r="HC826" s="150"/>
      <c r="HD826" s="150"/>
      <c r="HE826" s="150"/>
      <c r="HF826" s="150"/>
      <c r="HG826" s="150"/>
      <c r="HH826" s="150"/>
      <c r="HI826" s="150"/>
      <c r="HJ826" s="150"/>
      <c r="HK826" s="150"/>
      <c r="HL826" s="150"/>
      <c r="HM826" s="150"/>
      <c r="HN826" s="150"/>
      <c r="HO826" s="150"/>
      <c r="HP826" s="150"/>
      <c r="HQ826" s="150"/>
      <c r="HR826" s="150"/>
      <c r="HS826" s="150"/>
      <c r="HT826" s="150"/>
      <c r="HU826" s="150"/>
      <c r="HV826" s="150"/>
      <c r="HW826" s="150"/>
      <c r="HX826" s="150"/>
      <c r="HY826" s="150"/>
      <c r="HZ826" s="150"/>
      <c r="IA826" s="150"/>
      <c r="IB826" s="150"/>
      <c r="IC826" s="150"/>
      <c r="ID826" s="150"/>
      <c r="IE826" s="150"/>
      <c r="IF826" s="150"/>
      <c r="IG826" s="150"/>
      <c r="IH826" s="150"/>
      <c r="II826" s="150"/>
      <c r="IJ826" s="150"/>
      <c r="IK826" s="150"/>
      <c r="IL826" s="150"/>
      <c r="IM826" s="150"/>
      <c r="IN826" s="150"/>
      <c r="IO826" s="150"/>
      <c r="IP826" s="150"/>
      <c r="IQ826" s="150"/>
      <c r="IR826" s="150"/>
      <c r="IS826" s="150"/>
      <c r="IT826" s="150"/>
      <c r="IU826" s="150"/>
      <c r="IV826" s="150"/>
      <c r="IW826" s="150"/>
    </row>
    <row r="827" customFormat="false" ht="12.75" hidden="false" customHeight="false" outlineLevel="0" collapsed="false">
      <c r="B827" s="147"/>
      <c r="C827" s="147"/>
      <c r="D827" s="147"/>
      <c r="E827" s="147"/>
      <c r="F827" s="147"/>
      <c r="G827" s="147"/>
      <c r="H827" s="148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  <c r="AA827" s="147"/>
      <c r="AB827" s="147"/>
      <c r="AC827" s="147"/>
      <c r="AD827" s="147"/>
      <c r="AE827" s="147"/>
      <c r="AF827" s="147"/>
      <c r="AG827" s="147"/>
      <c r="AH827" s="147"/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  <c r="BI827" s="147"/>
      <c r="BJ827" s="147"/>
      <c r="BK827" s="149"/>
      <c r="BL827" s="150"/>
      <c r="BM827" s="150"/>
      <c r="BN827" s="150"/>
      <c r="BO827" s="150"/>
      <c r="BP827" s="150"/>
      <c r="BQ827" s="150"/>
      <c r="BR827" s="150"/>
      <c r="BS827" s="150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  <c r="EB827" s="150"/>
      <c r="EC827" s="150"/>
      <c r="ED827" s="150"/>
      <c r="EE827" s="150"/>
      <c r="EF827" s="150"/>
      <c r="EG827" s="150"/>
      <c r="EH827" s="150"/>
      <c r="EI827" s="150"/>
      <c r="EJ827" s="150"/>
      <c r="EK827" s="150"/>
      <c r="EL827" s="150"/>
      <c r="EM827" s="150"/>
      <c r="EN827" s="150"/>
      <c r="EO827" s="150"/>
      <c r="EP827" s="150"/>
      <c r="EQ827" s="150"/>
      <c r="ER827" s="150"/>
      <c r="ES827" s="150"/>
      <c r="ET827" s="150"/>
      <c r="EU827" s="150"/>
      <c r="EV827" s="150"/>
      <c r="EW827" s="150"/>
      <c r="EX827" s="150"/>
      <c r="EY827" s="150"/>
      <c r="EZ827" s="150"/>
      <c r="FA827" s="150"/>
      <c r="FB827" s="150"/>
      <c r="FC827" s="150"/>
      <c r="FD827" s="150"/>
      <c r="FE827" s="150"/>
      <c r="FF827" s="150"/>
      <c r="FG827" s="150"/>
      <c r="FH827" s="150"/>
      <c r="FI827" s="150"/>
      <c r="FJ827" s="150"/>
      <c r="FK827" s="150"/>
      <c r="FL827" s="150"/>
      <c r="FM827" s="150"/>
      <c r="FN827" s="150"/>
      <c r="FO827" s="150"/>
      <c r="FP827" s="150"/>
      <c r="FQ827" s="150"/>
      <c r="FR827" s="150"/>
      <c r="FS827" s="150"/>
      <c r="FT827" s="150"/>
      <c r="FU827" s="150"/>
      <c r="FV827" s="150"/>
      <c r="FW827" s="150"/>
      <c r="FX827" s="150"/>
      <c r="FY827" s="150"/>
      <c r="FZ827" s="150"/>
      <c r="GA827" s="150"/>
      <c r="GB827" s="150"/>
      <c r="GC827" s="150"/>
      <c r="GD827" s="150"/>
      <c r="GE827" s="150"/>
      <c r="GF827" s="150"/>
      <c r="GG827" s="150"/>
      <c r="GH827" s="150"/>
      <c r="GI827" s="150"/>
      <c r="GJ827" s="150"/>
      <c r="GK827" s="150"/>
      <c r="GL827" s="150"/>
      <c r="GM827" s="150"/>
      <c r="GN827" s="150"/>
      <c r="GO827" s="150"/>
      <c r="GP827" s="150"/>
      <c r="GQ827" s="150"/>
      <c r="GR827" s="150"/>
      <c r="GS827" s="150"/>
      <c r="GT827" s="150"/>
      <c r="GU827" s="150"/>
      <c r="GV827" s="150"/>
      <c r="GW827" s="150"/>
      <c r="GX827" s="150"/>
      <c r="GY827" s="150"/>
      <c r="GZ827" s="150"/>
      <c r="HA827" s="150"/>
      <c r="HB827" s="150"/>
      <c r="HC827" s="150"/>
      <c r="HD827" s="150"/>
      <c r="HE827" s="150"/>
      <c r="HF827" s="150"/>
      <c r="HG827" s="150"/>
      <c r="HH827" s="150"/>
      <c r="HI827" s="150"/>
      <c r="HJ827" s="150"/>
      <c r="HK827" s="150"/>
      <c r="HL827" s="150"/>
      <c r="HM827" s="150"/>
      <c r="HN827" s="150"/>
      <c r="HO827" s="150"/>
      <c r="HP827" s="150"/>
      <c r="HQ827" s="150"/>
      <c r="HR827" s="150"/>
      <c r="HS827" s="150"/>
      <c r="HT827" s="150"/>
      <c r="HU827" s="150"/>
      <c r="HV827" s="150"/>
      <c r="HW827" s="150"/>
      <c r="HX827" s="150"/>
      <c r="HY827" s="150"/>
      <c r="HZ827" s="150"/>
      <c r="IA827" s="150"/>
      <c r="IB827" s="150"/>
      <c r="IC827" s="150"/>
      <c r="ID827" s="150"/>
      <c r="IE827" s="150"/>
      <c r="IF827" s="150"/>
      <c r="IG827" s="150"/>
      <c r="IH827" s="150"/>
      <c r="II827" s="150"/>
      <c r="IJ827" s="150"/>
      <c r="IK827" s="150"/>
      <c r="IL827" s="150"/>
      <c r="IM827" s="150"/>
      <c r="IN827" s="150"/>
      <c r="IO827" s="150"/>
      <c r="IP827" s="150"/>
      <c r="IQ827" s="150"/>
      <c r="IR827" s="150"/>
      <c r="IS827" s="150"/>
      <c r="IT827" s="150"/>
      <c r="IU827" s="150"/>
      <c r="IV827" s="150"/>
      <c r="IW827" s="150"/>
    </row>
    <row r="828" customFormat="false" ht="12.75" hidden="false" customHeight="false" outlineLevel="0" collapsed="false">
      <c r="B828" s="147"/>
      <c r="C828" s="147"/>
      <c r="D828" s="147"/>
      <c r="E828" s="147"/>
      <c r="F828" s="147"/>
      <c r="G828" s="147"/>
      <c r="H828" s="148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  <c r="AA828" s="147"/>
      <c r="AB828" s="147"/>
      <c r="AC828" s="147"/>
      <c r="AD828" s="147"/>
      <c r="AE828" s="147"/>
      <c r="AF828" s="147"/>
      <c r="AG828" s="147"/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  <c r="BI828" s="147"/>
      <c r="BJ828" s="147"/>
      <c r="BK828" s="149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  <c r="EC828" s="150"/>
      <c r="ED828" s="150"/>
      <c r="EE828" s="150"/>
      <c r="EF828" s="150"/>
      <c r="EG828" s="150"/>
      <c r="EH828" s="150"/>
      <c r="EI828" s="150"/>
      <c r="EJ828" s="150"/>
      <c r="EK828" s="150"/>
      <c r="EL828" s="150"/>
      <c r="EM828" s="150"/>
      <c r="EN828" s="150"/>
      <c r="EO828" s="150"/>
      <c r="EP828" s="150"/>
      <c r="EQ828" s="150"/>
      <c r="ER828" s="150"/>
      <c r="ES828" s="150"/>
      <c r="ET828" s="150"/>
      <c r="EU828" s="150"/>
      <c r="EV828" s="150"/>
      <c r="EW828" s="150"/>
      <c r="EX828" s="150"/>
      <c r="EY828" s="150"/>
      <c r="EZ828" s="150"/>
      <c r="FA828" s="150"/>
      <c r="FB828" s="150"/>
      <c r="FC828" s="150"/>
      <c r="FD828" s="150"/>
      <c r="FE828" s="150"/>
      <c r="FF828" s="150"/>
      <c r="FG828" s="150"/>
      <c r="FH828" s="150"/>
      <c r="FI828" s="150"/>
      <c r="FJ828" s="150"/>
      <c r="FK828" s="150"/>
      <c r="FL828" s="150"/>
      <c r="FM828" s="150"/>
      <c r="FN828" s="150"/>
      <c r="FO828" s="150"/>
      <c r="FP828" s="150"/>
      <c r="FQ828" s="150"/>
      <c r="FR828" s="150"/>
      <c r="FS828" s="150"/>
      <c r="FT828" s="150"/>
      <c r="FU828" s="150"/>
      <c r="FV828" s="150"/>
      <c r="FW828" s="150"/>
      <c r="FX828" s="150"/>
      <c r="FY828" s="150"/>
      <c r="FZ828" s="150"/>
      <c r="GA828" s="150"/>
      <c r="GB828" s="150"/>
      <c r="GC828" s="150"/>
      <c r="GD828" s="150"/>
      <c r="GE828" s="150"/>
      <c r="GF828" s="150"/>
      <c r="GG828" s="150"/>
      <c r="GH828" s="150"/>
      <c r="GI828" s="150"/>
      <c r="GJ828" s="150"/>
      <c r="GK828" s="150"/>
      <c r="GL828" s="150"/>
      <c r="GM828" s="150"/>
      <c r="GN828" s="150"/>
      <c r="GO828" s="150"/>
      <c r="GP828" s="150"/>
      <c r="GQ828" s="150"/>
      <c r="GR828" s="150"/>
      <c r="GS828" s="150"/>
      <c r="GT828" s="150"/>
      <c r="GU828" s="150"/>
      <c r="GV828" s="150"/>
      <c r="GW828" s="150"/>
      <c r="GX828" s="150"/>
      <c r="GY828" s="150"/>
      <c r="GZ828" s="150"/>
      <c r="HA828" s="150"/>
      <c r="HB828" s="150"/>
      <c r="HC828" s="150"/>
      <c r="HD828" s="150"/>
      <c r="HE828" s="150"/>
      <c r="HF828" s="150"/>
      <c r="HG828" s="150"/>
      <c r="HH828" s="150"/>
      <c r="HI828" s="150"/>
      <c r="HJ828" s="150"/>
      <c r="HK828" s="150"/>
      <c r="HL828" s="150"/>
      <c r="HM828" s="150"/>
      <c r="HN828" s="150"/>
      <c r="HO828" s="150"/>
      <c r="HP828" s="150"/>
      <c r="HQ828" s="150"/>
      <c r="HR828" s="150"/>
      <c r="HS828" s="150"/>
      <c r="HT828" s="150"/>
      <c r="HU828" s="150"/>
      <c r="HV828" s="150"/>
      <c r="HW828" s="150"/>
      <c r="HX828" s="150"/>
      <c r="HY828" s="150"/>
      <c r="HZ828" s="150"/>
      <c r="IA828" s="150"/>
      <c r="IB828" s="150"/>
      <c r="IC828" s="150"/>
      <c r="ID828" s="150"/>
      <c r="IE828" s="150"/>
      <c r="IF828" s="150"/>
      <c r="IG828" s="150"/>
      <c r="IH828" s="150"/>
      <c r="II828" s="150"/>
      <c r="IJ828" s="150"/>
      <c r="IK828" s="150"/>
      <c r="IL828" s="150"/>
      <c r="IM828" s="150"/>
      <c r="IN828" s="150"/>
      <c r="IO828" s="150"/>
      <c r="IP828" s="150"/>
      <c r="IQ828" s="150"/>
      <c r="IR828" s="150"/>
      <c r="IS828" s="150"/>
      <c r="IT828" s="150"/>
      <c r="IU828" s="150"/>
      <c r="IV828" s="150"/>
      <c r="IW828" s="150"/>
    </row>
    <row r="829" customFormat="false" ht="12.75" hidden="false" customHeight="false" outlineLevel="0" collapsed="false">
      <c r="B829" s="147"/>
      <c r="C829" s="147"/>
      <c r="D829" s="147"/>
      <c r="E829" s="147"/>
      <c r="F829" s="147"/>
      <c r="G829" s="147"/>
      <c r="H829" s="148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  <c r="AB829" s="147"/>
      <c r="AC829" s="147"/>
      <c r="AD829" s="147"/>
      <c r="AE829" s="147"/>
      <c r="AF829" s="147"/>
      <c r="AG829" s="147"/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  <c r="BI829" s="147"/>
      <c r="BJ829" s="147"/>
      <c r="BK829" s="149"/>
      <c r="BL829" s="150"/>
      <c r="BM829" s="150"/>
      <c r="BN829" s="150"/>
      <c r="BO829" s="150"/>
      <c r="BP829" s="150"/>
      <c r="BQ829" s="150"/>
      <c r="BR829" s="150"/>
      <c r="BS829" s="150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  <c r="EB829" s="150"/>
      <c r="EC829" s="150"/>
      <c r="ED829" s="150"/>
      <c r="EE829" s="150"/>
      <c r="EF829" s="150"/>
      <c r="EG829" s="150"/>
      <c r="EH829" s="150"/>
      <c r="EI829" s="150"/>
      <c r="EJ829" s="150"/>
      <c r="EK829" s="150"/>
      <c r="EL829" s="150"/>
      <c r="EM829" s="150"/>
      <c r="EN829" s="150"/>
      <c r="EO829" s="150"/>
      <c r="EP829" s="150"/>
      <c r="EQ829" s="150"/>
      <c r="ER829" s="150"/>
      <c r="ES829" s="150"/>
      <c r="ET829" s="150"/>
      <c r="EU829" s="150"/>
      <c r="EV829" s="150"/>
      <c r="EW829" s="150"/>
      <c r="EX829" s="150"/>
      <c r="EY829" s="150"/>
      <c r="EZ829" s="150"/>
      <c r="FA829" s="150"/>
      <c r="FB829" s="150"/>
      <c r="FC829" s="150"/>
      <c r="FD829" s="150"/>
      <c r="FE829" s="150"/>
      <c r="FF829" s="150"/>
      <c r="FG829" s="150"/>
      <c r="FH829" s="150"/>
      <c r="FI829" s="150"/>
      <c r="FJ829" s="150"/>
      <c r="FK829" s="150"/>
      <c r="FL829" s="150"/>
      <c r="FM829" s="150"/>
      <c r="FN829" s="150"/>
      <c r="FO829" s="150"/>
      <c r="FP829" s="150"/>
      <c r="FQ829" s="150"/>
      <c r="FR829" s="150"/>
      <c r="FS829" s="150"/>
      <c r="FT829" s="150"/>
      <c r="FU829" s="150"/>
      <c r="FV829" s="150"/>
      <c r="FW829" s="150"/>
      <c r="FX829" s="150"/>
      <c r="FY829" s="150"/>
      <c r="FZ829" s="150"/>
      <c r="GA829" s="150"/>
      <c r="GB829" s="150"/>
      <c r="GC829" s="150"/>
      <c r="GD829" s="150"/>
      <c r="GE829" s="150"/>
      <c r="GF829" s="150"/>
      <c r="GG829" s="150"/>
      <c r="GH829" s="150"/>
      <c r="GI829" s="150"/>
      <c r="GJ829" s="150"/>
      <c r="GK829" s="150"/>
      <c r="GL829" s="150"/>
      <c r="GM829" s="150"/>
      <c r="GN829" s="150"/>
      <c r="GO829" s="150"/>
      <c r="GP829" s="150"/>
      <c r="GQ829" s="150"/>
      <c r="GR829" s="150"/>
      <c r="GS829" s="150"/>
      <c r="GT829" s="150"/>
      <c r="GU829" s="150"/>
      <c r="GV829" s="150"/>
      <c r="GW829" s="150"/>
      <c r="GX829" s="150"/>
      <c r="GY829" s="150"/>
      <c r="GZ829" s="150"/>
      <c r="HA829" s="150"/>
      <c r="HB829" s="150"/>
      <c r="HC829" s="150"/>
      <c r="HD829" s="150"/>
      <c r="HE829" s="150"/>
      <c r="HF829" s="150"/>
      <c r="HG829" s="150"/>
      <c r="HH829" s="150"/>
      <c r="HI829" s="150"/>
      <c r="HJ829" s="150"/>
      <c r="HK829" s="150"/>
      <c r="HL829" s="150"/>
      <c r="HM829" s="150"/>
      <c r="HN829" s="150"/>
      <c r="HO829" s="150"/>
      <c r="HP829" s="150"/>
      <c r="HQ829" s="150"/>
      <c r="HR829" s="150"/>
      <c r="HS829" s="150"/>
      <c r="HT829" s="150"/>
      <c r="HU829" s="150"/>
      <c r="HV829" s="150"/>
      <c r="HW829" s="150"/>
      <c r="HX829" s="150"/>
      <c r="HY829" s="150"/>
      <c r="HZ829" s="150"/>
      <c r="IA829" s="150"/>
      <c r="IB829" s="150"/>
      <c r="IC829" s="150"/>
      <c r="ID829" s="150"/>
      <c r="IE829" s="150"/>
      <c r="IF829" s="150"/>
      <c r="IG829" s="150"/>
      <c r="IH829" s="150"/>
      <c r="II829" s="150"/>
      <c r="IJ829" s="150"/>
      <c r="IK829" s="150"/>
      <c r="IL829" s="150"/>
      <c r="IM829" s="150"/>
      <c r="IN829" s="150"/>
      <c r="IO829" s="150"/>
      <c r="IP829" s="150"/>
      <c r="IQ829" s="150"/>
      <c r="IR829" s="150"/>
      <c r="IS829" s="150"/>
      <c r="IT829" s="150"/>
      <c r="IU829" s="150"/>
      <c r="IV829" s="150"/>
      <c r="IW829" s="150"/>
    </row>
    <row r="830" customFormat="false" ht="12.75" hidden="false" customHeight="false" outlineLevel="0" collapsed="false">
      <c r="B830" s="147"/>
      <c r="C830" s="147"/>
      <c r="D830" s="147"/>
      <c r="E830" s="147"/>
      <c r="F830" s="147"/>
      <c r="G830" s="147"/>
      <c r="H830" s="148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  <c r="AA830" s="147"/>
      <c r="AB830" s="147"/>
      <c r="AC830" s="147"/>
      <c r="AD830" s="147"/>
      <c r="AE830" s="147"/>
      <c r="AF830" s="147"/>
      <c r="AG830" s="147"/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  <c r="BI830" s="147"/>
      <c r="BJ830" s="147"/>
      <c r="BK830" s="149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  <c r="EC830" s="150"/>
      <c r="ED830" s="150"/>
      <c r="EE830" s="150"/>
      <c r="EF830" s="150"/>
      <c r="EG830" s="150"/>
      <c r="EH830" s="150"/>
      <c r="EI830" s="150"/>
      <c r="EJ830" s="150"/>
      <c r="EK830" s="150"/>
      <c r="EL830" s="150"/>
      <c r="EM830" s="150"/>
      <c r="EN830" s="150"/>
      <c r="EO830" s="150"/>
      <c r="EP830" s="150"/>
      <c r="EQ830" s="150"/>
      <c r="ER830" s="150"/>
      <c r="ES830" s="150"/>
      <c r="ET830" s="150"/>
      <c r="EU830" s="150"/>
      <c r="EV830" s="150"/>
      <c r="EW830" s="150"/>
      <c r="EX830" s="150"/>
      <c r="EY830" s="150"/>
      <c r="EZ830" s="150"/>
      <c r="FA830" s="150"/>
      <c r="FB830" s="150"/>
      <c r="FC830" s="150"/>
      <c r="FD830" s="150"/>
      <c r="FE830" s="150"/>
      <c r="FF830" s="150"/>
      <c r="FG830" s="150"/>
      <c r="FH830" s="150"/>
      <c r="FI830" s="150"/>
      <c r="FJ830" s="150"/>
      <c r="FK830" s="150"/>
      <c r="FL830" s="150"/>
      <c r="FM830" s="150"/>
      <c r="FN830" s="150"/>
      <c r="FO830" s="150"/>
      <c r="FP830" s="150"/>
      <c r="FQ830" s="150"/>
      <c r="FR830" s="150"/>
      <c r="FS830" s="150"/>
      <c r="FT830" s="150"/>
      <c r="FU830" s="150"/>
      <c r="FV830" s="150"/>
      <c r="FW830" s="150"/>
      <c r="FX830" s="150"/>
      <c r="FY830" s="150"/>
      <c r="FZ830" s="150"/>
      <c r="GA830" s="150"/>
      <c r="GB830" s="150"/>
      <c r="GC830" s="150"/>
      <c r="GD830" s="150"/>
      <c r="GE830" s="150"/>
      <c r="GF830" s="150"/>
      <c r="GG830" s="150"/>
      <c r="GH830" s="150"/>
      <c r="GI830" s="150"/>
      <c r="GJ830" s="150"/>
      <c r="GK830" s="150"/>
      <c r="GL830" s="150"/>
      <c r="GM830" s="150"/>
      <c r="GN830" s="150"/>
      <c r="GO830" s="150"/>
      <c r="GP830" s="150"/>
      <c r="GQ830" s="150"/>
      <c r="GR830" s="150"/>
      <c r="GS830" s="150"/>
      <c r="GT830" s="150"/>
      <c r="GU830" s="150"/>
      <c r="GV830" s="150"/>
      <c r="GW830" s="150"/>
      <c r="GX830" s="150"/>
      <c r="GY830" s="150"/>
      <c r="GZ830" s="150"/>
      <c r="HA830" s="150"/>
      <c r="HB830" s="150"/>
      <c r="HC830" s="150"/>
      <c r="HD830" s="150"/>
      <c r="HE830" s="150"/>
      <c r="HF830" s="150"/>
      <c r="HG830" s="150"/>
      <c r="HH830" s="150"/>
      <c r="HI830" s="150"/>
      <c r="HJ830" s="150"/>
      <c r="HK830" s="150"/>
      <c r="HL830" s="150"/>
      <c r="HM830" s="150"/>
      <c r="HN830" s="150"/>
      <c r="HO830" s="150"/>
      <c r="HP830" s="150"/>
      <c r="HQ830" s="150"/>
      <c r="HR830" s="150"/>
      <c r="HS830" s="150"/>
      <c r="HT830" s="150"/>
      <c r="HU830" s="150"/>
      <c r="HV830" s="150"/>
      <c r="HW830" s="150"/>
      <c r="HX830" s="150"/>
      <c r="HY830" s="150"/>
      <c r="HZ830" s="150"/>
      <c r="IA830" s="150"/>
      <c r="IB830" s="150"/>
      <c r="IC830" s="150"/>
      <c r="ID830" s="150"/>
      <c r="IE830" s="150"/>
      <c r="IF830" s="150"/>
      <c r="IG830" s="150"/>
      <c r="IH830" s="150"/>
      <c r="II830" s="150"/>
      <c r="IJ830" s="150"/>
      <c r="IK830" s="150"/>
      <c r="IL830" s="150"/>
      <c r="IM830" s="150"/>
      <c r="IN830" s="150"/>
      <c r="IO830" s="150"/>
      <c r="IP830" s="150"/>
      <c r="IQ830" s="150"/>
      <c r="IR830" s="150"/>
      <c r="IS830" s="150"/>
      <c r="IT830" s="150"/>
      <c r="IU830" s="150"/>
      <c r="IV830" s="150"/>
      <c r="IW830" s="150"/>
    </row>
    <row r="831" customFormat="false" ht="12.75" hidden="false" customHeight="false" outlineLevel="0" collapsed="false">
      <c r="B831" s="147"/>
      <c r="C831" s="147"/>
      <c r="D831" s="147"/>
      <c r="E831" s="147"/>
      <c r="F831" s="147"/>
      <c r="G831" s="147"/>
      <c r="H831" s="148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  <c r="AA831" s="147"/>
      <c r="AB831" s="147"/>
      <c r="AC831" s="147"/>
      <c r="AD831" s="147"/>
      <c r="AE831" s="147"/>
      <c r="AF831" s="147"/>
      <c r="AG831" s="147"/>
      <c r="AH831" s="147"/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  <c r="BI831" s="147"/>
      <c r="BJ831" s="147"/>
      <c r="BK831" s="149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  <c r="EC831" s="150"/>
      <c r="ED831" s="150"/>
      <c r="EE831" s="150"/>
      <c r="EF831" s="150"/>
      <c r="EG831" s="150"/>
      <c r="EH831" s="150"/>
      <c r="EI831" s="150"/>
      <c r="EJ831" s="150"/>
      <c r="EK831" s="150"/>
      <c r="EL831" s="150"/>
      <c r="EM831" s="150"/>
      <c r="EN831" s="150"/>
      <c r="EO831" s="150"/>
      <c r="EP831" s="150"/>
      <c r="EQ831" s="150"/>
      <c r="ER831" s="150"/>
      <c r="ES831" s="150"/>
      <c r="ET831" s="150"/>
      <c r="EU831" s="150"/>
      <c r="EV831" s="150"/>
      <c r="EW831" s="150"/>
      <c r="EX831" s="150"/>
      <c r="EY831" s="150"/>
      <c r="EZ831" s="150"/>
      <c r="FA831" s="150"/>
      <c r="FB831" s="150"/>
      <c r="FC831" s="150"/>
      <c r="FD831" s="150"/>
      <c r="FE831" s="150"/>
      <c r="FF831" s="150"/>
      <c r="FG831" s="150"/>
      <c r="FH831" s="150"/>
      <c r="FI831" s="150"/>
      <c r="FJ831" s="150"/>
      <c r="FK831" s="150"/>
      <c r="FL831" s="150"/>
      <c r="FM831" s="150"/>
      <c r="FN831" s="150"/>
      <c r="FO831" s="150"/>
      <c r="FP831" s="150"/>
      <c r="FQ831" s="150"/>
      <c r="FR831" s="150"/>
      <c r="FS831" s="150"/>
      <c r="FT831" s="150"/>
      <c r="FU831" s="150"/>
      <c r="FV831" s="150"/>
      <c r="FW831" s="150"/>
      <c r="FX831" s="150"/>
      <c r="FY831" s="150"/>
      <c r="FZ831" s="150"/>
      <c r="GA831" s="150"/>
      <c r="GB831" s="150"/>
      <c r="GC831" s="150"/>
      <c r="GD831" s="150"/>
      <c r="GE831" s="150"/>
      <c r="GF831" s="150"/>
      <c r="GG831" s="150"/>
      <c r="GH831" s="150"/>
      <c r="GI831" s="150"/>
      <c r="GJ831" s="150"/>
      <c r="GK831" s="150"/>
      <c r="GL831" s="150"/>
      <c r="GM831" s="150"/>
      <c r="GN831" s="150"/>
      <c r="GO831" s="150"/>
      <c r="GP831" s="150"/>
      <c r="GQ831" s="150"/>
      <c r="GR831" s="150"/>
      <c r="GS831" s="150"/>
      <c r="GT831" s="150"/>
      <c r="GU831" s="150"/>
      <c r="GV831" s="150"/>
      <c r="GW831" s="150"/>
      <c r="GX831" s="150"/>
      <c r="GY831" s="150"/>
      <c r="GZ831" s="150"/>
      <c r="HA831" s="150"/>
      <c r="HB831" s="150"/>
      <c r="HC831" s="150"/>
      <c r="HD831" s="150"/>
      <c r="HE831" s="150"/>
      <c r="HF831" s="150"/>
      <c r="HG831" s="150"/>
      <c r="HH831" s="150"/>
      <c r="HI831" s="150"/>
      <c r="HJ831" s="150"/>
      <c r="HK831" s="150"/>
      <c r="HL831" s="150"/>
      <c r="HM831" s="150"/>
      <c r="HN831" s="150"/>
      <c r="HO831" s="150"/>
      <c r="HP831" s="150"/>
      <c r="HQ831" s="150"/>
      <c r="HR831" s="150"/>
      <c r="HS831" s="150"/>
      <c r="HT831" s="150"/>
      <c r="HU831" s="150"/>
      <c r="HV831" s="150"/>
      <c r="HW831" s="150"/>
      <c r="HX831" s="150"/>
      <c r="HY831" s="150"/>
      <c r="HZ831" s="150"/>
      <c r="IA831" s="150"/>
      <c r="IB831" s="150"/>
      <c r="IC831" s="150"/>
      <c r="ID831" s="150"/>
      <c r="IE831" s="150"/>
      <c r="IF831" s="150"/>
      <c r="IG831" s="150"/>
      <c r="IH831" s="150"/>
      <c r="II831" s="150"/>
      <c r="IJ831" s="150"/>
      <c r="IK831" s="150"/>
      <c r="IL831" s="150"/>
      <c r="IM831" s="150"/>
      <c r="IN831" s="150"/>
      <c r="IO831" s="150"/>
      <c r="IP831" s="150"/>
      <c r="IQ831" s="150"/>
      <c r="IR831" s="150"/>
      <c r="IS831" s="150"/>
      <c r="IT831" s="150"/>
      <c r="IU831" s="150"/>
      <c r="IV831" s="150"/>
      <c r="IW831" s="150"/>
    </row>
    <row r="832" customFormat="false" ht="12.75" hidden="false" customHeight="false" outlineLevel="0" collapsed="false">
      <c r="B832" s="147"/>
      <c r="C832" s="147"/>
      <c r="D832" s="147"/>
      <c r="E832" s="147"/>
      <c r="F832" s="147"/>
      <c r="G832" s="147"/>
      <c r="H832" s="148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  <c r="AA832" s="147"/>
      <c r="AB832" s="147"/>
      <c r="AC832" s="147"/>
      <c r="AD832" s="147"/>
      <c r="AE832" s="147"/>
      <c r="AF832" s="147"/>
      <c r="AG832" s="147"/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  <c r="BI832" s="147"/>
      <c r="BJ832" s="147"/>
      <c r="BK832" s="149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  <c r="EB832" s="150"/>
      <c r="EC832" s="150"/>
      <c r="ED832" s="150"/>
      <c r="EE832" s="150"/>
      <c r="EF832" s="150"/>
      <c r="EG832" s="150"/>
      <c r="EH832" s="150"/>
      <c r="EI832" s="150"/>
      <c r="EJ832" s="150"/>
      <c r="EK832" s="150"/>
      <c r="EL832" s="150"/>
      <c r="EM832" s="150"/>
      <c r="EN832" s="150"/>
      <c r="EO832" s="150"/>
      <c r="EP832" s="150"/>
      <c r="EQ832" s="150"/>
      <c r="ER832" s="150"/>
      <c r="ES832" s="150"/>
      <c r="ET832" s="150"/>
      <c r="EU832" s="150"/>
      <c r="EV832" s="150"/>
      <c r="EW832" s="150"/>
      <c r="EX832" s="150"/>
      <c r="EY832" s="150"/>
      <c r="EZ832" s="150"/>
      <c r="FA832" s="150"/>
      <c r="FB832" s="150"/>
      <c r="FC832" s="150"/>
      <c r="FD832" s="150"/>
      <c r="FE832" s="150"/>
      <c r="FF832" s="150"/>
      <c r="FG832" s="150"/>
      <c r="FH832" s="150"/>
      <c r="FI832" s="150"/>
      <c r="FJ832" s="150"/>
      <c r="FK832" s="150"/>
      <c r="FL832" s="150"/>
      <c r="FM832" s="150"/>
      <c r="FN832" s="150"/>
      <c r="FO832" s="150"/>
      <c r="FP832" s="150"/>
      <c r="FQ832" s="150"/>
      <c r="FR832" s="150"/>
      <c r="FS832" s="150"/>
      <c r="FT832" s="150"/>
      <c r="FU832" s="150"/>
      <c r="FV832" s="150"/>
      <c r="FW832" s="150"/>
      <c r="FX832" s="150"/>
      <c r="FY832" s="150"/>
      <c r="FZ832" s="150"/>
      <c r="GA832" s="150"/>
      <c r="GB832" s="150"/>
      <c r="GC832" s="150"/>
      <c r="GD832" s="150"/>
      <c r="GE832" s="150"/>
      <c r="GF832" s="150"/>
      <c r="GG832" s="150"/>
      <c r="GH832" s="150"/>
      <c r="GI832" s="150"/>
      <c r="GJ832" s="150"/>
      <c r="GK832" s="150"/>
      <c r="GL832" s="150"/>
      <c r="GM832" s="150"/>
      <c r="GN832" s="150"/>
      <c r="GO832" s="150"/>
      <c r="GP832" s="150"/>
      <c r="GQ832" s="150"/>
      <c r="GR832" s="150"/>
      <c r="GS832" s="150"/>
      <c r="GT832" s="150"/>
      <c r="GU832" s="150"/>
      <c r="GV832" s="150"/>
      <c r="GW832" s="150"/>
      <c r="GX832" s="150"/>
      <c r="GY832" s="150"/>
      <c r="GZ832" s="150"/>
      <c r="HA832" s="150"/>
      <c r="HB832" s="150"/>
      <c r="HC832" s="150"/>
      <c r="HD832" s="150"/>
      <c r="HE832" s="150"/>
      <c r="HF832" s="150"/>
      <c r="HG832" s="150"/>
      <c r="HH832" s="150"/>
      <c r="HI832" s="150"/>
      <c r="HJ832" s="150"/>
      <c r="HK832" s="150"/>
      <c r="HL832" s="150"/>
      <c r="HM832" s="150"/>
      <c r="HN832" s="150"/>
      <c r="HO832" s="150"/>
      <c r="HP832" s="150"/>
      <c r="HQ832" s="150"/>
      <c r="HR832" s="150"/>
      <c r="HS832" s="150"/>
      <c r="HT832" s="150"/>
      <c r="HU832" s="150"/>
      <c r="HV832" s="150"/>
      <c r="HW832" s="150"/>
      <c r="HX832" s="150"/>
      <c r="HY832" s="150"/>
      <c r="HZ832" s="150"/>
      <c r="IA832" s="150"/>
      <c r="IB832" s="150"/>
      <c r="IC832" s="150"/>
      <c r="ID832" s="150"/>
      <c r="IE832" s="150"/>
      <c r="IF832" s="150"/>
      <c r="IG832" s="150"/>
      <c r="IH832" s="150"/>
      <c r="II832" s="150"/>
      <c r="IJ832" s="150"/>
      <c r="IK832" s="150"/>
      <c r="IL832" s="150"/>
      <c r="IM832" s="150"/>
      <c r="IN832" s="150"/>
      <c r="IO832" s="150"/>
      <c r="IP832" s="150"/>
      <c r="IQ832" s="150"/>
      <c r="IR832" s="150"/>
      <c r="IS832" s="150"/>
      <c r="IT832" s="150"/>
      <c r="IU832" s="150"/>
      <c r="IV832" s="150"/>
      <c r="IW832" s="150"/>
    </row>
    <row r="833" customFormat="false" ht="12.75" hidden="false" customHeight="false" outlineLevel="0" collapsed="false">
      <c r="B833" s="147"/>
      <c r="C833" s="147"/>
      <c r="D833" s="147"/>
      <c r="E833" s="147"/>
      <c r="F833" s="147"/>
      <c r="G833" s="147"/>
      <c r="H833" s="148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  <c r="AB833" s="147"/>
      <c r="AC833" s="147"/>
      <c r="AD833" s="147"/>
      <c r="AE833" s="147"/>
      <c r="AF833" s="147"/>
      <c r="AG833" s="147"/>
      <c r="AH833" s="147"/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  <c r="BI833" s="147"/>
      <c r="BJ833" s="147"/>
      <c r="BK833" s="149"/>
      <c r="BL833" s="150"/>
      <c r="BM833" s="150"/>
      <c r="BN833" s="150"/>
      <c r="BO833" s="150"/>
      <c r="BP833" s="150"/>
      <c r="BQ833" s="150"/>
      <c r="BR833" s="150"/>
      <c r="BS833" s="150"/>
      <c r="BT833" s="150"/>
      <c r="BU833" s="150"/>
      <c r="BV833" s="150"/>
      <c r="BW833" s="150"/>
      <c r="BX833" s="150"/>
      <c r="BY833" s="150"/>
      <c r="BZ833" s="150"/>
      <c r="CA833" s="150"/>
      <c r="CB833" s="150"/>
      <c r="CC833" s="150"/>
      <c r="CD833" s="150"/>
      <c r="CE833" s="150"/>
      <c r="CF833" s="150"/>
      <c r="CG833" s="150"/>
      <c r="CH833" s="150"/>
      <c r="CI833" s="150"/>
      <c r="CJ833" s="150"/>
      <c r="CK833" s="150"/>
      <c r="CL833" s="150"/>
      <c r="CM833" s="150"/>
      <c r="CN833" s="150"/>
      <c r="CO833" s="150"/>
      <c r="CP833" s="150"/>
      <c r="CQ833" s="150"/>
      <c r="CR833" s="150"/>
      <c r="CS833" s="150"/>
      <c r="CT833" s="150"/>
      <c r="CU833" s="150"/>
      <c r="CV833" s="150"/>
      <c r="CW833" s="150"/>
      <c r="CX833" s="150"/>
      <c r="CY833" s="150"/>
      <c r="CZ833" s="150"/>
      <c r="DA833" s="150"/>
      <c r="DB833" s="150"/>
      <c r="DC833" s="150"/>
      <c r="DD833" s="150"/>
      <c r="DE833" s="150"/>
      <c r="DF833" s="150"/>
      <c r="DG833" s="150"/>
      <c r="DH833" s="150"/>
      <c r="DI833" s="150"/>
      <c r="DJ833" s="150"/>
      <c r="DK833" s="150"/>
      <c r="DL833" s="150"/>
      <c r="DM833" s="150"/>
      <c r="DN833" s="150"/>
      <c r="DO833" s="150"/>
      <c r="DP833" s="150"/>
      <c r="DQ833" s="150"/>
      <c r="DR833" s="150"/>
      <c r="DS833" s="150"/>
      <c r="DT833" s="150"/>
      <c r="DU833" s="150"/>
      <c r="DV833" s="150"/>
      <c r="DW833" s="150"/>
      <c r="DX833" s="150"/>
      <c r="DY833" s="150"/>
      <c r="DZ833" s="150"/>
      <c r="EA833" s="150"/>
      <c r="EB833" s="150"/>
      <c r="EC833" s="150"/>
      <c r="ED833" s="150"/>
      <c r="EE833" s="150"/>
      <c r="EF833" s="150"/>
      <c r="EG833" s="150"/>
      <c r="EH833" s="150"/>
      <c r="EI833" s="150"/>
      <c r="EJ833" s="150"/>
      <c r="EK833" s="150"/>
      <c r="EL833" s="150"/>
      <c r="EM833" s="150"/>
      <c r="EN833" s="150"/>
      <c r="EO833" s="150"/>
      <c r="EP833" s="150"/>
      <c r="EQ833" s="150"/>
      <c r="ER833" s="150"/>
      <c r="ES833" s="150"/>
      <c r="ET833" s="150"/>
      <c r="EU833" s="150"/>
      <c r="EV833" s="150"/>
      <c r="EW833" s="150"/>
      <c r="EX833" s="150"/>
      <c r="EY833" s="150"/>
      <c r="EZ833" s="150"/>
      <c r="FA833" s="150"/>
      <c r="FB833" s="150"/>
      <c r="FC833" s="150"/>
      <c r="FD833" s="150"/>
      <c r="FE833" s="150"/>
      <c r="FF833" s="150"/>
      <c r="FG833" s="150"/>
      <c r="FH833" s="150"/>
      <c r="FI833" s="150"/>
      <c r="FJ833" s="150"/>
      <c r="FK833" s="150"/>
      <c r="FL833" s="150"/>
      <c r="FM833" s="150"/>
      <c r="FN833" s="150"/>
      <c r="FO833" s="150"/>
      <c r="FP833" s="150"/>
      <c r="FQ833" s="150"/>
      <c r="FR833" s="150"/>
      <c r="FS833" s="150"/>
      <c r="FT833" s="150"/>
      <c r="FU833" s="150"/>
      <c r="FV833" s="150"/>
      <c r="FW833" s="150"/>
      <c r="FX833" s="150"/>
      <c r="FY833" s="150"/>
      <c r="FZ833" s="150"/>
      <c r="GA833" s="150"/>
      <c r="GB833" s="150"/>
      <c r="GC833" s="150"/>
      <c r="GD833" s="150"/>
      <c r="GE833" s="150"/>
      <c r="GF833" s="150"/>
      <c r="GG833" s="150"/>
      <c r="GH833" s="150"/>
      <c r="GI833" s="150"/>
      <c r="GJ833" s="150"/>
      <c r="GK833" s="150"/>
      <c r="GL833" s="150"/>
      <c r="GM833" s="150"/>
      <c r="GN833" s="150"/>
      <c r="GO833" s="150"/>
      <c r="GP833" s="150"/>
      <c r="GQ833" s="150"/>
      <c r="GR833" s="150"/>
      <c r="GS833" s="150"/>
      <c r="GT833" s="150"/>
      <c r="GU833" s="150"/>
      <c r="GV833" s="150"/>
      <c r="GW833" s="150"/>
      <c r="GX833" s="150"/>
      <c r="GY833" s="150"/>
      <c r="GZ833" s="150"/>
      <c r="HA833" s="150"/>
      <c r="HB833" s="150"/>
      <c r="HC833" s="150"/>
      <c r="HD833" s="150"/>
      <c r="HE833" s="150"/>
      <c r="HF833" s="150"/>
      <c r="HG833" s="150"/>
      <c r="HH833" s="150"/>
      <c r="HI833" s="150"/>
      <c r="HJ833" s="150"/>
      <c r="HK833" s="150"/>
      <c r="HL833" s="150"/>
      <c r="HM833" s="150"/>
      <c r="HN833" s="150"/>
      <c r="HO833" s="150"/>
      <c r="HP833" s="150"/>
      <c r="HQ833" s="150"/>
      <c r="HR833" s="150"/>
      <c r="HS833" s="150"/>
      <c r="HT833" s="150"/>
      <c r="HU833" s="150"/>
      <c r="HV833" s="150"/>
      <c r="HW833" s="150"/>
      <c r="HX833" s="150"/>
      <c r="HY833" s="150"/>
      <c r="HZ833" s="150"/>
      <c r="IA833" s="150"/>
      <c r="IB833" s="150"/>
      <c r="IC833" s="150"/>
      <c r="ID833" s="150"/>
      <c r="IE833" s="150"/>
      <c r="IF833" s="150"/>
      <c r="IG833" s="150"/>
      <c r="IH833" s="150"/>
      <c r="II833" s="150"/>
      <c r="IJ833" s="150"/>
      <c r="IK833" s="150"/>
      <c r="IL833" s="150"/>
      <c r="IM833" s="150"/>
      <c r="IN833" s="150"/>
      <c r="IO833" s="150"/>
      <c r="IP833" s="150"/>
      <c r="IQ833" s="150"/>
      <c r="IR833" s="150"/>
      <c r="IS833" s="150"/>
      <c r="IT833" s="150"/>
      <c r="IU833" s="150"/>
      <c r="IV833" s="150"/>
      <c r="IW833" s="150"/>
    </row>
    <row r="834" customFormat="false" ht="12.75" hidden="false" customHeight="false" outlineLevel="0" collapsed="false">
      <c r="B834" s="147"/>
      <c r="C834" s="147"/>
      <c r="D834" s="147"/>
      <c r="E834" s="147"/>
      <c r="F834" s="147"/>
      <c r="G834" s="147"/>
      <c r="H834" s="148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  <c r="AA834" s="147"/>
      <c r="AB834" s="147"/>
      <c r="AC834" s="147"/>
      <c r="AD834" s="147"/>
      <c r="AE834" s="147"/>
      <c r="AF834" s="147"/>
      <c r="AG834" s="147"/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  <c r="BI834" s="147"/>
      <c r="BJ834" s="147"/>
      <c r="BK834" s="149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  <c r="EB834" s="150"/>
      <c r="EC834" s="150"/>
      <c r="ED834" s="150"/>
      <c r="EE834" s="150"/>
      <c r="EF834" s="150"/>
      <c r="EG834" s="150"/>
      <c r="EH834" s="150"/>
      <c r="EI834" s="150"/>
      <c r="EJ834" s="150"/>
      <c r="EK834" s="150"/>
      <c r="EL834" s="150"/>
      <c r="EM834" s="150"/>
      <c r="EN834" s="150"/>
      <c r="EO834" s="150"/>
      <c r="EP834" s="150"/>
      <c r="EQ834" s="150"/>
      <c r="ER834" s="150"/>
      <c r="ES834" s="150"/>
      <c r="ET834" s="150"/>
      <c r="EU834" s="150"/>
      <c r="EV834" s="150"/>
      <c r="EW834" s="150"/>
      <c r="EX834" s="150"/>
      <c r="EY834" s="150"/>
      <c r="EZ834" s="150"/>
      <c r="FA834" s="150"/>
      <c r="FB834" s="150"/>
      <c r="FC834" s="150"/>
      <c r="FD834" s="150"/>
      <c r="FE834" s="150"/>
      <c r="FF834" s="150"/>
      <c r="FG834" s="150"/>
      <c r="FH834" s="150"/>
      <c r="FI834" s="150"/>
      <c r="FJ834" s="150"/>
      <c r="FK834" s="150"/>
      <c r="FL834" s="150"/>
      <c r="FM834" s="150"/>
      <c r="FN834" s="150"/>
      <c r="FO834" s="150"/>
      <c r="FP834" s="150"/>
      <c r="FQ834" s="150"/>
      <c r="FR834" s="150"/>
      <c r="FS834" s="150"/>
      <c r="FT834" s="150"/>
      <c r="FU834" s="150"/>
      <c r="FV834" s="150"/>
      <c r="FW834" s="150"/>
      <c r="FX834" s="150"/>
      <c r="FY834" s="150"/>
      <c r="FZ834" s="150"/>
      <c r="GA834" s="150"/>
      <c r="GB834" s="150"/>
      <c r="GC834" s="150"/>
      <c r="GD834" s="150"/>
      <c r="GE834" s="150"/>
      <c r="GF834" s="150"/>
      <c r="GG834" s="150"/>
      <c r="GH834" s="150"/>
      <c r="GI834" s="150"/>
      <c r="GJ834" s="150"/>
      <c r="GK834" s="150"/>
      <c r="GL834" s="150"/>
      <c r="GM834" s="150"/>
      <c r="GN834" s="150"/>
      <c r="GO834" s="150"/>
      <c r="GP834" s="150"/>
      <c r="GQ834" s="150"/>
      <c r="GR834" s="150"/>
      <c r="GS834" s="150"/>
      <c r="GT834" s="150"/>
      <c r="GU834" s="150"/>
      <c r="GV834" s="150"/>
      <c r="GW834" s="150"/>
      <c r="GX834" s="150"/>
      <c r="GY834" s="150"/>
      <c r="GZ834" s="150"/>
      <c r="HA834" s="150"/>
      <c r="HB834" s="150"/>
      <c r="HC834" s="150"/>
      <c r="HD834" s="150"/>
      <c r="HE834" s="150"/>
      <c r="HF834" s="150"/>
      <c r="HG834" s="150"/>
      <c r="HH834" s="150"/>
      <c r="HI834" s="150"/>
      <c r="HJ834" s="150"/>
      <c r="HK834" s="150"/>
      <c r="HL834" s="150"/>
      <c r="HM834" s="150"/>
      <c r="HN834" s="150"/>
      <c r="HO834" s="150"/>
      <c r="HP834" s="150"/>
      <c r="HQ834" s="150"/>
      <c r="HR834" s="150"/>
      <c r="HS834" s="150"/>
      <c r="HT834" s="150"/>
      <c r="HU834" s="150"/>
      <c r="HV834" s="150"/>
      <c r="HW834" s="150"/>
      <c r="HX834" s="150"/>
      <c r="HY834" s="150"/>
      <c r="HZ834" s="150"/>
      <c r="IA834" s="150"/>
      <c r="IB834" s="150"/>
      <c r="IC834" s="150"/>
      <c r="ID834" s="150"/>
      <c r="IE834" s="150"/>
      <c r="IF834" s="150"/>
      <c r="IG834" s="150"/>
      <c r="IH834" s="150"/>
      <c r="II834" s="150"/>
      <c r="IJ834" s="150"/>
      <c r="IK834" s="150"/>
      <c r="IL834" s="150"/>
      <c r="IM834" s="150"/>
      <c r="IN834" s="150"/>
      <c r="IO834" s="150"/>
      <c r="IP834" s="150"/>
      <c r="IQ834" s="150"/>
      <c r="IR834" s="150"/>
      <c r="IS834" s="150"/>
      <c r="IT834" s="150"/>
      <c r="IU834" s="150"/>
      <c r="IV834" s="150"/>
      <c r="IW834" s="150"/>
    </row>
    <row r="835" customFormat="false" ht="12.75" hidden="false" customHeight="false" outlineLevel="0" collapsed="false">
      <c r="B835" s="147"/>
      <c r="C835" s="147"/>
      <c r="D835" s="147"/>
      <c r="E835" s="147"/>
      <c r="F835" s="147"/>
      <c r="G835" s="147"/>
      <c r="H835" s="148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  <c r="AA835" s="147"/>
      <c r="AB835" s="147"/>
      <c r="AC835" s="147"/>
      <c r="AD835" s="147"/>
      <c r="AE835" s="147"/>
      <c r="AF835" s="147"/>
      <c r="AG835" s="147"/>
      <c r="AH835" s="147"/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  <c r="BI835" s="147"/>
      <c r="BJ835" s="147"/>
      <c r="BK835" s="149"/>
      <c r="BL835" s="150"/>
      <c r="BM835" s="150"/>
      <c r="BN835" s="150"/>
      <c r="BO835" s="150"/>
      <c r="BP835" s="150"/>
      <c r="BQ835" s="150"/>
      <c r="BR835" s="150"/>
      <c r="BS835" s="150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  <c r="EB835" s="150"/>
      <c r="EC835" s="150"/>
      <c r="ED835" s="150"/>
      <c r="EE835" s="150"/>
      <c r="EF835" s="150"/>
      <c r="EG835" s="150"/>
      <c r="EH835" s="150"/>
      <c r="EI835" s="150"/>
      <c r="EJ835" s="150"/>
      <c r="EK835" s="150"/>
      <c r="EL835" s="150"/>
      <c r="EM835" s="150"/>
      <c r="EN835" s="150"/>
      <c r="EO835" s="150"/>
      <c r="EP835" s="150"/>
      <c r="EQ835" s="150"/>
      <c r="ER835" s="150"/>
      <c r="ES835" s="150"/>
      <c r="ET835" s="150"/>
      <c r="EU835" s="150"/>
      <c r="EV835" s="150"/>
      <c r="EW835" s="150"/>
      <c r="EX835" s="150"/>
      <c r="EY835" s="150"/>
      <c r="EZ835" s="150"/>
      <c r="FA835" s="150"/>
      <c r="FB835" s="150"/>
      <c r="FC835" s="150"/>
      <c r="FD835" s="150"/>
      <c r="FE835" s="150"/>
      <c r="FF835" s="150"/>
      <c r="FG835" s="150"/>
      <c r="FH835" s="150"/>
      <c r="FI835" s="150"/>
      <c r="FJ835" s="150"/>
      <c r="FK835" s="150"/>
      <c r="FL835" s="150"/>
      <c r="FM835" s="150"/>
      <c r="FN835" s="150"/>
      <c r="FO835" s="150"/>
      <c r="FP835" s="150"/>
      <c r="FQ835" s="150"/>
      <c r="FR835" s="150"/>
      <c r="FS835" s="150"/>
      <c r="FT835" s="150"/>
      <c r="FU835" s="150"/>
      <c r="FV835" s="150"/>
      <c r="FW835" s="150"/>
      <c r="FX835" s="150"/>
      <c r="FY835" s="150"/>
      <c r="FZ835" s="150"/>
      <c r="GA835" s="150"/>
      <c r="GB835" s="150"/>
      <c r="GC835" s="150"/>
      <c r="GD835" s="150"/>
      <c r="GE835" s="150"/>
      <c r="GF835" s="150"/>
      <c r="GG835" s="150"/>
      <c r="GH835" s="150"/>
      <c r="GI835" s="150"/>
      <c r="GJ835" s="150"/>
      <c r="GK835" s="150"/>
      <c r="GL835" s="150"/>
      <c r="GM835" s="150"/>
      <c r="GN835" s="150"/>
      <c r="GO835" s="150"/>
      <c r="GP835" s="150"/>
      <c r="GQ835" s="150"/>
      <c r="GR835" s="150"/>
      <c r="GS835" s="150"/>
      <c r="GT835" s="150"/>
      <c r="GU835" s="150"/>
      <c r="GV835" s="150"/>
      <c r="GW835" s="150"/>
      <c r="GX835" s="150"/>
      <c r="GY835" s="150"/>
      <c r="GZ835" s="150"/>
      <c r="HA835" s="150"/>
      <c r="HB835" s="150"/>
      <c r="HC835" s="150"/>
      <c r="HD835" s="150"/>
      <c r="HE835" s="150"/>
      <c r="HF835" s="150"/>
      <c r="HG835" s="150"/>
      <c r="HH835" s="150"/>
      <c r="HI835" s="150"/>
      <c r="HJ835" s="150"/>
      <c r="HK835" s="150"/>
      <c r="HL835" s="150"/>
      <c r="HM835" s="150"/>
      <c r="HN835" s="150"/>
      <c r="HO835" s="150"/>
      <c r="HP835" s="150"/>
      <c r="HQ835" s="150"/>
      <c r="HR835" s="150"/>
      <c r="HS835" s="150"/>
      <c r="HT835" s="150"/>
      <c r="HU835" s="150"/>
      <c r="HV835" s="150"/>
      <c r="HW835" s="150"/>
      <c r="HX835" s="150"/>
      <c r="HY835" s="150"/>
      <c r="HZ835" s="150"/>
      <c r="IA835" s="150"/>
      <c r="IB835" s="150"/>
      <c r="IC835" s="150"/>
      <c r="ID835" s="150"/>
      <c r="IE835" s="150"/>
      <c r="IF835" s="150"/>
      <c r="IG835" s="150"/>
      <c r="IH835" s="150"/>
      <c r="II835" s="150"/>
      <c r="IJ835" s="150"/>
      <c r="IK835" s="150"/>
      <c r="IL835" s="150"/>
      <c r="IM835" s="150"/>
      <c r="IN835" s="150"/>
      <c r="IO835" s="150"/>
      <c r="IP835" s="150"/>
      <c r="IQ835" s="150"/>
      <c r="IR835" s="150"/>
      <c r="IS835" s="150"/>
      <c r="IT835" s="150"/>
      <c r="IU835" s="150"/>
      <c r="IV835" s="150"/>
      <c r="IW835" s="150"/>
    </row>
    <row r="836" customFormat="false" ht="12.75" hidden="false" customHeight="false" outlineLevel="0" collapsed="false">
      <c r="B836" s="147"/>
      <c r="C836" s="147"/>
      <c r="D836" s="147"/>
      <c r="E836" s="147"/>
      <c r="F836" s="147"/>
      <c r="G836" s="147"/>
      <c r="H836" s="148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  <c r="AA836" s="147"/>
      <c r="AB836" s="147"/>
      <c r="AC836" s="147"/>
      <c r="AD836" s="147"/>
      <c r="AE836" s="147"/>
      <c r="AF836" s="147"/>
      <c r="AG836" s="147"/>
      <c r="AH836" s="147"/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  <c r="BI836" s="147"/>
      <c r="BJ836" s="147"/>
      <c r="BK836" s="149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  <c r="EB836" s="150"/>
      <c r="EC836" s="150"/>
      <c r="ED836" s="150"/>
      <c r="EE836" s="150"/>
      <c r="EF836" s="150"/>
      <c r="EG836" s="150"/>
      <c r="EH836" s="150"/>
      <c r="EI836" s="150"/>
      <c r="EJ836" s="150"/>
      <c r="EK836" s="150"/>
      <c r="EL836" s="150"/>
      <c r="EM836" s="150"/>
      <c r="EN836" s="150"/>
      <c r="EO836" s="150"/>
      <c r="EP836" s="150"/>
      <c r="EQ836" s="150"/>
      <c r="ER836" s="150"/>
      <c r="ES836" s="150"/>
      <c r="ET836" s="150"/>
      <c r="EU836" s="150"/>
      <c r="EV836" s="150"/>
      <c r="EW836" s="150"/>
      <c r="EX836" s="150"/>
      <c r="EY836" s="150"/>
      <c r="EZ836" s="150"/>
      <c r="FA836" s="150"/>
      <c r="FB836" s="150"/>
      <c r="FC836" s="150"/>
      <c r="FD836" s="150"/>
      <c r="FE836" s="150"/>
      <c r="FF836" s="150"/>
      <c r="FG836" s="150"/>
      <c r="FH836" s="150"/>
      <c r="FI836" s="150"/>
      <c r="FJ836" s="150"/>
      <c r="FK836" s="150"/>
      <c r="FL836" s="150"/>
      <c r="FM836" s="150"/>
      <c r="FN836" s="150"/>
      <c r="FO836" s="150"/>
      <c r="FP836" s="150"/>
      <c r="FQ836" s="150"/>
      <c r="FR836" s="150"/>
      <c r="FS836" s="150"/>
      <c r="FT836" s="150"/>
      <c r="FU836" s="150"/>
      <c r="FV836" s="150"/>
      <c r="FW836" s="150"/>
      <c r="FX836" s="150"/>
      <c r="FY836" s="150"/>
      <c r="FZ836" s="150"/>
      <c r="GA836" s="150"/>
      <c r="GB836" s="150"/>
      <c r="GC836" s="150"/>
      <c r="GD836" s="150"/>
      <c r="GE836" s="150"/>
      <c r="GF836" s="150"/>
      <c r="GG836" s="150"/>
      <c r="GH836" s="150"/>
      <c r="GI836" s="150"/>
      <c r="GJ836" s="150"/>
      <c r="GK836" s="150"/>
      <c r="GL836" s="150"/>
      <c r="GM836" s="150"/>
      <c r="GN836" s="150"/>
      <c r="GO836" s="150"/>
      <c r="GP836" s="150"/>
      <c r="GQ836" s="150"/>
      <c r="GR836" s="150"/>
      <c r="GS836" s="150"/>
      <c r="GT836" s="150"/>
      <c r="GU836" s="150"/>
      <c r="GV836" s="150"/>
      <c r="GW836" s="150"/>
      <c r="GX836" s="150"/>
      <c r="GY836" s="150"/>
      <c r="GZ836" s="150"/>
      <c r="HA836" s="150"/>
      <c r="HB836" s="150"/>
      <c r="HC836" s="150"/>
      <c r="HD836" s="150"/>
      <c r="HE836" s="150"/>
      <c r="HF836" s="150"/>
      <c r="HG836" s="150"/>
      <c r="HH836" s="150"/>
      <c r="HI836" s="150"/>
      <c r="HJ836" s="150"/>
      <c r="HK836" s="150"/>
      <c r="HL836" s="150"/>
      <c r="HM836" s="150"/>
      <c r="HN836" s="150"/>
      <c r="HO836" s="150"/>
      <c r="HP836" s="150"/>
      <c r="HQ836" s="150"/>
      <c r="HR836" s="150"/>
      <c r="HS836" s="150"/>
      <c r="HT836" s="150"/>
      <c r="HU836" s="150"/>
      <c r="HV836" s="150"/>
      <c r="HW836" s="150"/>
      <c r="HX836" s="150"/>
      <c r="HY836" s="150"/>
      <c r="HZ836" s="150"/>
      <c r="IA836" s="150"/>
      <c r="IB836" s="150"/>
      <c r="IC836" s="150"/>
      <c r="ID836" s="150"/>
      <c r="IE836" s="150"/>
      <c r="IF836" s="150"/>
      <c r="IG836" s="150"/>
      <c r="IH836" s="150"/>
      <c r="II836" s="150"/>
      <c r="IJ836" s="150"/>
      <c r="IK836" s="150"/>
      <c r="IL836" s="150"/>
      <c r="IM836" s="150"/>
      <c r="IN836" s="150"/>
      <c r="IO836" s="150"/>
      <c r="IP836" s="150"/>
      <c r="IQ836" s="150"/>
      <c r="IR836" s="150"/>
      <c r="IS836" s="150"/>
      <c r="IT836" s="150"/>
      <c r="IU836" s="150"/>
      <c r="IV836" s="150"/>
      <c r="IW836" s="150"/>
    </row>
    <row r="837" customFormat="false" ht="12.75" hidden="false" customHeight="false" outlineLevel="0" collapsed="false">
      <c r="B837" s="147"/>
      <c r="C837" s="147"/>
      <c r="D837" s="147"/>
      <c r="E837" s="147"/>
      <c r="F837" s="147"/>
      <c r="G837" s="147"/>
      <c r="H837" s="148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  <c r="AA837" s="147"/>
      <c r="AB837" s="147"/>
      <c r="AC837" s="147"/>
      <c r="AD837" s="147"/>
      <c r="AE837" s="147"/>
      <c r="AF837" s="147"/>
      <c r="AG837" s="147"/>
      <c r="AH837" s="147"/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  <c r="BI837" s="147"/>
      <c r="BJ837" s="147"/>
      <c r="BK837" s="149"/>
      <c r="BL837" s="150"/>
      <c r="BM837" s="150"/>
      <c r="BN837" s="150"/>
      <c r="BO837" s="150"/>
      <c r="BP837" s="150"/>
      <c r="BQ837" s="150"/>
      <c r="BR837" s="150"/>
      <c r="BS837" s="150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  <c r="EB837" s="150"/>
      <c r="EC837" s="150"/>
      <c r="ED837" s="150"/>
      <c r="EE837" s="150"/>
      <c r="EF837" s="150"/>
      <c r="EG837" s="150"/>
      <c r="EH837" s="150"/>
      <c r="EI837" s="150"/>
      <c r="EJ837" s="150"/>
      <c r="EK837" s="150"/>
      <c r="EL837" s="150"/>
      <c r="EM837" s="150"/>
      <c r="EN837" s="150"/>
      <c r="EO837" s="150"/>
      <c r="EP837" s="150"/>
      <c r="EQ837" s="150"/>
      <c r="ER837" s="150"/>
      <c r="ES837" s="150"/>
      <c r="ET837" s="150"/>
      <c r="EU837" s="150"/>
      <c r="EV837" s="150"/>
      <c r="EW837" s="150"/>
      <c r="EX837" s="150"/>
      <c r="EY837" s="150"/>
      <c r="EZ837" s="150"/>
      <c r="FA837" s="150"/>
      <c r="FB837" s="150"/>
      <c r="FC837" s="150"/>
      <c r="FD837" s="150"/>
      <c r="FE837" s="150"/>
      <c r="FF837" s="150"/>
      <c r="FG837" s="150"/>
      <c r="FH837" s="150"/>
      <c r="FI837" s="150"/>
      <c r="FJ837" s="150"/>
      <c r="FK837" s="150"/>
      <c r="FL837" s="150"/>
      <c r="FM837" s="150"/>
      <c r="FN837" s="150"/>
      <c r="FO837" s="150"/>
      <c r="FP837" s="150"/>
      <c r="FQ837" s="150"/>
      <c r="FR837" s="150"/>
      <c r="FS837" s="150"/>
      <c r="FT837" s="150"/>
      <c r="FU837" s="150"/>
      <c r="FV837" s="150"/>
      <c r="FW837" s="150"/>
      <c r="FX837" s="150"/>
      <c r="FY837" s="150"/>
      <c r="FZ837" s="150"/>
      <c r="GA837" s="150"/>
      <c r="GB837" s="150"/>
      <c r="GC837" s="150"/>
      <c r="GD837" s="150"/>
      <c r="GE837" s="150"/>
      <c r="GF837" s="150"/>
      <c r="GG837" s="150"/>
      <c r="GH837" s="150"/>
      <c r="GI837" s="150"/>
      <c r="GJ837" s="150"/>
      <c r="GK837" s="150"/>
      <c r="GL837" s="150"/>
      <c r="GM837" s="150"/>
      <c r="GN837" s="150"/>
      <c r="GO837" s="150"/>
      <c r="GP837" s="150"/>
      <c r="GQ837" s="150"/>
      <c r="GR837" s="150"/>
      <c r="GS837" s="150"/>
      <c r="GT837" s="150"/>
      <c r="GU837" s="150"/>
      <c r="GV837" s="150"/>
      <c r="GW837" s="150"/>
      <c r="GX837" s="150"/>
      <c r="GY837" s="150"/>
      <c r="GZ837" s="150"/>
      <c r="HA837" s="150"/>
      <c r="HB837" s="150"/>
      <c r="HC837" s="150"/>
      <c r="HD837" s="150"/>
      <c r="HE837" s="150"/>
      <c r="HF837" s="150"/>
      <c r="HG837" s="150"/>
      <c r="HH837" s="150"/>
      <c r="HI837" s="150"/>
      <c r="HJ837" s="150"/>
      <c r="HK837" s="150"/>
      <c r="HL837" s="150"/>
      <c r="HM837" s="150"/>
      <c r="HN837" s="150"/>
      <c r="HO837" s="150"/>
      <c r="HP837" s="150"/>
      <c r="HQ837" s="150"/>
      <c r="HR837" s="150"/>
      <c r="HS837" s="150"/>
      <c r="HT837" s="150"/>
      <c r="HU837" s="150"/>
      <c r="HV837" s="150"/>
      <c r="HW837" s="150"/>
      <c r="HX837" s="150"/>
      <c r="HY837" s="150"/>
      <c r="HZ837" s="150"/>
      <c r="IA837" s="150"/>
      <c r="IB837" s="150"/>
      <c r="IC837" s="150"/>
      <c r="ID837" s="150"/>
      <c r="IE837" s="150"/>
      <c r="IF837" s="150"/>
      <c r="IG837" s="150"/>
      <c r="IH837" s="150"/>
      <c r="II837" s="150"/>
      <c r="IJ837" s="150"/>
      <c r="IK837" s="150"/>
      <c r="IL837" s="150"/>
      <c r="IM837" s="150"/>
      <c r="IN837" s="150"/>
      <c r="IO837" s="150"/>
      <c r="IP837" s="150"/>
      <c r="IQ837" s="150"/>
      <c r="IR837" s="150"/>
      <c r="IS837" s="150"/>
      <c r="IT837" s="150"/>
      <c r="IU837" s="150"/>
      <c r="IV837" s="150"/>
      <c r="IW837" s="150"/>
    </row>
    <row r="838" customFormat="false" ht="12.75" hidden="false" customHeight="false" outlineLevel="0" collapsed="false">
      <c r="B838" s="147"/>
      <c r="C838" s="147"/>
      <c r="D838" s="147"/>
      <c r="E838" s="147"/>
      <c r="F838" s="147"/>
      <c r="G838" s="147"/>
      <c r="H838" s="148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  <c r="AA838" s="147"/>
      <c r="AB838" s="147"/>
      <c r="AC838" s="147"/>
      <c r="AD838" s="147"/>
      <c r="AE838" s="147"/>
      <c r="AF838" s="147"/>
      <c r="AG838" s="147"/>
      <c r="AH838" s="147"/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  <c r="BI838" s="147"/>
      <c r="BJ838" s="147"/>
      <c r="BK838" s="149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  <c r="EB838" s="150"/>
      <c r="EC838" s="150"/>
      <c r="ED838" s="150"/>
      <c r="EE838" s="150"/>
      <c r="EF838" s="150"/>
      <c r="EG838" s="150"/>
      <c r="EH838" s="150"/>
      <c r="EI838" s="150"/>
      <c r="EJ838" s="150"/>
      <c r="EK838" s="150"/>
      <c r="EL838" s="150"/>
      <c r="EM838" s="150"/>
      <c r="EN838" s="150"/>
      <c r="EO838" s="150"/>
      <c r="EP838" s="150"/>
      <c r="EQ838" s="150"/>
      <c r="ER838" s="150"/>
      <c r="ES838" s="150"/>
      <c r="ET838" s="150"/>
      <c r="EU838" s="150"/>
      <c r="EV838" s="150"/>
      <c r="EW838" s="150"/>
      <c r="EX838" s="150"/>
      <c r="EY838" s="150"/>
      <c r="EZ838" s="150"/>
      <c r="FA838" s="150"/>
      <c r="FB838" s="150"/>
      <c r="FC838" s="150"/>
      <c r="FD838" s="150"/>
      <c r="FE838" s="150"/>
      <c r="FF838" s="150"/>
      <c r="FG838" s="150"/>
      <c r="FH838" s="150"/>
      <c r="FI838" s="150"/>
      <c r="FJ838" s="150"/>
      <c r="FK838" s="150"/>
      <c r="FL838" s="150"/>
      <c r="FM838" s="150"/>
      <c r="FN838" s="150"/>
      <c r="FO838" s="150"/>
      <c r="FP838" s="150"/>
      <c r="FQ838" s="150"/>
      <c r="FR838" s="150"/>
      <c r="FS838" s="150"/>
      <c r="FT838" s="150"/>
      <c r="FU838" s="150"/>
      <c r="FV838" s="150"/>
      <c r="FW838" s="150"/>
      <c r="FX838" s="150"/>
      <c r="FY838" s="150"/>
      <c r="FZ838" s="150"/>
      <c r="GA838" s="150"/>
      <c r="GB838" s="150"/>
      <c r="GC838" s="150"/>
      <c r="GD838" s="150"/>
      <c r="GE838" s="150"/>
      <c r="GF838" s="150"/>
      <c r="GG838" s="150"/>
      <c r="GH838" s="150"/>
      <c r="GI838" s="150"/>
      <c r="GJ838" s="150"/>
      <c r="GK838" s="150"/>
      <c r="GL838" s="150"/>
      <c r="GM838" s="150"/>
      <c r="GN838" s="150"/>
      <c r="GO838" s="150"/>
      <c r="GP838" s="150"/>
      <c r="GQ838" s="150"/>
      <c r="GR838" s="150"/>
      <c r="GS838" s="150"/>
      <c r="GT838" s="150"/>
      <c r="GU838" s="150"/>
      <c r="GV838" s="150"/>
      <c r="GW838" s="150"/>
      <c r="GX838" s="150"/>
      <c r="GY838" s="150"/>
      <c r="GZ838" s="150"/>
      <c r="HA838" s="150"/>
      <c r="HB838" s="150"/>
      <c r="HC838" s="150"/>
      <c r="HD838" s="150"/>
      <c r="HE838" s="150"/>
      <c r="HF838" s="150"/>
      <c r="HG838" s="150"/>
      <c r="HH838" s="150"/>
      <c r="HI838" s="150"/>
      <c r="HJ838" s="150"/>
      <c r="HK838" s="150"/>
      <c r="HL838" s="150"/>
      <c r="HM838" s="150"/>
      <c r="HN838" s="150"/>
      <c r="HO838" s="150"/>
      <c r="HP838" s="150"/>
      <c r="HQ838" s="150"/>
      <c r="HR838" s="150"/>
      <c r="HS838" s="150"/>
      <c r="HT838" s="150"/>
      <c r="HU838" s="150"/>
      <c r="HV838" s="150"/>
      <c r="HW838" s="150"/>
      <c r="HX838" s="150"/>
      <c r="HY838" s="150"/>
      <c r="HZ838" s="150"/>
      <c r="IA838" s="150"/>
      <c r="IB838" s="150"/>
      <c r="IC838" s="150"/>
      <c r="ID838" s="150"/>
      <c r="IE838" s="150"/>
      <c r="IF838" s="150"/>
      <c r="IG838" s="150"/>
      <c r="IH838" s="150"/>
      <c r="II838" s="150"/>
      <c r="IJ838" s="150"/>
      <c r="IK838" s="150"/>
      <c r="IL838" s="150"/>
      <c r="IM838" s="150"/>
      <c r="IN838" s="150"/>
      <c r="IO838" s="150"/>
      <c r="IP838" s="150"/>
      <c r="IQ838" s="150"/>
      <c r="IR838" s="150"/>
      <c r="IS838" s="150"/>
      <c r="IT838" s="150"/>
      <c r="IU838" s="150"/>
      <c r="IV838" s="150"/>
      <c r="IW838" s="150"/>
    </row>
    <row r="839" customFormat="false" ht="12.75" hidden="false" customHeight="false" outlineLevel="0" collapsed="false">
      <c r="B839" s="147"/>
      <c r="C839" s="147"/>
      <c r="D839" s="147"/>
      <c r="E839" s="147"/>
      <c r="F839" s="147"/>
      <c r="G839" s="147"/>
      <c r="H839" s="148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  <c r="AA839" s="147"/>
      <c r="AB839" s="147"/>
      <c r="AC839" s="147"/>
      <c r="AD839" s="147"/>
      <c r="AE839" s="147"/>
      <c r="AF839" s="147"/>
      <c r="AG839" s="147"/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  <c r="BI839" s="147"/>
      <c r="BJ839" s="147"/>
      <c r="BK839" s="149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  <c r="EC839" s="150"/>
      <c r="ED839" s="150"/>
      <c r="EE839" s="150"/>
      <c r="EF839" s="150"/>
      <c r="EG839" s="150"/>
      <c r="EH839" s="150"/>
      <c r="EI839" s="150"/>
      <c r="EJ839" s="150"/>
      <c r="EK839" s="150"/>
      <c r="EL839" s="150"/>
      <c r="EM839" s="150"/>
      <c r="EN839" s="150"/>
      <c r="EO839" s="150"/>
      <c r="EP839" s="150"/>
      <c r="EQ839" s="150"/>
      <c r="ER839" s="150"/>
      <c r="ES839" s="150"/>
      <c r="ET839" s="150"/>
      <c r="EU839" s="150"/>
      <c r="EV839" s="150"/>
      <c r="EW839" s="150"/>
      <c r="EX839" s="150"/>
      <c r="EY839" s="150"/>
      <c r="EZ839" s="150"/>
      <c r="FA839" s="150"/>
      <c r="FB839" s="150"/>
      <c r="FC839" s="150"/>
      <c r="FD839" s="150"/>
      <c r="FE839" s="150"/>
      <c r="FF839" s="150"/>
      <c r="FG839" s="150"/>
      <c r="FH839" s="150"/>
      <c r="FI839" s="150"/>
      <c r="FJ839" s="150"/>
      <c r="FK839" s="150"/>
      <c r="FL839" s="150"/>
      <c r="FM839" s="150"/>
      <c r="FN839" s="150"/>
      <c r="FO839" s="150"/>
      <c r="FP839" s="150"/>
      <c r="FQ839" s="150"/>
      <c r="FR839" s="150"/>
      <c r="FS839" s="150"/>
      <c r="FT839" s="150"/>
      <c r="FU839" s="150"/>
      <c r="FV839" s="150"/>
      <c r="FW839" s="150"/>
      <c r="FX839" s="150"/>
      <c r="FY839" s="150"/>
      <c r="FZ839" s="150"/>
      <c r="GA839" s="150"/>
      <c r="GB839" s="150"/>
      <c r="GC839" s="150"/>
      <c r="GD839" s="150"/>
      <c r="GE839" s="150"/>
      <c r="GF839" s="150"/>
      <c r="GG839" s="150"/>
      <c r="GH839" s="150"/>
      <c r="GI839" s="150"/>
      <c r="GJ839" s="150"/>
      <c r="GK839" s="150"/>
      <c r="GL839" s="150"/>
      <c r="GM839" s="150"/>
      <c r="GN839" s="150"/>
      <c r="GO839" s="150"/>
      <c r="GP839" s="150"/>
      <c r="GQ839" s="150"/>
      <c r="GR839" s="150"/>
      <c r="GS839" s="150"/>
      <c r="GT839" s="150"/>
      <c r="GU839" s="150"/>
      <c r="GV839" s="150"/>
      <c r="GW839" s="150"/>
      <c r="GX839" s="150"/>
      <c r="GY839" s="150"/>
      <c r="GZ839" s="150"/>
      <c r="HA839" s="150"/>
      <c r="HB839" s="150"/>
      <c r="HC839" s="150"/>
      <c r="HD839" s="150"/>
      <c r="HE839" s="150"/>
      <c r="HF839" s="150"/>
      <c r="HG839" s="150"/>
      <c r="HH839" s="150"/>
      <c r="HI839" s="150"/>
      <c r="HJ839" s="150"/>
      <c r="HK839" s="150"/>
      <c r="HL839" s="150"/>
      <c r="HM839" s="150"/>
      <c r="HN839" s="150"/>
      <c r="HO839" s="150"/>
      <c r="HP839" s="150"/>
      <c r="HQ839" s="150"/>
      <c r="HR839" s="150"/>
      <c r="HS839" s="150"/>
      <c r="HT839" s="150"/>
      <c r="HU839" s="150"/>
      <c r="HV839" s="150"/>
      <c r="HW839" s="150"/>
      <c r="HX839" s="150"/>
      <c r="HY839" s="150"/>
      <c r="HZ839" s="150"/>
      <c r="IA839" s="150"/>
      <c r="IB839" s="150"/>
      <c r="IC839" s="150"/>
      <c r="ID839" s="150"/>
      <c r="IE839" s="150"/>
      <c r="IF839" s="150"/>
      <c r="IG839" s="150"/>
      <c r="IH839" s="150"/>
      <c r="II839" s="150"/>
      <c r="IJ839" s="150"/>
      <c r="IK839" s="150"/>
      <c r="IL839" s="150"/>
      <c r="IM839" s="150"/>
      <c r="IN839" s="150"/>
      <c r="IO839" s="150"/>
      <c r="IP839" s="150"/>
      <c r="IQ839" s="150"/>
      <c r="IR839" s="150"/>
      <c r="IS839" s="150"/>
      <c r="IT839" s="150"/>
      <c r="IU839" s="150"/>
      <c r="IV839" s="150"/>
      <c r="IW839" s="150"/>
    </row>
    <row r="840" customFormat="false" ht="12.75" hidden="false" customHeight="false" outlineLevel="0" collapsed="false">
      <c r="B840" s="147"/>
      <c r="C840" s="147"/>
      <c r="D840" s="147"/>
      <c r="E840" s="147"/>
      <c r="F840" s="147"/>
      <c r="G840" s="147"/>
      <c r="H840" s="148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  <c r="AA840" s="147"/>
      <c r="AB840" s="147"/>
      <c r="AC840" s="147"/>
      <c r="AD840" s="147"/>
      <c r="AE840" s="147"/>
      <c r="AF840" s="147"/>
      <c r="AG840" s="147"/>
      <c r="AH840" s="147"/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  <c r="BI840" s="147"/>
      <c r="BJ840" s="147"/>
      <c r="BK840" s="149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  <c r="EB840" s="150"/>
      <c r="EC840" s="150"/>
      <c r="ED840" s="150"/>
      <c r="EE840" s="150"/>
      <c r="EF840" s="150"/>
      <c r="EG840" s="150"/>
      <c r="EH840" s="150"/>
      <c r="EI840" s="150"/>
      <c r="EJ840" s="150"/>
      <c r="EK840" s="150"/>
      <c r="EL840" s="150"/>
      <c r="EM840" s="150"/>
      <c r="EN840" s="150"/>
      <c r="EO840" s="150"/>
      <c r="EP840" s="150"/>
      <c r="EQ840" s="150"/>
      <c r="ER840" s="150"/>
      <c r="ES840" s="150"/>
      <c r="ET840" s="150"/>
      <c r="EU840" s="150"/>
      <c r="EV840" s="150"/>
      <c r="EW840" s="150"/>
      <c r="EX840" s="150"/>
      <c r="EY840" s="150"/>
      <c r="EZ840" s="150"/>
      <c r="FA840" s="150"/>
      <c r="FB840" s="150"/>
      <c r="FC840" s="150"/>
      <c r="FD840" s="150"/>
      <c r="FE840" s="150"/>
      <c r="FF840" s="150"/>
      <c r="FG840" s="150"/>
      <c r="FH840" s="150"/>
      <c r="FI840" s="150"/>
      <c r="FJ840" s="150"/>
      <c r="FK840" s="150"/>
      <c r="FL840" s="150"/>
      <c r="FM840" s="150"/>
      <c r="FN840" s="150"/>
      <c r="FO840" s="150"/>
      <c r="FP840" s="150"/>
      <c r="FQ840" s="150"/>
      <c r="FR840" s="150"/>
      <c r="FS840" s="150"/>
      <c r="FT840" s="150"/>
      <c r="FU840" s="150"/>
      <c r="FV840" s="150"/>
      <c r="FW840" s="150"/>
      <c r="FX840" s="150"/>
      <c r="FY840" s="150"/>
      <c r="FZ840" s="150"/>
      <c r="GA840" s="150"/>
      <c r="GB840" s="150"/>
      <c r="GC840" s="150"/>
      <c r="GD840" s="150"/>
      <c r="GE840" s="150"/>
      <c r="GF840" s="150"/>
      <c r="GG840" s="150"/>
      <c r="GH840" s="150"/>
      <c r="GI840" s="150"/>
      <c r="GJ840" s="150"/>
      <c r="GK840" s="150"/>
      <c r="GL840" s="150"/>
      <c r="GM840" s="150"/>
      <c r="GN840" s="150"/>
      <c r="GO840" s="150"/>
      <c r="GP840" s="150"/>
      <c r="GQ840" s="150"/>
      <c r="GR840" s="150"/>
      <c r="GS840" s="150"/>
      <c r="GT840" s="150"/>
      <c r="GU840" s="150"/>
      <c r="GV840" s="150"/>
      <c r="GW840" s="150"/>
      <c r="GX840" s="150"/>
      <c r="GY840" s="150"/>
      <c r="GZ840" s="150"/>
      <c r="HA840" s="150"/>
      <c r="HB840" s="150"/>
      <c r="HC840" s="150"/>
      <c r="HD840" s="150"/>
      <c r="HE840" s="150"/>
      <c r="HF840" s="150"/>
      <c r="HG840" s="150"/>
      <c r="HH840" s="150"/>
      <c r="HI840" s="150"/>
      <c r="HJ840" s="150"/>
      <c r="HK840" s="150"/>
      <c r="HL840" s="150"/>
      <c r="HM840" s="150"/>
      <c r="HN840" s="150"/>
      <c r="HO840" s="150"/>
      <c r="HP840" s="150"/>
      <c r="HQ840" s="150"/>
      <c r="HR840" s="150"/>
      <c r="HS840" s="150"/>
      <c r="HT840" s="150"/>
      <c r="HU840" s="150"/>
      <c r="HV840" s="150"/>
      <c r="HW840" s="150"/>
      <c r="HX840" s="150"/>
      <c r="HY840" s="150"/>
      <c r="HZ840" s="150"/>
      <c r="IA840" s="150"/>
      <c r="IB840" s="150"/>
      <c r="IC840" s="150"/>
      <c r="ID840" s="150"/>
      <c r="IE840" s="150"/>
      <c r="IF840" s="150"/>
      <c r="IG840" s="150"/>
      <c r="IH840" s="150"/>
      <c r="II840" s="150"/>
      <c r="IJ840" s="150"/>
      <c r="IK840" s="150"/>
      <c r="IL840" s="150"/>
      <c r="IM840" s="150"/>
      <c r="IN840" s="150"/>
      <c r="IO840" s="150"/>
      <c r="IP840" s="150"/>
      <c r="IQ840" s="150"/>
      <c r="IR840" s="150"/>
      <c r="IS840" s="150"/>
      <c r="IT840" s="150"/>
      <c r="IU840" s="150"/>
      <c r="IV840" s="150"/>
      <c r="IW840" s="150"/>
    </row>
    <row r="841" customFormat="false" ht="12.75" hidden="false" customHeight="false" outlineLevel="0" collapsed="false">
      <c r="B841" s="147"/>
      <c r="C841" s="147"/>
      <c r="D841" s="147"/>
      <c r="E841" s="147"/>
      <c r="F841" s="147"/>
      <c r="G841" s="147"/>
      <c r="H841" s="148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  <c r="AA841" s="147"/>
      <c r="AB841" s="147"/>
      <c r="AC841" s="147"/>
      <c r="AD841" s="147"/>
      <c r="AE841" s="147"/>
      <c r="AF841" s="147"/>
      <c r="AG841" s="147"/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  <c r="BH841" s="147"/>
      <c r="BI841" s="147"/>
      <c r="BJ841" s="147"/>
      <c r="BK841" s="149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  <c r="EC841" s="150"/>
      <c r="ED841" s="150"/>
      <c r="EE841" s="150"/>
      <c r="EF841" s="150"/>
      <c r="EG841" s="150"/>
      <c r="EH841" s="150"/>
      <c r="EI841" s="150"/>
      <c r="EJ841" s="150"/>
      <c r="EK841" s="150"/>
      <c r="EL841" s="150"/>
      <c r="EM841" s="150"/>
      <c r="EN841" s="150"/>
      <c r="EO841" s="150"/>
      <c r="EP841" s="150"/>
      <c r="EQ841" s="150"/>
      <c r="ER841" s="150"/>
      <c r="ES841" s="150"/>
      <c r="ET841" s="150"/>
      <c r="EU841" s="150"/>
      <c r="EV841" s="150"/>
      <c r="EW841" s="150"/>
      <c r="EX841" s="150"/>
      <c r="EY841" s="150"/>
      <c r="EZ841" s="150"/>
      <c r="FA841" s="150"/>
      <c r="FB841" s="150"/>
      <c r="FC841" s="150"/>
      <c r="FD841" s="150"/>
      <c r="FE841" s="150"/>
      <c r="FF841" s="150"/>
      <c r="FG841" s="150"/>
      <c r="FH841" s="150"/>
      <c r="FI841" s="150"/>
      <c r="FJ841" s="150"/>
      <c r="FK841" s="150"/>
      <c r="FL841" s="150"/>
      <c r="FM841" s="150"/>
      <c r="FN841" s="150"/>
      <c r="FO841" s="150"/>
      <c r="FP841" s="150"/>
      <c r="FQ841" s="150"/>
      <c r="FR841" s="150"/>
      <c r="FS841" s="150"/>
      <c r="FT841" s="150"/>
      <c r="FU841" s="150"/>
      <c r="FV841" s="150"/>
      <c r="FW841" s="150"/>
      <c r="FX841" s="150"/>
      <c r="FY841" s="150"/>
      <c r="FZ841" s="150"/>
      <c r="GA841" s="150"/>
      <c r="GB841" s="150"/>
      <c r="GC841" s="150"/>
      <c r="GD841" s="150"/>
      <c r="GE841" s="150"/>
      <c r="GF841" s="150"/>
      <c r="GG841" s="150"/>
      <c r="GH841" s="150"/>
      <c r="GI841" s="150"/>
      <c r="GJ841" s="150"/>
      <c r="GK841" s="150"/>
      <c r="GL841" s="150"/>
      <c r="GM841" s="150"/>
      <c r="GN841" s="150"/>
      <c r="GO841" s="150"/>
      <c r="GP841" s="150"/>
      <c r="GQ841" s="150"/>
      <c r="GR841" s="150"/>
      <c r="GS841" s="150"/>
      <c r="GT841" s="150"/>
      <c r="GU841" s="150"/>
      <c r="GV841" s="150"/>
      <c r="GW841" s="150"/>
      <c r="GX841" s="150"/>
      <c r="GY841" s="150"/>
      <c r="GZ841" s="150"/>
      <c r="HA841" s="150"/>
      <c r="HB841" s="150"/>
      <c r="HC841" s="150"/>
      <c r="HD841" s="150"/>
      <c r="HE841" s="150"/>
      <c r="HF841" s="150"/>
      <c r="HG841" s="150"/>
      <c r="HH841" s="150"/>
      <c r="HI841" s="150"/>
      <c r="HJ841" s="150"/>
      <c r="HK841" s="150"/>
      <c r="HL841" s="150"/>
      <c r="HM841" s="150"/>
      <c r="HN841" s="150"/>
      <c r="HO841" s="150"/>
      <c r="HP841" s="150"/>
      <c r="HQ841" s="150"/>
      <c r="HR841" s="150"/>
      <c r="HS841" s="150"/>
      <c r="HT841" s="150"/>
      <c r="HU841" s="150"/>
      <c r="HV841" s="150"/>
      <c r="HW841" s="150"/>
      <c r="HX841" s="150"/>
      <c r="HY841" s="150"/>
      <c r="HZ841" s="150"/>
      <c r="IA841" s="150"/>
      <c r="IB841" s="150"/>
      <c r="IC841" s="150"/>
      <c r="ID841" s="150"/>
      <c r="IE841" s="150"/>
      <c r="IF841" s="150"/>
      <c r="IG841" s="150"/>
      <c r="IH841" s="150"/>
      <c r="II841" s="150"/>
      <c r="IJ841" s="150"/>
      <c r="IK841" s="150"/>
      <c r="IL841" s="150"/>
      <c r="IM841" s="150"/>
      <c r="IN841" s="150"/>
      <c r="IO841" s="150"/>
      <c r="IP841" s="150"/>
      <c r="IQ841" s="150"/>
      <c r="IR841" s="150"/>
      <c r="IS841" s="150"/>
      <c r="IT841" s="150"/>
      <c r="IU841" s="150"/>
      <c r="IV841" s="150"/>
      <c r="IW841" s="150"/>
    </row>
    <row r="842" customFormat="false" ht="12.75" hidden="false" customHeight="false" outlineLevel="0" collapsed="false">
      <c r="B842" s="147"/>
      <c r="C842" s="147"/>
      <c r="D842" s="147"/>
      <c r="E842" s="147"/>
      <c r="F842" s="147"/>
      <c r="G842" s="147"/>
      <c r="H842" s="148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  <c r="AA842" s="147"/>
      <c r="AB842" s="147"/>
      <c r="AC842" s="147"/>
      <c r="AD842" s="147"/>
      <c r="AE842" s="147"/>
      <c r="AF842" s="147"/>
      <c r="AG842" s="147"/>
      <c r="AH842" s="147"/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  <c r="BI842" s="147"/>
      <c r="BJ842" s="147"/>
      <c r="BK842" s="149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  <c r="EC842" s="150"/>
      <c r="ED842" s="150"/>
      <c r="EE842" s="150"/>
      <c r="EF842" s="150"/>
      <c r="EG842" s="150"/>
      <c r="EH842" s="150"/>
      <c r="EI842" s="150"/>
      <c r="EJ842" s="150"/>
      <c r="EK842" s="150"/>
      <c r="EL842" s="150"/>
      <c r="EM842" s="150"/>
      <c r="EN842" s="150"/>
      <c r="EO842" s="150"/>
      <c r="EP842" s="150"/>
      <c r="EQ842" s="150"/>
      <c r="ER842" s="150"/>
      <c r="ES842" s="150"/>
      <c r="ET842" s="150"/>
      <c r="EU842" s="150"/>
      <c r="EV842" s="150"/>
      <c r="EW842" s="150"/>
      <c r="EX842" s="150"/>
      <c r="EY842" s="150"/>
      <c r="EZ842" s="150"/>
      <c r="FA842" s="150"/>
      <c r="FB842" s="150"/>
      <c r="FC842" s="150"/>
      <c r="FD842" s="150"/>
      <c r="FE842" s="150"/>
      <c r="FF842" s="150"/>
      <c r="FG842" s="150"/>
      <c r="FH842" s="150"/>
      <c r="FI842" s="150"/>
      <c r="FJ842" s="150"/>
      <c r="FK842" s="150"/>
      <c r="FL842" s="150"/>
      <c r="FM842" s="150"/>
      <c r="FN842" s="150"/>
      <c r="FO842" s="150"/>
      <c r="FP842" s="150"/>
      <c r="FQ842" s="150"/>
      <c r="FR842" s="150"/>
      <c r="FS842" s="150"/>
      <c r="FT842" s="150"/>
      <c r="FU842" s="150"/>
      <c r="FV842" s="150"/>
      <c r="FW842" s="150"/>
      <c r="FX842" s="150"/>
      <c r="FY842" s="150"/>
      <c r="FZ842" s="150"/>
      <c r="GA842" s="150"/>
      <c r="GB842" s="150"/>
      <c r="GC842" s="150"/>
      <c r="GD842" s="150"/>
      <c r="GE842" s="150"/>
      <c r="GF842" s="150"/>
      <c r="GG842" s="150"/>
      <c r="GH842" s="150"/>
      <c r="GI842" s="150"/>
      <c r="GJ842" s="150"/>
      <c r="GK842" s="150"/>
      <c r="GL842" s="150"/>
      <c r="GM842" s="150"/>
      <c r="GN842" s="150"/>
      <c r="GO842" s="150"/>
      <c r="GP842" s="150"/>
      <c r="GQ842" s="150"/>
      <c r="GR842" s="150"/>
      <c r="GS842" s="150"/>
      <c r="GT842" s="150"/>
      <c r="GU842" s="150"/>
      <c r="GV842" s="150"/>
      <c r="GW842" s="150"/>
      <c r="GX842" s="150"/>
      <c r="GY842" s="150"/>
      <c r="GZ842" s="150"/>
      <c r="HA842" s="150"/>
      <c r="HB842" s="150"/>
      <c r="HC842" s="150"/>
      <c r="HD842" s="150"/>
      <c r="HE842" s="150"/>
      <c r="HF842" s="150"/>
      <c r="HG842" s="150"/>
      <c r="HH842" s="150"/>
      <c r="HI842" s="150"/>
      <c r="HJ842" s="150"/>
      <c r="HK842" s="150"/>
      <c r="HL842" s="150"/>
      <c r="HM842" s="150"/>
      <c r="HN842" s="150"/>
      <c r="HO842" s="150"/>
      <c r="HP842" s="150"/>
      <c r="HQ842" s="150"/>
      <c r="HR842" s="150"/>
      <c r="HS842" s="150"/>
      <c r="HT842" s="150"/>
      <c r="HU842" s="150"/>
      <c r="HV842" s="150"/>
      <c r="HW842" s="150"/>
      <c r="HX842" s="150"/>
      <c r="HY842" s="150"/>
      <c r="HZ842" s="150"/>
      <c r="IA842" s="150"/>
      <c r="IB842" s="150"/>
      <c r="IC842" s="150"/>
      <c r="ID842" s="150"/>
      <c r="IE842" s="150"/>
      <c r="IF842" s="150"/>
      <c r="IG842" s="150"/>
      <c r="IH842" s="150"/>
      <c r="II842" s="150"/>
      <c r="IJ842" s="150"/>
      <c r="IK842" s="150"/>
      <c r="IL842" s="150"/>
      <c r="IM842" s="150"/>
      <c r="IN842" s="150"/>
      <c r="IO842" s="150"/>
      <c r="IP842" s="150"/>
      <c r="IQ842" s="150"/>
      <c r="IR842" s="150"/>
      <c r="IS842" s="150"/>
      <c r="IT842" s="150"/>
      <c r="IU842" s="150"/>
      <c r="IV842" s="150"/>
      <c r="IW842" s="150"/>
    </row>
    <row r="843" customFormat="false" ht="12.75" hidden="false" customHeight="false" outlineLevel="0" collapsed="false">
      <c r="B843" s="147"/>
      <c r="C843" s="147"/>
      <c r="D843" s="147"/>
      <c r="E843" s="147"/>
      <c r="F843" s="147"/>
      <c r="G843" s="147"/>
      <c r="H843" s="148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  <c r="AA843" s="147"/>
      <c r="AB843" s="147"/>
      <c r="AC843" s="147"/>
      <c r="AD843" s="147"/>
      <c r="AE843" s="147"/>
      <c r="AF843" s="147"/>
      <c r="AG843" s="147"/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  <c r="BH843" s="147"/>
      <c r="BI843" s="147"/>
      <c r="BJ843" s="147"/>
      <c r="BK843" s="149"/>
      <c r="BL843" s="150"/>
      <c r="BM843" s="150"/>
      <c r="BN843" s="150"/>
      <c r="BO843" s="150"/>
      <c r="BP843" s="150"/>
      <c r="BQ843" s="150"/>
      <c r="BR843" s="150"/>
      <c r="BS843" s="150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  <c r="EB843" s="150"/>
      <c r="EC843" s="150"/>
      <c r="ED843" s="150"/>
      <c r="EE843" s="150"/>
      <c r="EF843" s="150"/>
      <c r="EG843" s="150"/>
      <c r="EH843" s="150"/>
      <c r="EI843" s="150"/>
      <c r="EJ843" s="150"/>
      <c r="EK843" s="150"/>
      <c r="EL843" s="150"/>
      <c r="EM843" s="150"/>
      <c r="EN843" s="150"/>
      <c r="EO843" s="150"/>
      <c r="EP843" s="150"/>
      <c r="EQ843" s="150"/>
      <c r="ER843" s="150"/>
      <c r="ES843" s="150"/>
      <c r="ET843" s="150"/>
      <c r="EU843" s="150"/>
      <c r="EV843" s="150"/>
      <c r="EW843" s="150"/>
      <c r="EX843" s="150"/>
      <c r="EY843" s="150"/>
      <c r="EZ843" s="150"/>
      <c r="FA843" s="150"/>
      <c r="FB843" s="150"/>
      <c r="FC843" s="150"/>
      <c r="FD843" s="150"/>
      <c r="FE843" s="150"/>
      <c r="FF843" s="150"/>
      <c r="FG843" s="150"/>
      <c r="FH843" s="150"/>
      <c r="FI843" s="150"/>
      <c r="FJ843" s="150"/>
      <c r="FK843" s="150"/>
      <c r="FL843" s="150"/>
      <c r="FM843" s="150"/>
      <c r="FN843" s="150"/>
      <c r="FO843" s="150"/>
      <c r="FP843" s="150"/>
      <c r="FQ843" s="150"/>
      <c r="FR843" s="150"/>
      <c r="FS843" s="150"/>
      <c r="FT843" s="150"/>
      <c r="FU843" s="150"/>
      <c r="FV843" s="150"/>
      <c r="FW843" s="150"/>
      <c r="FX843" s="150"/>
      <c r="FY843" s="150"/>
      <c r="FZ843" s="150"/>
      <c r="GA843" s="150"/>
      <c r="GB843" s="150"/>
      <c r="GC843" s="150"/>
      <c r="GD843" s="150"/>
      <c r="GE843" s="150"/>
      <c r="GF843" s="150"/>
      <c r="GG843" s="150"/>
      <c r="GH843" s="150"/>
      <c r="GI843" s="150"/>
      <c r="GJ843" s="150"/>
      <c r="GK843" s="150"/>
      <c r="GL843" s="150"/>
      <c r="GM843" s="150"/>
      <c r="GN843" s="150"/>
      <c r="GO843" s="150"/>
      <c r="GP843" s="150"/>
      <c r="GQ843" s="150"/>
      <c r="GR843" s="150"/>
      <c r="GS843" s="150"/>
      <c r="GT843" s="150"/>
      <c r="GU843" s="150"/>
      <c r="GV843" s="150"/>
      <c r="GW843" s="150"/>
      <c r="GX843" s="150"/>
      <c r="GY843" s="150"/>
      <c r="GZ843" s="150"/>
      <c r="HA843" s="150"/>
      <c r="HB843" s="150"/>
      <c r="HC843" s="150"/>
      <c r="HD843" s="150"/>
      <c r="HE843" s="150"/>
      <c r="HF843" s="150"/>
      <c r="HG843" s="150"/>
      <c r="HH843" s="150"/>
      <c r="HI843" s="150"/>
      <c r="HJ843" s="150"/>
      <c r="HK843" s="150"/>
      <c r="HL843" s="150"/>
      <c r="HM843" s="150"/>
      <c r="HN843" s="150"/>
      <c r="HO843" s="150"/>
      <c r="HP843" s="150"/>
      <c r="HQ843" s="150"/>
      <c r="HR843" s="150"/>
      <c r="HS843" s="150"/>
      <c r="HT843" s="150"/>
      <c r="HU843" s="150"/>
      <c r="HV843" s="150"/>
      <c r="HW843" s="150"/>
      <c r="HX843" s="150"/>
      <c r="HY843" s="150"/>
      <c r="HZ843" s="150"/>
      <c r="IA843" s="150"/>
      <c r="IB843" s="150"/>
      <c r="IC843" s="150"/>
      <c r="ID843" s="150"/>
      <c r="IE843" s="150"/>
      <c r="IF843" s="150"/>
      <c r="IG843" s="150"/>
      <c r="IH843" s="150"/>
      <c r="II843" s="150"/>
      <c r="IJ843" s="150"/>
      <c r="IK843" s="150"/>
      <c r="IL843" s="150"/>
      <c r="IM843" s="150"/>
      <c r="IN843" s="150"/>
      <c r="IO843" s="150"/>
      <c r="IP843" s="150"/>
      <c r="IQ843" s="150"/>
      <c r="IR843" s="150"/>
      <c r="IS843" s="150"/>
      <c r="IT843" s="150"/>
      <c r="IU843" s="150"/>
      <c r="IV843" s="150"/>
      <c r="IW843" s="150"/>
    </row>
    <row r="844" customFormat="false" ht="12.75" hidden="false" customHeight="false" outlineLevel="0" collapsed="false">
      <c r="B844" s="147"/>
      <c r="C844" s="147"/>
      <c r="D844" s="147"/>
      <c r="E844" s="147"/>
      <c r="F844" s="147"/>
      <c r="G844" s="147"/>
      <c r="H844" s="148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  <c r="AA844" s="147"/>
      <c r="AB844" s="147"/>
      <c r="AC844" s="147"/>
      <c r="AD844" s="147"/>
      <c r="AE844" s="147"/>
      <c r="AF844" s="147"/>
      <c r="AG844" s="147"/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  <c r="BI844" s="147"/>
      <c r="BJ844" s="147"/>
      <c r="BK844" s="149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  <c r="EB844" s="150"/>
      <c r="EC844" s="150"/>
      <c r="ED844" s="150"/>
      <c r="EE844" s="150"/>
      <c r="EF844" s="150"/>
      <c r="EG844" s="150"/>
      <c r="EH844" s="150"/>
      <c r="EI844" s="150"/>
      <c r="EJ844" s="150"/>
      <c r="EK844" s="150"/>
      <c r="EL844" s="150"/>
      <c r="EM844" s="150"/>
      <c r="EN844" s="150"/>
      <c r="EO844" s="150"/>
      <c r="EP844" s="150"/>
      <c r="EQ844" s="150"/>
      <c r="ER844" s="150"/>
      <c r="ES844" s="150"/>
      <c r="ET844" s="150"/>
      <c r="EU844" s="150"/>
      <c r="EV844" s="150"/>
      <c r="EW844" s="150"/>
      <c r="EX844" s="150"/>
      <c r="EY844" s="150"/>
      <c r="EZ844" s="150"/>
      <c r="FA844" s="150"/>
      <c r="FB844" s="150"/>
      <c r="FC844" s="150"/>
      <c r="FD844" s="150"/>
      <c r="FE844" s="150"/>
      <c r="FF844" s="150"/>
      <c r="FG844" s="150"/>
      <c r="FH844" s="150"/>
      <c r="FI844" s="150"/>
      <c r="FJ844" s="150"/>
      <c r="FK844" s="150"/>
      <c r="FL844" s="150"/>
      <c r="FM844" s="150"/>
      <c r="FN844" s="150"/>
      <c r="FO844" s="150"/>
      <c r="FP844" s="150"/>
      <c r="FQ844" s="150"/>
      <c r="FR844" s="150"/>
      <c r="FS844" s="150"/>
      <c r="FT844" s="150"/>
      <c r="FU844" s="150"/>
      <c r="FV844" s="150"/>
      <c r="FW844" s="150"/>
      <c r="FX844" s="150"/>
      <c r="FY844" s="150"/>
      <c r="FZ844" s="150"/>
      <c r="GA844" s="150"/>
      <c r="GB844" s="150"/>
      <c r="GC844" s="150"/>
      <c r="GD844" s="150"/>
      <c r="GE844" s="150"/>
      <c r="GF844" s="150"/>
      <c r="GG844" s="150"/>
      <c r="GH844" s="150"/>
      <c r="GI844" s="150"/>
      <c r="GJ844" s="150"/>
      <c r="GK844" s="150"/>
      <c r="GL844" s="150"/>
      <c r="GM844" s="150"/>
      <c r="GN844" s="150"/>
      <c r="GO844" s="150"/>
      <c r="GP844" s="150"/>
      <c r="GQ844" s="150"/>
      <c r="GR844" s="150"/>
      <c r="GS844" s="150"/>
      <c r="GT844" s="150"/>
      <c r="GU844" s="150"/>
      <c r="GV844" s="150"/>
      <c r="GW844" s="150"/>
      <c r="GX844" s="150"/>
      <c r="GY844" s="150"/>
      <c r="GZ844" s="150"/>
      <c r="HA844" s="150"/>
      <c r="HB844" s="150"/>
      <c r="HC844" s="150"/>
      <c r="HD844" s="150"/>
      <c r="HE844" s="150"/>
      <c r="HF844" s="150"/>
      <c r="HG844" s="150"/>
      <c r="HH844" s="150"/>
      <c r="HI844" s="150"/>
      <c r="HJ844" s="150"/>
      <c r="HK844" s="150"/>
      <c r="HL844" s="150"/>
      <c r="HM844" s="150"/>
      <c r="HN844" s="150"/>
      <c r="HO844" s="150"/>
      <c r="HP844" s="150"/>
      <c r="HQ844" s="150"/>
      <c r="HR844" s="150"/>
      <c r="HS844" s="150"/>
      <c r="HT844" s="150"/>
      <c r="HU844" s="150"/>
      <c r="HV844" s="150"/>
      <c r="HW844" s="150"/>
      <c r="HX844" s="150"/>
      <c r="HY844" s="150"/>
      <c r="HZ844" s="150"/>
      <c r="IA844" s="150"/>
      <c r="IB844" s="150"/>
      <c r="IC844" s="150"/>
      <c r="ID844" s="150"/>
      <c r="IE844" s="150"/>
      <c r="IF844" s="150"/>
      <c r="IG844" s="150"/>
      <c r="IH844" s="150"/>
      <c r="II844" s="150"/>
      <c r="IJ844" s="150"/>
      <c r="IK844" s="150"/>
      <c r="IL844" s="150"/>
      <c r="IM844" s="150"/>
      <c r="IN844" s="150"/>
      <c r="IO844" s="150"/>
      <c r="IP844" s="150"/>
      <c r="IQ844" s="150"/>
      <c r="IR844" s="150"/>
      <c r="IS844" s="150"/>
      <c r="IT844" s="150"/>
      <c r="IU844" s="150"/>
      <c r="IV844" s="150"/>
      <c r="IW844" s="150"/>
    </row>
    <row r="845" customFormat="false" ht="12.75" hidden="false" customHeight="false" outlineLevel="0" collapsed="false">
      <c r="B845" s="147"/>
      <c r="C845" s="147"/>
      <c r="D845" s="147"/>
      <c r="E845" s="147"/>
      <c r="F845" s="147"/>
      <c r="G845" s="147"/>
      <c r="H845" s="148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  <c r="AA845" s="147"/>
      <c r="AB845" s="147"/>
      <c r="AC845" s="147"/>
      <c r="AD845" s="147"/>
      <c r="AE845" s="147"/>
      <c r="AF845" s="147"/>
      <c r="AG845" s="147"/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  <c r="BI845" s="147"/>
      <c r="BJ845" s="147"/>
      <c r="BK845" s="149"/>
      <c r="BL845" s="150"/>
      <c r="BM845" s="150"/>
      <c r="BN845" s="150"/>
      <c r="BO845" s="150"/>
      <c r="BP845" s="150"/>
      <c r="BQ845" s="150"/>
      <c r="BR845" s="150"/>
      <c r="BS845" s="150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  <c r="EB845" s="150"/>
      <c r="EC845" s="150"/>
      <c r="ED845" s="150"/>
      <c r="EE845" s="150"/>
      <c r="EF845" s="150"/>
      <c r="EG845" s="150"/>
      <c r="EH845" s="150"/>
      <c r="EI845" s="150"/>
      <c r="EJ845" s="150"/>
      <c r="EK845" s="150"/>
      <c r="EL845" s="150"/>
      <c r="EM845" s="150"/>
      <c r="EN845" s="150"/>
      <c r="EO845" s="150"/>
      <c r="EP845" s="150"/>
      <c r="EQ845" s="150"/>
      <c r="ER845" s="150"/>
      <c r="ES845" s="150"/>
      <c r="ET845" s="150"/>
      <c r="EU845" s="150"/>
      <c r="EV845" s="150"/>
      <c r="EW845" s="150"/>
      <c r="EX845" s="150"/>
      <c r="EY845" s="150"/>
      <c r="EZ845" s="150"/>
      <c r="FA845" s="150"/>
      <c r="FB845" s="150"/>
      <c r="FC845" s="150"/>
      <c r="FD845" s="150"/>
      <c r="FE845" s="150"/>
      <c r="FF845" s="150"/>
      <c r="FG845" s="150"/>
      <c r="FH845" s="150"/>
      <c r="FI845" s="150"/>
      <c r="FJ845" s="150"/>
      <c r="FK845" s="150"/>
      <c r="FL845" s="150"/>
      <c r="FM845" s="150"/>
      <c r="FN845" s="150"/>
      <c r="FO845" s="150"/>
      <c r="FP845" s="150"/>
      <c r="FQ845" s="150"/>
      <c r="FR845" s="150"/>
      <c r="FS845" s="150"/>
      <c r="FT845" s="150"/>
      <c r="FU845" s="150"/>
      <c r="FV845" s="150"/>
      <c r="FW845" s="150"/>
      <c r="FX845" s="150"/>
      <c r="FY845" s="150"/>
      <c r="FZ845" s="150"/>
      <c r="GA845" s="150"/>
      <c r="GB845" s="150"/>
      <c r="GC845" s="150"/>
      <c r="GD845" s="150"/>
      <c r="GE845" s="150"/>
      <c r="GF845" s="150"/>
      <c r="GG845" s="150"/>
      <c r="GH845" s="150"/>
      <c r="GI845" s="150"/>
      <c r="GJ845" s="150"/>
      <c r="GK845" s="150"/>
      <c r="GL845" s="150"/>
      <c r="GM845" s="150"/>
      <c r="GN845" s="150"/>
      <c r="GO845" s="150"/>
      <c r="GP845" s="150"/>
      <c r="GQ845" s="150"/>
      <c r="GR845" s="150"/>
      <c r="GS845" s="150"/>
      <c r="GT845" s="150"/>
      <c r="GU845" s="150"/>
      <c r="GV845" s="150"/>
      <c r="GW845" s="150"/>
      <c r="GX845" s="150"/>
      <c r="GY845" s="150"/>
      <c r="GZ845" s="150"/>
      <c r="HA845" s="150"/>
      <c r="HB845" s="150"/>
      <c r="HC845" s="150"/>
      <c r="HD845" s="150"/>
      <c r="HE845" s="150"/>
      <c r="HF845" s="150"/>
      <c r="HG845" s="150"/>
      <c r="HH845" s="150"/>
      <c r="HI845" s="150"/>
      <c r="HJ845" s="150"/>
      <c r="HK845" s="150"/>
      <c r="HL845" s="150"/>
      <c r="HM845" s="150"/>
      <c r="HN845" s="150"/>
      <c r="HO845" s="150"/>
      <c r="HP845" s="150"/>
      <c r="HQ845" s="150"/>
      <c r="HR845" s="150"/>
      <c r="HS845" s="150"/>
      <c r="HT845" s="150"/>
      <c r="HU845" s="150"/>
      <c r="HV845" s="150"/>
      <c r="HW845" s="150"/>
      <c r="HX845" s="150"/>
      <c r="HY845" s="150"/>
      <c r="HZ845" s="150"/>
      <c r="IA845" s="150"/>
      <c r="IB845" s="150"/>
      <c r="IC845" s="150"/>
      <c r="ID845" s="150"/>
      <c r="IE845" s="150"/>
      <c r="IF845" s="150"/>
      <c r="IG845" s="150"/>
      <c r="IH845" s="150"/>
      <c r="II845" s="150"/>
      <c r="IJ845" s="150"/>
      <c r="IK845" s="150"/>
      <c r="IL845" s="150"/>
      <c r="IM845" s="150"/>
      <c r="IN845" s="150"/>
      <c r="IO845" s="150"/>
      <c r="IP845" s="150"/>
      <c r="IQ845" s="150"/>
      <c r="IR845" s="150"/>
      <c r="IS845" s="150"/>
      <c r="IT845" s="150"/>
      <c r="IU845" s="150"/>
      <c r="IV845" s="150"/>
      <c r="IW845" s="150"/>
    </row>
    <row r="846" customFormat="false" ht="12.75" hidden="false" customHeight="false" outlineLevel="0" collapsed="false">
      <c r="B846" s="147"/>
      <c r="C846" s="147"/>
      <c r="D846" s="147"/>
      <c r="E846" s="147"/>
      <c r="F846" s="147"/>
      <c r="G846" s="147"/>
      <c r="H846" s="148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  <c r="AA846" s="147"/>
      <c r="AB846" s="147"/>
      <c r="AC846" s="147"/>
      <c r="AD846" s="147"/>
      <c r="AE846" s="147"/>
      <c r="AF846" s="147"/>
      <c r="AG846" s="147"/>
      <c r="AH846" s="147"/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  <c r="BI846" s="147"/>
      <c r="BJ846" s="147"/>
      <c r="BK846" s="149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  <c r="EB846" s="150"/>
      <c r="EC846" s="150"/>
      <c r="ED846" s="150"/>
      <c r="EE846" s="150"/>
      <c r="EF846" s="150"/>
      <c r="EG846" s="150"/>
      <c r="EH846" s="150"/>
      <c r="EI846" s="150"/>
      <c r="EJ846" s="150"/>
      <c r="EK846" s="150"/>
      <c r="EL846" s="150"/>
      <c r="EM846" s="150"/>
      <c r="EN846" s="150"/>
      <c r="EO846" s="150"/>
      <c r="EP846" s="150"/>
      <c r="EQ846" s="150"/>
      <c r="ER846" s="150"/>
      <c r="ES846" s="150"/>
      <c r="ET846" s="150"/>
      <c r="EU846" s="150"/>
      <c r="EV846" s="150"/>
      <c r="EW846" s="150"/>
      <c r="EX846" s="150"/>
      <c r="EY846" s="150"/>
      <c r="EZ846" s="150"/>
      <c r="FA846" s="150"/>
      <c r="FB846" s="150"/>
      <c r="FC846" s="150"/>
      <c r="FD846" s="150"/>
      <c r="FE846" s="150"/>
      <c r="FF846" s="150"/>
      <c r="FG846" s="150"/>
      <c r="FH846" s="150"/>
      <c r="FI846" s="150"/>
      <c r="FJ846" s="150"/>
      <c r="FK846" s="150"/>
      <c r="FL846" s="150"/>
      <c r="FM846" s="150"/>
      <c r="FN846" s="150"/>
      <c r="FO846" s="150"/>
      <c r="FP846" s="150"/>
      <c r="FQ846" s="150"/>
      <c r="FR846" s="150"/>
      <c r="FS846" s="150"/>
      <c r="FT846" s="150"/>
      <c r="FU846" s="150"/>
      <c r="FV846" s="150"/>
      <c r="FW846" s="150"/>
      <c r="FX846" s="150"/>
      <c r="FY846" s="150"/>
      <c r="FZ846" s="150"/>
      <c r="GA846" s="150"/>
      <c r="GB846" s="150"/>
      <c r="GC846" s="150"/>
      <c r="GD846" s="150"/>
      <c r="GE846" s="150"/>
      <c r="GF846" s="150"/>
      <c r="GG846" s="150"/>
      <c r="GH846" s="150"/>
      <c r="GI846" s="150"/>
      <c r="GJ846" s="150"/>
      <c r="GK846" s="150"/>
      <c r="GL846" s="150"/>
      <c r="GM846" s="150"/>
      <c r="GN846" s="150"/>
      <c r="GO846" s="150"/>
      <c r="GP846" s="150"/>
      <c r="GQ846" s="150"/>
      <c r="GR846" s="150"/>
      <c r="GS846" s="150"/>
      <c r="GT846" s="150"/>
      <c r="GU846" s="150"/>
      <c r="GV846" s="150"/>
      <c r="GW846" s="150"/>
      <c r="GX846" s="150"/>
      <c r="GY846" s="150"/>
      <c r="GZ846" s="150"/>
      <c r="HA846" s="150"/>
      <c r="HB846" s="150"/>
      <c r="HC846" s="150"/>
      <c r="HD846" s="150"/>
      <c r="HE846" s="150"/>
      <c r="HF846" s="150"/>
      <c r="HG846" s="150"/>
      <c r="HH846" s="150"/>
      <c r="HI846" s="150"/>
      <c r="HJ846" s="150"/>
      <c r="HK846" s="150"/>
      <c r="HL846" s="150"/>
      <c r="HM846" s="150"/>
      <c r="HN846" s="150"/>
      <c r="HO846" s="150"/>
      <c r="HP846" s="150"/>
      <c r="HQ846" s="150"/>
      <c r="HR846" s="150"/>
      <c r="HS846" s="150"/>
      <c r="HT846" s="150"/>
      <c r="HU846" s="150"/>
      <c r="HV846" s="150"/>
      <c r="HW846" s="150"/>
      <c r="HX846" s="150"/>
      <c r="HY846" s="150"/>
      <c r="HZ846" s="150"/>
      <c r="IA846" s="150"/>
      <c r="IB846" s="150"/>
      <c r="IC846" s="150"/>
      <c r="ID846" s="150"/>
      <c r="IE846" s="150"/>
      <c r="IF846" s="150"/>
      <c r="IG846" s="150"/>
      <c r="IH846" s="150"/>
      <c r="II846" s="150"/>
      <c r="IJ846" s="150"/>
      <c r="IK846" s="150"/>
      <c r="IL846" s="150"/>
      <c r="IM846" s="150"/>
      <c r="IN846" s="150"/>
      <c r="IO846" s="150"/>
      <c r="IP846" s="150"/>
      <c r="IQ846" s="150"/>
      <c r="IR846" s="150"/>
      <c r="IS846" s="150"/>
      <c r="IT846" s="150"/>
      <c r="IU846" s="150"/>
      <c r="IV846" s="150"/>
      <c r="IW846" s="150"/>
    </row>
    <row r="847" customFormat="false" ht="12.75" hidden="false" customHeight="false" outlineLevel="0" collapsed="false">
      <c r="B847" s="147"/>
      <c r="C847" s="147"/>
      <c r="D847" s="147"/>
      <c r="E847" s="147"/>
      <c r="F847" s="147"/>
      <c r="G847" s="147"/>
      <c r="H847" s="148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  <c r="AA847" s="147"/>
      <c r="AB847" s="147"/>
      <c r="AC847" s="147"/>
      <c r="AD847" s="147"/>
      <c r="AE847" s="147"/>
      <c r="AF847" s="147"/>
      <c r="AG847" s="147"/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  <c r="BI847" s="147"/>
      <c r="BJ847" s="147"/>
      <c r="BK847" s="149"/>
      <c r="BL847" s="150"/>
      <c r="BM847" s="150"/>
      <c r="BN847" s="150"/>
      <c r="BO847" s="150"/>
      <c r="BP847" s="150"/>
      <c r="BQ847" s="150"/>
      <c r="BR847" s="150"/>
      <c r="BS847" s="150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  <c r="EB847" s="150"/>
      <c r="EC847" s="150"/>
      <c r="ED847" s="150"/>
      <c r="EE847" s="150"/>
      <c r="EF847" s="150"/>
      <c r="EG847" s="150"/>
      <c r="EH847" s="150"/>
      <c r="EI847" s="150"/>
      <c r="EJ847" s="150"/>
      <c r="EK847" s="150"/>
      <c r="EL847" s="150"/>
      <c r="EM847" s="150"/>
      <c r="EN847" s="150"/>
      <c r="EO847" s="150"/>
      <c r="EP847" s="150"/>
      <c r="EQ847" s="150"/>
      <c r="ER847" s="150"/>
      <c r="ES847" s="150"/>
      <c r="ET847" s="150"/>
      <c r="EU847" s="150"/>
      <c r="EV847" s="150"/>
      <c r="EW847" s="150"/>
      <c r="EX847" s="150"/>
      <c r="EY847" s="150"/>
      <c r="EZ847" s="150"/>
      <c r="FA847" s="150"/>
      <c r="FB847" s="150"/>
      <c r="FC847" s="150"/>
      <c r="FD847" s="150"/>
      <c r="FE847" s="150"/>
      <c r="FF847" s="150"/>
      <c r="FG847" s="150"/>
      <c r="FH847" s="150"/>
      <c r="FI847" s="150"/>
      <c r="FJ847" s="150"/>
      <c r="FK847" s="150"/>
      <c r="FL847" s="150"/>
      <c r="FM847" s="150"/>
      <c r="FN847" s="150"/>
      <c r="FO847" s="150"/>
      <c r="FP847" s="150"/>
      <c r="FQ847" s="150"/>
      <c r="FR847" s="150"/>
      <c r="FS847" s="150"/>
      <c r="FT847" s="150"/>
      <c r="FU847" s="150"/>
      <c r="FV847" s="150"/>
      <c r="FW847" s="150"/>
      <c r="FX847" s="150"/>
      <c r="FY847" s="150"/>
      <c r="FZ847" s="150"/>
      <c r="GA847" s="150"/>
      <c r="GB847" s="150"/>
      <c r="GC847" s="150"/>
      <c r="GD847" s="150"/>
      <c r="GE847" s="150"/>
      <c r="GF847" s="150"/>
      <c r="GG847" s="150"/>
      <c r="GH847" s="150"/>
      <c r="GI847" s="150"/>
      <c r="GJ847" s="150"/>
      <c r="GK847" s="150"/>
      <c r="GL847" s="150"/>
      <c r="GM847" s="150"/>
      <c r="GN847" s="150"/>
      <c r="GO847" s="150"/>
      <c r="GP847" s="150"/>
      <c r="GQ847" s="150"/>
      <c r="GR847" s="150"/>
      <c r="GS847" s="150"/>
      <c r="GT847" s="150"/>
      <c r="GU847" s="150"/>
      <c r="GV847" s="150"/>
      <c r="GW847" s="150"/>
      <c r="GX847" s="150"/>
      <c r="GY847" s="150"/>
      <c r="GZ847" s="150"/>
      <c r="HA847" s="150"/>
      <c r="HB847" s="150"/>
      <c r="HC847" s="150"/>
      <c r="HD847" s="150"/>
      <c r="HE847" s="150"/>
      <c r="HF847" s="150"/>
      <c r="HG847" s="150"/>
      <c r="HH847" s="150"/>
      <c r="HI847" s="150"/>
      <c r="HJ847" s="150"/>
      <c r="HK847" s="150"/>
      <c r="HL847" s="150"/>
      <c r="HM847" s="150"/>
      <c r="HN847" s="150"/>
      <c r="HO847" s="150"/>
      <c r="HP847" s="150"/>
      <c r="HQ847" s="150"/>
      <c r="HR847" s="150"/>
      <c r="HS847" s="150"/>
      <c r="HT847" s="150"/>
      <c r="HU847" s="150"/>
      <c r="HV847" s="150"/>
      <c r="HW847" s="150"/>
      <c r="HX847" s="150"/>
      <c r="HY847" s="150"/>
      <c r="HZ847" s="150"/>
      <c r="IA847" s="150"/>
      <c r="IB847" s="150"/>
      <c r="IC847" s="150"/>
      <c r="ID847" s="150"/>
      <c r="IE847" s="150"/>
      <c r="IF847" s="150"/>
      <c r="IG847" s="150"/>
      <c r="IH847" s="150"/>
      <c r="II847" s="150"/>
      <c r="IJ847" s="150"/>
      <c r="IK847" s="150"/>
      <c r="IL847" s="150"/>
      <c r="IM847" s="150"/>
      <c r="IN847" s="150"/>
      <c r="IO847" s="150"/>
      <c r="IP847" s="150"/>
      <c r="IQ847" s="150"/>
      <c r="IR847" s="150"/>
      <c r="IS847" s="150"/>
      <c r="IT847" s="150"/>
      <c r="IU847" s="150"/>
      <c r="IV847" s="150"/>
      <c r="IW847" s="150"/>
    </row>
    <row r="848" customFormat="false" ht="12.75" hidden="false" customHeight="false" outlineLevel="0" collapsed="false">
      <c r="B848" s="147"/>
      <c r="C848" s="147"/>
      <c r="D848" s="147"/>
      <c r="E848" s="147"/>
      <c r="F848" s="147"/>
      <c r="G848" s="147"/>
      <c r="H848" s="148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  <c r="AA848" s="147"/>
      <c r="AB848" s="147"/>
      <c r="AC848" s="147"/>
      <c r="AD848" s="147"/>
      <c r="AE848" s="147"/>
      <c r="AF848" s="147"/>
      <c r="AG848" s="147"/>
      <c r="AH848" s="147"/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  <c r="BI848" s="147"/>
      <c r="BJ848" s="147"/>
      <c r="BK848" s="149"/>
      <c r="BL848" s="150"/>
      <c r="BM848" s="150"/>
      <c r="BN848" s="150"/>
      <c r="BO848" s="150"/>
      <c r="BP848" s="150"/>
      <c r="BQ848" s="150"/>
      <c r="BR848" s="150"/>
      <c r="BS848" s="150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  <c r="EB848" s="150"/>
      <c r="EC848" s="150"/>
      <c r="ED848" s="150"/>
      <c r="EE848" s="150"/>
      <c r="EF848" s="150"/>
      <c r="EG848" s="150"/>
      <c r="EH848" s="150"/>
      <c r="EI848" s="150"/>
      <c r="EJ848" s="150"/>
      <c r="EK848" s="150"/>
      <c r="EL848" s="150"/>
      <c r="EM848" s="150"/>
      <c r="EN848" s="150"/>
      <c r="EO848" s="150"/>
      <c r="EP848" s="150"/>
      <c r="EQ848" s="150"/>
      <c r="ER848" s="150"/>
      <c r="ES848" s="150"/>
      <c r="ET848" s="150"/>
      <c r="EU848" s="150"/>
      <c r="EV848" s="150"/>
      <c r="EW848" s="150"/>
      <c r="EX848" s="150"/>
      <c r="EY848" s="150"/>
      <c r="EZ848" s="150"/>
      <c r="FA848" s="150"/>
      <c r="FB848" s="150"/>
      <c r="FC848" s="150"/>
      <c r="FD848" s="150"/>
      <c r="FE848" s="150"/>
      <c r="FF848" s="150"/>
      <c r="FG848" s="150"/>
      <c r="FH848" s="150"/>
      <c r="FI848" s="150"/>
      <c r="FJ848" s="150"/>
      <c r="FK848" s="150"/>
      <c r="FL848" s="150"/>
      <c r="FM848" s="150"/>
      <c r="FN848" s="150"/>
      <c r="FO848" s="150"/>
      <c r="FP848" s="150"/>
      <c r="FQ848" s="150"/>
      <c r="FR848" s="150"/>
      <c r="FS848" s="150"/>
      <c r="FT848" s="150"/>
      <c r="FU848" s="150"/>
      <c r="FV848" s="150"/>
      <c r="FW848" s="150"/>
      <c r="FX848" s="150"/>
      <c r="FY848" s="150"/>
      <c r="FZ848" s="150"/>
      <c r="GA848" s="150"/>
      <c r="GB848" s="150"/>
      <c r="GC848" s="150"/>
      <c r="GD848" s="150"/>
      <c r="GE848" s="150"/>
      <c r="GF848" s="150"/>
      <c r="GG848" s="150"/>
      <c r="GH848" s="150"/>
      <c r="GI848" s="150"/>
      <c r="GJ848" s="150"/>
      <c r="GK848" s="150"/>
      <c r="GL848" s="150"/>
      <c r="GM848" s="150"/>
      <c r="GN848" s="150"/>
      <c r="GO848" s="150"/>
      <c r="GP848" s="150"/>
      <c r="GQ848" s="150"/>
      <c r="GR848" s="150"/>
      <c r="GS848" s="150"/>
      <c r="GT848" s="150"/>
      <c r="GU848" s="150"/>
      <c r="GV848" s="150"/>
      <c r="GW848" s="150"/>
      <c r="GX848" s="150"/>
      <c r="GY848" s="150"/>
      <c r="GZ848" s="150"/>
      <c r="HA848" s="150"/>
      <c r="HB848" s="150"/>
      <c r="HC848" s="150"/>
      <c r="HD848" s="150"/>
      <c r="HE848" s="150"/>
      <c r="HF848" s="150"/>
      <c r="HG848" s="150"/>
      <c r="HH848" s="150"/>
      <c r="HI848" s="150"/>
      <c r="HJ848" s="150"/>
      <c r="HK848" s="150"/>
      <c r="HL848" s="150"/>
      <c r="HM848" s="150"/>
      <c r="HN848" s="150"/>
      <c r="HO848" s="150"/>
      <c r="HP848" s="150"/>
      <c r="HQ848" s="150"/>
      <c r="HR848" s="150"/>
      <c r="HS848" s="150"/>
      <c r="HT848" s="150"/>
      <c r="HU848" s="150"/>
      <c r="HV848" s="150"/>
      <c r="HW848" s="150"/>
      <c r="HX848" s="150"/>
      <c r="HY848" s="150"/>
      <c r="HZ848" s="150"/>
      <c r="IA848" s="150"/>
      <c r="IB848" s="150"/>
      <c r="IC848" s="150"/>
      <c r="ID848" s="150"/>
      <c r="IE848" s="150"/>
      <c r="IF848" s="150"/>
      <c r="IG848" s="150"/>
      <c r="IH848" s="150"/>
      <c r="II848" s="150"/>
      <c r="IJ848" s="150"/>
      <c r="IK848" s="150"/>
      <c r="IL848" s="150"/>
      <c r="IM848" s="150"/>
      <c r="IN848" s="150"/>
      <c r="IO848" s="150"/>
      <c r="IP848" s="150"/>
      <c r="IQ848" s="150"/>
      <c r="IR848" s="150"/>
      <c r="IS848" s="150"/>
      <c r="IT848" s="150"/>
      <c r="IU848" s="150"/>
      <c r="IV848" s="150"/>
      <c r="IW848" s="150"/>
    </row>
    <row r="849" customFormat="false" ht="12.75" hidden="false" customHeight="false" outlineLevel="0" collapsed="false">
      <c r="B849" s="147"/>
      <c r="C849" s="147"/>
      <c r="D849" s="147"/>
      <c r="E849" s="147"/>
      <c r="F849" s="147"/>
      <c r="G849" s="147"/>
      <c r="H849" s="148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  <c r="AA849" s="147"/>
      <c r="AB849" s="147"/>
      <c r="AC849" s="147"/>
      <c r="AD849" s="147"/>
      <c r="AE849" s="147"/>
      <c r="AF849" s="147"/>
      <c r="AG849" s="147"/>
      <c r="AH849" s="147"/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  <c r="BH849" s="147"/>
      <c r="BI849" s="147"/>
      <c r="BJ849" s="147"/>
      <c r="BK849" s="149"/>
      <c r="BL849" s="150"/>
      <c r="BM849" s="150"/>
      <c r="BN849" s="150"/>
      <c r="BO849" s="150"/>
      <c r="BP849" s="150"/>
      <c r="BQ849" s="150"/>
      <c r="BR849" s="150"/>
      <c r="BS849" s="150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  <c r="EB849" s="150"/>
      <c r="EC849" s="150"/>
      <c r="ED849" s="150"/>
      <c r="EE849" s="150"/>
      <c r="EF849" s="150"/>
      <c r="EG849" s="150"/>
      <c r="EH849" s="150"/>
      <c r="EI849" s="150"/>
      <c r="EJ849" s="150"/>
      <c r="EK849" s="150"/>
      <c r="EL849" s="150"/>
      <c r="EM849" s="150"/>
      <c r="EN849" s="150"/>
      <c r="EO849" s="150"/>
      <c r="EP849" s="150"/>
      <c r="EQ849" s="150"/>
      <c r="ER849" s="150"/>
      <c r="ES849" s="150"/>
      <c r="ET849" s="150"/>
      <c r="EU849" s="150"/>
      <c r="EV849" s="150"/>
      <c r="EW849" s="150"/>
      <c r="EX849" s="150"/>
      <c r="EY849" s="150"/>
      <c r="EZ849" s="150"/>
      <c r="FA849" s="150"/>
      <c r="FB849" s="150"/>
      <c r="FC849" s="150"/>
      <c r="FD849" s="150"/>
      <c r="FE849" s="150"/>
      <c r="FF849" s="150"/>
      <c r="FG849" s="150"/>
      <c r="FH849" s="150"/>
      <c r="FI849" s="150"/>
      <c r="FJ849" s="150"/>
      <c r="FK849" s="150"/>
      <c r="FL849" s="150"/>
      <c r="FM849" s="150"/>
      <c r="FN849" s="150"/>
      <c r="FO849" s="150"/>
      <c r="FP849" s="150"/>
      <c r="FQ849" s="150"/>
      <c r="FR849" s="150"/>
      <c r="FS849" s="150"/>
      <c r="FT849" s="150"/>
      <c r="FU849" s="150"/>
      <c r="FV849" s="150"/>
      <c r="FW849" s="150"/>
      <c r="FX849" s="150"/>
      <c r="FY849" s="150"/>
      <c r="FZ849" s="150"/>
      <c r="GA849" s="150"/>
      <c r="GB849" s="150"/>
      <c r="GC849" s="150"/>
      <c r="GD849" s="150"/>
      <c r="GE849" s="150"/>
      <c r="GF849" s="150"/>
      <c r="GG849" s="150"/>
      <c r="GH849" s="150"/>
      <c r="GI849" s="150"/>
      <c r="GJ849" s="150"/>
      <c r="GK849" s="150"/>
      <c r="GL849" s="150"/>
      <c r="GM849" s="150"/>
      <c r="GN849" s="150"/>
      <c r="GO849" s="150"/>
      <c r="GP849" s="150"/>
      <c r="GQ849" s="150"/>
      <c r="GR849" s="150"/>
      <c r="GS849" s="150"/>
      <c r="GT849" s="150"/>
      <c r="GU849" s="150"/>
      <c r="GV849" s="150"/>
      <c r="GW849" s="150"/>
      <c r="GX849" s="150"/>
      <c r="GY849" s="150"/>
      <c r="GZ849" s="150"/>
      <c r="HA849" s="150"/>
      <c r="HB849" s="150"/>
      <c r="HC849" s="150"/>
      <c r="HD849" s="150"/>
      <c r="HE849" s="150"/>
      <c r="HF849" s="150"/>
      <c r="HG849" s="150"/>
      <c r="HH849" s="150"/>
      <c r="HI849" s="150"/>
      <c r="HJ849" s="150"/>
      <c r="HK849" s="150"/>
      <c r="HL849" s="150"/>
      <c r="HM849" s="150"/>
      <c r="HN849" s="150"/>
      <c r="HO849" s="150"/>
      <c r="HP849" s="150"/>
      <c r="HQ849" s="150"/>
      <c r="HR849" s="150"/>
      <c r="HS849" s="150"/>
      <c r="HT849" s="150"/>
      <c r="HU849" s="150"/>
      <c r="HV849" s="150"/>
      <c r="HW849" s="150"/>
      <c r="HX849" s="150"/>
      <c r="HY849" s="150"/>
      <c r="HZ849" s="150"/>
      <c r="IA849" s="150"/>
      <c r="IB849" s="150"/>
      <c r="IC849" s="150"/>
      <c r="ID849" s="150"/>
      <c r="IE849" s="150"/>
      <c r="IF849" s="150"/>
      <c r="IG849" s="150"/>
      <c r="IH849" s="150"/>
      <c r="II849" s="150"/>
      <c r="IJ849" s="150"/>
      <c r="IK849" s="150"/>
      <c r="IL849" s="150"/>
      <c r="IM849" s="150"/>
      <c r="IN849" s="150"/>
      <c r="IO849" s="150"/>
      <c r="IP849" s="150"/>
      <c r="IQ849" s="150"/>
      <c r="IR849" s="150"/>
      <c r="IS849" s="150"/>
      <c r="IT849" s="150"/>
      <c r="IU849" s="150"/>
      <c r="IV849" s="150"/>
      <c r="IW849" s="150"/>
    </row>
    <row r="850" customFormat="false" ht="12.75" hidden="false" customHeight="false" outlineLevel="0" collapsed="false">
      <c r="B850" s="147"/>
      <c r="C850" s="147"/>
      <c r="D850" s="147"/>
      <c r="E850" s="147"/>
      <c r="F850" s="147"/>
      <c r="G850" s="147"/>
      <c r="H850" s="148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  <c r="AA850" s="147"/>
      <c r="AB850" s="147"/>
      <c r="AC850" s="147"/>
      <c r="AD850" s="147"/>
      <c r="AE850" s="147"/>
      <c r="AF850" s="147"/>
      <c r="AG850" s="147"/>
      <c r="AH850" s="147"/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  <c r="BH850" s="147"/>
      <c r="BI850" s="147"/>
      <c r="BJ850" s="147"/>
      <c r="BK850" s="149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  <c r="EB850" s="150"/>
      <c r="EC850" s="150"/>
      <c r="ED850" s="150"/>
      <c r="EE850" s="150"/>
      <c r="EF850" s="150"/>
      <c r="EG850" s="150"/>
      <c r="EH850" s="150"/>
      <c r="EI850" s="150"/>
      <c r="EJ850" s="150"/>
      <c r="EK850" s="150"/>
      <c r="EL850" s="150"/>
      <c r="EM850" s="150"/>
      <c r="EN850" s="150"/>
      <c r="EO850" s="150"/>
      <c r="EP850" s="150"/>
      <c r="EQ850" s="150"/>
      <c r="ER850" s="150"/>
      <c r="ES850" s="150"/>
      <c r="ET850" s="150"/>
      <c r="EU850" s="150"/>
      <c r="EV850" s="150"/>
      <c r="EW850" s="150"/>
      <c r="EX850" s="150"/>
      <c r="EY850" s="150"/>
      <c r="EZ850" s="150"/>
      <c r="FA850" s="150"/>
      <c r="FB850" s="150"/>
      <c r="FC850" s="150"/>
      <c r="FD850" s="150"/>
      <c r="FE850" s="150"/>
      <c r="FF850" s="150"/>
      <c r="FG850" s="150"/>
      <c r="FH850" s="150"/>
      <c r="FI850" s="150"/>
      <c r="FJ850" s="150"/>
      <c r="FK850" s="150"/>
      <c r="FL850" s="150"/>
      <c r="FM850" s="150"/>
      <c r="FN850" s="150"/>
      <c r="FO850" s="150"/>
      <c r="FP850" s="150"/>
      <c r="FQ850" s="150"/>
      <c r="FR850" s="150"/>
      <c r="FS850" s="150"/>
      <c r="FT850" s="150"/>
      <c r="FU850" s="150"/>
      <c r="FV850" s="150"/>
      <c r="FW850" s="150"/>
      <c r="FX850" s="150"/>
      <c r="FY850" s="150"/>
      <c r="FZ850" s="150"/>
      <c r="GA850" s="150"/>
      <c r="GB850" s="150"/>
      <c r="GC850" s="150"/>
      <c r="GD850" s="150"/>
      <c r="GE850" s="150"/>
      <c r="GF850" s="150"/>
      <c r="GG850" s="150"/>
      <c r="GH850" s="150"/>
      <c r="GI850" s="150"/>
      <c r="GJ850" s="150"/>
      <c r="GK850" s="150"/>
      <c r="GL850" s="150"/>
      <c r="GM850" s="150"/>
      <c r="GN850" s="150"/>
      <c r="GO850" s="150"/>
      <c r="GP850" s="150"/>
      <c r="GQ850" s="150"/>
      <c r="GR850" s="150"/>
      <c r="GS850" s="150"/>
      <c r="GT850" s="150"/>
      <c r="GU850" s="150"/>
      <c r="GV850" s="150"/>
      <c r="GW850" s="150"/>
      <c r="GX850" s="150"/>
      <c r="GY850" s="150"/>
      <c r="GZ850" s="150"/>
      <c r="HA850" s="150"/>
      <c r="HB850" s="150"/>
      <c r="HC850" s="150"/>
      <c r="HD850" s="150"/>
      <c r="HE850" s="150"/>
      <c r="HF850" s="150"/>
      <c r="HG850" s="150"/>
      <c r="HH850" s="150"/>
      <c r="HI850" s="150"/>
      <c r="HJ850" s="150"/>
      <c r="HK850" s="150"/>
      <c r="HL850" s="150"/>
      <c r="HM850" s="150"/>
      <c r="HN850" s="150"/>
      <c r="HO850" s="150"/>
      <c r="HP850" s="150"/>
      <c r="HQ850" s="150"/>
      <c r="HR850" s="150"/>
      <c r="HS850" s="150"/>
      <c r="HT850" s="150"/>
      <c r="HU850" s="150"/>
      <c r="HV850" s="150"/>
      <c r="HW850" s="150"/>
      <c r="HX850" s="150"/>
      <c r="HY850" s="150"/>
      <c r="HZ850" s="150"/>
      <c r="IA850" s="150"/>
      <c r="IB850" s="150"/>
      <c r="IC850" s="150"/>
      <c r="ID850" s="150"/>
      <c r="IE850" s="150"/>
      <c r="IF850" s="150"/>
      <c r="IG850" s="150"/>
      <c r="IH850" s="150"/>
      <c r="II850" s="150"/>
      <c r="IJ850" s="150"/>
      <c r="IK850" s="150"/>
      <c r="IL850" s="150"/>
      <c r="IM850" s="150"/>
      <c r="IN850" s="150"/>
      <c r="IO850" s="150"/>
      <c r="IP850" s="150"/>
      <c r="IQ850" s="150"/>
      <c r="IR850" s="150"/>
      <c r="IS850" s="150"/>
      <c r="IT850" s="150"/>
      <c r="IU850" s="150"/>
      <c r="IV850" s="150"/>
      <c r="IW850" s="150"/>
    </row>
    <row r="851" customFormat="false" ht="12.75" hidden="false" customHeight="false" outlineLevel="0" collapsed="false">
      <c r="B851" s="147"/>
      <c r="C851" s="147"/>
      <c r="D851" s="147"/>
      <c r="E851" s="147"/>
      <c r="F851" s="147"/>
      <c r="G851" s="147"/>
      <c r="H851" s="148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  <c r="AA851" s="147"/>
      <c r="AB851" s="147"/>
      <c r="AC851" s="147"/>
      <c r="AD851" s="147"/>
      <c r="AE851" s="147"/>
      <c r="AF851" s="147"/>
      <c r="AG851" s="147"/>
      <c r="AH851" s="147"/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  <c r="BH851" s="147"/>
      <c r="BI851" s="147"/>
      <c r="BJ851" s="147"/>
      <c r="BK851" s="149"/>
      <c r="BL851" s="150"/>
      <c r="BM851" s="150"/>
      <c r="BN851" s="150"/>
      <c r="BO851" s="150"/>
      <c r="BP851" s="150"/>
      <c r="BQ851" s="150"/>
      <c r="BR851" s="150"/>
      <c r="BS851" s="150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  <c r="EB851" s="150"/>
      <c r="EC851" s="150"/>
      <c r="ED851" s="150"/>
      <c r="EE851" s="150"/>
      <c r="EF851" s="150"/>
      <c r="EG851" s="150"/>
      <c r="EH851" s="150"/>
      <c r="EI851" s="150"/>
      <c r="EJ851" s="150"/>
      <c r="EK851" s="150"/>
      <c r="EL851" s="150"/>
      <c r="EM851" s="150"/>
      <c r="EN851" s="150"/>
      <c r="EO851" s="150"/>
      <c r="EP851" s="150"/>
      <c r="EQ851" s="150"/>
      <c r="ER851" s="150"/>
      <c r="ES851" s="150"/>
      <c r="ET851" s="150"/>
      <c r="EU851" s="150"/>
      <c r="EV851" s="150"/>
      <c r="EW851" s="150"/>
      <c r="EX851" s="150"/>
      <c r="EY851" s="150"/>
      <c r="EZ851" s="150"/>
      <c r="FA851" s="150"/>
      <c r="FB851" s="150"/>
      <c r="FC851" s="150"/>
      <c r="FD851" s="150"/>
      <c r="FE851" s="150"/>
      <c r="FF851" s="150"/>
      <c r="FG851" s="150"/>
      <c r="FH851" s="150"/>
      <c r="FI851" s="150"/>
      <c r="FJ851" s="150"/>
      <c r="FK851" s="150"/>
      <c r="FL851" s="150"/>
      <c r="FM851" s="150"/>
      <c r="FN851" s="150"/>
      <c r="FO851" s="150"/>
      <c r="FP851" s="150"/>
      <c r="FQ851" s="150"/>
      <c r="FR851" s="150"/>
      <c r="FS851" s="150"/>
      <c r="FT851" s="150"/>
      <c r="FU851" s="150"/>
      <c r="FV851" s="150"/>
      <c r="FW851" s="150"/>
      <c r="FX851" s="150"/>
      <c r="FY851" s="150"/>
      <c r="FZ851" s="150"/>
      <c r="GA851" s="150"/>
      <c r="GB851" s="150"/>
      <c r="GC851" s="150"/>
      <c r="GD851" s="150"/>
      <c r="GE851" s="150"/>
      <c r="GF851" s="150"/>
      <c r="GG851" s="150"/>
      <c r="GH851" s="150"/>
      <c r="GI851" s="150"/>
      <c r="GJ851" s="150"/>
      <c r="GK851" s="150"/>
      <c r="GL851" s="150"/>
      <c r="GM851" s="150"/>
      <c r="GN851" s="150"/>
      <c r="GO851" s="150"/>
      <c r="GP851" s="150"/>
      <c r="GQ851" s="150"/>
      <c r="GR851" s="150"/>
      <c r="GS851" s="150"/>
      <c r="GT851" s="150"/>
      <c r="GU851" s="150"/>
      <c r="GV851" s="150"/>
      <c r="GW851" s="150"/>
      <c r="GX851" s="150"/>
      <c r="GY851" s="150"/>
      <c r="GZ851" s="150"/>
      <c r="HA851" s="150"/>
      <c r="HB851" s="150"/>
      <c r="HC851" s="150"/>
      <c r="HD851" s="150"/>
      <c r="HE851" s="150"/>
      <c r="HF851" s="150"/>
      <c r="HG851" s="150"/>
      <c r="HH851" s="150"/>
      <c r="HI851" s="150"/>
      <c r="HJ851" s="150"/>
      <c r="HK851" s="150"/>
      <c r="HL851" s="150"/>
      <c r="HM851" s="150"/>
      <c r="HN851" s="150"/>
      <c r="HO851" s="150"/>
      <c r="HP851" s="150"/>
      <c r="HQ851" s="150"/>
      <c r="HR851" s="150"/>
      <c r="HS851" s="150"/>
      <c r="HT851" s="150"/>
      <c r="HU851" s="150"/>
      <c r="HV851" s="150"/>
      <c r="HW851" s="150"/>
      <c r="HX851" s="150"/>
      <c r="HY851" s="150"/>
      <c r="HZ851" s="150"/>
      <c r="IA851" s="150"/>
      <c r="IB851" s="150"/>
      <c r="IC851" s="150"/>
      <c r="ID851" s="150"/>
      <c r="IE851" s="150"/>
      <c r="IF851" s="150"/>
      <c r="IG851" s="150"/>
      <c r="IH851" s="150"/>
      <c r="II851" s="150"/>
      <c r="IJ851" s="150"/>
      <c r="IK851" s="150"/>
      <c r="IL851" s="150"/>
      <c r="IM851" s="150"/>
      <c r="IN851" s="150"/>
      <c r="IO851" s="150"/>
      <c r="IP851" s="150"/>
      <c r="IQ851" s="150"/>
      <c r="IR851" s="150"/>
      <c r="IS851" s="150"/>
      <c r="IT851" s="150"/>
      <c r="IU851" s="150"/>
      <c r="IV851" s="150"/>
      <c r="IW851" s="150"/>
    </row>
    <row r="852" customFormat="false" ht="12.75" hidden="false" customHeight="false" outlineLevel="0" collapsed="false">
      <c r="B852" s="147"/>
      <c r="C852" s="147"/>
      <c r="D852" s="147"/>
      <c r="E852" s="147"/>
      <c r="F852" s="147"/>
      <c r="G852" s="147"/>
      <c r="H852" s="148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  <c r="AA852" s="147"/>
      <c r="AB852" s="147"/>
      <c r="AC852" s="147"/>
      <c r="AD852" s="147"/>
      <c r="AE852" s="147"/>
      <c r="AF852" s="147"/>
      <c r="AG852" s="147"/>
      <c r="AH852" s="147"/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  <c r="BH852" s="147"/>
      <c r="BI852" s="147"/>
      <c r="BJ852" s="147"/>
      <c r="BK852" s="149"/>
      <c r="BL852" s="150"/>
      <c r="BM852" s="150"/>
      <c r="BN852" s="150"/>
      <c r="BO852" s="150"/>
      <c r="BP852" s="150"/>
      <c r="BQ852" s="150"/>
      <c r="BR852" s="150"/>
      <c r="BS852" s="150"/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  <c r="EB852" s="150"/>
      <c r="EC852" s="150"/>
      <c r="ED852" s="150"/>
      <c r="EE852" s="150"/>
      <c r="EF852" s="150"/>
      <c r="EG852" s="150"/>
      <c r="EH852" s="150"/>
      <c r="EI852" s="150"/>
      <c r="EJ852" s="150"/>
      <c r="EK852" s="150"/>
      <c r="EL852" s="150"/>
      <c r="EM852" s="150"/>
      <c r="EN852" s="150"/>
      <c r="EO852" s="150"/>
      <c r="EP852" s="150"/>
      <c r="EQ852" s="150"/>
      <c r="ER852" s="150"/>
      <c r="ES852" s="150"/>
      <c r="ET852" s="150"/>
      <c r="EU852" s="150"/>
      <c r="EV852" s="150"/>
      <c r="EW852" s="150"/>
      <c r="EX852" s="150"/>
      <c r="EY852" s="150"/>
      <c r="EZ852" s="150"/>
      <c r="FA852" s="150"/>
      <c r="FB852" s="150"/>
      <c r="FC852" s="150"/>
      <c r="FD852" s="150"/>
      <c r="FE852" s="150"/>
      <c r="FF852" s="150"/>
      <c r="FG852" s="150"/>
      <c r="FH852" s="150"/>
      <c r="FI852" s="150"/>
      <c r="FJ852" s="150"/>
      <c r="FK852" s="150"/>
      <c r="FL852" s="150"/>
      <c r="FM852" s="150"/>
      <c r="FN852" s="150"/>
      <c r="FO852" s="150"/>
      <c r="FP852" s="150"/>
      <c r="FQ852" s="150"/>
      <c r="FR852" s="150"/>
      <c r="FS852" s="150"/>
      <c r="FT852" s="150"/>
      <c r="FU852" s="150"/>
      <c r="FV852" s="150"/>
      <c r="FW852" s="150"/>
      <c r="FX852" s="150"/>
      <c r="FY852" s="150"/>
      <c r="FZ852" s="150"/>
      <c r="GA852" s="150"/>
      <c r="GB852" s="150"/>
      <c r="GC852" s="150"/>
      <c r="GD852" s="150"/>
      <c r="GE852" s="150"/>
      <c r="GF852" s="150"/>
      <c r="GG852" s="150"/>
      <c r="GH852" s="150"/>
      <c r="GI852" s="150"/>
      <c r="GJ852" s="150"/>
      <c r="GK852" s="150"/>
      <c r="GL852" s="150"/>
      <c r="GM852" s="150"/>
      <c r="GN852" s="150"/>
      <c r="GO852" s="150"/>
      <c r="GP852" s="150"/>
      <c r="GQ852" s="150"/>
      <c r="GR852" s="150"/>
      <c r="GS852" s="150"/>
      <c r="GT852" s="150"/>
      <c r="GU852" s="150"/>
      <c r="GV852" s="150"/>
      <c r="GW852" s="150"/>
      <c r="GX852" s="150"/>
      <c r="GY852" s="150"/>
      <c r="GZ852" s="150"/>
      <c r="HA852" s="150"/>
      <c r="HB852" s="150"/>
      <c r="HC852" s="150"/>
      <c r="HD852" s="150"/>
      <c r="HE852" s="150"/>
      <c r="HF852" s="150"/>
      <c r="HG852" s="150"/>
      <c r="HH852" s="150"/>
      <c r="HI852" s="150"/>
      <c r="HJ852" s="150"/>
      <c r="HK852" s="150"/>
      <c r="HL852" s="150"/>
      <c r="HM852" s="150"/>
      <c r="HN852" s="150"/>
      <c r="HO852" s="150"/>
      <c r="HP852" s="150"/>
      <c r="HQ852" s="150"/>
      <c r="HR852" s="150"/>
      <c r="HS852" s="150"/>
      <c r="HT852" s="150"/>
      <c r="HU852" s="150"/>
      <c r="HV852" s="150"/>
      <c r="HW852" s="150"/>
      <c r="HX852" s="150"/>
      <c r="HY852" s="150"/>
      <c r="HZ852" s="150"/>
      <c r="IA852" s="150"/>
      <c r="IB852" s="150"/>
      <c r="IC852" s="150"/>
      <c r="ID852" s="150"/>
      <c r="IE852" s="150"/>
      <c r="IF852" s="150"/>
      <c r="IG852" s="150"/>
      <c r="IH852" s="150"/>
      <c r="II852" s="150"/>
      <c r="IJ852" s="150"/>
      <c r="IK852" s="150"/>
      <c r="IL852" s="150"/>
      <c r="IM852" s="150"/>
      <c r="IN852" s="150"/>
      <c r="IO852" s="150"/>
      <c r="IP852" s="150"/>
      <c r="IQ852" s="150"/>
      <c r="IR852" s="150"/>
      <c r="IS852" s="150"/>
      <c r="IT852" s="150"/>
      <c r="IU852" s="150"/>
      <c r="IV852" s="150"/>
      <c r="IW852" s="150"/>
    </row>
    <row r="853" customFormat="false" ht="12.75" hidden="false" customHeight="false" outlineLevel="0" collapsed="false">
      <c r="B853" s="147"/>
      <c r="C853" s="147"/>
      <c r="D853" s="147"/>
      <c r="E853" s="147"/>
      <c r="F853" s="147"/>
      <c r="G853" s="147"/>
      <c r="H853" s="148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  <c r="AA853" s="147"/>
      <c r="AB853" s="147"/>
      <c r="AC853" s="147"/>
      <c r="AD853" s="147"/>
      <c r="AE853" s="147"/>
      <c r="AF853" s="147"/>
      <c r="AG853" s="147"/>
      <c r="AH853" s="147"/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  <c r="BH853" s="147"/>
      <c r="BI853" s="147"/>
      <c r="BJ853" s="147"/>
      <c r="BK853" s="149"/>
      <c r="BL853" s="150"/>
      <c r="BM853" s="150"/>
      <c r="BN853" s="150"/>
      <c r="BO853" s="150"/>
      <c r="BP853" s="150"/>
      <c r="BQ853" s="150"/>
      <c r="BR853" s="150"/>
      <c r="BS853" s="150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  <c r="EB853" s="150"/>
      <c r="EC853" s="150"/>
      <c r="ED853" s="150"/>
      <c r="EE853" s="150"/>
      <c r="EF853" s="150"/>
      <c r="EG853" s="150"/>
      <c r="EH853" s="150"/>
      <c r="EI853" s="150"/>
      <c r="EJ853" s="150"/>
      <c r="EK853" s="150"/>
      <c r="EL853" s="150"/>
      <c r="EM853" s="150"/>
      <c r="EN853" s="150"/>
      <c r="EO853" s="150"/>
      <c r="EP853" s="150"/>
      <c r="EQ853" s="150"/>
      <c r="ER853" s="150"/>
      <c r="ES853" s="150"/>
      <c r="ET853" s="150"/>
      <c r="EU853" s="150"/>
      <c r="EV853" s="150"/>
      <c r="EW853" s="150"/>
      <c r="EX853" s="150"/>
      <c r="EY853" s="150"/>
      <c r="EZ853" s="150"/>
      <c r="FA853" s="150"/>
      <c r="FB853" s="150"/>
      <c r="FC853" s="150"/>
      <c r="FD853" s="150"/>
      <c r="FE853" s="150"/>
      <c r="FF853" s="150"/>
      <c r="FG853" s="150"/>
      <c r="FH853" s="150"/>
      <c r="FI853" s="150"/>
      <c r="FJ853" s="150"/>
      <c r="FK853" s="150"/>
      <c r="FL853" s="150"/>
      <c r="FM853" s="150"/>
      <c r="FN853" s="150"/>
      <c r="FO853" s="150"/>
      <c r="FP853" s="150"/>
      <c r="FQ853" s="150"/>
      <c r="FR853" s="150"/>
      <c r="FS853" s="150"/>
      <c r="FT853" s="150"/>
      <c r="FU853" s="150"/>
      <c r="FV853" s="150"/>
      <c r="FW853" s="150"/>
      <c r="FX853" s="150"/>
      <c r="FY853" s="150"/>
      <c r="FZ853" s="150"/>
      <c r="GA853" s="150"/>
      <c r="GB853" s="150"/>
      <c r="GC853" s="150"/>
      <c r="GD853" s="150"/>
      <c r="GE853" s="150"/>
      <c r="GF853" s="150"/>
      <c r="GG853" s="150"/>
      <c r="GH853" s="150"/>
      <c r="GI853" s="150"/>
      <c r="GJ853" s="150"/>
      <c r="GK853" s="150"/>
      <c r="GL853" s="150"/>
      <c r="GM853" s="150"/>
      <c r="GN853" s="150"/>
      <c r="GO853" s="150"/>
      <c r="GP853" s="150"/>
      <c r="GQ853" s="150"/>
      <c r="GR853" s="150"/>
      <c r="GS853" s="150"/>
      <c r="GT853" s="150"/>
      <c r="GU853" s="150"/>
      <c r="GV853" s="150"/>
      <c r="GW853" s="150"/>
      <c r="GX853" s="150"/>
      <c r="GY853" s="150"/>
      <c r="GZ853" s="150"/>
      <c r="HA853" s="150"/>
      <c r="HB853" s="150"/>
      <c r="HC853" s="150"/>
      <c r="HD853" s="150"/>
      <c r="HE853" s="150"/>
      <c r="HF853" s="150"/>
      <c r="HG853" s="150"/>
      <c r="HH853" s="150"/>
      <c r="HI853" s="150"/>
      <c r="HJ853" s="150"/>
      <c r="HK853" s="150"/>
      <c r="HL853" s="150"/>
      <c r="HM853" s="150"/>
      <c r="HN853" s="150"/>
      <c r="HO853" s="150"/>
      <c r="HP853" s="150"/>
      <c r="HQ853" s="150"/>
      <c r="HR853" s="150"/>
      <c r="HS853" s="150"/>
      <c r="HT853" s="150"/>
      <c r="HU853" s="150"/>
      <c r="HV853" s="150"/>
      <c r="HW853" s="150"/>
      <c r="HX853" s="150"/>
      <c r="HY853" s="150"/>
      <c r="HZ853" s="150"/>
      <c r="IA853" s="150"/>
      <c r="IB853" s="150"/>
      <c r="IC853" s="150"/>
      <c r="ID853" s="150"/>
      <c r="IE853" s="150"/>
      <c r="IF853" s="150"/>
      <c r="IG853" s="150"/>
      <c r="IH853" s="150"/>
      <c r="II853" s="150"/>
      <c r="IJ853" s="150"/>
      <c r="IK853" s="150"/>
      <c r="IL853" s="150"/>
      <c r="IM853" s="150"/>
      <c r="IN853" s="150"/>
      <c r="IO853" s="150"/>
      <c r="IP853" s="150"/>
      <c r="IQ853" s="150"/>
      <c r="IR853" s="150"/>
      <c r="IS853" s="150"/>
      <c r="IT853" s="150"/>
      <c r="IU853" s="150"/>
      <c r="IV853" s="150"/>
      <c r="IW853" s="150"/>
    </row>
    <row r="854" customFormat="false" ht="12.75" hidden="false" customHeight="false" outlineLevel="0" collapsed="false">
      <c r="B854" s="147"/>
      <c r="C854" s="147"/>
      <c r="D854" s="147"/>
      <c r="E854" s="147"/>
      <c r="F854" s="147"/>
      <c r="G854" s="147"/>
      <c r="H854" s="148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  <c r="AA854" s="147"/>
      <c r="AB854" s="147"/>
      <c r="AC854" s="147"/>
      <c r="AD854" s="147"/>
      <c r="AE854" s="147"/>
      <c r="AF854" s="147"/>
      <c r="AG854" s="147"/>
      <c r="AH854" s="147"/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  <c r="BH854" s="147"/>
      <c r="BI854" s="147"/>
      <c r="BJ854" s="147"/>
      <c r="BK854" s="149"/>
      <c r="BL854" s="150"/>
      <c r="BM854" s="150"/>
      <c r="BN854" s="150"/>
      <c r="BO854" s="150"/>
      <c r="BP854" s="150"/>
      <c r="BQ854" s="150"/>
      <c r="BR854" s="150"/>
      <c r="BS854" s="150"/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  <c r="EB854" s="150"/>
      <c r="EC854" s="150"/>
      <c r="ED854" s="150"/>
      <c r="EE854" s="150"/>
      <c r="EF854" s="150"/>
      <c r="EG854" s="150"/>
      <c r="EH854" s="150"/>
      <c r="EI854" s="150"/>
      <c r="EJ854" s="150"/>
      <c r="EK854" s="150"/>
      <c r="EL854" s="150"/>
      <c r="EM854" s="150"/>
      <c r="EN854" s="150"/>
      <c r="EO854" s="150"/>
      <c r="EP854" s="150"/>
      <c r="EQ854" s="150"/>
      <c r="ER854" s="150"/>
      <c r="ES854" s="150"/>
      <c r="ET854" s="150"/>
      <c r="EU854" s="150"/>
      <c r="EV854" s="150"/>
      <c r="EW854" s="150"/>
      <c r="EX854" s="150"/>
      <c r="EY854" s="150"/>
      <c r="EZ854" s="150"/>
      <c r="FA854" s="150"/>
      <c r="FB854" s="150"/>
      <c r="FC854" s="150"/>
      <c r="FD854" s="150"/>
      <c r="FE854" s="150"/>
      <c r="FF854" s="150"/>
      <c r="FG854" s="150"/>
      <c r="FH854" s="150"/>
      <c r="FI854" s="150"/>
      <c r="FJ854" s="150"/>
      <c r="FK854" s="150"/>
      <c r="FL854" s="150"/>
      <c r="FM854" s="150"/>
      <c r="FN854" s="150"/>
      <c r="FO854" s="150"/>
      <c r="FP854" s="150"/>
      <c r="FQ854" s="150"/>
      <c r="FR854" s="150"/>
      <c r="FS854" s="150"/>
      <c r="FT854" s="150"/>
      <c r="FU854" s="150"/>
      <c r="FV854" s="150"/>
      <c r="FW854" s="150"/>
      <c r="FX854" s="150"/>
      <c r="FY854" s="150"/>
      <c r="FZ854" s="150"/>
      <c r="GA854" s="150"/>
      <c r="GB854" s="150"/>
      <c r="GC854" s="150"/>
      <c r="GD854" s="150"/>
      <c r="GE854" s="150"/>
      <c r="GF854" s="150"/>
      <c r="GG854" s="150"/>
      <c r="GH854" s="150"/>
      <c r="GI854" s="150"/>
      <c r="GJ854" s="150"/>
      <c r="GK854" s="150"/>
      <c r="GL854" s="150"/>
      <c r="GM854" s="150"/>
      <c r="GN854" s="150"/>
      <c r="GO854" s="150"/>
      <c r="GP854" s="150"/>
      <c r="GQ854" s="150"/>
      <c r="GR854" s="150"/>
      <c r="GS854" s="150"/>
      <c r="GT854" s="150"/>
      <c r="GU854" s="150"/>
      <c r="GV854" s="150"/>
      <c r="GW854" s="150"/>
      <c r="GX854" s="150"/>
      <c r="GY854" s="150"/>
      <c r="GZ854" s="150"/>
      <c r="HA854" s="150"/>
      <c r="HB854" s="150"/>
      <c r="HC854" s="150"/>
      <c r="HD854" s="150"/>
      <c r="HE854" s="150"/>
      <c r="HF854" s="150"/>
      <c r="HG854" s="150"/>
      <c r="HH854" s="150"/>
      <c r="HI854" s="150"/>
      <c r="HJ854" s="150"/>
      <c r="HK854" s="150"/>
      <c r="HL854" s="150"/>
      <c r="HM854" s="150"/>
      <c r="HN854" s="150"/>
      <c r="HO854" s="150"/>
      <c r="HP854" s="150"/>
      <c r="HQ854" s="150"/>
      <c r="HR854" s="150"/>
      <c r="HS854" s="150"/>
      <c r="HT854" s="150"/>
      <c r="HU854" s="150"/>
      <c r="HV854" s="150"/>
      <c r="HW854" s="150"/>
      <c r="HX854" s="150"/>
      <c r="HY854" s="150"/>
      <c r="HZ854" s="150"/>
      <c r="IA854" s="150"/>
      <c r="IB854" s="150"/>
      <c r="IC854" s="150"/>
      <c r="ID854" s="150"/>
      <c r="IE854" s="150"/>
      <c r="IF854" s="150"/>
      <c r="IG854" s="150"/>
      <c r="IH854" s="150"/>
      <c r="II854" s="150"/>
      <c r="IJ854" s="150"/>
      <c r="IK854" s="150"/>
      <c r="IL854" s="150"/>
      <c r="IM854" s="150"/>
      <c r="IN854" s="150"/>
      <c r="IO854" s="150"/>
      <c r="IP854" s="150"/>
      <c r="IQ854" s="150"/>
      <c r="IR854" s="150"/>
      <c r="IS854" s="150"/>
      <c r="IT854" s="150"/>
      <c r="IU854" s="150"/>
      <c r="IV854" s="150"/>
      <c r="IW854" s="150"/>
    </row>
    <row r="855" customFormat="false" ht="12.75" hidden="false" customHeight="false" outlineLevel="0" collapsed="false">
      <c r="B855" s="147"/>
      <c r="C855" s="147"/>
      <c r="D855" s="147"/>
      <c r="E855" s="147"/>
      <c r="F855" s="147"/>
      <c r="G855" s="147"/>
      <c r="H855" s="148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  <c r="AA855" s="147"/>
      <c r="AB855" s="147"/>
      <c r="AC855" s="147"/>
      <c r="AD855" s="147"/>
      <c r="AE855" s="147"/>
      <c r="AF855" s="147"/>
      <c r="AG855" s="147"/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  <c r="BI855" s="147"/>
      <c r="BJ855" s="147"/>
      <c r="BK855" s="149"/>
      <c r="BL855" s="150"/>
      <c r="BM855" s="150"/>
      <c r="BN855" s="150"/>
      <c r="BO855" s="150"/>
      <c r="BP855" s="150"/>
      <c r="BQ855" s="150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  <c r="EB855" s="150"/>
      <c r="EC855" s="150"/>
      <c r="ED855" s="150"/>
      <c r="EE855" s="150"/>
      <c r="EF855" s="150"/>
      <c r="EG855" s="150"/>
      <c r="EH855" s="150"/>
      <c r="EI855" s="150"/>
      <c r="EJ855" s="150"/>
      <c r="EK855" s="150"/>
      <c r="EL855" s="150"/>
      <c r="EM855" s="150"/>
      <c r="EN855" s="150"/>
      <c r="EO855" s="150"/>
      <c r="EP855" s="150"/>
      <c r="EQ855" s="150"/>
      <c r="ER855" s="150"/>
      <c r="ES855" s="150"/>
      <c r="ET855" s="150"/>
      <c r="EU855" s="150"/>
      <c r="EV855" s="150"/>
      <c r="EW855" s="150"/>
      <c r="EX855" s="150"/>
      <c r="EY855" s="150"/>
      <c r="EZ855" s="150"/>
      <c r="FA855" s="150"/>
      <c r="FB855" s="150"/>
      <c r="FC855" s="150"/>
      <c r="FD855" s="150"/>
      <c r="FE855" s="150"/>
      <c r="FF855" s="150"/>
      <c r="FG855" s="150"/>
      <c r="FH855" s="150"/>
      <c r="FI855" s="150"/>
      <c r="FJ855" s="150"/>
      <c r="FK855" s="150"/>
      <c r="FL855" s="150"/>
      <c r="FM855" s="150"/>
      <c r="FN855" s="150"/>
      <c r="FO855" s="150"/>
      <c r="FP855" s="150"/>
      <c r="FQ855" s="150"/>
      <c r="FR855" s="150"/>
      <c r="FS855" s="150"/>
      <c r="FT855" s="150"/>
      <c r="FU855" s="150"/>
      <c r="FV855" s="150"/>
      <c r="FW855" s="150"/>
      <c r="FX855" s="150"/>
      <c r="FY855" s="150"/>
      <c r="FZ855" s="150"/>
      <c r="GA855" s="150"/>
      <c r="GB855" s="150"/>
      <c r="GC855" s="150"/>
      <c r="GD855" s="150"/>
      <c r="GE855" s="150"/>
      <c r="GF855" s="150"/>
      <c r="GG855" s="150"/>
      <c r="GH855" s="150"/>
      <c r="GI855" s="150"/>
      <c r="GJ855" s="150"/>
      <c r="GK855" s="150"/>
      <c r="GL855" s="150"/>
      <c r="GM855" s="150"/>
      <c r="GN855" s="150"/>
      <c r="GO855" s="150"/>
      <c r="GP855" s="150"/>
      <c r="GQ855" s="150"/>
      <c r="GR855" s="150"/>
      <c r="GS855" s="150"/>
      <c r="GT855" s="150"/>
      <c r="GU855" s="150"/>
      <c r="GV855" s="150"/>
      <c r="GW855" s="150"/>
      <c r="GX855" s="150"/>
      <c r="GY855" s="150"/>
      <c r="GZ855" s="150"/>
      <c r="HA855" s="150"/>
      <c r="HB855" s="150"/>
      <c r="HC855" s="150"/>
      <c r="HD855" s="150"/>
      <c r="HE855" s="150"/>
      <c r="HF855" s="150"/>
      <c r="HG855" s="150"/>
      <c r="HH855" s="150"/>
      <c r="HI855" s="150"/>
      <c r="HJ855" s="150"/>
      <c r="HK855" s="150"/>
      <c r="HL855" s="150"/>
      <c r="HM855" s="150"/>
      <c r="HN855" s="150"/>
      <c r="HO855" s="150"/>
      <c r="HP855" s="150"/>
      <c r="HQ855" s="150"/>
      <c r="HR855" s="150"/>
      <c r="HS855" s="150"/>
      <c r="HT855" s="150"/>
      <c r="HU855" s="150"/>
      <c r="HV855" s="150"/>
      <c r="HW855" s="150"/>
      <c r="HX855" s="150"/>
      <c r="HY855" s="150"/>
      <c r="HZ855" s="150"/>
      <c r="IA855" s="150"/>
      <c r="IB855" s="150"/>
      <c r="IC855" s="150"/>
      <c r="ID855" s="150"/>
      <c r="IE855" s="150"/>
      <c r="IF855" s="150"/>
      <c r="IG855" s="150"/>
      <c r="IH855" s="150"/>
      <c r="II855" s="150"/>
      <c r="IJ855" s="150"/>
      <c r="IK855" s="150"/>
      <c r="IL855" s="150"/>
      <c r="IM855" s="150"/>
      <c r="IN855" s="150"/>
      <c r="IO855" s="150"/>
      <c r="IP855" s="150"/>
      <c r="IQ855" s="150"/>
      <c r="IR855" s="150"/>
      <c r="IS855" s="150"/>
      <c r="IT855" s="150"/>
      <c r="IU855" s="150"/>
      <c r="IV855" s="150"/>
      <c r="IW855" s="150"/>
    </row>
    <row r="856" customFormat="false" ht="12.75" hidden="false" customHeight="false" outlineLevel="0" collapsed="false">
      <c r="B856" s="147"/>
      <c r="C856" s="147"/>
      <c r="D856" s="147"/>
      <c r="E856" s="147"/>
      <c r="F856" s="147"/>
      <c r="G856" s="147"/>
      <c r="H856" s="148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  <c r="AA856" s="147"/>
      <c r="AB856" s="147"/>
      <c r="AC856" s="147"/>
      <c r="AD856" s="147"/>
      <c r="AE856" s="147"/>
      <c r="AF856" s="147"/>
      <c r="AG856" s="147"/>
      <c r="AH856" s="147"/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  <c r="BI856" s="147"/>
      <c r="BJ856" s="147"/>
      <c r="BK856" s="149"/>
      <c r="BL856" s="150"/>
      <c r="BM856" s="150"/>
      <c r="BN856" s="150"/>
      <c r="BO856" s="150"/>
      <c r="BP856" s="150"/>
      <c r="BQ856" s="150"/>
      <c r="BR856" s="150"/>
      <c r="BS856" s="150"/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  <c r="EB856" s="150"/>
      <c r="EC856" s="150"/>
      <c r="ED856" s="150"/>
      <c r="EE856" s="150"/>
      <c r="EF856" s="150"/>
      <c r="EG856" s="150"/>
      <c r="EH856" s="150"/>
      <c r="EI856" s="150"/>
      <c r="EJ856" s="150"/>
      <c r="EK856" s="150"/>
      <c r="EL856" s="150"/>
      <c r="EM856" s="150"/>
      <c r="EN856" s="150"/>
      <c r="EO856" s="150"/>
      <c r="EP856" s="150"/>
      <c r="EQ856" s="150"/>
      <c r="ER856" s="150"/>
      <c r="ES856" s="150"/>
      <c r="ET856" s="150"/>
      <c r="EU856" s="150"/>
      <c r="EV856" s="150"/>
      <c r="EW856" s="150"/>
      <c r="EX856" s="150"/>
      <c r="EY856" s="150"/>
      <c r="EZ856" s="150"/>
      <c r="FA856" s="150"/>
      <c r="FB856" s="150"/>
      <c r="FC856" s="150"/>
      <c r="FD856" s="150"/>
      <c r="FE856" s="150"/>
      <c r="FF856" s="150"/>
      <c r="FG856" s="150"/>
      <c r="FH856" s="150"/>
      <c r="FI856" s="150"/>
      <c r="FJ856" s="150"/>
      <c r="FK856" s="150"/>
      <c r="FL856" s="150"/>
      <c r="FM856" s="150"/>
      <c r="FN856" s="150"/>
      <c r="FO856" s="150"/>
      <c r="FP856" s="150"/>
      <c r="FQ856" s="150"/>
      <c r="FR856" s="150"/>
      <c r="FS856" s="150"/>
      <c r="FT856" s="150"/>
      <c r="FU856" s="150"/>
      <c r="FV856" s="150"/>
      <c r="FW856" s="150"/>
      <c r="FX856" s="150"/>
      <c r="FY856" s="150"/>
      <c r="FZ856" s="150"/>
      <c r="GA856" s="150"/>
      <c r="GB856" s="150"/>
      <c r="GC856" s="150"/>
      <c r="GD856" s="150"/>
      <c r="GE856" s="150"/>
      <c r="GF856" s="150"/>
      <c r="GG856" s="150"/>
      <c r="GH856" s="150"/>
      <c r="GI856" s="150"/>
      <c r="GJ856" s="150"/>
      <c r="GK856" s="150"/>
      <c r="GL856" s="150"/>
      <c r="GM856" s="150"/>
      <c r="GN856" s="150"/>
      <c r="GO856" s="150"/>
      <c r="GP856" s="150"/>
      <c r="GQ856" s="150"/>
      <c r="GR856" s="150"/>
      <c r="GS856" s="150"/>
      <c r="GT856" s="150"/>
      <c r="GU856" s="150"/>
      <c r="GV856" s="150"/>
      <c r="GW856" s="150"/>
      <c r="GX856" s="150"/>
      <c r="GY856" s="150"/>
      <c r="GZ856" s="150"/>
      <c r="HA856" s="150"/>
      <c r="HB856" s="150"/>
      <c r="HC856" s="150"/>
      <c r="HD856" s="150"/>
      <c r="HE856" s="150"/>
      <c r="HF856" s="150"/>
      <c r="HG856" s="150"/>
      <c r="HH856" s="150"/>
      <c r="HI856" s="150"/>
      <c r="HJ856" s="150"/>
      <c r="HK856" s="150"/>
      <c r="HL856" s="150"/>
      <c r="HM856" s="150"/>
      <c r="HN856" s="150"/>
      <c r="HO856" s="150"/>
      <c r="HP856" s="150"/>
      <c r="HQ856" s="150"/>
      <c r="HR856" s="150"/>
      <c r="HS856" s="150"/>
      <c r="HT856" s="150"/>
      <c r="HU856" s="150"/>
      <c r="HV856" s="150"/>
      <c r="HW856" s="150"/>
      <c r="HX856" s="150"/>
      <c r="HY856" s="150"/>
      <c r="HZ856" s="150"/>
      <c r="IA856" s="150"/>
      <c r="IB856" s="150"/>
      <c r="IC856" s="150"/>
      <c r="ID856" s="150"/>
      <c r="IE856" s="150"/>
      <c r="IF856" s="150"/>
      <c r="IG856" s="150"/>
      <c r="IH856" s="150"/>
      <c r="II856" s="150"/>
      <c r="IJ856" s="150"/>
      <c r="IK856" s="150"/>
      <c r="IL856" s="150"/>
      <c r="IM856" s="150"/>
      <c r="IN856" s="150"/>
      <c r="IO856" s="150"/>
      <c r="IP856" s="150"/>
      <c r="IQ856" s="150"/>
      <c r="IR856" s="150"/>
      <c r="IS856" s="150"/>
      <c r="IT856" s="150"/>
      <c r="IU856" s="150"/>
      <c r="IV856" s="150"/>
      <c r="IW856" s="150"/>
    </row>
    <row r="857" customFormat="false" ht="12.75" hidden="false" customHeight="false" outlineLevel="0" collapsed="false">
      <c r="B857" s="147"/>
      <c r="C857" s="147"/>
      <c r="D857" s="147"/>
      <c r="E857" s="147"/>
      <c r="F857" s="147"/>
      <c r="G857" s="147"/>
      <c r="H857" s="148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  <c r="AA857" s="147"/>
      <c r="AB857" s="147"/>
      <c r="AC857" s="147"/>
      <c r="AD857" s="147"/>
      <c r="AE857" s="147"/>
      <c r="AF857" s="147"/>
      <c r="AG857" s="147"/>
      <c r="AH857" s="147"/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  <c r="BI857" s="147"/>
      <c r="BJ857" s="147"/>
      <c r="BK857" s="149"/>
      <c r="BL857" s="150"/>
      <c r="BM857" s="150"/>
      <c r="BN857" s="150"/>
      <c r="BO857" s="150"/>
      <c r="BP857" s="150"/>
      <c r="BQ857" s="150"/>
      <c r="BR857" s="150"/>
      <c r="BS857" s="150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  <c r="EB857" s="150"/>
      <c r="EC857" s="150"/>
      <c r="ED857" s="150"/>
      <c r="EE857" s="150"/>
      <c r="EF857" s="150"/>
      <c r="EG857" s="150"/>
      <c r="EH857" s="150"/>
      <c r="EI857" s="150"/>
      <c r="EJ857" s="150"/>
      <c r="EK857" s="150"/>
      <c r="EL857" s="150"/>
      <c r="EM857" s="150"/>
      <c r="EN857" s="150"/>
      <c r="EO857" s="150"/>
      <c r="EP857" s="150"/>
      <c r="EQ857" s="150"/>
      <c r="ER857" s="150"/>
      <c r="ES857" s="150"/>
      <c r="ET857" s="150"/>
      <c r="EU857" s="150"/>
      <c r="EV857" s="150"/>
      <c r="EW857" s="150"/>
      <c r="EX857" s="150"/>
      <c r="EY857" s="150"/>
      <c r="EZ857" s="150"/>
      <c r="FA857" s="150"/>
      <c r="FB857" s="150"/>
      <c r="FC857" s="150"/>
      <c r="FD857" s="150"/>
      <c r="FE857" s="150"/>
      <c r="FF857" s="150"/>
      <c r="FG857" s="150"/>
      <c r="FH857" s="150"/>
      <c r="FI857" s="150"/>
      <c r="FJ857" s="150"/>
      <c r="FK857" s="150"/>
      <c r="FL857" s="150"/>
      <c r="FM857" s="150"/>
      <c r="FN857" s="150"/>
      <c r="FO857" s="150"/>
      <c r="FP857" s="150"/>
      <c r="FQ857" s="150"/>
      <c r="FR857" s="150"/>
      <c r="FS857" s="150"/>
      <c r="FT857" s="150"/>
      <c r="FU857" s="150"/>
      <c r="FV857" s="150"/>
      <c r="FW857" s="150"/>
      <c r="FX857" s="150"/>
      <c r="FY857" s="150"/>
      <c r="FZ857" s="150"/>
      <c r="GA857" s="150"/>
      <c r="GB857" s="150"/>
      <c r="GC857" s="150"/>
      <c r="GD857" s="150"/>
      <c r="GE857" s="150"/>
      <c r="GF857" s="150"/>
      <c r="GG857" s="150"/>
      <c r="GH857" s="150"/>
      <c r="GI857" s="150"/>
      <c r="GJ857" s="150"/>
      <c r="GK857" s="150"/>
      <c r="GL857" s="150"/>
      <c r="GM857" s="150"/>
      <c r="GN857" s="150"/>
      <c r="GO857" s="150"/>
      <c r="GP857" s="150"/>
      <c r="GQ857" s="150"/>
      <c r="GR857" s="150"/>
      <c r="GS857" s="150"/>
      <c r="GT857" s="150"/>
      <c r="GU857" s="150"/>
      <c r="GV857" s="150"/>
      <c r="GW857" s="150"/>
      <c r="GX857" s="150"/>
      <c r="GY857" s="150"/>
      <c r="GZ857" s="150"/>
      <c r="HA857" s="150"/>
      <c r="HB857" s="150"/>
      <c r="HC857" s="150"/>
      <c r="HD857" s="150"/>
      <c r="HE857" s="150"/>
      <c r="HF857" s="150"/>
      <c r="HG857" s="150"/>
      <c r="HH857" s="150"/>
      <c r="HI857" s="150"/>
      <c r="HJ857" s="150"/>
      <c r="HK857" s="150"/>
      <c r="HL857" s="150"/>
      <c r="HM857" s="150"/>
      <c r="HN857" s="150"/>
      <c r="HO857" s="150"/>
      <c r="HP857" s="150"/>
      <c r="HQ857" s="150"/>
      <c r="HR857" s="150"/>
      <c r="HS857" s="150"/>
      <c r="HT857" s="150"/>
      <c r="HU857" s="150"/>
      <c r="HV857" s="150"/>
      <c r="HW857" s="150"/>
      <c r="HX857" s="150"/>
      <c r="HY857" s="150"/>
      <c r="HZ857" s="150"/>
      <c r="IA857" s="150"/>
      <c r="IB857" s="150"/>
      <c r="IC857" s="150"/>
      <c r="ID857" s="150"/>
      <c r="IE857" s="150"/>
      <c r="IF857" s="150"/>
      <c r="IG857" s="150"/>
      <c r="IH857" s="150"/>
      <c r="II857" s="150"/>
      <c r="IJ857" s="150"/>
      <c r="IK857" s="150"/>
      <c r="IL857" s="150"/>
      <c r="IM857" s="150"/>
      <c r="IN857" s="150"/>
      <c r="IO857" s="150"/>
      <c r="IP857" s="150"/>
      <c r="IQ857" s="150"/>
      <c r="IR857" s="150"/>
      <c r="IS857" s="150"/>
      <c r="IT857" s="150"/>
      <c r="IU857" s="150"/>
      <c r="IV857" s="150"/>
      <c r="IW857" s="150"/>
    </row>
    <row r="858" customFormat="false" ht="12.75" hidden="false" customHeight="false" outlineLevel="0" collapsed="false">
      <c r="B858" s="147"/>
      <c r="C858" s="147"/>
      <c r="D858" s="147"/>
      <c r="E858" s="147"/>
      <c r="F858" s="147"/>
      <c r="G858" s="147"/>
      <c r="H858" s="148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  <c r="AA858" s="147"/>
      <c r="AB858" s="147"/>
      <c r="AC858" s="147"/>
      <c r="AD858" s="147"/>
      <c r="AE858" s="147"/>
      <c r="AF858" s="147"/>
      <c r="AG858" s="147"/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  <c r="BI858" s="147"/>
      <c r="BJ858" s="147"/>
      <c r="BK858" s="149"/>
      <c r="BL858" s="150"/>
      <c r="BM858" s="150"/>
      <c r="BN858" s="150"/>
      <c r="BO858" s="150"/>
      <c r="BP858" s="150"/>
      <c r="BQ858" s="150"/>
      <c r="BR858" s="150"/>
      <c r="BS858" s="150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  <c r="EB858" s="150"/>
      <c r="EC858" s="150"/>
      <c r="ED858" s="150"/>
      <c r="EE858" s="150"/>
      <c r="EF858" s="150"/>
      <c r="EG858" s="150"/>
      <c r="EH858" s="150"/>
      <c r="EI858" s="150"/>
      <c r="EJ858" s="150"/>
      <c r="EK858" s="150"/>
      <c r="EL858" s="150"/>
      <c r="EM858" s="150"/>
      <c r="EN858" s="150"/>
      <c r="EO858" s="150"/>
      <c r="EP858" s="150"/>
      <c r="EQ858" s="150"/>
      <c r="ER858" s="150"/>
      <c r="ES858" s="150"/>
      <c r="ET858" s="150"/>
      <c r="EU858" s="150"/>
      <c r="EV858" s="150"/>
      <c r="EW858" s="150"/>
      <c r="EX858" s="150"/>
      <c r="EY858" s="150"/>
      <c r="EZ858" s="150"/>
      <c r="FA858" s="150"/>
      <c r="FB858" s="150"/>
      <c r="FC858" s="150"/>
      <c r="FD858" s="150"/>
      <c r="FE858" s="150"/>
      <c r="FF858" s="150"/>
      <c r="FG858" s="150"/>
      <c r="FH858" s="150"/>
      <c r="FI858" s="150"/>
      <c r="FJ858" s="150"/>
      <c r="FK858" s="150"/>
      <c r="FL858" s="150"/>
      <c r="FM858" s="150"/>
      <c r="FN858" s="150"/>
      <c r="FO858" s="150"/>
      <c r="FP858" s="150"/>
      <c r="FQ858" s="150"/>
      <c r="FR858" s="150"/>
      <c r="FS858" s="150"/>
      <c r="FT858" s="150"/>
      <c r="FU858" s="150"/>
      <c r="FV858" s="150"/>
      <c r="FW858" s="150"/>
      <c r="FX858" s="150"/>
      <c r="FY858" s="150"/>
      <c r="FZ858" s="150"/>
      <c r="GA858" s="150"/>
      <c r="GB858" s="150"/>
      <c r="GC858" s="150"/>
      <c r="GD858" s="150"/>
      <c r="GE858" s="150"/>
      <c r="GF858" s="150"/>
      <c r="GG858" s="150"/>
      <c r="GH858" s="150"/>
      <c r="GI858" s="150"/>
      <c r="GJ858" s="150"/>
      <c r="GK858" s="150"/>
      <c r="GL858" s="150"/>
      <c r="GM858" s="150"/>
      <c r="GN858" s="150"/>
      <c r="GO858" s="150"/>
      <c r="GP858" s="150"/>
      <c r="GQ858" s="150"/>
      <c r="GR858" s="150"/>
      <c r="GS858" s="150"/>
      <c r="GT858" s="150"/>
      <c r="GU858" s="150"/>
      <c r="GV858" s="150"/>
      <c r="GW858" s="150"/>
      <c r="GX858" s="150"/>
      <c r="GY858" s="150"/>
      <c r="GZ858" s="150"/>
      <c r="HA858" s="150"/>
      <c r="HB858" s="150"/>
      <c r="HC858" s="150"/>
      <c r="HD858" s="150"/>
      <c r="HE858" s="150"/>
      <c r="HF858" s="150"/>
      <c r="HG858" s="150"/>
      <c r="HH858" s="150"/>
      <c r="HI858" s="150"/>
      <c r="HJ858" s="150"/>
      <c r="HK858" s="150"/>
      <c r="HL858" s="150"/>
      <c r="HM858" s="150"/>
      <c r="HN858" s="150"/>
      <c r="HO858" s="150"/>
      <c r="HP858" s="150"/>
      <c r="HQ858" s="150"/>
      <c r="HR858" s="150"/>
      <c r="HS858" s="150"/>
      <c r="HT858" s="150"/>
      <c r="HU858" s="150"/>
      <c r="HV858" s="150"/>
      <c r="HW858" s="150"/>
      <c r="HX858" s="150"/>
      <c r="HY858" s="150"/>
      <c r="HZ858" s="150"/>
      <c r="IA858" s="150"/>
      <c r="IB858" s="150"/>
      <c r="IC858" s="150"/>
      <c r="ID858" s="150"/>
      <c r="IE858" s="150"/>
      <c r="IF858" s="150"/>
      <c r="IG858" s="150"/>
      <c r="IH858" s="150"/>
      <c r="II858" s="150"/>
      <c r="IJ858" s="150"/>
      <c r="IK858" s="150"/>
      <c r="IL858" s="150"/>
      <c r="IM858" s="150"/>
      <c r="IN858" s="150"/>
      <c r="IO858" s="150"/>
      <c r="IP858" s="150"/>
      <c r="IQ858" s="150"/>
      <c r="IR858" s="150"/>
      <c r="IS858" s="150"/>
      <c r="IT858" s="150"/>
      <c r="IU858" s="150"/>
      <c r="IV858" s="150"/>
      <c r="IW858" s="150"/>
    </row>
    <row r="859" customFormat="false" ht="12.75" hidden="false" customHeight="false" outlineLevel="0" collapsed="false">
      <c r="B859" s="147"/>
      <c r="C859" s="147"/>
      <c r="D859" s="147"/>
      <c r="E859" s="147"/>
      <c r="F859" s="147"/>
      <c r="G859" s="147"/>
      <c r="H859" s="148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  <c r="AB859" s="147"/>
      <c r="AC859" s="147"/>
      <c r="AD859" s="147"/>
      <c r="AE859" s="147"/>
      <c r="AF859" s="147"/>
      <c r="AG859" s="147"/>
      <c r="AH859" s="147"/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  <c r="BI859" s="147"/>
      <c r="BJ859" s="147"/>
      <c r="BK859" s="149"/>
      <c r="BL859" s="150"/>
      <c r="BM859" s="150"/>
      <c r="BN859" s="150"/>
      <c r="BO859" s="150"/>
      <c r="BP859" s="150"/>
      <c r="BQ859" s="150"/>
      <c r="BR859" s="150"/>
      <c r="BS859" s="150"/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  <c r="EB859" s="150"/>
      <c r="EC859" s="150"/>
      <c r="ED859" s="150"/>
      <c r="EE859" s="150"/>
      <c r="EF859" s="150"/>
      <c r="EG859" s="150"/>
      <c r="EH859" s="150"/>
      <c r="EI859" s="150"/>
      <c r="EJ859" s="150"/>
      <c r="EK859" s="150"/>
      <c r="EL859" s="150"/>
      <c r="EM859" s="150"/>
      <c r="EN859" s="150"/>
      <c r="EO859" s="150"/>
      <c r="EP859" s="150"/>
      <c r="EQ859" s="150"/>
      <c r="ER859" s="150"/>
      <c r="ES859" s="150"/>
      <c r="ET859" s="150"/>
      <c r="EU859" s="150"/>
      <c r="EV859" s="150"/>
      <c r="EW859" s="150"/>
      <c r="EX859" s="150"/>
      <c r="EY859" s="150"/>
      <c r="EZ859" s="150"/>
      <c r="FA859" s="150"/>
      <c r="FB859" s="150"/>
      <c r="FC859" s="150"/>
      <c r="FD859" s="150"/>
      <c r="FE859" s="150"/>
      <c r="FF859" s="150"/>
      <c r="FG859" s="150"/>
      <c r="FH859" s="150"/>
      <c r="FI859" s="150"/>
      <c r="FJ859" s="150"/>
      <c r="FK859" s="150"/>
      <c r="FL859" s="150"/>
      <c r="FM859" s="150"/>
      <c r="FN859" s="150"/>
      <c r="FO859" s="150"/>
      <c r="FP859" s="150"/>
      <c r="FQ859" s="150"/>
      <c r="FR859" s="150"/>
      <c r="FS859" s="150"/>
      <c r="FT859" s="150"/>
      <c r="FU859" s="150"/>
      <c r="FV859" s="150"/>
      <c r="FW859" s="150"/>
      <c r="FX859" s="150"/>
      <c r="FY859" s="150"/>
      <c r="FZ859" s="150"/>
      <c r="GA859" s="150"/>
      <c r="GB859" s="150"/>
      <c r="GC859" s="150"/>
      <c r="GD859" s="150"/>
      <c r="GE859" s="150"/>
      <c r="GF859" s="150"/>
      <c r="GG859" s="150"/>
      <c r="GH859" s="150"/>
      <c r="GI859" s="150"/>
      <c r="GJ859" s="150"/>
      <c r="GK859" s="150"/>
      <c r="GL859" s="150"/>
      <c r="GM859" s="150"/>
      <c r="GN859" s="150"/>
      <c r="GO859" s="150"/>
      <c r="GP859" s="150"/>
      <c r="GQ859" s="150"/>
      <c r="GR859" s="150"/>
      <c r="GS859" s="150"/>
      <c r="GT859" s="150"/>
      <c r="GU859" s="150"/>
      <c r="GV859" s="150"/>
      <c r="GW859" s="150"/>
      <c r="GX859" s="150"/>
      <c r="GY859" s="150"/>
      <c r="GZ859" s="150"/>
      <c r="HA859" s="150"/>
      <c r="HB859" s="150"/>
      <c r="HC859" s="150"/>
      <c r="HD859" s="150"/>
      <c r="HE859" s="150"/>
      <c r="HF859" s="150"/>
      <c r="HG859" s="150"/>
      <c r="HH859" s="150"/>
      <c r="HI859" s="150"/>
      <c r="HJ859" s="150"/>
      <c r="HK859" s="150"/>
      <c r="HL859" s="150"/>
      <c r="HM859" s="150"/>
      <c r="HN859" s="150"/>
      <c r="HO859" s="150"/>
      <c r="HP859" s="150"/>
      <c r="HQ859" s="150"/>
      <c r="HR859" s="150"/>
      <c r="HS859" s="150"/>
      <c r="HT859" s="150"/>
      <c r="HU859" s="150"/>
      <c r="HV859" s="150"/>
      <c r="HW859" s="150"/>
      <c r="HX859" s="150"/>
      <c r="HY859" s="150"/>
      <c r="HZ859" s="150"/>
      <c r="IA859" s="150"/>
      <c r="IB859" s="150"/>
      <c r="IC859" s="150"/>
      <c r="ID859" s="150"/>
      <c r="IE859" s="150"/>
      <c r="IF859" s="150"/>
      <c r="IG859" s="150"/>
      <c r="IH859" s="150"/>
      <c r="II859" s="150"/>
      <c r="IJ859" s="150"/>
      <c r="IK859" s="150"/>
      <c r="IL859" s="150"/>
      <c r="IM859" s="150"/>
      <c r="IN859" s="150"/>
      <c r="IO859" s="150"/>
      <c r="IP859" s="150"/>
      <c r="IQ859" s="150"/>
      <c r="IR859" s="150"/>
      <c r="IS859" s="150"/>
      <c r="IT859" s="150"/>
      <c r="IU859" s="150"/>
      <c r="IV859" s="150"/>
      <c r="IW859" s="150"/>
    </row>
    <row r="860" customFormat="false" ht="12.75" hidden="false" customHeight="false" outlineLevel="0" collapsed="false">
      <c r="B860" s="147"/>
      <c r="C860" s="147"/>
      <c r="D860" s="147"/>
      <c r="E860" s="147"/>
      <c r="F860" s="147"/>
      <c r="G860" s="147"/>
      <c r="H860" s="148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  <c r="AA860" s="147"/>
      <c r="AB860" s="147"/>
      <c r="AC860" s="147"/>
      <c r="AD860" s="147"/>
      <c r="AE860" s="147"/>
      <c r="AF860" s="147"/>
      <c r="AG860" s="147"/>
      <c r="AH860" s="147"/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  <c r="BI860" s="147"/>
      <c r="BJ860" s="147"/>
      <c r="BK860" s="149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  <c r="EB860" s="150"/>
      <c r="EC860" s="150"/>
      <c r="ED860" s="150"/>
      <c r="EE860" s="150"/>
      <c r="EF860" s="150"/>
      <c r="EG860" s="150"/>
      <c r="EH860" s="150"/>
      <c r="EI860" s="150"/>
      <c r="EJ860" s="150"/>
      <c r="EK860" s="150"/>
      <c r="EL860" s="150"/>
      <c r="EM860" s="150"/>
      <c r="EN860" s="150"/>
      <c r="EO860" s="150"/>
      <c r="EP860" s="150"/>
      <c r="EQ860" s="150"/>
      <c r="ER860" s="150"/>
      <c r="ES860" s="150"/>
      <c r="ET860" s="150"/>
      <c r="EU860" s="150"/>
      <c r="EV860" s="150"/>
      <c r="EW860" s="150"/>
      <c r="EX860" s="150"/>
      <c r="EY860" s="150"/>
      <c r="EZ860" s="150"/>
      <c r="FA860" s="150"/>
      <c r="FB860" s="150"/>
      <c r="FC860" s="150"/>
      <c r="FD860" s="150"/>
      <c r="FE860" s="150"/>
      <c r="FF860" s="150"/>
      <c r="FG860" s="150"/>
      <c r="FH860" s="150"/>
      <c r="FI860" s="150"/>
      <c r="FJ860" s="150"/>
      <c r="FK860" s="150"/>
      <c r="FL860" s="150"/>
      <c r="FM860" s="150"/>
      <c r="FN860" s="150"/>
      <c r="FO860" s="150"/>
      <c r="FP860" s="150"/>
      <c r="FQ860" s="150"/>
      <c r="FR860" s="150"/>
      <c r="FS860" s="150"/>
      <c r="FT860" s="150"/>
      <c r="FU860" s="150"/>
      <c r="FV860" s="150"/>
      <c r="FW860" s="150"/>
      <c r="FX860" s="150"/>
      <c r="FY860" s="150"/>
      <c r="FZ860" s="150"/>
      <c r="GA860" s="150"/>
      <c r="GB860" s="150"/>
      <c r="GC860" s="150"/>
      <c r="GD860" s="150"/>
      <c r="GE860" s="150"/>
      <c r="GF860" s="150"/>
      <c r="GG860" s="150"/>
      <c r="GH860" s="150"/>
      <c r="GI860" s="150"/>
      <c r="GJ860" s="150"/>
      <c r="GK860" s="150"/>
      <c r="GL860" s="150"/>
      <c r="GM860" s="150"/>
      <c r="GN860" s="150"/>
      <c r="GO860" s="150"/>
      <c r="GP860" s="150"/>
      <c r="GQ860" s="150"/>
      <c r="GR860" s="150"/>
      <c r="GS860" s="150"/>
      <c r="GT860" s="150"/>
      <c r="GU860" s="150"/>
      <c r="GV860" s="150"/>
      <c r="GW860" s="150"/>
      <c r="GX860" s="150"/>
      <c r="GY860" s="150"/>
      <c r="GZ860" s="150"/>
      <c r="HA860" s="150"/>
      <c r="HB860" s="150"/>
      <c r="HC860" s="150"/>
      <c r="HD860" s="150"/>
      <c r="HE860" s="150"/>
      <c r="HF860" s="150"/>
      <c r="HG860" s="150"/>
      <c r="HH860" s="150"/>
      <c r="HI860" s="150"/>
      <c r="HJ860" s="150"/>
      <c r="HK860" s="150"/>
      <c r="HL860" s="150"/>
      <c r="HM860" s="150"/>
      <c r="HN860" s="150"/>
      <c r="HO860" s="150"/>
      <c r="HP860" s="150"/>
      <c r="HQ860" s="150"/>
      <c r="HR860" s="150"/>
      <c r="HS860" s="150"/>
      <c r="HT860" s="150"/>
      <c r="HU860" s="150"/>
      <c r="HV860" s="150"/>
      <c r="HW860" s="150"/>
      <c r="HX860" s="150"/>
      <c r="HY860" s="150"/>
      <c r="HZ860" s="150"/>
      <c r="IA860" s="150"/>
      <c r="IB860" s="150"/>
      <c r="IC860" s="150"/>
      <c r="ID860" s="150"/>
      <c r="IE860" s="150"/>
      <c r="IF860" s="150"/>
      <c r="IG860" s="150"/>
      <c r="IH860" s="150"/>
      <c r="II860" s="150"/>
      <c r="IJ860" s="150"/>
      <c r="IK860" s="150"/>
      <c r="IL860" s="150"/>
      <c r="IM860" s="150"/>
      <c r="IN860" s="150"/>
      <c r="IO860" s="150"/>
      <c r="IP860" s="150"/>
      <c r="IQ860" s="150"/>
      <c r="IR860" s="150"/>
      <c r="IS860" s="150"/>
      <c r="IT860" s="150"/>
      <c r="IU860" s="150"/>
      <c r="IV860" s="150"/>
      <c r="IW860" s="150"/>
    </row>
    <row r="861" customFormat="false" ht="12.75" hidden="false" customHeight="false" outlineLevel="0" collapsed="false">
      <c r="B861" s="147"/>
      <c r="C861" s="147"/>
      <c r="D861" s="147"/>
      <c r="E861" s="147"/>
      <c r="F861" s="147"/>
      <c r="G861" s="147"/>
      <c r="H861" s="148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  <c r="AA861" s="147"/>
      <c r="AB861" s="147"/>
      <c r="AC861" s="147"/>
      <c r="AD861" s="147"/>
      <c r="AE861" s="147"/>
      <c r="AF861" s="147"/>
      <c r="AG861" s="147"/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  <c r="BI861" s="147"/>
      <c r="BJ861" s="147"/>
      <c r="BK861" s="149"/>
      <c r="BL861" s="150"/>
      <c r="BM861" s="150"/>
      <c r="BN861" s="150"/>
      <c r="BO861" s="150"/>
      <c r="BP861" s="150"/>
      <c r="BQ861" s="150"/>
      <c r="BR861" s="150"/>
      <c r="BS861" s="150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  <c r="EB861" s="150"/>
      <c r="EC861" s="150"/>
      <c r="ED861" s="150"/>
      <c r="EE861" s="150"/>
      <c r="EF861" s="150"/>
      <c r="EG861" s="150"/>
      <c r="EH861" s="150"/>
      <c r="EI861" s="150"/>
      <c r="EJ861" s="150"/>
      <c r="EK861" s="150"/>
      <c r="EL861" s="150"/>
      <c r="EM861" s="150"/>
      <c r="EN861" s="150"/>
      <c r="EO861" s="150"/>
      <c r="EP861" s="150"/>
      <c r="EQ861" s="150"/>
      <c r="ER861" s="150"/>
      <c r="ES861" s="150"/>
      <c r="ET861" s="150"/>
      <c r="EU861" s="150"/>
      <c r="EV861" s="150"/>
      <c r="EW861" s="150"/>
      <c r="EX861" s="150"/>
      <c r="EY861" s="150"/>
      <c r="EZ861" s="150"/>
      <c r="FA861" s="150"/>
      <c r="FB861" s="150"/>
      <c r="FC861" s="150"/>
      <c r="FD861" s="150"/>
      <c r="FE861" s="150"/>
      <c r="FF861" s="150"/>
      <c r="FG861" s="150"/>
      <c r="FH861" s="150"/>
      <c r="FI861" s="150"/>
      <c r="FJ861" s="150"/>
      <c r="FK861" s="150"/>
      <c r="FL861" s="150"/>
      <c r="FM861" s="150"/>
      <c r="FN861" s="150"/>
      <c r="FO861" s="150"/>
      <c r="FP861" s="150"/>
      <c r="FQ861" s="150"/>
      <c r="FR861" s="150"/>
      <c r="FS861" s="150"/>
      <c r="FT861" s="150"/>
      <c r="FU861" s="150"/>
      <c r="FV861" s="150"/>
      <c r="FW861" s="150"/>
      <c r="FX861" s="150"/>
      <c r="FY861" s="150"/>
      <c r="FZ861" s="150"/>
      <c r="GA861" s="150"/>
      <c r="GB861" s="150"/>
      <c r="GC861" s="150"/>
      <c r="GD861" s="150"/>
      <c r="GE861" s="150"/>
      <c r="GF861" s="150"/>
      <c r="GG861" s="150"/>
      <c r="GH861" s="150"/>
      <c r="GI861" s="150"/>
      <c r="GJ861" s="150"/>
      <c r="GK861" s="150"/>
      <c r="GL861" s="150"/>
      <c r="GM861" s="150"/>
      <c r="GN861" s="150"/>
      <c r="GO861" s="150"/>
      <c r="GP861" s="150"/>
      <c r="GQ861" s="150"/>
      <c r="GR861" s="150"/>
      <c r="GS861" s="150"/>
      <c r="GT861" s="150"/>
      <c r="GU861" s="150"/>
      <c r="GV861" s="150"/>
      <c r="GW861" s="150"/>
      <c r="GX861" s="150"/>
      <c r="GY861" s="150"/>
      <c r="GZ861" s="150"/>
      <c r="HA861" s="150"/>
      <c r="HB861" s="150"/>
      <c r="HC861" s="150"/>
      <c r="HD861" s="150"/>
      <c r="HE861" s="150"/>
      <c r="HF861" s="150"/>
      <c r="HG861" s="150"/>
      <c r="HH861" s="150"/>
      <c r="HI861" s="150"/>
      <c r="HJ861" s="150"/>
      <c r="HK861" s="150"/>
      <c r="HL861" s="150"/>
      <c r="HM861" s="150"/>
      <c r="HN861" s="150"/>
      <c r="HO861" s="150"/>
      <c r="HP861" s="150"/>
      <c r="HQ861" s="150"/>
      <c r="HR861" s="150"/>
      <c r="HS861" s="150"/>
      <c r="HT861" s="150"/>
      <c r="HU861" s="150"/>
      <c r="HV861" s="150"/>
      <c r="HW861" s="150"/>
      <c r="HX861" s="150"/>
      <c r="HY861" s="150"/>
      <c r="HZ861" s="150"/>
      <c r="IA861" s="150"/>
      <c r="IB861" s="150"/>
      <c r="IC861" s="150"/>
      <c r="ID861" s="150"/>
      <c r="IE861" s="150"/>
      <c r="IF861" s="150"/>
      <c r="IG861" s="150"/>
      <c r="IH861" s="150"/>
      <c r="II861" s="150"/>
      <c r="IJ861" s="150"/>
      <c r="IK861" s="150"/>
      <c r="IL861" s="150"/>
      <c r="IM861" s="150"/>
      <c r="IN861" s="150"/>
      <c r="IO861" s="150"/>
      <c r="IP861" s="150"/>
      <c r="IQ861" s="150"/>
      <c r="IR861" s="150"/>
      <c r="IS861" s="150"/>
      <c r="IT861" s="150"/>
      <c r="IU861" s="150"/>
      <c r="IV861" s="150"/>
      <c r="IW861" s="150"/>
    </row>
    <row r="862" customFormat="false" ht="12.75" hidden="false" customHeight="false" outlineLevel="0" collapsed="false">
      <c r="B862" s="147"/>
      <c r="C862" s="147"/>
      <c r="D862" s="147"/>
      <c r="E862" s="147"/>
      <c r="F862" s="147"/>
      <c r="G862" s="147"/>
      <c r="H862" s="148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  <c r="AA862" s="147"/>
      <c r="AB862" s="147"/>
      <c r="AC862" s="147"/>
      <c r="AD862" s="147"/>
      <c r="AE862" s="147"/>
      <c r="AF862" s="147"/>
      <c r="AG862" s="147"/>
      <c r="AH862" s="147"/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  <c r="BI862" s="147"/>
      <c r="BJ862" s="147"/>
      <c r="BK862" s="149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  <c r="EB862" s="150"/>
      <c r="EC862" s="150"/>
      <c r="ED862" s="150"/>
      <c r="EE862" s="150"/>
      <c r="EF862" s="150"/>
      <c r="EG862" s="150"/>
      <c r="EH862" s="150"/>
      <c r="EI862" s="150"/>
      <c r="EJ862" s="150"/>
      <c r="EK862" s="150"/>
      <c r="EL862" s="150"/>
      <c r="EM862" s="150"/>
      <c r="EN862" s="150"/>
      <c r="EO862" s="150"/>
      <c r="EP862" s="150"/>
      <c r="EQ862" s="150"/>
      <c r="ER862" s="150"/>
      <c r="ES862" s="150"/>
      <c r="ET862" s="150"/>
      <c r="EU862" s="150"/>
      <c r="EV862" s="150"/>
      <c r="EW862" s="150"/>
      <c r="EX862" s="150"/>
      <c r="EY862" s="150"/>
      <c r="EZ862" s="150"/>
      <c r="FA862" s="150"/>
      <c r="FB862" s="150"/>
      <c r="FC862" s="150"/>
      <c r="FD862" s="150"/>
      <c r="FE862" s="150"/>
      <c r="FF862" s="150"/>
      <c r="FG862" s="150"/>
      <c r="FH862" s="150"/>
      <c r="FI862" s="150"/>
      <c r="FJ862" s="150"/>
      <c r="FK862" s="150"/>
      <c r="FL862" s="150"/>
      <c r="FM862" s="150"/>
      <c r="FN862" s="150"/>
      <c r="FO862" s="150"/>
      <c r="FP862" s="150"/>
      <c r="FQ862" s="150"/>
      <c r="FR862" s="150"/>
      <c r="FS862" s="150"/>
      <c r="FT862" s="150"/>
      <c r="FU862" s="150"/>
      <c r="FV862" s="150"/>
      <c r="FW862" s="150"/>
      <c r="FX862" s="150"/>
      <c r="FY862" s="150"/>
      <c r="FZ862" s="150"/>
      <c r="GA862" s="150"/>
      <c r="GB862" s="150"/>
      <c r="GC862" s="150"/>
      <c r="GD862" s="150"/>
      <c r="GE862" s="150"/>
      <c r="GF862" s="150"/>
      <c r="GG862" s="150"/>
      <c r="GH862" s="150"/>
      <c r="GI862" s="150"/>
      <c r="GJ862" s="150"/>
      <c r="GK862" s="150"/>
      <c r="GL862" s="150"/>
      <c r="GM862" s="150"/>
      <c r="GN862" s="150"/>
      <c r="GO862" s="150"/>
      <c r="GP862" s="150"/>
      <c r="GQ862" s="150"/>
      <c r="GR862" s="150"/>
      <c r="GS862" s="150"/>
      <c r="GT862" s="150"/>
      <c r="GU862" s="150"/>
      <c r="GV862" s="150"/>
      <c r="GW862" s="150"/>
      <c r="GX862" s="150"/>
      <c r="GY862" s="150"/>
      <c r="GZ862" s="150"/>
      <c r="HA862" s="150"/>
      <c r="HB862" s="150"/>
      <c r="HC862" s="150"/>
      <c r="HD862" s="150"/>
      <c r="HE862" s="150"/>
      <c r="HF862" s="150"/>
      <c r="HG862" s="150"/>
      <c r="HH862" s="150"/>
      <c r="HI862" s="150"/>
      <c r="HJ862" s="150"/>
      <c r="HK862" s="150"/>
      <c r="HL862" s="150"/>
      <c r="HM862" s="150"/>
      <c r="HN862" s="150"/>
      <c r="HO862" s="150"/>
      <c r="HP862" s="150"/>
      <c r="HQ862" s="150"/>
      <c r="HR862" s="150"/>
      <c r="HS862" s="150"/>
      <c r="HT862" s="150"/>
      <c r="HU862" s="150"/>
      <c r="HV862" s="150"/>
      <c r="HW862" s="150"/>
      <c r="HX862" s="150"/>
      <c r="HY862" s="150"/>
      <c r="HZ862" s="150"/>
      <c r="IA862" s="150"/>
      <c r="IB862" s="150"/>
      <c r="IC862" s="150"/>
      <c r="ID862" s="150"/>
      <c r="IE862" s="150"/>
      <c r="IF862" s="150"/>
      <c r="IG862" s="150"/>
      <c r="IH862" s="150"/>
      <c r="II862" s="150"/>
      <c r="IJ862" s="150"/>
      <c r="IK862" s="150"/>
      <c r="IL862" s="150"/>
      <c r="IM862" s="150"/>
      <c r="IN862" s="150"/>
      <c r="IO862" s="150"/>
      <c r="IP862" s="150"/>
      <c r="IQ862" s="150"/>
      <c r="IR862" s="150"/>
      <c r="IS862" s="150"/>
      <c r="IT862" s="150"/>
      <c r="IU862" s="150"/>
      <c r="IV862" s="150"/>
      <c r="IW862" s="150"/>
    </row>
    <row r="863" customFormat="false" ht="12.75" hidden="false" customHeight="false" outlineLevel="0" collapsed="false">
      <c r="B863" s="147"/>
      <c r="C863" s="147"/>
      <c r="D863" s="147"/>
      <c r="E863" s="147"/>
      <c r="F863" s="147"/>
      <c r="G863" s="147"/>
      <c r="H863" s="148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  <c r="AB863" s="147"/>
      <c r="AC863" s="147"/>
      <c r="AD863" s="147"/>
      <c r="AE863" s="147"/>
      <c r="AF863" s="147"/>
      <c r="AG863" s="147"/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  <c r="BI863" s="147"/>
      <c r="BJ863" s="147"/>
      <c r="BK863" s="149"/>
      <c r="BL863" s="150"/>
      <c r="BM863" s="150"/>
      <c r="BN863" s="150"/>
      <c r="BO863" s="150"/>
      <c r="BP863" s="150"/>
      <c r="BQ863" s="150"/>
      <c r="BR863" s="150"/>
      <c r="BS863" s="150"/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  <c r="EB863" s="150"/>
      <c r="EC863" s="150"/>
      <c r="ED863" s="150"/>
      <c r="EE863" s="150"/>
      <c r="EF863" s="150"/>
      <c r="EG863" s="150"/>
      <c r="EH863" s="150"/>
      <c r="EI863" s="150"/>
      <c r="EJ863" s="150"/>
      <c r="EK863" s="150"/>
      <c r="EL863" s="150"/>
      <c r="EM863" s="150"/>
      <c r="EN863" s="150"/>
      <c r="EO863" s="150"/>
      <c r="EP863" s="150"/>
      <c r="EQ863" s="150"/>
      <c r="ER863" s="150"/>
      <c r="ES863" s="150"/>
      <c r="ET863" s="150"/>
      <c r="EU863" s="150"/>
      <c r="EV863" s="150"/>
      <c r="EW863" s="150"/>
      <c r="EX863" s="150"/>
      <c r="EY863" s="150"/>
      <c r="EZ863" s="150"/>
      <c r="FA863" s="150"/>
      <c r="FB863" s="150"/>
      <c r="FC863" s="150"/>
      <c r="FD863" s="150"/>
      <c r="FE863" s="150"/>
      <c r="FF863" s="150"/>
      <c r="FG863" s="150"/>
      <c r="FH863" s="150"/>
      <c r="FI863" s="150"/>
      <c r="FJ863" s="150"/>
      <c r="FK863" s="150"/>
      <c r="FL863" s="150"/>
      <c r="FM863" s="150"/>
      <c r="FN863" s="150"/>
      <c r="FO863" s="150"/>
      <c r="FP863" s="150"/>
      <c r="FQ863" s="150"/>
      <c r="FR863" s="150"/>
      <c r="FS863" s="150"/>
      <c r="FT863" s="150"/>
      <c r="FU863" s="150"/>
      <c r="FV863" s="150"/>
      <c r="FW863" s="150"/>
      <c r="FX863" s="150"/>
      <c r="FY863" s="150"/>
      <c r="FZ863" s="150"/>
      <c r="GA863" s="150"/>
      <c r="GB863" s="150"/>
      <c r="GC863" s="150"/>
      <c r="GD863" s="150"/>
      <c r="GE863" s="150"/>
      <c r="GF863" s="150"/>
      <c r="GG863" s="150"/>
      <c r="GH863" s="150"/>
      <c r="GI863" s="150"/>
      <c r="GJ863" s="150"/>
      <c r="GK863" s="150"/>
      <c r="GL863" s="150"/>
      <c r="GM863" s="150"/>
      <c r="GN863" s="150"/>
      <c r="GO863" s="150"/>
      <c r="GP863" s="150"/>
      <c r="GQ863" s="150"/>
      <c r="GR863" s="150"/>
      <c r="GS863" s="150"/>
      <c r="GT863" s="150"/>
      <c r="GU863" s="150"/>
      <c r="GV863" s="150"/>
      <c r="GW863" s="150"/>
      <c r="GX863" s="150"/>
      <c r="GY863" s="150"/>
      <c r="GZ863" s="150"/>
      <c r="HA863" s="150"/>
      <c r="HB863" s="150"/>
      <c r="HC863" s="150"/>
      <c r="HD863" s="150"/>
      <c r="HE863" s="150"/>
      <c r="HF863" s="150"/>
      <c r="HG863" s="150"/>
      <c r="HH863" s="150"/>
      <c r="HI863" s="150"/>
      <c r="HJ863" s="150"/>
      <c r="HK863" s="150"/>
      <c r="HL863" s="150"/>
      <c r="HM863" s="150"/>
      <c r="HN863" s="150"/>
      <c r="HO863" s="150"/>
      <c r="HP863" s="150"/>
      <c r="HQ863" s="150"/>
      <c r="HR863" s="150"/>
      <c r="HS863" s="150"/>
      <c r="HT863" s="150"/>
      <c r="HU863" s="150"/>
      <c r="HV863" s="150"/>
      <c r="HW863" s="150"/>
      <c r="HX863" s="150"/>
      <c r="HY863" s="150"/>
      <c r="HZ863" s="150"/>
      <c r="IA863" s="150"/>
      <c r="IB863" s="150"/>
      <c r="IC863" s="150"/>
      <c r="ID863" s="150"/>
      <c r="IE863" s="150"/>
      <c r="IF863" s="150"/>
      <c r="IG863" s="150"/>
      <c r="IH863" s="150"/>
      <c r="II863" s="150"/>
      <c r="IJ863" s="150"/>
      <c r="IK863" s="150"/>
      <c r="IL863" s="150"/>
      <c r="IM863" s="150"/>
      <c r="IN863" s="150"/>
      <c r="IO863" s="150"/>
      <c r="IP863" s="150"/>
      <c r="IQ863" s="150"/>
      <c r="IR863" s="150"/>
      <c r="IS863" s="150"/>
      <c r="IT863" s="150"/>
      <c r="IU863" s="150"/>
      <c r="IV863" s="150"/>
      <c r="IW863" s="150"/>
    </row>
    <row r="864" customFormat="false" ht="12.75" hidden="false" customHeight="false" outlineLevel="0" collapsed="false">
      <c r="B864" s="147"/>
      <c r="C864" s="147"/>
      <c r="D864" s="147"/>
      <c r="E864" s="147"/>
      <c r="F864" s="147"/>
      <c r="G864" s="147"/>
      <c r="H864" s="148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  <c r="AA864" s="147"/>
      <c r="AB864" s="147"/>
      <c r="AC864" s="147"/>
      <c r="AD864" s="147"/>
      <c r="AE864" s="147"/>
      <c r="AF864" s="147"/>
      <c r="AG864" s="147"/>
      <c r="AH864" s="147"/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  <c r="BI864" s="147"/>
      <c r="BJ864" s="147"/>
      <c r="BK864" s="149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  <c r="EB864" s="150"/>
      <c r="EC864" s="150"/>
      <c r="ED864" s="150"/>
      <c r="EE864" s="150"/>
      <c r="EF864" s="150"/>
      <c r="EG864" s="150"/>
      <c r="EH864" s="150"/>
      <c r="EI864" s="150"/>
      <c r="EJ864" s="150"/>
      <c r="EK864" s="150"/>
      <c r="EL864" s="150"/>
      <c r="EM864" s="150"/>
      <c r="EN864" s="150"/>
      <c r="EO864" s="150"/>
      <c r="EP864" s="150"/>
      <c r="EQ864" s="150"/>
      <c r="ER864" s="150"/>
      <c r="ES864" s="150"/>
      <c r="ET864" s="150"/>
      <c r="EU864" s="150"/>
      <c r="EV864" s="150"/>
      <c r="EW864" s="150"/>
      <c r="EX864" s="150"/>
      <c r="EY864" s="150"/>
      <c r="EZ864" s="150"/>
      <c r="FA864" s="150"/>
      <c r="FB864" s="150"/>
      <c r="FC864" s="150"/>
      <c r="FD864" s="150"/>
      <c r="FE864" s="150"/>
      <c r="FF864" s="150"/>
      <c r="FG864" s="150"/>
      <c r="FH864" s="150"/>
      <c r="FI864" s="150"/>
      <c r="FJ864" s="150"/>
      <c r="FK864" s="150"/>
      <c r="FL864" s="150"/>
      <c r="FM864" s="150"/>
      <c r="FN864" s="150"/>
      <c r="FO864" s="150"/>
      <c r="FP864" s="150"/>
      <c r="FQ864" s="150"/>
      <c r="FR864" s="150"/>
      <c r="FS864" s="150"/>
      <c r="FT864" s="150"/>
      <c r="FU864" s="150"/>
      <c r="FV864" s="150"/>
      <c r="FW864" s="150"/>
      <c r="FX864" s="150"/>
      <c r="FY864" s="150"/>
      <c r="FZ864" s="150"/>
      <c r="GA864" s="150"/>
      <c r="GB864" s="150"/>
      <c r="GC864" s="150"/>
      <c r="GD864" s="150"/>
      <c r="GE864" s="150"/>
      <c r="GF864" s="150"/>
      <c r="GG864" s="150"/>
      <c r="GH864" s="150"/>
      <c r="GI864" s="150"/>
      <c r="GJ864" s="150"/>
      <c r="GK864" s="150"/>
      <c r="GL864" s="150"/>
      <c r="GM864" s="150"/>
      <c r="GN864" s="150"/>
      <c r="GO864" s="150"/>
      <c r="GP864" s="150"/>
      <c r="GQ864" s="150"/>
      <c r="GR864" s="150"/>
      <c r="GS864" s="150"/>
      <c r="GT864" s="150"/>
      <c r="GU864" s="150"/>
      <c r="GV864" s="150"/>
      <c r="GW864" s="150"/>
      <c r="GX864" s="150"/>
      <c r="GY864" s="150"/>
      <c r="GZ864" s="150"/>
      <c r="HA864" s="150"/>
      <c r="HB864" s="150"/>
      <c r="HC864" s="150"/>
      <c r="HD864" s="150"/>
      <c r="HE864" s="150"/>
      <c r="HF864" s="150"/>
      <c r="HG864" s="150"/>
      <c r="HH864" s="150"/>
      <c r="HI864" s="150"/>
      <c r="HJ864" s="150"/>
      <c r="HK864" s="150"/>
      <c r="HL864" s="150"/>
      <c r="HM864" s="150"/>
      <c r="HN864" s="150"/>
      <c r="HO864" s="150"/>
      <c r="HP864" s="150"/>
      <c r="HQ864" s="150"/>
      <c r="HR864" s="150"/>
      <c r="HS864" s="150"/>
      <c r="HT864" s="150"/>
      <c r="HU864" s="150"/>
      <c r="HV864" s="150"/>
      <c r="HW864" s="150"/>
      <c r="HX864" s="150"/>
      <c r="HY864" s="150"/>
      <c r="HZ864" s="150"/>
      <c r="IA864" s="150"/>
      <c r="IB864" s="150"/>
      <c r="IC864" s="150"/>
      <c r="ID864" s="150"/>
      <c r="IE864" s="150"/>
      <c r="IF864" s="150"/>
      <c r="IG864" s="150"/>
      <c r="IH864" s="150"/>
      <c r="II864" s="150"/>
      <c r="IJ864" s="150"/>
      <c r="IK864" s="150"/>
      <c r="IL864" s="150"/>
      <c r="IM864" s="150"/>
      <c r="IN864" s="150"/>
      <c r="IO864" s="150"/>
      <c r="IP864" s="150"/>
      <c r="IQ864" s="150"/>
      <c r="IR864" s="150"/>
      <c r="IS864" s="150"/>
      <c r="IT864" s="150"/>
      <c r="IU864" s="150"/>
      <c r="IV864" s="150"/>
      <c r="IW864" s="150"/>
    </row>
    <row r="865" customFormat="false" ht="12.75" hidden="false" customHeight="false" outlineLevel="0" collapsed="false">
      <c r="B865" s="147"/>
      <c r="C865" s="147"/>
      <c r="D865" s="147"/>
      <c r="E865" s="147"/>
      <c r="F865" s="147"/>
      <c r="G865" s="147"/>
      <c r="H865" s="148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  <c r="AA865" s="147"/>
      <c r="AB865" s="147"/>
      <c r="AC865" s="147"/>
      <c r="AD865" s="147"/>
      <c r="AE865" s="147"/>
      <c r="AF865" s="147"/>
      <c r="AG865" s="147"/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  <c r="BI865" s="147"/>
      <c r="BJ865" s="147"/>
      <c r="BK865" s="149"/>
      <c r="BL865" s="150"/>
      <c r="BM865" s="150"/>
      <c r="BN865" s="150"/>
      <c r="BO865" s="150"/>
      <c r="BP865" s="150"/>
      <c r="BQ865" s="150"/>
      <c r="BR865" s="150"/>
      <c r="BS865" s="150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  <c r="EB865" s="150"/>
      <c r="EC865" s="150"/>
      <c r="ED865" s="150"/>
      <c r="EE865" s="150"/>
      <c r="EF865" s="150"/>
      <c r="EG865" s="150"/>
      <c r="EH865" s="150"/>
      <c r="EI865" s="150"/>
      <c r="EJ865" s="150"/>
      <c r="EK865" s="150"/>
      <c r="EL865" s="150"/>
      <c r="EM865" s="150"/>
      <c r="EN865" s="150"/>
      <c r="EO865" s="150"/>
      <c r="EP865" s="150"/>
      <c r="EQ865" s="150"/>
      <c r="ER865" s="150"/>
      <c r="ES865" s="150"/>
      <c r="ET865" s="150"/>
      <c r="EU865" s="150"/>
      <c r="EV865" s="150"/>
      <c r="EW865" s="150"/>
      <c r="EX865" s="150"/>
      <c r="EY865" s="150"/>
      <c r="EZ865" s="150"/>
      <c r="FA865" s="150"/>
      <c r="FB865" s="150"/>
      <c r="FC865" s="150"/>
      <c r="FD865" s="150"/>
      <c r="FE865" s="150"/>
      <c r="FF865" s="150"/>
      <c r="FG865" s="150"/>
      <c r="FH865" s="150"/>
      <c r="FI865" s="150"/>
      <c r="FJ865" s="150"/>
      <c r="FK865" s="150"/>
      <c r="FL865" s="150"/>
      <c r="FM865" s="150"/>
      <c r="FN865" s="150"/>
      <c r="FO865" s="150"/>
      <c r="FP865" s="150"/>
      <c r="FQ865" s="150"/>
      <c r="FR865" s="150"/>
      <c r="FS865" s="150"/>
      <c r="FT865" s="150"/>
      <c r="FU865" s="150"/>
      <c r="FV865" s="150"/>
      <c r="FW865" s="150"/>
      <c r="FX865" s="150"/>
      <c r="FY865" s="150"/>
      <c r="FZ865" s="150"/>
      <c r="GA865" s="150"/>
      <c r="GB865" s="150"/>
      <c r="GC865" s="150"/>
      <c r="GD865" s="150"/>
      <c r="GE865" s="150"/>
      <c r="GF865" s="150"/>
      <c r="GG865" s="150"/>
      <c r="GH865" s="150"/>
      <c r="GI865" s="150"/>
      <c r="GJ865" s="150"/>
      <c r="GK865" s="150"/>
      <c r="GL865" s="150"/>
      <c r="GM865" s="150"/>
      <c r="GN865" s="150"/>
      <c r="GO865" s="150"/>
      <c r="GP865" s="150"/>
      <c r="GQ865" s="150"/>
      <c r="GR865" s="150"/>
      <c r="GS865" s="150"/>
      <c r="GT865" s="150"/>
      <c r="GU865" s="150"/>
      <c r="GV865" s="150"/>
      <c r="GW865" s="150"/>
      <c r="GX865" s="150"/>
      <c r="GY865" s="150"/>
      <c r="GZ865" s="150"/>
      <c r="HA865" s="150"/>
      <c r="HB865" s="150"/>
      <c r="HC865" s="150"/>
      <c r="HD865" s="150"/>
      <c r="HE865" s="150"/>
      <c r="HF865" s="150"/>
      <c r="HG865" s="150"/>
      <c r="HH865" s="150"/>
      <c r="HI865" s="150"/>
      <c r="HJ865" s="150"/>
      <c r="HK865" s="150"/>
      <c r="HL865" s="150"/>
      <c r="HM865" s="150"/>
      <c r="HN865" s="150"/>
      <c r="HO865" s="150"/>
      <c r="HP865" s="150"/>
      <c r="HQ865" s="150"/>
      <c r="HR865" s="150"/>
      <c r="HS865" s="150"/>
      <c r="HT865" s="150"/>
      <c r="HU865" s="150"/>
      <c r="HV865" s="150"/>
      <c r="HW865" s="150"/>
      <c r="HX865" s="150"/>
      <c r="HY865" s="150"/>
      <c r="HZ865" s="150"/>
      <c r="IA865" s="150"/>
      <c r="IB865" s="150"/>
      <c r="IC865" s="150"/>
      <c r="ID865" s="150"/>
      <c r="IE865" s="150"/>
      <c r="IF865" s="150"/>
      <c r="IG865" s="150"/>
      <c r="IH865" s="150"/>
      <c r="II865" s="150"/>
      <c r="IJ865" s="150"/>
      <c r="IK865" s="150"/>
      <c r="IL865" s="150"/>
      <c r="IM865" s="150"/>
      <c r="IN865" s="150"/>
      <c r="IO865" s="150"/>
      <c r="IP865" s="150"/>
      <c r="IQ865" s="150"/>
      <c r="IR865" s="150"/>
      <c r="IS865" s="150"/>
      <c r="IT865" s="150"/>
      <c r="IU865" s="150"/>
      <c r="IV865" s="150"/>
      <c r="IW865" s="150"/>
    </row>
    <row r="866" customFormat="false" ht="12.75" hidden="false" customHeight="false" outlineLevel="0" collapsed="false">
      <c r="B866" s="147"/>
      <c r="C866" s="147"/>
      <c r="D866" s="147"/>
      <c r="E866" s="147"/>
      <c r="F866" s="147"/>
      <c r="G866" s="147"/>
      <c r="H866" s="148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  <c r="AA866" s="147"/>
      <c r="AB866" s="147"/>
      <c r="AC866" s="147"/>
      <c r="AD866" s="147"/>
      <c r="AE866" s="147"/>
      <c r="AF866" s="147"/>
      <c r="AG866" s="147"/>
      <c r="AH866" s="147"/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  <c r="BH866" s="147"/>
      <c r="BI866" s="147"/>
      <c r="BJ866" s="147"/>
      <c r="BK866" s="149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  <c r="EB866" s="150"/>
      <c r="EC866" s="150"/>
      <c r="ED866" s="150"/>
      <c r="EE866" s="150"/>
      <c r="EF866" s="150"/>
      <c r="EG866" s="150"/>
      <c r="EH866" s="150"/>
      <c r="EI866" s="150"/>
      <c r="EJ866" s="150"/>
      <c r="EK866" s="150"/>
      <c r="EL866" s="150"/>
      <c r="EM866" s="150"/>
      <c r="EN866" s="150"/>
      <c r="EO866" s="150"/>
      <c r="EP866" s="150"/>
      <c r="EQ866" s="150"/>
      <c r="ER866" s="150"/>
      <c r="ES866" s="150"/>
      <c r="ET866" s="150"/>
      <c r="EU866" s="150"/>
      <c r="EV866" s="150"/>
      <c r="EW866" s="150"/>
      <c r="EX866" s="150"/>
      <c r="EY866" s="150"/>
      <c r="EZ866" s="150"/>
      <c r="FA866" s="150"/>
      <c r="FB866" s="150"/>
      <c r="FC866" s="150"/>
      <c r="FD866" s="150"/>
      <c r="FE866" s="150"/>
      <c r="FF866" s="150"/>
      <c r="FG866" s="150"/>
      <c r="FH866" s="150"/>
      <c r="FI866" s="150"/>
      <c r="FJ866" s="150"/>
      <c r="FK866" s="150"/>
      <c r="FL866" s="150"/>
      <c r="FM866" s="150"/>
      <c r="FN866" s="150"/>
      <c r="FO866" s="150"/>
      <c r="FP866" s="150"/>
      <c r="FQ866" s="150"/>
      <c r="FR866" s="150"/>
      <c r="FS866" s="150"/>
      <c r="FT866" s="150"/>
      <c r="FU866" s="150"/>
      <c r="FV866" s="150"/>
      <c r="FW866" s="150"/>
      <c r="FX866" s="150"/>
      <c r="FY866" s="150"/>
      <c r="FZ866" s="150"/>
      <c r="GA866" s="150"/>
      <c r="GB866" s="150"/>
      <c r="GC866" s="150"/>
      <c r="GD866" s="150"/>
      <c r="GE866" s="150"/>
      <c r="GF866" s="150"/>
      <c r="GG866" s="150"/>
      <c r="GH866" s="150"/>
      <c r="GI866" s="150"/>
      <c r="GJ866" s="150"/>
      <c r="GK866" s="150"/>
      <c r="GL866" s="150"/>
      <c r="GM866" s="150"/>
      <c r="GN866" s="150"/>
      <c r="GO866" s="150"/>
      <c r="GP866" s="150"/>
      <c r="GQ866" s="150"/>
      <c r="GR866" s="150"/>
      <c r="GS866" s="150"/>
      <c r="GT866" s="150"/>
      <c r="GU866" s="150"/>
      <c r="GV866" s="150"/>
      <c r="GW866" s="150"/>
      <c r="GX866" s="150"/>
      <c r="GY866" s="150"/>
      <c r="GZ866" s="150"/>
      <c r="HA866" s="150"/>
      <c r="HB866" s="150"/>
      <c r="HC866" s="150"/>
      <c r="HD866" s="150"/>
      <c r="HE866" s="150"/>
      <c r="HF866" s="150"/>
      <c r="HG866" s="150"/>
      <c r="HH866" s="150"/>
      <c r="HI866" s="150"/>
      <c r="HJ866" s="150"/>
      <c r="HK866" s="150"/>
      <c r="HL866" s="150"/>
      <c r="HM866" s="150"/>
      <c r="HN866" s="150"/>
      <c r="HO866" s="150"/>
      <c r="HP866" s="150"/>
      <c r="HQ866" s="150"/>
      <c r="HR866" s="150"/>
      <c r="HS866" s="150"/>
      <c r="HT866" s="150"/>
      <c r="HU866" s="150"/>
      <c r="HV866" s="150"/>
      <c r="HW866" s="150"/>
      <c r="HX866" s="150"/>
      <c r="HY866" s="150"/>
      <c r="HZ866" s="150"/>
      <c r="IA866" s="150"/>
      <c r="IB866" s="150"/>
      <c r="IC866" s="150"/>
      <c r="ID866" s="150"/>
      <c r="IE866" s="150"/>
      <c r="IF866" s="150"/>
      <c r="IG866" s="150"/>
      <c r="IH866" s="150"/>
      <c r="II866" s="150"/>
      <c r="IJ866" s="150"/>
      <c r="IK866" s="150"/>
      <c r="IL866" s="150"/>
      <c r="IM866" s="150"/>
      <c r="IN866" s="150"/>
      <c r="IO866" s="150"/>
      <c r="IP866" s="150"/>
      <c r="IQ866" s="150"/>
      <c r="IR866" s="150"/>
      <c r="IS866" s="150"/>
      <c r="IT866" s="150"/>
      <c r="IU866" s="150"/>
      <c r="IV866" s="150"/>
      <c r="IW866" s="150"/>
    </row>
    <row r="867" customFormat="false" ht="12.75" hidden="false" customHeight="false" outlineLevel="0" collapsed="false">
      <c r="B867" s="147"/>
      <c r="C867" s="147"/>
      <c r="D867" s="147"/>
      <c r="E867" s="147"/>
      <c r="F867" s="147"/>
      <c r="G867" s="147"/>
      <c r="H867" s="148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  <c r="AB867" s="147"/>
      <c r="AC867" s="147"/>
      <c r="AD867" s="147"/>
      <c r="AE867" s="147"/>
      <c r="AF867" s="147"/>
      <c r="AG867" s="147"/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  <c r="BI867" s="147"/>
      <c r="BJ867" s="147"/>
      <c r="BK867" s="149"/>
      <c r="BL867" s="150"/>
      <c r="BM867" s="150"/>
      <c r="BN867" s="150"/>
      <c r="BO867" s="150"/>
      <c r="BP867" s="150"/>
      <c r="BQ867" s="150"/>
      <c r="BR867" s="150"/>
      <c r="BS867" s="150"/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  <c r="EB867" s="150"/>
      <c r="EC867" s="150"/>
      <c r="ED867" s="150"/>
      <c r="EE867" s="150"/>
      <c r="EF867" s="150"/>
      <c r="EG867" s="150"/>
      <c r="EH867" s="150"/>
      <c r="EI867" s="150"/>
      <c r="EJ867" s="150"/>
      <c r="EK867" s="150"/>
      <c r="EL867" s="150"/>
      <c r="EM867" s="150"/>
      <c r="EN867" s="150"/>
      <c r="EO867" s="150"/>
      <c r="EP867" s="150"/>
      <c r="EQ867" s="150"/>
      <c r="ER867" s="150"/>
      <c r="ES867" s="150"/>
      <c r="ET867" s="150"/>
      <c r="EU867" s="150"/>
      <c r="EV867" s="150"/>
      <c r="EW867" s="150"/>
      <c r="EX867" s="150"/>
      <c r="EY867" s="150"/>
      <c r="EZ867" s="150"/>
      <c r="FA867" s="150"/>
      <c r="FB867" s="150"/>
      <c r="FC867" s="150"/>
      <c r="FD867" s="150"/>
      <c r="FE867" s="150"/>
      <c r="FF867" s="150"/>
      <c r="FG867" s="150"/>
      <c r="FH867" s="150"/>
      <c r="FI867" s="150"/>
      <c r="FJ867" s="150"/>
      <c r="FK867" s="150"/>
      <c r="FL867" s="150"/>
      <c r="FM867" s="150"/>
      <c r="FN867" s="150"/>
      <c r="FO867" s="150"/>
      <c r="FP867" s="150"/>
      <c r="FQ867" s="150"/>
      <c r="FR867" s="150"/>
      <c r="FS867" s="150"/>
      <c r="FT867" s="150"/>
      <c r="FU867" s="150"/>
      <c r="FV867" s="150"/>
      <c r="FW867" s="150"/>
      <c r="FX867" s="150"/>
      <c r="FY867" s="150"/>
      <c r="FZ867" s="150"/>
      <c r="GA867" s="150"/>
      <c r="GB867" s="150"/>
      <c r="GC867" s="150"/>
      <c r="GD867" s="150"/>
      <c r="GE867" s="150"/>
      <c r="GF867" s="150"/>
      <c r="GG867" s="150"/>
      <c r="GH867" s="150"/>
      <c r="GI867" s="150"/>
      <c r="GJ867" s="150"/>
      <c r="GK867" s="150"/>
      <c r="GL867" s="150"/>
      <c r="GM867" s="150"/>
      <c r="GN867" s="150"/>
      <c r="GO867" s="150"/>
      <c r="GP867" s="150"/>
      <c r="GQ867" s="150"/>
      <c r="GR867" s="150"/>
      <c r="GS867" s="150"/>
      <c r="GT867" s="150"/>
      <c r="GU867" s="150"/>
      <c r="GV867" s="150"/>
      <c r="GW867" s="150"/>
      <c r="GX867" s="150"/>
      <c r="GY867" s="150"/>
      <c r="GZ867" s="150"/>
      <c r="HA867" s="150"/>
      <c r="HB867" s="150"/>
      <c r="HC867" s="150"/>
      <c r="HD867" s="150"/>
      <c r="HE867" s="150"/>
      <c r="HF867" s="150"/>
      <c r="HG867" s="150"/>
      <c r="HH867" s="150"/>
      <c r="HI867" s="150"/>
      <c r="HJ867" s="150"/>
      <c r="HK867" s="150"/>
      <c r="HL867" s="150"/>
      <c r="HM867" s="150"/>
      <c r="HN867" s="150"/>
      <c r="HO867" s="150"/>
      <c r="HP867" s="150"/>
      <c r="HQ867" s="150"/>
      <c r="HR867" s="150"/>
      <c r="HS867" s="150"/>
      <c r="HT867" s="150"/>
      <c r="HU867" s="150"/>
      <c r="HV867" s="150"/>
      <c r="HW867" s="150"/>
      <c r="HX867" s="150"/>
      <c r="HY867" s="150"/>
      <c r="HZ867" s="150"/>
      <c r="IA867" s="150"/>
      <c r="IB867" s="150"/>
      <c r="IC867" s="150"/>
      <c r="ID867" s="150"/>
      <c r="IE867" s="150"/>
      <c r="IF867" s="150"/>
      <c r="IG867" s="150"/>
      <c r="IH867" s="150"/>
      <c r="II867" s="150"/>
      <c r="IJ867" s="150"/>
      <c r="IK867" s="150"/>
      <c r="IL867" s="150"/>
      <c r="IM867" s="150"/>
      <c r="IN867" s="150"/>
      <c r="IO867" s="150"/>
      <c r="IP867" s="150"/>
      <c r="IQ867" s="150"/>
      <c r="IR867" s="150"/>
      <c r="IS867" s="150"/>
      <c r="IT867" s="150"/>
      <c r="IU867" s="150"/>
      <c r="IV867" s="150"/>
      <c r="IW867" s="150"/>
    </row>
    <row r="868" customFormat="false" ht="12.75" hidden="false" customHeight="false" outlineLevel="0" collapsed="false">
      <c r="B868" s="147"/>
      <c r="C868" s="147"/>
      <c r="D868" s="147"/>
      <c r="E868" s="147"/>
      <c r="F868" s="147"/>
      <c r="G868" s="147"/>
      <c r="H868" s="148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  <c r="AA868" s="147"/>
      <c r="AB868" s="147"/>
      <c r="AC868" s="147"/>
      <c r="AD868" s="147"/>
      <c r="AE868" s="147"/>
      <c r="AF868" s="147"/>
      <c r="AG868" s="147"/>
      <c r="AH868" s="147"/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  <c r="BI868" s="147"/>
      <c r="BJ868" s="147"/>
      <c r="BK868" s="149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50"/>
      <c r="BV868" s="150"/>
      <c r="BW868" s="150"/>
      <c r="BX868" s="150"/>
      <c r="BY868" s="150"/>
      <c r="BZ868" s="150"/>
      <c r="CA868" s="150"/>
      <c r="CB868" s="150"/>
      <c r="CC868" s="150"/>
      <c r="CD868" s="150"/>
      <c r="CE868" s="150"/>
      <c r="CF868" s="150"/>
      <c r="CG868" s="150"/>
      <c r="CH868" s="150"/>
      <c r="CI868" s="150"/>
      <c r="CJ868" s="150"/>
      <c r="CK868" s="150"/>
      <c r="CL868" s="150"/>
      <c r="CM868" s="150"/>
      <c r="CN868" s="150"/>
      <c r="CO868" s="150"/>
      <c r="CP868" s="150"/>
      <c r="CQ868" s="150"/>
      <c r="CR868" s="150"/>
      <c r="CS868" s="150"/>
      <c r="CT868" s="150"/>
      <c r="CU868" s="150"/>
      <c r="CV868" s="150"/>
      <c r="CW868" s="150"/>
      <c r="CX868" s="150"/>
      <c r="CY868" s="150"/>
      <c r="CZ868" s="150"/>
      <c r="DA868" s="150"/>
      <c r="DB868" s="150"/>
      <c r="DC868" s="150"/>
      <c r="DD868" s="150"/>
      <c r="DE868" s="150"/>
      <c r="DF868" s="150"/>
      <c r="DG868" s="150"/>
      <c r="DH868" s="150"/>
      <c r="DI868" s="150"/>
      <c r="DJ868" s="150"/>
      <c r="DK868" s="150"/>
      <c r="DL868" s="150"/>
      <c r="DM868" s="150"/>
      <c r="DN868" s="150"/>
      <c r="DO868" s="150"/>
      <c r="DP868" s="150"/>
      <c r="DQ868" s="150"/>
      <c r="DR868" s="150"/>
      <c r="DS868" s="150"/>
      <c r="DT868" s="150"/>
      <c r="DU868" s="150"/>
      <c r="DV868" s="150"/>
      <c r="DW868" s="150"/>
      <c r="DX868" s="150"/>
      <c r="DY868" s="150"/>
      <c r="DZ868" s="150"/>
      <c r="EA868" s="150"/>
      <c r="EB868" s="150"/>
      <c r="EC868" s="150"/>
      <c r="ED868" s="150"/>
      <c r="EE868" s="150"/>
      <c r="EF868" s="150"/>
      <c r="EG868" s="150"/>
      <c r="EH868" s="150"/>
      <c r="EI868" s="150"/>
      <c r="EJ868" s="150"/>
      <c r="EK868" s="150"/>
      <c r="EL868" s="150"/>
      <c r="EM868" s="150"/>
      <c r="EN868" s="150"/>
      <c r="EO868" s="150"/>
      <c r="EP868" s="150"/>
      <c r="EQ868" s="150"/>
      <c r="ER868" s="150"/>
      <c r="ES868" s="150"/>
      <c r="ET868" s="150"/>
      <c r="EU868" s="150"/>
      <c r="EV868" s="150"/>
      <c r="EW868" s="150"/>
      <c r="EX868" s="150"/>
      <c r="EY868" s="150"/>
      <c r="EZ868" s="150"/>
      <c r="FA868" s="150"/>
      <c r="FB868" s="150"/>
      <c r="FC868" s="150"/>
      <c r="FD868" s="150"/>
      <c r="FE868" s="150"/>
      <c r="FF868" s="150"/>
      <c r="FG868" s="150"/>
      <c r="FH868" s="150"/>
      <c r="FI868" s="150"/>
      <c r="FJ868" s="150"/>
      <c r="FK868" s="150"/>
      <c r="FL868" s="150"/>
      <c r="FM868" s="150"/>
      <c r="FN868" s="150"/>
      <c r="FO868" s="150"/>
      <c r="FP868" s="150"/>
      <c r="FQ868" s="150"/>
      <c r="FR868" s="150"/>
      <c r="FS868" s="150"/>
      <c r="FT868" s="150"/>
      <c r="FU868" s="150"/>
      <c r="FV868" s="150"/>
      <c r="FW868" s="150"/>
      <c r="FX868" s="150"/>
      <c r="FY868" s="150"/>
      <c r="FZ868" s="150"/>
      <c r="GA868" s="150"/>
      <c r="GB868" s="150"/>
      <c r="GC868" s="150"/>
      <c r="GD868" s="150"/>
      <c r="GE868" s="150"/>
      <c r="GF868" s="150"/>
      <c r="GG868" s="150"/>
      <c r="GH868" s="150"/>
      <c r="GI868" s="150"/>
      <c r="GJ868" s="150"/>
      <c r="GK868" s="150"/>
      <c r="GL868" s="150"/>
      <c r="GM868" s="150"/>
      <c r="GN868" s="150"/>
      <c r="GO868" s="150"/>
      <c r="GP868" s="150"/>
      <c r="GQ868" s="150"/>
      <c r="GR868" s="150"/>
      <c r="GS868" s="150"/>
      <c r="GT868" s="150"/>
      <c r="GU868" s="150"/>
      <c r="GV868" s="150"/>
      <c r="GW868" s="150"/>
      <c r="GX868" s="150"/>
      <c r="GY868" s="150"/>
      <c r="GZ868" s="150"/>
      <c r="HA868" s="150"/>
      <c r="HB868" s="150"/>
      <c r="HC868" s="150"/>
      <c r="HD868" s="150"/>
      <c r="HE868" s="150"/>
      <c r="HF868" s="150"/>
      <c r="HG868" s="150"/>
      <c r="HH868" s="150"/>
      <c r="HI868" s="150"/>
      <c r="HJ868" s="150"/>
      <c r="HK868" s="150"/>
      <c r="HL868" s="150"/>
      <c r="HM868" s="150"/>
      <c r="HN868" s="150"/>
      <c r="HO868" s="150"/>
      <c r="HP868" s="150"/>
      <c r="HQ868" s="150"/>
      <c r="HR868" s="150"/>
      <c r="HS868" s="150"/>
      <c r="HT868" s="150"/>
      <c r="HU868" s="150"/>
      <c r="HV868" s="150"/>
      <c r="HW868" s="150"/>
      <c r="HX868" s="150"/>
      <c r="HY868" s="150"/>
      <c r="HZ868" s="150"/>
      <c r="IA868" s="150"/>
      <c r="IB868" s="150"/>
      <c r="IC868" s="150"/>
      <c r="ID868" s="150"/>
      <c r="IE868" s="150"/>
      <c r="IF868" s="150"/>
      <c r="IG868" s="150"/>
      <c r="IH868" s="150"/>
      <c r="II868" s="150"/>
      <c r="IJ868" s="150"/>
      <c r="IK868" s="150"/>
      <c r="IL868" s="150"/>
      <c r="IM868" s="150"/>
      <c r="IN868" s="150"/>
      <c r="IO868" s="150"/>
      <c r="IP868" s="150"/>
      <c r="IQ868" s="150"/>
      <c r="IR868" s="150"/>
      <c r="IS868" s="150"/>
      <c r="IT868" s="150"/>
      <c r="IU868" s="150"/>
      <c r="IV868" s="150"/>
      <c r="IW868" s="150"/>
    </row>
    <row r="869" customFormat="false" ht="12.75" hidden="false" customHeight="false" outlineLevel="0" collapsed="false">
      <c r="B869" s="147"/>
      <c r="C869" s="147"/>
      <c r="D869" s="147"/>
      <c r="E869" s="147"/>
      <c r="F869" s="147"/>
      <c r="G869" s="147"/>
      <c r="H869" s="148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  <c r="AA869" s="147"/>
      <c r="AB869" s="147"/>
      <c r="AC869" s="147"/>
      <c r="AD869" s="147"/>
      <c r="AE869" s="147"/>
      <c r="AF869" s="147"/>
      <c r="AG869" s="147"/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  <c r="BI869" s="147"/>
      <c r="BJ869" s="147"/>
      <c r="BK869" s="149"/>
      <c r="BL869" s="150"/>
      <c r="BM869" s="150"/>
      <c r="BN869" s="150"/>
      <c r="BO869" s="150"/>
      <c r="BP869" s="150"/>
      <c r="BQ869" s="150"/>
      <c r="BR869" s="150"/>
      <c r="BS869" s="150"/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  <c r="EB869" s="150"/>
      <c r="EC869" s="150"/>
      <c r="ED869" s="150"/>
      <c r="EE869" s="150"/>
      <c r="EF869" s="150"/>
      <c r="EG869" s="150"/>
      <c r="EH869" s="150"/>
      <c r="EI869" s="150"/>
      <c r="EJ869" s="150"/>
      <c r="EK869" s="150"/>
      <c r="EL869" s="150"/>
      <c r="EM869" s="150"/>
      <c r="EN869" s="150"/>
      <c r="EO869" s="150"/>
      <c r="EP869" s="150"/>
      <c r="EQ869" s="150"/>
      <c r="ER869" s="150"/>
      <c r="ES869" s="150"/>
      <c r="ET869" s="150"/>
      <c r="EU869" s="150"/>
      <c r="EV869" s="150"/>
      <c r="EW869" s="150"/>
      <c r="EX869" s="150"/>
      <c r="EY869" s="150"/>
      <c r="EZ869" s="150"/>
      <c r="FA869" s="150"/>
      <c r="FB869" s="150"/>
      <c r="FC869" s="150"/>
      <c r="FD869" s="150"/>
      <c r="FE869" s="150"/>
      <c r="FF869" s="150"/>
      <c r="FG869" s="150"/>
      <c r="FH869" s="150"/>
      <c r="FI869" s="150"/>
      <c r="FJ869" s="150"/>
      <c r="FK869" s="150"/>
      <c r="FL869" s="150"/>
      <c r="FM869" s="150"/>
      <c r="FN869" s="150"/>
      <c r="FO869" s="150"/>
      <c r="FP869" s="150"/>
      <c r="FQ869" s="150"/>
      <c r="FR869" s="150"/>
      <c r="FS869" s="150"/>
      <c r="FT869" s="150"/>
      <c r="FU869" s="150"/>
      <c r="FV869" s="150"/>
      <c r="FW869" s="150"/>
      <c r="FX869" s="150"/>
      <c r="FY869" s="150"/>
      <c r="FZ869" s="150"/>
      <c r="GA869" s="150"/>
      <c r="GB869" s="150"/>
      <c r="GC869" s="150"/>
      <c r="GD869" s="150"/>
      <c r="GE869" s="150"/>
      <c r="GF869" s="150"/>
      <c r="GG869" s="150"/>
      <c r="GH869" s="150"/>
      <c r="GI869" s="150"/>
      <c r="GJ869" s="150"/>
      <c r="GK869" s="150"/>
      <c r="GL869" s="150"/>
      <c r="GM869" s="150"/>
      <c r="GN869" s="150"/>
      <c r="GO869" s="150"/>
      <c r="GP869" s="150"/>
      <c r="GQ869" s="150"/>
      <c r="GR869" s="150"/>
      <c r="GS869" s="150"/>
      <c r="GT869" s="150"/>
      <c r="GU869" s="150"/>
      <c r="GV869" s="150"/>
      <c r="GW869" s="150"/>
      <c r="GX869" s="150"/>
      <c r="GY869" s="150"/>
      <c r="GZ869" s="150"/>
      <c r="HA869" s="150"/>
      <c r="HB869" s="150"/>
      <c r="HC869" s="150"/>
      <c r="HD869" s="150"/>
      <c r="HE869" s="150"/>
      <c r="HF869" s="150"/>
      <c r="HG869" s="150"/>
      <c r="HH869" s="150"/>
      <c r="HI869" s="150"/>
      <c r="HJ869" s="150"/>
      <c r="HK869" s="150"/>
      <c r="HL869" s="150"/>
      <c r="HM869" s="150"/>
      <c r="HN869" s="150"/>
      <c r="HO869" s="150"/>
      <c r="HP869" s="150"/>
      <c r="HQ869" s="150"/>
      <c r="HR869" s="150"/>
      <c r="HS869" s="150"/>
      <c r="HT869" s="150"/>
      <c r="HU869" s="150"/>
      <c r="HV869" s="150"/>
      <c r="HW869" s="150"/>
      <c r="HX869" s="150"/>
      <c r="HY869" s="150"/>
      <c r="HZ869" s="150"/>
      <c r="IA869" s="150"/>
      <c r="IB869" s="150"/>
      <c r="IC869" s="150"/>
      <c r="ID869" s="150"/>
      <c r="IE869" s="150"/>
      <c r="IF869" s="150"/>
      <c r="IG869" s="150"/>
      <c r="IH869" s="150"/>
      <c r="II869" s="150"/>
      <c r="IJ869" s="150"/>
      <c r="IK869" s="150"/>
      <c r="IL869" s="150"/>
      <c r="IM869" s="150"/>
      <c r="IN869" s="150"/>
      <c r="IO869" s="150"/>
      <c r="IP869" s="150"/>
      <c r="IQ869" s="150"/>
      <c r="IR869" s="150"/>
      <c r="IS869" s="150"/>
      <c r="IT869" s="150"/>
      <c r="IU869" s="150"/>
      <c r="IV869" s="150"/>
      <c r="IW869" s="150"/>
    </row>
    <row r="870" customFormat="false" ht="12.75" hidden="false" customHeight="false" outlineLevel="0" collapsed="false">
      <c r="B870" s="147"/>
      <c r="C870" s="147"/>
      <c r="D870" s="147"/>
      <c r="E870" s="147"/>
      <c r="F870" s="147"/>
      <c r="G870" s="147"/>
      <c r="H870" s="148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  <c r="AA870" s="147"/>
      <c r="AB870" s="147"/>
      <c r="AC870" s="147"/>
      <c r="AD870" s="147"/>
      <c r="AE870" s="147"/>
      <c r="AF870" s="147"/>
      <c r="AG870" s="147"/>
      <c r="AH870" s="147"/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  <c r="BI870" s="147"/>
      <c r="BJ870" s="147"/>
      <c r="BK870" s="149"/>
      <c r="BL870" s="150"/>
      <c r="BM870" s="150"/>
      <c r="BN870" s="150"/>
      <c r="BO870" s="150"/>
      <c r="BP870" s="150"/>
      <c r="BQ870" s="150"/>
      <c r="BR870" s="150"/>
      <c r="BS870" s="150"/>
      <c r="BT870" s="150"/>
      <c r="BU870" s="150"/>
      <c r="BV870" s="150"/>
      <c r="BW870" s="150"/>
      <c r="BX870" s="150"/>
      <c r="BY870" s="150"/>
      <c r="BZ870" s="150"/>
      <c r="CA870" s="150"/>
      <c r="CB870" s="150"/>
      <c r="CC870" s="15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0"/>
      <c r="CN870" s="150"/>
      <c r="CO870" s="150"/>
      <c r="CP870" s="150"/>
      <c r="CQ870" s="150"/>
      <c r="CR870" s="150"/>
      <c r="CS870" s="150"/>
      <c r="CT870" s="150"/>
      <c r="CU870" s="150"/>
      <c r="CV870" s="150"/>
      <c r="CW870" s="150"/>
      <c r="CX870" s="150"/>
      <c r="CY870" s="150"/>
      <c r="CZ870" s="150"/>
      <c r="DA870" s="150"/>
      <c r="DB870" s="150"/>
      <c r="DC870" s="150"/>
      <c r="DD870" s="150"/>
      <c r="DE870" s="150"/>
      <c r="DF870" s="150"/>
      <c r="DG870" s="150"/>
      <c r="DH870" s="150"/>
      <c r="DI870" s="150"/>
      <c r="DJ870" s="150"/>
      <c r="DK870" s="150"/>
      <c r="DL870" s="150"/>
      <c r="DM870" s="150"/>
      <c r="DN870" s="150"/>
      <c r="DO870" s="150"/>
      <c r="DP870" s="150"/>
      <c r="DQ870" s="150"/>
      <c r="DR870" s="150"/>
      <c r="DS870" s="150"/>
      <c r="DT870" s="150"/>
      <c r="DU870" s="150"/>
      <c r="DV870" s="150"/>
      <c r="DW870" s="150"/>
      <c r="DX870" s="150"/>
      <c r="DY870" s="150"/>
      <c r="DZ870" s="150"/>
      <c r="EA870" s="150"/>
      <c r="EB870" s="150"/>
      <c r="EC870" s="150"/>
      <c r="ED870" s="150"/>
      <c r="EE870" s="150"/>
      <c r="EF870" s="150"/>
      <c r="EG870" s="150"/>
      <c r="EH870" s="150"/>
      <c r="EI870" s="150"/>
      <c r="EJ870" s="150"/>
      <c r="EK870" s="150"/>
      <c r="EL870" s="150"/>
      <c r="EM870" s="150"/>
      <c r="EN870" s="150"/>
      <c r="EO870" s="150"/>
      <c r="EP870" s="150"/>
      <c r="EQ870" s="150"/>
      <c r="ER870" s="150"/>
      <c r="ES870" s="150"/>
      <c r="ET870" s="150"/>
      <c r="EU870" s="150"/>
      <c r="EV870" s="150"/>
      <c r="EW870" s="150"/>
      <c r="EX870" s="150"/>
      <c r="EY870" s="150"/>
      <c r="EZ870" s="150"/>
      <c r="FA870" s="150"/>
      <c r="FB870" s="150"/>
      <c r="FC870" s="150"/>
      <c r="FD870" s="150"/>
      <c r="FE870" s="150"/>
      <c r="FF870" s="150"/>
      <c r="FG870" s="150"/>
      <c r="FH870" s="150"/>
      <c r="FI870" s="150"/>
      <c r="FJ870" s="150"/>
      <c r="FK870" s="150"/>
      <c r="FL870" s="150"/>
      <c r="FM870" s="150"/>
      <c r="FN870" s="150"/>
      <c r="FO870" s="150"/>
      <c r="FP870" s="150"/>
      <c r="FQ870" s="150"/>
      <c r="FR870" s="150"/>
      <c r="FS870" s="150"/>
      <c r="FT870" s="150"/>
      <c r="FU870" s="150"/>
      <c r="FV870" s="150"/>
      <c r="FW870" s="150"/>
      <c r="FX870" s="150"/>
      <c r="FY870" s="150"/>
      <c r="FZ870" s="150"/>
      <c r="GA870" s="150"/>
      <c r="GB870" s="150"/>
      <c r="GC870" s="150"/>
      <c r="GD870" s="150"/>
      <c r="GE870" s="150"/>
      <c r="GF870" s="150"/>
      <c r="GG870" s="150"/>
      <c r="GH870" s="150"/>
      <c r="GI870" s="150"/>
      <c r="GJ870" s="150"/>
      <c r="GK870" s="150"/>
      <c r="GL870" s="150"/>
      <c r="GM870" s="150"/>
      <c r="GN870" s="150"/>
      <c r="GO870" s="150"/>
      <c r="GP870" s="150"/>
      <c r="GQ870" s="150"/>
      <c r="GR870" s="150"/>
      <c r="GS870" s="150"/>
      <c r="GT870" s="150"/>
      <c r="GU870" s="150"/>
      <c r="GV870" s="150"/>
      <c r="GW870" s="150"/>
      <c r="GX870" s="150"/>
      <c r="GY870" s="150"/>
      <c r="GZ870" s="150"/>
      <c r="HA870" s="150"/>
      <c r="HB870" s="150"/>
      <c r="HC870" s="150"/>
      <c r="HD870" s="150"/>
      <c r="HE870" s="150"/>
      <c r="HF870" s="150"/>
      <c r="HG870" s="150"/>
      <c r="HH870" s="150"/>
      <c r="HI870" s="150"/>
      <c r="HJ870" s="150"/>
      <c r="HK870" s="150"/>
      <c r="HL870" s="150"/>
      <c r="HM870" s="150"/>
      <c r="HN870" s="150"/>
      <c r="HO870" s="150"/>
      <c r="HP870" s="150"/>
      <c r="HQ870" s="150"/>
      <c r="HR870" s="150"/>
      <c r="HS870" s="150"/>
      <c r="HT870" s="150"/>
      <c r="HU870" s="150"/>
      <c r="HV870" s="150"/>
      <c r="HW870" s="150"/>
      <c r="HX870" s="150"/>
      <c r="HY870" s="150"/>
      <c r="HZ870" s="150"/>
      <c r="IA870" s="150"/>
      <c r="IB870" s="150"/>
      <c r="IC870" s="150"/>
      <c r="ID870" s="150"/>
      <c r="IE870" s="150"/>
      <c r="IF870" s="150"/>
      <c r="IG870" s="150"/>
      <c r="IH870" s="150"/>
      <c r="II870" s="150"/>
      <c r="IJ870" s="150"/>
      <c r="IK870" s="150"/>
      <c r="IL870" s="150"/>
      <c r="IM870" s="150"/>
      <c r="IN870" s="150"/>
      <c r="IO870" s="150"/>
      <c r="IP870" s="150"/>
      <c r="IQ870" s="150"/>
      <c r="IR870" s="150"/>
      <c r="IS870" s="150"/>
      <c r="IT870" s="150"/>
      <c r="IU870" s="150"/>
      <c r="IV870" s="150"/>
      <c r="IW870" s="150"/>
    </row>
    <row r="871" customFormat="false" ht="12.75" hidden="false" customHeight="false" outlineLevel="0" collapsed="false">
      <c r="B871" s="147"/>
      <c r="C871" s="147"/>
      <c r="D871" s="147"/>
      <c r="E871" s="147"/>
      <c r="F871" s="147"/>
      <c r="G871" s="147"/>
      <c r="H871" s="148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  <c r="AB871" s="147"/>
      <c r="AC871" s="147"/>
      <c r="AD871" s="147"/>
      <c r="AE871" s="147"/>
      <c r="AF871" s="147"/>
      <c r="AG871" s="147"/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  <c r="BI871" s="147"/>
      <c r="BJ871" s="147"/>
      <c r="BK871" s="149"/>
      <c r="BL871" s="150"/>
      <c r="BM871" s="150"/>
      <c r="BN871" s="150"/>
      <c r="BO871" s="150"/>
      <c r="BP871" s="150"/>
      <c r="BQ871" s="150"/>
      <c r="BR871" s="150"/>
      <c r="BS871" s="150"/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  <c r="EB871" s="150"/>
      <c r="EC871" s="150"/>
      <c r="ED871" s="150"/>
      <c r="EE871" s="150"/>
      <c r="EF871" s="150"/>
      <c r="EG871" s="150"/>
      <c r="EH871" s="150"/>
      <c r="EI871" s="150"/>
      <c r="EJ871" s="150"/>
      <c r="EK871" s="150"/>
      <c r="EL871" s="150"/>
      <c r="EM871" s="150"/>
      <c r="EN871" s="150"/>
      <c r="EO871" s="150"/>
      <c r="EP871" s="150"/>
      <c r="EQ871" s="150"/>
      <c r="ER871" s="150"/>
      <c r="ES871" s="150"/>
      <c r="ET871" s="150"/>
      <c r="EU871" s="150"/>
      <c r="EV871" s="150"/>
      <c r="EW871" s="150"/>
      <c r="EX871" s="150"/>
      <c r="EY871" s="150"/>
      <c r="EZ871" s="150"/>
      <c r="FA871" s="150"/>
      <c r="FB871" s="150"/>
      <c r="FC871" s="150"/>
      <c r="FD871" s="150"/>
      <c r="FE871" s="150"/>
      <c r="FF871" s="150"/>
      <c r="FG871" s="150"/>
      <c r="FH871" s="150"/>
      <c r="FI871" s="150"/>
      <c r="FJ871" s="150"/>
      <c r="FK871" s="150"/>
      <c r="FL871" s="150"/>
      <c r="FM871" s="150"/>
      <c r="FN871" s="150"/>
      <c r="FO871" s="150"/>
      <c r="FP871" s="150"/>
      <c r="FQ871" s="150"/>
      <c r="FR871" s="150"/>
      <c r="FS871" s="150"/>
      <c r="FT871" s="150"/>
      <c r="FU871" s="150"/>
      <c r="FV871" s="150"/>
      <c r="FW871" s="150"/>
      <c r="FX871" s="150"/>
      <c r="FY871" s="150"/>
      <c r="FZ871" s="150"/>
      <c r="GA871" s="150"/>
      <c r="GB871" s="150"/>
      <c r="GC871" s="150"/>
      <c r="GD871" s="150"/>
      <c r="GE871" s="150"/>
      <c r="GF871" s="150"/>
      <c r="GG871" s="150"/>
      <c r="GH871" s="150"/>
      <c r="GI871" s="150"/>
      <c r="GJ871" s="150"/>
      <c r="GK871" s="150"/>
      <c r="GL871" s="150"/>
      <c r="GM871" s="150"/>
      <c r="GN871" s="150"/>
      <c r="GO871" s="150"/>
      <c r="GP871" s="150"/>
      <c r="GQ871" s="150"/>
      <c r="GR871" s="150"/>
      <c r="GS871" s="150"/>
      <c r="GT871" s="150"/>
      <c r="GU871" s="150"/>
      <c r="GV871" s="150"/>
      <c r="GW871" s="150"/>
      <c r="GX871" s="150"/>
      <c r="GY871" s="150"/>
      <c r="GZ871" s="150"/>
      <c r="HA871" s="150"/>
      <c r="HB871" s="150"/>
      <c r="HC871" s="150"/>
      <c r="HD871" s="150"/>
      <c r="HE871" s="150"/>
      <c r="HF871" s="150"/>
      <c r="HG871" s="150"/>
      <c r="HH871" s="150"/>
      <c r="HI871" s="150"/>
      <c r="HJ871" s="150"/>
      <c r="HK871" s="150"/>
      <c r="HL871" s="150"/>
      <c r="HM871" s="150"/>
      <c r="HN871" s="150"/>
      <c r="HO871" s="150"/>
      <c r="HP871" s="150"/>
      <c r="HQ871" s="150"/>
      <c r="HR871" s="150"/>
      <c r="HS871" s="150"/>
      <c r="HT871" s="150"/>
      <c r="HU871" s="150"/>
      <c r="HV871" s="150"/>
      <c r="HW871" s="150"/>
      <c r="HX871" s="150"/>
      <c r="HY871" s="150"/>
      <c r="HZ871" s="150"/>
      <c r="IA871" s="150"/>
      <c r="IB871" s="150"/>
      <c r="IC871" s="150"/>
      <c r="ID871" s="150"/>
      <c r="IE871" s="150"/>
      <c r="IF871" s="150"/>
      <c r="IG871" s="150"/>
      <c r="IH871" s="150"/>
      <c r="II871" s="150"/>
      <c r="IJ871" s="150"/>
      <c r="IK871" s="150"/>
      <c r="IL871" s="150"/>
      <c r="IM871" s="150"/>
      <c r="IN871" s="150"/>
      <c r="IO871" s="150"/>
      <c r="IP871" s="150"/>
      <c r="IQ871" s="150"/>
      <c r="IR871" s="150"/>
      <c r="IS871" s="150"/>
      <c r="IT871" s="150"/>
      <c r="IU871" s="150"/>
      <c r="IV871" s="150"/>
      <c r="IW871" s="150"/>
    </row>
    <row r="872" customFormat="false" ht="12.75" hidden="false" customHeight="false" outlineLevel="0" collapsed="false">
      <c r="B872" s="147"/>
      <c r="C872" s="147"/>
      <c r="D872" s="147"/>
      <c r="E872" s="147"/>
      <c r="F872" s="147"/>
      <c r="G872" s="147"/>
      <c r="H872" s="148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  <c r="AA872" s="147"/>
      <c r="AB872" s="147"/>
      <c r="AC872" s="147"/>
      <c r="AD872" s="147"/>
      <c r="AE872" s="147"/>
      <c r="AF872" s="147"/>
      <c r="AG872" s="147"/>
      <c r="AH872" s="147"/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  <c r="BI872" s="147"/>
      <c r="BJ872" s="147"/>
      <c r="BK872" s="149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50"/>
      <c r="BV872" s="150"/>
      <c r="BW872" s="150"/>
      <c r="BX872" s="150"/>
      <c r="BY872" s="150"/>
      <c r="BZ872" s="150"/>
      <c r="CA872" s="150"/>
      <c r="CB872" s="150"/>
      <c r="CC872" s="150"/>
      <c r="CD872" s="150"/>
      <c r="CE872" s="150"/>
      <c r="CF872" s="150"/>
      <c r="CG872" s="150"/>
      <c r="CH872" s="150"/>
      <c r="CI872" s="150"/>
      <c r="CJ872" s="150"/>
      <c r="CK872" s="150"/>
      <c r="CL872" s="150"/>
      <c r="CM872" s="150"/>
      <c r="CN872" s="150"/>
      <c r="CO872" s="150"/>
      <c r="CP872" s="150"/>
      <c r="CQ872" s="150"/>
      <c r="CR872" s="150"/>
      <c r="CS872" s="150"/>
      <c r="CT872" s="150"/>
      <c r="CU872" s="150"/>
      <c r="CV872" s="150"/>
      <c r="CW872" s="150"/>
      <c r="CX872" s="150"/>
      <c r="CY872" s="150"/>
      <c r="CZ872" s="150"/>
      <c r="DA872" s="150"/>
      <c r="DB872" s="150"/>
      <c r="DC872" s="150"/>
      <c r="DD872" s="150"/>
      <c r="DE872" s="150"/>
      <c r="DF872" s="150"/>
      <c r="DG872" s="150"/>
      <c r="DH872" s="150"/>
      <c r="DI872" s="150"/>
      <c r="DJ872" s="150"/>
      <c r="DK872" s="150"/>
      <c r="DL872" s="150"/>
      <c r="DM872" s="150"/>
      <c r="DN872" s="150"/>
      <c r="DO872" s="150"/>
      <c r="DP872" s="150"/>
      <c r="DQ872" s="150"/>
      <c r="DR872" s="150"/>
      <c r="DS872" s="150"/>
      <c r="DT872" s="150"/>
      <c r="DU872" s="150"/>
      <c r="DV872" s="150"/>
      <c r="DW872" s="150"/>
      <c r="DX872" s="150"/>
      <c r="DY872" s="150"/>
      <c r="DZ872" s="150"/>
      <c r="EA872" s="150"/>
      <c r="EB872" s="150"/>
      <c r="EC872" s="150"/>
      <c r="ED872" s="150"/>
      <c r="EE872" s="150"/>
      <c r="EF872" s="150"/>
      <c r="EG872" s="150"/>
      <c r="EH872" s="150"/>
      <c r="EI872" s="150"/>
      <c r="EJ872" s="150"/>
      <c r="EK872" s="150"/>
      <c r="EL872" s="150"/>
      <c r="EM872" s="150"/>
      <c r="EN872" s="150"/>
      <c r="EO872" s="150"/>
      <c r="EP872" s="150"/>
      <c r="EQ872" s="150"/>
      <c r="ER872" s="150"/>
      <c r="ES872" s="150"/>
      <c r="ET872" s="150"/>
      <c r="EU872" s="150"/>
      <c r="EV872" s="150"/>
      <c r="EW872" s="150"/>
      <c r="EX872" s="150"/>
      <c r="EY872" s="150"/>
      <c r="EZ872" s="150"/>
      <c r="FA872" s="150"/>
      <c r="FB872" s="150"/>
      <c r="FC872" s="150"/>
      <c r="FD872" s="150"/>
      <c r="FE872" s="150"/>
      <c r="FF872" s="150"/>
      <c r="FG872" s="150"/>
      <c r="FH872" s="150"/>
      <c r="FI872" s="150"/>
      <c r="FJ872" s="150"/>
      <c r="FK872" s="150"/>
      <c r="FL872" s="150"/>
      <c r="FM872" s="150"/>
      <c r="FN872" s="150"/>
      <c r="FO872" s="150"/>
      <c r="FP872" s="150"/>
      <c r="FQ872" s="150"/>
      <c r="FR872" s="150"/>
      <c r="FS872" s="150"/>
      <c r="FT872" s="150"/>
      <c r="FU872" s="150"/>
      <c r="FV872" s="150"/>
      <c r="FW872" s="150"/>
      <c r="FX872" s="150"/>
      <c r="FY872" s="150"/>
      <c r="FZ872" s="150"/>
      <c r="GA872" s="150"/>
      <c r="GB872" s="150"/>
      <c r="GC872" s="150"/>
      <c r="GD872" s="150"/>
      <c r="GE872" s="150"/>
      <c r="GF872" s="150"/>
      <c r="GG872" s="150"/>
      <c r="GH872" s="150"/>
      <c r="GI872" s="150"/>
      <c r="GJ872" s="150"/>
      <c r="GK872" s="150"/>
      <c r="GL872" s="150"/>
      <c r="GM872" s="150"/>
      <c r="GN872" s="150"/>
      <c r="GO872" s="150"/>
      <c r="GP872" s="150"/>
      <c r="GQ872" s="150"/>
      <c r="GR872" s="150"/>
      <c r="GS872" s="150"/>
      <c r="GT872" s="150"/>
      <c r="GU872" s="150"/>
      <c r="GV872" s="150"/>
      <c r="GW872" s="150"/>
      <c r="GX872" s="150"/>
      <c r="GY872" s="150"/>
      <c r="GZ872" s="150"/>
      <c r="HA872" s="150"/>
      <c r="HB872" s="150"/>
      <c r="HC872" s="150"/>
      <c r="HD872" s="150"/>
      <c r="HE872" s="150"/>
      <c r="HF872" s="150"/>
      <c r="HG872" s="150"/>
      <c r="HH872" s="150"/>
      <c r="HI872" s="150"/>
      <c r="HJ872" s="150"/>
      <c r="HK872" s="150"/>
      <c r="HL872" s="150"/>
      <c r="HM872" s="150"/>
      <c r="HN872" s="150"/>
      <c r="HO872" s="150"/>
      <c r="HP872" s="150"/>
      <c r="HQ872" s="150"/>
      <c r="HR872" s="150"/>
      <c r="HS872" s="150"/>
      <c r="HT872" s="150"/>
      <c r="HU872" s="150"/>
      <c r="HV872" s="150"/>
      <c r="HW872" s="150"/>
      <c r="HX872" s="150"/>
      <c r="HY872" s="150"/>
      <c r="HZ872" s="150"/>
      <c r="IA872" s="150"/>
      <c r="IB872" s="150"/>
      <c r="IC872" s="150"/>
      <c r="ID872" s="150"/>
      <c r="IE872" s="150"/>
      <c r="IF872" s="150"/>
      <c r="IG872" s="150"/>
      <c r="IH872" s="150"/>
      <c r="II872" s="150"/>
      <c r="IJ872" s="150"/>
      <c r="IK872" s="150"/>
      <c r="IL872" s="150"/>
      <c r="IM872" s="150"/>
      <c r="IN872" s="150"/>
      <c r="IO872" s="150"/>
      <c r="IP872" s="150"/>
      <c r="IQ872" s="150"/>
      <c r="IR872" s="150"/>
      <c r="IS872" s="150"/>
      <c r="IT872" s="150"/>
      <c r="IU872" s="150"/>
      <c r="IV872" s="150"/>
      <c r="IW872" s="150"/>
    </row>
    <row r="873" customFormat="false" ht="12.75" hidden="false" customHeight="false" outlineLevel="0" collapsed="false">
      <c r="B873" s="147"/>
      <c r="C873" s="147"/>
      <c r="D873" s="147"/>
      <c r="E873" s="147"/>
      <c r="F873" s="147"/>
      <c r="G873" s="147"/>
      <c r="H873" s="148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  <c r="AA873" s="147"/>
      <c r="AB873" s="147"/>
      <c r="AC873" s="147"/>
      <c r="AD873" s="147"/>
      <c r="AE873" s="147"/>
      <c r="AF873" s="147"/>
      <c r="AG873" s="147"/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  <c r="BI873" s="147"/>
      <c r="BJ873" s="147"/>
      <c r="BK873" s="149"/>
      <c r="BL873" s="150"/>
      <c r="BM873" s="150"/>
      <c r="BN873" s="150"/>
      <c r="BO873" s="150"/>
      <c r="BP873" s="150"/>
      <c r="BQ873" s="150"/>
      <c r="BR873" s="150"/>
      <c r="BS873" s="150"/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  <c r="EB873" s="150"/>
      <c r="EC873" s="150"/>
      <c r="ED873" s="150"/>
      <c r="EE873" s="150"/>
      <c r="EF873" s="150"/>
      <c r="EG873" s="150"/>
      <c r="EH873" s="150"/>
      <c r="EI873" s="150"/>
      <c r="EJ873" s="150"/>
      <c r="EK873" s="150"/>
      <c r="EL873" s="150"/>
      <c r="EM873" s="150"/>
      <c r="EN873" s="150"/>
      <c r="EO873" s="150"/>
      <c r="EP873" s="150"/>
      <c r="EQ873" s="150"/>
      <c r="ER873" s="150"/>
      <c r="ES873" s="150"/>
      <c r="ET873" s="150"/>
      <c r="EU873" s="150"/>
      <c r="EV873" s="150"/>
      <c r="EW873" s="150"/>
      <c r="EX873" s="150"/>
      <c r="EY873" s="150"/>
      <c r="EZ873" s="150"/>
      <c r="FA873" s="150"/>
      <c r="FB873" s="150"/>
      <c r="FC873" s="150"/>
      <c r="FD873" s="150"/>
      <c r="FE873" s="150"/>
      <c r="FF873" s="150"/>
      <c r="FG873" s="150"/>
      <c r="FH873" s="150"/>
      <c r="FI873" s="150"/>
      <c r="FJ873" s="150"/>
      <c r="FK873" s="150"/>
      <c r="FL873" s="150"/>
      <c r="FM873" s="150"/>
      <c r="FN873" s="150"/>
      <c r="FO873" s="150"/>
      <c r="FP873" s="150"/>
      <c r="FQ873" s="150"/>
      <c r="FR873" s="150"/>
      <c r="FS873" s="150"/>
      <c r="FT873" s="150"/>
      <c r="FU873" s="150"/>
      <c r="FV873" s="150"/>
      <c r="FW873" s="150"/>
      <c r="FX873" s="150"/>
      <c r="FY873" s="150"/>
      <c r="FZ873" s="150"/>
      <c r="GA873" s="150"/>
      <c r="GB873" s="150"/>
      <c r="GC873" s="150"/>
      <c r="GD873" s="150"/>
      <c r="GE873" s="150"/>
      <c r="GF873" s="150"/>
      <c r="GG873" s="150"/>
      <c r="GH873" s="150"/>
      <c r="GI873" s="150"/>
      <c r="GJ873" s="150"/>
      <c r="GK873" s="150"/>
      <c r="GL873" s="150"/>
      <c r="GM873" s="150"/>
      <c r="GN873" s="150"/>
      <c r="GO873" s="150"/>
      <c r="GP873" s="150"/>
      <c r="GQ873" s="150"/>
      <c r="GR873" s="150"/>
      <c r="GS873" s="150"/>
      <c r="GT873" s="150"/>
      <c r="GU873" s="150"/>
      <c r="GV873" s="150"/>
      <c r="GW873" s="150"/>
      <c r="GX873" s="150"/>
      <c r="GY873" s="150"/>
      <c r="GZ873" s="150"/>
      <c r="HA873" s="150"/>
      <c r="HB873" s="150"/>
      <c r="HC873" s="150"/>
      <c r="HD873" s="150"/>
      <c r="HE873" s="150"/>
      <c r="HF873" s="150"/>
      <c r="HG873" s="150"/>
      <c r="HH873" s="150"/>
      <c r="HI873" s="150"/>
      <c r="HJ873" s="150"/>
      <c r="HK873" s="150"/>
      <c r="HL873" s="150"/>
      <c r="HM873" s="150"/>
      <c r="HN873" s="150"/>
      <c r="HO873" s="150"/>
      <c r="HP873" s="150"/>
      <c r="HQ873" s="150"/>
      <c r="HR873" s="150"/>
      <c r="HS873" s="150"/>
      <c r="HT873" s="150"/>
      <c r="HU873" s="150"/>
      <c r="HV873" s="150"/>
      <c r="HW873" s="150"/>
      <c r="HX873" s="150"/>
      <c r="HY873" s="150"/>
      <c r="HZ873" s="150"/>
      <c r="IA873" s="150"/>
      <c r="IB873" s="150"/>
      <c r="IC873" s="150"/>
      <c r="ID873" s="150"/>
      <c r="IE873" s="150"/>
      <c r="IF873" s="150"/>
      <c r="IG873" s="150"/>
      <c r="IH873" s="150"/>
      <c r="II873" s="150"/>
      <c r="IJ873" s="150"/>
      <c r="IK873" s="150"/>
      <c r="IL873" s="150"/>
      <c r="IM873" s="150"/>
      <c r="IN873" s="150"/>
      <c r="IO873" s="150"/>
      <c r="IP873" s="150"/>
      <c r="IQ873" s="150"/>
      <c r="IR873" s="150"/>
      <c r="IS873" s="150"/>
      <c r="IT873" s="150"/>
      <c r="IU873" s="150"/>
      <c r="IV873" s="150"/>
      <c r="IW873" s="150"/>
    </row>
    <row r="874" customFormat="false" ht="12.75" hidden="false" customHeight="false" outlineLevel="0" collapsed="false">
      <c r="B874" s="147"/>
      <c r="C874" s="147"/>
      <c r="D874" s="147"/>
      <c r="E874" s="147"/>
      <c r="F874" s="147"/>
      <c r="G874" s="147"/>
      <c r="H874" s="148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  <c r="AA874" s="147"/>
      <c r="AB874" s="147"/>
      <c r="AC874" s="147"/>
      <c r="AD874" s="147"/>
      <c r="AE874" s="147"/>
      <c r="AF874" s="147"/>
      <c r="AG874" s="147"/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  <c r="BI874" s="147"/>
      <c r="BJ874" s="147"/>
      <c r="BK874" s="149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50"/>
      <c r="BV874" s="150"/>
      <c r="BW874" s="150"/>
      <c r="BX874" s="150"/>
      <c r="BY874" s="150"/>
      <c r="BZ874" s="150"/>
      <c r="CA874" s="150"/>
      <c r="CB874" s="150"/>
      <c r="CC874" s="15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0"/>
      <c r="CN874" s="150"/>
      <c r="CO874" s="150"/>
      <c r="CP874" s="150"/>
      <c r="CQ874" s="150"/>
      <c r="CR874" s="150"/>
      <c r="CS874" s="150"/>
      <c r="CT874" s="150"/>
      <c r="CU874" s="150"/>
      <c r="CV874" s="150"/>
      <c r="CW874" s="150"/>
      <c r="CX874" s="150"/>
      <c r="CY874" s="150"/>
      <c r="CZ874" s="150"/>
      <c r="DA874" s="150"/>
      <c r="DB874" s="150"/>
      <c r="DC874" s="150"/>
      <c r="DD874" s="150"/>
      <c r="DE874" s="150"/>
      <c r="DF874" s="150"/>
      <c r="DG874" s="150"/>
      <c r="DH874" s="150"/>
      <c r="DI874" s="150"/>
      <c r="DJ874" s="150"/>
      <c r="DK874" s="150"/>
      <c r="DL874" s="150"/>
      <c r="DM874" s="150"/>
      <c r="DN874" s="150"/>
      <c r="DO874" s="150"/>
      <c r="DP874" s="150"/>
      <c r="DQ874" s="150"/>
      <c r="DR874" s="150"/>
      <c r="DS874" s="150"/>
      <c r="DT874" s="150"/>
      <c r="DU874" s="150"/>
      <c r="DV874" s="150"/>
      <c r="DW874" s="150"/>
      <c r="DX874" s="150"/>
      <c r="DY874" s="150"/>
      <c r="DZ874" s="150"/>
      <c r="EA874" s="150"/>
      <c r="EB874" s="150"/>
      <c r="EC874" s="150"/>
      <c r="ED874" s="150"/>
      <c r="EE874" s="150"/>
      <c r="EF874" s="150"/>
      <c r="EG874" s="150"/>
      <c r="EH874" s="150"/>
      <c r="EI874" s="150"/>
      <c r="EJ874" s="150"/>
      <c r="EK874" s="150"/>
      <c r="EL874" s="150"/>
      <c r="EM874" s="150"/>
      <c r="EN874" s="150"/>
      <c r="EO874" s="150"/>
      <c r="EP874" s="150"/>
      <c r="EQ874" s="150"/>
      <c r="ER874" s="150"/>
      <c r="ES874" s="150"/>
      <c r="ET874" s="150"/>
      <c r="EU874" s="150"/>
      <c r="EV874" s="150"/>
      <c r="EW874" s="150"/>
      <c r="EX874" s="150"/>
      <c r="EY874" s="150"/>
      <c r="EZ874" s="150"/>
      <c r="FA874" s="150"/>
      <c r="FB874" s="150"/>
      <c r="FC874" s="150"/>
      <c r="FD874" s="150"/>
      <c r="FE874" s="150"/>
      <c r="FF874" s="150"/>
      <c r="FG874" s="150"/>
      <c r="FH874" s="150"/>
      <c r="FI874" s="150"/>
      <c r="FJ874" s="150"/>
      <c r="FK874" s="150"/>
      <c r="FL874" s="150"/>
      <c r="FM874" s="150"/>
      <c r="FN874" s="150"/>
      <c r="FO874" s="150"/>
      <c r="FP874" s="150"/>
      <c r="FQ874" s="150"/>
      <c r="FR874" s="150"/>
      <c r="FS874" s="150"/>
      <c r="FT874" s="150"/>
      <c r="FU874" s="150"/>
      <c r="FV874" s="150"/>
      <c r="FW874" s="150"/>
      <c r="FX874" s="150"/>
      <c r="FY874" s="150"/>
      <c r="FZ874" s="150"/>
      <c r="GA874" s="150"/>
      <c r="GB874" s="150"/>
      <c r="GC874" s="150"/>
      <c r="GD874" s="150"/>
      <c r="GE874" s="150"/>
      <c r="GF874" s="150"/>
      <c r="GG874" s="150"/>
      <c r="GH874" s="150"/>
      <c r="GI874" s="150"/>
      <c r="GJ874" s="150"/>
      <c r="GK874" s="150"/>
      <c r="GL874" s="150"/>
      <c r="GM874" s="150"/>
      <c r="GN874" s="150"/>
      <c r="GO874" s="150"/>
      <c r="GP874" s="150"/>
      <c r="GQ874" s="150"/>
      <c r="GR874" s="150"/>
      <c r="GS874" s="150"/>
      <c r="GT874" s="150"/>
      <c r="GU874" s="150"/>
      <c r="GV874" s="150"/>
      <c r="GW874" s="150"/>
      <c r="GX874" s="150"/>
      <c r="GY874" s="150"/>
      <c r="GZ874" s="150"/>
      <c r="HA874" s="150"/>
      <c r="HB874" s="150"/>
      <c r="HC874" s="150"/>
      <c r="HD874" s="150"/>
      <c r="HE874" s="150"/>
      <c r="HF874" s="150"/>
      <c r="HG874" s="150"/>
      <c r="HH874" s="150"/>
      <c r="HI874" s="150"/>
      <c r="HJ874" s="150"/>
      <c r="HK874" s="150"/>
      <c r="HL874" s="150"/>
      <c r="HM874" s="150"/>
      <c r="HN874" s="150"/>
      <c r="HO874" s="150"/>
      <c r="HP874" s="150"/>
      <c r="HQ874" s="150"/>
      <c r="HR874" s="150"/>
      <c r="HS874" s="150"/>
      <c r="HT874" s="150"/>
      <c r="HU874" s="150"/>
      <c r="HV874" s="150"/>
      <c r="HW874" s="150"/>
      <c r="HX874" s="150"/>
      <c r="HY874" s="150"/>
      <c r="HZ874" s="150"/>
      <c r="IA874" s="150"/>
      <c r="IB874" s="150"/>
      <c r="IC874" s="150"/>
      <c r="ID874" s="150"/>
      <c r="IE874" s="150"/>
      <c r="IF874" s="150"/>
      <c r="IG874" s="150"/>
      <c r="IH874" s="150"/>
      <c r="II874" s="150"/>
      <c r="IJ874" s="150"/>
      <c r="IK874" s="150"/>
      <c r="IL874" s="150"/>
      <c r="IM874" s="150"/>
      <c r="IN874" s="150"/>
      <c r="IO874" s="150"/>
      <c r="IP874" s="150"/>
      <c r="IQ874" s="150"/>
      <c r="IR874" s="150"/>
      <c r="IS874" s="150"/>
      <c r="IT874" s="150"/>
      <c r="IU874" s="150"/>
      <c r="IV874" s="150"/>
      <c r="IW874" s="150"/>
    </row>
    <row r="875" customFormat="false" ht="12.75" hidden="false" customHeight="false" outlineLevel="0" collapsed="false">
      <c r="B875" s="147"/>
      <c r="C875" s="147"/>
      <c r="D875" s="147"/>
      <c r="E875" s="147"/>
      <c r="F875" s="147"/>
      <c r="G875" s="147"/>
      <c r="H875" s="148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  <c r="AB875" s="147"/>
      <c r="AC875" s="147"/>
      <c r="AD875" s="147"/>
      <c r="AE875" s="147"/>
      <c r="AF875" s="147"/>
      <c r="AG875" s="147"/>
      <c r="AH875" s="147"/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  <c r="BI875" s="147"/>
      <c r="BJ875" s="147"/>
      <c r="BK875" s="149"/>
      <c r="BL875" s="150"/>
      <c r="BM875" s="150"/>
      <c r="BN875" s="150"/>
      <c r="BO875" s="150"/>
      <c r="BP875" s="150"/>
      <c r="BQ875" s="150"/>
      <c r="BR875" s="150"/>
      <c r="BS875" s="150"/>
      <c r="BT875" s="150"/>
      <c r="BU875" s="150"/>
      <c r="BV875" s="150"/>
      <c r="BW875" s="150"/>
      <c r="BX875" s="150"/>
      <c r="BY875" s="150"/>
      <c r="BZ875" s="150"/>
      <c r="CA875" s="150"/>
      <c r="CB875" s="150"/>
      <c r="CC875" s="150"/>
      <c r="CD875" s="150"/>
      <c r="CE875" s="150"/>
      <c r="CF875" s="150"/>
      <c r="CG875" s="150"/>
      <c r="CH875" s="150"/>
      <c r="CI875" s="150"/>
      <c r="CJ875" s="150"/>
      <c r="CK875" s="150"/>
      <c r="CL875" s="150"/>
      <c r="CM875" s="150"/>
      <c r="CN875" s="150"/>
      <c r="CO875" s="150"/>
      <c r="CP875" s="150"/>
      <c r="CQ875" s="150"/>
      <c r="CR875" s="150"/>
      <c r="CS875" s="150"/>
      <c r="CT875" s="150"/>
      <c r="CU875" s="150"/>
      <c r="CV875" s="150"/>
      <c r="CW875" s="150"/>
      <c r="CX875" s="150"/>
      <c r="CY875" s="150"/>
      <c r="CZ875" s="150"/>
      <c r="DA875" s="150"/>
      <c r="DB875" s="150"/>
      <c r="DC875" s="150"/>
      <c r="DD875" s="150"/>
      <c r="DE875" s="150"/>
      <c r="DF875" s="150"/>
      <c r="DG875" s="150"/>
      <c r="DH875" s="150"/>
      <c r="DI875" s="150"/>
      <c r="DJ875" s="150"/>
      <c r="DK875" s="150"/>
      <c r="DL875" s="150"/>
      <c r="DM875" s="150"/>
      <c r="DN875" s="150"/>
      <c r="DO875" s="150"/>
      <c r="DP875" s="150"/>
      <c r="DQ875" s="150"/>
      <c r="DR875" s="150"/>
      <c r="DS875" s="150"/>
      <c r="DT875" s="150"/>
      <c r="DU875" s="150"/>
      <c r="DV875" s="150"/>
      <c r="DW875" s="150"/>
      <c r="DX875" s="150"/>
      <c r="DY875" s="150"/>
      <c r="DZ875" s="150"/>
      <c r="EA875" s="150"/>
      <c r="EB875" s="150"/>
      <c r="EC875" s="150"/>
      <c r="ED875" s="150"/>
      <c r="EE875" s="150"/>
      <c r="EF875" s="150"/>
      <c r="EG875" s="150"/>
      <c r="EH875" s="150"/>
      <c r="EI875" s="150"/>
      <c r="EJ875" s="150"/>
      <c r="EK875" s="150"/>
      <c r="EL875" s="150"/>
      <c r="EM875" s="150"/>
      <c r="EN875" s="150"/>
      <c r="EO875" s="150"/>
      <c r="EP875" s="150"/>
      <c r="EQ875" s="150"/>
      <c r="ER875" s="150"/>
      <c r="ES875" s="150"/>
      <c r="ET875" s="150"/>
      <c r="EU875" s="150"/>
      <c r="EV875" s="150"/>
      <c r="EW875" s="150"/>
      <c r="EX875" s="150"/>
      <c r="EY875" s="150"/>
      <c r="EZ875" s="150"/>
      <c r="FA875" s="150"/>
      <c r="FB875" s="150"/>
      <c r="FC875" s="150"/>
      <c r="FD875" s="150"/>
      <c r="FE875" s="150"/>
      <c r="FF875" s="150"/>
      <c r="FG875" s="150"/>
      <c r="FH875" s="150"/>
      <c r="FI875" s="150"/>
      <c r="FJ875" s="150"/>
      <c r="FK875" s="150"/>
      <c r="FL875" s="150"/>
      <c r="FM875" s="150"/>
      <c r="FN875" s="150"/>
      <c r="FO875" s="150"/>
      <c r="FP875" s="150"/>
      <c r="FQ875" s="150"/>
      <c r="FR875" s="150"/>
      <c r="FS875" s="150"/>
      <c r="FT875" s="150"/>
      <c r="FU875" s="150"/>
      <c r="FV875" s="150"/>
      <c r="FW875" s="150"/>
      <c r="FX875" s="150"/>
      <c r="FY875" s="150"/>
      <c r="FZ875" s="150"/>
      <c r="GA875" s="150"/>
      <c r="GB875" s="150"/>
      <c r="GC875" s="150"/>
      <c r="GD875" s="150"/>
      <c r="GE875" s="150"/>
      <c r="GF875" s="150"/>
      <c r="GG875" s="150"/>
      <c r="GH875" s="150"/>
      <c r="GI875" s="150"/>
      <c r="GJ875" s="150"/>
      <c r="GK875" s="150"/>
      <c r="GL875" s="150"/>
      <c r="GM875" s="150"/>
      <c r="GN875" s="150"/>
      <c r="GO875" s="150"/>
      <c r="GP875" s="150"/>
      <c r="GQ875" s="150"/>
      <c r="GR875" s="150"/>
      <c r="GS875" s="150"/>
      <c r="GT875" s="150"/>
      <c r="GU875" s="150"/>
      <c r="GV875" s="150"/>
      <c r="GW875" s="150"/>
      <c r="GX875" s="150"/>
      <c r="GY875" s="150"/>
      <c r="GZ875" s="150"/>
      <c r="HA875" s="150"/>
      <c r="HB875" s="150"/>
      <c r="HC875" s="150"/>
      <c r="HD875" s="150"/>
      <c r="HE875" s="150"/>
      <c r="HF875" s="150"/>
      <c r="HG875" s="150"/>
      <c r="HH875" s="150"/>
      <c r="HI875" s="150"/>
      <c r="HJ875" s="150"/>
      <c r="HK875" s="150"/>
      <c r="HL875" s="150"/>
      <c r="HM875" s="150"/>
      <c r="HN875" s="150"/>
      <c r="HO875" s="150"/>
      <c r="HP875" s="150"/>
      <c r="HQ875" s="150"/>
      <c r="HR875" s="150"/>
      <c r="HS875" s="150"/>
      <c r="HT875" s="150"/>
      <c r="HU875" s="150"/>
      <c r="HV875" s="150"/>
      <c r="HW875" s="150"/>
      <c r="HX875" s="150"/>
      <c r="HY875" s="150"/>
      <c r="HZ875" s="150"/>
      <c r="IA875" s="150"/>
      <c r="IB875" s="150"/>
      <c r="IC875" s="150"/>
      <c r="ID875" s="150"/>
      <c r="IE875" s="150"/>
      <c r="IF875" s="150"/>
      <c r="IG875" s="150"/>
      <c r="IH875" s="150"/>
      <c r="II875" s="150"/>
      <c r="IJ875" s="150"/>
      <c r="IK875" s="150"/>
      <c r="IL875" s="150"/>
      <c r="IM875" s="150"/>
      <c r="IN875" s="150"/>
      <c r="IO875" s="150"/>
      <c r="IP875" s="150"/>
      <c r="IQ875" s="150"/>
      <c r="IR875" s="150"/>
      <c r="IS875" s="150"/>
      <c r="IT875" s="150"/>
      <c r="IU875" s="150"/>
      <c r="IV875" s="150"/>
      <c r="IW875" s="150"/>
    </row>
    <row r="876" customFormat="false" ht="12.75" hidden="false" customHeight="false" outlineLevel="0" collapsed="false">
      <c r="B876" s="147"/>
      <c r="C876" s="147"/>
      <c r="D876" s="147"/>
      <c r="E876" s="147"/>
      <c r="F876" s="147"/>
      <c r="G876" s="147"/>
      <c r="H876" s="148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  <c r="AA876" s="147"/>
      <c r="AB876" s="147"/>
      <c r="AC876" s="147"/>
      <c r="AD876" s="147"/>
      <c r="AE876" s="147"/>
      <c r="AF876" s="147"/>
      <c r="AG876" s="147"/>
      <c r="AH876" s="147"/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  <c r="BI876" s="147"/>
      <c r="BJ876" s="147"/>
      <c r="BK876" s="149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50"/>
      <c r="BV876" s="150"/>
      <c r="BW876" s="150"/>
      <c r="BX876" s="150"/>
      <c r="BY876" s="150"/>
      <c r="BZ876" s="150"/>
      <c r="CA876" s="150"/>
      <c r="CB876" s="150"/>
      <c r="CC876" s="150"/>
      <c r="CD876" s="150"/>
      <c r="CE876" s="150"/>
      <c r="CF876" s="150"/>
      <c r="CG876" s="150"/>
      <c r="CH876" s="150"/>
      <c r="CI876" s="150"/>
      <c r="CJ876" s="150"/>
      <c r="CK876" s="150"/>
      <c r="CL876" s="150"/>
      <c r="CM876" s="150"/>
      <c r="CN876" s="150"/>
      <c r="CO876" s="150"/>
      <c r="CP876" s="150"/>
      <c r="CQ876" s="150"/>
      <c r="CR876" s="150"/>
      <c r="CS876" s="150"/>
      <c r="CT876" s="150"/>
      <c r="CU876" s="150"/>
      <c r="CV876" s="150"/>
      <c r="CW876" s="150"/>
      <c r="CX876" s="150"/>
      <c r="CY876" s="150"/>
      <c r="CZ876" s="150"/>
      <c r="DA876" s="150"/>
      <c r="DB876" s="150"/>
      <c r="DC876" s="150"/>
      <c r="DD876" s="150"/>
      <c r="DE876" s="150"/>
      <c r="DF876" s="150"/>
      <c r="DG876" s="150"/>
      <c r="DH876" s="150"/>
      <c r="DI876" s="150"/>
      <c r="DJ876" s="150"/>
      <c r="DK876" s="150"/>
      <c r="DL876" s="150"/>
      <c r="DM876" s="150"/>
      <c r="DN876" s="150"/>
      <c r="DO876" s="150"/>
      <c r="DP876" s="150"/>
      <c r="DQ876" s="150"/>
      <c r="DR876" s="150"/>
      <c r="DS876" s="150"/>
      <c r="DT876" s="150"/>
      <c r="DU876" s="150"/>
      <c r="DV876" s="150"/>
      <c r="DW876" s="150"/>
      <c r="DX876" s="150"/>
      <c r="DY876" s="150"/>
      <c r="DZ876" s="150"/>
      <c r="EA876" s="150"/>
      <c r="EB876" s="150"/>
      <c r="EC876" s="150"/>
      <c r="ED876" s="150"/>
      <c r="EE876" s="150"/>
      <c r="EF876" s="150"/>
      <c r="EG876" s="150"/>
      <c r="EH876" s="150"/>
      <c r="EI876" s="150"/>
      <c r="EJ876" s="150"/>
      <c r="EK876" s="150"/>
      <c r="EL876" s="150"/>
      <c r="EM876" s="150"/>
      <c r="EN876" s="150"/>
      <c r="EO876" s="150"/>
      <c r="EP876" s="150"/>
      <c r="EQ876" s="150"/>
      <c r="ER876" s="150"/>
      <c r="ES876" s="150"/>
      <c r="ET876" s="150"/>
      <c r="EU876" s="150"/>
      <c r="EV876" s="150"/>
      <c r="EW876" s="150"/>
      <c r="EX876" s="150"/>
      <c r="EY876" s="150"/>
      <c r="EZ876" s="150"/>
      <c r="FA876" s="150"/>
      <c r="FB876" s="150"/>
      <c r="FC876" s="150"/>
      <c r="FD876" s="150"/>
      <c r="FE876" s="150"/>
      <c r="FF876" s="150"/>
      <c r="FG876" s="150"/>
      <c r="FH876" s="150"/>
      <c r="FI876" s="150"/>
      <c r="FJ876" s="150"/>
      <c r="FK876" s="150"/>
      <c r="FL876" s="150"/>
      <c r="FM876" s="150"/>
      <c r="FN876" s="150"/>
      <c r="FO876" s="150"/>
      <c r="FP876" s="150"/>
      <c r="FQ876" s="150"/>
      <c r="FR876" s="150"/>
      <c r="FS876" s="150"/>
      <c r="FT876" s="150"/>
      <c r="FU876" s="150"/>
      <c r="FV876" s="150"/>
      <c r="FW876" s="150"/>
      <c r="FX876" s="150"/>
      <c r="FY876" s="150"/>
      <c r="FZ876" s="150"/>
      <c r="GA876" s="150"/>
      <c r="GB876" s="150"/>
      <c r="GC876" s="150"/>
      <c r="GD876" s="150"/>
      <c r="GE876" s="150"/>
      <c r="GF876" s="150"/>
      <c r="GG876" s="150"/>
      <c r="GH876" s="150"/>
      <c r="GI876" s="150"/>
      <c r="GJ876" s="150"/>
      <c r="GK876" s="150"/>
      <c r="GL876" s="150"/>
      <c r="GM876" s="150"/>
      <c r="GN876" s="150"/>
      <c r="GO876" s="150"/>
      <c r="GP876" s="150"/>
      <c r="GQ876" s="150"/>
      <c r="GR876" s="150"/>
      <c r="GS876" s="150"/>
      <c r="GT876" s="150"/>
      <c r="GU876" s="150"/>
      <c r="GV876" s="150"/>
      <c r="GW876" s="150"/>
      <c r="GX876" s="150"/>
      <c r="GY876" s="150"/>
      <c r="GZ876" s="150"/>
      <c r="HA876" s="150"/>
      <c r="HB876" s="150"/>
      <c r="HC876" s="150"/>
      <c r="HD876" s="150"/>
      <c r="HE876" s="150"/>
      <c r="HF876" s="150"/>
      <c r="HG876" s="150"/>
      <c r="HH876" s="150"/>
      <c r="HI876" s="150"/>
      <c r="HJ876" s="150"/>
      <c r="HK876" s="150"/>
      <c r="HL876" s="150"/>
      <c r="HM876" s="150"/>
      <c r="HN876" s="150"/>
      <c r="HO876" s="150"/>
      <c r="HP876" s="150"/>
      <c r="HQ876" s="150"/>
      <c r="HR876" s="150"/>
      <c r="HS876" s="150"/>
      <c r="HT876" s="150"/>
      <c r="HU876" s="150"/>
      <c r="HV876" s="150"/>
      <c r="HW876" s="150"/>
      <c r="HX876" s="150"/>
      <c r="HY876" s="150"/>
      <c r="HZ876" s="150"/>
      <c r="IA876" s="150"/>
      <c r="IB876" s="150"/>
      <c r="IC876" s="150"/>
      <c r="ID876" s="150"/>
      <c r="IE876" s="150"/>
      <c r="IF876" s="150"/>
      <c r="IG876" s="150"/>
      <c r="IH876" s="150"/>
      <c r="II876" s="150"/>
      <c r="IJ876" s="150"/>
      <c r="IK876" s="150"/>
      <c r="IL876" s="150"/>
      <c r="IM876" s="150"/>
      <c r="IN876" s="150"/>
      <c r="IO876" s="150"/>
      <c r="IP876" s="150"/>
      <c r="IQ876" s="150"/>
      <c r="IR876" s="150"/>
      <c r="IS876" s="150"/>
      <c r="IT876" s="150"/>
      <c r="IU876" s="150"/>
      <c r="IV876" s="150"/>
      <c r="IW876" s="150"/>
    </row>
    <row r="877" customFormat="false" ht="12.75" hidden="false" customHeight="false" outlineLevel="0" collapsed="false">
      <c r="B877" s="147"/>
      <c r="C877" s="147"/>
      <c r="D877" s="147"/>
      <c r="E877" s="147"/>
      <c r="F877" s="147"/>
      <c r="G877" s="147"/>
      <c r="H877" s="148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  <c r="AA877" s="147"/>
      <c r="AB877" s="147"/>
      <c r="AC877" s="147"/>
      <c r="AD877" s="147"/>
      <c r="AE877" s="147"/>
      <c r="AF877" s="147"/>
      <c r="AG877" s="147"/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  <c r="BI877" s="147"/>
      <c r="BJ877" s="147"/>
      <c r="BK877" s="149"/>
      <c r="BL877" s="150"/>
      <c r="BM877" s="150"/>
      <c r="BN877" s="150"/>
      <c r="BO877" s="150"/>
      <c r="BP877" s="150"/>
      <c r="BQ877" s="150"/>
      <c r="BR877" s="150"/>
      <c r="BS877" s="150"/>
      <c r="BT877" s="150"/>
      <c r="BU877" s="150"/>
      <c r="BV877" s="150"/>
      <c r="BW877" s="150"/>
      <c r="BX877" s="150"/>
      <c r="BY877" s="150"/>
      <c r="BZ877" s="150"/>
      <c r="CA877" s="150"/>
      <c r="CB877" s="150"/>
      <c r="CC877" s="15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0"/>
      <c r="CN877" s="150"/>
      <c r="CO877" s="150"/>
      <c r="CP877" s="150"/>
      <c r="CQ877" s="150"/>
      <c r="CR877" s="150"/>
      <c r="CS877" s="150"/>
      <c r="CT877" s="150"/>
      <c r="CU877" s="150"/>
      <c r="CV877" s="150"/>
      <c r="CW877" s="150"/>
      <c r="CX877" s="150"/>
      <c r="CY877" s="150"/>
      <c r="CZ877" s="150"/>
      <c r="DA877" s="150"/>
      <c r="DB877" s="150"/>
      <c r="DC877" s="150"/>
      <c r="DD877" s="150"/>
      <c r="DE877" s="150"/>
      <c r="DF877" s="150"/>
      <c r="DG877" s="150"/>
      <c r="DH877" s="150"/>
      <c r="DI877" s="150"/>
      <c r="DJ877" s="150"/>
      <c r="DK877" s="150"/>
      <c r="DL877" s="150"/>
      <c r="DM877" s="150"/>
      <c r="DN877" s="150"/>
      <c r="DO877" s="150"/>
      <c r="DP877" s="150"/>
      <c r="DQ877" s="150"/>
      <c r="DR877" s="150"/>
      <c r="DS877" s="150"/>
      <c r="DT877" s="150"/>
      <c r="DU877" s="150"/>
      <c r="DV877" s="150"/>
      <c r="DW877" s="150"/>
      <c r="DX877" s="150"/>
      <c r="DY877" s="150"/>
      <c r="DZ877" s="150"/>
      <c r="EA877" s="150"/>
      <c r="EB877" s="150"/>
      <c r="EC877" s="150"/>
      <c r="ED877" s="150"/>
      <c r="EE877" s="150"/>
      <c r="EF877" s="150"/>
      <c r="EG877" s="150"/>
      <c r="EH877" s="150"/>
      <c r="EI877" s="150"/>
      <c r="EJ877" s="150"/>
      <c r="EK877" s="150"/>
      <c r="EL877" s="150"/>
      <c r="EM877" s="150"/>
      <c r="EN877" s="150"/>
      <c r="EO877" s="150"/>
      <c r="EP877" s="150"/>
      <c r="EQ877" s="150"/>
      <c r="ER877" s="150"/>
      <c r="ES877" s="150"/>
      <c r="ET877" s="150"/>
      <c r="EU877" s="150"/>
      <c r="EV877" s="150"/>
      <c r="EW877" s="150"/>
      <c r="EX877" s="150"/>
      <c r="EY877" s="150"/>
      <c r="EZ877" s="150"/>
      <c r="FA877" s="150"/>
      <c r="FB877" s="150"/>
      <c r="FC877" s="150"/>
      <c r="FD877" s="150"/>
      <c r="FE877" s="150"/>
      <c r="FF877" s="150"/>
      <c r="FG877" s="150"/>
      <c r="FH877" s="150"/>
      <c r="FI877" s="150"/>
      <c r="FJ877" s="150"/>
      <c r="FK877" s="150"/>
      <c r="FL877" s="150"/>
      <c r="FM877" s="150"/>
      <c r="FN877" s="150"/>
      <c r="FO877" s="150"/>
      <c r="FP877" s="150"/>
      <c r="FQ877" s="150"/>
      <c r="FR877" s="150"/>
      <c r="FS877" s="150"/>
      <c r="FT877" s="150"/>
      <c r="FU877" s="150"/>
      <c r="FV877" s="150"/>
      <c r="FW877" s="150"/>
      <c r="FX877" s="150"/>
      <c r="FY877" s="150"/>
      <c r="FZ877" s="150"/>
      <c r="GA877" s="150"/>
      <c r="GB877" s="150"/>
      <c r="GC877" s="150"/>
      <c r="GD877" s="150"/>
      <c r="GE877" s="150"/>
      <c r="GF877" s="150"/>
      <c r="GG877" s="150"/>
      <c r="GH877" s="150"/>
      <c r="GI877" s="150"/>
      <c r="GJ877" s="150"/>
      <c r="GK877" s="150"/>
      <c r="GL877" s="150"/>
      <c r="GM877" s="150"/>
      <c r="GN877" s="150"/>
      <c r="GO877" s="150"/>
      <c r="GP877" s="150"/>
      <c r="GQ877" s="150"/>
      <c r="GR877" s="150"/>
      <c r="GS877" s="150"/>
      <c r="GT877" s="150"/>
      <c r="GU877" s="150"/>
      <c r="GV877" s="150"/>
      <c r="GW877" s="150"/>
      <c r="GX877" s="150"/>
      <c r="GY877" s="150"/>
      <c r="GZ877" s="150"/>
      <c r="HA877" s="150"/>
      <c r="HB877" s="150"/>
      <c r="HC877" s="150"/>
      <c r="HD877" s="150"/>
      <c r="HE877" s="150"/>
      <c r="HF877" s="150"/>
      <c r="HG877" s="150"/>
      <c r="HH877" s="150"/>
      <c r="HI877" s="150"/>
      <c r="HJ877" s="150"/>
      <c r="HK877" s="150"/>
      <c r="HL877" s="150"/>
      <c r="HM877" s="150"/>
      <c r="HN877" s="150"/>
      <c r="HO877" s="150"/>
      <c r="HP877" s="150"/>
      <c r="HQ877" s="150"/>
      <c r="HR877" s="150"/>
      <c r="HS877" s="150"/>
      <c r="HT877" s="150"/>
      <c r="HU877" s="150"/>
      <c r="HV877" s="150"/>
      <c r="HW877" s="150"/>
      <c r="HX877" s="150"/>
      <c r="HY877" s="150"/>
      <c r="HZ877" s="150"/>
      <c r="IA877" s="150"/>
      <c r="IB877" s="150"/>
      <c r="IC877" s="150"/>
      <c r="ID877" s="150"/>
      <c r="IE877" s="150"/>
      <c r="IF877" s="150"/>
      <c r="IG877" s="150"/>
      <c r="IH877" s="150"/>
      <c r="II877" s="150"/>
      <c r="IJ877" s="150"/>
      <c r="IK877" s="150"/>
      <c r="IL877" s="150"/>
      <c r="IM877" s="150"/>
      <c r="IN877" s="150"/>
      <c r="IO877" s="150"/>
      <c r="IP877" s="150"/>
      <c r="IQ877" s="150"/>
      <c r="IR877" s="150"/>
      <c r="IS877" s="150"/>
      <c r="IT877" s="150"/>
      <c r="IU877" s="150"/>
      <c r="IV877" s="150"/>
      <c r="IW877" s="150"/>
    </row>
    <row r="878" customFormat="false" ht="12.75" hidden="false" customHeight="false" outlineLevel="0" collapsed="false">
      <c r="B878" s="147"/>
      <c r="C878" s="147"/>
      <c r="D878" s="147"/>
      <c r="E878" s="147"/>
      <c r="F878" s="147"/>
      <c r="G878" s="147"/>
      <c r="H878" s="148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  <c r="AA878" s="147"/>
      <c r="AB878" s="147"/>
      <c r="AC878" s="147"/>
      <c r="AD878" s="147"/>
      <c r="AE878" s="147"/>
      <c r="AF878" s="147"/>
      <c r="AG878" s="147"/>
      <c r="AH878" s="147"/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  <c r="BI878" s="147"/>
      <c r="BJ878" s="147"/>
      <c r="BK878" s="149"/>
      <c r="BL878" s="150"/>
      <c r="BM878" s="150"/>
      <c r="BN878" s="150"/>
      <c r="BO878" s="150"/>
      <c r="BP878" s="150"/>
      <c r="BQ878" s="150"/>
      <c r="BR878" s="150"/>
      <c r="BS878" s="150"/>
      <c r="BT878" s="150"/>
      <c r="BU878" s="150"/>
      <c r="BV878" s="150"/>
      <c r="BW878" s="150"/>
      <c r="BX878" s="150"/>
      <c r="BY878" s="150"/>
      <c r="BZ878" s="150"/>
      <c r="CA878" s="150"/>
      <c r="CB878" s="150"/>
      <c r="CC878" s="15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0"/>
      <c r="CN878" s="150"/>
      <c r="CO878" s="150"/>
      <c r="CP878" s="150"/>
      <c r="CQ878" s="150"/>
      <c r="CR878" s="150"/>
      <c r="CS878" s="150"/>
      <c r="CT878" s="150"/>
      <c r="CU878" s="150"/>
      <c r="CV878" s="150"/>
      <c r="CW878" s="150"/>
      <c r="CX878" s="150"/>
      <c r="CY878" s="150"/>
      <c r="CZ878" s="150"/>
      <c r="DA878" s="150"/>
      <c r="DB878" s="150"/>
      <c r="DC878" s="150"/>
      <c r="DD878" s="150"/>
      <c r="DE878" s="150"/>
      <c r="DF878" s="150"/>
      <c r="DG878" s="150"/>
      <c r="DH878" s="150"/>
      <c r="DI878" s="150"/>
      <c r="DJ878" s="150"/>
      <c r="DK878" s="150"/>
      <c r="DL878" s="150"/>
      <c r="DM878" s="150"/>
      <c r="DN878" s="150"/>
      <c r="DO878" s="150"/>
      <c r="DP878" s="150"/>
      <c r="DQ878" s="150"/>
      <c r="DR878" s="150"/>
      <c r="DS878" s="150"/>
      <c r="DT878" s="150"/>
      <c r="DU878" s="150"/>
      <c r="DV878" s="150"/>
      <c r="DW878" s="150"/>
      <c r="DX878" s="150"/>
      <c r="DY878" s="150"/>
      <c r="DZ878" s="150"/>
      <c r="EA878" s="150"/>
      <c r="EB878" s="150"/>
      <c r="EC878" s="150"/>
      <c r="ED878" s="150"/>
      <c r="EE878" s="150"/>
      <c r="EF878" s="150"/>
      <c r="EG878" s="150"/>
      <c r="EH878" s="150"/>
      <c r="EI878" s="150"/>
      <c r="EJ878" s="150"/>
      <c r="EK878" s="150"/>
      <c r="EL878" s="150"/>
      <c r="EM878" s="150"/>
      <c r="EN878" s="150"/>
      <c r="EO878" s="150"/>
      <c r="EP878" s="150"/>
      <c r="EQ878" s="150"/>
      <c r="ER878" s="150"/>
      <c r="ES878" s="150"/>
      <c r="ET878" s="150"/>
      <c r="EU878" s="150"/>
      <c r="EV878" s="150"/>
      <c r="EW878" s="150"/>
      <c r="EX878" s="150"/>
      <c r="EY878" s="150"/>
      <c r="EZ878" s="150"/>
      <c r="FA878" s="150"/>
      <c r="FB878" s="150"/>
      <c r="FC878" s="150"/>
      <c r="FD878" s="150"/>
      <c r="FE878" s="150"/>
      <c r="FF878" s="150"/>
      <c r="FG878" s="150"/>
      <c r="FH878" s="150"/>
      <c r="FI878" s="150"/>
      <c r="FJ878" s="150"/>
      <c r="FK878" s="150"/>
      <c r="FL878" s="150"/>
      <c r="FM878" s="150"/>
      <c r="FN878" s="150"/>
      <c r="FO878" s="150"/>
      <c r="FP878" s="150"/>
      <c r="FQ878" s="150"/>
      <c r="FR878" s="150"/>
      <c r="FS878" s="150"/>
      <c r="FT878" s="150"/>
      <c r="FU878" s="150"/>
      <c r="FV878" s="150"/>
      <c r="FW878" s="150"/>
      <c r="FX878" s="150"/>
      <c r="FY878" s="150"/>
      <c r="FZ878" s="150"/>
      <c r="GA878" s="150"/>
      <c r="GB878" s="150"/>
      <c r="GC878" s="150"/>
      <c r="GD878" s="150"/>
      <c r="GE878" s="150"/>
      <c r="GF878" s="150"/>
      <c r="GG878" s="150"/>
      <c r="GH878" s="150"/>
      <c r="GI878" s="150"/>
      <c r="GJ878" s="150"/>
      <c r="GK878" s="150"/>
      <c r="GL878" s="150"/>
      <c r="GM878" s="150"/>
      <c r="GN878" s="150"/>
      <c r="GO878" s="150"/>
      <c r="GP878" s="150"/>
      <c r="GQ878" s="150"/>
      <c r="GR878" s="150"/>
      <c r="GS878" s="150"/>
      <c r="GT878" s="150"/>
      <c r="GU878" s="150"/>
      <c r="GV878" s="150"/>
      <c r="GW878" s="150"/>
      <c r="GX878" s="150"/>
      <c r="GY878" s="150"/>
      <c r="GZ878" s="150"/>
      <c r="HA878" s="150"/>
      <c r="HB878" s="150"/>
      <c r="HC878" s="150"/>
      <c r="HD878" s="150"/>
      <c r="HE878" s="150"/>
      <c r="HF878" s="150"/>
      <c r="HG878" s="150"/>
      <c r="HH878" s="150"/>
      <c r="HI878" s="150"/>
      <c r="HJ878" s="150"/>
      <c r="HK878" s="150"/>
      <c r="HL878" s="150"/>
      <c r="HM878" s="150"/>
      <c r="HN878" s="150"/>
      <c r="HO878" s="150"/>
      <c r="HP878" s="150"/>
      <c r="HQ878" s="150"/>
      <c r="HR878" s="150"/>
      <c r="HS878" s="150"/>
      <c r="HT878" s="150"/>
      <c r="HU878" s="150"/>
      <c r="HV878" s="150"/>
      <c r="HW878" s="150"/>
      <c r="HX878" s="150"/>
      <c r="HY878" s="150"/>
      <c r="HZ878" s="150"/>
      <c r="IA878" s="150"/>
      <c r="IB878" s="150"/>
      <c r="IC878" s="150"/>
      <c r="ID878" s="150"/>
      <c r="IE878" s="150"/>
      <c r="IF878" s="150"/>
      <c r="IG878" s="150"/>
      <c r="IH878" s="150"/>
      <c r="II878" s="150"/>
      <c r="IJ878" s="150"/>
      <c r="IK878" s="150"/>
      <c r="IL878" s="150"/>
      <c r="IM878" s="150"/>
      <c r="IN878" s="150"/>
      <c r="IO878" s="150"/>
      <c r="IP878" s="150"/>
      <c r="IQ878" s="150"/>
      <c r="IR878" s="150"/>
      <c r="IS878" s="150"/>
      <c r="IT878" s="150"/>
      <c r="IU878" s="150"/>
      <c r="IV878" s="150"/>
      <c r="IW878" s="150"/>
    </row>
    <row r="879" customFormat="false" ht="12.75" hidden="false" customHeight="false" outlineLevel="0" collapsed="false">
      <c r="B879" s="147"/>
      <c r="C879" s="147"/>
      <c r="D879" s="147"/>
      <c r="E879" s="147"/>
      <c r="F879" s="147"/>
      <c r="G879" s="147"/>
      <c r="H879" s="148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  <c r="AA879" s="147"/>
      <c r="AB879" s="147"/>
      <c r="AC879" s="147"/>
      <c r="AD879" s="147"/>
      <c r="AE879" s="147"/>
      <c r="AF879" s="147"/>
      <c r="AG879" s="147"/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  <c r="BI879" s="147"/>
      <c r="BJ879" s="147"/>
      <c r="BK879" s="149"/>
      <c r="BL879" s="150"/>
      <c r="BM879" s="150"/>
      <c r="BN879" s="150"/>
      <c r="BO879" s="150"/>
      <c r="BP879" s="150"/>
      <c r="BQ879" s="150"/>
      <c r="BR879" s="150"/>
      <c r="BS879" s="150"/>
      <c r="BT879" s="150"/>
      <c r="BU879" s="150"/>
      <c r="BV879" s="150"/>
      <c r="BW879" s="150"/>
      <c r="BX879" s="150"/>
      <c r="BY879" s="150"/>
      <c r="BZ879" s="150"/>
      <c r="CA879" s="150"/>
      <c r="CB879" s="150"/>
      <c r="CC879" s="150"/>
      <c r="CD879" s="150"/>
      <c r="CE879" s="150"/>
      <c r="CF879" s="150"/>
      <c r="CG879" s="150"/>
      <c r="CH879" s="150"/>
      <c r="CI879" s="150"/>
      <c r="CJ879" s="150"/>
      <c r="CK879" s="150"/>
      <c r="CL879" s="150"/>
      <c r="CM879" s="150"/>
      <c r="CN879" s="150"/>
      <c r="CO879" s="150"/>
      <c r="CP879" s="150"/>
      <c r="CQ879" s="150"/>
      <c r="CR879" s="150"/>
      <c r="CS879" s="150"/>
      <c r="CT879" s="150"/>
      <c r="CU879" s="150"/>
      <c r="CV879" s="150"/>
      <c r="CW879" s="150"/>
      <c r="CX879" s="150"/>
      <c r="CY879" s="150"/>
      <c r="CZ879" s="150"/>
      <c r="DA879" s="150"/>
      <c r="DB879" s="150"/>
      <c r="DC879" s="150"/>
      <c r="DD879" s="150"/>
      <c r="DE879" s="150"/>
      <c r="DF879" s="150"/>
      <c r="DG879" s="150"/>
      <c r="DH879" s="150"/>
      <c r="DI879" s="150"/>
      <c r="DJ879" s="150"/>
      <c r="DK879" s="150"/>
      <c r="DL879" s="150"/>
      <c r="DM879" s="150"/>
      <c r="DN879" s="150"/>
      <c r="DO879" s="150"/>
      <c r="DP879" s="150"/>
      <c r="DQ879" s="150"/>
      <c r="DR879" s="150"/>
      <c r="DS879" s="150"/>
      <c r="DT879" s="150"/>
      <c r="DU879" s="150"/>
      <c r="DV879" s="150"/>
      <c r="DW879" s="150"/>
      <c r="DX879" s="150"/>
      <c r="DY879" s="150"/>
      <c r="DZ879" s="150"/>
      <c r="EA879" s="150"/>
      <c r="EB879" s="150"/>
      <c r="EC879" s="150"/>
      <c r="ED879" s="150"/>
      <c r="EE879" s="150"/>
      <c r="EF879" s="150"/>
      <c r="EG879" s="150"/>
      <c r="EH879" s="150"/>
      <c r="EI879" s="150"/>
      <c r="EJ879" s="150"/>
      <c r="EK879" s="150"/>
      <c r="EL879" s="150"/>
      <c r="EM879" s="150"/>
      <c r="EN879" s="150"/>
      <c r="EO879" s="150"/>
      <c r="EP879" s="150"/>
      <c r="EQ879" s="150"/>
      <c r="ER879" s="150"/>
      <c r="ES879" s="150"/>
      <c r="ET879" s="150"/>
      <c r="EU879" s="150"/>
      <c r="EV879" s="150"/>
      <c r="EW879" s="150"/>
      <c r="EX879" s="150"/>
      <c r="EY879" s="150"/>
      <c r="EZ879" s="150"/>
      <c r="FA879" s="150"/>
      <c r="FB879" s="150"/>
      <c r="FC879" s="150"/>
      <c r="FD879" s="150"/>
      <c r="FE879" s="150"/>
      <c r="FF879" s="150"/>
      <c r="FG879" s="150"/>
      <c r="FH879" s="150"/>
      <c r="FI879" s="150"/>
      <c r="FJ879" s="150"/>
      <c r="FK879" s="150"/>
      <c r="FL879" s="150"/>
      <c r="FM879" s="150"/>
      <c r="FN879" s="150"/>
      <c r="FO879" s="150"/>
      <c r="FP879" s="150"/>
      <c r="FQ879" s="150"/>
      <c r="FR879" s="150"/>
      <c r="FS879" s="150"/>
      <c r="FT879" s="150"/>
      <c r="FU879" s="150"/>
      <c r="FV879" s="150"/>
      <c r="FW879" s="150"/>
      <c r="FX879" s="150"/>
      <c r="FY879" s="150"/>
      <c r="FZ879" s="150"/>
      <c r="GA879" s="150"/>
      <c r="GB879" s="150"/>
      <c r="GC879" s="150"/>
      <c r="GD879" s="150"/>
      <c r="GE879" s="150"/>
      <c r="GF879" s="150"/>
      <c r="GG879" s="150"/>
      <c r="GH879" s="150"/>
      <c r="GI879" s="150"/>
      <c r="GJ879" s="150"/>
      <c r="GK879" s="150"/>
      <c r="GL879" s="150"/>
      <c r="GM879" s="150"/>
      <c r="GN879" s="150"/>
      <c r="GO879" s="150"/>
      <c r="GP879" s="150"/>
      <c r="GQ879" s="150"/>
      <c r="GR879" s="150"/>
      <c r="GS879" s="150"/>
      <c r="GT879" s="150"/>
      <c r="GU879" s="150"/>
      <c r="GV879" s="150"/>
      <c r="GW879" s="150"/>
      <c r="GX879" s="150"/>
      <c r="GY879" s="150"/>
      <c r="GZ879" s="150"/>
      <c r="HA879" s="150"/>
      <c r="HB879" s="150"/>
      <c r="HC879" s="150"/>
      <c r="HD879" s="150"/>
      <c r="HE879" s="150"/>
      <c r="HF879" s="150"/>
      <c r="HG879" s="150"/>
      <c r="HH879" s="150"/>
      <c r="HI879" s="150"/>
      <c r="HJ879" s="150"/>
      <c r="HK879" s="150"/>
      <c r="HL879" s="150"/>
      <c r="HM879" s="150"/>
      <c r="HN879" s="150"/>
      <c r="HO879" s="150"/>
      <c r="HP879" s="150"/>
      <c r="HQ879" s="150"/>
      <c r="HR879" s="150"/>
      <c r="HS879" s="150"/>
      <c r="HT879" s="150"/>
      <c r="HU879" s="150"/>
      <c r="HV879" s="150"/>
      <c r="HW879" s="150"/>
      <c r="HX879" s="150"/>
      <c r="HY879" s="150"/>
      <c r="HZ879" s="150"/>
      <c r="IA879" s="150"/>
      <c r="IB879" s="150"/>
      <c r="IC879" s="150"/>
      <c r="ID879" s="150"/>
      <c r="IE879" s="150"/>
      <c r="IF879" s="150"/>
      <c r="IG879" s="150"/>
      <c r="IH879" s="150"/>
      <c r="II879" s="150"/>
      <c r="IJ879" s="150"/>
      <c r="IK879" s="150"/>
      <c r="IL879" s="150"/>
      <c r="IM879" s="150"/>
      <c r="IN879" s="150"/>
      <c r="IO879" s="150"/>
      <c r="IP879" s="150"/>
      <c r="IQ879" s="150"/>
      <c r="IR879" s="150"/>
      <c r="IS879" s="150"/>
      <c r="IT879" s="150"/>
      <c r="IU879" s="150"/>
      <c r="IV879" s="150"/>
      <c r="IW879" s="150"/>
    </row>
    <row r="880" customFormat="false" ht="12.75" hidden="false" customHeight="false" outlineLevel="0" collapsed="false">
      <c r="B880" s="147"/>
      <c r="C880" s="147"/>
      <c r="D880" s="147"/>
      <c r="E880" s="147"/>
      <c r="F880" s="147"/>
      <c r="G880" s="147"/>
      <c r="H880" s="148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  <c r="AA880" s="147"/>
      <c r="AB880" s="147"/>
      <c r="AC880" s="147"/>
      <c r="AD880" s="147"/>
      <c r="AE880" s="147"/>
      <c r="AF880" s="147"/>
      <c r="AG880" s="147"/>
      <c r="AH880" s="147"/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  <c r="BI880" s="147"/>
      <c r="BJ880" s="147"/>
      <c r="BK880" s="149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  <c r="EC880" s="150"/>
      <c r="ED880" s="150"/>
      <c r="EE880" s="150"/>
      <c r="EF880" s="150"/>
      <c r="EG880" s="150"/>
      <c r="EH880" s="150"/>
      <c r="EI880" s="150"/>
      <c r="EJ880" s="150"/>
      <c r="EK880" s="150"/>
      <c r="EL880" s="150"/>
      <c r="EM880" s="150"/>
      <c r="EN880" s="150"/>
      <c r="EO880" s="150"/>
      <c r="EP880" s="150"/>
      <c r="EQ880" s="150"/>
      <c r="ER880" s="150"/>
      <c r="ES880" s="150"/>
      <c r="ET880" s="150"/>
      <c r="EU880" s="150"/>
      <c r="EV880" s="150"/>
      <c r="EW880" s="150"/>
      <c r="EX880" s="150"/>
      <c r="EY880" s="150"/>
      <c r="EZ880" s="150"/>
      <c r="FA880" s="150"/>
      <c r="FB880" s="150"/>
      <c r="FC880" s="150"/>
      <c r="FD880" s="150"/>
      <c r="FE880" s="150"/>
      <c r="FF880" s="150"/>
      <c r="FG880" s="150"/>
      <c r="FH880" s="150"/>
      <c r="FI880" s="150"/>
      <c r="FJ880" s="150"/>
      <c r="FK880" s="150"/>
      <c r="FL880" s="150"/>
      <c r="FM880" s="150"/>
      <c r="FN880" s="150"/>
      <c r="FO880" s="150"/>
      <c r="FP880" s="150"/>
      <c r="FQ880" s="150"/>
      <c r="FR880" s="150"/>
      <c r="FS880" s="150"/>
      <c r="FT880" s="150"/>
      <c r="FU880" s="150"/>
      <c r="FV880" s="150"/>
      <c r="FW880" s="150"/>
      <c r="FX880" s="150"/>
      <c r="FY880" s="150"/>
      <c r="FZ880" s="150"/>
      <c r="GA880" s="150"/>
      <c r="GB880" s="150"/>
      <c r="GC880" s="150"/>
      <c r="GD880" s="150"/>
      <c r="GE880" s="150"/>
      <c r="GF880" s="150"/>
      <c r="GG880" s="150"/>
      <c r="GH880" s="150"/>
      <c r="GI880" s="150"/>
      <c r="GJ880" s="150"/>
      <c r="GK880" s="150"/>
      <c r="GL880" s="150"/>
      <c r="GM880" s="150"/>
      <c r="GN880" s="150"/>
      <c r="GO880" s="150"/>
      <c r="GP880" s="150"/>
      <c r="GQ880" s="150"/>
      <c r="GR880" s="150"/>
      <c r="GS880" s="150"/>
      <c r="GT880" s="150"/>
      <c r="GU880" s="150"/>
      <c r="GV880" s="150"/>
      <c r="GW880" s="150"/>
      <c r="GX880" s="150"/>
      <c r="GY880" s="150"/>
      <c r="GZ880" s="150"/>
      <c r="HA880" s="150"/>
      <c r="HB880" s="150"/>
      <c r="HC880" s="150"/>
      <c r="HD880" s="150"/>
      <c r="HE880" s="150"/>
      <c r="HF880" s="150"/>
      <c r="HG880" s="150"/>
      <c r="HH880" s="150"/>
      <c r="HI880" s="150"/>
      <c r="HJ880" s="150"/>
      <c r="HK880" s="150"/>
      <c r="HL880" s="150"/>
      <c r="HM880" s="150"/>
      <c r="HN880" s="150"/>
      <c r="HO880" s="150"/>
      <c r="HP880" s="150"/>
      <c r="HQ880" s="150"/>
      <c r="HR880" s="150"/>
      <c r="HS880" s="150"/>
      <c r="HT880" s="150"/>
      <c r="HU880" s="150"/>
      <c r="HV880" s="150"/>
      <c r="HW880" s="150"/>
      <c r="HX880" s="150"/>
      <c r="HY880" s="150"/>
      <c r="HZ880" s="150"/>
      <c r="IA880" s="150"/>
      <c r="IB880" s="150"/>
      <c r="IC880" s="150"/>
      <c r="ID880" s="150"/>
      <c r="IE880" s="150"/>
      <c r="IF880" s="150"/>
      <c r="IG880" s="150"/>
      <c r="IH880" s="150"/>
      <c r="II880" s="150"/>
      <c r="IJ880" s="150"/>
      <c r="IK880" s="150"/>
      <c r="IL880" s="150"/>
      <c r="IM880" s="150"/>
      <c r="IN880" s="150"/>
      <c r="IO880" s="150"/>
      <c r="IP880" s="150"/>
      <c r="IQ880" s="150"/>
      <c r="IR880" s="150"/>
      <c r="IS880" s="150"/>
      <c r="IT880" s="150"/>
      <c r="IU880" s="150"/>
      <c r="IV880" s="150"/>
      <c r="IW880" s="150"/>
    </row>
    <row r="881" customFormat="false" ht="12.75" hidden="false" customHeight="false" outlineLevel="0" collapsed="false">
      <c r="B881" s="147"/>
      <c r="C881" s="147"/>
      <c r="D881" s="147"/>
      <c r="E881" s="147"/>
      <c r="F881" s="147"/>
      <c r="G881" s="147"/>
      <c r="H881" s="148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  <c r="AA881" s="147"/>
      <c r="AB881" s="147"/>
      <c r="AC881" s="147"/>
      <c r="AD881" s="147"/>
      <c r="AE881" s="147"/>
      <c r="AF881" s="147"/>
      <c r="AG881" s="147"/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  <c r="BI881" s="147"/>
      <c r="BJ881" s="147"/>
      <c r="BK881" s="149"/>
      <c r="BL881" s="150"/>
      <c r="BM881" s="150"/>
      <c r="BN881" s="150"/>
      <c r="BO881" s="150"/>
      <c r="BP881" s="150"/>
      <c r="BQ881" s="150"/>
      <c r="BR881" s="150"/>
      <c r="BS881" s="150"/>
      <c r="BT881" s="150"/>
      <c r="BU881" s="150"/>
      <c r="BV881" s="150"/>
      <c r="BW881" s="150"/>
      <c r="BX881" s="150"/>
      <c r="BY881" s="150"/>
      <c r="BZ881" s="150"/>
      <c r="CA881" s="150"/>
      <c r="CB881" s="150"/>
      <c r="CC881" s="15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0"/>
      <c r="CN881" s="150"/>
      <c r="CO881" s="150"/>
      <c r="CP881" s="150"/>
      <c r="CQ881" s="150"/>
      <c r="CR881" s="150"/>
      <c r="CS881" s="150"/>
      <c r="CT881" s="150"/>
      <c r="CU881" s="150"/>
      <c r="CV881" s="150"/>
      <c r="CW881" s="150"/>
      <c r="CX881" s="150"/>
      <c r="CY881" s="150"/>
      <c r="CZ881" s="150"/>
      <c r="DA881" s="150"/>
      <c r="DB881" s="150"/>
      <c r="DC881" s="150"/>
      <c r="DD881" s="150"/>
      <c r="DE881" s="150"/>
      <c r="DF881" s="150"/>
      <c r="DG881" s="150"/>
      <c r="DH881" s="150"/>
      <c r="DI881" s="150"/>
      <c r="DJ881" s="150"/>
      <c r="DK881" s="150"/>
      <c r="DL881" s="150"/>
      <c r="DM881" s="150"/>
      <c r="DN881" s="150"/>
      <c r="DO881" s="150"/>
      <c r="DP881" s="150"/>
      <c r="DQ881" s="150"/>
      <c r="DR881" s="150"/>
      <c r="DS881" s="150"/>
      <c r="DT881" s="150"/>
      <c r="DU881" s="150"/>
      <c r="DV881" s="150"/>
      <c r="DW881" s="150"/>
      <c r="DX881" s="150"/>
      <c r="DY881" s="150"/>
      <c r="DZ881" s="150"/>
      <c r="EA881" s="150"/>
      <c r="EB881" s="150"/>
      <c r="EC881" s="150"/>
      <c r="ED881" s="150"/>
      <c r="EE881" s="150"/>
      <c r="EF881" s="150"/>
      <c r="EG881" s="150"/>
      <c r="EH881" s="150"/>
      <c r="EI881" s="150"/>
      <c r="EJ881" s="150"/>
      <c r="EK881" s="150"/>
      <c r="EL881" s="150"/>
      <c r="EM881" s="150"/>
      <c r="EN881" s="150"/>
      <c r="EO881" s="150"/>
      <c r="EP881" s="150"/>
      <c r="EQ881" s="150"/>
      <c r="ER881" s="150"/>
      <c r="ES881" s="150"/>
      <c r="ET881" s="150"/>
      <c r="EU881" s="150"/>
      <c r="EV881" s="150"/>
      <c r="EW881" s="150"/>
      <c r="EX881" s="150"/>
      <c r="EY881" s="150"/>
      <c r="EZ881" s="150"/>
      <c r="FA881" s="150"/>
      <c r="FB881" s="150"/>
      <c r="FC881" s="150"/>
      <c r="FD881" s="150"/>
      <c r="FE881" s="150"/>
      <c r="FF881" s="150"/>
      <c r="FG881" s="150"/>
      <c r="FH881" s="150"/>
      <c r="FI881" s="150"/>
      <c r="FJ881" s="150"/>
      <c r="FK881" s="150"/>
      <c r="FL881" s="150"/>
      <c r="FM881" s="150"/>
      <c r="FN881" s="150"/>
      <c r="FO881" s="150"/>
      <c r="FP881" s="150"/>
      <c r="FQ881" s="150"/>
      <c r="FR881" s="150"/>
      <c r="FS881" s="150"/>
      <c r="FT881" s="150"/>
      <c r="FU881" s="150"/>
      <c r="FV881" s="150"/>
      <c r="FW881" s="150"/>
      <c r="FX881" s="150"/>
      <c r="FY881" s="150"/>
      <c r="FZ881" s="150"/>
      <c r="GA881" s="150"/>
      <c r="GB881" s="150"/>
      <c r="GC881" s="150"/>
      <c r="GD881" s="150"/>
      <c r="GE881" s="150"/>
      <c r="GF881" s="150"/>
      <c r="GG881" s="150"/>
      <c r="GH881" s="150"/>
      <c r="GI881" s="150"/>
      <c r="GJ881" s="150"/>
      <c r="GK881" s="150"/>
      <c r="GL881" s="150"/>
      <c r="GM881" s="150"/>
      <c r="GN881" s="150"/>
      <c r="GO881" s="150"/>
      <c r="GP881" s="150"/>
      <c r="GQ881" s="150"/>
      <c r="GR881" s="150"/>
      <c r="GS881" s="150"/>
      <c r="GT881" s="150"/>
      <c r="GU881" s="150"/>
      <c r="GV881" s="150"/>
      <c r="GW881" s="150"/>
      <c r="GX881" s="150"/>
      <c r="GY881" s="150"/>
      <c r="GZ881" s="150"/>
      <c r="HA881" s="150"/>
      <c r="HB881" s="150"/>
      <c r="HC881" s="150"/>
      <c r="HD881" s="150"/>
      <c r="HE881" s="150"/>
      <c r="HF881" s="150"/>
      <c r="HG881" s="150"/>
      <c r="HH881" s="150"/>
      <c r="HI881" s="150"/>
      <c r="HJ881" s="150"/>
      <c r="HK881" s="150"/>
      <c r="HL881" s="150"/>
      <c r="HM881" s="150"/>
      <c r="HN881" s="150"/>
      <c r="HO881" s="150"/>
      <c r="HP881" s="150"/>
      <c r="HQ881" s="150"/>
      <c r="HR881" s="150"/>
      <c r="HS881" s="150"/>
      <c r="HT881" s="150"/>
      <c r="HU881" s="150"/>
      <c r="HV881" s="150"/>
      <c r="HW881" s="150"/>
      <c r="HX881" s="150"/>
      <c r="HY881" s="150"/>
      <c r="HZ881" s="150"/>
      <c r="IA881" s="150"/>
      <c r="IB881" s="150"/>
      <c r="IC881" s="150"/>
      <c r="ID881" s="150"/>
      <c r="IE881" s="150"/>
      <c r="IF881" s="150"/>
      <c r="IG881" s="150"/>
      <c r="IH881" s="150"/>
      <c r="II881" s="150"/>
      <c r="IJ881" s="150"/>
      <c r="IK881" s="150"/>
      <c r="IL881" s="150"/>
      <c r="IM881" s="150"/>
      <c r="IN881" s="150"/>
      <c r="IO881" s="150"/>
      <c r="IP881" s="150"/>
      <c r="IQ881" s="150"/>
      <c r="IR881" s="150"/>
      <c r="IS881" s="150"/>
      <c r="IT881" s="150"/>
      <c r="IU881" s="150"/>
      <c r="IV881" s="150"/>
      <c r="IW881" s="150"/>
    </row>
    <row r="882" customFormat="false" ht="12.75" hidden="false" customHeight="false" outlineLevel="0" collapsed="false">
      <c r="B882" s="147"/>
      <c r="C882" s="147"/>
      <c r="D882" s="147"/>
      <c r="E882" s="147"/>
      <c r="F882" s="147"/>
      <c r="G882" s="147"/>
      <c r="H882" s="148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  <c r="AA882" s="147"/>
      <c r="AB882" s="147"/>
      <c r="AC882" s="147"/>
      <c r="AD882" s="147"/>
      <c r="AE882" s="147"/>
      <c r="AF882" s="147"/>
      <c r="AG882" s="147"/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  <c r="BI882" s="147"/>
      <c r="BJ882" s="147"/>
      <c r="BK882" s="149"/>
      <c r="BL882" s="150"/>
      <c r="BM882" s="150"/>
      <c r="BN882" s="150"/>
      <c r="BO882" s="150"/>
      <c r="BP882" s="150"/>
      <c r="BQ882" s="150"/>
      <c r="BR882" s="150"/>
      <c r="BS882" s="150"/>
      <c r="BT882" s="150"/>
      <c r="BU882" s="150"/>
      <c r="BV882" s="150"/>
      <c r="BW882" s="150"/>
      <c r="BX882" s="150"/>
      <c r="BY882" s="150"/>
      <c r="BZ882" s="150"/>
      <c r="CA882" s="150"/>
      <c r="CB882" s="150"/>
      <c r="CC882" s="15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0"/>
      <c r="CN882" s="150"/>
      <c r="CO882" s="150"/>
      <c r="CP882" s="150"/>
      <c r="CQ882" s="150"/>
      <c r="CR882" s="150"/>
      <c r="CS882" s="150"/>
      <c r="CT882" s="150"/>
      <c r="CU882" s="150"/>
      <c r="CV882" s="150"/>
      <c r="CW882" s="150"/>
      <c r="CX882" s="150"/>
      <c r="CY882" s="150"/>
      <c r="CZ882" s="150"/>
      <c r="DA882" s="150"/>
      <c r="DB882" s="150"/>
      <c r="DC882" s="150"/>
      <c r="DD882" s="150"/>
      <c r="DE882" s="150"/>
      <c r="DF882" s="150"/>
      <c r="DG882" s="150"/>
      <c r="DH882" s="150"/>
      <c r="DI882" s="150"/>
      <c r="DJ882" s="150"/>
      <c r="DK882" s="150"/>
      <c r="DL882" s="150"/>
      <c r="DM882" s="150"/>
      <c r="DN882" s="150"/>
      <c r="DO882" s="150"/>
      <c r="DP882" s="150"/>
      <c r="DQ882" s="150"/>
      <c r="DR882" s="150"/>
      <c r="DS882" s="150"/>
      <c r="DT882" s="150"/>
      <c r="DU882" s="150"/>
      <c r="DV882" s="150"/>
      <c r="DW882" s="150"/>
      <c r="DX882" s="150"/>
      <c r="DY882" s="150"/>
      <c r="DZ882" s="150"/>
      <c r="EA882" s="150"/>
      <c r="EB882" s="150"/>
      <c r="EC882" s="150"/>
      <c r="ED882" s="150"/>
      <c r="EE882" s="150"/>
      <c r="EF882" s="150"/>
      <c r="EG882" s="150"/>
      <c r="EH882" s="150"/>
      <c r="EI882" s="150"/>
      <c r="EJ882" s="150"/>
      <c r="EK882" s="150"/>
      <c r="EL882" s="150"/>
      <c r="EM882" s="150"/>
      <c r="EN882" s="150"/>
      <c r="EO882" s="150"/>
      <c r="EP882" s="150"/>
      <c r="EQ882" s="150"/>
      <c r="ER882" s="150"/>
      <c r="ES882" s="150"/>
      <c r="ET882" s="150"/>
      <c r="EU882" s="150"/>
      <c r="EV882" s="150"/>
      <c r="EW882" s="150"/>
      <c r="EX882" s="150"/>
      <c r="EY882" s="150"/>
      <c r="EZ882" s="150"/>
      <c r="FA882" s="150"/>
      <c r="FB882" s="150"/>
      <c r="FC882" s="150"/>
      <c r="FD882" s="150"/>
      <c r="FE882" s="150"/>
      <c r="FF882" s="150"/>
      <c r="FG882" s="150"/>
      <c r="FH882" s="150"/>
      <c r="FI882" s="150"/>
      <c r="FJ882" s="150"/>
      <c r="FK882" s="150"/>
      <c r="FL882" s="150"/>
      <c r="FM882" s="150"/>
      <c r="FN882" s="150"/>
      <c r="FO882" s="150"/>
      <c r="FP882" s="150"/>
      <c r="FQ882" s="150"/>
      <c r="FR882" s="150"/>
      <c r="FS882" s="150"/>
      <c r="FT882" s="150"/>
      <c r="FU882" s="150"/>
      <c r="FV882" s="150"/>
      <c r="FW882" s="150"/>
      <c r="FX882" s="150"/>
      <c r="FY882" s="150"/>
      <c r="FZ882" s="150"/>
      <c r="GA882" s="150"/>
      <c r="GB882" s="150"/>
      <c r="GC882" s="150"/>
      <c r="GD882" s="150"/>
      <c r="GE882" s="150"/>
      <c r="GF882" s="150"/>
      <c r="GG882" s="150"/>
      <c r="GH882" s="150"/>
      <c r="GI882" s="150"/>
      <c r="GJ882" s="150"/>
      <c r="GK882" s="150"/>
      <c r="GL882" s="150"/>
      <c r="GM882" s="150"/>
      <c r="GN882" s="150"/>
      <c r="GO882" s="150"/>
      <c r="GP882" s="150"/>
      <c r="GQ882" s="150"/>
      <c r="GR882" s="150"/>
      <c r="GS882" s="150"/>
      <c r="GT882" s="150"/>
      <c r="GU882" s="150"/>
      <c r="GV882" s="150"/>
      <c r="GW882" s="150"/>
      <c r="GX882" s="150"/>
      <c r="GY882" s="150"/>
      <c r="GZ882" s="150"/>
      <c r="HA882" s="150"/>
      <c r="HB882" s="150"/>
      <c r="HC882" s="150"/>
      <c r="HD882" s="150"/>
      <c r="HE882" s="150"/>
      <c r="HF882" s="150"/>
      <c r="HG882" s="150"/>
      <c r="HH882" s="150"/>
      <c r="HI882" s="150"/>
      <c r="HJ882" s="150"/>
      <c r="HK882" s="150"/>
      <c r="HL882" s="150"/>
      <c r="HM882" s="150"/>
      <c r="HN882" s="150"/>
      <c r="HO882" s="150"/>
      <c r="HP882" s="150"/>
      <c r="HQ882" s="150"/>
      <c r="HR882" s="150"/>
      <c r="HS882" s="150"/>
      <c r="HT882" s="150"/>
      <c r="HU882" s="150"/>
      <c r="HV882" s="150"/>
      <c r="HW882" s="150"/>
      <c r="HX882" s="150"/>
      <c r="HY882" s="150"/>
      <c r="HZ882" s="150"/>
      <c r="IA882" s="150"/>
      <c r="IB882" s="150"/>
      <c r="IC882" s="150"/>
      <c r="ID882" s="150"/>
      <c r="IE882" s="150"/>
      <c r="IF882" s="150"/>
      <c r="IG882" s="150"/>
      <c r="IH882" s="150"/>
      <c r="II882" s="150"/>
      <c r="IJ882" s="150"/>
      <c r="IK882" s="150"/>
      <c r="IL882" s="150"/>
      <c r="IM882" s="150"/>
      <c r="IN882" s="150"/>
      <c r="IO882" s="150"/>
      <c r="IP882" s="150"/>
      <c r="IQ882" s="150"/>
      <c r="IR882" s="150"/>
      <c r="IS882" s="150"/>
      <c r="IT882" s="150"/>
      <c r="IU882" s="150"/>
      <c r="IV882" s="150"/>
      <c r="IW882" s="150"/>
    </row>
    <row r="883" customFormat="false" ht="12.75" hidden="false" customHeight="false" outlineLevel="0" collapsed="false">
      <c r="B883" s="147"/>
      <c r="C883" s="147"/>
      <c r="D883" s="147"/>
      <c r="E883" s="147"/>
      <c r="F883" s="147"/>
      <c r="G883" s="147"/>
      <c r="H883" s="148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  <c r="AB883" s="147"/>
      <c r="AC883" s="147"/>
      <c r="AD883" s="147"/>
      <c r="AE883" s="147"/>
      <c r="AF883" s="147"/>
      <c r="AG883" s="147"/>
      <c r="AH883" s="147"/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  <c r="BI883" s="147"/>
      <c r="BJ883" s="147"/>
      <c r="BK883" s="149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  <c r="EC883" s="150"/>
      <c r="ED883" s="150"/>
      <c r="EE883" s="150"/>
      <c r="EF883" s="150"/>
      <c r="EG883" s="150"/>
      <c r="EH883" s="150"/>
      <c r="EI883" s="150"/>
      <c r="EJ883" s="150"/>
      <c r="EK883" s="150"/>
      <c r="EL883" s="150"/>
      <c r="EM883" s="150"/>
      <c r="EN883" s="150"/>
      <c r="EO883" s="150"/>
      <c r="EP883" s="150"/>
      <c r="EQ883" s="150"/>
      <c r="ER883" s="150"/>
      <c r="ES883" s="150"/>
      <c r="ET883" s="150"/>
      <c r="EU883" s="150"/>
      <c r="EV883" s="150"/>
      <c r="EW883" s="150"/>
      <c r="EX883" s="150"/>
      <c r="EY883" s="150"/>
      <c r="EZ883" s="150"/>
      <c r="FA883" s="150"/>
      <c r="FB883" s="150"/>
      <c r="FC883" s="150"/>
      <c r="FD883" s="150"/>
      <c r="FE883" s="150"/>
      <c r="FF883" s="150"/>
      <c r="FG883" s="150"/>
      <c r="FH883" s="150"/>
      <c r="FI883" s="150"/>
      <c r="FJ883" s="150"/>
      <c r="FK883" s="150"/>
      <c r="FL883" s="150"/>
      <c r="FM883" s="150"/>
      <c r="FN883" s="150"/>
      <c r="FO883" s="150"/>
      <c r="FP883" s="150"/>
      <c r="FQ883" s="150"/>
      <c r="FR883" s="150"/>
      <c r="FS883" s="150"/>
      <c r="FT883" s="150"/>
      <c r="FU883" s="150"/>
      <c r="FV883" s="150"/>
      <c r="FW883" s="150"/>
      <c r="FX883" s="150"/>
      <c r="FY883" s="150"/>
      <c r="FZ883" s="150"/>
      <c r="GA883" s="150"/>
      <c r="GB883" s="150"/>
      <c r="GC883" s="150"/>
      <c r="GD883" s="150"/>
      <c r="GE883" s="150"/>
      <c r="GF883" s="150"/>
      <c r="GG883" s="150"/>
      <c r="GH883" s="150"/>
      <c r="GI883" s="150"/>
      <c r="GJ883" s="150"/>
      <c r="GK883" s="150"/>
      <c r="GL883" s="150"/>
      <c r="GM883" s="150"/>
      <c r="GN883" s="150"/>
      <c r="GO883" s="150"/>
      <c r="GP883" s="150"/>
      <c r="GQ883" s="150"/>
      <c r="GR883" s="150"/>
      <c r="GS883" s="150"/>
      <c r="GT883" s="150"/>
      <c r="GU883" s="150"/>
      <c r="GV883" s="150"/>
      <c r="GW883" s="150"/>
      <c r="GX883" s="150"/>
      <c r="GY883" s="150"/>
      <c r="GZ883" s="150"/>
      <c r="HA883" s="150"/>
      <c r="HB883" s="150"/>
      <c r="HC883" s="150"/>
      <c r="HD883" s="150"/>
      <c r="HE883" s="150"/>
      <c r="HF883" s="150"/>
      <c r="HG883" s="150"/>
      <c r="HH883" s="150"/>
      <c r="HI883" s="150"/>
      <c r="HJ883" s="150"/>
      <c r="HK883" s="150"/>
      <c r="HL883" s="150"/>
      <c r="HM883" s="150"/>
      <c r="HN883" s="150"/>
      <c r="HO883" s="150"/>
      <c r="HP883" s="150"/>
      <c r="HQ883" s="150"/>
      <c r="HR883" s="150"/>
      <c r="HS883" s="150"/>
      <c r="HT883" s="150"/>
      <c r="HU883" s="150"/>
      <c r="HV883" s="150"/>
      <c r="HW883" s="150"/>
      <c r="HX883" s="150"/>
      <c r="HY883" s="150"/>
      <c r="HZ883" s="150"/>
      <c r="IA883" s="150"/>
      <c r="IB883" s="150"/>
      <c r="IC883" s="150"/>
      <c r="ID883" s="150"/>
      <c r="IE883" s="150"/>
      <c r="IF883" s="150"/>
      <c r="IG883" s="150"/>
      <c r="IH883" s="150"/>
      <c r="II883" s="150"/>
      <c r="IJ883" s="150"/>
      <c r="IK883" s="150"/>
      <c r="IL883" s="150"/>
      <c r="IM883" s="150"/>
      <c r="IN883" s="150"/>
      <c r="IO883" s="150"/>
      <c r="IP883" s="150"/>
      <c r="IQ883" s="150"/>
      <c r="IR883" s="150"/>
      <c r="IS883" s="150"/>
      <c r="IT883" s="150"/>
      <c r="IU883" s="150"/>
      <c r="IV883" s="150"/>
      <c r="IW883" s="150"/>
    </row>
    <row r="884" customFormat="false" ht="12.75" hidden="false" customHeight="false" outlineLevel="0" collapsed="false">
      <c r="B884" s="147"/>
      <c r="C884" s="147"/>
      <c r="D884" s="147"/>
      <c r="E884" s="147"/>
      <c r="F884" s="147"/>
      <c r="G884" s="147"/>
      <c r="H884" s="148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  <c r="AA884" s="147"/>
      <c r="AB884" s="147"/>
      <c r="AC884" s="147"/>
      <c r="AD884" s="147"/>
      <c r="AE884" s="147"/>
      <c r="AF884" s="147"/>
      <c r="AG884" s="147"/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  <c r="BI884" s="147"/>
      <c r="BJ884" s="147"/>
      <c r="BK884" s="149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50"/>
      <c r="BV884" s="150"/>
      <c r="BW884" s="150"/>
      <c r="BX884" s="150"/>
      <c r="BY884" s="150"/>
      <c r="BZ884" s="150"/>
      <c r="CA884" s="150"/>
      <c r="CB884" s="150"/>
      <c r="CC884" s="150"/>
      <c r="CD884" s="150"/>
      <c r="CE884" s="150"/>
      <c r="CF884" s="150"/>
      <c r="CG884" s="150"/>
      <c r="CH884" s="150"/>
      <c r="CI884" s="150"/>
      <c r="CJ884" s="150"/>
      <c r="CK884" s="150"/>
      <c r="CL884" s="150"/>
      <c r="CM884" s="150"/>
      <c r="CN884" s="150"/>
      <c r="CO884" s="150"/>
      <c r="CP884" s="150"/>
      <c r="CQ884" s="150"/>
      <c r="CR884" s="150"/>
      <c r="CS884" s="150"/>
      <c r="CT884" s="150"/>
      <c r="CU884" s="150"/>
      <c r="CV884" s="150"/>
      <c r="CW884" s="150"/>
      <c r="CX884" s="150"/>
      <c r="CY884" s="150"/>
      <c r="CZ884" s="150"/>
      <c r="DA884" s="150"/>
      <c r="DB884" s="150"/>
      <c r="DC884" s="150"/>
      <c r="DD884" s="150"/>
      <c r="DE884" s="150"/>
      <c r="DF884" s="150"/>
      <c r="DG884" s="150"/>
      <c r="DH884" s="150"/>
      <c r="DI884" s="150"/>
      <c r="DJ884" s="150"/>
      <c r="DK884" s="150"/>
      <c r="DL884" s="150"/>
      <c r="DM884" s="150"/>
      <c r="DN884" s="150"/>
      <c r="DO884" s="150"/>
      <c r="DP884" s="150"/>
      <c r="DQ884" s="150"/>
      <c r="DR884" s="150"/>
      <c r="DS884" s="150"/>
      <c r="DT884" s="150"/>
      <c r="DU884" s="150"/>
      <c r="DV884" s="150"/>
      <c r="DW884" s="150"/>
      <c r="DX884" s="150"/>
      <c r="DY884" s="150"/>
      <c r="DZ884" s="150"/>
      <c r="EA884" s="150"/>
      <c r="EB884" s="150"/>
      <c r="EC884" s="150"/>
      <c r="ED884" s="150"/>
      <c r="EE884" s="150"/>
      <c r="EF884" s="150"/>
      <c r="EG884" s="150"/>
      <c r="EH884" s="150"/>
      <c r="EI884" s="150"/>
      <c r="EJ884" s="150"/>
      <c r="EK884" s="150"/>
      <c r="EL884" s="150"/>
      <c r="EM884" s="150"/>
      <c r="EN884" s="150"/>
      <c r="EO884" s="150"/>
      <c r="EP884" s="150"/>
      <c r="EQ884" s="150"/>
      <c r="ER884" s="150"/>
      <c r="ES884" s="150"/>
      <c r="ET884" s="150"/>
      <c r="EU884" s="150"/>
      <c r="EV884" s="150"/>
      <c r="EW884" s="150"/>
      <c r="EX884" s="150"/>
      <c r="EY884" s="150"/>
      <c r="EZ884" s="150"/>
      <c r="FA884" s="150"/>
      <c r="FB884" s="150"/>
      <c r="FC884" s="150"/>
      <c r="FD884" s="150"/>
      <c r="FE884" s="150"/>
      <c r="FF884" s="150"/>
      <c r="FG884" s="150"/>
      <c r="FH884" s="150"/>
      <c r="FI884" s="150"/>
      <c r="FJ884" s="150"/>
      <c r="FK884" s="150"/>
      <c r="FL884" s="150"/>
      <c r="FM884" s="150"/>
      <c r="FN884" s="150"/>
      <c r="FO884" s="150"/>
      <c r="FP884" s="150"/>
      <c r="FQ884" s="150"/>
      <c r="FR884" s="150"/>
      <c r="FS884" s="150"/>
      <c r="FT884" s="150"/>
      <c r="FU884" s="150"/>
      <c r="FV884" s="150"/>
      <c r="FW884" s="150"/>
      <c r="FX884" s="150"/>
      <c r="FY884" s="150"/>
      <c r="FZ884" s="150"/>
      <c r="GA884" s="150"/>
      <c r="GB884" s="150"/>
      <c r="GC884" s="150"/>
      <c r="GD884" s="150"/>
      <c r="GE884" s="150"/>
      <c r="GF884" s="150"/>
      <c r="GG884" s="150"/>
      <c r="GH884" s="150"/>
      <c r="GI884" s="150"/>
      <c r="GJ884" s="150"/>
      <c r="GK884" s="150"/>
      <c r="GL884" s="150"/>
      <c r="GM884" s="150"/>
      <c r="GN884" s="150"/>
      <c r="GO884" s="150"/>
      <c r="GP884" s="150"/>
      <c r="GQ884" s="150"/>
      <c r="GR884" s="150"/>
      <c r="GS884" s="150"/>
      <c r="GT884" s="150"/>
      <c r="GU884" s="150"/>
      <c r="GV884" s="150"/>
      <c r="GW884" s="150"/>
      <c r="GX884" s="150"/>
      <c r="GY884" s="150"/>
      <c r="GZ884" s="150"/>
      <c r="HA884" s="150"/>
      <c r="HB884" s="150"/>
      <c r="HC884" s="150"/>
      <c r="HD884" s="150"/>
      <c r="HE884" s="150"/>
      <c r="HF884" s="150"/>
      <c r="HG884" s="150"/>
      <c r="HH884" s="150"/>
      <c r="HI884" s="150"/>
      <c r="HJ884" s="150"/>
      <c r="HK884" s="150"/>
      <c r="HL884" s="150"/>
      <c r="HM884" s="150"/>
      <c r="HN884" s="150"/>
      <c r="HO884" s="150"/>
      <c r="HP884" s="150"/>
      <c r="HQ884" s="150"/>
      <c r="HR884" s="150"/>
      <c r="HS884" s="150"/>
      <c r="HT884" s="150"/>
      <c r="HU884" s="150"/>
      <c r="HV884" s="150"/>
      <c r="HW884" s="150"/>
      <c r="HX884" s="150"/>
      <c r="HY884" s="150"/>
      <c r="HZ884" s="150"/>
      <c r="IA884" s="150"/>
      <c r="IB884" s="150"/>
      <c r="IC884" s="150"/>
      <c r="ID884" s="150"/>
      <c r="IE884" s="150"/>
      <c r="IF884" s="150"/>
      <c r="IG884" s="150"/>
      <c r="IH884" s="150"/>
      <c r="II884" s="150"/>
      <c r="IJ884" s="150"/>
      <c r="IK884" s="150"/>
      <c r="IL884" s="150"/>
      <c r="IM884" s="150"/>
      <c r="IN884" s="150"/>
      <c r="IO884" s="150"/>
      <c r="IP884" s="150"/>
      <c r="IQ884" s="150"/>
      <c r="IR884" s="150"/>
      <c r="IS884" s="150"/>
      <c r="IT884" s="150"/>
      <c r="IU884" s="150"/>
      <c r="IV884" s="150"/>
      <c r="IW884" s="150"/>
    </row>
    <row r="885" customFormat="false" ht="12.75" hidden="false" customHeight="false" outlineLevel="0" collapsed="false">
      <c r="B885" s="147"/>
      <c r="C885" s="147"/>
      <c r="D885" s="147"/>
      <c r="E885" s="147"/>
      <c r="F885" s="147"/>
      <c r="G885" s="147"/>
      <c r="H885" s="148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  <c r="AA885" s="147"/>
      <c r="AB885" s="147"/>
      <c r="AC885" s="147"/>
      <c r="AD885" s="147"/>
      <c r="AE885" s="147"/>
      <c r="AF885" s="147"/>
      <c r="AG885" s="147"/>
      <c r="AH885" s="147"/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  <c r="BI885" s="147"/>
      <c r="BJ885" s="147"/>
      <c r="BK885" s="149"/>
      <c r="BL885" s="150"/>
      <c r="BM885" s="150"/>
      <c r="BN885" s="150"/>
      <c r="BO885" s="150"/>
      <c r="BP885" s="150"/>
      <c r="BQ885" s="150"/>
      <c r="BR885" s="150"/>
      <c r="BS885" s="150"/>
      <c r="BT885" s="150"/>
      <c r="BU885" s="150"/>
      <c r="BV885" s="150"/>
      <c r="BW885" s="150"/>
      <c r="BX885" s="150"/>
      <c r="BY885" s="150"/>
      <c r="BZ885" s="150"/>
      <c r="CA885" s="150"/>
      <c r="CB885" s="150"/>
      <c r="CC885" s="15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0"/>
      <c r="CN885" s="150"/>
      <c r="CO885" s="150"/>
      <c r="CP885" s="150"/>
      <c r="CQ885" s="150"/>
      <c r="CR885" s="150"/>
      <c r="CS885" s="150"/>
      <c r="CT885" s="150"/>
      <c r="CU885" s="150"/>
      <c r="CV885" s="150"/>
      <c r="CW885" s="150"/>
      <c r="CX885" s="150"/>
      <c r="CY885" s="150"/>
      <c r="CZ885" s="150"/>
      <c r="DA885" s="150"/>
      <c r="DB885" s="150"/>
      <c r="DC885" s="150"/>
      <c r="DD885" s="150"/>
      <c r="DE885" s="150"/>
      <c r="DF885" s="150"/>
      <c r="DG885" s="150"/>
      <c r="DH885" s="150"/>
      <c r="DI885" s="150"/>
      <c r="DJ885" s="150"/>
      <c r="DK885" s="150"/>
      <c r="DL885" s="150"/>
      <c r="DM885" s="150"/>
      <c r="DN885" s="150"/>
      <c r="DO885" s="150"/>
      <c r="DP885" s="150"/>
      <c r="DQ885" s="150"/>
      <c r="DR885" s="150"/>
      <c r="DS885" s="150"/>
      <c r="DT885" s="150"/>
      <c r="DU885" s="150"/>
      <c r="DV885" s="150"/>
      <c r="DW885" s="150"/>
      <c r="DX885" s="150"/>
      <c r="DY885" s="150"/>
      <c r="DZ885" s="150"/>
      <c r="EA885" s="150"/>
      <c r="EB885" s="150"/>
      <c r="EC885" s="150"/>
      <c r="ED885" s="150"/>
      <c r="EE885" s="150"/>
      <c r="EF885" s="150"/>
      <c r="EG885" s="150"/>
      <c r="EH885" s="150"/>
      <c r="EI885" s="150"/>
      <c r="EJ885" s="150"/>
      <c r="EK885" s="150"/>
      <c r="EL885" s="150"/>
      <c r="EM885" s="150"/>
      <c r="EN885" s="150"/>
      <c r="EO885" s="150"/>
      <c r="EP885" s="150"/>
      <c r="EQ885" s="150"/>
      <c r="ER885" s="150"/>
      <c r="ES885" s="150"/>
      <c r="ET885" s="150"/>
      <c r="EU885" s="150"/>
      <c r="EV885" s="150"/>
      <c r="EW885" s="150"/>
      <c r="EX885" s="150"/>
      <c r="EY885" s="150"/>
      <c r="EZ885" s="150"/>
      <c r="FA885" s="150"/>
      <c r="FB885" s="150"/>
      <c r="FC885" s="150"/>
      <c r="FD885" s="150"/>
      <c r="FE885" s="150"/>
      <c r="FF885" s="150"/>
      <c r="FG885" s="150"/>
      <c r="FH885" s="150"/>
      <c r="FI885" s="150"/>
      <c r="FJ885" s="150"/>
      <c r="FK885" s="150"/>
      <c r="FL885" s="150"/>
      <c r="FM885" s="150"/>
      <c r="FN885" s="150"/>
      <c r="FO885" s="150"/>
      <c r="FP885" s="150"/>
      <c r="FQ885" s="150"/>
      <c r="FR885" s="150"/>
      <c r="FS885" s="150"/>
      <c r="FT885" s="150"/>
      <c r="FU885" s="150"/>
      <c r="FV885" s="150"/>
      <c r="FW885" s="150"/>
      <c r="FX885" s="150"/>
      <c r="FY885" s="150"/>
      <c r="FZ885" s="150"/>
      <c r="GA885" s="150"/>
      <c r="GB885" s="150"/>
      <c r="GC885" s="150"/>
      <c r="GD885" s="150"/>
      <c r="GE885" s="150"/>
      <c r="GF885" s="150"/>
      <c r="GG885" s="150"/>
      <c r="GH885" s="150"/>
      <c r="GI885" s="150"/>
      <c r="GJ885" s="150"/>
      <c r="GK885" s="150"/>
      <c r="GL885" s="150"/>
      <c r="GM885" s="150"/>
      <c r="GN885" s="150"/>
      <c r="GO885" s="150"/>
      <c r="GP885" s="150"/>
      <c r="GQ885" s="150"/>
      <c r="GR885" s="150"/>
      <c r="GS885" s="150"/>
      <c r="GT885" s="150"/>
      <c r="GU885" s="150"/>
      <c r="GV885" s="150"/>
      <c r="GW885" s="150"/>
      <c r="GX885" s="150"/>
      <c r="GY885" s="150"/>
      <c r="GZ885" s="150"/>
      <c r="HA885" s="150"/>
      <c r="HB885" s="150"/>
      <c r="HC885" s="150"/>
      <c r="HD885" s="150"/>
      <c r="HE885" s="150"/>
      <c r="HF885" s="150"/>
      <c r="HG885" s="150"/>
      <c r="HH885" s="150"/>
      <c r="HI885" s="150"/>
      <c r="HJ885" s="150"/>
      <c r="HK885" s="150"/>
      <c r="HL885" s="150"/>
      <c r="HM885" s="150"/>
      <c r="HN885" s="150"/>
      <c r="HO885" s="150"/>
      <c r="HP885" s="150"/>
      <c r="HQ885" s="150"/>
      <c r="HR885" s="150"/>
      <c r="HS885" s="150"/>
      <c r="HT885" s="150"/>
      <c r="HU885" s="150"/>
      <c r="HV885" s="150"/>
      <c r="HW885" s="150"/>
      <c r="HX885" s="150"/>
      <c r="HY885" s="150"/>
      <c r="HZ885" s="150"/>
      <c r="IA885" s="150"/>
      <c r="IB885" s="150"/>
      <c r="IC885" s="150"/>
      <c r="ID885" s="150"/>
      <c r="IE885" s="150"/>
      <c r="IF885" s="150"/>
      <c r="IG885" s="150"/>
      <c r="IH885" s="150"/>
      <c r="II885" s="150"/>
      <c r="IJ885" s="150"/>
      <c r="IK885" s="150"/>
      <c r="IL885" s="150"/>
      <c r="IM885" s="150"/>
      <c r="IN885" s="150"/>
      <c r="IO885" s="150"/>
      <c r="IP885" s="150"/>
      <c r="IQ885" s="150"/>
      <c r="IR885" s="150"/>
      <c r="IS885" s="150"/>
      <c r="IT885" s="150"/>
      <c r="IU885" s="150"/>
      <c r="IV885" s="150"/>
      <c r="IW885" s="150"/>
    </row>
    <row r="886" customFormat="false" ht="12.75" hidden="false" customHeight="false" outlineLevel="0" collapsed="false">
      <c r="B886" s="147"/>
      <c r="C886" s="147"/>
      <c r="D886" s="147"/>
      <c r="E886" s="147"/>
      <c r="F886" s="147"/>
      <c r="G886" s="147"/>
      <c r="H886" s="148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  <c r="AA886" s="147"/>
      <c r="AB886" s="147"/>
      <c r="AC886" s="147"/>
      <c r="AD886" s="147"/>
      <c r="AE886" s="147"/>
      <c r="AF886" s="147"/>
      <c r="AG886" s="147"/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  <c r="BI886" s="147"/>
      <c r="BJ886" s="147"/>
      <c r="BK886" s="149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50"/>
      <c r="BV886" s="150"/>
      <c r="BW886" s="150"/>
      <c r="BX886" s="150"/>
      <c r="BY886" s="150"/>
      <c r="BZ886" s="150"/>
      <c r="CA886" s="150"/>
      <c r="CB886" s="150"/>
      <c r="CC886" s="15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0"/>
      <c r="CN886" s="150"/>
      <c r="CO886" s="150"/>
      <c r="CP886" s="150"/>
      <c r="CQ886" s="150"/>
      <c r="CR886" s="150"/>
      <c r="CS886" s="150"/>
      <c r="CT886" s="150"/>
      <c r="CU886" s="150"/>
      <c r="CV886" s="150"/>
      <c r="CW886" s="150"/>
      <c r="CX886" s="150"/>
      <c r="CY886" s="150"/>
      <c r="CZ886" s="150"/>
      <c r="DA886" s="150"/>
      <c r="DB886" s="150"/>
      <c r="DC886" s="150"/>
      <c r="DD886" s="150"/>
      <c r="DE886" s="150"/>
      <c r="DF886" s="150"/>
      <c r="DG886" s="150"/>
      <c r="DH886" s="150"/>
      <c r="DI886" s="150"/>
      <c r="DJ886" s="150"/>
      <c r="DK886" s="150"/>
      <c r="DL886" s="150"/>
      <c r="DM886" s="150"/>
      <c r="DN886" s="150"/>
      <c r="DO886" s="150"/>
      <c r="DP886" s="150"/>
      <c r="DQ886" s="150"/>
      <c r="DR886" s="150"/>
      <c r="DS886" s="150"/>
      <c r="DT886" s="150"/>
      <c r="DU886" s="150"/>
      <c r="DV886" s="150"/>
      <c r="DW886" s="150"/>
      <c r="DX886" s="150"/>
      <c r="DY886" s="150"/>
      <c r="DZ886" s="150"/>
      <c r="EA886" s="150"/>
      <c r="EB886" s="150"/>
      <c r="EC886" s="150"/>
      <c r="ED886" s="150"/>
      <c r="EE886" s="150"/>
      <c r="EF886" s="150"/>
      <c r="EG886" s="150"/>
      <c r="EH886" s="150"/>
      <c r="EI886" s="150"/>
      <c r="EJ886" s="150"/>
      <c r="EK886" s="150"/>
      <c r="EL886" s="150"/>
      <c r="EM886" s="150"/>
      <c r="EN886" s="150"/>
      <c r="EO886" s="150"/>
      <c r="EP886" s="150"/>
      <c r="EQ886" s="150"/>
      <c r="ER886" s="150"/>
      <c r="ES886" s="150"/>
      <c r="ET886" s="150"/>
      <c r="EU886" s="150"/>
      <c r="EV886" s="150"/>
      <c r="EW886" s="150"/>
      <c r="EX886" s="150"/>
      <c r="EY886" s="150"/>
      <c r="EZ886" s="150"/>
      <c r="FA886" s="150"/>
      <c r="FB886" s="150"/>
      <c r="FC886" s="150"/>
      <c r="FD886" s="150"/>
      <c r="FE886" s="150"/>
      <c r="FF886" s="150"/>
      <c r="FG886" s="150"/>
      <c r="FH886" s="150"/>
      <c r="FI886" s="150"/>
      <c r="FJ886" s="150"/>
      <c r="FK886" s="150"/>
      <c r="FL886" s="150"/>
      <c r="FM886" s="150"/>
      <c r="FN886" s="150"/>
      <c r="FO886" s="150"/>
      <c r="FP886" s="150"/>
      <c r="FQ886" s="150"/>
      <c r="FR886" s="150"/>
      <c r="FS886" s="150"/>
      <c r="FT886" s="150"/>
      <c r="FU886" s="150"/>
      <c r="FV886" s="150"/>
      <c r="FW886" s="150"/>
      <c r="FX886" s="150"/>
      <c r="FY886" s="150"/>
      <c r="FZ886" s="150"/>
      <c r="GA886" s="150"/>
      <c r="GB886" s="150"/>
      <c r="GC886" s="150"/>
      <c r="GD886" s="150"/>
      <c r="GE886" s="150"/>
      <c r="GF886" s="150"/>
      <c r="GG886" s="150"/>
      <c r="GH886" s="150"/>
      <c r="GI886" s="150"/>
      <c r="GJ886" s="150"/>
      <c r="GK886" s="150"/>
      <c r="GL886" s="150"/>
      <c r="GM886" s="150"/>
      <c r="GN886" s="150"/>
      <c r="GO886" s="150"/>
      <c r="GP886" s="150"/>
      <c r="GQ886" s="150"/>
      <c r="GR886" s="150"/>
      <c r="GS886" s="150"/>
      <c r="GT886" s="150"/>
      <c r="GU886" s="150"/>
      <c r="GV886" s="150"/>
      <c r="GW886" s="150"/>
      <c r="GX886" s="150"/>
      <c r="GY886" s="150"/>
      <c r="GZ886" s="150"/>
      <c r="HA886" s="150"/>
      <c r="HB886" s="150"/>
      <c r="HC886" s="150"/>
      <c r="HD886" s="150"/>
      <c r="HE886" s="150"/>
      <c r="HF886" s="150"/>
      <c r="HG886" s="150"/>
      <c r="HH886" s="150"/>
      <c r="HI886" s="150"/>
      <c r="HJ886" s="150"/>
      <c r="HK886" s="150"/>
      <c r="HL886" s="150"/>
      <c r="HM886" s="150"/>
      <c r="HN886" s="150"/>
      <c r="HO886" s="150"/>
      <c r="HP886" s="150"/>
      <c r="HQ886" s="150"/>
      <c r="HR886" s="150"/>
      <c r="HS886" s="150"/>
      <c r="HT886" s="150"/>
      <c r="HU886" s="150"/>
      <c r="HV886" s="150"/>
      <c r="HW886" s="150"/>
      <c r="HX886" s="150"/>
      <c r="HY886" s="150"/>
      <c r="HZ886" s="150"/>
      <c r="IA886" s="150"/>
      <c r="IB886" s="150"/>
      <c r="IC886" s="150"/>
      <c r="ID886" s="150"/>
      <c r="IE886" s="150"/>
      <c r="IF886" s="150"/>
      <c r="IG886" s="150"/>
      <c r="IH886" s="150"/>
      <c r="II886" s="150"/>
      <c r="IJ886" s="150"/>
      <c r="IK886" s="150"/>
      <c r="IL886" s="150"/>
      <c r="IM886" s="150"/>
      <c r="IN886" s="150"/>
      <c r="IO886" s="150"/>
      <c r="IP886" s="150"/>
      <c r="IQ886" s="150"/>
      <c r="IR886" s="150"/>
      <c r="IS886" s="150"/>
      <c r="IT886" s="150"/>
      <c r="IU886" s="150"/>
      <c r="IV886" s="150"/>
      <c r="IW886" s="150"/>
    </row>
    <row r="887" customFormat="false" ht="12.75" hidden="false" customHeight="false" outlineLevel="0" collapsed="false">
      <c r="B887" s="147"/>
      <c r="C887" s="147"/>
      <c r="D887" s="147"/>
      <c r="E887" s="147"/>
      <c r="F887" s="147"/>
      <c r="G887" s="147"/>
      <c r="H887" s="148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  <c r="AC887" s="147"/>
      <c r="AD887" s="147"/>
      <c r="AE887" s="147"/>
      <c r="AF887" s="147"/>
      <c r="AG887" s="147"/>
      <c r="AH887" s="147"/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  <c r="BI887" s="147"/>
      <c r="BJ887" s="147"/>
      <c r="BK887" s="149"/>
      <c r="BL887" s="150"/>
      <c r="BM887" s="150"/>
      <c r="BN887" s="150"/>
      <c r="BO887" s="150"/>
      <c r="BP887" s="150"/>
      <c r="BQ887" s="150"/>
      <c r="BR887" s="150"/>
      <c r="BS887" s="150"/>
      <c r="BT887" s="150"/>
      <c r="BU887" s="150"/>
      <c r="BV887" s="150"/>
      <c r="BW887" s="150"/>
      <c r="BX887" s="150"/>
      <c r="BY887" s="150"/>
      <c r="BZ887" s="150"/>
      <c r="CA887" s="150"/>
      <c r="CB887" s="150"/>
      <c r="CC887" s="150"/>
      <c r="CD887" s="150"/>
      <c r="CE887" s="150"/>
      <c r="CF887" s="150"/>
      <c r="CG887" s="150"/>
      <c r="CH887" s="150"/>
      <c r="CI887" s="150"/>
      <c r="CJ887" s="150"/>
      <c r="CK887" s="150"/>
      <c r="CL887" s="150"/>
      <c r="CM887" s="150"/>
      <c r="CN887" s="150"/>
      <c r="CO887" s="150"/>
      <c r="CP887" s="150"/>
      <c r="CQ887" s="150"/>
      <c r="CR887" s="150"/>
      <c r="CS887" s="150"/>
      <c r="CT887" s="150"/>
      <c r="CU887" s="150"/>
      <c r="CV887" s="150"/>
      <c r="CW887" s="150"/>
      <c r="CX887" s="150"/>
      <c r="CY887" s="150"/>
      <c r="CZ887" s="150"/>
      <c r="DA887" s="150"/>
      <c r="DB887" s="150"/>
      <c r="DC887" s="150"/>
      <c r="DD887" s="150"/>
      <c r="DE887" s="150"/>
      <c r="DF887" s="150"/>
      <c r="DG887" s="150"/>
      <c r="DH887" s="150"/>
      <c r="DI887" s="150"/>
      <c r="DJ887" s="150"/>
      <c r="DK887" s="150"/>
      <c r="DL887" s="150"/>
      <c r="DM887" s="150"/>
      <c r="DN887" s="150"/>
      <c r="DO887" s="150"/>
      <c r="DP887" s="150"/>
      <c r="DQ887" s="150"/>
      <c r="DR887" s="150"/>
      <c r="DS887" s="150"/>
      <c r="DT887" s="150"/>
      <c r="DU887" s="150"/>
      <c r="DV887" s="150"/>
      <c r="DW887" s="150"/>
      <c r="DX887" s="150"/>
      <c r="DY887" s="150"/>
      <c r="DZ887" s="150"/>
      <c r="EA887" s="150"/>
      <c r="EB887" s="150"/>
      <c r="EC887" s="150"/>
      <c r="ED887" s="150"/>
      <c r="EE887" s="150"/>
      <c r="EF887" s="150"/>
      <c r="EG887" s="150"/>
      <c r="EH887" s="150"/>
      <c r="EI887" s="150"/>
      <c r="EJ887" s="150"/>
      <c r="EK887" s="150"/>
      <c r="EL887" s="150"/>
      <c r="EM887" s="150"/>
      <c r="EN887" s="150"/>
      <c r="EO887" s="150"/>
      <c r="EP887" s="150"/>
      <c r="EQ887" s="150"/>
      <c r="ER887" s="150"/>
      <c r="ES887" s="150"/>
      <c r="ET887" s="150"/>
      <c r="EU887" s="150"/>
      <c r="EV887" s="150"/>
      <c r="EW887" s="150"/>
      <c r="EX887" s="150"/>
      <c r="EY887" s="150"/>
      <c r="EZ887" s="150"/>
      <c r="FA887" s="150"/>
      <c r="FB887" s="150"/>
      <c r="FC887" s="150"/>
      <c r="FD887" s="150"/>
      <c r="FE887" s="150"/>
      <c r="FF887" s="150"/>
      <c r="FG887" s="150"/>
      <c r="FH887" s="150"/>
      <c r="FI887" s="150"/>
      <c r="FJ887" s="150"/>
      <c r="FK887" s="150"/>
      <c r="FL887" s="150"/>
      <c r="FM887" s="150"/>
      <c r="FN887" s="150"/>
      <c r="FO887" s="150"/>
      <c r="FP887" s="150"/>
      <c r="FQ887" s="150"/>
      <c r="FR887" s="150"/>
      <c r="FS887" s="150"/>
      <c r="FT887" s="150"/>
      <c r="FU887" s="150"/>
      <c r="FV887" s="150"/>
      <c r="FW887" s="150"/>
      <c r="FX887" s="150"/>
      <c r="FY887" s="150"/>
      <c r="FZ887" s="150"/>
      <c r="GA887" s="150"/>
      <c r="GB887" s="150"/>
      <c r="GC887" s="150"/>
      <c r="GD887" s="150"/>
      <c r="GE887" s="150"/>
      <c r="GF887" s="150"/>
      <c r="GG887" s="150"/>
      <c r="GH887" s="150"/>
      <c r="GI887" s="150"/>
      <c r="GJ887" s="150"/>
      <c r="GK887" s="150"/>
      <c r="GL887" s="150"/>
      <c r="GM887" s="150"/>
      <c r="GN887" s="150"/>
      <c r="GO887" s="150"/>
      <c r="GP887" s="150"/>
      <c r="GQ887" s="150"/>
      <c r="GR887" s="150"/>
      <c r="GS887" s="150"/>
      <c r="GT887" s="150"/>
      <c r="GU887" s="150"/>
      <c r="GV887" s="150"/>
      <c r="GW887" s="150"/>
      <c r="GX887" s="150"/>
      <c r="GY887" s="150"/>
      <c r="GZ887" s="150"/>
      <c r="HA887" s="150"/>
      <c r="HB887" s="150"/>
      <c r="HC887" s="150"/>
      <c r="HD887" s="150"/>
      <c r="HE887" s="150"/>
      <c r="HF887" s="150"/>
      <c r="HG887" s="150"/>
      <c r="HH887" s="150"/>
      <c r="HI887" s="150"/>
      <c r="HJ887" s="150"/>
      <c r="HK887" s="150"/>
      <c r="HL887" s="150"/>
      <c r="HM887" s="150"/>
      <c r="HN887" s="150"/>
      <c r="HO887" s="150"/>
      <c r="HP887" s="150"/>
      <c r="HQ887" s="150"/>
      <c r="HR887" s="150"/>
      <c r="HS887" s="150"/>
      <c r="HT887" s="150"/>
      <c r="HU887" s="150"/>
      <c r="HV887" s="150"/>
      <c r="HW887" s="150"/>
      <c r="HX887" s="150"/>
      <c r="HY887" s="150"/>
      <c r="HZ887" s="150"/>
      <c r="IA887" s="150"/>
      <c r="IB887" s="150"/>
      <c r="IC887" s="150"/>
      <c r="ID887" s="150"/>
      <c r="IE887" s="150"/>
      <c r="IF887" s="150"/>
      <c r="IG887" s="150"/>
      <c r="IH887" s="150"/>
      <c r="II887" s="150"/>
      <c r="IJ887" s="150"/>
      <c r="IK887" s="150"/>
      <c r="IL887" s="150"/>
      <c r="IM887" s="150"/>
      <c r="IN887" s="150"/>
      <c r="IO887" s="150"/>
      <c r="IP887" s="150"/>
      <c r="IQ887" s="150"/>
      <c r="IR887" s="150"/>
      <c r="IS887" s="150"/>
      <c r="IT887" s="150"/>
      <c r="IU887" s="150"/>
      <c r="IV887" s="150"/>
      <c r="IW887" s="150"/>
    </row>
    <row r="888" customFormat="false" ht="12.75" hidden="false" customHeight="false" outlineLevel="0" collapsed="false">
      <c r="B888" s="147"/>
      <c r="C888" s="147"/>
      <c r="D888" s="147"/>
      <c r="E888" s="147"/>
      <c r="F888" s="147"/>
      <c r="G888" s="147"/>
      <c r="H888" s="148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  <c r="AA888" s="147"/>
      <c r="AB888" s="147"/>
      <c r="AC888" s="147"/>
      <c r="AD888" s="147"/>
      <c r="AE888" s="147"/>
      <c r="AF888" s="147"/>
      <c r="AG888" s="147"/>
      <c r="AH888" s="147"/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  <c r="BI888" s="147"/>
      <c r="BJ888" s="147"/>
      <c r="BK888" s="149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50"/>
      <c r="BV888" s="150"/>
      <c r="BW888" s="150"/>
      <c r="BX888" s="150"/>
      <c r="BY888" s="150"/>
      <c r="BZ888" s="150"/>
      <c r="CA888" s="150"/>
      <c r="CB888" s="150"/>
      <c r="CC888" s="150"/>
      <c r="CD888" s="150"/>
      <c r="CE888" s="150"/>
      <c r="CF888" s="150"/>
      <c r="CG888" s="150"/>
      <c r="CH888" s="150"/>
      <c r="CI888" s="150"/>
      <c r="CJ888" s="150"/>
      <c r="CK888" s="150"/>
      <c r="CL888" s="150"/>
      <c r="CM888" s="150"/>
      <c r="CN888" s="150"/>
      <c r="CO888" s="150"/>
      <c r="CP888" s="150"/>
      <c r="CQ888" s="150"/>
      <c r="CR888" s="150"/>
      <c r="CS888" s="150"/>
      <c r="CT888" s="150"/>
      <c r="CU888" s="150"/>
      <c r="CV888" s="150"/>
      <c r="CW888" s="150"/>
      <c r="CX888" s="150"/>
      <c r="CY888" s="150"/>
      <c r="CZ888" s="150"/>
      <c r="DA888" s="150"/>
      <c r="DB888" s="150"/>
      <c r="DC888" s="150"/>
      <c r="DD888" s="150"/>
      <c r="DE888" s="150"/>
      <c r="DF888" s="150"/>
      <c r="DG888" s="150"/>
      <c r="DH888" s="150"/>
      <c r="DI888" s="150"/>
      <c r="DJ888" s="150"/>
      <c r="DK888" s="150"/>
      <c r="DL888" s="150"/>
      <c r="DM888" s="150"/>
      <c r="DN888" s="150"/>
      <c r="DO888" s="150"/>
      <c r="DP888" s="150"/>
      <c r="DQ888" s="150"/>
      <c r="DR888" s="150"/>
      <c r="DS888" s="150"/>
      <c r="DT888" s="150"/>
      <c r="DU888" s="150"/>
      <c r="DV888" s="150"/>
      <c r="DW888" s="150"/>
      <c r="DX888" s="150"/>
      <c r="DY888" s="150"/>
      <c r="DZ888" s="150"/>
      <c r="EA888" s="150"/>
      <c r="EB888" s="150"/>
      <c r="EC888" s="150"/>
      <c r="ED888" s="150"/>
      <c r="EE888" s="150"/>
      <c r="EF888" s="150"/>
      <c r="EG888" s="150"/>
      <c r="EH888" s="150"/>
      <c r="EI888" s="150"/>
      <c r="EJ888" s="150"/>
      <c r="EK888" s="150"/>
      <c r="EL888" s="150"/>
      <c r="EM888" s="150"/>
      <c r="EN888" s="150"/>
      <c r="EO888" s="150"/>
      <c r="EP888" s="150"/>
      <c r="EQ888" s="150"/>
      <c r="ER888" s="150"/>
      <c r="ES888" s="150"/>
      <c r="ET888" s="150"/>
      <c r="EU888" s="150"/>
      <c r="EV888" s="150"/>
      <c r="EW888" s="150"/>
      <c r="EX888" s="150"/>
      <c r="EY888" s="150"/>
      <c r="EZ888" s="150"/>
      <c r="FA888" s="150"/>
      <c r="FB888" s="150"/>
      <c r="FC888" s="150"/>
      <c r="FD888" s="150"/>
      <c r="FE888" s="150"/>
      <c r="FF888" s="150"/>
      <c r="FG888" s="150"/>
      <c r="FH888" s="150"/>
      <c r="FI888" s="150"/>
      <c r="FJ888" s="150"/>
      <c r="FK888" s="150"/>
      <c r="FL888" s="150"/>
      <c r="FM888" s="150"/>
      <c r="FN888" s="150"/>
      <c r="FO888" s="150"/>
      <c r="FP888" s="150"/>
      <c r="FQ888" s="150"/>
      <c r="FR888" s="150"/>
      <c r="FS888" s="150"/>
      <c r="FT888" s="150"/>
      <c r="FU888" s="150"/>
      <c r="FV888" s="150"/>
      <c r="FW888" s="150"/>
      <c r="FX888" s="150"/>
      <c r="FY888" s="150"/>
      <c r="FZ888" s="150"/>
      <c r="GA888" s="150"/>
      <c r="GB888" s="150"/>
      <c r="GC888" s="150"/>
      <c r="GD888" s="150"/>
      <c r="GE888" s="150"/>
      <c r="GF888" s="150"/>
      <c r="GG888" s="150"/>
      <c r="GH888" s="150"/>
      <c r="GI888" s="150"/>
      <c r="GJ888" s="150"/>
      <c r="GK888" s="150"/>
      <c r="GL888" s="150"/>
      <c r="GM888" s="150"/>
      <c r="GN888" s="150"/>
      <c r="GO888" s="150"/>
      <c r="GP888" s="150"/>
      <c r="GQ888" s="150"/>
      <c r="GR888" s="150"/>
      <c r="GS888" s="150"/>
      <c r="GT888" s="150"/>
      <c r="GU888" s="150"/>
      <c r="GV888" s="150"/>
      <c r="GW888" s="150"/>
      <c r="GX888" s="150"/>
      <c r="GY888" s="150"/>
      <c r="GZ888" s="150"/>
      <c r="HA888" s="150"/>
      <c r="HB888" s="150"/>
      <c r="HC888" s="150"/>
      <c r="HD888" s="150"/>
      <c r="HE888" s="150"/>
      <c r="HF888" s="150"/>
      <c r="HG888" s="150"/>
      <c r="HH888" s="150"/>
      <c r="HI888" s="150"/>
      <c r="HJ888" s="150"/>
      <c r="HK888" s="150"/>
      <c r="HL888" s="150"/>
      <c r="HM888" s="150"/>
      <c r="HN888" s="150"/>
      <c r="HO888" s="150"/>
      <c r="HP888" s="150"/>
      <c r="HQ888" s="150"/>
      <c r="HR888" s="150"/>
      <c r="HS888" s="150"/>
      <c r="HT888" s="150"/>
      <c r="HU888" s="150"/>
      <c r="HV888" s="150"/>
      <c r="HW888" s="150"/>
      <c r="HX888" s="150"/>
      <c r="HY888" s="150"/>
      <c r="HZ888" s="150"/>
      <c r="IA888" s="150"/>
      <c r="IB888" s="150"/>
      <c r="IC888" s="150"/>
      <c r="ID888" s="150"/>
      <c r="IE888" s="150"/>
      <c r="IF888" s="150"/>
      <c r="IG888" s="150"/>
      <c r="IH888" s="150"/>
      <c r="II888" s="150"/>
      <c r="IJ888" s="150"/>
      <c r="IK888" s="150"/>
      <c r="IL888" s="150"/>
      <c r="IM888" s="150"/>
      <c r="IN888" s="150"/>
      <c r="IO888" s="150"/>
      <c r="IP888" s="150"/>
      <c r="IQ888" s="150"/>
      <c r="IR888" s="150"/>
      <c r="IS888" s="150"/>
      <c r="IT888" s="150"/>
      <c r="IU888" s="150"/>
      <c r="IV888" s="150"/>
      <c r="IW888" s="150"/>
    </row>
    <row r="889" customFormat="false" ht="12.75" hidden="false" customHeight="false" outlineLevel="0" collapsed="false">
      <c r="B889" s="147"/>
      <c r="C889" s="147"/>
      <c r="D889" s="147"/>
      <c r="E889" s="147"/>
      <c r="F889" s="147"/>
      <c r="G889" s="147"/>
      <c r="H889" s="148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  <c r="AA889" s="147"/>
      <c r="AB889" s="147"/>
      <c r="AC889" s="147"/>
      <c r="AD889" s="147"/>
      <c r="AE889" s="147"/>
      <c r="AF889" s="147"/>
      <c r="AG889" s="147"/>
      <c r="AH889" s="147"/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  <c r="BI889" s="147"/>
      <c r="BJ889" s="147"/>
      <c r="BK889" s="149"/>
      <c r="BL889" s="150"/>
      <c r="BM889" s="150"/>
      <c r="BN889" s="150"/>
      <c r="BO889" s="150"/>
      <c r="BP889" s="150"/>
      <c r="BQ889" s="150"/>
      <c r="BR889" s="150"/>
      <c r="BS889" s="150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  <c r="EB889" s="150"/>
      <c r="EC889" s="150"/>
      <c r="ED889" s="150"/>
      <c r="EE889" s="150"/>
      <c r="EF889" s="150"/>
      <c r="EG889" s="150"/>
      <c r="EH889" s="150"/>
      <c r="EI889" s="150"/>
      <c r="EJ889" s="150"/>
      <c r="EK889" s="150"/>
      <c r="EL889" s="150"/>
      <c r="EM889" s="150"/>
      <c r="EN889" s="150"/>
      <c r="EO889" s="150"/>
      <c r="EP889" s="150"/>
      <c r="EQ889" s="150"/>
      <c r="ER889" s="150"/>
      <c r="ES889" s="150"/>
      <c r="ET889" s="150"/>
      <c r="EU889" s="150"/>
      <c r="EV889" s="150"/>
      <c r="EW889" s="150"/>
      <c r="EX889" s="150"/>
      <c r="EY889" s="150"/>
      <c r="EZ889" s="150"/>
      <c r="FA889" s="150"/>
      <c r="FB889" s="150"/>
      <c r="FC889" s="150"/>
      <c r="FD889" s="150"/>
      <c r="FE889" s="150"/>
      <c r="FF889" s="150"/>
      <c r="FG889" s="150"/>
      <c r="FH889" s="150"/>
      <c r="FI889" s="150"/>
      <c r="FJ889" s="150"/>
      <c r="FK889" s="150"/>
      <c r="FL889" s="150"/>
      <c r="FM889" s="150"/>
      <c r="FN889" s="150"/>
      <c r="FO889" s="150"/>
      <c r="FP889" s="150"/>
      <c r="FQ889" s="150"/>
      <c r="FR889" s="150"/>
      <c r="FS889" s="150"/>
      <c r="FT889" s="150"/>
      <c r="FU889" s="150"/>
      <c r="FV889" s="150"/>
      <c r="FW889" s="150"/>
      <c r="FX889" s="150"/>
      <c r="FY889" s="150"/>
      <c r="FZ889" s="150"/>
      <c r="GA889" s="150"/>
      <c r="GB889" s="150"/>
      <c r="GC889" s="150"/>
      <c r="GD889" s="150"/>
      <c r="GE889" s="150"/>
      <c r="GF889" s="150"/>
      <c r="GG889" s="150"/>
      <c r="GH889" s="150"/>
      <c r="GI889" s="150"/>
      <c r="GJ889" s="150"/>
      <c r="GK889" s="150"/>
      <c r="GL889" s="150"/>
      <c r="GM889" s="150"/>
      <c r="GN889" s="150"/>
      <c r="GO889" s="150"/>
      <c r="GP889" s="150"/>
      <c r="GQ889" s="150"/>
      <c r="GR889" s="150"/>
      <c r="GS889" s="150"/>
      <c r="GT889" s="150"/>
      <c r="GU889" s="150"/>
      <c r="GV889" s="150"/>
      <c r="GW889" s="150"/>
      <c r="GX889" s="150"/>
      <c r="GY889" s="150"/>
      <c r="GZ889" s="150"/>
      <c r="HA889" s="150"/>
      <c r="HB889" s="150"/>
      <c r="HC889" s="150"/>
      <c r="HD889" s="150"/>
      <c r="HE889" s="150"/>
      <c r="HF889" s="150"/>
      <c r="HG889" s="150"/>
      <c r="HH889" s="150"/>
      <c r="HI889" s="150"/>
      <c r="HJ889" s="150"/>
      <c r="HK889" s="150"/>
      <c r="HL889" s="150"/>
      <c r="HM889" s="150"/>
      <c r="HN889" s="150"/>
      <c r="HO889" s="150"/>
      <c r="HP889" s="150"/>
      <c r="HQ889" s="150"/>
      <c r="HR889" s="150"/>
      <c r="HS889" s="150"/>
      <c r="HT889" s="150"/>
      <c r="HU889" s="150"/>
      <c r="HV889" s="150"/>
      <c r="HW889" s="150"/>
      <c r="HX889" s="150"/>
      <c r="HY889" s="150"/>
      <c r="HZ889" s="150"/>
      <c r="IA889" s="150"/>
      <c r="IB889" s="150"/>
      <c r="IC889" s="150"/>
      <c r="ID889" s="150"/>
      <c r="IE889" s="150"/>
      <c r="IF889" s="150"/>
      <c r="IG889" s="150"/>
      <c r="IH889" s="150"/>
      <c r="II889" s="150"/>
      <c r="IJ889" s="150"/>
      <c r="IK889" s="150"/>
      <c r="IL889" s="150"/>
      <c r="IM889" s="150"/>
      <c r="IN889" s="150"/>
      <c r="IO889" s="150"/>
      <c r="IP889" s="150"/>
      <c r="IQ889" s="150"/>
      <c r="IR889" s="150"/>
      <c r="IS889" s="150"/>
      <c r="IT889" s="150"/>
      <c r="IU889" s="150"/>
      <c r="IV889" s="150"/>
      <c r="IW889" s="150"/>
    </row>
    <row r="890" customFormat="false" ht="12.75" hidden="false" customHeight="false" outlineLevel="0" collapsed="false">
      <c r="B890" s="147"/>
      <c r="C890" s="147"/>
      <c r="D890" s="147"/>
      <c r="E890" s="147"/>
      <c r="F890" s="147"/>
      <c r="G890" s="147"/>
      <c r="H890" s="148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  <c r="AA890" s="147"/>
      <c r="AB890" s="147"/>
      <c r="AC890" s="147"/>
      <c r="AD890" s="147"/>
      <c r="AE890" s="147"/>
      <c r="AF890" s="147"/>
      <c r="AG890" s="147"/>
      <c r="AH890" s="147"/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  <c r="BI890" s="147"/>
      <c r="BJ890" s="147"/>
      <c r="BK890" s="149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  <c r="EB890" s="150"/>
      <c r="EC890" s="150"/>
      <c r="ED890" s="150"/>
      <c r="EE890" s="150"/>
      <c r="EF890" s="150"/>
      <c r="EG890" s="150"/>
      <c r="EH890" s="150"/>
      <c r="EI890" s="150"/>
      <c r="EJ890" s="150"/>
      <c r="EK890" s="150"/>
      <c r="EL890" s="150"/>
      <c r="EM890" s="150"/>
      <c r="EN890" s="150"/>
      <c r="EO890" s="150"/>
      <c r="EP890" s="150"/>
      <c r="EQ890" s="150"/>
      <c r="ER890" s="150"/>
      <c r="ES890" s="150"/>
      <c r="ET890" s="150"/>
      <c r="EU890" s="150"/>
      <c r="EV890" s="150"/>
      <c r="EW890" s="150"/>
      <c r="EX890" s="150"/>
      <c r="EY890" s="150"/>
      <c r="EZ890" s="150"/>
      <c r="FA890" s="150"/>
      <c r="FB890" s="150"/>
      <c r="FC890" s="150"/>
      <c r="FD890" s="150"/>
      <c r="FE890" s="150"/>
      <c r="FF890" s="150"/>
      <c r="FG890" s="150"/>
      <c r="FH890" s="150"/>
      <c r="FI890" s="150"/>
      <c r="FJ890" s="150"/>
      <c r="FK890" s="150"/>
      <c r="FL890" s="150"/>
      <c r="FM890" s="150"/>
      <c r="FN890" s="150"/>
      <c r="FO890" s="150"/>
      <c r="FP890" s="150"/>
      <c r="FQ890" s="150"/>
      <c r="FR890" s="150"/>
      <c r="FS890" s="150"/>
      <c r="FT890" s="150"/>
      <c r="FU890" s="150"/>
      <c r="FV890" s="150"/>
      <c r="FW890" s="150"/>
      <c r="FX890" s="150"/>
      <c r="FY890" s="150"/>
      <c r="FZ890" s="150"/>
      <c r="GA890" s="150"/>
      <c r="GB890" s="150"/>
      <c r="GC890" s="150"/>
      <c r="GD890" s="150"/>
      <c r="GE890" s="150"/>
      <c r="GF890" s="150"/>
      <c r="GG890" s="150"/>
      <c r="GH890" s="150"/>
      <c r="GI890" s="150"/>
      <c r="GJ890" s="150"/>
      <c r="GK890" s="150"/>
      <c r="GL890" s="150"/>
      <c r="GM890" s="150"/>
      <c r="GN890" s="150"/>
      <c r="GO890" s="150"/>
      <c r="GP890" s="150"/>
      <c r="GQ890" s="150"/>
      <c r="GR890" s="150"/>
      <c r="GS890" s="150"/>
      <c r="GT890" s="150"/>
      <c r="GU890" s="150"/>
      <c r="GV890" s="150"/>
      <c r="GW890" s="150"/>
      <c r="GX890" s="150"/>
      <c r="GY890" s="150"/>
      <c r="GZ890" s="150"/>
      <c r="HA890" s="150"/>
      <c r="HB890" s="150"/>
      <c r="HC890" s="150"/>
      <c r="HD890" s="150"/>
      <c r="HE890" s="150"/>
      <c r="HF890" s="150"/>
      <c r="HG890" s="150"/>
      <c r="HH890" s="150"/>
      <c r="HI890" s="150"/>
      <c r="HJ890" s="150"/>
      <c r="HK890" s="150"/>
      <c r="HL890" s="150"/>
      <c r="HM890" s="150"/>
      <c r="HN890" s="150"/>
      <c r="HO890" s="150"/>
      <c r="HP890" s="150"/>
      <c r="HQ890" s="150"/>
      <c r="HR890" s="150"/>
      <c r="HS890" s="150"/>
      <c r="HT890" s="150"/>
      <c r="HU890" s="150"/>
      <c r="HV890" s="150"/>
      <c r="HW890" s="150"/>
      <c r="HX890" s="150"/>
      <c r="HY890" s="150"/>
      <c r="HZ890" s="150"/>
      <c r="IA890" s="150"/>
      <c r="IB890" s="150"/>
      <c r="IC890" s="150"/>
      <c r="ID890" s="150"/>
      <c r="IE890" s="150"/>
      <c r="IF890" s="150"/>
      <c r="IG890" s="150"/>
      <c r="IH890" s="150"/>
      <c r="II890" s="150"/>
      <c r="IJ890" s="150"/>
      <c r="IK890" s="150"/>
      <c r="IL890" s="150"/>
      <c r="IM890" s="150"/>
      <c r="IN890" s="150"/>
      <c r="IO890" s="150"/>
      <c r="IP890" s="150"/>
      <c r="IQ890" s="150"/>
      <c r="IR890" s="150"/>
      <c r="IS890" s="150"/>
      <c r="IT890" s="150"/>
      <c r="IU890" s="150"/>
      <c r="IV890" s="150"/>
      <c r="IW890" s="150"/>
    </row>
    <row r="891" customFormat="false" ht="12.75" hidden="false" customHeight="false" outlineLevel="0" collapsed="false">
      <c r="B891" s="147"/>
      <c r="C891" s="147"/>
      <c r="D891" s="147"/>
      <c r="E891" s="147"/>
      <c r="F891" s="147"/>
      <c r="G891" s="147"/>
      <c r="H891" s="148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  <c r="AB891" s="147"/>
      <c r="AC891" s="147"/>
      <c r="AD891" s="147"/>
      <c r="AE891" s="147"/>
      <c r="AF891" s="147"/>
      <c r="AG891" s="147"/>
      <c r="AH891" s="147"/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  <c r="BI891" s="147"/>
      <c r="BJ891" s="147"/>
      <c r="BK891" s="149"/>
      <c r="BL891" s="150"/>
      <c r="BM891" s="150"/>
      <c r="BN891" s="150"/>
      <c r="BO891" s="150"/>
      <c r="BP891" s="150"/>
      <c r="BQ891" s="150"/>
      <c r="BR891" s="150"/>
      <c r="BS891" s="150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  <c r="EB891" s="150"/>
      <c r="EC891" s="150"/>
      <c r="ED891" s="150"/>
      <c r="EE891" s="150"/>
      <c r="EF891" s="150"/>
      <c r="EG891" s="150"/>
      <c r="EH891" s="150"/>
      <c r="EI891" s="150"/>
      <c r="EJ891" s="150"/>
      <c r="EK891" s="150"/>
      <c r="EL891" s="150"/>
      <c r="EM891" s="150"/>
      <c r="EN891" s="150"/>
      <c r="EO891" s="150"/>
      <c r="EP891" s="150"/>
      <c r="EQ891" s="150"/>
      <c r="ER891" s="150"/>
      <c r="ES891" s="150"/>
      <c r="ET891" s="150"/>
      <c r="EU891" s="150"/>
      <c r="EV891" s="150"/>
      <c r="EW891" s="150"/>
      <c r="EX891" s="150"/>
      <c r="EY891" s="150"/>
      <c r="EZ891" s="150"/>
      <c r="FA891" s="150"/>
      <c r="FB891" s="150"/>
      <c r="FC891" s="150"/>
      <c r="FD891" s="150"/>
      <c r="FE891" s="150"/>
      <c r="FF891" s="150"/>
      <c r="FG891" s="150"/>
      <c r="FH891" s="150"/>
      <c r="FI891" s="150"/>
      <c r="FJ891" s="150"/>
      <c r="FK891" s="150"/>
      <c r="FL891" s="150"/>
      <c r="FM891" s="150"/>
      <c r="FN891" s="150"/>
      <c r="FO891" s="150"/>
      <c r="FP891" s="150"/>
      <c r="FQ891" s="150"/>
      <c r="FR891" s="150"/>
      <c r="FS891" s="150"/>
      <c r="FT891" s="150"/>
      <c r="FU891" s="150"/>
      <c r="FV891" s="150"/>
      <c r="FW891" s="150"/>
      <c r="FX891" s="150"/>
      <c r="FY891" s="150"/>
      <c r="FZ891" s="150"/>
      <c r="GA891" s="150"/>
      <c r="GB891" s="150"/>
      <c r="GC891" s="150"/>
      <c r="GD891" s="150"/>
      <c r="GE891" s="150"/>
      <c r="GF891" s="150"/>
      <c r="GG891" s="150"/>
      <c r="GH891" s="150"/>
      <c r="GI891" s="150"/>
      <c r="GJ891" s="150"/>
      <c r="GK891" s="150"/>
      <c r="GL891" s="150"/>
      <c r="GM891" s="150"/>
      <c r="GN891" s="150"/>
      <c r="GO891" s="150"/>
      <c r="GP891" s="150"/>
      <c r="GQ891" s="150"/>
      <c r="GR891" s="150"/>
      <c r="GS891" s="150"/>
      <c r="GT891" s="150"/>
      <c r="GU891" s="150"/>
      <c r="GV891" s="150"/>
      <c r="GW891" s="150"/>
      <c r="GX891" s="150"/>
      <c r="GY891" s="150"/>
      <c r="GZ891" s="150"/>
      <c r="HA891" s="150"/>
      <c r="HB891" s="150"/>
      <c r="HC891" s="150"/>
      <c r="HD891" s="150"/>
      <c r="HE891" s="150"/>
      <c r="HF891" s="150"/>
      <c r="HG891" s="150"/>
      <c r="HH891" s="150"/>
      <c r="HI891" s="150"/>
      <c r="HJ891" s="150"/>
      <c r="HK891" s="150"/>
      <c r="HL891" s="150"/>
      <c r="HM891" s="150"/>
      <c r="HN891" s="150"/>
      <c r="HO891" s="150"/>
      <c r="HP891" s="150"/>
      <c r="HQ891" s="150"/>
      <c r="HR891" s="150"/>
      <c r="HS891" s="150"/>
      <c r="HT891" s="150"/>
      <c r="HU891" s="150"/>
      <c r="HV891" s="150"/>
      <c r="HW891" s="150"/>
      <c r="HX891" s="150"/>
      <c r="HY891" s="150"/>
      <c r="HZ891" s="150"/>
      <c r="IA891" s="150"/>
      <c r="IB891" s="150"/>
      <c r="IC891" s="150"/>
      <c r="ID891" s="150"/>
      <c r="IE891" s="150"/>
      <c r="IF891" s="150"/>
      <c r="IG891" s="150"/>
      <c r="IH891" s="150"/>
      <c r="II891" s="150"/>
      <c r="IJ891" s="150"/>
      <c r="IK891" s="150"/>
      <c r="IL891" s="150"/>
      <c r="IM891" s="150"/>
      <c r="IN891" s="150"/>
      <c r="IO891" s="150"/>
      <c r="IP891" s="150"/>
      <c r="IQ891" s="150"/>
      <c r="IR891" s="150"/>
      <c r="IS891" s="150"/>
      <c r="IT891" s="150"/>
      <c r="IU891" s="150"/>
      <c r="IV891" s="150"/>
      <c r="IW891" s="150"/>
    </row>
    <row r="892" customFormat="false" ht="12.75" hidden="false" customHeight="false" outlineLevel="0" collapsed="false">
      <c r="B892" s="147"/>
      <c r="C892" s="147"/>
      <c r="D892" s="147"/>
      <c r="E892" s="147"/>
      <c r="F892" s="147"/>
      <c r="G892" s="147"/>
      <c r="H892" s="148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  <c r="AA892" s="147"/>
      <c r="AB892" s="147"/>
      <c r="AC892" s="147"/>
      <c r="AD892" s="147"/>
      <c r="AE892" s="147"/>
      <c r="AF892" s="147"/>
      <c r="AG892" s="147"/>
      <c r="AH892" s="147"/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  <c r="BI892" s="147"/>
      <c r="BJ892" s="147"/>
      <c r="BK892" s="149"/>
      <c r="BL892" s="150"/>
      <c r="BM892" s="150"/>
      <c r="BN892" s="150"/>
      <c r="BO892" s="150"/>
      <c r="BP892" s="150"/>
      <c r="BQ892" s="150"/>
      <c r="BR892" s="150"/>
      <c r="BS892" s="150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  <c r="EB892" s="150"/>
      <c r="EC892" s="150"/>
      <c r="ED892" s="150"/>
      <c r="EE892" s="150"/>
      <c r="EF892" s="150"/>
      <c r="EG892" s="150"/>
      <c r="EH892" s="150"/>
      <c r="EI892" s="150"/>
      <c r="EJ892" s="150"/>
      <c r="EK892" s="150"/>
      <c r="EL892" s="150"/>
      <c r="EM892" s="150"/>
      <c r="EN892" s="150"/>
      <c r="EO892" s="150"/>
      <c r="EP892" s="150"/>
      <c r="EQ892" s="150"/>
      <c r="ER892" s="150"/>
      <c r="ES892" s="150"/>
      <c r="ET892" s="150"/>
      <c r="EU892" s="150"/>
      <c r="EV892" s="150"/>
      <c r="EW892" s="150"/>
      <c r="EX892" s="150"/>
      <c r="EY892" s="150"/>
      <c r="EZ892" s="150"/>
      <c r="FA892" s="150"/>
      <c r="FB892" s="150"/>
      <c r="FC892" s="150"/>
      <c r="FD892" s="150"/>
      <c r="FE892" s="150"/>
      <c r="FF892" s="150"/>
      <c r="FG892" s="150"/>
      <c r="FH892" s="150"/>
      <c r="FI892" s="150"/>
      <c r="FJ892" s="150"/>
      <c r="FK892" s="150"/>
      <c r="FL892" s="150"/>
      <c r="FM892" s="150"/>
      <c r="FN892" s="150"/>
      <c r="FO892" s="150"/>
      <c r="FP892" s="150"/>
      <c r="FQ892" s="150"/>
      <c r="FR892" s="150"/>
      <c r="FS892" s="150"/>
      <c r="FT892" s="150"/>
      <c r="FU892" s="150"/>
      <c r="FV892" s="150"/>
      <c r="FW892" s="150"/>
      <c r="FX892" s="150"/>
      <c r="FY892" s="150"/>
      <c r="FZ892" s="150"/>
      <c r="GA892" s="150"/>
      <c r="GB892" s="150"/>
      <c r="GC892" s="150"/>
      <c r="GD892" s="150"/>
      <c r="GE892" s="150"/>
      <c r="GF892" s="150"/>
      <c r="GG892" s="150"/>
      <c r="GH892" s="150"/>
      <c r="GI892" s="150"/>
      <c r="GJ892" s="150"/>
      <c r="GK892" s="150"/>
      <c r="GL892" s="150"/>
      <c r="GM892" s="150"/>
      <c r="GN892" s="150"/>
      <c r="GO892" s="150"/>
      <c r="GP892" s="150"/>
      <c r="GQ892" s="150"/>
      <c r="GR892" s="150"/>
      <c r="GS892" s="150"/>
      <c r="GT892" s="150"/>
      <c r="GU892" s="150"/>
      <c r="GV892" s="150"/>
      <c r="GW892" s="150"/>
      <c r="GX892" s="150"/>
      <c r="GY892" s="150"/>
      <c r="GZ892" s="150"/>
      <c r="HA892" s="150"/>
      <c r="HB892" s="150"/>
      <c r="HC892" s="150"/>
      <c r="HD892" s="150"/>
      <c r="HE892" s="150"/>
      <c r="HF892" s="150"/>
      <c r="HG892" s="150"/>
      <c r="HH892" s="150"/>
      <c r="HI892" s="150"/>
      <c r="HJ892" s="150"/>
      <c r="HK892" s="150"/>
      <c r="HL892" s="150"/>
      <c r="HM892" s="150"/>
      <c r="HN892" s="150"/>
      <c r="HO892" s="150"/>
      <c r="HP892" s="150"/>
      <c r="HQ892" s="150"/>
      <c r="HR892" s="150"/>
      <c r="HS892" s="150"/>
      <c r="HT892" s="150"/>
      <c r="HU892" s="150"/>
      <c r="HV892" s="150"/>
      <c r="HW892" s="150"/>
      <c r="HX892" s="150"/>
      <c r="HY892" s="150"/>
      <c r="HZ892" s="150"/>
      <c r="IA892" s="150"/>
      <c r="IB892" s="150"/>
      <c r="IC892" s="150"/>
      <c r="ID892" s="150"/>
      <c r="IE892" s="150"/>
      <c r="IF892" s="150"/>
      <c r="IG892" s="150"/>
      <c r="IH892" s="150"/>
      <c r="II892" s="150"/>
      <c r="IJ892" s="150"/>
      <c r="IK892" s="150"/>
      <c r="IL892" s="150"/>
      <c r="IM892" s="150"/>
      <c r="IN892" s="150"/>
      <c r="IO892" s="150"/>
      <c r="IP892" s="150"/>
      <c r="IQ892" s="150"/>
      <c r="IR892" s="150"/>
      <c r="IS892" s="150"/>
      <c r="IT892" s="150"/>
      <c r="IU892" s="150"/>
      <c r="IV892" s="150"/>
      <c r="IW892" s="150"/>
    </row>
    <row r="893" customFormat="false" ht="12.75" hidden="false" customHeight="false" outlineLevel="0" collapsed="false">
      <c r="B893" s="147"/>
      <c r="C893" s="147"/>
      <c r="D893" s="147"/>
      <c r="E893" s="147"/>
      <c r="F893" s="147"/>
      <c r="G893" s="147"/>
      <c r="H893" s="148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  <c r="AA893" s="147"/>
      <c r="AB893" s="147"/>
      <c r="AC893" s="147"/>
      <c r="AD893" s="147"/>
      <c r="AE893" s="147"/>
      <c r="AF893" s="147"/>
      <c r="AG893" s="147"/>
      <c r="AH893" s="147"/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  <c r="BI893" s="147"/>
      <c r="BJ893" s="147"/>
      <c r="BK893" s="149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  <c r="EC893" s="150"/>
      <c r="ED893" s="150"/>
      <c r="EE893" s="150"/>
      <c r="EF893" s="150"/>
      <c r="EG893" s="150"/>
      <c r="EH893" s="150"/>
      <c r="EI893" s="150"/>
      <c r="EJ893" s="150"/>
      <c r="EK893" s="150"/>
      <c r="EL893" s="150"/>
      <c r="EM893" s="150"/>
      <c r="EN893" s="150"/>
      <c r="EO893" s="150"/>
      <c r="EP893" s="150"/>
      <c r="EQ893" s="150"/>
      <c r="ER893" s="150"/>
      <c r="ES893" s="150"/>
      <c r="ET893" s="150"/>
      <c r="EU893" s="150"/>
      <c r="EV893" s="150"/>
      <c r="EW893" s="150"/>
      <c r="EX893" s="150"/>
      <c r="EY893" s="150"/>
      <c r="EZ893" s="150"/>
      <c r="FA893" s="150"/>
      <c r="FB893" s="150"/>
      <c r="FC893" s="150"/>
      <c r="FD893" s="150"/>
      <c r="FE893" s="150"/>
      <c r="FF893" s="150"/>
      <c r="FG893" s="150"/>
      <c r="FH893" s="150"/>
      <c r="FI893" s="150"/>
      <c r="FJ893" s="150"/>
      <c r="FK893" s="150"/>
      <c r="FL893" s="150"/>
      <c r="FM893" s="150"/>
      <c r="FN893" s="150"/>
      <c r="FO893" s="150"/>
      <c r="FP893" s="150"/>
      <c r="FQ893" s="150"/>
      <c r="FR893" s="150"/>
      <c r="FS893" s="150"/>
      <c r="FT893" s="150"/>
      <c r="FU893" s="150"/>
      <c r="FV893" s="150"/>
      <c r="FW893" s="150"/>
      <c r="FX893" s="150"/>
      <c r="FY893" s="150"/>
      <c r="FZ893" s="150"/>
      <c r="GA893" s="150"/>
      <c r="GB893" s="150"/>
      <c r="GC893" s="150"/>
      <c r="GD893" s="150"/>
      <c r="GE893" s="150"/>
      <c r="GF893" s="150"/>
      <c r="GG893" s="150"/>
      <c r="GH893" s="150"/>
      <c r="GI893" s="150"/>
      <c r="GJ893" s="150"/>
      <c r="GK893" s="150"/>
      <c r="GL893" s="150"/>
      <c r="GM893" s="150"/>
      <c r="GN893" s="150"/>
      <c r="GO893" s="150"/>
      <c r="GP893" s="150"/>
      <c r="GQ893" s="150"/>
      <c r="GR893" s="150"/>
      <c r="GS893" s="150"/>
      <c r="GT893" s="150"/>
      <c r="GU893" s="150"/>
      <c r="GV893" s="150"/>
      <c r="GW893" s="150"/>
      <c r="GX893" s="150"/>
      <c r="GY893" s="150"/>
      <c r="GZ893" s="150"/>
      <c r="HA893" s="150"/>
      <c r="HB893" s="150"/>
      <c r="HC893" s="150"/>
      <c r="HD893" s="150"/>
      <c r="HE893" s="150"/>
      <c r="HF893" s="150"/>
      <c r="HG893" s="150"/>
      <c r="HH893" s="150"/>
      <c r="HI893" s="150"/>
      <c r="HJ893" s="150"/>
      <c r="HK893" s="150"/>
      <c r="HL893" s="150"/>
      <c r="HM893" s="150"/>
      <c r="HN893" s="150"/>
      <c r="HO893" s="150"/>
      <c r="HP893" s="150"/>
      <c r="HQ893" s="150"/>
      <c r="HR893" s="150"/>
      <c r="HS893" s="150"/>
      <c r="HT893" s="150"/>
      <c r="HU893" s="150"/>
      <c r="HV893" s="150"/>
      <c r="HW893" s="150"/>
      <c r="HX893" s="150"/>
      <c r="HY893" s="150"/>
      <c r="HZ893" s="150"/>
      <c r="IA893" s="150"/>
      <c r="IB893" s="150"/>
      <c r="IC893" s="150"/>
      <c r="ID893" s="150"/>
      <c r="IE893" s="150"/>
      <c r="IF893" s="150"/>
      <c r="IG893" s="150"/>
      <c r="IH893" s="150"/>
      <c r="II893" s="150"/>
      <c r="IJ893" s="150"/>
      <c r="IK893" s="150"/>
      <c r="IL893" s="150"/>
      <c r="IM893" s="150"/>
      <c r="IN893" s="150"/>
      <c r="IO893" s="150"/>
      <c r="IP893" s="150"/>
      <c r="IQ893" s="150"/>
      <c r="IR893" s="150"/>
      <c r="IS893" s="150"/>
      <c r="IT893" s="150"/>
      <c r="IU893" s="150"/>
      <c r="IV893" s="150"/>
      <c r="IW893" s="150"/>
    </row>
    <row r="894" customFormat="false" ht="12.75" hidden="false" customHeight="false" outlineLevel="0" collapsed="false">
      <c r="B894" s="147"/>
      <c r="C894" s="147"/>
      <c r="D894" s="147"/>
      <c r="E894" s="147"/>
      <c r="F894" s="147"/>
      <c r="G894" s="147"/>
      <c r="H894" s="148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  <c r="AA894" s="147"/>
      <c r="AB894" s="147"/>
      <c r="AC894" s="147"/>
      <c r="AD894" s="147"/>
      <c r="AE894" s="147"/>
      <c r="AF894" s="147"/>
      <c r="AG894" s="147"/>
      <c r="AH894" s="147"/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  <c r="BI894" s="147"/>
      <c r="BJ894" s="147"/>
      <c r="BK894" s="149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50"/>
      <c r="BV894" s="150"/>
      <c r="BW894" s="150"/>
      <c r="BX894" s="150"/>
      <c r="BY894" s="150"/>
      <c r="BZ894" s="150"/>
      <c r="CA894" s="150"/>
      <c r="CB894" s="150"/>
      <c r="CC894" s="15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0"/>
      <c r="CN894" s="150"/>
      <c r="CO894" s="150"/>
      <c r="CP894" s="150"/>
      <c r="CQ894" s="150"/>
      <c r="CR894" s="150"/>
      <c r="CS894" s="150"/>
      <c r="CT894" s="150"/>
      <c r="CU894" s="150"/>
      <c r="CV894" s="150"/>
      <c r="CW894" s="150"/>
      <c r="CX894" s="150"/>
      <c r="CY894" s="150"/>
      <c r="CZ894" s="150"/>
      <c r="DA894" s="150"/>
      <c r="DB894" s="150"/>
      <c r="DC894" s="150"/>
      <c r="DD894" s="150"/>
      <c r="DE894" s="150"/>
      <c r="DF894" s="150"/>
      <c r="DG894" s="150"/>
      <c r="DH894" s="150"/>
      <c r="DI894" s="150"/>
      <c r="DJ894" s="150"/>
      <c r="DK894" s="150"/>
      <c r="DL894" s="150"/>
      <c r="DM894" s="150"/>
      <c r="DN894" s="150"/>
      <c r="DO894" s="150"/>
      <c r="DP894" s="150"/>
      <c r="DQ894" s="150"/>
      <c r="DR894" s="150"/>
      <c r="DS894" s="150"/>
      <c r="DT894" s="150"/>
      <c r="DU894" s="150"/>
      <c r="DV894" s="150"/>
      <c r="DW894" s="150"/>
      <c r="DX894" s="150"/>
      <c r="DY894" s="150"/>
      <c r="DZ894" s="150"/>
      <c r="EA894" s="150"/>
      <c r="EB894" s="150"/>
      <c r="EC894" s="150"/>
      <c r="ED894" s="150"/>
      <c r="EE894" s="150"/>
      <c r="EF894" s="150"/>
      <c r="EG894" s="150"/>
      <c r="EH894" s="150"/>
      <c r="EI894" s="150"/>
      <c r="EJ894" s="150"/>
      <c r="EK894" s="150"/>
      <c r="EL894" s="150"/>
      <c r="EM894" s="150"/>
      <c r="EN894" s="150"/>
      <c r="EO894" s="150"/>
      <c r="EP894" s="150"/>
      <c r="EQ894" s="150"/>
      <c r="ER894" s="150"/>
      <c r="ES894" s="150"/>
      <c r="ET894" s="150"/>
      <c r="EU894" s="150"/>
      <c r="EV894" s="150"/>
      <c r="EW894" s="150"/>
      <c r="EX894" s="150"/>
      <c r="EY894" s="150"/>
      <c r="EZ894" s="150"/>
      <c r="FA894" s="150"/>
      <c r="FB894" s="150"/>
      <c r="FC894" s="150"/>
      <c r="FD894" s="150"/>
      <c r="FE894" s="150"/>
      <c r="FF894" s="150"/>
      <c r="FG894" s="150"/>
      <c r="FH894" s="150"/>
      <c r="FI894" s="150"/>
      <c r="FJ894" s="150"/>
      <c r="FK894" s="150"/>
      <c r="FL894" s="150"/>
      <c r="FM894" s="150"/>
      <c r="FN894" s="150"/>
      <c r="FO894" s="150"/>
      <c r="FP894" s="150"/>
      <c r="FQ894" s="150"/>
      <c r="FR894" s="150"/>
      <c r="FS894" s="150"/>
      <c r="FT894" s="150"/>
      <c r="FU894" s="150"/>
      <c r="FV894" s="150"/>
      <c r="FW894" s="150"/>
      <c r="FX894" s="150"/>
      <c r="FY894" s="150"/>
      <c r="FZ894" s="150"/>
      <c r="GA894" s="150"/>
      <c r="GB894" s="150"/>
      <c r="GC894" s="150"/>
      <c r="GD894" s="150"/>
      <c r="GE894" s="150"/>
      <c r="GF894" s="150"/>
      <c r="GG894" s="150"/>
      <c r="GH894" s="150"/>
      <c r="GI894" s="150"/>
      <c r="GJ894" s="150"/>
      <c r="GK894" s="150"/>
      <c r="GL894" s="150"/>
      <c r="GM894" s="150"/>
      <c r="GN894" s="150"/>
      <c r="GO894" s="150"/>
      <c r="GP894" s="150"/>
      <c r="GQ894" s="150"/>
      <c r="GR894" s="150"/>
      <c r="GS894" s="150"/>
      <c r="GT894" s="150"/>
      <c r="GU894" s="150"/>
      <c r="GV894" s="150"/>
      <c r="GW894" s="150"/>
      <c r="GX894" s="150"/>
      <c r="GY894" s="150"/>
      <c r="GZ894" s="150"/>
      <c r="HA894" s="150"/>
      <c r="HB894" s="150"/>
      <c r="HC894" s="150"/>
      <c r="HD894" s="150"/>
      <c r="HE894" s="150"/>
      <c r="HF894" s="150"/>
      <c r="HG894" s="150"/>
      <c r="HH894" s="150"/>
      <c r="HI894" s="150"/>
      <c r="HJ894" s="150"/>
      <c r="HK894" s="150"/>
      <c r="HL894" s="150"/>
      <c r="HM894" s="150"/>
      <c r="HN894" s="150"/>
      <c r="HO894" s="150"/>
      <c r="HP894" s="150"/>
      <c r="HQ894" s="150"/>
      <c r="HR894" s="150"/>
      <c r="HS894" s="150"/>
      <c r="HT894" s="150"/>
      <c r="HU894" s="150"/>
      <c r="HV894" s="150"/>
      <c r="HW894" s="150"/>
      <c r="HX894" s="150"/>
      <c r="HY894" s="150"/>
      <c r="HZ894" s="150"/>
      <c r="IA894" s="150"/>
      <c r="IB894" s="150"/>
      <c r="IC894" s="150"/>
      <c r="ID894" s="150"/>
      <c r="IE894" s="150"/>
      <c r="IF894" s="150"/>
      <c r="IG894" s="150"/>
      <c r="IH894" s="150"/>
      <c r="II894" s="150"/>
      <c r="IJ894" s="150"/>
      <c r="IK894" s="150"/>
      <c r="IL894" s="150"/>
      <c r="IM894" s="150"/>
      <c r="IN894" s="150"/>
      <c r="IO894" s="150"/>
      <c r="IP894" s="150"/>
      <c r="IQ894" s="150"/>
      <c r="IR894" s="150"/>
      <c r="IS894" s="150"/>
      <c r="IT894" s="150"/>
      <c r="IU894" s="150"/>
      <c r="IV894" s="150"/>
      <c r="IW894" s="150"/>
    </row>
    <row r="895" customFormat="false" ht="12.75" hidden="false" customHeight="false" outlineLevel="0" collapsed="false">
      <c r="B895" s="147"/>
      <c r="C895" s="147"/>
      <c r="D895" s="147"/>
      <c r="E895" s="147"/>
      <c r="F895" s="147"/>
      <c r="G895" s="147"/>
      <c r="H895" s="148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  <c r="AB895" s="147"/>
      <c r="AC895" s="147"/>
      <c r="AD895" s="147"/>
      <c r="AE895" s="147"/>
      <c r="AF895" s="147"/>
      <c r="AG895" s="147"/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  <c r="BI895" s="147"/>
      <c r="BJ895" s="147"/>
      <c r="BK895" s="149"/>
      <c r="BL895" s="150"/>
      <c r="BM895" s="150"/>
      <c r="BN895" s="150"/>
      <c r="BO895" s="150"/>
      <c r="BP895" s="150"/>
      <c r="BQ895" s="150"/>
      <c r="BR895" s="150"/>
      <c r="BS895" s="150"/>
      <c r="BT895" s="150"/>
      <c r="BU895" s="150"/>
      <c r="BV895" s="150"/>
      <c r="BW895" s="150"/>
      <c r="BX895" s="150"/>
      <c r="BY895" s="150"/>
      <c r="BZ895" s="150"/>
      <c r="CA895" s="150"/>
      <c r="CB895" s="150"/>
      <c r="CC895" s="150"/>
      <c r="CD895" s="150"/>
      <c r="CE895" s="150"/>
      <c r="CF895" s="150"/>
      <c r="CG895" s="150"/>
      <c r="CH895" s="150"/>
      <c r="CI895" s="150"/>
      <c r="CJ895" s="150"/>
      <c r="CK895" s="150"/>
      <c r="CL895" s="150"/>
      <c r="CM895" s="150"/>
      <c r="CN895" s="150"/>
      <c r="CO895" s="150"/>
      <c r="CP895" s="150"/>
      <c r="CQ895" s="150"/>
      <c r="CR895" s="150"/>
      <c r="CS895" s="150"/>
      <c r="CT895" s="150"/>
      <c r="CU895" s="150"/>
      <c r="CV895" s="150"/>
      <c r="CW895" s="150"/>
      <c r="CX895" s="150"/>
      <c r="CY895" s="150"/>
      <c r="CZ895" s="150"/>
      <c r="DA895" s="150"/>
      <c r="DB895" s="150"/>
      <c r="DC895" s="150"/>
      <c r="DD895" s="150"/>
      <c r="DE895" s="150"/>
      <c r="DF895" s="150"/>
      <c r="DG895" s="150"/>
      <c r="DH895" s="150"/>
      <c r="DI895" s="150"/>
      <c r="DJ895" s="150"/>
      <c r="DK895" s="150"/>
      <c r="DL895" s="150"/>
      <c r="DM895" s="150"/>
      <c r="DN895" s="150"/>
      <c r="DO895" s="150"/>
      <c r="DP895" s="150"/>
      <c r="DQ895" s="150"/>
      <c r="DR895" s="150"/>
      <c r="DS895" s="150"/>
      <c r="DT895" s="150"/>
      <c r="DU895" s="150"/>
      <c r="DV895" s="150"/>
      <c r="DW895" s="150"/>
      <c r="DX895" s="150"/>
      <c r="DY895" s="150"/>
      <c r="DZ895" s="150"/>
      <c r="EA895" s="150"/>
      <c r="EB895" s="150"/>
      <c r="EC895" s="150"/>
      <c r="ED895" s="150"/>
      <c r="EE895" s="150"/>
      <c r="EF895" s="150"/>
      <c r="EG895" s="150"/>
      <c r="EH895" s="150"/>
      <c r="EI895" s="150"/>
      <c r="EJ895" s="150"/>
      <c r="EK895" s="150"/>
      <c r="EL895" s="150"/>
      <c r="EM895" s="150"/>
      <c r="EN895" s="150"/>
      <c r="EO895" s="150"/>
      <c r="EP895" s="150"/>
      <c r="EQ895" s="150"/>
      <c r="ER895" s="150"/>
      <c r="ES895" s="150"/>
      <c r="ET895" s="150"/>
      <c r="EU895" s="150"/>
      <c r="EV895" s="150"/>
      <c r="EW895" s="150"/>
      <c r="EX895" s="150"/>
      <c r="EY895" s="150"/>
      <c r="EZ895" s="150"/>
      <c r="FA895" s="150"/>
      <c r="FB895" s="150"/>
      <c r="FC895" s="150"/>
      <c r="FD895" s="150"/>
      <c r="FE895" s="150"/>
      <c r="FF895" s="150"/>
      <c r="FG895" s="150"/>
      <c r="FH895" s="150"/>
      <c r="FI895" s="150"/>
      <c r="FJ895" s="150"/>
      <c r="FK895" s="150"/>
      <c r="FL895" s="150"/>
      <c r="FM895" s="150"/>
      <c r="FN895" s="150"/>
      <c r="FO895" s="150"/>
      <c r="FP895" s="150"/>
      <c r="FQ895" s="150"/>
      <c r="FR895" s="150"/>
      <c r="FS895" s="150"/>
      <c r="FT895" s="150"/>
      <c r="FU895" s="150"/>
      <c r="FV895" s="150"/>
      <c r="FW895" s="150"/>
      <c r="FX895" s="150"/>
      <c r="FY895" s="150"/>
      <c r="FZ895" s="150"/>
      <c r="GA895" s="150"/>
      <c r="GB895" s="150"/>
      <c r="GC895" s="150"/>
      <c r="GD895" s="150"/>
      <c r="GE895" s="150"/>
      <c r="GF895" s="150"/>
      <c r="GG895" s="150"/>
      <c r="GH895" s="150"/>
      <c r="GI895" s="150"/>
      <c r="GJ895" s="150"/>
      <c r="GK895" s="150"/>
      <c r="GL895" s="150"/>
      <c r="GM895" s="150"/>
      <c r="GN895" s="150"/>
      <c r="GO895" s="150"/>
      <c r="GP895" s="150"/>
      <c r="GQ895" s="150"/>
      <c r="GR895" s="150"/>
      <c r="GS895" s="150"/>
      <c r="GT895" s="150"/>
      <c r="GU895" s="150"/>
      <c r="GV895" s="150"/>
      <c r="GW895" s="150"/>
      <c r="GX895" s="150"/>
      <c r="GY895" s="150"/>
      <c r="GZ895" s="150"/>
      <c r="HA895" s="150"/>
      <c r="HB895" s="150"/>
      <c r="HC895" s="150"/>
      <c r="HD895" s="150"/>
      <c r="HE895" s="150"/>
      <c r="HF895" s="150"/>
      <c r="HG895" s="150"/>
      <c r="HH895" s="150"/>
      <c r="HI895" s="150"/>
      <c r="HJ895" s="150"/>
      <c r="HK895" s="150"/>
      <c r="HL895" s="150"/>
      <c r="HM895" s="150"/>
      <c r="HN895" s="150"/>
      <c r="HO895" s="150"/>
      <c r="HP895" s="150"/>
      <c r="HQ895" s="150"/>
      <c r="HR895" s="150"/>
      <c r="HS895" s="150"/>
      <c r="HT895" s="150"/>
      <c r="HU895" s="150"/>
      <c r="HV895" s="150"/>
      <c r="HW895" s="150"/>
      <c r="HX895" s="150"/>
      <c r="HY895" s="150"/>
      <c r="HZ895" s="150"/>
      <c r="IA895" s="150"/>
      <c r="IB895" s="150"/>
      <c r="IC895" s="150"/>
      <c r="ID895" s="150"/>
      <c r="IE895" s="150"/>
      <c r="IF895" s="150"/>
      <c r="IG895" s="150"/>
      <c r="IH895" s="150"/>
      <c r="II895" s="150"/>
      <c r="IJ895" s="150"/>
      <c r="IK895" s="150"/>
      <c r="IL895" s="150"/>
      <c r="IM895" s="150"/>
      <c r="IN895" s="150"/>
      <c r="IO895" s="150"/>
      <c r="IP895" s="150"/>
      <c r="IQ895" s="150"/>
      <c r="IR895" s="150"/>
      <c r="IS895" s="150"/>
      <c r="IT895" s="150"/>
      <c r="IU895" s="150"/>
      <c r="IV895" s="150"/>
      <c r="IW895" s="150"/>
    </row>
    <row r="896" customFormat="false" ht="12.75" hidden="false" customHeight="false" outlineLevel="0" collapsed="false">
      <c r="B896" s="147"/>
      <c r="C896" s="147"/>
      <c r="D896" s="147"/>
      <c r="E896" s="147"/>
      <c r="F896" s="147"/>
      <c r="G896" s="147"/>
      <c r="H896" s="148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  <c r="AA896" s="147"/>
      <c r="AB896" s="147"/>
      <c r="AC896" s="147"/>
      <c r="AD896" s="147"/>
      <c r="AE896" s="147"/>
      <c r="AF896" s="147"/>
      <c r="AG896" s="147"/>
      <c r="AH896" s="147"/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  <c r="BI896" s="147"/>
      <c r="BJ896" s="147"/>
      <c r="BK896" s="149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50"/>
      <c r="BV896" s="150"/>
      <c r="BW896" s="150"/>
      <c r="BX896" s="150"/>
      <c r="BY896" s="150"/>
      <c r="BZ896" s="150"/>
      <c r="CA896" s="150"/>
      <c r="CB896" s="150"/>
      <c r="CC896" s="150"/>
      <c r="CD896" s="150"/>
      <c r="CE896" s="150"/>
      <c r="CF896" s="150"/>
      <c r="CG896" s="150"/>
      <c r="CH896" s="150"/>
      <c r="CI896" s="150"/>
      <c r="CJ896" s="150"/>
      <c r="CK896" s="150"/>
      <c r="CL896" s="150"/>
      <c r="CM896" s="150"/>
      <c r="CN896" s="150"/>
      <c r="CO896" s="150"/>
      <c r="CP896" s="150"/>
      <c r="CQ896" s="150"/>
      <c r="CR896" s="150"/>
      <c r="CS896" s="150"/>
      <c r="CT896" s="150"/>
      <c r="CU896" s="150"/>
      <c r="CV896" s="150"/>
      <c r="CW896" s="150"/>
      <c r="CX896" s="150"/>
      <c r="CY896" s="150"/>
      <c r="CZ896" s="150"/>
      <c r="DA896" s="150"/>
      <c r="DB896" s="150"/>
      <c r="DC896" s="150"/>
      <c r="DD896" s="150"/>
      <c r="DE896" s="150"/>
      <c r="DF896" s="150"/>
      <c r="DG896" s="150"/>
      <c r="DH896" s="150"/>
      <c r="DI896" s="150"/>
      <c r="DJ896" s="150"/>
      <c r="DK896" s="150"/>
      <c r="DL896" s="150"/>
      <c r="DM896" s="150"/>
      <c r="DN896" s="150"/>
      <c r="DO896" s="150"/>
      <c r="DP896" s="150"/>
      <c r="DQ896" s="150"/>
      <c r="DR896" s="150"/>
      <c r="DS896" s="150"/>
      <c r="DT896" s="150"/>
      <c r="DU896" s="150"/>
      <c r="DV896" s="150"/>
      <c r="DW896" s="150"/>
      <c r="DX896" s="150"/>
      <c r="DY896" s="150"/>
      <c r="DZ896" s="150"/>
      <c r="EA896" s="150"/>
      <c r="EB896" s="150"/>
      <c r="EC896" s="150"/>
      <c r="ED896" s="150"/>
      <c r="EE896" s="150"/>
      <c r="EF896" s="150"/>
      <c r="EG896" s="150"/>
      <c r="EH896" s="150"/>
      <c r="EI896" s="150"/>
      <c r="EJ896" s="150"/>
      <c r="EK896" s="150"/>
      <c r="EL896" s="150"/>
      <c r="EM896" s="150"/>
      <c r="EN896" s="150"/>
      <c r="EO896" s="150"/>
      <c r="EP896" s="150"/>
      <c r="EQ896" s="150"/>
      <c r="ER896" s="150"/>
      <c r="ES896" s="150"/>
      <c r="ET896" s="150"/>
      <c r="EU896" s="150"/>
      <c r="EV896" s="150"/>
      <c r="EW896" s="150"/>
      <c r="EX896" s="150"/>
      <c r="EY896" s="150"/>
      <c r="EZ896" s="150"/>
      <c r="FA896" s="150"/>
      <c r="FB896" s="150"/>
      <c r="FC896" s="150"/>
      <c r="FD896" s="150"/>
      <c r="FE896" s="150"/>
      <c r="FF896" s="150"/>
      <c r="FG896" s="150"/>
      <c r="FH896" s="150"/>
      <c r="FI896" s="150"/>
      <c r="FJ896" s="150"/>
      <c r="FK896" s="150"/>
      <c r="FL896" s="150"/>
      <c r="FM896" s="150"/>
      <c r="FN896" s="150"/>
      <c r="FO896" s="150"/>
      <c r="FP896" s="150"/>
      <c r="FQ896" s="150"/>
      <c r="FR896" s="150"/>
      <c r="FS896" s="150"/>
      <c r="FT896" s="150"/>
      <c r="FU896" s="150"/>
      <c r="FV896" s="150"/>
      <c r="FW896" s="150"/>
      <c r="FX896" s="150"/>
      <c r="FY896" s="150"/>
      <c r="FZ896" s="150"/>
      <c r="GA896" s="150"/>
      <c r="GB896" s="150"/>
      <c r="GC896" s="150"/>
      <c r="GD896" s="150"/>
      <c r="GE896" s="150"/>
      <c r="GF896" s="150"/>
      <c r="GG896" s="150"/>
      <c r="GH896" s="150"/>
      <c r="GI896" s="150"/>
      <c r="GJ896" s="150"/>
      <c r="GK896" s="150"/>
      <c r="GL896" s="150"/>
      <c r="GM896" s="150"/>
      <c r="GN896" s="150"/>
      <c r="GO896" s="150"/>
      <c r="GP896" s="150"/>
      <c r="GQ896" s="150"/>
      <c r="GR896" s="150"/>
      <c r="GS896" s="150"/>
      <c r="GT896" s="150"/>
      <c r="GU896" s="150"/>
      <c r="GV896" s="150"/>
      <c r="GW896" s="150"/>
      <c r="GX896" s="150"/>
      <c r="GY896" s="150"/>
      <c r="GZ896" s="150"/>
      <c r="HA896" s="150"/>
      <c r="HB896" s="150"/>
      <c r="HC896" s="150"/>
      <c r="HD896" s="150"/>
      <c r="HE896" s="150"/>
      <c r="HF896" s="150"/>
      <c r="HG896" s="150"/>
      <c r="HH896" s="150"/>
      <c r="HI896" s="150"/>
      <c r="HJ896" s="150"/>
      <c r="HK896" s="150"/>
      <c r="HL896" s="150"/>
      <c r="HM896" s="150"/>
      <c r="HN896" s="150"/>
      <c r="HO896" s="150"/>
      <c r="HP896" s="150"/>
      <c r="HQ896" s="150"/>
      <c r="HR896" s="150"/>
      <c r="HS896" s="150"/>
      <c r="HT896" s="150"/>
      <c r="HU896" s="150"/>
      <c r="HV896" s="150"/>
      <c r="HW896" s="150"/>
      <c r="HX896" s="150"/>
      <c r="HY896" s="150"/>
      <c r="HZ896" s="150"/>
      <c r="IA896" s="150"/>
      <c r="IB896" s="150"/>
      <c r="IC896" s="150"/>
      <c r="ID896" s="150"/>
      <c r="IE896" s="150"/>
      <c r="IF896" s="150"/>
      <c r="IG896" s="150"/>
      <c r="IH896" s="150"/>
      <c r="II896" s="150"/>
      <c r="IJ896" s="150"/>
      <c r="IK896" s="150"/>
      <c r="IL896" s="150"/>
      <c r="IM896" s="150"/>
      <c r="IN896" s="150"/>
      <c r="IO896" s="150"/>
      <c r="IP896" s="150"/>
      <c r="IQ896" s="150"/>
      <c r="IR896" s="150"/>
      <c r="IS896" s="150"/>
      <c r="IT896" s="150"/>
      <c r="IU896" s="150"/>
      <c r="IV896" s="150"/>
      <c r="IW896" s="150"/>
    </row>
    <row r="897" customFormat="false" ht="12.75" hidden="false" customHeight="false" outlineLevel="0" collapsed="false">
      <c r="B897" s="147"/>
      <c r="C897" s="147"/>
      <c r="D897" s="147"/>
      <c r="E897" s="147"/>
      <c r="F897" s="147"/>
      <c r="G897" s="147"/>
      <c r="H897" s="148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  <c r="AA897" s="147"/>
      <c r="AB897" s="147"/>
      <c r="AC897" s="147"/>
      <c r="AD897" s="147"/>
      <c r="AE897" s="147"/>
      <c r="AF897" s="147"/>
      <c r="AG897" s="147"/>
      <c r="AH897" s="147"/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  <c r="BI897" s="147"/>
      <c r="BJ897" s="147"/>
      <c r="BK897" s="149"/>
      <c r="BL897" s="150"/>
      <c r="BM897" s="150"/>
      <c r="BN897" s="150"/>
      <c r="BO897" s="150"/>
      <c r="BP897" s="150"/>
      <c r="BQ897" s="150"/>
      <c r="BR897" s="150"/>
      <c r="BS897" s="150"/>
      <c r="BT897" s="150"/>
      <c r="BU897" s="150"/>
      <c r="BV897" s="150"/>
      <c r="BW897" s="150"/>
      <c r="BX897" s="150"/>
      <c r="BY897" s="150"/>
      <c r="BZ897" s="150"/>
      <c r="CA897" s="150"/>
      <c r="CB897" s="150"/>
      <c r="CC897" s="15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0"/>
      <c r="CN897" s="150"/>
      <c r="CO897" s="150"/>
      <c r="CP897" s="150"/>
      <c r="CQ897" s="150"/>
      <c r="CR897" s="150"/>
      <c r="CS897" s="150"/>
      <c r="CT897" s="150"/>
      <c r="CU897" s="150"/>
      <c r="CV897" s="150"/>
      <c r="CW897" s="150"/>
      <c r="CX897" s="150"/>
      <c r="CY897" s="150"/>
      <c r="CZ897" s="150"/>
      <c r="DA897" s="150"/>
      <c r="DB897" s="150"/>
      <c r="DC897" s="150"/>
      <c r="DD897" s="150"/>
      <c r="DE897" s="150"/>
      <c r="DF897" s="150"/>
      <c r="DG897" s="150"/>
      <c r="DH897" s="150"/>
      <c r="DI897" s="150"/>
      <c r="DJ897" s="150"/>
      <c r="DK897" s="150"/>
      <c r="DL897" s="150"/>
      <c r="DM897" s="150"/>
      <c r="DN897" s="150"/>
      <c r="DO897" s="150"/>
      <c r="DP897" s="150"/>
      <c r="DQ897" s="150"/>
      <c r="DR897" s="150"/>
      <c r="DS897" s="150"/>
      <c r="DT897" s="150"/>
      <c r="DU897" s="150"/>
      <c r="DV897" s="150"/>
      <c r="DW897" s="150"/>
      <c r="DX897" s="150"/>
      <c r="DY897" s="150"/>
      <c r="DZ897" s="150"/>
      <c r="EA897" s="150"/>
      <c r="EB897" s="150"/>
      <c r="EC897" s="150"/>
      <c r="ED897" s="150"/>
      <c r="EE897" s="150"/>
      <c r="EF897" s="150"/>
      <c r="EG897" s="150"/>
      <c r="EH897" s="150"/>
      <c r="EI897" s="150"/>
      <c r="EJ897" s="150"/>
      <c r="EK897" s="150"/>
      <c r="EL897" s="150"/>
      <c r="EM897" s="150"/>
      <c r="EN897" s="150"/>
      <c r="EO897" s="150"/>
      <c r="EP897" s="150"/>
      <c r="EQ897" s="150"/>
      <c r="ER897" s="150"/>
      <c r="ES897" s="150"/>
      <c r="ET897" s="150"/>
      <c r="EU897" s="150"/>
      <c r="EV897" s="150"/>
      <c r="EW897" s="150"/>
      <c r="EX897" s="150"/>
      <c r="EY897" s="150"/>
      <c r="EZ897" s="150"/>
      <c r="FA897" s="150"/>
      <c r="FB897" s="150"/>
      <c r="FC897" s="150"/>
      <c r="FD897" s="150"/>
      <c r="FE897" s="150"/>
      <c r="FF897" s="150"/>
      <c r="FG897" s="150"/>
      <c r="FH897" s="150"/>
      <c r="FI897" s="150"/>
      <c r="FJ897" s="150"/>
      <c r="FK897" s="150"/>
      <c r="FL897" s="150"/>
      <c r="FM897" s="150"/>
      <c r="FN897" s="150"/>
      <c r="FO897" s="150"/>
      <c r="FP897" s="150"/>
      <c r="FQ897" s="150"/>
      <c r="FR897" s="150"/>
      <c r="FS897" s="150"/>
      <c r="FT897" s="150"/>
      <c r="FU897" s="150"/>
      <c r="FV897" s="150"/>
      <c r="FW897" s="150"/>
      <c r="FX897" s="150"/>
      <c r="FY897" s="150"/>
      <c r="FZ897" s="150"/>
      <c r="GA897" s="150"/>
      <c r="GB897" s="150"/>
      <c r="GC897" s="150"/>
      <c r="GD897" s="150"/>
      <c r="GE897" s="150"/>
      <c r="GF897" s="150"/>
      <c r="GG897" s="150"/>
      <c r="GH897" s="150"/>
      <c r="GI897" s="150"/>
      <c r="GJ897" s="150"/>
      <c r="GK897" s="150"/>
      <c r="GL897" s="150"/>
      <c r="GM897" s="150"/>
      <c r="GN897" s="150"/>
      <c r="GO897" s="150"/>
      <c r="GP897" s="150"/>
      <c r="GQ897" s="150"/>
      <c r="GR897" s="150"/>
      <c r="GS897" s="150"/>
      <c r="GT897" s="150"/>
      <c r="GU897" s="150"/>
      <c r="GV897" s="150"/>
      <c r="GW897" s="150"/>
      <c r="GX897" s="150"/>
      <c r="GY897" s="150"/>
      <c r="GZ897" s="150"/>
      <c r="HA897" s="150"/>
      <c r="HB897" s="150"/>
      <c r="HC897" s="150"/>
      <c r="HD897" s="150"/>
      <c r="HE897" s="150"/>
      <c r="HF897" s="150"/>
      <c r="HG897" s="150"/>
      <c r="HH897" s="150"/>
      <c r="HI897" s="150"/>
      <c r="HJ897" s="150"/>
      <c r="HK897" s="150"/>
      <c r="HL897" s="150"/>
      <c r="HM897" s="150"/>
      <c r="HN897" s="150"/>
      <c r="HO897" s="150"/>
      <c r="HP897" s="150"/>
      <c r="HQ897" s="150"/>
      <c r="HR897" s="150"/>
      <c r="HS897" s="150"/>
      <c r="HT897" s="150"/>
      <c r="HU897" s="150"/>
      <c r="HV897" s="150"/>
      <c r="HW897" s="150"/>
      <c r="HX897" s="150"/>
      <c r="HY897" s="150"/>
      <c r="HZ897" s="150"/>
      <c r="IA897" s="150"/>
      <c r="IB897" s="150"/>
      <c r="IC897" s="150"/>
      <c r="ID897" s="150"/>
      <c r="IE897" s="150"/>
      <c r="IF897" s="150"/>
      <c r="IG897" s="150"/>
      <c r="IH897" s="150"/>
      <c r="II897" s="150"/>
      <c r="IJ897" s="150"/>
      <c r="IK897" s="150"/>
      <c r="IL897" s="150"/>
      <c r="IM897" s="150"/>
      <c r="IN897" s="150"/>
      <c r="IO897" s="150"/>
      <c r="IP897" s="150"/>
      <c r="IQ897" s="150"/>
      <c r="IR897" s="150"/>
      <c r="IS897" s="150"/>
      <c r="IT897" s="150"/>
      <c r="IU897" s="150"/>
      <c r="IV897" s="150"/>
      <c r="IW897" s="150"/>
    </row>
    <row r="898" customFormat="false" ht="12.75" hidden="false" customHeight="false" outlineLevel="0" collapsed="false">
      <c r="B898" s="147"/>
      <c r="C898" s="147"/>
      <c r="D898" s="147"/>
      <c r="E898" s="147"/>
      <c r="F898" s="147"/>
      <c r="G898" s="147"/>
      <c r="H898" s="148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  <c r="AA898" s="147"/>
      <c r="AB898" s="147"/>
      <c r="AC898" s="147"/>
      <c r="AD898" s="147"/>
      <c r="AE898" s="147"/>
      <c r="AF898" s="147"/>
      <c r="AG898" s="147"/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  <c r="BI898" s="147"/>
      <c r="BJ898" s="147"/>
      <c r="BK898" s="149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50"/>
      <c r="BV898" s="150"/>
      <c r="BW898" s="150"/>
      <c r="BX898" s="150"/>
      <c r="BY898" s="150"/>
      <c r="BZ898" s="150"/>
      <c r="CA898" s="150"/>
      <c r="CB898" s="150"/>
      <c r="CC898" s="15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0"/>
      <c r="CN898" s="150"/>
      <c r="CO898" s="150"/>
      <c r="CP898" s="150"/>
      <c r="CQ898" s="150"/>
      <c r="CR898" s="150"/>
      <c r="CS898" s="150"/>
      <c r="CT898" s="150"/>
      <c r="CU898" s="150"/>
      <c r="CV898" s="150"/>
      <c r="CW898" s="150"/>
      <c r="CX898" s="150"/>
      <c r="CY898" s="150"/>
      <c r="CZ898" s="150"/>
      <c r="DA898" s="150"/>
      <c r="DB898" s="150"/>
      <c r="DC898" s="150"/>
      <c r="DD898" s="150"/>
      <c r="DE898" s="150"/>
      <c r="DF898" s="150"/>
      <c r="DG898" s="150"/>
      <c r="DH898" s="150"/>
      <c r="DI898" s="150"/>
      <c r="DJ898" s="150"/>
      <c r="DK898" s="150"/>
      <c r="DL898" s="150"/>
      <c r="DM898" s="150"/>
      <c r="DN898" s="150"/>
      <c r="DO898" s="150"/>
      <c r="DP898" s="150"/>
      <c r="DQ898" s="150"/>
      <c r="DR898" s="150"/>
      <c r="DS898" s="150"/>
      <c r="DT898" s="150"/>
      <c r="DU898" s="150"/>
      <c r="DV898" s="150"/>
      <c r="DW898" s="150"/>
      <c r="DX898" s="150"/>
      <c r="DY898" s="150"/>
      <c r="DZ898" s="150"/>
      <c r="EA898" s="150"/>
      <c r="EB898" s="150"/>
      <c r="EC898" s="150"/>
      <c r="ED898" s="150"/>
      <c r="EE898" s="150"/>
      <c r="EF898" s="150"/>
      <c r="EG898" s="150"/>
      <c r="EH898" s="150"/>
      <c r="EI898" s="150"/>
      <c r="EJ898" s="150"/>
      <c r="EK898" s="150"/>
      <c r="EL898" s="150"/>
      <c r="EM898" s="150"/>
      <c r="EN898" s="150"/>
      <c r="EO898" s="150"/>
      <c r="EP898" s="150"/>
      <c r="EQ898" s="150"/>
      <c r="ER898" s="150"/>
      <c r="ES898" s="150"/>
      <c r="ET898" s="150"/>
      <c r="EU898" s="150"/>
      <c r="EV898" s="150"/>
      <c r="EW898" s="150"/>
      <c r="EX898" s="150"/>
      <c r="EY898" s="150"/>
      <c r="EZ898" s="150"/>
      <c r="FA898" s="150"/>
      <c r="FB898" s="150"/>
      <c r="FC898" s="150"/>
      <c r="FD898" s="150"/>
      <c r="FE898" s="150"/>
      <c r="FF898" s="150"/>
      <c r="FG898" s="150"/>
      <c r="FH898" s="150"/>
      <c r="FI898" s="150"/>
      <c r="FJ898" s="150"/>
      <c r="FK898" s="150"/>
      <c r="FL898" s="150"/>
      <c r="FM898" s="150"/>
      <c r="FN898" s="150"/>
      <c r="FO898" s="150"/>
      <c r="FP898" s="150"/>
      <c r="FQ898" s="150"/>
      <c r="FR898" s="150"/>
      <c r="FS898" s="150"/>
      <c r="FT898" s="150"/>
      <c r="FU898" s="150"/>
      <c r="FV898" s="150"/>
      <c r="FW898" s="150"/>
      <c r="FX898" s="150"/>
      <c r="FY898" s="150"/>
      <c r="FZ898" s="150"/>
      <c r="GA898" s="150"/>
      <c r="GB898" s="150"/>
      <c r="GC898" s="150"/>
      <c r="GD898" s="150"/>
      <c r="GE898" s="150"/>
      <c r="GF898" s="150"/>
      <c r="GG898" s="150"/>
      <c r="GH898" s="150"/>
      <c r="GI898" s="150"/>
      <c r="GJ898" s="150"/>
      <c r="GK898" s="150"/>
      <c r="GL898" s="150"/>
      <c r="GM898" s="150"/>
      <c r="GN898" s="150"/>
      <c r="GO898" s="150"/>
      <c r="GP898" s="150"/>
      <c r="GQ898" s="150"/>
      <c r="GR898" s="150"/>
      <c r="GS898" s="150"/>
      <c r="GT898" s="150"/>
      <c r="GU898" s="150"/>
      <c r="GV898" s="150"/>
      <c r="GW898" s="150"/>
      <c r="GX898" s="150"/>
      <c r="GY898" s="150"/>
      <c r="GZ898" s="150"/>
      <c r="HA898" s="150"/>
      <c r="HB898" s="150"/>
      <c r="HC898" s="150"/>
      <c r="HD898" s="150"/>
      <c r="HE898" s="150"/>
      <c r="HF898" s="150"/>
      <c r="HG898" s="150"/>
      <c r="HH898" s="150"/>
      <c r="HI898" s="150"/>
      <c r="HJ898" s="150"/>
      <c r="HK898" s="150"/>
      <c r="HL898" s="150"/>
      <c r="HM898" s="150"/>
      <c r="HN898" s="150"/>
      <c r="HO898" s="150"/>
      <c r="HP898" s="150"/>
      <c r="HQ898" s="150"/>
      <c r="HR898" s="150"/>
      <c r="HS898" s="150"/>
      <c r="HT898" s="150"/>
      <c r="HU898" s="150"/>
      <c r="HV898" s="150"/>
      <c r="HW898" s="150"/>
      <c r="HX898" s="150"/>
      <c r="HY898" s="150"/>
      <c r="HZ898" s="150"/>
      <c r="IA898" s="150"/>
      <c r="IB898" s="150"/>
      <c r="IC898" s="150"/>
      <c r="ID898" s="150"/>
      <c r="IE898" s="150"/>
      <c r="IF898" s="150"/>
      <c r="IG898" s="150"/>
      <c r="IH898" s="150"/>
      <c r="II898" s="150"/>
      <c r="IJ898" s="150"/>
      <c r="IK898" s="150"/>
      <c r="IL898" s="150"/>
      <c r="IM898" s="150"/>
      <c r="IN898" s="150"/>
      <c r="IO898" s="150"/>
      <c r="IP898" s="150"/>
      <c r="IQ898" s="150"/>
      <c r="IR898" s="150"/>
      <c r="IS898" s="150"/>
      <c r="IT898" s="150"/>
      <c r="IU898" s="150"/>
      <c r="IV898" s="150"/>
      <c r="IW898" s="150"/>
    </row>
    <row r="899" customFormat="false" ht="12.75" hidden="false" customHeight="false" outlineLevel="0" collapsed="false">
      <c r="B899" s="147"/>
      <c r="C899" s="147"/>
      <c r="D899" s="147"/>
      <c r="E899" s="147"/>
      <c r="F899" s="147"/>
      <c r="G899" s="147"/>
      <c r="H899" s="148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  <c r="AB899" s="147"/>
      <c r="AC899" s="147"/>
      <c r="AD899" s="147"/>
      <c r="AE899" s="147"/>
      <c r="AF899" s="147"/>
      <c r="AG899" s="147"/>
      <c r="AH899" s="147"/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  <c r="BI899" s="147"/>
      <c r="BJ899" s="147"/>
      <c r="BK899" s="149"/>
      <c r="BL899" s="150"/>
      <c r="BM899" s="150"/>
      <c r="BN899" s="150"/>
      <c r="BO899" s="150"/>
      <c r="BP899" s="150"/>
      <c r="BQ899" s="150"/>
      <c r="BR899" s="150"/>
      <c r="BS899" s="150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  <c r="EB899" s="150"/>
      <c r="EC899" s="150"/>
      <c r="ED899" s="150"/>
      <c r="EE899" s="150"/>
      <c r="EF899" s="150"/>
      <c r="EG899" s="150"/>
      <c r="EH899" s="150"/>
      <c r="EI899" s="150"/>
      <c r="EJ899" s="150"/>
      <c r="EK899" s="150"/>
      <c r="EL899" s="150"/>
      <c r="EM899" s="150"/>
      <c r="EN899" s="150"/>
      <c r="EO899" s="150"/>
      <c r="EP899" s="150"/>
      <c r="EQ899" s="150"/>
      <c r="ER899" s="150"/>
      <c r="ES899" s="150"/>
      <c r="ET899" s="150"/>
      <c r="EU899" s="150"/>
      <c r="EV899" s="150"/>
      <c r="EW899" s="150"/>
      <c r="EX899" s="150"/>
      <c r="EY899" s="150"/>
      <c r="EZ899" s="150"/>
      <c r="FA899" s="150"/>
      <c r="FB899" s="150"/>
      <c r="FC899" s="150"/>
      <c r="FD899" s="150"/>
      <c r="FE899" s="150"/>
      <c r="FF899" s="150"/>
      <c r="FG899" s="150"/>
      <c r="FH899" s="150"/>
      <c r="FI899" s="150"/>
      <c r="FJ899" s="150"/>
      <c r="FK899" s="150"/>
      <c r="FL899" s="150"/>
      <c r="FM899" s="150"/>
      <c r="FN899" s="150"/>
      <c r="FO899" s="150"/>
      <c r="FP899" s="150"/>
      <c r="FQ899" s="150"/>
      <c r="FR899" s="150"/>
      <c r="FS899" s="150"/>
      <c r="FT899" s="150"/>
      <c r="FU899" s="150"/>
      <c r="FV899" s="150"/>
      <c r="FW899" s="150"/>
      <c r="FX899" s="150"/>
      <c r="FY899" s="150"/>
      <c r="FZ899" s="150"/>
      <c r="GA899" s="150"/>
      <c r="GB899" s="150"/>
      <c r="GC899" s="150"/>
      <c r="GD899" s="150"/>
      <c r="GE899" s="150"/>
      <c r="GF899" s="150"/>
      <c r="GG899" s="150"/>
      <c r="GH899" s="150"/>
      <c r="GI899" s="150"/>
      <c r="GJ899" s="150"/>
      <c r="GK899" s="150"/>
      <c r="GL899" s="150"/>
      <c r="GM899" s="150"/>
      <c r="GN899" s="150"/>
      <c r="GO899" s="150"/>
      <c r="GP899" s="150"/>
      <c r="GQ899" s="150"/>
      <c r="GR899" s="150"/>
      <c r="GS899" s="150"/>
      <c r="GT899" s="150"/>
      <c r="GU899" s="150"/>
      <c r="GV899" s="150"/>
      <c r="GW899" s="150"/>
      <c r="GX899" s="150"/>
      <c r="GY899" s="150"/>
      <c r="GZ899" s="150"/>
      <c r="HA899" s="150"/>
      <c r="HB899" s="150"/>
      <c r="HC899" s="150"/>
      <c r="HD899" s="150"/>
      <c r="HE899" s="150"/>
      <c r="HF899" s="150"/>
      <c r="HG899" s="150"/>
      <c r="HH899" s="150"/>
      <c r="HI899" s="150"/>
      <c r="HJ899" s="150"/>
      <c r="HK899" s="150"/>
      <c r="HL899" s="150"/>
      <c r="HM899" s="150"/>
      <c r="HN899" s="150"/>
      <c r="HO899" s="150"/>
      <c r="HP899" s="150"/>
      <c r="HQ899" s="150"/>
      <c r="HR899" s="150"/>
      <c r="HS899" s="150"/>
      <c r="HT899" s="150"/>
      <c r="HU899" s="150"/>
      <c r="HV899" s="150"/>
      <c r="HW899" s="150"/>
      <c r="HX899" s="150"/>
      <c r="HY899" s="150"/>
      <c r="HZ899" s="150"/>
      <c r="IA899" s="150"/>
      <c r="IB899" s="150"/>
      <c r="IC899" s="150"/>
      <c r="ID899" s="150"/>
      <c r="IE899" s="150"/>
      <c r="IF899" s="150"/>
      <c r="IG899" s="150"/>
      <c r="IH899" s="150"/>
      <c r="II899" s="150"/>
      <c r="IJ899" s="150"/>
      <c r="IK899" s="150"/>
      <c r="IL899" s="150"/>
      <c r="IM899" s="150"/>
      <c r="IN899" s="150"/>
      <c r="IO899" s="150"/>
      <c r="IP899" s="150"/>
      <c r="IQ899" s="150"/>
      <c r="IR899" s="150"/>
      <c r="IS899" s="150"/>
      <c r="IT899" s="150"/>
      <c r="IU899" s="150"/>
      <c r="IV899" s="150"/>
      <c r="IW899" s="150"/>
    </row>
    <row r="900" customFormat="false" ht="12.75" hidden="false" customHeight="false" outlineLevel="0" collapsed="false">
      <c r="B900" s="147"/>
      <c r="C900" s="147"/>
      <c r="D900" s="147"/>
      <c r="E900" s="147"/>
      <c r="F900" s="147"/>
      <c r="G900" s="147"/>
      <c r="H900" s="148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  <c r="AA900" s="147"/>
      <c r="AB900" s="147"/>
      <c r="AC900" s="147"/>
      <c r="AD900" s="147"/>
      <c r="AE900" s="147"/>
      <c r="AF900" s="147"/>
      <c r="AG900" s="147"/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  <c r="BI900" s="147"/>
      <c r="BJ900" s="147"/>
      <c r="BK900" s="149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  <c r="EB900" s="150"/>
      <c r="EC900" s="150"/>
      <c r="ED900" s="150"/>
      <c r="EE900" s="150"/>
      <c r="EF900" s="150"/>
      <c r="EG900" s="150"/>
      <c r="EH900" s="150"/>
      <c r="EI900" s="150"/>
      <c r="EJ900" s="150"/>
      <c r="EK900" s="150"/>
      <c r="EL900" s="150"/>
      <c r="EM900" s="150"/>
      <c r="EN900" s="150"/>
      <c r="EO900" s="150"/>
      <c r="EP900" s="150"/>
      <c r="EQ900" s="150"/>
      <c r="ER900" s="150"/>
      <c r="ES900" s="150"/>
      <c r="ET900" s="150"/>
      <c r="EU900" s="150"/>
      <c r="EV900" s="150"/>
      <c r="EW900" s="150"/>
      <c r="EX900" s="150"/>
      <c r="EY900" s="150"/>
      <c r="EZ900" s="150"/>
      <c r="FA900" s="150"/>
      <c r="FB900" s="150"/>
      <c r="FC900" s="150"/>
      <c r="FD900" s="150"/>
      <c r="FE900" s="150"/>
      <c r="FF900" s="150"/>
      <c r="FG900" s="150"/>
      <c r="FH900" s="150"/>
      <c r="FI900" s="150"/>
      <c r="FJ900" s="150"/>
      <c r="FK900" s="150"/>
      <c r="FL900" s="150"/>
      <c r="FM900" s="150"/>
      <c r="FN900" s="150"/>
      <c r="FO900" s="150"/>
      <c r="FP900" s="150"/>
      <c r="FQ900" s="150"/>
      <c r="FR900" s="150"/>
      <c r="FS900" s="150"/>
      <c r="FT900" s="150"/>
      <c r="FU900" s="150"/>
      <c r="FV900" s="150"/>
      <c r="FW900" s="150"/>
      <c r="FX900" s="150"/>
      <c r="FY900" s="150"/>
      <c r="FZ900" s="150"/>
      <c r="GA900" s="150"/>
      <c r="GB900" s="150"/>
      <c r="GC900" s="150"/>
      <c r="GD900" s="150"/>
      <c r="GE900" s="150"/>
      <c r="GF900" s="150"/>
      <c r="GG900" s="150"/>
      <c r="GH900" s="150"/>
      <c r="GI900" s="150"/>
      <c r="GJ900" s="150"/>
      <c r="GK900" s="150"/>
      <c r="GL900" s="150"/>
      <c r="GM900" s="150"/>
      <c r="GN900" s="150"/>
      <c r="GO900" s="150"/>
      <c r="GP900" s="150"/>
      <c r="GQ900" s="150"/>
      <c r="GR900" s="150"/>
      <c r="GS900" s="150"/>
      <c r="GT900" s="150"/>
      <c r="GU900" s="150"/>
      <c r="GV900" s="150"/>
      <c r="GW900" s="150"/>
      <c r="GX900" s="150"/>
      <c r="GY900" s="150"/>
      <c r="GZ900" s="150"/>
      <c r="HA900" s="150"/>
      <c r="HB900" s="150"/>
      <c r="HC900" s="150"/>
      <c r="HD900" s="150"/>
      <c r="HE900" s="150"/>
      <c r="HF900" s="150"/>
      <c r="HG900" s="150"/>
      <c r="HH900" s="150"/>
      <c r="HI900" s="150"/>
      <c r="HJ900" s="150"/>
      <c r="HK900" s="150"/>
      <c r="HL900" s="150"/>
      <c r="HM900" s="150"/>
      <c r="HN900" s="150"/>
      <c r="HO900" s="150"/>
      <c r="HP900" s="150"/>
      <c r="HQ900" s="150"/>
      <c r="HR900" s="150"/>
      <c r="HS900" s="150"/>
      <c r="HT900" s="150"/>
      <c r="HU900" s="150"/>
      <c r="HV900" s="150"/>
      <c r="HW900" s="150"/>
      <c r="HX900" s="150"/>
      <c r="HY900" s="150"/>
      <c r="HZ900" s="150"/>
      <c r="IA900" s="150"/>
      <c r="IB900" s="150"/>
      <c r="IC900" s="150"/>
      <c r="ID900" s="150"/>
      <c r="IE900" s="150"/>
      <c r="IF900" s="150"/>
      <c r="IG900" s="150"/>
      <c r="IH900" s="150"/>
      <c r="II900" s="150"/>
      <c r="IJ900" s="150"/>
      <c r="IK900" s="150"/>
      <c r="IL900" s="150"/>
      <c r="IM900" s="150"/>
      <c r="IN900" s="150"/>
      <c r="IO900" s="150"/>
      <c r="IP900" s="150"/>
      <c r="IQ900" s="150"/>
      <c r="IR900" s="150"/>
      <c r="IS900" s="150"/>
      <c r="IT900" s="150"/>
      <c r="IU900" s="150"/>
      <c r="IV900" s="150"/>
      <c r="IW900" s="150"/>
    </row>
    <row r="901" customFormat="false" ht="12.75" hidden="false" customHeight="false" outlineLevel="0" collapsed="false">
      <c r="B901" s="147"/>
      <c r="C901" s="147"/>
      <c r="D901" s="147"/>
      <c r="E901" s="147"/>
      <c r="F901" s="147"/>
      <c r="G901" s="147"/>
      <c r="H901" s="148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  <c r="AA901" s="147"/>
      <c r="AB901" s="147"/>
      <c r="AC901" s="147"/>
      <c r="AD901" s="147"/>
      <c r="AE901" s="147"/>
      <c r="AF901" s="147"/>
      <c r="AG901" s="147"/>
      <c r="AH901" s="147"/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  <c r="BI901" s="147"/>
      <c r="BJ901" s="147"/>
      <c r="BK901" s="149"/>
      <c r="BL901" s="150"/>
      <c r="BM901" s="150"/>
      <c r="BN901" s="150"/>
      <c r="BO901" s="150"/>
      <c r="BP901" s="150"/>
      <c r="BQ901" s="150"/>
      <c r="BR901" s="150"/>
      <c r="BS901" s="150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  <c r="EB901" s="150"/>
      <c r="EC901" s="150"/>
      <c r="ED901" s="150"/>
      <c r="EE901" s="150"/>
      <c r="EF901" s="150"/>
      <c r="EG901" s="150"/>
      <c r="EH901" s="150"/>
      <c r="EI901" s="150"/>
      <c r="EJ901" s="150"/>
      <c r="EK901" s="150"/>
      <c r="EL901" s="150"/>
      <c r="EM901" s="150"/>
      <c r="EN901" s="150"/>
      <c r="EO901" s="150"/>
      <c r="EP901" s="150"/>
      <c r="EQ901" s="150"/>
      <c r="ER901" s="150"/>
      <c r="ES901" s="150"/>
      <c r="ET901" s="150"/>
      <c r="EU901" s="150"/>
      <c r="EV901" s="150"/>
      <c r="EW901" s="150"/>
      <c r="EX901" s="150"/>
      <c r="EY901" s="150"/>
      <c r="EZ901" s="150"/>
      <c r="FA901" s="150"/>
      <c r="FB901" s="150"/>
      <c r="FC901" s="150"/>
      <c r="FD901" s="150"/>
      <c r="FE901" s="150"/>
      <c r="FF901" s="150"/>
      <c r="FG901" s="150"/>
      <c r="FH901" s="150"/>
      <c r="FI901" s="150"/>
      <c r="FJ901" s="150"/>
      <c r="FK901" s="150"/>
      <c r="FL901" s="150"/>
      <c r="FM901" s="150"/>
      <c r="FN901" s="150"/>
      <c r="FO901" s="150"/>
      <c r="FP901" s="150"/>
      <c r="FQ901" s="150"/>
      <c r="FR901" s="150"/>
      <c r="FS901" s="150"/>
      <c r="FT901" s="150"/>
      <c r="FU901" s="150"/>
      <c r="FV901" s="150"/>
      <c r="FW901" s="150"/>
      <c r="FX901" s="150"/>
      <c r="FY901" s="150"/>
      <c r="FZ901" s="150"/>
      <c r="GA901" s="150"/>
      <c r="GB901" s="150"/>
      <c r="GC901" s="150"/>
      <c r="GD901" s="150"/>
      <c r="GE901" s="150"/>
      <c r="GF901" s="150"/>
      <c r="GG901" s="150"/>
      <c r="GH901" s="150"/>
      <c r="GI901" s="150"/>
      <c r="GJ901" s="150"/>
      <c r="GK901" s="150"/>
      <c r="GL901" s="150"/>
      <c r="GM901" s="150"/>
      <c r="GN901" s="150"/>
      <c r="GO901" s="150"/>
      <c r="GP901" s="150"/>
      <c r="GQ901" s="150"/>
      <c r="GR901" s="150"/>
      <c r="GS901" s="150"/>
      <c r="GT901" s="150"/>
      <c r="GU901" s="150"/>
      <c r="GV901" s="150"/>
      <c r="GW901" s="150"/>
      <c r="GX901" s="150"/>
      <c r="GY901" s="150"/>
      <c r="GZ901" s="150"/>
      <c r="HA901" s="150"/>
      <c r="HB901" s="150"/>
      <c r="HC901" s="150"/>
      <c r="HD901" s="150"/>
      <c r="HE901" s="150"/>
      <c r="HF901" s="150"/>
      <c r="HG901" s="150"/>
      <c r="HH901" s="150"/>
      <c r="HI901" s="150"/>
      <c r="HJ901" s="150"/>
      <c r="HK901" s="150"/>
      <c r="HL901" s="150"/>
      <c r="HM901" s="150"/>
      <c r="HN901" s="150"/>
      <c r="HO901" s="150"/>
      <c r="HP901" s="150"/>
      <c r="HQ901" s="150"/>
      <c r="HR901" s="150"/>
      <c r="HS901" s="150"/>
      <c r="HT901" s="150"/>
      <c r="HU901" s="150"/>
      <c r="HV901" s="150"/>
      <c r="HW901" s="150"/>
      <c r="HX901" s="150"/>
      <c r="HY901" s="150"/>
      <c r="HZ901" s="150"/>
      <c r="IA901" s="150"/>
      <c r="IB901" s="150"/>
      <c r="IC901" s="150"/>
      <c r="ID901" s="150"/>
      <c r="IE901" s="150"/>
      <c r="IF901" s="150"/>
      <c r="IG901" s="150"/>
      <c r="IH901" s="150"/>
      <c r="II901" s="150"/>
      <c r="IJ901" s="150"/>
      <c r="IK901" s="150"/>
      <c r="IL901" s="150"/>
      <c r="IM901" s="150"/>
      <c r="IN901" s="150"/>
      <c r="IO901" s="150"/>
      <c r="IP901" s="150"/>
      <c r="IQ901" s="150"/>
      <c r="IR901" s="150"/>
      <c r="IS901" s="150"/>
      <c r="IT901" s="150"/>
      <c r="IU901" s="150"/>
      <c r="IV901" s="150"/>
      <c r="IW901" s="150"/>
    </row>
    <row r="902" customFormat="false" ht="12.75" hidden="false" customHeight="false" outlineLevel="0" collapsed="false">
      <c r="B902" s="147"/>
      <c r="C902" s="147"/>
      <c r="D902" s="147"/>
      <c r="E902" s="147"/>
      <c r="F902" s="147"/>
      <c r="G902" s="147"/>
      <c r="H902" s="148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  <c r="AA902" s="147"/>
      <c r="AB902" s="147"/>
      <c r="AC902" s="147"/>
      <c r="AD902" s="147"/>
      <c r="AE902" s="147"/>
      <c r="AF902" s="147"/>
      <c r="AG902" s="147"/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  <c r="BI902" s="147"/>
      <c r="BJ902" s="147"/>
      <c r="BK902" s="149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  <c r="EB902" s="150"/>
      <c r="EC902" s="150"/>
      <c r="ED902" s="150"/>
      <c r="EE902" s="150"/>
      <c r="EF902" s="150"/>
      <c r="EG902" s="150"/>
      <c r="EH902" s="150"/>
      <c r="EI902" s="150"/>
      <c r="EJ902" s="150"/>
      <c r="EK902" s="150"/>
      <c r="EL902" s="150"/>
      <c r="EM902" s="150"/>
      <c r="EN902" s="150"/>
      <c r="EO902" s="150"/>
      <c r="EP902" s="150"/>
      <c r="EQ902" s="150"/>
      <c r="ER902" s="150"/>
      <c r="ES902" s="150"/>
      <c r="ET902" s="150"/>
      <c r="EU902" s="150"/>
      <c r="EV902" s="150"/>
      <c r="EW902" s="150"/>
      <c r="EX902" s="150"/>
      <c r="EY902" s="150"/>
      <c r="EZ902" s="150"/>
      <c r="FA902" s="150"/>
      <c r="FB902" s="150"/>
      <c r="FC902" s="150"/>
      <c r="FD902" s="150"/>
      <c r="FE902" s="150"/>
      <c r="FF902" s="150"/>
      <c r="FG902" s="150"/>
      <c r="FH902" s="150"/>
      <c r="FI902" s="150"/>
      <c r="FJ902" s="150"/>
      <c r="FK902" s="150"/>
      <c r="FL902" s="150"/>
      <c r="FM902" s="150"/>
      <c r="FN902" s="150"/>
      <c r="FO902" s="150"/>
      <c r="FP902" s="150"/>
      <c r="FQ902" s="150"/>
      <c r="FR902" s="150"/>
      <c r="FS902" s="150"/>
      <c r="FT902" s="150"/>
      <c r="FU902" s="150"/>
      <c r="FV902" s="150"/>
      <c r="FW902" s="150"/>
      <c r="FX902" s="150"/>
      <c r="FY902" s="150"/>
      <c r="FZ902" s="150"/>
      <c r="GA902" s="150"/>
      <c r="GB902" s="150"/>
      <c r="GC902" s="150"/>
      <c r="GD902" s="150"/>
      <c r="GE902" s="150"/>
      <c r="GF902" s="150"/>
      <c r="GG902" s="150"/>
      <c r="GH902" s="150"/>
      <c r="GI902" s="150"/>
      <c r="GJ902" s="150"/>
      <c r="GK902" s="150"/>
      <c r="GL902" s="150"/>
      <c r="GM902" s="150"/>
      <c r="GN902" s="150"/>
      <c r="GO902" s="150"/>
      <c r="GP902" s="150"/>
      <c r="GQ902" s="150"/>
      <c r="GR902" s="150"/>
      <c r="GS902" s="150"/>
      <c r="GT902" s="150"/>
      <c r="GU902" s="150"/>
      <c r="GV902" s="150"/>
      <c r="GW902" s="150"/>
      <c r="GX902" s="150"/>
      <c r="GY902" s="150"/>
      <c r="GZ902" s="150"/>
      <c r="HA902" s="150"/>
      <c r="HB902" s="150"/>
      <c r="HC902" s="150"/>
      <c r="HD902" s="150"/>
      <c r="HE902" s="150"/>
      <c r="HF902" s="150"/>
      <c r="HG902" s="150"/>
      <c r="HH902" s="150"/>
      <c r="HI902" s="150"/>
      <c r="HJ902" s="150"/>
      <c r="HK902" s="150"/>
      <c r="HL902" s="150"/>
      <c r="HM902" s="150"/>
      <c r="HN902" s="150"/>
      <c r="HO902" s="150"/>
      <c r="HP902" s="150"/>
      <c r="HQ902" s="150"/>
      <c r="HR902" s="150"/>
      <c r="HS902" s="150"/>
      <c r="HT902" s="150"/>
      <c r="HU902" s="150"/>
      <c r="HV902" s="150"/>
      <c r="HW902" s="150"/>
      <c r="HX902" s="150"/>
      <c r="HY902" s="150"/>
      <c r="HZ902" s="150"/>
      <c r="IA902" s="150"/>
      <c r="IB902" s="150"/>
      <c r="IC902" s="150"/>
      <c r="ID902" s="150"/>
      <c r="IE902" s="150"/>
      <c r="IF902" s="150"/>
      <c r="IG902" s="150"/>
      <c r="IH902" s="150"/>
      <c r="II902" s="150"/>
      <c r="IJ902" s="150"/>
      <c r="IK902" s="150"/>
      <c r="IL902" s="150"/>
      <c r="IM902" s="150"/>
      <c r="IN902" s="150"/>
      <c r="IO902" s="150"/>
      <c r="IP902" s="150"/>
      <c r="IQ902" s="150"/>
      <c r="IR902" s="150"/>
      <c r="IS902" s="150"/>
      <c r="IT902" s="150"/>
      <c r="IU902" s="150"/>
      <c r="IV902" s="150"/>
      <c r="IW902" s="150"/>
    </row>
    <row r="903" customFormat="false" ht="12.75" hidden="false" customHeight="false" outlineLevel="0" collapsed="false">
      <c r="B903" s="147"/>
      <c r="C903" s="147"/>
      <c r="D903" s="147"/>
      <c r="E903" s="147"/>
      <c r="F903" s="147"/>
      <c r="G903" s="147"/>
      <c r="H903" s="148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  <c r="AA903" s="147"/>
      <c r="AB903" s="147"/>
      <c r="AC903" s="147"/>
      <c r="AD903" s="147"/>
      <c r="AE903" s="147"/>
      <c r="AF903" s="147"/>
      <c r="AG903" s="147"/>
      <c r="AH903" s="147"/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  <c r="BI903" s="147"/>
      <c r="BJ903" s="147"/>
      <c r="BK903" s="149"/>
      <c r="BL903" s="150"/>
      <c r="BM903" s="150"/>
      <c r="BN903" s="150"/>
      <c r="BO903" s="150"/>
      <c r="BP903" s="150"/>
      <c r="BQ903" s="150"/>
      <c r="BR903" s="150"/>
      <c r="BS903" s="150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  <c r="EB903" s="150"/>
      <c r="EC903" s="150"/>
      <c r="ED903" s="150"/>
      <c r="EE903" s="150"/>
      <c r="EF903" s="150"/>
      <c r="EG903" s="150"/>
      <c r="EH903" s="150"/>
      <c r="EI903" s="150"/>
      <c r="EJ903" s="150"/>
      <c r="EK903" s="150"/>
      <c r="EL903" s="150"/>
      <c r="EM903" s="150"/>
      <c r="EN903" s="150"/>
      <c r="EO903" s="150"/>
      <c r="EP903" s="150"/>
      <c r="EQ903" s="150"/>
      <c r="ER903" s="150"/>
      <c r="ES903" s="150"/>
      <c r="ET903" s="150"/>
      <c r="EU903" s="150"/>
      <c r="EV903" s="150"/>
      <c r="EW903" s="150"/>
      <c r="EX903" s="150"/>
      <c r="EY903" s="150"/>
      <c r="EZ903" s="150"/>
      <c r="FA903" s="150"/>
      <c r="FB903" s="150"/>
      <c r="FC903" s="150"/>
      <c r="FD903" s="150"/>
      <c r="FE903" s="150"/>
      <c r="FF903" s="150"/>
      <c r="FG903" s="150"/>
      <c r="FH903" s="150"/>
      <c r="FI903" s="150"/>
      <c r="FJ903" s="150"/>
      <c r="FK903" s="150"/>
      <c r="FL903" s="150"/>
      <c r="FM903" s="150"/>
      <c r="FN903" s="150"/>
      <c r="FO903" s="150"/>
      <c r="FP903" s="150"/>
      <c r="FQ903" s="150"/>
      <c r="FR903" s="150"/>
      <c r="FS903" s="150"/>
      <c r="FT903" s="150"/>
      <c r="FU903" s="150"/>
      <c r="FV903" s="150"/>
      <c r="FW903" s="150"/>
      <c r="FX903" s="150"/>
      <c r="FY903" s="150"/>
      <c r="FZ903" s="150"/>
      <c r="GA903" s="150"/>
      <c r="GB903" s="150"/>
      <c r="GC903" s="150"/>
      <c r="GD903" s="150"/>
      <c r="GE903" s="150"/>
      <c r="GF903" s="150"/>
      <c r="GG903" s="150"/>
      <c r="GH903" s="150"/>
      <c r="GI903" s="150"/>
      <c r="GJ903" s="150"/>
      <c r="GK903" s="150"/>
      <c r="GL903" s="150"/>
      <c r="GM903" s="150"/>
      <c r="GN903" s="150"/>
      <c r="GO903" s="150"/>
      <c r="GP903" s="150"/>
      <c r="GQ903" s="150"/>
      <c r="GR903" s="150"/>
      <c r="GS903" s="150"/>
      <c r="GT903" s="150"/>
      <c r="GU903" s="150"/>
      <c r="GV903" s="150"/>
      <c r="GW903" s="150"/>
      <c r="GX903" s="150"/>
      <c r="GY903" s="150"/>
      <c r="GZ903" s="150"/>
      <c r="HA903" s="150"/>
      <c r="HB903" s="150"/>
      <c r="HC903" s="150"/>
      <c r="HD903" s="150"/>
      <c r="HE903" s="150"/>
      <c r="HF903" s="150"/>
      <c r="HG903" s="150"/>
      <c r="HH903" s="150"/>
      <c r="HI903" s="150"/>
      <c r="HJ903" s="150"/>
      <c r="HK903" s="150"/>
      <c r="HL903" s="150"/>
      <c r="HM903" s="150"/>
      <c r="HN903" s="150"/>
      <c r="HO903" s="150"/>
      <c r="HP903" s="150"/>
      <c r="HQ903" s="150"/>
      <c r="HR903" s="150"/>
      <c r="HS903" s="150"/>
      <c r="HT903" s="150"/>
      <c r="HU903" s="150"/>
      <c r="HV903" s="150"/>
      <c r="HW903" s="150"/>
      <c r="HX903" s="150"/>
      <c r="HY903" s="150"/>
      <c r="HZ903" s="150"/>
      <c r="IA903" s="150"/>
      <c r="IB903" s="150"/>
      <c r="IC903" s="150"/>
      <c r="ID903" s="150"/>
      <c r="IE903" s="150"/>
      <c r="IF903" s="150"/>
      <c r="IG903" s="150"/>
      <c r="IH903" s="150"/>
      <c r="II903" s="150"/>
      <c r="IJ903" s="150"/>
      <c r="IK903" s="150"/>
      <c r="IL903" s="150"/>
      <c r="IM903" s="150"/>
      <c r="IN903" s="150"/>
      <c r="IO903" s="150"/>
      <c r="IP903" s="150"/>
      <c r="IQ903" s="150"/>
      <c r="IR903" s="150"/>
      <c r="IS903" s="150"/>
      <c r="IT903" s="150"/>
      <c r="IU903" s="150"/>
      <c r="IV903" s="150"/>
      <c r="IW903" s="150"/>
    </row>
    <row r="904" customFormat="false" ht="12.75" hidden="false" customHeight="false" outlineLevel="0" collapsed="false">
      <c r="B904" s="147"/>
      <c r="C904" s="147"/>
      <c r="D904" s="147"/>
      <c r="E904" s="147"/>
      <c r="F904" s="147"/>
      <c r="G904" s="147"/>
      <c r="H904" s="148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  <c r="AA904" s="147"/>
      <c r="AB904" s="147"/>
      <c r="AC904" s="147"/>
      <c r="AD904" s="147"/>
      <c r="AE904" s="147"/>
      <c r="AF904" s="147"/>
      <c r="AG904" s="147"/>
      <c r="AH904" s="147"/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  <c r="BI904" s="147"/>
      <c r="BJ904" s="147"/>
      <c r="BK904" s="149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  <c r="EB904" s="150"/>
      <c r="EC904" s="150"/>
      <c r="ED904" s="150"/>
      <c r="EE904" s="150"/>
      <c r="EF904" s="150"/>
      <c r="EG904" s="150"/>
      <c r="EH904" s="150"/>
      <c r="EI904" s="150"/>
      <c r="EJ904" s="150"/>
      <c r="EK904" s="150"/>
      <c r="EL904" s="150"/>
      <c r="EM904" s="150"/>
      <c r="EN904" s="150"/>
      <c r="EO904" s="150"/>
      <c r="EP904" s="150"/>
      <c r="EQ904" s="150"/>
      <c r="ER904" s="150"/>
      <c r="ES904" s="150"/>
      <c r="ET904" s="150"/>
      <c r="EU904" s="150"/>
      <c r="EV904" s="150"/>
      <c r="EW904" s="150"/>
      <c r="EX904" s="150"/>
      <c r="EY904" s="150"/>
      <c r="EZ904" s="150"/>
      <c r="FA904" s="150"/>
      <c r="FB904" s="150"/>
      <c r="FC904" s="150"/>
      <c r="FD904" s="150"/>
      <c r="FE904" s="150"/>
      <c r="FF904" s="150"/>
      <c r="FG904" s="150"/>
      <c r="FH904" s="150"/>
      <c r="FI904" s="150"/>
      <c r="FJ904" s="150"/>
      <c r="FK904" s="150"/>
      <c r="FL904" s="150"/>
      <c r="FM904" s="150"/>
      <c r="FN904" s="150"/>
      <c r="FO904" s="150"/>
      <c r="FP904" s="150"/>
      <c r="FQ904" s="150"/>
      <c r="FR904" s="150"/>
      <c r="FS904" s="150"/>
      <c r="FT904" s="150"/>
      <c r="FU904" s="150"/>
      <c r="FV904" s="150"/>
      <c r="FW904" s="150"/>
      <c r="FX904" s="150"/>
      <c r="FY904" s="150"/>
      <c r="FZ904" s="150"/>
      <c r="GA904" s="150"/>
      <c r="GB904" s="150"/>
      <c r="GC904" s="150"/>
      <c r="GD904" s="150"/>
      <c r="GE904" s="150"/>
      <c r="GF904" s="150"/>
      <c r="GG904" s="150"/>
      <c r="GH904" s="150"/>
      <c r="GI904" s="150"/>
      <c r="GJ904" s="150"/>
      <c r="GK904" s="150"/>
      <c r="GL904" s="150"/>
      <c r="GM904" s="150"/>
      <c r="GN904" s="150"/>
      <c r="GO904" s="150"/>
      <c r="GP904" s="150"/>
      <c r="GQ904" s="150"/>
      <c r="GR904" s="150"/>
      <c r="GS904" s="150"/>
      <c r="GT904" s="150"/>
      <c r="GU904" s="150"/>
      <c r="GV904" s="150"/>
      <c r="GW904" s="150"/>
      <c r="GX904" s="150"/>
      <c r="GY904" s="150"/>
      <c r="GZ904" s="150"/>
      <c r="HA904" s="150"/>
      <c r="HB904" s="150"/>
      <c r="HC904" s="150"/>
      <c r="HD904" s="150"/>
      <c r="HE904" s="150"/>
      <c r="HF904" s="150"/>
      <c r="HG904" s="150"/>
      <c r="HH904" s="150"/>
      <c r="HI904" s="150"/>
      <c r="HJ904" s="150"/>
      <c r="HK904" s="150"/>
      <c r="HL904" s="150"/>
      <c r="HM904" s="150"/>
      <c r="HN904" s="150"/>
      <c r="HO904" s="150"/>
      <c r="HP904" s="150"/>
      <c r="HQ904" s="150"/>
      <c r="HR904" s="150"/>
      <c r="HS904" s="150"/>
      <c r="HT904" s="150"/>
      <c r="HU904" s="150"/>
      <c r="HV904" s="150"/>
      <c r="HW904" s="150"/>
      <c r="HX904" s="150"/>
      <c r="HY904" s="150"/>
      <c r="HZ904" s="150"/>
      <c r="IA904" s="150"/>
      <c r="IB904" s="150"/>
      <c r="IC904" s="150"/>
      <c r="ID904" s="150"/>
      <c r="IE904" s="150"/>
      <c r="IF904" s="150"/>
      <c r="IG904" s="150"/>
      <c r="IH904" s="150"/>
      <c r="II904" s="150"/>
      <c r="IJ904" s="150"/>
      <c r="IK904" s="150"/>
      <c r="IL904" s="150"/>
      <c r="IM904" s="150"/>
      <c r="IN904" s="150"/>
      <c r="IO904" s="150"/>
      <c r="IP904" s="150"/>
      <c r="IQ904" s="150"/>
      <c r="IR904" s="150"/>
      <c r="IS904" s="150"/>
      <c r="IT904" s="150"/>
      <c r="IU904" s="150"/>
      <c r="IV904" s="150"/>
      <c r="IW904" s="150"/>
    </row>
    <row r="905" customFormat="false" ht="12.75" hidden="false" customHeight="false" outlineLevel="0" collapsed="false">
      <c r="B905" s="147"/>
      <c r="C905" s="147"/>
      <c r="D905" s="147"/>
      <c r="E905" s="147"/>
      <c r="F905" s="147"/>
      <c r="G905" s="147"/>
      <c r="H905" s="148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  <c r="AA905" s="147"/>
      <c r="AB905" s="147"/>
      <c r="AC905" s="147"/>
      <c r="AD905" s="147"/>
      <c r="AE905" s="147"/>
      <c r="AF905" s="147"/>
      <c r="AG905" s="147"/>
      <c r="AH905" s="147"/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  <c r="BI905" s="147"/>
      <c r="BJ905" s="147"/>
      <c r="BK905" s="149"/>
      <c r="BL905" s="150"/>
      <c r="BM905" s="150"/>
      <c r="BN905" s="150"/>
      <c r="BO905" s="150"/>
      <c r="BP905" s="150"/>
      <c r="BQ905" s="150"/>
      <c r="BR905" s="150"/>
      <c r="BS905" s="150"/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  <c r="EB905" s="150"/>
      <c r="EC905" s="150"/>
      <c r="ED905" s="150"/>
      <c r="EE905" s="150"/>
      <c r="EF905" s="150"/>
      <c r="EG905" s="150"/>
      <c r="EH905" s="150"/>
      <c r="EI905" s="150"/>
      <c r="EJ905" s="150"/>
      <c r="EK905" s="150"/>
      <c r="EL905" s="150"/>
      <c r="EM905" s="150"/>
      <c r="EN905" s="150"/>
      <c r="EO905" s="150"/>
      <c r="EP905" s="150"/>
      <c r="EQ905" s="150"/>
      <c r="ER905" s="150"/>
      <c r="ES905" s="150"/>
      <c r="ET905" s="150"/>
      <c r="EU905" s="150"/>
      <c r="EV905" s="150"/>
      <c r="EW905" s="150"/>
      <c r="EX905" s="150"/>
      <c r="EY905" s="150"/>
      <c r="EZ905" s="150"/>
      <c r="FA905" s="150"/>
      <c r="FB905" s="150"/>
      <c r="FC905" s="150"/>
      <c r="FD905" s="150"/>
      <c r="FE905" s="150"/>
      <c r="FF905" s="150"/>
      <c r="FG905" s="150"/>
      <c r="FH905" s="150"/>
      <c r="FI905" s="150"/>
      <c r="FJ905" s="150"/>
      <c r="FK905" s="150"/>
      <c r="FL905" s="150"/>
      <c r="FM905" s="150"/>
      <c r="FN905" s="150"/>
      <c r="FO905" s="150"/>
      <c r="FP905" s="150"/>
      <c r="FQ905" s="150"/>
      <c r="FR905" s="150"/>
      <c r="FS905" s="150"/>
      <c r="FT905" s="150"/>
      <c r="FU905" s="150"/>
      <c r="FV905" s="150"/>
      <c r="FW905" s="150"/>
      <c r="FX905" s="150"/>
      <c r="FY905" s="150"/>
      <c r="FZ905" s="150"/>
      <c r="GA905" s="150"/>
      <c r="GB905" s="150"/>
      <c r="GC905" s="150"/>
      <c r="GD905" s="150"/>
      <c r="GE905" s="150"/>
      <c r="GF905" s="150"/>
      <c r="GG905" s="150"/>
      <c r="GH905" s="150"/>
      <c r="GI905" s="150"/>
      <c r="GJ905" s="150"/>
      <c r="GK905" s="150"/>
      <c r="GL905" s="150"/>
      <c r="GM905" s="150"/>
      <c r="GN905" s="150"/>
      <c r="GO905" s="150"/>
      <c r="GP905" s="150"/>
      <c r="GQ905" s="150"/>
      <c r="GR905" s="150"/>
      <c r="GS905" s="150"/>
      <c r="GT905" s="150"/>
      <c r="GU905" s="150"/>
      <c r="GV905" s="150"/>
      <c r="GW905" s="150"/>
      <c r="GX905" s="150"/>
      <c r="GY905" s="150"/>
      <c r="GZ905" s="150"/>
      <c r="HA905" s="150"/>
      <c r="HB905" s="150"/>
      <c r="HC905" s="150"/>
      <c r="HD905" s="150"/>
      <c r="HE905" s="150"/>
      <c r="HF905" s="150"/>
      <c r="HG905" s="150"/>
      <c r="HH905" s="150"/>
      <c r="HI905" s="150"/>
      <c r="HJ905" s="150"/>
      <c r="HK905" s="150"/>
      <c r="HL905" s="150"/>
      <c r="HM905" s="150"/>
      <c r="HN905" s="150"/>
      <c r="HO905" s="150"/>
      <c r="HP905" s="150"/>
      <c r="HQ905" s="150"/>
      <c r="HR905" s="150"/>
      <c r="HS905" s="150"/>
      <c r="HT905" s="150"/>
      <c r="HU905" s="150"/>
      <c r="HV905" s="150"/>
      <c r="HW905" s="150"/>
      <c r="HX905" s="150"/>
      <c r="HY905" s="150"/>
      <c r="HZ905" s="150"/>
      <c r="IA905" s="150"/>
      <c r="IB905" s="150"/>
      <c r="IC905" s="150"/>
      <c r="ID905" s="150"/>
      <c r="IE905" s="150"/>
      <c r="IF905" s="150"/>
      <c r="IG905" s="150"/>
      <c r="IH905" s="150"/>
      <c r="II905" s="150"/>
      <c r="IJ905" s="150"/>
      <c r="IK905" s="150"/>
      <c r="IL905" s="150"/>
      <c r="IM905" s="150"/>
      <c r="IN905" s="150"/>
      <c r="IO905" s="150"/>
      <c r="IP905" s="150"/>
      <c r="IQ905" s="150"/>
      <c r="IR905" s="150"/>
      <c r="IS905" s="150"/>
      <c r="IT905" s="150"/>
      <c r="IU905" s="150"/>
      <c r="IV905" s="150"/>
      <c r="IW905" s="150"/>
    </row>
    <row r="906" customFormat="false" ht="12.75" hidden="false" customHeight="false" outlineLevel="0" collapsed="false">
      <c r="B906" s="147"/>
      <c r="C906" s="147"/>
      <c r="D906" s="147"/>
      <c r="E906" s="147"/>
      <c r="F906" s="147"/>
      <c r="G906" s="147"/>
      <c r="H906" s="148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  <c r="AA906" s="147"/>
      <c r="AB906" s="147"/>
      <c r="AC906" s="147"/>
      <c r="AD906" s="147"/>
      <c r="AE906" s="147"/>
      <c r="AF906" s="147"/>
      <c r="AG906" s="147"/>
      <c r="AH906" s="147"/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  <c r="BI906" s="147"/>
      <c r="BJ906" s="147"/>
      <c r="BK906" s="149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  <c r="EB906" s="150"/>
      <c r="EC906" s="150"/>
      <c r="ED906" s="150"/>
      <c r="EE906" s="150"/>
      <c r="EF906" s="150"/>
      <c r="EG906" s="150"/>
      <c r="EH906" s="150"/>
      <c r="EI906" s="150"/>
      <c r="EJ906" s="150"/>
      <c r="EK906" s="150"/>
      <c r="EL906" s="150"/>
      <c r="EM906" s="150"/>
      <c r="EN906" s="150"/>
      <c r="EO906" s="150"/>
      <c r="EP906" s="150"/>
      <c r="EQ906" s="150"/>
      <c r="ER906" s="150"/>
      <c r="ES906" s="150"/>
      <c r="ET906" s="150"/>
      <c r="EU906" s="150"/>
      <c r="EV906" s="150"/>
      <c r="EW906" s="150"/>
      <c r="EX906" s="150"/>
      <c r="EY906" s="150"/>
      <c r="EZ906" s="150"/>
      <c r="FA906" s="150"/>
      <c r="FB906" s="150"/>
      <c r="FC906" s="150"/>
      <c r="FD906" s="150"/>
      <c r="FE906" s="150"/>
      <c r="FF906" s="150"/>
      <c r="FG906" s="150"/>
      <c r="FH906" s="150"/>
      <c r="FI906" s="150"/>
      <c r="FJ906" s="150"/>
      <c r="FK906" s="150"/>
      <c r="FL906" s="150"/>
      <c r="FM906" s="150"/>
      <c r="FN906" s="150"/>
      <c r="FO906" s="150"/>
      <c r="FP906" s="150"/>
      <c r="FQ906" s="150"/>
      <c r="FR906" s="150"/>
      <c r="FS906" s="150"/>
      <c r="FT906" s="150"/>
      <c r="FU906" s="150"/>
      <c r="FV906" s="150"/>
      <c r="FW906" s="150"/>
      <c r="FX906" s="150"/>
      <c r="FY906" s="150"/>
      <c r="FZ906" s="150"/>
      <c r="GA906" s="150"/>
      <c r="GB906" s="150"/>
      <c r="GC906" s="150"/>
      <c r="GD906" s="150"/>
      <c r="GE906" s="150"/>
      <c r="GF906" s="150"/>
      <c r="GG906" s="150"/>
      <c r="GH906" s="150"/>
      <c r="GI906" s="150"/>
      <c r="GJ906" s="150"/>
      <c r="GK906" s="150"/>
      <c r="GL906" s="150"/>
      <c r="GM906" s="150"/>
      <c r="GN906" s="150"/>
      <c r="GO906" s="150"/>
      <c r="GP906" s="150"/>
      <c r="GQ906" s="150"/>
      <c r="GR906" s="150"/>
      <c r="GS906" s="150"/>
      <c r="GT906" s="150"/>
      <c r="GU906" s="150"/>
      <c r="GV906" s="150"/>
      <c r="GW906" s="150"/>
      <c r="GX906" s="150"/>
      <c r="GY906" s="150"/>
      <c r="GZ906" s="150"/>
      <c r="HA906" s="150"/>
      <c r="HB906" s="150"/>
      <c r="HC906" s="150"/>
      <c r="HD906" s="150"/>
      <c r="HE906" s="150"/>
      <c r="HF906" s="150"/>
      <c r="HG906" s="150"/>
      <c r="HH906" s="150"/>
      <c r="HI906" s="150"/>
      <c r="HJ906" s="150"/>
      <c r="HK906" s="150"/>
      <c r="HL906" s="150"/>
      <c r="HM906" s="150"/>
      <c r="HN906" s="150"/>
      <c r="HO906" s="150"/>
      <c r="HP906" s="150"/>
      <c r="HQ906" s="150"/>
      <c r="HR906" s="150"/>
      <c r="HS906" s="150"/>
      <c r="HT906" s="150"/>
      <c r="HU906" s="150"/>
      <c r="HV906" s="150"/>
      <c r="HW906" s="150"/>
      <c r="HX906" s="150"/>
      <c r="HY906" s="150"/>
      <c r="HZ906" s="150"/>
      <c r="IA906" s="150"/>
      <c r="IB906" s="150"/>
      <c r="IC906" s="150"/>
      <c r="ID906" s="150"/>
      <c r="IE906" s="150"/>
      <c r="IF906" s="150"/>
      <c r="IG906" s="150"/>
      <c r="IH906" s="150"/>
      <c r="II906" s="150"/>
      <c r="IJ906" s="150"/>
      <c r="IK906" s="150"/>
      <c r="IL906" s="150"/>
      <c r="IM906" s="150"/>
      <c r="IN906" s="150"/>
      <c r="IO906" s="150"/>
      <c r="IP906" s="150"/>
      <c r="IQ906" s="150"/>
      <c r="IR906" s="150"/>
      <c r="IS906" s="150"/>
      <c r="IT906" s="150"/>
      <c r="IU906" s="150"/>
      <c r="IV906" s="150"/>
      <c r="IW906" s="150"/>
    </row>
    <row r="907" customFormat="false" ht="12.75" hidden="false" customHeight="false" outlineLevel="0" collapsed="false">
      <c r="B907" s="147"/>
      <c r="C907" s="147"/>
      <c r="D907" s="147"/>
      <c r="E907" s="147"/>
      <c r="F907" s="147"/>
      <c r="G907" s="147"/>
      <c r="H907" s="148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  <c r="AC907" s="147"/>
      <c r="AD907" s="147"/>
      <c r="AE907" s="147"/>
      <c r="AF907" s="147"/>
      <c r="AG907" s="147"/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  <c r="BI907" s="147"/>
      <c r="BJ907" s="147"/>
      <c r="BK907" s="149"/>
      <c r="BL907" s="150"/>
      <c r="BM907" s="150"/>
      <c r="BN907" s="150"/>
      <c r="BO907" s="150"/>
      <c r="BP907" s="150"/>
      <c r="BQ907" s="150"/>
      <c r="BR907" s="150"/>
      <c r="BS907" s="150"/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  <c r="EB907" s="150"/>
      <c r="EC907" s="150"/>
      <c r="ED907" s="150"/>
      <c r="EE907" s="150"/>
      <c r="EF907" s="150"/>
      <c r="EG907" s="150"/>
      <c r="EH907" s="150"/>
      <c r="EI907" s="150"/>
      <c r="EJ907" s="150"/>
      <c r="EK907" s="150"/>
      <c r="EL907" s="150"/>
      <c r="EM907" s="150"/>
      <c r="EN907" s="150"/>
      <c r="EO907" s="150"/>
      <c r="EP907" s="150"/>
      <c r="EQ907" s="150"/>
      <c r="ER907" s="150"/>
      <c r="ES907" s="150"/>
      <c r="ET907" s="150"/>
      <c r="EU907" s="150"/>
      <c r="EV907" s="150"/>
      <c r="EW907" s="150"/>
      <c r="EX907" s="150"/>
      <c r="EY907" s="150"/>
      <c r="EZ907" s="150"/>
      <c r="FA907" s="150"/>
      <c r="FB907" s="150"/>
      <c r="FC907" s="150"/>
      <c r="FD907" s="150"/>
      <c r="FE907" s="150"/>
      <c r="FF907" s="150"/>
      <c r="FG907" s="150"/>
      <c r="FH907" s="150"/>
      <c r="FI907" s="150"/>
      <c r="FJ907" s="150"/>
      <c r="FK907" s="150"/>
      <c r="FL907" s="150"/>
      <c r="FM907" s="150"/>
      <c r="FN907" s="150"/>
      <c r="FO907" s="150"/>
      <c r="FP907" s="150"/>
      <c r="FQ907" s="150"/>
      <c r="FR907" s="150"/>
      <c r="FS907" s="150"/>
      <c r="FT907" s="150"/>
      <c r="FU907" s="150"/>
      <c r="FV907" s="150"/>
      <c r="FW907" s="150"/>
      <c r="FX907" s="150"/>
      <c r="FY907" s="150"/>
      <c r="FZ907" s="150"/>
      <c r="GA907" s="150"/>
      <c r="GB907" s="150"/>
      <c r="GC907" s="150"/>
      <c r="GD907" s="150"/>
      <c r="GE907" s="150"/>
      <c r="GF907" s="150"/>
      <c r="GG907" s="150"/>
      <c r="GH907" s="150"/>
      <c r="GI907" s="150"/>
      <c r="GJ907" s="150"/>
      <c r="GK907" s="150"/>
      <c r="GL907" s="150"/>
      <c r="GM907" s="150"/>
      <c r="GN907" s="150"/>
      <c r="GO907" s="150"/>
      <c r="GP907" s="150"/>
      <c r="GQ907" s="150"/>
      <c r="GR907" s="150"/>
      <c r="GS907" s="150"/>
      <c r="GT907" s="150"/>
      <c r="GU907" s="150"/>
      <c r="GV907" s="150"/>
      <c r="GW907" s="150"/>
      <c r="GX907" s="150"/>
      <c r="GY907" s="150"/>
      <c r="GZ907" s="150"/>
      <c r="HA907" s="150"/>
      <c r="HB907" s="150"/>
      <c r="HC907" s="150"/>
      <c r="HD907" s="150"/>
      <c r="HE907" s="150"/>
      <c r="HF907" s="150"/>
      <c r="HG907" s="150"/>
      <c r="HH907" s="150"/>
      <c r="HI907" s="150"/>
      <c r="HJ907" s="150"/>
      <c r="HK907" s="150"/>
      <c r="HL907" s="150"/>
      <c r="HM907" s="150"/>
      <c r="HN907" s="150"/>
      <c r="HO907" s="150"/>
      <c r="HP907" s="150"/>
      <c r="HQ907" s="150"/>
      <c r="HR907" s="150"/>
      <c r="HS907" s="150"/>
      <c r="HT907" s="150"/>
      <c r="HU907" s="150"/>
      <c r="HV907" s="150"/>
      <c r="HW907" s="150"/>
      <c r="HX907" s="150"/>
      <c r="HY907" s="150"/>
      <c r="HZ907" s="150"/>
      <c r="IA907" s="150"/>
      <c r="IB907" s="150"/>
      <c r="IC907" s="150"/>
      <c r="ID907" s="150"/>
      <c r="IE907" s="150"/>
      <c r="IF907" s="150"/>
      <c r="IG907" s="150"/>
      <c r="IH907" s="150"/>
      <c r="II907" s="150"/>
      <c r="IJ907" s="150"/>
      <c r="IK907" s="150"/>
      <c r="IL907" s="150"/>
      <c r="IM907" s="150"/>
      <c r="IN907" s="150"/>
      <c r="IO907" s="150"/>
      <c r="IP907" s="150"/>
      <c r="IQ907" s="150"/>
      <c r="IR907" s="150"/>
      <c r="IS907" s="150"/>
      <c r="IT907" s="150"/>
      <c r="IU907" s="150"/>
      <c r="IV907" s="150"/>
      <c r="IW907" s="150"/>
    </row>
    <row r="908" customFormat="false" ht="12.75" hidden="false" customHeight="false" outlineLevel="0" collapsed="false">
      <c r="B908" s="147"/>
      <c r="C908" s="147"/>
      <c r="D908" s="147"/>
      <c r="E908" s="147"/>
      <c r="F908" s="147"/>
      <c r="G908" s="147"/>
      <c r="H908" s="148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  <c r="AA908" s="147"/>
      <c r="AB908" s="147"/>
      <c r="AC908" s="147"/>
      <c r="AD908" s="147"/>
      <c r="AE908" s="147"/>
      <c r="AF908" s="147"/>
      <c r="AG908" s="147"/>
      <c r="AH908" s="147"/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  <c r="BI908" s="147"/>
      <c r="BJ908" s="147"/>
      <c r="BK908" s="149"/>
      <c r="BL908" s="150"/>
      <c r="BM908" s="150"/>
      <c r="BN908" s="150"/>
      <c r="BO908" s="150"/>
      <c r="BP908" s="150"/>
      <c r="BQ908" s="150"/>
      <c r="BR908" s="150"/>
      <c r="BS908" s="150"/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  <c r="EB908" s="150"/>
      <c r="EC908" s="150"/>
      <c r="ED908" s="150"/>
      <c r="EE908" s="150"/>
      <c r="EF908" s="150"/>
      <c r="EG908" s="150"/>
      <c r="EH908" s="150"/>
      <c r="EI908" s="150"/>
      <c r="EJ908" s="150"/>
      <c r="EK908" s="150"/>
      <c r="EL908" s="150"/>
      <c r="EM908" s="150"/>
      <c r="EN908" s="150"/>
      <c r="EO908" s="150"/>
      <c r="EP908" s="150"/>
      <c r="EQ908" s="150"/>
      <c r="ER908" s="150"/>
      <c r="ES908" s="150"/>
      <c r="ET908" s="150"/>
      <c r="EU908" s="150"/>
      <c r="EV908" s="150"/>
      <c r="EW908" s="150"/>
      <c r="EX908" s="150"/>
      <c r="EY908" s="150"/>
      <c r="EZ908" s="150"/>
      <c r="FA908" s="150"/>
      <c r="FB908" s="150"/>
      <c r="FC908" s="150"/>
      <c r="FD908" s="150"/>
      <c r="FE908" s="150"/>
      <c r="FF908" s="150"/>
      <c r="FG908" s="150"/>
      <c r="FH908" s="150"/>
      <c r="FI908" s="150"/>
      <c r="FJ908" s="150"/>
      <c r="FK908" s="150"/>
      <c r="FL908" s="150"/>
      <c r="FM908" s="150"/>
      <c r="FN908" s="150"/>
      <c r="FO908" s="150"/>
      <c r="FP908" s="150"/>
      <c r="FQ908" s="150"/>
      <c r="FR908" s="150"/>
      <c r="FS908" s="150"/>
      <c r="FT908" s="150"/>
      <c r="FU908" s="150"/>
      <c r="FV908" s="150"/>
      <c r="FW908" s="150"/>
      <c r="FX908" s="150"/>
      <c r="FY908" s="150"/>
      <c r="FZ908" s="150"/>
      <c r="GA908" s="150"/>
      <c r="GB908" s="150"/>
      <c r="GC908" s="150"/>
      <c r="GD908" s="150"/>
      <c r="GE908" s="150"/>
      <c r="GF908" s="150"/>
      <c r="GG908" s="150"/>
      <c r="GH908" s="150"/>
      <c r="GI908" s="150"/>
      <c r="GJ908" s="150"/>
      <c r="GK908" s="150"/>
      <c r="GL908" s="150"/>
      <c r="GM908" s="150"/>
      <c r="GN908" s="150"/>
      <c r="GO908" s="150"/>
      <c r="GP908" s="150"/>
      <c r="GQ908" s="150"/>
      <c r="GR908" s="150"/>
      <c r="GS908" s="150"/>
      <c r="GT908" s="150"/>
      <c r="GU908" s="150"/>
      <c r="GV908" s="150"/>
      <c r="GW908" s="150"/>
      <c r="GX908" s="150"/>
      <c r="GY908" s="150"/>
      <c r="GZ908" s="150"/>
      <c r="HA908" s="150"/>
      <c r="HB908" s="150"/>
      <c r="HC908" s="150"/>
      <c r="HD908" s="150"/>
      <c r="HE908" s="150"/>
      <c r="HF908" s="150"/>
      <c r="HG908" s="150"/>
      <c r="HH908" s="150"/>
      <c r="HI908" s="150"/>
      <c r="HJ908" s="150"/>
      <c r="HK908" s="150"/>
      <c r="HL908" s="150"/>
      <c r="HM908" s="150"/>
      <c r="HN908" s="150"/>
      <c r="HO908" s="150"/>
      <c r="HP908" s="150"/>
      <c r="HQ908" s="150"/>
      <c r="HR908" s="150"/>
      <c r="HS908" s="150"/>
      <c r="HT908" s="150"/>
      <c r="HU908" s="150"/>
      <c r="HV908" s="150"/>
      <c r="HW908" s="150"/>
      <c r="HX908" s="150"/>
      <c r="HY908" s="150"/>
      <c r="HZ908" s="150"/>
      <c r="IA908" s="150"/>
      <c r="IB908" s="150"/>
      <c r="IC908" s="150"/>
      <c r="ID908" s="150"/>
      <c r="IE908" s="150"/>
      <c r="IF908" s="150"/>
      <c r="IG908" s="150"/>
      <c r="IH908" s="150"/>
      <c r="II908" s="150"/>
      <c r="IJ908" s="150"/>
      <c r="IK908" s="150"/>
      <c r="IL908" s="150"/>
      <c r="IM908" s="150"/>
      <c r="IN908" s="150"/>
      <c r="IO908" s="150"/>
      <c r="IP908" s="150"/>
      <c r="IQ908" s="150"/>
      <c r="IR908" s="150"/>
      <c r="IS908" s="150"/>
      <c r="IT908" s="150"/>
      <c r="IU908" s="150"/>
      <c r="IV908" s="150"/>
      <c r="IW908" s="150"/>
    </row>
    <row r="909" customFormat="false" ht="12.75" hidden="false" customHeight="false" outlineLevel="0" collapsed="false">
      <c r="B909" s="147"/>
      <c r="C909" s="147"/>
      <c r="D909" s="147"/>
      <c r="E909" s="147"/>
      <c r="F909" s="147"/>
      <c r="G909" s="147"/>
      <c r="H909" s="148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  <c r="AA909" s="147"/>
      <c r="AB909" s="147"/>
      <c r="AC909" s="147"/>
      <c r="AD909" s="147"/>
      <c r="AE909" s="147"/>
      <c r="AF909" s="147"/>
      <c r="AG909" s="147"/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  <c r="BI909" s="147"/>
      <c r="BJ909" s="147"/>
      <c r="BK909" s="149"/>
      <c r="BL909" s="150"/>
      <c r="BM909" s="150"/>
      <c r="BN909" s="150"/>
      <c r="BO909" s="150"/>
      <c r="BP909" s="150"/>
      <c r="BQ909" s="150"/>
      <c r="BR909" s="150"/>
      <c r="BS909" s="150"/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  <c r="EB909" s="150"/>
      <c r="EC909" s="150"/>
      <c r="ED909" s="150"/>
      <c r="EE909" s="150"/>
      <c r="EF909" s="150"/>
      <c r="EG909" s="150"/>
      <c r="EH909" s="150"/>
      <c r="EI909" s="150"/>
      <c r="EJ909" s="150"/>
      <c r="EK909" s="150"/>
      <c r="EL909" s="150"/>
      <c r="EM909" s="150"/>
      <c r="EN909" s="150"/>
      <c r="EO909" s="150"/>
      <c r="EP909" s="150"/>
      <c r="EQ909" s="150"/>
      <c r="ER909" s="150"/>
      <c r="ES909" s="150"/>
      <c r="ET909" s="150"/>
      <c r="EU909" s="150"/>
      <c r="EV909" s="150"/>
      <c r="EW909" s="150"/>
      <c r="EX909" s="150"/>
      <c r="EY909" s="150"/>
      <c r="EZ909" s="150"/>
      <c r="FA909" s="150"/>
      <c r="FB909" s="150"/>
      <c r="FC909" s="150"/>
      <c r="FD909" s="150"/>
      <c r="FE909" s="150"/>
      <c r="FF909" s="150"/>
      <c r="FG909" s="150"/>
      <c r="FH909" s="150"/>
      <c r="FI909" s="150"/>
      <c r="FJ909" s="150"/>
      <c r="FK909" s="150"/>
      <c r="FL909" s="150"/>
      <c r="FM909" s="150"/>
      <c r="FN909" s="150"/>
      <c r="FO909" s="150"/>
      <c r="FP909" s="150"/>
      <c r="FQ909" s="150"/>
      <c r="FR909" s="150"/>
      <c r="FS909" s="150"/>
      <c r="FT909" s="150"/>
      <c r="FU909" s="150"/>
      <c r="FV909" s="150"/>
      <c r="FW909" s="150"/>
      <c r="FX909" s="150"/>
      <c r="FY909" s="150"/>
      <c r="FZ909" s="150"/>
      <c r="GA909" s="150"/>
      <c r="GB909" s="150"/>
      <c r="GC909" s="150"/>
      <c r="GD909" s="150"/>
      <c r="GE909" s="150"/>
      <c r="GF909" s="150"/>
      <c r="GG909" s="150"/>
      <c r="GH909" s="150"/>
      <c r="GI909" s="150"/>
      <c r="GJ909" s="150"/>
      <c r="GK909" s="150"/>
      <c r="GL909" s="150"/>
      <c r="GM909" s="150"/>
      <c r="GN909" s="150"/>
      <c r="GO909" s="150"/>
      <c r="GP909" s="150"/>
      <c r="GQ909" s="150"/>
      <c r="GR909" s="150"/>
      <c r="GS909" s="150"/>
      <c r="GT909" s="150"/>
      <c r="GU909" s="150"/>
      <c r="GV909" s="150"/>
      <c r="GW909" s="150"/>
      <c r="GX909" s="150"/>
      <c r="GY909" s="150"/>
      <c r="GZ909" s="150"/>
      <c r="HA909" s="150"/>
      <c r="HB909" s="150"/>
      <c r="HC909" s="150"/>
      <c r="HD909" s="150"/>
      <c r="HE909" s="150"/>
      <c r="HF909" s="150"/>
      <c r="HG909" s="150"/>
      <c r="HH909" s="150"/>
      <c r="HI909" s="150"/>
      <c r="HJ909" s="150"/>
      <c r="HK909" s="150"/>
      <c r="HL909" s="150"/>
      <c r="HM909" s="150"/>
      <c r="HN909" s="150"/>
      <c r="HO909" s="150"/>
      <c r="HP909" s="150"/>
      <c r="HQ909" s="150"/>
      <c r="HR909" s="150"/>
      <c r="HS909" s="150"/>
      <c r="HT909" s="150"/>
      <c r="HU909" s="150"/>
      <c r="HV909" s="150"/>
      <c r="HW909" s="150"/>
      <c r="HX909" s="150"/>
      <c r="HY909" s="150"/>
      <c r="HZ909" s="150"/>
      <c r="IA909" s="150"/>
      <c r="IB909" s="150"/>
      <c r="IC909" s="150"/>
      <c r="ID909" s="150"/>
      <c r="IE909" s="150"/>
      <c r="IF909" s="150"/>
      <c r="IG909" s="150"/>
      <c r="IH909" s="150"/>
      <c r="II909" s="150"/>
      <c r="IJ909" s="150"/>
      <c r="IK909" s="150"/>
      <c r="IL909" s="150"/>
      <c r="IM909" s="150"/>
      <c r="IN909" s="150"/>
      <c r="IO909" s="150"/>
      <c r="IP909" s="150"/>
      <c r="IQ909" s="150"/>
      <c r="IR909" s="150"/>
      <c r="IS909" s="150"/>
      <c r="IT909" s="150"/>
      <c r="IU909" s="150"/>
      <c r="IV909" s="150"/>
      <c r="IW909" s="150"/>
    </row>
    <row r="910" customFormat="false" ht="12.75" hidden="false" customHeight="false" outlineLevel="0" collapsed="false">
      <c r="B910" s="147"/>
      <c r="C910" s="147"/>
      <c r="D910" s="147"/>
      <c r="E910" s="147"/>
      <c r="F910" s="147"/>
      <c r="G910" s="147"/>
      <c r="H910" s="148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  <c r="AA910" s="147"/>
      <c r="AB910" s="147"/>
      <c r="AC910" s="147"/>
      <c r="AD910" s="147"/>
      <c r="AE910" s="147"/>
      <c r="AF910" s="147"/>
      <c r="AG910" s="147"/>
      <c r="AH910" s="147"/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  <c r="BH910" s="147"/>
      <c r="BI910" s="147"/>
      <c r="BJ910" s="147"/>
      <c r="BK910" s="149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  <c r="EB910" s="150"/>
      <c r="EC910" s="150"/>
      <c r="ED910" s="150"/>
      <c r="EE910" s="150"/>
      <c r="EF910" s="150"/>
      <c r="EG910" s="150"/>
      <c r="EH910" s="150"/>
      <c r="EI910" s="150"/>
      <c r="EJ910" s="150"/>
      <c r="EK910" s="150"/>
      <c r="EL910" s="150"/>
      <c r="EM910" s="150"/>
      <c r="EN910" s="150"/>
      <c r="EO910" s="150"/>
      <c r="EP910" s="150"/>
      <c r="EQ910" s="150"/>
      <c r="ER910" s="150"/>
      <c r="ES910" s="150"/>
      <c r="ET910" s="150"/>
      <c r="EU910" s="150"/>
      <c r="EV910" s="150"/>
      <c r="EW910" s="150"/>
      <c r="EX910" s="150"/>
      <c r="EY910" s="150"/>
      <c r="EZ910" s="150"/>
      <c r="FA910" s="150"/>
      <c r="FB910" s="150"/>
      <c r="FC910" s="150"/>
      <c r="FD910" s="150"/>
      <c r="FE910" s="150"/>
      <c r="FF910" s="150"/>
      <c r="FG910" s="150"/>
      <c r="FH910" s="150"/>
      <c r="FI910" s="150"/>
      <c r="FJ910" s="150"/>
      <c r="FK910" s="150"/>
      <c r="FL910" s="150"/>
      <c r="FM910" s="150"/>
      <c r="FN910" s="150"/>
      <c r="FO910" s="150"/>
      <c r="FP910" s="150"/>
      <c r="FQ910" s="150"/>
      <c r="FR910" s="150"/>
      <c r="FS910" s="150"/>
      <c r="FT910" s="150"/>
      <c r="FU910" s="150"/>
      <c r="FV910" s="150"/>
      <c r="FW910" s="150"/>
      <c r="FX910" s="150"/>
      <c r="FY910" s="150"/>
      <c r="FZ910" s="150"/>
      <c r="GA910" s="150"/>
      <c r="GB910" s="150"/>
      <c r="GC910" s="150"/>
      <c r="GD910" s="150"/>
      <c r="GE910" s="150"/>
      <c r="GF910" s="150"/>
      <c r="GG910" s="150"/>
      <c r="GH910" s="150"/>
      <c r="GI910" s="150"/>
      <c r="GJ910" s="150"/>
      <c r="GK910" s="150"/>
      <c r="GL910" s="150"/>
      <c r="GM910" s="150"/>
      <c r="GN910" s="150"/>
      <c r="GO910" s="150"/>
      <c r="GP910" s="150"/>
      <c r="GQ910" s="150"/>
      <c r="GR910" s="150"/>
      <c r="GS910" s="150"/>
      <c r="GT910" s="150"/>
      <c r="GU910" s="150"/>
      <c r="GV910" s="150"/>
      <c r="GW910" s="150"/>
      <c r="GX910" s="150"/>
      <c r="GY910" s="150"/>
      <c r="GZ910" s="150"/>
      <c r="HA910" s="150"/>
      <c r="HB910" s="150"/>
      <c r="HC910" s="150"/>
      <c r="HD910" s="150"/>
      <c r="HE910" s="150"/>
      <c r="HF910" s="150"/>
      <c r="HG910" s="150"/>
      <c r="HH910" s="150"/>
      <c r="HI910" s="150"/>
      <c r="HJ910" s="150"/>
      <c r="HK910" s="150"/>
      <c r="HL910" s="150"/>
      <c r="HM910" s="150"/>
      <c r="HN910" s="150"/>
      <c r="HO910" s="150"/>
      <c r="HP910" s="150"/>
      <c r="HQ910" s="150"/>
      <c r="HR910" s="150"/>
      <c r="HS910" s="150"/>
      <c r="HT910" s="150"/>
      <c r="HU910" s="150"/>
      <c r="HV910" s="150"/>
      <c r="HW910" s="150"/>
      <c r="HX910" s="150"/>
      <c r="HY910" s="150"/>
      <c r="HZ910" s="150"/>
      <c r="IA910" s="150"/>
      <c r="IB910" s="150"/>
      <c r="IC910" s="150"/>
      <c r="ID910" s="150"/>
      <c r="IE910" s="150"/>
      <c r="IF910" s="150"/>
      <c r="IG910" s="150"/>
      <c r="IH910" s="150"/>
      <c r="II910" s="150"/>
      <c r="IJ910" s="150"/>
      <c r="IK910" s="150"/>
      <c r="IL910" s="150"/>
      <c r="IM910" s="150"/>
      <c r="IN910" s="150"/>
      <c r="IO910" s="150"/>
      <c r="IP910" s="150"/>
      <c r="IQ910" s="150"/>
      <c r="IR910" s="150"/>
      <c r="IS910" s="150"/>
      <c r="IT910" s="150"/>
      <c r="IU910" s="150"/>
      <c r="IV910" s="150"/>
      <c r="IW910" s="150"/>
    </row>
    <row r="911" customFormat="false" ht="12.75" hidden="false" customHeight="false" outlineLevel="0" collapsed="false">
      <c r="B911" s="147"/>
      <c r="C911" s="147"/>
      <c r="D911" s="147"/>
      <c r="E911" s="147"/>
      <c r="F911" s="147"/>
      <c r="G911" s="147"/>
      <c r="H911" s="148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  <c r="AA911" s="147"/>
      <c r="AB911" s="147"/>
      <c r="AC911" s="147"/>
      <c r="AD911" s="147"/>
      <c r="AE911" s="147"/>
      <c r="AF911" s="147"/>
      <c r="AG911" s="147"/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  <c r="BI911" s="147"/>
      <c r="BJ911" s="147"/>
      <c r="BK911" s="149"/>
      <c r="BL911" s="150"/>
      <c r="BM911" s="150"/>
      <c r="BN911" s="150"/>
      <c r="BO911" s="150"/>
      <c r="BP911" s="150"/>
      <c r="BQ911" s="150"/>
      <c r="BR911" s="150"/>
      <c r="BS911" s="150"/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  <c r="EB911" s="150"/>
      <c r="EC911" s="150"/>
      <c r="ED911" s="150"/>
      <c r="EE911" s="150"/>
      <c r="EF911" s="150"/>
      <c r="EG911" s="150"/>
      <c r="EH911" s="150"/>
      <c r="EI911" s="150"/>
      <c r="EJ911" s="150"/>
      <c r="EK911" s="150"/>
      <c r="EL911" s="150"/>
      <c r="EM911" s="150"/>
      <c r="EN911" s="150"/>
      <c r="EO911" s="150"/>
      <c r="EP911" s="150"/>
      <c r="EQ911" s="150"/>
      <c r="ER911" s="150"/>
      <c r="ES911" s="150"/>
      <c r="ET911" s="150"/>
      <c r="EU911" s="150"/>
      <c r="EV911" s="150"/>
      <c r="EW911" s="150"/>
      <c r="EX911" s="150"/>
      <c r="EY911" s="150"/>
      <c r="EZ911" s="150"/>
      <c r="FA911" s="150"/>
      <c r="FB911" s="150"/>
      <c r="FC911" s="150"/>
      <c r="FD911" s="150"/>
      <c r="FE911" s="150"/>
      <c r="FF911" s="150"/>
      <c r="FG911" s="150"/>
      <c r="FH911" s="150"/>
      <c r="FI911" s="150"/>
      <c r="FJ911" s="150"/>
      <c r="FK911" s="150"/>
      <c r="FL911" s="150"/>
      <c r="FM911" s="150"/>
      <c r="FN911" s="150"/>
      <c r="FO911" s="150"/>
      <c r="FP911" s="150"/>
      <c r="FQ911" s="150"/>
      <c r="FR911" s="150"/>
      <c r="FS911" s="150"/>
      <c r="FT911" s="150"/>
      <c r="FU911" s="150"/>
      <c r="FV911" s="150"/>
      <c r="FW911" s="150"/>
      <c r="FX911" s="150"/>
      <c r="FY911" s="150"/>
      <c r="FZ911" s="150"/>
      <c r="GA911" s="150"/>
      <c r="GB911" s="150"/>
      <c r="GC911" s="150"/>
      <c r="GD911" s="150"/>
      <c r="GE911" s="150"/>
      <c r="GF911" s="150"/>
      <c r="GG911" s="150"/>
      <c r="GH911" s="150"/>
      <c r="GI911" s="150"/>
      <c r="GJ911" s="150"/>
      <c r="GK911" s="150"/>
      <c r="GL911" s="150"/>
      <c r="GM911" s="150"/>
      <c r="GN911" s="150"/>
      <c r="GO911" s="150"/>
      <c r="GP911" s="150"/>
      <c r="GQ911" s="150"/>
      <c r="GR911" s="150"/>
      <c r="GS911" s="150"/>
      <c r="GT911" s="150"/>
      <c r="GU911" s="150"/>
      <c r="GV911" s="150"/>
      <c r="GW911" s="150"/>
      <c r="GX911" s="150"/>
      <c r="GY911" s="150"/>
      <c r="GZ911" s="150"/>
      <c r="HA911" s="150"/>
      <c r="HB911" s="150"/>
      <c r="HC911" s="150"/>
      <c r="HD911" s="150"/>
      <c r="HE911" s="150"/>
      <c r="HF911" s="150"/>
      <c r="HG911" s="150"/>
      <c r="HH911" s="150"/>
      <c r="HI911" s="150"/>
      <c r="HJ911" s="150"/>
      <c r="HK911" s="150"/>
      <c r="HL911" s="150"/>
      <c r="HM911" s="150"/>
      <c r="HN911" s="150"/>
      <c r="HO911" s="150"/>
      <c r="HP911" s="150"/>
      <c r="HQ911" s="150"/>
      <c r="HR911" s="150"/>
      <c r="HS911" s="150"/>
      <c r="HT911" s="150"/>
      <c r="HU911" s="150"/>
      <c r="HV911" s="150"/>
      <c r="HW911" s="150"/>
      <c r="HX911" s="150"/>
      <c r="HY911" s="150"/>
      <c r="HZ911" s="150"/>
      <c r="IA911" s="150"/>
      <c r="IB911" s="150"/>
      <c r="IC911" s="150"/>
      <c r="ID911" s="150"/>
      <c r="IE911" s="150"/>
      <c r="IF911" s="150"/>
      <c r="IG911" s="150"/>
      <c r="IH911" s="150"/>
      <c r="II911" s="150"/>
      <c r="IJ911" s="150"/>
      <c r="IK911" s="150"/>
      <c r="IL911" s="150"/>
      <c r="IM911" s="150"/>
      <c r="IN911" s="150"/>
      <c r="IO911" s="150"/>
      <c r="IP911" s="150"/>
      <c r="IQ911" s="150"/>
      <c r="IR911" s="150"/>
      <c r="IS911" s="150"/>
      <c r="IT911" s="150"/>
      <c r="IU911" s="150"/>
      <c r="IV911" s="150"/>
      <c r="IW911" s="150"/>
    </row>
    <row r="912" customFormat="false" ht="12.75" hidden="false" customHeight="false" outlineLevel="0" collapsed="false">
      <c r="B912" s="147"/>
      <c r="C912" s="147"/>
      <c r="D912" s="147"/>
      <c r="E912" s="147"/>
      <c r="F912" s="147"/>
      <c r="G912" s="147"/>
      <c r="H912" s="148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  <c r="AA912" s="147"/>
      <c r="AB912" s="147"/>
      <c r="AC912" s="147"/>
      <c r="AD912" s="147"/>
      <c r="AE912" s="147"/>
      <c r="AF912" s="147"/>
      <c r="AG912" s="147"/>
      <c r="AH912" s="147"/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  <c r="BI912" s="147"/>
      <c r="BJ912" s="147"/>
      <c r="BK912" s="149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  <c r="EB912" s="150"/>
      <c r="EC912" s="150"/>
      <c r="ED912" s="150"/>
      <c r="EE912" s="150"/>
      <c r="EF912" s="150"/>
      <c r="EG912" s="150"/>
      <c r="EH912" s="150"/>
      <c r="EI912" s="150"/>
      <c r="EJ912" s="150"/>
      <c r="EK912" s="150"/>
      <c r="EL912" s="150"/>
      <c r="EM912" s="150"/>
      <c r="EN912" s="150"/>
      <c r="EO912" s="150"/>
      <c r="EP912" s="150"/>
      <c r="EQ912" s="150"/>
      <c r="ER912" s="150"/>
      <c r="ES912" s="150"/>
      <c r="ET912" s="150"/>
      <c r="EU912" s="150"/>
      <c r="EV912" s="150"/>
      <c r="EW912" s="150"/>
      <c r="EX912" s="150"/>
      <c r="EY912" s="150"/>
      <c r="EZ912" s="150"/>
      <c r="FA912" s="150"/>
      <c r="FB912" s="150"/>
      <c r="FC912" s="150"/>
      <c r="FD912" s="150"/>
      <c r="FE912" s="150"/>
      <c r="FF912" s="150"/>
      <c r="FG912" s="150"/>
      <c r="FH912" s="150"/>
      <c r="FI912" s="150"/>
      <c r="FJ912" s="150"/>
      <c r="FK912" s="150"/>
      <c r="FL912" s="150"/>
      <c r="FM912" s="150"/>
      <c r="FN912" s="150"/>
      <c r="FO912" s="150"/>
      <c r="FP912" s="150"/>
      <c r="FQ912" s="150"/>
      <c r="FR912" s="150"/>
      <c r="FS912" s="150"/>
      <c r="FT912" s="150"/>
      <c r="FU912" s="150"/>
      <c r="FV912" s="150"/>
      <c r="FW912" s="150"/>
      <c r="FX912" s="150"/>
      <c r="FY912" s="150"/>
      <c r="FZ912" s="150"/>
      <c r="GA912" s="150"/>
      <c r="GB912" s="150"/>
      <c r="GC912" s="150"/>
      <c r="GD912" s="150"/>
      <c r="GE912" s="150"/>
      <c r="GF912" s="150"/>
      <c r="GG912" s="150"/>
      <c r="GH912" s="150"/>
      <c r="GI912" s="150"/>
      <c r="GJ912" s="150"/>
      <c r="GK912" s="150"/>
      <c r="GL912" s="150"/>
      <c r="GM912" s="150"/>
      <c r="GN912" s="150"/>
      <c r="GO912" s="150"/>
      <c r="GP912" s="150"/>
      <c r="GQ912" s="150"/>
      <c r="GR912" s="150"/>
      <c r="GS912" s="150"/>
      <c r="GT912" s="150"/>
      <c r="GU912" s="150"/>
      <c r="GV912" s="150"/>
      <c r="GW912" s="150"/>
      <c r="GX912" s="150"/>
      <c r="GY912" s="150"/>
      <c r="GZ912" s="150"/>
      <c r="HA912" s="150"/>
      <c r="HB912" s="150"/>
      <c r="HC912" s="150"/>
      <c r="HD912" s="150"/>
      <c r="HE912" s="150"/>
      <c r="HF912" s="150"/>
      <c r="HG912" s="150"/>
      <c r="HH912" s="150"/>
      <c r="HI912" s="150"/>
      <c r="HJ912" s="150"/>
      <c r="HK912" s="150"/>
      <c r="HL912" s="150"/>
      <c r="HM912" s="150"/>
      <c r="HN912" s="150"/>
      <c r="HO912" s="150"/>
      <c r="HP912" s="150"/>
      <c r="HQ912" s="150"/>
      <c r="HR912" s="150"/>
      <c r="HS912" s="150"/>
      <c r="HT912" s="150"/>
      <c r="HU912" s="150"/>
      <c r="HV912" s="150"/>
      <c r="HW912" s="150"/>
      <c r="HX912" s="150"/>
      <c r="HY912" s="150"/>
      <c r="HZ912" s="150"/>
      <c r="IA912" s="150"/>
      <c r="IB912" s="150"/>
      <c r="IC912" s="150"/>
      <c r="ID912" s="150"/>
      <c r="IE912" s="150"/>
      <c r="IF912" s="150"/>
      <c r="IG912" s="150"/>
      <c r="IH912" s="150"/>
      <c r="II912" s="150"/>
      <c r="IJ912" s="150"/>
      <c r="IK912" s="150"/>
      <c r="IL912" s="150"/>
      <c r="IM912" s="150"/>
      <c r="IN912" s="150"/>
      <c r="IO912" s="150"/>
      <c r="IP912" s="150"/>
      <c r="IQ912" s="150"/>
      <c r="IR912" s="150"/>
      <c r="IS912" s="150"/>
      <c r="IT912" s="150"/>
      <c r="IU912" s="150"/>
      <c r="IV912" s="150"/>
      <c r="IW912" s="150"/>
    </row>
    <row r="913" customFormat="false" ht="12.75" hidden="false" customHeight="false" outlineLevel="0" collapsed="false">
      <c r="B913" s="147"/>
      <c r="C913" s="147"/>
      <c r="D913" s="147"/>
      <c r="E913" s="147"/>
      <c r="F913" s="147"/>
      <c r="G913" s="147"/>
      <c r="H913" s="148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  <c r="AA913" s="147"/>
      <c r="AB913" s="147"/>
      <c r="AC913" s="147"/>
      <c r="AD913" s="147"/>
      <c r="AE913" s="147"/>
      <c r="AF913" s="147"/>
      <c r="AG913" s="147"/>
      <c r="AH913" s="147"/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  <c r="BI913" s="147"/>
      <c r="BJ913" s="147"/>
      <c r="BK913" s="149"/>
      <c r="BL913" s="150"/>
      <c r="BM913" s="150"/>
      <c r="BN913" s="150"/>
      <c r="BO913" s="150"/>
      <c r="BP913" s="150"/>
      <c r="BQ913" s="150"/>
      <c r="BR913" s="150"/>
      <c r="BS913" s="150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  <c r="EB913" s="150"/>
      <c r="EC913" s="150"/>
      <c r="ED913" s="150"/>
      <c r="EE913" s="150"/>
      <c r="EF913" s="150"/>
      <c r="EG913" s="150"/>
      <c r="EH913" s="150"/>
      <c r="EI913" s="150"/>
      <c r="EJ913" s="150"/>
      <c r="EK913" s="150"/>
      <c r="EL913" s="150"/>
      <c r="EM913" s="150"/>
      <c r="EN913" s="150"/>
      <c r="EO913" s="150"/>
      <c r="EP913" s="150"/>
      <c r="EQ913" s="150"/>
      <c r="ER913" s="150"/>
      <c r="ES913" s="150"/>
      <c r="ET913" s="150"/>
      <c r="EU913" s="150"/>
      <c r="EV913" s="150"/>
      <c r="EW913" s="150"/>
      <c r="EX913" s="150"/>
      <c r="EY913" s="150"/>
      <c r="EZ913" s="150"/>
      <c r="FA913" s="150"/>
      <c r="FB913" s="150"/>
      <c r="FC913" s="150"/>
      <c r="FD913" s="150"/>
      <c r="FE913" s="150"/>
      <c r="FF913" s="150"/>
      <c r="FG913" s="150"/>
      <c r="FH913" s="150"/>
      <c r="FI913" s="150"/>
      <c r="FJ913" s="150"/>
      <c r="FK913" s="150"/>
      <c r="FL913" s="150"/>
      <c r="FM913" s="150"/>
      <c r="FN913" s="150"/>
      <c r="FO913" s="150"/>
      <c r="FP913" s="150"/>
      <c r="FQ913" s="150"/>
      <c r="FR913" s="150"/>
      <c r="FS913" s="150"/>
      <c r="FT913" s="150"/>
      <c r="FU913" s="150"/>
      <c r="FV913" s="150"/>
      <c r="FW913" s="150"/>
      <c r="FX913" s="150"/>
      <c r="FY913" s="150"/>
      <c r="FZ913" s="150"/>
      <c r="GA913" s="150"/>
      <c r="GB913" s="150"/>
      <c r="GC913" s="150"/>
      <c r="GD913" s="150"/>
      <c r="GE913" s="150"/>
      <c r="GF913" s="150"/>
      <c r="GG913" s="150"/>
      <c r="GH913" s="150"/>
      <c r="GI913" s="150"/>
      <c r="GJ913" s="150"/>
      <c r="GK913" s="150"/>
      <c r="GL913" s="150"/>
      <c r="GM913" s="150"/>
      <c r="GN913" s="150"/>
      <c r="GO913" s="150"/>
      <c r="GP913" s="150"/>
      <c r="GQ913" s="150"/>
      <c r="GR913" s="150"/>
      <c r="GS913" s="150"/>
      <c r="GT913" s="150"/>
      <c r="GU913" s="150"/>
      <c r="GV913" s="150"/>
      <c r="GW913" s="150"/>
      <c r="GX913" s="150"/>
      <c r="GY913" s="150"/>
      <c r="GZ913" s="150"/>
      <c r="HA913" s="150"/>
      <c r="HB913" s="150"/>
      <c r="HC913" s="150"/>
      <c r="HD913" s="150"/>
      <c r="HE913" s="150"/>
      <c r="HF913" s="150"/>
      <c r="HG913" s="150"/>
      <c r="HH913" s="150"/>
      <c r="HI913" s="150"/>
      <c r="HJ913" s="150"/>
      <c r="HK913" s="150"/>
      <c r="HL913" s="150"/>
      <c r="HM913" s="150"/>
      <c r="HN913" s="150"/>
      <c r="HO913" s="150"/>
      <c r="HP913" s="150"/>
      <c r="HQ913" s="150"/>
      <c r="HR913" s="150"/>
      <c r="HS913" s="150"/>
      <c r="HT913" s="150"/>
      <c r="HU913" s="150"/>
      <c r="HV913" s="150"/>
      <c r="HW913" s="150"/>
      <c r="HX913" s="150"/>
      <c r="HY913" s="150"/>
      <c r="HZ913" s="150"/>
      <c r="IA913" s="150"/>
      <c r="IB913" s="150"/>
      <c r="IC913" s="150"/>
      <c r="ID913" s="150"/>
      <c r="IE913" s="150"/>
      <c r="IF913" s="150"/>
      <c r="IG913" s="150"/>
      <c r="IH913" s="150"/>
      <c r="II913" s="150"/>
      <c r="IJ913" s="150"/>
      <c r="IK913" s="150"/>
      <c r="IL913" s="150"/>
      <c r="IM913" s="150"/>
      <c r="IN913" s="150"/>
      <c r="IO913" s="150"/>
      <c r="IP913" s="150"/>
      <c r="IQ913" s="150"/>
      <c r="IR913" s="150"/>
      <c r="IS913" s="150"/>
      <c r="IT913" s="150"/>
      <c r="IU913" s="150"/>
      <c r="IV913" s="150"/>
      <c r="IW913" s="150"/>
    </row>
    <row r="914" customFormat="false" ht="12.75" hidden="false" customHeight="false" outlineLevel="0" collapsed="false">
      <c r="B914" s="147"/>
      <c r="C914" s="147"/>
      <c r="D914" s="147"/>
      <c r="E914" s="147"/>
      <c r="F914" s="147"/>
      <c r="G914" s="147"/>
      <c r="H914" s="148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  <c r="AA914" s="147"/>
      <c r="AB914" s="147"/>
      <c r="AC914" s="147"/>
      <c r="AD914" s="147"/>
      <c r="AE914" s="147"/>
      <c r="AF914" s="147"/>
      <c r="AG914" s="147"/>
      <c r="AH914" s="147"/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  <c r="BI914" s="147"/>
      <c r="BJ914" s="147"/>
      <c r="BK914" s="149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  <c r="EB914" s="150"/>
      <c r="EC914" s="150"/>
      <c r="ED914" s="150"/>
      <c r="EE914" s="150"/>
      <c r="EF914" s="150"/>
      <c r="EG914" s="150"/>
      <c r="EH914" s="150"/>
      <c r="EI914" s="150"/>
      <c r="EJ914" s="150"/>
      <c r="EK914" s="150"/>
      <c r="EL914" s="150"/>
      <c r="EM914" s="150"/>
      <c r="EN914" s="150"/>
      <c r="EO914" s="150"/>
      <c r="EP914" s="150"/>
      <c r="EQ914" s="150"/>
      <c r="ER914" s="150"/>
      <c r="ES914" s="150"/>
      <c r="ET914" s="150"/>
      <c r="EU914" s="150"/>
      <c r="EV914" s="150"/>
      <c r="EW914" s="150"/>
      <c r="EX914" s="150"/>
      <c r="EY914" s="150"/>
      <c r="EZ914" s="150"/>
      <c r="FA914" s="150"/>
      <c r="FB914" s="150"/>
      <c r="FC914" s="150"/>
      <c r="FD914" s="150"/>
      <c r="FE914" s="150"/>
      <c r="FF914" s="150"/>
      <c r="FG914" s="150"/>
      <c r="FH914" s="150"/>
      <c r="FI914" s="150"/>
      <c r="FJ914" s="150"/>
      <c r="FK914" s="150"/>
      <c r="FL914" s="150"/>
      <c r="FM914" s="150"/>
      <c r="FN914" s="150"/>
      <c r="FO914" s="150"/>
      <c r="FP914" s="150"/>
      <c r="FQ914" s="150"/>
      <c r="FR914" s="150"/>
      <c r="FS914" s="150"/>
      <c r="FT914" s="150"/>
      <c r="FU914" s="150"/>
      <c r="FV914" s="150"/>
      <c r="FW914" s="150"/>
      <c r="FX914" s="150"/>
      <c r="FY914" s="150"/>
      <c r="FZ914" s="150"/>
      <c r="GA914" s="150"/>
      <c r="GB914" s="150"/>
      <c r="GC914" s="150"/>
      <c r="GD914" s="150"/>
      <c r="GE914" s="150"/>
      <c r="GF914" s="150"/>
      <c r="GG914" s="150"/>
      <c r="GH914" s="150"/>
      <c r="GI914" s="150"/>
      <c r="GJ914" s="150"/>
      <c r="GK914" s="150"/>
      <c r="GL914" s="150"/>
      <c r="GM914" s="150"/>
      <c r="GN914" s="150"/>
      <c r="GO914" s="150"/>
      <c r="GP914" s="150"/>
      <c r="GQ914" s="150"/>
      <c r="GR914" s="150"/>
      <c r="GS914" s="150"/>
      <c r="GT914" s="150"/>
      <c r="GU914" s="150"/>
      <c r="GV914" s="150"/>
      <c r="GW914" s="150"/>
      <c r="GX914" s="150"/>
      <c r="GY914" s="150"/>
      <c r="GZ914" s="150"/>
      <c r="HA914" s="150"/>
      <c r="HB914" s="150"/>
      <c r="HC914" s="150"/>
      <c r="HD914" s="150"/>
      <c r="HE914" s="150"/>
      <c r="HF914" s="150"/>
      <c r="HG914" s="150"/>
      <c r="HH914" s="150"/>
      <c r="HI914" s="150"/>
      <c r="HJ914" s="150"/>
      <c r="HK914" s="150"/>
      <c r="HL914" s="150"/>
      <c r="HM914" s="150"/>
      <c r="HN914" s="150"/>
      <c r="HO914" s="150"/>
      <c r="HP914" s="150"/>
      <c r="HQ914" s="150"/>
      <c r="HR914" s="150"/>
      <c r="HS914" s="150"/>
      <c r="HT914" s="150"/>
      <c r="HU914" s="150"/>
      <c r="HV914" s="150"/>
      <c r="HW914" s="150"/>
      <c r="HX914" s="150"/>
      <c r="HY914" s="150"/>
      <c r="HZ914" s="150"/>
      <c r="IA914" s="150"/>
      <c r="IB914" s="150"/>
      <c r="IC914" s="150"/>
      <c r="ID914" s="150"/>
      <c r="IE914" s="150"/>
      <c r="IF914" s="150"/>
      <c r="IG914" s="150"/>
      <c r="IH914" s="150"/>
      <c r="II914" s="150"/>
      <c r="IJ914" s="150"/>
      <c r="IK914" s="150"/>
      <c r="IL914" s="150"/>
      <c r="IM914" s="150"/>
      <c r="IN914" s="150"/>
      <c r="IO914" s="150"/>
      <c r="IP914" s="150"/>
      <c r="IQ914" s="150"/>
      <c r="IR914" s="150"/>
      <c r="IS914" s="150"/>
      <c r="IT914" s="150"/>
      <c r="IU914" s="150"/>
      <c r="IV914" s="150"/>
      <c r="IW914" s="150"/>
    </row>
    <row r="915" customFormat="false" ht="12.75" hidden="false" customHeight="false" outlineLevel="0" collapsed="false">
      <c r="B915" s="147"/>
      <c r="C915" s="147"/>
      <c r="D915" s="147"/>
      <c r="E915" s="147"/>
      <c r="F915" s="147"/>
      <c r="G915" s="147"/>
      <c r="H915" s="148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  <c r="AA915" s="147"/>
      <c r="AB915" s="147"/>
      <c r="AC915" s="147"/>
      <c r="AD915" s="147"/>
      <c r="AE915" s="147"/>
      <c r="AF915" s="147"/>
      <c r="AG915" s="147"/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  <c r="BI915" s="147"/>
      <c r="BJ915" s="147"/>
      <c r="BK915" s="149"/>
      <c r="BL915" s="150"/>
      <c r="BM915" s="150"/>
      <c r="BN915" s="150"/>
      <c r="BO915" s="150"/>
      <c r="BP915" s="150"/>
      <c r="BQ915" s="150"/>
      <c r="BR915" s="150"/>
      <c r="BS915" s="150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  <c r="EB915" s="150"/>
      <c r="EC915" s="150"/>
      <c r="ED915" s="150"/>
      <c r="EE915" s="150"/>
      <c r="EF915" s="150"/>
      <c r="EG915" s="150"/>
      <c r="EH915" s="150"/>
      <c r="EI915" s="150"/>
      <c r="EJ915" s="150"/>
      <c r="EK915" s="150"/>
      <c r="EL915" s="150"/>
      <c r="EM915" s="150"/>
      <c r="EN915" s="150"/>
      <c r="EO915" s="150"/>
      <c r="EP915" s="150"/>
      <c r="EQ915" s="150"/>
      <c r="ER915" s="150"/>
      <c r="ES915" s="150"/>
      <c r="ET915" s="150"/>
      <c r="EU915" s="150"/>
      <c r="EV915" s="150"/>
      <c r="EW915" s="150"/>
      <c r="EX915" s="150"/>
      <c r="EY915" s="150"/>
      <c r="EZ915" s="150"/>
      <c r="FA915" s="150"/>
      <c r="FB915" s="150"/>
      <c r="FC915" s="150"/>
      <c r="FD915" s="150"/>
      <c r="FE915" s="150"/>
      <c r="FF915" s="150"/>
      <c r="FG915" s="150"/>
      <c r="FH915" s="150"/>
      <c r="FI915" s="150"/>
      <c r="FJ915" s="150"/>
      <c r="FK915" s="150"/>
      <c r="FL915" s="150"/>
      <c r="FM915" s="150"/>
      <c r="FN915" s="150"/>
      <c r="FO915" s="150"/>
      <c r="FP915" s="150"/>
      <c r="FQ915" s="150"/>
      <c r="FR915" s="150"/>
      <c r="FS915" s="150"/>
      <c r="FT915" s="150"/>
      <c r="FU915" s="150"/>
      <c r="FV915" s="150"/>
      <c r="FW915" s="150"/>
      <c r="FX915" s="150"/>
      <c r="FY915" s="150"/>
      <c r="FZ915" s="150"/>
      <c r="GA915" s="150"/>
      <c r="GB915" s="150"/>
      <c r="GC915" s="150"/>
      <c r="GD915" s="150"/>
      <c r="GE915" s="150"/>
      <c r="GF915" s="150"/>
      <c r="GG915" s="150"/>
      <c r="GH915" s="150"/>
      <c r="GI915" s="150"/>
      <c r="GJ915" s="150"/>
      <c r="GK915" s="150"/>
      <c r="GL915" s="150"/>
      <c r="GM915" s="150"/>
      <c r="GN915" s="150"/>
      <c r="GO915" s="150"/>
      <c r="GP915" s="150"/>
      <c r="GQ915" s="150"/>
      <c r="GR915" s="150"/>
      <c r="GS915" s="150"/>
      <c r="GT915" s="150"/>
      <c r="GU915" s="150"/>
      <c r="GV915" s="150"/>
      <c r="GW915" s="150"/>
      <c r="GX915" s="150"/>
      <c r="GY915" s="150"/>
      <c r="GZ915" s="150"/>
      <c r="HA915" s="150"/>
      <c r="HB915" s="150"/>
      <c r="HC915" s="150"/>
      <c r="HD915" s="150"/>
      <c r="HE915" s="150"/>
      <c r="HF915" s="150"/>
      <c r="HG915" s="150"/>
      <c r="HH915" s="150"/>
      <c r="HI915" s="150"/>
      <c r="HJ915" s="150"/>
      <c r="HK915" s="150"/>
      <c r="HL915" s="150"/>
      <c r="HM915" s="150"/>
      <c r="HN915" s="150"/>
      <c r="HO915" s="150"/>
      <c r="HP915" s="150"/>
      <c r="HQ915" s="150"/>
      <c r="HR915" s="150"/>
      <c r="HS915" s="150"/>
      <c r="HT915" s="150"/>
      <c r="HU915" s="150"/>
      <c r="HV915" s="150"/>
      <c r="HW915" s="150"/>
      <c r="HX915" s="150"/>
      <c r="HY915" s="150"/>
      <c r="HZ915" s="150"/>
      <c r="IA915" s="150"/>
      <c r="IB915" s="150"/>
      <c r="IC915" s="150"/>
      <c r="ID915" s="150"/>
      <c r="IE915" s="150"/>
      <c r="IF915" s="150"/>
      <c r="IG915" s="150"/>
      <c r="IH915" s="150"/>
      <c r="II915" s="150"/>
      <c r="IJ915" s="150"/>
      <c r="IK915" s="150"/>
      <c r="IL915" s="150"/>
      <c r="IM915" s="150"/>
      <c r="IN915" s="150"/>
      <c r="IO915" s="150"/>
      <c r="IP915" s="150"/>
      <c r="IQ915" s="150"/>
      <c r="IR915" s="150"/>
      <c r="IS915" s="150"/>
      <c r="IT915" s="150"/>
      <c r="IU915" s="150"/>
      <c r="IV915" s="150"/>
      <c r="IW915" s="150"/>
    </row>
    <row r="916" customFormat="false" ht="12.75" hidden="false" customHeight="false" outlineLevel="0" collapsed="false">
      <c r="B916" s="147"/>
      <c r="C916" s="147"/>
      <c r="D916" s="147"/>
      <c r="E916" s="147"/>
      <c r="F916" s="147"/>
      <c r="G916" s="147"/>
      <c r="H916" s="148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  <c r="AA916" s="147"/>
      <c r="AB916" s="147"/>
      <c r="AC916" s="147"/>
      <c r="AD916" s="147"/>
      <c r="AE916" s="147"/>
      <c r="AF916" s="147"/>
      <c r="AG916" s="147"/>
      <c r="AH916" s="147"/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  <c r="BI916" s="147"/>
      <c r="BJ916" s="147"/>
      <c r="BK916" s="149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  <c r="EC916" s="150"/>
      <c r="ED916" s="150"/>
      <c r="EE916" s="150"/>
      <c r="EF916" s="150"/>
      <c r="EG916" s="150"/>
      <c r="EH916" s="150"/>
      <c r="EI916" s="150"/>
      <c r="EJ916" s="150"/>
      <c r="EK916" s="150"/>
      <c r="EL916" s="150"/>
      <c r="EM916" s="150"/>
      <c r="EN916" s="150"/>
      <c r="EO916" s="150"/>
      <c r="EP916" s="150"/>
      <c r="EQ916" s="150"/>
      <c r="ER916" s="150"/>
      <c r="ES916" s="150"/>
      <c r="ET916" s="150"/>
      <c r="EU916" s="150"/>
      <c r="EV916" s="150"/>
      <c r="EW916" s="150"/>
      <c r="EX916" s="150"/>
      <c r="EY916" s="150"/>
      <c r="EZ916" s="150"/>
      <c r="FA916" s="150"/>
      <c r="FB916" s="150"/>
      <c r="FC916" s="150"/>
      <c r="FD916" s="150"/>
      <c r="FE916" s="150"/>
      <c r="FF916" s="150"/>
      <c r="FG916" s="150"/>
      <c r="FH916" s="150"/>
      <c r="FI916" s="150"/>
      <c r="FJ916" s="150"/>
      <c r="FK916" s="150"/>
      <c r="FL916" s="150"/>
      <c r="FM916" s="150"/>
      <c r="FN916" s="150"/>
      <c r="FO916" s="150"/>
      <c r="FP916" s="150"/>
      <c r="FQ916" s="150"/>
      <c r="FR916" s="150"/>
      <c r="FS916" s="150"/>
      <c r="FT916" s="150"/>
      <c r="FU916" s="150"/>
      <c r="FV916" s="150"/>
      <c r="FW916" s="150"/>
      <c r="FX916" s="150"/>
      <c r="FY916" s="150"/>
      <c r="FZ916" s="150"/>
      <c r="GA916" s="150"/>
      <c r="GB916" s="150"/>
      <c r="GC916" s="150"/>
      <c r="GD916" s="150"/>
      <c r="GE916" s="150"/>
      <c r="GF916" s="150"/>
      <c r="GG916" s="150"/>
      <c r="GH916" s="150"/>
      <c r="GI916" s="150"/>
      <c r="GJ916" s="150"/>
      <c r="GK916" s="150"/>
      <c r="GL916" s="150"/>
      <c r="GM916" s="150"/>
      <c r="GN916" s="150"/>
      <c r="GO916" s="150"/>
      <c r="GP916" s="150"/>
      <c r="GQ916" s="150"/>
      <c r="GR916" s="150"/>
      <c r="GS916" s="150"/>
      <c r="GT916" s="150"/>
      <c r="GU916" s="150"/>
      <c r="GV916" s="150"/>
      <c r="GW916" s="150"/>
      <c r="GX916" s="150"/>
      <c r="GY916" s="150"/>
      <c r="GZ916" s="150"/>
      <c r="HA916" s="150"/>
      <c r="HB916" s="150"/>
      <c r="HC916" s="150"/>
      <c r="HD916" s="150"/>
      <c r="HE916" s="150"/>
      <c r="HF916" s="150"/>
      <c r="HG916" s="150"/>
      <c r="HH916" s="150"/>
      <c r="HI916" s="150"/>
      <c r="HJ916" s="150"/>
      <c r="HK916" s="150"/>
      <c r="HL916" s="150"/>
      <c r="HM916" s="150"/>
      <c r="HN916" s="150"/>
      <c r="HO916" s="150"/>
      <c r="HP916" s="150"/>
      <c r="HQ916" s="150"/>
      <c r="HR916" s="150"/>
      <c r="HS916" s="150"/>
      <c r="HT916" s="150"/>
      <c r="HU916" s="150"/>
      <c r="HV916" s="150"/>
      <c r="HW916" s="150"/>
      <c r="HX916" s="150"/>
      <c r="HY916" s="150"/>
      <c r="HZ916" s="150"/>
      <c r="IA916" s="150"/>
      <c r="IB916" s="150"/>
      <c r="IC916" s="150"/>
      <c r="ID916" s="150"/>
      <c r="IE916" s="150"/>
      <c r="IF916" s="150"/>
      <c r="IG916" s="150"/>
      <c r="IH916" s="150"/>
      <c r="II916" s="150"/>
      <c r="IJ916" s="150"/>
      <c r="IK916" s="150"/>
      <c r="IL916" s="150"/>
      <c r="IM916" s="150"/>
      <c r="IN916" s="150"/>
      <c r="IO916" s="150"/>
      <c r="IP916" s="150"/>
      <c r="IQ916" s="150"/>
      <c r="IR916" s="150"/>
      <c r="IS916" s="150"/>
      <c r="IT916" s="150"/>
      <c r="IU916" s="150"/>
      <c r="IV916" s="150"/>
      <c r="IW916" s="150"/>
    </row>
    <row r="917" customFormat="false" ht="12.75" hidden="false" customHeight="false" outlineLevel="0" collapsed="false">
      <c r="B917" s="147"/>
      <c r="C917" s="147"/>
      <c r="D917" s="147"/>
      <c r="E917" s="147"/>
      <c r="F917" s="147"/>
      <c r="G917" s="147"/>
      <c r="H917" s="148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  <c r="AA917" s="147"/>
      <c r="AB917" s="147"/>
      <c r="AC917" s="147"/>
      <c r="AD917" s="147"/>
      <c r="AE917" s="147"/>
      <c r="AF917" s="147"/>
      <c r="AG917" s="147"/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  <c r="BI917" s="147"/>
      <c r="BJ917" s="147"/>
      <c r="BK917" s="149"/>
      <c r="BL917" s="150"/>
      <c r="BM917" s="150"/>
      <c r="BN917" s="150"/>
      <c r="BO917" s="150"/>
      <c r="BP917" s="150"/>
      <c r="BQ917" s="150"/>
      <c r="BR917" s="150"/>
      <c r="BS917" s="150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  <c r="EB917" s="150"/>
      <c r="EC917" s="150"/>
      <c r="ED917" s="150"/>
      <c r="EE917" s="150"/>
      <c r="EF917" s="150"/>
      <c r="EG917" s="150"/>
      <c r="EH917" s="150"/>
      <c r="EI917" s="150"/>
      <c r="EJ917" s="150"/>
      <c r="EK917" s="150"/>
      <c r="EL917" s="150"/>
      <c r="EM917" s="150"/>
      <c r="EN917" s="150"/>
      <c r="EO917" s="150"/>
      <c r="EP917" s="150"/>
      <c r="EQ917" s="150"/>
      <c r="ER917" s="150"/>
      <c r="ES917" s="150"/>
      <c r="ET917" s="150"/>
      <c r="EU917" s="150"/>
      <c r="EV917" s="150"/>
      <c r="EW917" s="150"/>
      <c r="EX917" s="150"/>
      <c r="EY917" s="150"/>
      <c r="EZ917" s="150"/>
      <c r="FA917" s="150"/>
      <c r="FB917" s="150"/>
      <c r="FC917" s="150"/>
      <c r="FD917" s="150"/>
      <c r="FE917" s="150"/>
      <c r="FF917" s="150"/>
      <c r="FG917" s="150"/>
      <c r="FH917" s="150"/>
      <c r="FI917" s="150"/>
      <c r="FJ917" s="150"/>
      <c r="FK917" s="150"/>
      <c r="FL917" s="150"/>
      <c r="FM917" s="150"/>
      <c r="FN917" s="150"/>
      <c r="FO917" s="150"/>
      <c r="FP917" s="150"/>
      <c r="FQ917" s="150"/>
      <c r="FR917" s="150"/>
      <c r="FS917" s="150"/>
      <c r="FT917" s="150"/>
      <c r="FU917" s="150"/>
      <c r="FV917" s="150"/>
      <c r="FW917" s="150"/>
      <c r="FX917" s="150"/>
      <c r="FY917" s="150"/>
      <c r="FZ917" s="150"/>
      <c r="GA917" s="150"/>
      <c r="GB917" s="150"/>
      <c r="GC917" s="150"/>
      <c r="GD917" s="150"/>
      <c r="GE917" s="150"/>
      <c r="GF917" s="150"/>
      <c r="GG917" s="150"/>
      <c r="GH917" s="150"/>
      <c r="GI917" s="150"/>
      <c r="GJ917" s="150"/>
      <c r="GK917" s="150"/>
      <c r="GL917" s="150"/>
      <c r="GM917" s="150"/>
      <c r="GN917" s="150"/>
      <c r="GO917" s="150"/>
      <c r="GP917" s="150"/>
      <c r="GQ917" s="150"/>
      <c r="GR917" s="150"/>
      <c r="GS917" s="150"/>
      <c r="GT917" s="150"/>
      <c r="GU917" s="150"/>
      <c r="GV917" s="150"/>
      <c r="GW917" s="150"/>
      <c r="GX917" s="150"/>
      <c r="GY917" s="150"/>
      <c r="GZ917" s="150"/>
      <c r="HA917" s="150"/>
      <c r="HB917" s="150"/>
      <c r="HC917" s="150"/>
      <c r="HD917" s="150"/>
      <c r="HE917" s="150"/>
      <c r="HF917" s="150"/>
      <c r="HG917" s="150"/>
      <c r="HH917" s="150"/>
      <c r="HI917" s="150"/>
      <c r="HJ917" s="150"/>
      <c r="HK917" s="150"/>
      <c r="HL917" s="150"/>
      <c r="HM917" s="150"/>
      <c r="HN917" s="150"/>
      <c r="HO917" s="150"/>
      <c r="HP917" s="150"/>
      <c r="HQ917" s="150"/>
      <c r="HR917" s="150"/>
      <c r="HS917" s="150"/>
      <c r="HT917" s="150"/>
      <c r="HU917" s="150"/>
      <c r="HV917" s="150"/>
      <c r="HW917" s="150"/>
      <c r="HX917" s="150"/>
      <c r="HY917" s="150"/>
      <c r="HZ917" s="150"/>
      <c r="IA917" s="150"/>
      <c r="IB917" s="150"/>
      <c r="IC917" s="150"/>
      <c r="ID917" s="150"/>
      <c r="IE917" s="150"/>
      <c r="IF917" s="150"/>
      <c r="IG917" s="150"/>
      <c r="IH917" s="150"/>
      <c r="II917" s="150"/>
      <c r="IJ917" s="150"/>
      <c r="IK917" s="150"/>
      <c r="IL917" s="150"/>
      <c r="IM917" s="150"/>
      <c r="IN917" s="150"/>
      <c r="IO917" s="150"/>
      <c r="IP917" s="150"/>
      <c r="IQ917" s="150"/>
      <c r="IR917" s="150"/>
      <c r="IS917" s="150"/>
      <c r="IT917" s="150"/>
      <c r="IU917" s="150"/>
      <c r="IV917" s="150"/>
      <c r="IW917" s="150"/>
    </row>
    <row r="918" customFormat="false" ht="12.75" hidden="false" customHeight="false" outlineLevel="0" collapsed="false">
      <c r="B918" s="147"/>
      <c r="C918" s="147"/>
      <c r="D918" s="147"/>
      <c r="E918" s="147"/>
      <c r="F918" s="147"/>
      <c r="G918" s="147"/>
      <c r="H918" s="148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  <c r="AA918" s="147"/>
      <c r="AB918" s="147"/>
      <c r="AC918" s="147"/>
      <c r="AD918" s="147"/>
      <c r="AE918" s="147"/>
      <c r="AF918" s="147"/>
      <c r="AG918" s="147"/>
      <c r="AH918" s="147"/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  <c r="BI918" s="147"/>
      <c r="BJ918" s="147"/>
      <c r="BK918" s="149"/>
      <c r="BL918" s="150"/>
      <c r="BM918" s="150"/>
      <c r="BN918" s="150"/>
      <c r="BO918" s="150"/>
      <c r="BP918" s="150"/>
      <c r="BQ918" s="150"/>
      <c r="BR918" s="150"/>
      <c r="BS918" s="150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  <c r="EB918" s="150"/>
      <c r="EC918" s="150"/>
      <c r="ED918" s="150"/>
      <c r="EE918" s="150"/>
      <c r="EF918" s="150"/>
      <c r="EG918" s="150"/>
      <c r="EH918" s="150"/>
      <c r="EI918" s="150"/>
      <c r="EJ918" s="150"/>
      <c r="EK918" s="150"/>
      <c r="EL918" s="150"/>
      <c r="EM918" s="150"/>
      <c r="EN918" s="150"/>
      <c r="EO918" s="150"/>
      <c r="EP918" s="150"/>
      <c r="EQ918" s="150"/>
      <c r="ER918" s="150"/>
      <c r="ES918" s="150"/>
      <c r="ET918" s="150"/>
      <c r="EU918" s="150"/>
      <c r="EV918" s="150"/>
      <c r="EW918" s="150"/>
      <c r="EX918" s="150"/>
      <c r="EY918" s="150"/>
      <c r="EZ918" s="150"/>
      <c r="FA918" s="150"/>
      <c r="FB918" s="150"/>
      <c r="FC918" s="150"/>
      <c r="FD918" s="150"/>
      <c r="FE918" s="150"/>
      <c r="FF918" s="150"/>
      <c r="FG918" s="150"/>
      <c r="FH918" s="150"/>
      <c r="FI918" s="150"/>
      <c r="FJ918" s="150"/>
      <c r="FK918" s="150"/>
      <c r="FL918" s="150"/>
      <c r="FM918" s="150"/>
      <c r="FN918" s="150"/>
      <c r="FO918" s="150"/>
      <c r="FP918" s="150"/>
      <c r="FQ918" s="150"/>
      <c r="FR918" s="150"/>
      <c r="FS918" s="150"/>
      <c r="FT918" s="150"/>
      <c r="FU918" s="150"/>
      <c r="FV918" s="150"/>
      <c r="FW918" s="150"/>
      <c r="FX918" s="150"/>
      <c r="FY918" s="150"/>
      <c r="FZ918" s="150"/>
      <c r="GA918" s="150"/>
      <c r="GB918" s="150"/>
      <c r="GC918" s="150"/>
      <c r="GD918" s="150"/>
      <c r="GE918" s="150"/>
      <c r="GF918" s="150"/>
      <c r="GG918" s="150"/>
      <c r="GH918" s="150"/>
      <c r="GI918" s="150"/>
      <c r="GJ918" s="150"/>
      <c r="GK918" s="150"/>
      <c r="GL918" s="150"/>
      <c r="GM918" s="150"/>
      <c r="GN918" s="150"/>
      <c r="GO918" s="150"/>
      <c r="GP918" s="150"/>
      <c r="GQ918" s="150"/>
      <c r="GR918" s="150"/>
      <c r="GS918" s="150"/>
      <c r="GT918" s="150"/>
      <c r="GU918" s="150"/>
      <c r="GV918" s="150"/>
      <c r="GW918" s="150"/>
      <c r="GX918" s="150"/>
      <c r="GY918" s="150"/>
      <c r="GZ918" s="150"/>
      <c r="HA918" s="150"/>
      <c r="HB918" s="150"/>
      <c r="HC918" s="150"/>
      <c r="HD918" s="150"/>
      <c r="HE918" s="150"/>
      <c r="HF918" s="150"/>
      <c r="HG918" s="150"/>
      <c r="HH918" s="150"/>
      <c r="HI918" s="150"/>
      <c r="HJ918" s="150"/>
      <c r="HK918" s="150"/>
      <c r="HL918" s="150"/>
      <c r="HM918" s="150"/>
      <c r="HN918" s="150"/>
      <c r="HO918" s="150"/>
      <c r="HP918" s="150"/>
      <c r="HQ918" s="150"/>
      <c r="HR918" s="150"/>
      <c r="HS918" s="150"/>
      <c r="HT918" s="150"/>
      <c r="HU918" s="150"/>
      <c r="HV918" s="150"/>
      <c r="HW918" s="150"/>
      <c r="HX918" s="150"/>
      <c r="HY918" s="150"/>
      <c r="HZ918" s="150"/>
      <c r="IA918" s="150"/>
      <c r="IB918" s="150"/>
      <c r="IC918" s="150"/>
      <c r="ID918" s="150"/>
      <c r="IE918" s="150"/>
      <c r="IF918" s="150"/>
      <c r="IG918" s="150"/>
      <c r="IH918" s="150"/>
      <c r="II918" s="150"/>
      <c r="IJ918" s="150"/>
      <c r="IK918" s="150"/>
      <c r="IL918" s="150"/>
      <c r="IM918" s="150"/>
      <c r="IN918" s="150"/>
      <c r="IO918" s="150"/>
      <c r="IP918" s="150"/>
      <c r="IQ918" s="150"/>
      <c r="IR918" s="150"/>
      <c r="IS918" s="150"/>
      <c r="IT918" s="150"/>
      <c r="IU918" s="150"/>
      <c r="IV918" s="150"/>
      <c r="IW918" s="150"/>
    </row>
    <row r="919" customFormat="false" ht="12.75" hidden="false" customHeight="false" outlineLevel="0" collapsed="false">
      <c r="B919" s="147"/>
      <c r="C919" s="147"/>
      <c r="D919" s="147"/>
      <c r="E919" s="147"/>
      <c r="F919" s="147"/>
      <c r="G919" s="147"/>
      <c r="H919" s="148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  <c r="AB919" s="147"/>
      <c r="AC919" s="147"/>
      <c r="AD919" s="147"/>
      <c r="AE919" s="147"/>
      <c r="AF919" s="147"/>
      <c r="AG919" s="147"/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  <c r="BI919" s="147"/>
      <c r="BJ919" s="147"/>
      <c r="BK919" s="149"/>
      <c r="BL919" s="150"/>
      <c r="BM919" s="150"/>
      <c r="BN919" s="150"/>
      <c r="BO919" s="150"/>
      <c r="BP919" s="150"/>
      <c r="BQ919" s="150"/>
      <c r="BR919" s="150"/>
      <c r="BS919" s="150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  <c r="EB919" s="150"/>
      <c r="EC919" s="150"/>
      <c r="ED919" s="150"/>
      <c r="EE919" s="150"/>
      <c r="EF919" s="150"/>
      <c r="EG919" s="150"/>
      <c r="EH919" s="150"/>
      <c r="EI919" s="150"/>
      <c r="EJ919" s="150"/>
      <c r="EK919" s="150"/>
      <c r="EL919" s="150"/>
      <c r="EM919" s="150"/>
      <c r="EN919" s="150"/>
      <c r="EO919" s="150"/>
      <c r="EP919" s="150"/>
      <c r="EQ919" s="150"/>
      <c r="ER919" s="150"/>
      <c r="ES919" s="150"/>
      <c r="ET919" s="150"/>
      <c r="EU919" s="150"/>
      <c r="EV919" s="150"/>
      <c r="EW919" s="150"/>
      <c r="EX919" s="150"/>
      <c r="EY919" s="150"/>
      <c r="EZ919" s="150"/>
      <c r="FA919" s="150"/>
      <c r="FB919" s="150"/>
      <c r="FC919" s="150"/>
      <c r="FD919" s="150"/>
      <c r="FE919" s="150"/>
      <c r="FF919" s="150"/>
      <c r="FG919" s="150"/>
      <c r="FH919" s="150"/>
      <c r="FI919" s="150"/>
      <c r="FJ919" s="150"/>
      <c r="FK919" s="150"/>
      <c r="FL919" s="150"/>
      <c r="FM919" s="150"/>
      <c r="FN919" s="150"/>
      <c r="FO919" s="150"/>
      <c r="FP919" s="150"/>
      <c r="FQ919" s="150"/>
      <c r="FR919" s="150"/>
      <c r="FS919" s="150"/>
      <c r="FT919" s="150"/>
      <c r="FU919" s="150"/>
      <c r="FV919" s="150"/>
      <c r="FW919" s="150"/>
      <c r="FX919" s="150"/>
      <c r="FY919" s="150"/>
      <c r="FZ919" s="150"/>
      <c r="GA919" s="150"/>
      <c r="GB919" s="150"/>
      <c r="GC919" s="150"/>
      <c r="GD919" s="150"/>
      <c r="GE919" s="150"/>
      <c r="GF919" s="150"/>
      <c r="GG919" s="150"/>
      <c r="GH919" s="150"/>
      <c r="GI919" s="150"/>
      <c r="GJ919" s="150"/>
      <c r="GK919" s="150"/>
      <c r="GL919" s="150"/>
      <c r="GM919" s="150"/>
      <c r="GN919" s="150"/>
      <c r="GO919" s="150"/>
      <c r="GP919" s="150"/>
      <c r="GQ919" s="150"/>
      <c r="GR919" s="150"/>
      <c r="GS919" s="150"/>
      <c r="GT919" s="150"/>
      <c r="GU919" s="150"/>
      <c r="GV919" s="150"/>
      <c r="GW919" s="150"/>
      <c r="GX919" s="150"/>
      <c r="GY919" s="150"/>
      <c r="GZ919" s="150"/>
      <c r="HA919" s="150"/>
      <c r="HB919" s="150"/>
      <c r="HC919" s="150"/>
      <c r="HD919" s="150"/>
      <c r="HE919" s="150"/>
      <c r="HF919" s="150"/>
      <c r="HG919" s="150"/>
      <c r="HH919" s="150"/>
      <c r="HI919" s="150"/>
      <c r="HJ919" s="150"/>
      <c r="HK919" s="150"/>
      <c r="HL919" s="150"/>
      <c r="HM919" s="150"/>
      <c r="HN919" s="150"/>
      <c r="HO919" s="150"/>
      <c r="HP919" s="150"/>
      <c r="HQ919" s="150"/>
      <c r="HR919" s="150"/>
      <c r="HS919" s="150"/>
      <c r="HT919" s="150"/>
      <c r="HU919" s="150"/>
      <c r="HV919" s="150"/>
      <c r="HW919" s="150"/>
      <c r="HX919" s="150"/>
      <c r="HY919" s="150"/>
      <c r="HZ919" s="150"/>
      <c r="IA919" s="150"/>
      <c r="IB919" s="150"/>
      <c r="IC919" s="150"/>
      <c r="ID919" s="150"/>
      <c r="IE919" s="150"/>
      <c r="IF919" s="150"/>
      <c r="IG919" s="150"/>
      <c r="IH919" s="150"/>
      <c r="II919" s="150"/>
      <c r="IJ919" s="150"/>
      <c r="IK919" s="150"/>
      <c r="IL919" s="150"/>
      <c r="IM919" s="150"/>
      <c r="IN919" s="150"/>
      <c r="IO919" s="150"/>
      <c r="IP919" s="150"/>
      <c r="IQ919" s="150"/>
      <c r="IR919" s="150"/>
      <c r="IS919" s="150"/>
      <c r="IT919" s="150"/>
      <c r="IU919" s="150"/>
      <c r="IV919" s="150"/>
      <c r="IW919" s="150"/>
    </row>
    <row r="920" customFormat="false" ht="12.75" hidden="false" customHeight="false" outlineLevel="0" collapsed="false">
      <c r="B920" s="147"/>
      <c r="C920" s="147"/>
      <c r="D920" s="147"/>
      <c r="E920" s="147"/>
      <c r="F920" s="147"/>
      <c r="G920" s="147"/>
      <c r="H920" s="148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  <c r="AA920" s="147"/>
      <c r="AB920" s="147"/>
      <c r="AC920" s="147"/>
      <c r="AD920" s="147"/>
      <c r="AE920" s="147"/>
      <c r="AF920" s="147"/>
      <c r="AG920" s="147"/>
      <c r="AH920" s="147"/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  <c r="BI920" s="147"/>
      <c r="BJ920" s="147"/>
      <c r="BK920" s="149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50"/>
      <c r="BV920" s="150"/>
      <c r="BW920" s="150"/>
      <c r="BX920" s="150"/>
      <c r="BY920" s="150"/>
      <c r="BZ920" s="150"/>
      <c r="CA920" s="150"/>
      <c r="CB920" s="150"/>
      <c r="CC920" s="150"/>
      <c r="CD920" s="150"/>
      <c r="CE920" s="150"/>
      <c r="CF920" s="150"/>
      <c r="CG920" s="150"/>
      <c r="CH920" s="150"/>
      <c r="CI920" s="150"/>
      <c r="CJ920" s="150"/>
      <c r="CK920" s="150"/>
      <c r="CL920" s="150"/>
      <c r="CM920" s="150"/>
      <c r="CN920" s="150"/>
      <c r="CO920" s="150"/>
      <c r="CP920" s="150"/>
      <c r="CQ920" s="150"/>
      <c r="CR920" s="150"/>
      <c r="CS920" s="150"/>
      <c r="CT920" s="150"/>
      <c r="CU920" s="150"/>
      <c r="CV920" s="150"/>
      <c r="CW920" s="150"/>
      <c r="CX920" s="150"/>
      <c r="CY920" s="150"/>
      <c r="CZ920" s="150"/>
      <c r="DA920" s="150"/>
      <c r="DB920" s="150"/>
      <c r="DC920" s="150"/>
      <c r="DD920" s="150"/>
      <c r="DE920" s="150"/>
      <c r="DF920" s="150"/>
      <c r="DG920" s="150"/>
      <c r="DH920" s="150"/>
      <c r="DI920" s="150"/>
      <c r="DJ920" s="150"/>
      <c r="DK920" s="150"/>
      <c r="DL920" s="150"/>
      <c r="DM920" s="150"/>
      <c r="DN920" s="150"/>
      <c r="DO920" s="150"/>
      <c r="DP920" s="150"/>
      <c r="DQ920" s="150"/>
      <c r="DR920" s="150"/>
      <c r="DS920" s="150"/>
      <c r="DT920" s="150"/>
      <c r="DU920" s="150"/>
      <c r="DV920" s="150"/>
      <c r="DW920" s="150"/>
      <c r="DX920" s="150"/>
      <c r="DY920" s="150"/>
      <c r="DZ920" s="150"/>
      <c r="EA920" s="150"/>
      <c r="EB920" s="150"/>
      <c r="EC920" s="150"/>
      <c r="ED920" s="150"/>
      <c r="EE920" s="150"/>
      <c r="EF920" s="150"/>
      <c r="EG920" s="150"/>
      <c r="EH920" s="150"/>
      <c r="EI920" s="150"/>
      <c r="EJ920" s="150"/>
      <c r="EK920" s="150"/>
      <c r="EL920" s="150"/>
      <c r="EM920" s="150"/>
      <c r="EN920" s="150"/>
      <c r="EO920" s="150"/>
      <c r="EP920" s="150"/>
      <c r="EQ920" s="150"/>
      <c r="ER920" s="150"/>
      <c r="ES920" s="150"/>
      <c r="ET920" s="150"/>
      <c r="EU920" s="150"/>
      <c r="EV920" s="150"/>
      <c r="EW920" s="150"/>
      <c r="EX920" s="150"/>
      <c r="EY920" s="150"/>
      <c r="EZ920" s="150"/>
      <c r="FA920" s="150"/>
      <c r="FB920" s="150"/>
      <c r="FC920" s="150"/>
      <c r="FD920" s="150"/>
      <c r="FE920" s="150"/>
      <c r="FF920" s="150"/>
      <c r="FG920" s="150"/>
      <c r="FH920" s="150"/>
      <c r="FI920" s="150"/>
      <c r="FJ920" s="150"/>
      <c r="FK920" s="150"/>
      <c r="FL920" s="150"/>
      <c r="FM920" s="150"/>
      <c r="FN920" s="150"/>
      <c r="FO920" s="150"/>
      <c r="FP920" s="150"/>
      <c r="FQ920" s="150"/>
      <c r="FR920" s="150"/>
      <c r="FS920" s="150"/>
      <c r="FT920" s="150"/>
      <c r="FU920" s="150"/>
      <c r="FV920" s="150"/>
      <c r="FW920" s="150"/>
      <c r="FX920" s="150"/>
      <c r="FY920" s="150"/>
      <c r="FZ920" s="150"/>
      <c r="GA920" s="150"/>
      <c r="GB920" s="150"/>
      <c r="GC920" s="150"/>
      <c r="GD920" s="150"/>
      <c r="GE920" s="150"/>
      <c r="GF920" s="150"/>
      <c r="GG920" s="150"/>
      <c r="GH920" s="150"/>
      <c r="GI920" s="150"/>
      <c r="GJ920" s="150"/>
      <c r="GK920" s="150"/>
      <c r="GL920" s="150"/>
      <c r="GM920" s="150"/>
      <c r="GN920" s="150"/>
      <c r="GO920" s="150"/>
      <c r="GP920" s="150"/>
      <c r="GQ920" s="150"/>
      <c r="GR920" s="150"/>
      <c r="GS920" s="150"/>
      <c r="GT920" s="150"/>
      <c r="GU920" s="150"/>
      <c r="GV920" s="150"/>
      <c r="GW920" s="150"/>
      <c r="GX920" s="150"/>
      <c r="GY920" s="150"/>
      <c r="GZ920" s="150"/>
      <c r="HA920" s="150"/>
      <c r="HB920" s="150"/>
      <c r="HC920" s="150"/>
      <c r="HD920" s="150"/>
      <c r="HE920" s="150"/>
      <c r="HF920" s="150"/>
      <c r="HG920" s="150"/>
      <c r="HH920" s="150"/>
      <c r="HI920" s="150"/>
      <c r="HJ920" s="150"/>
      <c r="HK920" s="150"/>
      <c r="HL920" s="150"/>
      <c r="HM920" s="150"/>
      <c r="HN920" s="150"/>
      <c r="HO920" s="150"/>
      <c r="HP920" s="150"/>
      <c r="HQ920" s="150"/>
      <c r="HR920" s="150"/>
      <c r="HS920" s="150"/>
      <c r="HT920" s="150"/>
      <c r="HU920" s="150"/>
      <c r="HV920" s="150"/>
      <c r="HW920" s="150"/>
      <c r="HX920" s="150"/>
      <c r="HY920" s="150"/>
      <c r="HZ920" s="150"/>
      <c r="IA920" s="150"/>
      <c r="IB920" s="150"/>
      <c r="IC920" s="150"/>
      <c r="ID920" s="150"/>
      <c r="IE920" s="150"/>
      <c r="IF920" s="150"/>
      <c r="IG920" s="150"/>
      <c r="IH920" s="150"/>
      <c r="II920" s="150"/>
      <c r="IJ920" s="150"/>
      <c r="IK920" s="150"/>
      <c r="IL920" s="150"/>
      <c r="IM920" s="150"/>
      <c r="IN920" s="150"/>
      <c r="IO920" s="150"/>
      <c r="IP920" s="150"/>
      <c r="IQ920" s="150"/>
      <c r="IR920" s="150"/>
      <c r="IS920" s="150"/>
      <c r="IT920" s="150"/>
      <c r="IU920" s="150"/>
      <c r="IV920" s="150"/>
      <c r="IW920" s="150"/>
    </row>
    <row r="921" customFormat="false" ht="12.75" hidden="false" customHeight="false" outlineLevel="0" collapsed="false">
      <c r="B921" s="147"/>
      <c r="C921" s="147"/>
      <c r="D921" s="147"/>
      <c r="E921" s="147"/>
      <c r="F921" s="147"/>
      <c r="G921" s="147"/>
      <c r="H921" s="148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  <c r="AA921" s="147"/>
      <c r="AB921" s="147"/>
      <c r="AC921" s="147"/>
      <c r="AD921" s="147"/>
      <c r="AE921" s="147"/>
      <c r="AF921" s="147"/>
      <c r="AG921" s="147"/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  <c r="BI921" s="147"/>
      <c r="BJ921" s="147"/>
      <c r="BK921" s="149"/>
      <c r="BL921" s="150"/>
      <c r="BM921" s="150"/>
      <c r="BN921" s="150"/>
      <c r="BO921" s="150"/>
      <c r="BP921" s="150"/>
      <c r="BQ921" s="150"/>
      <c r="BR921" s="150"/>
      <c r="BS921" s="150"/>
      <c r="BT921" s="150"/>
      <c r="BU921" s="150"/>
      <c r="BV921" s="150"/>
      <c r="BW921" s="150"/>
      <c r="BX921" s="150"/>
      <c r="BY921" s="150"/>
      <c r="BZ921" s="150"/>
      <c r="CA921" s="150"/>
      <c r="CB921" s="150"/>
      <c r="CC921" s="15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0"/>
      <c r="CN921" s="150"/>
      <c r="CO921" s="150"/>
      <c r="CP921" s="150"/>
      <c r="CQ921" s="150"/>
      <c r="CR921" s="150"/>
      <c r="CS921" s="150"/>
      <c r="CT921" s="150"/>
      <c r="CU921" s="150"/>
      <c r="CV921" s="150"/>
      <c r="CW921" s="150"/>
      <c r="CX921" s="150"/>
      <c r="CY921" s="150"/>
      <c r="CZ921" s="150"/>
      <c r="DA921" s="150"/>
      <c r="DB921" s="150"/>
      <c r="DC921" s="150"/>
      <c r="DD921" s="150"/>
      <c r="DE921" s="150"/>
      <c r="DF921" s="150"/>
      <c r="DG921" s="150"/>
      <c r="DH921" s="150"/>
      <c r="DI921" s="150"/>
      <c r="DJ921" s="150"/>
      <c r="DK921" s="150"/>
      <c r="DL921" s="150"/>
      <c r="DM921" s="150"/>
      <c r="DN921" s="150"/>
      <c r="DO921" s="150"/>
      <c r="DP921" s="150"/>
      <c r="DQ921" s="150"/>
      <c r="DR921" s="150"/>
      <c r="DS921" s="150"/>
      <c r="DT921" s="150"/>
      <c r="DU921" s="150"/>
      <c r="DV921" s="150"/>
      <c r="DW921" s="150"/>
      <c r="DX921" s="150"/>
      <c r="DY921" s="150"/>
      <c r="DZ921" s="150"/>
      <c r="EA921" s="150"/>
      <c r="EB921" s="150"/>
      <c r="EC921" s="150"/>
      <c r="ED921" s="150"/>
      <c r="EE921" s="150"/>
      <c r="EF921" s="150"/>
      <c r="EG921" s="150"/>
      <c r="EH921" s="150"/>
      <c r="EI921" s="150"/>
      <c r="EJ921" s="150"/>
      <c r="EK921" s="150"/>
      <c r="EL921" s="150"/>
      <c r="EM921" s="150"/>
      <c r="EN921" s="150"/>
      <c r="EO921" s="150"/>
      <c r="EP921" s="150"/>
      <c r="EQ921" s="150"/>
      <c r="ER921" s="150"/>
      <c r="ES921" s="150"/>
      <c r="ET921" s="150"/>
      <c r="EU921" s="150"/>
      <c r="EV921" s="150"/>
      <c r="EW921" s="150"/>
      <c r="EX921" s="150"/>
      <c r="EY921" s="150"/>
      <c r="EZ921" s="150"/>
      <c r="FA921" s="150"/>
      <c r="FB921" s="150"/>
      <c r="FC921" s="150"/>
      <c r="FD921" s="150"/>
      <c r="FE921" s="150"/>
      <c r="FF921" s="150"/>
      <c r="FG921" s="150"/>
      <c r="FH921" s="150"/>
      <c r="FI921" s="150"/>
      <c r="FJ921" s="150"/>
      <c r="FK921" s="150"/>
      <c r="FL921" s="150"/>
      <c r="FM921" s="150"/>
      <c r="FN921" s="150"/>
      <c r="FO921" s="150"/>
      <c r="FP921" s="150"/>
      <c r="FQ921" s="150"/>
      <c r="FR921" s="150"/>
      <c r="FS921" s="150"/>
      <c r="FT921" s="150"/>
      <c r="FU921" s="150"/>
      <c r="FV921" s="150"/>
      <c r="FW921" s="150"/>
      <c r="FX921" s="150"/>
      <c r="FY921" s="150"/>
      <c r="FZ921" s="150"/>
      <c r="GA921" s="150"/>
      <c r="GB921" s="150"/>
      <c r="GC921" s="150"/>
      <c r="GD921" s="150"/>
      <c r="GE921" s="150"/>
      <c r="GF921" s="150"/>
      <c r="GG921" s="150"/>
      <c r="GH921" s="150"/>
      <c r="GI921" s="150"/>
      <c r="GJ921" s="150"/>
      <c r="GK921" s="150"/>
      <c r="GL921" s="150"/>
      <c r="GM921" s="150"/>
      <c r="GN921" s="150"/>
      <c r="GO921" s="150"/>
      <c r="GP921" s="150"/>
      <c r="GQ921" s="150"/>
      <c r="GR921" s="150"/>
      <c r="GS921" s="150"/>
      <c r="GT921" s="150"/>
      <c r="GU921" s="150"/>
      <c r="GV921" s="150"/>
      <c r="GW921" s="150"/>
      <c r="GX921" s="150"/>
      <c r="GY921" s="150"/>
      <c r="GZ921" s="150"/>
      <c r="HA921" s="150"/>
      <c r="HB921" s="150"/>
      <c r="HC921" s="150"/>
      <c r="HD921" s="150"/>
      <c r="HE921" s="150"/>
      <c r="HF921" s="150"/>
      <c r="HG921" s="150"/>
      <c r="HH921" s="150"/>
      <c r="HI921" s="150"/>
      <c r="HJ921" s="150"/>
      <c r="HK921" s="150"/>
      <c r="HL921" s="150"/>
      <c r="HM921" s="150"/>
      <c r="HN921" s="150"/>
      <c r="HO921" s="150"/>
      <c r="HP921" s="150"/>
      <c r="HQ921" s="150"/>
      <c r="HR921" s="150"/>
      <c r="HS921" s="150"/>
      <c r="HT921" s="150"/>
      <c r="HU921" s="150"/>
      <c r="HV921" s="150"/>
      <c r="HW921" s="150"/>
      <c r="HX921" s="150"/>
      <c r="HY921" s="150"/>
      <c r="HZ921" s="150"/>
      <c r="IA921" s="150"/>
      <c r="IB921" s="150"/>
      <c r="IC921" s="150"/>
      <c r="ID921" s="150"/>
      <c r="IE921" s="150"/>
      <c r="IF921" s="150"/>
      <c r="IG921" s="150"/>
      <c r="IH921" s="150"/>
      <c r="II921" s="150"/>
      <c r="IJ921" s="150"/>
      <c r="IK921" s="150"/>
      <c r="IL921" s="150"/>
      <c r="IM921" s="150"/>
      <c r="IN921" s="150"/>
      <c r="IO921" s="150"/>
      <c r="IP921" s="150"/>
      <c r="IQ921" s="150"/>
      <c r="IR921" s="150"/>
      <c r="IS921" s="150"/>
      <c r="IT921" s="150"/>
      <c r="IU921" s="150"/>
      <c r="IV921" s="150"/>
      <c r="IW921" s="150"/>
    </row>
    <row r="922" customFormat="false" ht="12.75" hidden="false" customHeight="false" outlineLevel="0" collapsed="false">
      <c r="B922" s="147"/>
      <c r="C922" s="147"/>
      <c r="D922" s="147"/>
      <c r="E922" s="147"/>
      <c r="F922" s="147"/>
      <c r="G922" s="147"/>
      <c r="H922" s="148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  <c r="AA922" s="147"/>
      <c r="AB922" s="147"/>
      <c r="AC922" s="147"/>
      <c r="AD922" s="147"/>
      <c r="AE922" s="147"/>
      <c r="AF922" s="147"/>
      <c r="AG922" s="147"/>
      <c r="AH922" s="147"/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  <c r="BI922" s="147"/>
      <c r="BJ922" s="147"/>
      <c r="BK922" s="149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  <c r="EB922" s="150"/>
      <c r="EC922" s="150"/>
      <c r="ED922" s="150"/>
      <c r="EE922" s="150"/>
      <c r="EF922" s="150"/>
      <c r="EG922" s="150"/>
      <c r="EH922" s="150"/>
      <c r="EI922" s="150"/>
      <c r="EJ922" s="150"/>
      <c r="EK922" s="150"/>
      <c r="EL922" s="150"/>
      <c r="EM922" s="150"/>
      <c r="EN922" s="150"/>
      <c r="EO922" s="150"/>
      <c r="EP922" s="150"/>
      <c r="EQ922" s="150"/>
      <c r="ER922" s="150"/>
      <c r="ES922" s="150"/>
      <c r="ET922" s="150"/>
      <c r="EU922" s="150"/>
      <c r="EV922" s="150"/>
      <c r="EW922" s="150"/>
      <c r="EX922" s="150"/>
      <c r="EY922" s="150"/>
      <c r="EZ922" s="150"/>
      <c r="FA922" s="150"/>
      <c r="FB922" s="150"/>
      <c r="FC922" s="150"/>
      <c r="FD922" s="150"/>
      <c r="FE922" s="150"/>
      <c r="FF922" s="150"/>
      <c r="FG922" s="150"/>
      <c r="FH922" s="150"/>
      <c r="FI922" s="150"/>
      <c r="FJ922" s="150"/>
      <c r="FK922" s="150"/>
      <c r="FL922" s="150"/>
      <c r="FM922" s="150"/>
      <c r="FN922" s="150"/>
      <c r="FO922" s="150"/>
      <c r="FP922" s="150"/>
      <c r="FQ922" s="150"/>
      <c r="FR922" s="150"/>
      <c r="FS922" s="150"/>
      <c r="FT922" s="150"/>
      <c r="FU922" s="150"/>
      <c r="FV922" s="150"/>
      <c r="FW922" s="150"/>
      <c r="FX922" s="150"/>
      <c r="FY922" s="150"/>
      <c r="FZ922" s="150"/>
      <c r="GA922" s="150"/>
      <c r="GB922" s="150"/>
      <c r="GC922" s="150"/>
      <c r="GD922" s="150"/>
      <c r="GE922" s="150"/>
      <c r="GF922" s="150"/>
      <c r="GG922" s="150"/>
      <c r="GH922" s="150"/>
      <c r="GI922" s="150"/>
      <c r="GJ922" s="150"/>
      <c r="GK922" s="150"/>
      <c r="GL922" s="150"/>
      <c r="GM922" s="150"/>
      <c r="GN922" s="150"/>
      <c r="GO922" s="150"/>
      <c r="GP922" s="150"/>
      <c r="GQ922" s="150"/>
      <c r="GR922" s="150"/>
      <c r="GS922" s="150"/>
      <c r="GT922" s="150"/>
      <c r="GU922" s="150"/>
      <c r="GV922" s="150"/>
      <c r="GW922" s="150"/>
      <c r="GX922" s="150"/>
      <c r="GY922" s="150"/>
      <c r="GZ922" s="150"/>
      <c r="HA922" s="150"/>
      <c r="HB922" s="150"/>
      <c r="HC922" s="150"/>
      <c r="HD922" s="150"/>
      <c r="HE922" s="150"/>
      <c r="HF922" s="150"/>
      <c r="HG922" s="150"/>
      <c r="HH922" s="150"/>
      <c r="HI922" s="150"/>
      <c r="HJ922" s="150"/>
      <c r="HK922" s="150"/>
      <c r="HL922" s="150"/>
      <c r="HM922" s="150"/>
      <c r="HN922" s="150"/>
      <c r="HO922" s="150"/>
      <c r="HP922" s="150"/>
      <c r="HQ922" s="150"/>
      <c r="HR922" s="150"/>
      <c r="HS922" s="150"/>
      <c r="HT922" s="150"/>
      <c r="HU922" s="150"/>
      <c r="HV922" s="150"/>
      <c r="HW922" s="150"/>
      <c r="HX922" s="150"/>
      <c r="HY922" s="150"/>
      <c r="HZ922" s="150"/>
      <c r="IA922" s="150"/>
      <c r="IB922" s="150"/>
      <c r="IC922" s="150"/>
      <c r="ID922" s="150"/>
      <c r="IE922" s="150"/>
      <c r="IF922" s="150"/>
      <c r="IG922" s="150"/>
      <c r="IH922" s="150"/>
      <c r="II922" s="150"/>
      <c r="IJ922" s="150"/>
      <c r="IK922" s="150"/>
      <c r="IL922" s="150"/>
      <c r="IM922" s="150"/>
      <c r="IN922" s="150"/>
      <c r="IO922" s="150"/>
      <c r="IP922" s="150"/>
      <c r="IQ922" s="150"/>
      <c r="IR922" s="150"/>
      <c r="IS922" s="150"/>
      <c r="IT922" s="150"/>
      <c r="IU922" s="150"/>
      <c r="IV922" s="150"/>
      <c r="IW922" s="150"/>
    </row>
    <row r="923" customFormat="false" ht="12.75" hidden="false" customHeight="false" outlineLevel="0" collapsed="false">
      <c r="B923" s="147"/>
      <c r="C923" s="147"/>
      <c r="D923" s="147"/>
      <c r="E923" s="147"/>
      <c r="F923" s="147"/>
      <c r="G923" s="147"/>
      <c r="H923" s="148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  <c r="AA923" s="147"/>
      <c r="AB923" s="147"/>
      <c r="AC923" s="147"/>
      <c r="AD923" s="147"/>
      <c r="AE923" s="147"/>
      <c r="AF923" s="147"/>
      <c r="AG923" s="147"/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  <c r="BI923" s="147"/>
      <c r="BJ923" s="147"/>
      <c r="BK923" s="149"/>
      <c r="BL923" s="150"/>
      <c r="BM923" s="150"/>
      <c r="BN923" s="150"/>
      <c r="BO923" s="150"/>
      <c r="BP923" s="150"/>
      <c r="BQ923" s="150"/>
      <c r="BR923" s="150"/>
      <c r="BS923" s="150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  <c r="EB923" s="150"/>
      <c r="EC923" s="150"/>
      <c r="ED923" s="150"/>
      <c r="EE923" s="150"/>
      <c r="EF923" s="150"/>
      <c r="EG923" s="150"/>
      <c r="EH923" s="150"/>
      <c r="EI923" s="150"/>
      <c r="EJ923" s="150"/>
      <c r="EK923" s="150"/>
      <c r="EL923" s="150"/>
      <c r="EM923" s="150"/>
      <c r="EN923" s="150"/>
      <c r="EO923" s="150"/>
      <c r="EP923" s="150"/>
      <c r="EQ923" s="150"/>
      <c r="ER923" s="150"/>
      <c r="ES923" s="150"/>
      <c r="ET923" s="150"/>
      <c r="EU923" s="150"/>
      <c r="EV923" s="150"/>
      <c r="EW923" s="150"/>
      <c r="EX923" s="150"/>
      <c r="EY923" s="150"/>
      <c r="EZ923" s="150"/>
      <c r="FA923" s="150"/>
      <c r="FB923" s="150"/>
      <c r="FC923" s="150"/>
      <c r="FD923" s="150"/>
      <c r="FE923" s="150"/>
      <c r="FF923" s="150"/>
      <c r="FG923" s="150"/>
      <c r="FH923" s="150"/>
      <c r="FI923" s="150"/>
      <c r="FJ923" s="150"/>
      <c r="FK923" s="150"/>
      <c r="FL923" s="150"/>
      <c r="FM923" s="150"/>
      <c r="FN923" s="150"/>
      <c r="FO923" s="150"/>
      <c r="FP923" s="150"/>
      <c r="FQ923" s="150"/>
      <c r="FR923" s="150"/>
      <c r="FS923" s="150"/>
      <c r="FT923" s="150"/>
      <c r="FU923" s="150"/>
      <c r="FV923" s="150"/>
      <c r="FW923" s="150"/>
      <c r="FX923" s="150"/>
      <c r="FY923" s="150"/>
      <c r="FZ923" s="150"/>
      <c r="GA923" s="150"/>
      <c r="GB923" s="150"/>
      <c r="GC923" s="150"/>
      <c r="GD923" s="150"/>
      <c r="GE923" s="150"/>
      <c r="GF923" s="150"/>
      <c r="GG923" s="150"/>
      <c r="GH923" s="150"/>
      <c r="GI923" s="150"/>
      <c r="GJ923" s="150"/>
      <c r="GK923" s="150"/>
      <c r="GL923" s="150"/>
      <c r="GM923" s="150"/>
      <c r="GN923" s="150"/>
      <c r="GO923" s="150"/>
      <c r="GP923" s="150"/>
      <c r="GQ923" s="150"/>
      <c r="GR923" s="150"/>
      <c r="GS923" s="150"/>
      <c r="GT923" s="150"/>
      <c r="GU923" s="150"/>
      <c r="GV923" s="150"/>
      <c r="GW923" s="150"/>
      <c r="GX923" s="150"/>
      <c r="GY923" s="150"/>
      <c r="GZ923" s="150"/>
      <c r="HA923" s="150"/>
      <c r="HB923" s="150"/>
      <c r="HC923" s="150"/>
      <c r="HD923" s="150"/>
      <c r="HE923" s="150"/>
      <c r="HF923" s="150"/>
      <c r="HG923" s="150"/>
      <c r="HH923" s="150"/>
      <c r="HI923" s="150"/>
      <c r="HJ923" s="150"/>
      <c r="HK923" s="150"/>
      <c r="HL923" s="150"/>
      <c r="HM923" s="150"/>
      <c r="HN923" s="150"/>
      <c r="HO923" s="150"/>
      <c r="HP923" s="150"/>
      <c r="HQ923" s="150"/>
      <c r="HR923" s="150"/>
      <c r="HS923" s="150"/>
      <c r="HT923" s="150"/>
      <c r="HU923" s="150"/>
      <c r="HV923" s="150"/>
      <c r="HW923" s="150"/>
      <c r="HX923" s="150"/>
      <c r="HY923" s="150"/>
      <c r="HZ923" s="150"/>
      <c r="IA923" s="150"/>
      <c r="IB923" s="150"/>
      <c r="IC923" s="150"/>
      <c r="ID923" s="150"/>
      <c r="IE923" s="150"/>
      <c r="IF923" s="150"/>
      <c r="IG923" s="150"/>
      <c r="IH923" s="150"/>
      <c r="II923" s="150"/>
      <c r="IJ923" s="150"/>
      <c r="IK923" s="150"/>
      <c r="IL923" s="150"/>
      <c r="IM923" s="150"/>
      <c r="IN923" s="150"/>
      <c r="IO923" s="150"/>
      <c r="IP923" s="150"/>
      <c r="IQ923" s="150"/>
      <c r="IR923" s="150"/>
      <c r="IS923" s="150"/>
      <c r="IT923" s="150"/>
      <c r="IU923" s="150"/>
      <c r="IV923" s="150"/>
      <c r="IW923" s="150"/>
    </row>
    <row r="924" customFormat="false" ht="12.75" hidden="false" customHeight="false" outlineLevel="0" collapsed="false">
      <c r="B924" s="147"/>
      <c r="C924" s="147"/>
      <c r="D924" s="147"/>
      <c r="E924" s="147"/>
      <c r="F924" s="147"/>
      <c r="G924" s="147"/>
      <c r="H924" s="148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  <c r="AA924" s="147"/>
      <c r="AB924" s="147"/>
      <c r="AC924" s="147"/>
      <c r="AD924" s="147"/>
      <c r="AE924" s="147"/>
      <c r="AF924" s="147"/>
      <c r="AG924" s="147"/>
      <c r="AH924" s="147"/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  <c r="BI924" s="147"/>
      <c r="BJ924" s="147"/>
      <c r="BK924" s="149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  <c r="EB924" s="150"/>
      <c r="EC924" s="150"/>
      <c r="ED924" s="150"/>
      <c r="EE924" s="150"/>
      <c r="EF924" s="150"/>
      <c r="EG924" s="150"/>
      <c r="EH924" s="150"/>
      <c r="EI924" s="150"/>
      <c r="EJ924" s="150"/>
      <c r="EK924" s="150"/>
      <c r="EL924" s="150"/>
      <c r="EM924" s="150"/>
      <c r="EN924" s="150"/>
      <c r="EO924" s="150"/>
      <c r="EP924" s="150"/>
      <c r="EQ924" s="150"/>
      <c r="ER924" s="150"/>
      <c r="ES924" s="150"/>
      <c r="ET924" s="150"/>
      <c r="EU924" s="150"/>
      <c r="EV924" s="150"/>
      <c r="EW924" s="150"/>
      <c r="EX924" s="150"/>
      <c r="EY924" s="150"/>
      <c r="EZ924" s="150"/>
      <c r="FA924" s="150"/>
      <c r="FB924" s="150"/>
      <c r="FC924" s="150"/>
      <c r="FD924" s="150"/>
      <c r="FE924" s="150"/>
      <c r="FF924" s="150"/>
      <c r="FG924" s="150"/>
      <c r="FH924" s="150"/>
      <c r="FI924" s="150"/>
      <c r="FJ924" s="150"/>
      <c r="FK924" s="150"/>
      <c r="FL924" s="150"/>
      <c r="FM924" s="150"/>
      <c r="FN924" s="150"/>
      <c r="FO924" s="150"/>
      <c r="FP924" s="150"/>
      <c r="FQ924" s="150"/>
      <c r="FR924" s="150"/>
      <c r="FS924" s="150"/>
      <c r="FT924" s="150"/>
      <c r="FU924" s="150"/>
      <c r="FV924" s="150"/>
      <c r="FW924" s="150"/>
      <c r="FX924" s="150"/>
      <c r="FY924" s="150"/>
      <c r="FZ924" s="150"/>
      <c r="GA924" s="150"/>
      <c r="GB924" s="150"/>
      <c r="GC924" s="150"/>
      <c r="GD924" s="150"/>
      <c r="GE924" s="150"/>
      <c r="GF924" s="150"/>
      <c r="GG924" s="150"/>
      <c r="GH924" s="150"/>
      <c r="GI924" s="150"/>
      <c r="GJ924" s="150"/>
      <c r="GK924" s="150"/>
      <c r="GL924" s="150"/>
      <c r="GM924" s="150"/>
      <c r="GN924" s="150"/>
      <c r="GO924" s="150"/>
      <c r="GP924" s="150"/>
      <c r="GQ924" s="150"/>
      <c r="GR924" s="150"/>
      <c r="GS924" s="150"/>
      <c r="GT924" s="150"/>
      <c r="GU924" s="150"/>
      <c r="GV924" s="150"/>
      <c r="GW924" s="150"/>
      <c r="GX924" s="150"/>
      <c r="GY924" s="150"/>
      <c r="GZ924" s="150"/>
      <c r="HA924" s="150"/>
      <c r="HB924" s="150"/>
      <c r="HC924" s="150"/>
      <c r="HD924" s="150"/>
      <c r="HE924" s="150"/>
      <c r="HF924" s="150"/>
      <c r="HG924" s="150"/>
      <c r="HH924" s="150"/>
      <c r="HI924" s="150"/>
      <c r="HJ924" s="150"/>
      <c r="HK924" s="150"/>
      <c r="HL924" s="150"/>
      <c r="HM924" s="150"/>
      <c r="HN924" s="150"/>
      <c r="HO924" s="150"/>
      <c r="HP924" s="150"/>
      <c r="HQ924" s="150"/>
      <c r="HR924" s="150"/>
      <c r="HS924" s="150"/>
      <c r="HT924" s="150"/>
      <c r="HU924" s="150"/>
      <c r="HV924" s="150"/>
      <c r="HW924" s="150"/>
      <c r="HX924" s="150"/>
      <c r="HY924" s="150"/>
      <c r="HZ924" s="150"/>
      <c r="IA924" s="150"/>
      <c r="IB924" s="150"/>
      <c r="IC924" s="150"/>
      <c r="ID924" s="150"/>
      <c r="IE924" s="150"/>
      <c r="IF924" s="150"/>
      <c r="IG924" s="150"/>
      <c r="IH924" s="150"/>
      <c r="II924" s="150"/>
      <c r="IJ924" s="150"/>
      <c r="IK924" s="150"/>
      <c r="IL924" s="150"/>
      <c r="IM924" s="150"/>
      <c r="IN924" s="150"/>
      <c r="IO924" s="150"/>
      <c r="IP924" s="150"/>
      <c r="IQ924" s="150"/>
      <c r="IR924" s="150"/>
      <c r="IS924" s="150"/>
      <c r="IT924" s="150"/>
      <c r="IU924" s="150"/>
      <c r="IV924" s="150"/>
      <c r="IW924" s="150"/>
    </row>
    <row r="925" customFormat="false" ht="12.75" hidden="false" customHeight="false" outlineLevel="0" collapsed="false">
      <c r="B925" s="147"/>
      <c r="C925" s="147"/>
      <c r="D925" s="147"/>
      <c r="E925" s="147"/>
      <c r="F925" s="147"/>
      <c r="G925" s="147"/>
      <c r="H925" s="148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  <c r="AA925" s="147"/>
      <c r="AB925" s="147"/>
      <c r="AC925" s="147"/>
      <c r="AD925" s="147"/>
      <c r="AE925" s="147"/>
      <c r="AF925" s="147"/>
      <c r="AG925" s="147"/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  <c r="BI925" s="147"/>
      <c r="BJ925" s="147"/>
      <c r="BK925" s="149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  <c r="EC925" s="150"/>
      <c r="ED925" s="150"/>
      <c r="EE925" s="150"/>
      <c r="EF925" s="150"/>
      <c r="EG925" s="150"/>
      <c r="EH925" s="150"/>
      <c r="EI925" s="150"/>
      <c r="EJ925" s="150"/>
      <c r="EK925" s="150"/>
      <c r="EL925" s="150"/>
      <c r="EM925" s="150"/>
      <c r="EN925" s="150"/>
      <c r="EO925" s="150"/>
      <c r="EP925" s="150"/>
      <c r="EQ925" s="150"/>
      <c r="ER925" s="150"/>
      <c r="ES925" s="150"/>
      <c r="ET925" s="150"/>
      <c r="EU925" s="150"/>
      <c r="EV925" s="150"/>
      <c r="EW925" s="150"/>
      <c r="EX925" s="150"/>
      <c r="EY925" s="150"/>
      <c r="EZ925" s="150"/>
      <c r="FA925" s="150"/>
      <c r="FB925" s="150"/>
      <c r="FC925" s="150"/>
      <c r="FD925" s="150"/>
      <c r="FE925" s="150"/>
      <c r="FF925" s="150"/>
      <c r="FG925" s="150"/>
      <c r="FH925" s="150"/>
      <c r="FI925" s="150"/>
      <c r="FJ925" s="150"/>
      <c r="FK925" s="150"/>
      <c r="FL925" s="150"/>
      <c r="FM925" s="150"/>
      <c r="FN925" s="150"/>
      <c r="FO925" s="150"/>
      <c r="FP925" s="150"/>
      <c r="FQ925" s="150"/>
      <c r="FR925" s="150"/>
      <c r="FS925" s="150"/>
      <c r="FT925" s="150"/>
      <c r="FU925" s="150"/>
      <c r="FV925" s="150"/>
      <c r="FW925" s="150"/>
      <c r="FX925" s="150"/>
      <c r="FY925" s="150"/>
      <c r="FZ925" s="150"/>
      <c r="GA925" s="150"/>
      <c r="GB925" s="150"/>
      <c r="GC925" s="150"/>
      <c r="GD925" s="150"/>
      <c r="GE925" s="150"/>
      <c r="GF925" s="150"/>
      <c r="GG925" s="150"/>
      <c r="GH925" s="150"/>
      <c r="GI925" s="150"/>
      <c r="GJ925" s="150"/>
      <c r="GK925" s="150"/>
      <c r="GL925" s="150"/>
      <c r="GM925" s="150"/>
      <c r="GN925" s="150"/>
      <c r="GO925" s="150"/>
      <c r="GP925" s="150"/>
      <c r="GQ925" s="150"/>
      <c r="GR925" s="150"/>
      <c r="GS925" s="150"/>
      <c r="GT925" s="150"/>
      <c r="GU925" s="150"/>
      <c r="GV925" s="150"/>
      <c r="GW925" s="150"/>
      <c r="GX925" s="150"/>
      <c r="GY925" s="150"/>
      <c r="GZ925" s="150"/>
      <c r="HA925" s="150"/>
      <c r="HB925" s="150"/>
      <c r="HC925" s="150"/>
      <c r="HD925" s="150"/>
      <c r="HE925" s="150"/>
      <c r="HF925" s="150"/>
      <c r="HG925" s="150"/>
      <c r="HH925" s="150"/>
      <c r="HI925" s="150"/>
      <c r="HJ925" s="150"/>
      <c r="HK925" s="150"/>
      <c r="HL925" s="150"/>
      <c r="HM925" s="150"/>
      <c r="HN925" s="150"/>
      <c r="HO925" s="150"/>
      <c r="HP925" s="150"/>
      <c r="HQ925" s="150"/>
      <c r="HR925" s="150"/>
      <c r="HS925" s="150"/>
      <c r="HT925" s="150"/>
      <c r="HU925" s="150"/>
      <c r="HV925" s="150"/>
      <c r="HW925" s="150"/>
      <c r="HX925" s="150"/>
      <c r="HY925" s="150"/>
      <c r="HZ925" s="150"/>
      <c r="IA925" s="150"/>
      <c r="IB925" s="150"/>
      <c r="IC925" s="150"/>
      <c r="ID925" s="150"/>
      <c r="IE925" s="150"/>
      <c r="IF925" s="150"/>
      <c r="IG925" s="150"/>
      <c r="IH925" s="150"/>
      <c r="II925" s="150"/>
      <c r="IJ925" s="150"/>
      <c r="IK925" s="150"/>
      <c r="IL925" s="150"/>
      <c r="IM925" s="150"/>
      <c r="IN925" s="150"/>
      <c r="IO925" s="150"/>
      <c r="IP925" s="150"/>
      <c r="IQ925" s="150"/>
      <c r="IR925" s="150"/>
      <c r="IS925" s="150"/>
      <c r="IT925" s="150"/>
      <c r="IU925" s="150"/>
      <c r="IV925" s="150"/>
      <c r="IW925" s="150"/>
    </row>
    <row r="926" customFormat="false" ht="12.75" hidden="false" customHeight="false" outlineLevel="0" collapsed="false">
      <c r="B926" s="147"/>
      <c r="C926" s="147"/>
      <c r="D926" s="147"/>
      <c r="E926" s="147"/>
      <c r="F926" s="147"/>
      <c r="G926" s="147"/>
      <c r="H926" s="148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  <c r="AA926" s="147"/>
      <c r="AB926" s="147"/>
      <c r="AC926" s="147"/>
      <c r="AD926" s="147"/>
      <c r="AE926" s="147"/>
      <c r="AF926" s="147"/>
      <c r="AG926" s="147"/>
      <c r="AH926" s="147"/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  <c r="BI926" s="147"/>
      <c r="BJ926" s="147"/>
      <c r="BK926" s="149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  <c r="EB926" s="150"/>
      <c r="EC926" s="150"/>
      <c r="ED926" s="150"/>
      <c r="EE926" s="150"/>
      <c r="EF926" s="150"/>
      <c r="EG926" s="150"/>
      <c r="EH926" s="150"/>
      <c r="EI926" s="150"/>
      <c r="EJ926" s="150"/>
      <c r="EK926" s="150"/>
      <c r="EL926" s="150"/>
      <c r="EM926" s="150"/>
      <c r="EN926" s="150"/>
      <c r="EO926" s="150"/>
      <c r="EP926" s="150"/>
      <c r="EQ926" s="150"/>
      <c r="ER926" s="150"/>
      <c r="ES926" s="150"/>
      <c r="ET926" s="150"/>
      <c r="EU926" s="150"/>
      <c r="EV926" s="150"/>
      <c r="EW926" s="150"/>
      <c r="EX926" s="150"/>
      <c r="EY926" s="150"/>
      <c r="EZ926" s="150"/>
      <c r="FA926" s="150"/>
      <c r="FB926" s="150"/>
      <c r="FC926" s="150"/>
      <c r="FD926" s="150"/>
      <c r="FE926" s="150"/>
      <c r="FF926" s="150"/>
      <c r="FG926" s="150"/>
      <c r="FH926" s="150"/>
      <c r="FI926" s="150"/>
      <c r="FJ926" s="150"/>
      <c r="FK926" s="150"/>
      <c r="FL926" s="150"/>
      <c r="FM926" s="150"/>
      <c r="FN926" s="150"/>
      <c r="FO926" s="150"/>
      <c r="FP926" s="150"/>
      <c r="FQ926" s="150"/>
      <c r="FR926" s="150"/>
      <c r="FS926" s="150"/>
      <c r="FT926" s="150"/>
      <c r="FU926" s="150"/>
      <c r="FV926" s="150"/>
      <c r="FW926" s="150"/>
      <c r="FX926" s="150"/>
      <c r="FY926" s="150"/>
      <c r="FZ926" s="150"/>
      <c r="GA926" s="150"/>
      <c r="GB926" s="150"/>
      <c r="GC926" s="150"/>
      <c r="GD926" s="150"/>
      <c r="GE926" s="150"/>
      <c r="GF926" s="150"/>
      <c r="GG926" s="150"/>
      <c r="GH926" s="150"/>
      <c r="GI926" s="150"/>
      <c r="GJ926" s="150"/>
      <c r="GK926" s="150"/>
      <c r="GL926" s="150"/>
      <c r="GM926" s="150"/>
      <c r="GN926" s="150"/>
      <c r="GO926" s="150"/>
      <c r="GP926" s="150"/>
      <c r="GQ926" s="150"/>
      <c r="GR926" s="150"/>
      <c r="GS926" s="150"/>
      <c r="GT926" s="150"/>
      <c r="GU926" s="150"/>
      <c r="GV926" s="150"/>
      <c r="GW926" s="150"/>
      <c r="GX926" s="150"/>
      <c r="GY926" s="150"/>
      <c r="GZ926" s="150"/>
      <c r="HA926" s="150"/>
      <c r="HB926" s="150"/>
      <c r="HC926" s="150"/>
      <c r="HD926" s="150"/>
      <c r="HE926" s="150"/>
      <c r="HF926" s="150"/>
      <c r="HG926" s="150"/>
      <c r="HH926" s="150"/>
      <c r="HI926" s="150"/>
      <c r="HJ926" s="150"/>
      <c r="HK926" s="150"/>
      <c r="HL926" s="150"/>
      <c r="HM926" s="150"/>
      <c r="HN926" s="150"/>
      <c r="HO926" s="150"/>
      <c r="HP926" s="150"/>
      <c r="HQ926" s="150"/>
      <c r="HR926" s="150"/>
      <c r="HS926" s="150"/>
      <c r="HT926" s="150"/>
      <c r="HU926" s="150"/>
      <c r="HV926" s="150"/>
      <c r="HW926" s="150"/>
      <c r="HX926" s="150"/>
      <c r="HY926" s="150"/>
      <c r="HZ926" s="150"/>
      <c r="IA926" s="150"/>
      <c r="IB926" s="150"/>
      <c r="IC926" s="150"/>
      <c r="ID926" s="150"/>
      <c r="IE926" s="150"/>
      <c r="IF926" s="150"/>
      <c r="IG926" s="150"/>
      <c r="IH926" s="150"/>
      <c r="II926" s="150"/>
      <c r="IJ926" s="150"/>
      <c r="IK926" s="150"/>
      <c r="IL926" s="150"/>
      <c r="IM926" s="150"/>
      <c r="IN926" s="150"/>
      <c r="IO926" s="150"/>
      <c r="IP926" s="150"/>
      <c r="IQ926" s="150"/>
      <c r="IR926" s="150"/>
      <c r="IS926" s="150"/>
      <c r="IT926" s="150"/>
      <c r="IU926" s="150"/>
      <c r="IV926" s="150"/>
      <c r="IW926" s="150"/>
    </row>
    <row r="927" customFormat="false" ht="12.75" hidden="false" customHeight="false" outlineLevel="0" collapsed="false">
      <c r="B927" s="147"/>
      <c r="C927" s="147"/>
      <c r="D927" s="147"/>
      <c r="E927" s="147"/>
      <c r="F927" s="147"/>
      <c r="G927" s="147"/>
      <c r="H927" s="148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  <c r="AA927" s="147"/>
      <c r="AB927" s="147"/>
      <c r="AC927" s="147"/>
      <c r="AD927" s="147"/>
      <c r="AE927" s="147"/>
      <c r="AF927" s="147"/>
      <c r="AG927" s="147"/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  <c r="BI927" s="147"/>
      <c r="BJ927" s="147"/>
      <c r="BK927" s="149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  <c r="EC927" s="150"/>
      <c r="ED927" s="150"/>
      <c r="EE927" s="150"/>
      <c r="EF927" s="150"/>
      <c r="EG927" s="150"/>
      <c r="EH927" s="150"/>
      <c r="EI927" s="150"/>
      <c r="EJ927" s="150"/>
      <c r="EK927" s="150"/>
      <c r="EL927" s="150"/>
      <c r="EM927" s="150"/>
      <c r="EN927" s="150"/>
      <c r="EO927" s="150"/>
      <c r="EP927" s="150"/>
      <c r="EQ927" s="150"/>
      <c r="ER927" s="150"/>
      <c r="ES927" s="150"/>
      <c r="ET927" s="150"/>
      <c r="EU927" s="150"/>
      <c r="EV927" s="150"/>
      <c r="EW927" s="150"/>
      <c r="EX927" s="150"/>
      <c r="EY927" s="150"/>
      <c r="EZ927" s="150"/>
      <c r="FA927" s="150"/>
      <c r="FB927" s="150"/>
      <c r="FC927" s="150"/>
      <c r="FD927" s="150"/>
      <c r="FE927" s="150"/>
      <c r="FF927" s="150"/>
      <c r="FG927" s="150"/>
      <c r="FH927" s="150"/>
      <c r="FI927" s="150"/>
      <c r="FJ927" s="150"/>
      <c r="FK927" s="150"/>
      <c r="FL927" s="150"/>
      <c r="FM927" s="150"/>
      <c r="FN927" s="150"/>
      <c r="FO927" s="150"/>
      <c r="FP927" s="150"/>
      <c r="FQ927" s="150"/>
      <c r="FR927" s="150"/>
      <c r="FS927" s="150"/>
      <c r="FT927" s="150"/>
      <c r="FU927" s="150"/>
      <c r="FV927" s="150"/>
      <c r="FW927" s="150"/>
      <c r="FX927" s="150"/>
      <c r="FY927" s="150"/>
      <c r="FZ927" s="150"/>
      <c r="GA927" s="150"/>
      <c r="GB927" s="150"/>
      <c r="GC927" s="150"/>
      <c r="GD927" s="150"/>
      <c r="GE927" s="150"/>
      <c r="GF927" s="150"/>
      <c r="GG927" s="150"/>
      <c r="GH927" s="150"/>
      <c r="GI927" s="150"/>
      <c r="GJ927" s="150"/>
      <c r="GK927" s="150"/>
      <c r="GL927" s="150"/>
      <c r="GM927" s="150"/>
      <c r="GN927" s="150"/>
      <c r="GO927" s="150"/>
      <c r="GP927" s="150"/>
      <c r="GQ927" s="150"/>
      <c r="GR927" s="150"/>
      <c r="GS927" s="150"/>
      <c r="GT927" s="150"/>
      <c r="GU927" s="150"/>
      <c r="GV927" s="150"/>
      <c r="GW927" s="150"/>
      <c r="GX927" s="150"/>
      <c r="GY927" s="150"/>
      <c r="GZ927" s="150"/>
      <c r="HA927" s="150"/>
      <c r="HB927" s="150"/>
      <c r="HC927" s="150"/>
      <c r="HD927" s="150"/>
      <c r="HE927" s="150"/>
      <c r="HF927" s="150"/>
      <c r="HG927" s="150"/>
      <c r="HH927" s="150"/>
      <c r="HI927" s="150"/>
      <c r="HJ927" s="150"/>
      <c r="HK927" s="150"/>
      <c r="HL927" s="150"/>
      <c r="HM927" s="150"/>
      <c r="HN927" s="150"/>
      <c r="HO927" s="150"/>
      <c r="HP927" s="150"/>
      <c r="HQ927" s="150"/>
      <c r="HR927" s="150"/>
      <c r="HS927" s="150"/>
      <c r="HT927" s="150"/>
      <c r="HU927" s="150"/>
      <c r="HV927" s="150"/>
      <c r="HW927" s="150"/>
      <c r="HX927" s="150"/>
      <c r="HY927" s="150"/>
      <c r="HZ927" s="150"/>
      <c r="IA927" s="150"/>
      <c r="IB927" s="150"/>
      <c r="IC927" s="150"/>
      <c r="ID927" s="150"/>
      <c r="IE927" s="150"/>
      <c r="IF927" s="150"/>
      <c r="IG927" s="150"/>
      <c r="IH927" s="150"/>
      <c r="II927" s="150"/>
      <c r="IJ927" s="150"/>
      <c r="IK927" s="150"/>
      <c r="IL927" s="150"/>
      <c r="IM927" s="150"/>
      <c r="IN927" s="150"/>
      <c r="IO927" s="150"/>
      <c r="IP927" s="150"/>
      <c r="IQ927" s="150"/>
      <c r="IR927" s="150"/>
      <c r="IS927" s="150"/>
      <c r="IT927" s="150"/>
      <c r="IU927" s="150"/>
      <c r="IV927" s="150"/>
      <c r="IW927" s="150"/>
    </row>
    <row r="928" customFormat="false" ht="12.75" hidden="false" customHeight="false" outlineLevel="0" collapsed="false">
      <c r="B928" s="147"/>
      <c r="C928" s="147"/>
      <c r="D928" s="147"/>
      <c r="E928" s="147"/>
      <c r="F928" s="147"/>
      <c r="G928" s="147"/>
      <c r="H928" s="148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  <c r="AA928" s="147"/>
      <c r="AB928" s="147"/>
      <c r="AC928" s="147"/>
      <c r="AD928" s="147"/>
      <c r="AE928" s="147"/>
      <c r="AF928" s="147"/>
      <c r="AG928" s="147"/>
      <c r="AH928" s="147"/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  <c r="BI928" s="147"/>
      <c r="BJ928" s="147"/>
      <c r="BK928" s="149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  <c r="EC928" s="150"/>
      <c r="ED928" s="150"/>
      <c r="EE928" s="150"/>
      <c r="EF928" s="150"/>
      <c r="EG928" s="150"/>
      <c r="EH928" s="150"/>
      <c r="EI928" s="150"/>
      <c r="EJ928" s="150"/>
      <c r="EK928" s="150"/>
      <c r="EL928" s="150"/>
      <c r="EM928" s="150"/>
      <c r="EN928" s="150"/>
      <c r="EO928" s="150"/>
      <c r="EP928" s="150"/>
      <c r="EQ928" s="150"/>
      <c r="ER928" s="150"/>
      <c r="ES928" s="150"/>
      <c r="ET928" s="150"/>
      <c r="EU928" s="150"/>
      <c r="EV928" s="150"/>
      <c r="EW928" s="150"/>
      <c r="EX928" s="150"/>
      <c r="EY928" s="150"/>
      <c r="EZ928" s="150"/>
      <c r="FA928" s="150"/>
      <c r="FB928" s="150"/>
      <c r="FC928" s="150"/>
      <c r="FD928" s="150"/>
      <c r="FE928" s="150"/>
      <c r="FF928" s="150"/>
      <c r="FG928" s="150"/>
      <c r="FH928" s="150"/>
      <c r="FI928" s="150"/>
      <c r="FJ928" s="150"/>
      <c r="FK928" s="150"/>
      <c r="FL928" s="150"/>
      <c r="FM928" s="150"/>
      <c r="FN928" s="150"/>
      <c r="FO928" s="150"/>
      <c r="FP928" s="150"/>
      <c r="FQ928" s="150"/>
      <c r="FR928" s="150"/>
      <c r="FS928" s="150"/>
      <c r="FT928" s="150"/>
      <c r="FU928" s="150"/>
      <c r="FV928" s="150"/>
      <c r="FW928" s="150"/>
      <c r="FX928" s="150"/>
      <c r="FY928" s="150"/>
      <c r="FZ928" s="150"/>
      <c r="GA928" s="150"/>
      <c r="GB928" s="150"/>
      <c r="GC928" s="150"/>
      <c r="GD928" s="150"/>
      <c r="GE928" s="150"/>
      <c r="GF928" s="150"/>
      <c r="GG928" s="150"/>
      <c r="GH928" s="150"/>
      <c r="GI928" s="150"/>
      <c r="GJ928" s="150"/>
      <c r="GK928" s="150"/>
      <c r="GL928" s="150"/>
      <c r="GM928" s="150"/>
      <c r="GN928" s="150"/>
      <c r="GO928" s="150"/>
      <c r="GP928" s="150"/>
      <c r="GQ928" s="150"/>
      <c r="GR928" s="150"/>
      <c r="GS928" s="150"/>
      <c r="GT928" s="150"/>
      <c r="GU928" s="150"/>
      <c r="GV928" s="150"/>
      <c r="GW928" s="150"/>
      <c r="GX928" s="150"/>
      <c r="GY928" s="150"/>
      <c r="GZ928" s="150"/>
      <c r="HA928" s="150"/>
      <c r="HB928" s="150"/>
      <c r="HC928" s="150"/>
      <c r="HD928" s="150"/>
      <c r="HE928" s="150"/>
      <c r="HF928" s="150"/>
      <c r="HG928" s="150"/>
      <c r="HH928" s="150"/>
      <c r="HI928" s="150"/>
      <c r="HJ928" s="150"/>
      <c r="HK928" s="150"/>
      <c r="HL928" s="150"/>
      <c r="HM928" s="150"/>
      <c r="HN928" s="150"/>
      <c r="HO928" s="150"/>
      <c r="HP928" s="150"/>
      <c r="HQ928" s="150"/>
      <c r="HR928" s="150"/>
      <c r="HS928" s="150"/>
      <c r="HT928" s="150"/>
      <c r="HU928" s="150"/>
      <c r="HV928" s="150"/>
      <c r="HW928" s="150"/>
      <c r="HX928" s="150"/>
      <c r="HY928" s="150"/>
      <c r="HZ928" s="150"/>
      <c r="IA928" s="150"/>
      <c r="IB928" s="150"/>
      <c r="IC928" s="150"/>
      <c r="ID928" s="150"/>
      <c r="IE928" s="150"/>
      <c r="IF928" s="150"/>
      <c r="IG928" s="150"/>
      <c r="IH928" s="150"/>
      <c r="II928" s="150"/>
      <c r="IJ928" s="150"/>
      <c r="IK928" s="150"/>
      <c r="IL928" s="150"/>
      <c r="IM928" s="150"/>
      <c r="IN928" s="150"/>
      <c r="IO928" s="150"/>
      <c r="IP928" s="150"/>
      <c r="IQ928" s="150"/>
      <c r="IR928" s="150"/>
      <c r="IS928" s="150"/>
      <c r="IT928" s="150"/>
      <c r="IU928" s="150"/>
      <c r="IV928" s="150"/>
      <c r="IW928" s="150"/>
    </row>
    <row r="929" customFormat="false" ht="12.75" hidden="false" customHeight="false" outlineLevel="0" collapsed="false">
      <c r="B929" s="147"/>
      <c r="C929" s="147"/>
      <c r="D929" s="147"/>
      <c r="E929" s="147"/>
      <c r="F929" s="147"/>
      <c r="G929" s="147"/>
      <c r="H929" s="148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  <c r="AA929" s="147"/>
      <c r="AB929" s="147"/>
      <c r="AC929" s="147"/>
      <c r="AD929" s="147"/>
      <c r="AE929" s="147"/>
      <c r="AF929" s="147"/>
      <c r="AG929" s="147"/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  <c r="BI929" s="147"/>
      <c r="BJ929" s="147"/>
      <c r="BK929" s="149"/>
      <c r="BL929" s="150"/>
      <c r="BM929" s="150"/>
      <c r="BN929" s="150"/>
      <c r="BO929" s="150"/>
      <c r="BP929" s="150"/>
      <c r="BQ929" s="150"/>
      <c r="BR929" s="150"/>
      <c r="BS929" s="150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  <c r="EB929" s="150"/>
      <c r="EC929" s="150"/>
      <c r="ED929" s="150"/>
      <c r="EE929" s="150"/>
      <c r="EF929" s="150"/>
      <c r="EG929" s="150"/>
      <c r="EH929" s="150"/>
      <c r="EI929" s="150"/>
      <c r="EJ929" s="150"/>
      <c r="EK929" s="150"/>
      <c r="EL929" s="150"/>
      <c r="EM929" s="150"/>
      <c r="EN929" s="150"/>
      <c r="EO929" s="150"/>
      <c r="EP929" s="150"/>
      <c r="EQ929" s="150"/>
      <c r="ER929" s="150"/>
      <c r="ES929" s="150"/>
      <c r="ET929" s="150"/>
      <c r="EU929" s="150"/>
      <c r="EV929" s="150"/>
      <c r="EW929" s="150"/>
      <c r="EX929" s="150"/>
      <c r="EY929" s="150"/>
      <c r="EZ929" s="150"/>
      <c r="FA929" s="150"/>
      <c r="FB929" s="150"/>
      <c r="FC929" s="150"/>
      <c r="FD929" s="150"/>
      <c r="FE929" s="150"/>
      <c r="FF929" s="150"/>
      <c r="FG929" s="150"/>
      <c r="FH929" s="150"/>
      <c r="FI929" s="150"/>
      <c r="FJ929" s="150"/>
      <c r="FK929" s="150"/>
      <c r="FL929" s="150"/>
      <c r="FM929" s="150"/>
      <c r="FN929" s="150"/>
      <c r="FO929" s="150"/>
      <c r="FP929" s="150"/>
      <c r="FQ929" s="150"/>
      <c r="FR929" s="150"/>
      <c r="FS929" s="150"/>
      <c r="FT929" s="150"/>
      <c r="FU929" s="150"/>
      <c r="FV929" s="150"/>
      <c r="FW929" s="150"/>
      <c r="FX929" s="150"/>
      <c r="FY929" s="150"/>
      <c r="FZ929" s="150"/>
      <c r="GA929" s="150"/>
      <c r="GB929" s="150"/>
      <c r="GC929" s="150"/>
      <c r="GD929" s="150"/>
      <c r="GE929" s="150"/>
      <c r="GF929" s="150"/>
      <c r="GG929" s="150"/>
      <c r="GH929" s="150"/>
      <c r="GI929" s="150"/>
      <c r="GJ929" s="150"/>
      <c r="GK929" s="150"/>
      <c r="GL929" s="150"/>
      <c r="GM929" s="150"/>
      <c r="GN929" s="150"/>
      <c r="GO929" s="150"/>
      <c r="GP929" s="150"/>
      <c r="GQ929" s="150"/>
      <c r="GR929" s="150"/>
      <c r="GS929" s="150"/>
      <c r="GT929" s="150"/>
      <c r="GU929" s="150"/>
      <c r="GV929" s="150"/>
      <c r="GW929" s="150"/>
      <c r="GX929" s="150"/>
      <c r="GY929" s="150"/>
      <c r="GZ929" s="150"/>
      <c r="HA929" s="150"/>
      <c r="HB929" s="150"/>
      <c r="HC929" s="150"/>
      <c r="HD929" s="150"/>
      <c r="HE929" s="150"/>
      <c r="HF929" s="150"/>
      <c r="HG929" s="150"/>
      <c r="HH929" s="150"/>
      <c r="HI929" s="150"/>
      <c r="HJ929" s="150"/>
      <c r="HK929" s="150"/>
      <c r="HL929" s="150"/>
      <c r="HM929" s="150"/>
      <c r="HN929" s="150"/>
      <c r="HO929" s="150"/>
      <c r="HP929" s="150"/>
      <c r="HQ929" s="150"/>
      <c r="HR929" s="150"/>
      <c r="HS929" s="150"/>
      <c r="HT929" s="150"/>
      <c r="HU929" s="150"/>
      <c r="HV929" s="150"/>
      <c r="HW929" s="150"/>
      <c r="HX929" s="150"/>
      <c r="HY929" s="150"/>
      <c r="HZ929" s="150"/>
      <c r="IA929" s="150"/>
      <c r="IB929" s="150"/>
      <c r="IC929" s="150"/>
      <c r="ID929" s="150"/>
      <c r="IE929" s="150"/>
      <c r="IF929" s="150"/>
      <c r="IG929" s="150"/>
      <c r="IH929" s="150"/>
      <c r="II929" s="150"/>
      <c r="IJ929" s="150"/>
      <c r="IK929" s="150"/>
      <c r="IL929" s="150"/>
      <c r="IM929" s="150"/>
      <c r="IN929" s="150"/>
      <c r="IO929" s="150"/>
      <c r="IP929" s="150"/>
      <c r="IQ929" s="150"/>
      <c r="IR929" s="150"/>
      <c r="IS929" s="150"/>
      <c r="IT929" s="150"/>
      <c r="IU929" s="150"/>
      <c r="IV929" s="150"/>
      <c r="IW929" s="150"/>
    </row>
    <row r="930" customFormat="false" ht="12.75" hidden="false" customHeight="false" outlineLevel="0" collapsed="false">
      <c r="B930" s="147"/>
      <c r="C930" s="147"/>
      <c r="D930" s="147"/>
      <c r="E930" s="147"/>
      <c r="F930" s="147"/>
      <c r="G930" s="147"/>
      <c r="H930" s="148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  <c r="AA930" s="147"/>
      <c r="AB930" s="147"/>
      <c r="AC930" s="147"/>
      <c r="AD930" s="147"/>
      <c r="AE930" s="147"/>
      <c r="AF930" s="147"/>
      <c r="AG930" s="147"/>
      <c r="AH930" s="147"/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  <c r="BI930" s="147"/>
      <c r="BJ930" s="147"/>
      <c r="BK930" s="149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  <c r="EB930" s="150"/>
      <c r="EC930" s="150"/>
      <c r="ED930" s="150"/>
      <c r="EE930" s="150"/>
      <c r="EF930" s="150"/>
      <c r="EG930" s="150"/>
      <c r="EH930" s="150"/>
      <c r="EI930" s="150"/>
      <c r="EJ930" s="150"/>
      <c r="EK930" s="150"/>
      <c r="EL930" s="150"/>
      <c r="EM930" s="150"/>
      <c r="EN930" s="150"/>
      <c r="EO930" s="150"/>
      <c r="EP930" s="150"/>
      <c r="EQ930" s="150"/>
      <c r="ER930" s="150"/>
      <c r="ES930" s="150"/>
      <c r="ET930" s="150"/>
      <c r="EU930" s="150"/>
      <c r="EV930" s="150"/>
      <c r="EW930" s="150"/>
      <c r="EX930" s="150"/>
      <c r="EY930" s="150"/>
      <c r="EZ930" s="150"/>
      <c r="FA930" s="150"/>
      <c r="FB930" s="150"/>
      <c r="FC930" s="150"/>
      <c r="FD930" s="150"/>
      <c r="FE930" s="150"/>
      <c r="FF930" s="150"/>
      <c r="FG930" s="150"/>
      <c r="FH930" s="150"/>
      <c r="FI930" s="150"/>
      <c r="FJ930" s="150"/>
      <c r="FK930" s="150"/>
      <c r="FL930" s="150"/>
      <c r="FM930" s="150"/>
      <c r="FN930" s="150"/>
      <c r="FO930" s="150"/>
      <c r="FP930" s="150"/>
      <c r="FQ930" s="150"/>
      <c r="FR930" s="150"/>
      <c r="FS930" s="150"/>
      <c r="FT930" s="150"/>
      <c r="FU930" s="150"/>
      <c r="FV930" s="150"/>
      <c r="FW930" s="150"/>
      <c r="FX930" s="150"/>
      <c r="FY930" s="150"/>
      <c r="FZ930" s="150"/>
      <c r="GA930" s="150"/>
      <c r="GB930" s="150"/>
      <c r="GC930" s="150"/>
      <c r="GD930" s="150"/>
      <c r="GE930" s="150"/>
      <c r="GF930" s="150"/>
      <c r="GG930" s="150"/>
      <c r="GH930" s="150"/>
      <c r="GI930" s="150"/>
      <c r="GJ930" s="150"/>
      <c r="GK930" s="150"/>
      <c r="GL930" s="150"/>
      <c r="GM930" s="150"/>
      <c r="GN930" s="150"/>
      <c r="GO930" s="150"/>
      <c r="GP930" s="150"/>
      <c r="GQ930" s="150"/>
      <c r="GR930" s="150"/>
      <c r="GS930" s="150"/>
      <c r="GT930" s="150"/>
      <c r="GU930" s="150"/>
      <c r="GV930" s="150"/>
      <c r="GW930" s="150"/>
      <c r="GX930" s="150"/>
      <c r="GY930" s="150"/>
      <c r="GZ930" s="150"/>
      <c r="HA930" s="150"/>
      <c r="HB930" s="150"/>
      <c r="HC930" s="150"/>
      <c r="HD930" s="150"/>
      <c r="HE930" s="150"/>
      <c r="HF930" s="150"/>
      <c r="HG930" s="150"/>
      <c r="HH930" s="150"/>
      <c r="HI930" s="150"/>
      <c r="HJ930" s="150"/>
      <c r="HK930" s="150"/>
      <c r="HL930" s="150"/>
      <c r="HM930" s="150"/>
      <c r="HN930" s="150"/>
      <c r="HO930" s="150"/>
      <c r="HP930" s="150"/>
      <c r="HQ930" s="150"/>
      <c r="HR930" s="150"/>
      <c r="HS930" s="150"/>
      <c r="HT930" s="150"/>
      <c r="HU930" s="150"/>
      <c r="HV930" s="150"/>
      <c r="HW930" s="150"/>
      <c r="HX930" s="150"/>
      <c r="HY930" s="150"/>
      <c r="HZ930" s="150"/>
      <c r="IA930" s="150"/>
      <c r="IB930" s="150"/>
      <c r="IC930" s="150"/>
      <c r="ID930" s="150"/>
      <c r="IE930" s="150"/>
      <c r="IF930" s="150"/>
      <c r="IG930" s="150"/>
      <c r="IH930" s="150"/>
      <c r="II930" s="150"/>
      <c r="IJ930" s="150"/>
      <c r="IK930" s="150"/>
      <c r="IL930" s="150"/>
      <c r="IM930" s="150"/>
      <c r="IN930" s="150"/>
      <c r="IO930" s="150"/>
      <c r="IP930" s="150"/>
      <c r="IQ930" s="150"/>
      <c r="IR930" s="150"/>
      <c r="IS930" s="150"/>
      <c r="IT930" s="150"/>
      <c r="IU930" s="150"/>
      <c r="IV930" s="150"/>
      <c r="IW930" s="150"/>
    </row>
    <row r="931" customFormat="false" ht="12.75" hidden="false" customHeight="false" outlineLevel="0" collapsed="false">
      <c r="B931" s="147"/>
      <c r="C931" s="147"/>
      <c r="D931" s="147"/>
      <c r="E931" s="147"/>
      <c r="F931" s="147"/>
      <c r="G931" s="147"/>
      <c r="H931" s="148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  <c r="BI931" s="147"/>
      <c r="BJ931" s="147"/>
      <c r="BK931" s="149"/>
      <c r="BL931" s="150"/>
      <c r="BM931" s="150"/>
      <c r="BN931" s="150"/>
      <c r="BO931" s="150"/>
      <c r="BP931" s="150"/>
      <c r="BQ931" s="150"/>
      <c r="BR931" s="150"/>
      <c r="BS931" s="150"/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  <c r="EB931" s="150"/>
      <c r="EC931" s="150"/>
      <c r="ED931" s="150"/>
      <c r="EE931" s="150"/>
      <c r="EF931" s="150"/>
      <c r="EG931" s="150"/>
      <c r="EH931" s="150"/>
      <c r="EI931" s="150"/>
      <c r="EJ931" s="150"/>
      <c r="EK931" s="150"/>
      <c r="EL931" s="150"/>
      <c r="EM931" s="150"/>
      <c r="EN931" s="150"/>
      <c r="EO931" s="150"/>
      <c r="EP931" s="150"/>
      <c r="EQ931" s="150"/>
      <c r="ER931" s="150"/>
      <c r="ES931" s="150"/>
      <c r="ET931" s="150"/>
      <c r="EU931" s="150"/>
      <c r="EV931" s="150"/>
      <c r="EW931" s="150"/>
      <c r="EX931" s="150"/>
      <c r="EY931" s="150"/>
      <c r="EZ931" s="150"/>
      <c r="FA931" s="150"/>
      <c r="FB931" s="150"/>
      <c r="FC931" s="150"/>
      <c r="FD931" s="150"/>
      <c r="FE931" s="150"/>
      <c r="FF931" s="150"/>
      <c r="FG931" s="150"/>
      <c r="FH931" s="150"/>
      <c r="FI931" s="150"/>
      <c r="FJ931" s="150"/>
      <c r="FK931" s="150"/>
      <c r="FL931" s="150"/>
      <c r="FM931" s="150"/>
      <c r="FN931" s="150"/>
      <c r="FO931" s="150"/>
      <c r="FP931" s="150"/>
      <c r="FQ931" s="150"/>
      <c r="FR931" s="150"/>
      <c r="FS931" s="150"/>
      <c r="FT931" s="150"/>
      <c r="FU931" s="150"/>
      <c r="FV931" s="150"/>
      <c r="FW931" s="150"/>
      <c r="FX931" s="150"/>
      <c r="FY931" s="150"/>
      <c r="FZ931" s="150"/>
      <c r="GA931" s="150"/>
      <c r="GB931" s="150"/>
      <c r="GC931" s="150"/>
      <c r="GD931" s="150"/>
      <c r="GE931" s="150"/>
      <c r="GF931" s="150"/>
      <c r="GG931" s="150"/>
      <c r="GH931" s="150"/>
      <c r="GI931" s="150"/>
      <c r="GJ931" s="150"/>
      <c r="GK931" s="150"/>
      <c r="GL931" s="150"/>
      <c r="GM931" s="150"/>
      <c r="GN931" s="150"/>
      <c r="GO931" s="150"/>
      <c r="GP931" s="150"/>
      <c r="GQ931" s="150"/>
      <c r="GR931" s="150"/>
      <c r="GS931" s="150"/>
      <c r="GT931" s="150"/>
      <c r="GU931" s="150"/>
      <c r="GV931" s="150"/>
      <c r="GW931" s="150"/>
      <c r="GX931" s="150"/>
      <c r="GY931" s="150"/>
      <c r="GZ931" s="150"/>
      <c r="HA931" s="150"/>
      <c r="HB931" s="150"/>
      <c r="HC931" s="150"/>
      <c r="HD931" s="150"/>
      <c r="HE931" s="150"/>
      <c r="HF931" s="150"/>
      <c r="HG931" s="150"/>
      <c r="HH931" s="150"/>
      <c r="HI931" s="150"/>
      <c r="HJ931" s="150"/>
      <c r="HK931" s="150"/>
      <c r="HL931" s="150"/>
      <c r="HM931" s="150"/>
      <c r="HN931" s="150"/>
      <c r="HO931" s="150"/>
      <c r="HP931" s="150"/>
      <c r="HQ931" s="150"/>
      <c r="HR931" s="150"/>
      <c r="HS931" s="150"/>
      <c r="HT931" s="150"/>
      <c r="HU931" s="150"/>
      <c r="HV931" s="150"/>
      <c r="HW931" s="150"/>
      <c r="HX931" s="150"/>
      <c r="HY931" s="150"/>
      <c r="HZ931" s="150"/>
      <c r="IA931" s="150"/>
      <c r="IB931" s="150"/>
      <c r="IC931" s="150"/>
      <c r="ID931" s="150"/>
      <c r="IE931" s="150"/>
      <c r="IF931" s="150"/>
      <c r="IG931" s="150"/>
      <c r="IH931" s="150"/>
      <c r="II931" s="150"/>
      <c r="IJ931" s="150"/>
      <c r="IK931" s="150"/>
      <c r="IL931" s="150"/>
      <c r="IM931" s="150"/>
      <c r="IN931" s="150"/>
      <c r="IO931" s="150"/>
      <c r="IP931" s="150"/>
      <c r="IQ931" s="150"/>
      <c r="IR931" s="150"/>
      <c r="IS931" s="150"/>
      <c r="IT931" s="150"/>
      <c r="IU931" s="150"/>
      <c r="IV931" s="150"/>
      <c r="IW931" s="150"/>
    </row>
    <row r="932" customFormat="false" ht="12.75" hidden="false" customHeight="false" outlineLevel="0" collapsed="false">
      <c r="B932" s="147"/>
      <c r="C932" s="147"/>
      <c r="D932" s="147"/>
      <c r="E932" s="147"/>
      <c r="F932" s="147"/>
      <c r="G932" s="147"/>
      <c r="H932" s="148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  <c r="AA932" s="147"/>
      <c r="AB932" s="147"/>
      <c r="AC932" s="147"/>
      <c r="AD932" s="147"/>
      <c r="AE932" s="147"/>
      <c r="AF932" s="147"/>
      <c r="AG932" s="147"/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  <c r="BI932" s="147"/>
      <c r="BJ932" s="147"/>
      <c r="BK932" s="149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  <c r="EB932" s="150"/>
      <c r="EC932" s="150"/>
      <c r="ED932" s="150"/>
      <c r="EE932" s="150"/>
      <c r="EF932" s="150"/>
      <c r="EG932" s="150"/>
      <c r="EH932" s="150"/>
      <c r="EI932" s="150"/>
      <c r="EJ932" s="150"/>
      <c r="EK932" s="150"/>
      <c r="EL932" s="150"/>
      <c r="EM932" s="150"/>
      <c r="EN932" s="150"/>
      <c r="EO932" s="150"/>
      <c r="EP932" s="150"/>
      <c r="EQ932" s="150"/>
      <c r="ER932" s="150"/>
      <c r="ES932" s="150"/>
      <c r="ET932" s="150"/>
      <c r="EU932" s="150"/>
      <c r="EV932" s="150"/>
      <c r="EW932" s="150"/>
      <c r="EX932" s="150"/>
      <c r="EY932" s="150"/>
      <c r="EZ932" s="150"/>
      <c r="FA932" s="150"/>
      <c r="FB932" s="150"/>
      <c r="FC932" s="150"/>
      <c r="FD932" s="150"/>
      <c r="FE932" s="150"/>
      <c r="FF932" s="150"/>
      <c r="FG932" s="150"/>
      <c r="FH932" s="150"/>
      <c r="FI932" s="150"/>
      <c r="FJ932" s="150"/>
      <c r="FK932" s="150"/>
      <c r="FL932" s="150"/>
      <c r="FM932" s="150"/>
      <c r="FN932" s="150"/>
      <c r="FO932" s="150"/>
      <c r="FP932" s="150"/>
      <c r="FQ932" s="150"/>
      <c r="FR932" s="150"/>
      <c r="FS932" s="150"/>
      <c r="FT932" s="150"/>
      <c r="FU932" s="150"/>
      <c r="FV932" s="150"/>
      <c r="FW932" s="150"/>
      <c r="FX932" s="150"/>
      <c r="FY932" s="150"/>
      <c r="FZ932" s="150"/>
      <c r="GA932" s="150"/>
      <c r="GB932" s="150"/>
      <c r="GC932" s="150"/>
      <c r="GD932" s="150"/>
      <c r="GE932" s="150"/>
      <c r="GF932" s="150"/>
      <c r="GG932" s="150"/>
      <c r="GH932" s="150"/>
      <c r="GI932" s="150"/>
      <c r="GJ932" s="150"/>
      <c r="GK932" s="150"/>
      <c r="GL932" s="150"/>
      <c r="GM932" s="150"/>
      <c r="GN932" s="150"/>
      <c r="GO932" s="150"/>
      <c r="GP932" s="150"/>
      <c r="GQ932" s="150"/>
      <c r="GR932" s="150"/>
      <c r="GS932" s="150"/>
      <c r="GT932" s="150"/>
      <c r="GU932" s="150"/>
      <c r="GV932" s="150"/>
      <c r="GW932" s="150"/>
      <c r="GX932" s="150"/>
      <c r="GY932" s="150"/>
      <c r="GZ932" s="150"/>
      <c r="HA932" s="150"/>
      <c r="HB932" s="150"/>
      <c r="HC932" s="150"/>
      <c r="HD932" s="150"/>
      <c r="HE932" s="150"/>
      <c r="HF932" s="150"/>
      <c r="HG932" s="150"/>
      <c r="HH932" s="150"/>
      <c r="HI932" s="150"/>
      <c r="HJ932" s="150"/>
      <c r="HK932" s="150"/>
      <c r="HL932" s="150"/>
      <c r="HM932" s="150"/>
      <c r="HN932" s="150"/>
      <c r="HO932" s="150"/>
      <c r="HP932" s="150"/>
      <c r="HQ932" s="150"/>
      <c r="HR932" s="150"/>
      <c r="HS932" s="150"/>
      <c r="HT932" s="150"/>
      <c r="HU932" s="150"/>
      <c r="HV932" s="150"/>
      <c r="HW932" s="150"/>
      <c r="HX932" s="150"/>
      <c r="HY932" s="150"/>
      <c r="HZ932" s="150"/>
      <c r="IA932" s="150"/>
      <c r="IB932" s="150"/>
      <c r="IC932" s="150"/>
      <c r="ID932" s="150"/>
      <c r="IE932" s="150"/>
      <c r="IF932" s="150"/>
      <c r="IG932" s="150"/>
      <c r="IH932" s="150"/>
      <c r="II932" s="150"/>
      <c r="IJ932" s="150"/>
      <c r="IK932" s="150"/>
      <c r="IL932" s="150"/>
      <c r="IM932" s="150"/>
      <c r="IN932" s="150"/>
      <c r="IO932" s="150"/>
      <c r="IP932" s="150"/>
      <c r="IQ932" s="150"/>
      <c r="IR932" s="150"/>
      <c r="IS932" s="150"/>
      <c r="IT932" s="150"/>
      <c r="IU932" s="150"/>
      <c r="IV932" s="150"/>
      <c r="IW932" s="150"/>
    </row>
    <row r="933" customFormat="false" ht="12.75" hidden="false" customHeight="false" outlineLevel="0" collapsed="false">
      <c r="B933" s="147"/>
      <c r="C933" s="147"/>
      <c r="D933" s="147"/>
      <c r="E933" s="147"/>
      <c r="F933" s="147"/>
      <c r="G933" s="147"/>
      <c r="H933" s="148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  <c r="AA933" s="147"/>
      <c r="AB933" s="147"/>
      <c r="AC933" s="147"/>
      <c r="AD933" s="147"/>
      <c r="AE933" s="147"/>
      <c r="AF933" s="147"/>
      <c r="AG933" s="147"/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  <c r="BI933" s="147"/>
      <c r="BJ933" s="147"/>
      <c r="BK933" s="149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  <c r="EC933" s="150"/>
      <c r="ED933" s="150"/>
      <c r="EE933" s="150"/>
      <c r="EF933" s="150"/>
      <c r="EG933" s="150"/>
      <c r="EH933" s="150"/>
      <c r="EI933" s="150"/>
      <c r="EJ933" s="150"/>
      <c r="EK933" s="150"/>
      <c r="EL933" s="150"/>
      <c r="EM933" s="150"/>
      <c r="EN933" s="150"/>
      <c r="EO933" s="150"/>
      <c r="EP933" s="150"/>
      <c r="EQ933" s="150"/>
      <c r="ER933" s="150"/>
      <c r="ES933" s="150"/>
      <c r="ET933" s="150"/>
      <c r="EU933" s="150"/>
      <c r="EV933" s="150"/>
      <c r="EW933" s="150"/>
      <c r="EX933" s="150"/>
      <c r="EY933" s="150"/>
      <c r="EZ933" s="150"/>
      <c r="FA933" s="150"/>
      <c r="FB933" s="150"/>
      <c r="FC933" s="150"/>
      <c r="FD933" s="150"/>
      <c r="FE933" s="150"/>
      <c r="FF933" s="150"/>
      <c r="FG933" s="150"/>
      <c r="FH933" s="150"/>
      <c r="FI933" s="150"/>
      <c r="FJ933" s="150"/>
      <c r="FK933" s="150"/>
      <c r="FL933" s="150"/>
      <c r="FM933" s="150"/>
      <c r="FN933" s="150"/>
      <c r="FO933" s="150"/>
      <c r="FP933" s="150"/>
      <c r="FQ933" s="150"/>
      <c r="FR933" s="150"/>
      <c r="FS933" s="150"/>
      <c r="FT933" s="150"/>
      <c r="FU933" s="150"/>
      <c r="FV933" s="150"/>
      <c r="FW933" s="150"/>
      <c r="FX933" s="150"/>
      <c r="FY933" s="150"/>
      <c r="FZ933" s="150"/>
      <c r="GA933" s="150"/>
      <c r="GB933" s="150"/>
      <c r="GC933" s="150"/>
      <c r="GD933" s="150"/>
      <c r="GE933" s="150"/>
      <c r="GF933" s="150"/>
      <c r="GG933" s="150"/>
      <c r="GH933" s="150"/>
      <c r="GI933" s="150"/>
      <c r="GJ933" s="150"/>
      <c r="GK933" s="150"/>
      <c r="GL933" s="150"/>
      <c r="GM933" s="150"/>
      <c r="GN933" s="150"/>
      <c r="GO933" s="150"/>
      <c r="GP933" s="150"/>
      <c r="GQ933" s="150"/>
      <c r="GR933" s="150"/>
      <c r="GS933" s="150"/>
      <c r="GT933" s="150"/>
      <c r="GU933" s="150"/>
      <c r="GV933" s="150"/>
      <c r="GW933" s="150"/>
      <c r="GX933" s="150"/>
      <c r="GY933" s="150"/>
      <c r="GZ933" s="150"/>
      <c r="HA933" s="150"/>
      <c r="HB933" s="150"/>
      <c r="HC933" s="150"/>
      <c r="HD933" s="150"/>
      <c r="HE933" s="150"/>
      <c r="HF933" s="150"/>
      <c r="HG933" s="150"/>
      <c r="HH933" s="150"/>
      <c r="HI933" s="150"/>
      <c r="HJ933" s="150"/>
      <c r="HK933" s="150"/>
      <c r="HL933" s="150"/>
      <c r="HM933" s="150"/>
      <c r="HN933" s="150"/>
      <c r="HO933" s="150"/>
      <c r="HP933" s="150"/>
      <c r="HQ933" s="150"/>
      <c r="HR933" s="150"/>
      <c r="HS933" s="150"/>
      <c r="HT933" s="150"/>
      <c r="HU933" s="150"/>
      <c r="HV933" s="150"/>
      <c r="HW933" s="150"/>
      <c r="HX933" s="150"/>
      <c r="HY933" s="150"/>
      <c r="HZ933" s="150"/>
      <c r="IA933" s="150"/>
      <c r="IB933" s="150"/>
      <c r="IC933" s="150"/>
      <c r="ID933" s="150"/>
      <c r="IE933" s="150"/>
      <c r="IF933" s="150"/>
      <c r="IG933" s="150"/>
      <c r="IH933" s="150"/>
      <c r="II933" s="150"/>
      <c r="IJ933" s="150"/>
      <c r="IK933" s="150"/>
      <c r="IL933" s="150"/>
      <c r="IM933" s="150"/>
      <c r="IN933" s="150"/>
      <c r="IO933" s="150"/>
      <c r="IP933" s="150"/>
      <c r="IQ933" s="150"/>
      <c r="IR933" s="150"/>
      <c r="IS933" s="150"/>
      <c r="IT933" s="150"/>
      <c r="IU933" s="150"/>
      <c r="IV933" s="150"/>
      <c r="IW933" s="150"/>
    </row>
    <row r="934" customFormat="false" ht="12.75" hidden="false" customHeight="false" outlineLevel="0" collapsed="false">
      <c r="B934" s="147"/>
      <c r="C934" s="147"/>
      <c r="D934" s="147"/>
      <c r="E934" s="147"/>
      <c r="F934" s="147"/>
      <c r="G934" s="147"/>
      <c r="H934" s="148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  <c r="AA934" s="147"/>
      <c r="AB934" s="147"/>
      <c r="AC934" s="147"/>
      <c r="AD934" s="147"/>
      <c r="AE934" s="147"/>
      <c r="AF934" s="147"/>
      <c r="AG934" s="147"/>
      <c r="AH934" s="147"/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7"/>
      <c r="BH934" s="147"/>
      <c r="BI934" s="147"/>
      <c r="BJ934" s="147"/>
      <c r="BK934" s="149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  <c r="EC934" s="150"/>
      <c r="ED934" s="150"/>
      <c r="EE934" s="150"/>
      <c r="EF934" s="150"/>
      <c r="EG934" s="150"/>
      <c r="EH934" s="150"/>
      <c r="EI934" s="150"/>
      <c r="EJ934" s="150"/>
      <c r="EK934" s="150"/>
      <c r="EL934" s="150"/>
      <c r="EM934" s="150"/>
      <c r="EN934" s="150"/>
      <c r="EO934" s="150"/>
      <c r="EP934" s="150"/>
      <c r="EQ934" s="150"/>
      <c r="ER934" s="150"/>
      <c r="ES934" s="150"/>
      <c r="ET934" s="150"/>
      <c r="EU934" s="150"/>
      <c r="EV934" s="150"/>
      <c r="EW934" s="150"/>
      <c r="EX934" s="150"/>
      <c r="EY934" s="150"/>
      <c r="EZ934" s="150"/>
      <c r="FA934" s="150"/>
      <c r="FB934" s="150"/>
      <c r="FC934" s="150"/>
      <c r="FD934" s="150"/>
      <c r="FE934" s="150"/>
      <c r="FF934" s="150"/>
      <c r="FG934" s="150"/>
      <c r="FH934" s="150"/>
      <c r="FI934" s="150"/>
      <c r="FJ934" s="150"/>
      <c r="FK934" s="150"/>
      <c r="FL934" s="150"/>
      <c r="FM934" s="150"/>
      <c r="FN934" s="150"/>
      <c r="FO934" s="150"/>
      <c r="FP934" s="150"/>
      <c r="FQ934" s="150"/>
      <c r="FR934" s="150"/>
      <c r="FS934" s="150"/>
      <c r="FT934" s="150"/>
      <c r="FU934" s="150"/>
      <c r="FV934" s="150"/>
      <c r="FW934" s="150"/>
      <c r="FX934" s="150"/>
      <c r="FY934" s="150"/>
      <c r="FZ934" s="150"/>
      <c r="GA934" s="150"/>
      <c r="GB934" s="150"/>
      <c r="GC934" s="150"/>
      <c r="GD934" s="150"/>
      <c r="GE934" s="150"/>
      <c r="GF934" s="150"/>
      <c r="GG934" s="150"/>
      <c r="GH934" s="150"/>
      <c r="GI934" s="150"/>
      <c r="GJ934" s="150"/>
      <c r="GK934" s="150"/>
      <c r="GL934" s="150"/>
      <c r="GM934" s="150"/>
      <c r="GN934" s="150"/>
      <c r="GO934" s="150"/>
      <c r="GP934" s="150"/>
      <c r="GQ934" s="150"/>
      <c r="GR934" s="150"/>
      <c r="GS934" s="150"/>
      <c r="GT934" s="150"/>
      <c r="GU934" s="150"/>
      <c r="GV934" s="150"/>
      <c r="GW934" s="150"/>
      <c r="GX934" s="150"/>
      <c r="GY934" s="150"/>
      <c r="GZ934" s="150"/>
      <c r="HA934" s="150"/>
      <c r="HB934" s="150"/>
      <c r="HC934" s="150"/>
      <c r="HD934" s="150"/>
      <c r="HE934" s="150"/>
      <c r="HF934" s="150"/>
      <c r="HG934" s="150"/>
      <c r="HH934" s="150"/>
      <c r="HI934" s="150"/>
      <c r="HJ934" s="150"/>
      <c r="HK934" s="150"/>
      <c r="HL934" s="150"/>
      <c r="HM934" s="150"/>
      <c r="HN934" s="150"/>
      <c r="HO934" s="150"/>
      <c r="HP934" s="150"/>
      <c r="HQ934" s="150"/>
      <c r="HR934" s="150"/>
      <c r="HS934" s="150"/>
      <c r="HT934" s="150"/>
      <c r="HU934" s="150"/>
      <c r="HV934" s="150"/>
      <c r="HW934" s="150"/>
      <c r="HX934" s="150"/>
      <c r="HY934" s="150"/>
      <c r="HZ934" s="150"/>
      <c r="IA934" s="150"/>
      <c r="IB934" s="150"/>
      <c r="IC934" s="150"/>
      <c r="ID934" s="150"/>
      <c r="IE934" s="150"/>
      <c r="IF934" s="150"/>
      <c r="IG934" s="150"/>
      <c r="IH934" s="150"/>
      <c r="II934" s="150"/>
      <c r="IJ934" s="150"/>
      <c r="IK934" s="150"/>
      <c r="IL934" s="150"/>
      <c r="IM934" s="150"/>
      <c r="IN934" s="150"/>
      <c r="IO934" s="150"/>
      <c r="IP934" s="150"/>
      <c r="IQ934" s="150"/>
      <c r="IR934" s="150"/>
      <c r="IS934" s="150"/>
      <c r="IT934" s="150"/>
      <c r="IU934" s="150"/>
      <c r="IV934" s="150"/>
      <c r="IW934" s="150"/>
    </row>
    <row r="935" customFormat="false" ht="12.75" hidden="false" customHeight="false" outlineLevel="0" collapsed="false">
      <c r="B935" s="147"/>
      <c r="C935" s="147"/>
      <c r="D935" s="147"/>
      <c r="E935" s="147"/>
      <c r="F935" s="147"/>
      <c r="G935" s="147"/>
      <c r="H935" s="148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  <c r="AA935" s="147"/>
      <c r="AB935" s="147"/>
      <c r="AC935" s="147"/>
      <c r="AD935" s="147"/>
      <c r="AE935" s="147"/>
      <c r="AF935" s="147"/>
      <c r="AG935" s="147"/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  <c r="BI935" s="147"/>
      <c r="BJ935" s="147"/>
      <c r="BK935" s="149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  <c r="EC935" s="150"/>
      <c r="ED935" s="150"/>
      <c r="EE935" s="150"/>
      <c r="EF935" s="150"/>
      <c r="EG935" s="150"/>
      <c r="EH935" s="150"/>
      <c r="EI935" s="150"/>
      <c r="EJ935" s="150"/>
      <c r="EK935" s="150"/>
      <c r="EL935" s="150"/>
      <c r="EM935" s="150"/>
      <c r="EN935" s="150"/>
      <c r="EO935" s="150"/>
      <c r="EP935" s="150"/>
      <c r="EQ935" s="150"/>
      <c r="ER935" s="150"/>
      <c r="ES935" s="150"/>
      <c r="ET935" s="150"/>
      <c r="EU935" s="150"/>
      <c r="EV935" s="150"/>
      <c r="EW935" s="150"/>
      <c r="EX935" s="150"/>
      <c r="EY935" s="150"/>
      <c r="EZ935" s="150"/>
      <c r="FA935" s="150"/>
      <c r="FB935" s="150"/>
      <c r="FC935" s="150"/>
      <c r="FD935" s="150"/>
      <c r="FE935" s="150"/>
      <c r="FF935" s="150"/>
      <c r="FG935" s="150"/>
      <c r="FH935" s="150"/>
      <c r="FI935" s="150"/>
      <c r="FJ935" s="150"/>
      <c r="FK935" s="150"/>
      <c r="FL935" s="150"/>
      <c r="FM935" s="150"/>
      <c r="FN935" s="150"/>
      <c r="FO935" s="150"/>
      <c r="FP935" s="150"/>
      <c r="FQ935" s="150"/>
      <c r="FR935" s="150"/>
      <c r="FS935" s="150"/>
      <c r="FT935" s="150"/>
      <c r="FU935" s="150"/>
      <c r="FV935" s="150"/>
      <c r="FW935" s="150"/>
      <c r="FX935" s="150"/>
      <c r="FY935" s="150"/>
      <c r="FZ935" s="150"/>
      <c r="GA935" s="150"/>
      <c r="GB935" s="150"/>
      <c r="GC935" s="150"/>
      <c r="GD935" s="150"/>
      <c r="GE935" s="150"/>
      <c r="GF935" s="150"/>
      <c r="GG935" s="150"/>
      <c r="GH935" s="150"/>
      <c r="GI935" s="150"/>
      <c r="GJ935" s="150"/>
      <c r="GK935" s="150"/>
      <c r="GL935" s="150"/>
      <c r="GM935" s="150"/>
      <c r="GN935" s="150"/>
      <c r="GO935" s="150"/>
      <c r="GP935" s="150"/>
      <c r="GQ935" s="150"/>
      <c r="GR935" s="150"/>
      <c r="GS935" s="150"/>
      <c r="GT935" s="150"/>
      <c r="GU935" s="150"/>
      <c r="GV935" s="150"/>
      <c r="GW935" s="150"/>
      <c r="GX935" s="150"/>
      <c r="GY935" s="150"/>
      <c r="GZ935" s="150"/>
      <c r="HA935" s="150"/>
      <c r="HB935" s="150"/>
      <c r="HC935" s="150"/>
      <c r="HD935" s="150"/>
      <c r="HE935" s="150"/>
      <c r="HF935" s="150"/>
      <c r="HG935" s="150"/>
      <c r="HH935" s="150"/>
      <c r="HI935" s="150"/>
      <c r="HJ935" s="150"/>
      <c r="HK935" s="150"/>
      <c r="HL935" s="150"/>
      <c r="HM935" s="150"/>
      <c r="HN935" s="150"/>
      <c r="HO935" s="150"/>
      <c r="HP935" s="150"/>
      <c r="HQ935" s="150"/>
      <c r="HR935" s="150"/>
      <c r="HS935" s="150"/>
      <c r="HT935" s="150"/>
      <c r="HU935" s="150"/>
      <c r="HV935" s="150"/>
      <c r="HW935" s="150"/>
      <c r="HX935" s="150"/>
      <c r="HY935" s="150"/>
      <c r="HZ935" s="150"/>
      <c r="IA935" s="150"/>
      <c r="IB935" s="150"/>
      <c r="IC935" s="150"/>
      <c r="ID935" s="150"/>
      <c r="IE935" s="150"/>
      <c r="IF935" s="150"/>
      <c r="IG935" s="150"/>
      <c r="IH935" s="150"/>
      <c r="II935" s="150"/>
      <c r="IJ935" s="150"/>
      <c r="IK935" s="150"/>
      <c r="IL935" s="150"/>
      <c r="IM935" s="150"/>
      <c r="IN935" s="150"/>
      <c r="IO935" s="150"/>
      <c r="IP935" s="150"/>
      <c r="IQ935" s="150"/>
      <c r="IR935" s="150"/>
      <c r="IS935" s="150"/>
      <c r="IT935" s="150"/>
      <c r="IU935" s="150"/>
      <c r="IV935" s="150"/>
      <c r="IW935" s="150"/>
    </row>
    <row r="936" customFormat="false" ht="12.75" hidden="false" customHeight="false" outlineLevel="0" collapsed="false">
      <c r="B936" s="147"/>
      <c r="C936" s="147"/>
      <c r="D936" s="147"/>
      <c r="E936" s="147"/>
      <c r="F936" s="147"/>
      <c r="G936" s="147"/>
      <c r="H936" s="148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  <c r="AA936" s="147"/>
      <c r="AB936" s="147"/>
      <c r="AC936" s="147"/>
      <c r="AD936" s="147"/>
      <c r="AE936" s="147"/>
      <c r="AF936" s="147"/>
      <c r="AG936" s="147"/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  <c r="BI936" s="147"/>
      <c r="BJ936" s="147"/>
      <c r="BK936" s="149"/>
      <c r="BL936" s="150"/>
      <c r="BM936" s="150"/>
      <c r="BN936" s="150"/>
      <c r="BO936" s="150"/>
      <c r="BP936" s="150"/>
      <c r="BQ936" s="150"/>
      <c r="BR936" s="150"/>
      <c r="BS936" s="150"/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  <c r="EB936" s="150"/>
      <c r="EC936" s="150"/>
      <c r="ED936" s="150"/>
      <c r="EE936" s="150"/>
      <c r="EF936" s="150"/>
      <c r="EG936" s="150"/>
      <c r="EH936" s="150"/>
      <c r="EI936" s="150"/>
      <c r="EJ936" s="150"/>
      <c r="EK936" s="150"/>
      <c r="EL936" s="150"/>
      <c r="EM936" s="150"/>
      <c r="EN936" s="150"/>
      <c r="EO936" s="150"/>
      <c r="EP936" s="150"/>
      <c r="EQ936" s="150"/>
      <c r="ER936" s="150"/>
      <c r="ES936" s="150"/>
      <c r="ET936" s="150"/>
      <c r="EU936" s="150"/>
      <c r="EV936" s="150"/>
      <c r="EW936" s="150"/>
      <c r="EX936" s="150"/>
      <c r="EY936" s="150"/>
      <c r="EZ936" s="150"/>
      <c r="FA936" s="150"/>
      <c r="FB936" s="150"/>
      <c r="FC936" s="150"/>
      <c r="FD936" s="150"/>
      <c r="FE936" s="150"/>
      <c r="FF936" s="150"/>
      <c r="FG936" s="150"/>
      <c r="FH936" s="150"/>
      <c r="FI936" s="150"/>
      <c r="FJ936" s="150"/>
      <c r="FK936" s="150"/>
      <c r="FL936" s="150"/>
      <c r="FM936" s="150"/>
      <c r="FN936" s="150"/>
      <c r="FO936" s="150"/>
      <c r="FP936" s="150"/>
      <c r="FQ936" s="150"/>
      <c r="FR936" s="150"/>
      <c r="FS936" s="150"/>
      <c r="FT936" s="150"/>
      <c r="FU936" s="150"/>
      <c r="FV936" s="150"/>
      <c r="FW936" s="150"/>
      <c r="FX936" s="150"/>
      <c r="FY936" s="150"/>
      <c r="FZ936" s="150"/>
      <c r="GA936" s="150"/>
      <c r="GB936" s="150"/>
      <c r="GC936" s="150"/>
      <c r="GD936" s="150"/>
      <c r="GE936" s="150"/>
      <c r="GF936" s="150"/>
      <c r="GG936" s="150"/>
      <c r="GH936" s="150"/>
      <c r="GI936" s="150"/>
      <c r="GJ936" s="150"/>
      <c r="GK936" s="150"/>
      <c r="GL936" s="150"/>
      <c r="GM936" s="150"/>
      <c r="GN936" s="150"/>
      <c r="GO936" s="150"/>
      <c r="GP936" s="150"/>
      <c r="GQ936" s="150"/>
      <c r="GR936" s="150"/>
      <c r="GS936" s="150"/>
      <c r="GT936" s="150"/>
      <c r="GU936" s="150"/>
      <c r="GV936" s="150"/>
      <c r="GW936" s="150"/>
      <c r="GX936" s="150"/>
      <c r="GY936" s="150"/>
      <c r="GZ936" s="150"/>
      <c r="HA936" s="150"/>
      <c r="HB936" s="150"/>
      <c r="HC936" s="150"/>
      <c r="HD936" s="150"/>
      <c r="HE936" s="150"/>
      <c r="HF936" s="150"/>
      <c r="HG936" s="150"/>
      <c r="HH936" s="150"/>
      <c r="HI936" s="150"/>
      <c r="HJ936" s="150"/>
      <c r="HK936" s="150"/>
      <c r="HL936" s="150"/>
      <c r="HM936" s="150"/>
      <c r="HN936" s="150"/>
      <c r="HO936" s="150"/>
      <c r="HP936" s="150"/>
      <c r="HQ936" s="150"/>
      <c r="HR936" s="150"/>
      <c r="HS936" s="150"/>
      <c r="HT936" s="150"/>
      <c r="HU936" s="150"/>
      <c r="HV936" s="150"/>
      <c r="HW936" s="150"/>
      <c r="HX936" s="150"/>
      <c r="HY936" s="150"/>
      <c r="HZ936" s="150"/>
      <c r="IA936" s="150"/>
      <c r="IB936" s="150"/>
      <c r="IC936" s="150"/>
      <c r="ID936" s="150"/>
      <c r="IE936" s="150"/>
      <c r="IF936" s="150"/>
      <c r="IG936" s="150"/>
      <c r="IH936" s="150"/>
      <c r="II936" s="150"/>
      <c r="IJ936" s="150"/>
      <c r="IK936" s="150"/>
      <c r="IL936" s="150"/>
      <c r="IM936" s="150"/>
      <c r="IN936" s="150"/>
      <c r="IO936" s="150"/>
      <c r="IP936" s="150"/>
      <c r="IQ936" s="150"/>
      <c r="IR936" s="150"/>
      <c r="IS936" s="150"/>
      <c r="IT936" s="150"/>
      <c r="IU936" s="150"/>
      <c r="IV936" s="150"/>
      <c r="IW936" s="150"/>
    </row>
    <row r="937" customFormat="false" ht="12.75" hidden="false" customHeight="false" outlineLevel="0" collapsed="false">
      <c r="B937" s="147"/>
      <c r="C937" s="147"/>
      <c r="D937" s="147"/>
      <c r="E937" s="147"/>
      <c r="F937" s="147"/>
      <c r="G937" s="147"/>
      <c r="H937" s="148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  <c r="AA937" s="147"/>
      <c r="AB937" s="147"/>
      <c r="AC937" s="147"/>
      <c r="AD937" s="147"/>
      <c r="AE937" s="147"/>
      <c r="AF937" s="147"/>
      <c r="AG937" s="147"/>
      <c r="AH937" s="147"/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  <c r="BI937" s="147"/>
      <c r="BJ937" s="147"/>
      <c r="BK937" s="149"/>
      <c r="BL937" s="150"/>
      <c r="BM937" s="150"/>
      <c r="BN937" s="150"/>
      <c r="BO937" s="150"/>
      <c r="BP937" s="150"/>
      <c r="BQ937" s="150"/>
      <c r="BR937" s="150"/>
      <c r="BS937" s="150"/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  <c r="EB937" s="150"/>
      <c r="EC937" s="150"/>
      <c r="ED937" s="150"/>
      <c r="EE937" s="150"/>
      <c r="EF937" s="150"/>
      <c r="EG937" s="150"/>
      <c r="EH937" s="150"/>
      <c r="EI937" s="150"/>
      <c r="EJ937" s="150"/>
      <c r="EK937" s="150"/>
      <c r="EL937" s="150"/>
      <c r="EM937" s="150"/>
      <c r="EN937" s="150"/>
      <c r="EO937" s="150"/>
      <c r="EP937" s="150"/>
      <c r="EQ937" s="150"/>
      <c r="ER937" s="150"/>
      <c r="ES937" s="150"/>
      <c r="ET937" s="150"/>
      <c r="EU937" s="150"/>
      <c r="EV937" s="150"/>
      <c r="EW937" s="150"/>
      <c r="EX937" s="150"/>
      <c r="EY937" s="150"/>
      <c r="EZ937" s="150"/>
      <c r="FA937" s="150"/>
      <c r="FB937" s="150"/>
      <c r="FC937" s="150"/>
      <c r="FD937" s="150"/>
      <c r="FE937" s="150"/>
      <c r="FF937" s="150"/>
      <c r="FG937" s="150"/>
      <c r="FH937" s="150"/>
      <c r="FI937" s="150"/>
      <c r="FJ937" s="150"/>
      <c r="FK937" s="150"/>
      <c r="FL937" s="150"/>
      <c r="FM937" s="150"/>
      <c r="FN937" s="150"/>
      <c r="FO937" s="150"/>
      <c r="FP937" s="150"/>
      <c r="FQ937" s="150"/>
      <c r="FR937" s="150"/>
      <c r="FS937" s="150"/>
      <c r="FT937" s="150"/>
      <c r="FU937" s="150"/>
      <c r="FV937" s="150"/>
      <c r="FW937" s="150"/>
      <c r="FX937" s="150"/>
      <c r="FY937" s="150"/>
      <c r="FZ937" s="150"/>
      <c r="GA937" s="150"/>
      <c r="GB937" s="150"/>
      <c r="GC937" s="150"/>
      <c r="GD937" s="150"/>
      <c r="GE937" s="150"/>
      <c r="GF937" s="150"/>
      <c r="GG937" s="150"/>
      <c r="GH937" s="150"/>
      <c r="GI937" s="150"/>
      <c r="GJ937" s="150"/>
      <c r="GK937" s="150"/>
      <c r="GL937" s="150"/>
      <c r="GM937" s="150"/>
      <c r="GN937" s="150"/>
      <c r="GO937" s="150"/>
      <c r="GP937" s="150"/>
      <c r="GQ937" s="150"/>
      <c r="GR937" s="150"/>
      <c r="GS937" s="150"/>
      <c r="GT937" s="150"/>
      <c r="GU937" s="150"/>
      <c r="GV937" s="150"/>
      <c r="GW937" s="150"/>
      <c r="GX937" s="150"/>
      <c r="GY937" s="150"/>
      <c r="GZ937" s="150"/>
      <c r="HA937" s="150"/>
      <c r="HB937" s="150"/>
      <c r="HC937" s="150"/>
      <c r="HD937" s="150"/>
      <c r="HE937" s="150"/>
      <c r="HF937" s="150"/>
      <c r="HG937" s="150"/>
      <c r="HH937" s="150"/>
      <c r="HI937" s="150"/>
      <c r="HJ937" s="150"/>
      <c r="HK937" s="150"/>
      <c r="HL937" s="150"/>
      <c r="HM937" s="150"/>
      <c r="HN937" s="150"/>
      <c r="HO937" s="150"/>
      <c r="HP937" s="150"/>
      <c r="HQ937" s="150"/>
      <c r="HR937" s="150"/>
      <c r="HS937" s="150"/>
      <c r="HT937" s="150"/>
      <c r="HU937" s="150"/>
      <c r="HV937" s="150"/>
      <c r="HW937" s="150"/>
      <c r="HX937" s="150"/>
      <c r="HY937" s="150"/>
      <c r="HZ937" s="150"/>
      <c r="IA937" s="150"/>
      <c r="IB937" s="150"/>
      <c r="IC937" s="150"/>
      <c r="ID937" s="150"/>
      <c r="IE937" s="150"/>
      <c r="IF937" s="150"/>
      <c r="IG937" s="150"/>
      <c r="IH937" s="150"/>
      <c r="II937" s="150"/>
      <c r="IJ937" s="150"/>
      <c r="IK937" s="150"/>
      <c r="IL937" s="150"/>
      <c r="IM937" s="150"/>
      <c r="IN937" s="150"/>
      <c r="IO937" s="150"/>
      <c r="IP937" s="150"/>
      <c r="IQ937" s="150"/>
      <c r="IR937" s="150"/>
      <c r="IS937" s="150"/>
      <c r="IT937" s="150"/>
      <c r="IU937" s="150"/>
      <c r="IV937" s="150"/>
      <c r="IW937" s="150"/>
    </row>
    <row r="938" customFormat="false" ht="12.75" hidden="false" customHeight="false" outlineLevel="0" collapsed="false">
      <c r="B938" s="147"/>
      <c r="C938" s="147"/>
      <c r="D938" s="147"/>
      <c r="E938" s="147"/>
      <c r="F938" s="147"/>
      <c r="G938" s="147"/>
      <c r="H938" s="148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  <c r="AA938" s="147"/>
      <c r="AB938" s="147"/>
      <c r="AC938" s="147"/>
      <c r="AD938" s="147"/>
      <c r="AE938" s="147"/>
      <c r="AF938" s="147"/>
      <c r="AG938" s="147"/>
      <c r="AH938" s="147"/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  <c r="BI938" s="147"/>
      <c r="BJ938" s="147"/>
      <c r="BK938" s="149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50"/>
      <c r="BV938" s="150"/>
      <c r="BW938" s="150"/>
      <c r="BX938" s="150"/>
      <c r="BY938" s="150"/>
      <c r="BZ938" s="150"/>
      <c r="CA938" s="150"/>
      <c r="CB938" s="150"/>
      <c r="CC938" s="150"/>
      <c r="CD938" s="150"/>
      <c r="CE938" s="150"/>
      <c r="CF938" s="150"/>
      <c r="CG938" s="150"/>
      <c r="CH938" s="150"/>
      <c r="CI938" s="150"/>
      <c r="CJ938" s="150"/>
      <c r="CK938" s="150"/>
      <c r="CL938" s="150"/>
      <c r="CM938" s="150"/>
      <c r="CN938" s="150"/>
      <c r="CO938" s="150"/>
      <c r="CP938" s="150"/>
      <c r="CQ938" s="150"/>
      <c r="CR938" s="150"/>
      <c r="CS938" s="150"/>
      <c r="CT938" s="150"/>
      <c r="CU938" s="150"/>
      <c r="CV938" s="150"/>
      <c r="CW938" s="150"/>
      <c r="CX938" s="150"/>
      <c r="CY938" s="150"/>
      <c r="CZ938" s="150"/>
      <c r="DA938" s="150"/>
      <c r="DB938" s="150"/>
      <c r="DC938" s="150"/>
      <c r="DD938" s="150"/>
      <c r="DE938" s="150"/>
      <c r="DF938" s="150"/>
      <c r="DG938" s="150"/>
      <c r="DH938" s="150"/>
      <c r="DI938" s="150"/>
      <c r="DJ938" s="150"/>
      <c r="DK938" s="150"/>
      <c r="DL938" s="150"/>
      <c r="DM938" s="150"/>
      <c r="DN938" s="150"/>
      <c r="DO938" s="150"/>
      <c r="DP938" s="150"/>
      <c r="DQ938" s="150"/>
      <c r="DR938" s="150"/>
      <c r="DS938" s="150"/>
      <c r="DT938" s="150"/>
      <c r="DU938" s="150"/>
      <c r="DV938" s="150"/>
      <c r="DW938" s="150"/>
      <c r="DX938" s="150"/>
      <c r="DY938" s="150"/>
      <c r="DZ938" s="150"/>
      <c r="EA938" s="150"/>
      <c r="EB938" s="150"/>
      <c r="EC938" s="150"/>
      <c r="ED938" s="150"/>
      <c r="EE938" s="150"/>
      <c r="EF938" s="150"/>
      <c r="EG938" s="150"/>
      <c r="EH938" s="150"/>
      <c r="EI938" s="150"/>
      <c r="EJ938" s="150"/>
      <c r="EK938" s="150"/>
      <c r="EL938" s="150"/>
      <c r="EM938" s="150"/>
      <c r="EN938" s="150"/>
      <c r="EO938" s="150"/>
      <c r="EP938" s="150"/>
      <c r="EQ938" s="150"/>
      <c r="ER938" s="150"/>
      <c r="ES938" s="150"/>
      <c r="ET938" s="150"/>
      <c r="EU938" s="150"/>
      <c r="EV938" s="150"/>
      <c r="EW938" s="150"/>
      <c r="EX938" s="150"/>
      <c r="EY938" s="150"/>
      <c r="EZ938" s="150"/>
      <c r="FA938" s="150"/>
      <c r="FB938" s="150"/>
      <c r="FC938" s="150"/>
      <c r="FD938" s="150"/>
      <c r="FE938" s="150"/>
      <c r="FF938" s="150"/>
      <c r="FG938" s="150"/>
      <c r="FH938" s="150"/>
      <c r="FI938" s="150"/>
      <c r="FJ938" s="150"/>
      <c r="FK938" s="150"/>
      <c r="FL938" s="150"/>
      <c r="FM938" s="150"/>
      <c r="FN938" s="150"/>
      <c r="FO938" s="150"/>
      <c r="FP938" s="150"/>
      <c r="FQ938" s="150"/>
      <c r="FR938" s="150"/>
      <c r="FS938" s="150"/>
      <c r="FT938" s="150"/>
      <c r="FU938" s="150"/>
      <c r="FV938" s="150"/>
      <c r="FW938" s="150"/>
      <c r="FX938" s="150"/>
      <c r="FY938" s="150"/>
      <c r="FZ938" s="150"/>
      <c r="GA938" s="150"/>
      <c r="GB938" s="150"/>
      <c r="GC938" s="150"/>
      <c r="GD938" s="150"/>
      <c r="GE938" s="150"/>
      <c r="GF938" s="150"/>
      <c r="GG938" s="150"/>
      <c r="GH938" s="150"/>
      <c r="GI938" s="150"/>
      <c r="GJ938" s="150"/>
      <c r="GK938" s="150"/>
      <c r="GL938" s="150"/>
      <c r="GM938" s="150"/>
      <c r="GN938" s="150"/>
      <c r="GO938" s="150"/>
      <c r="GP938" s="150"/>
      <c r="GQ938" s="150"/>
      <c r="GR938" s="150"/>
      <c r="GS938" s="150"/>
      <c r="GT938" s="150"/>
      <c r="GU938" s="150"/>
      <c r="GV938" s="150"/>
      <c r="GW938" s="150"/>
      <c r="GX938" s="150"/>
      <c r="GY938" s="150"/>
      <c r="GZ938" s="150"/>
      <c r="HA938" s="150"/>
      <c r="HB938" s="150"/>
      <c r="HC938" s="150"/>
      <c r="HD938" s="150"/>
      <c r="HE938" s="150"/>
      <c r="HF938" s="150"/>
      <c r="HG938" s="150"/>
      <c r="HH938" s="150"/>
      <c r="HI938" s="150"/>
      <c r="HJ938" s="150"/>
      <c r="HK938" s="150"/>
      <c r="HL938" s="150"/>
      <c r="HM938" s="150"/>
      <c r="HN938" s="150"/>
      <c r="HO938" s="150"/>
      <c r="HP938" s="150"/>
      <c r="HQ938" s="150"/>
      <c r="HR938" s="150"/>
      <c r="HS938" s="150"/>
      <c r="HT938" s="150"/>
      <c r="HU938" s="150"/>
      <c r="HV938" s="150"/>
      <c r="HW938" s="150"/>
      <c r="HX938" s="150"/>
      <c r="HY938" s="150"/>
      <c r="HZ938" s="150"/>
      <c r="IA938" s="150"/>
      <c r="IB938" s="150"/>
      <c r="IC938" s="150"/>
      <c r="ID938" s="150"/>
      <c r="IE938" s="150"/>
      <c r="IF938" s="150"/>
      <c r="IG938" s="150"/>
      <c r="IH938" s="150"/>
      <c r="II938" s="150"/>
      <c r="IJ938" s="150"/>
      <c r="IK938" s="150"/>
      <c r="IL938" s="150"/>
      <c r="IM938" s="150"/>
      <c r="IN938" s="150"/>
      <c r="IO938" s="150"/>
      <c r="IP938" s="150"/>
      <c r="IQ938" s="150"/>
      <c r="IR938" s="150"/>
      <c r="IS938" s="150"/>
      <c r="IT938" s="150"/>
      <c r="IU938" s="150"/>
      <c r="IV938" s="150"/>
      <c r="IW938" s="150"/>
    </row>
    <row r="939" customFormat="false" ht="12.75" hidden="false" customHeight="false" outlineLevel="0" collapsed="false">
      <c r="B939" s="147"/>
      <c r="C939" s="147"/>
      <c r="D939" s="147"/>
      <c r="E939" s="147"/>
      <c r="F939" s="147"/>
      <c r="G939" s="147"/>
      <c r="H939" s="148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  <c r="AA939" s="147"/>
      <c r="AB939" s="147"/>
      <c r="AC939" s="147"/>
      <c r="AD939" s="147"/>
      <c r="AE939" s="147"/>
      <c r="AF939" s="147"/>
      <c r="AG939" s="147"/>
      <c r="AH939" s="147"/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  <c r="BI939" s="147"/>
      <c r="BJ939" s="147"/>
      <c r="BK939" s="149"/>
      <c r="BL939" s="150"/>
      <c r="BM939" s="150"/>
      <c r="BN939" s="150"/>
      <c r="BO939" s="150"/>
      <c r="BP939" s="150"/>
      <c r="BQ939" s="150"/>
      <c r="BR939" s="150"/>
      <c r="BS939" s="150"/>
      <c r="BT939" s="150"/>
      <c r="BU939" s="150"/>
      <c r="BV939" s="150"/>
      <c r="BW939" s="150"/>
      <c r="BX939" s="150"/>
      <c r="BY939" s="150"/>
      <c r="BZ939" s="150"/>
      <c r="CA939" s="150"/>
      <c r="CB939" s="150"/>
      <c r="CC939" s="150"/>
      <c r="CD939" s="150"/>
      <c r="CE939" s="150"/>
      <c r="CF939" s="150"/>
      <c r="CG939" s="150"/>
      <c r="CH939" s="150"/>
      <c r="CI939" s="150"/>
      <c r="CJ939" s="150"/>
      <c r="CK939" s="150"/>
      <c r="CL939" s="150"/>
      <c r="CM939" s="150"/>
      <c r="CN939" s="150"/>
      <c r="CO939" s="150"/>
      <c r="CP939" s="150"/>
      <c r="CQ939" s="150"/>
      <c r="CR939" s="150"/>
      <c r="CS939" s="150"/>
      <c r="CT939" s="150"/>
      <c r="CU939" s="150"/>
      <c r="CV939" s="150"/>
      <c r="CW939" s="150"/>
      <c r="CX939" s="150"/>
      <c r="CY939" s="150"/>
      <c r="CZ939" s="150"/>
      <c r="DA939" s="150"/>
      <c r="DB939" s="150"/>
      <c r="DC939" s="150"/>
      <c r="DD939" s="150"/>
      <c r="DE939" s="150"/>
      <c r="DF939" s="150"/>
      <c r="DG939" s="150"/>
      <c r="DH939" s="150"/>
      <c r="DI939" s="150"/>
      <c r="DJ939" s="150"/>
      <c r="DK939" s="150"/>
      <c r="DL939" s="150"/>
      <c r="DM939" s="150"/>
      <c r="DN939" s="150"/>
      <c r="DO939" s="150"/>
      <c r="DP939" s="150"/>
      <c r="DQ939" s="150"/>
      <c r="DR939" s="150"/>
      <c r="DS939" s="150"/>
      <c r="DT939" s="150"/>
      <c r="DU939" s="150"/>
      <c r="DV939" s="150"/>
      <c r="DW939" s="150"/>
      <c r="DX939" s="150"/>
      <c r="DY939" s="150"/>
      <c r="DZ939" s="150"/>
      <c r="EA939" s="150"/>
      <c r="EB939" s="150"/>
      <c r="EC939" s="150"/>
      <c r="ED939" s="150"/>
      <c r="EE939" s="150"/>
      <c r="EF939" s="150"/>
      <c r="EG939" s="150"/>
      <c r="EH939" s="150"/>
      <c r="EI939" s="150"/>
      <c r="EJ939" s="150"/>
      <c r="EK939" s="150"/>
      <c r="EL939" s="150"/>
      <c r="EM939" s="150"/>
      <c r="EN939" s="150"/>
      <c r="EO939" s="150"/>
      <c r="EP939" s="150"/>
      <c r="EQ939" s="150"/>
      <c r="ER939" s="150"/>
      <c r="ES939" s="150"/>
      <c r="ET939" s="150"/>
      <c r="EU939" s="150"/>
      <c r="EV939" s="150"/>
      <c r="EW939" s="150"/>
      <c r="EX939" s="150"/>
      <c r="EY939" s="150"/>
      <c r="EZ939" s="150"/>
      <c r="FA939" s="150"/>
      <c r="FB939" s="150"/>
      <c r="FC939" s="150"/>
      <c r="FD939" s="150"/>
      <c r="FE939" s="150"/>
      <c r="FF939" s="150"/>
      <c r="FG939" s="150"/>
      <c r="FH939" s="150"/>
      <c r="FI939" s="150"/>
      <c r="FJ939" s="150"/>
      <c r="FK939" s="150"/>
      <c r="FL939" s="150"/>
      <c r="FM939" s="150"/>
      <c r="FN939" s="150"/>
      <c r="FO939" s="150"/>
      <c r="FP939" s="150"/>
      <c r="FQ939" s="150"/>
      <c r="FR939" s="150"/>
      <c r="FS939" s="150"/>
      <c r="FT939" s="150"/>
      <c r="FU939" s="150"/>
      <c r="FV939" s="150"/>
      <c r="FW939" s="150"/>
      <c r="FX939" s="150"/>
      <c r="FY939" s="150"/>
      <c r="FZ939" s="150"/>
      <c r="GA939" s="150"/>
      <c r="GB939" s="150"/>
      <c r="GC939" s="150"/>
      <c r="GD939" s="150"/>
      <c r="GE939" s="150"/>
      <c r="GF939" s="150"/>
      <c r="GG939" s="150"/>
      <c r="GH939" s="150"/>
      <c r="GI939" s="150"/>
      <c r="GJ939" s="150"/>
      <c r="GK939" s="150"/>
      <c r="GL939" s="150"/>
      <c r="GM939" s="150"/>
      <c r="GN939" s="150"/>
      <c r="GO939" s="150"/>
      <c r="GP939" s="150"/>
      <c r="GQ939" s="150"/>
      <c r="GR939" s="150"/>
      <c r="GS939" s="150"/>
      <c r="GT939" s="150"/>
      <c r="GU939" s="150"/>
      <c r="GV939" s="150"/>
      <c r="GW939" s="150"/>
      <c r="GX939" s="150"/>
      <c r="GY939" s="150"/>
      <c r="GZ939" s="150"/>
      <c r="HA939" s="150"/>
      <c r="HB939" s="150"/>
      <c r="HC939" s="150"/>
      <c r="HD939" s="150"/>
      <c r="HE939" s="150"/>
      <c r="HF939" s="150"/>
      <c r="HG939" s="150"/>
      <c r="HH939" s="150"/>
      <c r="HI939" s="150"/>
      <c r="HJ939" s="150"/>
      <c r="HK939" s="150"/>
      <c r="HL939" s="150"/>
      <c r="HM939" s="150"/>
      <c r="HN939" s="150"/>
      <c r="HO939" s="150"/>
      <c r="HP939" s="150"/>
      <c r="HQ939" s="150"/>
      <c r="HR939" s="150"/>
      <c r="HS939" s="150"/>
      <c r="HT939" s="150"/>
      <c r="HU939" s="150"/>
      <c r="HV939" s="150"/>
      <c r="HW939" s="150"/>
      <c r="HX939" s="150"/>
      <c r="HY939" s="150"/>
      <c r="HZ939" s="150"/>
      <c r="IA939" s="150"/>
      <c r="IB939" s="150"/>
      <c r="IC939" s="150"/>
      <c r="ID939" s="150"/>
      <c r="IE939" s="150"/>
      <c r="IF939" s="150"/>
      <c r="IG939" s="150"/>
      <c r="IH939" s="150"/>
      <c r="II939" s="150"/>
      <c r="IJ939" s="150"/>
      <c r="IK939" s="150"/>
      <c r="IL939" s="150"/>
      <c r="IM939" s="150"/>
      <c r="IN939" s="150"/>
      <c r="IO939" s="150"/>
      <c r="IP939" s="150"/>
      <c r="IQ939" s="150"/>
      <c r="IR939" s="150"/>
      <c r="IS939" s="150"/>
      <c r="IT939" s="150"/>
      <c r="IU939" s="150"/>
      <c r="IV939" s="150"/>
      <c r="IW939" s="150"/>
    </row>
    <row r="940" customFormat="false" ht="12.75" hidden="false" customHeight="false" outlineLevel="0" collapsed="false">
      <c r="B940" s="147"/>
      <c r="C940" s="147"/>
      <c r="D940" s="147"/>
      <c r="E940" s="147"/>
      <c r="F940" s="147"/>
      <c r="G940" s="147"/>
      <c r="H940" s="148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  <c r="AA940" s="147"/>
      <c r="AB940" s="147"/>
      <c r="AC940" s="147"/>
      <c r="AD940" s="147"/>
      <c r="AE940" s="147"/>
      <c r="AF940" s="147"/>
      <c r="AG940" s="147"/>
      <c r="AH940" s="147"/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  <c r="BI940" s="147"/>
      <c r="BJ940" s="147"/>
      <c r="BK940" s="149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50"/>
      <c r="BV940" s="150"/>
      <c r="BW940" s="150"/>
      <c r="BX940" s="150"/>
      <c r="BY940" s="150"/>
      <c r="BZ940" s="150"/>
      <c r="CA940" s="150"/>
      <c r="CB940" s="150"/>
      <c r="CC940" s="150"/>
      <c r="CD940" s="150"/>
      <c r="CE940" s="150"/>
      <c r="CF940" s="150"/>
      <c r="CG940" s="150"/>
      <c r="CH940" s="150"/>
      <c r="CI940" s="150"/>
      <c r="CJ940" s="150"/>
      <c r="CK940" s="150"/>
      <c r="CL940" s="150"/>
      <c r="CM940" s="150"/>
      <c r="CN940" s="150"/>
      <c r="CO940" s="150"/>
      <c r="CP940" s="150"/>
      <c r="CQ940" s="150"/>
      <c r="CR940" s="150"/>
      <c r="CS940" s="150"/>
      <c r="CT940" s="150"/>
      <c r="CU940" s="150"/>
      <c r="CV940" s="150"/>
      <c r="CW940" s="150"/>
      <c r="CX940" s="150"/>
      <c r="CY940" s="150"/>
      <c r="CZ940" s="150"/>
      <c r="DA940" s="150"/>
      <c r="DB940" s="150"/>
      <c r="DC940" s="150"/>
      <c r="DD940" s="150"/>
      <c r="DE940" s="150"/>
      <c r="DF940" s="150"/>
      <c r="DG940" s="150"/>
      <c r="DH940" s="150"/>
      <c r="DI940" s="150"/>
      <c r="DJ940" s="150"/>
      <c r="DK940" s="150"/>
      <c r="DL940" s="150"/>
      <c r="DM940" s="150"/>
      <c r="DN940" s="150"/>
      <c r="DO940" s="150"/>
      <c r="DP940" s="150"/>
      <c r="DQ940" s="150"/>
      <c r="DR940" s="150"/>
      <c r="DS940" s="150"/>
      <c r="DT940" s="150"/>
      <c r="DU940" s="150"/>
      <c r="DV940" s="150"/>
      <c r="DW940" s="150"/>
      <c r="DX940" s="150"/>
      <c r="DY940" s="150"/>
      <c r="DZ940" s="150"/>
      <c r="EA940" s="150"/>
      <c r="EB940" s="150"/>
      <c r="EC940" s="150"/>
      <c r="ED940" s="150"/>
      <c r="EE940" s="150"/>
      <c r="EF940" s="150"/>
      <c r="EG940" s="150"/>
      <c r="EH940" s="150"/>
      <c r="EI940" s="150"/>
      <c r="EJ940" s="150"/>
      <c r="EK940" s="150"/>
      <c r="EL940" s="150"/>
      <c r="EM940" s="150"/>
      <c r="EN940" s="150"/>
      <c r="EO940" s="150"/>
      <c r="EP940" s="150"/>
      <c r="EQ940" s="150"/>
      <c r="ER940" s="150"/>
      <c r="ES940" s="150"/>
      <c r="ET940" s="150"/>
      <c r="EU940" s="150"/>
      <c r="EV940" s="150"/>
      <c r="EW940" s="150"/>
      <c r="EX940" s="150"/>
      <c r="EY940" s="150"/>
      <c r="EZ940" s="150"/>
      <c r="FA940" s="150"/>
      <c r="FB940" s="150"/>
      <c r="FC940" s="150"/>
      <c r="FD940" s="150"/>
      <c r="FE940" s="150"/>
      <c r="FF940" s="150"/>
      <c r="FG940" s="150"/>
      <c r="FH940" s="150"/>
      <c r="FI940" s="150"/>
      <c r="FJ940" s="150"/>
      <c r="FK940" s="150"/>
      <c r="FL940" s="150"/>
      <c r="FM940" s="150"/>
      <c r="FN940" s="150"/>
      <c r="FO940" s="150"/>
      <c r="FP940" s="150"/>
      <c r="FQ940" s="150"/>
      <c r="FR940" s="150"/>
      <c r="FS940" s="150"/>
      <c r="FT940" s="150"/>
      <c r="FU940" s="150"/>
      <c r="FV940" s="150"/>
      <c r="FW940" s="150"/>
      <c r="FX940" s="150"/>
      <c r="FY940" s="150"/>
      <c r="FZ940" s="150"/>
      <c r="GA940" s="150"/>
      <c r="GB940" s="150"/>
      <c r="GC940" s="150"/>
      <c r="GD940" s="150"/>
      <c r="GE940" s="150"/>
      <c r="GF940" s="150"/>
      <c r="GG940" s="150"/>
      <c r="GH940" s="150"/>
      <c r="GI940" s="150"/>
      <c r="GJ940" s="150"/>
      <c r="GK940" s="150"/>
      <c r="GL940" s="150"/>
      <c r="GM940" s="150"/>
      <c r="GN940" s="150"/>
      <c r="GO940" s="150"/>
      <c r="GP940" s="150"/>
      <c r="GQ940" s="150"/>
      <c r="GR940" s="150"/>
      <c r="GS940" s="150"/>
      <c r="GT940" s="150"/>
      <c r="GU940" s="150"/>
      <c r="GV940" s="150"/>
      <c r="GW940" s="150"/>
      <c r="GX940" s="150"/>
      <c r="GY940" s="150"/>
      <c r="GZ940" s="150"/>
      <c r="HA940" s="150"/>
      <c r="HB940" s="150"/>
      <c r="HC940" s="150"/>
      <c r="HD940" s="150"/>
      <c r="HE940" s="150"/>
      <c r="HF940" s="150"/>
      <c r="HG940" s="150"/>
      <c r="HH940" s="150"/>
      <c r="HI940" s="150"/>
      <c r="HJ940" s="150"/>
      <c r="HK940" s="150"/>
      <c r="HL940" s="150"/>
      <c r="HM940" s="150"/>
      <c r="HN940" s="150"/>
      <c r="HO940" s="150"/>
      <c r="HP940" s="150"/>
      <c r="HQ940" s="150"/>
      <c r="HR940" s="150"/>
      <c r="HS940" s="150"/>
      <c r="HT940" s="150"/>
      <c r="HU940" s="150"/>
      <c r="HV940" s="150"/>
      <c r="HW940" s="150"/>
      <c r="HX940" s="150"/>
      <c r="HY940" s="150"/>
      <c r="HZ940" s="150"/>
      <c r="IA940" s="150"/>
      <c r="IB940" s="150"/>
      <c r="IC940" s="150"/>
      <c r="ID940" s="150"/>
      <c r="IE940" s="150"/>
      <c r="IF940" s="150"/>
      <c r="IG940" s="150"/>
      <c r="IH940" s="150"/>
      <c r="II940" s="150"/>
      <c r="IJ940" s="150"/>
      <c r="IK940" s="150"/>
      <c r="IL940" s="150"/>
      <c r="IM940" s="150"/>
      <c r="IN940" s="150"/>
      <c r="IO940" s="150"/>
      <c r="IP940" s="150"/>
      <c r="IQ940" s="150"/>
      <c r="IR940" s="150"/>
      <c r="IS940" s="150"/>
      <c r="IT940" s="150"/>
      <c r="IU940" s="150"/>
      <c r="IV940" s="150"/>
      <c r="IW940" s="150"/>
    </row>
    <row r="941" customFormat="false" ht="12.75" hidden="false" customHeight="false" outlineLevel="0" collapsed="false">
      <c r="B941" s="147"/>
      <c r="C941" s="147"/>
      <c r="D941" s="147"/>
      <c r="E941" s="147"/>
      <c r="F941" s="147"/>
      <c r="G941" s="147"/>
      <c r="H941" s="148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  <c r="AA941" s="147"/>
      <c r="AB941" s="147"/>
      <c r="AC941" s="147"/>
      <c r="AD941" s="147"/>
      <c r="AE941" s="147"/>
      <c r="AF941" s="147"/>
      <c r="AG941" s="147"/>
      <c r="AH941" s="147"/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  <c r="BI941" s="147"/>
      <c r="BJ941" s="147"/>
      <c r="BK941" s="149"/>
      <c r="BL941" s="150"/>
      <c r="BM941" s="150"/>
      <c r="BN941" s="150"/>
      <c r="BO941" s="150"/>
      <c r="BP941" s="150"/>
      <c r="BQ941" s="150"/>
      <c r="BR941" s="150"/>
      <c r="BS941" s="150"/>
      <c r="BT941" s="150"/>
      <c r="BU941" s="150"/>
      <c r="BV941" s="150"/>
      <c r="BW941" s="150"/>
      <c r="BX941" s="150"/>
      <c r="BY941" s="150"/>
      <c r="BZ941" s="150"/>
      <c r="CA941" s="150"/>
      <c r="CB941" s="150"/>
      <c r="CC941" s="150"/>
      <c r="CD941" s="150"/>
      <c r="CE941" s="150"/>
      <c r="CF941" s="150"/>
      <c r="CG941" s="150"/>
      <c r="CH941" s="150"/>
      <c r="CI941" s="150"/>
      <c r="CJ941" s="150"/>
      <c r="CK941" s="150"/>
      <c r="CL941" s="150"/>
      <c r="CM941" s="150"/>
      <c r="CN941" s="150"/>
      <c r="CO941" s="150"/>
      <c r="CP941" s="150"/>
      <c r="CQ941" s="150"/>
      <c r="CR941" s="150"/>
      <c r="CS941" s="150"/>
      <c r="CT941" s="150"/>
      <c r="CU941" s="150"/>
      <c r="CV941" s="150"/>
      <c r="CW941" s="150"/>
      <c r="CX941" s="150"/>
      <c r="CY941" s="150"/>
      <c r="CZ941" s="150"/>
      <c r="DA941" s="150"/>
      <c r="DB941" s="150"/>
      <c r="DC941" s="150"/>
      <c r="DD941" s="150"/>
      <c r="DE941" s="150"/>
      <c r="DF941" s="150"/>
      <c r="DG941" s="150"/>
      <c r="DH941" s="150"/>
      <c r="DI941" s="150"/>
      <c r="DJ941" s="150"/>
      <c r="DK941" s="150"/>
      <c r="DL941" s="150"/>
      <c r="DM941" s="150"/>
      <c r="DN941" s="150"/>
      <c r="DO941" s="150"/>
      <c r="DP941" s="150"/>
      <c r="DQ941" s="150"/>
      <c r="DR941" s="150"/>
      <c r="DS941" s="150"/>
      <c r="DT941" s="150"/>
      <c r="DU941" s="150"/>
      <c r="DV941" s="150"/>
      <c r="DW941" s="150"/>
      <c r="DX941" s="150"/>
      <c r="DY941" s="150"/>
      <c r="DZ941" s="150"/>
      <c r="EA941" s="150"/>
      <c r="EB941" s="150"/>
      <c r="EC941" s="150"/>
      <c r="ED941" s="150"/>
      <c r="EE941" s="150"/>
      <c r="EF941" s="150"/>
      <c r="EG941" s="150"/>
      <c r="EH941" s="150"/>
      <c r="EI941" s="150"/>
      <c r="EJ941" s="150"/>
      <c r="EK941" s="150"/>
      <c r="EL941" s="150"/>
      <c r="EM941" s="150"/>
      <c r="EN941" s="150"/>
      <c r="EO941" s="150"/>
      <c r="EP941" s="150"/>
      <c r="EQ941" s="150"/>
      <c r="ER941" s="150"/>
      <c r="ES941" s="150"/>
      <c r="ET941" s="150"/>
      <c r="EU941" s="150"/>
      <c r="EV941" s="150"/>
      <c r="EW941" s="150"/>
      <c r="EX941" s="150"/>
      <c r="EY941" s="150"/>
      <c r="EZ941" s="150"/>
      <c r="FA941" s="150"/>
      <c r="FB941" s="150"/>
      <c r="FC941" s="150"/>
      <c r="FD941" s="150"/>
      <c r="FE941" s="150"/>
      <c r="FF941" s="150"/>
      <c r="FG941" s="150"/>
      <c r="FH941" s="150"/>
      <c r="FI941" s="150"/>
      <c r="FJ941" s="150"/>
      <c r="FK941" s="150"/>
      <c r="FL941" s="150"/>
      <c r="FM941" s="150"/>
      <c r="FN941" s="150"/>
      <c r="FO941" s="150"/>
      <c r="FP941" s="150"/>
      <c r="FQ941" s="150"/>
      <c r="FR941" s="150"/>
      <c r="FS941" s="150"/>
      <c r="FT941" s="150"/>
      <c r="FU941" s="150"/>
      <c r="FV941" s="150"/>
      <c r="FW941" s="150"/>
      <c r="FX941" s="150"/>
      <c r="FY941" s="150"/>
      <c r="FZ941" s="150"/>
      <c r="GA941" s="150"/>
      <c r="GB941" s="150"/>
      <c r="GC941" s="150"/>
      <c r="GD941" s="150"/>
      <c r="GE941" s="150"/>
      <c r="GF941" s="150"/>
      <c r="GG941" s="150"/>
      <c r="GH941" s="150"/>
      <c r="GI941" s="150"/>
      <c r="GJ941" s="150"/>
      <c r="GK941" s="150"/>
      <c r="GL941" s="150"/>
      <c r="GM941" s="150"/>
      <c r="GN941" s="150"/>
      <c r="GO941" s="150"/>
      <c r="GP941" s="150"/>
      <c r="GQ941" s="150"/>
      <c r="GR941" s="150"/>
      <c r="GS941" s="150"/>
      <c r="GT941" s="150"/>
      <c r="GU941" s="150"/>
      <c r="GV941" s="150"/>
      <c r="GW941" s="150"/>
      <c r="GX941" s="150"/>
      <c r="GY941" s="150"/>
      <c r="GZ941" s="150"/>
      <c r="HA941" s="150"/>
      <c r="HB941" s="150"/>
      <c r="HC941" s="150"/>
      <c r="HD941" s="150"/>
      <c r="HE941" s="150"/>
      <c r="HF941" s="150"/>
      <c r="HG941" s="150"/>
      <c r="HH941" s="150"/>
      <c r="HI941" s="150"/>
      <c r="HJ941" s="150"/>
      <c r="HK941" s="150"/>
      <c r="HL941" s="150"/>
      <c r="HM941" s="150"/>
      <c r="HN941" s="150"/>
      <c r="HO941" s="150"/>
      <c r="HP941" s="150"/>
      <c r="HQ941" s="150"/>
      <c r="HR941" s="150"/>
      <c r="HS941" s="150"/>
      <c r="HT941" s="150"/>
      <c r="HU941" s="150"/>
      <c r="HV941" s="150"/>
      <c r="HW941" s="150"/>
      <c r="HX941" s="150"/>
      <c r="HY941" s="150"/>
      <c r="HZ941" s="150"/>
      <c r="IA941" s="150"/>
      <c r="IB941" s="150"/>
      <c r="IC941" s="150"/>
      <c r="ID941" s="150"/>
      <c r="IE941" s="150"/>
      <c r="IF941" s="150"/>
      <c r="IG941" s="150"/>
      <c r="IH941" s="150"/>
      <c r="II941" s="150"/>
      <c r="IJ941" s="150"/>
      <c r="IK941" s="150"/>
      <c r="IL941" s="150"/>
      <c r="IM941" s="150"/>
      <c r="IN941" s="150"/>
      <c r="IO941" s="150"/>
      <c r="IP941" s="150"/>
      <c r="IQ941" s="150"/>
      <c r="IR941" s="150"/>
      <c r="IS941" s="150"/>
      <c r="IT941" s="150"/>
      <c r="IU941" s="150"/>
      <c r="IV941" s="150"/>
      <c r="IW941" s="150"/>
    </row>
    <row r="942" customFormat="false" ht="12.75" hidden="false" customHeight="false" outlineLevel="0" collapsed="false">
      <c r="B942" s="147"/>
      <c r="C942" s="147"/>
      <c r="D942" s="147"/>
      <c r="E942" s="147"/>
      <c r="F942" s="147"/>
      <c r="G942" s="147"/>
      <c r="H942" s="148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  <c r="AA942" s="147"/>
      <c r="AB942" s="147"/>
      <c r="AC942" s="147"/>
      <c r="AD942" s="147"/>
      <c r="AE942" s="147"/>
      <c r="AF942" s="147"/>
      <c r="AG942" s="147"/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  <c r="BI942" s="147"/>
      <c r="BJ942" s="147"/>
      <c r="BK942" s="149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50"/>
      <c r="BV942" s="150"/>
      <c r="BW942" s="150"/>
      <c r="BX942" s="150"/>
      <c r="BY942" s="150"/>
      <c r="BZ942" s="150"/>
      <c r="CA942" s="150"/>
      <c r="CB942" s="150"/>
      <c r="CC942" s="150"/>
      <c r="CD942" s="150"/>
      <c r="CE942" s="150"/>
      <c r="CF942" s="150"/>
      <c r="CG942" s="150"/>
      <c r="CH942" s="150"/>
      <c r="CI942" s="150"/>
      <c r="CJ942" s="150"/>
      <c r="CK942" s="150"/>
      <c r="CL942" s="150"/>
      <c r="CM942" s="150"/>
      <c r="CN942" s="150"/>
      <c r="CO942" s="150"/>
      <c r="CP942" s="150"/>
      <c r="CQ942" s="150"/>
      <c r="CR942" s="150"/>
      <c r="CS942" s="150"/>
      <c r="CT942" s="150"/>
      <c r="CU942" s="150"/>
      <c r="CV942" s="150"/>
      <c r="CW942" s="150"/>
      <c r="CX942" s="150"/>
      <c r="CY942" s="150"/>
      <c r="CZ942" s="150"/>
      <c r="DA942" s="150"/>
      <c r="DB942" s="150"/>
      <c r="DC942" s="150"/>
      <c r="DD942" s="150"/>
      <c r="DE942" s="150"/>
      <c r="DF942" s="150"/>
      <c r="DG942" s="150"/>
      <c r="DH942" s="150"/>
      <c r="DI942" s="150"/>
      <c r="DJ942" s="150"/>
      <c r="DK942" s="150"/>
      <c r="DL942" s="150"/>
      <c r="DM942" s="150"/>
      <c r="DN942" s="150"/>
      <c r="DO942" s="150"/>
      <c r="DP942" s="150"/>
      <c r="DQ942" s="150"/>
      <c r="DR942" s="150"/>
      <c r="DS942" s="150"/>
      <c r="DT942" s="150"/>
      <c r="DU942" s="150"/>
      <c r="DV942" s="150"/>
      <c r="DW942" s="150"/>
      <c r="DX942" s="150"/>
      <c r="DY942" s="150"/>
      <c r="DZ942" s="150"/>
      <c r="EA942" s="150"/>
      <c r="EB942" s="150"/>
      <c r="EC942" s="150"/>
      <c r="ED942" s="150"/>
      <c r="EE942" s="150"/>
      <c r="EF942" s="150"/>
      <c r="EG942" s="150"/>
      <c r="EH942" s="150"/>
      <c r="EI942" s="150"/>
      <c r="EJ942" s="150"/>
      <c r="EK942" s="150"/>
      <c r="EL942" s="150"/>
      <c r="EM942" s="150"/>
      <c r="EN942" s="150"/>
      <c r="EO942" s="150"/>
      <c r="EP942" s="150"/>
      <c r="EQ942" s="150"/>
      <c r="ER942" s="150"/>
      <c r="ES942" s="150"/>
      <c r="ET942" s="150"/>
      <c r="EU942" s="150"/>
      <c r="EV942" s="150"/>
      <c r="EW942" s="150"/>
      <c r="EX942" s="150"/>
      <c r="EY942" s="150"/>
      <c r="EZ942" s="150"/>
      <c r="FA942" s="150"/>
      <c r="FB942" s="150"/>
      <c r="FC942" s="150"/>
      <c r="FD942" s="150"/>
      <c r="FE942" s="150"/>
      <c r="FF942" s="150"/>
      <c r="FG942" s="150"/>
      <c r="FH942" s="150"/>
      <c r="FI942" s="150"/>
      <c r="FJ942" s="150"/>
      <c r="FK942" s="150"/>
      <c r="FL942" s="150"/>
      <c r="FM942" s="150"/>
      <c r="FN942" s="150"/>
      <c r="FO942" s="150"/>
      <c r="FP942" s="150"/>
      <c r="FQ942" s="150"/>
      <c r="FR942" s="150"/>
      <c r="FS942" s="150"/>
      <c r="FT942" s="150"/>
      <c r="FU942" s="150"/>
      <c r="FV942" s="150"/>
      <c r="FW942" s="150"/>
      <c r="FX942" s="150"/>
      <c r="FY942" s="150"/>
      <c r="FZ942" s="150"/>
      <c r="GA942" s="150"/>
      <c r="GB942" s="150"/>
      <c r="GC942" s="150"/>
      <c r="GD942" s="150"/>
      <c r="GE942" s="150"/>
      <c r="GF942" s="150"/>
      <c r="GG942" s="150"/>
      <c r="GH942" s="150"/>
      <c r="GI942" s="150"/>
      <c r="GJ942" s="150"/>
      <c r="GK942" s="150"/>
      <c r="GL942" s="150"/>
      <c r="GM942" s="150"/>
      <c r="GN942" s="150"/>
      <c r="GO942" s="150"/>
      <c r="GP942" s="150"/>
      <c r="GQ942" s="150"/>
      <c r="GR942" s="150"/>
      <c r="GS942" s="150"/>
      <c r="GT942" s="150"/>
      <c r="GU942" s="150"/>
      <c r="GV942" s="150"/>
      <c r="GW942" s="150"/>
      <c r="GX942" s="150"/>
      <c r="GY942" s="150"/>
      <c r="GZ942" s="150"/>
      <c r="HA942" s="150"/>
      <c r="HB942" s="150"/>
      <c r="HC942" s="150"/>
      <c r="HD942" s="150"/>
      <c r="HE942" s="150"/>
      <c r="HF942" s="150"/>
      <c r="HG942" s="150"/>
      <c r="HH942" s="150"/>
      <c r="HI942" s="150"/>
      <c r="HJ942" s="150"/>
      <c r="HK942" s="150"/>
      <c r="HL942" s="150"/>
      <c r="HM942" s="150"/>
      <c r="HN942" s="150"/>
      <c r="HO942" s="150"/>
      <c r="HP942" s="150"/>
      <c r="HQ942" s="150"/>
      <c r="HR942" s="150"/>
      <c r="HS942" s="150"/>
      <c r="HT942" s="150"/>
      <c r="HU942" s="150"/>
      <c r="HV942" s="150"/>
      <c r="HW942" s="150"/>
      <c r="HX942" s="150"/>
      <c r="HY942" s="150"/>
      <c r="HZ942" s="150"/>
      <c r="IA942" s="150"/>
      <c r="IB942" s="150"/>
      <c r="IC942" s="150"/>
      <c r="ID942" s="150"/>
      <c r="IE942" s="150"/>
      <c r="IF942" s="150"/>
      <c r="IG942" s="150"/>
      <c r="IH942" s="150"/>
      <c r="II942" s="150"/>
      <c r="IJ942" s="150"/>
      <c r="IK942" s="150"/>
      <c r="IL942" s="150"/>
      <c r="IM942" s="150"/>
      <c r="IN942" s="150"/>
      <c r="IO942" s="150"/>
      <c r="IP942" s="150"/>
      <c r="IQ942" s="150"/>
      <c r="IR942" s="150"/>
      <c r="IS942" s="150"/>
      <c r="IT942" s="150"/>
      <c r="IU942" s="150"/>
      <c r="IV942" s="150"/>
      <c r="IW942" s="150"/>
    </row>
    <row r="943" customFormat="false" ht="12.75" hidden="false" customHeight="false" outlineLevel="0" collapsed="false">
      <c r="B943" s="147"/>
      <c r="C943" s="147"/>
      <c r="D943" s="147"/>
      <c r="E943" s="147"/>
      <c r="F943" s="147"/>
      <c r="G943" s="147"/>
      <c r="H943" s="148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  <c r="AA943" s="147"/>
      <c r="AB943" s="147"/>
      <c r="AC943" s="147"/>
      <c r="AD943" s="147"/>
      <c r="AE943" s="147"/>
      <c r="AF943" s="147"/>
      <c r="AG943" s="147"/>
      <c r="AH943" s="147"/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  <c r="BI943" s="147"/>
      <c r="BJ943" s="147"/>
      <c r="BK943" s="149"/>
      <c r="BL943" s="150"/>
      <c r="BM943" s="150"/>
      <c r="BN943" s="150"/>
      <c r="BO943" s="150"/>
      <c r="BP943" s="150"/>
      <c r="BQ943" s="150"/>
      <c r="BR943" s="150"/>
      <c r="BS943" s="150"/>
      <c r="BT943" s="150"/>
      <c r="BU943" s="150"/>
      <c r="BV943" s="150"/>
      <c r="BW943" s="150"/>
      <c r="BX943" s="150"/>
      <c r="BY943" s="150"/>
      <c r="BZ943" s="150"/>
      <c r="CA943" s="150"/>
      <c r="CB943" s="150"/>
      <c r="CC943" s="150"/>
      <c r="CD943" s="150"/>
      <c r="CE943" s="150"/>
      <c r="CF943" s="150"/>
      <c r="CG943" s="150"/>
      <c r="CH943" s="150"/>
      <c r="CI943" s="150"/>
      <c r="CJ943" s="150"/>
      <c r="CK943" s="150"/>
      <c r="CL943" s="150"/>
      <c r="CM943" s="150"/>
      <c r="CN943" s="150"/>
      <c r="CO943" s="150"/>
      <c r="CP943" s="150"/>
      <c r="CQ943" s="150"/>
      <c r="CR943" s="150"/>
      <c r="CS943" s="150"/>
      <c r="CT943" s="150"/>
      <c r="CU943" s="150"/>
      <c r="CV943" s="150"/>
      <c r="CW943" s="150"/>
      <c r="CX943" s="150"/>
      <c r="CY943" s="150"/>
      <c r="CZ943" s="150"/>
      <c r="DA943" s="150"/>
      <c r="DB943" s="150"/>
      <c r="DC943" s="150"/>
      <c r="DD943" s="150"/>
      <c r="DE943" s="150"/>
      <c r="DF943" s="150"/>
      <c r="DG943" s="150"/>
      <c r="DH943" s="150"/>
      <c r="DI943" s="150"/>
      <c r="DJ943" s="150"/>
      <c r="DK943" s="150"/>
      <c r="DL943" s="150"/>
      <c r="DM943" s="150"/>
      <c r="DN943" s="150"/>
      <c r="DO943" s="150"/>
      <c r="DP943" s="150"/>
      <c r="DQ943" s="150"/>
      <c r="DR943" s="150"/>
      <c r="DS943" s="150"/>
      <c r="DT943" s="150"/>
      <c r="DU943" s="150"/>
      <c r="DV943" s="150"/>
      <c r="DW943" s="150"/>
      <c r="DX943" s="150"/>
      <c r="DY943" s="150"/>
      <c r="DZ943" s="150"/>
      <c r="EA943" s="150"/>
      <c r="EB943" s="150"/>
      <c r="EC943" s="150"/>
      <c r="ED943" s="150"/>
      <c r="EE943" s="150"/>
      <c r="EF943" s="150"/>
      <c r="EG943" s="150"/>
      <c r="EH943" s="150"/>
      <c r="EI943" s="150"/>
      <c r="EJ943" s="150"/>
      <c r="EK943" s="150"/>
      <c r="EL943" s="150"/>
      <c r="EM943" s="150"/>
      <c r="EN943" s="150"/>
      <c r="EO943" s="150"/>
      <c r="EP943" s="150"/>
      <c r="EQ943" s="150"/>
      <c r="ER943" s="150"/>
      <c r="ES943" s="150"/>
      <c r="ET943" s="150"/>
      <c r="EU943" s="150"/>
      <c r="EV943" s="150"/>
      <c r="EW943" s="150"/>
      <c r="EX943" s="150"/>
      <c r="EY943" s="150"/>
      <c r="EZ943" s="150"/>
      <c r="FA943" s="150"/>
      <c r="FB943" s="150"/>
      <c r="FC943" s="150"/>
      <c r="FD943" s="150"/>
      <c r="FE943" s="150"/>
      <c r="FF943" s="150"/>
      <c r="FG943" s="150"/>
      <c r="FH943" s="150"/>
      <c r="FI943" s="150"/>
      <c r="FJ943" s="150"/>
      <c r="FK943" s="150"/>
      <c r="FL943" s="150"/>
      <c r="FM943" s="150"/>
      <c r="FN943" s="150"/>
      <c r="FO943" s="150"/>
      <c r="FP943" s="150"/>
      <c r="FQ943" s="150"/>
      <c r="FR943" s="150"/>
      <c r="FS943" s="150"/>
      <c r="FT943" s="150"/>
      <c r="FU943" s="150"/>
      <c r="FV943" s="150"/>
      <c r="FW943" s="150"/>
      <c r="FX943" s="150"/>
      <c r="FY943" s="150"/>
      <c r="FZ943" s="150"/>
      <c r="GA943" s="150"/>
      <c r="GB943" s="150"/>
      <c r="GC943" s="150"/>
      <c r="GD943" s="150"/>
      <c r="GE943" s="150"/>
      <c r="GF943" s="150"/>
      <c r="GG943" s="150"/>
      <c r="GH943" s="150"/>
      <c r="GI943" s="150"/>
      <c r="GJ943" s="150"/>
      <c r="GK943" s="150"/>
      <c r="GL943" s="150"/>
      <c r="GM943" s="150"/>
      <c r="GN943" s="150"/>
      <c r="GO943" s="150"/>
      <c r="GP943" s="150"/>
      <c r="GQ943" s="150"/>
      <c r="GR943" s="150"/>
      <c r="GS943" s="150"/>
      <c r="GT943" s="150"/>
      <c r="GU943" s="150"/>
      <c r="GV943" s="150"/>
      <c r="GW943" s="150"/>
      <c r="GX943" s="150"/>
      <c r="GY943" s="150"/>
      <c r="GZ943" s="150"/>
      <c r="HA943" s="150"/>
      <c r="HB943" s="150"/>
      <c r="HC943" s="150"/>
      <c r="HD943" s="150"/>
      <c r="HE943" s="150"/>
      <c r="HF943" s="150"/>
      <c r="HG943" s="150"/>
      <c r="HH943" s="150"/>
      <c r="HI943" s="150"/>
      <c r="HJ943" s="150"/>
      <c r="HK943" s="150"/>
      <c r="HL943" s="150"/>
      <c r="HM943" s="150"/>
      <c r="HN943" s="150"/>
      <c r="HO943" s="150"/>
      <c r="HP943" s="150"/>
      <c r="HQ943" s="150"/>
      <c r="HR943" s="150"/>
      <c r="HS943" s="150"/>
      <c r="HT943" s="150"/>
      <c r="HU943" s="150"/>
      <c r="HV943" s="150"/>
      <c r="HW943" s="150"/>
      <c r="HX943" s="150"/>
      <c r="HY943" s="150"/>
      <c r="HZ943" s="150"/>
      <c r="IA943" s="150"/>
      <c r="IB943" s="150"/>
      <c r="IC943" s="150"/>
      <c r="ID943" s="150"/>
      <c r="IE943" s="150"/>
      <c r="IF943" s="150"/>
      <c r="IG943" s="150"/>
      <c r="IH943" s="150"/>
      <c r="II943" s="150"/>
      <c r="IJ943" s="150"/>
      <c r="IK943" s="150"/>
      <c r="IL943" s="150"/>
      <c r="IM943" s="150"/>
      <c r="IN943" s="150"/>
      <c r="IO943" s="150"/>
      <c r="IP943" s="150"/>
      <c r="IQ943" s="150"/>
      <c r="IR943" s="150"/>
      <c r="IS943" s="150"/>
      <c r="IT943" s="150"/>
      <c r="IU943" s="150"/>
      <c r="IV943" s="150"/>
      <c r="IW943" s="150"/>
    </row>
    <row r="944" customFormat="false" ht="12.75" hidden="false" customHeight="false" outlineLevel="0" collapsed="false">
      <c r="B944" s="147"/>
      <c r="C944" s="147"/>
      <c r="D944" s="147"/>
      <c r="E944" s="147"/>
      <c r="F944" s="147"/>
      <c r="G944" s="147"/>
      <c r="H944" s="148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  <c r="AA944" s="147"/>
      <c r="AB944" s="147"/>
      <c r="AC944" s="147"/>
      <c r="AD944" s="147"/>
      <c r="AE944" s="147"/>
      <c r="AF944" s="147"/>
      <c r="AG944" s="147"/>
      <c r="AH944" s="147"/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  <c r="BI944" s="147"/>
      <c r="BJ944" s="147"/>
      <c r="BK944" s="149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  <c r="EC944" s="150"/>
      <c r="ED944" s="150"/>
      <c r="EE944" s="150"/>
      <c r="EF944" s="150"/>
      <c r="EG944" s="150"/>
      <c r="EH944" s="150"/>
      <c r="EI944" s="150"/>
      <c r="EJ944" s="150"/>
      <c r="EK944" s="150"/>
      <c r="EL944" s="150"/>
      <c r="EM944" s="150"/>
      <c r="EN944" s="150"/>
      <c r="EO944" s="150"/>
      <c r="EP944" s="150"/>
      <c r="EQ944" s="150"/>
      <c r="ER944" s="150"/>
      <c r="ES944" s="150"/>
      <c r="ET944" s="150"/>
      <c r="EU944" s="150"/>
      <c r="EV944" s="150"/>
      <c r="EW944" s="150"/>
      <c r="EX944" s="150"/>
      <c r="EY944" s="150"/>
      <c r="EZ944" s="150"/>
      <c r="FA944" s="150"/>
      <c r="FB944" s="150"/>
      <c r="FC944" s="150"/>
      <c r="FD944" s="150"/>
      <c r="FE944" s="150"/>
      <c r="FF944" s="150"/>
      <c r="FG944" s="150"/>
      <c r="FH944" s="150"/>
      <c r="FI944" s="150"/>
      <c r="FJ944" s="150"/>
      <c r="FK944" s="150"/>
      <c r="FL944" s="150"/>
      <c r="FM944" s="150"/>
      <c r="FN944" s="150"/>
      <c r="FO944" s="150"/>
      <c r="FP944" s="150"/>
      <c r="FQ944" s="150"/>
      <c r="FR944" s="150"/>
      <c r="FS944" s="150"/>
      <c r="FT944" s="150"/>
      <c r="FU944" s="150"/>
      <c r="FV944" s="150"/>
      <c r="FW944" s="150"/>
      <c r="FX944" s="150"/>
      <c r="FY944" s="150"/>
      <c r="FZ944" s="150"/>
      <c r="GA944" s="150"/>
      <c r="GB944" s="150"/>
      <c r="GC944" s="150"/>
      <c r="GD944" s="150"/>
      <c r="GE944" s="150"/>
      <c r="GF944" s="150"/>
      <c r="GG944" s="150"/>
      <c r="GH944" s="150"/>
      <c r="GI944" s="150"/>
      <c r="GJ944" s="150"/>
      <c r="GK944" s="150"/>
      <c r="GL944" s="150"/>
      <c r="GM944" s="150"/>
      <c r="GN944" s="150"/>
      <c r="GO944" s="150"/>
      <c r="GP944" s="150"/>
      <c r="GQ944" s="150"/>
      <c r="GR944" s="150"/>
      <c r="GS944" s="150"/>
      <c r="GT944" s="150"/>
      <c r="GU944" s="150"/>
      <c r="GV944" s="150"/>
      <c r="GW944" s="150"/>
      <c r="GX944" s="150"/>
      <c r="GY944" s="150"/>
      <c r="GZ944" s="150"/>
      <c r="HA944" s="150"/>
      <c r="HB944" s="150"/>
      <c r="HC944" s="150"/>
      <c r="HD944" s="150"/>
      <c r="HE944" s="150"/>
      <c r="HF944" s="150"/>
      <c r="HG944" s="150"/>
      <c r="HH944" s="150"/>
      <c r="HI944" s="150"/>
      <c r="HJ944" s="150"/>
      <c r="HK944" s="150"/>
      <c r="HL944" s="150"/>
      <c r="HM944" s="150"/>
      <c r="HN944" s="150"/>
      <c r="HO944" s="150"/>
      <c r="HP944" s="150"/>
      <c r="HQ944" s="150"/>
      <c r="HR944" s="150"/>
      <c r="HS944" s="150"/>
      <c r="HT944" s="150"/>
      <c r="HU944" s="150"/>
      <c r="HV944" s="150"/>
      <c r="HW944" s="150"/>
      <c r="HX944" s="150"/>
      <c r="HY944" s="150"/>
      <c r="HZ944" s="150"/>
      <c r="IA944" s="150"/>
      <c r="IB944" s="150"/>
      <c r="IC944" s="150"/>
      <c r="ID944" s="150"/>
      <c r="IE944" s="150"/>
      <c r="IF944" s="150"/>
      <c r="IG944" s="150"/>
      <c r="IH944" s="150"/>
      <c r="II944" s="150"/>
      <c r="IJ944" s="150"/>
      <c r="IK944" s="150"/>
      <c r="IL944" s="150"/>
      <c r="IM944" s="150"/>
      <c r="IN944" s="150"/>
      <c r="IO944" s="150"/>
      <c r="IP944" s="150"/>
      <c r="IQ944" s="150"/>
      <c r="IR944" s="150"/>
      <c r="IS944" s="150"/>
      <c r="IT944" s="150"/>
      <c r="IU944" s="150"/>
      <c r="IV944" s="150"/>
      <c r="IW944" s="150"/>
    </row>
    <row r="945" customFormat="false" ht="12.75" hidden="false" customHeight="false" outlineLevel="0" collapsed="false">
      <c r="B945" s="147"/>
      <c r="C945" s="147"/>
      <c r="D945" s="147"/>
      <c r="E945" s="147"/>
      <c r="F945" s="147"/>
      <c r="G945" s="147"/>
      <c r="H945" s="148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  <c r="AA945" s="147"/>
      <c r="AB945" s="147"/>
      <c r="AC945" s="147"/>
      <c r="AD945" s="147"/>
      <c r="AE945" s="147"/>
      <c r="AF945" s="147"/>
      <c r="AG945" s="147"/>
      <c r="AH945" s="147"/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  <c r="BH945" s="147"/>
      <c r="BI945" s="147"/>
      <c r="BJ945" s="147"/>
      <c r="BK945" s="149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  <c r="EC945" s="150"/>
      <c r="ED945" s="150"/>
      <c r="EE945" s="150"/>
      <c r="EF945" s="150"/>
      <c r="EG945" s="150"/>
      <c r="EH945" s="150"/>
      <c r="EI945" s="150"/>
      <c r="EJ945" s="150"/>
      <c r="EK945" s="150"/>
      <c r="EL945" s="150"/>
      <c r="EM945" s="150"/>
      <c r="EN945" s="150"/>
      <c r="EO945" s="150"/>
      <c r="EP945" s="150"/>
      <c r="EQ945" s="150"/>
      <c r="ER945" s="150"/>
      <c r="ES945" s="150"/>
      <c r="ET945" s="150"/>
      <c r="EU945" s="150"/>
      <c r="EV945" s="150"/>
      <c r="EW945" s="150"/>
      <c r="EX945" s="150"/>
      <c r="EY945" s="150"/>
      <c r="EZ945" s="150"/>
      <c r="FA945" s="150"/>
      <c r="FB945" s="150"/>
      <c r="FC945" s="150"/>
      <c r="FD945" s="150"/>
      <c r="FE945" s="150"/>
      <c r="FF945" s="150"/>
      <c r="FG945" s="150"/>
      <c r="FH945" s="150"/>
      <c r="FI945" s="150"/>
      <c r="FJ945" s="150"/>
      <c r="FK945" s="150"/>
      <c r="FL945" s="150"/>
      <c r="FM945" s="150"/>
      <c r="FN945" s="150"/>
      <c r="FO945" s="150"/>
      <c r="FP945" s="150"/>
      <c r="FQ945" s="150"/>
      <c r="FR945" s="150"/>
      <c r="FS945" s="150"/>
      <c r="FT945" s="150"/>
      <c r="FU945" s="150"/>
      <c r="FV945" s="150"/>
      <c r="FW945" s="150"/>
      <c r="FX945" s="150"/>
      <c r="FY945" s="150"/>
      <c r="FZ945" s="150"/>
      <c r="GA945" s="150"/>
      <c r="GB945" s="150"/>
      <c r="GC945" s="150"/>
      <c r="GD945" s="150"/>
      <c r="GE945" s="150"/>
      <c r="GF945" s="150"/>
      <c r="GG945" s="150"/>
      <c r="GH945" s="150"/>
      <c r="GI945" s="150"/>
      <c r="GJ945" s="150"/>
      <c r="GK945" s="150"/>
      <c r="GL945" s="150"/>
      <c r="GM945" s="150"/>
      <c r="GN945" s="150"/>
      <c r="GO945" s="150"/>
      <c r="GP945" s="150"/>
      <c r="GQ945" s="150"/>
      <c r="GR945" s="150"/>
      <c r="GS945" s="150"/>
      <c r="GT945" s="150"/>
      <c r="GU945" s="150"/>
      <c r="GV945" s="150"/>
      <c r="GW945" s="150"/>
      <c r="GX945" s="150"/>
      <c r="GY945" s="150"/>
      <c r="GZ945" s="150"/>
      <c r="HA945" s="150"/>
      <c r="HB945" s="150"/>
      <c r="HC945" s="150"/>
      <c r="HD945" s="150"/>
      <c r="HE945" s="150"/>
      <c r="HF945" s="150"/>
      <c r="HG945" s="150"/>
      <c r="HH945" s="150"/>
      <c r="HI945" s="150"/>
      <c r="HJ945" s="150"/>
      <c r="HK945" s="150"/>
      <c r="HL945" s="150"/>
      <c r="HM945" s="150"/>
      <c r="HN945" s="150"/>
      <c r="HO945" s="150"/>
      <c r="HP945" s="150"/>
      <c r="HQ945" s="150"/>
      <c r="HR945" s="150"/>
      <c r="HS945" s="150"/>
      <c r="HT945" s="150"/>
      <c r="HU945" s="150"/>
      <c r="HV945" s="150"/>
      <c r="HW945" s="150"/>
      <c r="HX945" s="150"/>
      <c r="HY945" s="150"/>
      <c r="HZ945" s="150"/>
      <c r="IA945" s="150"/>
      <c r="IB945" s="150"/>
      <c r="IC945" s="150"/>
      <c r="ID945" s="150"/>
      <c r="IE945" s="150"/>
      <c r="IF945" s="150"/>
      <c r="IG945" s="150"/>
      <c r="IH945" s="150"/>
      <c r="II945" s="150"/>
      <c r="IJ945" s="150"/>
      <c r="IK945" s="150"/>
      <c r="IL945" s="150"/>
      <c r="IM945" s="150"/>
      <c r="IN945" s="150"/>
      <c r="IO945" s="150"/>
      <c r="IP945" s="150"/>
      <c r="IQ945" s="150"/>
      <c r="IR945" s="150"/>
      <c r="IS945" s="150"/>
      <c r="IT945" s="150"/>
      <c r="IU945" s="150"/>
      <c r="IV945" s="150"/>
      <c r="IW945" s="150"/>
    </row>
    <row r="946" customFormat="false" ht="12.75" hidden="false" customHeight="false" outlineLevel="0" collapsed="false">
      <c r="B946" s="147"/>
      <c r="C946" s="147"/>
      <c r="D946" s="147"/>
      <c r="E946" s="147"/>
      <c r="F946" s="147"/>
      <c r="G946" s="147"/>
      <c r="H946" s="148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  <c r="AA946" s="147"/>
      <c r="AB946" s="147"/>
      <c r="AC946" s="147"/>
      <c r="AD946" s="147"/>
      <c r="AE946" s="147"/>
      <c r="AF946" s="147"/>
      <c r="AG946" s="147"/>
      <c r="AH946" s="147"/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7"/>
      <c r="BH946" s="147"/>
      <c r="BI946" s="147"/>
      <c r="BJ946" s="147"/>
      <c r="BK946" s="149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50"/>
      <c r="BV946" s="150"/>
      <c r="BW946" s="150"/>
      <c r="BX946" s="150"/>
      <c r="BY946" s="150"/>
      <c r="BZ946" s="150"/>
      <c r="CA946" s="150"/>
      <c r="CB946" s="150"/>
      <c r="CC946" s="150"/>
      <c r="CD946" s="150"/>
      <c r="CE946" s="150"/>
      <c r="CF946" s="150"/>
      <c r="CG946" s="150"/>
      <c r="CH946" s="150"/>
      <c r="CI946" s="150"/>
      <c r="CJ946" s="150"/>
      <c r="CK946" s="150"/>
      <c r="CL946" s="150"/>
      <c r="CM946" s="150"/>
      <c r="CN946" s="150"/>
      <c r="CO946" s="150"/>
      <c r="CP946" s="150"/>
      <c r="CQ946" s="150"/>
      <c r="CR946" s="150"/>
      <c r="CS946" s="150"/>
      <c r="CT946" s="150"/>
      <c r="CU946" s="150"/>
      <c r="CV946" s="150"/>
      <c r="CW946" s="150"/>
      <c r="CX946" s="150"/>
      <c r="CY946" s="150"/>
      <c r="CZ946" s="150"/>
      <c r="DA946" s="150"/>
      <c r="DB946" s="150"/>
      <c r="DC946" s="150"/>
      <c r="DD946" s="150"/>
      <c r="DE946" s="150"/>
      <c r="DF946" s="150"/>
      <c r="DG946" s="150"/>
      <c r="DH946" s="150"/>
      <c r="DI946" s="150"/>
      <c r="DJ946" s="150"/>
      <c r="DK946" s="150"/>
      <c r="DL946" s="150"/>
      <c r="DM946" s="150"/>
      <c r="DN946" s="150"/>
      <c r="DO946" s="150"/>
      <c r="DP946" s="150"/>
      <c r="DQ946" s="150"/>
      <c r="DR946" s="150"/>
      <c r="DS946" s="150"/>
      <c r="DT946" s="150"/>
      <c r="DU946" s="150"/>
      <c r="DV946" s="150"/>
      <c r="DW946" s="150"/>
      <c r="DX946" s="150"/>
      <c r="DY946" s="150"/>
      <c r="DZ946" s="150"/>
      <c r="EA946" s="150"/>
      <c r="EB946" s="150"/>
      <c r="EC946" s="150"/>
      <c r="ED946" s="150"/>
      <c r="EE946" s="150"/>
      <c r="EF946" s="150"/>
      <c r="EG946" s="150"/>
      <c r="EH946" s="150"/>
      <c r="EI946" s="150"/>
      <c r="EJ946" s="150"/>
      <c r="EK946" s="150"/>
      <c r="EL946" s="150"/>
      <c r="EM946" s="150"/>
      <c r="EN946" s="150"/>
      <c r="EO946" s="150"/>
      <c r="EP946" s="150"/>
      <c r="EQ946" s="150"/>
      <c r="ER946" s="150"/>
      <c r="ES946" s="150"/>
      <c r="ET946" s="150"/>
      <c r="EU946" s="150"/>
      <c r="EV946" s="150"/>
      <c r="EW946" s="150"/>
      <c r="EX946" s="150"/>
      <c r="EY946" s="150"/>
      <c r="EZ946" s="150"/>
      <c r="FA946" s="150"/>
      <c r="FB946" s="150"/>
      <c r="FC946" s="150"/>
      <c r="FD946" s="150"/>
      <c r="FE946" s="150"/>
      <c r="FF946" s="150"/>
      <c r="FG946" s="150"/>
      <c r="FH946" s="150"/>
      <c r="FI946" s="150"/>
      <c r="FJ946" s="150"/>
      <c r="FK946" s="150"/>
      <c r="FL946" s="150"/>
      <c r="FM946" s="150"/>
      <c r="FN946" s="150"/>
      <c r="FO946" s="150"/>
      <c r="FP946" s="150"/>
      <c r="FQ946" s="150"/>
      <c r="FR946" s="150"/>
      <c r="FS946" s="150"/>
      <c r="FT946" s="150"/>
      <c r="FU946" s="150"/>
      <c r="FV946" s="150"/>
      <c r="FW946" s="150"/>
      <c r="FX946" s="150"/>
      <c r="FY946" s="150"/>
      <c r="FZ946" s="150"/>
      <c r="GA946" s="150"/>
      <c r="GB946" s="150"/>
      <c r="GC946" s="150"/>
      <c r="GD946" s="150"/>
      <c r="GE946" s="150"/>
      <c r="GF946" s="150"/>
      <c r="GG946" s="150"/>
      <c r="GH946" s="150"/>
      <c r="GI946" s="150"/>
      <c r="GJ946" s="150"/>
      <c r="GK946" s="150"/>
      <c r="GL946" s="150"/>
      <c r="GM946" s="150"/>
      <c r="GN946" s="150"/>
      <c r="GO946" s="150"/>
      <c r="GP946" s="150"/>
      <c r="GQ946" s="150"/>
      <c r="GR946" s="150"/>
      <c r="GS946" s="150"/>
      <c r="GT946" s="150"/>
      <c r="GU946" s="150"/>
      <c r="GV946" s="150"/>
      <c r="GW946" s="150"/>
      <c r="GX946" s="150"/>
      <c r="GY946" s="150"/>
      <c r="GZ946" s="150"/>
      <c r="HA946" s="150"/>
      <c r="HB946" s="150"/>
      <c r="HC946" s="150"/>
      <c r="HD946" s="150"/>
      <c r="HE946" s="150"/>
      <c r="HF946" s="150"/>
      <c r="HG946" s="150"/>
      <c r="HH946" s="150"/>
      <c r="HI946" s="150"/>
      <c r="HJ946" s="150"/>
      <c r="HK946" s="150"/>
      <c r="HL946" s="150"/>
      <c r="HM946" s="150"/>
      <c r="HN946" s="150"/>
      <c r="HO946" s="150"/>
      <c r="HP946" s="150"/>
      <c r="HQ946" s="150"/>
      <c r="HR946" s="150"/>
      <c r="HS946" s="150"/>
      <c r="HT946" s="150"/>
      <c r="HU946" s="150"/>
      <c r="HV946" s="150"/>
      <c r="HW946" s="150"/>
      <c r="HX946" s="150"/>
      <c r="HY946" s="150"/>
      <c r="HZ946" s="150"/>
      <c r="IA946" s="150"/>
      <c r="IB946" s="150"/>
      <c r="IC946" s="150"/>
      <c r="ID946" s="150"/>
      <c r="IE946" s="150"/>
      <c r="IF946" s="150"/>
      <c r="IG946" s="150"/>
      <c r="IH946" s="150"/>
      <c r="II946" s="150"/>
      <c r="IJ946" s="150"/>
      <c r="IK946" s="150"/>
      <c r="IL946" s="150"/>
      <c r="IM946" s="150"/>
      <c r="IN946" s="150"/>
      <c r="IO946" s="150"/>
      <c r="IP946" s="150"/>
      <c r="IQ946" s="150"/>
      <c r="IR946" s="150"/>
      <c r="IS946" s="150"/>
      <c r="IT946" s="150"/>
      <c r="IU946" s="150"/>
      <c r="IV946" s="150"/>
      <c r="IW946" s="150"/>
    </row>
    <row r="947" customFormat="false" ht="12.75" hidden="false" customHeight="false" outlineLevel="0" collapsed="false">
      <c r="B947" s="147"/>
      <c r="C947" s="147"/>
      <c r="D947" s="147"/>
      <c r="E947" s="147"/>
      <c r="F947" s="147"/>
      <c r="G947" s="147"/>
      <c r="H947" s="148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  <c r="AA947" s="147"/>
      <c r="AB947" s="147"/>
      <c r="AC947" s="147"/>
      <c r="AD947" s="147"/>
      <c r="AE947" s="147"/>
      <c r="AF947" s="147"/>
      <c r="AG947" s="147"/>
      <c r="AH947" s="147"/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  <c r="BI947" s="147"/>
      <c r="BJ947" s="147"/>
      <c r="BK947" s="149"/>
      <c r="BL947" s="150"/>
      <c r="BM947" s="150"/>
      <c r="BN947" s="150"/>
      <c r="BO947" s="150"/>
      <c r="BP947" s="150"/>
      <c r="BQ947" s="150"/>
      <c r="BR947" s="150"/>
      <c r="BS947" s="150"/>
      <c r="BT947" s="150"/>
      <c r="BU947" s="150"/>
      <c r="BV947" s="150"/>
      <c r="BW947" s="150"/>
      <c r="BX947" s="150"/>
      <c r="BY947" s="150"/>
      <c r="BZ947" s="150"/>
      <c r="CA947" s="150"/>
      <c r="CB947" s="150"/>
      <c r="CC947" s="150"/>
      <c r="CD947" s="150"/>
      <c r="CE947" s="150"/>
      <c r="CF947" s="150"/>
      <c r="CG947" s="150"/>
      <c r="CH947" s="150"/>
      <c r="CI947" s="150"/>
      <c r="CJ947" s="150"/>
      <c r="CK947" s="150"/>
      <c r="CL947" s="150"/>
      <c r="CM947" s="150"/>
      <c r="CN947" s="150"/>
      <c r="CO947" s="150"/>
      <c r="CP947" s="150"/>
      <c r="CQ947" s="150"/>
      <c r="CR947" s="150"/>
      <c r="CS947" s="150"/>
      <c r="CT947" s="150"/>
      <c r="CU947" s="150"/>
      <c r="CV947" s="150"/>
      <c r="CW947" s="150"/>
      <c r="CX947" s="150"/>
      <c r="CY947" s="150"/>
      <c r="CZ947" s="150"/>
      <c r="DA947" s="150"/>
      <c r="DB947" s="150"/>
      <c r="DC947" s="150"/>
      <c r="DD947" s="150"/>
      <c r="DE947" s="150"/>
      <c r="DF947" s="150"/>
      <c r="DG947" s="150"/>
      <c r="DH947" s="150"/>
      <c r="DI947" s="150"/>
      <c r="DJ947" s="150"/>
      <c r="DK947" s="150"/>
      <c r="DL947" s="150"/>
      <c r="DM947" s="150"/>
      <c r="DN947" s="150"/>
      <c r="DO947" s="150"/>
      <c r="DP947" s="150"/>
      <c r="DQ947" s="150"/>
      <c r="DR947" s="150"/>
      <c r="DS947" s="150"/>
      <c r="DT947" s="150"/>
      <c r="DU947" s="150"/>
      <c r="DV947" s="150"/>
      <c r="DW947" s="150"/>
      <c r="DX947" s="150"/>
      <c r="DY947" s="150"/>
      <c r="DZ947" s="150"/>
      <c r="EA947" s="150"/>
      <c r="EB947" s="150"/>
      <c r="EC947" s="150"/>
      <c r="ED947" s="150"/>
      <c r="EE947" s="150"/>
      <c r="EF947" s="150"/>
      <c r="EG947" s="150"/>
      <c r="EH947" s="150"/>
      <c r="EI947" s="150"/>
      <c r="EJ947" s="150"/>
      <c r="EK947" s="150"/>
      <c r="EL947" s="150"/>
      <c r="EM947" s="150"/>
      <c r="EN947" s="150"/>
      <c r="EO947" s="150"/>
      <c r="EP947" s="150"/>
      <c r="EQ947" s="150"/>
      <c r="ER947" s="150"/>
      <c r="ES947" s="150"/>
      <c r="ET947" s="150"/>
      <c r="EU947" s="150"/>
      <c r="EV947" s="150"/>
      <c r="EW947" s="150"/>
      <c r="EX947" s="150"/>
      <c r="EY947" s="150"/>
      <c r="EZ947" s="150"/>
      <c r="FA947" s="150"/>
      <c r="FB947" s="150"/>
      <c r="FC947" s="150"/>
      <c r="FD947" s="150"/>
      <c r="FE947" s="150"/>
      <c r="FF947" s="150"/>
      <c r="FG947" s="150"/>
      <c r="FH947" s="150"/>
      <c r="FI947" s="150"/>
      <c r="FJ947" s="150"/>
      <c r="FK947" s="150"/>
      <c r="FL947" s="150"/>
      <c r="FM947" s="150"/>
      <c r="FN947" s="150"/>
      <c r="FO947" s="150"/>
      <c r="FP947" s="150"/>
      <c r="FQ947" s="150"/>
      <c r="FR947" s="150"/>
      <c r="FS947" s="150"/>
      <c r="FT947" s="150"/>
      <c r="FU947" s="150"/>
      <c r="FV947" s="150"/>
      <c r="FW947" s="150"/>
      <c r="FX947" s="150"/>
      <c r="FY947" s="150"/>
      <c r="FZ947" s="150"/>
      <c r="GA947" s="150"/>
      <c r="GB947" s="150"/>
      <c r="GC947" s="150"/>
      <c r="GD947" s="150"/>
      <c r="GE947" s="150"/>
      <c r="GF947" s="150"/>
      <c r="GG947" s="150"/>
      <c r="GH947" s="150"/>
      <c r="GI947" s="150"/>
      <c r="GJ947" s="150"/>
      <c r="GK947" s="150"/>
      <c r="GL947" s="150"/>
      <c r="GM947" s="150"/>
      <c r="GN947" s="150"/>
      <c r="GO947" s="150"/>
      <c r="GP947" s="150"/>
      <c r="GQ947" s="150"/>
      <c r="GR947" s="150"/>
      <c r="GS947" s="150"/>
      <c r="GT947" s="150"/>
      <c r="GU947" s="150"/>
      <c r="GV947" s="150"/>
      <c r="GW947" s="150"/>
      <c r="GX947" s="150"/>
      <c r="GY947" s="150"/>
      <c r="GZ947" s="150"/>
      <c r="HA947" s="150"/>
      <c r="HB947" s="150"/>
      <c r="HC947" s="150"/>
      <c r="HD947" s="150"/>
      <c r="HE947" s="150"/>
      <c r="HF947" s="150"/>
      <c r="HG947" s="150"/>
      <c r="HH947" s="150"/>
      <c r="HI947" s="150"/>
      <c r="HJ947" s="150"/>
      <c r="HK947" s="150"/>
      <c r="HL947" s="150"/>
      <c r="HM947" s="150"/>
      <c r="HN947" s="150"/>
      <c r="HO947" s="150"/>
      <c r="HP947" s="150"/>
      <c r="HQ947" s="150"/>
      <c r="HR947" s="150"/>
      <c r="HS947" s="150"/>
      <c r="HT947" s="150"/>
      <c r="HU947" s="150"/>
      <c r="HV947" s="150"/>
      <c r="HW947" s="150"/>
      <c r="HX947" s="150"/>
      <c r="HY947" s="150"/>
      <c r="HZ947" s="150"/>
      <c r="IA947" s="150"/>
      <c r="IB947" s="150"/>
      <c r="IC947" s="150"/>
      <c r="ID947" s="150"/>
      <c r="IE947" s="150"/>
      <c r="IF947" s="150"/>
      <c r="IG947" s="150"/>
      <c r="IH947" s="150"/>
      <c r="II947" s="150"/>
      <c r="IJ947" s="150"/>
      <c r="IK947" s="150"/>
      <c r="IL947" s="150"/>
      <c r="IM947" s="150"/>
      <c r="IN947" s="150"/>
      <c r="IO947" s="150"/>
      <c r="IP947" s="150"/>
      <c r="IQ947" s="150"/>
      <c r="IR947" s="150"/>
      <c r="IS947" s="150"/>
      <c r="IT947" s="150"/>
      <c r="IU947" s="150"/>
      <c r="IV947" s="150"/>
      <c r="IW947" s="150"/>
    </row>
    <row r="948" customFormat="false" ht="12.75" hidden="false" customHeight="false" outlineLevel="0" collapsed="false">
      <c r="B948" s="147"/>
      <c r="C948" s="147"/>
      <c r="D948" s="147"/>
      <c r="E948" s="147"/>
      <c r="F948" s="147"/>
      <c r="G948" s="147"/>
      <c r="H948" s="148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  <c r="AA948" s="147"/>
      <c r="AB948" s="147"/>
      <c r="AC948" s="147"/>
      <c r="AD948" s="147"/>
      <c r="AE948" s="147"/>
      <c r="AF948" s="147"/>
      <c r="AG948" s="147"/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  <c r="BI948" s="147"/>
      <c r="BJ948" s="147"/>
      <c r="BK948" s="149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50"/>
      <c r="BV948" s="150"/>
      <c r="BW948" s="150"/>
      <c r="BX948" s="150"/>
      <c r="BY948" s="150"/>
      <c r="BZ948" s="150"/>
      <c r="CA948" s="150"/>
      <c r="CB948" s="150"/>
      <c r="CC948" s="150"/>
      <c r="CD948" s="150"/>
      <c r="CE948" s="150"/>
      <c r="CF948" s="150"/>
      <c r="CG948" s="150"/>
      <c r="CH948" s="150"/>
      <c r="CI948" s="150"/>
      <c r="CJ948" s="150"/>
      <c r="CK948" s="150"/>
      <c r="CL948" s="150"/>
      <c r="CM948" s="150"/>
      <c r="CN948" s="150"/>
      <c r="CO948" s="150"/>
      <c r="CP948" s="150"/>
      <c r="CQ948" s="150"/>
      <c r="CR948" s="150"/>
      <c r="CS948" s="150"/>
      <c r="CT948" s="150"/>
      <c r="CU948" s="150"/>
      <c r="CV948" s="150"/>
      <c r="CW948" s="150"/>
      <c r="CX948" s="150"/>
      <c r="CY948" s="150"/>
      <c r="CZ948" s="150"/>
      <c r="DA948" s="150"/>
      <c r="DB948" s="150"/>
      <c r="DC948" s="150"/>
      <c r="DD948" s="150"/>
      <c r="DE948" s="150"/>
      <c r="DF948" s="150"/>
      <c r="DG948" s="150"/>
      <c r="DH948" s="150"/>
      <c r="DI948" s="150"/>
      <c r="DJ948" s="150"/>
      <c r="DK948" s="150"/>
      <c r="DL948" s="150"/>
      <c r="DM948" s="150"/>
      <c r="DN948" s="150"/>
      <c r="DO948" s="150"/>
      <c r="DP948" s="150"/>
      <c r="DQ948" s="150"/>
      <c r="DR948" s="150"/>
      <c r="DS948" s="150"/>
      <c r="DT948" s="150"/>
      <c r="DU948" s="150"/>
      <c r="DV948" s="150"/>
      <c r="DW948" s="150"/>
      <c r="DX948" s="150"/>
      <c r="DY948" s="150"/>
      <c r="DZ948" s="150"/>
      <c r="EA948" s="150"/>
      <c r="EB948" s="150"/>
      <c r="EC948" s="150"/>
      <c r="ED948" s="150"/>
      <c r="EE948" s="150"/>
      <c r="EF948" s="150"/>
      <c r="EG948" s="150"/>
      <c r="EH948" s="150"/>
      <c r="EI948" s="150"/>
      <c r="EJ948" s="150"/>
      <c r="EK948" s="150"/>
      <c r="EL948" s="150"/>
      <c r="EM948" s="150"/>
      <c r="EN948" s="150"/>
      <c r="EO948" s="150"/>
      <c r="EP948" s="150"/>
      <c r="EQ948" s="150"/>
      <c r="ER948" s="150"/>
      <c r="ES948" s="150"/>
      <c r="ET948" s="150"/>
      <c r="EU948" s="150"/>
      <c r="EV948" s="150"/>
      <c r="EW948" s="150"/>
      <c r="EX948" s="150"/>
      <c r="EY948" s="150"/>
      <c r="EZ948" s="150"/>
      <c r="FA948" s="150"/>
      <c r="FB948" s="150"/>
      <c r="FC948" s="150"/>
      <c r="FD948" s="150"/>
      <c r="FE948" s="150"/>
      <c r="FF948" s="150"/>
      <c r="FG948" s="150"/>
      <c r="FH948" s="150"/>
      <c r="FI948" s="150"/>
      <c r="FJ948" s="150"/>
      <c r="FK948" s="150"/>
      <c r="FL948" s="150"/>
      <c r="FM948" s="150"/>
      <c r="FN948" s="150"/>
      <c r="FO948" s="150"/>
      <c r="FP948" s="150"/>
      <c r="FQ948" s="150"/>
      <c r="FR948" s="150"/>
      <c r="FS948" s="150"/>
      <c r="FT948" s="150"/>
      <c r="FU948" s="150"/>
      <c r="FV948" s="150"/>
      <c r="FW948" s="150"/>
      <c r="FX948" s="150"/>
      <c r="FY948" s="150"/>
      <c r="FZ948" s="150"/>
      <c r="GA948" s="150"/>
      <c r="GB948" s="150"/>
      <c r="GC948" s="150"/>
      <c r="GD948" s="150"/>
      <c r="GE948" s="150"/>
      <c r="GF948" s="150"/>
      <c r="GG948" s="150"/>
      <c r="GH948" s="150"/>
      <c r="GI948" s="150"/>
      <c r="GJ948" s="150"/>
      <c r="GK948" s="150"/>
      <c r="GL948" s="150"/>
      <c r="GM948" s="150"/>
      <c r="GN948" s="150"/>
      <c r="GO948" s="150"/>
      <c r="GP948" s="150"/>
      <c r="GQ948" s="150"/>
      <c r="GR948" s="150"/>
      <c r="GS948" s="150"/>
      <c r="GT948" s="150"/>
      <c r="GU948" s="150"/>
      <c r="GV948" s="150"/>
      <c r="GW948" s="150"/>
      <c r="GX948" s="150"/>
      <c r="GY948" s="150"/>
      <c r="GZ948" s="150"/>
      <c r="HA948" s="150"/>
      <c r="HB948" s="150"/>
      <c r="HC948" s="150"/>
      <c r="HD948" s="150"/>
      <c r="HE948" s="150"/>
      <c r="HF948" s="150"/>
      <c r="HG948" s="150"/>
      <c r="HH948" s="150"/>
      <c r="HI948" s="150"/>
      <c r="HJ948" s="150"/>
      <c r="HK948" s="150"/>
      <c r="HL948" s="150"/>
      <c r="HM948" s="150"/>
      <c r="HN948" s="150"/>
      <c r="HO948" s="150"/>
      <c r="HP948" s="150"/>
      <c r="HQ948" s="150"/>
      <c r="HR948" s="150"/>
      <c r="HS948" s="150"/>
      <c r="HT948" s="150"/>
      <c r="HU948" s="150"/>
      <c r="HV948" s="150"/>
      <c r="HW948" s="150"/>
      <c r="HX948" s="150"/>
      <c r="HY948" s="150"/>
      <c r="HZ948" s="150"/>
      <c r="IA948" s="150"/>
      <c r="IB948" s="150"/>
      <c r="IC948" s="150"/>
      <c r="ID948" s="150"/>
      <c r="IE948" s="150"/>
      <c r="IF948" s="150"/>
      <c r="IG948" s="150"/>
      <c r="IH948" s="150"/>
      <c r="II948" s="150"/>
      <c r="IJ948" s="150"/>
      <c r="IK948" s="150"/>
      <c r="IL948" s="150"/>
      <c r="IM948" s="150"/>
      <c r="IN948" s="150"/>
      <c r="IO948" s="150"/>
      <c r="IP948" s="150"/>
      <c r="IQ948" s="150"/>
      <c r="IR948" s="150"/>
      <c r="IS948" s="150"/>
      <c r="IT948" s="150"/>
      <c r="IU948" s="150"/>
      <c r="IV948" s="150"/>
      <c r="IW948" s="150"/>
    </row>
    <row r="949" customFormat="false" ht="12.75" hidden="false" customHeight="false" outlineLevel="0" collapsed="false">
      <c r="B949" s="147"/>
      <c r="C949" s="147"/>
      <c r="D949" s="147"/>
      <c r="E949" s="147"/>
      <c r="F949" s="147"/>
      <c r="G949" s="147"/>
      <c r="H949" s="148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  <c r="AA949" s="147"/>
      <c r="AB949" s="147"/>
      <c r="AC949" s="147"/>
      <c r="AD949" s="147"/>
      <c r="AE949" s="147"/>
      <c r="AF949" s="147"/>
      <c r="AG949" s="147"/>
      <c r="AH949" s="147"/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  <c r="BI949" s="147"/>
      <c r="BJ949" s="147"/>
      <c r="BK949" s="149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  <c r="EC949" s="150"/>
      <c r="ED949" s="150"/>
      <c r="EE949" s="150"/>
      <c r="EF949" s="150"/>
      <c r="EG949" s="150"/>
      <c r="EH949" s="150"/>
      <c r="EI949" s="150"/>
      <c r="EJ949" s="150"/>
      <c r="EK949" s="150"/>
      <c r="EL949" s="150"/>
      <c r="EM949" s="150"/>
      <c r="EN949" s="150"/>
      <c r="EO949" s="150"/>
      <c r="EP949" s="150"/>
      <c r="EQ949" s="150"/>
      <c r="ER949" s="150"/>
      <c r="ES949" s="150"/>
      <c r="ET949" s="150"/>
      <c r="EU949" s="150"/>
      <c r="EV949" s="150"/>
      <c r="EW949" s="150"/>
      <c r="EX949" s="150"/>
      <c r="EY949" s="150"/>
      <c r="EZ949" s="150"/>
      <c r="FA949" s="150"/>
      <c r="FB949" s="150"/>
      <c r="FC949" s="150"/>
      <c r="FD949" s="150"/>
      <c r="FE949" s="150"/>
      <c r="FF949" s="150"/>
      <c r="FG949" s="150"/>
      <c r="FH949" s="150"/>
      <c r="FI949" s="150"/>
      <c r="FJ949" s="150"/>
      <c r="FK949" s="150"/>
      <c r="FL949" s="150"/>
      <c r="FM949" s="150"/>
      <c r="FN949" s="150"/>
      <c r="FO949" s="150"/>
      <c r="FP949" s="150"/>
      <c r="FQ949" s="150"/>
      <c r="FR949" s="150"/>
      <c r="FS949" s="150"/>
      <c r="FT949" s="150"/>
      <c r="FU949" s="150"/>
      <c r="FV949" s="150"/>
      <c r="FW949" s="150"/>
      <c r="FX949" s="150"/>
      <c r="FY949" s="150"/>
      <c r="FZ949" s="150"/>
      <c r="GA949" s="150"/>
      <c r="GB949" s="150"/>
      <c r="GC949" s="150"/>
      <c r="GD949" s="150"/>
      <c r="GE949" s="150"/>
      <c r="GF949" s="150"/>
      <c r="GG949" s="150"/>
      <c r="GH949" s="150"/>
      <c r="GI949" s="150"/>
      <c r="GJ949" s="150"/>
      <c r="GK949" s="150"/>
      <c r="GL949" s="150"/>
      <c r="GM949" s="150"/>
      <c r="GN949" s="150"/>
      <c r="GO949" s="150"/>
      <c r="GP949" s="150"/>
      <c r="GQ949" s="150"/>
      <c r="GR949" s="150"/>
      <c r="GS949" s="150"/>
      <c r="GT949" s="150"/>
      <c r="GU949" s="150"/>
      <c r="GV949" s="150"/>
      <c r="GW949" s="150"/>
      <c r="GX949" s="150"/>
      <c r="GY949" s="150"/>
      <c r="GZ949" s="150"/>
      <c r="HA949" s="150"/>
      <c r="HB949" s="150"/>
      <c r="HC949" s="150"/>
      <c r="HD949" s="150"/>
      <c r="HE949" s="150"/>
      <c r="HF949" s="150"/>
      <c r="HG949" s="150"/>
      <c r="HH949" s="150"/>
      <c r="HI949" s="150"/>
      <c r="HJ949" s="150"/>
      <c r="HK949" s="150"/>
      <c r="HL949" s="150"/>
      <c r="HM949" s="150"/>
      <c r="HN949" s="150"/>
      <c r="HO949" s="150"/>
      <c r="HP949" s="150"/>
      <c r="HQ949" s="150"/>
      <c r="HR949" s="150"/>
      <c r="HS949" s="150"/>
      <c r="HT949" s="150"/>
      <c r="HU949" s="150"/>
      <c r="HV949" s="150"/>
      <c r="HW949" s="150"/>
      <c r="HX949" s="150"/>
      <c r="HY949" s="150"/>
      <c r="HZ949" s="150"/>
      <c r="IA949" s="150"/>
      <c r="IB949" s="150"/>
      <c r="IC949" s="150"/>
      <c r="ID949" s="150"/>
      <c r="IE949" s="150"/>
      <c r="IF949" s="150"/>
      <c r="IG949" s="150"/>
      <c r="IH949" s="150"/>
      <c r="II949" s="150"/>
      <c r="IJ949" s="150"/>
      <c r="IK949" s="150"/>
      <c r="IL949" s="150"/>
      <c r="IM949" s="150"/>
      <c r="IN949" s="150"/>
      <c r="IO949" s="150"/>
      <c r="IP949" s="150"/>
      <c r="IQ949" s="150"/>
      <c r="IR949" s="150"/>
      <c r="IS949" s="150"/>
      <c r="IT949" s="150"/>
      <c r="IU949" s="150"/>
      <c r="IV949" s="150"/>
      <c r="IW949" s="150"/>
    </row>
    <row r="950" customFormat="false" ht="12.75" hidden="false" customHeight="false" outlineLevel="0" collapsed="false">
      <c r="B950" s="147"/>
      <c r="C950" s="147"/>
      <c r="D950" s="147"/>
      <c r="E950" s="147"/>
      <c r="F950" s="147"/>
      <c r="G950" s="147"/>
      <c r="H950" s="148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  <c r="AA950" s="147"/>
      <c r="AB950" s="147"/>
      <c r="AC950" s="147"/>
      <c r="AD950" s="147"/>
      <c r="AE950" s="147"/>
      <c r="AF950" s="147"/>
      <c r="AG950" s="147"/>
      <c r="AH950" s="147"/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  <c r="BI950" s="147"/>
      <c r="BJ950" s="147"/>
      <c r="BK950" s="149"/>
      <c r="BL950" s="150"/>
      <c r="BM950" s="150"/>
      <c r="BN950" s="150"/>
      <c r="BO950" s="150"/>
      <c r="BP950" s="150"/>
      <c r="BQ950" s="150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0"/>
      <c r="CB950" s="150"/>
      <c r="CC950" s="150"/>
      <c r="CD950" s="150"/>
      <c r="CE950" s="150"/>
      <c r="CF950" s="150"/>
      <c r="CG950" s="150"/>
      <c r="CH950" s="150"/>
      <c r="CI950" s="150"/>
      <c r="CJ950" s="150"/>
      <c r="CK950" s="150"/>
      <c r="CL950" s="150"/>
      <c r="CM950" s="150"/>
      <c r="CN950" s="150"/>
      <c r="CO950" s="150"/>
      <c r="CP950" s="150"/>
      <c r="CQ950" s="150"/>
      <c r="CR950" s="150"/>
      <c r="CS950" s="150"/>
      <c r="CT950" s="150"/>
      <c r="CU950" s="150"/>
      <c r="CV950" s="150"/>
      <c r="CW950" s="150"/>
      <c r="CX950" s="150"/>
      <c r="CY950" s="150"/>
      <c r="CZ950" s="150"/>
      <c r="DA950" s="150"/>
      <c r="DB950" s="150"/>
      <c r="DC950" s="150"/>
      <c r="DD950" s="150"/>
      <c r="DE950" s="150"/>
      <c r="DF950" s="150"/>
      <c r="DG950" s="150"/>
      <c r="DH950" s="150"/>
      <c r="DI950" s="150"/>
      <c r="DJ950" s="150"/>
      <c r="DK950" s="150"/>
      <c r="DL950" s="150"/>
      <c r="DM950" s="150"/>
      <c r="DN950" s="150"/>
      <c r="DO950" s="150"/>
      <c r="DP950" s="150"/>
      <c r="DQ950" s="150"/>
      <c r="DR950" s="150"/>
      <c r="DS950" s="150"/>
      <c r="DT950" s="150"/>
      <c r="DU950" s="150"/>
      <c r="DV950" s="150"/>
      <c r="DW950" s="150"/>
      <c r="DX950" s="150"/>
      <c r="DY950" s="150"/>
      <c r="DZ950" s="150"/>
      <c r="EA950" s="150"/>
      <c r="EB950" s="150"/>
      <c r="EC950" s="150"/>
      <c r="ED950" s="150"/>
      <c r="EE950" s="150"/>
      <c r="EF950" s="150"/>
      <c r="EG950" s="150"/>
      <c r="EH950" s="150"/>
      <c r="EI950" s="150"/>
      <c r="EJ950" s="150"/>
      <c r="EK950" s="150"/>
      <c r="EL950" s="150"/>
      <c r="EM950" s="150"/>
      <c r="EN950" s="150"/>
      <c r="EO950" s="150"/>
      <c r="EP950" s="150"/>
      <c r="EQ950" s="150"/>
      <c r="ER950" s="150"/>
      <c r="ES950" s="150"/>
      <c r="ET950" s="150"/>
      <c r="EU950" s="150"/>
      <c r="EV950" s="150"/>
      <c r="EW950" s="150"/>
      <c r="EX950" s="150"/>
      <c r="EY950" s="150"/>
      <c r="EZ950" s="150"/>
      <c r="FA950" s="150"/>
      <c r="FB950" s="150"/>
      <c r="FC950" s="150"/>
      <c r="FD950" s="150"/>
      <c r="FE950" s="150"/>
      <c r="FF950" s="150"/>
      <c r="FG950" s="150"/>
      <c r="FH950" s="150"/>
      <c r="FI950" s="150"/>
      <c r="FJ950" s="150"/>
      <c r="FK950" s="150"/>
      <c r="FL950" s="150"/>
      <c r="FM950" s="150"/>
      <c r="FN950" s="150"/>
      <c r="FO950" s="150"/>
      <c r="FP950" s="150"/>
      <c r="FQ950" s="150"/>
      <c r="FR950" s="150"/>
      <c r="FS950" s="150"/>
      <c r="FT950" s="150"/>
      <c r="FU950" s="150"/>
      <c r="FV950" s="150"/>
      <c r="FW950" s="150"/>
      <c r="FX950" s="150"/>
      <c r="FY950" s="150"/>
      <c r="FZ950" s="150"/>
      <c r="GA950" s="150"/>
      <c r="GB950" s="150"/>
      <c r="GC950" s="150"/>
      <c r="GD950" s="150"/>
      <c r="GE950" s="150"/>
      <c r="GF950" s="150"/>
      <c r="GG950" s="150"/>
      <c r="GH950" s="150"/>
      <c r="GI950" s="150"/>
      <c r="GJ950" s="150"/>
      <c r="GK950" s="150"/>
      <c r="GL950" s="150"/>
      <c r="GM950" s="150"/>
      <c r="GN950" s="150"/>
      <c r="GO950" s="150"/>
      <c r="GP950" s="150"/>
      <c r="GQ950" s="150"/>
      <c r="GR950" s="150"/>
      <c r="GS950" s="150"/>
      <c r="GT950" s="150"/>
      <c r="GU950" s="150"/>
      <c r="GV950" s="150"/>
      <c r="GW950" s="150"/>
      <c r="GX950" s="150"/>
      <c r="GY950" s="150"/>
      <c r="GZ950" s="150"/>
      <c r="HA950" s="150"/>
      <c r="HB950" s="150"/>
      <c r="HC950" s="150"/>
      <c r="HD950" s="150"/>
      <c r="HE950" s="150"/>
      <c r="HF950" s="150"/>
      <c r="HG950" s="150"/>
      <c r="HH950" s="150"/>
      <c r="HI950" s="150"/>
      <c r="HJ950" s="150"/>
      <c r="HK950" s="150"/>
      <c r="HL950" s="150"/>
      <c r="HM950" s="150"/>
      <c r="HN950" s="150"/>
      <c r="HO950" s="150"/>
      <c r="HP950" s="150"/>
      <c r="HQ950" s="150"/>
      <c r="HR950" s="150"/>
      <c r="HS950" s="150"/>
      <c r="HT950" s="150"/>
      <c r="HU950" s="150"/>
      <c r="HV950" s="150"/>
      <c r="HW950" s="150"/>
      <c r="HX950" s="150"/>
      <c r="HY950" s="150"/>
      <c r="HZ950" s="150"/>
      <c r="IA950" s="150"/>
      <c r="IB950" s="150"/>
      <c r="IC950" s="150"/>
      <c r="ID950" s="150"/>
      <c r="IE950" s="150"/>
      <c r="IF950" s="150"/>
      <c r="IG950" s="150"/>
      <c r="IH950" s="150"/>
      <c r="II950" s="150"/>
      <c r="IJ950" s="150"/>
      <c r="IK950" s="150"/>
      <c r="IL950" s="150"/>
      <c r="IM950" s="150"/>
      <c r="IN950" s="150"/>
      <c r="IO950" s="150"/>
      <c r="IP950" s="150"/>
      <c r="IQ950" s="150"/>
      <c r="IR950" s="150"/>
      <c r="IS950" s="150"/>
      <c r="IT950" s="150"/>
      <c r="IU950" s="150"/>
      <c r="IV950" s="150"/>
      <c r="IW950" s="150"/>
    </row>
    <row r="951" customFormat="false" ht="12.75" hidden="false" customHeight="false" outlineLevel="0" collapsed="false">
      <c r="B951" s="147"/>
      <c r="C951" s="147"/>
      <c r="D951" s="147"/>
      <c r="E951" s="147"/>
      <c r="F951" s="147"/>
      <c r="G951" s="147"/>
      <c r="H951" s="148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  <c r="AA951" s="147"/>
      <c r="AB951" s="147"/>
      <c r="AC951" s="147"/>
      <c r="AD951" s="147"/>
      <c r="AE951" s="147"/>
      <c r="AF951" s="147"/>
      <c r="AG951" s="147"/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  <c r="BI951" s="147"/>
      <c r="BJ951" s="147"/>
      <c r="BK951" s="149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  <c r="EB951" s="150"/>
      <c r="EC951" s="150"/>
      <c r="ED951" s="150"/>
      <c r="EE951" s="150"/>
      <c r="EF951" s="150"/>
      <c r="EG951" s="150"/>
      <c r="EH951" s="150"/>
      <c r="EI951" s="150"/>
      <c r="EJ951" s="150"/>
      <c r="EK951" s="150"/>
      <c r="EL951" s="150"/>
      <c r="EM951" s="150"/>
      <c r="EN951" s="150"/>
      <c r="EO951" s="150"/>
      <c r="EP951" s="150"/>
      <c r="EQ951" s="150"/>
      <c r="ER951" s="150"/>
      <c r="ES951" s="150"/>
      <c r="ET951" s="150"/>
      <c r="EU951" s="150"/>
      <c r="EV951" s="150"/>
      <c r="EW951" s="150"/>
      <c r="EX951" s="150"/>
      <c r="EY951" s="150"/>
      <c r="EZ951" s="150"/>
      <c r="FA951" s="150"/>
      <c r="FB951" s="150"/>
      <c r="FC951" s="150"/>
      <c r="FD951" s="150"/>
      <c r="FE951" s="150"/>
      <c r="FF951" s="150"/>
      <c r="FG951" s="150"/>
      <c r="FH951" s="150"/>
      <c r="FI951" s="150"/>
      <c r="FJ951" s="150"/>
      <c r="FK951" s="150"/>
      <c r="FL951" s="150"/>
      <c r="FM951" s="150"/>
      <c r="FN951" s="150"/>
      <c r="FO951" s="150"/>
      <c r="FP951" s="150"/>
      <c r="FQ951" s="150"/>
      <c r="FR951" s="150"/>
      <c r="FS951" s="150"/>
      <c r="FT951" s="150"/>
      <c r="FU951" s="150"/>
      <c r="FV951" s="150"/>
      <c r="FW951" s="150"/>
      <c r="FX951" s="150"/>
      <c r="FY951" s="150"/>
      <c r="FZ951" s="150"/>
      <c r="GA951" s="150"/>
      <c r="GB951" s="150"/>
      <c r="GC951" s="150"/>
      <c r="GD951" s="150"/>
      <c r="GE951" s="150"/>
      <c r="GF951" s="150"/>
      <c r="GG951" s="150"/>
      <c r="GH951" s="150"/>
      <c r="GI951" s="150"/>
      <c r="GJ951" s="150"/>
      <c r="GK951" s="150"/>
      <c r="GL951" s="150"/>
      <c r="GM951" s="150"/>
      <c r="GN951" s="150"/>
      <c r="GO951" s="150"/>
      <c r="GP951" s="150"/>
      <c r="GQ951" s="150"/>
      <c r="GR951" s="150"/>
      <c r="GS951" s="150"/>
      <c r="GT951" s="150"/>
      <c r="GU951" s="150"/>
      <c r="GV951" s="150"/>
      <c r="GW951" s="150"/>
      <c r="GX951" s="150"/>
      <c r="GY951" s="150"/>
      <c r="GZ951" s="150"/>
      <c r="HA951" s="150"/>
      <c r="HB951" s="150"/>
      <c r="HC951" s="150"/>
      <c r="HD951" s="150"/>
      <c r="HE951" s="150"/>
      <c r="HF951" s="150"/>
      <c r="HG951" s="150"/>
      <c r="HH951" s="150"/>
      <c r="HI951" s="150"/>
      <c r="HJ951" s="150"/>
      <c r="HK951" s="150"/>
      <c r="HL951" s="150"/>
      <c r="HM951" s="150"/>
      <c r="HN951" s="150"/>
      <c r="HO951" s="150"/>
      <c r="HP951" s="150"/>
      <c r="HQ951" s="150"/>
      <c r="HR951" s="150"/>
      <c r="HS951" s="150"/>
      <c r="HT951" s="150"/>
      <c r="HU951" s="150"/>
      <c r="HV951" s="150"/>
      <c r="HW951" s="150"/>
      <c r="HX951" s="150"/>
      <c r="HY951" s="150"/>
      <c r="HZ951" s="150"/>
      <c r="IA951" s="150"/>
      <c r="IB951" s="150"/>
      <c r="IC951" s="150"/>
      <c r="ID951" s="150"/>
      <c r="IE951" s="150"/>
      <c r="IF951" s="150"/>
      <c r="IG951" s="150"/>
      <c r="IH951" s="150"/>
      <c r="II951" s="150"/>
      <c r="IJ951" s="150"/>
      <c r="IK951" s="150"/>
      <c r="IL951" s="150"/>
      <c r="IM951" s="150"/>
      <c r="IN951" s="150"/>
      <c r="IO951" s="150"/>
      <c r="IP951" s="150"/>
      <c r="IQ951" s="150"/>
      <c r="IR951" s="150"/>
      <c r="IS951" s="150"/>
      <c r="IT951" s="150"/>
      <c r="IU951" s="150"/>
      <c r="IV951" s="150"/>
      <c r="IW951" s="150"/>
    </row>
    <row r="952" customFormat="false" ht="12.75" hidden="false" customHeight="false" outlineLevel="0" collapsed="false">
      <c r="B952" s="147"/>
      <c r="C952" s="147"/>
      <c r="D952" s="147"/>
      <c r="E952" s="147"/>
      <c r="F952" s="147"/>
      <c r="G952" s="147"/>
      <c r="H952" s="148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  <c r="AA952" s="147"/>
      <c r="AB952" s="147"/>
      <c r="AC952" s="147"/>
      <c r="AD952" s="147"/>
      <c r="AE952" s="147"/>
      <c r="AF952" s="147"/>
      <c r="AG952" s="147"/>
      <c r="AH952" s="147"/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  <c r="BI952" s="147"/>
      <c r="BJ952" s="147"/>
      <c r="BK952" s="149"/>
      <c r="BL952" s="150"/>
      <c r="BM952" s="150"/>
      <c r="BN952" s="150"/>
      <c r="BO952" s="150"/>
      <c r="BP952" s="150"/>
      <c r="BQ952" s="150"/>
      <c r="BR952" s="150"/>
      <c r="BS952" s="150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  <c r="EB952" s="150"/>
      <c r="EC952" s="150"/>
      <c r="ED952" s="150"/>
      <c r="EE952" s="150"/>
      <c r="EF952" s="150"/>
      <c r="EG952" s="150"/>
      <c r="EH952" s="150"/>
      <c r="EI952" s="150"/>
      <c r="EJ952" s="150"/>
      <c r="EK952" s="150"/>
      <c r="EL952" s="150"/>
      <c r="EM952" s="150"/>
      <c r="EN952" s="150"/>
      <c r="EO952" s="150"/>
      <c r="EP952" s="150"/>
      <c r="EQ952" s="150"/>
      <c r="ER952" s="150"/>
      <c r="ES952" s="150"/>
      <c r="ET952" s="150"/>
      <c r="EU952" s="150"/>
      <c r="EV952" s="150"/>
      <c r="EW952" s="150"/>
      <c r="EX952" s="150"/>
      <c r="EY952" s="150"/>
      <c r="EZ952" s="150"/>
      <c r="FA952" s="150"/>
      <c r="FB952" s="150"/>
      <c r="FC952" s="150"/>
      <c r="FD952" s="150"/>
      <c r="FE952" s="150"/>
      <c r="FF952" s="150"/>
      <c r="FG952" s="150"/>
      <c r="FH952" s="150"/>
      <c r="FI952" s="150"/>
      <c r="FJ952" s="150"/>
      <c r="FK952" s="150"/>
      <c r="FL952" s="150"/>
      <c r="FM952" s="150"/>
      <c r="FN952" s="150"/>
      <c r="FO952" s="150"/>
      <c r="FP952" s="150"/>
      <c r="FQ952" s="150"/>
      <c r="FR952" s="150"/>
      <c r="FS952" s="150"/>
      <c r="FT952" s="150"/>
      <c r="FU952" s="150"/>
      <c r="FV952" s="150"/>
      <c r="FW952" s="150"/>
      <c r="FX952" s="150"/>
      <c r="FY952" s="150"/>
      <c r="FZ952" s="150"/>
      <c r="GA952" s="150"/>
      <c r="GB952" s="150"/>
      <c r="GC952" s="150"/>
      <c r="GD952" s="150"/>
      <c r="GE952" s="150"/>
      <c r="GF952" s="150"/>
      <c r="GG952" s="150"/>
      <c r="GH952" s="150"/>
      <c r="GI952" s="150"/>
      <c r="GJ952" s="150"/>
      <c r="GK952" s="150"/>
      <c r="GL952" s="150"/>
      <c r="GM952" s="150"/>
      <c r="GN952" s="150"/>
      <c r="GO952" s="150"/>
      <c r="GP952" s="150"/>
      <c r="GQ952" s="150"/>
      <c r="GR952" s="150"/>
      <c r="GS952" s="150"/>
      <c r="GT952" s="150"/>
      <c r="GU952" s="150"/>
      <c r="GV952" s="150"/>
      <c r="GW952" s="150"/>
      <c r="GX952" s="150"/>
      <c r="GY952" s="150"/>
      <c r="GZ952" s="150"/>
      <c r="HA952" s="150"/>
      <c r="HB952" s="150"/>
      <c r="HC952" s="150"/>
      <c r="HD952" s="150"/>
      <c r="HE952" s="150"/>
      <c r="HF952" s="150"/>
      <c r="HG952" s="150"/>
      <c r="HH952" s="150"/>
      <c r="HI952" s="150"/>
      <c r="HJ952" s="150"/>
      <c r="HK952" s="150"/>
      <c r="HL952" s="150"/>
      <c r="HM952" s="150"/>
      <c r="HN952" s="150"/>
      <c r="HO952" s="150"/>
      <c r="HP952" s="150"/>
      <c r="HQ952" s="150"/>
      <c r="HR952" s="150"/>
      <c r="HS952" s="150"/>
      <c r="HT952" s="150"/>
      <c r="HU952" s="150"/>
      <c r="HV952" s="150"/>
      <c r="HW952" s="150"/>
      <c r="HX952" s="150"/>
      <c r="HY952" s="150"/>
      <c r="HZ952" s="150"/>
      <c r="IA952" s="150"/>
      <c r="IB952" s="150"/>
      <c r="IC952" s="150"/>
      <c r="ID952" s="150"/>
      <c r="IE952" s="150"/>
      <c r="IF952" s="150"/>
      <c r="IG952" s="150"/>
      <c r="IH952" s="150"/>
      <c r="II952" s="150"/>
      <c r="IJ952" s="150"/>
      <c r="IK952" s="150"/>
      <c r="IL952" s="150"/>
      <c r="IM952" s="150"/>
      <c r="IN952" s="150"/>
      <c r="IO952" s="150"/>
      <c r="IP952" s="150"/>
      <c r="IQ952" s="150"/>
      <c r="IR952" s="150"/>
      <c r="IS952" s="150"/>
      <c r="IT952" s="150"/>
      <c r="IU952" s="150"/>
      <c r="IV952" s="150"/>
      <c r="IW952" s="150"/>
    </row>
    <row r="953" customFormat="false" ht="12.75" hidden="false" customHeight="false" outlineLevel="0" collapsed="false">
      <c r="B953" s="147"/>
      <c r="C953" s="147"/>
      <c r="D953" s="147"/>
      <c r="E953" s="147"/>
      <c r="F953" s="147"/>
      <c r="G953" s="147"/>
      <c r="H953" s="148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  <c r="AA953" s="147"/>
      <c r="AB953" s="147"/>
      <c r="AC953" s="147"/>
      <c r="AD953" s="147"/>
      <c r="AE953" s="147"/>
      <c r="AF953" s="147"/>
      <c r="AG953" s="147"/>
      <c r="AH953" s="147"/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47"/>
      <c r="BC953" s="147"/>
      <c r="BD953" s="147"/>
      <c r="BE953" s="147"/>
      <c r="BF953" s="147"/>
      <c r="BG953" s="147"/>
      <c r="BH953" s="147"/>
      <c r="BI953" s="147"/>
      <c r="BJ953" s="147"/>
      <c r="BK953" s="149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  <c r="EB953" s="150"/>
      <c r="EC953" s="150"/>
      <c r="ED953" s="150"/>
      <c r="EE953" s="150"/>
      <c r="EF953" s="150"/>
      <c r="EG953" s="150"/>
      <c r="EH953" s="150"/>
      <c r="EI953" s="150"/>
      <c r="EJ953" s="150"/>
      <c r="EK953" s="150"/>
      <c r="EL953" s="150"/>
      <c r="EM953" s="150"/>
      <c r="EN953" s="150"/>
      <c r="EO953" s="150"/>
      <c r="EP953" s="150"/>
      <c r="EQ953" s="150"/>
      <c r="ER953" s="150"/>
      <c r="ES953" s="150"/>
      <c r="ET953" s="150"/>
      <c r="EU953" s="150"/>
      <c r="EV953" s="150"/>
      <c r="EW953" s="150"/>
      <c r="EX953" s="150"/>
      <c r="EY953" s="150"/>
      <c r="EZ953" s="150"/>
      <c r="FA953" s="150"/>
      <c r="FB953" s="150"/>
      <c r="FC953" s="150"/>
      <c r="FD953" s="150"/>
      <c r="FE953" s="150"/>
      <c r="FF953" s="150"/>
      <c r="FG953" s="150"/>
      <c r="FH953" s="150"/>
      <c r="FI953" s="150"/>
      <c r="FJ953" s="150"/>
      <c r="FK953" s="150"/>
      <c r="FL953" s="150"/>
      <c r="FM953" s="150"/>
      <c r="FN953" s="150"/>
      <c r="FO953" s="150"/>
      <c r="FP953" s="150"/>
      <c r="FQ953" s="150"/>
      <c r="FR953" s="150"/>
      <c r="FS953" s="150"/>
      <c r="FT953" s="150"/>
      <c r="FU953" s="150"/>
      <c r="FV953" s="150"/>
      <c r="FW953" s="150"/>
      <c r="FX953" s="150"/>
      <c r="FY953" s="150"/>
      <c r="FZ953" s="150"/>
      <c r="GA953" s="150"/>
      <c r="GB953" s="150"/>
      <c r="GC953" s="150"/>
      <c r="GD953" s="150"/>
      <c r="GE953" s="150"/>
      <c r="GF953" s="150"/>
      <c r="GG953" s="150"/>
      <c r="GH953" s="150"/>
      <c r="GI953" s="150"/>
      <c r="GJ953" s="150"/>
      <c r="GK953" s="150"/>
      <c r="GL953" s="150"/>
      <c r="GM953" s="150"/>
      <c r="GN953" s="150"/>
      <c r="GO953" s="150"/>
      <c r="GP953" s="150"/>
      <c r="GQ953" s="150"/>
      <c r="GR953" s="150"/>
      <c r="GS953" s="150"/>
      <c r="GT953" s="150"/>
      <c r="GU953" s="150"/>
      <c r="GV953" s="150"/>
      <c r="GW953" s="150"/>
      <c r="GX953" s="150"/>
      <c r="GY953" s="150"/>
      <c r="GZ953" s="150"/>
      <c r="HA953" s="150"/>
      <c r="HB953" s="150"/>
      <c r="HC953" s="150"/>
      <c r="HD953" s="150"/>
      <c r="HE953" s="150"/>
      <c r="HF953" s="150"/>
      <c r="HG953" s="150"/>
      <c r="HH953" s="150"/>
      <c r="HI953" s="150"/>
      <c r="HJ953" s="150"/>
      <c r="HK953" s="150"/>
      <c r="HL953" s="150"/>
      <c r="HM953" s="150"/>
      <c r="HN953" s="150"/>
      <c r="HO953" s="150"/>
      <c r="HP953" s="150"/>
      <c r="HQ953" s="150"/>
      <c r="HR953" s="150"/>
      <c r="HS953" s="150"/>
      <c r="HT953" s="150"/>
      <c r="HU953" s="150"/>
      <c r="HV953" s="150"/>
      <c r="HW953" s="150"/>
      <c r="HX953" s="150"/>
      <c r="HY953" s="150"/>
      <c r="HZ953" s="150"/>
      <c r="IA953" s="150"/>
      <c r="IB953" s="150"/>
      <c r="IC953" s="150"/>
      <c r="ID953" s="150"/>
      <c r="IE953" s="150"/>
      <c r="IF953" s="150"/>
      <c r="IG953" s="150"/>
      <c r="IH953" s="150"/>
      <c r="II953" s="150"/>
      <c r="IJ953" s="150"/>
      <c r="IK953" s="150"/>
      <c r="IL953" s="150"/>
      <c r="IM953" s="150"/>
      <c r="IN953" s="150"/>
      <c r="IO953" s="150"/>
      <c r="IP953" s="150"/>
      <c r="IQ953" s="150"/>
      <c r="IR953" s="150"/>
      <c r="IS953" s="150"/>
      <c r="IT953" s="150"/>
      <c r="IU953" s="150"/>
      <c r="IV953" s="150"/>
      <c r="IW953" s="150"/>
    </row>
    <row r="954" customFormat="false" ht="12.75" hidden="false" customHeight="false" outlineLevel="0" collapsed="false">
      <c r="B954" s="147"/>
      <c r="C954" s="147"/>
      <c r="D954" s="147"/>
      <c r="E954" s="147"/>
      <c r="F954" s="147"/>
      <c r="G954" s="147"/>
      <c r="H954" s="148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  <c r="AA954" s="147"/>
      <c r="AB954" s="147"/>
      <c r="AC954" s="147"/>
      <c r="AD954" s="147"/>
      <c r="AE954" s="147"/>
      <c r="AF954" s="147"/>
      <c r="AG954" s="147"/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  <c r="BI954" s="147"/>
      <c r="BJ954" s="147"/>
      <c r="BK954" s="149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  <c r="EC954" s="150"/>
      <c r="ED954" s="150"/>
      <c r="EE954" s="150"/>
      <c r="EF954" s="150"/>
      <c r="EG954" s="150"/>
      <c r="EH954" s="150"/>
      <c r="EI954" s="150"/>
      <c r="EJ954" s="150"/>
      <c r="EK954" s="150"/>
      <c r="EL954" s="150"/>
      <c r="EM954" s="150"/>
      <c r="EN954" s="150"/>
      <c r="EO954" s="150"/>
      <c r="EP954" s="150"/>
      <c r="EQ954" s="150"/>
      <c r="ER954" s="150"/>
      <c r="ES954" s="150"/>
      <c r="ET954" s="150"/>
      <c r="EU954" s="150"/>
      <c r="EV954" s="150"/>
      <c r="EW954" s="150"/>
      <c r="EX954" s="150"/>
      <c r="EY954" s="150"/>
      <c r="EZ954" s="150"/>
      <c r="FA954" s="150"/>
      <c r="FB954" s="150"/>
      <c r="FC954" s="150"/>
      <c r="FD954" s="150"/>
      <c r="FE954" s="150"/>
      <c r="FF954" s="150"/>
      <c r="FG954" s="150"/>
      <c r="FH954" s="150"/>
      <c r="FI954" s="150"/>
      <c r="FJ954" s="150"/>
      <c r="FK954" s="150"/>
      <c r="FL954" s="150"/>
      <c r="FM954" s="150"/>
      <c r="FN954" s="150"/>
      <c r="FO954" s="150"/>
      <c r="FP954" s="150"/>
      <c r="FQ954" s="150"/>
      <c r="FR954" s="150"/>
      <c r="FS954" s="150"/>
      <c r="FT954" s="150"/>
      <c r="FU954" s="150"/>
      <c r="FV954" s="150"/>
      <c r="FW954" s="150"/>
      <c r="FX954" s="150"/>
      <c r="FY954" s="150"/>
      <c r="FZ954" s="150"/>
      <c r="GA954" s="150"/>
      <c r="GB954" s="150"/>
      <c r="GC954" s="150"/>
      <c r="GD954" s="150"/>
      <c r="GE954" s="150"/>
      <c r="GF954" s="150"/>
      <c r="GG954" s="150"/>
      <c r="GH954" s="150"/>
      <c r="GI954" s="150"/>
      <c r="GJ954" s="150"/>
      <c r="GK954" s="150"/>
      <c r="GL954" s="150"/>
      <c r="GM954" s="150"/>
      <c r="GN954" s="150"/>
      <c r="GO954" s="150"/>
      <c r="GP954" s="150"/>
      <c r="GQ954" s="150"/>
      <c r="GR954" s="150"/>
      <c r="GS954" s="150"/>
      <c r="GT954" s="150"/>
      <c r="GU954" s="150"/>
      <c r="GV954" s="150"/>
      <c r="GW954" s="150"/>
      <c r="GX954" s="150"/>
      <c r="GY954" s="150"/>
      <c r="GZ954" s="150"/>
      <c r="HA954" s="150"/>
      <c r="HB954" s="150"/>
      <c r="HC954" s="150"/>
      <c r="HD954" s="150"/>
      <c r="HE954" s="150"/>
      <c r="HF954" s="150"/>
      <c r="HG954" s="150"/>
      <c r="HH954" s="150"/>
      <c r="HI954" s="150"/>
      <c r="HJ954" s="150"/>
      <c r="HK954" s="150"/>
      <c r="HL954" s="150"/>
      <c r="HM954" s="150"/>
      <c r="HN954" s="150"/>
      <c r="HO954" s="150"/>
      <c r="HP954" s="150"/>
      <c r="HQ954" s="150"/>
      <c r="HR954" s="150"/>
      <c r="HS954" s="150"/>
      <c r="HT954" s="150"/>
      <c r="HU954" s="150"/>
      <c r="HV954" s="150"/>
      <c r="HW954" s="150"/>
      <c r="HX954" s="150"/>
      <c r="HY954" s="150"/>
      <c r="HZ954" s="150"/>
      <c r="IA954" s="150"/>
      <c r="IB954" s="150"/>
      <c r="IC954" s="150"/>
      <c r="ID954" s="150"/>
      <c r="IE954" s="150"/>
      <c r="IF954" s="150"/>
      <c r="IG954" s="150"/>
      <c r="IH954" s="150"/>
      <c r="II954" s="150"/>
      <c r="IJ954" s="150"/>
      <c r="IK954" s="150"/>
      <c r="IL954" s="150"/>
      <c r="IM954" s="150"/>
      <c r="IN954" s="150"/>
      <c r="IO954" s="150"/>
      <c r="IP954" s="150"/>
      <c r="IQ954" s="150"/>
      <c r="IR954" s="150"/>
      <c r="IS954" s="150"/>
      <c r="IT954" s="150"/>
      <c r="IU954" s="150"/>
      <c r="IV954" s="150"/>
      <c r="IW954" s="150"/>
    </row>
    <row r="955" customFormat="false" ht="12.75" hidden="false" customHeight="false" outlineLevel="0" collapsed="false">
      <c r="B955" s="147"/>
      <c r="C955" s="147"/>
      <c r="D955" s="147"/>
      <c r="E955" s="147"/>
      <c r="F955" s="147"/>
      <c r="G955" s="147"/>
      <c r="H955" s="148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  <c r="AA955" s="147"/>
      <c r="AB955" s="147"/>
      <c r="AC955" s="147"/>
      <c r="AD955" s="147"/>
      <c r="AE955" s="147"/>
      <c r="AF955" s="147"/>
      <c r="AG955" s="147"/>
      <c r="AH955" s="147"/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  <c r="BI955" s="147"/>
      <c r="BJ955" s="147"/>
      <c r="BK955" s="149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  <c r="EB955" s="150"/>
      <c r="EC955" s="150"/>
      <c r="ED955" s="150"/>
      <c r="EE955" s="150"/>
      <c r="EF955" s="150"/>
      <c r="EG955" s="150"/>
      <c r="EH955" s="150"/>
      <c r="EI955" s="150"/>
      <c r="EJ955" s="150"/>
      <c r="EK955" s="150"/>
      <c r="EL955" s="150"/>
      <c r="EM955" s="150"/>
      <c r="EN955" s="150"/>
      <c r="EO955" s="150"/>
      <c r="EP955" s="150"/>
      <c r="EQ955" s="150"/>
      <c r="ER955" s="150"/>
      <c r="ES955" s="150"/>
      <c r="ET955" s="150"/>
      <c r="EU955" s="150"/>
      <c r="EV955" s="150"/>
      <c r="EW955" s="150"/>
      <c r="EX955" s="150"/>
      <c r="EY955" s="150"/>
      <c r="EZ955" s="150"/>
      <c r="FA955" s="150"/>
      <c r="FB955" s="150"/>
      <c r="FC955" s="150"/>
      <c r="FD955" s="150"/>
      <c r="FE955" s="150"/>
      <c r="FF955" s="150"/>
      <c r="FG955" s="150"/>
      <c r="FH955" s="150"/>
      <c r="FI955" s="150"/>
      <c r="FJ955" s="150"/>
      <c r="FK955" s="150"/>
      <c r="FL955" s="150"/>
      <c r="FM955" s="150"/>
      <c r="FN955" s="150"/>
      <c r="FO955" s="150"/>
      <c r="FP955" s="150"/>
      <c r="FQ955" s="150"/>
      <c r="FR955" s="150"/>
      <c r="FS955" s="150"/>
      <c r="FT955" s="150"/>
      <c r="FU955" s="150"/>
      <c r="FV955" s="150"/>
      <c r="FW955" s="150"/>
      <c r="FX955" s="150"/>
      <c r="FY955" s="150"/>
      <c r="FZ955" s="150"/>
      <c r="GA955" s="150"/>
      <c r="GB955" s="150"/>
      <c r="GC955" s="150"/>
      <c r="GD955" s="150"/>
      <c r="GE955" s="150"/>
      <c r="GF955" s="150"/>
      <c r="GG955" s="150"/>
      <c r="GH955" s="150"/>
      <c r="GI955" s="150"/>
      <c r="GJ955" s="150"/>
      <c r="GK955" s="150"/>
      <c r="GL955" s="150"/>
      <c r="GM955" s="150"/>
      <c r="GN955" s="150"/>
      <c r="GO955" s="150"/>
      <c r="GP955" s="150"/>
      <c r="GQ955" s="150"/>
      <c r="GR955" s="150"/>
      <c r="GS955" s="150"/>
      <c r="GT955" s="150"/>
      <c r="GU955" s="150"/>
      <c r="GV955" s="150"/>
      <c r="GW955" s="150"/>
      <c r="GX955" s="150"/>
      <c r="GY955" s="150"/>
      <c r="GZ955" s="150"/>
      <c r="HA955" s="150"/>
      <c r="HB955" s="150"/>
      <c r="HC955" s="150"/>
      <c r="HD955" s="150"/>
      <c r="HE955" s="150"/>
      <c r="HF955" s="150"/>
      <c r="HG955" s="150"/>
      <c r="HH955" s="150"/>
      <c r="HI955" s="150"/>
      <c r="HJ955" s="150"/>
      <c r="HK955" s="150"/>
      <c r="HL955" s="150"/>
      <c r="HM955" s="150"/>
      <c r="HN955" s="150"/>
      <c r="HO955" s="150"/>
      <c r="HP955" s="150"/>
      <c r="HQ955" s="150"/>
      <c r="HR955" s="150"/>
      <c r="HS955" s="150"/>
      <c r="HT955" s="150"/>
      <c r="HU955" s="150"/>
      <c r="HV955" s="150"/>
      <c r="HW955" s="150"/>
      <c r="HX955" s="150"/>
      <c r="HY955" s="150"/>
      <c r="HZ955" s="150"/>
      <c r="IA955" s="150"/>
      <c r="IB955" s="150"/>
      <c r="IC955" s="150"/>
      <c r="ID955" s="150"/>
      <c r="IE955" s="150"/>
      <c r="IF955" s="150"/>
      <c r="IG955" s="150"/>
      <c r="IH955" s="150"/>
      <c r="II955" s="150"/>
      <c r="IJ955" s="150"/>
      <c r="IK955" s="150"/>
      <c r="IL955" s="150"/>
      <c r="IM955" s="150"/>
      <c r="IN955" s="150"/>
      <c r="IO955" s="150"/>
      <c r="IP955" s="150"/>
      <c r="IQ955" s="150"/>
      <c r="IR955" s="150"/>
      <c r="IS955" s="150"/>
      <c r="IT955" s="150"/>
      <c r="IU955" s="150"/>
      <c r="IV955" s="150"/>
      <c r="IW955" s="150"/>
    </row>
    <row r="956" customFormat="false" ht="12.75" hidden="false" customHeight="false" outlineLevel="0" collapsed="false">
      <c r="B956" s="147"/>
      <c r="C956" s="147"/>
      <c r="D956" s="147"/>
      <c r="E956" s="147"/>
      <c r="F956" s="147"/>
      <c r="G956" s="147"/>
      <c r="H956" s="148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  <c r="AA956" s="147"/>
      <c r="AB956" s="147"/>
      <c r="AC956" s="147"/>
      <c r="AD956" s="147"/>
      <c r="AE956" s="147"/>
      <c r="AF956" s="147"/>
      <c r="AG956" s="147"/>
      <c r="AH956" s="147"/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7"/>
      <c r="BH956" s="147"/>
      <c r="BI956" s="147"/>
      <c r="BJ956" s="147"/>
      <c r="BK956" s="149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  <c r="EC956" s="150"/>
      <c r="ED956" s="150"/>
      <c r="EE956" s="150"/>
      <c r="EF956" s="150"/>
      <c r="EG956" s="150"/>
      <c r="EH956" s="150"/>
      <c r="EI956" s="150"/>
      <c r="EJ956" s="150"/>
      <c r="EK956" s="150"/>
      <c r="EL956" s="150"/>
      <c r="EM956" s="150"/>
      <c r="EN956" s="150"/>
      <c r="EO956" s="150"/>
      <c r="EP956" s="150"/>
      <c r="EQ956" s="150"/>
      <c r="ER956" s="150"/>
      <c r="ES956" s="150"/>
      <c r="ET956" s="150"/>
      <c r="EU956" s="150"/>
      <c r="EV956" s="150"/>
      <c r="EW956" s="150"/>
      <c r="EX956" s="150"/>
      <c r="EY956" s="150"/>
      <c r="EZ956" s="150"/>
      <c r="FA956" s="150"/>
      <c r="FB956" s="150"/>
      <c r="FC956" s="150"/>
      <c r="FD956" s="150"/>
      <c r="FE956" s="150"/>
      <c r="FF956" s="150"/>
      <c r="FG956" s="150"/>
      <c r="FH956" s="150"/>
      <c r="FI956" s="150"/>
      <c r="FJ956" s="150"/>
      <c r="FK956" s="150"/>
      <c r="FL956" s="150"/>
      <c r="FM956" s="150"/>
      <c r="FN956" s="150"/>
      <c r="FO956" s="150"/>
      <c r="FP956" s="150"/>
      <c r="FQ956" s="150"/>
      <c r="FR956" s="150"/>
      <c r="FS956" s="150"/>
      <c r="FT956" s="150"/>
      <c r="FU956" s="150"/>
      <c r="FV956" s="150"/>
      <c r="FW956" s="150"/>
      <c r="FX956" s="150"/>
      <c r="FY956" s="150"/>
      <c r="FZ956" s="150"/>
      <c r="GA956" s="150"/>
      <c r="GB956" s="150"/>
      <c r="GC956" s="150"/>
      <c r="GD956" s="150"/>
      <c r="GE956" s="150"/>
      <c r="GF956" s="150"/>
      <c r="GG956" s="150"/>
      <c r="GH956" s="150"/>
      <c r="GI956" s="150"/>
      <c r="GJ956" s="150"/>
      <c r="GK956" s="150"/>
      <c r="GL956" s="150"/>
      <c r="GM956" s="150"/>
      <c r="GN956" s="150"/>
      <c r="GO956" s="150"/>
      <c r="GP956" s="150"/>
      <c r="GQ956" s="150"/>
      <c r="GR956" s="150"/>
      <c r="GS956" s="150"/>
      <c r="GT956" s="150"/>
      <c r="GU956" s="150"/>
      <c r="GV956" s="150"/>
      <c r="GW956" s="150"/>
      <c r="GX956" s="150"/>
      <c r="GY956" s="150"/>
      <c r="GZ956" s="150"/>
      <c r="HA956" s="150"/>
      <c r="HB956" s="150"/>
      <c r="HC956" s="150"/>
      <c r="HD956" s="150"/>
      <c r="HE956" s="150"/>
      <c r="HF956" s="150"/>
      <c r="HG956" s="150"/>
      <c r="HH956" s="150"/>
      <c r="HI956" s="150"/>
      <c r="HJ956" s="150"/>
      <c r="HK956" s="150"/>
      <c r="HL956" s="150"/>
      <c r="HM956" s="150"/>
      <c r="HN956" s="150"/>
      <c r="HO956" s="150"/>
      <c r="HP956" s="150"/>
      <c r="HQ956" s="150"/>
      <c r="HR956" s="150"/>
      <c r="HS956" s="150"/>
      <c r="HT956" s="150"/>
      <c r="HU956" s="150"/>
      <c r="HV956" s="150"/>
      <c r="HW956" s="150"/>
      <c r="HX956" s="150"/>
      <c r="HY956" s="150"/>
      <c r="HZ956" s="150"/>
      <c r="IA956" s="150"/>
      <c r="IB956" s="150"/>
      <c r="IC956" s="150"/>
      <c r="ID956" s="150"/>
      <c r="IE956" s="150"/>
      <c r="IF956" s="150"/>
      <c r="IG956" s="150"/>
      <c r="IH956" s="150"/>
      <c r="II956" s="150"/>
      <c r="IJ956" s="150"/>
      <c r="IK956" s="150"/>
      <c r="IL956" s="150"/>
      <c r="IM956" s="150"/>
      <c r="IN956" s="150"/>
      <c r="IO956" s="150"/>
      <c r="IP956" s="150"/>
      <c r="IQ956" s="150"/>
      <c r="IR956" s="150"/>
      <c r="IS956" s="150"/>
      <c r="IT956" s="150"/>
      <c r="IU956" s="150"/>
      <c r="IV956" s="150"/>
      <c r="IW956" s="150"/>
    </row>
    <row r="957" customFormat="false" ht="12.75" hidden="false" customHeight="false" outlineLevel="0" collapsed="false">
      <c r="B957" s="147"/>
      <c r="C957" s="147"/>
      <c r="D957" s="147"/>
      <c r="E957" s="147"/>
      <c r="F957" s="147"/>
      <c r="G957" s="147"/>
      <c r="H957" s="148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  <c r="AA957" s="147"/>
      <c r="AB957" s="147"/>
      <c r="AC957" s="147"/>
      <c r="AD957" s="147"/>
      <c r="AE957" s="147"/>
      <c r="AF957" s="147"/>
      <c r="AG957" s="147"/>
      <c r="AH957" s="147"/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  <c r="BI957" s="147"/>
      <c r="BJ957" s="147"/>
      <c r="BK957" s="149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  <c r="EC957" s="150"/>
      <c r="ED957" s="150"/>
      <c r="EE957" s="150"/>
      <c r="EF957" s="150"/>
      <c r="EG957" s="150"/>
      <c r="EH957" s="150"/>
      <c r="EI957" s="150"/>
      <c r="EJ957" s="150"/>
      <c r="EK957" s="150"/>
      <c r="EL957" s="150"/>
      <c r="EM957" s="150"/>
      <c r="EN957" s="150"/>
      <c r="EO957" s="150"/>
      <c r="EP957" s="150"/>
      <c r="EQ957" s="150"/>
      <c r="ER957" s="150"/>
      <c r="ES957" s="150"/>
      <c r="ET957" s="150"/>
      <c r="EU957" s="150"/>
      <c r="EV957" s="150"/>
      <c r="EW957" s="150"/>
      <c r="EX957" s="150"/>
      <c r="EY957" s="150"/>
      <c r="EZ957" s="150"/>
      <c r="FA957" s="150"/>
      <c r="FB957" s="150"/>
      <c r="FC957" s="150"/>
      <c r="FD957" s="150"/>
      <c r="FE957" s="150"/>
      <c r="FF957" s="150"/>
      <c r="FG957" s="150"/>
      <c r="FH957" s="150"/>
      <c r="FI957" s="150"/>
      <c r="FJ957" s="150"/>
      <c r="FK957" s="150"/>
      <c r="FL957" s="150"/>
      <c r="FM957" s="150"/>
      <c r="FN957" s="150"/>
      <c r="FO957" s="150"/>
      <c r="FP957" s="150"/>
      <c r="FQ957" s="150"/>
      <c r="FR957" s="150"/>
      <c r="FS957" s="150"/>
      <c r="FT957" s="150"/>
      <c r="FU957" s="150"/>
      <c r="FV957" s="150"/>
      <c r="FW957" s="150"/>
      <c r="FX957" s="150"/>
      <c r="FY957" s="150"/>
      <c r="FZ957" s="150"/>
      <c r="GA957" s="150"/>
      <c r="GB957" s="150"/>
      <c r="GC957" s="150"/>
      <c r="GD957" s="150"/>
      <c r="GE957" s="150"/>
      <c r="GF957" s="150"/>
      <c r="GG957" s="150"/>
      <c r="GH957" s="150"/>
      <c r="GI957" s="150"/>
      <c r="GJ957" s="150"/>
      <c r="GK957" s="150"/>
      <c r="GL957" s="150"/>
      <c r="GM957" s="150"/>
      <c r="GN957" s="150"/>
      <c r="GO957" s="150"/>
      <c r="GP957" s="150"/>
      <c r="GQ957" s="150"/>
      <c r="GR957" s="150"/>
      <c r="GS957" s="150"/>
      <c r="GT957" s="150"/>
      <c r="GU957" s="150"/>
      <c r="GV957" s="150"/>
      <c r="GW957" s="150"/>
      <c r="GX957" s="150"/>
      <c r="GY957" s="150"/>
      <c r="GZ957" s="150"/>
      <c r="HA957" s="150"/>
      <c r="HB957" s="150"/>
      <c r="HC957" s="150"/>
      <c r="HD957" s="150"/>
      <c r="HE957" s="150"/>
      <c r="HF957" s="150"/>
      <c r="HG957" s="150"/>
      <c r="HH957" s="150"/>
      <c r="HI957" s="150"/>
      <c r="HJ957" s="150"/>
      <c r="HK957" s="150"/>
      <c r="HL957" s="150"/>
      <c r="HM957" s="150"/>
      <c r="HN957" s="150"/>
      <c r="HO957" s="150"/>
      <c r="HP957" s="150"/>
      <c r="HQ957" s="150"/>
      <c r="HR957" s="150"/>
      <c r="HS957" s="150"/>
      <c r="HT957" s="150"/>
      <c r="HU957" s="150"/>
      <c r="HV957" s="150"/>
      <c r="HW957" s="150"/>
      <c r="HX957" s="150"/>
      <c r="HY957" s="150"/>
      <c r="HZ957" s="150"/>
      <c r="IA957" s="150"/>
      <c r="IB957" s="150"/>
      <c r="IC957" s="150"/>
      <c r="ID957" s="150"/>
      <c r="IE957" s="150"/>
      <c r="IF957" s="150"/>
      <c r="IG957" s="150"/>
      <c r="IH957" s="150"/>
      <c r="II957" s="150"/>
      <c r="IJ957" s="150"/>
      <c r="IK957" s="150"/>
      <c r="IL957" s="150"/>
      <c r="IM957" s="150"/>
      <c r="IN957" s="150"/>
      <c r="IO957" s="150"/>
      <c r="IP957" s="150"/>
      <c r="IQ957" s="150"/>
      <c r="IR957" s="150"/>
      <c r="IS957" s="150"/>
      <c r="IT957" s="150"/>
      <c r="IU957" s="150"/>
      <c r="IV957" s="150"/>
      <c r="IW957" s="150"/>
    </row>
    <row r="958" customFormat="false" ht="12.75" hidden="false" customHeight="false" outlineLevel="0" collapsed="false">
      <c r="B958" s="147"/>
      <c r="C958" s="147"/>
      <c r="D958" s="147"/>
      <c r="E958" s="147"/>
      <c r="F958" s="147"/>
      <c r="G958" s="147"/>
      <c r="H958" s="148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  <c r="AA958" s="147"/>
      <c r="AB958" s="147"/>
      <c r="AC958" s="147"/>
      <c r="AD958" s="147"/>
      <c r="AE958" s="147"/>
      <c r="AF958" s="147"/>
      <c r="AG958" s="147"/>
      <c r="AH958" s="147"/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  <c r="BI958" s="147"/>
      <c r="BJ958" s="147"/>
      <c r="BK958" s="149"/>
      <c r="BL958" s="150"/>
      <c r="BM958" s="150"/>
      <c r="BN958" s="150"/>
      <c r="BO958" s="150"/>
      <c r="BP958" s="150"/>
      <c r="BQ958" s="150"/>
      <c r="BR958" s="150"/>
      <c r="BS958" s="150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  <c r="EB958" s="150"/>
      <c r="EC958" s="150"/>
      <c r="ED958" s="150"/>
      <c r="EE958" s="150"/>
      <c r="EF958" s="150"/>
      <c r="EG958" s="150"/>
      <c r="EH958" s="150"/>
      <c r="EI958" s="150"/>
      <c r="EJ958" s="150"/>
      <c r="EK958" s="150"/>
      <c r="EL958" s="150"/>
      <c r="EM958" s="150"/>
      <c r="EN958" s="150"/>
      <c r="EO958" s="150"/>
      <c r="EP958" s="150"/>
      <c r="EQ958" s="150"/>
      <c r="ER958" s="150"/>
      <c r="ES958" s="150"/>
      <c r="ET958" s="150"/>
      <c r="EU958" s="150"/>
      <c r="EV958" s="150"/>
      <c r="EW958" s="150"/>
      <c r="EX958" s="150"/>
      <c r="EY958" s="150"/>
      <c r="EZ958" s="150"/>
      <c r="FA958" s="150"/>
      <c r="FB958" s="150"/>
      <c r="FC958" s="150"/>
      <c r="FD958" s="150"/>
      <c r="FE958" s="150"/>
      <c r="FF958" s="150"/>
      <c r="FG958" s="150"/>
      <c r="FH958" s="150"/>
      <c r="FI958" s="150"/>
      <c r="FJ958" s="150"/>
      <c r="FK958" s="150"/>
      <c r="FL958" s="150"/>
      <c r="FM958" s="150"/>
      <c r="FN958" s="150"/>
      <c r="FO958" s="150"/>
      <c r="FP958" s="150"/>
      <c r="FQ958" s="150"/>
      <c r="FR958" s="150"/>
      <c r="FS958" s="150"/>
      <c r="FT958" s="150"/>
      <c r="FU958" s="150"/>
      <c r="FV958" s="150"/>
      <c r="FW958" s="150"/>
      <c r="FX958" s="150"/>
      <c r="FY958" s="150"/>
      <c r="FZ958" s="150"/>
      <c r="GA958" s="150"/>
      <c r="GB958" s="150"/>
      <c r="GC958" s="150"/>
      <c r="GD958" s="150"/>
      <c r="GE958" s="150"/>
      <c r="GF958" s="150"/>
      <c r="GG958" s="150"/>
      <c r="GH958" s="150"/>
      <c r="GI958" s="150"/>
      <c r="GJ958" s="150"/>
      <c r="GK958" s="150"/>
      <c r="GL958" s="150"/>
      <c r="GM958" s="150"/>
      <c r="GN958" s="150"/>
      <c r="GO958" s="150"/>
      <c r="GP958" s="150"/>
      <c r="GQ958" s="150"/>
      <c r="GR958" s="150"/>
      <c r="GS958" s="150"/>
      <c r="GT958" s="150"/>
      <c r="GU958" s="150"/>
      <c r="GV958" s="150"/>
      <c r="GW958" s="150"/>
      <c r="GX958" s="150"/>
      <c r="GY958" s="150"/>
      <c r="GZ958" s="150"/>
      <c r="HA958" s="150"/>
      <c r="HB958" s="150"/>
      <c r="HC958" s="150"/>
      <c r="HD958" s="150"/>
      <c r="HE958" s="150"/>
      <c r="HF958" s="150"/>
      <c r="HG958" s="150"/>
      <c r="HH958" s="150"/>
      <c r="HI958" s="150"/>
      <c r="HJ958" s="150"/>
      <c r="HK958" s="150"/>
      <c r="HL958" s="150"/>
      <c r="HM958" s="150"/>
      <c r="HN958" s="150"/>
      <c r="HO958" s="150"/>
      <c r="HP958" s="150"/>
      <c r="HQ958" s="150"/>
      <c r="HR958" s="150"/>
      <c r="HS958" s="150"/>
      <c r="HT958" s="150"/>
      <c r="HU958" s="150"/>
      <c r="HV958" s="150"/>
      <c r="HW958" s="150"/>
      <c r="HX958" s="150"/>
      <c r="HY958" s="150"/>
      <c r="HZ958" s="150"/>
      <c r="IA958" s="150"/>
      <c r="IB958" s="150"/>
      <c r="IC958" s="150"/>
      <c r="ID958" s="150"/>
      <c r="IE958" s="150"/>
      <c r="IF958" s="150"/>
      <c r="IG958" s="150"/>
      <c r="IH958" s="150"/>
      <c r="II958" s="150"/>
      <c r="IJ958" s="150"/>
      <c r="IK958" s="150"/>
      <c r="IL958" s="150"/>
      <c r="IM958" s="150"/>
      <c r="IN958" s="150"/>
      <c r="IO958" s="150"/>
      <c r="IP958" s="150"/>
      <c r="IQ958" s="150"/>
      <c r="IR958" s="150"/>
      <c r="IS958" s="150"/>
      <c r="IT958" s="150"/>
      <c r="IU958" s="150"/>
      <c r="IV958" s="150"/>
      <c r="IW958" s="150"/>
    </row>
    <row r="959" customFormat="false" ht="12.75" hidden="false" customHeight="false" outlineLevel="0" collapsed="false">
      <c r="B959" s="147"/>
      <c r="C959" s="147"/>
      <c r="D959" s="147"/>
      <c r="E959" s="147"/>
      <c r="F959" s="147"/>
      <c r="G959" s="147"/>
      <c r="H959" s="148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  <c r="AA959" s="147"/>
      <c r="AB959" s="147"/>
      <c r="AC959" s="147"/>
      <c r="AD959" s="147"/>
      <c r="AE959" s="147"/>
      <c r="AF959" s="147"/>
      <c r="AG959" s="147"/>
      <c r="AH959" s="147"/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  <c r="BI959" s="147"/>
      <c r="BJ959" s="147"/>
      <c r="BK959" s="149"/>
      <c r="BL959" s="150"/>
      <c r="BM959" s="150"/>
      <c r="BN959" s="150"/>
      <c r="BO959" s="150"/>
      <c r="BP959" s="150"/>
      <c r="BQ959" s="150"/>
      <c r="BR959" s="150"/>
      <c r="BS959" s="150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  <c r="EB959" s="150"/>
      <c r="EC959" s="150"/>
      <c r="ED959" s="150"/>
      <c r="EE959" s="150"/>
      <c r="EF959" s="150"/>
      <c r="EG959" s="150"/>
      <c r="EH959" s="150"/>
      <c r="EI959" s="150"/>
      <c r="EJ959" s="150"/>
      <c r="EK959" s="150"/>
      <c r="EL959" s="150"/>
      <c r="EM959" s="150"/>
      <c r="EN959" s="150"/>
      <c r="EO959" s="150"/>
      <c r="EP959" s="150"/>
      <c r="EQ959" s="150"/>
      <c r="ER959" s="150"/>
      <c r="ES959" s="150"/>
      <c r="ET959" s="150"/>
      <c r="EU959" s="150"/>
      <c r="EV959" s="150"/>
      <c r="EW959" s="150"/>
      <c r="EX959" s="150"/>
      <c r="EY959" s="150"/>
      <c r="EZ959" s="150"/>
      <c r="FA959" s="150"/>
      <c r="FB959" s="150"/>
      <c r="FC959" s="150"/>
      <c r="FD959" s="150"/>
      <c r="FE959" s="150"/>
      <c r="FF959" s="150"/>
      <c r="FG959" s="150"/>
      <c r="FH959" s="150"/>
      <c r="FI959" s="150"/>
      <c r="FJ959" s="150"/>
      <c r="FK959" s="150"/>
      <c r="FL959" s="150"/>
      <c r="FM959" s="150"/>
      <c r="FN959" s="150"/>
      <c r="FO959" s="150"/>
      <c r="FP959" s="150"/>
      <c r="FQ959" s="150"/>
      <c r="FR959" s="150"/>
      <c r="FS959" s="150"/>
      <c r="FT959" s="150"/>
      <c r="FU959" s="150"/>
      <c r="FV959" s="150"/>
      <c r="FW959" s="150"/>
      <c r="FX959" s="150"/>
      <c r="FY959" s="150"/>
      <c r="FZ959" s="150"/>
      <c r="GA959" s="150"/>
      <c r="GB959" s="150"/>
      <c r="GC959" s="150"/>
      <c r="GD959" s="150"/>
      <c r="GE959" s="150"/>
      <c r="GF959" s="150"/>
      <c r="GG959" s="150"/>
      <c r="GH959" s="150"/>
      <c r="GI959" s="150"/>
      <c r="GJ959" s="150"/>
      <c r="GK959" s="150"/>
      <c r="GL959" s="150"/>
      <c r="GM959" s="150"/>
      <c r="GN959" s="150"/>
      <c r="GO959" s="150"/>
      <c r="GP959" s="150"/>
      <c r="GQ959" s="150"/>
      <c r="GR959" s="150"/>
      <c r="GS959" s="150"/>
      <c r="GT959" s="150"/>
      <c r="GU959" s="150"/>
      <c r="GV959" s="150"/>
      <c r="GW959" s="150"/>
      <c r="GX959" s="150"/>
      <c r="GY959" s="150"/>
      <c r="GZ959" s="150"/>
      <c r="HA959" s="150"/>
      <c r="HB959" s="150"/>
      <c r="HC959" s="150"/>
      <c r="HD959" s="150"/>
      <c r="HE959" s="150"/>
      <c r="HF959" s="150"/>
      <c r="HG959" s="150"/>
      <c r="HH959" s="150"/>
      <c r="HI959" s="150"/>
      <c r="HJ959" s="150"/>
      <c r="HK959" s="150"/>
      <c r="HL959" s="150"/>
      <c r="HM959" s="150"/>
      <c r="HN959" s="150"/>
      <c r="HO959" s="150"/>
      <c r="HP959" s="150"/>
      <c r="HQ959" s="150"/>
      <c r="HR959" s="150"/>
      <c r="HS959" s="150"/>
      <c r="HT959" s="150"/>
      <c r="HU959" s="150"/>
      <c r="HV959" s="150"/>
      <c r="HW959" s="150"/>
      <c r="HX959" s="150"/>
      <c r="HY959" s="150"/>
      <c r="HZ959" s="150"/>
      <c r="IA959" s="150"/>
      <c r="IB959" s="150"/>
      <c r="IC959" s="150"/>
      <c r="ID959" s="150"/>
      <c r="IE959" s="150"/>
      <c r="IF959" s="150"/>
      <c r="IG959" s="150"/>
      <c r="IH959" s="150"/>
      <c r="II959" s="150"/>
      <c r="IJ959" s="150"/>
      <c r="IK959" s="150"/>
      <c r="IL959" s="150"/>
      <c r="IM959" s="150"/>
      <c r="IN959" s="150"/>
      <c r="IO959" s="150"/>
      <c r="IP959" s="150"/>
      <c r="IQ959" s="150"/>
      <c r="IR959" s="150"/>
      <c r="IS959" s="150"/>
      <c r="IT959" s="150"/>
      <c r="IU959" s="150"/>
      <c r="IV959" s="150"/>
      <c r="IW959" s="150"/>
    </row>
    <row r="960" customFormat="false" ht="12.75" hidden="false" customHeight="false" outlineLevel="0" collapsed="false">
      <c r="B960" s="147"/>
      <c r="C960" s="147"/>
      <c r="D960" s="147"/>
      <c r="E960" s="147"/>
      <c r="F960" s="147"/>
      <c r="G960" s="147"/>
      <c r="H960" s="148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  <c r="AA960" s="147"/>
      <c r="AB960" s="147"/>
      <c r="AC960" s="147"/>
      <c r="AD960" s="147"/>
      <c r="AE960" s="147"/>
      <c r="AF960" s="147"/>
      <c r="AG960" s="147"/>
      <c r="AH960" s="147"/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7"/>
      <c r="BH960" s="147"/>
      <c r="BI960" s="147"/>
      <c r="BJ960" s="147"/>
      <c r="BK960" s="149"/>
      <c r="BL960" s="150"/>
      <c r="BM960" s="150"/>
      <c r="BN960" s="150"/>
      <c r="BO960" s="150"/>
      <c r="BP960" s="150"/>
      <c r="BQ960" s="150"/>
      <c r="BR960" s="150"/>
      <c r="BS960" s="150"/>
      <c r="BT960" s="150"/>
      <c r="BU960" s="150"/>
      <c r="BV960" s="150"/>
      <c r="BW960" s="150"/>
      <c r="BX960" s="150"/>
      <c r="BY960" s="150"/>
      <c r="BZ960" s="150"/>
      <c r="CA960" s="150"/>
      <c r="CB960" s="150"/>
      <c r="CC960" s="150"/>
      <c r="CD960" s="150"/>
      <c r="CE960" s="150"/>
      <c r="CF960" s="150"/>
      <c r="CG960" s="150"/>
      <c r="CH960" s="150"/>
      <c r="CI960" s="150"/>
      <c r="CJ960" s="150"/>
      <c r="CK960" s="150"/>
      <c r="CL960" s="150"/>
      <c r="CM960" s="150"/>
      <c r="CN960" s="150"/>
      <c r="CO960" s="150"/>
      <c r="CP960" s="150"/>
      <c r="CQ960" s="150"/>
      <c r="CR960" s="150"/>
      <c r="CS960" s="150"/>
      <c r="CT960" s="150"/>
      <c r="CU960" s="150"/>
      <c r="CV960" s="150"/>
      <c r="CW960" s="150"/>
      <c r="CX960" s="150"/>
      <c r="CY960" s="150"/>
      <c r="CZ960" s="150"/>
      <c r="DA960" s="150"/>
      <c r="DB960" s="150"/>
      <c r="DC960" s="150"/>
      <c r="DD960" s="150"/>
      <c r="DE960" s="150"/>
      <c r="DF960" s="150"/>
      <c r="DG960" s="150"/>
      <c r="DH960" s="150"/>
      <c r="DI960" s="150"/>
      <c r="DJ960" s="150"/>
      <c r="DK960" s="150"/>
      <c r="DL960" s="150"/>
      <c r="DM960" s="150"/>
      <c r="DN960" s="150"/>
      <c r="DO960" s="150"/>
      <c r="DP960" s="150"/>
      <c r="DQ960" s="150"/>
      <c r="DR960" s="150"/>
      <c r="DS960" s="150"/>
      <c r="DT960" s="150"/>
      <c r="DU960" s="150"/>
      <c r="DV960" s="150"/>
      <c r="DW960" s="150"/>
      <c r="DX960" s="150"/>
      <c r="DY960" s="150"/>
      <c r="DZ960" s="150"/>
      <c r="EA960" s="150"/>
      <c r="EB960" s="150"/>
      <c r="EC960" s="150"/>
      <c r="ED960" s="150"/>
      <c r="EE960" s="150"/>
      <c r="EF960" s="150"/>
      <c r="EG960" s="150"/>
      <c r="EH960" s="150"/>
      <c r="EI960" s="150"/>
      <c r="EJ960" s="150"/>
      <c r="EK960" s="150"/>
      <c r="EL960" s="150"/>
      <c r="EM960" s="150"/>
      <c r="EN960" s="150"/>
      <c r="EO960" s="150"/>
      <c r="EP960" s="150"/>
      <c r="EQ960" s="150"/>
      <c r="ER960" s="150"/>
      <c r="ES960" s="150"/>
      <c r="ET960" s="150"/>
      <c r="EU960" s="150"/>
      <c r="EV960" s="150"/>
      <c r="EW960" s="150"/>
      <c r="EX960" s="150"/>
      <c r="EY960" s="150"/>
      <c r="EZ960" s="150"/>
      <c r="FA960" s="150"/>
      <c r="FB960" s="150"/>
      <c r="FC960" s="150"/>
      <c r="FD960" s="150"/>
      <c r="FE960" s="150"/>
      <c r="FF960" s="150"/>
      <c r="FG960" s="150"/>
      <c r="FH960" s="150"/>
      <c r="FI960" s="150"/>
      <c r="FJ960" s="150"/>
      <c r="FK960" s="150"/>
      <c r="FL960" s="150"/>
      <c r="FM960" s="150"/>
      <c r="FN960" s="150"/>
      <c r="FO960" s="150"/>
      <c r="FP960" s="150"/>
      <c r="FQ960" s="150"/>
      <c r="FR960" s="150"/>
      <c r="FS960" s="150"/>
      <c r="FT960" s="150"/>
      <c r="FU960" s="150"/>
      <c r="FV960" s="150"/>
      <c r="FW960" s="150"/>
      <c r="FX960" s="150"/>
      <c r="FY960" s="150"/>
      <c r="FZ960" s="150"/>
      <c r="GA960" s="150"/>
      <c r="GB960" s="150"/>
      <c r="GC960" s="150"/>
      <c r="GD960" s="150"/>
      <c r="GE960" s="150"/>
      <c r="GF960" s="150"/>
      <c r="GG960" s="150"/>
      <c r="GH960" s="150"/>
      <c r="GI960" s="150"/>
      <c r="GJ960" s="150"/>
      <c r="GK960" s="150"/>
      <c r="GL960" s="150"/>
      <c r="GM960" s="150"/>
      <c r="GN960" s="150"/>
      <c r="GO960" s="150"/>
      <c r="GP960" s="150"/>
      <c r="GQ960" s="150"/>
      <c r="GR960" s="150"/>
      <c r="GS960" s="150"/>
      <c r="GT960" s="150"/>
      <c r="GU960" s="150"/>
      <c r="GV960" s="150"/>
      <c r="GW960" s="150"/>
      <c r="GX960" s="150"/>
      <c r="GY960" s="150"/>
      <c r="GZ960" s="150"/>
      <c r="HA960" s="150"/>
      <c r="HB960" s="150"/>
      <c r="HC960" s="150"/>
      <c r="HD960" s="150"/>
      <c r="HE960" s="150"/>
      <c r="HF960" s="150"/>
      <c r="HG960" s="150"/>
      <c r="HH960" s="150"/>
      <c r="HI960" s="150"/>
      <c r="HJ960" s="150"/>
      <c r="HK960" s="150"/>
      <c r="HL960" s="150"/>
      <c r="HM960" s="150"/>
      <c r="HN960" s="150"/>
      <c r="HO960" s="150"/>
      <c r="HP960" s="150"/>
      <c r="HQ960" s="150"/>
      <c r="HR960" s="150"/>
      <c r="HS960" s="150"/>
      <c r="HT960" s="150"/>
      <c r="HU960" s="150"/>
      <c r="HV960" s="150"/>
      <c r="HW960" s="150"/>
      <c r="HX960" s="150"/>
      <c r="HY960" s="150"/>
      <c r="HZ960" s="150"/>
      <c r="IA960" s="150"/>
      <c r="IB960" s="150"/>
      <c r="IC960" s="150"/>
      <c r="ID960" s="150"/>
      <c r="IE960" s="150"/>
      <c r="IF960" s="150"/>
      <c r="IG960" s="150"/>
      <c r="IH960" s="150"/>
      <c r="II960" s="150"/>
      <c r="IJ960" s="150"/>
      <c r="IK960" s="150"/>
      <c r="IL960" s="150"/>
      <c r="IM960" s="150"/>
      <c r="IN960" s="150"/>
      <c r="IO960" s="150"/>
      <c r="IP960" s="150"/>
      <c r="IQ960" s="150"/>
      <c r="IR960" s="150"/>
      <c r="IS960" s="150"/>
      <c r="IT960" s="150"/>
      <c r="IU960" s="150"/>
      <c r="IV960" s="150"/>
      <c r="IW960" s="150"/>
    </row>
    <row r="961" customFormat="false" ht="12.75" hidden="false" customHeight="false" outlineLevel="0" collapsed="false">
      <c r="B961" s="147"/>
      <c r="C961" s="147"/>
      <c r="D961" s="147"/>
      <c r="E961" s="147"/>
      <c r="F961" s="147"/>
      <c r="G961" s="147"/>
      <c r="H961" s="148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  <c r="AA961" s="147"/>
      <c r="AB961" s="147"/>
      <c r="AC961" s="147"/>
      <c r="AD961" s="147"/>
      <c r="AE961" s="147"/>
      <c r="AF961" s="147"/>
      <c r="AG961" s="147"/>
      <c r="AH961" s="147"/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7"/>
      <c r="BH961" s="147"/>
      <c r="BI961" s="147"/>
      <c r="BJ961" s="147"/>
      <c r="BK961" s="149"/>
      <c r="BL961" s="150"/>
      <c r="BM961" s="150"/>
      <c r="BN961" s="150"/>
      <c r="BO961" s="150"/>
      <c r="BP961" s="150"/>
      <c r="BQ961" s="150"/>
      <c r="BR961" s="150"/>
      <c r="BS961" s="150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  <c r="EB961" s="150"/>
      <c r="EC961" s="150"/>
      <c r="ED961" s="150"/>
      <c r="EE961" s="150"/>
      <c r="EF961" s="150"/>
      <c r="EG961" s="150"/>
      <c r="EH961" s="150"/>
      <c r="EI961" s="150"/>
      <c r="EJ961" s="150"/>
      <c r="EK961" s="150"/>
      <c r="EL961" s="150"/>
      <c r="EM961" s="150"/>
      <c r="EN961" s="150"/>
      <c r="EO961" s="150"/>
      <c r="EP961" s="150"/>
      <c r="EQ961" s="150"/>
      <c r="ER961" s="150"/>
      <c r="ES961" s="150"/>
      <c r="ET961" s="150"/>
      <c r="EU961" s="150"/>
      <c r="EV961" s="150"/>
      <c r="EW961" s="150"/>
      <c r="EX961" s="150"/>
      <c r="EY961" s="150"/>
      <c r="EZ961" s="150"/>
      <c r="FA961" s="150"/>
      <c r="FB961" s="150"/>
      <c r="FC961" s="150"/>
      <c r="FD961" s="150"/>
      <c r="FE961" s="150"/>
      <c r="FF961" s="150"/>
      <c r="FG961" s="150"/>
      <c r="FH961" s="150"/>
      <c r="FI961" s="150"/>
      <c r="FJ961" s="150"/>
      <c r="FK961" s="150"/>
      <c r="FL961" s="150"/>
      <c r="FM961" s="150"/>
      <c r="FN961" s="150"/>
      <c r="FO961" s="150"/>
      <c r="FP961" s="150"/>
      <c r="FQ961" s="150"/>
      <c r="FR961" s="150"/>
      <c r="FS961" s="150"/>
      <c r="FT961" s="150"/>
      <c r="FU961" s="150"/>
      <c r="FV961" s="150"/>
      <c r="FW961" s="150"/>
      <c r="FX961" s="150"/>
      <c r="FY961" s="150"/>
      <c r="FZ961" s="150"/>
      <c r="GA961" s="150"/>
      <c r="GB961" s="150"/>
      <c r="GC961" s="150"/>
      <c r="GD961" s="150"/>
      <c r="GE961" s="150"/>
      <c r="GF961" s="150"/>
      <c r="GG961" s="150"/>
      <c r="GH961" s="150"/>
      <c r="GI961" s="150"/>
      <c r="GJ961" s="150"/>
      <c r="GK961" s="150"/>
      <c r="GL961" s="150"/>
      <c r="GM961" s="150"/>
      <c r="GN961" s="150"/>
      <c r="GO961" s="150"/>
      <c r="GP961" s="150"/>
      <c r="GQ961" s="150"/>
      <c r="GR961" s="150"/>
      <c r="GS961" s="150"/>
      <c r="GT961" s="150"/>
      <c r="GU961" s="150"/>
      <c r="GV961" s="150"/>
      <c r="GW961" s="150"/>
      <c r="GX961" s="150"/>
      <c r="GY961" s="150"/>
      <c r="GZ961" s="150"/>
      <c r="HA961" s="150"/>
      <c r="HB961" s="150"/>
      <c r="HC961" s="150"/>
      <c r="HD961" s="150"/>
      <c r="HE961" s="150"/>
      <c r="HF961" s="150"/>
      <c r="HG961" s="150"/>
      <c r="HH961" s="150"/>
      <c r="HI961" s="150"/>
      <c r="HJ961" s="150"/>
      <c r="HK961" s="150"/>
      <c r="HL961" s="150"/>
      <c r="HM961" s="150"/>
      <c r="HN961" s="150"/>
      <c r="HO961" s="150"/>
      <c r="HP961" s="150"/>
      <c r="HQ961" s="150"/>
      <c r="HR961" s="150"/>
      <c r="HS961" s="150"/>
      <c r="HT961" s="150"/>
      <c r="HU961" s="150"/>
      <c r="HV961" s="150"/>
      <c r="HW961" s="150"/>
      <c r="HX961" s="150"/>
      <c r="HY961" s="150"/>
      <c r="HZ961" s="150"/>
      <c r="IA961" s="150"/>
      <c r="IB961" s="150"/>
      <c r="IC961" s="150"/>
      <c r="ID961" s="150"/>
      <c r="IE961" s="150"/>
      <c r="IF961" s="150"/>
      <c r="IG961" s="150"/>
      <c r="IH961" s="150"/>
      <c r="II961" s="150"/>
      <c r="IJ961" s="150"/>
      <c r="IK961" s="150"/>
      <c r="IL961" s="150"/>
      <c r="IM961" s="150"/>
      <c r="IN961" s="150"/>
      <c r="IO961" s="150"/>
      <c r="IP961" s="150"/>
      <c r="IQ961" s="150"/>
      <c r="IR961" s="150"/>
      <c r="IS961" s="150"/>
      <c r="IT961" s="150"/>
      <c r="IU961" s="150"/>
      <c r="IV961" s="150"/>
      <c r="IW961" s="150"/>
    </row>
    <row r="962" customFormat="false" ht="12.75" hidden="false" customHeight="false" outlineLevel="0" collapsed="false">
      <c r="B962" s="147"/>
      <c r="C962" s="147"/>
      <c r="D962" s="147"/>
      <c r="E962" s="147"/>
      <c r="F962" s="147"/>
      <c r="G962" s="147"/>
      <c r="H962" s="148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  <c r="AA962" s="147"/>
      <c r="AB962" s="147"/>
      <c r="AC962" s="147"/>
      <c r="AD962" s="147"/>
      <c r="AE962" s="147"/>
      <c r="AF962" s="147"/>
      <c r="AG962" s="147"/>
      <c r="AH962" s="147"/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  <c r="BH962" s="147"/>
      <c r="BI962" s="147"/>
      <c r="BJ962" s="147"/>
      <c r="BK962" s="149"/>
      <c r="BL962" s="150"/>
      <c r="BM962" s="150"/>
      <c r="BN962" s="150"/>
      <c r="BO962" s="150"/>
      <c r="BP962" s="150"/>
      <c r="BQ962" s="150"/>
      <c r="BR962" s="150"/>
      <c r="BS962" s="150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  <c r="EB962" s="150"/>
      <c r="EC962" s="150"/>
      <c r="ED962" s="150"/>
      <c r="EE962" s="150"/>
      <c r="EF962" s="150"/>
      <c r="EG962" s="150"/>
      <c r="EH962" s="150"/>
      <c r="EI962" s="150"/>
      <c r="EJ962" s="150"/>
      <c r="EK962" s="150"/>
      <c r="EL962" s="150"/>
      <c r="EM962" s="150"/>
      <c r="EN962" s="150"/>
      <c r="EO962" s="150"/>
      <c r="EP962" s="150"/>
      <c r="EQ962" s="150"/>
      <c r="ER962" s="150"/>
      <c r="ES962" s="150"/>
      <c r="ET962" s="150"/>
      <c r="EU962" s="150"/>
      <c r="EV962" s="150"/>
      <c r="EW962" s="150"/>
      <c r="EX962" s="150"/>
      <c r="EY962" s="150"/>
      <c r="EZ962" s="150"/>
      <c r="FA962" s="150"/>
      <c r="FB962" s="150"/>
      <c r="FC962" s="150"/>
      <c r="FD962" s="150"/>
      <c r="FE962" s="150"/>
      <c r="FF962" s="150"/>
      <c r="FG962" s="150"/>
      <c r="FH962" s="150"/>
      <c r="FI962" s="150"/>
      <c r="FJ962" s="150"/>
      <c r="FK962" s="150"/>
      <c r="FL962" s="150"/>
      <c r="FM962" s="150"/>
      <c r="FN962" s="150"/>
      <c r="FO962" s="150"/>
      <c r="FP962" s="150"/>
      <c r="FQ962" s="150"/>
      <c r="FR962" s="150"/>
      <c r="FS962" s="150"/>
      <c r="FT962" s="150"/>
      <c r="FU962" s="150"/>
      <c r="FV962" s="150"/>
      <c r="FW962" s="150"/>
      <c r="FX962" s="150"/>
      <c r="FY962" s="150"/>
      <c r="FZ962" s="150"/>
      <c r="GA962" s="150"/>
      <c r="GB962" s="150"/>
      <c r="GC962" s="150"/>
      <c r="GD962" s="150"/>
      <c r="GE962" s="150"/>
      <c r="GF962" s="150"/>
      <c r="GG962" s="150"/>
      <c r="GH962" s="150"/>
      <c r="GI962" s="150"/>
      <c r="GJ962" s="150"/>
      <c r="GK962" s="150"/>
      <c r="GL962" s="150"/>
      <c r="GM962" s="150"/>
      <c r="GN962" s="150"/>
      <c r="GO962" s="150"/>
      <c r="GP962" s="150"/>
      <c r="GQ962" s="150"/>
      <c r="GR962" s="150"/>
      <c r="GS962" s="150"/>
      <c r="GT962" s="150"/>
      <c r="GU962" s="150"/>
      <c r="GV962" s="150"/>
      <c r="GW962" s="150"/>
      <c r="GX962" s="150"/>
      <c r="GY962" s="150"/>
      <c r="GZ962" s="150"/>
      <c r="HA962" s="150"/>
      <c r="HB962" s="150"/>
      <c r="HC962" s="150"/>
      <c r="HD962" s="150"/>
      <c r="HE962" s="150"/>
      <c r="HF962" s="150"/>
      <c r="HG962" s="150"/>
      <c r="HH962" s="150"/>
      <c r="HI962" s="150"/>
      <c r="HJ962" s="150"/>
      <c r="HK962" s="150"/>
      <c r="HL962" s="150"/>
      <c r="HM962" s="150"/>
      <c r="HN962" s="150"/>
      <c r="HO962" s="150"/>
      <c r="HP962" s="150"/>
      <c r="HQ962" s="150"/>
      <c r="HR962" s="150"/>
      <c r="HS962" s="150"/>
      <c r="HT962" s="150"/>
      <c r="HU962" s="150"/>
      <c r="HV962" s="150"/>
      <c r="HW962" s="150"/>
      <c r="HX962" s="150"/>
      <c r="HY962" s="150"/>
      <c r="HZ962" s="150"/>
      <c r="IA962" s="150"/>
      <c r="IB962" s="150"/>
      <c r="IC962" s="150"/>
      <c r="ID962" s="150"/>
      <c r="IE962" s="150"/>
      <c r="IF962" s="150"/>
      <c r="IG962" s="150"/>
      <c r="IH962" s="150"/>
      <c r="II962" s="150"/>
      <c r="IJ962" s="150"/>
      <c r="IK962" s="150"/>
      <c r="IL962" s="150"/>
      <c r="IM962" s="150"/>
      <c r="IN962" s="150"/>
      <c r="IO962" s="150"/>
      <c r="IP962" s="150"/>
      <c r="IQ962" s="150"/>
      <c r="IR962" s="150"/>
      <c r="IS962" s="150"/>
      <c r="IT962" s="150"/>
      <c r="IU962" s="150"/>
      <c r="IV962" s="150"/>
      <c r="IW962" s="150"/>
    </row>
    <row r="963" customFormat="false" ht="12.75" hidden="false" customHeight="false" outlineLevel="0" collapsed="false">
      <c r="B963" s="147"/>
      <c r="C963" s="147"/>
      <c r="D963" s="147"/>
      <c r="E963" s="147"/>
      <c r="F963" s="147"/>
      <c r="G963" s="147"/>
      <c r="H963" s="148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  <c r="AA963" s="147"/>
      <c r="AB963" s="147"/>
      <c r="AC963" s="147"/>
      <c r="AD963" s="147"/>
      <c r="AE963" s="147"/>
      <c r="AF963" s="147"/>
      <c r="AG963" s="147"/>
      <c r="AH963" s="147"/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  <c r="BI963" s="147"/>
      <c r="BJ963" s="147"/>
      <c r="BK963" s="149"/>
      <c r="BL963" s="150"/>
      <c r="BM963" s="150"/>
      <c r="BN963" s="150"/>
      <c r="BO963" s="150"/>
      <c r="BP963" s="150"/>
      <c r="BQ963" s="150"/>
      <c r="BR963" s="150"/>
      <c r="BS963" s="150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  <c r="EB963" s="150"/>
      <c r="EC963" s="150"/>
      <c r="ED963" s="150"/>
      <c r="EE963" s="150"/>
      <c r="EF963" s="150"/>
      <c r="EG963" s="150"/>
      <c r="EH963" s="150"/>
      <c r="EI963" s="150"/>
      <c r="EJ963" s="150"/>
      <c r="EK963" s="150"/>
      <c r="EL963" s="150"/>
      <c r="EM963" s="150"/>
      <c r="EN963" s="150"/>
      <c r="EO963" s="150"/>
      <c r="EP963" s="150"/>
      <c r="EQ963" s="150"/>
      <c r="ER963" s="150"/>
      <c r="ES963" s="150"/>
      <c r="ET963" s="150"/>
      <c r="EU963" s="150"/>
      <c r="EV963" s="150"/>
      <c r="EW963" s="150"/>
      <c r="EX963" s="150"/>
      <c r="EY963" s="150"/>
      <c r="EZ963" s="150"/>
      <c r="FA963" s="150"/>
      <c r="FB963" s="150"/>
      <c r="FC963" s="150"/>
      <c r="FD963" s="150"/>
      <c r="FE963" s="150"/>
      <c r="FF963" s="150"/>
      <c r="FG963" s="150"/>
      <c r="FH963" s="150"/>
      <c r="FI963" s="150"/>
      <c r="FJ963" s="150"/>
      <c r="FK963" s="150"/>
      <c r="FL963" s="150"/>
      <c r="FM963" s="150"/>
      <c r="FN963" s="150"/>
      <c r="FO963" s="150"/>
      <c r="FP963" s="150"/>
      <c r="FQ963" s="150"/>
      <c r="FR963" s="150"/>
      <c r="FS963" s="150"/>
      <c r="FT963" s="150"/>
      <c r="FU963" s="150"/>
      <c r="FV963" s="150"/>
      <c r="FW963" s="150"/>
      <c r="FX963" s="150"/>
      <c r="FY963" s="150"/>
      <c r="FZ963" s="150"/>
      <c r="GA963" s="150"/>
      <c r="GB963" s="150"/>
      <c r="GC963" s="150"/>
      <c r="GD963" s="150"/>
      <c r="GE963" s="150"/>
      <c r="GF963" s="150"/>
      <c r="GG963" s="150"/>
      <c r="GH963" s="150"/>
      <c r="GI963" s="150"/>
      <c r="GJ963" s="150"/>
      <c r="GK963" s="150"/>
      <c r="GL963" s="150"/>
      <c r="GM963" s="150"/>
      <c r="GN963" s="150"/>
      <c r="GO963" s="150"/>
      <c r="GP963" s="150"/>
      <c r="GQ963" s="150"/>
      <c r="GR963" s="150"/>
      <c r="GS963" s="150"/>
      <c r="GT963" s="150"/>
      <c r="GU963" s="150"/>
      <c r="GV963" s="150"/>
      <c r="GW963" s="150"/>
      <c r="GX963" s="150"/>
      <c r="GY963" s="150"/>
      <c r="GZ963" s="150"/>
      <c r="HA963" s="150"/>
      <c r="HB963" s="150"/>
      <c r="HC963" s="150"/>
      <c r="HD963" s="150"/>
      <c r="HE963" s="150"/>
      <c r="HF963" s="150"/>
      <c r="HG963" s="150"/>
      <c r="HH963" s="150"/>
      <c r="HI963" s="150"/>
      <c r="HJ963" s="150"/>
      <c r="HK963" s="150"/>
      <c r="HL963" s="150"/>
      <c r="HM963" s="150"/>
      <c r="HN963" s="150"/>
      <c r="HO963" s="150"/>
      <c r="HP963" s="150"/>
      <c r="HQ963" s="150"/>
      <c r="HR963" s="150"/>
      <c r="HS963" s="150"/>
      <c r="HT963" s="150"/>
      <c r="HU963" s="150"/>
      <c r="HV963" s="150"/>
      <c r="HW963" s="150"/>
      <c r="HX963" s="150"/>
      <c r="HY963" s="150"/>
      <c r="HZ963" s="150"/>
      <c r="IA963" s="150"/>
      <c r="IB963" s="150"/>
      <c r="IC963" s="150"/>
      <c r="ID963" s="150"/>
      <c r="IE963" s="150"/>
      <c r="IF963" s="150"/>
      <c r="IG963" s="150"/>
      <c r="IH963" s="150"/>
      <c r="II963" s="150"/>
      <c r="IJ963" s="150"/>
      <c r="IK963" s="150"/>
      <c r="IL963" s="150"/>
      <c r="IM963" s="150"/>
      <c r="IN963" s="150"/>
      <c r="IO963" s="150"/>
      <c r="IP963" s="150"/>
      <c r="IQ963" s="150"/>
      <c r="IR963" s="150"/>
      <c r="IS963" s="150"/>
      <c r="IT963" s="150"/>
      <c r="IU963" s="150"/>
      <c r="IV963" s="150"/>
      <c r="IW963" s="150"/>
    </row>
    <row r="964" customFormat="false" ht="12.75" hidden="false" customHeight="false" outlineLevel="0" collapsed="false">
      <c r="B964" s="147"/>
      <c r="C964" s="147"/>
      <c r="D964" s="147"/>
      <c r="E964" s="147"/>
      <c r="F964" s="147"/>
      <c r="G964" s="147"/>
      <c r="H964" s="148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  <c r="AA964" s="147"/>
      <c r="AB964" s="147"/>
      <c r="AC964" s="147"/>
      <c r="AD964" s="147"/>
      <c r="AE964" s="147"/>
      <c r="AF964" s="147"/>
      <c r="AG964" s="147"/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  <c r="BI964" s="147"/>
      <c r="BJ964" s="147"/>
      <c r="BK964" s="149"/>
      <c r="BL964" s="150"/>
      <c r="BM964" s="150"/>
      <c r="BN964" s="150"/>
      <c r="BO964" s="150"/>
      <c r="BP964" s="150"/>
      <c r="BQ964" s="150"/>
      <c r="BR964" s="150"/>
      <c r="BS964" s="150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  <c r="EB964" s="150"/>
      <c r="EC964" s="150"/>
      <c r="ED964" s="150"/>
      <c r="EE964" s="150"/>
      <c r="EF964" s="150"/>
      <c r="EG964" s="150"/>
      <c r="EH964" s="150"/>
      <c r="EI964" s="150"/>
      <c r="EJ964" s="150"/>
      <c r="EK964" s="150"/>
      <c r="EL964" s="150"/>
      <c r="EM964" s="150"/>
      <c r="EN964" s="150"/>
      <c r="EO964" s="150"/>
      <c r="EP964" s="150"/>
      <c r="EQ964" s="150"/>
      <c r="ER964" s="150"/>
      <c r="ES964" s="150"/>
      <c r="ET964" s="150"/>
      <c r="EU964" s="150"/>
      <c r="EV964" s="150"/>
      <c r="EW964" s="150"/>
      <c r="EX964" s="150"/>
      <c r="EY964" s="150"/>
      <c r="EZ964" s="150"/>
      <c r="FA964" s="150"/>
      <c r="FB964" s="150"/>
      <c r="FC964" s="150"/>
      <c r="FD964" s="150"/>
      <c r="FE964" s="150"/>
      <c r="FF964" s="150"/>
      <c r="FG964" s="150"/>
      <c r="FH964" s="150"/>
      <c r="FI964" s="150"/>
      <c r="FJ964" s="150"/>
      <c r="FK964" s="150"/>
      <c r="FL964" s="150"/>
      <c r="FM964" s="150"/>
      <c r="FN964" s="150"/>
      <c r="FO964" s="150"/>
      <c r="FP964" s="150"/>
      <c r="FQ964" s="150"/>
      <c r="FR964" s="150"/>
      <c r="FS964" s="150"/>
      <c r="FT964" s="150"/>
      <c r="FU964" s="150"/>
      <c r="FV964" s="150"/>
      <c r="FW964" s="150"/>
      <c r="FX964" s="150"/>
      <c r="FY964" s="150"/>
      <c r="FZ964" s="150"/>
      <c r="GA964" s="150"/>
      <c r="GB964" s="150"/>
      <c r="GC964" s="150"/>
      <c r="GD964" s="150"/>
      <c r="GE964" s="150"/>
      <c r="GF964" s="150"/>
      <c r="GG964" s="150"/>
      <c r="GH964" s="150"/>
      <c r="GI964" s="150"/>
      <c r="GJ964" s="150"/>
      <c r="GK964" s="150"/>
      <c r="GL964" s="150"/>
      <c r="GM964" s="150"/>
      <c r="GN964" s="150"/>
      <c r="GO964" s="150"/>
      <c r="GP964" s="150"/>
      <c r="GQ964" s="150"/>
      <c r="GR964" s="150"/>
      <c r="GS964" s="150"/>
      <c r="GT964" s="150"/>
      <c r="GU964" s="150"/>
      <c r="GV964" s="150"/>
      <c r="GW964" s="150"/>
      <c r="GX964" s="150"/>
      <c r="GY964" s="150"/>
      <c r="GZ964" s="150"/>
      <c r="HA964" s="150"/>
      <c r="HB964" s="150"/>
      <c r="HC964" s="150"/>
      <c r="HD964" s="150"/>
      <c r="HE964" s="150"/>
      <c r="HF964" s="150"/>
      <c r="HG964" s="150"/>
      <c r="HH964" s="150"/>
      <c r="HI964" s="150"/>
      <c r="HJ964" s="150"/>
      <c r="HK964" s="150"/>
      <c r="HL964" s="150"/>
      <c r="HM964" s="150"/>
      <c r="HN964" s="150"/>
      <c r="HO964" s="150"/>
      <c r="HP964" s="150"/>
      <c r="HQ964" s="150"/>
      <c r="HR964" s="150"/>
      <c r="HS964" s="150"/>
      <c r="HT964" s="150"/>
      <c r="HU964" s="150"/>
      <c r="HV964" s="150"/>
      <c r="HW964" s="150"/>
      <c r="HX964" s="150"/>
      <c r="HY964" s="150"/>
      <c r="HZ964" s="150"/>
      <c r="IA964" s="150"/>
      <c r="IB964" s="150"/>
      <c r="IC964" s="150"/>
      <c r="ID964" s="150"/>
      <c r="IE964" s="150"/>
      <c r="IF964" s="150"/>
      <c r="IG964" s="150"/>
      <c r="IH964" s="150"/>
      <c r="II964" s="150"/>
      <c r="IJ964" s="150"/>
      <c r="IK964" s="150"/>
      <c r="IL964" s="150"/>
      <c r="IM964" s="150"/>
      <c r="IN964" s="150"/>
      <c r="IO964" s="150"/>
      <c r="IP964" s="150"/>
      <c r="IQ964" s="150"/>
      <c r="IR964" s="150"/>
      <c r="IS964" s="150"/>
      <c r="IT964" s="150"/>
      <c r="IU964" s="150"/>
      <c r="IV964" s="150"/>
      <c r="IW964" s="150"/>
    </row>
    <row r="965" customFormat="false" ht="12.75" hidden="false" customHeight="false" outlineLevel="0" collapsed="false">
      <c r="B965" s="147"/>
      <c r="C965" s="147"/>
      <c r="D965" s="147"/>
      <c r="E965" s="147"/>
      <c r="F965" s="147"/>
      <c r="G965" s="147"/>
      <c r="H965" s="148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  <c r="AA965" s="147"/>
      <c r="AB965" s="147"/>
      <c r="AC965" s="147"/>
      <c r="AD965" s="147"/>
      <c r="AE965" s="147"/>
      <c r="AF965" s="147"/>
      <c r="AG965" s="147"/>
      <c r="AH965" s="147"/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  <c r="BI965" s="147"/>
      <c r="BJ965" s="147"/>
      <c r="BK965" s="149"/>
      <c r="BL965" s="150"/>
      <c r="BM965" s="150"/>
      <c r="BN965" s="150"/>
      <c r="BO965" s="150"/>
      <c r="BP965" s="150"/>
      <c r="BQ965" s="150"/>
      <c r="BR965" s="150"/>
      <c r="BS965" s="150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  <c r="EB965" s="150"/>
      <c r="EC965" s="150"/>
      <c r="ED965" s="150"/>
      <c r="EE965" s="150"/>
      <c r="EF965" s="150"/>
      <c r="EG965" s="150"/>
      <c r="EH965" s="150"/>
      <c r="EI965" s="150"/>
      <c r="EJ965" s="150"/>
      <c r="EK965" s="150"/>
      <c r="EL965" s="150"/>
      <c r="EM965" s="150"/>
      <c r="EN965" s="150"/>
      <c r="EO965" s="150"/>
      <c r="EP965" s="150"/>
      <c r="EQ965" s="150"/>
      <c r="ER965" s="150"/>
      <c r="ES965" s="150"/>
      <c r="ET965" s="150"/>
      <c r="EU965" s="150"/>
      <c r="EV965" s="150"/>
      <c r="EW965" s="150"/>
      <c r="EX965" s="150"/>
      <c r="EY965" s="150"/>
      <c r="EZ965" s="150"/>
      <c r="FA965" s="150"/>
      <c r="FB965" s="150"/>
      <c r="FC965" s="150"/>
      <c r="FD965" s="150"/>
      <c r="FE965" s="150"/>
      <c r="FF965" s="150"/>
      <c r="FG965" s="150"/>
      <c r="FH965" s="150"/>
      <c r="FI965" s="150"/>
      <c r="FJ965" s="150"/>
      <c r="FK965" s="150"/>
      <c r="FL965" s="150"/>
      <c r="FM965" s="150"/>
      <c r="FN965" s="150"/>
      <c r="FO965" s="150"/>
      <c r="FP965" s="150"/>
      <c r="FQ965" s="150"/>
      <c r="FR965" s="150"/>
      <c r="FS965" s="150"/>
      <c r="FT965" s="150"/>
      <c r="FU965" s="150"/>
      <c r="FV965" s="150"/>
      <c r="FW965" s="150"/>
      <c r="FX965" s="150"/>
      <c r="FY965" s="150"/>
      <c r="FZ965" s="150"/>
      <c r="GA965" s="150"/>
      <c r="GB965" s="150"/>
      <c r="GC965" s="150"/>
      <c r="GD965" s="150"/>
      <c r="GE965" s="150"/>
      <c r="GF965" s="150"/>
      <c r="GG965" s="150"/>
      <c r="GH965" s="150"/>
      <c r="GI965" s="150"/>
      <c r="GJ965" s="150"/>
      <c r="GK965" s="150"/>
      <c r="GL965" s="150"/>
      <c r="GM965" s="150"/>
      <c r="GN965" s="150"/>
      <c r="GO965" s="150"/>
      <c r="GP965" s="150"/>
      <c r="GQ965" s="150"/>
      <c r="GR965" s="150"/>
      <c r="GS965" s="150"/>
      <c r="GT965" s="150"/>
      <c r="GU965" s="150"/>
      <c r="GV965" s="150"/>
      <c r="GW965" s="150"/>
      <c r="GX965" s="150"/>
      <c r="GY965" s="150"/>
      <c r="GZ965" s="150"/>
      <c r="HA965" s="150"/>
      <c r="HB965" s="150"/>
      <c r="HC965" s="150"/>
      <c r="HD965" s="150"/>
      <c r="HE965" s="150"/>
      <c r="HF965" s="150"/>
      <c r="HG965" s="150"/>
      <c r="HH965" s="150"/>
      <c r="HI965" s="150"/>
      <c r="HJ965" s="150"/>
      <c r="HK965" s="150"/>
      <c r="HL965" s="150"/>
      <c r="HM965" s="150"/>
      <c r="HN965" s="150"/>
      <c r="HO965" s="150"/>
      <c r="HP965" s="150"/>
      <c r="HQ965" s="150"/>
      <c r="HR965" s="150"/>
      <c r="HS965" s="150"/>
      <c r="HT965" s="150"/>
      <c r="HU965" s="150"/>
      <c r="HV965" s="150"/>
      <c r="HW965" s="150"/>
      <c r="HX965" s="150"/>
      <c r="HY965" s="150"/>
      <c r="HZ965" s="150"/>
      <c r="IA965" s="150"/>
      <c r="IB965" s="150"/>
      <c r="IC965" s="150"/>
      <c r="ID965" s="150"/>
      <c r="IE965" s="150"/>
      <c r="IF965" s="150"/>
      <c r="IG965" s="150"/>
      <c r="IH965" s="150"/>
      <c r="II965" s="150"/>
      <c r="IJ965" s="150"/>
      <c r="IK965" s="150"/>
      <c r="IL965" s="150"/>
      <c r="IM965" s="150"/>
      <c r="IN965" s="150"/>
      <c r="IO965" s="150"/>
      <c r="IP965" s="150"/>
      <c r="IQ965" s="150"/>
      <c r="IR965" s="150"/>
      <c r="IS965" s="150"/>
      <c r="IT965" s="150"/>
      <c r="IU965" s="150"/>
      <c r="IV965" s="150"/>
      <c r="IW965" s="150"/>
    </row>
    <row r="966" customFormat="false" ht="12.75" hidden="false" customHeight="false" outlineLevel="0" collapsed="false">
      <c r="B966" s="147"/>
      <c r="C966" s="147"/>
      <c r="D966" s="147"/>
      <c r="E966" s="147"/>
      <c r="F966" s="147"/>
      <c r="G966" s="147"/>
      <c r="H966" s="148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  <c r="AA966" s="147"/>
      <c r="AB966" s="147"/>
      <c r="AC966" s="147"/>
      <c r="AD966" s="147"/>
      <c r="AE966" s="147"/>
      <c r="AF966" s="147"/>
      <c r="AG966" s="147"/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  <c r="BI966" s="147"/>
      <c r="BJ966" s="147"/>
      <c r="BK966" s="149"/>
      <c r="BL966" s="150"/>
      <c r="BM966" s="150"/>
      <c r="BN966" s="150"/>
      <c r="BO966" s="150"/>
      <c r="BP966" s="150"/>
      <c r="BQ966" s="150"/>
      <c r="BR966" s="150"/>
      <c r="BS966" s="150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  <c r="EB966" s="150"/>
      <c r="EC966" s="150"/>
      <c r="ED966" s="150"/>
      <c r="EE966" s="150"/>
      <c r="EF966" s="150"/>
      <c r="EG966" s="150"/>
      <c r="EH966" s="150"/>
      <c r="EI966" s="150"/>
      <c r="EJ966" s="150"/>
      <c r="EK966" s="150"/>
      <c r="EL966" s="150"/>
      <c r="EM966" s="150"/>
      <c r="EN966" s="150"/>
      <c r="EO966" s="150"/>
      <c r="EP966" s="150"/>
      <c r="EQ966" s="150"/>
      <c r="ER966" s="150"/>
      <c r="ES966" s="150"/>
      <c r="ET966" s="150"/>
      <c r="EU966" s="150"/>
      <c r="EV966" s="150"/>
      <c r="EW966" s="150"/>
      <c r="EX966" s="150"/>
      <c r="EY966" s="150"/>
      <c r="EZ966" s="150"/>
      <c r="FA966" s="150"/>
      <c r="FB966" s="150"/>
      <c r="FC966" s="150"/>
      <c r="FD966" s="150"/>
      <c r="FE966" s="150"/>
      <c r="FF966" s="150"/>
      <c r="FG966" s="150"/>
      <c r="FH966" s="150"/>
      <c r="FI966" s="150"/>
      <c r="FJ966" s="150"/>
      <c r="FK966" s="150"/>
      <c r="FL966" s="150"/>
      <c r="FM966" s="150"/>
      <c r="FN966" s="150"/>
      <c r="FO966" s="150"/>
      <c r="FP966" s="150"/>
      <c r="FQ966" s="150"/>
      <c r="FR966" s="150"/>
      <c r="FS966" s="150"/>
      <c r="FT966" s="150"/>
      <c r="FU966" s="150"/>
      <c r="FV966" s="150"/>
      <c r="FW966" s="150"/>
      <c r="FX966" s="150"/>
      <c r="FY966" s="150"/>
      <c r="FZ966" s="150"/>
      <c r="GA966" s="150"/>
      <c r="GB966" s="150"/>
      <c r="GC966" s="150"/>
      <c r="GD966" s="150"/>
      <c r="GE966" s="150"/>
      <c r="GF966" s="150"/>
      <c r="GG966" s="150"/>
      <c r="GH966" s="150"/>
      <c r="GI966" s="150"/>
      <c r="GJ966" s="150"/>
      <c r="GK966" s="150"/>
      <c r="GL966" s="150"/>
      <c r="GM966" s="150"/>
      <c r="GN966" s="150"/>
      <c r="GO966" s="150"/>
      <c r="GP966" s="150"/>
      <c r="GQ966" s="150"/>
      <c r="GR966" s="150"/>
      <c r="GS966" s="150"/>
      <c r="GT966" s="150"/>
      <c r="GU966" s="150"/>
      <c r="GV966" s="150"/>
      <c r="GW966" s="150"/>
      <c r="GX966" s="150"/>
      <c r="GY966" s="150"/>
      <c r="GZ966" s="150"/>
      <c r="HA966" s="150"/>
      <c r="HB966" s="150"/>
      <c r="HC966" s="150"/>
      <c r="HD966" s="150"/>
      <c r="HE966" s="150"/>
      <c r="HF966" s="150"/>
      <c r="HG966" s="150"/>
      <c r="HH966" s="150"/>
      <c r="HI966" s="150"/>
      <c r="HJ966" s="150"/>
      <c r="HK966" s="150"/>
      <c r="HL966" s="150"/>
      <c r="HM966" s="150"/>
      <c r="HN966" s="150"/>
      <c r="HO966" s="150"/>
      <c r="HP966" s="150"/>
      <c r="HQ966" s="150"/>
      <c r="HR966" s="150"/>
      <c r="HS966" s="150"/>
      <c r="HT966" s="150"/>
      <c r="HU966" s="150"/>
      <c r="HV966" s="150"/>
      <c r="HW966" s="150"/>
      <c r="HX966" s="150"/>
      <c r="HY966" s="150"/>
      <c r="HZ966" s="150"/>
      <c r="IA966" s="150"/>
      <c r="IB966" s="150"/>
      <c r="IC966" s="150"/>
      <c r="ID966" s="150"/>
      <c r="IE966" s="150"/>
      <c r="IF966" s="150"/>
      <c r="IG966" s="150"/>
      <c r="IH966" s="150"/>
      <c r="II966" s="150"/>
      <c r="IJ966" s="150"/>
      <c r="IK966" s="150"/>
      <c r="IL966" s="150"/>
      <c r="IM966" s="150"/>
      <c r="IN966" s="150"/>
      <c r="IO966" s="150"/>
      <c r="IP966" s="150"/>
      <c r="IQ966" s="150"/>
      <c r="IR966" s="150"/>
      <c r="IS966" s="150"/>
      <c r="IT966" s="150"/>
      <c r="IU966" s="150"/>
      <c r="IV966" s="150"/>
      <c r="IW966" s="150"/>
    </row>
    <row r="967" customFormat="false" ht="12.75" hidden="false" customHeight="false" outlineLevel="0" collapsed="false">
      <c r="B967" s="147"/>
      <c r="C967" s="147"/>
      <c r="D967" s="147"/>
      <c r="E967" s="147"/>
      <c r="F967" s="147"/>
      <c r="G967" s="147"/>
      <c r="H967" s="148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  <c r="AA967" s="147"/>
      <c r="AB967" s="147"/>
      <c r="AC967" s="147"/>
      <c r="AD967" s="147"/>
      <c r="AE967" s="147"/>
      <c r="AF967" s="147"/>
      <c r="AG967" s="147"/>
      <c r="AH967" s="147"/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  <c r="BI967" s="147"/>
      <c r="BJ967" s="147"/>
      <c r="BK967" s="149"/>
      <c r="BL967" s="150"/>
      <c r="BM967" s="150"/>
      <c r="BN967" s="150"/>
      <c r="BO967" s="150"/>
      <c r="BP967" s="150"/>
      <c r="BQ967" s="150"/>
      <c r="BR967" s="150"/>
      <c r="BS967" s="150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  <c r="EB967" s="150"/>
      <c r="EC967" s="150"/>
      <c r="ED967" s="150"/>
      <c r="EE967" s="150"/>
      <c r="EF967" s="150"/>
      <c r="EG967" s="150"/>
      <c r="EH967" s="150"/>
      <c r="EI967" s="150"/>
      <c r="EJ967" s="150"/>
      <c r="EK967" s="150"/>
      <c r="EL967" s="150"/>
      <c r="EM967" s="150"/>
      <c r="EN967" s="150"/>
      <c r="EO967" s="150"/>
      <c r="EP967" s="150"/>
      <c r="EQ967" s="150"/>
      <c r="ER967" s="150"/>
      <c r="ES967" s="150"/>
      <c r="ET967" s="150"/>
      <c r="EU967" s="150"/>
      <c r="EV967" s="150"/>
      <c r="EW967" s="150"/>
      <c r="EX967" s="150"/>
      <c r="EY967" s="150"/>
      <c r="EZ967" s="150"/>
      <c r="FA967" s="150"/>
      <c r="FB967" s="150"/>
      <c r="FC967" s="150"/>
      <c r="FD967" s="150"/>
      <c r="FE967" s="150"/>
      <c r="FF967" s="150"/>
      <c r="FG967" s="150"/>
      <c r="FH967" s="150"/>
      <c r="FI967" s="150"/>
      <c r="FJ967" s="150"/>
      <c r="FK967" s="150"/>
      <c r="FL967" s="150"/>
      <c r="FM967" s="150"/>
      <c r="FN967" s="150"/>
      <c r="FO967" s="150"/>
      <c r="FP967" s="150"/>
      <c r="FQ967" s="150"/>
      <c r="FR967" s="150"/>
      <c r="FS967" s="150"/>
      <c r="FT967" s="150"/>
      <c r="FU967" s="150"/>
      <c r="FV967" s="150"/>
      <c r="FW967" s="150"/>
      <c r="FX967" s="150"/>
      <c r="FY967" s="150"/>
      <c r="FZ967" s="150"/>
      <c r="GA967" s="150"/>
      <c r="GB967" s="150"/>
      <c r="GC967" s="150"/>
      <c r="GD967" s="150"/>
      <c r="GE967" s="150"/>
      <c r="GF967" s="150"/>
      <c r="GG967" s="150"/>
      <c r="GH967" s="150"/>
      <c r="GI967" s="150"/>
      <c r="GJ967" s="150"/>
      <c r="GK967" s="150"/>
      <c r="GL967" s="150"/>
      <c r="GM967" s="150"/>
      <c r="GN967" s="150"/>
      <c r="GO967" s="150"/>
      <c r="GP967" s="150"/>
      <c r="GQ967" s="150"/>
      <c r="GR967" s="150"/>
      <c r="GS967" s="150"/>
      <c r="GT967" s="150"/>
      <c r="GU967" s="150"/>
      <c r="GV967" s="150"/>
      <c r="GW967" s="150"/>
      <c r="GX967" s="150"/>
      <c r="GY967" s="150"/>
      <c r="GZ967" s="150"/>
      <c r="HA967" s="150"/>
      <c r="HB967" s="150"/>
      <c r="HC967" s="150"/>
      <c r="HD967" s="150"/>
      <c r="HE967" s="150"/>
      <c r="HF967" s="150"/>
      <c r="HG967" s="150"/>
      <c r="HH967" s="150"/>
      <c r="HI967" s="150"/>
      <c r="HJ967" s="150"/>
      <c r="HK967" s="150"/>
      <c r="HL967" s="150"/>
      <c r="HM967" s="150"/>
      <c r="HN967" s="150"/>
      <c r="HO967" s="150"/>
      <c r="HP967" s="150"/>
      <c r="HQ967" s="150"/>
      <c r="HR967" s="150"/>
      <c r="HS967" s="150"/>
      <c r="HT967" s="150"/>
      <c r="HU967" s="150"/>
      <c r="HV967" s="150"/>
      <c r="HW967" s="150"/>
      <c r="HX967" s="150"/>
      <c r="HY967" s="150"/>
      <c r="HZ967" s="150"/>
      <c r="IA967" s="150"/>
      <c r="IB967" s="150"/>
      <c r="IC967" s="150"/>
      <c r="ID967" s="150"/>
      <c r="IE967" s="150"/>
      <c r="IF967" s="150"/>
      <c r="IG967" s="150"/>
      <c r="IH967" s="150"/>
      <c r="II967" s="150"/>
      <c r="IJ967" s="150"/>
      <c r="IK967" s="150"/>
      <c r="IL967" s="150"/>
      <c r="IM967" s="150"/>
      <c r="IN967" s="150"/>
      <c r="IO967" s="150"/>
      <c r="IP967" s="150"/>
      <c r="IQ967" s="150"/>
      <c r="IR967" s="150"/>
      <c r="IS967" s="150"/>
      <c r="IT967" s="150"/>
      <c r="IU967" s="150"/>
      <c r="IV967" s="150"/>
      <c r="IW967" s="150"/>
    </row>
    <row r="968" customFormat="false" ht="12.75" hidden="false" customHeight="false" outlineLevel="0" collapsed="false">
      <c r="B968" s="147"/>
      <c r="C968" s="147"/>
      <c r="D968" s="147"/>
      <c r="E968" s="147"/>
      <c r="F968" s="147"/>
      <c r="G968" s="147"/>
      <c r="H968" s="148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  <c r="AA968" s="147"/>
      <c r="AB968" s="147"/>
      <c r="AC968" s="147"/>
      <c r="AD968" s="147"/>
      <c r="AE968" s="147"/>
      <c r="AF968" s="147"/>
      <c r="AG968" s="147"/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  <c r="BI968" s="147"/>
      <c r="BJ968" s="147"/>
      <c r="BK968" s="149"/>
      <c r="BL968" s="150"/>
      <c r="BM968" s="150"/>
      <c r="BN968" s="150"/>
      <c r="BO968" s="150"/>
      <c r="BP968" s="150"/>
      <c r="BQ968" s="150"/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  <c r="EC968" s="150"/>
      <c r="ED968" s="150"/>
      <c r="EE968" s="150"/>
      <c r="EF968" s="150"/>
      <c r="EG968" s="150"/>
      <c r="EH968" s="150"/>
      <c r="EI968" s="150"/>
      <c r="EJ968" s="150"/>
      <c r="EK968" s="150"/>
      <c r="EL968" s="150"/>
      <c r="EM968" s="150"/>
      <c r="EN968" s="150"/>
      <c r="EO968" s="150"/>
      <c r="EP968" s="150"/>
      <c r="EQ968" s="150"/>
      <c r="ER968" s="150"/>
      <c r="ES968" s="150"/>
      <c r="ET968" s="150"/>
      <c r="EU968" s="150"/>
      <c r="EV968" s="150"/>
      <c r="EW968" s="150"/>
      <c r="EX968" s="150"/>
      <c r="EY968" s="150"/>
      <c r="EZ968" s="150"/>
      <c r="FA968" s="150"/>
      <c r="FB968" s="150"/>
      <c r="FC968" s="150"/>
      <c r="FD968" s="150"/>
      <c r="FE968" s="150"/>
      <c r="FF968" s="150"/>
      <c r="FG968" s="150"/>
      <c r="FH968" s="150"/>
      <c r="FI968" s="150"/>
      <c r="FJ968" s="150"/>
      <c r="FK968" s="150"/>
      <c r="FL968" s="150"/>
      <c r="FM968" s="150"/>
      <c r="FN968" s="150"/>
      <c r="FO968" s="150"/>
      <c r="FP968" s="150"/>
      <c r="FQ968" s="150"/>
      <c r="FR968" s="150"/>
      <c r="FS968" s="150"/>
      <c r="FT968" s="150"/>
      <c r="FU968" s="150"/>
      <c r="FV968" s="150"/>
      <c r="FW968" s="150"/>
      <c r="FX968" s="150"/>
      <c r="FY968" s="150"/>
      <c r="FZ968" s="150"/>
      <c r="GA968" s="150"/>
      <c r="GB968" s="150"/>
      <c r="GC968" s="150"/>
      <c r="GD968" s="150"/>
      <c r="GE968" s="150"/>
      <c r="GF968" s="150"/>
      <c r="GG968" s="150"/>
      <c r="GH968" s="150"/>
      <c r="GI968" s="150"/>
      <c r="GJ968" s="150"/>
      <c r="GK968" s="150"/>
      <c r="GL968" s="150"/>
      <c r="GM968" s="150"/>
      <c r="GN968" s="150"/>
      <c r="GO968" s="150"/>
      <c r="GP968" s="150"/>
      <c r="GQ968" s="150"/>
      <c r="GR968" s="150"/>
      <c r="GS968" s="150"/>
      <c r="GT968" s="150"/>
      <c r="GU968" s="150"/>
      <c r="GV968" s="150"/>
      <c r="GW968" s="150"/>
      <c r="GX968" s="150"/>
      <c r="GY968" s="150"/>
      <c r="GZ968" s="150"/>
      <c r="HA968" s="150"/>
      <c r="HB968" s="150"/>
      <c r="HC968" s="150"/>
      <c r="HD968" s="150"/>
      <c r="HE968" s="150"/>
      <c r="HF968" s="150"/>
      <c r="HG968" s="150"/>
      <c r="HH968" s="150"/>
      <c r="HI968" s="150"/>
      <c r="HJ968" s="150"/>
      <c r="HK968" s="150"/>
      <c r="HL968" s="150"/>
      <c r="HM968" s="150"/>
      <c r="HN968" s="150"/>
      <c r="HO968" s="150"/>
      <c r="HP968" s="150"/>
      <c r="HQ968" s="150"/>
      <c r="HR968" s="150"/>
      <c r="HS968" s="150"/>
      <c r="HT968" s="150"/>
      <c r="HU968" s="150"/>
      <c r="HV968" s="150"/>
      <c r="HW968" s="150"/>
      <c r="HX968" s="150"/>
      <c r="HY968" s="150"/>
      <c r="HZ968" s="150"/>
      <c r="IA968" s="150"/>
      <c r="IB968" s="150"/>
      <c r="IC968" s="150"/>
      <c r="ID968" s="150"/>
      <c r="IE968" s="150"/>
      <c r="IF968" s="150"/>
      <c r="IG968" s="150"/>
      <c r="IH968" s="150"/>
      <c r="II968" s="150"/>
      <c r="IJ968" s="150"/>
      <c r="IK968" s="150"/>
      <c r="IL968" s="150"/>
      <c r="IM968" s="150"/>
      <c r="IN968" s="150"/>
      <c r="IO968" s="150"/>
      <c r="IP968" s="150"/>
      <c r="IQ968" s="150"/>
      <c r="IR968" s="150"/>
      <c r="IS968" s="150"/>
      <c r="IT968" s="150"/>
      <c r="IU968" s="150"/>
      <c r="IV968" s="150"/>
      <c r="IW968" s="150"/>
    </row>
    <row r="969" customFormat="false" ht="12.75" hidden="false" customHeight="false" outlineLevel="0" collapsed="false">
      <c r="B969" s="147"/>
      <c r="C969" s="147"/>
      <c r="D969" s="147"/>
      <c r="E969" s="147"/>
      <c r="F969" s="147"/>
      <c r="G969" s="147"/>
      <c r="H969" s="148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  <c r="AA969" s="147"/>
      <c r="AB969" s="147"/>
      <c r="AC969" s="147"/>
      <c r="AD969" s="147"/>
      <c r="AE969" s="147"/>
      <c r="AF969" s="147"/>
      <c r="AG969" s="147"/>
      <c r="AH969" s="147"/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  <c r="BI969" s="147"/>
      <c r="BJ969" s="147"/>
      <c r="BK969" s="149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  <c r="EC969" s="150"/>
      <c r="ED969" s="150"/>
      <c r="EE969" s="150"/>
      <c r="EF969" s="150"/>
      <c r="EG969" s="150"/>
      <c r="EH969" s="150"/>
      <c r="EI969" s="150"/>
      <c r="EJ969" s="150"/>
      <c r="EK969" s="150"/>
      <c r="EL969" s="150"/>
      <c r="EM969" s="150"/>
      <c r="EN969" s="150"/>
      <c r="EO969" s="150"/>
      <c r="EP969" s="150"/>
      <c r="EQ969" s="150"/>
      <c r="ER969" s="150"/>
      <c r="ES969" s="150"/>
      <c r="ET969" s="150"/>
      <c r="EU969" s="150"/>
      <c r="EV969" s="150"/>
      <c r="EW969" s="150"/>
      <c r="EX969" s="150"/>
      <c r="EY969" s="150"/>
      <c r="EZ969" s="150"/>
      <c r="FA969" s="150"/>
      <c r="FB969" s="150"/>
      <c r="FC969" s="150"/>
      <c r="FD969" s="150"/>
      <c r="FE969" s="150"/>
      <c r="FF969" s="150"/>
      <c r="FG969" s="150"/>
      <c r="FH969" s="150"/>
      <c r="FI969" s="150"/>
      <c r="FJ969" s="150"/>
      <c r="FK969" s="150"/>
      <c r="FL969" s="150"/>
      <c r="FM969" s="150"/>
      <c r="FN969" s="150"/>
      <c r="FO969" s="150"/>
      <c r="FP969" s="150"/>
      <c r="FQ969" s="150"/>
      <c r="FR969" s="150"/>
      <c r="FS969" s="150"/>
      <c r="FT969" s="150"/>
      <c r="FU969" s="150"/>
      <c r="FV969" s="150"/>
      <c r="FW969" s="150"/>
      <c r="FX969" s="150"/>
      <c r="FY969" s="150"/>
      <c r="FZ969" s="150"/>
      <c r="GA969" s="150"/>
      <c r="GB969" s="150"/>
      <c r="GC969" s="150"/>
      <c r="GD969" s="150"/>
      <c r="GE969" s="150"/>
      <c r="GF969" s="150"/>
      <c r="GG969" s="150"/>
      <c r="GH969" s="150"/>
      <c r="GI969" s="150"/>
      <c r="GJ969" s="150"/>
      <c r="GK969" s="150"/>
      <c r="GL969" s="150"/>
      <c r="GM969" s="150"/>
      <c r="GN969" s="150"/>
      <c r="GO969" s="150"/>
      <c r="GP969" s="150"/>
      <c r="GQ969" s="150"/>
      <c r="GR969" s="150"/>
      <c r="GS969" s="150"/>
      <c r="GT969" s="150"/>
      <c r="GU969" s="150"/>
      <c r="GV969" s="150"/>
      <c r="GW969" s="150"/>
      <c r="GX969" s="150"/>
      <c r="GY969" s="150"/>
      <c r="GZ969" s="150"/>
      <c r="HA969" s="150"/>
      <c r="HB969" s="150"/>
      <c r="HC969" s="150"/>
      <c r="HD969" s="150"/>
      <c r="HE969" s="150"/>
      <c r="HF969" s="150"/>
      <c r="HG969" s="150"/>
      <c r="HH969" s="150"/>
      <c r="HI969" s="150"/>
      <c r="HJ969" s="150"/>
      <c r="HK969" s="150"/>
      <c r="HL969" s="150"/>
      <c r="HM969" s="150"/>
      <c r="HN969" s="150"/>
      <c r="HO969" s="150"/>
      <c r="HP969" s="150"/>
      <c r="HQ969" s="150"/>
      <c r="HR969" s="150"/>
      <c r="HS969" s="150"/>
      <c r="HT969" s="150"/>
      <c r="HU969" s="150"/>
      <c r="HV969" s="150"/>
      <c r="HW969" s="150"/>
      <c r="HX969" s="150"/>
      <c r="HY969" s="150"/>
      <c r="HZ969" s="150"/>
      <c r="IA969" s="150"/>
      <c r="IB969" s="150"/>
      <c r="IC969" s="150"/>
      <c r="ID969" s="150"/>
      <c r="IE969" s="150"/>
      <c r="IF969" s="150"/>
      <c r="IG969" s="150"/>
      <c r="IH969" s="150"/>
      <c r="II969" s="150"/>
      <c r="IJ969" s="150"/>
      <c r="IK969" s="150"/>
      <c r="IL969" s="150"/>
      <c r="IM969" s="150"/>
      <c r="IN969" s="150"/>
      <c r="IO969" s="150"/>
      <c r="IP969" s="150"/>
      <c r="IQ969" s="150"/>
      <c r="IR969" s="150"/>
      <c r="IS969" s="150"/>
      <c r="IT969" s="150"/>
      <c r="IU969" s="150"/>
      <c r="IV969" s="150"/>
      <c r="IW969" s="150"/>
    </row>
    <row r="970" customFormat="false" ht="12.75" hidden="false" customHeight="false" outlineLevel="0" collapsed="false">
      <c r="B970" s="147"/>
      <c r="C970" s="147"/>
      <c r="D970" s="147"/>
      <c r="E970" s="147"/>
      <c r="F970" s="147"/>
      <c r="G970" s="147"/>
      <c r="H970" s="148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  <c r="AA970" s="147"/>
      <c r="AB970" s="147"/>
      <c r="AC970" s="147"/>
      <c r="AD970" s="147"/>
      <c r="AE970" s="147"/>
      <c r="AF970" s="147"/>
      <c r="AG970" s="147"/>
      <c r="AH970" s="147"/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  <c r="BI970" s="147"/>
      <c r="BJ970" s="147"/>
      <c r="BK970" s="149"/>
      <c r="BL970" s="150"/>
      <c r="BM970" s="150"/>
      <c r="BN970" s="150"/>
      <c r="BO970" s="150"/>
      <c r="BP970" s="150"/>
      <c r="BQ970" s="150"/>
      <c r="BR970" s="150"/>
      <c r="BS970" s="150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  <c r="EB970" s="150"/>
      <c r="EC970" s="150"/>
      <c r="ED970" s="150"/>
      <c r="EE970" s="150"/>
      <c r="EF970" s="150"/>
      <c r="EG970" s="150"/>
      <c r="EH970" s="150"/>
      <c r="EI970" s="150"/>
      <c r="EJ970" s="150"/>
      <c r="EK970" s="150"/>
      <c r="EL970" s="150"/>
      <c r="EM970" s="150"/>
      <c r="EN970" s="150"/>
      <c r="EO970" s="150"/>
      <c r="EP970" s="150"/>
      <c r="EQ970" s="150"/>
      <c r="ER970" s="150"/>
      <c r="ES970" s="150"/>
      <c r="ET970" s="150"/>
      <c r="EU970" s="150"/>
      <c r="EV970" s="150"/>
      <c r="EW970" s="150"/>
      <c r="EX970" s="150"/>
      <c r="EY970" s="150"/>
      <c r="EZ970" s="150"/>
      <c r="FA970" s="150"/>
      <c r="FB970" s="150"/>
      <c r="FC970" s="150"/>
      <c r="FD970" s="150"/>
      <c r="FE970" s="150"/>
      <c r="FF970" s="150"/>
      <c r="FG970" s="150"/>
      <c r="FH970" s="150"/>
      <c r="FI970" s="150"/>
      <c r="FJ970" s="150"/>
      <c r="FK970" s="150"/>
      <c r="FL970" s="150"/>
      <c r="FM970" s="150"/>
      <c r="FN970" s="150"/>
      <c r="FO970" s="150"/>
      <c r="FP970" s="150"/>
      <c r="FQ970" s="150"/>
      <c r="FR970" s="150"/>
      <c r="FS970" s="150"/>
      <c r="FT970" s="150"/>
      <c r="FU970" s="150"/>
      <c r="FV970" s="150"/>
      <c r="FW970" s="150"/>
      <c r="FX970" s="150"/>
      <c r="FY970" s="150"/>
      <c r="FZ970" s="150"/>
      <c r="GA970" s="150"/>
      <c r="GB970" s="150"/>
      <c r="GC970" s="150"/>
      <c r="GD970" s="150"/>
      <c r="GE970" s="150"/>
      <c r="GF970" s="150"/>
      <c r="GG970" s="150"/>
      <c r="GH970" s="150"/>
      <c r="GI970" s="150"/>
      <c r="GJ970" s="150"/>
      <c r="GK970" s="150"/>
      <c r="GL970" s="150"/>
      <c r="GM970" s="150"/>
      <c r="GN970" s="150"/>
      <c r="GO970" s="150"/>
      <c r="GP970" s="150"/>
      <c r="GQ970" s="150"/>
      <c r="GR970" s="150"/>
      <c r="GS970" s="150"/>
      <c r="GT970" s="150"/>
      <c r="GU970" s="150"/>
      <c r="GV970" s="150"/>
      <c r="GW970" s="150"/>
      <c r="GX970" s="150"/>
      <c r="GY970" s="150"/>
      <c r="GZ970" s="150"/>
      <c r="HA970" s="150"/>
      <c r="HB970" s="150"/>
      <c r="HC970" s="150"/>
      <c r="HD970" s="150"/>
      <c r="HE970" s="150"/>
      <c r="HF970" s="150"/>
      <c r="HG970" s="150"/>
      <c r="HH970" s="150"/>
      <c r="HI970" s="150"/>
      <c r="HJ970" s="150"/>
      <c r="HK970" s="150"/>
      <c r="HL970" s="150"/>
      <c r="HM970" s="150"/>
      <c r="HN970" s="150"/>
      <c r="HO970" s="150"/>
      <c r="HP970" s="150"/>
      <c r="HQ970" s="150"/>
      <c r="HR970" s="150"/>
      <c r="HS970" s="150"/>
      <c r="HT970" s="150"/>
      <c r="HU970" s="150"/>
      <c r="HV970" s="150"/>
      <c r="HW970" s="150"/>
      <c r="HX970" s="150"/>
      <c r="HY970" s="150"/>
      <c r="HZ970" s="150"/>
      <c r="IA970" s="150"/>
      <c r="IB970" s="150"/>
      <c r="IC970" s="150"/>
      <c r="ID970" s="150"/>
      <c r="IE970" s="150"/>
      <c r="IF970" s="150"/>
      <c r="IG970" s="150"/>
      <c r="IH970" s="150"/>
      <c r="II970" s="150"/>
      <c r="IJ970" s="150"/>
      <c r="IK970" s="150"/>
      <c r="IL970" s="150"/>
      <c r="IM970" s="150"/>
      <c r="IN970" s="150"/>
      <c r="IO970" s="150"/>
      <c r="IP970" s="150"/>
      <c r="IQ970" s="150"/>
      <c r="IR970" s="150"/>
      <c r="IS970" s="150"/>
      <c r="IT970" s="150"/>
      <c r="IU970" s="150"/>
      <c r="IV970" s="150"/>
      <c r="IW970" s="150"/>
    </row>
    <row r="971" customFormat="false" ht="12.75" hidden="false" customHeight="false" outlineLevel="0" collapsed="false">
      <c r="B971" s="147"/>
      <c r="C971" s="147"/>
      <c r="D971" s="147"/>
      <c r="E971" s="147"/>
      <c r="F971" s="147"/>
      <c r="G971" s="147"/>
      <c r="H971" s="148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  <c r="AA971" s="147"/>
      <c r="AB971" s="147"/>
      <c r="AC971" s="147"/>
      <c r="AD971" s="147"/>
      <c r="AE971" s="147"/>
      <c r="AF971" s="147"/>
      <c r="AG971" s="147"/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  <c r="BI971" s="147"/>
      <c r="BJ971" s="147"/>
      <c r="BK971" s="149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  <c r="EC971" s="150"/>
      <c r="ED971" s="150"/>
      <c r="EE971" s="150"/>
      <c r="EF971" s="150"/>
      <c r="EG971" s="150"/>
      <c r="EH971" s="150"/>
      <c r="EI971" s="150"/>
      <c r="EJ971" s="150"/>
      <c r="EK971" s="150"/>
      <c r="EL971" s="150"/>
      <c r="EM971" s="150"/>
      <c r="EN971" s="150"/>
      <c r="EO971" s="150"/>
      <c r="EP971" s="150"/>
      <c r="EQ971" s="150"/>
      <c r="ER971" s="150"/>
      <c r="ES971" s="150"/>
      <c r="ET971" s="150"/>
      <c r="EU971" s="150"/>
      <c r="EV971" s="150"/>
      <c r="EW971" s="150"/>
      <c r="EX971" s="150"/>
      <c r="EY971" s="150"/>
      <c r="EZ971" s="150"/>
      <c r="FA971" s="150"/>
      <c r="FB971" s="150"/>
      <c r="FC971" s="150"/>
      <c r="FD971" s="150"/>
      <c r="FE971" s="150"/>
      <c r="FF971" s="150"/>
      <c r="FG971" s="150"/>
      <c r="FH971" s="150"/>
      <c r="FI971" s="150"/>
      <c r="FJ971" s="150"/>
      <c r="FK971" s="150"/>
      <c r="FL971" s="150"/>
      <c r="FM971" s="150"/>
      <c r="FN971" s="150"/>
      <c r="FO971" s="150"/>
      <c r="FP971" s="150"/>
      <c r="FQ971" s="150"/>
      <c r="FR971" s="150"/>
      <c r="FS971" s="150"/>
      <c r="FT971" s="150"/>
      <c r="FU971" s="150"/>
      <c r="FV971" s="150"/>
      <c r="FW971" s="150"/>
      <c r="FX971" s="150"/>
      <c r="FY971" s="150"/>
      <c r="FZ971" s="150"/>
      <c r="GA971" s="150"/>
      <c r="GB971" s="150"/>
      <c r="GC971" s="150"/>
      <c r="GD971" s="150"/>
      <c r="GE971" s="150"/>
      <c r="GF971" s="150"/>
      <c r="GG971" s="150"/>
      <c r="GH971" s="150"/>
      <c r="GI971" s="150"/>
      <c r="GJ971" s="150"/>
      <c r="GK971" s="150"/>
      <c r="GL971" s="150"/>
      <c r="GM971" s="150"/>
      <c r="GN971" s="150"/>
      <c r="GO971" s="150"/>
      <c r="GP971" s="150"/>
      <c r="GQ971" s="150"/>
      <c r="GR971" s="150"/>
      <c r="GS971" s="150"/>
      <c r="GT971" s="150"/>
      <c r="GU971" s="150"/>
      <c r="GV971" s="150"/>
      <c r="GW971" s="150"/>
      <c r="GX971" s="150"/>
      <c r="GY971" s="150"/>
      <c r="GZ971" s="150"/>
      <c r="HA971" s="150"/>
      <c r="HB971" s="150"/>
      <c r="HC971" s="150"/>
      <c r="HD971" s="150"/>
      <c r="HE971" s="150"/>
      <c r="HF971" s="150"/>
      <c r="HG971" s="150"/>
      <c r="HH971" s="150"/>
      <c r="HI971" s="150"/>
      <c r="HJ971" s="150"/>
      <c r="HK971" s="150"/>
      <c r="HL971" s="150"/>
      <c r="HM971" s="150"/>
      <c r="HN971" s="150"/>
      <c r="HO971" s="150"/>
      <c r="HP971" s="150"/>
      <c r="HQ971" s="150"/>
      <c r="HR971" s="150"/>
      <c r="HS971" s="150"/>
      <c r="HT971" s="150"/>
      <c r="HU971" s="150"/>
      <c r="HV971" s="150"/>
      <c r="HW971" s="150"/>
      <c r="HX971" s="150"/>
      <c r="HY971" s="150"/>
      <c r="HZ971" s="150"/>
      <c r="IA971" s="150"/>
      <c r="IB971" s="150"/>
      <c r="IC971" s="150"/>
      <c r="ID971" s="150"/>
      <c r="IE971" s="150"/>
      <c r="IF971" s="150"/>
      <c r="IG971" s="150"/>
      <c r="IH971" s="150"/>
      <c r="II971" s="150"/>
      <c r="IJ971" s="150"/>
      <c r="IK971" s="150"/>
      <c r="IL971" s="150"/>
      <c r="IM971" s="150"/>
      <c r="IN971" s="150"/>
      <c r="IO971" s="150"/>
      <c r="IP971" s="150"/>
      <c r="IQ971" s="150"/>
      <c r="IR971" s="150"/>
      <c r="IS971" s="150"/>
      <c r="IT971" s="150"/>
      <c r="IU971" s="150"/>
      <c r="IV971" s="150"/>
      <c r="IW971" s="150"/>
    </row>
    <row r="972" customFormat="false" ht="12.75" hidden="false" customHeight="false" outlineLevel="0" collapsed="false">
      <c r="B972" s="147"/>
      <c r="C972" s="147"/>
      <c r="D972" s="147"/>
      <c r="E972" s="147"/>
      <c r="F972" s="147"/>
      <c r="G972" s="147"/>
      <c r="H972" s="148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  <c r="AA972" s="147"/>
      <c r="AB972" s="147"/>
      <c r="AC972" s="147"/>
      <c r="AD972" s="147"/>
      <c r="AE972" s="147"/>
      <c r="AF972" s="147"/>
      <c r="AG972" s="147"/>
      <c r="AH972" s="147"/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  <c r="BH972" s="147"/>
      <c r="BI972" s="147"/>
      <c r="BJ972" s="147"/>
      <c r="BK972" s="149"/>
      <c r="BL972" s="150"/>
      <c r="BM972" s="150"/>
      <c r="BN972" s="150"/>
      <c r="BO972" s="150"/>
      <c r="BP972" s="150"/>
      <c r="BQ972" s="150"/>
      <c r="BR972" s="150"/>
      <c r="BS972" s="150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  <c r="EB972" s="150"/>
      <c r="EC972" s="150"/>
      <c r="ED972" s="150"/>
      <c r="EE972" s="150"/>
      <c r="EF972" s="150"/>
      <c r="EG972" s="150"/>
      <c r="EH972" s="150"/>
      <c r="EI972" s="150"/>
      <c r="EJ972" s="150"/>
      <c r="EK972" s="150"/>
      <c r="EL972" s="150"/>
      <c r="EM972" s="150"/>
      <c r="EN972" s="150"/>
      <c r="EO972" s="150"/>
      <c r="EP972" s="150"/>
      <c r="EQ972" s="150"/>
      <c r="ER972" s="150"/>
      <c r="ES972" s="150"/>
      <c r="ET972" s="150"/>
      <c r="EU972" s="150"/>
      <c r="EV972" s="150"/>
      <c r="EW972" s="150"/>
      <c r="EX972" s="150"/>
      <c r="EY972" s="150"/>
      <c r="EZ972" s="150"/>
      <c r="FA972" s="150"/>
      <c r="FB972" s="150"/>
      <c r="FC972" s="150"/>
      <c r="FD972" s="150"/>
      <c r="FE972" s="150"/>
      <c r="FF972" s="150"/>
      <c r="FG972" s="150"/>
      <c r="FH972" s="150"/>
      <c r="FI972" s="150"/>
      <c r="FJ972" s="150"/>
      <c r="FK972" s="150"/>
      <c r="FL972" s="150"/>
      <c r="FM972" s="150"/>
      <c r="FN972" s="150"/>
      <c r="FO972" s="150"/>
      <c r="FP972" s="150"/>
      <c r="FQ972" s="150"/>
      <c r="FR972" s="150"/>
      <c r="FS972" s="150"/>
      <c r="FT972" s="150"/>
      <c r="FU972" s="150"/>
      <c r="FV972" s="150"/>
      <c r="FW972" s="150"/>
      <c r="FX972" s="150"/>
      <c r="FY972" s="150"/>
      <c r="FZ972" s="150"/>
      <c r="GA972" s="150"/>
      <c r="GB972" s="150"/>
      <c r="GC972" s="150"/>
      <c r="GD972" s="150"/>
      <c r="GE972" s="150"/>
      <c r="GF972" s="150"/>
      <c r="GG972" s="150"/>
      <c r="GH972" s="150"/>
      <c r="GI972" s="150"/>
      <c r="GJ972" s="150"/>
      <c r="GK972" s="150"/>
      <c r="GL972" s="150"/>
      <c r="GM972" s="150"/>
      <c r="GN972" s="150"/>
      <c r="GO972" s="150"/>
      <c r="GP972" s="150"/>
      <c r="GQ972" s="150"/>
      <c r="GR972" s="150"/>
      <c r="GS972" s="150"/>
      <c r="GT972" s="150"/>
      <c r="GU972" s="150"/>
      <c r="GV972" s="150"/>
      <c r="GW972" s="150"/>
      <c r="GX972" s="150"/>
      <c r="GY972" s="150"/>
      <c r="GZ972" s="150"/>
      <c r="HA972" s="150"/>
      <c r="HB972" s="150"/>
      <c r="HC972" s="150"/>
      <c r="HD972" s="150"/>
      <c r="HE972" s="150"/>
      <c r="HF972" s="150"/>
      <c r="HG972" s="150"/>
      <c r="HH972" s="150"/>
      <c r="HI972" s="150"/>
      <c r="HJ972" s="150"/>
      <c r="HK972" s="150"/>
      <c r="HL972" s="150"/>
      <c r="HM972" s="150"/>
      <c r="HN972" s="150"/>
      <c r="HO972" s="150"/>
      <c r="HP972" s="150"/>
      <c r="HQ972" s="150"/>
      <c r="HR972" s="150"/>
      <c r="HS972" s="150"/>
      <c r="HT972" s="150"/>
      <c r="HU972" s="150"/>
      <c r="HV972" s="150"/>
      <c r="HW972" s="150"/>
      <c r="HX972" s="150"/>
      <c r="HY972" s="150"/>
      <c r="HZ972" s="150"/>
      <c r="IA972" s="150"/>
      <c r="IB972" s="150"/>
      <c r="IC972" s="150"/>
      <c r="ID972" s="150"/>
      <c r="IE972" s="150"/>
      <c r="IF972" s="150"/>
      <c r="IG972" s="150"/>
      <c r="IH972" s="150"/>
      <c r="II972" s="150"/>
      <c r="IJ972" s="150"/>
      <c r="IK972" s="150"/>
      <c r="IL972" s="150"/>
      <c r="IM972" s="150"/>
      <c r="IN972" s="150"/>
      <c r="IO972" s="150"/>
      <c r="IP972" s="150"/>
      <c r="IQ972" s="150"/>
      <c r="IR972" s="150"/>
      <c r="IS972" s="150"/>
      <c r="IT972" s="150"/>
      <c r="IU972" s="150"/>
      <c r="IV972" s="150"/>
      <c r="IW972" s="150"/>
    </row>
    <row r="973" customFormat="false" ht="12.75" hidden="false" customHeight="false" outlineLevel="0" collapsed="false">
      <c r="B973" s="147"/>
      <c r="C973" s="147"/>
      <c r="D973" s="147"/>
      <c r="E973" s="147"/>
      <c r="F973" s="147"/>
      <c r="G973" s="147"/>
      <c r="H973" s="148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  <c r="AA973" s="147"/>
      <c r="AB973" s="147"/>
      <c r="AC973" s="147"/>
      <c r="AD973" s="147"/>
      <c r="AE973" s="147"/>
      <c r="AF973" s="147"/>
      <c r="AG973" s="147"/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  <c r="BH973" s="147"/>
      <c r="BI973" s="147"/>
      <c r="BJ973" s="147"/>
      <c r="BK973" s="149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  <c r="EB973" s="150"/>
      <c r="EC973" s="150"/>
      <c r="ED973" s="150"/>
      <c r="EE973" s="150"/>
      <c r="EF973" s="150"/>
      <c r="EG973" s="150"/>
      <c r="EH973" s="150"/>
      <c r="EI973" s="150"/>
      <c r="EJ973" s="150"/>
      <c r="EK973" s="150"/>
      <c r="EL973" s="150"/>
      <c r="EM973" s="150"/>
      <c r="EN973" s="150"/>
      <c r="EO973" s="150"/>
      <c r="EP973" s="150"/>
      <c r="EQ973" s="150"/>
      <c r="ER973" s="150"/>
      <c r="ES973" s="150"/>
      <c r="ET973" s="150"/>
      <c r="EU973" s="150"/>
      <c r="EV973" s="150"/>
      <c r="EW973" s="150"/>
      <c r="EX973" s="150"/>
      <c r="EY973" s="150"/>
      <c r="EZ973" s="150"/>
      <c r="FA973" s="150"/>
      <c r="FB973" s="150"/>
      <c r="FC973" s="150"/>
      <c r="FD973" s="150"/>
      <c r="FE973" s="150"/>
      <c r="FF973" s="150"/>
      <c r="FG973" s="150"/>
      <c r="FH973" s="150"/>
      <c r="FI973" s="150"/>
      <c r="FJ973" s="150"/>
      <c r="FK973" s="150"/>
      <c r="FL973" s="150"/>
      <c r="FM973" s="150"/>
      <c r="FN973" s="150"/>
      <c r="FO973" s="150"/>
      <c r="FP973" s="150"/>
      <c r="FQ973" s="150"/>
      <c r="FR973" s="150"/>
      <c r="FS973" s="150"/>
      <c r="FT973" s="150"/>
      <c r="FU973" s="150"/>
      <c r="FV973" s="150"/>
      <c r="FW973" s="150"/>
      <c r="FX973" s="150"/>
      <c r="FY973" s="150"/>
      <c r="FZ973" s="150"/>
      <c r="GA973" s="150"/>
      <c r="GB973" s="150"/>
      <c r="GC973" s="150"/>
      <c r="GD973" s="150"/>
      <c r="GE973" s="150"/>
      <c r="GF973" s="150"/>
      <c r="GG973" s="150"/>
      <c r="GH973" s="150"/>
      <c r="GI973" s="150"/>
      <c r="GJ973" s="150"/>
      <c r="GK973" s="150"/>
      <c r="GL973" s="150"/>
      <c r="GM973" s="150"/>
      <c r="GN973" s="150"/>
      <c r="GO973" s="150"/>
      <c r="GP973" s="150"/>
      <c r="GQ973" s="150"/>
      <c r="GR973" s="150"/>
      <c r="GS973" s="150"/>
      <c r="GT973" s="150"/>
      <c r="GU973" s="150"/>
      <c r="GV973" s="150"/>
      <c r="GW973" s="150"/>
      <c r="GX973" s="150"/>
      <c r="GY973" s="150"/>
      <c r="GZ973" s="150"/>
      <c r="HA973" s="150"/>
      <c r="HB973" s="150"/>
      <c r="HC973" s="150"/>
      <c r="HD973" s="150"/>
      <c r="HE973" s="150"/>
      <c r="HF973" s="150"/>
      <c r="HG973" s="150"/>
      <c r="HH973" s="150"/>
      <c r="HI973" s="150"/>
      <c r="HJ973" s="150"/>
      <c r="HK973" s="150"/>
      <c r="HL973" s="150"/>
      <c r="HM973" s="150"/>
      <c r="HN973" s="150"/>
      <c r="HO973" s="150"/>
      <c r="HP973" s="150"/>
      <c r="HQ973" s="150"/>
      <c r="HR973" s="150"/>
      <c r="HS973" s="150"/>
      <c r="HT973" s="150"/>
      <c r="HU973" s="150"/>
      <c r="HV973" s="150"/>
      <c r="HW973" s="150"/>
      <c r="HX973" s="150"/>
      <c r="HY973" s="150"/>
      <c r="HZ973" s="150"/>
      <c r="IA973" s="150"/>
      <c r="IB973" s="150"/>
      <c r="IC973" s="150"/>
      <c r="ID973" s="150"/>
      <c r="IE973" s="150"/>
      <c r="IF973" s="150"/>
      <c r="IG973" s="150"/>
      <c r="IH973" s="150"/>
      <c r="II973" s="150"/>
      <c r="IJ973" s="150"/>
      <c r="IK973" s="150"/>
      <c r="IL973" s="150"/>
      <c r="IM973" s="150"/>
      <c r="IN973" s="150"/>
      <c r="IO973" s="150"/>
      <c r="IP973" s="150"/>
      <c r="IQ973" s="150"/>
      <c r="IR973" s="150"/>
      <c r="IS973" s="150"/>
      <c r="IT973" s="150"/>
      <c r="IU973" s="150"/>
      <c r="IV973" s="150"/>
      <c r="IW973" s="150"/>
    </row>
    <row r="974" customFormat="false" ht="12.75" hidden="false" customHeight="false" outlineLevel="0" collapsed="false">
      <c r="B974" s="147"/>
      <c r="C974" s="147"/>
      <c r="D974" s="147"/>
      <c r="E974" s="147"/>
      <c r="F974" s="147"/>
      <c r="G974" s="147"/>
      <c r="H974" s="148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  <c r="AA974" s="147"/>
      <c r="AB974" s="147"/>
      <c r="AC974" s="147"/>
      <c r="AD974" s="147"/>
      <c r="AE974" s="147"/>
      <c r="AF974" s="147"/>
      <c r="AG974" s="147"/>
      <c r="AH974" s="147"/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7"/>
      <c r="BH974" s="147"/>
      <c r="BI974" s="147"/>
      <c r="BJ974" s="147"/>
      <c r="BK974" s="149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  <c r="EC974" s="150"/>
      <c r="ED974" s="150"/>
      <c r="EE974" s="150"/>
      <c r="EF974" s="150"/>
      <c r="EG974" s="150"/>
      <c r="EH974" s="150"/>
      <c r="EI974" s="150"/>
      <c r="EJ974" s="150"/>
      <c r="EK974" s="150"/>
      <c r="EL974" s="150"/>
      <c r="EM974" s="150"/>
      <c r="EN974" s="150"/>
      <c r="EO974" s="150"/>
      <c r="EP974" s="150"/>
      <c r="EQ974" s="150"/>
      <c r="ER974" s="150"/>
      <c r="ES974" s="150"/>
      <c r="ET974" s="150"/>
      <c r="EU974" s="150"/>
      <c r="EV974" s="150"/>
      <c r="EW974" s="150"/>
      <c r="EX974" s="150"/>
      <c r="EY974" s="150"/>
      <c r="EZ974" s="150"/>
      <c r="FA974" s="150"/>
      <c r="FB974" s="150"/>
      <c r="FC974" s="150"/>
      <c r="FD974" s="150"/>
      <c r="FE974" s="150"/>
      <c r="FF974" s="150"/>
      <c r="FG974" s="150"/>
      <c r="FH974" s="150"/>
      <c r="FI974" s="150"/>
      <c r="FJ974" s="150"/>
      <c r="FK974" s="150"/>
      <c r="FL974" s="150"/>
      <c r="FM974" s="150"/>
      <c r="FN974" s="150"/>
      <c r="FO974" s="150"/>
      <c r="FP974" s="150"/>
      <c r="FQ974" s="150"/>
      <c r="FR974" s="150"/>
      <c r="FS974" s="150"/>
      <c r="FT974" s="150"/>
      <c r="FU974" s="150"/>
      <c r="FV974" s="150"/>
      <c r="FW974" s="150"/>
      <c r="FX974" s="150"/>
      <c r="FY974" s="150"/>
      <c r="FZ974" s="150"/>
      <c r="GA974" s="150"/>
      <c r="GB974" s="150"/>
      <c r="GC974" s="150"/>
      <c r="GD974" s="150"/>
      <c r="GE974" s="150"/>
      <c r="GF974" s="150"/>
      <c r="GG974" s="150"/>
      <c r="GH974" s="150"/>
      <c r="GI974" s="150"/>
      <c r="GJ974" s="150"/>
      <c r="GK974" s="150"/>
      <c r="GL974" s="150"/>
      <c r="GM974" s="150"/>
      <c r="GN974" s="150"/>
      <c r="GO974" s="150"/>
      <c r="GP974" s="150"/>
      <c r="GQ974" s="150"/>
      <c r="GR974" s="150"/>
      <c r="GS974" s="150"/>
      <c r="GT974" s="150"/>
      <c r="GU974" s="150"/>
      <c r="GV974" s="150"/>
      <c r="GW974" s="150"/>
      <c r="GX974" s="150"/>
      <c r="GY974" s="150"/>
      <c r="GZ974" s="150"/>
      <c r="HA974" s="150"/>
      <c r="HB974" s="150"/>
      <c r="HC974" s="150"/>
      <c r="HD974" s="150"/>
      <c r="HE974" s="150"/>
      <c r="HF974" s="150"/>
      <c r="HG974" s="150"/>
      <c r="HH974" s="150"/>
      <c r="HI974" s="150"/>
      <c r="HJ974" s="150"/>
      <c r="HK974" s="150"/>
      <c r="HL974" s="150"/>
      <c r="HM974" s="150"/>
      <c r="HN974" s="150"/>
      <c r="HO974" s="150"/>
      <c r="HP974" s="150"/>
      <c r="HQ974" s="150"/>
      <c r="HR974" s="150"/>
      <c r="HS974" s="150"/>
      <c r="HT974" s="150"/>
      <c r="HU974" s="150"/>
      <c r="HV974" s="150"/>
      <c r="HW974" s="150"/>
      <c r="HX974" s="150"/>
      <c r="HY974" s="150"/>
      <c r="HZ974" s="150"/>
      <c r="IA974" s="150"/>
      <c r="IB974" s="150"/>
      <c r="IC974" s="150"/>
      <c r="ID974" s="150"/>
      <c r="IE974" s="150"/>
      <c r="IF974" s="150"/>
      <c r="IG974" s="150"/>
      <c r="IH974" s="150"/>
      <c r="II974" s="150"/>
      <c r="IJ974" s="150"/>
      <c r="IK974" s="150"/>
      <c r="IL974" s="150"/>
      <c r="IM974" s="150"/>
      <c r="IN974" s="150"/>
      <c r="IO974" s="150"/>
      <c r="IP974" s="150"/>
      <c r="IQ974" s="150"/>
      <c r="IR974" s="150"/>
      <c r="IS974" s="150"/>
      <c r="IT974" s="150"/>
      <c r="IU974" s="150"/>
      <c r="IV974" s="150"/>
      <c r="IW974" s="150"/>
    </row>
    <row r="975" customFormat="false" ht="12.75" hidden="false" customHeight="false" outlineLevel="0" collapsed="false">
      <c r="B975" s="147"/>
      <c r="C975" s="147"/>
      <c r="D975" s="147"/>
      <c r="E975" s="147"/>
      <c r="F975" s="147"/>
      <c r="G975" s="147"/>
      <c r="H975" s="148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  <c r="AA975" s="147"/>
      <c r="AB975" s="147"/>
      <c r="AC975" s="147"/>
      <c r="AD975" s="147"/>
      <c r="AE975" s="147"/>
      <c r="AF975" s="147"/>
      <c r="AG975" s="147"/>
      <c r="AH975" s="147"/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  <c r="BH975" s="147"/>
      <c r="BI975" s="147"/>
      <c r="BJ975" s="147"/>
      <c r="BK975" s="149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  <c r="EB975" s="150"/>
      <c r="EC975" s="150"/>
      <c r="ED975" s="150"/>
      <c r="EE975" s="150"/>
      <c r="EF975" s="150"/>
      <c r="EG975" s="150"/>
      <c r="EH975" s="150"/>
      <c r="EI975" s="150"/>
      <c r="EJ975" s="150"/>
      <c r="EK975" s="150"/>
      <c r="EL975" s="150"/>
      <c r="EM975" s="150"/>
      <c r="EN975" s="150"/>
      <c r="EO975" s="150"/>
      <c r="EP975" s="150"/>
      <c r="EQ975" s="150"/>
      <c r="ER975" s="150"/>
      <c r="ES975" s="150"/>
      <c r="ET975" s="150"/>
      <c r="EU975" s="150"/>
      <c r="EV975" s="150"/>
      <c r="EW975" s="150"/>
      <c r="EX975" s="150"/>
      <c r="EY975" s="150"/>
      <c r="EZ975" s="150"/>
      <c r="FA975" s="150"/>
      <c r="FB975" s="150"/>
      <c r="FC975" s="150"/>
      <c r="FD975" s="150"/>
      <c r="FE975" s="150"/>
      <c r="FF975" s="150"/>
      <c r="FG975" s="150"/>
      <c r="FH975" s="150"/>
      <c r="FI975" s="150"/>
      <c r="FJ975" s="150"/>
      <c r="FK975" s="150"/>
      <c r="FL975" s="150"/>
      <c r="FM975" s="150"/>
      <c r="FN975" s="150"/>
      <c r="FO975" s="150"/>
      <c r="FP975" s="150"/>
      <c r="FQ975" s="150"/>
      <c r="FR975" s="150"/>
      <c r="FS975" s="150"/>
      <c r="FT975" s="150"/>
      <c r="FU975" s="150"/>
      <c r="FV975" s="150"/>
      <c r="FW975" s="150"/>
      <c r="FX975" s="150"/>
      <c r="FY975" s="150"/>
      <c r="FZ975" s="150"/>
      <c r="GA975" s="150"/>
      <c r="GB975" s="150"/>
      <c r="GC975" s="150"/>
      <c r="GD975" s="150"/>
      <c r="GE975" s="150"/>
      <c r="GF975" s="150"/>
      <c r="GG975" s="150"/>
      <c r="GH975" s="150"/>
      <c r="GI975" s="150"/>
      <c r="GJ975" s="150"/>
      <c r="GK975" s="150"/>
      <c r="GL975" s="150"/>
      <c r="GM975" s="150"/>
      <c r="GN975" s="150"/>
      <c r="GO975" s="150"/>
      <c r="GP975" s="150"/>
      <c r="GQ975" s="150"/>
      <c r="GR975" s="150"/>
      <c r="GS975" s="150"/>
      <c r="GT975" s="150"/>
      <c r="GU975" s="150"/>
      <c r="GV975" s="150"/>
      <c r="GW975" s="150"/>
      <c r="GX975" s="150"/>
      <c r="GY975" s="150"/>
      <c r="GZ975" s="150"/>
      <c r="HA975" s="150"/>
      <c r="HB975" s="150"/>
      <c r="HC975" s="150"/>
      <c r="HD975" s="150"/>
      <c r="HE975" s="150"/>
      <c r="HF975" s="150"/>
      <c r="HG975" s="150"/>
      <c r="HH975" s="150"/>
      <c r="HI975" s="150"/>
      <c r="HJ975" s="150"/>
      <c r="HK975" s="150"/>
      <c r="HL975" s="150"/>
      <c r="HM975" s="150"/>
      <c r="HN975" s="150"/>
      <c r="HO975" s="150"/>
      <c r="HP975" s="150"/>
      <c r="HQ975" s="150"/>
      <c r="HR975" s="150"/>
      <c r="HS975" s="150"/>
      <c r="HT975" s="150"/>
      <c r="HU975" s="150"/>
      <c r="HV975" s="150"/>
      <c r="HW975" s="150"/>
      <c r="HX975" s="150"/>
      <c r="HY975" s="150"/>
      <c r="HZ975" s="150"/>
      <c r="IA975" s="150"/>
      <c r="IB975" s="150"/>
      <c r="IC975" s="150"/>
      <c r="ID975" s="150"/>
      <c r="IE975" s="150"/>
      <c r="IF975" s="150"/>
      <c r="IG975" s="150"/>
      <c r="IH975" s="150"/>
      <c r="II975" s="150"/>
      <c r="IJ975" s="150"/>
      <c r="IK975" s="150"/>
      <c r="IL975" s="150"/>
      <c r="IM975" s="150"/>
      <c r="IN975" s="150"/>
      <c r="IO975" s="150"/>
      <c r="IP975" s="150"/>
      <c r="IQ975" s="150"/>
      <c r="IR975" s="150"/>
      <c r="IS975" s="150"/>
      <c r="IT975" s="150"/>
      <c r="IU975" s="150"/>
      <c r="IV975" s="150"/>
      <c r="IW975" s="150"/>
    </row>
    <row r="976" customFormat="false" ht="12.75" hidden="false" customHeight="false" outlineLevel="0" collapsed="false">
      <c r="B976" s="147"/>
      <c r="C976" s="147"/>
      <c r="D976" s="147"/>
      <c r="E976" s="147"/>
      <c r="F976" s="147"/>
      <c r="G976" s="147"/>
      <c r="H976" s="148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  <c r="AA976" s="147"/>
      <c r="AB976" s="147"/>
      <c r="AC976" s="147"/>
      <c r="AD976" s="147"/>
      <c r="AE976" s="147"/>
      <c r="AF976" s="147"/>
      <c r="AG976" s="147"/>
      <c r="AH976" s="147"/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  <c r="BH976" s="147"/>
      <c r="BI976" s="147"/>
      <c r="BJ976" s="147"/>
      <c r="BK976" s="149"/>
      <c r="BL976" s="150"/>
      <c r="BM976" s="150"/>
      <c r="BN976" s="150"/>
      <c r="BO976" s="150"/>
      <c r="BP976" s="150"/>
      <c r="BQ976" s="150"/>
      <c r="BR976" s="150"/>
      <c r="BS976" s="150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  <c r="EB976" s="150"/>
      <c r="EC976" s="150"/>
      <c r="ED976" s="150"/>
      <c r="EE976" s="150"/>
      <c r="EF976" s="150"/>
      <c r="EG976" s="150"/>
      <c r="EH976" s="150"/>
      <c r="EI976" s="150"/>
      <c r="EJ976" s="150"/>
      <c r="EK976" s="150"/>
      <c r="EL976" s="150"/>
      <c r="EM976" s="150"/>
      <c r="EN976" s="150"/>
      <c r="EO976" s="150"/>
      <c r="EP976" s="150"/>
      <c r="EQ976" s="150"/>
      <c r="ER976" s="150"/>
      <c r="ES976" s="150"/>
      <c r="ET976" s="150"/>
      <c r="EU976" s="150"/>
      <c r="EV976" s="150"/>
      <c r="EW976" s="150"/>
      <c r="EX976" s="150"/>
      <c r="EY976" s="150"/>
      <c r="EZ976" s="150"/>
      <c r="FA976" s="150"/>
      <c r="FB976" s="150"/>
      <c r="FC976" s="150"/>
      <c r="FD976" s="150"/>
      <c r="FE976" s="150"/>
      <c r="FF976" s="150"/>
      <c r="FG976" s="150"/>
      <c r="FH976" s="150"/>
      <c r="FI976" s="150"/>
      <c r="FJ976" s="150"/>
      <c r="FK976" s="150"/>
      <c r="FL976" s="150"/>
      <c r="FM976" s="150"/>
      <c r="FN976" s="150"/>
      <c r="FO976" s="150"/>
      <c r="FP976" s="150"/>
      <c r="FQ976" s="150"/>
      <c r="FR976" s="150"/>
      <c r="FS976" s="150"/>
      <c r="FT976" s="150"/>
      <c r="FU976" s="150"/>
      <c r="FV976" s="150"/>
      <c r="FW976" s="150"/>
      <c r="FX976" s="150"/>
      <c r="FY976" s="150"/>
      <c r="FZ976" s="150"/>
      <c r="GA976" s="150"/>
      <c r="GB976" s="150"/>
      <c r="GC976" s="150"/>
      <c r="GD976" s="150"/>
      <c r="GE976" s="150"/>
      <c r="GF976" s="150"/>
      <c r="GG976" s="150"/>
      <c r="GH976" s="150"/>
      <c r="GI976" s="150"/>
      <c r="GJ976" s="150"/>
      <c r="GK976" s="150"/>
      <c r="GL976" s="150"/>
      <c r="GM976" s="150"/>
      <c r="GN976" s="150"/>
      <c r="GO976" s="150"/>
      <c r="GP976" s="150"/>
      <c r="GQ976" s="150"/>
      <c r="GR976" s="150"/>
      <c r="GS976" s="150"/>
      <c r="GT976" s="150"/>
      <c r="GU976" s="150"/>
      <c r="GV976" s="150"/>
      <c r="GW976" s="150"/>
      <c r="GX976" s="150"/>
      <c r="GY976" s="150"/>
      <c r="GZ976" s="150"/>
      <c r="HA976" s="150"/>
      <c r="HB976" s="150"/>
      <c r="HC976" s="150"/>
      <c r="HD976" s="150"/>
      <c r="HE976" s="150"/>
      <c r="HF976" s="150"/>
      <c r="HG976" s="150"/>
      <c r="HH976" s="150"/>
      <c r="HI976" s="150"/>
      <c r="HJ976" s="150"/>
      <c r="HK976" s="150"/>
      <c r="HL976" s="150"/>
      <c r="HM976" s="150"/>
      <c r="HN976" s="150"/>
      <c r="HO976" s="150"/>
      <c r="HP976" s="150"/>
      <c r="HQ976" s="150"/>
      <c r="HR976" s="150"/>
      <c r="HS976" s="150"/>
      <c r="HT976" s="150"/>
      <c r="HU976" s="150"/>
      <c r="HV976" s="150"/>
      <c r="HW976" s="150"/>
      <c r="HX976" s="150"/>
      <c r="HY976" s="150"/>
      <c r="HZ976" s="150"/>
      <c r="IA976" s="150"/>
      <c r="IB976" s="150"/>
      <c r="IC976" s="150"/>
      <c r="ID976" s="150"/>
      <c r="IE976" s="150"/>
      <c r="IF976" s="150"/>
      <c r="IG976" s="150"/>
      <c r="IH976" s="150"/>
      <c r="II976" s="150"/>
      <c r="IJ976" s="150"/>
      <c r="IK976" s="150"/>
      <c r="IL976" s="150"/>
      <c r="IM976" s="150"/>
      <c r="IN976" s="150"/>
      <c r="IO976" s="150"/>
      <c r="IP976" s="150"/>
      <c r="IQ976" s="150"/>
      <c r="IR976" s="150"/>
      <c r="IS976" s="150"/>
      <c r="IT976" s="150"/>
      <c r="IU976" s="150"/>
      <c r="IV976" s="150"/>
      <c r="IW976" s="150"/>
    </row>
    <row r="977" customFormat="false" ht="12.75" hidden="false" customHeight="false" outlineLevel="0" collapsed="false">
      <c r="B977" s="147"/>
      <c r="C977" s="147"/>
      <c r="D977" s="147"/>
      <c r="E977" s="147"/>
      <c r="F977" s="147"/>
      <c r="G977" s="147"/>
      <c r="H977" s="148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  <c r="AA977" s="147"/>
      <c r="AB977" s="147"/>
      <c r="AC977" s="147"/>
      <c r="AD977" s="147"/>
      <c r="AE977" s="147"/>
      <c r="AF977" s="147"/>
      <c r="AG977" s="147"/>
      <c r="AH977" s="147"/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  <c r="BG977" s="147"/>
      <c r="BH977" s="147"/>
      <c r="BI977" s="147"/>
      <c r="BJ977" s="147"/>
      <c r="BK977" s="149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  <c r="EB977" s="150"/>
      <c r="EC977" s="150"/>
      <c r="ED977" s="150"/>
      <c r="EE977" s="150"/>
      <c r="EF977" s="150"/>
      <c r="EG977" s="150"/>
      <c r="EH977" s="150"/>
      <c r="EI977" s="150"/>
      <c r="EJ977" s="150"/>
      <c r="EK977" s="150"/>
      <c r="EL977" s="150"/>
      <c r="EM977" s="150"/>
      <c r="EN977" s="150"/>
      <c r="EO977" s="150"/>
      <c r="EP977" s="150"/>
      <c r="EQ977" s="150"/>
      <c r="ER977" s="150"/>
      <c r="ES977" s="150"/>
      <c r="ET977" s="150"/>
      <c r="EU977" s="150"/>
      <c r="EV977" s="150"/>
      <c r="EW977" s="150"/>
      <c r="EX977" s="150"/>
      <c r="EY977" s="150"/>
      <c r="EZ977" s="150"/>
      <c r="FA977" s="150"/>
      <c r="FB977" s="150"/>
      <c r="FC977" s="150"/>
      <c r="FD977" s="150"/>
      <c r="FE977" s="150"/>
      <c r="FF977" s="150"/>
      <c r="FG977" s="150"/>
      <c r="FH977" s="150"/>
      <c r="FI977" s="150"/>
      <c r="FJ977" s="150"/>
      <c r="FK977" s="150"/>
      <c r="FL977" s="150"/>
      <c r="FM977" s="150"/>
      <c r="FN977" s="150"/>
      <c r="FO977" s="150"/>
      <c r="FP977" s="150"/>
      <c r="FQ977" s="150"/>
      <c r="FR977" s="150"/>
      <c r="FS977" s="150"/>
      <c r="FT977" s="150"/>
      <c r="FU977" s="150"/>
      <c r="FV977" s="150"/>
      <c r="FW977" s="150"/>
      <c r="FX977" s="150"/>
      <c r="FY977" s="150"/>
      <c r="FZ977" s="150"/>
      <c r="GA977" s="150"/>
      <c r="GB977" s="150"/>
      <c r="GC977" s="150"/>
      <c r="GD977" s="150"/>
      <c r="GE977" s="150"/>
      <c r="GF977" s="150"/>
      <c r="GG977" s="150"/>
      <c r="GH977" s="150"/>
      <c r="GI977" s="150"/>
      <c r="GJ977" s="150"/>
      <c r="GK977" s="150"/>
      <c r="GL977" s="150"/>
      <c r="GM977" s="150"/>
      <c r="GN977" s="150"/>
      <c r="GO977" s="150"/>
      <c r="GP977" s="150"/>
      <c r="GQ977" s="150"/>
      <c r="GR977" s="150"/>
      <c r="GS977" s="150"/>
      <c r="GT977" s="150"/>
      <c r="GU977" s="150"/>
      <c r="GV977" s="150"/>
      <c r="GW977" s="150"/>
      <c r="GX977" s="150"/>
      <c r="GY977" s="150"/>
      <c r="GZ977" s="150"/>
      <c r="HA977" s="150"/>
      <c r="HB977" s="150"/>
      <c r="HC977" s="150"/>
      <c r="HD977" s="150"/>
      <c r="HE977" s="150"/>
      <c r="HF977" s="150"/>
      <c r="HG977" s="150"/>
      <c r="HH977" s="150"/>
      <c r="HI977" s="150"/>
      <c r="HJ977" s="150"/>
      <c r="HK977" s="150"/>
      <c r="HL977" s="150"/>
      <c r="HM977" s="150"/>
      <c r="HN977" s="150"/>
      <c r="HO977" s="150"/>
      <c r="HP977" s="150"/>
      <c r="HQ977" s="150"/>
      <c r="HR977" s="150"/>
      <c r="HS977" s="150"/>
      <c r="HT977" s="150"/>
      <c r="HU977" s="150"/>
      <c r="HV977" s="150"/>
      <c r="HW977" s="150"/>
      <c r="HX977" s="150"/>
      <c r="HY977" s="150"/>
      <c r="HZ977" s="150"/>
      <c r="IA977" s="150"/>
      <c r="IB977" s="150"/>
      <c r="IC977" s="150"/>
      <c r="ID977" s="150"/>
      <c r="IE977" s="150"/>
      <c r="IF977" s="150"/>
      <c r="IG977" s="150"/>
      <c r="IH977" s="150"/>
      <c r="II977" s="150"/>
      <c r="IJ977" s="150"/>
      <c r="IK977" s="150"/>
      <c r="IL977" s="150"/>
      <c r="IM977" s="150"/>
      <c r="IN977" s="150"/>
      <c r="IO977" s="150"/>
      <c r="IP977" s="150"/>
      <c r="IQ977" s="150"/>
      <c r="IR977" s="150"/>
      <c r="IS977" s="150"/>
      <c r="IT977" s="150"/>
      <c r="IU977" s="150"/>
      <c r="IV977" s="150"/>
      <c r="IW977" s="150"/>
    </row>
    <row r="978" customFormat="false" ht="12.75" hidden="false" customHeight="false" outlineLevel="0" collapsed="false">
      <c r="B978" s="147"/>
      <c r="C978" s="147"/>
      <c r="D978" s="147"/>
      <c r="E978" s="147"/>
      <c r="F978" s="147"/>
      <c r="G978" s="147"/>
      <c r="H978" s="148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  <c r="AA978" s="147"/>
      <c r="AB978" s="147"/>
      <c r="AC978" s="147"/>
      <c r="AD978" s="147"/>
      <c r="AE978" s="147"/>
      <c r="AF978" s="147"/>
      <c r="AG978" s="147"/>
      <c r="AH978" s="147"/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147"/>
      <c r="BC978" s="147"/>
      <c r="BD978" s="147"/>
      <c r="BE978" s="147"/>
      <c r="BF978" s="147"/>
      <c r="BG978" s="147"/>
      <c r="BH978" s="147"/>
      <c r="BI978" s="147"/>
      <c r="BJ978" s="147"/>
      <c r="BK978" s="149"/>
      <c r="BL978" s="150"/>
      <c r="BM978" s="150"/>
      <c r="BN978" s="150"/>
      <c r="BO978" s="150"/>
      <c r="BP978" s="150"/>
      <c r="BQ978" s="150"/>
      <c r="BR978" s="150"/>
      <c r="BS978" s="150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  <c r="EB978" s="150"/>
      <c r="EC978" s="150"/>
      <c r="ED978" s="150"/>
      <c r="EE978" s="150"/>
      <c r="EF978" s="150"/>
      <c r="EG978" s="150"/>
      <c r="EH978" s="150"/>
      <c r="EI978" s="150"/>
      <c r="EJ978" s="150"/>
      <c r="EK978" s="150"/>
      <c r="EL978" s="150"/>
      <c r="EM978" s="150"/>
      <c r="EN978" s="150"/>
      <c r="EO978" s="150"/>
      <c r="EP978" s="150"/>
      <c r="EQ978" s="150"/>
      <c r="ER978" s="150"/>
      <c r="ES978" s="150"/>
      <c r="ET978" s="150"/>
      <c r="EU978" s="150"/>
      <c r="EV978" s="150"/>
      <c r="EW978" s="150"/>
      <c r="EX978" s="150"/>
      <c r="EY978" s="150"/>
      <c r="EZ978" s="150"/>
      <c r="FA978" s="150"/>
      <c r="FB978" s="150"/>
      <c r="FC978" s="150"/>
      <c r="FD978" s="150"/>
      <c r="FE978" s="150"/>
      <c r="FF978" s="150"/>
      <c r="FG978" s="150"/>
      <c r="FH978" s="150"/>
      <c r="FI978" s="150"/>
      <c r="FJ978" s="150"/>
      <c r="FK978" s="150"/>
      <c r="FL978" s="150"/>
      <c r="FM978" s="150"/>
      <c r="FN978" s="150"/>
      <c r="FO978" s="150"/>
      <c r="FP978" s="150"/>
      <c r="FQ978" s="150"/>
      <c r="FR978" s="150"/>
      <c r="FS978" s="150"/>
      <c r="FT978" s="150"/>
      <c r="FU978" s="150"/>
      <c r="FV978" s="150"/>
      <c r="FW978" s="150"/>
      <c r="FX978" s="150"/>
      <c r="FY978" s="150"/>
      <c r="FZ978" s="150"/>
      <c r="GA978" s="150"/>
      <c r="GB978" s="150"/>
      <c r="GC978" s="150"/>
      <c r="GD978" s="150"/>
      <c r="GE978" s="150"/>
      <c r="GF978" s="150"/>
      <c r="GG978" s="150"/>
      <c r="GH978" s="150"/>
      <c r="GI978" s="150"/>
      <c r="GJ978" s="150"/>
      <c r="GK978" s="150"/>
      <c r="GL978" s="150"/>
      <c r="GM978" s="150"/>
      <c r="GN978" s="150"/>
      <c r="GO978" s="150"/>
      <c r="GP978" s="150"/>
      <c r="GQ978" s="150"/>
      <c r="GR978" s="150"/>
      <c r="GS978" s="150"/>
      <c r="GT978" s="150"/>
      <c r="GU978" s="150"/>
      <c r="GV978" s="150"/>
      <c r="GW978" s="150"/>
      <c r="GX978" s="150"/>
      <c r="GY978" s="150"/>
      <c r="GZ978" s="150"/>
      <c r="HA978" s="150"/>
      <c r="HB978" s="150"/>
      <c r="HC978" s="150"/>
      <c r="HD978" s="150"/>
      <c r="HE978" s="150"/>
      <c r="HF978" s="150"/>
      <c r="HG978" s="150"/>
      <c r="HH978" s="150"/>
      <c r="HI978" s="150"/>
      <c r="HJ978" s="150"/>
      <c r="HK978" s="150"/>
      <c r="HL978" s="150"/>
      <c r="HM978" s="150"/>
      <c r="HN978" s="150"/>
      <c r="HO978" s="150"/>
      <c r="HP978" s="150"/>
      <c r="HQ978" s="150"/>
      <c r="HR978" s="150"/>
      <c r="HS978" s="150"/>
      <c r="HT978" s="150"/>
      <c r="HU978" s="150"/>
      <c r="HV978" s="150"/>
      <c r="HW978" s="150"/>
      <c r="HX978" s="150"/>
      <c r="HY978" s="150"/>
      <c r="HZ978" s="150"/>
      <c r="IA978" s="150"/>
      <c r="IB978" s="150"/>
      <c r="IC978" s="150"/>
      <c r="ID978" s="150"/>
      <c r="IE978" s="150"/>
      <c r="IF978" s="150"/>
      <c r="IG978" s="150"/>
      <c r="IH978" s="150"/>
      <c r="II978" s="150"/>
      <c r="IJ978" s="150"/>
      <c r="IK978" s="150"/>
      <c r="IL978" s="150"/>
      <c r="IM978" s="150"/>
      <c r="IN978" s="150"/>
      <c r="IO978" s="150"/>
      <c r="IP978" s="150"/>
      <c r="IQ978" s="150"/>
      <c r="IR978" s="150"/>
      <c r="IS978" s="150"/>
      <c r="IT978" s="150"/>
      <c r="IU978" s="150"/>
      <c r="IV978" s="150"/>
      <c r="IW978" s="150"/>
    </row>
    <row r="979" customFormat="false" ht="12.75" hidden="false" customHeight="false" outlineLevel="0" collapsed="false">
      <c r="B979" s="147"/>
      <c r="C979" s="147"/>
      <c r="D979" s="147"/>
      <c r="E979" s="147"/>
      <c r="F979" s="147"/>
      <c r="G979" s="147"/>
      <c r="H979" s="148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  <c r="AA979" s="147"/>
      <c r="AB979" s="147"/>
      <c r="AC979" s="147"/>
      <c r="AD979" s="147"/>
      <c r="AE979" s="147"/>
      <c r="AF979" s="147"/>
      <c r="AG979" s="147"/>
      <c r="AH979" s="147"/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7"/>
      <c r="BH979" s="147"/>
      <c r="BI979" s="147"/>
      <c r="BJ979" s="147"/>
      <c r="BK979" s="149"/>
      <c r="BL979" s="150"/>
      <c r="BM979" s="150"/>
      <c r="BN979" s="150"/>
      <c r="BO979" s="150"/>
      <c r="BP979" s="150"/>
      <c r="BQ979" s="150"/>
      <c r="BR979" s="150"/>
      <c r="BS979" s="150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  <c r="EB979" s="150"/>
      <c r="EC979" s="150"/>
      <c r="ED979" s="150"/>
      <c r="EE979" s="150"/>
      <c r="EF979" s="150"/>
      <c r="EG979" s="150"/>
      <c r="EH979" s="150"/>
      <c r="EI979" s="150"/>
      <c r="EJ979" s="150"/>
      <c r="EK979" s="150"/>
      <c r="EL979" s="150"/>
      <c r="EM979" s="150"/>
      <c r="EN979" s="150"/>
      <c r="EO979" s="150"/>
      <c r="EP979" s="150"/>
      <c r="EQ979" s="150"/>
      <c r="ER979" s="150"/>
      <c r="ES979" s="150"/>
      <c r="ET979" s="150"/>
      <c r="EU979" s="150"/>
      <c r="EV979" s="150"/>
      <c r="EW979" s="150"/>
      <c r="EX979" s="150"/>
      <c r="EY979" s="150"/>
      <c r="EZ979" s="150"/>
      <c r="FA979" s="150"/>
      <c r="FB979" s="150"/>
      <c r="FC979" s="150"/>
      <c r="FD979" s="150"/>
      <c r="FE979" s="150"/>
      <c r="FF979" s="150"/>
      <c r="FG979" s="150"/>
      <c r="FH979" s="150"/>
      <c r="FI979" s="150"/>
      <c r="FJ979" s="150"/>
      <c r="FK979" s="150"/>
      <c r="FL979" s="150"/>
      <c r="FM979" s="150"/>
      <c r="FN979" s="150"/>
      <c r="FO979" s="150"/>
      <c r="FP979" s="150"/>
      <c r="FQ979" s="150"/>
      <c r="FR979" s="150"/>
      <c r="FS979" s="150"/>
      <c r="FT979" s="150"/>
      <c r="FU979" s="150"/>
      <c r="FV979" s="150"/>
      <c r="FW979" s="150"/>
      <c r="FX979" s="150"/>
      <c r="FY979" s="150"/>
      <c r="FZ979" s="150"/>
      <c r="GA979" s="150"/>
      <c r="GB979" s="150"/>
      <c r="GC979" s="150"/>
      <c r="GD979" s="150"/>
      <c r="GE979" s="150"/>
      <c r="GF979" s="150"/>
      <c r="GG979" s="150"/>
      <c r="GH979" s="150"/>
      <c r="GI979" s="150"/>
      <c r="GJ979" s="150"/>
      <c r="GK979" s="150"/>
      <c r="GL979" s="150"/>
      <c r="GM979" s="150"/>
      <c r="GN979" s="150"/>
      <c r="GO979" s="150"/>
      <c r="GP979" s="150"/>
      <c r="GQ979" s="150"/>
      <c r="GR979" s="150"/>
      <c r="GS979" s="150"/>
      <c r="GT979" s="150"/>
      <c r="GU979" s="150"/>
      <c r="GV979" s="150"/>
      <c r="GW979" s="150"/>
      <c r="GX979" s="150"/>
      <c r="GY979" s="150"/>
      <c r="GZ979" s="150"/>
      <c r="HA979" s="150"/>
      <c r="HB979" s="150"/>
      <c r="HC979" s="150"/>
      <c r="HD979" s="150"/>
      <c r="HE979" s="150"/>
      <c r="HF979" s="150"/>
      <c r="HG979" s="150"/>
      <c r="HH979" s="150"/>
      <c r="HI979" s="150"/>
      <c r="HJ979" s="150"/>
      <c r="HK979" s="150"/>
      <c r="HL979" s="150"/>
      <c r="HM979" s="150"/>
      <c r="HN979" s="150"/>
      <c r="HO979" s="150"/>
      <c r="HP979" s="150"/>
      <c r="HQ979" s="150"/>
      <c r="HR979" s="150"/>
      <c r="HS979" s="150"/>
      <c r="HT979" s="150"/>
      <c r="HU979" s="150"/>
      <c r="HV979" s="150"/>
      <c r="HW979" s="150"/>
      <c r="HX979" s="150"/>
      <c r="HY979" s="150"/>
      <c r="HZ979" s="150"/>
      <c r="IA979" s="150"/>
      <c r="IB979" s="150"/>
      <c r="IC979" s="150"/>
      <c r="ID979" s="150"/>
      <c r="IE979" s="150"/>
      <c r="IF979" s="150"/>
      <c r="IG979" s="150"/>
      <c r="IH979" s="150"/>
      <c r="II979" s="150"/>
      <c r="IJ979" s="150"/>
      <c r="IK979" s="150"/>
      <c r="IL979" s="150"/>
      <c r="IM979" s="150"/>
      <c r="IN979" s="150"/>
      <c r="IO979" s="150"/>
      <c r="IP979" s="150"/>
      <c r="IQ979" s="150"/>
      <c r="IR979" s="150"/>
      <c r="IS979" s="150"/>
      <c r="IT979" s="150"/>
      <c r="IU979" s="150"/>
      <c r="IV979" s="150"/>
      <c r="IW979" s="150"/>
    </row>
    <row r="980" customFormat="false" ht="12.75" hidden="false" customHeight="false" outlineLevel="0" collapsed="false">
      <c r="B980" s="147"/>
      <c r="C980" s="147"/>
      <c r="D980" s="147"/>
      <c r="E980" s="147"/>
      <c r="F980" s="147"/>
      <c r="G980" s="147"/>
      <c r="H980" s="148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  <c r="AA980" s="147"/>
      <c r="AB980" s="147"/>
      <c r="AC980" s="147"/>
      <c r="AD980" s="147"/>
      <c r="AE980" s="147"/>
      <c r="AF980" s="147"/>
      <c r="AG980" s="147"/>
      <c r="AH980" s="147"/>
      <c r="AI980" s="147"/>
      <c r="AJ980" s="147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  <c r="BG980" s="147"/>
      <c r="BH980" s="147"/>
      <c r="BI980" s="147"/>
      <c r="BJ980" s="147"/>
      <c r="BK980" s="149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  <c r="EB980" s="150"/>
      <c r="EC980" s="150"/>
      <c r="ED980" s="150"/>
      <c r="EE980" s="150"/>
      <c r="EF980" s="150"/>
      <c r="EG980" s="150"/>
      <c r="EH980" s="150"/>
      <c r="EI980" s="150"/>
      <c r="EJ980" s="150"/>
      <c r="EK980" s="150"/>
      <c r="EL980" s="150"/>
      <c r="EM980" s="150"/>
      <c r="EN980" s="150"/>
      <c r="EO980" s="150"/>
      <c r="EP980" s="150"/>
      <c r="EQ980" s="150"/>
      <c r="ER980" s="150"/>
      <c r="ES980" s="150"/>
      <c r="ET980" s="150"/>
      <c r="EU980" s="150"/>
      <c r="EV980" s="150"/>
      <c r="EW980" s="150"/>
      <c r="EX980" s="150"/>
      <c r="EY980" s="150"/>
      <c r="EZ980" s="150"/>
      <c r="FA980" s="150"/>
      <c r="FB980" s="150"/>
      <c r="FC980" s="150"/>
      <c r="FD980" s="150"/>
      <c r="FE980" s="150"/>
      <c r="FF980" s="150"/>
      <c r="FG980" s="150"/>
      <c r="FH980" s="150"/>
      <c r="FI980" s="150"/>
      <c r="FJ980" s="150"/>
      <c r="FK980" s="150"/>
      <c r="FL980" s="150"/>
      <c r="FM980" s="150"/>
      <c r="FN980" s="150"/>
      <c r="FO980" s="150"/>
      <c r="FP980" s="150"/>
      <c r="FQ980" s="150"/>
      <c r="FR980" s="150"/>
      <c r="FS980" s="150"/>
      <c r="FT980" s="150"/>
      <c r="FU980" s="150"/>
      <c r="FV980" s="150"/>
      <c r="FW980" s="150"/>
      <c r="FX980" s="150"/>
      <c r="FY980" s="150"/>
      <c r="FZ980" s="150"/>
      <c r="GA980" s="150"/>
      <c r="GB980" s="150"/>
      <c r="GC980" s="150"/>
      <c r="GD980" s="150"/>
      <c r="GE980" s="150"/>
      <c r="GF980" s="150"/>
      <c r="GG980" s="150"/>
      <c r="GH980" s="150"/>
      <c r="GI980" s="150"/>
      <c r="GJ980" s="150"/>
      <c r="GK980" s="150"/>
      <c r="GL980" s="150"/>
      <c r="GM980" s="150"/>
      <c r="GN980" s="150"/>
      <c r="GO980" s="150"/>
      <c r="GP980" s="150"/>
      <c r="GQ980" s="150"/>
      <c r="GR980" s="150"/>
      <c r="GS980" s="150"/>
      <c r="GT980" s="150"/>
      <c r="GU980" s="150"/>
      <c r="GV980" s="150"/>
      <c r="GW980" s="150"/>
      <c r="GX980" s="150"/>
      <c r="GY980" s="150"/>
      <c r="GZ980" s="150"/>
      <c r="HA980" s="150"/>
      <c r="HB980" s="150"/>
      <c r="HC980" s="150"/>
      <c r="HD980" s="150"/>
      <c r="HE980" s="150"/>
      <c r="HF980" s="150"/>
      <c r="HG980" s="150"/>
      <c r="HH980" s="150"/>
      <c r="HI980" s="150"/>
      <c r="HJ980" s="150"/>
      <c r="HK980" s="150"/>
      <c r="HL980" s="150"/>
      <c r="HM980" s="150"/>
      <c r="HN980" s="150"/>
      <c r="HO980" s="150"/>
      <c r="HP980" s="150"/>
      <c r="HQ980" s="150"/>
      <c r="HR980" s="150"/>
      <c r="HS980" s="150"/>
      <c r="HT980" s="150"/>
      <c r="HU980" s="150"/>
      <c r="HV980" s="150"/>
      <c r="HW980" s="150"/>
      <c r="HX980" s="150"/>
      <c r="HY980" s="150"/>
      <c r="HZ980" s="150"/>
      <c r="IA980" s="150"/>
      <c r="IB980" s="150"/>
      <c r="IC980" s="150"/>
      <c r="ID980" s="150"/>
      <c r="IE980" s="150"/>
      <c r="IF980" s="150"/>
      <c r="IG980" s="150"/>
      <c r="IH980" s="150"/>
      <c r="II980" s="150"/>
      <c r="IJ980" s="150"/>
      <c r="IK980" s="150"/>
      <c r="IL980" s="150"/>
      <c r="IM980" s="150"/>
      <c r="IN980" s="150"/>
      <c r="IO980" s="150"/>
      <c r="IP980" s="150"/>
      <c r="IQ980" s="150"/>
      <c r="IR980" s="150"/>
      <c r="IS980" s="150"/>
      <c r="IT980" s="150"/>
      <c r="IU980" s="150"/>
      <c r="IV980" s="150"/>
      <c r="IW980" s="150"/>
    </row>
    <row r="981" customFormat="false" ht="12.75" hidden="false" customHeight="false" outlineLevel="0" collapsed="false">
      <c r="B981" s="147"/>
      <c r="C981" s="147"/>
      <c r="D981" s="147"/>
      <c r="E981" s="147"/>
      <c r="F981" s="147"/>
      <c r="G981" s="147"/>
      <c r="H981" s="148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  <c r="AA981" s="147"/>
      <c r="AB981" s="147"/>
      <c r="AC981" s="147"/>
      <c r="AD981" s="147"/>
      <c r="AE981" s="147"/>
      <c r="AF981" s="147"/>
      <c r="AG981" s="147"/>
      <c r="AH981" s="147"/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47"/>
      <c r="BC981" s="147"/>
      <c r="BD981" s="147"/>
      <c r="BE981" s="147"/>
      <c r="BF981" s="147"/>
      <c r="BG981" s="147"/>
      <c r="BH981" s="147"/>
      <c r="BI981" s="147"/>
      <c r="BJ981" s="147"/>
      <c r="BK981" s="149"/>
      <c r="BL981" s="150"/>
      <c r="BM981" s="150"/>
      <c r="BN981" s="150"/>
      <c r="BO981" s="150"/>
      <c r="BP981" s="150"/>
      <c r="BQ981" s="150"/>
      <c r="BR981" s="150"/>
      <c r="BS981" s="150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  <c r="EB981" s="150"/>
      <c r="EC981" s="150"/>
      <c r="ED981" s="150"/>
      <c r="EE981" s="150"/>
      <c r="EF981" s="150"/>
      <c r="EG981" s="150"/>
      <c r="EH981" s="150"/>
      <c r="EI981" s="150"/>
      <c r="EJ981" s="150"/>
      <c r="EK981" s="150"/>
      <c r="EL981" s="150"/>
      <c r="EM981" s="150"/>
      <c r="EN981" s="150"/>
      <c r="EO981" s="150"/>
      <c r="EP981" s="150"/>
      <c r="EQ981" s="150"/>
      <c r="ER981" s="150"/>
      <c r="ES981" s="150"/>
      <c r="ET981" s="150"/>
      <c r="EU981" s="150"/>
      <c r="EV981" s="150"/>
      <c r="EW981" s="150"/>
      <c r="EX981" s="150"/>
      <c r="EY981" s="150"/>
      <c r="EZ981" s="150"/>
      <c r="FA981" s="150"/>
      <c r="FB981" s="150"/>
      <c r="FC981" s="150"/>
      <c r="FD981" s="150"/>
      <c r="FE981" s="150"/>
      <c r="FF981" s="150"/>
      <c r="FG981" s="150"/>
      <c r="FH981" s="150"/>
      <c r="FI981" s="150"/>
      <c r="FJ981" s="150"/>
      <c r="FK981" s="150"/>
      <c r="FL981" s="150"/>
      <c r="FM981" s="150"/>
      <c r="FN981" s="150"/>
      <c r="FO981" s="150"/>
      <c r="FP981" s="150"/>
      <c r="FQ981" s="150"/>
      <c r="FR981" s="150"/>
      <c r="FS981" s="150"/>
      <c r="FT981" s="150"/>
      <c r="FU981" s="150"/>
      <c r="FV981" s="150"/>
      <c r="FW981" s="150"/>
      <c r="FX981" s="150"/>
      <c r="FY981" s="150"/>
      <c r="FZ981" s="150"/>
      <c r="GA981" s="150"/>
      <c r="GB981" s="150"/>
      <c r="GC981" s="150"/>
      <c r="GD981" s="150"/>
      <c r="GE981" s="150"/>
      <c r="GF981" s="150"/>
      <c r="GG981" s="150"/>
      <c r="GH981" s="150"/>
      <c r="GI981" s="150"/>
      <c r="GJ981" s="150"/>
      <c r="GK981" s="150"/>
      <c r="GL981" s="150"/>
      <c r="GM981" s="150"/>
      <c r="GN981" s="150"/>
      <c r="GO981" s="150"/>
      <c r="GP981" s="150"/>
      <c r="GQ981" s="150"/>
      <c r="GR981" s="150"/>
      <c r="GS981" s="150"/>
      <c r="GT981" s="150"/>
      <c r="GU981" s="150"/>
      <c r="GV981" s="150"/>
      <c r="GW981" s="150"/>
      <c r="GX981" s="150"/>
      <c r="GY981" s="150"/>
      <c r="GZ981" s="150"/>
      <c r="HA981" s="150"/>
      <c r="HB981" s="150"/>
      <c r="HC981" s="150"/>
      <c r="HD981" s="150"/>
      <c r="HE981" s="150"/>
      <c r="HF981" s="150"/>
      <c r="HG981" s="150"/>
      <c r="HH981" s="150"/>
      <c r="HI981" s="150"/>
      <c r="HJ981" s="150"/>
      <c r="HK981" s="150"/>
      <c r="HL981" s="150"/>
      <c r="HM981" s="150"/>
      <c r="HN981" s="150"/>
      <c r="HO981" s="150"/>
      <c r="HP981" s="150"/>
      <c r="HQ981" s="150"/>
      <c r="HR981" s="150"/>
      <c r="HS981" s="150"/>
      <c r="HT981" s="150"/>
      <c r="HU981" s="150"/>
      <c r="HV981" s="150"/>
      <c r="HW981" s="150"/>
      <c r="HX981" s="150"/>
      <c r="HY981" s="150"/>
      <c r="HZ981" s="150"/>
      <c r="IA981" s="150"/>
      <c r="IB981" s="150"/>
      <c r="IC981" s="150"/>
      <c r="ID981" s="150"/>
      <c r="IE981" s="150"/>
      <c r="IF981" s="150"/>
      <c r="IG981" s="150"/>
      <c r="IH981" s="150"/>
      <c r="II981" s="150"/>
      <c r="IJ981" s="150"/>
      <c r="IK981" s="150"/>
      <c r="IL981" s="150"/>
      <c r="IM981" s="150"/>
      <c r="IN981" s="150"/>
      <c r="IO981" s="150"/>
      <c r="IP981" s="150"/>
      <c r="IQ981" s="150"/>
      <c r="IR981" s="150"/>
      <c r="IS981" s="150"/>
      <c r="IT981" s="150"/>
      <c r="IU981" s="150"/>
      <c r="IV981" s="150"/>
      <c r="IW981" s="150"/>
    </row>
    <row r="982" customFormat="false" ht="12.75" hidden="false" customHeight="false" outlineLevel="0" collapsed="false">
      <c r="B982" s="147"/>
      <c r="C982" s="147"/>
      <c r="D982" s="147"/>
      <c r="E982" s="147"/>
      <c r="F982" s="147"/>
      <c r="G982" s="147"/>
      <c r="H982" s="148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  <c r="AA982" s="147"/>
      <c r="AB982" s="147"/>
      <c r="AC982" s="147"/>
      <c r="AD982" s="147"/>
      <c r="AE982" s="147"/>
      <c r="AF982" s="147"/>
      <c r="AG982" s="147"/>
      <c r="AH982" s="147"/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47"/>
      <c r="BC982" s="147"/>
      <c r="BD982" s="147"/>
      <c r="BE982" s="147"/>
      <c r="BF982" s="147"/>
      <c r="BG982" s="147"/>
      <c r="BH982" s="147"/>
      <c r="BI982" s="147"/>
      <c r="BJ982" s="147"/>
      <c r="BK982" s="149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  <c r="EC982" s="150"/>
      <c r="ED982" s="150"/>
      <c r="EE982" s="150"/>
      <c r="EF982" s="150"/>
      <c r="EG982" s="150"/>
      <c r="EH982" s="150"/>
      <c r="EI982" s="150"/>
      <c r="EJ982" s="150"/>
      <c r="EK982" s="150"/>
      <c r="EL982" s="150"/>
      <c r="EM982" s="150"/>
      <c r="EN982" s="150"/>
      <c r="EO982" s="150"/>
      <c r="EP982" s="150"/>
      <c r="EQ982" s="150"/>
      <c r="ER982" s="150"/>
      <c r="ES982" s="150"/>
      <c r="ET982" s="150"/>
      <c r="EU982" s="150"/>
      <c r="EV982" s="150"/>
      <c r="EW982" s="150"/>
      <c r="EX982" s="150"/>
      <c r="EY982" s="150"/>
      <c r="EZ982" s="150"/>
      <c r="FA982" s="150"/>
      <c r="FB982" s="150"/>
      <c r="FC982" s="150"/>
      <c r="FD982" s="150"/>
      <c r="FE982" s="150"/>
      <c r="FF982" s="150"/>
      <c r="FG982" s="150"/>
      <c r="FH982" s="150"/>
      <c r="FI982" s="150"/>
      <c r="FJ982" s="150"/>
      <c r="FK982" s="150"/>
      <c r="FL982" s="150"/>
      <c r="FM982" s="150"/>
      <c r="FN982" s="150"/>
      <c r="FO982" s="150"/>
      <c r="FP982" s="150"/>
      <c r="FQ982" s="150"/>
      <c r="FR982" s="150"/>
      <c r="FS982" s="150"/>
      <c r="FT982" s="150"/>
      <c r="FU982" s="150"/>
      <c r="FV982" s="150"/>
      <c r="FW982" s="150"/>
      <c r="FX982" s="150"/>
      <c r="FY982" s="150"/>
      <c r="FZ982" s="150"/>
      <c r="GA982" s="150"/>
      <c r="GB982" s="150"/>
      <c r="GC982" s="150"/>
      <c r="GD982" s="150"/>
      <c r="GE982" s="150"/>
      <c r="GF982" s="150"/>
      <c r="GG982" s="150"/>
      <c r="GH982" s="150"/>
      <c r="GI982" s="150"/>
      <c r="GJ982" s="150"/>
      <c r="GK982" s="150"/>
      <c r="GL982" s="150"/>
      <c r="GM982" s="150"/>
      <c r="GN982" s="150"/>
      <c r="GO982" s="150"/>
      <c r="GP982" s="150"/>
      <c r="GQ982" s="150"/>
      <c r="GR982" s="150"/>
      <c r="GS982" s="150"/>
      <c r="GT982" s="150"/>
      <c r="GU982" s="150"/>
      <c r="GV982" s="150"/>
      <c r="GW982" s="150"/>
      <c r="GX982" s="150"/>
      <c r="GY982" s="150"/>
      <c r="GZ982" s="150"/>
      <c r="HA982" s="150"/>
      <c r="HB982" s="150"/>
      <c r="HC982" s="150"/>
      <c r="HD982" s="150"/>
      <c r="HE982" s="150"/>
      <c r="HF982" s="150"/>
      <c r="HG982" s="150"/>
      <c r="HH982" s="150"/>
      <c r="HI982" s="150"/>
      <c r="HJ982" s="150"/>
      <c r="HK982" s="150"/>
      <c r="HL982" s="150"/>
      <c r="HM982" s="150"/>
      <c r="HN982" s="150"/>
      <c r="HO982" s="150"/>
      <c r="HP982" s="150"/>
      <c r="HQ982" s="150"/>
      <c r="HR982" s="150"/>
      <c r="HS982" s="150"/>
      <c r="HT982" s="150"/>
      <c r="HU982" s="150"/>
      <c r="HV982" s="150"/>
      <c r="HW982" s="150"/>
      <c r="HX982" s="150"/>
      <c r="HY982" s="150"/>
      <c r="HZ982" s="150"/>
      <c r="IA982" s="150"/>
      <c r="IB982" s="150"/>
      <c r="IC982" s="150"/>
      <c r="ID982" s="150"/>
      <c r="IE982" s="150"/>
      <c r="IF982" s="150"/>
      <c r="IG982" s="150"/>
      <c r="IH982" s="150"/>
      <c r="II982" s="150"/>
      <c r="IJ982" s="150"/>
      <c r="IK982" s="150"/>
      <c r="IL982" s="150"/>
      <c r="IM982" s="150"/>
      <c r="IN982" s="150"/>
      <c r="IO982" s="150"/>
      <c r="IP982" s="150"/>
      <c r="IQ982" s="150"/>
      <c r="IR982" s="150"/>
      <c r="IS982" s="150"/>
      <c r="IT982" s="150"/>
      <c r="IU982" s="150"/>
      <c r="IV982" s="150"/>
      <c r="IW982" s="150"/>
    </row>
    <row r="983" customFormat="false" ht="12.75" hidden="false" customHeight="false" outlineLevel="0" collapsed="false">
      <c r="B983" s="147"/>
      <c r="C983" s="147"/>
      <c r="D983" s="147"/>
      <c r="E983" s="147"/>
      <c r="F983" s="147"/>
      <c r="G983" s="147"/>
      <c r="H983" s="148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  <c r="AA983" s="147"/>
      <c r="AB983" s="147"/>
      <c r="AC983" s="147"/>
      <c r="AD983" s="147"/>
      <c r="AE983" s="147"/>
      <c r="AF983" s="147"/>
      <c r="AG983" s="147"/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  <c r="BG983" s="147"/>
      <c r="BH983" s="147"/>
      <c r="BI983" s="147"/>
      <c r="BJ983" s="147"/>
      <c r="BK983" s="149"/>
      <c r="BL983" s="150"/>
      <c r="BM983" s="150"/>
      <c r="BN983" s="150"/>
      <c r="BO983" s="150"/>
      <c r="BP983" s="150"/>
      <c r="BQ983" s="150"/>
      <c r="BR983" s="150"/>
      <c r="BS983" s="150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  <c r="EB983" s="150"/>
      <c r="EC983" s="150"/>
      <c r="ED983" s="150"/>
      <c r="EE983" s="150"/>
      <c r="EF983" s="150"/>
      <c r="EG983" s="150"/>
      <c r="EH983" s="150"/>
      <c r="EI983" s="150"/>
      <c r="EJ983" s="150"/>
      <c r="EK983" s="150"/>
      <c r="EL983" s="150"/>
      <c r="EM983" s="150"/>
      <c r="EN983" s="150"/>
      <c r="EO983" s="150"/>
      <c r="EP983" s="150"/>
      <c r="EQ983" s="150"/>
      <c r="ER983" s="150"/>
      <c r="ES983" s="150"/>
      <c r="ET983" s="150"/>
      <c r="EU983" s="150"/>
      <c r="EV983" s="150"/>
      <c r="EW983" s="150"/>
      <c r="EX983" s="150"/>
      <c r="EY983" s="150"/>
      <c r="EZ983" s="150"/>
      <c r="FA983" s="150"/>
      <c r="FB983" s="150"/>
      <c r="FC983" s="150"/>
      <c r="FD983" s="150"/>
      <c r="FE983" s="150"/>
      <c r="FF983" s="150"/>
      <c r="FG983" s="150"/>
      <c r="FH983" s="150"/>
      <c r="FI983" s="150"/>
      <c r="FJ983" s="150"/>
      <c r="FK983" s="150"/>
      <c r="FL983" s="150"/>
      <c r="FM983" s="150"/>
      <c r="FN983" s="150"/>
      <c r="FO983" s="150"/>
      <c r="FP983" s="150"/>
      <c r="FQ983" s="150"/>
      <c r="FR983" s="150"/>
      <c r="FS983" s="150"/>
      <c r="FT983" s="150"/>
      <c r="FU983" s="150"/>
      <c r="FV983" s="150"/>
      <c r="FW983" s="150"/>
      <c r="FX983" s="150"/>
      <c r="FY983" s="150"/>
      <c r="FZ983" s="150"/>
      <c r="GA983" s="150"/>
      <c r="GB983" s="150"/>
      <c r="GC983" s="150"/>
      <c r="GD983" s="150"/>
      <c r="GE983" s="150"/>
      <c r="GF983" s="150"/>
      <c r="GG983" s="150"/>
      <c r="GH983" s="150"/>
      <c r="GI983" s="150"/>
      <c r="GJ983" s="150"/>
      <c r="GK983" s="150"/>
      <c r="GL983" s="150"/>
      <c r="GM983" s="150"/>
      <c r="GN983" s="150"/>
      <c r="GO983" s="150"/>
      <c r="GP983" s="150"/>
      <c r="GQ983" s="150"/>
      <c r="GR983" s="150"/>
      <c r="GS983" s="150"/>
      <c r="GT983" s="150"/>
      <c r="GU983" s="150"/>
      <c r="GV983" s="150"/>
      <c r="GW983" s="150"/>
      <c r="GX983" s="150"/>
      <c r="GY983" s="150"/>
      <c r="GZ983" s="150"/>
      <c r="HA983" s="150"/>
      <c r="HB983" s="150"/>
      <c r="HC983" s="150"/>
      <c r="HD983" s="150"/>
      <c r="HE983" s="150"/>
      <c r="HF983" s="150"/>
      <c r="HG983" s="150"/>
      <c r="HH983" s="150"/>
      <c r="HI983" s="150"/>
      <c r="HJ983" s="150"/>
      <c r="HK983" s="150"/>
      <c r="HL983" s="150"/>
      <c r="HM983" s="150"/>
      <c r="HN983" s="150"/>
      <c r="HO983" s="150"/>
      <c r="HP983" s="150"/>
      <c r="HQ983" s="150"/>
      <c r="HR983" s="150"/>
      <c r="HS983" s="150"/>
      <c r="HT983" s="150"/>
      <c r="HU983" s="150"/>
      <c r="HV983" s="150"/>
      <c r="HW983" s="150"/>
      <c r="HX983" s="150"/>
      <c r="HY983" s="150"/>
      <c r="HZ983" s="150"/>
      <c r="IA983" s="150"/>
      <c r="IB983" s="150"/>
      <c r="IC983" s="150"/>
      <c r="ID983" s="150"/>
      <c r="IE983" s="150"/>
      <c r="IF983" s="150"/>
      <c r="IG983" s="150"/>
      <c r="IH983" s="150"/>
      <c r="II983" s="150"/>
      <c r="IJ983" s="150"/>
      <c r="IK983" s="150"/>
      <c r="IL983" s="150"/>
      <c r="IM983" s="150"/>
      <c r="IN983" s="150"/>
      <c r="IO983" s="150"/>
      <c r="IP983" s="150"/>
      <c r="IQ983" s="150"/>
      <c r="IR983" s="150"/>
      <c r="IS983" s="150"/>
      <c r="IT983" s="150"/>
      <c r="IU983" s="150"/>
      <c r="IV983" s="150"/>
      <c r="IW983" s="150"/>
    </row>
    <row r="984" customFormat="false" ht="12.75" hidden="false" customHeight="false" outlineLevel="0" collapsed="false">
      <c r="B984" s="147"/>
      <c r="C984" s="147"/>
      <c r="D984" s="147"/>
      <c r="E984" s="147"/>
      <c r="F984" s="147"/>
      <c r="G984" s="147"/>
      <c r="H984" s="148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  <c r="AA984" s="147"/>
      <c r="AB984" s="147"/>
      <c r="AC984" s="147"/>
      <c r="AD984" s="147"/>
      <c r="AE984" s="147"/>
      <c r="AF984" s="147"/>
      <c r="AG984" s="147"/>
      <c r="AH984" s="147"/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  <c r="BH984" s="147"/>
      <c r="BI984" s="147"/>
      <c r="BJ984" s="147"/>
      <c r="BK984" s="149"/>
      <c r="BL984" s="150"/>
      <c r="BM984" s="150"/>
      <c r="BN984" s="150"/>
      <c r="BO984" s="150"/>
      <c r="BP984" s="150"/>
      <c r="BQ984" s="150"/>
      <c r="BR984" s="150"/>
      <c r="BS984" s="150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  <c r="EB984" s="150"/>
      <c r="EC984" s="150"/>
      <c r="ED984" s="150"/>
      <c r="EE984" s="150"/>
      <c r="EF984" s="150"/>
      <c r="EG984" s="150"/>
      <c r="EH984" s="150"/>
      <c r="EI984" s="150"/>
      <c r="EJ984" s="150"/>
      <c r="EK984" s="150"/>
      <c r="EL984" s="150"/>
      <c r="EM984" s="150"/>
      <c r="EN984" s="150"/>
      <c r="EO984" s="150"/>
      <c r="EP984" s="150"/>
      <c r="EQ984" s="150"/>
      <c r="ER984" s="150"/>
      <c r="ES984" s="150"/>
      <c r="ET984" s="150"/>
      <c r="EU984" s="150"/>
      <c r="EV984" s="150"/>
      <c r="EW984" s="150"/>
      <c r="EX984" s="150"/>
      <c r="EY984" s="150"/>
      <c r="EZ984" s="150"/>
      <c r="FA984" s="150"/>
      <c r="FB984" s="150"/>
      <c r="FC984" s="150"/>
      <c r="FD984" s="150"/>
      <c r="FE984" s="150"/>
      <c r="FF984" s="150"/>
      <c r="FG984" s="150"/>
      <c r="FH984" s="150"/>
      <c r="FI984" s="150"/>
      <c r="FJ984" s="150"/>
      <c r="FK984" s="150"/>
      <c r="FL984" s="150"/>
      <c r="FM984" s="150"/>
      <c r="FN984" s="150"/>
      <c r="FO984" s="150"/>
      <c r="FP984" s="150"/>
      <c r="FQ984" s="150"/>
      <c r="FR984" s="150"/>
      <c r="FS984" s="150"/>
      <c r="FT984" s="150"/>
      <c r="FU984" s="150"/>
      <c r="FV984" s="150"/>
      <c r="FW984" s="150"/>
      <c r="FX984" s="150"/>
      <c r="FY984" s="150"/>
      <c r="FZ984" s="150"/>
      <c r="GA984" s="150"/>
      <c r="GB984" s="150"/>
      <c r="GC984" s="150"/>
      <c r="GD984" s="150"/>
      <c r="GE984" s="150"/>
      <c r="GF984" s="150"/>
      <c r="GG984" s="150"/>
      <c r="GH984" s="150"/>
      <c r="GI984" s="150"/>
      <c r="GJ984" s="150"/>
      <c r="GK984" s="150"/>
      <c r="GL984" s="150"/>
      <c r="GM984" s="150"/>
      <c r="GN984" s="150"/>
      <c r="GO984" s="150"/>
      <c r="GP984" s="150"/>
      <c r="GQ984" s="150"/>
      <c r="GR984" s="150"/>
      <c r="GS984" s="150"/>
      <c r="GT984" s="150"/>
      <c r="GU984" s="150"/>
      <c r="GV984" s="150"/>
      <c r="GW984" s="150"/>
      <c r="GX984" s="150"/>
      <c r="GY984" s="150"/>
      <c r="GZ984" s="150"/>
      <c r="HA984" s="150"/>
      <c r="HB984" s="150"/>
      <c r="HC984" s="150"/>
      <c r="HD984" s="150"/>
      <c r="HE984" s="150"/>
      <c r="HF984" s="150"/>
      <c r="HG984" s="150"/>
      <c r="HH984" s="150"/>
      <c r="HI984" s="150"/>
      <c r="HJ984" s="150"/>
      <c r="HK984" s="150"/>
      <c r="HL984" s="150"/>
      <c r="HM984" s="150"/>
      <c r="HN984" s="150"/>
      <c r="HO984" s="150"/>
      <c r="HP984" s="150"/>
      <c r="HQ984" s="150"/>
      <c r="HR984" s="150"/>
      <c r="HS984" s="150"/>
      <c r="HT984" s="150"/>
      <c r="HU984" s="150"/>
      <c r="HV984" s="150"/>
      <c r="HW984" s="150"/>
      <c r="HX984" s="150"/>
      <c r="HY984" s="150"/>
      <c r="HZ984" s="150"/>
      <c r="IA984" s="150"/>
      <c r="IB984" s="150"/>
      <c r="IC984" s="150"/>
      <c r="ID984" s="150"/>
      <c r="IE984" s="150"/>
      <c r="IF984" s="150"/>
      <c r="IG984" s="150"/>
      <c r="IH984" s="150"/>
      <c r="II984" s="150"/>
      <c r="IJ984" s="150"/>
      <c r="IK984" s="150"/>
      <c r="IL984" s="150"/>
      <c r="IM984" s="150"/>
      <c r="IN984" s="150"/>
      <c r="IO984" s="150"/>
      <c r="IP984" s="150"/>
      <c r="IQ984" s="150"/>
      <c r="IR984" s="150"/>
      <c r="IS984" s="150"/>
      <c r="IT984" s="150"/>
      <c r="IU984" s="150"/>
      <c r="IV984" s="150"/>
      <c r="IW984" s="150"/>
    </row>
    <row r="985" customFormat="false" ht="12.75" hidden="false" customHeight="false" outlineLevel="0" collapsed="false">
      <c r="B985" s="147"/>
      <c r="C985" s="147"/>
      <c r="D985" s="147"/>
      <c r="E985" s="147"/>
      <c r="F985" s="147"/>
      <c r="G985" s="147"/>
      <c r="H985" s="148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  <c r="AA985" s="147"/>
      <c r="AB985" s="147"/>
      <c r="AC985" s="147"/>
      <c r="AD985" s="147"/>
      <c r="AE985" s="147"/>
      <c r="AF985" s="147"/>
      <c r="AG985" s="147"/>
      <c r="AH985" s="147"/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7"/>
      <c r="BH985" s="147"/>
      <c r="BI985" s="147"/>
      <c r="BJ985" s="147"/>
      <c r="BK985" s="149"/>
      <c r="BL985" s="150"/>
      <c r="BM985" s="150"/>
      <c r="BN985" s="150"/>
      <c r="BO985" s="150"/>
      <c r="BP985" s="150"/>
      <c r="BQ985" s="150"/>
      <c r="BR985" s="150"/>
      <c r="BS985" s="150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  <c r="EB985" s="150"/>
      <c r="EC985" s="150"/>
      <c r="ED985" s="150"/>
      <c r="EE985" s="150"/>
      <c r="EF985" s="150"/>
      <c r="EG985" s="150"/>
      <c r="EH985" s="150"/>
      <c r="EI985" s="150"/>
      <c r="EJ985" s="150"/>
      <c r="EK985" s="150"/>
      <c r="EL985" s="150"/>
      <c r="EM985" s="150"/>
      <c r="EN985" s="150"/>
      <c r="EO985" s="150"/>
      <c r="EP985" s="150"/>
      <c r="EQ985" s="150"/>
      <c r="ER985" s="150"/>
      <c r="ES985" s="150"/>
      <c r="ET985" s="150"/>
      <c r="EU985" s="150"/>
      <c r="EV985" s="150"/>
      <c r="EW985" s="150"/>
      <c r="EX985" s="150"/>
      <c r="EY985" s="150"/>
      <c r="EZ985" s="150"/>
      <c r="FA985" s="150"/>
      <c r="FB985" s="150"/>
      <c r="FC985" s="150"/>
      <c r="FD985" s="150"/>
      <c r="FE985" s="150"/>
      <c r="FF985" s="150"/>
      <c r="FG985" s="150"/>
      <c r="FH985" s="150"/>
      <c r="FI985" s="150"/>
      <c r="FJ985" s="150"/>
      <c r="FK985" s="150"/>
      <c r="FL985" s="150"/>
      <c r="FM985" s="150"/>
      <c r="FN985" s="150"/>
      <c r="FO985" s="150"/>
      <c r="FP985" s="150"/>
      <c r="FQ985" s="150"/>
      <c r="FR985" s="150"/>
      <c r="FS985" s="150"/>
      <c r="FT985" s="150"/>
      <c r="FU985" s="150"/>
      <c r="FV985" s="150"/>
      <c r="FW985" s="150"/>
      <c r="FX985" s="150"/>
      <c r="FY985" s="150"/>
      <c r="FZ985" s="150"/>
      <c r="GA985" s="150"/>
      <c r="GB985" s="150"/>
      <c r="GC985" s="150"/>
      <c r="GD985" s="150"/>
      <c r="GE985" s="150"/>
      <c r="GF985" s="150"/>
      <c r="GG985" s="150"/>
      <c r="GH985" s="150"/>
      <c r="GI985" s="150"/>
      <c r="GJ985" s="150"/>
      <c r="GK985" s="150"/>
      <c r="GL985" s="150"/>
      <c r="GM985" s="150"/>
      <c r="GN985" s="150"/>
      <c r="GO985" s="150"/>
      <c r="GP985" s="150"/>
      <c r="GQ985" s="150"/>
      <c r="GR985" s="150"/>
      <c r="GS985" s="150"/>
      <c r="GT985" s="150"/>
      <c r="GU985" s="150"/>
      <c r="GV985" s="150"/>
      <c r="GW985" s="150"/>
      <c r="GX985" s="150"/>
      <c r="GY985" s="150"/>
      <c r="GZ985" s="150"/>
      <c r="HA985" s="150"/>
      <c r="HB985" s="150"/>
      <c r="HC985" s="150"/>
      <c r="HD985" s="150"/>
      <c r="HE985" s="150"/>
      <c r="HF985" s="150"/>
      <c r="HG985" s="150"/>
      <c r="HH985" s="150"/>
      <c r="HI985" s="150"/>
      <c r="HJ985" s="150"/>
      <c r="HK985" s="150"/>
      <c r="HL985" s="150"/>
      <c r="HM985" s="150"/>
      <c r="HN985" s="150"/>
      <c r="HO985" s="150"/>
      <c r="HP985" s="150"/>
      <c r="HQ985" s="150"/>
      <c r="HR985" s="150"/>
      <c r="HS985" s="150"/>
      <c r="HT985" s="150"/>
      <c r="HU985" s="150"/>
      <c r="HV985" s="150"/>
      <c r="HW985" s="150"/>
      <c r="HX985" s="150"/>
      <c r="HY985" s="150"/>
      <c r="HZ985" s="150"/>
      <c r="IA985" s="150"/>
      <c r="IB985" s="150"/>
      <c r="IC985" s="150"/>
      <c r="ID985" s="150"/>
      <c r="IE985" s="150"/>
      <c r="IF985" s="150"/>
      <c r="IG985" s="150"/>
      <c r="IH985" s="150"/>
      <c r="II985" s="150"/>
      <c r="IJ985" s="150"/>
      <c r="IK985" s="150"/>
      <c r="IL985" s="150"/>
      <c r="IM985" s="150"/>
      <c r="IN985" s="150"/>
      <c r="IO985" s="150"/>
      <c r="IP985" s="150"/>
      <c r="IQ985" s="150"/>
      <c r="IR985" s="150"/>
      <c r="IS985" s="150"/>
      <c r="IT985" s="150"/>
      <c r="IU985" s="150"/>
      <c r="IV985" s="150"/>
      <c r="IW985" s="150"/>
    </row>
    <row r="986" customFormat="false" ht="12.75" hidden="false" customHeight="false" outlineLevel="0" collapsed="false">
      <c r="B986" s="147"/>
      <c r="C986" s="147"/>
      <c r="D986" s="147"/>
      <c r="E986" s="147"/>
      <c r="F986" s="147"/>
      <c r="G986" s="147"/>
      <c r="H986" s="148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  <c r="AA986" s="147"/>
      <c r="AB986" s="147"/>
      <c r="AC986" s="147"/>
      <c r="AD986" s="147"/>
      <c r="AE986" s="147"/>
      <c r="AF986" s="147"/>
      <c r="AG986" s="147"/>
      <c r="AH986" s="147"/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7"/>
      <c r="BH986" s="147"/>
      <c r="BI986" s="147"/>
      <c r="BJ986" s="147"/>
      <c r="BK986" s="149"/>
      <c r="BL986" s="150"/>
      <c r="BM986" s="150"/>
      <c r="BN986" s="150"/>
      <c r="BO986" s="150"/>
      <c r="BP986" s="150"/>
      <c r="BQ986" s="150"/>
      <c r="BR986" s="150"/>
      <c r="BS986" s="150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  <c r="EB986" s="150"/>
      <c r="EC986" s="150"/>
      <c r="ED986" s="150"/>
      <c r="EE986" s="150"/>
      <c r="EF986" s="150"/>
      <c r="EG986" s="150"/>
      <c r="EH986" s="150"/>
      <c r="EI986" s="150"/>
      <c r="EJ986" s="150"/>
      <c r="EK986" s="150"/>
      <c r="EL986" s="150"/>
      <c r="EM986" s="150"/>
      <c r="EN986" s="150"/>
      <c r="EO986" s="150"/>
      <c r="EP986" s="150"/>
      <c r="EQ986" s="150"/>
      <c r="ER986" s="150"/>
      <c r="ES986" s="150"/>
      <c r="ET986" s="150"/>
      <c r="EU986" s="150"/>
      <c r="EV986" s="150"/>
      <c r="EW986" s="150"/>
      <c r="EX986" s="150"/>
      <c r="EY986" s="150"/>
      <c r="EZ986" s="150"/>
      <c r="FA986" s="150"/>
      <c r="FB986" s="150"/>
      <c r="FC986" s="150"/>
      <c r="FD986" s="150"/>
      <c r="FE986" s="150"/>
      <c r="FF986" s="150"/>
      <c r="FG986" s="150"/>
      <c r="FH986" s="150"/>
      <c r="FI986" s="150"/>
      <c r="FJ986" s="150"/>
      <c r="FK986" s="150"/>
      <c r="FL986" s="150"/>
      <c r="FM986" s="150"/>
      <c r="FN986" s="150"/>
      <c r="FO986" s="150"/>
      <c r="FP986" s="150"/>
      <c r="FQ986" s="150"/>
      <c r="FR986" s="150"/>
      <c r="FS986" s="150"/>
      <c r="FT986" s="150"/>
      <c r="FU986" s="150"/>
      <c r="FV986" s="150"/>
      <c r="FW986" s="150"/>
      <c r="FX986" s="150"/>
      <c r="FY986" s="150"/>
      <c r="FZ986" s="150"/>
      <c r="GA986" s="150"/>
      <c r="GB986" s="150"/>
      <c r="GC986" s="150"/>
      <c r="GD986" s="150"/>
      <c r="GE986" s="150"/>
      <c r="GF986" s="150"/>
      <c r="GG986" s="150"/>
      <c r="GH986" s="150"/>
      <c r="GI986" s="150"/>
      <c r="GJ986" s="150"/>
      <c r="GK986" s="150"/>
      <c r="GL986" s="150"/>
      <c r="GM986" s="150"/>
      <c r="GN986" s="150"/>
      <c r="GO986" s="150"/>
      <c r="GP986" s="150"/>
      <c r="GQ986" s="150"/>
      <c r="GR986" s="150"/>
      <c r="GS986" s="150"/>
      <c r="GT986" s="150"/>
      <c r="GU986" s="150"/>
      <c r="GV986" s="150"/>
      <c r="GW986" s="150"/>
      <c r="GX986" s="150"/>
      <c r="GY986" s="150"/>
      <c r="GZ986" s="150"/>
      <c r="HA986" s="150"/>
      <c r="HB986" s="150"/>
      <c r="HC986" s="150"/>
      <c r="HD986" s="150"/>
      <c r="HE986" s="150"/>
      <c r="HF986" s="150"/>
      <c r="HG986" s="150"/>
      <c r="HH986" s="150"/>
      <c r="HI986" s="150"/>
      <c r="HJ986" s="150"/>
      <c r="HK986" s="150"/>
      <c r="HL986" s="150"/>
      <c r="HM986" s="150"/>
      <c r="HN986" s="150"/>
      <c r="HO986" s="150"/>
      <c r="HP986" s="150"/>
      <c r="HQ986" s="150"/>
      <c r="HR986" s="150"/>
      <c r="HS986" s="150"/>
      <c r="HT986" s="150"/>
      <c r="HU986" s="150"/>
      <c r="HV986" s="150"/>
      <c r="HW986" s="150"/>
      <c r="HX986" s="150"/>
      <c r="HY986" s="150"/>
      <c r="HZ986" s="150"/>
      <c r="IA986" s="150"/>
      <c r="IB986" s="150"/>
      <c r="IC986" s="150"/>
      <c r="ID986" s="150"/>
      <c r="IE986" s="150"/>
      <c r="IF986" s="150"/>
      <c r="IG986" s="150"/>
      <c r="IH986" s="150"/>
      <c r="II986" s="150"/>
      <c r="IJ986" s="150"/>
      <c r="IK986" s="150"/>
      <c r="IL986" s="150"/>
      <c r="IM986" s="150"/>
      <c r="IN986" s="150"/>
      <c r="IO986" s="150"/>
      <c r="IP986" s="150"/>
      <c r="IQ986" s="150"/>
      <c r="IR986" s="150"/>
      <c r="IS986" s="150"/>
      <c r="IT986" s="150"/>
      <c r="IU986" s="150"/>
      <c r="IV986" s="150"/>
      <c r="IW986" s="150"/>
    </row>
    <row r="987" customFormat="false" ht="12.75" hidden="false" customHeight="false" outlineLevel="0" collapsed="false">
      <c r="B987" s="147"/>
      <c r="C987" s="147"/>
      <c r="D987" s="147"/>
      <c r="E987" s="147"/>
      <c r="F987" s="147"/>
      <c r="G987" s="147"/>
      <c r="H987" s="148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  <c r="AA987" s="147"/>
      <c r="AB987" s="147"/>
      <c r="AC987" s="147"/>
      <c r="AD987" s="147"/>
      <c r="AE987" s="147"/>
      <c r="AF987" s="147"/>
      <c r="AG987" s="147"/>
      <c r="AH987" s="147"/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7"/>
      <c r="BH987" s="147"/>
      <c r="BI987" s="147"/>
      <c r="BJ987" s="147"/>
      <c r="BK987" s="149"/>
      <c r="BL987" s="150"/>
      <c r="BM987" s="150"/>
      <c r="BN987" s="150"/>
      <c r="BO987" s="150"/>
      <c r="BP987" s="150"/>
      <c r="BQ987" s="150"/>
      <c r="BR987" s="150"/>
      <c r="BS987" s="150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  <c r="EB987" s="150"/>
      <c r="EC987" s="150"/>
      <c r="ED987" s="150"/>
      <c r="EE987" s="150"/>
      <c r="EF987" s="150"/>
      <c r="EG987" s="150"/>
      <c r="EH987" s="150"/>
      <c r="EI987" s="150"/>
      <c r="EJ987" s="150"/>
      <c r="EK987" s="150"/>
      <c r="EL987" s="150"/>
      <c r="EM987" s="150"/>
      <c r="EN987" s="150"/>
      <c r="EO987" s="150"/>
      <c r="EP987" s="150"/>
      <c r="EQ987" s="150"/>
      <c r="ER987" s="150"/>
      <c r="ES987" s="150"/>
      <c r="ET987" s="150"/>
      <c r="EU987" s="150"/>
      <c r="EV987" s="150"/>
      <c r="EW987" s="150"/>
      <c r="EX987" s="150"/>
      <c r="EY987" s="150"/>
      <c r="EZ987" s="150"/>
      <c r="FA987" s="150"/>
      <c r="FB987" s="150"/>
      <c r="FC987" s="150"/>
      <c r="FD987" s="150"/>
      <c r="FE987" s="150"/>
      <c r="FF987" s="150"/>
      <c r="FG987" s="150"/>
      <c r="FH987" s="150"/>
      <c r="FI987" s="150"/>
      <c r="FJ987" s="150"/>
      <c r="FK987" s="150"/>
      <c r="FL987" s="150"/>
      <c r="FM987" s="150"/>
      <c r="FN987" s="150"/>
      <c r="FO987" s="150"/>
      <c r="FP987" s="150"/>
      <c r="FQ987" s="150"/>
      <c r="FR987" s="150"/>
      <c r="FS987" s="150"/>
      <c r="FT987" s="150"/>
      <c r="FU987" s="150"/>
      <c r="FV987" s="150"/>
      <c r="FW987" s="150"/>
      <c r="FX987" s="150"/>
      <c r="FY987" s="150"/>
      <c r="FZ987" s="150"/>
      <c r="GA987" s="150"/>
      <c r="GB987" s="150"/>
      <c r="GC987" s="150"/>
      <c r="GD987" s="150"/>
      <c r="GE987" s="150"/>
      <c r="GF987" s="150"/>
      <c r="GG987" s="150"/>
      <c r="GH987" s="150"/>
      <c r="GI987" s="150"/>
      <c r="GJ987" s="150"/>
      <c r="GK987" s="150"/>
      <c r="GL987" s="150"/>
      <c r="GM987" s="150"/>
      <c r="GN987" s="150"/>
      <c r="GO987" s="150"/>
      <c r="GP987" s="150"/>
      <c r="GQ987" s="150"/>
      <c r="GR987" s="150"/>
      <c r="GS987" s="150"/>
      <c r="GT987" s="150"/>
      <c r="GU987" s="150"/>
      <c r="GV987" s="150"/>
      <c r="GW987" s="150"/>
      <c r="GX987" s="150"/>
      <c r="GY987" s="150"/>
      <c r="GZ987" s="150"/>
      <c r="HA987" s="150"/>
      <c r="HB987" s="150"/>
      <c r="HC987" s="150"/>
      <c r="HD987" s="150"/>
      <c r="HE987" s="150"/>
      <c r="HF987" s="150"/>
      <c r="HG987" s="150"/>
      <c r="HH987" s="150"/>
      <c r="HI987" s="150"/>
      <c r="HJ987" s="150"/>
      <c r="HK987" s="150"/>
      <c r="HL987" s="150"/>
      <c r="HM987" s="150"/>
      <c r="HN987" s="150"/>
      <c r="HO987" s="150"/>
      <c r="HP987" s="150"/>
      <c r="HQ987" s="150"/>
      <c r="HR987" s="150"/>
      <c r="HS987" s="150"/>
      <c r="HT987" s="150"/>
      <c r="HU987" s="150"/>
      <c r="HV987" s="150"/>
      <c r="HW987" s="150"/>
      <c r="HX987" s="150"/>
      <c r="HY987" s="150"/>
      <c r="HZ987" s="150"/>
      <c r="IA987" s="150"/>
      <c r="IB987" s="150"/>
      <c r="IC987" s="150"/>
      <c r="ID987" s="150"/>
      <c r="IE987" s="150"/>
      <c r="IF987" s="150"/>
      <c r="IG987" s="150"/>
      <c r="IH987" s="150"/>
      <c r="II987" s="150"/>
      <c r="IJ987" s="150"/>
      <c r="IK987" s="150"/>
      <c r="IL987" s="150"/>
      <c r="IM987" s="150"/>
      <c r="IN987" s="150"/>
      <c r="IO987" s="150"/>
      <c r="IP987" s="150"/>
      <c r="IQ987" s="150"/>
      <c r="IR987" s="150"/>
      <c r="IS987" s="150"/>
      <c r="IT987" s="150"/>
      <c r="IU987" s="150"/>
      <c r="IV987" s="150"/>
      <c r="IW987" s="150"/>
    </row>
    <row r="988" customFormat="false" ht="12.75" hidden="false" customHeight="false" outlineLevel="0" collapsed="false">
      <c r="B988" s="147"/>
      <c r="C988" s="147"/>
      <c r="D988" s="147"/>
      <c r="E988" s="147"/>
      <c r="F988" s="147"/>
      <c r="G988" s="147"/>
      <c r="H988" s="148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  <c r="AA988" s="147"/>
      <c r="AB988" s="147"/>
      <c r="AC988" s="147"/>
      <c r="AD988" s="147"/>
      <c r="AE988" s="147"/>
      <c r="AF988" s="147"/>
      <c r="AG988" s="147"/>
      <c r="AH988" s="147"/>
      <c r="AI988" s="147"/>
      <c r="AJ988" s="147"/>
      <c r="AK988" s="147"/>
      <c r="AL988" s="147"/>
      <c r="AM988" s="147"/>
      <c r="AN988" s="147"/>
      <c r="AO988" s="147"/>
      <c r="AP988" s="147"/>
      <c r="AQ988" s="147"/>
      <c r="AR988" s="147"/>
      <c r="AS988" s="147"/>
      <c r="AT988" s="147"/>
      <c r="AU988" s="147"/>
      <c r="AV988" s="147"/>
      <c r="AW988" s="147"/>
      <c r="AX988" s="147"/>
      <c r="AY988" s="147"/>
      <c r="AZ988" s="147"/>
      <c r="BA988" s="147"/>
      <c r="BB988" s="147"/>
      <c r="BC988" s="147"/>
      <c r="BD988" s="147"/>
      <c r="BE988" s="147"/>
      <c r="BF988" s="147"/>
      <c r="BG988" s="147"/>
      <c r="BH988" s="147"/>
      <c r="BI988" s="147"/>
      <c r="BJ988" s="147"/>
      <c r="BK988" s="149"/>
      <c r="BL988" s="150"/>
      <c r="BM988" s="150"/>
      <c r="BN988" s="150"/>
      <c r="BO988" s="150"/>
      <c r="BP988" s="150"/>
      <c r="BQ988" s="150"/>
      <c r="BR988" s="150"/>
      <c r="BS988" s="150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  <c r="EB988" s="150"/>
      <c r="EC988" s="150"/>
      <c r="ED988" s="150"/>
      <c r="EE988" s="150"/>
      <c r="EF988" s="150"/>
      <c r="EG988" s="150"/>
      <c r="EH988" s="150"/>
      <c r="EI988" s="150"/>
      <c r="EJ988" s="150"/>
      <c r="EK988" s="150"/>
      <c r="EL988" s="150"/>
      <c r="EM988" s="150"/>
      <c r="EN988" s="150"/>
      <c r="EO988" s="150"/>
      <c r="EP988" s="150"/>
      <c r="EQ988" s="150"/>
      <c r="ER988" s="150"/>
      <c r="ES988" s="150"/>
      <c r="ET988" s="150"/>
      <c r="EU988" s="150"/>
      <c r="EV988" s="150"/>
      <c r="EW988" s="150"/>
      <c r="EX988" s="150"/>
      <c r="EY988" s="150"/>
      <c r="EZ988" s="150"/>
      <c r="FA988" s="150"/>
      <c r="FB988" s="150"/>
      <c r="FC988" s="150"/>
      <c r="FD988" s="150"/>
      <c r="FE988" s="150"/>
      <c r="FF988" s="150"/>
      <c r="FG988" s="150"/>
      <c r="FH988" s="150"/>
      <c r="FI988" s="150"/>
      <c r="FJ988" s="150"/>
      <c r="FK988" s="150"/>
      <c r="FL988" s="150"/>
      <c r="FM988" s="150"/>
      <c r="FN988" s="150"/>
      <c r="FO988" s="150"/>
      <c r="FP988" s="150"/>
      <c r="FQ988" s="150"/>
      <c r="FR988" s="150"/>
      <c r="FS988" s="150"/>
      <c r="FT988" s="150"/>
      <c r="FU988" s="150"/>
      <c r="FV988" s="150"/>
      <c r="FW988" s="150"/>
      <c r="FX988" s="150"/>
      <c r="FY988" s="150"/>
      <c r="FZ988" s="150"/>
      <c r="GA988" s="150"/>
      <c r="GB988" s="150"/>
      <c r="GC988" s="150"/>
      <c r="GD988" s="150"/>
      <c r="GE988" s="150"/>
      <c r="GF988" s="150"/>
      <c r="GG988" s="150"/>
      <c r="GH988" s="150"/>
      <c r="GI988" s="150"/>
      <c r="GJ988" s="150"/>
      <c r="GK988" s="150"/>
      <c r="GL988" s="150"/>
      <c r="GM988" s="150"/>
      <c r="GN988" s="150"/>
      <c r="GO988" s="150"/>
      <c r="GP988" s="150"/>
      <c r="GQ988" s="150"/>
      <c r="GR988" s="150"/>
      <c r="GS988" s="150"/>
      <c r="GT988" s="150"/>
      <c r="GU988" s="150"/>
      <c r="GV988" s="150"/>
      <c r="GW988" s="150"/>
      <c r="GX988" s="150"/>
      <c r="GY988" s="150"/>
      <c r="GZ988" s="150"/>
      <c r="HA988" s="150"/>
      <c r="HB988" s="150"/>
      <c r="HC988" s="150"/>
      <c r="HD988" s="150"/>
      <c r="HE988" s="150"/>
      <c r="HF988" s="150"/>
      <c r="HG988" s="150"/>
      <c r="HH988" s="150"/>
      <c r="HI988" s="150"/>
      <c r="HJ988" s="150"/>
      <c r="HK988" s="150"/>
      <c r="HL988" s="150"/>
      <c r="HM988" s="150"/>
      <c r="HN988" s="150"/>
      <c r="HO988" s="150"/>
      <c r="HP988" s="150"/>
      <c r="HQ988" s="150"/>
      <c r="HR988" s="150"/>
      <c r="HS988" s="150"/>
      <c r="HT988" s="150"/>
      <c r="HU988" s="150"/>
      <c r="HV988" s="150"/>
      <c r="HW988" s="150"/>
      <c r="HX988" s="150"/>
      <c r="HY988" s="150"/>
      <c r="HZ988" s="150"/>
      <c r="IA988" s="150"/>
      <c r="IB988" s="150"/>
      <c r="IC988" s="150"/>
      <c r="ID988" s="150"/>
      <c r="IE988" s="150"/>
      <c r="IF988" s="150"/>
      <c r="IG988" s="150"/>
      <c r="IH988" s="150"/>
      <c r="II988" s="150"/>
      <c r="IJ988" s="150"/>
      <c r="IK988" s="150"/>
      <c r="IL988" s="150"/>
      <c r="IM988" s="150"/>
      <c r="IN988" s="150"/>
      <c r="IO988" s="150"/>
      <c r="IP988" s="150"/>
      <c r="IQ988" s="150"/>
      <c r="IR988" s="150"/>
      <c r="IS988" s="150"/>
      <c r="IT988" s="150"/>
      <c r="IU988" s="150"/>
      <c r="IV988" s="150"/>
      <c r="IW988" s="150"/>
    </row>
    <row r="989" customFormat="false" ht="12.75" hidden="false" customHeight="false" outlineLevel="0" collapsed="false">
      <c r="B989" s="147"/>
      <c r="C989" s="147"/>
      <c r="D989" s="147"/>
      <c r="E989" s="147"/>
      <c r="F989" s="147"/>
      <c r="G989" s="147"/>
      <c r="H989" s="148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  <c r="AA989" s="147"/>
      <c r="AB989" s="147"/>
      <c r="AC989" s="147"/>
      <c r="AD989" s="147"/>
      <c r="AE989" s="147"/>
      <c r="AF989" s="147"/>
      <c r="AG989" s="147"/>
      <c r="AH989" s="147"/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  <c r="BG989" s="147"/>
      <c r="BH989" s="147"/>
      <c r="BI989" s="147"/>
      <c r="BJ989" s="147"/>
      <c r="BK989" s="149"/>
      <c r="BL989" s="150"/>
      <c r="BM989" s="150"/>
      <c r="BN989" s="150"/>
      <c r="BO989" s="150"/>
      <c r="BP989" s="150"/>
      <c r="BQ989" s="150"/>
      <c r="BR989" s="150"/>
      <c r="BS989" s="150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  <c r="EB989" s="150"/>
      <c r="EC989" s="150"/>
      <c r="ED989" s="150"/>
      <c r="EE989" s="150"/>
      <c r="EF989" s="150"/>
      <c r="EG989" s="150"/>
      <c r="EH989" s="150"/>
      <c r="EI989" s="150"/>
      <c r="EJ989" s="150"/>
      <c r="EK989" s="150"/>
      <c r="EL989" s="150"/>
      <c r="EM989" s="150"/>
      <c r="EN989" s="150"/>
      <c r="EO989" s="150"/>
      <c r="EP989" s="150"/>
      <c r="EQ989" s="150"/>
      <c r="ER989" s="150"/>
      <c r="ES989" s="150"/>
      <c r="ET989" s="150"/>
      <c r="EU989" s="150"/>
      <c r="EV989" s="150"/>
      <c r="EW989" s="150"/>
      <c r="EX989" s="150"/>
      <c r="EY989" s="150"/>
      <c r="EZ989" s="150"/>
      <c r="FA989" s="150"/>
      <c r="FB989" s="150"/>
      <c r="FC989" s="150"/>
      <c r="FD989" s="150"/>
      <c r="FE989" s="150"/>
      <c r="FF989" s="150"/>
      <c r="FG989" s="150"/>
      <c r="FH989" s="150"/>
      <c r="FI989" s="150"/>
      <c r="FJ989" s="150"/>
      <c r="FK989" s="150"/>
      <c r="FL989" s="150"/>
      <c r="FM989" s="150"/>
      <c r="FN989" s="150"/>
      <c r="FO989" s="150"/>
      <c r="FP989" s="150"/>
      <c r="FQ989" s="150"/>
      <c r="FR989" s="150"/>
      <c r="FS989" s="150"/>
      <c r="FT989" s="150"/>
      <c r="FU989" s="150"/>
      <c r="FV989" s="150"/>
      <c r="FW989" s="150"/>
      <c r="FX989" s="150"/>
      <c r="FY989" s="150"/>
      <c r="FZ989" s="150"/>
      <c r="GA989" s="150"/>
      <c r="GB989" s="150"/>
      <c r="GC989" s="150"/>
      <c r="GD989" s="150"/>
      <c r="GE989" s="150"/>
      <c r="GF989" s="150"/>
      <c r="GG989" s="150"/>
      <c r="GH989" s="150"/>
      <c r="GI989" s="150"/>
      <c r="GJ989" s="150"/>
      <c r="GK989" s="150"/>
      <c r="GL989" s="150"/>
      <c r="GM989" s="150"/>
      <c r="GN989" s="150"/>
      <c r="GO989" s="150"/>
      <c r="GP989" s="150"/>
      <c r="GQ989" s="150"/>
      <c r="GR989" s="150"/>
      <c r="GS989" s="150"/>
      <c r="GT989" s="150"/>
      <c r="GU989" s="150"/>
      <c r="GV989" s="150"/>
      <c r="GW989" s="150"/>
      <c r="GX989" s="150"/>
      <c r="GY989" s="150"/>
      <c r="GZ989" s="150"/>
      <c r="HA989" s="150"/>
      <c r="HB989" s="150"/>
      <c r="HC989" s="150"/>
      <c r="HD989" s="150"/>
      <c r="HE989" s="150"/>
      <c r="HF989" s="150"/>
      <c r="HG989" s="150"/>
      <c r="HH989" s="150"/>
      <c r="HI989" s="150"/>
      <c r="HJ989" s="150"/>
      <c r="HK989" s="150"/>
      <c r="HL989" s="150"/>
      <c r="HM989" s="150"/>
      <c r="HN989" s="150"/>
      <c r="HO989" s="150"/>
      <c r="HP989" s="150"/>
      <c r="HQ989" s="150"/>
      <c r="HR989" s="150"/>
      <c r="HS989" s="150"/>
      <c r="HT989" s="150"/>
      <c r="HU989" s="150"/>
      <c r="HV989" s="150"/>
      <c r="HW989" s="150"/>
      <c r="HX989" s="150"/>
      <c r="HY989" s="150"/>
      <c r="HZ989" s="150"/>
      <c r="IA989" s="150"/>
      <c r="IB989" s="150"/>
      <c r="IC989" s="150"/>
      <c r="ID989" s="150"/>
      <c r="IE989" s="150"/>
      <c r="IF989" s="150"/>
      <c r="IG989" s="150"/>
      <c r="IH989" s="150"/>
      <c r="II989" s="150"/>
      <c r="IJ989" s="150"/>
      <c r="IK989" s="150"/>
      <c r="IL989" s="150"/>
      <c r="IM989" s="150"/>
      <c r="IN989" s="150"/>
      <c r="IO989" s="150"/>
      <c r="IP989" s="150"/>
      <c r="IQ989" s="150"/>
      <c r="IR989" s="150"/>
      <c r="IS989" s="150"/>
      <c r="IT989" s="150"/>
      <c r="IU989" s="150"/>
      <c r="IV989" s="150"/>
      <c r="IW989" s="150"/>
    </row>
    <row r="990" customFormat="false" ht="12.75" hidden="false" customHeight="false" outlineLevel="0" collapsed="false">
      <c r="B990" s="147"/>
      <c r="C990" s="147"/>
      <c r="D990" s="147"/>
      <c r="E990" s="147"/>
      <c r="F990" s="147"/>
      <c r="G990" s="147"/>
      <c r="H990" s="148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  <c r="AA990" s="147"/>
      <c r="AB990" s="147"/>
      <c r="AC990" s="147"/>
      <c r="AD990" s="147"/>
      <c r="AE990" s="147"/>
      <c r="AF990" s="147"/>
      <c r="AG990" s="147"/>
      <c r="AH990" s="147"/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47"/>
      <c r="BC990" s="147"/>
      <c r="BD990" s="147"/>
      <c r="BE990" s="147"/>
      <c r="BF990" s="147"/>
      <c r="BG990" s="147"/>
      <c r="BH990" s="147"/>
      <c r="BI990" s="147"/>
      <c r="BJ990" s="147"/>
      <c r="BK990" s="149"/>
      <c r="BL990" s="150"/>
      <c r="BM990" s="150"/>
      <c r="BN990" s="150"/>
      <c r="BO990" s="150"/>
      <c r="BP990" s="150"/>
      <c r="BQ990" s="150"/>
      <c r="BR990" s="150"/>
      <c r="BS990" s="150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  <c r="EB990" s="150"/>
      <c r="EC990" s="150"/>
      <c r="ED990" s="150"/>
      <c r="EE990" s="150"/>
      <c r="EF990" s="150"/>
      <c r="EG990" s="150"/>
      <c r="EH990" s="150"/>
      <c r="EI990" s="150"/>
      <c r="EJ990" s="150"/>
      <c r="EK990" s="150"/>
      <c r="EL990" s="150"/>
      <c r="EM990" s="150"/>
      <c r="EN990" s="150"/>
      <c r="EO990" s="150"/>
      <c r="EP990" s="150"/>
      <c r="EQ990" s="150"/>
      <c r="ER990" s="150"/>
      <c r="ES990" s="150"/>
      <c r="ET990" s="150"/>
      <c r="EU990" s="150"/>
      <c r="EV990" s="150"/>
      <c r="EW990" s="150"/>
      <c r="EX990" s="150"/>
      <c r="EY990" s="150"/>
      <c r="EZ990" s="150"/>
      <c r="FA990" s="150"/>
      <c r="FB990" s="150"/>
      <c r="FC990" s="150"/>
      <c r="FD990" s="150"/>
      <c r="FE990" s="150"/>
      <c r="FF990" s="150"/>
      <c r="FG990" s="150"/>
      <c r="FH990" s="150"/>
      <c r="FI990" s="150"/>
      <c r="FJ990" s="150"/>
      <c r="FK990" s="150"/>
      <c r="FL990" s="150"/>
      <c r="FM990" s="150"/>
      <c r="FN990" s="150"/>
      <c r="FO990" s="150"/>
      <c r="FP990" s="150"/>
      <c r="FQ990" s="150"/>
      <c r="FR990" s="150"/>
      <c r="FS990" s="150"/>
      <c r="FT990" s="150"/>
      <c r="FU990" s="150"/>
      <c r="FV990" s="150"/>
      <c r="FW990" s="150"/>
      <c r="FX990" s="150"/>
      <c r="FY990" s="150"/>
      <c r="FZ990" s="150"/>
      <c r="GA990" s="150"/>
      <c r="GB990" s="150"/>
      <c r="GC990" s="150"/>
      <c r="GD990" s="150"/>
      <c r="GE990" s="150"/>
      <c r="GF990" s="150"/>
      <c r="GG990" s="150"/>
      <c r="GH990" s="150"/>
      <c r="GI990" s="150"/>
      <c r="GJ990" s="150"/>
      <c r="GK990" s="150"/>
      <c r="GL990" s="150"/>
      <c r="GM990" s="150"/>
      <c r="GN990" s="150"/>
      <c r="GO990" s="150"/>
      <c r="GP990" s="150"/>
      <c r="GQ990" s="150"/>
      <c r="GR990" s="150"/>
      <c r="GS990" s="150"/>
      <c r="GT990" s="150"/>
      <c r="GU990" s="150"/>
      <c r="GV990" s="150"/>
      <c r="GW990" s="150"/>
      <c r="GX990" s="150"/>
      <c r="GY990" s="150"/>
      <c r="GZ990" s="150"/>
      <c r="HA990" s="150"/>
      <c r="HB990" s="150"/>
      <c r="HC990" s="150"/>
      <c r="HD990" s="150"/>
      <c r="HE990" s="150"/>
      <c r="HF990" s="150"/>
      <c r="HG990" s="150"/>
      <c r="HH990" s="150"/>
      <c r="HI990" s="150"/>
      <c r="HJ990" s="150"/>
      <c r="HK990" s="150"/>
      <c r="HL990" s="150"/>
      <c r="HM990" s="150"/>
      <c r="HN990" s="150"/>
      <c r="HO990" s="150"/>
      <c r="HP990" s="150"/>
      <c r="HQ990" s="150"/>
      <c r="HR990" s="150"/>
      <c r="HS990" s="150"/>
      <c r="HT990" s="150"/>
      <c r="HU990" s="150"/>
      <c r="HV990" s="150"/>
      <c r="HW990" s="150"/>
      <c r="HX990" s="150"/>
      <c r="HY990" s="150"/>
      <c r="HZ990" s="150"/>
      <c r="IA990" s="150"/>
      <c r="IB990" s="150"/>
      <c r="IC990" s="150"/>
      <c r="ID990" s="150"/>
      <c r="IE990" s="150"/>
      <c r="IF990" s="150"/>
      <c r="IG990" s="150"/>
      <c r="IH990" s="150"/>
      <c r="II990" s="150"/>
      <c r="IJ990" s="150"/>
      <c r="IK990" s="150"/>
      <c r="IL990" s="150"/>
      <c r="IM990" s="150"/>
      <c r="IN990" s="150"/>
      <c r="IO990" s="150"/>
      <c r="IP990" s="150"/>
      <c r="IQ990" s="150"/>
      <c r="IR990" s="150"/>
      <c r="IS990" s="150"/>
      <c r="IT990" s="150"/>
      <c r="IU990" s="150"/>
      <c r="IV990" s="150"/>
      <c r="IW990" s="150"/>
    </row>
    <row r="991" customFormat="false" ht="12.75" hidden="false" customHeight="false" outlineLevel="0" collapsed="false">
      <c r="B991" s="147"/>
      <c r="C991" s="147"/>
      <c r="D991" s="147"/>
      <c r="E991" s="147"/>
      <c r="F991" s="147"/>
      <c r="G991" s="147"/>
      <c r="H991" s="148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  <c r="AA991" s="147"/>
      <c r="AB991" s="147"/>
      <c r="AC991" s="147"/>
      <c r="AD991" s="147"/>
      <c r="AE991" s="147"/>
      <c r="AF991" s="147"/>
      <c r="AG991" s="147"/>
      <c r="AH991" s="147"/>
      <c r="AI991" s="147"/>
      <c r="AJ991" s="147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147"/>
      <c r="BC991" s="147"/>
      <c r="BD991" s="147"/>
      <c r="BE991" s="147"/>
      <c r="BF991" s="147"/>
      <c r="BG991" s="147"/>
      <c r="BH991" s="147"/>
      <c r="BI991" s="147"/>
      <c r="BJ991" s="147"/>
      <c r="BK991" s="149"/>
      <c r="BL991" s="150"/>
      <c r="BM991" s="150"/>
      <c r="BN991" s="150"/>
      <c r="BO991" s="150"/>
      <c r="BP991" s="150"/>
      <c r="BQ991" s="150"/>
      <c r="BR991" s="150"/>
      <c r="BS991" s="150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  <c r="EB991" s="150"/>
      <c r="EC991" s="150"/>
      <c r="ED991" s="150"/>
      <c r="EE991" s="150"/>
      <c r="EF991" s="150"/>
      <c r="EG991" s="150"/>
      <c r="EH991" s="150"/>
      <c r="EI991" s="150"/>
      <c r="EJ991" s="150"/>
      <c r="EK991" s="150"/>
      <c r="EL991" s="150"/>
      <c r="EM991" s="150"/>
      <c r="EN991" s="150"/>
      <c r="EO991" s="150"/>
      <c r="EP991" s="150"/>
      <c r="EQ991" s="150"/>
      <c r="ER991" s="150"/>
      <c r="ES991" s="150"/>
      <c r="ET991" s="150"/>
      <c r="EU991" s="150"/>
      <c r="EV991" s="150"/>
      <c r="EW991" s="150"/>
      <c r="EX991" s="150"/>
      <c r="EY991" s="150"/>
      <c r="EZ991" s="150"/>
      <c r="FA991" s="150"/>
      <c r="FB991" s="150"/>
      <c r="FC991" s="150"/>
      <c r="FD991" s="150"/>
      <c r="FE991" s="150"/>
      <c r="FF991" s="150"/>
      <c r="FG991" s="150"/>
      <c r="FH991" s="150"/>
      <c r="FI991" s="150"/>
      <c r="FJ991" s="150"/>
      <c r="FK991" s="150"/>
      <c r="FL991" s="150"/>
      <c r="FM991" s="150"/>
      <c r="FN991" s="150"/>
      <c r="FO991" s="150"/>
      <c r="FP991" s="150"/>
      <c r="FQ991" s="150"/>
      <c r="FR991" s="150"/>
      <c r="FS991" s="150"/>
      <c r="FT991" s="150"/>
      <c r="FU991" s="150"/>
      <c r="FV991" s="150"/>
      <c r="FW991" s="150"/>
      <c r="FX991" s="150"/>
      <c r="FY991" s="150"/>
      <c r="FZ991" s="150"/>
      <c r="GA991" s="150"/>
      <c r="GB991" s="150"/>
      <c r="GC991" s="150"/>
      <c r="GD991" s="150"/>
      <c r="GE991" s="150"/>
      <c r="GF991" s="150"/>
      <c r="GG991" s="150"/>
      <c r="GH991" s="150"/>
      <c r="GI991" s="150"/>
      <c r="GJ991" s="150"/>
      <c r="GK991" s="150"/>
      <c r="GL991" s="150"/>
      <c r="GM991" s="150"/>
      <c r="GN991" s="150"/>
      <c r="GO991" s="150"/>
      <c r="GP991" s="150"/>
      <c r="GQ991" s="150"/>
      <c r="GR991" s="150"/>
      <c r="GS991" s="150"/>
      <c r="GT991" s="150"/>
      <c r="GU991" s="150"/>
      <c r="GV991" s="150"/>
      <c r="GW991" s="150"/>
      <c r="GX991" s="150"/>
      <c r="GY991" s="150"/>
      <c r="GZ991" s="150"/>
      <c r="HA991" s="150"/>
      <c r="HB991" s="150"/>
      <c r="HC991" s="150"/>
      <c r="HD991" s="150"/>
      <c r="HE991" s="150"/>
      <c r="HF991" s="150"/>
      <c r="HG991" s="150"/>
      <c r="HH991" s="150"/>
      <c r="HI991" s="150"/>
      <c r="HJ991" s="150"/>
      <c r="HK991" s="150"/>
      <c r="HL991" s="150"/>
      <c r="HM991" s="150"/>
      <c r="HN991" s="150"/>
      <c r="HO991" s="150"/>
      <c r="HP991" s="150"/>
      <c r="HQ991" s="150"/>
      <c r="HR991" s="150"/>
      <c r="HS991" s="150"/>
      <c r="HT991" s="150"/>
      <c r="HU991" s="150"/>
      <c r="HV991" s="150"/>
      <c r="HW991" s="150"/>
      <c r="HX991" s="150"/>
      <c r="HY991" s="150"/>
      <c r="HZ991" s="150"/>
      <c r="IA991" s="150"/>
      <c r="IB991" s="150"/>
      <c r="IC991" s="150"/>
      <c r="ID991" s="150"/>
      <c r="IE991" s="150"/>
      <c r="IF991" s="150"/>
      <c r="IG991" s="150"/>
      <c r="IH991" s="150"/>
      <c r="II991" s="150"/>
      <c r="IJ991" s="150"/>
      <c r="IK991" s="150"/>
      <c r="IL991" s="150"/>
      <c r="IM991" s="150"/>
      <c r="IN991" s="150"/>
      <c r="IO991" s="150"/>
      <c r="IP991" s="150"/>
      <c r="IQ991" s="150"/>
      <c r="IR991" s="150"/>
      <c r="IS991" s="150"/>
      <c r="IT991" s="150"/>
      <c r="IU991" s="150"/>
      <c r="IV991" s="150"/>
      <c r="IW991" s="150"/>
    </row>
    <row r="992" customFormat="false" ht="12.75" hidden="false" customHeight="false" outlineLevel="0" collapsed="false">
      <c r="B992" s="147"/>
      <c r="C992" s="147"/>
      <c r="D992" s="147"/>
      <c r="E992" s="147"/>
      <c r="F992" s="147"/>
      <c r="G992" s="147"/>
      <c r="H992" s="148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  <c r="AA992" s="147"/>
      <c r="AB992" s="147"/>
      <c r="AC992" s="147"/>
      <c r="AD992" s="147"/>
      <c r="AE992" s="147"/>
      <c r="AF992" s="147"/>
      <c r="AG992" s="147"/>
      <c r="AH992" s="147"/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7"/>
      <c r="BH992" s="147"/>
      <c r="BI992" s="147"/>
      <c r="BJ992" s="147"/>
      <c r="BK992" s="149"/>
      <c r="BL992" s="150"/>
      <c r="BM992" s="150"/>
      <c r="BN992" s="150"/>
      <c r="BO992" s="150"/>
      <c r="BP992" s="150"/>
      <c r="BQ992" s="150"/>
      <c r="BR992" s="150"/>
      <c r="BS992" s="150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  <c r="EB992" s="150"/>
      <c r="EC992" s="150"/>
      <c r="ED992" s="150"/>
      <c r="EE992" s="150"/>
      <c r="EF992" s="150"/>
      <c r="EG992" s="150"/>
      <c r="EH992" s="150"/>
      <c r="EI992" s="150"/>
      <c r="EJ992" s="150"/>
      <c r="EK992" s="150"/>
      <c r="EL992" s="150"/>
      <c r="EM992" s="150"/>
      <c r="EN992" s="150"/>
      <c r="EO992" s="150"/>
      <c r="EP992" s="150"/>
      <c r="EQ992" s="150"/>
      <c r="ER992" s="150"/>
      <c r="ES992" s="150"/>
      <c r="ET992" s="150"/>
      <c r="EU992" s="150"/>
      <c r="EV992" s="150"/>
      <c r="EW992" s="150"/>
      <c r="EX992" s="150"/>
      <c r="EY992" s="150"/>
      <c r="EZ992" s="150"/>
      <c r="FA992" s="150"/>
      <c r="FB992" s="150"/>
      <c r="FC992" s="150"/>
      <c r="FD992" s="150"/>
      <c r="FE992" s="150"/>
      <c r="FF992" s="150"/>
      <c r="FG992" s="150"/>
      <c r="FH992" s="150"/>
      <c r="FI992" s="150"/>
      <c r="FJ992" s="150"/>
      <c r="FK992" s="150"/>
      <c r="FL992" s="150"/>
      <c r="FM992" s="150"/>
      <c r="FN992" s="150"/>
      <c r="FO992" s="150"/>
      <c r="FP992" s="150"/>
      <c r="FQ992" s="150"/>
      <c r="FR992" s="150"/>
      <c r="FS992" s="150"/>
      <c r="FT992" s="150"/>
      <c r="FU992" s="150"/>
      <c r="FV992" s="150"/>
      <c r="FW992" s="150"/>
      <c r="FX992" s="150"/>
      <c r="FY992" s="150"/>
      <c r="FZ992" s="150"/>
      <c r="GA992" s="150"/>
      <c r="GB992" s="150"/>
      <c r="GC992" s="150"/>
      <c r="GD992" s="150"/>
      <c r="GE992" s="150"/>
      <c r="GF992" s="150"/>
      <c r="GG992" s="150"/>
      <c r="GH992" s="150"/>
      <c r="GI992" s="150"/>
      <c r="GJ992" s="150"/>
      <c r="GK992" s="150"/>
      <c r="GL992" s="150"/>
      <c r="GM992" s="150"/>
      <c r="GN992" s="150"/>
      <c r="GO992" s="150"/>
      <c r="GP992" s="150"/>
      <c r="GQ992" s="150"/>
      <c r="GR992" s="150"/>
      <c r="GS992" s="150"/>
      <c r="GT992" s="150"/>
      <c r="GU992" s="150"/>
      <c r="GV992" s="150"/>
      <c r="GW992" s="150"/>
      <c r="GX992" s="150"/>
      <c r="GY992" s="150"/>
      <c r="GZ992" s="150"/>
      <c r="HA992" s="150"/>
      <c r="HB992" s="150"/>
      <c r="HC992" s="150"/>
      <c r="HD992" s="150"/>
      <c r="HE992" s="150"/>
      <c r="HF992" s="150"/>
      <c r="HG992" s="150"/>
      <c r="HH992" s="150"/>
      <c r="HI992" s="150"/>
      <c r="HJ992" s="150"/>
      <c r="HK992" s="150"/>
      <c r="HL992" s="150"/>
      <c r="HM992" s="150"/>
      <c r="HN992" s="150"/>
      <c r="HO992" s="150"/>
      <c r="HP992" s="150"/>
      <c r="HQ992" s="150"/>
      <c r="HR992" s="150"/>
      <c r="HS992" s="150"/>
      <c r="HT992" s="150"/>
      <c r="HU992" s="150"/>
      <c r="HV992" s="150"/>
      <c r="HW992" s="150"/>
      <c r="HX992" s="150"/>
      <c r="HY992" s="150"/>
      <c r="HZ992" s="150"/>
      <c r="IA992" s="150"/>
      <c r="IB992" s="150"/>
      <c r="IC992" s="150"/>
      <c r="ID992" s="150"/>
      <c r="IE992" s="150"/>
      <c r="IF992" s="150"/>
      <c r="IG992" s="150"/>
      <c r="IH992" s="150"/>
      <c r="II992" s="150"/>
      <c r="IJ992" s="150"/>
      <c r="IK992" s="150"/>
      <c r="IL992" s="150"/>
      <c r="IM992" s="150"/>
      <c r="IN992" s="150"/>
      <c r="IO992" s="150"/>
      <c r="IP992" s="150"/>
      <c r="IQ992" s="150"/>
      <c r="IR992" s="150"/>
      <c r="IS992" s="150"/>
      <c r="IT992" s="150"/>
      <c r="IU992" s="150"/>
      <c r="IV992" s="150"/>
      <c r="IW992" s="150"/>
    </row>
    <row r="993" customFormat="false" ht="12.75" hidden="false" customHeight="false" outlineLevel="0" collapsed="false">
      <c r="B993" s="147"/>
      <c r="C993" s="147"/>
      <c r="D993" s="147"/>
      <c r="E993" s="147"/>
      <c r="F993" s="147"/>
      <c r="G993" s="147"/>
      <c r="H993" s="148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  <c r="AA993" s="147"/>
      <c r="AB993" s="147"/>
      <c r="AC993" s="147"/>
      <c r="AD993" s="147"/>
      <c r="AE993" s="147"/>
      <c r="AF993" s="147"/>
      <c r="AG993" s="147"/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147"/>
      <c r="BC993" s="147"/>
      <c r="BD993" s="147"/>
      <c r="BE993" s="147"/>
      <c r="BF993" s="147"/>
      <c r="BG993" s="147"/>
      <c r="BH993" s="147"/>
      <c r="BI993" s="147"/>
      <c r="BJ993" s="147"/>
      <c r="BK993" s="149"/>
      <c r="BL993" s="150"/>
      <c r="BM993" s="150"/>
      <c r="BN993" s="150"/>
      <c r="BO993" s="150"/>
      <c r="BP993" s="150"/>
      <c r="BQ993" s="150"/>
      <c r="BR993" s="150"/>
      <c r="BS993" s="150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  <c r="EB993" s="150"/>
      <c r="EC993" s="150"/>
      <c r="ED993" s="150"/>
      <c r="EE993" s="150"/>
      <c r="EF993" s="150"/>
      <c r="EG993" s="150"/>
      <c r="EH993" s="150"/>
      <c r="EI993" s="150"/>
      <c r="EJ993" s="150"/>
      <c r="EK993" s="150"/>
      <c r="EL993" s="150"/>
      <c r="EM993" s="150"/>
      <c r="EN993" s="150"/>
      <c r="EO993" s="150"/>
      <c r="EP993" s="150"/>
      <c r="EQ993" s="150"/>
      <c r="ER993" s="150"/>
      <c r="ES993" s="150"/>
      <c r="ET993" s="150"/>
      <c r="EU993" s="150"/>
      <c r="EV993" s="150"/>
      <c r="EW993" s="150"/>
      <c r="EX993" s="150"/>
      <c r="EY993" s="150"/>
      <c r="EZ993" s="150"/>
      <c r="FA993" s="150"/>
      <c r="FB993" s="150"/>
      <c r="FC993" s="150"/>
      <c r="FD993" s="150"/>
      <c r="FE993" s="150"/>
      <c r="FF993" s="150"/>
      <c r="FG993" s="150"/>
      <c r="FH993" s="150"/>
      <c r="FI993" s="150"/>
      <c r="FJ993" s="150"/>
      <c r="FK993" s="150"/>
      <c r="FL993" s="150"/>
      <c r="FM993" s="150"/>
      <c r="FN993" s="150"/>
      <c r="FO993" s="150"/>
      <c r="FP993" s="150"/>
      <c r="FQ993" s="150"/>
      <c r="FR993" s="150"/>
      <c r="FS993" s="150"/>
      <c r="FT993" s="150"/>
      <c r="FU993" s="150"/>
      <c r="FV993" s="150"/>
      <c r="FW993" s="150"/>
      <c r="FX993" s="150"/>
      <c r="FY993" s="150"/>
      <c r="FZ993" s="150"/>
      <c r="GA993" s="150"/>
      <c r="GB993" s="150"/>
      <c r="GC993" s="150"/>
      <c r="GD993" s="150"/>
      <c r="GE993" s="150"/>
      <c r="GF993" s="150"/>
      <c r="GG993" s="150"/>
      <c r="GH993" s="150"/>
      <c r="GI993" s="150"/>
      <c r="GJ993" s="150"/>
      <c r="GK993" s="150"/>
      <c r="GL993" s="150"/>
      <c r="GM993" s="150"/>
      <c r="GN993" s="150"/>
      <c r="GO993" s="150"/>
      <c r="GP993" s="150"/>
      <c r="GQ993" s="150"/>
      <c r="GR993" s="150"/>
      <c r="GS993" s="150"/>
      <c r="GT993" s="150"/>
      <c r="GU993" s="150"/>
      <c r="GV993" s="150"/>
      <c r="GW993" s="150"/>
      <c r="GX993" s="150"/>
      <c r="GY993" s="150"/>
      <c r="GZ993" s="150"/>
      <c r="HA993" s="150"/>
      <c r="HB993" s="150"/>
      <c r="HC993" s="150"/>
      <c r="HD993" s="150"/>
      <c r="HE993" s="150"/>
      <c r="HF993" s="150"/>
      <c r="HG993" s="150"/>
      <c r="HH993" s="150"/>
      <c r="HI993" s="150"/>
      <c r="HJ993" s="150"/>
      <c r="HK993" s="150"/>
      <c r="HL993" s="150"/>
      <c r="HM993" s="150"/>
      <c r="HN993" s="150"/>
      <c r="HO993" s="150"/>
      <c r="HP993" s="150"/>
      <c r="HQ993" s="150"/>
      <c r="HR993" s="150"/>
      <c r="HS993" s="150"/>
      <c r="HT993" s="150"/>
      <c r="HU993" s="150"/>
      <c r="HV993" s="150"/>
      <c r="HW993" s="150"/>
      <c r="HX993" s="150"/>
      <c r="HY993" s="150"/>
      <c r="HZ993" s="150"/>
      <c r="IA993" s="150"/>
      <c r="IB993" s="150"/>
      <c r="IC993" s="150"/>
      <c r="ID993" s="150"/>
      <c r="IE993" s="150"/>
      <c r="IF993" s="150"/>
      <c r="IG993" s="150"/>
      <c r="IH993" s="150"/>
      <c r="II993" s="150"/>
      <c r="IJ993" s="150"/>
      <c r="IK993" s="150"/>
      <c r="IL993" s="150"/>
      <c r="IM993" s="150"/>
      <c r="IN993" s="150"/>
      <c r="IO993" s="150"/>
      <c r="IP993" s="150"/>
      <c r="IQ993" s="150"/>
      <c r="IR993" s="150"/>
      <c r="IS993" s="150"/>
      <c r="IT993" s="150"/>
      <c r="IU993" s="150"/>
      <c r="IV993" s="150"/>
      <c r="IW993" s="150"/>
    </row>
    <row r="994" customFormat="false" ht="12.75" hidden="false" customHeight="false" outlineLevel="0" collapsed="false">
      <c r="B994" s="147"/>
      <c r="C994" s="147"/>
      <c r="D994" s="147"/>
      <c r="E994" s="147"/>
      <c r="F994" s="147"/>
      <c r="G994" s="147"/>
      <c r="H994" s="148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  <c r="AA994" s="147"/>
      <c r="AB994" s="147"/>
      <c r="AC994" s="147"/>
      <c r="AD994" s="147"/>
      <c r="AE994" s="147"/>
      <c r="AF994" s="147"/>
      <c r="AG994" s="147"/>
      <c r="AH994" s="147"/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  <c r="BH994" s="147"/>
      <c r="BI994" s="147"/>
      <c r="BJ994" s="147"/>
      <c r="BK994" s="149"/>
      <c r="BL994" s="150"/>
      <c r="BM994" s="150"/>
      <c r="BN994" s="150"/>
      <c r="BO994" s="150"/>
      <c r="BP994" s="150"/>
      <c r="BQ994" s="150"/>
      <c r="BR994" s="150"/>
      <c r="BS994" s="150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  <c r="EB994" s="150"/>
      <c r="EC994" s="150"/>
      <c r="ED994" s="150"/>
      <c r="EE994" s="150"/>
      <c r="EF994" s="150"/>
      <c r="EG994" s="150"/>
      <c r="EH994" s="150"/>
      <c r="EI994" s="150"/>
      <c r="EJ994" s="150"/>
      <c r="EK994" s="150"/>
      <c r="EL994" s="150"/>
      <c r="EM994" s="150"/>
      <c r="EN994" s="150"/>
      <c r="EO994" s="150"/>
      <c r="EP994" s="150"/>
      <c r="EQ994" s="150"/>
      <c r="ER994" s="150"/>
      <c r="ES994" s="150"/>
      <c r="ET994" s="150"/>
      <c r="EU994" s="150"/>
      <c r="EV994" s="150"/>
      <c r="EW994" s="150"/>
      <c r="EX994" s="150"/>
      <c r="EY994" s="150"/>
      <c r="EZ994" s="150"/>
      <c r="FA994" s="150"/>
      <c r="FB994" s="150"/>
      <c r="FC994" s="150"/>
      <c r="FD994" s="150"/>
      <c r="FE994" s="150"/>
      <c r="FF994" s="150"/>
      <c r="FG994" s="150"/>
      <c r="FH994" s="150"/>
      <c r="FI994" s="150"/>
      <c r="FJ994" s="150"/>
      <c r="FK994" s="150"/>
      <c r="FL994" s="150"/>
      <c r="FM994" s="150"/>
      <c r="FN994" s="150"/>
      <c r="FO994" s="150"/>
      <c r="FP994" s="150"/>
      <c r="FQ994" s="150"/>
      <c r="FR994" s="150"/>
      <c r="FS994" s="150"/>
      <c r="FT994" s="150"/>
      <c r="FU994" s="150"/>
      <c r="FV994" s="150"/>
      <c r="FW994" s="150"/>
      <c r="FX994" s="150"/>
      <c r="FY994" s="150"/>
      <c r="FZ994" s="150"/>
      <c r="GA994" s="150"/>
      <c r="GB994" s="150"/>
      <c r="GC994" s="150"/>
      <c r="GD994" s="150"/>
      <c r="GE994" s="150"/>
      <c r="GF994" s="150"/>
      <c r="GG994" s="150"/>
      <c r="GH994" s="150"/>
      <c r="GI994" s="150"/>
      <c r="GJ994" s="150"/>
      <c r="GK994" s="150"/>
      <c r="GL994" s="150"/>
      <c r="GM994" s="150"/>
      <c r="GN994" s="150"/>
      <c r="GO994" s="150"/>
      <c r="GP994" s="150"/>
      <c r="GQ994" s="150"/>
      <c r="GR994" s="150"/>
      <c r="GS994" s="150"/>
      <c r="GT994" s="150"/>
      <c r="GU994" s="150"/>
      <c r="GV994" s="150"/>
      <c r="GW994" s="150"/>
      <c r="GX994" s="150"/>
      <c r="GY994" s="150"/>
      <c r="GZ994" s="150"/>
      <c r="HA994" s="150"/>
      <c r="HB994" s="150"/>
      <c r="HC994" s="150"/>
      <c r="HD994" s="150"/>
      <c r="HE994" s="150"/>
      <c r="HF994" s="150"/>
      <c r="HG994" s="150"/>
      <c r="HH994" s="150"/>
      <c r="HI994" s="150"/>
      <c r="HJ994" s="150"/>
      <c r="HK994" s="150"/>
      <c r="HL994" s="150"/>
      <c r="HM994" s="150"/>
      <c r="HN994" s="150"/>
      <c r="HO994" s="150"/>
      <c r="HP994" s="150"/>
      <c r="HQ994" s="150"/>
      <c r="HR994" s="150"/>
      <c r="HS994" s="150"/>
      <c r="HT994" s="150"/>
      <c r="HU994" s="150"/>
      <c r="HV994" s="150"/>
      <c r="HW994" s="150"/>
      <c r="HX994" s="150"/>
      <c r="HY994" s="150"/>
      <c r="HZ994" s="150"/>
      <c r="IA994" s="150"/>
      <c r="IB994" s="150"/>
      <c r="IC994" s="150"/>
      <c r="ID994" s="150"/>
      <c r="IE994" s="150"/>
      <c r="IF994" s="150"/>
      <c r="IG994" s="150"/>
      <c r="IH994" s="150"/>
      <c r="II994" s="150"/>
      <c r="IJ994" s="150"/>
      <c r="IK994" s="150"/>
      <c r="IL994" s="150"/>
      <c r="IM994" s="150"/>
      <c r="IN994" s="150"/>
      <c r="IO994" s="150"/>
      <c r="IP994" s="150"/>
      <c r="IQ994" s="150"/>
      <c r="IR994" s="150"/>
      <c r="IS994" s="150"/>
      <c r="IT994" s="150"/>
      <c r="IU994" s="150"/>
      <c r="IV994" s="150"/>
      <c r="IW994" s="150"/>
    </row>
    <row r="995" customFormat="false" ht="12.75" hidden="false" customHeight="false" outlineLevel="0" collapsed="false">
      <c r="B995" s="147"/>
      <c r="C995" s="147"/>
      <c r="D995" s="147"/>
      <c r="E995" s="147"/>
      <c r="F995" s="147"/>
      <c r="G995" s="147"/>
      <c r="H995" s="148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  <c r="AA995" s="147"/>
      <c r="AB995" s="147"/>
      <c r="AC995" s="147"/>
      <c r="AD995" s="147"/>
      <c r="AE995" s="147"/>
      <c r="AF995" s="147"/>
      <c r="AG995" s="147"/>
      <c r="AH995" s="147"/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  <c r="BG995" s="147"/>
      <c r="BH995" s="147"/>
      <c r="BI995" s="147"/>
      <c r="BJ995" s="147"/>
      <c r="BK995" s="149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  <c r="EC995" s="150"/>
      <c r="ED995" s="150"/>
      <c r="EE995" s="150"/>
      <c r="EF995" s="150"/>
      <c r="EG995" s="150"/>
      <c r="EH995" s="150"/>
      <c r="EI995" s="150"/>
      <c r="EJ995" s="150"/>
      <c r="EK995" s="150"/>
      <c r="EL995" s="150"/>
      <c r="EM995" s="150"/>
      <c r="EN995" s="150"/>
      <c r="EO995" s="150"/>
      <c r="EP995" s="150"/>
      <c r="EQ995" s="150"/>
      <c r="ER995" s="150"/>
      <c r="ES995" s="150"/>
      <c r="ET995" s="150"/>
      <c r="EU995" s="150"/>
      <c r="EV995" s="150"/>
      <c r="EW995" s="150"/>
      <c r="EX995" s="150"/>
      <c r="EY995" s="150"/>
      <c r="EZ995" s="150"/>
      <c r="FA995" s="150"/>
      <c r="FB995" s="150"/>
      <c r="FC995" s="150"/>
      <c r="FD995" s="150"/>
      <c r="FE995" s="150"/>
      <c r="FF995" s="150"/>
      <c r="FG995" s="150"/>
      <c r="FH995" s="150"/>
      <c r="FI995" s="150"/>
      <c r="FJ995" s="150"/>
      <c r="FK995" s="150"/>
      <c r="FL995" s="150"/>
      <c r="FM995" s="150"/>
      <c r="FN995" s="150"/>
      <c r="FO995" s="150"/>
      <c r="FP995" s="150"/>
      <c r="FQ995" s="150"/>
      <c r="FR995" s="150"/>
      <c r="FS995" s="150"/>
      <c r="FT995" s="150"/>
      <c r="FU995" s="150"/>
      <c r="FV995" s="150"/>
      <c r="FW995" s="150"/>
      <c r="FX995" s="150"/>
      <c r="FY995" s="150"/>
      <c r="FZ995" s="150"/>
      <c r="GA995" s="150"/>
      <c r="GB995" s="150"/>
      <c r="GC995" s="150"/>
      <c r="GD995" s="150"/>
      <c r="GE995" s="150"/>
      <c r="GF995" s="150"/>
      <c r="GG995" s="150"/>
      <c r="GH995" s="150"/>
      <c r="GI995" s="150"/>
      <c r="GJ995" s="150"/>
      <c r="GK995" s="150"/>
      <c r="GL995" s="150"/>
      <c r="GM995" s="150"/>
      <c r="GN995" s="150"/>
      <c r="GO995" s="150"/>
      <c r="GP995" s="150"/>
      <c r="GQ995" s="150"/>
      <c r="GR995" s="150"/>
      <c r="GS995" s="150"/>
      <c r="GT995" s="150"/>
      <c r="GU995" s="150"/>
      <c r="GV995" s="150"/>
      <c r="GW995" s="150"/>
      <c r="GX995" s="150"/>
      <c r="GY995" s="150"/>
      <c r="GZ995" s="150"/>
      <c r="HA995" s="150"/>
      <c r="HB995" s="150"/>
      <c r="HC995" s="150"/>
      <c r="HD995" s="150"/>
      <c r="HE995" s="150"/>
      <c r="HF995" s="150"/>
      <c r="HG995" s="150"/>
      <c r="HH995" s="150"/>
      <c r="HI995" s="150"/>
      <c r="HJ995" s="150"/>
      <c r="HK995" s="150"/>
      <c r="HL995" s="150"/>
      <c r="HM995" s="150"/>
      <c r="HN995" s="150"/>
      <c r="HO995" s="150"/>
      <c r="HP995" s="150"/>
      <c r="HQ995" s="150"/>
      <c r="HR995" s="150"/>
      <c r="HS995" s="150"/>
      <c r="HT995" s="150"/>
      <c r="HU995" s="150"/>
      <c r="HV995" s="150"/>
      <c r="HW995" s="150"/>
      <c r="HX995" s="150"/>
      <c r="HY995" s="150"/>
      <c r="HZ995" s="150"/>
      <c r="IA995" s="150"/>
      <c r="IB995" s="150"/>
      <c r="IC995" s="150"/>
      <c r="ID995" s="150"/>
      <c r="IE995" s="150"/>
      <c r="IF995" s="150"/>
      <c r="IG995" s="150"/>
      <c r="IH995" s="150"/>
      <c r="II995" s="150"/>
      <c r="IJ995" s="150"/>
      <c r="IK995" s="150"/>
      <c r="IL995" s="150"/>
      <c r="IM995" s="150"/>
      <c r="IN995" s="150"/>
      <c r="IO995" s="150"/>
      <c r="IP995" s="150"/>
      <c r="IQ995" s="150"/>
      <c r="IR995" s="150"/>
      <c r="IS995" s="150"/>
      <c r="IT995" s="150"/>
      <c r="IU995" s="150"/>
      <c r="IV995" s="150"/>
      <c r="IW995" s="150"/>
    </row>
    <row r="996" customFormat="false" ht="12.75" hidden="false" customHeight="false" outlineLevel="0" collapsed="false">
      <c r="B996" s="147"/>
      <c r="C996" s="147"/>
      <c r="D996" s="147"/>
      <c r="E996" s="147"/>
      <c r="F996" s="147"/>
      <c r="G996" s="147"/>
      <c r="H996" s="148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  <c r="AA996" s="147"/>
      <c r="AB996" s="147"/>
      <c r="AC996" s="147"/>
      <c r="AD996" s="147"/>
      <c r="AE996" s="147"/>
      <c r="AF996" s="147"/>
      <c r="AG996" s="147"/>
      <c r="AH996" s="147"/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/>
      <c r="BD996" s="147"/>
      <c r="BE996" s="147"/>
      <c r="BF996" s="147"/>
      <c r="BG996" s="147"/>
      <c r="BH996" s="147"/>
      <c r="BI996" s="147"/>
      <c r="BJ996" s="147"/>
      <c r="BK996" s="149"/>
      <c r="BL996" s="150"/>
      <c r="BM996" s="150"/>
      <c r="BN996" s="150"/>
      <c r="BO996" s="150"/>
      <c r="BP996" s="150"/>
      <c r="BQ996" s="150"/>
      <c r="BR996" s="150"/>
      <c r="BS996" s="150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  <c r="EB996" s="150"/>
      <c r="EC996" s="150"/>
      <c r="ED996" s="150"/>
      <c r="EE996" s="150"/>
      <c r="EF996" s="150"/>
      <c r="EG996" s="150"/>
      <c r="EH996" s="150"/>
      <c r="EI996" s="150"/>
      <c r="EJ996" s="150"/>
      <c r="EK996" s="150"/>
      <c r="EL996" s="150"/>
      <c r="EM996" s="150"/>
      <c r="EN996" s="150"/>
      <c r="EO996" s="150"/>
      <c r="EP996" s="150"/>
      <c r="EQ996" s="150"/>
      <c r="ER996" s="150"/>
      <c r="ES996" s="150"/>
      <c r="ET996" s="150"/>
      <c r="EU996" s="150"/>
      <c r="EV996" s="150"/>
      <c r="EW996" s="150"/>
      <c r="EX996" s="150"/>
      <c r="EY996" s="150"/>
      <c r="EZ996" s="150"/>
      <c r="FA996" s="150"/>
      <c r="FB996" s="150"/>
      <c r="FC996" s="150"/>
      <c r="FD996" s="150"/>
      <c r="FE996" s="150"/>
      <c r="FF996" s="150"/>
      <c r="FG996" s="150"/>
      <c r="FH996" s="150"/>
      <c r="FI996" s="150"/>
      <c r="FJ996" s="150"/>
      <c r="FK996" s="150"/>
      <c r="FL996" s="150"/>
      <c r="FM996" s="150"/>
      <c r="FN996" s="150"/>
      <c r="FO996" s="150"/>
      <c r="FP996" s="150"/>
      <c r="FQ996" s="150"/>
      <c r="FR996" s="150"/>
      <c r="FS996" s="150"/>
      <c r="FT996" s="150"/>
      <c r="FU996" s="150"/>
      <c r="FV996" s="150"/>
      <c r="FW996" s="150"/>
      <c r="FX996" s="150"/>
      <c r="FY996" s="150"/>
      <c r="FZ996" s="150"/>
      <c r="GA996" s="150"/>
      <c r="GB996" s="150"/>
      <c r="GC996" s="150"/>
      <c r="GD996" s="150"/>
      <c r="GE996" s="150"/>
      <c r="GF996" s="150"/>
      <c r="GG996" s="150"/>
      <c r="GH996" s="150"/>
      <c r="GI996" s="150"/>
      <c r="GJ996" s="150"/>
      <c r="GK996" s="150"/>
      <c r="GL996" s="150"/>
      <c r="GM996" s="150"/>
      <c r="GN996" s="150"/>
      <c r="GO996" s="150"/>
      <c r="GP996" s="150"/>
      <c r="GQ996" s="150"/>
      <c r="GR996" s="150"/>
      <c r="GS996" s="150"/>
      <c r="GT996" s="150"/>
      <c r="GU996" s="150"/>
      <c r="GV996" s="150"/>
      <c r="GW996" s="150"/>
      <c r="GX996" s="150"/>
      <c r="GY996" s="150"/>
      <c r="GZ996" s="150"/>
      <c r="HA996" s="150"/>
      <c r="HB996" s="150"/>
      <c r="HC996" s="150"/>
      <c r="HD996" s="150"/>
      <c r="HE996" s="150"/>
      <c r="HF996" s="150"/>
      <c r="HG996" s="150"/>
      <c r="HH996" s="150"/>
      <c r="HI996" s="150"/>
      <c r="HJ996" s="150"/>
      <c r="HK996" s="150"/>
      <c r="HL996" s="150"/>
      <c r="HM996" s="150"/>
      <c r="HN996" s="150"/>
      <c r="HO996" s="150"/>
      <c r="HP996" s="150"/>
      <c r="HQ996" s="150"/>
      <c r="HR996" s="150"/>
      <c r="HS996" s="150"/>
      <c r="HT996" s="150"/>
      <c r="HU996" s="150"/>
      <c r="HV996" s="150"/>
      <c r="HW996" s="150"/>
      <c r="HX996" s="150"/>
      <c r="HY996" s="150"/>
      <c r="HZ996" s="150"/>
      <c r="IA996" s="150"/>
      <c r="IB996" s="150"/>
      <c r="IC996" s="150"/>
      <c r="ID996" s="150"/>
      <c r="IE996" s="150"/>
      <c r="IF996" s="150"/>
      <c r="IG996" s="150"/>
      <c r="IH996" s="150"/>
      <c r="II996" s="150"/>
      <c r="IJ996" s="150"/>
      <c r="IK996" s="150"/>
      <c r="IL996" s="150"/>
      <c r="IM996" s="150"/>
      <c r="IN996" s="150"/>
      <c r="IO996" s="150"/>
      <c r="IP996" s="150"/>
      <c r="IQ996" s="150"/>
      <c r="IR996" s="150"/>
      <c r="IS996" s="150"/>
      <c r="IT996" s="150"/>
      <c r="IU996" s="150"/>
      <c r="IV996" s="150"/>
      <c r="IW996" s="150"/>
    </row>
    <row r="997" customFormat="false" ht="12.75" hidden="false" customHeight="false" outlineLevel="0" collapsed="false">
      <c r="B997" s="147"/>
      <c r="C997" s="147"/>
      <c r="D997" s="147"/>
      <c r="E997" s="147"/>
      <c r="F997" s="147"/>
      <c r="G997" s="147"/>
      <c r="H997" s="148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  <c r="AA997" s="147"/>
      <c r="AB997" s="147"/>
      <c r="AC997" s="147"/>
      <c r="AD997" s="147"/>
      <c r="AE997" s="147"/>
      <c r="AF997" s="147"/>
      <c r="AG997" s="147"/>
      <c r="AH997" s="147"/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  <c r="BG997" s="147"/>
      <c r="BH997" s="147"/>
      <c r="BI997" s="147"/>
      <c r="BJ997" s="147"/>
      <c r="BK997" s="149"/>
      <c r="BL997" s="150"/>
      <c r="BM997" s="150"/>
      <c r="BN997" s="150"/>
      <c r="BO997" s="150"/>
      <c r="BP997" s="150"/>
      <c r="BQ997" s="150"/>
      <c r="BR997" s="150"/>
      <c r="BS997" s="150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  <c r="EB997" s="150"/>
      <c r="EC997" s="150"/>
      <c r="ED997" s="150"/>
      <c r="EE997" s="150"/>
      <c r="EF997" s="150"/>
      <c r="EG997" s="150"/>
      <c r="EH997" s="150"/>
      <c r="EI997" s="150"/>
      <c r="EJ997" s="150"/>
      <c r="EK997" s="150"/>
      <c r="EL997" s="150"/>
      <c r="EM997" s="150"/>
      <c r="EN997" s="150"/>
      <c r="EO997" s="150"/>
      <c r="EP997" s="150"/>
      <c r="EQ997" s="150"/>
      <c r="ER997" s="150"/>
      <c r="ES997" s="150"/>
      <c r="ET997" s="150"/>
      <c r="EU997" s="150"/>
      <c r="EV997" s="150"/>
      <c r="EW997" s="150"/>
      <c r="EX997" s="150"/>
      <c r="EY997" s="150"/>
      <c r="EZ997" s="150"/>
      <c r="FA997" s="150"/>
      <c r="FB997" s="150"/>
      <c r="FC997" s="150"/>
      <c r="FD997" s="150"/>
      <c r="FE997" s="150"/>
      <c r="FF997" s="150"/>
      <c r="FG997" s="150"/>
      <c r="FH997" s="150"/>
      <c r="FI997" s="150"/>
      <c r="FJ997" s="150"/>
      <c r="FK997" s="150"/>
      <c r="FL997" s="150"/>
      <c r="FM997" s="150"/>
      <c r="FN997" s="150"/>
      <c r="FO997" s="150"/>
      <c r="FP997" s="150"/>
      <c r="FQ997" s="150"/>
      <c r="FR997" s="150"/>
      <c r="FS997" s="150"/>
      <c r="FT997" s="150"/>
      <c r="FU997" s="150"/>
      <c r="FV997" s="150"/>
      <c r="FW997" s="150"/>
      <c r="FX997" s="150"/>
      <c r="FY997" s="150"/>
      <c r="FZ997" s="150"/>
      <c r="GA997" s="150"/>
      <c r="GB997" s="150"/>
      <c r="GC997" s="150"/>
      <c r="GD997" s="150"/>
      <c r="GE997" s="150"/>
      <c r="GF997" s="150"/>
      <c r="GG997" s="150"/>
      <c r="GH997" s="150"/>
      <c r="GI997" s="150"/>
      <c r="GJ997" s="150"/>
      <c r="GK997" s="150"/>
      <c r="GL997" s="150"/>
      <c r="GM997" s="150"/>
      <c r="GN997" s="150"/>
      <c r="GO997" s="150"/>
      <c r="GP997" s="150"/>
      <c r="GQ997" s="150"/>
      <c r="GR997" s="150"/>
      <c r="GS997" s="150"/>
      <c r="GT997" s="150"/>
      <c r="GU997" s="150"/>
      <c r="GV997" s="150"/>
      <c r="GW997" s="150"/>
      <c r="GX997" s="150"/>
      <c r="GY997" s="150"/>
      <c r="GZ997" s="150"/>
      <c r="HA997" s="150"/>
      <c r="HB997" s="150"/>
      <c r="HC997" s="150"/>
      <c r="HD997" s="150"/>
      <c r="HE997" s="150"/>
      <c r="HF997" s="150"/>
      <c r="HG997" s="150"/>
      <c r="HH997" s="150"/>
      <c r="HI997" s="150"/>
      <c r="HJ997" s="150"/>
      <c r="HK997" s="150"/>
      <c r="HL997" s="150"/>
      <c r="HM997" s="150"/>
      <c r="HN997" s="150"/>
      <c r="HO997" s="150"/>
      <c r="HP997" s="150"/>
      <c r="HQ997" s="150"/>
      <c r="HR997" s="150"/>
      <c r="HS997" s="150"/>
      <c r="HT997" s="150"/>
      <c r="HU997" s="150"/>
      <c r="HV997" s="150"/>
      <c r="HW997" s="150"/>
      <c r="HX997" s="150"/>
      <c r="HY997" s="150"/>
      <c r="HZ997" s="150"/>
      <c r="IA997" s="150"/>
      <c r="IB997" s="150"/>
      <c r="IC997" s="150"/>
      <c r="ID997" s="150"/>
      <c r="IE997" s="150"/>
      <c r="IF997" s="150"/>
      <c r="IG997" s="150"/>
      <c r="IH997" s="150"/>
      <c r="II997" s="150"/>
      <c r="IJ997" s="150"/>
      <c r="IK997" s="150"/>
      <c r="IL997" s="150"/>
      <c r="IM997" s="150"/>
      <c r="IN997" s="150"/>
      <c r="IO997" s="150"/>
      <c r="IP997" s="150"/>
      <c r="IQ997" s="150"/>
      <c r="IR997" s="150"/>
      <c r="IS997" s="150"/>
      <c r="IT997" s="150"/>
      <c r="IU997" s="150"/>
      <c r="IV997" s="150"/>
      <c r="IW997" s="150"/>
    </row>
    <row r="998" customFormat="false" ht="12.75" hidden="false" customHeight="false" outlineLevel="0" collapsed="false">
      <c r="B998" s="147"/>
      <c r="C998" s="147"/>
      <c r="D998" s="147"/>
      <c r="E998" s="147"/>
      <c r="F998" s="147"/>
      <c r="G998" s="147"/>
      <c r="H998" s="148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  <c r="AA998" s="147"/>
      <c r="AB998" s="147"/>
      <c r="AC998" s="147"/>
      <c r="AD998" s="147"/>
      <c r="AE998" s="147"/>
      <c r="AF998" s="147"/>
      <c r="AG998" s="147"/>
      <c r="AH998" s="147"/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  <c r="BH998" s="147"/>
      <c r="BI998" s="147"/>
      <c r="BJ998" s="147"/>
      <c r="BK998" s="149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  <c r="EB998" s="150"/>
      <c r="EC998" s="150"/>
      <c r="ED998" s="150"/>
      <c r="EE998" s="150"/>
      <c r="EF998" s="150"/>
      <c r="EG998" s="150"/>
      <c r="EH998" s="150"/>
      <c r="EI998" s="150"/>
      <c r="EJ998" s="150"/>
      <c r="EK998" s="150"/>
      <c r="EL998" s="150"/>
      <c r="EM998" s="150"/>
      <c r="EN998" s="150"/>
      <c r="EO998" s="150"/>
      <c r="EP998" s="150"/>
      <c r="EQ998" s="150"/>
      <c r="ER998" s="150"/>
      <c r="ES998" s="150"/>
      <c r="ET998" s="150"/>
      <c r="EU998" s="150"/>
      <c r="EV998" s="150"/>
      <c r="EW998" s="150"/>
      <c r="EX998" s="150"/>
      <c r="EY998" s="150"/>
      <c r="EZ998" s="150"/>
      <c r="FA998" s="150"/>
      <c r="FB998" s="150"/>
      <c r="FC998" s="150"/>
      <c r="FD998" s="150"/>
      <c r="FE998" s="150"/>
      <c r="FF998" s="150"/>
      <c r="FG998" s="150"/>
      <c r="FH998" s="150"/>
      <c r="FI998" s="150"/>
      <c r="FJ998" s="150"/>
      <c r="FK998" s="150"/>
      <c r="FL998" s="150"/>
      <c r="FM998" s="150"/>
      <c r="FN998" s="150"/>
      <c r="FO998" s="150"/>
      <c r="FP998" s="150"/>
      <c r="FQ998" s="150"/>
      <c r="FR998" s="150"/>
      <c r="FS998" s="150"/>
      <c r="FT998" s="150"/>
      <c r="FU998" s="150"/>
      <c r="FV998" s="150"/>
      <c r="FW998" s="150"/>
      <c r="FX998" s="150"/>
      <c r="FY998" s="150"/>
      <c r="FZ998" s="150"/>
      <c r="GA998" s="150"/>
      <c r="GB998" s="150"/>
      <c r="GC998" s="150"/>
      <c r="GD998" s="150"/>
      <c r="GE998" s="150"/>
      <c r="GF998" s="150"/>
      <c r="GG998" s="150"/>
      <c r="GH998" s="150"/>
      <c r="GI998" s="150"/>
      <c r="GJ998" s="150"/>
      <c r="GK998" s="150"/>
      <c r="GL998" s="150"/>
      <c r="GM998" s="150"/>
      <c r="GN998" s="150"/>
      <c r="GO998" s="150"/>
      <c r="GP998" s="150"/>
      <c r="GQ998" s="150"/>
      <c r="GR998" s="150"/>
      <c r="GS998" s="150"/>
      <c r="GT998" s="150"/>
      <c r="GU998" s="150"/>
      <c r="GV998" s="150"/>
      <c r="GW998" s="150"/>
      <c r="GX998" s="150"/>
      <c r="GY998" s="150"/>
      <c r="GZ998" s="150"/>
      <c r="HA998" s="150"/>
      <c r="HB998" s="150"/>
      <c r="HC998" s="150"/>
      <c r="HD998" s="150"/>
      <c r="HE998" s="150"/>
      <c r="HF998" s="150"/>
      <c r="HG998" s="150"/>
      <c r="HH998" s="150"/>
      <c r="HI998" s="150"/>
      <c r="HJ998" s="150"/>
      <c r="HK998" s="150"/>
      <c r="HL998" s="150"/>
      <c r="HM998" s="150"/>
      <c r="HN998" s="150"/>
      <c r="HO998" s="150"/>
      <c r="HP998" s="150"/>
      <c r="HQ998" s="150"/>
      <c r="HR998" s="150"/>
      <c r="HS998" s="150"/>
      <c r="HT998" s="150"/>
      <c r="HU998" s="150"/>
      <c r="HV998" s="150"/>
      <c r="HW998" s="150"/>
      <c r="HX998" s="150"/>
      <c r="HY998" s="150"/>
      <c r="HZ998" s="150"/>
      <c r="IA998" s="150"/>
      <c r="IB998" s="150"/>
      <c r="IC998" s="150"/>
      <c r="ID998" s="150"/>
      <c r="IE998" s="150"/>
      <c r="IF998" s="150"/>
      <c r="IG998" s="150"/>
      <c r="IH998" s="150"/>
      <c r="II998" s="150"/>
      <c r="IJ998" s="150"/>
      <c r="IK998" s="150"/>
      <c r="IL998" s="150"/>
      <c r="IM998" s="150"/>
      <c r="IN998" s="150"/>
      <c r="IO998" s="150"/>
      <c r="IP998" s="150"/>
      <c r="IQ998" s="150"/>
      <c r="IR998" s="150"/>
      <c r="IS998" s="150"/>
      <c r="IT998" s="150"/>
      <c r="IU998" s="150"/>
      <c r="IV998" s="150"/>
      <c r="IW998" s="150"/>
    </row>
    <row r="999" customFormat="false" ht="12.75" hidden="false" customHeight="false" outlineLevel="0" collapsed="false">
      <c r="B999" s="147"/>
      <c r="C999" s="147"/>
      <c r="D999" s="147"/>
      <c r="E999" s="147"/>
      <c r="F999" s="147"/>
      <c r="G999" s="147"/>
      <c r="H999" s="148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  <c r="AA999" s="147"/>
      <c r="AB999" s="147"/>
      <c r="AC999" s="147"/>
      <c r="AD999" s="147"/>
      <c r="AE999" s="147"/>
      <c r="AF999" s="147"/>
      <c r="AG999" s="147"/>
      <c r="AH999" s="147"/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  <c r="BH999" s="147"/>
      <c r="BI999" s="147"/>
      <c r="BJ999" s="147"/>
      <c r="BK999" s="149"/>
      <c r="BL999" s="150"/>
      <c r="BM999" s="150"/>
      <c r="BN999" s="150"/>
      <c r="BO999" s="150"/>
      <c r="BP999" s="150"/>
      <c r="BQ999" s="150"/>
      <c r="BR999" s="150"/>
      <c r="BS999" s="150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  <c r="EB999" s="150"/>
      <c r="EC999" s="150"/>
      <c r="ED999" s="150"/>
      <c r="EE999" s="150"/>
      <c r="EF999" s="150"/>
      <c r="EG999" s="150"/>
      <c r="EH999" s="150"/>
      <c r="EI999" s="150"/>
      <c r="EJ999" s="150"/>
      <c r="EK999" s="150"/>
      <c r="EL999" s="150"/>
      <c r="EM999" s="150"/>
      <c r="EN999" s="150"/>
      <c r="EO999" s="150"/>
      <c r="EP999" s="150"/>
      <c r="EQ999" s="150"/>
      <c r="ER999" s="150"/>
      <c r="ES999" s="150"/>
      <c r="ET999" s="150"/>
      <c r="EU999" s="150"/>
      <c r="EV999" s="150"/>
      <c r="EW999" s="150"/>
      <c r="EX999" s="150"/>
      <c r="EY999" s="150"/>
      <c r="EZ999" s="150"/>
      <c r="FA999" s="150"/>
      <c r="FB999" s="150"/>
      <c r="FC999" s="150"/>
      <c r="FD999" s="150"/>
      <c r="FE999" s="150"/>
      <c r="FF999" s="150"/>
      <c r="FG999" s="150"/>
      <c r="FH999" s="150"/>
      <c r="FI999" s="150"/>
      <c r="FJ999" s="150"/>
      <c r="FK999" s="150"/>
      <c r="FL999" s="150"/>
      <c r="FM999" s="150"/>
      <c r="FN999" s="150"/>
      <c r="FO999" s="150"/>
      <c r="FP999" s="150"/>
      <c r="FQ999" s="150"/>
      <c r="FR999" s="150"/>
      <c r="FS999" s="150"/>
      <c r="FT999" s="150"/>
      <c r="FU999" s="150"/>
      <c r="FV999" s="150"/>
      <c r="FW999" s="150"/>
      <c r="FX999" s="150"/>
      <c r="FY999" s="150"/>
      <c r="FZ999" s="150"/>
      <c r="GA999" s="150"/>
      <c r="GB999" s="150"/>
      <c r="GC999" s="150"/>
      <c r="GD999" s="150"/>
      <c r="GE999" s="150"/>
      <c r="GF999" s="150"/>
      <c r="GG999" s="150"/>
      <c r="GH999" s="150"/>
      <c r="GI999" s="150"/>
      <c r="GJ999" s="150"/>
      <c r="GK999" s="150"/>
      <c r="GL999" s="150"/>
      <c r="GM999" s="150"/>
      <c r="GN999" s="150"/>
      <c r="GO999" s="150"/>
      <c r="GP999" s="150"/>
      <c r="GQ999" s="150"/>
      <c r="GR999" s="150"/>
      <c r="GS999" s="150"/>
      <c r="GT999" s="150"/>
      <c r="GU999" s="150"/>
      <c r="GV999" s="150"/>
      <c r="GW999" s="150"/>
      <c r="GX999" s="150"/>
      <c r="GY999" s="150"/>
      <c r="GZ999" s="150"/>
      <c r="HA999" s="150"/>
      <c r="HB999" s="150"/>
      <c r="HC999" s="150"/>
      <c r="HD999" s="150"/>
      <c r="HE999" s="150"/>
      <c r="HF999" s="150"/>
      <c r="HG999" s="150"/>
      <c r="HH999" s="150"/>
      <c r="HI999" s="150"/>
      <c r="HJ999" s="150"/>
      <c r="HK999" s="150"/>
      <c r="HL999" s="150"/>
      <c r="HM999" s="150"/>
      <c r="HN999" s="150"/>
      <c r="HO999" s="150"/>
      <c r="HP999" s="150"/>
      <c r="HQ999" s="150"/>
      <c r="HR999" s="150"/>
      <c r="HS999" s="150"/>
      <c r="HT999" s="150"/>
      <c r="HU999" s="150"/>
      <c r="HV999" s="150"/>
      <c r="HW999" s="150"/>
      <c r="HX999" s="150"/>
      <c r="HY999" s="150"/>
      <c r="HZ999" s="150"/>
      <c r="IA999" s="150"/>
      <c r="IB999" s="150"/>
      <c r="IC999" s="150"/>
      <c r="ID999" s="150"/>
      <c r="IE999" s="150"/>
      <c r="IF999" s="150"/>
      <c r="IG999" s="150"/>
      <c r="IH999" s="150"/>
      <c r="II999" s="150"/>
      <c r="IJ999" s="150"/>
      <c r="IK999" s="150"/>
      <c r="IL999" s="150"/>
      <c r="IM999" s="150"/>
      <c r="IN999" s="150"/>
      <c r="IO999" s="150"/>
      <c r="IP999" s="150"/>
      <c r="IQ999" s="150"/>
      <c r="IR999" s="150"/>
      <c r="IS999" s="150"/>
      <c r="IT999" s="150"/>
      <c r="IU999" s="150"/>
      <c r="IV999" s="150"/>
      <c r="IW999" s="150"/>
    </row>
    <row r="1000" customFormat="false" ht="12.75" hidden="false" customHeight="false" outlineLevel="0" collapsed="false">
      <c r="B1000" s="147"/>
      <c r="C1000" s="147"/>
      <c r="D1000" s="147"/>
      <c r="E1000" s="147"/>
      <c r="F1000" s="147"/>
      <c r="G1000" s="147"/>
      <c r="H1000" s="148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  <c r="AA1000" s="147"/>
      <c r="AB1000" s="147"/>
      <c r="AC1000" s="147"/>
      <c r="AD1000" s="147"/>
      <c r="AE1000" s="147"/>
      <c r="AF1000" s="147"/>
      <c r="AG1000" s="147"/>
      <c r="AH1000" s="147"/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  <c r="BH1000" s="147"/>
      <c r="BI1000" s="147"/>
      <c r="BJ1000" s="147"/>
      <c r="BK1000" s="149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  <c r="EB1000" s="150"/>
      <c r="EC1000" s="150"/>
      <c r="ED1000" s="150"/>
      <c r="EE1000" s="150"/>
      <c r="EF1000" s="150"/>
      <c r="EG1000" s="150"/>
      <c r="EH1000" s="150"/>
      <c r="EI1000" s="150"/>
      <c r="EJ1000" s="150"/>
      <c r="EK1000" s="150"/>
      <c r="EL1000" s="150"/>
      <c r="EM1000" s="150"/>
      <c r="EN1000" s="150"/>
      <c r="EO1000" s="150"/>
      <c r="EP1000" s="150"/>
      <c r="EQ1000" s="150"/>
      <c r="ER1000" s="150"/>
      <c r="ES1000" s="150"/>
      <c r="ET1000" s="150"/>
      <c r="EU1000" s="150"/>
      <c r="EV1000" s="150"/>
      <c r="EW1000" s="150"/>
      <c r="EX1000" s="150"/>
      <c r="EY1000" s="150"/>
      <c r="EZ1000" s="150"/>
      <c r="FA1000" s="150"/>
      <c r="FB1000" s="150"/>
      <c r="FC1000" s="150"/>
      <c r="FD1000" s="150"/>
      <c r="FE1000" s="150"/>
      <c r="FF1000" s="150"/>
      <c r="FG1000" s="150"/>
      <c r="FH1000" s="150"/>
      <c r="FI1000" s="150"/>
      <c r="FJ1000" s="150"/>
      <c r="FK1000" s="150"/>
      <c r="FL1000" s="150"/>
      <c r="FM1000" s="150"/>
      <c r="FN1000" s="150"/>
      <c r="FO1000" s="150"/>
      <c r="FP1000" s="150"/>
      <c r="FQ1000" s="150"/>
      <c r="FR1000" s="150"/>
      <c r="FS1000" s="150"/>
      <c r="FT1000" s="150"/>
      <c r="FU1000" s="150"/>
      <c r="FV1000" s="150"/>
      <c r="FW1000" s="150"/>
      <c r="FX1000" s="150"/>
      <c r="FY1000" s="150"/>
      <c r="FZ1000" s="150"/>
      <c r="GA1000" s="150"/>
      <c r="GB1000" s="150"/>
      <c r="GC1000" s="150"/>
      <c r="GD1000" s="150"/>
      <c r="GE1000" s="150"/>
      <c r="GF1000" s="150"/>
      <c r="GG1000" s="150"/>
      <c r="GH1000" s="150"/>
      <c r="GI1000" s="150"/>
      <c r="GJ1000" s="150"/>
      <c r="GK1000" s="150"/>
      <c r="GL1000" s="150"/>
      <c r="GM1000" s="150"/>
      <c r="GN1000" s="150"/>
      <c r="GO1000" s="150"/>
      <c r="GP1000" s="150"/>
      <c r="GQ1000" s="150"/>
      <c r="GR1000" s="150"/>
      <c r="GS1000" s="150"/>
      <c r="GT1000" s="150"/>
      <c r="GU1000" s="150"/>
      <c r="GV1000" s="150"/>
      <c r="GW1000" s="150"/>
      <c r="GX1000" s="150"/>
      <c r="GY1000" s="150"/>
      <c r="GZ1000" s="150"/>
      <c r="HA1000" s="150"/>
      <c r="HB1000" s="150"/>
      <c r="HC1000" s="150"/>
      <c r="HD1000" s="150"/>
      <c r="HE1000" s="150"/>
      <c r="HF1000" s="150"/>
      <c r="HG1000" s="150"/>
      <c r="HH1000" s="150"/>
      <c r="HI1000" s="150"/>
      <c r="HJ1000" s="150"/>
      <c r="HK1000" s="150"/>
      <c r="HL1000" s="150"/>
      <c r="HM1000" s="150"/>
      <c r="HN1000" s="150"/>
      <c r="HO1000" s="150"/>
      <c r="HP1000" s="150"/>
      <c r="HQ1000" s="150"/>
      <c r="HR1000" s="150"/>
      <c r="HS1000" s="150"/>
      <c r="HT1000" s="150"/>
      <c r="HU1000" s="150"/>
      <c r="HV1000" s="150"/>
      <c r="HW1000" s="150"/>
      <c r="HX1000" s="150"/>
      <c r="HY1000" s="150"/>
      <c r="HZ1000" s="150"/>
      <c r="IA1000" s="150"/>
      <c r="IB1000" s="150"/>
      <c r="IC1000" s="150"/>
      <c r="ID1000" s="150"/>
      <c r="IE1000" s="150"/>
      <c r="IF1000" s="150"/>
      <c r="IG1000" s="150"/>
      <c r="IH1000" s="150"/>
      <c r="II1000" s="150"/>
      <c r="IJ1000" s="150"/>
      <c r="IK1000" s="150"/>
      <c r="IL1000" s="150"/>
      <c r="IM1000" s="150"/>
      <c r="IN1000" s="150"/>
      <c r="IO1000" s="150"/>
      <c r="IP1000" s="150"/>
      <c r="IQ1000" s="150"/>
      <c r="IR1000" s="150"/>
      <c r="IS1000" s="150"/>
      <c r="IT1000" s="150"/>
      <c r="IU1000" s="150"/>
      <c r="IV1000" s="150"/>
      <c r="IW1000" s="150"/>
    </row>
    <row r="1001" customFormat="false" ht="12.75" hidden="false" customHeight="false" outlineLevel="0" collapsed="false">
      <c r="B1001" s="147"/>
      <c r="C1001" s="147"/>
      <c r="D1001" s="147"/>
      <c r="E1001" s="147"/>
      <c r="F1001" s="147"/>
      <c r="G1001" s="147"/>
      <c r="H1001" s="148"/>
      <c r="I1001" s="147"/>
      <c r="J1001" s="147"/>
      <c r="K1001" s="147"/>
      <c r="L1001" s="147"/>
      <c r="M1001" s="147"/>
      <c r="N1001" s="147"/>
      <c r="O1001" s="147"/>
      <c r="P1001" s="147"/>
      <c r="Q1001" s="147"/>
      <c r="R1001" s="147"/>
      <c r="S1001" s="147"/>
      <c r="T1001" s="147"/>
      <c r="U1001" s="147"/>
      <c r="V1001" s="147"/>
      <c r="W1001" s="147"/>
      <c r="X1001" s="147"/>
      <c r="Y1001" s="147"/>
      <c r="Z1001" s="147"/>
      <c r="AA1001" s="147"/>
      <c r="AB1001" s="147"/>
      <c r="AC1001" s="147"/>
      <c r="AD1001" s="147"/>
      <c r="AE1001" s="147"/>
      <c r="AF1001" s="147"/>
      <c r="AG1001" s="147"/>
      <c r="AH1001" s="147"/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  <c r="BH1001" s="147"/>
      <c r="BI1001" s="147"/>
      <c r="BJ1001" s="147"/>
      <c r="BK1001" s="149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  <c r="EC1001" s="150"/>
      <c r="ED1001" s="150"/>
      <c r="EE1001" s="150"/>
      <c r="EF1001" s="150"/>
      <c r="EG1001" s="150"/>
      <c r="EH1001" s="150"/>
      <c r="EI1001" s="150"/>
      <c r="EJ1001" s="150"/>
      <c r="EK1001" s="150"/>
      <c r="EL1001" s="150"/>
      <c r="EM1001" s="150"/>
      <c r="EN1001" s="150"/>
      <c r="EO1001" s="150"/>
      <c r="EP1001" s="150"/>
      <c r="EQ1001" s="150"/>
      <c r="ER1001" s="150"/>
      <c r="ES1001" s="150"/>
      <c r="ET1001" s="150"/>
      <c r="EU1001" s="150"/>
      <c r="EV1001" s="150"/>
      <c r="EW1001" s="150"/>
      <c r="EX1001" s="150"/>
      <c r="EY1001" s="150"/>
      <c r="EZ1001" s="150"/>
      <c r="FA1001" s="150"/>
      <c r="FB1001" s="150"/>
      <c r="FC1001" s="150"/>
      <c r="FD1001" s="150"/>
      <c r="FE1001" s="150"/>
      <c r="FF1001" s="150"/>
      <c r="FG1001" s="150"/>
      <c r="FH1001" s="150"/>
      <c r="FI1001" s="150"/>
      <c r="FJ1001" s="150"/>
      <c r="FK1001" s="150"/>
      <c r="FL1001" s="150"/>
      <c r="FM1001" s="150"/>
      <c r="FN1001" s="150"/>
      <c r="FO1001" s="150"/>
      <c r="FP1001" s="150"/>
      <c r="FQ1001" s="150"/>
      <c r="FR1001" s="150"/>
      <c r="FS1001" s="150"/>
      <c r="FT1001" s="150"/>
      <c r="FU1001" s="150"/>
      <c r="FV1001" s="150"/>
      <c r="FW1001" s="150"/>
      <c r="FX1001" s="150"/>
      <c r="FY1001" s="150"/>
      <c r="FZ1001" s="150"/>
      <c r="GA1001" s="150"/>
      <c r="GB1001" s="150"/>
      <c r="GC1001" s="150"/>
      <c r="GD1001" s="150"/>
      <c r="GE1001" s="150"/>
      <c r="GF1001" s="150"/>
      <c r="GG1001" s="150"/>
      <c r="GH1001" s="150"/>
      <c r="GI1001" s="150"/>
      <c r="GJ1001" s="150"/>
      <c r="GK1001" s="150"/>
      <c r="GL1001" s="150"/>
      <c r="GM1001" s="150"/>
      <c r="GN1001" s="150"/>
      <c r="GO1001" s="150"/>
      <c r="GP1001" s="150"/>
      <c r="GQ1001" s="150"/>
      <c r="GR1001" s="150"/>
      <c r="GS1001" s="150"/>
      <c r="GT1001" s="150"/>
      <c r="GU1001" s="150"/>
      <c r="GV1001" s="150"/>
      <c r="GW1001" s="150"/>
      <c r="GX1001" s="150"/>
      <c r="GY1001" s="150"/>
      <c r="GZ1001" s="150"/>
      <c r="HA1001" s="150"/>
      <c r="HB1001" s="150"/>
      <c r="HC1001" s="150"/>
      <c r="HD1001" s="150"/>
      <c r="HE1001" s="150"/>
      <c r="HF1001" s="150"/>
      <c r="HG1001" s="150"/>
      <c r="HH1001" s="150"/>
      <c r="HI1001" s="150"/>
      <c r="HJ1001" s="150"/>
      <c r="HK1001" s="150"/>
      <c r="HL1001" s="150"/>
      <c r="HM1001" s="150"/>
      <c r="HN1001" s="150"/>
      <c r="HO1001" s="150"/>
      <c r="HP1001" s="150"/>
      <c r="HQ1001" s="150"/>
      <c r="HR1001" s="150"/>
      <c r="HS1001" s="150"/>
      <c r="HT1001" s="150"/>
      <c r="HU1001" s="150"/>
      <c r="HV1001" s="150"/>
      <c r="HW1001" s="150"/>
      <c r="HX1001" s="150"/>
      <c r="HY1001" s="150"/>
      <c r="HZ1001" s="150"/>
      <c r="IA1001" s="150"/>
      <c r="IB1001" s="150"/>
      <c r="IC1001" s="150"/>
      <c r="ID1001" s="150"/>
      <c r="IE1001" s="150"/>
      <c r="IF1001" s="150"/>
      <c r="IG1001" s="150"/>
      <c r="IH1001" s="150"/>
      <c r="II1001" s="150"/>
      <c r="IJ1001" s="150"/>
      <c r="IK1001" s="150"/>
      <c r="IL1001" s="150"/>
      <c r="IM1001" s="150"/>
      <c r="IN1001" s="150"/>
      <c r="IO1001" s="150"/>
      <c r="IP1001" s="150"/>
      <c r="IQ1001" s="150"/>
      <c r="IR1001" s="150"/>
      <c r="IS1001" s="150"/>
      <c r="IT1001" s="150"/>
      <c r="IU1001" s="150"/>
      <c r="IV1001" s="150"/>
      <c r="IW1001" s="150"/>
    </row>
    <row r="1002" customFormat="false" ht="12.75" hidden="false" customHeight="false" outlineLevel="0" collapsed="false">
      <c r="B1002" s="147"/>
      <c r="C1002" s="147"/>
      <c r="D1002" s="147"/>
      <c r="E1002" s="147"/>
      <c r="F1002" s="147"/>
      <c r="G1002" s="147"/>
      <c r="H1002" s="148"/>
      <c r="I1002" s="147"/>
      <c r="J1002" s="147"/>
      <c r="K1002" s="147"/>
      <c r="L1002" s="147"/>
      <c r="M1002" s="147"/>
      <c r="N1002" s="147"/>
      <c r="O1002" s="147"/>
      <c r="P1002" s="147"/>
      <c r="Q1002" s="147"/>
      <c r="R1002" s="147"/>
      <c r="S1002" s="147"/>
      <c r="T1002" s="147"/>
      <c r="U1002" s="147"/>
      <c r="V1002" s="147"/>
      <c r="W1002" s="147"/>
      <c r="X1002" s="147"/>
      <c r="Y1002" s="147"/>
      <c r="Z1002" s="147"/>
      <c r="AA1002" s="147"/>
      <c r="AB1002" s="147"/>
      <c r="AC1002" s="147"/>
      <c r="AD1002" s="147"/>
      <c r="AE1002" s="147"/>
      <c r="AF1002" s="147"/>
      <c r="AG1002" s="147"/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  <c r="BH1002" s="147"/>
      <c r="BI1002" s="147"/>
      <c r="BJ1002" s="147"/>
      <c r="BK1002" s="149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  <c r="EB1002" s="150"/>
      <c r="EC1002" s="150"/>
      <c r="ED1002" s="150"/>
      <c r="EE1002" s="150"/>
      <c r="EF1002" s="150"/>
      <c r="EG1002" s="150"/>
      <c r="EH1002" s="150"/>
      <c r="EI1002" s="150"/>
      <c r="EJ1002" s="150"/>
      <c r="EK1002" s="150"/>
      <c r="EL1002" s="150"/>
      <c r="EM1002" s="150"/>
      <c r="EN1002" s="150"/>
      <c r="EO1002" s="150"/>
      <c r="EP1002" s="150"/>
      <c r="EQ1002" s="150"/>
      <c r="ER1002" s="150"/>
      <c r="ES1002" s="150"/>
      <c r="ET1002" s="150"/>
      <c r="EU1002" s="150"/>
      <c r="EV1002" s="150"/>
      <c r="EW1002" s="150"/>
      <c r="EX1002" s="150"/>
      <c r="EY1002" s="150"/>
      <c r="EZ1002" s="150"/>
      <c r="FA1002" s="150"/>
      <c r="FB1002" s="150"/>
      <c r="FC1002" s="150"/>
      <c r="FD1002" s="150"/>
      <c r="FE1002" s="150"/>
      <c r="FF1002" s="150"/>
      <c r="FG1002" s="150"/>
      <c r="FH1002" s="150"/>
      <c r="FI1002" s="150"/>
      <c r="FJ1002" s="150"/>
      <c r="FK1002" s="150"/>
      <c r="FL1002" s="150"/>
      <c r="FM1002" s="150"/>
      <c r="FN1002" s="150"/>
      <c r="FO1002" s="150"/>
      <c r="FP1002" s="150"/>
      <c r="FQ1002" s="150"/>
      <c r="FR1002" s="150"/>
      <c r="FS1002" s="150"/>
      <c r="FT1002" s="150"/>
      <c r="FU1002" s="150"/>
      <c r="FV1002" s="150"/>
      <c r="FW1002" s="150"/>
      <c r="FX1002" s="150"/>
      <c r="FY1002" s="150"/>
      <c r="FZ1002" s="150"/>
      <c r="GA1002" s="150"/>
      <c r="GB1002" s="150"/>
      <c r="GC1002" s="150"/>
      <c r="GD1002" s="150"/>
      <c r="GE1002" s="150"/>
      <c r="GF1002" s="150"/>
      <c r="GG1002" s="150"/>
      <c r="GH1002" s="150"/>
      <c r="GI1002" s="150"/>
      <c r="GJ1002" s="150"/>
      <c r="GK1002" s="150"/>
      <c r="GL1002" s="150"/>
      <c r="GM1002" s="150"/>
      <c r="GN1002" s="150"/>
      <c r="GO1002" s="150"/>
      <c r="GP1002" s="150"/>
      <c r="GQ1002" s="150"/>
      <c r="GR1002" s="150"/>
      <c r="GS1002" s="150"/>
      <c r="GT1002" s="150"/>
      <c r="GU1002" s="150"/>
      <c r="GV1002" s="150"/>
      <c r="GW1002" s="150"/>
      <c r="GX1002" s="150"/>
      <c r="GY1002" s="150"/>
      <c r="GZ1002" s="150"/>
      <c r="HA1002" s="150"/>
      <c r="HB1002" s="150"/>
      <c r="HC1002" s="150"/>
      <c r="HD1002" s="150"/>
      <c r="HE1002" s="150"/>
      <c r="HF1002" s="150"/>
      <c r="HG1002" s="150"/>
      <c r="HH1002" s="150"/>
      <c r="HI1002" s="150"/>
      <c r="HJ1002" s="150"/>
      <c r="HK1002" s="150"/>
      <c r="HL1002" s="150"/>
      <c r="HM1002" s="150"/>
      <c r="HN1002" s="150"/>
      <c r="HO1002" s="150"/>
      <c r="HP1002" s="150"/>
      <c r="HQ1002" s="150"/>
      <c r="HR1002" s="150"/>
      <c r="HS1002" s="150"/>
      <c r="HT1002" s="150"/>
      <c r="HU1002" s="150"/>
      <c r="HV1002" s="150"/>
      <c r="HW1002" s="150"/>
      <c r="HX1002" s="150"/>
      <c r="HY1002" s="150"/>
      <c r="HZ1002" s="150"/>
      <c r="IA1002" s="150"/>
      <c r="IB1002" s="150"/>
      <c r="IC1002" s="150"/>
      <c r="ID1002" s="150"/>
      <c r="IE1002" s="150"/>
      <c r="IF1002" s="150"/>
      <c r="IG1002" s="150"/>
      <c r="IH1002" s="150"/>
      <c r="II1002" s="150"/>
      <c r="IJ1002" s="150"/>
      <c r="IK1002" s="150"/>
      <c r="IL1002" s="150"/>
      <c r="IM1002" s="150"/>
      <c r="IN1002" s="150"/>
      <c r="IO1002" s="150"/>
      <c r="IP1002" s="150"/>
      <c r="IQ1002" s="150"/>
      <c r="IR1002" s="150"/>
      <c r="IS1002" s="150"/>
      <c r="IT1002" s="150"/>
      <c r="IU1002" s="150"/>
      <c r="IV1002" s="150"/>
      <c r="IW1002" s="150"/>
    </row>
    <row r="1003" customFormat="false" ht="12.75" hidden="false" customHeight="false" outlineLevel="0" collapsed="false">
      <c r="B1003" s="147"/>
      <c r="C1003" s="147"/>
      <c r="D1003" s="147"/>
      <c r="E1003" s="147"/>
      <c r="F1003" s="147"/>
      <c r="G1003" s="147"/>
      <c r="H1003" s="148"/>
      <c r="I1003" s="147"/>
      <c r="J1003" s="147"/>
      <c r="K1003" s="147"/>
      <c r="L1003" s="147"/>
      <c r="M1003" s="147"/>
      <c r="N1003" s="147"/>
      <c r="O1003" s="147"/>
      <c r="P1003" s="147"/>
      <c r="Q1003" s="147"/>
      <c r="R1003" s="147"/>
      <c r="S1003" s="147"/>
      <c r="T1003" s="147"/>
      <c r="U1003" s="147"/>
      <c r="V1003" s="147"/>
      <c r="W1003" s="147"/>
      <c r="X1003" s="147"/>
      <c r="Y1003" s="147"/>
      <c r="Z1003" s="147"/>
      <c r="AA1003" s="147"/>
      <c r="AB1003" s="147"/>
      <c r="AC1003" s="147"/>
      <c r="AD1003" s="147"/>
      <c r="AE1003" s="147"/>
      <c r="AF1003" s="147"/>
      <c r="AG1003" s="147"/>
      <c r="AH1003" s="147"/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  <c r="BH1003" s="147"/>
      <c r="BI1003" s="147"/>
      <c r="BJ1003" s="147"/>
      <c r="BK1003" s="149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  <c r="EC1003" s="150"/>
      <c r="ED1003" s="150"/>
      <c r="EE1003" s="150"/>
      <c r="EF1003" s="150"/>
      <c r="EG1003" s="150"/>
      <c r="EH1003" s="150"/>
      <c r="EI1003" s="150"/>
      <c r="EJ1003" s="150"/>
      <c r="EK1003" s="150"/>
      <c r="EL1003" s="150"/>
      <c r="EM1003" s="150"/>
      <c r="EN1003" s="150"/>
      <c r="EO1003" s="150"/>
      <c r="EP1003" s="150"/>
      <c r="EQ1003" s="150"/>
      <c r="ER1003" s="150"/>
      <c r="ES1003" s="150"/>
      <c r="ET1003" s="150"/>
      <c r="EU1003" s="150"/>
      <c r="EV1003" s="150"/>
      <c r="EW1003" s="150"/>
      <c r="EX1003" s="150"/>
      <c r="EY1003" s="150"/>
      <c r="EZ1003" s="150"/>
      <c r="FA1003" s="150"/>
      <c r="FB1003" s="150"/>
      <c r="FC1003" s="150"/>
      <c r="FD1003" s="150"/>
      <c r="FE1003" s="150"/>
      <c r="FF1003" s="150"/>
      <c r="FG1003" s="150"/>
      <c r="FH1003" s="150"/>
      <c r="FI1003" s="150"/>
      <c r="FJ1003" s="150"/>
      <c r="FK1003" s="150"/>
      <c r="FL1003" s="150"/>
      <c r="FM1003" s="150"/>
      <c r="FN1003" s="150"/>
      <c r="FO1003" s="150"/>
      <c r="FP1003" s="150"/>
      <c r="FQ1003" s="150"/>
      <c r="FR1003" s="150"/>
      <c r="FS1003" s="150"/>
      <c r="FT1003" s="150"/>
      <c r="FU1003" s="150"/>
      <c r="FV1003" s="150"/>
      <c r="FW1003" s="150"/>
      <c r="FX1003" s="150"/>
      <c r="FY1003" s="150"/>
      <c r="FZ1003" s="150"/>
      <c r="GA1003" s="150"/>
      <c r="GB1003" s="150"/>
      <c r="GC1003" s="150"/>
      <c r="GD1003" s="150"/>
      <c r="GE1003" s="150"/>
      <c r="GF1003" s="150"/>
      <c r="GG1003" s="150"/>
      <c r="GH1003" s="150"/>
      <c r="GI1003" s="150"/>
      <c r="GJ1003" s="150"/>
      <c r="GK1003" s="150"/>
      <c r="GL1003" s="150"/>
      <c r="GM1003" s="150"/>
      <c r="GN1003" s="150"/>
      <c r="GO1003" s="150"/>
      <c r="GP1003" s="150"/>
      <c r="GQ1003" s="150"/>
      <c r="GR1003" s="150"/>
      <c r="GS1003" s="150"/>
      <c r="GT1003" s="150"/>
      <c r="GU1003" s="150"/>
      <c r="GV1003" s="150"/>
      <c r="GW1003" s="150"/>
      <c r="GX1003" s="150"/>
      <c r="GY1003" s="150"/>
      <c r="GZ1003" s="150"/>
      <c r="HA1003" s="150"/>
      <c r="HB1003" s="150"/>
      <c r="HC1003" s="150"/>
      <c r="HD1003" s="150"/>
      <c r="HE1003" s="150"/>
      <c r="HF1003" s="150"/>
      <c r="HG1003" s="150"/>
      <c r="HH1003" s="150"/>
      <c r="HI1003" s="150"/>
      <c r="HJ1003" s="150"/>
      <c r="HK1003" s="150"/>
      <c r="HL1003" s="150"/>
      <c r="HM1003" s="150"/>
      <c r="HN1003" s="150"/>
      <c r="HO1003" s="150"/>
      <c r="HP1003" s="150"/>
      <c r="HQ1003" s="150"/>
      <c r="HR1003" s="150"/>
      <c r="HS1003" s="150"/>
      <c r="HT1003" s="150"/>
      <c r="HU1003" s="150"/>
      <c r="HV1003" s="150"/>
      <c r="HW1003" s="150"/>
      <c r="HX1003" s="150"/>
      <c r="HY1003" s="150"/>
      <c r="HZ1003" s="150"/>
      <c r="IA1003" s="150"/>
      <c r="IB1003" s="150"/>
      <c r="IC1003" s="150"/>
      <c r="ID1003" s="150"/>
      <c r="IE1003" s="150"/>
      <c r="IF1003" s="150"/>
      <c r="IG1003" s="150"/>
      <c r="IH1003" s="150"/>
      <c r="II1003" s="150"/>
      <c r="IJ1003" s="150"/>
      <c r="IK1003" s="150"/>
      <c r="IL1003" s="150"/>
      <c r="IM1003" s="150"/>
      <c r="IN1003" s="150"/>
      <c r="IO1003" s="150"/>
      <c r="IP1003" s="150"/>
      <c r="IQ1003" s="150"/>
      <c r="IR1003" s="150"/>
      <c r="IS1003" s="150"/>
      <c r="IT1003" s="150"/>
      <c r="IU1003" s="150"/>
      <c r="IV1003" s="150"/>
      <c r="IW1003" s="150"/>
    </row>
    <row r="1004" customFormat="false" ht="12.75" hidden="false" customHeight="false" outlineLevel="0" collapsed="false">
      <c r="B1004" s="147"/>
      <c r="C1004" s="147"/>
      <c r="D1004" s="147"/>
      <c r="E1004" s="147"/>
      <c r="F1004" s="147"/>
      <c r="G1004" s="147"/>
      <c r="H1004" s="148"/>
      <c r="I1004" s="147"/>
      <c r="J1004" s="147"/>
      <c r="K1004" s="147"/>
      <c r="L1004" s="147"/>
      <c r="M1004" s="147"/>
      <c r="N1004" s="147"/>
      <c r="O1004" s="147"/>
      <c r="P1004" s="147"/>
      <c r="Q1004" s="147"/>
      <c r="R1004" s="147"/>
      <c r="S1004" s="147"/>
      <c r="T1004" s="147"/>
      <c r="U1004" s="147"/>
      <c r="V1004" s="147"/>
      <c r="W1004" s="147"/>
      <c r="X1004" s="147"/>
      <c r="Y1004" s="147"/>
      <c r="Z1004" s="147"/>
      <c r="AA1004" s="147"/>
      <c r="AB1004" s="147"/>
      <c r="AC1004" s="147"/>
      <c r="AD1004" s="147"/>
      <c r="AE1004" s="147"/>
      <c r="AF1004" s="147"/>
      <c r="AG1004" s="147"/>
      <c r="AH1004" s="147"/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  <c r="BH1004" s="147"/>
      <c r="BI1004" s="147"/>
      <c r="BJ1004" s="147"/>
      <c r="BK1004" s="149"/>
      <c r="BL1004" s="150"/>
      <c r="BM1004" s="150"/>
      <c r="BN1004" s="150"/>
      <c r="BO1004" s="150"/>
      <c r="BP1004" s="150"/>
      <c r="BQ1004" s="150"/>
      <c r="BR1004" s="150"/>
      <c r="BS1004" s="150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  <c r="EB1004" s="150"/>
      <c r="EC1004" s="150"/>
      <c r="ED1004" s="150"/>
      <c r="EE1004" s="150"/>
      <c r="EF1004" s="150"/>
      <c r="EG1004" s="150"/>
      <c r="EH1004" s="150"/>
      <c r="EI1004" s="150"/>
      <c r="EJ1004" s="150"/>
      <c r="EK1004" s="150"/>
      <c r="EL1004" s="150"/>
      <c r="EM1004" s="150"/>
      <c r="EN1004" s="150"/>
      <c r="EO1004" s="150"/>
      <c r="EP1004" s="150"/>
      <c r="EQ1004" s="150"/>
      <c r="ER1004" s="150"/>
      <c r="ES1004" s="150"/>
      <c r="ET1004" s="150"/>
      <c r="EU1004" s="150"/>
      <c r="EV1004" s="150"/>
      <c r="EW1004" s="150"/>
      <c r="EX1004" s="150"/>
      <c r="EY1004" s="150"/>
      <c r="EZ1004" s="150"/>
      <c r="FA1004" s="150"/>
      <c r="FB1004" s="150"/>
      <c r="FC1004" s="150"/>
      <c r="FD1004" s="150"/>
      <c r="FE1004" s="150"/>
      <c r="FF1004" s="150"/>
      <c r="FG1004" s="150"/>
      <c r="FH1004" s="150"/>
      <c r="FI1004" s="150"/>
      <c r="FJ1004" s="150"/>
      <c r="FK1004" s="150"/>
      <c r="FL1004" s="150"/>
      <c r="FM1004" s="150"/>
      <c r="FN1004" s="150"/>
      <c r="FO1004" s="150"/>
      <c r="FP1004" s="150"/>
      <c r="FQ1004" s="150"/>
      <c r="FR1004" s="150"/>
      <c r="FS1004" s="150"/>
      <c r="FT1004" s="150"/>
      <c r="FU1004" s="150"/>
      <c r="FV1004" s="150"/>
      <c r="FW1004" s="150"/>
      <c r="FX1004" s="150"/>
      <c r="FY1004" s="150"/>
      <c r="FZ1004" s="150"/>
      <c r="GA1004" s="150"/>
      <c r="GB1004" s="150"/>
      <c r="GC1004" s="150"/>
      <c r="GD1004" s="150"/>
      <c r="GE1004" s="150"/>
      <c r="GF1004" s="150"/>
      <c r="GG1004" s="150"/>
      <c r="GH1004" s="150"/>
      <c r="GI1004" s="150"/>
      <c r="GJ1004" s="150"/>
      <c r="GK1004" s="150"/>
      <c r="GL1004" s="150"/>
      <c r="GM1004" s="150"/>
      <c r="GN1004" s="150"/>
      <c r="GO1004" s="150"/>
      <c r="GP1004" s="150"/>
      <c r="GQ1004" s="150"/>
      <c r="GR1004" s="150"/>
      <c r="GS1004" s="150"/>
      <c r="GT1004" s="150"/>
      <c r="GU1004" s="150"/>
      <c r="GV1004" s="150"/>
      <c r="GW1004" s="150"/>
      <c r="GX1004" s="150"/>
      <c r="GY1004" s="150"/>
      <c r="GZ1004" s="150"/>
      <c r="HA1004" s="150"/>
      <c r="HB1004" s="150"/>
      <c r="HC1004" s="150"/>
      <c r="HD1004" s="150"/>
      <c r="HE1004" s="150"/>
      <c r="HF1004" s="150"/>
      <c r="HG1004" s="150"/>
      <c r="HH1004" s="150"/>
      <c r="HI1004" s="150"/>
      <c r="HJ1004" s="150"/>
      <c r="HK1004" s="150"/>
      <c r="HL1004" s="150"/>
      <c r="HM1004" s="150"/>
      <c r="HN1004" s="150"/>
      <c r="HO1004" s="150"/>
      <c r="HP1004" s="150"/>
      <c r="HQ1004" s="150"/>
      <c r="HR1004" s="150"/>
      <c r="HS1004" s="150"/>
      <c r="HT1004" s="150"/>
      <c r="HU1004" s="150"/>
      <c r="HV1004" s="150"/>
      <c r="HW1004" s="150"/>
      <c r="HX1004" s="150"/>
      <c r="HY1004" s="150"/>
      <c r="HZ1004" s="150"/>
      <c r="IA1004" s="150"/>
      <c r="IB1004" s="150"/>
      <c r="IC1004" s="150"/>
      <c r="ID1004" s="150"/>
      <c r="IE1004" s="150"/>
      <c r="IF1004" s="150"/>
      <c r="IG1004" s="150"/>
      <c r="IH1004" s="150"/>
      <c r="II1004" s="150"/>
      <c r="IJ1004" s="150"/>
      <c r="IK1004" s="150"/>
      <c r="IL1004" s="150"/>
      <c r="IM1004" s="150"/>
      <c r="IN1004" s="150"/>
      <c r="IO1004" s="150"/>
      <c r="IP1004" s="150"/>
      <c r="IQ1004" s="150"/>
      <c r="IR1004" s="150"/>
      <c r="IS1004" s="150"/>
      <c r="IT1004" s="150"/>
      <c r="IU1004" s="150"/>
      <c r="IV1004" s="150"/>
      <c r="IW1004" s="150"/>
    </row>
    <row r="1005" customFormat="false" ht="12.75" hidden="false" customHeight="false" outlineLevel="0" collapsed="false">
      <c r="B1005" s="147"/>
      <c r="C1005" s="147"/>
      <c r="D1005" s="147"/>
      <c r="E1005" s="147"/>
      <c r="F1005" s="147"/>
      <c r="G1005" s="147"/>
      <c r="H1005" s="148"/>
      <c r="I1005" s="147"/>
      <c r="J1005" s="147"/>
      <c r="K1005" s="147"/>
      <c r="L1005" s="147"/>
      <c r="M1005" s="147"/>
      <c r="N1005" s="147"/>
      <c r="O1005" s="147"/>
      <c r="P1005" s="147"/>
      <c r="Q1005" s="147"/>
      <c r="R1005" s="147"/>
      <c r="S1005" s="147"/>
      <c r="T1005" s="147"/>
      <c r="U1005" s="147"/>
      <c r="V1005" s="147"/>
      <c r="W1005" s="147"/>
      <c r="X1005" s="147"/>
      <c r="Y1005" s="147"/>
      <c r="Z1005" s="147"/>
      <c r="AA1005" s="147"/>
      <c r="AB1005" s="147"/>
      <c r="AC1005" s="147"/>
      <c r="AD1005" s="147"/>
      <c r="AE1005" s="147"/>
      <c r="AF1005" s="147"/>
      <c r="AG1005" s="147"/>
      <c r="AH1005" s="147"/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  <c r="BG1005" s="147"/>
      <c r="BH1005" s="147"/>
      <c r="BI1005" s="147"/>
      <c r="BJ1005" s="147"/>
      <c r="BK1005" s="149"/>
      <c r="BL1005" s="150"/>
      <c r="BM1005" s="150"/>
      <c r="BN1005" s="150"/>
      <c r="BO1005" s="150"/>
      <c r="BP1005" s="150"/>
      <c r="BQ1005" s="150"/>
      <c r="BR1005" s="150"/>
      <c r="BS1005" s="150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  <c r="EB1005" s="150"/>
      <c r="EC1005" s="150"/>
      <c r="ED1005" s="150"/>
      <c r="EE1005" s="150"/>
      <c r="EF1005" s="150"/>
      <c r="EG1005" s="150"/>
      <c r="EH1005" s="150"/>
      <c r="EI1005" s="150"/>
      <c r="EJ1005" s="150"/>
      <c r="EK1005" s="150"/>
      <c r="EL1005" s="150"/>
      <c r="EM1005" s="150"/>
      <c r="EN1005" s="150"/>
      <c r="EO1005" s="150"/>
      <c r="EP1005" s="150"/>
      <c r="EQ1005" s="150"/>
      <c r="ER1005" s="150"/>
      <c r="ES1005" s="150"/>
      <c r="ET1005" s="150"/>
      <c r="EU1005" s="150"/>
      <c r="EV1005" s="150"/>
      <c r="EW1005" s="150"/>
      <c r="EX1005" s="150"/>
      <c r="EY1005" s="150"/>
      <c r="EZ1005" s="150"/>
      <c r="FA1005" s="150"/>
      <c r="FB1005" s="150"/>
      <c r="FC1005" s="150"/>
      <c r="FD1005" s="150"/>
      <c r="FE1005" s="150"/>
      <c r="FF1005" s="150"/>
      <c r="FG1005" s="150"/>
      <c r="FH1005" s="150"/>
      <c r="FI1005" s="150"/>
      <c r="FJ1005" s="150"/>
      <c r="FK1005" s="150"/>
      <c r="FL1005" s="150"/>
      <c r="FM1005" s="150"/>
      <c r="FN1005" s="150"/>
      <c r="FO1005" s="150"/>
      <c r="FP1005" s="150"/>
      <c r="FQ1005" s="150"/>
      <c r="FR1005" s="150"/>
      <c r="FS1005" s="150"/>
      <c r="FT1005" s="150"/>
      <c r="FU1005" s="150"/>
      <c r="FV1005" s="150"/>
      <c r="FW1005" s="150"/>
      <c r="FX1005" s="150"/>
      <c r="FY1005" s="150"/>
      <c r="FZ1005" s="150"/>
      <c r="GA1005" s="150"/>
      <c r="GB1005" s="150"/>
      <c r="GC1005" s="150"/>
      <c r="GD1005" s="150"/>
      <c r="GE1005" s="150"/>
      <c r="GF1005" s="150"/>
      <c r="GG1005" s="150"/>
      <c r="GH1005" s="150"/>
      <c r="GI1005" s="150"/>
      <c r="GJ1005" s="150"/>
      <c r="GK1005" s="150"/>
      <c r="GL1005" s="150"/>
      <c r="GM1005" s="150"/>
      <c r="GN1005" s="150"/>
      <c r="GO1005" s="150"/>
      <c r="GP1005" s="150"/>
      <c r="GQ1005" s="150"/>
      <c r="GR1005" s="150"/>
      <c r="GS1005" s="150"/>
      <c r="GT1005" s="150"/>
      <c r="GU1005" s="150"/>
      <c r="GV1005" s="150"/>
      <c r="GW1005" s="150"/>
      <c r="GX1005" s="150"/>
      <c r="GY1005" s="150"/>
      <c r="GZ1005" s="150"/>
      <c r="HA1005" s="150"/>
      <c r="HB1005" s="150"/>
      <c r="HC1005" s="150"/>
      <c r="HD1005" s="150"/>
      <c r="HE1005" s="150"/>
      <c r="HF1005" s="150"/>
      <c r="HG1005" s="150"/>
      <c r="HH1005" s="150"/>
      <c r="HI1005" s="150"/>
      <c r="HJ1005" s="150"/>
      <c r="HK1005" s="150"/>
      <c r="HL1005" s="150"/>
      <c r="HM1005" s="150"/>
      <c r="HN1005" s="150"/>
      <c r="HO1005" s="150"/>
      <c r="HP1005" s="150"/>
      <c r="HQ1005" s="150"/>
      <c r="HR1005" s="150"/>
      <c r="HS1005" s="150"/>
      <c r="HT1005" s="150"/>
      <c r="HU1005" s="150"/>
      <c r="HV1005" s="150"/>
      <c r="HW1005" s="150"/>
      <c r="HX1005" s="150"/>
      <c r="HY1005" s="150"/>
      <c r="HZ1005" s="150"/>
      <c r="IA1005" s="150"/>
      <c r="IB1005" s="150"/>
      <c r="IC1005" s="150"/>
      <c r="ID1005" s="150"/>
      <c r="IE1005" s="150"/>
      <c r="IF1005" s="150"/>
      <c r="IG1005" s="150"/>
      <c r="IH1005" s="150"/>
      <c r="II1005" s="150"/>
      <c r="IJ1005" s="150"/>
      <c r="IK1005" s="150"/>
      <c r="IL1005" s="150"/>
      <c r="IM1005" s="150"/>
      <c r="IN1005" s="150"/>
      <c r="IO1005" s="150"/>
      <c r="IP1005" s="150"/>
      <c r="IQ1005" s="150"/>
      <c r="IR1005" s="150"/>
      <c r="IS1005" s="150"/>
      <c r="IT1005" s="150"/>
      <c r="IU1005" s="150"/>
      <c r="IV1005" s="150"/>
      <c r="IW1005" s="150"/>
    </row>
    <row r="1006" customFormat="false" ht="12.75" hidden="false" customHeight="false" outlineLevel="0" collapsed="false">
      <c r="B1006" s="147"/>
      <c r="C1006" s="147"/>
      <c r="D1006" s="147"/>
      <c r="E1006" s="147"/>
      <c r="F1006" s="147"/>
      <c r="G1006" s="147"/>
      <c r="H1006" s="148"/>
      <c r="I1006" s="147"/>
      <c r="J1006" s="147"/>
      <c r="K1006" s="147"/>
      <c r="L1006" s="147"/>
      <c r="M1006" s="147"/>
      <c r="N1006" s="147"/>
      <c r="O1006" s="147"/>
      <c r="P1006" s="147"/>
      <c r="Q1006" s="147"/>
      <c r="R1006" s="147"/>
      <c r="S1006" s="147"/>
      <c r="T1006" s="147"/>
      <c r="U1006" s="147"/>
      <c r="V1006" s="147"/>
      <c r="W1006" s="147"/>
      <c r="X1006" s="147"/>
      <c r="Y1006" s="147"/>
      <c r="Z1006" s="147"/>
      <c r="AA1006" s="147"/>
      <c r="AB1006" s="147"/>
      <c r="AC1006" s="147"/>
      <c r="AD1006" s="147"/>
      <c r="AE1006" s="147"/>
      <c r="AF1006" s="147"/>
      <c r="AG1006" s="147"/>
      <c r="AH1006" s="147"/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  <c r="BH1006" s="147"/>
      <c r="BI1006" s="147"/>
      <c r="BJ1006" s="147"/>
      <c r="BK1006" s="149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  <c r="EB1006" s="150"/>
      <c r="EC1006" s="150"/>
      <c r="ED1006" s="150"/>
      <c r="EE1006" s="150"/>
      <c r="EF1006" s="150"/>
      <c r="EG1006" s="150"/>
      <c r="EH1006" s="150"/>
      <c r="EI1006" s="150"/>
      <c r="EJ1006" s="150"/>
      <c r="EK1006" s="150"/>
      <c r="EL1006" s="150"/>
      <c r="EM1006" s="150"/>
      <c r="EN1006" s="150"/>
      <c r="EO1006" s="150"/>
      <c r="EP1006" s="150"/>
      <c r="EQ1006" s="150"/>
      <c r="ER1006" s="150"/>
      <c r="ES1006" s="150"/>
      <c r="ET1006" s="150"/>
      <c r="EU1006" s="150"/>
      <c r="EV1006" s="150"/>
      <c r="EW1006" s="150"/>
      <c r="EX1006" s="150"/>
      <c r="EY1006" s="150"/>
      <c r="EZ1006" s="150"/>
      <c r="FA1006" s="150"/>
      <c r="FB1006" s="150"/>
      <c r="FC1006" s="150"/>
      <c r="FD1006" s="150"/>
      <c r="FE1006" s="150"/>
      <c r="FF1006" s="150"/>
      <c r="FG1006" s="150"/>
      <c r="FH1006" s="150"/>
      <c r="FI1006" s="150"/>
      <c r="FJ1006" s="150"/>
      <c r="FK1006" s="150"/>
      <c r="FL1006" s="150"/>
      <c r="FM1006" s="150"/>
      <c r="FN1006" s="150"/>
      <c r="FO1006" s="150"/>
      <c r="FP1006" s="150"/>
      <c r="FQ1006" s="150"/>
      <c r="FR1006" s="150"/>
      <c r="FS1006" s="150"/>
      <c r="FT1006" s="150"/>
      <c r="FU1006" s="150"/>
      <c r="FV1006" s="150"/>
      <c r="FW1006" s="150"/>
      <c r="FX1006" s="150"/>
      <c r="FY1006" s="150"/>
      <c r="FZ1006" s="150"/>
      <c r="GA1006" s="150"/>
      <c r="GB1006" s="150"/>
      <c r="GC1006" s="150"/>
      <c r="GD1006" s="150"/>
      <c r="GE1006" s="150"/>
      <c r="GF1006" s="150"/>
      <c r="GG1006" s="150"/>
      <c r="GH1006" s="150"/>
      <c r="GI1006" s="150"/>
      <c r="GJ1006" s="150"/>
      <c r="GK1006" s="150"/>
      <c r="GL1006" s="150"/>
      <c r="GM1006" s="150"/>
      <c r="GN1006" s="150"/>
      <c r="GO1006" s="150"/>
      <c r="GP1006" s="150"/>
      <c r="GQ1006" s="150"/>
      <c r="GR1006" s="150"/>
      <c r="GS1006" s="150"/>
      <c r="GT1006" s="150"/>
      <c r="GU1006" s="150"/>
      <c r="GV1006" s="150"/>
      <c r="GW1006" s="150"/>
      <c r="GX1006" s="150"/>
      <c r="GY1006" s="150"/>
      <c r="GZ1006" s="150"/>
      <c r="HA1006" s="150"/>
      <c r="HB1006" s="150"/>
      <c r="HC1006" s="150"/>
      <c r="HD1006" s="150"/>
      <c r="HE1006" s="150"/>
      <c r="HF1006" s="150"/>
      <c r="HG1006" s="150"/>
      <c r="HH1006" s="150"/>
      <c r="HI1006" s="150"/>
      <c r="HJ1006" s="150"/>
      <c r="HK1006" s="150"/>
      <c r="HL1006" s="150"/>
      <c r="HM1006" s="150"/>
      <c r="HN1006" s="150"/>
      <c r="HO1006" s="150"/>
      <c r="HP1006" s="150"/>
      <c r="HQ1006" s="150"/>
      <c r="HR1006" s="150"/>
      <c r="HS1006" s="150"/>
      <c r="HT1006" s="150"/>
      <c r="HU1006" s="150"/>
      <c r="HV1006" s="150"/>
      <c r="HW1006" s="150"/>
      <c r="HX1006" s="150"/>
      <c r="HY1006" s="150"/>
      <c r="HZ1006" s="150"/>
      <c r="IA1006" s="150"/>
      <c r="IB1006" s="150"/>
      <c r="IC1006" s="150"/>
      <c r="ID1006" s="150"/>
      <c r="IE1006" s="150"/>
      <c r="IF1006" s="150"/>
      <c r="IG1006" s="150"/>
      <c r="IH1006" s="150"/>
      <c r="II1006" s="150"/>
      <c r="IJ1006" s="150"/>
      <c r="IK1006" s="150"/>
      <c r="IL1006" s="150"/>
      <c r="IM1006" s="150"/>
      <c r="IN1006" s="150"/>
      <c r="IO1006" s="150"/>
      <c r="IP1006" s="150"/>
      <c r="IQ1006" s="150"/>
      <c r="IR1006" s="150"/>
      <c r="IS1006" s="150"/>
      <c r="IT1006" s="150"/>
      <c r="IU1006" s="150"/>
      <c r="IV1006" s="150"/>
      <c r="IW1006" s="150"/>
    </row>
    <row r="1007" customFormat="false" ht="12.75" hidden="false" customHeight="false" outlineLevel="0" collapsed="false">
      <c r="B1007" s="147"/>
      <c r="C1007" s="147"/>
      <c r="D1007" s="147"/>
      <c r="E1007" s="147"/>
      <c r="F1007" s="147"/>
      <c r="G1007" s="147"/>
      <c r="H1007" s="148"/>
      <c r="I1007" s="147"/>
      <c r="J1007" s="147"/>
      <c r="K1007" s="147"/>
      <c r="L1007" s="147"/>
      <c r="M1007" s="147"/>
      <c r="N1007" s="147"/>
      <c r="O1007" s="147"/>
      <c r="P1007" s="147"/>
      <c r="Q1007" s="147"/>
      <c r="R1007" s="147"/>
      <c r="S1007" s="147"/>
      <c r="T1007" s="147"/>
      <c r="U1007" s="147"/>
      <c r="V1007" s="147"/>
      <c r="W1007" s="147"/>
      <c r="X1007" s="147"/>
      <c r="Y1007" s="147"/>
      <c r="Z1007" s="147"/>
      <c r="AA1007" s="147"/>
      <c r="AB1007" s="147"/>
      <c r="AC1007" s="147"/>
      <c r="AD1007" s="147"/>
      <c r="AE1007" s="147"/>
      <c r="AF1007" s="147"/>
      <c r="AG1007" s="147"/>
      <c r="AH1007" s="147"/>
      <c r="AI1007" s="147"/>
      <c r="AJ1007" s="147"/>
      <c r="AK1007" s="147"/>
      <c r="AL1007" s="147"/>
      <c r="AM1007" s="147"/>
      <c r="AN1007" s="147"/>
      <c r="AO1007" s="147"/>
      <c r="AP1007" s="147"/>
      <c r="AQ1007" s="147"/>
      <c r="AR1007" s="147"/>
      <c r="AS1007" s="147"/>
      <c r="AT1007" s="147"/>
      <c r="AU1007" s="147"/>
      <c r="AV1007" s="147"/>
      <c r="AW1007" s="147"/>
      <c r="AX1007" s="147"/>
      <c r="AY1007" s="147"/>
      <c r="AZ1007" s="147"/>
      <c r="BA1007" s="147"/>
      <c r="BB1007" s="147"/>
      <c r="BC1007" s="147"/>
      <c r="BD1007" s="147"/>
      <c r="BE1007" s="147"/>
      <c r="BF1007" s="147"/>
      <c r="BG1007" s="147"/>
      <c r="BH1007" s="147"/>
      <c r="BI1007" s="147"/>
      <c r="BJ1007" s="147"/>
      <c r="BK1007" s="149"/>
      <c r="BL1007" s="150"/>
      <c r="BM1007" s="150"/>
      <c r="BN1007" s="150"/>
      <c r="BO1007" s="150"/>
      <c r="BP1007" s="150"/>
      <c r="BQ1007" s="150"/>
      <c r="BR1007" s="150"/>
      <c r="BS1007" s="150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  <c r="EB1007" s="150"/>
      <c r="EC1007" s="150"/>
      <c r="ED1007" s="150"/>
      <c r="EE1007" s="150"/>
      <c r="EF1007" s="150"/>
      <c r="EG1007" s="150"/>
      <c r="EH1007" s="150"/>
      <c r="EI1007" s="150"/>
      <c r="EJ1007" s="150"/>
      <c r="EK1007" s="150"/>
      <c r="EL1007" s="150"/>
      <c r="EM1007" s="150"/>
      <c r="EN1007" s="150"/>
      <c r="EO1007" s="150"/>
      <c r="EP1007" s="150"/>
      <c r="EQ1007" s="150"/>
      <c r="ER1007" s="150"/>
      <c r="ES1007" s="150"/>
      <c r="ET1007" s="150"/>
      <c r="EU1007" s="150"/>
      <c r="EV1007" s="150"/>
      <c r="EW1007" s="150"/>
      <c r="EX1007" s="150"/>
      <c r="EY1007" s="150"/>
      <c r="EZ1007" s="150"/>
      <c r="FA1007" s="150"/>
      <c r="FB1007" s="150"/>
      <c r="FC1007" s="150"/>
      <c r="FD1007" s="150"/>
      <c r="FE1007" s="150"/>
      <c r="FF1007" s="150"/>
      <c r="FG1007" s="150"/>
      <c r="FH1007" s="150"/>
      <c r="FI1007" s="150"/>
      <c r="FJ1007" s="150"/>
      <c r="FK1007" s="150"/>
      <c r="FL1007" s="150"/>
      <c r="FM1007" s="150"/>
      <c r="FN1007" s="150"/>
      <c r="FO1007" s="150"/>
      <c r="FP1007" s="150"/>
      <c r="FQ1007" s="150"/>
      <c r="FR1007" s="150"/>
      <c r="FS1007" s="150"/>
      <c r="FT1007" s="150"/>
      <c r="FU1007" s="150"/>
      <c r="FV1007" s="150"/>
      <c r="FW1007" s="150"/>
      <c r="FX1007" s="150"/>
      <c r="FY1007" s="150"/>
      <c r="FZ1007" s="150"/>
      <c r="GA1007" s="150"/>
      <c r="GB1007" s="150"/>
      <c r="GC1007" s="150"/>
      <c r="GD1007" s="150"/>
      <c r="GE1007" s="150"/>
      <c r="GF1007" s="150"/>
      <c r="GG1007" s="150"/>
      <c r="GH1007" s="150"/>
      <c r="GI1007" s="150"/>
      <c r="GJ1007" s="150"/>
      <c r="GK1007" s="150"/>
      <c r="GL1007" s="150"/>
      <c r="GM1007" s="150"/>
      <c r="GN1007" s="150"/>
      <c r="GO1007" s="150"/>
      <c r="GP1007" s="150"/>
      <c r="GQ1007" s="150"/>
      <c r="GR1007" s="150"/>
      <c r="GS1007" s="150"/>
      <c r="GT1007" s="150"/>
      <c r="GU1007" s="150"/>
      <c r="GV1007" s="150"/>
      <c r="GW1007" s="150"/>
      <c r="GX1007" s="150"/>
      <c r="GY1007" s="150"/>
      <c r="GZ1007" s="150"/>
      <c r="HA1007" s="150"/>
      <c r="HB1007" s="150"/>
      <c r="HC1007" s="150"/>
      <c r="HD1007" s="150"/>
      <c r="HE1007" s="150"/>
      <c r="HF1007" s="150"/>
      <c r="HG1007" s="150"/>
      <c r="HH1007" s="150"/>
      <c r="HI1007" s="150"/>
      <c r="HJ1007" s="150"/>
      <c r="HK1007" s="150"/>
      <c r="HL1007" s="150"/>
      <c r="HM1007" s="150"/>
      <c r="HN1007" s="150"/>
      <c r="HO1007" s="150"/>
      <c r="HP1007" s="150"/>
      <c r="HQ1007" s="150"/>
      <c r="HR1007" s="150"/>
      <c r="HS1007" s="150"/>
      <c r="HT1007" s="150"/>
      <c r="HU1007" s="150"/>
      <c r="HV1007" s="150"/>
      <c r="HW1007" s="150"/>
      <c r="HX1007" s="150"/>
      <c r="HY1007" s="150"/>
      <c r="HZ1007" s="150"/>
      <c r="IA1007" s="150"/>
      <c r="IB1007" s="150"/>
      <c r="IC1007" s="150"/>
      <c r="ID1007" s="150"/>
      <c r="IE1007" s="150"/>
      <c r="IF1007" s="150"/>
      <c r="IG1007" s="150"/>
      <c r="IH1007" s="150"/>
      <c r="II1007" s="150"/>
      <c r="IJ1007" s="150"/>
      <c r="IK1007" s="150"/>
      <c r="IL1007" s="150"/>
      <c r="IM1007" s="150"/>
      <c r="IN1007" s="150"/>
      <c r="IO1007" s="150"/>
      <c r="IP1007" s="150"/>
      <c r="IQ1007" s="150"/>
      <c r="IR1007" s="150"/>
      <c r="IS1007" s="150"/>
      <c r="IT1007" s="150"/>
      <c r="IU1007" s="150"/>
      <c r="IV1007" s="150"/>
      <c r="IW1007" s="150"/>
    </row>
    <row r="1008" customFormat="false" ht="12.75" hidden="false" customHeight="false" outlineLevel="0" collapsed="false">
      <c r="B1008" s="147"/>
      <c r="C1008" s="147"/>
      <c r="D1008" s="147"/>
      <c r="E1008" s="147"/>
      <c r="F1008" s="147"/>
      <c r="G1008" s="147"/>
      <c r="H1008" s="148"/>
      <c r="I1008" s="147"/>
      <c r="J1008" s="147"/>
      <c r="K1008" s="147"/>
      <c r="L1008" s="147"/>
      <c r="M1008" s="147"/>
      <c r="N1008" s="147"/>
      <c r="O1008" s="147"/>
      <c r="P1008" s="147"/>
      <c r="Q1008" s="147"/>
      <c r="R1008" s="147"/>
      <c r="S1008" s="147"/>
      <c r="T1008" s="147"/>
      <c r="U1008" s="147"/>
      <c r="V1008" s="147"/>
      <c r="W1008" s="147"/>
      <c r="X1008" s="147"/>
      <c r="Y1008" s="147"/>
      <c r="Z1008" s="147"/>
      <c r="AA1008" s="147"/>
      <c r="AB1008" s="147"/>
      <c r="AC1008" s="147"/>
      <c r="AD1008" s="147"/>
      <c r="AE1008" s="147"/>
      <c r="AF1008" s="147"/>
      <c r="AG1008" s="147"/>
      <c r="AH1008" s="147"/>
      <c r="AI1008" s="147"/>
      <c r="AJ1008" s="147"/>
      <c r="AK1008" s="147"/>
      <c r="AL1008" s="147"/>
      <c r="AM1008" s="147"/>
      <c r="AN1008" s="147"/>
      <c r="AO1008" s="147"/>
      <c r="AP1008" s="147"/>
      <c r="AQ1008" s="147"/>
      <c r="AR1008" s="147"/>
      <c r="AS1008" s="147"/>
      <c r="AT1008" s="147"/>
      <c r="AU1008" s="147"/>
      <c r="AV1008" s="147"/>
      <c r="AW1008" s="147"/>
      <c r="AX1008" s="147"/>
      <c r="AY1008" s="147"/>
      <c r="AZ1008" s="147"/>
      <c r="BA1008" s="147"/>
      <c r="BB1008" s="147"/>
      <c r="BC1008" s="147"/>
      <c r="BD1008" s="147"/>
      <c r="BE1008" s="147"/>
      <c r="BF1008" s="147"/>
      <c r="BG1008" s="147"/>
      <c r="BH1008" s="147"/>
      <c r="BI1008" s="147"/>
      <c r="BJ1008" s="147"/>
      <c r="BK1008" s="149"/>
      <c r="BL1008" s="150"/>
      <c r="BM1008" s="150"/>
      <c r="BN1008" s="150"/>
      <c r="BO1008" s="150"/>
      <c r="BP1008" s="150"/>
      <c r="BQ1008" s="150"/>
      <c r="BR1008" s="150"/>
      <c r="BS1008" s="150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  <c r="EB1008" s="150"/>
      <c r="EC1008" s="150"/>
      <c r="ED1008" s="150"/>
      <c r="EE1008" s="150"/>
      <c r="EF1008" s="150"/>
      <c r="EG1008" s="150"/>
      <c r="EH1008" s="150"/>
      <c r="EI1008" s="150"/>
      <c r="EJ1008" s="150"/>
      <c r="EK1008" s="150"/>
      <c r="EL1008" s="150"/>
      <c r="EM1008" s="150"/>
      <c r="EN1008" s="150"/>
      <c r="EO1008" s="150"/>
      <c r="EP1008" s="150"/>
      <c r="EQ1008" s="150"/>
      <c r="ER1008" s="150"/>
      <c r="ES1008" s="150"/>
      <c r="ET1008" s="150"/>
      <c r="EU1008" s="150"/>
      <c r="EV1008" s="150"/>
      <c r="EW1008" s="150"/>
      <c r="EX1008" s="150"/>
      <c r="EY1008" s="150"/>
      <c r="EZ1008" s="150"/>
      <c r="FA1008" s="150"/>
      <c r="FB1008" s="150"/>
      <c r="FC1008" s="150"/>
      <c r="FD1008" s="150"/>
      <c r="FE1008" s="150"/>
      <c r="FF1008" s="150"/>
      <c r="FG1008" s="150"/>
      <c r="FH1008" s="150"/>
      <c r="FI1008" s="150"/>
      <c r="FJ1008" s="150"/>
      <c r="FK1008" s="150"/>
      <c r="FL1008" s="150"/>
      <c r="FM1008" s="150"/>
      <c r="FN1008" s="150"/>
      <c r="FO1008" s="150"/>
      <c r="FP1008" s="150"/>
      <c r="FQ1008" s="150"/>
      <c r="FR1008" s="150"/>
      <c r="FS1008" s="150"/>
      <c r="FT1008" s="150"/>
      <c r="FU1008" s="150"/>
      <c r="FV1008" s="150"/>
      <c r="FW1008" s="150"/>
      <c r="FX1008" s="150"/>
      <c r="FY1008" s="150"/>
      <c r="FZ1008" s="150"/>
      <c r="GA1008" s="150"/>
      <c r="GB1008" s="150"/>
      <c r="GC1008" s="150"/>
      <c r="GD1008" s="150"/>
      <c r="GE1008" s="150"/>
      <c r="GF1008" s="150"/>
      <c r="GG1008" s="150"/>
      <c r="GH1008" s="150"/>
      <c r="GI1008" s="150"/>
      <c r="GJ1008" s="150"/>
      <c r="GK1008" s="150"/>
      <c r="GL1008" s="150"/>
      <c r="GM1008" s="150"/>
      <c r="GN1008" s="150"/>
      <c r="GO1008" s="150"/>
      <c r="GP1008" s="150"/>
      <c r="GQ1008" s="150"/>
      <c r="GR1008" s="150"/>
      <c r="GS1008" s="150"/>
      <c r="GT1008" s="150"/>
      <c r="GU1008" s="150"/>
      <c r="GV1008" s="150"/>
      <c r="GW1008" s="150"/>
      <c r="GX1008" s="150"/>
      <c r="GY1008" s="150"/>
      <c r="GZ1008" s="150"/>
      <c r="HA1008" s="150"/>
      <c r="HB1008" s="150"/>
      <c r="HC1008" s="150"/>
      <c r="HD1008" s="150"/>
      <c r="HE1008" s="150"/>
      <c r="HF1008" s="150"/>
      <c r="HG1008" s="150"/>
      <c r="HH1008" s="150"/>
      <c r="HI1008" s="150"/>
      <c r="HJ1008" s="150"/>
      <c r="HK1008" s="150"/>
      <c r="HL1008" s="150"/>
      <c r="HM1008" s="150"/>
      <c r="HN1008" s="150"/>
      <c r="HO1008" s="150"/>
      <c r="HP1008" s="150"/>
      <c r="HQ1008" s="150"/>
      <c r="HR1008" s="150"/>
      <c r="HS1008" s="150"/>
      <c r="HT1008" s="150"/>
      <c r="HU1008" s="150"/>
      <c r="HV1008" s="150"/>
      <c r="HW1008" s="150"/>
      <c r="HX1008" s="150"/>
      <c r="HY1008" s="150"/>
      <c r="HZ1008" s="150"/>
      <c r="IA1008" s="150"/>
      <c r="IB1008" s="150"/>
      <c r="IC1008" s="150"/>
      <c r="ID1008" s="150"/>
      <c r="IE1008" s="150"/>
      <c r="IF1008" s="150"/>
      <c r="IG1008" s="150"/>
      <c r="IH1008" s="150"/>
      <c r="II1008" s="150"/>
      <c r="IJ1008" s="150"/>
      <c r="IK1008" s="150"/>
      <c r="IL1008" s="150"/>
      <c r="IM1008" s="150"/>
      <c r="IN1008" s="150"/>
      <c r="IO1008" s="150"/>
      <c r="IP1008" s="150"/>
      <c r="IQ1008" s="150"/>
      <c r="IR1008" s="150"/>
      <c r="IS1008" s="150"/>
      <c r="IT1008" s="150"/>
      <c r="IU1008" s="150"/>
      <c r="IV1008" s="150"/>
      <c r="IW1008" s="150"/>
    </row>
    <row r="1009" customFormat="false" ht="12.75" hidden="false" customHeight="false" outlineLevel="0" collapsed="false">
      <c r="B1009" s="147"/>
      <c r="C1009" s="147"/>
      <c r="D1009" s="147"/>
      <c r="E1009" s="147"/>
      <c r="F1009" s="147"/>
      <c r="G1009" s="147"/>
      <c r="H1009" s="148"/>
      <c r="I1009" s="147"/>
      <c r="J1009" s="147"/>
      <c r="K1009" s="147"/>
      <c r="L1009" s="147"/>
      <c r="M1009" s="147"/>
      <c r="N1009" s="147"/>
      <c r="O1009" s="147"/>
      <c r="P1009" s="147"/>
      <c r="Q1009" s="147"/>
      <c r="R1009" s="147"/>
      <c r="S1009" s="147"/>
      <c r="T1009" s="147"/>
      <c r="U1009" s="147"/>
      <c r="V1009" s="147"/>
      <c r="W1009" s="147"/>
      <c r="X1009" s="147"/>
      <c r="Y1009" s="147"/>
      <c r="Z1009" s="147"/>
      <c r="AA1009" s="147"/>
      <c r="AB1009" s="147"/>
      <c r="AC1009" s="147"/>
      <c r="AD1009" s="147"/>
      <c r="AE1009" s="147"/>
      <c r="AF1009" s="147"/>
      <c r="AG1009" s="147"/>
      <c r="AH1009" s="147"/>
      <c r="AI1009" s="147"/>
      <c r="AJ1009" s="147"/>
      <c r="AK1009" s="147"/>
      <c r="AL1009" s="147"/>
      <c r="AM1009" s="147"/>
      <c r="AN1009" s="147"/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/>
      <c r="BF1009" s="147"/>
      <c r="BG1009" s="147"/>
      <c r="BH1009" s="147"/>
      <c r="BI1009" s="147"/>
      <c r="BJ1009" s="147"/>
      <c r="BK1009" s="149"/>
      <c r="BL1009" s="150"/>
      <c r="BM1009" s="150"/>
      <c r="BN1009" s="150"/>
      <c r="BO1009" s="150"/>
      <c r="BP1009" s="150"/>
      <c r="BQ1009" s="150"/>
      <c r="BR1009" s="150"/>
      <c r="BS1009" s="150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  <c r="EB1009" s="150"/>
      <c r="EC1009" s="150"/>
      <c r="ED1009" s="150"/>
      <c r="EE1009" s="150"/>
      <c r="EF1009" s="150"/>
      <c r="EG1009" s="150"/>
      <c r="EH1009" s="150"/>
      <c r="EI1009" s="150"/>
      <c r="EJ1009" s="150"/>
      <c r="EK1009" s="150"/>
      <c r="EL1009" s="150"/>
      <c r="EM1009" s="150"/>
      <c r="EN1009" s="150"/>
      <c r="EO1009" s="150"/>
      <c r="EP1009" s="150"/>
      <c r="EQ1009" s="150"/>
      <c r="ER1009" s="150"/>
      <c r="ES1009" s="150"/>
      <c r="ET1009" s="150"/>
      <c r="EU1009" s="150"/>
      <c r="EV1009" s="150"/>
      <c r="EW1009" s="150"/>
      <c r="EX1009" s="150"/>
      <c r="EY1009" s="150"/>
      <c r="EZ1009" s="150"/>
      <c r="FA1009" s="150"/>
      <c r="FB1009" s="150"/>
      <c r="FC1009" s="150"/>
      <c r="FD1009" s="150"/>
      <c r="FE1009" s="150"/>
      <c r="FF1009" s="150"/>
      <c r="FG1009" s="150"/>
      <c r="FH1009" s="150"/>
      <c r="FI1009" s="150"/>
      <c r="FJ1009" s="150"/>
      <c r="FK1009" s="150"/>
      <c r="FL1009" s="150"/>
      <c r="FM1009" s="150"/>
      <c r="FN1009" s="150"/>
      <c r="FO1009" s="150"/>
      <c r="FP1009" s="150"/>
      <c r="FQ1009" s="150"/>
      <c r="FR1009" s="150"/>
      <c r="FS1009" s="150"/>
      <c r="FT1009" s="150"/>
      <c r="FU1009" s="150"/>
      <c r="FV1009" s="150"/>
      <c r="FW1009" s="150"/>
      <c r="FX1009" s="150"/>
      <c r="FY1009" s="150"/>
      <c r="FZ1009" s="150"/>
      <c r="GA1009" s="150"/>
      <c r="GB1009" s="150"/>
      <c r="GC1009" s="150"/>
      <c r="GD1009" s="150"/>
      <c r="GE1009" s="150"/>
      <c r="GF1009" s="150"/>
      <c r="GG1009" s="150"/>
      <c r="GH1009" s="150"/>
      <c r="GI1009" s="150"/>
      <c r="GJ1009" s="150"/>
      <c r="GK1009" s="150"/>
      <c r="GL1009" s="150"/>
      <c r="GM1009" s="150"/>
      <c r="GN1009" s="150"/>
      <c r="GO1009" s="150"/>
      <c r="GP1009" s="150"/>
      <c r="GQ1009" s="150"/>
      <c r="GR1009" s="150"/>
      <c r="GS1009" s="150"/>
      <c r="GT1009" s="150"/>
      <c r="GU1009" s="150"/>
      <c r="GV1009" s="150"/>
      <c r="GW1009" s="150"/>
      <c r="GX1009" s="150"/>
      <c r="GY1009" s="150"/>
      <c r="GZ1009" s="150"/>
      <c r="HA1009" s="150"/>
      <c r="HB1009" s="150"/>
      <c r="HC1009" s="150"/>
      <c r="HD1009" s="150"/>
      <c r="HE1009" s="150"/>
      <c r="HF1009" s="150"/>
      <c r="HG1009" s="150"/>
      <c r="HH1009" s="150"/>
      <c r="HI1009" s="150"/>
      <c r="HJ1009" s="150"/>
      <c r="HK1009" s="150"/>
      <c r="HL1009" s="150"/>
      <c r="HM1009" s="150"/>
      <c r="HN1009" s="150"/>
      <c r="HO1009" s="150"/>
      <c r="HP1009" s="150"/>
      <c r="HQ1009" s="150"/>
      <c r="HR1009" s="150"/>
      <c r="HS1009" s="150"/>
      <c r="HT1009" s="150"/>
      <c r="HU1009" s="150"/>
      <c r="HV1009" s="150"/>
      <c r="HW1009" s="150"/>
      <c r="HX1009" s="150"/>
      <c r="HY1009" s="150"/>
      <c r="HZ1009" s="150"/>
      <c r="IA1009" s="150"/>
      <c r="IB1009" s="150"/>
      <c r="IC1009" s="150"/>
      <c r="ID1009" s="150"/>
      <c r="IE1009" s="150"/>
      <c r="IF1009" s="150"/>
      <c r="IG1009" s="150"/>
      <c r="IH1009" s="150"/>
      <c r="II1009" s="150"/>
      <c r="IJ1009" s="150"/>
      <c r="IK1009" s="150"/>
      <c r="IL1009" s="150"/>
      <c r="IM1009" s="150"/>
      <c r="IN1009" s="150"/>
      <c r="IO1009" s="150"/>
      <c r="IP1009" s="150"/>
      <c r="IQ1009" s="150"/>
      <c r="IR1009" s="150"/>
      <c r="IS1009" s="150"/>
      <c r="IT1009" s="150"/>
      <c r="IU1009" s="150"/>
      <c r="IV1009" s="150"/>
      <c r="IW1009" s="15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averaging.setFormula">
                <anchor moveWithCells="true" sizeWithCells="false">
                  <from>
                    <xdr:col>0</xdr:col>
                    <xdr:colOff>9360</xdr:colOff>
                    <xdr:row>0</xdr:row>
                    <xdr:rowOff>19080</xdr:rowOff>
                  </from>
                  <to>
                    <xdr:col>1</xdr:col>
                    <xdr:colOff>-19080</xdr:colOff>
                    <xdr:row>1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4">
              <controlPr defaultSize="0" print="false" autoFill="0" autoPict="0" macro="general.getDiscountFactor">
                <anchor moveWithCells="true" sizeWithCells="false">
                  <from>
                    <xdr:col>4</xdr:col>
                    <xdr:colOff>0</xdr:colOff>
                    <xdr:row>0</xdr:row>
                    <xdr:rowOff>28440</xdr:rowOff>
                  </from>
                  <to>
                    <xdr:col>6</xdr:col>
                    <xdr:colOff>81720</xdr:colOff>
                    <xdr:row>1</xdr:row>
                    <xdr:rowOff>133560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73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B4" activePane="bottomRight" state="frozen"/>
      <selection pane="topLeft" activeCell="A1" activeCellId="0" sqref="A1"/>
      <selection pane="topRight" activeCell="B1" activeCellId="0" sqref="B1"/>
      <selection pane="bottomLeft" activeCell="A4" activeCellId="0" sqref="A4"/>
      <selection pane="bottomRight" activeCell="E21" activeCellId="0" sqref="E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5.56"/>
    <col collapsed="false" customWidth="true" hidden="false" outlineLevel="0" max="2" min="2" style="0" width="10.56"/>
    <col collapsed="false" customWidth="true" hidden="false" outlineLevel="0" max="3" min="3" style="0" width="11.28"/>
    <col collapsed="false" customWidth="true" hidden="false" outlineLevel="0" max="4" min="4" style="0" width="9.85"/>
    <col collapsed="false" customWidth="true" hidden="false" outlineLevel="0" max="5" min="5" style="0" width="12.14"/>
    <col collapsed="false" customWidth="true" hidden="false" outlineLevel="0" max="6" min="6" style="0" width="12.28"/>
    <col collapsed="false" customWidth="true" hidden="false" outlineLevel="0" max="7" min="7" style="151" width="18.28"/>
    <col collapsed="false" customWidth="true" hidden="false" outlineLevel="0" max="8" min="8" style="151" width="17.7"/>
    <col collapsed="false" customWidth="true" hidden="false" outlineLevel="0" max="9" min="9" style="152" width="68.85"/>
    <col collapsed="false" customWidth="true" hidden="false" outlineLevel="0" max="10" min="10" style="0" width="13.7"/>
  </cols>
  <sheetData>
    <row r="1" customFormat="false" ht="18" hidden="false" customHeight="true" outlineLevel="0" collapsed="false">
      <c r="A1" s="153" t="s">
        <v>97</v>
      </c>
      <c r="B1" s="153"/>
      <c r="C1" s="153"/>
      <c r="D1" s="153"/>
      <c r="E1" s="153"/>
    </row>
    <row r="2" customFormat="false" ht="15" hidden="false" customHeight="true" outlineLevel="0" collapsed="false">
      <c r="A2" s="154" t="s">
        <v>98</v>
      </c>
      <c r="B2" s="116" t="n">
        <v>37221</v>
      </c>
    </row>
    <row r="3" customFormat="false" ht="15.75" hidden="false" customHeight="true" outlineLevel="0" collapsed="false">
      <c r="A3" s="155" t="s">
        <v>99</v>
      </c>
      <c r="B3" s="155" t="s">
        <v>100</v>
      </c>
      <c r="C3" s="155" t="s">
        <v>101</v>
      </c>
      <c r="D3" s="155" t="s">
        <v>102</v>
      </c>
      <c r="E3" s="155" t="s">
        <v>103</v>
      </c>
      <c r="F3" s="155" t="s">
        <v>104</v>
      </c>
      <c r="G3" s="156" t="s">
        <v>105</v>
      </c>
      <c r="H3" s="156" t="s">
        <v>106</v>
      </c>
      <c r="I3" s="157" t="s">
        <v>107</v>
      </c>
      <c r="J3" s="155"/>
    </row>
    <row r="4" customFormat="false" ht="15" hidden="false" customHeight="true" outlineLevel="0" collapsed="false">
      <c r="A4" s="0" t="s">
        <v>72</v>
      </c>
      <c r="C4" s="0" t="s">
        <v>108</v>
      </c>
      <c r="D4" s="116"/>
      <c r="E4" s="158" t="n">
        <v>37196</v>
      </c>
      <c r="I4" s="159" t="s">
        <v>109</v>
      </c>
    </row>
    <row r="5" customFormat="false" ht="12.75" hidden="false" customHeight="false" outlineLevel="0" collapsed="false">
      <c r="A5" s="0" t="s">
        <v>59</v>
      </c>
      <c r="B5" s="0" t="s">
        <v>110</v>
      </c>
      <c r="C5" s="0" t="s">
        <v>108</v>
      </c>
      <c r="D5" s="116" t="n">
        <v>37196</v>
      </c>
      <c r="E5" s="0" t="n">
        <v>0.49</v>
      </c>
      <c r="F5" s="0" t="n">
        <v>3133100</v>
      </c>
      <c r="G5" s="151" t="s">
        <v>111</v>
      </c>
      <c r="H5" s="151" t="s">
        <v>111</v>
      </c>
      <c r="I5" s="159" t="s">
        <v>112</v>
      </c>
    </row>
    <row r="6" customFormat="false" ht="12.75" hidden="false" customHeight="false" outlineLevel="0" collapsed="false">
      <c r="A6" s="0" t="s">
        <v>59</v>
      </c>
      <c r="B6" s="0" t="s">
        <v>113</v>
      </c>
      <c r="C6" s="0" t="s">
        <v>108</v>
      </c>
      <c r="D6" s="116" t="n">
        <v>37196</v>
      </c>
      <c r="E6" s="0" t="n">
        <v>0.08</v>
      </c>
      <c r="F6" s="0" t="n">
        <v>3133101</v>
      </c>
      <c r="G6" s="151" t="s">
        <v>111</v>
      </c>
      <c r="H6" s="151" t="s">
        <v>111</v>
      </c>
      <c r="I6" s="159" t="s">
        <v>112</v>
      </c>
    </row>
    <row r="7" customFormat="false" ht="12.75" hidden="false" customHeight="false" outlineLevel="0" collapsed="false">
      <c r="A7" s="0" t="s">
        <v>60</v>
      </c>
      <c r="B7" s="0" t="s">
        <v>110</v>
      </c>
      <c r="C7" s="0" t="s">
        <v>108</v>
      </c>
      <c r="D7" s="116" t="n">
        <v>37196</v>
      </c>
      <c r="E7" s="0" t="n">
        <v>0.49</v>
      </c>
      <c r="F7" s="0" t="n">
        <v>3133102</v>
      </c>
      <c r="G7" s="151" t="s">
        <v>111</v>
      </c>
      <c r="H7" s="151" t="s">
        <v>111</v>
      </c>
      <c r="I7" s="159" t="s">
        <v>112</v>
      </c>
    </row>
    <row r="8" customFormat="false" ht="12.75" hidden="false" customHeight="false" outlineLevel="0" collapsed="false">
      <c r="A8" s="0" t="s">
        <v>60</v>
      </c>
      <c r="B8" s="0" t="s">
        <v>113</v>
      </c>
      <c r="C8" s="0" t="s">
        <v>108</v>
      </c>
      <c r="D8" s="116" t="n">
        <v>37196</v>
      </c>
      <c r="E8" s="0" t="n">
        <v>0.17</v>
      </c>
      <c r="F8" s="0" t="n">
        <v>3133103</v>
      </c>
      <c r="G8" s="151" t="s">
        <v>111</v>
      </c>
      <c r="H8" s="151" t="s">
        <v>111</v>
      </c>
      <c r="I8" s="152" t="s">
        <v>112</v>
      </c>
    </row>
    <row r="9" customFormat="false" ht="12.75" hidden="false" customHeight="false" outlineLevel="0" collapsed="false">
      <c r="A9" s="0" t="s">
        <v>61</v>
      </c>
      <c r="B9" s="0" t="s">
        <v>110</v>
      </c>
      <c r="C9" s="0" t="s">
        <v>108</v>
      </c>
      <c r="D9" s="116" t="n">
        <v>37196</v>
      </c>
      <c r="E9" s="0" t="n">
        <v>0.81</v>
      </c>
      <c r="F9" s="0" t="n">
        <v>3133104</v>
      </c>
      <c r="G9" s="151" t="s">
        <v>111</v>
      </c>
      <c r="H9" s="151" t="s">
        <v>111</v>
      </c>
      <c r="I9" s="152" t="s">
        <v>112</v>
      </c>
    </row>
    <row r="10" customFormat="false" ht="12.75" hidden="false" customHeight="false" outlineLevel="0" collapsed="false">
      <c r="A10" s="0" t="s">
        <v>61</v>
      </c>
      <c r="B10" s="0" t="s">
        <v>113</v>
      </c>
      <c r="C10" s="0" t="s">
        <v>108</v>
      </c>
      <c r="D10" s="116" t="n">
        <v>37196</v>
      </c>
      <c r="E10" s="0" t="n">
        <v>0.08</v>
      </c>
      <c r="F10" s="0" t="n">
        <v>3133105</v>
      </c>
      <c r="G10" s="151" t="s">
        <v>111</v>
      </c>
      <c r="H10" s="151" t="s">
        <v>111</v>
      </c>
      <c r="I10" s="152" t="s">
        <v>112</v>
      </c>
    </row>
    <row r="11" customFormat="false" ht="12.75" hidden="false" customHeight="false" outlineLevel="0" collapsed="false">
      <c r="A11" s="0" t="s">
        <v>62</v>
      </c>
      <c r="B11" s="0" t="s">
        <v>110</v>
      </c>
      <c r="C11" s="0" t="s">
        <v>108</v>
      </c>
      <c r="D11" s="116" t="n">
        <v>37196</v>
      </c>
      <c r="E11" s="0" t="n">
        <v>0.49</v>
      </c>
      <c r="F11" s="0" t="n">
        <v>3133106</v>
      </c>
      <c r="G11" s="151" t="s">
        <v>111</v>
      </c>
      <c r="H11" s="151" t="s">
        <v>111</v>
      </c>
      <c r="I11" s="152" t="s">
        <v>112</v>
      </c>
    </row>
    <row r="12" customFormat="false" ht="12.75" hidden="false" customHeight="false" outlineLevel="0" collapsed="false">
      <c r="A12" s="0" t="s">
        <v>62</v>
      </c>
      <c r="B12" s="0" t="s">
        <v>113</v>
      </c>
      <c r="C12" s="0" t="s">
        <v>108</v>
      </c>
      <c r="D12" s="116" t="n">
        <v>37196</v>
      </c>
      <c r="E12" s="0" t="n">
        <v>0.17</v>
      </c>
      <c r="F12" s="0" t="n">
        <v>3133107</v>
      </c>
      <c r="G12" s="151" t="s">
        <v>111</v>
      </c>
      <c r="H12" s="151" t="s">
        <v>111</v>
      </c>
      <c r="I12" s="152" t="s">
        <v>112</v>
      </c>
    </row>
    <row r="13" customFormat="false" ht="12.75" hidden="false" customHeight="false" outlineLevel="0" collapsed="false">
      <c r="A13" s="0" t="s">
        <v>49</v>
      </c>
      <c r="B13" s="0" t="s">
        <v>110</v>
      </c>
      <c r="C13" s="0" t="s">
        <v>108</v>
      </c>
      <c r="D13" s="116" t="n">
        <v>37196</v>
      </c>
      <c r="E13" s="0" t="n">
        <v>0.338</v>
      </c>
      <c r="F13" s="0" t="n">
        <v>3133108</v>
      </c>
      <c r="G13" s="151" t="s">
        <v>111</v>
      </c>
      <c r="H13" s="151" t="s">
        <v>111</v>
      </c>
      <c r="I13" s="152" t="s">
        <v>112</v>
      </c>
    </row>
    <row r="14" customFormat="false" ht="12.75" hidden="false" customHeight="false" outlineLevel="0" collapsed="false">
      <c r="A14" s="0" t="s">
        <v>49</v>
      </c>
      <c r="B14" s="0" t="s">
        <v>113</v>
      </c>
      <c r="C14" s="0" t="s">
        <v>108</v>
      </c>
      <c r="D14" s="116" t="n">
        <v>37196</v>
      </c>
      <c r="E14" s="0" t="n">
        <v>0.02</v>
      </c>
      <c r="F14" s="0" t="n">
        <v>3133109</v>
      </c>
      <c r="G14" s="151" t="s">
        <v>111</v>
      </c>
      <c r="H14" s="151" t="s">
        <v>111</v>
      </c>
      <c r="I14" s="152" t="s">
        <v>112</v>
      </c>
    </row>
    <row r="15" customFormat="false" ht="12.75" hidden="false" customHeight="false" outlineLevel="0" collapsed="false">
      <c r="A15" s="0" t="s">
        <v>50</v>
      </c>
      <c r="B15" s="0" t="s">
        <v>110</v>
      </c>
      <c r="C15" s="0" t="s">
        <v>108</v>
      </c>
      <c r="D15" s="116" t="n">
        <v>37196</v>
      </c>
      <c r="E15" s="0" t="n">
        <v>0.448</v>
      </c>
      <c r="F15" s="0" t="n">
        <v>3133110</v>
      </c>
      <c r="G15" s="151" t="s">
        <v>111</v>
      </c>
      <c r="H15" s="151" t="s">
        <v>111</v>
      </c>
      <c r="I15" s="152" t="s">
        <v>112</v>
      </c>
    </row>
    <row r="16" customFormat="false" ht="12.75" hidden="false" customHeight="false" outlineLevel="0" collapsed="false">
      <c r="A16" s="0" t="s">
        <v>50</v>
      </c>
      <c r="B16" s="0" t="s">
        <v>113</v>
      </c>
      <c r="C16" s="0" t="s">
        <v>108</v>
      </c>
      <c r="D16" s="116" t="n">
        <v>37196</v>
      </c>
      <c r="E16" s="0" t="n">
        <v>-0.19</v>
      </c>
      <c r="F16" s="0" t="n">
        <v>3133111</v>
      </c>
      <c r="G16" s="151" t="s">
        <v>111</v>
      </c>
      <c r="H16" s="151" t="s">
        <v>111</v>
      </c>
      <c r="I16" s="152" t="s">
        <v>112</v>
      </c>
    </row>
    <row r="17" customFormat="false" ht="12.75" hidden="false" customHeight="false" outlineLevel="0" collapsed="false">
      <c r="A17" s="0" t="s">
        <v>51</v>
      </c>
      <c r="B17" s="0" t="s">
        <v>110</v>
      </c>
      <c r="C17" s="0" t="s">
        <v>108</v>
      </c>
      <c r="D17" s="116" t="n">
        <v>37196</v>
      </c>
      <c r="E17" s="0" t="n">
        <v>0.448</v>
      </c>
      <c r="F17" s="0" t="n">
        <v>3133112</v>
      </c>
      <c r="G17" s="151" t="s">
        <v>111</v>
      </c>
      <c r="H17" s="151" t="s">
        <v>111</v>
      </c>
      <c r="I17" s="152" t="s">
        <v>112</v>
      </c>
    </row>
    <row r="18" customFormat="false" ht="12.75" hidden="false" customHeight="false" outlineLevel="0" collapsed="false">
      <c r="A18" s="0" t="s">
        <v>51</v>
      </c>
      <c r="B18" s="0" t="s">
        <v>113</v>
      </c>
      <c r="C18" s="0" t="s">
        <v>108</v>
      </c>
      <c r="D18" s="116" t="n">
        <v>37196</v>
      </c>
      <c r="E18" s="0" t="n">
        <v>0.045</v>
      </c>
      <c r="F18" s="0" t="n">
        <v>3133113</v>
      </c>
      <c r="G18" s="151" t="s">
        <v>111</v>
      </c>
      <c r="H18" s="151" t="s">
        <v>111</v>
      </c>
      <c r="I18" s="152" t="s">
        <v>112</v>
      </c>
    </row>
    <row r="19" customFormat="false" ht="12.75" hidden="false" customHeight="false" outlineLevel="0" collapsed="false">
      <c r="A19" s="0" t="s">
        <v>52</v>
      </c>
      <c r="B19" s="0" t="s">
        <v>110</v>
      </c>
      <c r="C19" s="0" t="s">
        <v>108</v>
      </c>
      <c r="D19" s="116" t="n">
        <v>37196</v>
      </c>
      <c r="E19" s="0" t="n">
        <v>0.448</v>
      </c>
      <c r="F19" s="0" t="n">
        <v>3133114</v>
      </c>
      <c r="G19" s="151" t="s">
        <v>111</v>
      </c>
      <c r="H19" s="151" t="s">
        <v>111</v>
      </c>
      <c r="I19" s="152" t="s">
        <v>112</v>
      </c>
    </row>
    <row r="20" customFormat="false" ht="12.75" hidden="false" customHeight="false" outlineLevel="0" collapsed="false">
      <c r="A20" s="0" t="s">
        <v>52</v>
      </c>
      <c r="B20" s="0" t="s">
        <v>113</v>
      </c>
      <c r="C20" s="0" t="s">
        <v>108</v>
      </c>
      <c r="D20" s="116" t="n">
        <v>37196</v>
      </c>
      <c r="E20" s="0" t="n">
        <v>-0.07</v>
      </c>
      <c r="F20" s="0" t="n">
        <v>3133115</v>
      </c>
      <c r="G20" s="151" t="s">
        <v>111</v>
      </c>
      <c r="H20" s="151" t="s">
        <v>111</v>
      </c>
      <c r="I20" s="152" t="s">
        <v>112</v>
      </c>
    </row>
    <row r="21" customFormat="false" ht="12.75" hidden="false" customHeight="false" outlineLevel="0" collapsed="false">
      <c r="A21" s="0" t="s">
        <v>17</v>
      </c>
      <c r="B21" s="0" t="s">
        <v>110</v>
      </c>
      <c r="C21" s="0" t="s">
        <v>108</v>
      </c>
      <c r="D21" s="116" t="n">
        <v>37196</v>
      </c>
      <c r="E21" s="0" t="n">
        <v>1.086</v>
      </c>
      <c r="F21" s="0" t="n">
        <v>3133116</v>
      </c>
      <c r="G21" s="151" t="s">
        <v>111</v>
      </c>
      <c r="H21" s="151" t="s">
        <v>111</v>
      </c>
      <c r="I21" s="152" t="s">
        <v>112</v>
      </c>
    </row>
    <row r="22" customFormat="false" ht="12.75" hidden="false" customHeight="false" outlineLevel="0" collapsed="false">
      <c r="A22" s="0" t="s">
        <v>17</v>
      </c>
      <c r="B22" s="0" t="s">
        <v>113</v>
      </c>
      <c r="C22" s="0" t="s">
        <v>108</v>
      </c>
      <c r="D22" s="116" t="n">
        <v>37196</v>
      </c>
      <c r="E22" s="0" t="n">
        <v>0.006</v>
      </c>
      <c r="F22" s="0" t="n">
        <v>3133117</v>
      </c>
      <c r="G22" s="151" t="s">
        <v>111</v>
      </c>
      <c r="H22" s="151" t="s">
        <v>111</v>
      </c>
      <c r="I22" s="152" t="s">
        <v>112</v>
      </c>
    </row>
    <row r="23" customFormat="false" ht="12.75" hidden="false" customHeight="false" outlineLevel="0" collapsed="false">
      <c r="A23" s="0" t="s">
        <v>18</v>
      </c>
      <c r="B23" s="0" t="s">
        <v>110</v>
      </c>
      <c r="C23" s="0" t="s">
        <v>108</v>
      </c>
      <c r="D23" s="116" t="n">
        <v>37196</v>
      </c>
      <c r="E23" s="0" t="n">
        <v>0</v>
      </c>
      <c r="F23" s="0" t="n">
        <v>3133118</v>
      </c>
      <c r="G23" s="151" t="s">
        <v>111</v>
      </c>
      <c r="H23" s="151" t="s">
        <v>111</v>
      </c>
      <c r="I23" s="152" t="s">
        <v>112</v>
      </c>
    </row>
    <row r="24" customFormat="false" ht="12.75" hidden="false" customHeight="false" outlineLevel="0" collapsed="false">
      <c r="A24" s="0" t="s">
        <v>18</v>
      </c>
      <c r="B24" s="0" t="s">
        <v>113</v>
      </c>
      <c r="C24" s="0" t="s">
        <v>108</v>
      </c>
      <c r="D24" s="116" t="n">
        <v>37196</v>
      </c>
      <c r="E24" s="0" t="n">
        <v>0</v>
      </c>
      <c r="F24" s="0" t="n">
        <v>3133119</v>
      </c>
      <c r="G24" s="151" t="s">
        <v>111</v>
      </c>
      <c r="H24" s="151" t="s">
        <v>111</v>
      </c>
      <c r="I24" s="152" t="s">
        <v>112</v>
      </c>
    </row>
    <row r="25" customFormat="false" ht="12.75" hidden="false" customHeight="false" outlineLevel="0" collapsed="false">
      <c r="A25" s="0" t="s">
        <v>19</v>
      </c>
      <c r="B25" s="0" t="s">
        <v>110</v>
      </c>
      <c r="C25" s="0" t="s">
        <v>108</v>
      </c>
      <c r="D25" s="116" t="n">
        <v>37196</v>
      </c>
      <c r="E25" s="0" t="n">
        <v>0.44</v>
      </c>
      <c r="F25" s="0" t="n">
        <v>3133120</v>
      </c>
      <c r="G25" s="151" t="s">
        <v>111</v>
      </c>
      <c r="H25" s="151" t="s">
        <v>111</v>
      </c>
      <c r="I25" s="152" t="s">
        <v>112</v>
      </c>
    </row>
    <row r="26" customFormat="false" ht="12.75" hidden="false" customHeight="false" outlineLevel="0" collapsed="false">
      <c r="A26" s="0" t="s">
        <v>19</v>
      </c>
      <c r="B26" s="0" t="s">
        <v>113</v>
      </c>
      <c r="C26" s="0" t="s">
        <v>108</v>
      </c>
      <c r="D26" s="116" t="n">
        <v>37196</v>
      </c>
      <c r="E26" s="0" t="n">
        <v>0.08</v>
      </c>
      <c r="F26" s="0" t="n">
        <v>3133121</v>
      </c>
      <c r="G26" s="151" t="s">
        <v>111</v>
      </c>
      <c r="H26" s="151" t="s">
        <v>111</v>
      </c>
      <c r="I26" s="152" t="s">
        <v>112</v>
      </c>
    </row>
    <row r="27" customFormat="false" ht="12.75" hidden="false" customHeight="false" outlineLevel="0" collapsed="false">
      <c r="A27" s="0" t="s">
        <v>21</v>
      </c>
      <c r="B27" s="0" t="s">
        <v>110</v>
      </c>
      <c r="C27" s="0" t="s">
        <v>108</v>
      </c>
      <c r="D27" s="116" t="n">
        <v>37196</v>
      </c>
      <c r="E27" s="0" t="n">
        <v>0.43</v>
      </c>
      <c r="F27" s="0" t="n">
        <v>3133122</v>
      </c>
      <c r="G27" s="151" t="s">
        <v>111</v>
      </c>
      <c r="H27" s="151" t="s">
        <v>111</v>
      </c>
      <c r="I27" s="152" t="s">
        <v>112</v>
      </c>
    </row>
    <row r="28" customFormat="false" ht="12.75" hidden="false" customHeight="false" outlineLevel="0" collapsed="false">
      <c r="A28" s="0" t="s">
        <v>21</v>
      </c>
      <c r="B28" s="0" t="s">
        <v>113</v>
      </c>
      <c r="C28" s="0" t="s">
        <v>108</v>
      </c>
      <c r="D28" s="116" t="n">
        <v>37196</v>
      </c>
      <c r="E28" s="0" t="n">
        <v>0.1</v>
      </c>
      <c r="F28" s="0" t="n">
        <v>3133123</v>
      </c>
      <c r="G28" s="151" t="s">
        <v>111</v>
      </c>
      <c r="H28" s="151" t="s">
        <v>111</v>
      </c>
      <c r="I28" s="152" t="s">
        <v>112</v>
      </c>
    </row>
    <row r="29" customFormat="false" ht="12.75" hidden="false" customHeight="false" outlineLevel="0" collapsed="false">
      <c r="A29" s="0" t="s">
        <v>73</v>
      </c>
      <c r="B29" s="0" t="s">
        <v>80</v>
      </c>
      <c r="C29" s="0" t="s">
        <v>108</v>
      </c>
      <c r="D29" s="116" t="n">
        <v>37196</v>
      </c>
      <c r="E29" s="0" t="n">
        <v>0.02</v>
      </c>
      <c r="F29" s="0" t="n">
        <v>3133124</v>
      </c>
      <c r="G29" s="151" t="s">
        <v>111</v>
      </c>
      <c r="H29" s="151" t="s">
        <v>111</v>
      </c>
      <c r="I29" s="152" t="s">
        <v>112</v>
      </c>
    </row>
    <row r="30" customFormat="false" ht="12.75" hidden="false" customHeight="false" outlineLevel="0" collapsed="false">
      <c r="A30" s="0" t="s">
        <v>74</v>
      </c>
      <c r="B30" s="0" t="s">
        <v>80</v>
      </c>
      <c r="C30" s="0" t="s">
        <v>108</v>
      </c>
      <c r="D30" s="116" t="n">
        <v>37196</v>
      </c>
      <c r="E30" s="0" t="n">
        <v>0.045</v>
      </c>
      <c r="F30" s="0" t="n">
        <v>3133125</v>
      </c>
      <c r="G30" s="151" t="s">
        <v>111</v>
      </c>
      <c r="H30" s="151" t="s">
        <v>111</v>
      </c>
      <c r="I30" s="152" t="s">
        <v>112</v>
      </c>
    </row>
    <row r="31" customFormat="false" ht="12.75" hidden="false" customHeight="false" outlineLevel="0" collapsed="false">
      <c r="A31" s="0" t="s">
        <v>75</v>
      </c>
      <c r="B31" s="0" t="s">
        <v>80</v>
      </c>
      <c r="C31" s="0" t="s">
        <v>108</v>
      </c>
      <c r="D31" s="116" t="n">
        <v>37196</v>
      </c>
      <c r="E31" s="0" t="n">
        <v>-0.07</v>
      </c>
      <c r="F31" s="0" t="n">
        <v>3133126</v>
      </c>
      <c r="G31" s="151" t="s">
        <v>111</v>
      </c>
      <c r="H31" s="151" t="s">
        <v>111</v>
      </c>
      <c r="I31" s="152" t="s">
        <v>112</v>
      </c>
    </row>
    <row r="32" customFormat="false" ht="12.75" hidden="false" customHeight="false" outlineLevel="0" collapsed="false">
      <c r="A32" s="0" t="s">
        <v>76</v>
      </c>
      <c r="B32" s="0" t="s">
        <v>80</v>
      </c>
      <c r="C32" s="0" t="s">
        <v>108</v>
      </c>
      <c r="D32" s="116" t="n">
        <v>37196</v>
      </c>
      <c r="E32" s="0" t="n">
        <v>0.045</v>
      </c>
      <c r="F32" s="0" t="n">
        <v>3133127</v>
      </c>
      <c r="G32" s="151" t="s">
        <v>111</v>
      </c>
      <c r="H32" s="151" t="s">
        <v>111</v>
      </c>
      <c r="I32" s="152" t="s">
        <v>112</v>
      </c>
    </row>
    <row r="33" customFormat="false" ht="12.75" hidden="false" customHeight="false" outlineLevel="0" collapsed="false">
      <c r="A33" s="0" t="s">
        <v>72</v>
      </c>
      <c r="B33" s="0" t="s">
        <v>80</v>
      </c>
      <c r="C33" s="0" t="s">
        <v>108</v>
      </c>
      <c r="D33" s="116" t="n">
        <v>37196</v>
      </c>
      <c r="E33" s="158" t="n">
        <v>37226</v>
      </c>
      <c r="I33" s="152" t="s">
        <v>109</v>
      </c>
    </row>
    <row r="34" customFormat="false" ht="12.75" hidden="false" customHeight="false" outlineLevel="0" collapsed="false">
      <c r="A34" s="0" t="s">
        <v>59</v>
      </c>
      <c r="B34" s="0" t="s">
        <v>110</v>
      </c>
      <c r="C34" s="0" t="s">
        <v>108</v>
      </c>
      <c r="D34" s="116" t="n">
        <v>37226</v>
      </c>
      <c r="E34" s="0" t="n">
        <v>0.79</v>
      </c>
      <c r="F34" s="0" t="n">
        <v>3133100</v>
      </c>
      <c r="G34" s="151" t="s">
        <v>111</v>
      </c>
      <c r="H34" s="151" t="s">
        <v>111</v>
      </c>
      <c r="I34" s="152" t="s">
        <v>112</v>
      </c>
    </row>
    <row r="35" customFormat="false" ht="12.75" hidden="false" customHeight="false" outlineLevel="0" collapsed="false">
      <c r="A35" s="0" t="s">
        <v>59</v>
      </c>
      <c r="B35" s="0" t="s">
        <v>113</v>
      </c>
      <c r="C35" s="0" t="s">
        <v>108</v>
      </c>
      <c r="D35" s="116" t="n">
        <v>37226</v>
      </c>
      <c r="E35" s="0" t="n">
        <v>0.08</v>
      </c>
      <c r="F35" s="0" t="n">
        <v>3133101</v>
      </c>
      <c r="G35" s="151" t="s">
        <v>111</v>
      </c>
      <c r="H35" s="151" t="s">
        <v>111</v>
      </c>
      <c r="I35" s="152" t="s">
        <v>112</v>
      </c>
    </row>
    <row r="36" customFormat="false" ht="12.75" hidden="false" customHeight="false" outlineLevel="0" collapsed="false">
      <c r="A36" s="0" t="s">
        <v>60</v>
      </c>
      <c r="B36" s="0" t="s">
        <v>110</v>
      </c>
      <c r="C36" s="0" t="s">
        <v>108</v>
      </c>
      <c r="D36" s="116" t="n">
        <v>37226</v>
      </c>
      <c r="E36" s="0" t="n">
        <v>0.79</v>
      </c>
      <c r="F36" s="0" t="n">
        <v>3133102</v>
      </c>
      <c r="G36" s="151" t="s">
        <v>111</v>
      </c>
      <c r="H36" s="151" t="s">
        <v>111</v>
      </c>
      <c r="I36" s="152" t="s">
        <v>112</v>
      </c>
    </row>
    <row r="37" customFormat="false" ht="12.75" hidden="false" customHeight="false" outlineLevel="0" collapsed="false">
      <c r="A37" s="0" t="s">
        <v>60</v>
      </c>
      <c r="B37" s="0" t="s">
        <v>113</v>
      </c>
      <c r="C37" s="0" t="s">
        <v>108</v>
      </c>
      <c r="D37" s="116" t="n">
        <v>37226</v>
      </c>
      <c r="E37" s="0" t="n">
        <v>0.32</v>
      </c>
      <c r="F37" s="0" t="n">
        <v>3133103</v>
      </c>
      <c r="G37" s="151" t="s">
        <v>111</v>
      </c>
      <c r="H37" s="151" t="s">
        <v>111</v>
      </c>
      <c r="I37" s="152" t="s">
        <v>112</v>
      </c>
    </row>
    <row r="38" customFormat="false" ht="12.75" hidden="false" customHeight="false" outlineLevel="0" collapsed="false">
      <c r="A38" s="0" t="s">
        <v>61</v>
      </c>
      <c r="B38" s="0" t="s">
        <v>110</v>
      </c>
      <c r="C38" s="0" t="s">
        <v>108</v>
      </c>
      <c r="D38" s="116" t="n">
        <v>37226</v>
      </c>
      <c r="E38" s="0" t="n">
        <v>1.11</v>
      </c>
      <c r="F38" s="0" t="n">
        <v>3133104</v>
      </c>
      <c r="G38" s="151" t="s">
        <v>111</v>
      </c>
      <c r="H38" s="151" t="s">
        <v>111</v>
      </c>
      <c r="I38" s="152" t="s">
        <v>112</v>
      </c>
    </row>
    <row r="39" customFormat="false" ht="12.75" hidden="false" customHeight="false" outlineLevel="0" collapsed="false">
      <c r="A39" s="0" t="s">
        <v>61</v>
      </c>
      <c r="B39" s="0" t="s">
        <v>113</v>
      </c>
      <c r="C39" s="0" t="s">
        <v>108</v>
      </c>
      <c r="D39" s="116" t="n">
        <v>37226</v>
      </c>
      <c r="E39" s="0" t="n">
        <v>0.08</v>
      </c>
      <c r="F39" s="0" t="n">
        <v>3133105</v>
      </c>
      <c r="G39" s="151" t="s">
        <v>111</v>
      </c>
      <c r="H39" s="151" t="s">
        <v>111</v>
      </c>
      <c r="I39" s="152" t="s">
        <v>112</v>
      </c>
    </row>
    <row r="40" customFormat="false" ht="12.75" hidden="false" customHeight="false" outlineLevel="0" collapsed="false">
      <c r="A40" s="0" t="s">
        <v>62</v>
      </c>
      <c r="B40" s="0" t="s">
        <v>110</v>
      </c>
      <c r="C40" s="0" t="s">
        <v>108</v>
      </c>
      <c r="D40" s="116" t="n">
        <v>37226</v>
      </c>
      <c r="E40" s="0" t="n">
        <v>0.79</v>
      </c>
      <c r="F40" s="0" t="n">
        <v>3133106</v>
      </c>
      <c r="G40" s="151" t="s">
        <v>111</v>
      </c>
      <c r="H40" s="151" t="s">
        <v>111</v>
      </c>
      <c r="I40" s="152" t="s">
        <v>112</v>
      </c>
    </row>
    <row r="41" customFormat="false" ht="12.75" hidden="false" customHeight="false" outlineLevel="0" collapsed="false">
      <c r="A41" s="0" t="s">
        <v>62</v>
      </c>
      <c r="B41" s="0" t="s">
        <v>113</v>
      </c>
      <c r="C41" s="0" t="s">
        <v>108</v>
      </c>
      <c r="D41" s="116" t="n">
        <v>37226</v>
      </c>
      <c r="E41" s="0" t="n">
        <v>0.32</v>
      </c>
      <c r="F41" s="0" t="n">
        <v>3133107</v>
      </c>
      <c r="G41" s="151" t="s">
        <v>111</v>
      </c>
      <c r="H41" s="151" t="s">
        <v>111</v>
      </c>
      <c r="I41" s="152" t="s">
        <v>112</v>
      </c>
    </row>
    <row r="42" customFormat="false" ht="12.75" hidden="false" customHeight="false" outlineLevel="0" collapsed="false">
      <c r="A42" s="0" t="s">
        <v>49</v>
      </c>
      <c r="B42" s="0" t="s">
        <v>110</v>
      </c>
      <c r="C42" s="0" t="s">
        <v>108</v>
      </c>
      <c r="D42" s="116" t="n">
        <v>37226</v>
      </c>
      <c r="E42" s="0" t="n">
        <v>0.67</v>
      </c>
      <c r="F42" s="0" t="n">
        <v>3133108</v>
      </c>
      <c r="G42" s="151" t="s">
        <v>111</v>
      </c>
      <c r="H42" s="151" t="s">
        <v>111</v>
      </c>
      <c r="I42" s="152" t="s">
        <v>112</v>
      </c>
    </row>
    <row r="43" customFormat="false" ht="12.75" hidden="false" customHeight="false" outlineLevel="0" collapsed="false">
      <c r="A43" s="0" t="s">
        <v>49</v>
      </c>
      <c r="B43" s="0" t="s">
        <v>113</v>
      </c>
      <c r="C43" s="0" t="s">
        <v>108</v>
      </c>
      <c r="D43" s="116" t="n">
        <v>37226</v>
      </c>
      <c r="E43" s="0" t="n">
        <v>0.05</v>
      </c>
      <c r="F43" s="0" t="n">
        <v>3133109</v>
      </c>
      <c r="G43" s="151" t="s">
        <v>111</v>
      </c>
      <c r="H43" s="151" t="s">
        <v>111</v>
      </c>
      <c r="I43" s="152" t="s">
        <v>112</v>
      </c>
    </row>
    <row r="44" customFormat="false" ht="12.75" hidden="false" customHeight="false" outlineLevel="0" collapsed="false">
      <c r="A44" s="0" t="s">
        <v>50</v>
      </c>
      <c r="B44" s="0" t="s">
        <v>110</v>
      </c>
      <c r="C44" s="0" t="s">
        <v>108</v>
      </c>
      <c r="D44" s="116" t="n">
        <v>37226</v>
      </c>
      <c r="E44" s="0" t="n">
        <v>0.775</v>
      </c>
      <c r="F44" s="0" t="n">
        <v>3133110</v>
      </c>
      <c r="G44" s="151" t="s">
        <v>111</v>
      </c>
      <c r="H44" s="151" t="s">
        <v>111</v>
      </c>
      <c r="I44" s="152" t="s">
        <v>112</v>
      </c>
    </row>
    <row r="45" customFormat="false" ht="12.75" hidden="false" customHeight="false" outlineLevel="0" collapsed="false">
      <c r="A45" s="0" t="s">
        <v>50</v>
      </c>
      <c r="B45" s="0" t="s">
        <v>113</v>
      </c>
      <c r="C45" s="0" t="s">
        <v>108</v>
      </c>
      <c r="D45" s="116" t="n">
        <v>37226</v>
      </c>
      <c r="E45" s="0" t="n">
        <v>0.02</v>
      </c>
      <c r="F45" s="0" t="n">
        <v>3133111</v>
      </c>
      <c r="G45" s="151" t="s">
        <v>111</v>
      </c>
      <c r="H45" s="151" t="s">
        <v>111</v>
      </c>
      <c r="I45" s="152" t="s">
        <v>112</v>
      </c>
    </row>
    <row r="46" customFormat="false" ht="12.75" hidden="false" customHeight="false" outlineLevel="0" collapsed="false">
      <c r="A46" s="0" t="s">
        <v>51</v>
      </c>
      <c r="B46" s="0" t="s">
        <v>110</v>
      </c>
      <c r="C46" s="0" t="s">
        <v>108</v>
      </c>
      <c r="D46" s="116" t="n">
        <v>37226</v>
      </c>
      <c r="E46" s="0" t="n">
        <v>0.775</v>
      </c>
      <c r="F46" s="0" t="n">
        <v>3133112</v>
      </c>
      <c r="G46" s="151" t="s">
        <v>111</v>
      </c>
      <c r="H46" s="151" t="s">
        <v>111</v>
      </c>
      <c r="I46" s="152" t="s">
        <v>112</v>
      </c>
    </row>
    <row r="47" customFormat="false" ht="12.75" hidden="false" customHeight="false" outlineLevel="0" collapsed="false">
      <c r="A47" s="0" t="s">
        <v>51</v>
      </c>
      <c r="B47" s="0" t="s">
        <v>113</v>
      </c>
      <c r="C47" s="0" t="s">
        <v>108</v>
      </c>
      <c r="D47" s="116" t="n">
        <v>37226</v>
      </c>
      <c r="E47" s="0" t="n">
        <v>0.15</v>
      </c>
      <c r="F47" s="0" t="n">
        <v>3133113</v>
      </c>
      <c r="G47" s="151" t="s">
        <v>111</v>
      </c>
      <c r="H47" s="151" t="s">
        <v>111</v>
      </c>
      <c r="I47" s="152" t="s">
        <v>112</v>
      </c>
    </row>
    <row r="48" customFormat="false" ht="12.75" hidden="false" customHeight="false" outlineLevel="0" collapsed="false">
      <c r="A48" s="0" t="s">
        <v>52</v>
      </c>
      <c r="B48" s="0" t="s">
        <v>110</v>
      </c>
      <c r="C48" s="0" t="s">
        <v>108</v>
      </c>
      <c r="D48" s="116" t="n">
        <v>37226</v>
      </c>
      <c r="E48" s="0" t="n">
        <v>0.775</v>
      </c>
      <c r="F48" s="0" t="n">
        <v>3133114</v>
      </c>
      <c r="G48" s="151" t="s">
        <v>111</v>
      </c>
      <c r="H48" s="151" t="s">
        <v>111</v>
      </c>
      <c r="I48" s="152" t="s">
        <v>112</v>
      </c>
    </row>
    <row r="49" customFormat="false" ht="12.75" hidden="false" customHeight="false" outlineLevel="0" collapsed="false">
      <c r="A49" s="0" t="s">
        <v>52</v>
      </c>
      <c r="B49" s="0" t="s">
        <v>113</v>
      </c>
      <c r="C49" s="0" t="s">
        <v>108</v>
      </c>
      <c r="D49" s="116" t="n">
        <v>37226</v>
      </c>
      <c r="E49" s="0" t="n">
        <v>0.1</v>
      </c>
      <c r="F49" s="0" t="n">
        <v>3133115</v>
      </c>
      <c r="G49" s="151" t="s">
        <v>111</v>
      </c>
      <c r="H49" s="151" t="s">
        <v>111</v>
      </c>
      <c r="I49" s="152" t="s">
        <v>112</v>
      </c>
    </row>
    <row r="50" customFormat="false" ht="12.75" hidden="false" customHeight="false" outlineLevel="0" collapsed="false">
      <c r="A50" s="0" t="s">
        <v>17</v>
      </c>
      <c r="B50" s="0" t="s">
        <v>110</v>
      </c>
      <c r="C50" s="0" t="s">
        <v>108</v>
      </c>
      <c r="D50" s="116" t="n">
        <v>37226</v>
      </c>
      <c r="E50" s="0" t="n">
        <v>1.086</v>
      </c>
      <c r="F50" s="0" t="n">
        <v>3133116</v>
      </c>
      <c r="G50" s="151" t="s">
        <v>111</v>
      </c>
      <c r="H50" s="151" t="s">
        <v>111</v>
      </c>
      <c r="I50" s="152" t="s">
        <v>112</v>
      </c>
    </row>
    <row r="51" customFormat="false" ht="12.75" hidden="false" customHeight="false" outlineLevel="0" collapsed="false">
      <c r="A51" s="0" t="s">
        <v>17</v>
      </c>
      <c r="B51" s="0" t="s">
        <v>113</v>
      </c>
      <c r="C51" s="0" t="s">
        <v>108</v>
      </c>
      <c r="D51" s="116" t="n">
        <v>37226</v>
      </c>
      <c r="E51" s="0" t="n">
        <v>0.008</v>
      </c>
      <c r="F51" s="0" t="n">
        <v>3133117</v>
      </c>
      <c r="G51" s="151" t="s">
        <v>111</v>
      </c>
      <c r="H51" s="151" t="s">
        <v>111</v>
      </c>
      <c r="I51" s="152" t="s">
        <v>112</v>
      </c>
    </row>
    <row r="52" customFormat="false" ht="12.75" hidden="false" customHeight="false" outlineLevel="0" collapsed="false">
      <c r="A52" s="0" t="s">
        <v>18</v>
      </c>
      <c r="B52" s="0" t="s">
        <v>110</v>
      </c>
      <c r="C52" s="0" t="s">
        <v>108</v>
      </c>
      <c r="D52" s="116" t="n">
        <v>37226</v>
      </c>
      <c r="E52" s="0" t="n">
        <v>0</v>
      </c>
      <c r="F52" s="0" t="n">
        <v>3133118</v>
      </c>
      <c r="G52" s="151" t="s">
        <v>111</v>
      </c>
      <c r="H52" s="151" t="s">
        <v>111</v>
      </c>
      <c r="I52" s="152" t="s">
        <v>112</v>
      </c>
    </row>
    <row r="53" customFormat="false" ht="12.75" hidden="false" customHeight="false" outlineLevel="0" collapsed="false">
      <c r="A53" s="0" t="s">
        <v>18</v>
      </c>
      <c r="B53" s="0" t="s">
        <v>113</v>
      </c>
      <c r="C53" s="0" t="s">
        <v>108</v>
      </c>
      <c r="D53" s="116" t="n">
        <v>37226</v>
      </c>
      <c r="E53" s="0" t="n">
        <v>0</v>
      </c>
      <c r="F53" s="0" t="n">
        <v>3133119</v>
      </c>
      <c r="G53" s="151" t="s">
        <v>111</v>
      </c>
      <c r="H53" s="151" t="s">
        <v>111</v>
      </c>
      <c r="I53" s="152" t="s">
        <v>112</v>
      </c>
    </row>
    <row r="54" customFormat="false" ht="12.75" hidden="false" customHeight="false" outlineLevel="0" collapsed="false">
      <c r="A54" s="0" t="s">
        <v>19</v>
      </c>
      <c r="B54" s="0" t="s">
        <v>110</v>
      </c>
      <c r="C54" s="0" t="s">
        <v>108</v>
      </c>
      <c r="D54" s="116" t="n">
        <v>37226</v>
      </c>
      <c r="E54" s="0" t="n">
        <v>0.72</v>
      </c>
      <c r="F54" s="0" t="n">
        <v>3133120</v>
      </c>
      <c r="G54" s="151" t="s">
        <v>111</v>
      </c>
      <c r="H54" s="151" t="s">
        <v>111</v>
      </c>
      <c r="I54" s="152" t="s">
        <v>112</v>
      </c>
    </row>
    <row r="55" customFormat="false" ht="12.75" hidden="false" customHeight="false" outlineLevel="0" collapsed="false">
      <c r="A55" s="0" t="s">
        <v>19</v>
      </c>
      <c r="B55" s="0" t="s">
        <v>113</v>
      </c>
      <c r="C55" s="0" t="s">
        <v>108</v>
      </c>
      <c r="D55" s="116" t="n">
        <v>37226</v>
      </c>
      <c r="E55" s="0" t="n">
        <v>0.08</v>
      </c>
      <c r="F55" s="0" t="n">
        <v>3133121</v>
      </c>
      <c r="G55" s="151" t="s">
        <v>111</v>
      </c>
      <c r="H55" s="151" t="s">
        <v>111</v>
      </c>
      <c r="I55" s="152" t="s">
        <v>112</v>
      </c>
    </row>
    <row r="56" customFormat="false" ht="12.75" hidden="false" customHeight="false" outlineLevel="0" collapsed="false">
      <c r="A56" s="0" t="s">
        <v>21</v>
      </c>
      <c r="B56" s="0" t="s">
        <v>110</v>
      </c>
      <c r="C56" s="0" t="s">
        <v>108</v>
      </c>
      <c r="D56" s="116" t="n">
        <v>37226</v>
      </c>
      <c r="E56" s="0" t="n">
        <v>0.71</v>
      </c>
      <c r="F56" s="0" t="n">
        <v>3133122</v>
      </c>
      <c r="G56" s="151" t="s">
        <v>111</v>
      </c>
      <c r="H56" s="151" t="s">
        <v>111</v>
      </c>
      <c r="I56" s="152" t="s">
        <v>112</v>
      </c>
    </row>
    <row r="57" customFormat="false" ht="12.75" hidden="false" customHeight="false" outlineLevel="0" collapsed="false">
      <c r="A57" s="0" t="s">
        <v>21</v>
      </c>
      <c r="B57" s="0" t="s">
        <v>113</v>
      </c>
      <c r="C57" s="0" t="s">
        <v>108</v>
      </c>
      <c r="D57" s="116" t="n">
        <v>37226</v>
      </c>
      <c r="E57" s="0" t="n">
        <v>0.1</v>
      </c>
      <c r="F57" s="0" t="n">
        <v>3133123</v>
      </c>
      <c r="G57" s="151" t="s">
        <v>111</v>
      </c>
      <c r="H57" s="151" t="s">
        <v>111</v>
      </c>
      <c r="I57" s="152" t="s">
        <v>112</v>
      </c>
    </row>
    <row r="58" customFormat="false" ht="12.75" hidden="false" customHeight="false" outlineLevel="0" collapsed="false">
      <c r="A58" s="0" t="s">
        <v>73</v>
      </c>
      <c r="B58" s="0" t="s">
        <v>80</v>
      </c>
      <c r="C58" s="0" t="s">
        <v>108</v>
      </c>
      <c r="D58" s="116" t="n">
        <v>37226</v>
      </c>
      <c r="E58" s="0" t="n">
        <v>0.05</v>
      </c>
      <c r="F58" s="0" t="n">
        <v>3133124</v>
      </c>
      <c r="G58" s="151" t="s">
        <v>111</v>
      </c>
      <c r="H58" s="151" t="s">
        <v>111</v>
      </c>
      <c r="I58" s="152" t="s">
        <v>112</v>
      </c>
    </row>
    <row r="59" customFormat="false" ht="12.75" hidden="false" customHeight="false" outlineLevel="0" collapsed="false">
      <c r="A59" s="0" t="s">
        <v>74</v>
      </c>
      <c r="B59" s="0" t="s">
        <v>80</v>
      </c>
      <c r="C59" s="0" t="s">
        <v>108</v>
      </c>
      <c r="D59" s="116" t="n">
        <v>37226</v>
      </c>
      <c r="E59" s="0" t="n">
        <v>0.15</v>
      </c>
      <c r="F59" s="0" t="n">
        <v>3133125</v>
      </c>
      <c r="G59" s="151" t="s">
        <v>111</v>
      </c>
      <c r="H59" s="151" t="s">
        <v>111</v>
      </c>
      <c r="I59" s="152" t="s">
        <v>112</v>
      </c>
    </row>
    <row r="60" customFormat="false" ht="12.75" hidden="false" customHeight="false" outlineLevel="0" collapsed="false">
      <c r="A60" s="0" t="s">
        <v>75</v>
      </c>
      <c r="B60" s="0" t="s">
        <v>80</v>
      </c>
      <c r="C60" s="0" t="s">
        <v>108</v>
      </c>
      <c r="D60" s="116" t="n">
        <v>37226</v>
      </c>
      <c r="E60" s="0" t="n">
        <v>0.1</v>
      </c>
      <c r="F60" s="0" t="n">
        <v>3133126</v>
      </c>
      <c r="G60" s="151" t="s">
        <v>111</v>
      </c>
      <c r="H60" s="151" t="s">
        <v>111</v>
      </c>
      <c r="I60" s="152" t="s">
        <v>112</v>
      </c>
    </row>
    <row r="61" customFormat="false" ht="12.75" hidden="false" customHeight="false" outlineLevel="0" collapsed="false">
      <c r="A61" s="0" t="s">
        <v>76</v>
      </c>
      <c r="B61" s="0" t="s">
        <v>80</v>
      </c>
      <c r="C61" s="0" t="s">
        <v>108</v>
      </c>
      <c r="D61" s="116" t="n">
        <v>37226</v>
      </c>
      <c r="E61" s="0" t="n">
        <v>0.15</v>
      </c>
      <c r="F61" s="0" t="n">
        <v>3133127</v>
      </c>
      <c r="G61" s="151" t="s">
        <v>111</v>
      </c>
      <c r="H61" s="151" t="s">
        <v>111</v>
      </c>
      <c r="I61" s="152" t="s">
        <v>112</v>
      </c>
    </row>
    <row r="62" customFormat="false" ht="12.75" hidden="false" customHeight="false" outlineLevel="0" collapsed="false">
      <c r="A62" s="0" t="s">
        <v>72</v>
      </c>
      <c r="B62" s="0" t="s">
        <v>80</v>
      </c>
      <c r="C62" s="0" t="s">
        <v>108</v>
      </c>
      <c r="D62" s="116" t="n">
        <v>37226</v>
      </c>
      <c r="E62" s="158" t="n">
        <v>37257</v>
      </c>
      <c r="I62" s="152" t="s">
        <v>109</v>
      </c>
    </row>
    <row r="63" customFormat="false" ht="12.75" hidden="false" customHeight="false" outlineLevel="0" collapsed="false">
      <c r="A63" s="0" t="s">
        <v>59</v>
      </c>
      <c r="B63" s="0" t="s">
        <v>110</v>
      </c>
      <c r="C63" s="0" t="s">
        <v>108</v>
      </c>
      <c r="D63" s="116" t="n">
        <v>37257</v>
      </c>
      <c r="E63" s="0" t="n">
        <v>1.16</v>
      </c>
      <c r="F63" s="0" t="n">
        <v>3133100</v>
      </c>
      <c r="G63" s="151" t="s">
        <v>111</v>
      </c>
      <c r="H63" s="151" t="s">
        <v>111</v>
      </c>
      <c r="I63" s="152" t="s">
        <v>112</v>
      </c>
    </row>
    <row r="64" customFormat="false" ht="12.75" hidden="false" customHeight="false" outlineLevel="0" collapsed="false">
      <c r="A64" s="0" t="s">
        <v>59</v>
      </c>
      <c r="B64" s="0" t="s">
        <v>113</v>
      </c>
      <c r="C64" s="0" t="s">
        <v>108</v>
      </c>
      <c r="D64" s="116" t="n">
        <v>37257</v>
      </c>
      <c r="E64" s="0" t="n">
        <v>0.08</v>
      </c>
      <c r="F64" s="0" t="n">
        <v>3133101</v>
      </c>
      <c r="G64" s="151" t="s">
        <v>111</v>
      </c>
      <c r="H64" s="151" t="s">
        <v>111</v>
      </c>
      <c r="I64" s="152" t="s">
        <v>112</v>
      </c>
    </row>
    <row r="65" customFormat="false" ht="12.75" hidden="false" customHeight="false" outlineLevel="0" collapsed="false">
      <c r="A65" s="0" t="s">
        <v>60</v>
      </c>
      <c r="B65" s="0" t="s">
        <v>110</v>
      </c>
      <c r="C65" s="0" t="s">
        <v>108</v>
      </c>
      <c r="D65" s="116" t="n">
        <v>37257</v>
      </c>
      <c r="E65" s="0" t="n">
        <v>1.16</v>
      </c>
      <c r="F65" s="0" t="n">
        <v>3133102</v>
      </c>
      <c r="G65" s="151" t="s">
        <v>111</v>
      </c>
      <c r="H65" s="151" t="s">
        <v>111</v>
      </c>
      <c r="I65" s="152" t="s">
        <v>112</v>
      </c>
    </row>
    <row r="66" customFormat="false" ht="12.75" hidden="false" customHeight="false" outlineLevel="0" collapsed="false">
      <c r="A66" s="0" t="s">
        <v>60</v>
      </c>
      <c r="B66" s="0" t="s">
        <v>113</v>
      </c>
      <c r="C66" s="0" t="s">
        <v>108</v>
      </c>
      <c r="D66" s="116" t="n">
        <v>37257</v>
      </c>
      <c r="E66" s="0" t="n">
        <v>0.35</v>
      </c>
      <c r="F66" s="0" t="n">
        <v>3133103</v>
      </c>
      <c r="G66" s="151" t="s">
        <v>111</v>
      </c>
      <c r="H66" s="151" t="s">
        <v>111</v>
      </c>
      <c r="I66" s="152" t="s">
        <v>112</v>
      </c>
    </row>
    <row r="67" customFormat="false" ht="12.75" hidden="false" customHeight="false" outlineLevel="0" collapsed="false">
      <c r="A67" s="0" t="s">
        <v>61</v>
      </c>
      <c r="B67" s="0" t="s">
        <v>110</v>
      </c>
      <c r="C67" s="0" t="s">
        <v>108</v>
      </c>
      <c r="D67" s="116" t="n">
        <v>37257</v>
      </c>
      <c r="E67" s="0" t="n">
        <v>1.48</v>
      </c>
      <c r="F67" s="0" t="n">
        <v>3133104</v>
      </c>
      <c r="G67" s="151" t="s">
        <v>111</v>
      </c>
      <c r="H67" s="151" t="s">
        <v>111</v>
      </c>
      <c r="I67" s="152" t="s">
        <v>112</v>
      </c>
    </row>
    <row r="68" customFormat="false" ht="12.75" hidden="false" customHeight="false" outlineLevel="0" collapsed="false">
      <c r="A68" s="0" t="s">
        <v>61</v>
      </c>
      <c r="B68" s="0" t="s">
        <v>113</v>
      </c>
      <c r="C68" s="0" t="s">
        <v>108</v>
      </c>
      <c r="D68" s="116" t="n">
        <v>37257</v>
      </c>
      <c r="E68" s="0" t="n">
        <v>0.08</v>
      </c>
      <c r="F68" s="0" t="n">
        <v>3133105</v>
      </c>
      <c r="G68" s="151" t="s">
        <v>111</v>
      </c>
      <c r="H68" s="151" t="s">
        <v>111</v>
      </c>
      <c r="I68" s="152" t="s">
        <v>112</v>
      </c>
    </row>
    <row r="69" customFormat="false" ht="12.75" hidden="false" customHeight="false" outlineLevel="0" collapsed="false">
      <c r="A69" s="0" t="s">
        <v>62</v>
      </c>
      <c r="B69" s="0" t="s">
        <v>110</v>
      </c>
      <c r="C69" s="0" t="s">
        <v>108</v>
      </c>
      <c r="D69" s="116" t="n">
        <v>37257</v>
      </c>
      <c r="E69" s="0" t="n">
        <v>1.16</v>
      </c>
      <c r="F69" s="0" t="n">
        <v>3133106</v>
      </c>
      <c r="G69" s="151" t="s">
        <v>111</v>
      </c>
      <c r="H69" s="151" t="s">
        <v>111</v>
      </c>
      <c r="I69" s="152" t="s">
        <v>112</v>
      </c>
    </row>
    <row r="70" customFormat="false" ht="12.75" hidden="false" customHeight="false" outlineLevel="0" collapsed="false">
      <c r="A70" s="0" t="s">
        <v>62</v>
      </c>
      <c r="B70" s="0" t="s">
        <v>113</v>
      </c>
      <c r="C70" s="0" t="s">
        <v>108</v>
      </c>
      <c r="D70" s="116" t="n">
        <v>37257</v>
      </c>
      <c r="E70" s="0" t="n">
        <v>0.35</v>
      </c>
      <c r="F70" s="0" t="n">
        <v>3133107</v>
      </c>
      <c r="G70" s="151" t="s">
        <v>111</v>
      </c>
      <c r="H70" s="151" t="s">
        <v>111</v>
      </c>
      <c r="I70" s="152" t="s">
        <v>112</v>
      </c>
    </row>
    <row r="71" customFormat="false" ht="12.75" hidden="false" customHeight="false" outlineLevel="0" collapsed="false">
      <c r="A71" s="0" t="s">
        <v>49</v>
      </c>
      <c r="B71" s="0" t="s">
        <v>110</v>
      </c>
      <c r="C71" s="0" t="s">
        <v>108</v>
      </c>
      <c r="D71" s="116" t="n">
        <v>37257</v>
      </c>
      <c r="E71" s="0" t="n">
        <v>0.96</v>
      </c>
      <c r="F71" s="0" t="n">
        <v>3133108</v>
      </c>
      <c r="G71" s="151" t="s">
        <v>111</v>
      </c>
      <c r="H71" s="151" t="s">
        <v>111</v>
      </c>
      <c r="I71" s="152" t="s">
        <v>112</v>
      </c>
    </row>
    <row r="72" customFormat="false" ht="12.75" hidden="false" customHeight="false" outlineLevel="0" collapsed="false">
      <c r="A72" s="0" t="s">
        <v>49</v>
      </c>
      <c r="B72" s="0" t="s">
        <v>113</v>
      </c>
      <c r="C72" s="0" t="s">
        <v>108</v>
      </c>
      <c r="D72" s="116" t="n">
        <v>37257</v>
      </c>
      <c r="E72" s="0" t="n">
        <v>0.12</v>
      </c>
      <c r="F72" s="0" t="n">
        <v>3133109</v>
      </c>
      <c r="G72" s="151" t="s">
        <v>111</v>
      </c>
      <c r="H72" s="151" t="s">
        <v>111</v>
      </c>
      <c r="I72" s="152" t="s">
        <v>112</v>
      </c>
    </row>
    <row r="73" customFormat="false" ht="12.75" hidden="false" customHeight="false" outlineLevel="0" collapsed="false">
      <c r="A73" s="0" t="s">
        <v>50</v>
      </c>
      <c r="B73" s="0" t="s">
        <v>110</v>
      </c>
      <c r="C73" s="0" t="s">
        <v>108</v>
      </c>
      <c r="D73" s="116" t="n">
        <v>37257</v>
      </c>
      <c r="E73" s="0" t="n">
        <v>1.66</v>
      </c>
      <c r="F73" s="0" t="n">
        <v>3133110</v>
      </c>
      <c r="G73" s="151" t="s">
        <v>111</v>
      </c>
      <c r="H73" s="151" t="s">
        <v>111</v>
      </c>
      <c r="I73" s="152" t="s">
        <v>112</v>
      </c>
    </row>
    <row r="74" customFormat="false" ht="12.75" hidden="false" customHeight="false" outlineLevel="0" collapsed="false">
      <c r="A74" s="0" t="s">
        <v>50</v>
      </c>
      <c r="B74" s="0" t="s">
        <v>113</v>
      </c>
      <c r="C74" s="0" t="s">
        <v>108</v>
      </c>
      <c r="D74" s="116" t="n">
        <v>37257</v>
      </c>
      <c r="E74" s="0" t="n">
        <v>-0.35</v>
      </c>
      <c r="F74" s="0" t="n">
        <v>3133111</v>
      </c>
      <c r="G74" s="151" t="s">
        <v>111</v>
      </c>
      <c r="H74" s="151" t="s">
        <v>111</v>
      </c>
      <c r="I74" s="152" t="s">
        <v>112</v>
      </c>
    </row>
    <row r="75" customFormat="false" ht="12.75" hidden="false" customHeight="false" outlineLevel="0" collapsed="false">
      <c r="A75" s="0" t="s">
        <v>51</v>
      </c>
      <c r="B75" s="0" t="s">
        <v>110</v>
      </c>
      <c r="C75" s="0" t="s">
        <v>108</v>
      </c>
      <c r="D75" s="116" t="n">
        <v>37257</v>
      </c>
      <c r="E75" s="0" t="n">
        <v>1.66</v>
      </c>
      <c r="F75" s="0" t="n">
        <v>3133112</v>
      </c>
      <c r="G75" s="151" t="s">
        <v>111</v>
      </c>
      <c r="H75" s="151" t="s">
        <v>111</v>
      </c>
      <c r="I75" s="152" t="s">
        <v>112</v>
      </c>
    </row>
    <row r="76" customFormat="false" ht="12.75" hidden="false" customHeight="false" outlineLevel="0" collapsed="false">
      <c r="A76" s="0" t="s">
        <v>51</v>
      </c>
      <c r="B76" s="0" t="s">
        <v>113</v>
      </c>
      <c r="C76" s="0" t="s">
        <v>108</v>
      </c>
      <c r="D76" s="116" t="n">
        <v>37257</v>
      </c>
      <c r="E76" s="0" t="n">
        <v>0.65</v>
      </c>
      <c r="F76" s="0" t="n">
        <v>3133113</v>
      </c>
      <c r="G76" s="151" t="s">
        <v>111</v>
      </c>
      <c r="H76" s="151" t="s">
        <v>111</v>
      </c>
      <c r="I76" s="152" t="s">
        <v>112</v>
      </c>
    </row>
    <row r="77" customFormat="false" ht="12.75" hidden="false" customHeight="false" outlineLevel="0" collapsed="false">
      <c r="A77" s="0" t="s">
        <v>52</v>
      </c>
      <c r="B77" s="0" t="s">
        <v>110</v>
      </c>
      <c r="C77" s="0" t="s">
        <v>108</v>
      </c>
      <c r="D77" s="116" t="n">
        <v>37257</v>
      </c>
      <c r="E77" s="0" t="n">
        <v>1.66</v>
      </c>
      <c r="F77" s="0" t="n">
        <v>3133114</v>
      </c>
      <c r="G77" s="151" t="s">
        <v>111</v>
      </c>
      <c r="H77" s="151" t="s">
        <v>111</v>
      </c>
      <c r="I77" s="152" t="s">
        <v>112</v>
      </c>
    </row>
    <row r="78" customFormat="false" ht="12.75" hidden="false" customHeight="false" outlineLevel="0" collapsed="false">
      <c r="A78" s="0" t="s">
        <v>52</v>
      </c>
      <c r="B78" s="0" t="s">
        <v>113</v>
      </c>
      <c r="C78" s="0" t="s">
        <v>108</v>
      </c>
      <c r="D78" s="116" t="n">
        <v>37257</v>
      </c>
      <c r="E78" s="0" t="n">
        <v>-0.3</v>
      </c>
      <c r="F78" s="0" t="n">
        <v>3133115</v>
      </c>
      <c r="G78" s="151" t="s">
        <v>111</v>
      </c>
      <c r="H78" s="151" t="s">
        <v>111</v>
      </c>
      <c r="I78" s="152" t="s">
        <v>112</v>
      </c>
    </row>
    <row r="79" customFormat="false" ht="12.75" hidden="false" customHeight="false" outlineLevel="0" collapsed="false">
      <c r="A79" s="0" t="s">
        <v>17</v>
      </c>
      <c r="B79" s="0" t="s">
        <v>110</v>
      </c>
      <c r="C79" s="0" t="s">
        <v>108</v>
      </c>
      <c r="D79" s="116" t="n">
        <v>37257</v>
      </c>
      <c r="E79" s="0" t="n">
        <v>1.086</v>
      </c>
      <c r="F79" s="0" t="n">
        <v>3133116</v>
      </c>
      <c r="G79" s="151" t="s">
        <v>111</v>
      </c>
      <c r="H79" s="151" t="s">
        <v>111</v>
      </c>
      <c r="I79" s="152" t="s">
        <v>112</v>
      </c>
    </row>
    <row r="80" customFormat="false" ht="12.75" hidden="false" customHeight="false" outlineLevel="0" collapsed="false">
      <c r="A80" s="0" t="s">
        <v>17</v>
      </c>
      <c r="B80" s="0" t="s">
        <v>113</v>
      </c>
      <c r="C80" s="0" t="s">
        <v>108</v>
      </c>
      <c r="D80" s="116" t="n">
        <v>37257</v>
      </c>
      <c r="E80" s="0" t="n">
        <v>0.008</v>
      </c>
      <c r="F80" s="0" t="n">
        <v>3133117</v>
      </c>
      <c r="G80" s="151" t="s">
        <v>111</v>
      </c>
      <c r="H80" s="151" t="s">
        <v>111</v>
      </c>
      <c r="I80" s="152" t="s">
        <v>112</v>
      </c>
    </row>
    <row r="81" customFormat="false" ht="12.75" hidden="false" customHeight="false" outlineLevel="0" collapsed="false">
      <c r="A81" s="0" t="s">
        <v>18</v>
      </c>
      <c r="B81" s="0" t="s">
        <v>110</v>
      </c>
      <c r="C81" s="0" t="s">
        <v>108</v>
      </c>
      <c r="D81" s="116" t="n">
        <v>37257</v>
      </c>
      <c r="E81" s="0" t="n">
        <v>0</v>
      </c>
      <c r="F81" s="0" t="n">
        <v>3133118</v>
      </c>
      <c r="G81" s="151" t="s">
        <v>111</v>
      </c>
      <c r="H81" s="151" t="s">
        <v>111</v>
      </c>
      <c r="I81" s="152" t="s">
        <v>112</v>
      </c>
    </row>
    <row r="82" customFormat="false" ht="12.75" hidden="false" customHeight="false" outlineLevel="0" collapsed="false">
      <c r="A82" s="0" t="s">
        <v>18</v>
      </c>
      <c r="B82" s="0" t="s">
        <v>113</v>
      </c>
      <c r="C82" s="0" t="s">
        <v>108</v>
      </c>
      <c r="D82" s="116" t="n">
        <v>37257</v>
      </c>
      <c r="E82" s="0" t="n">
        <v>0</v>
      </c>
      <c r="F82" s="0" t="n">
        <v>3133119</v>
      </c>
      <c r="G82" s="151" t="s">
        <v>111</v>
      </c>
      <c r="H82" s="151" t="s">
        <v>111</v>
      </c>
      <c r="I82" s="152" t="s">
        <v>112</v>
      </c>
    </row>
    <row r="83" customFormat="false" ht="12.75" hidden="false" customHeight="false" outlineLevel="0" collapsed="false">
      <c r="A83" s="0" t="s">
        <v>19</v>
      </c>
      <c r="B83" s="0" t="s">
        <v>110</v>
      </c>
      <c r="C83" s="0" t="s">
        <v>108</v>
      </c>
      <c r="D83" s="116" t="n">
        <v>37257</v>
      </c>
      <c r="E83" s="0" t="n">
        <v>1.08</v>
      </c>
      <c r="F83" s="0" t="n">
        <v>3133120</v>
      </c>
      <c r="G83" s="151" t="s">
        <v>111</v>
      </c>
      <c r="H83" s="151" t="s">
        <v>111</v>
      </c>
      <c r="I83" s="152" t="s">
        <v>112</v>
      </c>
    </row>
    <row r="84" customFormat="false" ht="12.75" hidden="false" customHeight="false" outlineLevel="0" collapsed="false">
      <c r="A84" s="0" t="s">
        <v>19</v>
      </c>
      <c r="B84" s="0" t="s">
        <v>113</v>
      </c>
      <c r="C84" s="0" t="s">
        <v>108</v>
      </c>
      <c r="D84" s="116" t="n">
        <v>37257</v>
      </c>
      <c r="E84" s="0" t="n">
        <v>0.08</v>
      </c>
      <c r="F84" s="0" t="n">
        <v>3133121</v>
      </c>
      <c r="G84" s="151" t="s">
        <v>111</v>
      </c>
      <c r="H84" s="151" t="s">
        <v>111</v>
      </c>
      <c r="I84" s="152" t="s">
        <v>112</v>
      </c>
    </row>
    <row r="85" customFormat="false" ht="12.75" hidden="false" customHeight="false" outlineLevel="0" collapsed="false">
      <c r="A85" s="0" t="s">
        <v>21</v>
      </c>
      <c r="B85" s="0" t="s">
        <v>110</v>
      </c>
      <c r="C85" s="0" t="s">
        <v>108</v>
      </c>
      <c r="D85" s="116" t="n">
        <v>37257</v>
      </c>
      <c r="E85" s="0" t="n">
        <v>1.07</v>
      </c>
      <c r="F85" s="0" t="n">
        <v>3133122</v>
      </c>
      <c r="G85" s="151" t="s">
        <v>111</v>
      </c>
      <c r="H85" s="151" t="s">
        <v>111</v>
      </c>
      <c r="I85" s="152" t="s">
        <v>112</v>
      </c>
    </row>
    <row r="86" customFormat="false" ht="12.75" hidden="false" customHeight="false" outlineLevel="0" collapsed="false">
      <c r="A86" s="0" t="s">
        <v>21</v>
      </c>
      <c r="B86" s="0" t="s">
        <v>113</v>
      </c>
      <c r="C86" s="0" t="s">
        <v>108</v>
      </c>
      <c r="D86" s="116" t="n">
        <v>37257</v>
      </c>
      <c r="E86" s="0" t="n">
        <v>0.1</v>
      </c>
      <c r="F86" s="0" t="n">
        <v>3133123</v>
      </c>
      <c r="G86" s="151" t="s">
        <v>111</v>
      </c>
      <c r="H86" s="151" t="s">
        <v>111</v>
      </c>
      <c r="I86" s="152" t="s">
        <v>112</v>
      </c>
    </row>
    <row r="87" customFormat="false" ht="12.75" hidden="false" customHeight="false" outlineLevel="0" collapsed="false">
      <c r="A87" s="0" t="s">
        <v>73</v>
      </c>
      <c r="B87" s="0" t="s">
        <v>80</v>
      </c>
      <c r="C87" s="0" t="s">
        <v>108</v>
      </c>
      <c r="D87" s="116" t="n">
        <v>37257</v>
      </c>
      <c r="E87" s="0" t="n">
        <v>0.12</v>
      </c>
      <c r="F87" s="0" t="n">
        <v>3133124</v>
      </c>
      <c r="G87" s="151" t="s">
        <v>111</v>
      </c>
      <c r="H87" s="151" t="s">
        <v>111</v>
      </c>
      <c r="I87" s="152" t="s">
        <v>112</v>
      </c>
    </row>
    <row r="88" customFormat="false" ht="12.75" hidden="false" customHeight="false" outlineLevel="0" collapsed="false">
      <c r="A88" s="0" t="s">
        <v>74</v>
      </c>
      <c r="B88" s="0" t="s">
        <v>80</v>
      </c>
      <c r="C88" s="0" t="s">
        <v>108</v>
      </c>
      <c r="D88" s="116" t="n">
        <v>37257</v>
      </c>
      <c r="E88" s="0" t="n">
        <v>0.65</v>
      </c>
      <c r="F88" s="0" t="n">
        <v>3133125</v>
      </c>
      <c r="G88" s="151" t="s">
        <v>111</v>
      </c>
      <c r="H88" s="151" t="s">
        <v>111</v>
      </c>
      <c r="I88" s="152" t="s">
        <v>112</v>
      </c>
    </row>
    <row r="89" customFormat="false" ht="12.75" hidden="false" customHeight="false" outlineLevel="0" collapsed="false">
      <c r="A89" s="0" t="s">
        <v>75</v>
      </c>
      <c r="B89" s="0" t="s">
        <v>80</v>
      </c>
      <c r="C89" s="0" t="s">
        <v>108</v>
      </c>
      <c r="D89" s="116" t="n">
        <v>37257</v>
      </c>
      <c r="E89" s="0" t="n">
        <v>-0.3</v>
      </c>
      <c r="F89" s="0" t="n">
        <v>3133126</v>
      </c>
      <c r="G89" s="151" t="s">
        <v>111</v>
      </c>
      <c r="H89" s="151" t="s">
        <v>111</v>
      </c>
      <c r="I89" s="152" t="s">
        <v>112</v>
      </c>
    </row>
    <row r="90" customFormat="false" ht="12.75" hidden="false" customHeight="false" outlineLevel="0" collapsed="false">
      <c r="A90" s="0" t="s">
        <v>76</v>
      </c>
      <c r="B90" s="0" t="s">
        <v>80</v>
      </c>
      <c r="C90" s="0" t="s">
        <v>108</v>
      </c>
      <c r="D90" s="116" t="n">
        <v>37257</v>
      </c>
      <c r="E90" s="0" t="n">
        <v>0.65</v>
      </c>
      <c r="F90" s="0" t="n">
        <v>3133127</v>
      </c>
      <c r="G90" s="151" t="s">
        <v>111</v>
      </c>
      <c r="H90" s="151" t="s">
        <v>111</v>
      </c>
      <c r="I90" s="152" t="s">
        <v>112</v>
      </c>
    </row>
    <row r="91" customFormat="false" ht="12.75" hidden="false" customHeight="false" outlineLevel="0" collapsed="false">
      <c r="A91" s="0" t="s">
        <v>72</v>
      </c>
      <c r="B91" s="0" t="s">
        <v>80</v>
      </c>
      <c r="C91" s="0" t="s">
        <v>108</v>
      </c>
      <c r="D91" s="116" t="n">
        <v>37257</v>
      </c>
      <c r="E91" s="158" t="n">
        <v>37288</v>
      </c>
      <c r="I91" s="152" t="s">
        <v>109</v>
      </c>
    </row>
    <row r="92" customFormat="false" ht="12.75" hidden="false" customHeight="false" outlineLevel="0" collapsed="false">
      <c r="A92" s="0" t="s">
        <v>59</v>
      </c>
      <c r="B92" s="0" t="s">
        <v>110</v>
      </c>
      <c r="C92" s="0" t="s">
        <v>108</v>
      </c>
      <c r="D92" s="116" t="n">
        <v>37288</v>
      </c>
      <c r="E92" s="0" t="n">
        <v>1.16</v>
      </c>
      <c r="F92" s="0" t="n">
        <v>3133100</v>
      </c>
      <c r="G92" s="151" t="s">
        <v>111</v>
      </c>
      <c r="H92" s="151" t="s">
        <v>111</v>
      </c>
      <c r="I92" s="152" t="s">
        <v>112</v>
      </c>
    </row>
    <row r="93" customFormat="false" ht="12.75" hidden="false" customHeight="false" outlineLevel="0" collapsed="false">
      <c r="A93" s="0" t="s">
        <v>59</v>
      </c>
      <c r="B93" s="0" t="s">
        <v>113</v>
      </c>
      <c r="C93" s="0" t="s">
        <v>108</v>
      </c>
      <c r="D93" s="116" t="n">
        <v>37288</v>
      </c>
      <c r="E93" s="0" t="n">
        <v>0.08</v>
      </c>
      <c r="F93" s="0" t="n">
        <v>3133101</v>
      </c>
      <c r="G93" s="151" t="s">
        <v>111</v>
      </c>
      <c r="H93" s="151" t="s">
        <v>111</v>
      </c>
      <c r="I93" s="152" t="s">
        <v>112</v>
      </c>
    </row>
    <row r="94" customFormat="false" ht="12.75" hidden="false" customHeight="false" outlineLevel="0" collapsed="false">
      <c r="A94" s="0" t="s">
        <v>60</v>
      </c>
      <c r="B94" s="0" t="s">
        <v>110</v>
      </c>
      <c r="C94" s="0" t="s">
        <v>108</v>
      </c>
      <c r="D94" s="116" t="n">
        <v>37288</v>
      </c>
      <c r="E94" s="0" t="n">
        <v>1.16</v>
      </c>
      <c r="F94" s="0" t="n">
        <v>3133102</v>
      </c>
      <c r="G94" s="151" t="s">
        <v>111</v>
      </c>
      <c r="H94" s="151" t="s">
        <v>111</v>
      </c>
      <c r="I94" s="152" t="s">
        <v>112</v>
      </c>
    </row>
    <row r="95" customFormat="false" ht="12.75" hidden="false" customHeight="false" outlineLevel="0" collapsed="false">
      <c r="A95" s="0" t="s">
        <v>60</v>
      </c>
      <c r="B95" s="0" t="s">
        <v>113</v>
      </c>
      <c r="C95" s="0" t="s">
        <v>108</v>
      </c>
      <c r="D95" s="116" t="n">
        <v>37288</v>
      </c>
      <c r="E95" s="0" t="n">
        <v>0.35</v>
      </c>
      <c r="F95" s="0" t="n">
        <v>3133103</v>
      </c>
      <c r="G95" s="151" t="s">
        <v>111</v>
      </c>
      <c r="H95" s="151" t="s">
        <v>111</v>
      </c>
      <c r="I95" s="152" t="s">
        <v>112</v>
      </c>
    </row>
    <row r="96" customFormat="false" ht="12.75" hidden="false" customHeight="false" outlineLevel="0" collapsed="false">
      <c r="A96" s="0" t="s">
        <v>61</v>
      </c>
      <c r="B96" s="0" t="s">
        <v>110</v>
      </c>
      <c r="C96" s="0" t="s">
        <v>108</v>
      </c>
      <c r="D96" s="116" t="n">
        <v>37288</v>
      </c>
      <c r="E96" s="0" t="n">
        <v>1.48</v>
      </c>
      <c r="F96" s="0" t="n">
        <v>3133104</v>
      </c>
      <c r="G96" s="151" t="s">
        <v>111</v>
      </c>
      <c r="H96" s="151" t="s">
        <v>111</v>
      </c>
      <c r="I96" s="152" t="s">
        <v>112</v>
      </c>
    </row>
    <row r="97" customFormat="false" ht="12.75" hidden="false" customHeight="false" outlineLevel="0" collapsed="false">
      <c r="A97" s="0" t="s">
        <v>61</v>
      </c>
      <c r="B97" s="0" t="s">
        <v>113</v>
      </c>
      <c r="C97" s="0" t="s">
        <v>108</v>
      </c>
      <c r="D97" s="116" t="n">
        <v>37288</v>
      </c>
      <c r="E97" s="0" t="n">
        <v>0.08</v>
      </c>
      <c r="F97" s="0" t="n">
        <v>3133105</v>
      </c>
      <c r="G97" s="151" t="s">
        <v>111</v>
      </c>
      <c r="H97" s="151" t="s">
        <v>111</v>
      </c>
      <c r="I97" s="152" t="s">
        <v>112</v>
      </c>
    </row>
    <row r="98" customFormat="false" ht="12.75" hidden="false" customHeight="false" outlineLevel="0" collapsed="false">
      <c r="A98" s="0" t="s">
        <v>62</v>
      </c>
      <c r="B98" s="0" t="s">
        <v>110</v>
      </c>
      <c r="C98" s="0" t="s">
        <v>108</v>
      </c>
      <c r="D98" s="116" t="n">
        <v>37288</v>
      </c>
      <c r="E98" s="0" t="n">
        <v>1.16</v>
      </c>
      <c r="F98" s="0" t="n">
        <v>3133106</v>
      </c>
      <c r="G98" s="151" t="s">
        <v>111</v>
      </c>
      <c r="H98" s="151" t="s">
        <v>111</v>
      </c>
      <c r="I98" s="152" t="s">
        <v>112</v>
      </c>
    </row>
    <row r="99" customFormat="false" ht="12.75" hidden="false" customHeight="false" outlineLevel="0" collapsed="false">
      <c r="A99" s="0" t="s">
        <v>62</v>
      </c>
      <c r="B99" s="0" t="s">
        <v>113</v>
      </c>
      <c r="C99" s="0" t="s">
        <v>108</v>
      </c>
      <c r="D99" s="116" t="n">
        <v>37288</v>
      </c>
      <c r="E99" s="0" t="n">
        <v>0.35</v>
      </c>
      <c r="F99" s="0" t="n">
        <v>3133107</v>
      </c>
      <c r="G99" s="151" t="s">
        <v>111</v>
      </c>
      <c r="H99" s="151" t="s">
        <v>111</v>
      </c>
      <c r="I99" s="152" t="s">
        <v>112</v>
      </c>
    </row>
    <row r="100" customFormat="false" ht="12.75" hidden="false" customHeight="false" outlineLevel="0" collapsed="false">
      <c r="A100" s="0" t="s">
        <v>49</v>
      </c>
      <c r="B100" s="0" t="s">
        <v>110</v>
      </c>
      <c r="C100" s="0" t="s">
        <v>108</v>
      </c>
      <c r="D100" s="116" t="n">
        <v>37288</v>
      </c>
      <c r="E100" s="0" t="n">
        <v>0.91</v>
      </c>
      <c r="F100" s="0" t="n">
        <v>3133108</v>
      </c>
      <c r="G100" s="151" t="s">
        <v>111</v>
      </c>
      <c r="H100" s="151" t="s">
        <v>111</v>
      </c>
      <c r="I100" s="152" t="s">
        <v>112</v>
      </c>
    </row>
    <row r="101" customFormat="false" ht="12.75" hidden="false" customHeight="false" outlineLevel="0" collapsed="false">
      <c r="A101" s="0" t="s">
        <v>49</v>
      </c>
      <c r="B101" s="0" t="s">
        <v>113</v>
      </c>
      <c r="C101" s="0" t="s">
        <v>108</v>
      </c>
      <c r="D101" s="116" t="n">
        <v>37288</v>
      </c>
      <c r="E101" s="0" t="n">
        <v>0.12</v>
      </c>
      <c r="F101" s="0" t="n">
        <v>3133109</v>
      </c>
      <c r="G101" s="151" t="s">
        <v>111</v>
      </c>
      <c r="H101" s="151" t="s">
        <v>111</v>
      </c>
      <c r="I101" s="152" t="s">
        <v>112</v>
      </c>
    </row>
    <row r="102" customFormat="false" ht="12.75" hidden="false" customHeight="false" outlineLevel="0" collapsed="false">
      <c r="A102" s="0" t="s">
        <v>50</v>
      </c>
      <c r="B102" s="0" t="s">
        <v>110</v>
      </c>
      <c r="C102" s="0" t="s">
        <v>108</v>
      </c>
      <c r="D102" s="116" t="n">
        <v>37288</v>
      </c>
      <c r="E102" s="0" t="n">
        <v>1.59</v>
      </c>
      <c r="F102" s="0" t="n">
        <v>3133110</v>
      </c>
      <c r="G102" s="151" t="s">
        <v>111</v>
      </c>
      <c r="H102" s="151" t="s">
        <v>111</v>
      </c>
      <c r="I102" s="152" t="s">
        <v>112</v>
      </c>
    </row>
    <row r="103" customFormat="false" ht="12.75" hidden="false" customHeight="false" outlineLevel="0" collapsed="false">
      <c r="A103" s="0" t="s">
        <v>50</v>
      </c>
      <c r="B103" s="0" t="s">
        <v>113</v>
      </c>
      <c r="C103" s="0" t="s">
        <v>108</v>
      </c>
      <c r="D103" s="116" t="n">
        <v>37288</v>
      </c>
      <c r="E103" s="0" t="n">
        <v>-0.38</v>
      </c>
      <c r="F103" s="0" t="n">
        <v>3133111</v>
      </c>
      <c r="G103" s="151" t="s">
        <v>111</v>
      </c>
      <c r="H103" s="151" t="s">
        <v>111</v>
      </c>
      <c r="I103" s="152" t="s">
        <v>112</v>
      </c>
    </row>
    <row r="104" customFormat="false" ht="12.75" hidden="false" customHeight="false" outlineLevel="0" collapsed="false">
      <c r="A104" s="0" t="s">
        <v>51</v>
      </c>
      <c r="B104" s="0" t="s">
        <v>110</v>
      </c>
      <c r="C104" s="0" t="s">
        <v>108</v>
      </c>
      <c r="D104" s="116" t="n">
        <v>37288</v>
      </c>
      <c r="E104" s="0" t="n">
        <v>1.59</v>
      </c>
      <c r="F104" s="0" t="n">
        <v>3133112</v>
      </c>
      <c r="G104" s="151" t="s">
        <v>111</v>
      </c>
      <c r="H104" s="151" t="s">
        <v>111</v>
      </c>
      <c r="I104" s="152" t="s">
        <v>112</v>
      </c>
    </row>
    <row r="105" customFormat="false" ht="12.75" hidden="false" customHeight="false" outlineLevel="0" collapsed="false">
      <c r="A105" s="0" t="s">
        <v>51</v>
      </c>
      <c r="B105" s="0" t="s">
        <v>113</v>
      </c>
      <c r="C105" s="0" t="s">
        <v>108</v>
      </c>
      <c r="D105" s="116" t="n">
        <v>37288</v>
      </c>
      <c r="E105" s="0" t="n">
        <v>0.6</v>
      </c>
      <c r="F105" s="0" t="n">
        <v>3133113</v>
      </c>
      <c r="G105" s="151" t="s">
        <v>111</v>
      </c>
      <c r="H105" s="151" t="s">
        <v>111</v>
      </c>
      <c r="I105" s="152" t="s">
        <v>112</v>
      </c>
    </row>
    <row r="106" customFormat="false" ht="12.75" hidden="false" customHeight="false" outlineLevel="0" collapsed="false">
      <c r="A106" s="0" t="s">
        <v>52</v>
      </c>
      <c r="B106" s="0" t="s">
        <v>110</v>
      </c>
      <c r="C106" s="0" t="s">
        <v>108</v>
      </c>
      <c r="D106" s="116" t="n">
        <v>37288</v>
      </c>
      <c r="E106" s="0" t="n">
        <v>1.59</v>
      </c>
      <c r="F106" s="0" t="n">
        <v>3133114</v>
      </c>
      <c r="G106" s="151" t="s">
        <v>111</v>
      </c>
      <c r="H106" s="151" t="s">
        <v>111</v>
      </c>
      <c r="I106" s="152" t="s">
        <v>112</v>
      </c>
    </row>
    <row r="107" customFormat="false" ht="12.75" hidden="false" customHeight="false" outlineLevel="0" collapsed="false">
      <c r="A107" s="0" t="s">
        <v>52</v>
      </c>
      <c r="B107" s="0" t="s">
        <v>113</v>
      </c>
      <c r="C107" s="0" t="s">
        <v>108</v>
      </c>
      <c r="D107" s="116" t="n">
        <v>37288</v>
      </c>
      <c r="E107" s="0" t="n">
        <v>-0.3</v>
      </c>
      <c r="F107" s="0" t="n">
        <v>3133115</v>
      </c>
      <c r="G107" s="151" t="s">
        <v>111</v>
      </c>
      <c r="H107" s="151" t="s">
        <v>111</v>
      </c>
      <c r="I107" s="152" t="s">
        <v>112</v>
      </c>
    </row>
    <row r="108" customFormat="false" ht="12.75" hidden="false" customHeight="false" outlineLevel="0" collapsed="false">
      <c r="A108" s="0" t="s">
        <v>17</v>
      </c>
      <c r="B108" s="0" t="s">
        <v>110</v>
      </c>
      <c r="C108" s="0" t="s">
        <v>108</v>
      </c>
      <c r="D108" s="116" t="n">
        <v>37288</v>
      </c>
      <c r="E108" s="0" t="n">
        <v>1.086</v>
      </c>
      <c r="F108" s="0" t="n">
        <v>3133116</v>
      </c>
      <c r="G108" s="151" t="s">
        <v>111</v>
      </c>
      <c r="H108" s="151" t="s">
        <v>111</v>
      </c>
      <c r="I108" s="152" t="s">
        <v>112</v>
      </c>
    </row>
    <row r="109" customFormat="false" ht="12.75" hidden="false" customHeight="false" outlineLevel="0" collapsed="false">
      <c r="A109" s="0" t="s">
        <v>17</v>
      </c>
      <c r="B109" s="0" t="s">
        <v>113</v>
      </c>
      <c r="C109" s="0" t="s">
        <v>108</v>
      </c>
      <c r="D109" s="116" t="n">
        <v>37288</v>
      </c>
      <c r="E109" s="0" t="n">
        <v>0.008</v>
      </c>
      <c r="F109" s="0" t="n">
        <v>3133117</v>
      </c>
      <c r="G109" s="151" t="s">
        <v>111</v>
      </c>
      <c r="H109" s="151" t="s">
        <v>111</v>
      </c>
      <c r="I109" s="152" t="s">
        <v>112</v>
      </c>
    </row>
    <row r="110" customFormat="false" ht="12.75" hidden="false" customHeight="false" outlineLevel="0" collapsed="false">
      <c r="A110" s="0" t="s">
        <v>18</v>
      </c>
      <c r="B110" s="0" t="s">
        <v>110</v>
      </c>
      <c r="C110" s="0" t="s">
        <v>108</v>
      </c>
      <c r="D110" s="116" t="n">
        <v>37288</v>
      </c>
      <c r="E110" s="0" t="n">
        <v>0</v>
      </c>
      <c r="F110" s="0" t="n">
        <v>3133118</v>
      </c>
      <c r="G110" s="151" t="s">
        <v>111</v>
      </c>
      <c r="H110" s="151" t="s">
        <v>111</v>
      </c>
      <c r="I110" s="152" t="s">
        <v>112</v>
      </c>
    </row>
    <row r="111" customFormat="false" ht="12.75" hidden="false" customHeight="false" outlineLevel="0" collapsed="false">
      <c r="A111" s="0" t="s">
        <v>18</v>
      </c>
      <c r="B111" s="0" t="s">
        <v>113</v>
      </c>
      <c r="C111" s="0" t="s">
        <v>108</v>
      </c>
      <c r="D111" s="116" t="n">
        <v>37288</v>
      </c>
      <c r="E111" s="0" t="n">
        <v>0</v>
      </c>
      <c r="F111" s="0" t="n">
        <v>3133119</v>
      </c>
      <c r="G111" s="151" t="s">
        <v>111</v>
      </c>
      <c r="H111" s="151" t="s">
        <v>111</v>
      </c>
      <c r="I111" s="152" t="s">
        <v>112</v>
      </c>
    </row>
    <row r="112" customFormat="false" ht="12.75" hidden="false" customHeight="false" outlineLevel="0" collapsed="false">
      <c r="A112" s="0" t="s">
        <v>19</v>
      </c>
      <c r="B112" s="0" t="s">
        <v>110</v>
      </c>
      <c r="C112" s="0" t="s">
        <v>108</v>
      </c>
      <c r="D112" s="116" t="n">
        <v>37288</v>
      </c>
      <c r="E112" s="0" t="n">
        <v>1.08</v>
      </c>
      <c r="F112" s="0" t="n">
        <v>3133120</v>
      </c>
      <c r="G112" s="151" t="s">
        <v>111</v>
      </c>
      <c r="H112" s="151" t="s">
        <v>111</v>
      </c>
      <c r="I112" s="152" t="s">
        <v>112</v>
      </c>
    </row>
    <row r="113" customFormat="false" ht="12.75" hidden="false" customHeight="false" outlineLevel="0" collapsed="false">
      <c r="A113" s="0" t="s">
        <v>19</v>
      </c>
      <c r="B113" s="0" t="s">
        <v>113</v>
      </c>
      <c r="C113" s="0" t="s">
        <v>108</v>
      </c>
      <c r="D113" s="116" t="n">
        <v>37288</v>
      </c>
      <c r="E113" s="0" t="n">
        <v>0.08</v>
      </c>
      <c r="F113" s="0" t="n">
        <v>3133121</v>
      </c>
      <c r="G113" s="151" t="s">
        <v>111</v>
      </c>
      <c r="H113" s="151" t="s">
        <v>111</v>
      </c>
      <c r="I113" s="152" t="s">
        <v>112</v>
      </c>
    </row>
    <row r="114" customFormat="false" ht="12.75" hidden="false" customHeight="false" outlineLevel="0" collapsed="false">
      <c r="A114" s="0" t="s">
        <v>21</v>
      </c>
      <c r="B114" s="0" t="s">
        <v>110</v>
      </c>
      <c r="C114" s="0" t="s">
        <v>108</v>
      </c>
      <c r="D114" s="116" t="n">
        <v>37288</v>
      </c>
      <c r="E114" s="0" t="n">
        <v>1.07</v>
      </c>
      <c r="F114" s="0" t="n">
        <v>3133122</v>
      </c>
      <c r="G114" s="151" t="s">
        <v>111</v>
      </c>
      <c r="H114" s="151" t="s">
        <v>111</v>
      </c>
      <c r="I114" s="152" t="s">
        <v>112</v>
      </c>
    </row>
    <row r="115" customFormat="false" ht="12.75" hidden="false" customHeight="false" outlineLevel="0" collapsed="false">
      <c r="A115" s="0" t="s">
        <v>21</v>
      </c>
      <c r="B115" s="0" t="s">
        <v>113</v>
      </c>
      <c r="C115" s="0" t="s">
        <v>108</v>
      </c>
      <c r="D115" s="116" t="n">
        <v>37288</v>
      </c>
      <c r="E115" s="0" t="n">
        <v>0.1</v>
      </c>
      <c r="F115" s="0" t="n">
        <v>3133123</v>
      </c>
      <c r="G115" s="151" t="s">
        <v>111</v>
      </c>
      <c r="H115" s="151" t="s">
        <v>111</v>
      </c>
      <c r="I115" s="152" t="s">
        <v>112</v>
      </c>
    </row>
    <row r="116" customFormat="false" ht="12.75" hidden="false" customHeight="false" outlineLevel="0" collapsed="false">
      <c r="A116" s="0" t="s">
        <v>73</v>
      </c>
      <c r="B116" s="0" t="s">
        <v>80</v>
      </c>
      <c r="C116" s="0" t="s">
        <v>108</v>
      </c>
      <c r="D116" s="116" t="n">
        <v>37288</v>
      </c>
      <c r="E116" s="0" t="n">
        <v>0.12</v>
      </c>
      <c r="F116" s="0" t="n">
        <v>3133124</v>
      </c>
      <c r="G116" s="151" t="s">
        <v>111</v>
      </c>
      <c r="H116" s="151" t="s">
        <v>111</v>
      </c>
      <c r="I116" s="152" t="s">
        <v>112</v>
      </c>
    </row>
    <row r="117" customFormat="false" ht="12.75" hidden="false" customHeight="false" outlineLevel="0" collapsed="false">
      <c r="A117" s="0" t="s">
        <v>74</v>
      </c>
      <c r="B117" s="0" t="s">
        <v>80</v>
      </c>
      <c r="C117" s="0" t="s">
        <v>108</v>
      </c>
      <c r="D117" s="116" t="n">
        <v>37288</v>
      </c>
      <c r="E117" s="0" t="n">
        <v>0.6</v>
      </c>
      <c r="F117" s="0" t="n">
        <v>3133125</v>
      </c>
      <c r="G117" s="151" t="s">
        <v>111</v>
      </c>
      <c r="H117" s="151" t="s">
        <v>111</v>
      </c>
      <c r="I117" s="152" t="s">
        <v>112</v>
      </c>
    </row>
    <row r="118" customFormat="false" ht="12.75" hidden="false" customHeight="false" outlineLevel="0" collapsed="false">
      <c r="A118" s="0" t="s">
        <v>75</v>
      </c>
      <c r="B118" s="0" t="s">
        <v>80</v>
      </c>
      <c r="C118" s="0" t="s">
        <v>108</v>
      </c>
      <c r="D118" s="116" t="n">
        <v>37288</v>
      </c>
      <c r="E118" s="0" t="n">
        <v>-0.3</v>
      </c>
      <c r="F118" s="0" t="n">
        <v>3133126</v>
      </c>
      <c r="G118" s="151" t="s">
        <v>111</v>
      </c>
      <c r="H118" s="151" t="s">
        <v>111</v>
      </c>
      <c r="I118" s="152" t="s">
        <v>112</v>
      </c>
    </row>
    <row r="119" customFormat="false" ht="12.75" hidden="false" customHeight="false" outlineLevel="0" collapsed="false">
      <c r="A119" s="0" t="s">
        <v>76</v>
      </c>
      <c r="B119" s="0" t="s">
        <v>80</v>
      </c>
      <c r="C119" s="0" t="s">
        <v>108</v>
      </c>
      <c r="D119" s="116" t="n">
        <v>37288</v>
      </c>
      <c r="E119" s="0" t="n">
        <v>0.6</v>
      </c>
      <c r="F119" s="0" t="n">
        <v>3133127</v>
      </c>
      <c r="G119" s="151" t="s">
        <v>111</v>
      </c>
      <c r="H119" s="151" t="s">
        <v>111</v>
      </c>
      <c r="I119" s="152" t="s">
        <v>112</v>
      </c>
    </row>
    <row r="120" customFormat="false" ht="12.75" hidden="false" customHeight="false" outlineLevel="0" collapsed="false">
      <c r="A120" s="0" t="s">
        <v>72</v>
      </c>
      <c r="B120" s="0" t="s">
        <v>80</v>
      </c>
      <c r="C120" s="0" t="s">
        <v>108</v>
      </c>
      <c r="D120" s="116" t="n">
        <v>37288</v>
      </c>
      <c r="E120" s="158" t="n">
        <v>37316</v>
      </c>
      <c r="I120" s="152" t="s">
        <v>109</v>
      </c>
    </row>
    <row r="121" customFormat="false" ht="12.75" hidden="false" customHeight="false" outlineLevel="0" collapsed="false">
      <c r="A121" s="0" t="s">
        <v>59</v>
      </c>
      <c r="B121" s="0" t="s">
        <v>110</v>
      </c>
      <c r="C121" s="0" t="s">
        <v>108</v>
      </c>
      <c r="D121" s="116" t="n">
        <v>37316</v>
      </c>
      <c r="E121" s="0" t="n">
        <v>0.53</v>
      </c>
      <c r="F121" s="0" t="n">
        <v>3133100</v>
      </c>
      <c r="G121" s="151" t="s">
        <v>111</v>
      </c>
      <c r="H121" s="151" t="s">
        <v>111</v>
      </c>
      <c r="I121" s="152" t="s">
        <v>112</v>
      </c>
    </row>
    <row r="122" customFormat="false" ht="12.75" hidden="false" customHeight="false" outlineLevel="0" collapsed="false">
      <c r="A122" s="0" t="s">
        <v>59</v>
      </c>
      <c r="B122" s="0" t="s">
        <v>113</v>
      </c>
      <c r="C122" s="0" t="s">
        <v>108</v>
      </c>
      <c r="D122" s="116" t="n">
        <v>37316</v>
      </c>
      <c r="E122" s="0" t="n">
        <v>0.08</v>
      </c>
      <c r="F122" s="0" t="n">
        <v>3133101</v>
      </c>
      <c r="G122" s="151" t="s">
        <v>111</v>
      </c>
      <c r="H122" s="151" t="s">
        <v>111</v>
      </c>
      <c r="I122" s="152" t="s">
        <v>112</v>
      </c>
    </row>
    <row r="123" customFormat="false" ht="12.75" hidden="false" customHeight="false" outlineLevel="0" collapsed="false">
      <c r="A123" s="0" t="s">
        <v>60</v>
      </c>
      <c r="B123" s="0" t="s">
        <v>110</v>
      </c>
      <c r="C123" s="0" t="s">
        <v>108</v>
      </c>
      <c r="D123" s="116" t="n">
        <v>37316</v>
      </c>
      <c r="E123" s="0" t="n">
        <v>0.53</v>
      </c>
      <c r="F123" s="0" t="n">
        <v>3133102</v>
      </c>
      <c r="G123" s="151" t="s">
        <v>111</v>
      </c>
      <c r="H123" s="151" t="s">
        <v>111</v>
      </c>
      <c r="I123" s="152" t="s">
        <v>112</v>
      </c>
    </row>
    <row r="124" customFormat="false" ht="12.75" hidden="false" customHeight="false" outlineLevel="0" collapsed="false">
      <c r="A124" s="0" t="s">
        <v>60</v>
      </c>
      <c r="B124" s="0" t="s">
        <v>113</v>
      </c>
      <c r="C124" s="0" t="s">
        <v>108</v>
      </c>
      <c r="D124" s="116" t="n">
        <v>37316</v>
      </c>
      <c r="E124" s="0" t="n">
        <v>0.18</v>
      </c>
      <c r="F124" s="0" t="n">
        <v>3133103</v>
      </c>
      <c r="G124" s="151" t="s">
        <v>111</v>
      </c>
      <c r="H124" s="151" t="s">
        <v>111</v>
      </c>
      <c r="I124" s="152" t="s">
        <v>112</v>
      </c>
    </row>
    <row r="125" customFormat="false" ht="12.75" hidden="false" customHeight="false" outlineLevel="0" collapsed="false">
      <c r="A125" s="0" t="s">
        <v>61</v>
      </c>
      <c r="B125" s="0" t="s">
        <v>110</v>
      </c>
      <c r="C125" s="0" t="s">
        <v>108</v>
      </c>
      <c r="D125" s="116" t="n">
        <v>37316</v>
      </c>
      <c r="E125" s="0" t="n">
        <v>0.85</v>
      </c>
      <c r="F125" s="0" t="n">
        <v>3133104</v>
      </c>
      <c r="G125" s="151" t="s">
        <v>111</v>
      </c>
      <c r="H125" s="151" t="s">
        <v>111</v>
      </c>
      <c r="I125" s="152" t="s">
        <v>112</v>
      </c>
    </row>
    <row r="126" customFormat="false" ht="12.75" hidden="false" customHeight="false" outlineLevel="0" collapsed="false">
      <c r="A126" s="0" t="s">
        <v>61</v>
      </c>
      <c r="B126" s="0" t="s">
        <v>113</v>
      </c>
      <c r="C126" s="0" t="s">
        <v>108</v>
      </c>
      <c r="D126" s="116" t="n">
        <v>37316</v>
      </c>
      <c r="E126" s="0" t="n">
        <v>0.08</v>
      </c>
      <c r="F126" s="0" t="n">
        <v>3133105</v>
      </c>
      <c r="G126" s="151" t="s">
        <v>111</v>
      </c>
      <c r="H126" s="151" t="s">
        <v>111</v>
      </c>
      <c r="I126" s="152" t="s">
        <v>112</v>
      </c>
    </row>
    <row r="127" customFormat="false" ht="12.75" hidden="false" customHeight="false" outlineLevel="0" collapsed="false">
      <c r="A127" s="0" t="s">
        <v>62</v>
      </c>
      <c r="B127" s="0" t="s">
        <v>110</v>
      </c>
      <c r="C127" s="0" t="s">
        <v>108</v>
      </c>
      <c r="D127" s="116" t="n">
        <v>37316</v>
      </c>
      <c r="E127" s="0" t="n">
        <v>0.53</v>
      </c>
      <c r="F127" s="0" t="n">
        <v>3133106</v>
      </c>
      <c r="G127" s="151" t="s">
        <v>111</v>
      </c>
      <c r="H127" s="151" t="s">
        <v>111</v>
      </c>
      <c r="I127" s="152" t="s">
        <v>112</v>
      </c>
    </row>
    <row r="128" customFormat="false" ht="12.75" hidden="false" customHeight="false" outlineLevel="0" collapsed="false">
      <c r="A128" s="0" t="s">
        <v>62</v>
      </c>
      <c r="B128" s="0" t="s">
        <v>113</v>
      </c>
      <c r="C128" s="0" t="s">
        <v>108</v>
      </c>
      <c r="D128" s="116" t="n">
        <v>37316</v>
      </c>
      <c r="E128" s="0" t="n">
        <v>0.18</v>
      </c>
      <c r="F128" s="0" t="n">
        <v>3133107</v>
      </c>
      <c r="G128" s="151" t="s">
        <v>111</v>
      </c>
      <c r="H128" s="151" t="s">
        <v>111</v>
      </c>
      <c r="I128" s="152" t="s">
        <v>112</v>
      </c>
    </row>
    <row r="129" customFormat="false" ht="12.75" hidden="false" customHeight="false" outlineLevel="0" collapsed="false">
      <c r="A129" s="0" t="s">
        <v>49</v>
      </c>
      <c r="B129" s="0" t="s">
        <v>110</v>
      </c>
      <c r="C129" s="0" t="s">
        <v>108</v>
      </c>
      <c r="D129" s="116" t="n">
        <v>37316</v>
      </c>
      <c r="E129" s="0" t="n">
        <v>0.5</v>
      </c>
      <c r="F129" s="0" t="n">
        <v>3133108</v>
      </c>
      <c r="G129" s="151" t="s">
        <v>111</v>
      </c>
      <c r="H129" s="151" t="s">
        <v>111</v>
      </c>
      <c r="I129" s="152" t="s">
        <v>112</v>
      </c>
    </row>
    <row r="130" customFormat="false" ht="12.75" hidden="false" customHeight="false" outlineLevel="0" collapsed="false">
      <c r="A130" s="0" t="s">
        <v>49</v>
      </c>
      <c r="B130" s="0" t="s">
        <v>113</v>
      </c>
      <c r="C130" s="0" t="s">
        <v>108</v>
      </c>
      <c r="D130" s="116" t="n">
        <v>37316</v>
      </c>
      <c r="E130" s="0" t="n">
        <v>0.08</v>
      </c>
      <c r="F130" s="0" t="n">
        <v>3133109</v>
      </c>
      <c r="G130" s="151" t="s">
        <v>111</v>
      </c>
      <c r="H130" s="151" t="s">
        <v>111</v>
      </c>
      <c r="I130" s="152" t="s">
        <v>112</v>
      </c>
    </row>
    <row r="131" customFormat="false" ht="12.75" hidden="false" customHeight="false" outlineLevel="0" collapsed="false">
      <c r="A131" s="0" t="s">
        <v>50</v>
      </c>
      <c r="B131" s="0" t="s">
        <v>110</v>
      </c>
      <c r="C131" s="0" t="s">
        <v>108</v>
      </c>
      <c r="D131" s="116" t="n">
        <v>37316</v>
      </c>
      <c r="E131" s="0" t="n">
        <v>0.62</v>
      </c>
      <c r="F131" s="0" t="n">
        <v>3133110</v>
      </c>
      <c r="G131" s="151" t="s">
        <v>111</v>
      </c>
      <c r="H131" s="151" t="s">
        <v>111</v>
      </c>
      <c r="I131" s="152" t="s">
        <v>112</v>
      </c>
    </row>
    <row r="132" customFormat="false" ht="12.75" hidden="false" customHeight="false" outlineLevel="0" collapsed="false">
      <c r="A132" s="0" t="s">
        <v>50</v>
      </c>
      <c r="B132" s="0" t="s">
        <v>113</v>
      </c>
      <c r="C132" s="0" t="s">
        <v>108</v>
      </c>
      <c r="D132" s="116" t="n">
        <v>37316</v>
      </c>
      <c r="E132" s="0" t="n">
        <v>-0.22</v>
      </c>
      <c r="F132" s="0" t="n">
        <v>3133111</v>
      </c>
      <c r="G132" s="151" t="s">
        <v>111</v>
      </c>
      <c r="H132" s="151" t="s">
        <v>111</v>
      </c>
      <c r="I132" s="152" t="s">
        <v>112</v>
      </c>
    </row>
    <row r="133" customFormat="false" ht="12.75" hidden="false" customHeight="false" outlineLevel="0" collapsed="false">
      <c r="A133" s="0" t="s">
        <v>51</v>
      </c>
      <c r="B133" s="0" t="s">
        <v>110</v>
      </c>
      <c r="C133" s="0" t="s">
        <v>108</v>
      </c>
      <c r="D133" s="116" t="n">
        <v>37316</v>
      </c>
      <c r="E133" s="0" t="n">
        <v>0.62</v>
      </c>
      <c r="F133" s="0" t="n">
        <v>3133112</v>
      </c>
      <c r="G133" s="151" t="s">
        <v>111</v>
      </c>
      <c r="H133" s="151" t="s">
        <v>111</v>
      </c>
      <c r="I133" s="152" t="s">
        <v>112</v>
      </c>
    </row>
    <row r="134" customFormat="false" ht="12.75" hidden="false" customHeight="false" outlineLevel="0" collapsed="false">
      <c r="A134" s="0" t="s">
        <v>51</v>
      </c>
      <c r="B134" s="0" t="s">
        <v>113</v>
      </c>
      <c r="C134" s="0" t="s">
        <v>108</v>
      </c>
      <c r="D134" s="116" t="n">
        <v>37316</v>
      </c>
      <c r="E134" s="0" t="n">
        <v>0.2</v>
      </c>
      <c r="F134" s="0" t="n">
        <v>3133113</v>
      </c>
      <c r="G134" s="151" t="s">
        <v>111</v>
      </c>
      <c r="H134" s="151" t="s">
        <v>111</v>
      </c>
      <c r="I134" s="152" t="s">
        <v>112</v>
      </c>
    </row>
    <row r="135" customFormat="false" ht="12.75" hidden="false" customHeight="false" outlineLevel="0" collapsed="false">
      <c r="A135" s="0" t="s">
        <v>52</v>
      </c>
      <c r="B135" s="0" t="s">
        <v>110</v>
      </c>
      <c r="C135" s="0" t="s">
        <v>108</v>
      </c>
      <c r="D135" s="116" t="n">
        <v>37316</v>
      </c>
      <c r="E135" s="0" t="n">
        <v>0.62</v>
      </c>
      <c r="F135" s="0" t="n">
        <v>3133114</v>
      </c>
      <c r="G135" s="151" t="s">
        <v>111</v>
      </c>
      <c r="H135" s="151" t="s">
        <v>111</v>
      </c>
      <c r="I135" s="152" t="s">
        <v>112</v>
      </c>
    </row>
    <row r="136" customFormat="false" ht="12.75" hidden="false" customHeight="false" outlineLevel="0" collapsed="false">
      <c r="A136" s="0" t="s">
        <v>52</v>
      </c>
      <c r="B136" s="0" t="s">
        <v>113</v>
      </c>
      <c r="C136" s="0" t="s">
        <v>108</v>
      </c>
      <c r="D136" s="116" t="n">
        <v>37316</v>
      </c>
      <c r="E136" s="0" t="n">
        <v>-0.1</v>
      </c>
      <c r="F136" s="0" t="n">
        <v>3133115</v>
      </c>
      <c r="G136" s="151" t="s">
        <v>111</v>
      </c>
      <c r="H136" s="151" t="s">
        <v>111</v>
      </c>
      <c r="I136" s="152" t="s">
        <v>112</v>
      </c>
    </row>
    <row r="137" customFormat="false" ht="12.75" hidden="false" customHeight="false" outlineLevel="0" collapsed="false">
      <c r="A137" s="0" t="s">
        <v>17</v>
      </c>
      <c r="B137" s="0" t="s">
        <v>110</v>
      </c>
      <c r="C137" s="0" t="s">
        <v>108</v>
      </c>
      <c r="D137" s="116" t="n">
        <v>37316</v>
      </c>
      <c r="E137" s="0" t="n">
        <v>1.086</v>
      </c>
      <c r="F137" s="0" t="n">
        <v>3133116</v>
      </c>
      <c r="G137" s="151" t="s">
        <v>111</v>
      </c>
      <c r="H137" s="151" t="s">
        <v>111</v>
      </c>
      <c r="I137" s="152" t="s">
        <v>112</v>
      </c>
    </row>
    <row r="138" customFormat="false" ht="12.75" hidden="false" customHeight="false" outlineLevel="0" collapsed="false">
      <c r="A138" s="0" t="s">
        <v>17</v>
      </c>
      <c r="B138" s="0" t="s">
        <v>113</v>
      </c>
      <c r="C138" s="0" t="s">
        <v>108</v>
      </c>
      <c r="D138" s="116" t="n">
        <v>37316</v>
      </c>
      <c r="E138" s="0" t="n">
        <v>0.008</v>
      </c>
      <c r="F138" s="0" t="n">
        <v>3133117</v>
      </c>
      <c r="G138" s="151" t="s">
        <v>111</v>
      </c>
      <c r="H138" s="151" t="s">
        <v>111</v>
      </c>
      <c r="I138" s="152" t="s">
        <v>112</v>
      </c>
    </row>
    <row r="139" customFormat="false" ht="12.75" hidden="false" customHeight="false" outlineLevel="0" collapsed="false">
      <c r="A139" s="0" t="s">
        <v>18</v>
      </c>
      <c r="B139" s="0" t="s">
        <v>110</v>
      </c>
      <c r="C139" s="0" t="s">
        <v>108</v>
      </c>
      <c r="D139" s="116" t="n">
        <v>37316</v>
      </c>
      <c r="E139" s="0" t="n">
        <v>0</v>
      </c>
      <c r="F139" s="0" t="n">
        <v>3133118</v>
      </c>
      <c r="G139" s="151" t="s">
        <v>111</v>
      </c>
      <c r="H139" s="151" t="s">
        <v>111</v>
      </c>
      <c r="I139" s="152" t="s">
        <v>112</v>
      </c>
    </row>
    <row r="140" customFormat="false" ht="12.75" hidden="false" customHeight="false" outlineLevel="0" collapsed="false">
      <c r="A140" s="0" t="s">
        <v>18</v>
      </c>
      <c r="B140" s="0" t="s">
        <v>113</v>
      </c>
      <c r="C140" s="0" t="s">
        <v>108</v>
      </c>
      <c r="D140" s="116" t="n">
        <v>37316</v>
      </c>
      <c r="E140" s="0" t="n">
        <v>0</v>
      </c>
      <c r="F140" s="0" t="n">
        <v>3133119</v>
      </c>
      <c r="G140" s="151" t="s">
        <v>111</v>
      </c>
      <c r="H140" s="151" t="s">
        <v>111</v>
      </c>
      <c r="I140" s="152" t="s">
        <v>112</v>
      </c>
    </row>
    <row r="141" customFormat="false" ht="12.75" hidden="false" customHeight="false" outlineLevel="0" collapsed="false">
      <c r="A141" s="0" t="s">
        <v>19</v>
      </c>
      <c r="B141" s="0" t="s">
        <v>110</v>
      </c>
      <c r="C141" s="0" t="s">
        <v>108</v>
      </c>
      <c r="D141" s="116" t="n">
        <v>37316</v>
      </c>
      <c r="E141" s="0" t="n">
        <v>0.48</v>
      </c>
      <c r="F141" s="0" t="n">
        <v>3133120</v>
      </c>
      <c r="G141" s="151" t="s">
        <v>111</v>
      </c>
      <c r="H141" s="151" t="s">
        <v>111</v>
      </c>
      <c r="I141" s="152" t="s">
        <v>112</v>
      </c>
    </row>
    <row r="142" customFormat="false" ht="12.75" hidden="false" customHeight="false" outlineLevel="0" collapsed="false">
      <c r="A142" s="0" t="s">
        <v>19</v>
      </c>
      <c r="B142" s="0" t="s">
        <v>113</v>
      </c>
      <c r="C142" s="0" t="s">
        <v>108</v>
      </c>
      <c r="D142" s="116" t="n">
        <v>37316</v>
      </c>
      <c r="E142" s="0" t="n">
        <v>0.08</v>
      </c>
      <c r="F142" s="0" t="n">
        <v>3133121</v>
      </c>
      <c r="G142" s="151" t="s">
        <v>111</v>
      </c>
      <c r="H142" s="151" t="s">
        <v>111</v>
      </c>
      <c r="I142" s="152" t="s">
        <v>112</v>
      </c>
    </row>
    <row r="143" customFormat="false" ht="12.75" hidden="false" customHeight="false" outlineLevel="0" collapsed="false">
      <c r="A143" s="0" t="s">
        <v>21</v>
      </c>
      <c r="B143" s="0" t="s">
        <v>110</v>
      </c>
      <c r="C143" s="0" t="s">
        <v>108</v>
      </c>
      <c r="D143" s="116" t="n">
        <v>37316</v>
      </c>
      <c r="E143" s="0" t="n">
        <v>0.47</v>
      </c>
      <c r="F143" s="0" t="n">
        <v>3133122</v>
      </c>
      <c r="G143" s="151" t="s">
        <v>111</v>
      </c>
      <c r="H143" s="151" t="s">
        <v>111</v>
      </c>
      <c r="I143" s="152" t="s">
        <v>112</v>
      </c>
    </row>
    <row r="144" customFormat="false" ht="12.75" hidden="false" customHeight="false" outlineLevel="0" collapsed="false">
      <c r="A144" s="0" t="s">
        <v>21</v>
      </c>
      <c r="B144" s="0" t="s">
        <v>113</v>
      </c>
      <c r="C144" s="0" t="s">
        <v>108</v>
      </c>
      <c r="D144" s="116" t="n">
        <v>37316</v>
      </c>
      <c r="E144" s="0" t="n">
        <v>0.1</v>
      </c>
      <c r="F144" s="0" t="n">
        <v>3133123</v>
      </c>
      <c r="G144" s="151" t="s">
        <v>111</v>
      </c>
      <c r="H144" s="151" t="s">
        <v>111</v>
      </c>
      <c r="I144" s="152" t="s">
        <v>112</v>
      </c>
    </row>
    <row r="145" customFormat="false" ht="12.75" hidden="false" customHeight="false" outlineLevel="0" collapsed="false">
      <c r="A145" s="0" t="s">
        <v>73</v>
      </c>
      <c r="B145" s="0" t="s">
        <v>80</v>
      </c>
      <c r="C145" s="0" t="s">
        <v>108</v>
      </c>
      <c r="D145" s="116" t="n">
        <v>37316</v>
      </c>
      <c r="E145" s="0" t="n">
        <v>0.08</v>
      </c>
      <c r="F145" s="0" t="n">
        <v>3133124</v>
      </c>
      <c r="G145" s="151" t="s">
        <v>111</v>
      </c>
      <c r="H145" s="151" t="s">
        <v>111</v>
      </c>
      <c r="I145" s="152" t="s">
        <v>112</v>
      </c>
    </row>
    <row r="146" customFormat="false" ht="12.75" hidden="false" customHeight="false" outlineLevel="0" collapsed="false">
      <c r="A146" s="0" t="s">
        <v>74</v>
      </c>
      <c r="B146" s="0" t="s">
        <v>80</v>
      </c>
      <c r="C146" s="0" t="s">
        <v>108</v>
      </c>
      <c r="D146" s="116" t="n">
        <v>37316</v>
      </c>
      <c r="E146" s="0" t="n">
        <v>0.2</v>
      </c>
      <c r="F146" s="0" t="n">
        <v>3133125</v>
      </c>
      <c r="G146" s="151" t="s">
        <v>111</v>
      </c>
      <c r="H146" s="151" t="s">
        <v>111</v>
      </c>
      <c r="I146" s="152" t="s">
        <v>112</v>
      </c>
    </row>
    <row r="147" customFormat="false" ht="12.75" hidden="false" customHeight="false" outlineLevel="0" collapsed="false">
      <c r="A147" s="0" t="s">
        <v>75</v>
      </c>
      <c r="B147" s="0" t="s">
        <v>80</v>
      </c>
      <c r="C147" s="0" t="s">
        <v>108</v>
      </c>
      <c r="D147" s="116" t="n">
        <v>37316</v>
      </c>
      <c r="E147" s="0" t="n">
        <v>-0.1</v>
      </c>
      <c r="F147" s="0" t="n">
        <v>3133126</v>
      </c>
      <c r="G147" s="151" t="s">
        <v>111</v>
      </c>
      <c r="H147" s="151" t="s">
        <v>111</v>
      </c>
      <c r="I147" s="152" t="s">
        <v>112</v>
      </c>
    </row>
    <row r="148" customFormat="false" ht="12.75" hidden="false" customHeight="false" outlineLevel="0" collapsed="false">
      <c r="A148" s="0" t="s">
        <v>76</v>
      </c>
      <c r="B148" s="0" t="s">
        <v>80</v>
      </c>
      <c r="C148" s="0" t="s">
        <v>108</v>
      </c>
      <c r="D148" s="116" t="n">
        <v>37316</v>
      </c>
      <c r="E148" s="0" t="n">
        <v>0.2</v>
      </c>
      <c r="F148" s="0" t="n">
        <v>3133127</v>
      </c>
      <c r="G148" s="151" t="s">
        <v>111</v>
      </c>
      <c r="H148" s="151" t="s">
        <v>111</v>
      </c>
      <c r="I148" s="152" t="s">
        <v>112</v>
      </c>
    </row>
    <row r="149" customFormat="false" ht="12.75" hidden="false" customHeight="false" outlineLevel="0" collapsed="false">
      <c r="A149" s="0" t="s">
        <v>72</v>
      </c>
      <c r="B149" s="0" t="s">
        <v>80</v>
      </c>
      <c r="C149" s="0" t="s">
        <v>108</v>
      </c>
      <c r="D149" s="116" t="n">
        <v>37316</v>
      </c>
      <c r="E149" s="158" t="n">
        <v>37347</v>
      </c>
      <c r="I149" s="152" t="s">
        <v>109</v>
      </c>
    </row>
    <row r="150" customFormat="false" ht="12.75" hidden="false" customHeight="false" outlineLevel="0" collapsed="false">
      <c r="A150" s="0" t="s">
        <v>59</v>
      </c>
      <c r="B150" s="0" t="s">
        <v>110</v>
      </c>
      <c r="C150" s="0" t="s">
        <v>108</v>
      </c>
      <c r="D150" s="116" t="n">
        <v>37347</v>
      </c>
      <c r="E150" s="0" t="n">
        <v>0.39</v>
      </c>
      <c r="F150" s="0" t="n">
        <v>3133100</v>
      </c>
      <c r="G150" s="151" t="s">
        <v>111</v>
      </c>
      <c r="H150" s="151" t="s">
        <v>111</v>
      </c>
      <c r="I150" s="152" t="s">
        <v>112</v>
      </c>
    </row>
    <row r="151" customFormat="false" ht="12.75" hidden="false" customHeight="false" outlineLevel="0" collapsed="false">
      <c r="A151" s="0" t="s">
        <v>59</v>
      </c>
      <c r="B151" s="0" t="s">
        <v>113</v>
      </c>
      <c r="C151" s="0" t="s">
        <v>108</v>
      </c>
      <c r="D151" s="116" t="n">
        <v>37347</v>
      </c>
      <c r="E151" s="0" t="n">
        <v>0.02</v>
      </c>
      <c r="F151" s="0" t="n">
        <v>3133101</v>
      </c>
      <c r="G151" s="151" t="s">
        <v>111</v>
      </c>
      <c r="H151" s="151" t="s">
        <v>111</v>
      </c>
      <c r="I151" s="152" t="s">
        <v>112</v>
      </c>
    </row>
    <row r="152" customFormat="false" ht="12.75" hidden="false" customHeight="false" outlineLevel="0" collapsed="false">
      <c r="A152" s="0" t="s">
        <v>60</v>
      </c>
      <c r="B152" s="0" t="s">
        <v>110</v>
      </c>
      <c r="C152" s="0" t="s">
        <v>108</v>
      </c>
      <c r="D152" s="116" t="n">
        <v>37347</v>
      </c>
      <c r="E152" s="0" t="n">
        <v>0.39</v>
      </c>
      <c r="F152" s="0" t="n">
        <v>3133102</v>
      </c>
      <c r="G152" s="151" t="s">
        <v>111</v>
      </c>
      <c r="H152" s="151" t="s">
        <v>111</v>
      </c>
      <c r="I152" s="152" t="s">
        <v>112</v>
      </c>
    </row>
    <row r="153" customFormat="false" ht="12.75" hidden="false" customHeight="false" outlineLevel="0" collapsed="false">
      <c r="A153" s="0" t="s">
        <v>60</v>
      </c>
      <c r="B153" s="0" t="s">
        <v>113</v>
      </c>
      <c r="C153" s="0" t="s">
        <v>108</v>
      </c>
      <c r="D153" s="116" t="n">
        <v>37347</v>
      </c>
      <c r="E153" s="0" t="n">
        <v>0.05</v>
      </c>
      <c r="F153" s="0" t="n">
        <v>3133103</v>
      </c>
      <c r="G153" s="151" t="s">
        <v>111</v>
      </c>
      <c r="H153" s="151" t="s">
        <v>111</v>
      </c>
      <c r="I153" s="152" t="s">
        <v>112</v>
      </c>
    </row>
    <row r="154" customFormat="false" ht="12.75" hidden="false" customHeight="false" outlineLevel="0" collapsed="false">
      <c r="A154" s="0" t="s">
        <v>61</v>
      </c>
      <c r="B154" s="0" t="s">
        <v>110</v>
      </c>
      <c r="C154" s="0" t="s">
        <v>108</v>
      </c>
      <c r="D154" s="116" t="n">
        <v>37347</v>
      </c>
      <c r="E154" s="0" t="n">
        <v>0.71</v>
      </c>
      <c r="F154" s="0" t="n">
        <v>3133104</v>
      </c>
      <c r="G154" s="151" t="s">
        <v>111</v>
      </c>
      <c r="H154" s="151" t="s">
        <v>111</v>
      </c>
      <c r="I154" s="152" t="s">
        <v>112</v>
      </c>
    </row>
    <row r="155" customFormat="false" ht="12.75" hidden="false" customHeight="false" outlineLevel="0" collapsed="false">
      <c r="A155" s="0" t="s">
        <v>61</v>
      </c>
      <c r="B155" s="0" t="s">
        <v>113</v>
      </c>
      <c r="C155" s="0" t="s">
        <v>108</v>
      </c>
      <c r="D155" s="116" t="n">
        <v>37347</v>
      </c>
      <c r="E155" s="0" t="n">
        <v>0.02</v>
      </c>
      <c r="F155" s="0" t="n">
        <v>3133105</v>
      </c>
      <c r="G155" s="151" t="s">
        <v>111</v>
      </c>
      <c r="H155" s="151" t="s">
        <v>111</v>
      </c>
      <c r="I155" s="152" t="s">
        <v>112</v>
      </c>
    </row>
    <row r="156" customFormat="false" ht="12.75" hidden="false" customHeight="false" outlineLevel="0" collapsed="false">
      <c r="A156" s="0" t="s">
        <v>62</v>
      </c>
      <c r="B156" s="0" t="s">
        <v>110</v>
      </c>
      <c r="C156" s="0" t="s">
        <v>108</v>
      </c>
      <c r="D156" s="116" t="n">
        <v>37347</v>
      </c>
      <c r="E156" s="0" t="n">
        <v>0.39</v>
      </c>
      <c r="F156" s="0" t="n">
        <v>3133106</v>
      </c>
      <c r="G156" s="151" t="s">
        <v>111</v>
      </c>
      <c r="H156" s="151" t="s">
        <v>111</v>
      </c>
      <c r="I156" s="152" t="s">
        <v>112</v>
      </c>
    </row>
    <row r="157" customFormat="false" ht="12.75" hidden="false" customHeight="false" outlineLevel="0" collapsed="false">
      <c r="A157" s="0" t="s">
        <v>62</v>
      </c>
      <c r="B157" s="0" t="s">
        <v>113</v>
      </c>
      <c r="C157" s="0" t="s">
        <v>108</v>
      </c>
      <c r="D157" s="116" t="n">
        <v>37347</v>
      </c>
      <c r="E157" s="0" t="n">
        <v>0.05</v>
      </c>
      <c r="F157" s="0" t="n">
        <v>3133107</v>
      </c>
      <c r="G157" s="151" t="s">
        <v>111</v>
      </c>
      <c r="H157" s="151" t="s">
        <v>111</v>
      </c>
      <c r="I157" s="152" t="s">
        <v>112</v>
      </c>
    </row>
    <row r="158" customFormat="false" ht="12.75" hidden="false" customHeight="false" outlineLevel="0" collapsed="false">
      <c r="A158" s="0" t="s">
        <v>49</v>
      </c>
      <c r="B158" s="0" t="s">
        <v>110</v>
      </c>
      <c r="C158" s="0" t="s">
        <v>108</v>
      </c>
      <c r="D158" s="116" t="n">
        <v>37347</v>
      </c>
      <c r="E158" s="0" t="n">
        <v>0.35</v>
      </c>
      <c r="F158" s="0" t="n">
        <v>3133108</v>
      </c>
      <c r="G158" s="151" t="s">
        <v>111</v>
      </c>
      <c r="H158" s="151" t="s">
        <v>111</v>
      </c>
      <c r="I158" s="152" t="s">
        <v>112</v>
      </c>
    </row>
    <row r="159" customFormat="false" ht="12.75" hidden="false" customHeight="false" outlineLevel="0" collapsed="false">
      <c r="A159" s="0" t="s">
        <v>49</v>
      </c>
      <c r="B159" s="0" t="s">
        <v>113</v>
      </c>
      <c r="C159" s="0" t="s">
        <v>108</v>
      </c>
      <c r="D159" s="116" t="n">
        <v>37347</v>
      </c>
      <c r="E159" s="0" t="n">
        <v>0.005</v>
      </c>
      <c r="F159" s="0" t="n">
        <v>3133109</v>
      </c>
      <c r="G159" s="151" t="s">
        <v>111</v>
      </c>
      <c r="H159" s="151" t="s">
        <v>111</v>
      </c>
      <c r="I159" s="152" t="s">
        <v>112</v>
      </c>
    </row>
    <row r="160" customFormat="false" ht="12.75" hidden="false" customHeight="false" outlineLevel="0" collapsed="false">
      <c r="A160" s="0" t="s">
        <v>50</v>
      </c>
      <c r="B160" s="0" t="s">
        <v>110</v>
      </c>
      <c r="C160" s="0" t="s">
        <v>108</v>
      </c>
      <c r="D160" s="116" t="n">
        <v>37347</v>
      </c>
      <c r="E160" s="0" t="n">
        <v>0.41</v>
      </c>
      <c r="F160" s="0" t="n">
        <v>3133110</v>
      </c>
      <c r="G160" s="151" t="s">
        <v>111</v>
      </c>
      <c r="H160" s="151" t="s">
        <v>111</v>
      </c>
      <c r="I160" s="152" t="s">
        <v>112</v>
      </c>
    </row>
    <row r="161" customFormat="false" ht="12.75" hidden="false" customHeight="false" outlineLevel="0" collapsed="false">
      <c r="A161" s="0" t="s">
        <v>50</v>
      </c>
      <c r="B161" s="0" t="s">
        <v>113</v>
      </c>
      <c r="C161" s="0" t="s">
        <v>108</v>
      </c>
      <c r="D161" s="116" t="n">
        <v>37347</v>
      </c>
      <c r="E161" s="0" t="n">
        <v>-0.085</v>
      </c>
      <c r="F161" s="0" t="n">
        <v>3133111</v>
      </c>
      <c r="G161" s="151" t="s">
        <v>111</v>
      </c>
      <c r="H161" s="151" t="s">
        <v>111</v>
      </c>
      <c r="I161" s="152" t="s">
        <v>112</v>
      </c>
    </row>
    <row r="162" customFormat="false" ht="12.75" hidden="false" customHeight="false" outlineLevel="0" collapsed="false">
      <c r="A162" s="0" t="s">
        <v>51</v>
      </c>
      <c r="B162" s="0" t="s">
        <v>110</v>
      </c>
      <c r="C162" s="0" t="s">
        <v>108</v>
      </c>
      <c r="D162" s="116" t="n">
        <v>37347</v>
      </c>
      <c r="E162" s="0" t="n">
        <v>0.41</v>
      </c>
      <c r="F162" s="0" t="n">
        <v>3133112</v>
      </c>
      <c r="G162" s="151" t="s">
        <v>111</v>
      </c>
      <c r="H162" s="151" t="s">
        <v>111</v>
      </c>
      <c r="I162" s="152" t="s">
        <v>112</v>
      </c>
    </row>
    <row r="163" customFormat="false" ht="12.75" hidden="false" customHeight="false" outlineLevel="0" collapsed="false">
      <c r="A163" s="0" t="s">
        <v>51</v>
      </c>
      <c r="B163" s="0" t="s">
        <v>113</v>
      </c>
      <c r="C163" s="0" t="s">
        <v>108</v>
      </c>
      <c r="D163" s="116" t="n">
        <v>37347</v>
      </c>
      <c r="E163" s="0" t="n">
        <v>0.02</v>
      </c>
      <c r="F163" s="0" t="n">
        <v>3133113</v>
      </c>
      <c r="G163" s="151" t="s">
        <v>111</v>
      </c>
      <c r="H163" s="151" t="s">
        <v>111</v>
      </c>
      <c r="I163" s="152" t="s">
        <v>112</v>
      </c>
    </row>
    <row r="164" customFormat="false" ht="12.75" hidden="false" customHeight="false" outlineLevel="0" collapsed="false">
      <c r="A164" s="0" t="s">
        <v>52</v>
      </c>
      <c r="B164" s="0" t="s">
        <v>110</v>
      </c>
      <c r="C164" s="0" t="s">
        <v>108</v>
      </c>
      <c r="D164" s="116" t="n">
        <v>37347</v>
      </c>
      <c r="E164" s="0" t="n">
        <v>0.41</v>
      </c>
      <c r="F164" s="0" t="n">
        <v>3133114</v>
      </c>
      <c r="G164" s="151" t="s">
        <v>111</v>
      </c>
      <c r="H164" s="151" t="s">
        <v>111</v>
      </c>
      <c r="I164" s="152" t="s">
        <v>112</v>
      </c>
    </row>
    <row r="165" customFormat="false" ht="12.75" hidden="false" customHeight="false" outlineLevel="0" collapsed="false">
      <c r="A165" s="0" t="s">
        <v>52</v>
      </c>
      <c r="B165" s="0" t="s">
        <v>113</v>
      </c>
      <c r="C165" s="0" t="s">
        <v>108</v>
      </c>
      <c r="D165" s="116" t="n">
        <v>37347</v>
      </c>
      <c r="E165" s="0" t="n">
        <v>-0.045</v>
      </c>
      <c r="F165" s="0" t="n">
        <v>3133115</v>
      </c>
      <c r="G165" s="151" t="s">
        <v>111</v>
      </c>
      <c r="H165" s="151" t="s">
        <v>111</v>
      </c>
      <c r="I165" s="152" t="s">
        <v>112</v>
      </c>
    </row>
    <row r="166" customFormat="false" ht="12.75" hidden="false" customHeight="false" outlineLevel="0" collapsed="false">
      <c r="A166" s="0" t="s">
        <v>17</v>
      </c>
      <c r="B166" s="0" t="s">
        <v>110</v>
      </c>
      <c r="C166" s="0" t="s">
        <v>108</v>
      </c>
      <c r="D166" s="116" t="n">
        <v>37347</v>
      </c>
      <c r="E166" s="0" t="n">
        <v>0.288</v>
      </c>
      <c r="F166" s="0" t="n">
        <v>3133116</v>
      </c>
      <c r="G166" s="151" t="s">
        <v>111</v>
      </c>
      <c r="H166" s="151" t="s">
        <v>111</v>
      </c>
      <c r="I166" s="152" t="s">
        <v>112</v>
      </c>
    </row>
    <row r="167" customFormat="false" ht="12.75" hidden="false" customHeight="false" outlineLevel="0" collapsed="false">
      <c r="A167" s="0" t="s">
        <v>17</v>
      </c>
      <c r="B167" s="0" t="s">
        <v>113</v>
      </c>
      <c r="C167" s="0" t="s">
        <v>108</v>
      </c>
      <c r="D167" s="116" t="n">
        <v>37347</v>
      </c>
      <c r="E167" s="0" t="n">
        <v>0.008</v>
      </c>
      <c r="F167" s="0" t="n">
        <v>3133117</v>
      </c>
      <c r="G167" s="151" t="s">
        <v>111</v>
      </c>
      <c r="H167" s="151" t="s">
        <v>111</v>
      </c>
      <c r="I167" s="152" t="s">
        <v>112</v>
      </c>
    </row>
    <row r="168" customFormat="false" ht="12.75" hidden="false" customHeight="false" outlineLevel="0" collapsed="false">
      <c r="A168" s="0" t="s">
        <v>18</v>
      </c>
      <c r="B168" s="0" t="s">
        <v>110</v>
      </c>
      <c r="C168" s="0" t="s">
        <v>108</v>
      </c>
      <c r="D168" s="116" t="n">
        <v>37347</v>
      </c>
      <c r="E168" s="0" t="n">
        <v>0.288</v>
      </c>
      <c r="F168" s="0" t="n">
        <v>3133118</v>
      </c>
      <c r="G168" s="151" t="s">
        <v>111</v>
      </c>
      <c r="H168" s="151" t="s">
        <v>111</v>
      </c>
      <c r="I168" s="152" t="s">
        <v>112</v>
      </c>
    </row>
    <row r="169" customFormat="false" ht="12.75" hidden="false" customHeight="false" outlineLevel="0" collapsed="false">
      <c r="A169" s="0" t="s">
        <v>18</v>
      </c>
      <c r="B169" s="0" t="s">
        <v>113</v>
      </c>
      <c r="C169" s="0" t="s">
        <v>108</v>
      </c>
      <c r="D169" s="116" t="n">
        <v>37347</v>
      </c>
      <c r="E169" s="0" t="n">
        <v>0</v>
      </c>
      <c r="F169" s="0" t="n">
        <v>3133119</v>
      </c>
      <c r="G169" s="151" t="s">
        <v>111</v>
      </c>
      <c r="H169" s="151" t="s">
        <v>111</v>
      </c>
      <c r="I169" s="152" t="s">
        <v>112</v>
      </c>
    </row>
    <row r="170" customFormat="false" ht="12.75" hidden="false" customHeight="false" outlineLevel="0" collapsed="false">
      <c r="A170" s="0" t="s">
        <v>19</v>
      </c>
      <c r="B170" s="0" t="s">
        <v>110</v>
      </c>
      <c r="C170" s="0" t="s">
        <v>108</v>
      </c>
      <c r="D170" s="116" t="n">
        <v>37347</v>
      </c>
      <c r="E170" s="0" t="n">
        <v>0.39</v>
      </c>
      <c r="F170" s="0" t="n">
        <v>3133120</v>
      </c>
      <c r="G170" s="151" t="s">
        <v>111</v>
      </c>
      <c r="H170" s="151" t="s">
        <v>111</v>
      </c>
      <c r="I170" s="152" t="s">
        <v>112</v>
      </c>
    </row>
    <row r="171" customFormat="false" ht="12.75" hidden="false" customHeight="false" outlineLevel="0" collapsed="false">
      <c r="A171" s="0" t="s">
        <v>19</v>
      </c>
      <c r="B171" s="0" t="s">
        <v>113</v>
      </c>
      <c r="C171" s="0" t="s">
        <v>108</v>
      </c>
      <c r="D171" s="116" t="n">
        <v>37347</v>
      </c>
      <c r="E171" s="0" t="n">
        <v>0.02</v>
      </c>
      <c r="F171" s="0" t="n">
        <v>3133121</v>
      </c>
      <c r="G171" s="151" t="s">
        <v>111</v>
      </c>
      <c r="H171" s="151" t="s">
        <v>111</v>
      </c>
      <c r="I171" s="152" t="s">
        <v>112</v>
      </c>
    </row>
    <row r="172" customFormat="false" ht="12.75" hidden="false" customHeight="false" outlineLevel="0" collapsed="false">
      <c r="A172" s="0" t="s">
        <v>21</v>
      </c>
      <c r="B172" s="0" t="s">
        <v>110</v>
      </c>
      <c r="C172" s="0" t="s">
        <v>108</v>
      </c>
      <c r="D172" s="116" t="n">
        <v>37347</v>
      </c>
      <c r="E172" s="0" t="n">
        <v>0.38</v>
      </c>
      <c r="F172" s="0" t="n">
        <v>3133122</v>
      </c>
      <c r="G172" s="151" t="s">
        <v>111</v>
      </c>
      <c r="H172" s="151" t="s">
        <v>111</v>
      </c>
      <c r="I172" s="152" t="s">
        <v>112</v>
      </c>
    </row>
    <row r="173" customFormat="false" ht="12.75" hidden="false" customHeight="false" outlineLevel="0" collapsed="false">
      <c r="A173" s="0" t="s">
        <v>21</v>
      </c>
      <c r="B173" s="0" t="s">
        <v>113</v>
      </c>
      <c r="C173" s="0" t="s">
        <v>108</v>
      </c>
      <c r="D173" s="116" t="n">
        <v>37347</v>
      </c>
      <c r="E173" s="0" t="n">
        <v>0.04</v>
      </c>
      <c r="F173" s="0" t="n">
        <v>3133123</v>
      </c>
      <c r="G173" s="151" t="s">
        <v>111</v>
      </c>
      <c r="H173" s="151" t="s">
        <v>111</v>
      </c>
      <c r="I173" s="152" t="s">
        <v>112</v>
      </c>
    </row>
    <row r="174" customFormat="false" ht="12.75" hidden="false" customHeight="false" outlineLevel="0" collapsed="false">
      <c r="A174" s="0" t="s">
        <v>73</v>
      </c>
      <c r="B174" s="0" t="s">
        <v>80</v>
      </c>
      <c r="C174" s="0" t="s">
        <v>108</v>
      </c>
      <c r="D174" s="116" t="n">
        <v>37347</v>
      </c>
      <c r="E174" s="0" t="n">
        <v>0.005</v>
      </c>
      <c r="F174" s="0" t="n">
        <v>3133124</v>
      </c>
      <c r="G174" s="151" t="s">
        <v>111</v>
      </c>
      <c r="H174" s="151" t="s">
        <v>111</v>
      </c>
      <c r="I174" s="152" t="s">
        <v>112</v>
      </c>
    </row>
    <row r="175" customFormat="false" ht="12.75" hidden="false" customHeight="false" outlineLevel="0" collapsed="false">
      <c r="A175" s="0" t="s">
        <v>74</v>
      </c>
      <c r="B175" s="0" t="s">
        <v>80</v>
      </c>
      <c r="C175" s="0" t="s">
        <v>108</v>
      </c>
      <c r="D175" s="116" t="n">
        <v>37347</v>
      </c>
      <c r="E175" s="0" t="n">
        <v>0.02</v>
      </c>
      <c r="F175" s="0" t="n">
        <v>3133125</v>
      </c>
      <c r="G175" s="151" t="s">
        <v>111</v>
      </c>
      <c r="H175" s="151" t="s">
        <v>111</v>
      </c>
      <c r="I175" s="152" t="s">
        <v>112</v>
      </c>
    </row>
    <row r="176" customFormat="false" ht="12.75" hidden="false" customHeight="false" outlineLevel="0" collapsed="false">
      <c r="A176" s="0" t="s">
        <v>75</v>
      </c>
      <c r="B176" s="0" t="s">
        <v>80</v>
      </c>
      <c r="C176" s="0" t="s">
        <v>108</v>
      </c>
      <c r="D176" s="116" t="n">
        <v>37347</v>
      </c>
      <c r="E176" s="0" t="n">
        <v>-0.045</v>
      </c>
      <c r="F176" s="0" t="n">
        <v>3133126</v>
      </c>
      <c r="G176" s="151" t="s">
        <v>111</v>
      </c>
      <c r="H176" s="151" t="s">
        <v>111</v>
      </c>
      <c r="I176" s="152" t="s">
        <v>112</v>
      </c>
    </row>
    <row r="177" customFormat="false" ht="12.75" hidden="false" customHeight="false" outlineLevel="0" collapsed="false">
      <c r="A177" s="0" t="s">
        <v>76</v>
      </c>
      <c r="B177" s="0" t="s">
        <v>80</v>
      </c>
      <c r="C177" s="0" t="s">
        <v>108</v>
      </c>
      <c r="D177" s="116" t="n">
        <v>37347</v>
      </c>
      <c r="E177" s="0" t="n">
        <v>0.02</v>
      </c>
      <c r="F177" s="0" t="n">
        <v>3133127</v>
      </c>
      <c r="G177" s="151" t="s">
        <v>111</v>
      </c>
      <c r="H177" s="151" t="s">
        <v>111</v>
      </c>
      <c r="I177" s="152" t="s">
        <v>112</v>
      </c>
    </row>
    <row r="178" customFormat="false" ht="12.75" hidden="false" customHeight="false" outlineLevel="0" collapsed="false">
      <c r="A178" s="0" t="s">
        <v>72</v>
      </c>
      <c r="B178" s="0" t="s">
        <v>80</v>
      </c>
      <c r="C178" s="0" t="s">
        <v>108</v>
      </c>
      <c r="D178" s="116" t="n">
        <v>37347</v>
      </c>
      <c r="E178" s="158" t="n">
        <v>37377</v>
      </c>
      <c r="I178" s="152" t="s">
        <v>109</v>
      </c>
    </row>
    <row r="179" customFormat="false" ht="12.75" hidden="false" customHeight="false" outlineLevel="0" collapsed="false">
      <c r="A179" s="0" t="s">
        <v>59</v>
      </c>
      <c r="B179" s="0" t="s">
        <v>110</v>
      </c>
      <c r="C179" s="0" t="s">
        <v>108</v>
      </c>
      <c r="D179" s="116" t="n">
        <v>37377</v>
      </c>
      <c r="E179" s="0" t="n">
        <v>0.34</v>
      </c>
      <c r="F179" s="0" t="n">
        <v>3133100</v>
      </c>
      <c r="G179" s="151" t="s">
        <v>111</v>
      </c>
      <c r="H179" s="151" t="s">
        <v>111</v>
      </c>
      <c r="I179" s="152" t="s">
        <v>112</v>
      </c>
    </row>
    <row r="180" customFormat="false" ht="12.75" hidden="false" customHeight="false" outlineLevel="0" collapsed="false">
      <c r="A180" s="0" t="s">
        <v>59</v>
      </c>
      <c r="B180" s="0" t="s">
        <v>113</v>
      </c>
      <c r="C180" s="0" t="s">
        <v>108</v>
      </c>
      <c r="D180" s="116" t="n">
        <v>37377</v>
      </c>
      <c r="E180" s="0" t="n">
        <v>0.02</v>
      </c>
      <c r="F180" s="0" t="n">
        <v>3133101</v>
      </c>
      <c r="G180" s="151" t="s">
        <v>111</v>
      </c>
      <c r="H180" s="151" t="s">
        <v>111</v>
      </c>
      <c r="I180" s="152" t="s">
        <v>112</v>
      </c>
    </row>
    <row r="181" customFormat="false" ht="12.75" hidden="false" customHeight="false" outlineLevel="0" collapsed="false">
      <c r="A181" s="0" t="s">
        <v>60</v>
      </c>
      <c r="B181" s="0" t="s">
        <v>110</v>
      </c>
      <c r="C181" s="0" t="s">
        <v>108</v>
      </c>
      <c r="D181" s="116" t="n">
        <v>37377</v>
      </c>
      <c r="E181" s="0" t="n">
        <v>0.34</v>
      </c>
      <c r="F181" s="0" t="n">
        <v>3133102</v>
      </c>
      <c r="G181" s="151" t="s">
        <v>111</v>
      </c>
      <c r="H181" s="151" t="s">
        <v>111</v>
      </c>
      <c r="I181" s="152" t="s">
        <v>112</v>
      </c>
    </row>
    <row r="182" customFormat="false" ht="12.75" hidden="false" customHeight="false" outlineLevel="0" collapsed="false">
      <c r="A182" s="0" t="s">
        <v>60</v>
      </c>
      <c r="B182" s="0" t="s">
        <v>113</v>
      </c>
      <c r="C182" s="0" t="s">
        <v>108</v>
      </c>
      <c r="D182" s="116" t="n">
        <v>37377</v>
      </c>
      <c r="E182" s="0" t="n">
        <v>0.05</v>
      </c>
      <c r="F182" s="0" t="n">
        <v>3133103</v>
      </c>
      <c r="G182" s="151" t="s">
        <v>111</v>
      </c>
      <c r="H182" s="151" t="s">
        <v>111</v>
      </c>
      <c r="I182" s="152" t="s">
        <v>112</v>
      </c>
    </row>
    <row r="183" customFormat="false" ht="12.75" hidden="false" customHeight="false" outlineLevel="0" collapsed="false">
      <c r="A183" s="0" t="s">
        <v>61</v>
      </c>
      <c r="B183" s="0" t="s">
        <v>110</v>
      </c>
      <c r="C183" s="0" t="s">
        <v>108</v>
      </c>
      <c r="D183" s="116" t="n">
        <v>37377</v>
      </c>
      <c r="E183" s="0" t="n">
        <v>0.66</v>
      </c>
      <c r="F183" s="0" t="n">
        <v>3133104</v>
      </c>
      <c r="G183" s="151" t="s">
        <v>111</v>
      </c>
      <c r="H183" s="151" t="s">
        <v>111</v>
      </c>
      <c r="I183" s="152" t="s">
        <v>112</v>
      </c>
    </row>
    <row r="184" customFormat="false" ht="12.75" hidden="false" customHeight="false" outlineLevel="0" collapsed="false">
      <c r="A184" s="0" t="s">
        <v>61</v>
      </c>
      <c r="B184" s="0" t="s">
        <v>113</v>
      </c>
      <c r="C184" s="0" t="s">
        <v>108</v>
      </c>
      <c r="D184" s="116" t="n">
        <v>37377</v>
      </c>
      <c r="E184" s="0" t="n">
        <v>0.02</v>
      </c>
      <c r="F184" s="0" t="n">
        <v>3133105</v>
      </c>
      <c r="G184" s="151" t="s">
        <v>111</v>
      </c>
      <c r="H184" s="151" t="s">
        <v>111</v>
      </c>
      <c r="I184" s="152" t="s">
        <v>112</v>
      </c>
    </row>
    <row r="185" customFormat="false" ht="12.75" hidden="false" customHeight="false" outlineLevel="0" collapsed="false">
      <c r="A185" s="0" t="s">
        <v>62</v>
      </c>
      <c r="B185" s="0" t="s">
        <v>110</v>
      </c>
      <c r="C185" s="0" t="s">
        <v>108</v>
      </c>
      <c r="D185" s="116" t="n">
        <v>37377</v>
      </c>
      <c r="E185" s="0" t="n">
        <v>0.34</v>
      </c>
      <c r="F185" s="0" t="n">
        <v>3133106</v>
      </c>
      <c r="G185" s="151" t="s">
        <v>111</v>
      </c>
      <c r="H185" s="151" t="s">
        <v>111</v>
      </c>
      <c r="I185" s="152" t="s">
        <v>112</v>
      </c>
    </row>
    <row r="186" customFormat="false" ht="12.75" hidden="false" customHeight="false" outlineLevel="0" collapsed="false">
      <c r="A186" s="0" t="s">
        <v>62</v>
      </c>
      <c r="B186" s="0" t="s">
        <v>113</v>
      </c>
      <c r="C186" s="0" t="s">
        <v>108</v>
      </c>
      <c r="D186" s="116" t="n">
        <v>37377</v>
      </c>
      <c r="E186" s="0" t="n">
        <v>0.05</v>
      </c>
      <c r="F186" s="0" t="n">
        <v>3133107</v>
      </c>
      <c r="G186" s="151" t="s">
        <v>111</v>
      </c>
      <c r="H186" s="151" t="s">
        <v>111</v>
      </c>
      <c r="I186" s="152" t="s">
        <v>112</v>
      </c>
    </row>
    <row r="187" customFormat="false" ht="12.75" hidden="false" customHeight="false" outlineLevel="0" collapsed="false">
      <c r="A187" s="0" t="s">
        <v>49</v>
      </c>
      <c r="B187" s="0" t="s">
        <v>110</v>
      </c>
      <c r="C187" s="0" t="s">
        <v>108</v>
      </c>
      <c r="D187" s="116" t="n">
        <v>37377</v>
      </c>
      <c r="E187" s="0" t="n">
        <v>0.3125</v>
      </c>
      <c r="F187" s="0" t="n">
        <v>3133108</v>
      </c>
      <c r="G187" s="151" t="s">
        <v>111</v>
      </c>
      <c r="H187" s="151" t="s">
        <v>111</v>
      </c>
      <c r="I187" s="152" t="s">
        <v>112</v>
      </c>
    </row>
    <row r="188" customFormat="false" ht="12.75" hidden="false" customHeight="false" outlineLevel="0" collapsed="false">
      <c r="A188" s="0" t="s">
        <v>49</v>
      </c>
      <c r="B188" s="0" t="s">
        <v>113</v>
      </c>
      <c r="C188" s="0" t="s">
        <v>108</v>
      </c>
      <c r="D188" s="116" t="n">
        <v>37377</v>
      </c>
      <c r="E188" s="0" t="n">
        <v>0.005</v>
      </c>
      <c r="F188" s="0" t="n">
        <v>3133109</v>
      </c>
      <c r="G188" s="151" t="s">
        <v>111</v>
      </c>
      <c r="H188" s="151" t="s">
        <v>111</v>
      </c>
      <c r="I188" s="152" t="s">
        <v>112</v>
      </c>
    </row>
    <row r="189" customFormat="false" ht="12.75" hidden="false" customHeight="false" outlineLevel="0" collapsed="false">
      <c r="A189" s="0" t="s">
        <v>50</v>
      </c>
      <c r="B189" s="0" t="s">
        <v>110</v>
      </c>
      <c r="C189" s="0" t="s">
        <v>108</v>
      </c>
      <c r="D189" s="116" t="n">
        <v>37377</v>
      </c>
      <c r="E189" s="0" t="n">
        <v>0.38</v>
      </c>
      <c r="F189" s="0" t="n">
        <v>3133110</v>
      </c>
      <c r="G189" s="151" t="s">
        <v>111</v>
      </c>
      <c r="H189" s="151" t="s">
        <v>111</v>
      </c>
      <c r="I189" s="152" t="s">
        <v>112</v>
      </c>
    </row>
    <row r="190" customFormat="false" ht="12.75" hidden="false" customHeight="false" outlineLevel="0" collapsed="false">
      <c r="A190" s="0" t="s">
        <v>50</v>
      </c>
      <c r="B190" s="0" t="s">
        <v>113</v>
      </c>
      <c r="C190" s="0" t="s">
        <v>108</v>
      </c>
      <c r="D190" s="116" t="n">
        <v>37377</v>
      </c>
      <c r="E190" s="0" t="n">
        <v>-0.065</v>
      </c>
      <c r="F190" s="0" t="n">
        <v>3133111</v>
      </c>
      <c r="G190" s="151" t="s">
        <v>111</v>
      </c>
      <c r="H190" s="151" t="s">
        <v>111</v>
      </c>
      <c r="I190" s="152" t="s">
        <v>112</v>
      </c>
    </row>
    <row r="191" customFormat="false" ht="12.75" hidden="false" customHeight="false" outlineLevel="0" collapsed="false">
      <c r="A191" s="0" t="s">
        <v>51</v>
      </c>
      <c r="B191" s="0" t="s">
        <v>110</v>
      </c>
      <c r="C191" s="0" t="s">
        <v>108</v>
      </c>
      <c r="D191" s="116" t="n">
        <v>37377</v>
      </c>
      <c r="E191" s="0" t="n">
        <v>0.38</v>
      </c>
      <c r="F191" s="0" t="n">
        <v>3133112</v>
      </c>
      <c r="G191" s="151" t="s">
        <v>111</v>
      </c>
      <c r="H191" s="151" t="s">
        <v>111</v>
      </c>
      <c r="I191" s="152" t="s">
        <v>112</v>
      </c>
    </row>
    <row r="192" customFormat="false" ht="12.75" hidden="false" customHeight="false" outlineLevel="0" collapsed="false">
      <c r="A192" s="0" t="s">
        <v>51</v>
      </c>
      <c r="B192" s="0" t="s">
        <v>113</v>
      </c>
      <c r="C192" s="0" t="s">
        <v>108</v>
      </c>
      <c r="D192" s="116" t="n">
        <v>37377</v>
      </c>
      <c r="E192" s="0" t="n">
        <v>0.02</v>
      </c>
      <c r="F192" s="0" t="n">
        <v>3133113</v>
      </c>
      <c r="G192" s="151" t="s">
        <v>111</v>
      </c>
      <c r="H192" s="151" t="s">
        <v>111</v>
      </c>
      <c r="I192" s="152" t="s">
        <v>112</v>
      </c>
    </row>
    <row r="193" customFormat="false" ht="12.75" hidden="false" customHeight="false" outlineLevel="0" collapsed="false">
      <c r="A193" s="0" t="s">
        <v>52</v>
      </c>
      <c r="B193" s="0" t="s">
        <v>110</v>
      </c>
      <c r="C193" s="0" t="s">
        <v>108</v>
      </c>
      <c r="D193" s="116" t="n">
        <v>37377</v>
      </c>
      <c r="E193" s="0" t="n">
        <v>0.38</v>
      </c>
      <c r="F193" s="0" t="n">
        <v>3133114</v>
      </c>
      <c r="G193" s="151" t="s">
        <v>111</v>
      </c>
      <c r="H193" s="151" t="s">
        <v>111</v>
      </c>
      <c r="I193" s="152" t="s">
        <v>112</v>
      </c>
    </row>
    <row r="194" customFormat="false" ht="12.75" hidden="false" customHeight="false" outlineLevel="0" collapsed="false">
      <c r="A194" s="0" t="s">
        <v>52</v>
      </c>
      <c r="B194" s="0" t="s">
        <v>113</v>
      </c>
      <c r="C194" s="0" t="s">
        <v>108</v>
      </c>
      <c r="D194" s="116" t="n">
        <v>37377</v>
      </c>
      <c r="E194" s="0" t="n">
        <v>-0.035</v>
      </c>
      <c r="F194" s="0" t="n">
        <v>3133115</v>
      </c>
      <c r="G194" s="151" t="s">
        <v>111</v>
      </c>
      <c r="H194" s="151" t="s">
        <v>111</v>
      </c>
      <c r="I194" s="152" t="s">
        <v>112</v>
      </c>
    </row>
    <row r="195" customFormat="false" ht="12.75" hidden="false" customHeight="false" outlineLevel="0" collapsed="false">
      <c r="A195" s="0" t="s">
        <v>17</v>
      </c>
      <c r="B195" s="0" t="s">
        <v>110</v>
      </c>
      <c r="C195" s="0" t="s">
        <v>108</v>
      </c>
      <c r="D195" s="116" t="n">
        <v>37377</v>
      </c>
      <c r="E195" s="0" t="n">
        <v>0.288</v>
      </c>
      <c r="F195" s="0" t="n">
        <v>3133116</v>
      </c>
      <c r="G195" s="151" t="s">
        <v>111</v>
      </c>
      <c r="H195" s="151" t="s">
        <v>111</v>
      </c>
      <c r="I195" s="152" t="s">
        <v>112</v>
      </c>
    </row>
    <row r="196" customFormat="false" ht="12.75" hidden="false" customHeight="false" outlineLevel="0" collapsed="false">
      <c r="A196" s="0" t="s">
        <v>17</v>
      </c>
      <c r="B196" s="0" t="s">
        <v>113</v>
      </c>
      <c r="C196" s="0" t="s">
        <v>108</v>
      </c>
      <c r="D196" s="116" t="n">
        <v>37377</v>
      </c>
      <c r="E196" s="0" t="n">
        <v>0.008</v>
      </c>
      <c r="F196" s="0" t="n">
        <v>3133117</v>
      </c>
      <c r="G196" s="151" t="s">
        <v>111</v>
      </c>
      <c r="H196" s="151" t="s">
        <v>111</v>
      </c>
      <c r="I196" s="152" t="s">
        <v>112</v>
      </c>
    </row>
    <row r="197" customFormat="false" ht="12.75" hidden="false" customHeight="false" outlineLevel="0" collapsed="false">
      <c r="A197" s="0" t="s">
        <v>18</v>
      </c>
      <c r="B197" s="0" t="s">
        <v>110</v>
      </c>
      <c r="C197" s="0" t="s">
        <v>108</v>
      </c>
      <c r="D197" s="116" t="n">
        <v>37377</v>
      </c>
      <c r="E197" s="0" t="n">
        <v>0.288</v>
      </c>
      <c r="F197" s="0" t="n">
        <v>3133118</v>
      </c>
      <c r="G197" s="151" t="s">
        <v>111</v>
      </c>
      <c r="H197" s="151" t="s">
        <v>111</v>
      </c>
      <c r="I197" s="152" t="s">
        <v>112</v>
      </c>
    </row>
    <row r="198" customFormat="false" ht="12.75" hidden="false" customHeight="false" outlineLevel="0" collapsed="false">
      <c r="A198" s="0" t="s">
        <v>18</v>
      </c>
      <c r="B198" s="0" t="s">
        <v>113</v>
      </c>
      <c r="C198" s="0" t="s">
        <v>108</v>
      </c>
      <c r="D198" s="116" t="n">
        <v>37377</v>
      </c>
      <c r="E198" s="0" t="n">
        <v>0</v>
      </c>
      <c r="F198" s="0" t="n">
        <v>3133119</v>
      </c>
      <c r="G198" s="151" t="s">
        <v>111</v>
      </c>
      <c r="H198" s="151" t="s">
        <v>111</v>
      </c>
      <c r="I198" s="152" t="s">
        <v>112</v>
      </c>
    </row>
    <row r="199" customFormat="false" ht="12.75" hidden="false" customHeight="false" outlineLevel="0" collapsed="false">
      <c r="A199" s="0" t="s">
        <v>19</v>
      </c>
      <c r="B199" s="0" t="s">
        <v>110</v>
      </c>
      <c r="C199" s="0" t="s">
        <v>108</v>
      </c>
      <c r="D199" s="116" t="n">
        <v>37377</v>
      </c>
      <c r="E199" s="0" t="n">
        <v>0.34</v>
      </c>
      <c r="F199" s="0" t="n">
        <v>3133120</v>
      </c>
      <c r="G199" s="151" t="s">
        <v>111</v>
      </c>
      <c r="H199" s="151" t="s">
        <v>111</v>
      </c>
      <c r="I199" s="152" t="s">
        <v>112</v>
      </c>
    </row>
    <row r="200" customFormat="false" ht="12.75" hidden="false" customHeight="false" outlineLevel="0" collapsed="false">
      <c r="A200" s="0" t="s">
        <v>19</v>
      </c>
      <c r="B200" s="0" t="s">
        <v>113</v>
      </c>
      <c r="C200" s="0" t="s">
        <v>108</v>
      </c>
      <c r="D200" s="116" t="n">
        <v>37377</v>
      </c>
      <c r="E200" s="0" t="n">
        <v>0.02</v>
      </c>
      <c r="F200" s="0" t="n">
        <v>3133121</v>
      </c>
      <c r="G200" s="151" t="s">
        <v>111</v>
      </c>
      <c r="H200" s="151" t="s">
        <v>111</v>
      </c>
      <c r="I200" s="152" t="s">
        <v>112</v>
      </c>
    </row>
    <row r="201" customFormat="false" ht="12.75" hidden="false" customHeight="false" outlineLevel="0" collapsed="false">
      <c r="A201" s="0" t="s">
        <v>21</v>
      </c>
      <c r="B201" s="0" t="s">
        <v>110</v>
      </c>
      <c r="C201" s="0" t="s">
        <v>108</v>
      </c>
      <c r="D201" s="116" t="n">
        <v>37377</v>
      </c>
      <c r="E201" s="0" t="n">
        <v>0.33</v>
      </c>
      <c r="F201" s="0" t="n">
        <v>3133122</v>
      </c>
      <c r="G201" s="151" t="s">
        <v>111</v>
      </c>
      <c r="H201" s="151" t="s">
        <v>111</v>
      </c>
      <c r="I201" s="152" t="s">
        <v>112</v>
      </c>
    </row>
    <row r="202" customFormat="false" ht="12.75" hidden="false" customHeight="false" outlineLevel="0" collapsed="false">
      <c r="A202" s="0" t="s">
        <v>21</v>
      </c>
      <c r="B202" s="0" t="s">
        <v>113</v>
      </c>
      <c r="C202" s="0" t="s">
        <v>108</v>
      </c>
      <c r="D202" s="116" t="n">
        <v>37377</v>
      </c>
      <c r="E202" s="0" t="n">
        <v>0.04</v>
      </c>
      <c r="F202" s="0" t="n">
        <v>3133123</v>
      </c>
      <c r="G202" s="151" t="s">
        <v>111</v>
      </c>
      <c r="H202" s="151" t="s">
        <v>111</v>
      </c>
      <c r="I202" s="152" t="s">
        <v>112</v>
      </c>
    </row>
    <row r="203" customFormat="false" ht="12.75" hidden="false" customHeight="false" outlineLevel="0" collapsed="false">
      <c r="A203" s="0" t="s">
        <v>73</v>
      </c>
      <c r="B203" s="0" t="s">
        <v>80</v>
      </c>
      <c r="C203" s="0" t="s">
        <v>108</v>
      </c>
      <c r="D203" s="116" t="n">
        <v>37377</v>
      </c>
      <c r="E203" s="0" t="n">
        <v>0.005</v>
      </c>
      <c r="F203" s="0" t="n">
        <v>3133124</v>
      </c>
      <c r="G203" s="151" t="s">
        <v>111</v>
      </c>
      <c r="H203" s="151" t="s">
        <v>111</v>
      </c>
      <c r="I203" s="152" t="s">
        <v>112</v>
      </c>
    </row>
    <row r="204" customFormat="false" ht="12.75" hidden="false" customHeight="false" outlineLevel="0" collapsed="false">
      <c r="A204" s="0" t="s">
        <v>74</v>
      </c>
      <c r="B204" s="0" t="s">
        <v>80</v>
      </c>
      <c r="C204" s="0" t="s">
        <v>108</v>
      </c>
      <c r="D204" s="116" t="n">
        <v>37377</v>
      </c>
      <c r="E204" s="0" t="n">
        <v>0.02</v>
      </c>
      <c r="F204" s="0" t="n">
        <v>3133125</v>
      </c>
      <c r="G204" s="151" t="s">
        <v>111</v>
      </c>
      <c r="H204" s="151" t="s">
        <v>111</v>
      </c>
      <c r="I204" s="152" t="s">
        <v>112</v>
      </c>
    </row>
    <row r="205" customFormat="false" ht="12.75" hidden="false" customHeight="false" outlineLevel="0" collapsed="false">
      <c r="A205" s="0" t="s">
        <v>75</v>
      </c>
      <c r="B205" s="0" t="s">
        <v>80</v>
      </c>
      <c r="C205" s="0" t="s">
        <v>108</v>
      </c>
      <c r="D205" s="116" t="n">
        <v>37377</v>
      </c>
      <c r="E205" s="0" t="n">
        <v>-0.035</v>
      </c>
      <c r="F205" s="0" t="n">
        <v>3133126</v>
      </c>
      <c r="G205" s="151" t="s">
        <v>111</v>
      </c>
      <c r="H205" s="151" t="s">
        <v>111</v>
      </c>
      <c r="I205" s="152" t="s">
        <v>112</v>
      </c>
    </row>
    <row r="206" customFormat="false" ht="12.75" hidden="false" customHeight="false" outlineLevel="0" collapsed="false">
      <c r="A206" s="0" t="s">
        <v>76</v>
      </c>
      <c r="B206" s="0" t="s">
        <v>80</v>
      </c>
      <c r="C206" s="0" t="s">
        <v>108</v>
      </c>
      <c r="D206" s="116" t="n">
        <v>37377</v>
      </c>
      <c r="E206" s="0" t="n">
        <v>0.02</v>
      </c>
      <c r="F206" s="0" t="n">
        <v>3133127</v>
      </c>
      <c r="G206" s="151" t="s">
        <v>111</v>
      </c>
      <c r="H206" s="151" t="s">
        <v>111</v>
      </c>
      <c r="I206" s="152" t="s">
        <v>112</v>
      </c>
    </row>
    <row r="207" customFormat="false" ht="12.75" hidden="false" customHeight="false" outlineLevel="0" collapsed="false">
      <c r="A207" s="0" t="s">
        <v>72</v>
      </c>
      <c r="B207" s="0" t="s">
        <v>80</v>
      </c>
      <c r="C207" s="0" t="s">
        <v>108</v>
      </c>
      <c r="D207" s="116" t="n">
        <v>37377</v>
      </c>
      <c r="E207" s="158" t="n">
        <v>37408</v>
      </c>
      <c r="I207" s="152" t="s">
        <v>109</v>
      </c>
    </row>
    <row r="208" customFormat="false" ht="12.75" hidden="false" customHeight="false" outlineLevel="0" collapsed="false">
      <c r="A208" s="0" t="s">
        <v>59</v>
      </c>
      <c r="B208" s="0" t="s">
        <v>110</v>
      </c>
      <c r="C208" s="0" t="s">
        <v>108</v>
      </c>
      <c r="D208" s="116" t="n">
        <v>37408</v>
      </c>
      <c r="E208" s="0" t="n">
        <v>0.365</v>
      </c>
      <c r="F208" s="0" t="n">
        <v>3133100</v>
      </c>
      <c r="G208" s="151" t="s">
        <v>111</v>
      </c>
      <c r="H208" s="151" t="s">
        <v>111</v>
      </c>
      <c r="I208" s="152" t="s">
        <v>112</v>
      </c>
    </row>
    <row r="209" customFormat="false" ht="12.75" hidden="false" customHeight="false" outlineLevel="0" collapsed="false">
      <c r="A209" s="0" t="s">
        <v>59</v>
      </c>
      <c r="B209" s="0" t="s">
        <v>113</v>
      </c>
      <c r="C209" s="0" t="s">
        <v>108</v>
      </c>
      <c r="D209" s="116" t="n">
        <v>37408</v>
      </c>
      <c r="E209" s="0" t="n">
        <v>0.02</v>
      </c>
      <c r="F209" s="0" t="n">
        <v>3133101</v>
      </c>
      <c r="G209" s="151" t="s">
        <v>111</v>
      </c>
      <c r="H209" s="151" t="s">
        <v>111</v>
      </c>
      <c r="I209" s="152" t="s">
        <v>112</v>
      </c>
    </row>
    <row r="210" customFormat="false" ht="12.75" hidden="false" customHeight="false" outlineLevel="0" collapsed="false">
      <c r="A210" s="0" t="s">
        <v>60</v>
      </c>
      <c r="B210" s="0" t="s">
        <v>110</v>
      </c>
      <c r="C210" s="0" t="s">
        <v>108</v>
      </c>
      <c r="D210" s="116" t="n">
        <v>37408</v>
      </c>
      <c r="E210" s="0" t="n">
        <v>0.365</v>
      </c>
      <c r="F210" s="0" t="n">
        <v>3133102</v>
      </c>
      <c r="G210" s="151" t="s">
        <v>111</v>
      </c>
      <c r="H210" s="151" t="s">
        <v>111</v>
      </c>
      <c r="I210" s="152" t="s">
        <v>112</v>
      </c>
    </row>
    <row r="211" customFormat="false" ht="12.75" hidden="false" customHeight="false" outlineLevel="0" collapsed="false">
      <c r="A211" s="0" t="s">
        <v>60</v>
      </c>
      <c r="B211" s="0" t="s">
        <v>113</v>
      </c>
      <c r="C211" s="0" t="s">
        <v>108</v>
      </c>
      <c r="D211" s="116" t="n">
        <v>37408</v>
      </c>
      <c r="E211" s="0" t="n">
        <v>0.06</v>
      </c>
      <c r="F211" s="0" t="n">
        <v>3133103</v>
      </c>
      <c r="G211" s="151" t="s">
        <v>111</v>
      </c>
      <c r="H211" s="151" t="s">
        <v>111</v>
      </c>
      <c r="I211" s="152" t="s">
        <v>112</v>
      </c>
    </row>
    <row r="212" customFormat="false" ht="12.75" hidden="false" customHeight="false" outlineLevel="0" collapsed="false">
      <c r="A212" s="0" t="s">
        <v>61</v>
      </c>
      <c r="B212" s="0" t="s">
        <v>110</v>
      </c>
      <c r="C212" s="0" t="s">
        <v>108</v>
      </c>
      <c r="D212" s="116" t="n">
        <v>37408</v>
      </c>
      <c r="E212" s="0" t="n">
        <v>0.685</v>
      </c>
      <c r="F212" s="0" t="n">
        <v>3133104</v>
      </c>
      <c r="G212" s="151" t="s">
        <v>111</v>
      </c>
      <c r="H212" s="151" t="s">
        <v>111</v>
      </c>
      <c r="I212" s="152" t="s">
        <v>112</v>
      </c>
    </row>
    <row r="213" customFormat="false" ht="12.75" hidden="false" customHeight="false" outlineLevel="0" collapsed="false">
      <c r="A213" s="0" t="s">
        <v>61</v>
      </c>
      <c r="B213" s="0" t="s">
        <v>113</v>
      </c>
      <c r="C213" s="0" t="s">
        <v>108</v>
      </c>
      <c r="D213" s="116" t="n">
        <v>37408</v>
      </c>
      <c r="E213" s="0" t="n">
        <v>0.02</v>
      </c>
      <c r="F213" s="0" t="n">
        <v>3133105</v>
      </c>
      <c r="G213" s="151" t="s">
        <v>111</v>
      </c>
      <c r="H213" s="151" t="s">
        <v>111</v>
      </c>
      <c r="I213" s="152" t="s">
        <v>112</v>
      </c>
    </row>
    <row r="214" customFormat="false" ht="12.75" hidden="false" customHeight="false" outlineLevel="0" collapsed="false">
      <c r="A214" s="0" t="s">
        <v>62</v>
      </c>
      <c r="B214" s="0" t="s">
        <v>110</v>
      </c>
      <c r="C214" s="0" t="s">
        <v>108</v>
      </c>
      <c r="D214" s="116" t="n">
        <v>37408</v>
      </c>
      <c r="E214" s="0" t="n">
        <v>0.365</v>
      </c>
      <c r="F214" s="0" t="n">
        <v>3133106</v>
      </c>
      <c r="G214" s="151" t="s">
        <v>111</v>
      </c>
      <c r="H214" s="151" t="s">
        <v>111</v>
      </c>
      <c r="I214" s="152" t="s">
        <v>112</v>
      </c>
    </row>
    <row r="215" customFormat="false" ht="12.75" hidden="false" customHeight="false" outlineLevel="0" collapsed="false">
      <c r="A215" s="0" t="s">
        <v>62</v>
      </c>
      <c r="B215" s="0" t="s">
        <v>113</v>
      </c>
      <c r="C215" s="0" t="s">
        <v>108</v>
      </c>
      <c r="D215" s="116" t="n">
        <v>37408</v>
      </c>
      <c r="E215" s="0" t="n">
        <v>0.06</v>
      </c>
      <c r="F215" s="0" t="n">
        <v>3133107</v>
      </c>
      <c r="G215" s="151" t="s">
        <v>111</v>
      </c>
      <c r="H215" s="151" t="s">
        <v>111</v>
      </c>
      <c r="I215" s="152" t="s">
        <v>112</v>
      </c>
    </row>
    <row r="216" customFormat="false" ht="12.75" hidden="false" customHeight="false" outlineLevel="0" collapsed="false">
      <c r="A216" s="0" t="s">
        <v>49</v>
      </c>
      <c r="B216" s="0" t="s">
        <v>110</v>
      </c>
      <c r="C216" s="0" t="s">
        <v>108</v>
      </c>
      <c r="D216" s="116" t="n">
        <v>37408</v>
      </c>
      <c r="E216" s="0" t="n">
        <v>0.32</v>
      </c>
      <c r="F216" s="0" t="n">
        <v>3133108</v>
      </c>
      <c r="G216" s="151" t="s">
        <v>111</v>
      </c>
      <c r="H216" s="151" t="s">
        <v>111</v>
      </c>
      <c r="I216" s="152" t="s">
        <v>112</v>
      </c>
    </row>
    <row r="217" customFormat="false" ht="12.75" hidden="false" customHeight="false" outlineLevel="0" collapsed="false">
      <c r="A217" s="0" t="s">
        <v>49</v>
      </c>
      <c r="B217" s="0" t="s">
        <v>113</v>
      </c>
      <c r="C217" s="0" t="s">
        <v>108</v>
      </c>
      <c r="D217" s="116" t="n">
        <v>37408</v>
      </c>
      <c r="E217" s="0" t="n">
        <v>0.005</v>
      </c>
      <c r="F217" s="0" t="n">
        <v>3133109</v>
      </c>
      <c r="G217" s="151" t="s">
        <v>111</v>
      </c>
      <c r="H217" s="151" t="s">
        <v>111</v>
      </c>
      <c r="I217" s="152" t="s">
        <v>112</v>
      </c>
    </row>
    <row r="218" customFormat="false" ht="12.75" hidden="false" customHeight="false" outlineLevel="0" collapsed="false">
      <c r="A218" s="0" t="s">
        <v>50</v>
      </c>
      <c r="B218" s="0" t="s">
        <v>110</v>
      </c>
      <c r="C218" s="0" t="s">
        <v>108</v>
      </c>
      <c r="D218" s="116" t="n">
        <v>37408</v>
      </c>
      <c r="E218" s="0" t="n">
        <v>0.365</v>
      </c>
      <c r="F218" s="0" t="n">
        <v>3133110</v>
      </c>
      <c r="G218" s="151" t="s">
        <v>111</v>
      </c>
      <c r="H218" s="151" t="s">
        <v>111</v>
      </c>
      <c r="I218" s="152" t="s">
        <v>112</v>
      </c>
    </row>
    <row r="219" customFormat="false" ht="12.75" hidden="false" customHeight="false" outlineLevel="0" collapsed="false">
      <c r="A219" s="0" t="s">
        <v>50</v>
      </c>
      <c r="B219" s="0" t="s">
        <v>113</v>
      </c>
      <c r="C219" s="0" t="s">
        <v>108</v>
      </c>
      <c r="D219" s="116" t="n">
        <v>37408</v>
      </c>
      <c r="E219" s="0" t="n">
        <v>-0.055</v>
      </c>
      <c r="F219" s="0" t="n">
        <v>3133111</v>
      </c>
      <c r="G219" s="151" t="s">
        <v>111</v>
      </c>
      <c r="H219" s="151" t="s">
        <v>111</v>
      </c>
      <c r="I219" s="152" t="s">
        <v>112</v>
      </c>
    </row>
    <row r="220" customFormat="false" ht="12.75" hidden="false" customHeight="false" outlineLevel="0" collapsed="false">
      <c r="A220" s="0" t="s">
        <v>51</v>
      </c>
      <c r="B220" s="0" t="s">
        <v>110</v>
      </c>
      <c r="C220" s="0" t="s">
        <v>108</v>
      </c>
      <c r="D220" s="116" t="n">
        <v>37408</v>
      </c>
      <c r="E220" s="0" t="n">
        <v>0.3675</v>
      </c>
      <c r="F220" s="0" t="n">
        <v>3133112</v>
      </c>
      <c r="G220" s="151" t="s">
        <v>111</v>
      </c>
      <c r="H220" s="151" t="s">
        <v>111</v>
      </c>
      <c r="I220" s="152" t="s">
        <v>112</v>
      </c>
    </row>
    <row r="221" customFormat="false" ht="12.75" hidden="false" customHeight="false" outlineLevel="0" collapsed="false">
      <c r="A221" s="0" t="s">
        <v>51</v>
      </c>
      <c r="B221" s="0" t="s">
        <v>113</v>
      </c>
      <c r="C221" s="0" t="s">
        <v>108</v>
      </c>
      <c r="D221" s="116" t="n">
        <v>37408</v>
      </c>
      <c r="E221" s="0" t="n">
        <v>0.035</v>
      </c>
      <c r="F221" s="0" t="n">
        <v>3133113</v>
      </c>
      <c r="G221" s="151" t="s">
        <v>111</v>
      </c>
      <c r="H221" s="151" t="s">
        <v>111</v>
      </c>
      <c r="I221" s="152" t="s">
        <v>112</v>
      </c>
    </row>
    <row r="222" customFormat="false" ht="12.75" hidden="false" customHeight="false" outlineLevel="0" collapsed="false">
      <c r="A222" s="0" t="s">
        <v>52</v>
      </c>
      <c r="B222" s="0" t="s">
        <v>110</v>
      </c>
      <c r="C222" s="0" t="s">
        <v>108</v>
      </c>
      <c r="D222" s="116" t="n">
        <v>37408</v>
      </c>
      <c r="E222" s="0" t="n">
        <v>0.3675</v>
      </c>
      <c r="F222" s="0" t="n">
        <v>3133114</v>
      </c>
      <c r="G222" s="151" t="s">
        <v>111</v>
      </c>
      <c r="H222" s="151" t="s">
        <v>111</v>
      </c>
      <c r="I222" s="152" t="s">
        <v>112</v>
      </c>
    </row>
    <row r="223" customFormat="false" ht="12.75" hidden="false" customHeight="false" outlineLevel="0" collapsed="false">
      <c r="A223" s="0" t="s">
        <v>52</v>
      </c>
      <c r="B223" s="0" t="s">
        <v>113</v>
      </c>
      <c r="C223" s="0" t="s">
        <v>108</v>
      </c>
      <c r="D223" s="116" t="n">
        <v>37408</v>
      </c>
      <c r="E223" s="0" t="n">
        <v>-0.035</v>
      </c>
      <c r="F223" s="0" t="n">
        <v>3133115</v>
      </c>
      <c r="G223" s="151" t="s">
        <v>111</v>
      </c>
      <c r="H223" s="151" t="s">
        <v>111</v>
      </c>
      <c r="I223" s="152" t="s">
        <v>112</v>
      </c>
    </row>
    <row r="224" customFormat="false" ht="12.75" hidden="false" customHeight="false" outlineLevel="0" collapsed="false">
      <c r="A224" s="0" t="s">
        <v>17</v>
      </c>
      <c r="B224" s="0" t="s">
        <v>110</v>
      </c>
      <c r="C224" s="0" t="s">
        <v>108</v>
      </c>
      <c r="D224" s="116" t="n">
        <v>37408</v>
      </c>
      <c r="E224" s="0" t="n">
        <v>0.288</v>
      </c>
      <c r="F224" s="0" t="n">
        <v>3133116</v>
      </c>
      <c r="G224" s="151" t="s">
        <v>111</v>
      </c>
      <c r="H224" s="151" t="s">
        <v>111</v>
      </c>
      <c r="I224" s="152" t="s">
        <v>112</v>
      </c>
    </row>
    <row r="225" customFormat="false" ht="12.75" hidden="false" customHeight="false" outlineLevel="0" collapsed="false">
      <c r="A225" s="0" t="s">
        <v>17</v>
      </c>
      <c r="B225" s="0" t="s">
        <v>113</v>
      </c>
      <c r="C225" s="0" t="s">
        <v>108</v>
      </c>
      <c r="D225" s="116" t="n">
        <v>37408</v>
      </c>
      <c r="E225" s="0" t="n">
        <v>0.008</v>
      </c>
      <c r="F225" s="0" t="n">
        <v>3133117</v>
      </c>
      <c r="G225" s="151" t="s">
        <v>111</v>
      </c>
      <c r="H225" s="151" t="s">
        <v>111</v>
      </c>
      <c r="I225" s="152" t="s">
        <v>112</v>
      </c>
    </row>
    <row r="226" customFormat="false" ht="12.75" hidden="false" customHeight="false" outlineLevel="0" collapsed="false">
      <c r="A226" s="0" t="s">
        <v>18</v>
      </c>
      <c r="B226" s="0" t="s">
        <v>110</v>
      </c>
      <c r="C226" s="0" t="s">
        <v>108</v>
      </c>
      <c r="D226" s="116" t="n">
        <v>37408</v>
      </c>
      <c r="E226" s="0" t="n">
        <v>0.288</v>
      </c>
      <c r="F226" s="0" t="n">
        <v>3133118</v>
      </c>
      <c r="G226" s="151" t="s">
        <v>111</v>
      </c>
      <c r="H226" s="151" t="s">
        <v>111</v>
      </c>
      <c r="I226" s="152" t="s">
        <v>112</v>
      </c>
    </row>
    <row r="227" customFormat="false" ht="12.75" hidden="false" customHeight="false" outlineLevel="0" collapsed="false">
      <c r="A227" s="0" t="s">
        <v>18</v>
      </c>
      <c r="B227" s="0" t="s">
        <v>113</v>
      </c>
      <c r="C227" s="0" t="s">
        <v>108</v>
      </c>
      <c r="D227" s="116" t="n">
        <v>37408</v>
      </c>
      <c r="E227" s="0" t="n">
        <v>0</v>
      </c>
      <c r="F227" s="0" t="n">
        <v>3133119</v>
      </c>
      <c r="G227" s="151" t="s">
        <v>111</v>
      </c>
      <c r="H227" s="151" t="s">
        <v>111</v>
      </c>
      <c r="I227" s="152" t="s">
        <v>112</v>
      </c>
    </row>
    <row r="228" customFormat="false" ht="12.75" hidden="false" customHeight="false" outlineLevel="0" collapsed="false">
      <c r="A228" s="0" t="s">
        <v>19</v>
      </c>
      <c r="B228" s="0" t="s">
        <v>110</v>
      </c>
      <c r="C228" s="0" t="s">
        <v>108</v>
      </c>
      <c r="D228" s="116" t="n">
        <v>37408</v>
      </c>
      <c r="E228" s="0" t="n">
        <v>0.365</v>
      </c>
      <c r="F228" s="0" t="n">
        <v>3133120</v>
      </c>
      <c r="G228" s="151" t="s">
        <v>111</v>
      </c>
      <c r="H228" s="151" t="s">
        <v>111</v>
      </c>
      <c r="I228" s="152" t="s">
        <v>112</v>
      </c>
    </row>
    <row r="229" customFormat="false" ht="12.75" hidden="false" customHeight="false" outlineLevel="0" collapsed="false">
      <c r="A229" s="0" t="s">
        <v>19</v>
      </c>
      <c r="B229" s="0" t="s">
        <v>113</v>
      </c>
      <c r="C229" s="0" t="s">
        <v>108</v>
      </c>
      <c r="D229" s="116" t="n">
        <v>37408</v>
      </c>
      <c r="E229" s="0" t="n">
        <v>0.02</v>
      </c>
      <c r="F229" s="0" t="n">
        <v>3133121</v>
      </c>
      <c r="G229" s="151" t="s">
        <v>111</v>
      </c>
      <c r="H229" s="151" t="s">
        <v>111</v>
      </c>
      <c r="I229" s="152" t="s">
        <v>112</v>
      </c>
    </row>
    <row r="230" customFormat="false" ht="12.75" hidden="false" customHeight="false" outlineLevel="0" collapsed="false">
      <c r="A230" s="0" t="s">
        <v>21</v>
      </c>
      <c r="B230" s="0" t="s">
        <v>110</v>
      </c>
      <c r="C230" s="0" t="s">
        <v>108</v>
      </c>
      <c r="D230" s="116" t="n">
        <v>37408</v>
      </c>
      <c r="E230" s="0" t="n">
        <v>0.355</v>
      </c>
      <c r="F230" s="0" t="n">
        <v>3133122</v>
      </c>
      <c r="G230" s="151" t="s">
        <v>111</v>
      </c>
      <c r="H230" s="151" t="s">
        <v>111</v>
      </c>
      <c r="I230" s="152" t="s">
        <v>112</v>
      </c>
    </row>
    <row r="231" customFormat="false" ht="12.75" hidden="false" customHeight="false" outlineLevel="0" collapsed="false">
      <c r="A231" s="0" t="s">
        <v>21</v>
      </c>
      <c r="B231" s="0" t="s">
        <v>113</v>
      </c>
      <c r="C231" s="0" t="s">
        <v>108</v>
      </c>
      <c r="D231" s="116" t="n">
        <v>37408</v>
      </c>
      <c r="E231" s="0" t="n">
        <v>0.04</v>
      </c>
      <c r="F231" s="0" t="n">
        <v>3133123</v>
      </c>
      <c r="G231" s="151" t="s">
        <v>111</v>
      </c>
      <c r="H231" s="151" t="s">
        <v>111</v>
      </c>
      <c r="I231" s="152" t="s">
        <v>112</v>
      </c>
    </row>
    <row r="232" customFormat="false" ht="12.75" hidden="false" customHeight="false" outlineLevel="0" collapsed="false">
      <c r="A232" s="0" t="s">
        <v>73</v>
      </c>
      <c r="B232" s="0" t="s">
        <v>80</v>
      </c>
      <c r="C232" s="0" t="s">
        <v>108</v>
      </c>
      <c r="D232" s="116" t="n">
        <v>37408</v>
      </c>
      <c r="E232" s="0" t="n">
        <v>0.005</v>
      </c>
      <c r="F232" s="0" t="n">
        <v>3133124</v>
      </c>
      <c r="G232" s="151" t="s">
        <v>111</v>
      </c>
      <c r="H232" s="151" t="s">
        <v>111</v>
      </c>
      <c r="I232" s="152" t="s">
        <v>112</v>
      </c>
    </row>
    <row r="233" customFormat="false" ht="12.75" hidden="false" customHeight="false" outlineLevel="0" collapsed="false">
      <c r="A233" s="0" t="s">
        <v>74</v>
      </c>
      <c r="B233" s="0" t="s">
        <v>80</v>
      </c>
      <c r="C233" s="0" t="s">
        <v>108</v>
      </c>
      <c r="D233" s="116" t="n">
        <v>37408</v>
      </c>
      <c r="E233" s="0" t="n">
        <v>0.035</v>
      </c>
      <c r="F233" s="0" t="n">
        <v>3133125</v>
      </c>
      <c r="G233" s="151" t="s">
        <v>111</v>
      </c>
      <c r="H233" s="151" t="s">
        <v>111</v>
      </c>
      <c r="I233" s="152" t="s">
        <v>112</v>
      </c>
    </row>
    <row r="234" customFormat="false" ht="12.75" hidden="false" customHeight="false" outlineLevel="0" collapsed="false">
      <c r="A234" s="0" t="s">
        <v>75</v>
      </c>
      <c r="B234" s="0" t="s">
        <v>80</v>
      </c>
      <c r="C234" s="0" t="s">
        <v>108</v>
      </c>
      <c r="D234" s="116" t="n">
        <v>37408</v>
      </c>
      <c r="E234" s="0" t="n">
        <v>-0.035</v>
      </c>
      <c r="F234" s="0" t="n">
        <v>3133126</v>
      </c>
      <c r="G234" s="151" t="s">
        <v>111</v>
      </c>
      <c r="H234" s="151" t="s">
        <v>111</v>
      </c>
      <c r="I234" s="152" t="s">
        <v>112</v>
      </c>
    </row>
    <row r="235" customFormat="false" ht="12.75" hidden="false" customHeight="false" outlineLevel="0" collapsed="false">
      <c r="A235" s="0" t="s">
        <v>76</v>
      </c>
      <c r="B235" s="0" t="s">
        <v>80</v>
      </c>
      <c r="C235" s="0" t="s">
        <v>108</v>
      </c>
      <c r="D235" s="116" t="n">
        <v>37408</v>
      </c>
      <c r="E235" s="0" t="n">
        <v>0.035</v>
      </c>
      <c r="F235" s="0" t="n">
        <v>3133127</v>
      </c>
      <c r="G235" s="151" t="s">
        <v>111</v>
      </c>
      <c r="H235" s="151" t="s">
        <v>111</v>
      </c>
      <c r="I235" s="152" t="s">
        <v>112</v>
      </c>
    </row>
    <row r="236" customFormat="false" ht="12.75" hidden="false" customHeight="false" outlineLevel="0" collapsed="false">
      <c r="A236" s="0" t="s">
        <v>72</v>
      </c>
      <c r="B236" s="0" t="s">
        <v>80</v>
      </c>
      <c r="C236" s="0" t="s">
        <v>108</v>
      </c>
      <c r="D236" s="116" t="n">
        <v>37408</v>
      </c>
      <c r="E236" s="158" t="n">
        <v>37438</v>
      </c>
      <c r="I236" s="152" t="s">
        <v>109</v>
      </c>
    </row>
    <row r="237" customFormat="false" ht="12.75" hidden="false" customHeight="false" outlineLevel="0" collapsed="false">
      <c r="A237" s="0" t="s">
        <v>59</v>
      </c>
      <c r="B237" s="0" t="s">
        <v>110</v>
      </c>
      <c r="C237" s="0" t="s">
        <v>108</v>
      </c>
      <c r="D237" s="116" t="n">
        <v>37438</v>
      </c>
      <c r="E237" s="0" t="n">
        <v>0.36</v>
      </c>
      <c r="F237" s="0" t="n">
        <v>3133100</v>
      </c>
      <c r="G237" s="151" t="s">
        <v>111</v>
      </c>
      <c r="H237" s="151" t="s">
        <v>111</v>
      </c>
      <c r="I237" s="152" t="s">
        <v>112</v>
      </c>
    </row>
    <row r="238" customFormat="false" ht="12.75" hidden="false" customHeight="false" outlineLevel="0" collapsed="false">
      <c r="A238" s="0" t="s">
        <v>59</v>
      </c>
      <c r="B238" s="0" t="s">
        <v>113</v>
      </c>
      <c r="C238" s="0" t="s">
        <v>108</v>
      </c>
      <c r="D238" s="116" t="n">
        <v>37438</v>
      </c>
      <c r="E238" s="0" t="n">
        <v>0.02</v>
      </c>
      <c r="F238" s="0" t="n">
        <v>3133101</v>
      </c>
      <c r="G238" s="151" t="s">
        <v>111</v>
      </c>
      <c r="H238" s="151" t="s">
        <v>111</v>
      </c>
      <c r="I238" s="152" t="s">
        <v>112</v>
      </c>
    </row>
    <row r="239" customFormat="false" ht="12.75" hidden="false" customHeight="false" outlineLevel="0" collapsed="false">
      <c r="A239" s="0" t="s">
        <v>60</v>
      </c>
      <c r="B239" s="0" t="s">
        <v>110</v>
      </c>
      <c r="C239" s="0" t="s">
        <v>108</v>
      </c>
      <c r="D239" s="116" t="n">
        <v>37438</v>
      </c>
      <c r="E239" s="0" t="n">
        <v>0.36</v>
      </c>
      <c r="F239" s="0" t="n">
        <v>3133102</v>
      </c>
      <c r="G239" s="151" t="s">
        <v>111</v>
      </c>
      <c r="H239" s="151" t="s">
        <v>111</v>
      </c>
      <c r="I239" s="152" t="s">
        <v>112</v>
      </c>
    </row>
    <row r="240" customFormat="false" ht="12.75" hidden="false" customHeight="false" outlineLevel="0" collapsed="false">
      <c r="A240" s="0" t="s">
        <v>60</v>
      </c>
      <c r="B240" s="0" t="s">
        <v>113</v>
      </c>
      <c r="C240" s="0" t="s">
        <v>108</v>
      </c>
      <c r="D240" s="116" t="n">
        <v>37438</v>
      </c>
      <c r="E240" s="0" t="n">
        <v>0.07</v>
      </c>
      <c r="F240" s="0" t="n">
        <v>3133103</v>
      </c>
      <c r="G240" s="151" t="s">
        <v>111</v>
      </c>
      <c r="H240" s="151" t="s">
        <v>111</v>
      </c>
      <c r="I240" s="152" t="s">
        <v>112</v>
      </c>
    </row>
    <row r="241" customFormat="false" ht="12.75" hidden="false" customHeight="false" outlineLevel="0" collapsed="false">
      <c r="A241" s="0" t="s">
        <v>61</v>
      </c>
      <c r="B241" s="0" t="s">
        <v>110</v>
      </c>
      <c r="C241" s="0" t="s">
        <v>108</v>
      </c>
      <c r="D241" s="116" t="n">
        <v>37438</v>
      </c>
      <c r="E241" s="0" t="n">
        <v>0.68</v>
      </c>
      <c r="F241" s="0" t="n">
        <v>3133104</v>
      </c>
      <c r="G241" s="151" t="s">
        <v>111</v>
      </c>
      <c r="H241" s="151" t="s">
        <v>111</v>
      </c>
      <c r="I241" s="152" t="s">
        <v>112</v>
      </c>
    </row>
    <row r="242" customFormat="false" ht="12.75" hidden="false" customHeight="false" outlineLevel="0" collapsed="false">
      <c r="A242" s="0" t="s">
        <v>61</v>
      </c>
      <c r="B242" s="0" t="s">
        <v>113</v>
      </c>
      <c r="C242" s="0" t="s">
        <v>108</v>
      </c>
      <c r="D242" s="116" t="n">
        <v>37438</v>
      </c>
      <c r="E242" s="0" t="n">
        <v>0.02</v>
      </c>
      <c r="F242" s="0" t="n">
        <v>3133105</v>
      </c>
      <c r="G242" s="151" t="s">
        <v>111</v>
      </c>
      <c r="H242" s="151" t="s">
        <v>111</v>
      </c>
      <c r="I242" s="152" t="s">
        <v>112</v>
      </c>
    </row>
    <row r="243" customFormat="false" ht="12.75" hidden="false" customHeight="false" outlineLevel="0" collapsed="false">
      <c r="A243" s="0" t="s">
        <v>62</v>
      </c>
      <c r="B243" s="0" t="s">
        <v>110</v>
      </c>
      <c r="C243" s="0" t="s">
        <v>108</v>
      </c>
      <c r="D243" s="116" t="n">
        <v>37438</v>
      </c>
      <c r="E243" s="0" t="n">
        <v>0.36</v>
      </c>
      <c r="F243" s="0" t="n">
        <v>3133106</v>
      </c>
      <c r="G243" s="151" t="s">
        <v>111</v>
      </c>
      <c r="H243" s="151" t="s">
        <v>111</v>
      </c>
      <c r="I243" s="152" t="s">
        <v>112</v>
      </c>
    </row>
    <row r="244" customFormat="false" ht="12.75" hidden="false" customHeight="false" outlineLevel="0" collapsed="false">
      <c r="A244" s="0" t="s">
        <v>62</v>
      </c>
      <c r="B244" s="0" t="s">
        <v>113</v>
      </c>
      <c r="C244" s="0" t="s">
        <v>108</v>
      </c>
      <c r="D244" s="116" t="n">
        <v>37438</v>
      </c>
      <c r="E244" s="0" t="n">
        <v>0.07</v>
      </c>
      <c r="F244" s="0" t="n">
        <v>3133107</v>
      </c>
      <c r="G244" s="151" t="s">
        <v>111</v>
      </c>
      <c r="H244" s="151" t="s">
        <v>111</v>
      </c>
      <c r="I244" s="152" t="s">
        <v>112</v>
      </c>
    </row>
    <row r="245" customFormat="false" ht="12.75" hidden="false" customHeight="false" outlineLevel="0" collapsed="false">
      <c r="A245" s="0" t="s">
        <v>49</v>
      </c>
      <c r="B245" s="0" t="s">
        <v>110</v>
      </c>
      <c r="C245" s="0" t="s">
        <v>108</v>
      </c>
      <c r="D245" s="116" t="n">
        <v>37438</v>
      </c>
      <c r="E245" s="0" t="n">
        <v>0.34</v>
      </c>
      <c r="F245" s="0" t="n">
        <v>3133108</v>
      </c>
      <c r="G245" s="151" t="s">
        <v>111</v>
      </c>
      <c r="H245" s="151" t="s">
        <v>111</v>
      </c>
      <c r="I245" s="152" t="s">
        <v>112</v>
      </c>
    </row>
    <row r="246" customFormat="false" ht="12.75" hidden="false" customHeight="false" outlineLevel="0" collapsed="false">
      <c r="A246" s="0" t="s">
        <v>49</v>
      </c>
      <c r="B246" s="0" t="s">
        <v>113</v>
      </c>
      <c r="C246" s="0" t="s">
        <v>108</v>
      </c>
      <c r="D246" s="116" t="n">
        <v>37438</v>
      </c>
      <c r="E246" s="0" t="n">
        <v>0.005</v>
      </c>
      <c r="F246" s="0" t="n">
        <v>3133109</v>
      </c>
      <c r="G246" s="151" t="s">
        <v>111</v>
      </c>
      <c r="H246" s="151" t="s">
        <v>111</v>
      </c>
      <c r="I246" s="152" t="s">
        <v>112</v>
      </c>
    </row>
    <row r="247" customFormat="false" ht="12.75" hidden="false" customHeight="false" outlineLevel="0" collapsed="false">
      <c r="A247" s="0" t="s">
        <v>50</v>
      </c>
      <c r="B247" s="0" t="s">
        <v>110</v>
      </c>
      <c r="C247" s="0" t="s">
        <v>108</v>
      </c>
      <c r="D247" s="116" t="n">
        <v>37438</v>
      </c>
      <c r="E247" s="0" t="n">
        <v>0.4375</v>
      </c>
      <c r="F247" s="0" t="n">
        <v>3133110</v>
      </c>
      <c r="G247" s="151" t="s">
        <v>111</v>
      </c>
      <c r="H247" s="151" t="s">
        <v>111</v>
      </c>
      <c r="I247" s="152" t="s">
        <v>112</v>
      </c>
    </row>
    <row r="248" customFormat="false" ht="12.75" hidden="false" customHeight="false" outlineLevel="0" collapsed="false">
      <c r="A248" s="0" t="s">
        <v>50</v>
      </c>
      <c r="B248" s="0" t="s">
        <v>113</v>
      </c>
      <c r="C248" s="0" t="s">
        <v>108</v>
      </c>
      <c r="D248" s="116" t="n">
        <v>37438</v>
      </c>
      <c r="E248" s="0" t="n">
        <v>-0.02</v>
      </c>
      <c r="F248" s="0" t="n">
        <v>3133111</v>
      </c>
      <c r="G248" s="151" t="s">
        <v>111</v>
      </c>
      <c r="H248" s="151" t="s">
        <v>111</v>
      </c>
      <c r="I248" s="152" t="s">
        <v>112</v>
      </c>
    </row>
    <row r="249" customFormat="false" ht="12.75" hidden="false" customHeight="false" outlineLevel="0" collapsed="false">
      <c r="A249" s="0" t="s">
        <v>51</v>
      </c>
      <c r="B249" s="0" t="s">
        <v>110</v>
      </c>
      <c r="C249" s="0" t="s">
        <v>108</v>
      </c>
      <c r="D249" s="116" t="n">
        <v>37438</v>
      </c>
      <c r="E249" s="0" t="n">
        <v>0.43</v>
      </c>
      <c r="F249" s="0" t="n">
        <v>3133112</v>
      </c>
      <c r="G249" s="151" t="s">
        <v>111</v>
      </c>
      <c r="H249" s="151" t="s">
        <v>111</v>
      </c>
      <c r="I249" s="152" t="s">
        <v>112</v>
      </c>
    </row>
    <row r="250" customFormat="false" ht="12.75" hidden="false" customHeight="false" outlineLevel="0" collapsed="false">
      <c r="A250" s="0" t="s">
        <v>51</v>
      </c>
      <c r="B250" s="0" t="s">
        <v>113</v>
      </c>
      <c r="C250" s="0" t="s">
        <v>108</v>
      </c>
      <c r="D250" s="116" t="n">
        <v>37438</v>
      </c>
      <c r="E250" s="0" t="n">
        <v>0.035</v>
      </c>
      <c r="F250" s="0" t="n">
        <v>3133113</v>
      </c>
      <c r="G250" s="151" t="s">
        <v>111</v>
      </c>
      <c r="H250" s="151" t="s">
        <v>111</v>
      </c>
      <c r="I250" s="152" t="s">
        <v>112</v>
      </c>
    </row>
    <row r="251" customFormat="false" ht="12.75" hidden="false" customHeight="false" outlineLevel="0" collapsed="false">
      <c r="A251" s="0" t="s">
        <v>52</v>
      </c>
      <c r="B251" s="0" t="s">
        <v>110</v>
      </c>
      <c r="C251" s="0" t="s">
        <v>108</v>
      </c>
      <c r="D251" s="116" t="n">
        <v>37438</v>
      </c>
      <c r="E251" s="0" t="n">
        <v>0.43</v>
      </c>
      <c r="F251" s="0" t="n">
        <v>3133114</v>
      </c>
      <c r="G251" s="151" t="s">
        <v>111</v>
      </c>
      <c r="H251" s="151" t="s">
        <v>111</v>
      </c>
      <c r="I251" s="152" t="s">
        <v>112</v>
      </c>
    </row>
    <row r="252" customFormat="false" ht="12.75" hidden="false" customHeight="false" outlineLevel="0" collapsed="false">
      <c r="A252" s="0" t="s">
        <v>52</v>
      </c>
      <c r="B252" s="0" t="s">
        <v>113</v>
      </c>
      <c r="C252" s="0" t="s">
        <v>108</v>
      </c>
      <c r="D252" s="116" t="n">
        <v>37438</v>
      </c>
      <c r="E252" s="0" t="n">
        <v>-0.02</v>
      </c>
      <c r="F252" s="0" t="n">
        <v>3133115</v>
      </c>
      <c r="G252" s="151" t="s">
        <v>111</v>
      </c>
      <c r="H252" s="151" t="s">
        <v>111</v>
      </c>
      <c r="I252" s="152" t="s">
        <v>112</v>
      </c>
    </row>
    <row r="253" customFormat="false" ht="12.75" hidden="false" customHeight="false" outlineLevel="0" collapsed="false">
      <c r="A253" s="0" t="s">
        <v>17</v>
      </c>
      <c r="B253" s="0" t="s">
        <v>110</v>
      </c>
      <c r="C253" s="0" t="s">
        <v>108</v>
      </c>
      <c r="D253" s="116" t="n">
        <v>37438</v>
      </c>
      <c r="E253" s="0" t="n">
        <v>0.288</v>
      </c>
      <c r="F253" s="0" t="n">
        <v>3133116</v>
      </c>
      <c r="G253" s="151" t="s">
        <v>111</v>
      </c>
      <c r="H253" s="151" t="s">
        <v>111</v>
      </c>
      <c r="I253" s="152" t="s">
        <v>112</v>
      </c>
    </row>
    <row r="254" customFormat="false" ht="12.75" hidden="false" customHeight="false" outlineLevel="0" collapsed="false">
      <c r="A254" s="0" t="s">
        <v>17</v>
      </c>
      <c r="B254" s="0" t="s">
        <v>113</v>
      </c>
      <c r="C254" s="0" t="s">
        <v>108</v>
      </c>
      <c r="D254" s="116" t="n">
        <v>37438</v>
      </c>
      <c r="E254" s="0" t="n">
        <v>0.008</v>
      </c>
      <c r="F254" s="0" t="n">
        <v>3133117</v>
      </c>
      <c r="G254" s="151" t="s">
        <v>111</v>
      </c>
      <c r="H254" s="151" t="s">
        <v>111</v>
      </c>
      <c r="I254" s="152" t="s">
        <v>112</v>
      </c>
    </row>
    <row r="255" customFormat="false" ht="12.75" hidden="false" customHeight="false" outlineLevel="0" collapsed="false">
      <c r="A255" s="0" t="s">
        <v>18</v>
      </c>
      <c r="B255" s="0" t="s">
        <v>110</v>
      </c>
      <c r="C255" s="0" t="s">
        <v>108</v>
      </c>
      <c r="D255" s="116" t="n">
        <v>37438</v>
      </c>
      <c r="E255" s="0" t="n">
        <v>0.288</v>
      </c>
      <c r="F255" s="0" t="n">
        <v>3133118</v>
      </c>
      <c r="G255" s="151" t="s">
        <v>111</v>
      </c>
      <c r="H255" s="151" t="s">
        <v>111</v>
      </c>
      <c r="I255" s="152" t="s">
        <v>112</v>
      </c>
    </row>
    <row r="256" customFormat="false" ht="12.75" hidden="false" customHeight="false" outlineLevel="0" collapsed="false">
      <c r="A256" s="0" t="s">
        <v>18</v>
      </c>
      <c r="B256" s="0" t="s">
        <v>113</v>
      </c>
      <c r="C256" s="0" t="s">
        <v>108</v>
      </c>
      <c r="D256" s="116" t="n">
        <v>37438</v>
      </c>
      <c r="E256" s="0" t="n">
        <v>0</v>
      </c>
      <c r="F256" s="0" t="n">
        <v>3133119</v>
      </c>
      <c r="G256" s="151" t="s">
        <v>111</v>
      </c>
      <c r="H256" s="151" t="s">
        <v>111</v>
      </c>
      <c r="I256" s="152" t="s">
        <v>112</v>
      </c>
    </row>
    <row r="257" customFormat="false" ht="12.75" hidden="false" customHeight="false" outlineLevel="0" collapsed="false">
      <c r="A257" s="0" t="s">
        <v>19</v>
      </c>
      <c r="B257" s="0" t="s">
        <v>110</v>
      </c>
      <c r="C257" s="0" t="s">
        <v>108</v>
      </c>
      <c r="D257" s="116" t="n">
        <v>37438</v>
      </c>
      <c r="E257" s="0" t="n">
        <v>0.36</v>
      </c>
      <c r="F257" s="0" t="n">
        <v>3133120</v>
      </c>
      <c r="G257" s="151" t="s">
        <v>111</v>
      </c>
      <c r="H257" s="151" t="s">
        <v>111</v>
      </c>
      <c r="I257" s="152" t="s">
        <v>112</v>
      </c>
    </row>
    <row r="258" customFormat="false" ht="12.75" hidden="false" customHeight="false" outlineLevel="0" collapsed="false">
      <c r="A258" s="0" t="s">
        <v>19</v>
      </c>
      <c r="B258" s="0" t="s">
        <v>113</v>
      </c>
      <c r="C258" s="0" t="s">
        <v>108</v>
      </c>
      <c r="D258" s="116" t="n">
        <v>37438</v>
      </c>
      <c r="E258" s="0" t="n">
        <v>0.02</v>
      </c>
      <c r="F258" s="0" t="n">
        <v>3133121</v>
      </c>
      <c r="G258" s="151" t="s">
        <v>111</v>
      </c>
      <c r="H258" s="151" t="s">
        <v>111</v>
      </c>
      <c r="I258" s="152" t="s">
        <v>112</v>
      </c>
    </row>
    <row r="259" customFormat="false" ht="12.75" hidden="false" customHeight="false" outlineLevel="0" collapsed="false">
      <c r="A259" s="0" t="s">
        <v>21</v>
      </c>
      <c r="B259" s="0" t="s">
        <v>110</v>
      </c>
      <c r="C259" s="0" t="s">
        <v>108</v>
      </c>
      <c r="D259" s="116" t="n">
        <v>37438</v>
      </c>
      <c r="E259" s="0" t="n">
        <v>0.35</v>
      </c>
      <c r="F259" s="0" t="n">
        <v>3133122</v>
      </c>
      <c r="G259" s="151" t="s">
        <v>111</v>
      </c>
      <c r="H259" s="151" t="s">
        <v>111</v>
      </c>
      <c r="I259" s="152" t="s">
        <v>112</v>
      </c>
    </row>
    <row r="260" customFormat="false" ht="12.75" hidden="false" customHeight="false" outlineLevel="0" collapsed="false">
      <c r="A260" s="0" t="s">
        <v>21</v>
      </c>
      <c r="B260" s="0" t="s">
        <v>113</v>
      </c>
      <c r="C260" s="0" t="s">
        <v>108</v>
      </c>
      <c r="D260" s="116" t="n">
        <v>37438</v>
      </c>
      <c r="E260" s="0" t="n">
        <v>0.04</v>
      </c>
      <c r="F260" s="0" t="n">
        <v>3133123</v>
      </c>
      <c r="G260" s="151" t="s">
        <v>111</v>
      </c>
      <c r="H260" s="151" t="s">
        <v>111</v>
      </c>
      <c r="I260" s="152" t="s">
        <v>112</v>
      </c>
    </row>
    <row r="261" customFormat="false" ht="12.75" hidden="false" customHeight="false" outlineLevel="0" collapsed="false">
      <c r="A261" s="0" t="s">
        <v>73</v>
      </c>
      <c r="B261" s="0" t="s">
        <v>80</v>
      </c>
      <c r="C261" s="0" t="s">
        <v>108</v>
      </c>
      <c r="D261" s="116" t="n">
        <v>37438</v>
      </c>
      <c r="E261" s="0" t="n">
        <v>0.005</v>
      </c>
      <c r="F261" s="0" t="n">
        <v>3133124</v>
      </c>
      <c r="G261" s="151" t="s">
        <v>111</v>
      </c>
      <c r="H261" s="151" t="s">
        <v>111</v>
      </c>
      <c r="I261" s="152" t="s">
        <v>112</v>
      </c>
    </row>
    <row r="262" customFormat="false" ht="12.75" hidden="false" customHeight="false" outlineLevel="0" collapsed="false">
      <c r="A262" s="0" t="s">
        <v>74</v>
      </c>
      <c r="B262" s="0" t="s">
        <v>80</v>
      </c>
      <c r="C262" s="0" t="s">
        <v>108</v>
      </c>
      <c r="D262" s="116" t="n">
        <v>37438</v>
      </c>
      <c r="E262" s="0" t="n">
        <v>0.035</v>
      </c>
      <c r="F262" s="0" t="n">
        <v>3133125</v>
      </c>
      <c r="G262" s="151" t="s">
        <v>111</v>
      </c>
      <c r="H262" s="151" t="s">
        <v>111</v>
      </c>
      <c r="I262" s="152" t="s">
        <v>112</v>
      </c>
    </row>
    <row r="263" customFormat="false" ht="12.75" hidden="false" customHeight="false" outlineLevel="0" collapsed="false">
      <c r="A263" s="0" t="s">
        <v>75</v>
      </c>
      <c r="B263" s="0" t="s">
        <v>80</v>
      </c>
      <c r="C263" s="0" t="s">
        <v>108</v>
      </c>
      <c r="D263" s="116" t="n">
        <v>37438</v>
      </c>
      <c r="E263" s="0" t="n">
        <v>-0.02</v>
      </c>
      <c r="F263" s="0" t="n">
        <v>3133126</v>
      </c>
      <c r="G263" s="151" t="s">
        <v>111</v>
      </c>
      <c r="H263" s="151" t="s">
        <v>111</v>
      </c>
      <c r="I263" s="152" t="s">
        <v>112</v>
      </c>
    </row>
    <row r="264" customFormat="false" ht="12.75" hidden="false" customHeight="false" outlineLevel="0" collapsed="false">
      <c r="A264" s="0" t="s">
        <v>76</v>
      </c>
      <c r="B264" s="0" t="s">
        <v>80</v>
      </c>
      <c r="C264" s="0" t="s">
        <v>108</v>
      </c>
      <c r="D264" s="116" t="n">
        <v>37438</v>
      </c>
      <c r="E264" s="0" t="n">
        <v>0.035</v>
      </c>
      <c r="F264" s="0" t="n">
        <v>3133127</v>
      </c>
      <c r="G264" s="151" t="s">
        <v>111</v>
      </c>
      <c r="H264" s="151" t="s">
        <v>111</v>
      </c>
      <c r="I264" s="152" t="s">
        <v>112</v>
      </c>
    </row>
    <row r="265" customFormat="false" ht="12.75" hidden="false" customHeight="false" outlineLevel="0" collapsed="false">
      <c r="A265" s="0" t="s">
        <v>72</v>
      </c>
      <c r="B265" s="0" t="s">
        <v>80</v>
      </c>
      <c r="C265" s="0" t="s">
        <v>108</v>
      </c>
      <c r="D265" s="116" t="n">
        <v>37438</v>
      </c>
      <c r="E265" s="158" t="n">
        <v>37469</v>
      </c>
      <c r="I265" s="152" t="s">
        <v>109</v>
      </c>
    </row>
    <row r="266" customFormat="false" ht="12.75" hidden="false" customHeight="false" outlineLevel="0" collapsed="false">
      <c r="A266" s="0" t="s">
        <v>59</v>
      </c>
      <c r="B266" s="0" t="s">
        <v>110</v>
      </c>
      <c r="C266" s="0" t="s">
        <v>108</v>
      </c>
      <c r="D266" s="116" t="n">
        <v>37469</v>
      </c>
      <c r="E266" s="0" t="n">
        <v>0.36</v>
      </c>
      <c r="F266" s="0" t="n">
        <v>3133100</v>
      </c>
      <c r="G266" s="151" t="s">
        <v>111</v>
      </c>
      <c r="H266" s="151" t="s">
        <v>111</v>
      </c>
      <c r="I266" s="152" t="s">
        <v>112</v>
      </c>
    </row>
    <row r="267" customFormat="false" ht="12.75" hidden="false" customHeight="false" outlineLevel="0" collapsed="false">
      <c r="A267" s="0" t="s">
        <v>59</v>
      </c>
      <c r="B267" s="0" t="s">
        <v>113</v>
      </c>
      <c r="C267" s="0" t="s">
        <v>108</v>
      </c>
      <c r="D267" s="116" t="n">
        <v>37469</v>
      </c>
      <c r="E267" s="0" t="n">
        <v>0.02</v>
      </c>
      <c r="F267" s="0" t="n">
        <v>3133101</v>
      </c>
      <c r="G267" s="151" t="s">
        <v>111</v>
      </c>
      <c r="H267" s="151" t="s">
        <v>111</v>
      </c>
      <c r="I267" s="152" t="s">
        <v>112</v>
      </c>
    </row>
    <row r="268" customFormat="false" ht="12.75" hidden="false" customHeight="false" outlineLevel="0" collapsed="false">
      <c r="A268" s="0" t="s">
        <v>60</v>
      </c>
      <c r="B268" s="0" t="s">
        <v>110</v>
      </c>
      <c r="C268" s="0" t="s">
        <v>108</v>
      </c>
      <c r="D268" s="116" t="n">
        <v>37469</v>
      </c>
      <c r="E268" s="0" t="n">
        <v>0.36</v>
      </c>
      <c r="F268" s="0" t="n">
        <v>3133102</v>
      </c>
      <c r="G268" s="151" t="s">
        <v>111</v>
      </c>
      <c r="H268" s="151" t="s">
        <v>111</v>
      </c>
      <c r="I268" s="152" t="s">
        <v>112</v>
      </c>
    </row>
    <row r="269" customFormat="false" ht="12.75" hidden="false" customHeight="false" outlineLevel="0" collapsed="false">
      <c r="A269" s="0" t="s">
        <v>60</v>
      </c>
      <c r="B269" s="0" t="s">
        <v>113</v>
      </c>
      <c r="C269" s="0" t="s">
        <v>108</v>
      </c>
      <c r="D269" s="116" t="n">
        <v>37469</v>
      </c>
      <c r="E269" s="0" t="n">
        <v>0.07</v>
      </c>
      <c r="F269" s="0" t="n">
        <v>3133103</v>
      </c>
      <c r="G269" s="151" t="s">
        <v>111</v>
      </c>
      <c r="H269" s="151" t="s">
        <v>111</v>
      </c>
      <c r="I269" s="152" t="s">
        <v>112</v>
      </c>
    </row>
    <row r="270" customFormat="false" ht="12.75" hidden="false" customHeight="false" outlineLevel="0" collapsed="false">
      <c r="A270" s="0" t="s">
        <v>61</v>
      </c>
      <c r="B270" s="0" t="s">
        <v>110</v>
      </c>
      <c r="C270" s="0" t="s">
        <v>108</v>
      </c>
      <c r="D270" s="116" t="n">
        <v>37469</v>
      </c>
      <c r="E270" s="0" t="n">
        <v>0.68</v>
      </c>
      <c r="F270" s="0" t="n">
        <v>3133104</v>
      </c>
      <c r="G270" s="151" t="s">
        <v>111</v>
      </c>
      <c r="H270" s="151" t="s">
        <v>111</v>
      </c>
      <c r="I270" s="152" t="s">
        <v>112</v>
      </c>
    </row>
    <row r="271" customFormat="false" ht="12.75" hidden="false" customHeight="false" outlineLevel="0" collapsed="false">
      <c r="A271" s="0" t="s">
        <v>61</v>
      </c>
      <c r="B271" s="0" t="s">
        <v>113</v>
      </c>
      <c r="C271" s="0" t="s">
        <v>108</v>
      </c>
      <c r="D271" s="116" t="n">
        <v>37469</v>
      </c>
      <c r="E271" s="0" t="n">
        <v>0.02</v>
      </c>
      <c r="F271" s="0" t="n">
        <v>3133105</v>
      </c>
      <c r="G271" s="151" t="s">
        <v>111</v>
      </c>
      <c r="H271" s="151" t="s">
        <v>111</v>
      </c>
      <c r="I271" s="152" t="s">
        <v>112</v>
      </c>
    </row>
    <row r="272" customFormat="false" ht="12.75" hidden="false" customHeight="false" outlineLevel="0" collapsed="false">
      <c r="A272" s="0" t="s">
        <v>62</v>
      </c>
      <c r="B272" s="0" t="s">
        <v>110</v>
      </c>
      <c r="C272" s="0" t="s">
        <v>108</v>
      </c>
      <c r="D272" s="116" t="n">
        <v>37469</v>
      </c>
      <c r="E272" s="0" t="n">
        <v>0.36</v>
      </c>
      <c r="F272" s="0" t="n">
        <v>3133106</v>
      </c>
      <c r="G272" s="151" t="s">
        <v>111</v>
      </c>
      <c r="H272" s="151" t="s">
        <v>111</v>
      </c>
      <c r="I272" s="152" t="s">
        <v>112</v>
      </c>
    </row>
    <row r="273" customFormat="false" ht="12.75" hidden="false" customHeight="false" outlineLevel="0" collapsed="false">
      <c r="A273" s="0" t="s">
        <v>62</v>
      </c>
      <c r="B273" s="0" t="s">
        <v>113</v>
      </c>
      <c r="C273" s="0" t="s">
        <v>108</v>
      </c>
      <c r="D273" s="116" t="n">
        <v>37469</v>
      </c>
      <c r="E273" s="0" t="n">
        <v>0.07</v>
      </c>
      <c r="F273" s="0" t="n">
        <v>3133107</v>
      </c>
      <c r="G273" s="151" t="s">
        <v>111</v>
      </c>
      <c r="H273" s="151" t="s">
        <v>111</v>
      </c>
      <c r="I273" s="152" t="s">
        <v>112</v>
      </c>
    </row>
    <row r="274" customFormat="false" ht="12.75" hidden="false" customHeight="false" outlineLevel="0" collapsed="false">
      <c r="A274" s="0" t="s">
        <v>49</v>
      </c>
      <c r="B274" s="0" t="s">
        <v>110</v>
      </c>
      <c r="C274" s="0" t="s">
        <v>108</v>
      </c>
      <c r="D274" s="116" t="n">
        <v>37469</v>
      </c>
      <c r="E274" s="0" t="n">
        <v>0.34</v>
      </c>
      <c r="F274" s="0" t="n">
        <v>3133108</v>
      </c>
      <c r="G274" s="151" t="s">
        <v>111</v>
      </c>
      <c r="H274" s="151" t="s">
        <v>111</v>
      </c>
      <c r="I274" s="152" t="s">
        <v>112</v>
      </c>
    </row>
    <row r="275" customFormat="false" ht="12.75" hidden="false" customHeight="false" outlineLevel="0" collapsed="false">
      <c r="A275" s="0" t="s">
        <v>49</v>
      </c>
      <c r="B275" s="0" t="s">
        <v>113</v>
      </c>
      <c r="C275" s="0" t="s">
        <v>108</v>
      </c>
      <c r="D275" s="116" t="n">
        <v>37469</v>
      </c>
      <c r="E275" s="0" t="n">
        <v>-0.005</v>
      </c>
      <c r="F275" s="0" t="n">
        <v>3133109</v>
      </c>
      <c r="G275" s="151" t="s">
        <v>111</v>
      </c>
      <c r="H275" s="151" t="s">
        <v>111</v>
      </c>
      <c r="I275" s="152" t="s">
        <v>112</v>
      </c>
    </row>
    <row r="276" customFormat="false" ht="12.75" hidden="false" customHeight="false" outlineLevel="0" collapsed="false">
      <c r="A276" s="0" t="s">
        <v>50</v>
      </c>
      <c r="B276" s="0" t="s">
        <v>110</v>
      </c>
      <c r="C276" s="0" t="s">
        <v>108</v>
      </c>
      <c r="D276" s="116" t="n">
        <v>37469</v>
      </c>
      <c r="E276" s="0" t="n">
        <v>0.43</v>
      </c>
      <c r="F276" s="0" t="n">
        <v>3133110</v>
      </c>
      <c r="G276" s="151" t="s">
        <v>111</v>
      </c>
      <c r="H276" s="151" t="s">
        <v>111</v>
      </c>
      <c r="I276" s="152" t="s">
        <v>112</v>
      </c>
    </row>
    <row r="277" customFormat="false" ht="12.75" hidden="false" customHeight="false" outlineLevel="0" collapsed="false">
      <c r="A277" s="0" t="s">
        <v>50</v>
      </c>
      <c r="B277" s="0" t="s">
        <v>113</v>
      </c>
      <c r="C277" s="0" t="s">
        <v>108</v>
      </c>
      <c r="D277" s="116" t="n">
        <v>37469</v>
      </c>
      <c r="E277" s="0" t="n">
        <v>-0.02</v>
      </c>
      <c r="F277" s="0" t="n">
        <v>3133111</v>
      </c>
      <c r="G277" s="151" t="s">
        <v>111</v>
      </c>
      <c r="H277" s="151" t="s">
        <v>111</v>
      </c>
      <c r="I277" s="152" t="s">
        <v>112</v>
      </c>
    </row>
    <row r="278" customFormat="false" ht="12.75" hidden="false" customHeight="false" outlineLevel="0" collapsed="false">
      <c r="A278" s="0" t="s">
        <v>51</v>
      </c>
      <c r="B278" s="0" t="s">
        <v>110</v>
      </c>
      <c r="C278" s="0" t="s">
        <v>108</v>
      </c>
      <c r="D278" s="116" t="n">
        <v>37469</v>
      </c>
      <c r="E278" s="0" t="n">
        <v>0.43</v>
      </c>
      <c r="F278" s="0" t="n">
        <v>3133112</v>
      </c>
      <c r="G278" s="151" t="s">
        <v>111</v>
      </c>
      <c r="H278" s="151" t="s">
        <v>111</v>
      </c>
      <c r="I278" s="152" t="s">
        <v>112</v>
      </c>
    </row>
    <row r="279" customFormat="false" ht="12.75" hidden="false" customHeight="false" outlineLevel="0" collapsed="false">
      <c r="A279" s="0" t="s">
        <v>51</v>
      </c>
      <c r="B279" s="0" t="s">
        <v>113</v>
      </c>
      <c r="C279" s="0" t="s">
        <v>108</v>
      </c>
      <c r="D279" s="116" t="n">
        <v>37469</v>
      </c>
      <c r="E279" s="0" t="n">
        <v>0.01</v>
      </c>
      <c r="F279" s="0" t="n">
        <v>3133113</v>
      </c>
      <c r="G279" s="151" t="s">
        <v>111</v>
      </c>
      <c r="H279" s="151" t="s">
        <v>111</v>
      </c>
      <c r="I279" s="152" t="s">
        <v>112</v>
      </c>
    </row>
    <row r="280" customFormat="false" ht="12.75" hidden="false" customHeight="false" outlineLevel="0" collapsed="false">
      <c r="A280" s="0" t="s">
        <v>52</v>
      </c>
      <c r="B280" s="0" t="s">
        <v>110</v>
      </c>
      <c r="C280" s="0" t="s">
        <v>108</v>
      </c>
      <c r="D280" s="116" t="n">
        <v>37469</v>
      </c>
      <c r="E280" s="0" t="n">
        <v>0.43</v>
      </c>
      <c r="F280" s="0" t="n">
        <v>3133114</v>
      </c>
      <c r="G280" s="151" t="s">
        <v>111</v>
      </c>
      <c r="H280" s="151" t="s">
        <v>111</v>
      </c>
      <c r="I280" s="152" t="s">
        <v>112</v>
      </c>
    </row>
    <row r="281" customFormat="false" ht="12.75" hidden="false" customHeight="false" outlineLevel="0" collapsed="false">
      <c r="A281" s="0" t="s">
        <v>52</v>
      </c>
      <c r="B281" s="0" t="s">
        <v>113</v>
      </c>
      <c r="C281" s="0" t="s">
        <v>108</v>
      </c>
      <c r="D281" s="116" t="n">
        <v>37469</v>
      </c>
      <c r="E281" s="0" t="n">
        <v>-0.02</v>
      </c>
      <c r="F281" s="0" t="n">
        <v>3133115</v>
      </c>
      <c r="G281" s="151" t="s">
        <v>111</v>
      </c>
      <c r="H281" s="151" t="s">
        <v>111</v>
      </c>
      <c r="I281" s="152" t="s">
        <v>112</v>
      </c>
    </row>
    <row r="282" customFormat="false" ht="12.75" hidden="false" customHeight="false" outlineLevel="0" collapsed="false">
      <c r="A282" s="0" t="s">
        <v>17</v>
      </c>
      <c r="B282" s="0" t="s">
        <v>110</v>
      </c>
      <c r="C282" s="0" t="s">
        <v>108</v>
      </c>
      <c r="D282" s="116" t="n">
        <v>37469</v>
      </c>
      <c r="E282" s="0" t="n">
        <v>0.288</v>
      </c>
      <c r="F282" s="0" t="n">
        <v>3133116</v>
      </c>
      <c r="G282" s="151" t="s">
        <v>111</v>
      </c>
      <c r="H282" s="151" t="s">
        <v>111</v>
      </c>
      <c r="I282" s="152" t="s">
        <v>112</v>
      </c>
    </row>
    <row r="283" customFormat="false" ht="12.75" hidden="false" customHeight="false" outlineLevel="0" collapsed="false">
      <c r="A283" s="0" t="s">
        <v>17</v>
      </c>
      <c r="B283" s="0" t="s">
        <v>113</v>
      </c>
      <c r="C283" s="0" t="s">
        <v>108</v>
      </c>
      <c r="D283" s="116" t="n">
        <v>37469</v>
      </c>
      <c r="E283" s="0" t="n">
        <v>0.008</v>
      </c>
      <c r="F283" s="0" t="n">
        <v>3133117</v>
      </c>
      <c r="G283" s="151" t="s">
        <v>111</v>
      </c>
      <c r="H283" s="151" t="s">
        <v>111</v>
      </c>
      <c r="I283" s="152" t="s">
        <v>112</v>
      </c>
    </row>
    <row r="284" customFormat="false" ht="12.75" hidden="false" customHeight="false" outlineLevel="0" collapsed="false">
      <c r="A284" s="0" t="s">
        <v>18</v>
      </c>
      <c r="B284" s="0" t="s">
        <v>110</v>
      </c>
      <c r="C284" s="0" t="s">
        <v>108</v>
      </c>
      <c r="D284" s="116" t="n">
        <v>37469</v>
      </c>
      <c r="E284" s="0" t="n">
        <v>0.288</v>
      </c>
      <c r="F284" s="0" t="n">
        <v>3133118</v>
      </c>
      <c r="G284" s="151" t="s">
        <v>111</v>
      </c>
      <c r="H284" s="151" t="s">
        <v>111</v>
      </c>
      <c r="I284" s="152" t="s">
        <v>112</v>
      </c>
    </row>
    <row r="285" customFormat="false" ht="12.75" hidden="false" customHeight="false" outlineLevel="0" collapsed="false">
      <c r="A285" s="0" t="s">
        <v>18</v>
      </c>
      <c r="B285" s="0" t="s">
        <v>113</v>
      </c>
      <c r="C285" s="0" t="s">
        <v>108</v>
      </c>
      <c r="D285" s="116" t="n">
        <v>37469</v>
      </c>
      <c r="E285" s="0" t="n">
        <v>0</v>
      </c>
      <c r="F285" s="0" t="n">
        <v>3133119</v>
      </c>
      <c r="G285" s="151" t="s">
        <v>111</v>
      </c>
      <c r="H285" s="151" t="s">
        <v>111</v>
      </c>
      <c r="I285" s="152" t="s">
        <v>112</v>
      </c>
    </row>
    <row r="286" customFormat="false" ht="12.75" hidden="false" customHeight="false" outlineLevel="0" collapsed="false">
      <c r="A286" s="0" t="s">
        <v>19</v>
      </c>
      <c r="B286" s="0" t="s">
        <v>110</v>
      </c>
      <c r="C286" s="0" t="s">
        <v>108</v>
      </c>
      <c r="D286" s="116" t="n">
        <v>37469</v>
      </c>
      <c r="E286" s="0" t="n">
        <v>0.36</v>
      </c>
      <c r="F286" s="0" t="n">
        <v>3133120</v>
      </c>
      <c r="G286" s="151" t="s">
        <v>111</v>
      </c>
      <c r="H286" s="151" t="s">
        <v>111</v>
      </c>
      <c r="I286" s="152" t="s">
        <v>112</v>
      </c>
    </row>
    <row r="287" customFormat="false" ht="12.75" hidden="false" customHeight="false" outlineLevel="0" collapsed="false">
      <c r="A287" s="0" t="s">
        <v>19</v>
      </c>
      <c r="B287" s="0" t="s">
        <v>113</v>
      </c>
      <c r="C287" s="0" t="s">
        <v>108</v>
      </c>
      <c r="D287" s="116" t="n">
        <v>37469</v>
      </c>
      <c r="E287" s="0" t="n">
        <v>0.02</v>
      </c>
      <c r="F287" s="0" t="n">
        <v>3133121</v>
      </c>
      <c r="G287" s="151" t="s">
        <v>111</v>
      </c>
      <c r="H287" s="151" t="s">
        <v>111</v>
      </c>
      <c r="I287" s="152" t="s">
        <v>112</v>
      </c>
    </row>
    <row r="288" customFormat="false" ht="12.75" hidden="false" customHeight="false" outlineLevel="0" collapsed="false">
      <c r="A288" s="0" t="s">
        <v>21</v>
      </c>
      <c r="B288" s="0" t="s">
        <v>110</v>
      </c>
      <c r="C288" s="0" t="s">
        <v>108</v>
      </c>
      <c r="D288" s="116" t="n">
        <v>37469</v>
      </c>
      <c r="E288" s="0" t="n">
        <v>0.35</v>
      </c>
      <c r="F288" s="0" t="n">
        <v>3133122</v>
      </c>
      <c r="G288" s="151" t="s">
        <v>111</v>
      </c>
      <c r="H288" s="151" t="s">
        <v>111</v>
      </c>
      <c r="I288" s="152" t="s">
        <v>112</v>
      </c>
    </row>
    <row r="289" customFormat="false" ht="12.75" hidden="false" customHeight="false" outlineLevel="0" collapsed="false">
      <c r="A289" s="0" t="s">
        <v>21</v>
      </c>
      <c r="B289" s="0" t="s">
        <v>113</v>
      </c>
      <c r="C289" s="0" t="s">
        <v>108</v>
      </c>
      <c r="D289" s="116" t="n">
        <v>37469</v>
      </c>
      <c r="E289" s="0" t="n">
        <v>0.04</v>
      </c>
      <c r="F289" s="0" t="n">
        <v>3133123</v>
      </c>
      <c r="G289" s="151" t="s">
        <v>111</v>
      </c>
      <c r="H289" s="151" t="s">
        <v>111</v>
      </c>
      <c r="I289" s="152" t="s">
        <v>112</v>
      </c>
    </row>
    <row r="290" customFormat="false" ht="12.75" hidden="false" customHeight="false" outlineLevel="0" collapsed="false">
      <c r="A290" s="0" t="s">
        <v>73</v>
      </c>
      <c r="B290" s="0" t="s">
        <v>80</v>
      </c>
      <c r="C290" s="0" t="s">
        <v>108</v>
      </c>
      <c r="D290" s="116" t="n">
        <v>37469</v>
      </c>
      <c r="E290" s="0" t="n">
        <v>-0.005</v>
      </c>
      <c r="F290" s="0" t="n">
        <v>3133124</v>
      </c>
      <c r="G290" s="151" t="s">
        <v>111</v>
      </c>
      <c r="H290" s="151" t="s">
        <v>111</v>
      </c>
      <c r="I290" s="152" t="s">
        <v>112</v>
      </c>
    </row>
    <row r="291" customFormat="false" ht="12.75" hidden="false" customHeight="false" outlineLevel="0" collapsed="false">
      <c r="A291" s="0" t="s">
        <v>74</v>
      </c>
      <c r="B291" s="0" t="s">
        <v>80</v>
      </c>
      <c r="C291" s="0" t="s">
        <v>108</v>
      </c>
      <c r="D291" s="116" t="n">
        <v>37469</v>
      </c>
      <c r="E291" s="0" t="n">
        <v>0.01</v>
      </c>
      <c r="F291" s="0" t="n">
        <v>3133125</v>
      </c>
      <c r="G291" s="151" t="s">
        <v>111</v>
      </c>
      <c r="H291" s="151" t="s">
        <v>111</v>
      </c>
      <c r="I291" s="152" t="s">
        <v>112</v>
      </c>
    </row>
    <row r="292" customFormat="false" ht="12.75" hidden="false" customHeight="false" outlineLevel="0" collapsed="false">
      <c r="A292" s="0" t="s">
        <v>75</v>
      </c>
      <c r="B292" s="0" t="s">
        <v>80</v>
      </c>
      <c r="C292" s="0" t="s">
        <v>108</v>
      </c>
      <c r="D292" s="116" t="n">
        <v>37469</v>
      </c>
      <c r="E292" s="0" t="n">
        <v>-0.02</v>
      </c>
      <c r="F292" s="0" t="n">
        <v>3133126</v>
      </c>
      <c r="G292" s="151" t="s">
        <v>111</v>
      </c>
      <c r="H292" s="151" t="s">
        <v>111</v>
      </c>
      <c r="I292" s="152" t="s">
        <v>112</v>
      </c>
    </row>
    <row r="293" customFormat="false" ht="12.75" hidden="false" customHeight="false" outlineLevel="0" collapsed="false">
      <c r="A293" s="0" t="s">
        <v>76</v>
      </c>
      <c r="B293" s="0" t="s">
        <v>80</v>
      </c>
      <c r="C293" s="0" t="s">
        <v>108</v>
      </c>
      <c r="D293" s="116" t="n">
        <v>37469</v>
      </c>
      <c r="E293" s="0" t="n">
        <v>0.01</v>
      </c>
      <c r="F293" s="0" t="n">
        <v>3133127</v>
      </c>
      <c r="G293" s="151" t="s">
        <v>111</v>
      </c>
      <c r="H293" s="151" t="s">
        <v>111</v>
      </c>
      <c r="I293" s="152" t="s">
        <v>112</v>
      </c>
    </row>
    <row r="294" customFormat="false" ht="12.75" hidden="false" customHeight="false" outlineLevel="0" collapsed="false">
      <c r="A294" s="0" t="s">
        <v>72</v>
      </c>
      <c r="B294" s="0" t="s">
        <v>80</v>
      </c>
      <c r="C294" s="0" t="s">
        <v>108</v>
      </c>
      <c r="D294" s="116" t="n">
        <v>37469</v>
      </c>
      <c r="E294" s="158" t="n">
        <v>37500</v>
      </c>
      <c r="I294" s="152" t="s">
        <v>109</v>
      </c>
    </row>
    <row r="295" customFormat="false" ht="12.75" hidden="false" customHeight="false" outlineLevel="0" collapsed="false">
      <c r="A295" s="0" t="s">
        <v>59</v>
      </c>
      <c r="B295" s="0" t="s">
        <v>110</v>
      </c>
      <c r="C295" s="0" t="s">
        <v>108</v>
      </c>
      <c r="D295" s="116" t="n">
        <v>37500</v>
      </c>
      <c r="E295" s="0" t="n">
        <v>0.35</v>
      </c>
      <c r="F295" s="0" t="n">
        <v>3133100</v>
      </c>
      <c r="G295" s="151" t="s">
        <v>111</v>
      </c>
      <c r="H295" s="151" t="s">
        <v>111</v>
      </c>
      <c r="I295" s="152" t="s">
        <v>112</v>
      </c>
    </row>
    <row r="296" customFormat="false" ht="12.75" hidden="false" customHeight="false" outlineLevel="0" collapsed="false">
      <c r="A296" s="0" t="s">
        <v>59</v>
      </c>
      <c r="B296" s="0" t="s">
        <v>113</v>
      </c>
      <c r="C296" s="0" t="s">
        <v>108</v>
      </c>
      <c r="D296" s="116" t="n">
        <v>37500</v>
      </c>
      <c r="E296" s="0" t="n">
        <v>0.02</v>
      </c>
      <c r="F296" s="0" t="n">
        <v>3133101</v>
      </c>
      <c r="G296" s="151" t="s">
        <v>111</v>
      </c>
      <c r="H296" s="151" t="s">
        <v>111</v>
      </c>
      <c r="I296" s="152" t="s">
        <v>112</v>
      </c>
    </row>
    <row r="297" customFormat="false" ht="12.75" hidden="false" customHeight="false" outlineLevel="0" collapsed="false">
      <c r="A297" s="0" t="s">
        <v>60</v>
      </c>
      <c r="B297" s="0" t="s">
        <v>110</v>
      </c>
      <c r="C297" s="0" t="s">
        <v>108</v>
      </c>
      <c r="D297" s="116" t="n">
        <v>37500</v>
      </c>
      <c r="E297" s="0" t="n">
        <v>0.35</v>
      </c>
      <c r="F297" s="0" t="n">
        <v>3133102</v>
      </c>
      <c r="G297" s="151" t="s">
        <v>111</v>
      </c>
      <c r="H297" s="151" t="s">
        <v>111</v>
      </c>
      <c r="I297" s="152" t="s">
        <v>112</v>
      </c>
    </row>
    <row r="298" customFormat="false" ht="12.75" hidden="false" customHeight="false" outlineLevel="0" collapsed="false">
      <c r="A298" s="0" t="s">
        <v>60</v>
      </c>
      <c r="B298" s="0" t="s">
        <v>113</v>
      </c>
      <c r="C298" s="0" t="s">
        <v>108</v>
      </c>
      <c r="D298" s="116" t="n">
        <v>37500</v>
      </c>
      <c r="E298" s="0" t="n">
        <v>0.05</v>
      </c>
      <c r="F298" s="0" t="n">
        <v>3133103</v>
      </c>
      <c r="G298" s="151" t="s">
        <v>111</v>
      </c>
      <c r="H298" s="151" t="s">
        <v>111</v>
      </c>
      <c r="I298" s="152" t="s">
        <v>112</v>
      </c>
    </row>
    <row r="299" customFormat="false" ht="12.75" hidden="false" customHeight="false" outlineLevel="0" collapsed="false">
      <c r="A299" s="0" t="s">
        <v>61</v>
      </c>
      <c r="B299" s="0" t="s">
        <v>110</v>
      </c>
      <c r="C299" s="0" t="s">
        <v>108</v>
      </c>
      <c r="D299" s="116" t="n">
        <v>37500</v>
      </c>
      <c r="E299" s="0" t="n">
        <v>0.67</v>
      </c>
      <c r="F299" s="0" t="n">
        <v>3133104</v>
      </c>
      <c r="G299" s="151" t="s">
        <v>111</v>
      </c>
      <c r="H299" s="151" t="s">
        <v>111</v>
      </c>
      <c r="I299" s="152" t="s">
        <v>112</v>
      </c>
    </row>
    <row r="300" customFormat="false" ht="12.75" hidden="false" customHeight="false" outlineLevel="0" collapsed="false">
      <c r="A300" s="0" t="s">
        <v>61</v>
      </c>
      <c r="B300" s="0" t="s">
        <v>113</v>
      </c>
      <c r="C300" s="0" t="s">
        <v>108</v>
      </c>
      <c r="D300" s="116" t="n">
        <v>37500</v>
      </c>
      <c r="E300" s="0" t="n">
        <v>0.02</v>
      </c>
      <c r="F300" s="0" t="n">
        <v>3133105</v>
      </c>
      <c r="G300" s="151" t="s">
        <v>111</v>
      </c>
      <c r="H300" s="151" t="s">
        <v>111</v>
      </c>
      <c r="I300" s="152" t="s">
        <v>112</v>
      </c>
    </row>
    <row r="301" customFormat="false" ht="12.75" hidden="false" customHeight="false" outlineLevel="0" collapsed="false">
      <c r="A301" s="0" t="s">
        <v>62</v>
      </c>
      <c r="B301" s="0" t="s">
        <v>110</v>
      </c>
      <c r="C301" s="0" t="s">
        <v>108</v>
      </c>
      <c r="D301" s="116" t="n">
        <v>37500</v>
      </c>
      <c r="E301" s="0" t="n">
        <v>0.35</v>
      </c>
      <c r="F301" s="0" t="n">
        <v>3133106</v>
      </c>
      <c r="G301" s="151" t="s">
        <v>111</v>
      </c>
      <c r="H301" s="151" t="s">
        <v>111</v>
      </c>
      <c r="I301" s="152" t="s">
        <v>112</v>
      </c>
    </row>
    <row r="302" customFormat="false" ht="12.75" hidden="false" customHeight="false" outlineLevel="0" collapsed="false">
      <c r="A302" s="0" t="s">
        <v>62</v>
      </c>
      <c r="B302" s="0" t="s">
        <v>113</v>
      </c>
      <c r="C302" s="0" t="s">
        <v>108</v>
      </c>
      <c r="D302" s="116" t="n">
        <v>37500</v>
      </c>
      <c r="E302" s="0" t="n">
        <v>0.05</v>
      </c>
      <c r="F302" s="0" t="n">
        <v>3133107</v>
      </c>
      <c r="G302" s="151" t="s">
        <v>111</v>
      </c>
      <c r="H302" s="151" t="s">
        <v>111</v>
      </c>
      <c r="I302" s="152" t="s">
        <v>112</v>
      </c>
    </row>
    <row r="303" customFormat="false" ht="12.75" hidden="false" customHeight="false" outlineLevel="0" collapsed="false">
      <c r="A303" s="0" t="s">
        <v>49</v>
      </c>
      <c r="B303" s="0" t="s">
        <v>110</v>
      </c>
      <c r="C303" s="0" t="s">
        <v>108</v>
      </c>
      <c r="D303" s="116" t="n">
        <v>37500</v>
      </c>
      <c r="E303" s="0" t="n">
        <v>0.32</v>
      </c>
      <c r="F303" s="0" t="n">
        <v>3133108</v>
      </c>
      <c r="G303" s="151" t="s">
        <v>111</v>
      </c>
      <c r="H303" s="151" t="s">
        <v>111</v>
      </c>
      <c r="I303" s="152" t="s">
        <v>112</v>
      </c>
    </row>
    <row r="304" customFormat="false" ht="12.75" hidden="false" customHeight="false" outlineLevel="0" collapsed="false">
      <c r="A304" s="0" t="s">
        <v>49</v>
      </c>
      <c r="B304" s="0" t="s">
        <v>113</v>
      </c>
      <c r="C304" s="0" t="s">
        <v>108</v>
      </c>
      <c r="D304" s="116" t="n">
        <v>37500</v>
      </c>
      <c r="E304" s="0" t="n">
        <v>-0.005</v>
      </c>
      <c r="F304" s="0" t="n">
        <v>3133109</v>
      </c>
      <c r="G304" s="151" t="s">
        <v>111</v>
      </c>
      <c r="H304" s="151" t="s">
        <v>111</v>
      </c>
      <c r="I304" s="152" t="s">
        <v>112</v>
      </c>
    </row>
    <row r="305" customFormat="false" ht="12.75" hidden="false" customHeight="false" outlineLevel="0" collapsed="false">
      <c r="A305" s="0" t="s">
        <v>50</v>
      </c>
      <c r="B305" s="0" t="s">
        <v>110</v>
      </c>
      <c r="C305" s="0" t="s">
        <v>108</v>
      </c>
      <c r="D305" s="116" t="n">
        <v>37500</v>
      </c>
      <c r="E305" s="0" t="n">
        <v>0.3425</v>
      </c>
      <c r="F305" s="0" t="n">
        <v>3133110</v>
      </c>
      <c r="G305" s="151" t="s">
        <v>111</v>
      </c>
      <c r="H305" s="151" t="s">
        <v>111</v>
      </c>
      <c r="I305" s="152" t="s">
        <v>112</v>
      </c>
    </row>
    <row r="306" customFormat="false" ht="12.75" hidden="false" customHeight="false" outlineLevel="0" collapsed="false">
      <c r="A306" s="0" t="s">
        <v>50</v>
      </c>
      <c r="B306" s="0" t="s">
        <v>113</v>
      </c>
      <c r="C306" s="0" t="s">
        <v>108</v>
      </c>
      <c r="D306" s="116" t="n">
        <v>37500</v>
      </c>
      <c r="E306" s="0" t="n">
        <v>-0.04</v>
      </c>
      <c r="F306" s="0" t="n">
        <v>3133111</v>
      </c>
      <c r="G306" s="151" t="s">
        <v>111</v>
      </c>
      <c r="H306" s="151" t="s">
        <v>111</v>
      </c>
      <c r="I306" s="152" t="s">
        <v>112</v>
      </c>
    </row>
    <row r="307" customFormat="false" ht="12.75" hidden="false" customHeight="false" outlineLevel="0" collapsed="false">
      <c r="A307" s="0" t="s">
        <v>51</v>
      </c>
      <c r="B307" s="0" t="s">
        <v>110</v>
      </c>
      <c r="C307" s="0" t="s">
        <v>108</v>
      </c>
      <c r="D307" s="116" t="n">
        <v>37500</v>
      </c>
      <c r="E307" s="0" t="n">
        <v>0.3425</v>
      </c>
      <c r="F307" s="0" t="n">
        <v>3133112</v>
      </c>
      <c r="G307" s="151" t="s">
        <v>111</v>
      </c>
      <c r="H307" s="151" t="s">
        <v>111</v>
      </c>
      <c r="I307" s="152" t="s">
        <v>112</v>
      </c>
    </row>
    <row r="308" customFormat="false" ht="12.75" hidden="false" customHeight="false" outlineLevel="0" collapsed="false">
      <c r="A308" s="0" t="s">
        <v>51</v>
      </c>
      <c r="B308" s="0" t="s">
        <v>113</v>
      </c>
      <c r="C308" s="0" t="s">
        <v>108</v>
      </c>
      <c r="D308" s="116" t="n">
        <v>37500</v>
      </c>
      <c r="E308" s="0" t="n">
        <v>0.01</v>
      </c>
      <c r="F308" s="0" t="n">
        <v>3133113</v>
      </c>
      <c r="G308" s="151" t="s">
        <v>111</v>
      </c>
      <c r="H308" s="151" t="s">
        <v>111</v>
      </c>
      <c r="I308" s="152" t="s">
        <v>112</v>
      </c>
    </row>
    <row r="309" customFormat="false" ht="12.75" hidden="false" customHeight="false" outlineLevel="0" collapsed="false">
      <c r="A309" s="0" t="s">
        <v>52</v>
      </c>
      <c r="B309" s="0" t="s">
        <v>110</v>
      </c>
      <c r="C309" s="0" t="s">
        <v>108</v>
      </c>
      <c r="D309" s="116" t="n">
        <v>37500</v>
      </c>
      <c r="E309" s="0" t="n">
        <v>0.3425</v>
      </c>
      <c r="F309" s="0" t="n">
        <v>3133114</v>
      </c>
      <c r="G309" s="151" t="s">
        <v>111</v>
      </c>
      <c r="H309" s="151" t="s">
        <v>111</v>
      </c>
      <c r="I309" s="152" t="s">
        <v>112</v>
      </c>
    </row>
    <row r="310" customFormat="false" ht="12.75" hidden="false" customHeight="false" outlineLevel="0" collapsed="false">
      <c r="A310" s="0" t="s">
        <v>52</v>
      </c>
      <c r="B310" s="0" t="s">
        <v>113</v>
      </c>
      <c r="C310" s="0" t="s">
        <v>108</v>
      </c>
      <c r="D310" s="116" t="n">
        <v>37500</v>
      </c>
      <c r="E310" s="0" t="n">
        <v>-0.02</v>
      </c>
      <c r="F310" s="0" t="n">
        <v>3133115</v>
      </c>
      <c r="G310" s="151" t="s">
        <v>111</v>
      </c>
      <c r="H310" s="151" t="s">
        <v>111</v>
      </c>
      <c r="I310" s="152" t="s">
        <v>112</v>
      </c>
    </row>
    <row r="311" customFormat="false" ht="12.75" hidden="false" customHeight="false" outlineLevel="0" collapsed="false">
      <c r="A311" s="0" t="s">
        <v>17</v>
      </c>
      <c r="B311" s="0" t="s">
        <v>110</v>
      </c>
      <c r="C311" s="0" t="s">
        <v>108</v>
      </c>
      <c r="D311" s="116" t="n">
        <v>37500</v>
      </c>
      <c r="E311" s="0" t="n">
        <v>0.288</v>
      </c>
      <c r="F311" s="0" t="n">
        <v>3133116</v>
      </c>
      <c r="G311" s="151" t="s">
        <v>111</v>
      </c>
      <c r="H311" s="151" t="s">
        <v>111</v>
      </c>
      <c r="I311" s="152" t="s">
        <v>112</v>
      </c>
    </row>
    <row r="312" customFormat="false" ht="12.75" hidden="false" customHeight="false" outlineLevel="0" collapsed="false">
      <c r="A312" s="0" t="s">
        <v>17</v>
      </c>
      <c r="B312" s="0" t="s">
        <v>113</v>
      </c>
      <c r="C312" s="0" t="s">
        <v>108</v>
      </c>
      <c r="D312" s="116" t="n">
        <v>37500</v>
      </c>
      <c r="E312" s="0" t="n">
        <v>0.008</v>
      </c>
      <c r="F312" s="0" t="n">
        <v>3133117</v>
      </c>
      <c r="G312" s="151" t="s">
        <v>111</v>
      </c>
      <c r="H312" s="151" t="s">
        <v>111</v>
      </c>
      <c r="I312" s="152" t="s">
        <v>112</v>
      </c>
    </row>
    <row r="313" customFormat="false" ht="12.75" hidden="false" customHeight="false" outlineLevel="0" collapsed="false">
      <c r="A313" s="0" t="s">
        <v>18</v>
      </c>
      <c r="B313" s="0" t="s">
        <v>110</v>
      </c>
      <c r="C313" s="0" t="s">
        <v>108</v>
      </c>
      <c r="D313" s="116" t="n">
        <v>37500</v>
      </c>
      <c r="E313" s="0" t="n">
        <v>0.288</v>
      </c>
      <c r="F313" s="0" t="n">
        <v>3133118</v>
      </c>
      <c r="G313" s="151" t="s">
        <v>111</v>
      </c>
      <c r="H313" s="151" t="s">
        <v>111</v>
      </c>
      <c r="I313" s="152" t="s">
        <v>112</v>
      </c>
    </row>
    <row r="314" customFormat="false" ht="12.75" hidden="false" customHeight="false" outlineLevel="0" collapsed="false">
      <c r="A314" s="0" t="s">
        <v>18</v>
      </c>
      <c r="B314" s="0" t="s">
        <v>113</v>
      </c>
      <c r="C314" s="0" t="s">
        <v>108</v>
      </c>
      <c r="D314" s="116" t="n">
        <v>37500</v>
      </c>
      <c r="E314" s="0" t="n">
        <v>0</v>
      </c>
      <c r="F314" s="0" t="n">
        <v>3133119</v>
      </c>
      <c r="G314" s="151" t="s">
        <v>111</v>
      </c>
      <c r="H314" s="151" t="s">
        <v>111</v>
      </c>
      <c r="I314" s="152" t="s">
        <v>112</v>
      </c>
    </row>
    <row r="315" customFormat="false" ht="12.75" hidden="false" customHeight="false" outlineLevel="0" collapsed="false">
      <c r="A315" s="0" t="s">
        <v>19</v>
      </c>
      <c r="B315" s="0" t="s">
        <v>110</v>
      </c>
      <c r="C315" s="0" t="s">
        <v>108</v>
      </c>
      <c r="D315" s="116" t="n">
        <v>37500</v>
      </c>
      <c r="E315" s="0" t="n">
        <v>0.35</v>
      </c>
      <c r="F315" s="0" t="n">
        <v>3133120</v>
      </c>
      <c r="G315" s="151" t="s">
        <v>111</v>
      </c>
      <c r="H315" s="151" t="s">
        <v>111</v>
      </c>
      <c r="I315" s="152" t="s">
        <v>112</v>
      </c>
    </row>
    <row r="316" customFormat="false" ht="12.75" hidden="false" customHeight="false" outlineLevel="0" collapsed="false">
      <c r="A316" s="0" t="s">
        <v>19</v>
      </c>
      <c r="B316" s="0" t="s">
        <v>113</v>
      </c>
      <c r="C316" s="0" t="s">
        <v>108</v>
      </c>
      <c r="D316" s="116" t="n">
        <v>37500</v>
      </c>
      <c r="E316" s="0" t="n">
        <v>0.02</v>
      </c>
      <c r="F316" s="0" t="n">
        <v>3133121</v>
      </c>
      <c r="G316" s="151" t="s">
        <v>111</v>
      </c>
      <c r="H316" s="151" t="s">
        <v>111</v>
      </c>
      <c r="I316" s="152" t="s">
        <v>112</v>
      </c>
    </row>
    <row r="317" customFormat="false" ht="12.75" hidden="false" customHeight="false" outlineLevel="0" collapsed="false">
      <c r="A317" s="0" t="s">
        <v>21</v>
      </c>
      <c r="B317" s="0" t="s">
        <v>110</v>
      </c>
      <c r="C317" s="0" t="s">
        <v>108</v>
      </c>
      <c r="D317" s="116" t="n">
        <v>37500</v>
      </c>
      <c r="E317" s="0" t="n">
        <v>0.34</v>
      </c>
      <c r="F317" s="0" t="n">
        <v>3133122</v>
      </c>
      <c r="G317" s="151" t="s">
        <v>111</v>
      </c>
      <c r="H317" s="151" t="s">
        <v>111</v>
      </c>
      <c r="I317" s="152" t="s">
        <v>112</v>
      </c>
    </row>
    <row r="318" customFormat="false" ht="12.75" hidden="false" customHeight="false" outlineLevel="0" collapsed="false">
      <c r="A318" s="0" t="s">
        <v>21</v>
      </c>
      <c r="B318" s="0" t="s">
        <v>113</v>
      </c>
      <c r="C318" s="0" t="s">
        <v>108</v>
      </c>
      <c r="D318" s="116" t="n">
        <v>37500</v>
      </c>
      <c r="E318" s="0" t="n">
        <v>0.04</v>
      </c>
      <c r="F318" s="0" t="n">
        <v>3133123</v>
      </c>
      <c r="G318" s="151" t="s">
        <v>111</v>
      </c>
      <c r="H318" s="151" t="s">
        <v>111</v>
      </c>
      <c r="I318" s="152" t="s">
        <v>112</v>
      </c>
    </row>
    <row r="319" customFormat="false" ht="12.75" hidden="false" customHeight="false" outlineLevel="0" collapsed="false">
      <c r="A319" s="0" t="s">
        <v>73</v>
      </c>
      <c r="B319" s="0" t="s">
        <v>80</v>
      </c>
      <c r="C319" s="0" t="s">
        <v>108</v>
      </c>
      <c r="D319" s="116" t="n">
        <v>37500</v>
      </c>
      <c r="E319" s="0" t="n">
        <v>-0.005</v>
      </c>
      <c r="F319" s="0" t="n">
        <v>3133124</v>
      </c>
      <c r="G319" s="151" t="s">
        <v>111</v>
      </c>
      <c r="H319" s="151" t="s">
        <v>111</v>
      </c>
      <c r="I319" s="152" t="s">
        <v>112</v>
      </c>
    </row>
    <row r="320" customFormat="false" ht="12.75" hidden="false" customHeight="false" outlineLevel="0" collapsed="false">
      <c r="A320" s="0" t="s">
        <v>74</v>
      </c>
      <c r="B320" s="0" t="s">
        <v>80</v>
      </c>
      <c r="C320" s="0" t="s">
        <v>108</v>
      </c>
      <c r="D320" s="116" t="n">
        <v>37500</v>
      </c>
      <c r="E320" s="0" t="n">
        <v>0.01</v>
      </c>
      <c r="F320" s="0" t="n">
        <v>3133125</v>
      </c>
      <c r="G320" s="151" t="s">
        <v>111</v>
      </c>
      <c r="H320" s="151" t="s">
        <v>111</v>
      </c>
      <c r="I320" s="152" t="s">
        <v>112</v>
      </c>
    </row>
    <row r="321" customFormat="false" ht="12.75" hidden="false" customHeight="false" outlineLevel="0" collapsed="false">
      <c r="A321" s="0" t="s">
        <v>75</v>
      </c>
      <c r="B321" s="0" t="s">
        <v>80</v>
      </c>
      <c r="C321" s="0" t="s">
        <v>108</v>
      </c>
      <c r="D321" s="116" t="n">
        <v>37500</v>
      </c>
      <c r="E321" s="0" t="n">
        <v>-0.02</v>
      </c>
      <c r="F321" s="0" t="n">
        <v>3133126</v>
      </c>
      <c r="G321" s="151" t="s">
        <v>111</v>
      </c>
      <c r="H321" s="151" t="s">
        <v>111</v>
      </c>
      <c r="I321" s="152" t="s">
        <v>112</v>
      </c>
    </row>
    <row r="322" customFormat="false" ht="12.75" hidden="false" customHeight="false" outlineLevel="0" collapsed="false">
      <c r="A322" s="0" t="s">
        <v>76</v>
      </c>
      <c r="B322" s="0" t="s">
        <v>80</v>
      </c>
      <c r="C322" s="0" t="s">
        <v>108</v>
      </c>
      <c r="D322" s="116" t="n">
        <v>37500</v>
      </c>
      <c r="E322" s="0" t="n">
        <v>0.01</v>
      </c>
      <c r="F322" s="0" t="n">
        <v>3133127</v>
      </c>
      <c r="G322" s="151" t="s">
        <v>111</v>
      </c>
      <c r="H322" s="151" t="s">
        <v>111</v>
      </c>
      <c r="I322" s="152" t="s">
        <v>112</v>
      </c>
    </row>
    <row r="323" customFormat="false" ht="12.75" hidden="false" customHeight="false" outlineLevel="0" collapsed="false">
      <c r="A323" s="0" t="s">
        <v>72</v>
      </c>
      <c r="B323" s="0" t="s">
        <v>80</v>
      </c>
      <c r="C323" s="0" t="s">
        <v>108</v>
      </c>
      <c r="D323" s="116" t="n">
        <v>37500</v>
      </c>
      <c r="E323" s="158" t="n">
        <v>37530</v>
      </c>
      <c r="I323" s="152" t="s">
        <v>109</v>
      </c>
    </row>
    <row r="324" customFormat="false" ht="12.75" hidden="false" customHeight="false" outlineLevel="0" collapsed="false">
      <c r="A324" s="0" t="s">
        <v>59</v>
      </c>
      <c r="B324" s="0" t="s">
        <v>110</v>
      </c>
      <c r="C324" s="0" t="s">
        <v>108</v>
      </c>
      <c r="D324" s="116" t="n">
        <v>37530</v>
      </c>
      <c r="E324" s="0" t="n">
        <v>0.38</v>
      </c>
      <c r="F324" s="0" t="n">
        <v>3133100</v>
      </c>
      <c r="G324" s="151" t="s">
        <v>111</v>
      </c>
      <c r="H324" s="151" t="s">
        <v>111</v>
      </c>
      <c r="I324" s="152" t="s">
        <v>112</v>
      </c>
    </row>
    <row r="325" customFormat="false" ht="12.75" hidden="false" customHeight="false" outlineLevel="0" collapsed="false">
      <c r="A325" s="0" t="s">
        <v>59</v>
      </c>
      <c r="B325" s="0" t="s">
        <v>113</v>
      </c>
      <c r="C325" s="0" t="s">
        <v>108</v>
      </c>
      <c r="D325" s="116" t="n">
        <v>37530</v>
      </c>
      <c r="E325" s="0" t="n">
        <v>0.02</v>
      </c>
      <c r="F325" s="0" t="n">
        <v>3133101</v>
      </c>
      <c r="G325" s="151" t="s">
        <v>111</v>
      </c>
      <c r="H325" s="151" t="s">
        <v>111</v>
      </c>
      <c r="I325" s="152" t="s">
        <v>112</v>
      </c>
    </row>
    <row r="326" customFormat="false" ht="12.75" hidden="false" customHeight="false" outlineLevel="0" collapsed="false">
      <c r="A326" s="0" t="s">
        <v>60</v>
      </c>
      <c r="B326" s="0" t="s">
        <v>110</v>
      </c>
      <c r="C326" s="0" t="s">
        <v>108</v>
      </c>
      <c r="D326" s="116" t="n">
        <v>37530</v>
      </c>
      <c r="E326" s="0" t="n">
        <v>0.38</v>
      </c>
      <c r="F326" s="0" t="n">
        <v>3133102</v>
      </c>
      <c r="G326" s="151" t="s">
        <v>111</v>
      </c>
      <c r="H326" s="151" t="s">
        <v>111</v>
      </c>
      <c r="I326" s="152" t="s">
        <v>112</v>
      </c>
    </row>
    <row r="327" customFormat="false" ht="12.75" hidden="false" customHeight="false" outlineLevel="0" collapsed="false">
      <c r="A327" s="0" t="s">
        <v>60</v>
      </c>
      <c r="B327" s="0" t="s">
        <v>113</v>
      </c>
      <c r="C327" s="0" t="s">
        <v>108</v>
      </c>
      <c r="D327" s="116" t="n">
        <v>37530</v>
      </c>
      <c r="E327" s="0" t="n">
        <v>0.05</v>
      </c>
      <c r="F327" s="0" t="n">
        <v>3133103</v>
      </c>
      <c r="G327" s="151" t="s">
        <v>111</v>
      </c>
      <c r="H327" s="151" t="s">
        <v>111</v>
      </c>
      <c r="I327" s="152" t="s">
        <v>112</v>
      </c>
    </row>
    <row r="328" customFormat="false" ht="12.75" hidden="false" customHeight="false" outlineLevel="0" collapsed="false">
      <c r="A328" s="0" t="s">
        <v>61</v>
      </c>
      <c r="B328" s="0" t="s">
        <v>110</v>
      </c>
      <c r="C328" s="0" t="s">
        <v>108</v>
      </c>
      <c r="D328" s="116" t="n">
        <v>37530</v>
      </c>
      <c r="E328" s="0" t="n">
        <v>0.7</v>
      </c>
      <c r="F328" s="0" t="n">
        <v>3133104</v>
      </c>
      <c r="G328" s="151" t="s">
        <v>111</v>
      </c>
      <c r="H328" s="151" t="s">
        <v>111</v>
      </c>
      <c r="I328" s="152" t="s">
        <v>112</v>
      </c>
    </row>
    <row r="329" customFormat="false" ht="12.75" hidden="false" customHeight="false" outlineLevel="0" collapsed="false">
      <c r="A329" s="0" t="s">
        <v>61</v>
      </c>
      <c r="B329" s="0" t="s">
        <v>113</v>
      </c>
      <c r="C329" s="0" t="s">
        <v>108</v>
      </c>
      <c r="D329" s="116" t="n">
        <v>37530</v>
      </c>
      <c r="E329" s="0" t="n">
        <v>0.02</v>
      </c>
      <c r="F329" s="0" t="n">
        <v>3133105</v>
      </c>
      <c r="G329" s="151" t="s">
        <v>111</v>
      </c>
      <c r="H329" s="151" t="s">
        <v>111</v>
      </c>
      <c r="I329" s="152" t="s">
        <v>112</v>
      </c>
    </row>
    <row r="330" customFormat="false" ht="12.75" hidden="false" customHeight="false" outlineLevel="0" collapsed="false">
      <c r="A330" s="0" t="s">
        <v>62</v>
      </c>
      <c r="B330" s="0" t="s">
        <v>110</v>
      </c>
      <c r="C330" s="0" t="s">
        <v>108</v>
      </c>
      <c r="D330" s="116" t="n">
        <v>37530</v>
      </c>
      <c r="E330" s="0" t="n">
        <v>0.38</v>
      </c>
      <c r="F330" s="0" t="n">
        <v>3133106</v>
      </c>
      <c r="G330" s="151" t="s">
        <v>111</v>
      </c>
      <c r="H330" s="151" t="s">
        <v>111</v>
      </c>
      <c r="I330" s="152" t="s">
        <v>112</v>
      </c>
    </row>
    <row r="331" customFormat="false" ht="12.75" hidden="false" customHeight="false" outlineLevel="0" collapsed="false">
      <c r="A331" s="0" t="s">
        <v>62</v>
      </c>
      <c r="B331" s="0" t="s">
        <v>113</v>
      </c>
      <c r="C331" s="0" t="s">
        <v>108</v>
      </c>
      <c r="D331" s="116" t="n">
        <v>37530</v>
      </c>
      <c r="E331" s="0" t="n">
        <v>0.05</v>
      </c>
      <c r="F331" s="0" t="n">
        <v>3133107</v>
      </c>
      <c r="G331" s="151" t="s">
        <v>111</v>
      </c>
      <c r="H331" s="151" t="s">
        <v>111</v>
      </c>
      <c r="I331" s="152" t="s">
        <v>112</v>
      </c>
    </row>
    <row r="332" customFormat="false" ht="12.75" hidden="false" customHeight="false" outlineLevel="0" collapsed="false">
      <c r="A332" s="0" t="s">
        <v>49</v>
      </c>
      <c r="B332" s="0" t="s">
        <v>110</v>
      </c>
      <c r="C332" s="0" t="s">
        <v>108</v>
      </c>
      <c r="D332" s="116" t="n">
        <v>37530</v>
      </c>
      <c r="E332" s="0" t="n">
        <v>0.38</v>
      </c>
      <c r="F332" s="0" t="n">
        <v>3133108</v>
      </c>
      <c r="G332" s="151" t="s">
        <v>111</v>
      </c>
      <c r="H332" s="151" t="s">
        <v>111</v>
      </c>
      <c r="I332" s="152" t="s">
        <v>112</v>
      </c>
    </row>
    <row r="333" customFormat="false" ht="12.75" hidden="false" customHeight="false" outlineLevel="0" collapsed="false">
      <c r="A333" s="0" t="s">
        <v>49</v>
      </c>
      <c r="B333" s="0" t="s">
        <v>113</v>
      </c>
      <c r="C333" s="0" t="s">
        <v>108</v>
      </c>
      <c r="D333" s="116" t="n">
        <v>37530</v>
      </c>
      <c r="E333" s="0" t="n">
        <v>-0.005</v>
      </c>
      <c r="F333" s="0" t="n">
        <v>3133109</v>
      </c>
      <c r="G333" s="151" t="s">
        <v>111</v>
      </c>
      <c r="H333" s="151" t="s">
        <v>111</v>
      </c>
      <c r="I333" s="152" t="s">
        <v>112</v>
      </c>
    </row>
    <row r="334" customFormat="false" ht="12.75" hidden="false" customHeight="false" outlineLevel="0" collapsed="false">
      <c r="A334" s="0" t="s">
        <v>50</v>
      </c>
      <c r="B334" s="0" t="s">
        <v>110</v>
      </c>
      <c r="C334" s="0" t="s">
        <v>108</v>
      </c>
      <c r="D334" s="116" t="n">
        <v>37530</v>
      </c>
      <c r="E334" s="0" t="n">
        <v>0.37</v>
      </c>
      <c r="F334" s="0" t="n">
        <v>3133110</v>
      </c>
      <c r="G334" s="151" t="s">
        <v>111</v>
      </c>
      <c r="H334" s="151" t="s">
        <v>111</v>
      </c>
      <c r="I334" s="152" t="s">
        <v>112</v>
      </c>
    </row>
    <row r="335" customFormat="false" ht="12.75" hidden="false" customHeight="false" outlineLevel="0" collapsed="false">
      <c r="A335" s="0" t="s">
        <v>50</v>
      </c>
      <c r="B335" s="0" t="s">
        <v>113</v>
      </c>
      <c r="C335" s="0" t="s">
        <v>108</v>
      </c>
      <c r="D335" s="116" t="n">
        <v>37530</v>
      </c>
      <c r="E335" s="0" t="n">
        <v>-0.085</v>
      </c>
      <c r="F335" s="0" t="n">
        <v>3133111</v>
      </c>
      <c r="G335" s="151" t="s">
        <v>111</v>
      </c>
      <c r="H335" s="151" t="s">
        <v>111</v>
      </c>
      <c r="I335" s="152" t="s">
        <v>112</v>
      </c>
    </row>
    <row r="336" customFormat="false" ht="12.75" hidden="false" customHeight="false" outlineLevel="0" collapsed="false">
      <c r="A336" s="0" t="s">
        <v>51</v>
      </c>
      <c r="B336" s="0" t="s">
        <v>110</v>
      </c>
      <c r="C336" s="0" t="s">
        <v>108</v>
      </c>
      <c r="D336" s="116" t="n">
        <v>37530</v>
      </c>
      <c r="E336" s="0" t="n">
        <v>0.37</v>
      </c>
      <c r="F336" s="0" t="n">
        <v>3133112</v>
      </c>
      <c r="G336" s="151" t="s">
        <v>111</v>
      </c>
      <c r="H336" s="151" t="s">
        <v>111</v>
      </c>
      <c r="I336" s="152" t="s">
        <v>112</v>
      </c>
    </row>
    <row r="337" customFormat="false" ht="12.75" hidden="false" customHeight="false" outlineLevel="0" collapsed="false">
      <c r="A337" s="0" t="s">
        <v>51</v>
      </c>
      <c r="B337" s="0" t="s">
        <v>113</v>
      </c>
      <c r="C337" s="0" t="s">
        <v>108</v>
      </c>
      <c r="D337" s="116" t="n">
        <v>37530</v>
      </c>
      <c r="E337" s="0" t="n">
        <v>0.01</v>
      </c>
      <c r="F337" s="0" t="n">
        <v>3133113</v>
      </c>
      <c r="G337" s="151" t="s">
        <v>111</v>
      </c>
      <c r="H337" s="151" t="s">
        <v>111</v>
      </c>
      <c r="I337" s="152" t="s">
        <v>112</v>
      </c>
    </row>
    <row r="338" customFormat="false" ht="12.75" hidden="false" customHeight="false" outlineLevel="0" collapsed="false">
      <c r="A338" s="0" t="s">
        <v>52</v>
      </c>
      <c r="B338" s="0" t="s">
        <v>110</v>
      </c>
      <c r="C338" s="0" t="s">
        <v>108</v>
      </c>
      <c r="D338" s="116" t="n">
        <v>37530</v>
      </c>
      <c r="E338" s="0" t="n">
        <v>0.37</v>
      </c>
      <c r="F338" s="0" t="n">
        <v>3133114</v>
      </c>
      <c r="G338" s="151" t="s">
        <v>111</v>
      </c>
      <c r="H338" s="151" t="s">
        <v>111</v>
      </c>
      <c r="I338" s="152" t="s">
        <v>112</v>
      </c>
    </row>
    <row r="339" customFormat="false" ht="12.75" hidden="false" customHeight="false" outlineLevel="0" collapsed="false">
      <c r="A339" s="0" t="s">
        <v>52</v>
      </c>
      <c r="B339" s="0" t="s">
        <v>113</v>
      </c>
      <c r="C339" s="0" t="s">
        <v>108</v>
      </c>
      <c r="D339" s="116" t="n">
        <v>37530</v>
      </c>
      <c r="E339" s="0" t="n">
        <v>-0.055</v>
      </c>
      <c r="F339" s="0" t="n">
        <v>3133115</v>
      </c>
      <c r="G339" s="151" t="s">
        <v>111</v>
      </c>
      <c r="H339" s="151" t="s">
        <v>111</v>
      </c>
      <c r="I339" s="152" t="s">
        <v>112</v>
      </c>
    </row>
    <row r="340" customFormat="false" ht="12.75" hidden="false" customHeight="false" outlineLevel="0" collapsed="false">
      <c r="A340" s="0" t="s">
        <v>17</v>
      </c>
      <c r="B340" s="0" t="s">
        <v>110</v>
      </c>
      <c r="C340" s="0" t="s">
        <v>108</v>
      </c>
      <c r="D340" s="116" t="n">
        <v>37530</v>
      </c>
      <c r="E340" s="0" t="n">
        <v>0.288</v>
      </c>
      <c r="F340" s="0" t="n">
        <v>3133116</v>
      </c>
      <c r="G340" s="151" t="s">
        <v>111</v>
      </c>
      <c r="H340" s="151" t="s">
        <v>111</v>
      </c>
      <c r="I340" s="152" t="s">
        <v>112</v>
      </c>
    </row>
    <row r="341" customFormat="false" ht="12.75" hidden="false" customHeight="false" outlineLevel="0" collapsed="false">
      <c r="A341" s="0" t="s">
        <v>17</v>
      </c>
      <c r="B341" s="0" t="s">
        <v>113</v>
      </c>
      <c r="C341" s="0" t="s">
        <v>108</v>
      </c>
      <c r="D341" s="116" t="n">
        <v>37530</v>
      </c>
      <c r="E341" s="0" t="n">
        <v>0.008</v>
      </c>
      <c r="F341" s="0" t="n">
        <v>3133117</v>
      </c>
      <c r="G341" s="151" t="s">
        <v>111</v>
      </c>
      <c r="H341" s="151" t="s">
        <v>111</v>
      </c>
      <c r="I341" s="152" t="s">
        <v>112</v>
      </c>
    </row>
    <row r="342" customFormat="false" ht="12.75" hidden="false" customHeight="false" outlineLevel="0" collapsed="false">
      <c r="A342" s="0" t="s">
        <v>18</v>
      </c>
      <c r="B342" s="0" t="s">
        <v>110</v>
      </c>
      <c r="C342" s="0" t="s">
        <v>108</v>
      </c>
      <c r="D342" s="116" t="n">
        <v>37530</v>
      </c>
      <c r="E342" s="0" t="n">
        <v>0.288</v>
      </c>
      <c r="F342" s="0" t="n">
        <v>3133118</v>
      </c>
      <c r="G342" s="151" t="s">
        <v>111</v>
      </c>
      <c r="H342" s="151" t="s">
        <v>111</v>
      </c>
      <c r="I342" s="152" t="s">
        <v>112</v>
      </c>
    </row>
    <row r="343" customFormat="false" ht="12.75" hidden="false" customHeight="false" outlineLevel="0" collapsed="false">
      <c r="A343" s="0" t="s">
        <v>18</v>
      </c>
      <c r="B343" s="0" t="s">
        <v>113</v>
      </c>
      <c r="C343" s="0" t="s">
        <v>108</v>
      </c>
      <c r="D343" s="116" t="n">
        <v>37530</v>
      </c>
      <c r="E343" s="0" t="n">
        <v>0</v>
      </c>
      <c r="F343" s="0" t="n">
        <v>3133119</v>
      </c>
      <c r="G343" s="151" t="s">
        <v>111</v>
      </c>
      <c r="H343" s="151" t="s">
        <v>111</v>
      </c>
      <c r="I343" s="152" t="s">
        <v>112</v>
      </c>
    </row>
    <row r="344" customFormat="false" ht="12.75" hidden="false" customHeight="false" outlineLevel="0" collapsed="false">
      <c r="A344" s="0" t="s">
        <v>19</v>
      </c>
      <c r="B344" s="0" t="s">
        <v>110</v>
      </c>
      <c r="C344" s="0" t="s">
        <v>108</v>
      </c>
      <c r="D344" s="116" t="n">
        <v>37530</v>
      </c>
      <c r="E344" s="0" t="n">
        <v>0.38</v>
      </c>
      <c r="F344" s="0" t="n">
        <v>3133120</v>
      </c>
      <c r="G344" s="151" t="s">
        <v>111</v>
      </c>
      <c r="H344" s="151" t="s">
        <v>111</v>
      </c>
      <c r="I344" s="152" t="s">
        <v>112</v>
      </c>
    </row>
    <row r="345" customFormat="false" ht="12.75" hidden="false" customHeight="false" outlineLevel="0" collapsed="false">
      <c r="A345" s="0" t="s">
        <v>19</v>
      </c>
      <c r="B345" s="0" t="s">
        <v>113</v>
      </c>
      <c r="C345" s="0" t="s">
        <v>108</v>
      </c>
      <c r="D345" s="116" t="n">
        <v>37530</v>
      </c>
      <c r="E345" s="0" t="n">
        <v>0.02</v>
      </c>
      <c r="F345" s="0" t="n">
        <v>3133121</v>
      </c>
      <c r="G345" s="151" t="s">
        <v>111</v>
      </c>
      <c r="H345" s="151" t="s">
        <v>111</v>
      </c>
      <c r="I345" s="152" t="s">
        <v>112</v>
      </c>
    </row>
    <row r="346" customFormat="false" ht="12.75" hidden="false" customHeight="false" outlineLevel="0" collapsed="false">
      <c r="A346" s="0" t="s">
        <v>21</v>
      </c>
      <c r="B346" s="0" t="s">
        <v>110</v>
      </c>
      <c r="C346" s="0" t="s">
        <v>108</v>
      </c>
      <c r="D346" s="116" t="n">
        <v>37530</v>
      </c>
      <c r="E346" s="0" t="n">
        <v>0.37</v>
      </c>
      <c r="F346" s="0" t="n">
        <v>3133122</v>
      </c>
      <c r="G346" s="151" t="s">
        <v>111</v>
      </c>
      <c r="H346" s="151" t="s">
        <v>111</v>
      </c>
      <c r="I346" s="152" t="s">
        <v>112</v>
      </c>
    </row>
    <row r="347" customFormat="false" ht="12.75" hidden="false" customHeight="false" outlineLevel="0" collapsed="false">
      <c r="A347" s="0" t="s">
        <v>21</v>
      </c>
      <c r="B347" s="0" t="s">
        <v>113</v>
      </c>
      <c r="C347" s="0" t="s">
        <v>108</v>
      </c>
      <c r="D347" s="116" t="n">
        <v>37530</v>
      </c>
      <c r="E347" s="0" t="n">
        <v>0.04</v>
      </c>
      <c r="F347" s="0" t="n">
        <v>3133123</v>
      </c>
      <c r="G347" s="151" t="s">
        <v>111</v>
      </c>
      <c r="H347" s="151" t="s">
        <v>111</v>
      </c>
      <c r="I347" s="152" t="s">
        <v>112</v>
      </c>
    </row>
    <row r="348" customFormat="false" ht="12.75" hidden="false" customHeight="false" outlineLevel="0" collapsed="false">
      <c r="A348" s="0" t="s">
        <v>73</v>
      </c>
      <c r="B348" s="0" t="s">
        <v>80</v>
      </c>
      <c r="C348" s="0" t="s">
        <v>108</v>
      </c>
      <c r="D348" s="116" t="n">
        <v>37530</v>
      </c>
      <c r="E348" s="0" t="n">
        <v>-0.005</v>
      </c>
      <c r="F348" s="0" t="n">
        <v>3133124</v>
      </c>
      <c r="G348" s="151" t="s">
        <v>111</v>
      </c>
      <c r="H348" s="151" t="s">
        <v>111</v>
      </c>
      <c r="I348" s="152" t="s">
        <v>112</v>
      </c>
    </row>
    <row r="349" customFormat="false" ht="12.75" hidden="false" customHeight="false" outlineLevel="0" collapsed="false">
      <c r="A349" s="0" t="s">
        <v>74</v>
      </c>
      <c r="B349" s="0" t="s">
        <v>80</v>
      </c>
      <c r="C349" s="0" t="s">
        <v>108</v>
      </c>
      <c r="D349" s="116" t="n">
        <v>37530</v>
      </c>
      <c r="E349" s="0" t="n">
        <v>0.01</v>
      </c>
      <c r="F349" s="0" t="n">
        <v>3133125</v>
      </c>
      <c r="G349" s="151" t="s">
        <v>111</v>
      </c>
      <c r="H349" s="151" t="s">
        <v>111</v>
      </c>
      <c r="I349" s="152" t="s">
        <v>112</v>
      </c>
    </row>
    <row r="350" customFormat="false" ht="12.75" hidden="false" customHeight="false" outlineLevel="0" collapsed="false">
      <c r="A350" s="0" t="s">
        <v>75</v>
      </c>
      <c r="B350" s="0" t="s">
        <v>80</v>
      </c>
      <c r="C350" s="0" t="s">
        <v>108</v>
      </c>
      <c r="D350" s="116" t="n">
        <v>37530</v>
      </c>
      <c r="E350" s="0" t="n">
        <v>-0.055</v>
      </c>
      <c r="F350" s="0" t="n">
        <v>3133126</v>
      </c>
      <c r="G350" s="151" t="s">
        <v>111</v>
      </c>
      <c r="H350" s="151" t="s">
        <v>111</v>
      </c>
      <c r="I350" s="152" t="s">
        <v>112</v>
      </c>
    </row>
    <row r="351" customFormat="false" ht="12.75" hidden="false" customHeight="false" outlineLevel="0" collapsed="false">
      <c r="A351" s="0" t="s">
        <v>76</v>
      </c>
      <c r="B351" s="0" t="s">
        <v>80</v>
      </c>
      <c r="C351" s="0" t="s">
        <v>108</v>
      </c>
      <c r="D351" s="116" t="n">
        <v>37530</v>
      </c>
      <c r="E351" s="0" t="n">
        <v>0.01</v>
      </c>
      <c r="F351" s="0" t="n">
        <v>3133127</v>
      </c>
      <c r="G351" s="151" t="s">
        <v>111</v>
      </c>
      <c r="H351" s="151" t="s">
        <v>111</v>
      </c>
      <c r="I351" s="152" t="s">
        <v>112</v>
      </c>
    </row>
    <row r="352" customFormat="false" ht="12.75" hidden="false" customHeight="false" outlineLevel="0" collapsed="false">
      <c r="A352" s="0" t="s">
        <v>72</v>
      </c>
      <c r="B352" s="0" t="s">
        <v>80</v>
      </c>
      <c r="C352" s="0" t="s">
        <v>108</v>
      </c>
      <c r="D352" s="116" t="n">
        <v>37530</v>
      </c>
      <c r="E352" s="158" t="n">
        <v>37561</v>
      </c>
      <c r="I352" s="152" t="s">
        <v>109</v>
      </c>
    </row>
    <row r="353" customFormat="false" ht="12.75" hidden="false" customHeight="false" outlineLevel="0" collapsed="false">
      <c r="A353" s="0" t="s">
        <v>59</v>
      </c>
      <c r="B353" s="0" t="s">
        <v>110</v>
      </c>
      <c r="C353" s="0" t="s">
        <v>108</v>
      </c>
      <c r="D353" s="116" t="n">
        <v>37561</v>
      </c>
      <c r="E353" s="0" t="n">
        <v>0.38</v>
      </c>
      <c r="F353" s="0" t="n">
        <v>3133100</v>
      </c>
      <c r="G353" s="151" t="s">
        <v>111</v>
      </c>
      <c r="H353" s="151" t="s">
        <v>111</v>
      </c>
      <c r="I353" s="152" t="s">
        <v>112</v>
      </c>
    </row>
    <row r="354" customFormat="false" ht="12.75" hidden="false" customHeight="false" outlineLevel="0" collapsed="false">
      <c r="A354" s="0" t="s">
        <v>59</v>
      </c>
      <c r="B354" s="0" t="s">
        <v>113</v>
      </c>
      <c r="C354" s="0" t="s">
        <v>108</v>
      </c>
      <c r="D354" s="116" t="n">
        <v>37561</v>
      </c>
      <c r="E354" s="0" t="n">
        <v>0.05</v>
      </c>
      <c r="F354" s="0" t="n">
        <v>3133101</v>
      </c>
      <c r="G354" s="151" t="s">
        <v>111</v>
      </c>
      <c r="H354" s="151" t="s">
        <v>111</v>
      </c>
      <c r="I354" s="152" t="s">
        <v>112</v>
      </c>
    </row>
    <row r="355" customFormat="false" ht="12.75" hidden="false" customHeight="false" outlineLevel="0" collapsed="false">
      <c r="A355" s="0" t="s">
        <v>60</v>
      </c>
      <c r="B355" s="0" t="s">
        <v>110</v>
      </c>
      <c r="C355" s="0" t="s">
        <v>108</v>
      </c>
      <c r="D355" s="116" t="n">
        <v>37561</v>
      </c>
      <c r="E355" s="0" t="n">
        <v>0.38</v>
      </c>
      <c r="F355" s="0" t="n">
        <v>3133102</v>
      </c>
      <c r="G355" s="151" t="s">
        <v>111</v>
      </c>
      <c r="H355" s="151" t="s">
        <v>111</v>
      </c>
      <c r="I355" s="152" t="s">
        <v>112</v>
      </c>
    </row>
    <row r="356" customFormat="false" ht="12.75" hidden="false" customHeight="false" outlineLevel="0" collapsed="false">
      <c r="A356" s="0" t="s">
        <v>60</v>
      </c>
      <c r="B356" s="0" t="s">
        <v>113</v>
      </c>
      <c r="C356" s="0" t="s">
        <v>108</v>
      </c>
      <c r="D356" s="116" t="n">
        <v>37561</v>
      </c>
      <c r="E356" s="0" t="n">
        <v>0.14</v>
      </c>
      <c r="F356" s="0" t="n">
        <v>3133103</v>
      </c>
      <c r="G356" s="151" t="s">
        <v>111</v>
      </c>
      <c r="H356" s="151" t="s">
        <v>111</v>
      </c>
      <c r="I356" s="152" t="s">
        <v>112</v>
      </c>
    </row>
    <row r="357" customFormat="false" ht="12.75" hidden="false" customHeight="false" outlineLevel="0" collapsed="false">
      <c r="A357" s="0" t="s">
        <v>61</v>
      </c>
      <c r="B357" s="0" t="s">
        <v>110</v>
      </c>
      <c r="C357" s="0" t="s">
        <v>108</v>
      </c>
      <c r="D357" s="116" t="n">
        <v>37561</v>
      </c>
      <c r="E357" s="0" t="n">
        <v>0.7</v>
      </c>
      <c r="F357" s="0" t="n">
        <v>3133104</v>
      </c>
      <c r="G357" s="151" t="s">
        <v>111</v>
      </c>
      <c r="H357" s="151" t="s">
        <v>111</v>
      </c>
      <c r="I357" s="152" t="s">
        <v>112</v>
      </c>
    </row>
    <row r="358" customFormat="false" ht="12.75" hidden="false" customHeight="false" outlineLevel="0" collapsed="false">
      <c r="A358" s="0" t="s">
        <v>61</v>
      </c>
      <c r="B358" s="0" t="s">
        <v>113</v>
      </c>
      <c r="C358" s="0" t="s">
        <v>108</v>
      </c>
      <c r="D358" s="116" t="n">
        <v>37561</v>
      </c>
      <c r="E358" s="0" t="n">
        <v>0.05</v>
      </c>
      <c r="F358" s="0" t="n">
        <v>3133105</v>
      </c>
      <c r="G358" s="151" t="s">
        <v>111</v>
      </c>
      <c r="H358" s="151" t="s">
        <v>111</v>
      </c>
      <c r="I358" s="152" t="s">
        <v>112</v>
      </c>
    </row>
    <row r="359" customFormat="false" ht="12.75" hidden="false" customHeight="false" outlineLevel="0" collapsed="false">
      <c r="A359" s="0" t="s">
        <v>62</v>
      </c>
      <c r="B359" s="0" t="s">
        <v>110</v>
      </c>
      <c r="C359" s="0" t="s">
        <v>108</v>
      </c>
      <c r="D359" s="116" t="n">
        <v>37561</v>
      </c>
      <c r="E359" s="0" t="n">
        <v>0.38</v>
      </c>
      <c r="F359" s="0" t="n">
        <v>3133106</v>
      </c>
      <c r="G359" s="151" t="s">
        <v>111</v>
      </c>
      <c r="H359" s="151" t="s">
        <v>111</v>
      </c>
      <c r="I359" s="152" t="s">
        <v>112</v>
      </c>
    </row>
    <row r="360" customFormat="false" ht="12.75" hidden="false" customHeight="false" outlineLevel="0" collapsed="false">
      <c r="A360" s="0" t="s">
        <v>62</v>
      </c>
      <c r="B360" s="0" t="s">
        <v>113</v>
      </c>
      <c r="C360" s="0" t="s">
        <v>108</v>
      </c>
      <c r="D360" s="116" t="n">
        <v>37561</v>
      </c>
      <c r="E360" s="0" t="n">
        <v>0.14</v>
      </c>
      <c r="F360" s="0" t="n">
        <v>3133107</v>
      </c>
      <c r="G360" s="151" t="s">
        <v>111</v>
      </c>
      <c r="H360" s="151" t="s">
        <v>111</v>
      </c>
      <c r="I360" s="152" t="s">
        <v>112</v>
      </c>
    </row>
    <row r="361" customFormat="false" ht="12.75" hidden="false" customHeight="false" outlineLevel="0" collapsed="false">
      <c r="A361" s="0" t="s">
        <v>49</v>
      </c>
      <c r="B361" s="0" t="s">
        <v>110</v>
      </c>
      <c r="C361" s="0" t="s">
        <v>108</v>
      </c>
      <c r="D361" s="116" t="n">
        <v>37561</v>
      </c>
      <c r="E361" s="0" t="n">
        <v>0.445</v>
      </c>
      <c r="F361" s="0" t="n">
        <v>3133108</v>
      </c>
      <c r="G361" s="151" t="s">
        <v>111</v>
      </c>
      <c r="H361" s="151" t="s">
        <v>111</v>
      </c>
      <c r="I361" s="152" t="s">
        <v>112</v>
      </c>
    </row>
    <row r="362" customFormat="false" ht="12.75" hidden="false" customHeight="false" outlineLevel="0" collapsed="false">
      <c r="A362" s="0" t="s">
        <v>49</v>
      </c>
      <c r="B362" s="0" t="s">
        <v>113</v>
      </c>
      <c r="C362" s="0" t="s">
        <v>108</v>
      </c>
      <c r="D362" s="116" t="n">
        <v>37561</v>
      </c>
      <c r="E362" s="0" t="n">
        <v>0.05</v>
      </c>
      <c r="F362" s="0" t="n">
        <v>3133109</v>
      </c>
      <c r="G362" s="151" t="s">
        <v>111</v>
      </c>
      <c r="H362" s="151" t="s">
        <v>111</v>
      </c>
      <c r="I362" s="152" t="s">
        <v>112</v>
      </c>
    </row>
    <row r="363" customFormat="false" ht="12.75" hidden="false" customHeight="false" outlineLevel="0" collapsed="false">
      <c r="A363" s="0" t="s">
        <v>50</v>
      </c>
      <c r="B363" s="0" t="s">
        <v>110</v>
      </c>
      <c r="C363" s="0" t="s">
        <v>108</v>
      </c>
      <c r="D363" s="116" t="n">
        <v>37561</v>
      </c>
      <c r="E363" s="0" t="n">
        <v>0.38</v>
      </c>
      <c r="F363" s="0" t="n">
        <v>3133110</v>
      </c>
      <c r="G363" s="151" t="s">
        <v>111</v>
      </c>
      <c r="H363" s="151" t="s">
        <v>111</v>
      </c>
      <c r="I363" s="152" t="s">
        <v>112</v>
      </c>
    </row>
    <row r="364" customFormat="false" ht="12.75" hidden="false" customHeight="false" outlineLevel="0" collapsed="false">
      <c r="A364" s="0" t="s">
        <v>50</v>
      </c>
      <c r="B364" s="0" t="s">
        <v>113</v>
      </c>
      <c r="C364" s="0" t="s">
        <v>108</v>
      </c>
      <c r="D364" s="116" t="n">
        <v>37561</v>
      </c>
      <c r="E364" s="0" t="n">
        <v>-0.17</v>
      </c>
      <c r="F364" s="0" t="n">
        <v>3133111</v>
      </c>
      <c r="G364" s="151" t="s">
        <v>111</v>
      </c>
      <c r="H364" s="151" t="s">
        <v>111</v>
      </c>
      <c r="I364" s="152" t="s">
        <v>112</v>
      </c>
    </row>
    <row r="365" customFormat="false" ht="12.75" hidden="false" customHeight="false" outlineLevel="0" collapsed="false">
      <c r="A365" s="0" t="s">
        <v>51</v>
      </c>
      <c r="B365" s="0" t="s">
        <v>110</v>
      </c>
      <c r="C365" s="0" t="s">
        <v>108</v>
      </c>
      <c r="D365" s="116" t="n">
        <v>37561</v>
      </c>
      <c r="E365" s="0" t="n">
        <v>0.53</v>
      </c>
      <c r="F365" s="0" t="n">
        <v>3133112</v>
      </c>
      <c r="G365" s="151" t="s">
        <v>111</v>
      </c>
      <c r="H365" s="151" t="s">
        <v>111</v>
      </c>
      <c r="I365" s="152" t="s">
        <v>112</v>
      </c>
    </row>
    <row r="366" customFormat="false" ht="12.75" hidden="false" customHeight="false" outlineLevel="0" collapsed="false">
      <c r="A366" s="0" t="s">
        <v>51</v>
      </c>
      <c r="B366" s="0" t="s">
        <v>113</v>
      </c>
      <c r="C366" s="0" t="s">
        <v>108</v>
      </c>
      <c r="D366" s="116" t="n">
        <v>37561</v>
      </c>
      <c r="E366" s="0" t="n">
        <v>0.055</v>
      </c>
      <c r="F366" s="0" t="n">
        <v>3133113</v>
      </c>
      <c r="G366" s="151" t="s">
        <v>111</v>
      </c>
      <c r="H366" s="151" t="s">
        <v>111</v>
      </c>
      <c r="I366" s="152" t="s">
        <v>112</v>
      </c>
    </row>
    <row r="367" customFormat="false" ht="12.75" hidden="false" customHeight="false" outlineLevel="0" collapsed="false">
      <c r="A367" s="0" t="s">
        <v>52</v>
      </c>
      <c r="B367" s="0" t="s">
        <v>110</v>
      </c>
      <c r="C367" s="0" t="s">
        <v>108</v>
      </c>
      <c r="D367" s="116" t="n">
        <v>37561</v>
      </c>
      <c r="E367" s="0" t="n">
        <v>0.53</v>
      </c>
      <c r="F367" s="0" t="n">
        <v>3133114</v>
      </c>
      <c r="G367" s="151" t="s">
        <v>111</v>
      </c>
      <c r="H367" s="151" t="s">
        <v>111</v>
      </c>
      <c r="I367" s="152" t="s">
        <v>112</v>
      </c>
    </row>
    <row r="368" customFormat="false" ht="12.75" hidden="false" customHeight="false" outlineLevel="0" collapsed="false">
      <c r="A368" s="0" t="s">
        <v>52</v>
      </c>
      <c r="B368" s="0" t="s">
        <v>113</v>
      </c>
      <c r="C368" s="0" t="s">
        <v>108</v>
      </c>
      <c r="D368" s="116" t="n">
        <v>37561</v>
      </c>
      <c r="E368" s="0" t="n">
        <v>-0.05</v>
      </c>
      <c r="F368" s="0" t="n">
        <v>3133115</v>
      </c>
      <c r="G368" s="151" t="s">
        <v>111</v>
      </c>
      <c r="H368" s="151" t="s">
        <v>111</v>
      </c>
      <c r="I368" s="152" t="s">
        <v>112</v>
      </c>
    </row>
    <row r="369" customFormat="false" ht="12.75" hidden="false" customHeight="false" outlineLevel="0" collapsed="false">
      <c r="A369" s="0" t="s">
        <v>17</v>
      </c>
      <c r="B369" s="0" t="s">
        <v>110</v>
      </c>
      <c r="C369" s="0" t="s">
        <v>108</v>
      </c>
      <c r="D369" s="116" t="n">
        <v>37561</v>
      </c>
      <c r="E369" s="0" t="n">
        <v>1.088</v>
      </c>
      <c r="F369" s="0" t="n">
        <v>3133116</v>
      </c>
      <c r="G369" s="151" t="s">
        <v>111</v>
      </c>
      <c r="H369" s="151" t="s">
        <v>111</v>
      </c>
      <c r="I369" s="152" t="s">
        <v>112</v>
      </c>
    </row>
    <row r="370" customFormat="false" ht="12.75" hidden="false" customHeight="false" outlineLevel="0" collapsed="false">
      <c r="A370" s="0" t="s">
        <v>17</v>
      </c>
      <c r="B370" s="0" t="s">
        <v>113</v>
      </c>
      <c r="C370" s="0" t="s">
        <v>108</v>
      </c>
      <c r="D370" s="116" t="n">
        <v>37561</v>
      </c>
      <c r="E370" s="0" t="n">
        <v>0.008</v>
      </c>
      <c r="F370" s="0" t="n">
        <v>3133117</v>
      </c>
      <c r="G370" s="151" t="s">
        <v>111</v>
      </c>
      <c r="H370" s="151" t="s">
        <v>111</v>
      </c>
      <c r="I370" s="152" t="s">
        <v>112</v>
      </c>
    </row>
    <row r="371" customFormat="false" ht="12.75" hidden="false" customHeight="false" outlineLevel="0" collapsed="false">
      <c r="A371" s="0" t="s">
        <v>18</v>
      </c>
      <c r="B371" s="0" t="s">
        <v>110</v>
      </c>
      <c r="C371" s="0" t="s">
        <v>108</v>
      </c>
      <c r="D371" s="116" t="n">
        <v>37561</v>
      </c>
      <c r="E371" s="0" t="n">
        <v>0</v>
      </c>
      <c r="F371" s="0" t="n">
        <v>3133118</v>
      </c>
      <c r="G371" s="151" t="s">
        <v>111</v>
      </c>
      <c r="H371" s="151" t="s">
        <v>111</v>
      </c>
      <c r="I371" s="152" t="s">
        <v>112</v>
      </c>
    </row>
    <row r="372" customFormat="false" ht="12.75" hidden="false" customHeight="false" outlineLevel="0" collapsed="false">
      <c r="A372" s="0" t="s">
        <v>18</v>
      </c>
      <c r="B372" s="0" t="s">
        <v>113</v>
      </c>
      <c r="C372" s="0" t="s">
        <v>108</v>
      </c>
      <c r="D372" s="116" t="n">
        <v>37561</v>
      </c>
      <c r="E372" s="0" t="n">
        <v>0</v>
      </c>
      <c r="F372" s="0" t="n">
        <v>3133119</v>
      </c>
      <c r="G372" s="151" t="s">
        <v>111</v>
      </c>
      <c r="H372" s="151" t="s">
        <v>111</v>
      </c>
      <c r="I372" s="152" t="s">
        <v>112</v>
      </c>
    </row>
    <row r="373" customFormat="false" ht="12.75" hidden="false" customHeight="false" outlineLevel="0" collapsed="false">
      <c r="A373" s="0" t="s">
        <v>19</v>
      </c>
      <c r="B373" s="0" t="s">
        <v>110</v>
      </c>
      <c r="C373" s="0" t="s">
        <v>108</v>
      </c>
      <c r="D373" s="116" t="n">
        <v>37561</v>
      </c>
      <c r="E373" s="0" t="n">
        <v>0.33</v>
      </c>
      <c r="F373" s="0" t="n">
        <v>3133120</v>
      </c>
      <c r="G373" s="151" t="s">
        <v>111</v>
      </c>
      <c r="H373" s="151" t="s">
        <v>111</v>
      </c>
      <c r="I373" s="152" t="s">
        <v>112</v>
      </c>
    </row>
    <row r="374" customFormat="false" ht="12.75" hidden="false" customHeight="false" outlineLevel="0" collapsed="false">
      <c r="A374" s="0" t="s">
        <v>19</v>
      </c>
      <c r="B374" s="0" t="s">
        <v>113</v>
      </c>
      <c r="C374" s="0" t="s">
        <v>108</v>
      </c>
      <c r="D374" s="116" t="n">
        <v>37561</v>
      </c>
      <c r="E374" s="0" t="n">
        <v>0.05</v>
      </c>
      <c r="F374" s="0" t="n">
        <v>3133121</v>
      </c>
      <c r="G374" s="151" t="s">
        <v>111</v>
      </c>
      <c r="H374" s="151" t="s">
        <v>111</v>
      </c>
      <c r="I374" s="152" t="s">
        <v>112</v>
      </c>
    </row>
    <row r="375" customFormat="false" ht="12.75" hidden="false" customHeight="false" outlineLevel="0" collapsed="false">
      <c r="A375" s="0" t="s">
        <v>21</v>
      </c>
      <c r="B375" s="0" t="s">
        <v>110</v>
      </c>
      <c r="C375" s="0" t="s">
        <v>108</v>
      </c>
      <c r="D375" s="116" t="n">
        <v>37561</v>
      </c>
      <c r="E375" s="0" t="n">
        <v>0.32</v>
      </c>
      <c r="F375" s="0" t="n">
        <v>3133122</v>
      </c>
      <c r="G375" s="151" t="s">
        <v>111</v>
      </c>
      <c r="H375" s="151" t="s">
        <v>111</v>
      </c>
      <c r="I375" s="152" t="s">
        <v>112</v>
      </c>
    </row>
    <row r="376" customFormat="false" ht="12.75" hidden="false" customHeight="false" outlineLevel="0" collapsed="false">
      <c r="A376" s="0" t="s">
        <v>21</v>
      </c>
      <c r="B376" s="0" t="s">
        <v>113</v>
      </c>
      <c r="C376" s="0" t="s">
        <v>108</v>
      </c>
      <c r="D376" s="116" t="n">
        <v>37561</v>
      </c>
      <c r="E376" s="0" t="n">
        <v>0.07</v>
      </c>
      <c r="F376" s="0" t="n">
        <v>3133123</v>
      </c>
      <c r="G376" s="151" t="s">
        <v>111</v>
      </c>
      <c r="H376" s="151" t="s">
        <v>111</v>
      </c>
      <c r="I376" s="152" t="s">
        <v>112</v>
      </c>
    </row>
    <row r="377" customFormat="false" ht="12.75" hidden="false" customHeight="false" outlineLevel="0" collapsed="false">
      <c r="A377" s="0" t="s">
        <v>73</v>
      </c>
      <c r="B377" s="0" t="s">
        <v>80</v>
      </c>
      <c r="C377" s="0" t="s">
        <v>108</v>
      </c>
      <c r="D377" s="116" t="n">
        <v>37561</v>
      </c>
      <c r="E377" s="0" t="n">
        <v>0.05</v>
      </c>
      <c r="F377" s="0" t="n">
        <v>3133124</v>
      </c>
      <c r="G377" s="151" t="s">
        <v>111</v>
      </c>
      <c r="H377" s="151" t="s">
        <v>111</v>
      </c>
      <c r="I377" s="152" t="s">
        <v>112</v>
      </c>
    </row>
    <row r="378" customFormat="false" ht="12.75" hidden="false" customHeight="false" outlineLevel="0" collapsed="false">
      <c r="A378" s="0" t="s">
        <v>74</v>
      </c>
      <c r="B378" s="0" t="s">
        <v>80</v>
      </c>
      <c r="C378" s="0" t="s">
        <v>108</v>
      </c>
      <c r="D378" s="116" t="n">
        <v>37561</v>
      </c>
      <c r="E378" s="0" t="n">
        <v>0.055</v>
      </c>
      <c r="F378" s="0" t="n">
        <v>3133125</v>
      </c>
      <c r="G378" s="151" t="s">
        <v>111</v>
      </c>
      <c r="H378" s="151" t="s">
        <v>111</v>
      </c>
      <c r="I378" s="152" t="s">
        <v>112</v>
      </c>
    </row>
    <row r="379" customFormat="false" ht="12.75" hidden="false" customHeight="false" outlineLevel="0" collapsed="false">
      <c r="A379" s="0" t="s">
        <v>75</v>
      </c>
      <c r="B379" s="0" t="s">
        <v>80</v>
      </c>
      <c r="C379" s="0" t="s">
        <v>108</v>
      </c>
      <c r="D379" s="116" t="n">
        <v>37561</v>
      </c>
      <c r="E379" s="0" t="n">
        <v>-0.05</v>
      </c>
      <c r="F379" s="0" t="n">
        <v>3133126</v>
      </c>
      <c r="G379" s="151" t="s">
        <v>111</v>
      </c>
      <c r="H379" s="151" t="s">
        <v>111</v>
      </c>
      <c r="I379" s="152" t="s">
        <v>112</v>
      </c>
    </row>
    <row r="380" customFormat="false" ht="12.75" hidden="false" customHeight="false" outlineLevel="0" collapsed="false">
      <c r="A380" s="0" t="s">
        <v>76</v>
      </c>
      <c r="B380" s="0" t="s">
        <v>80</v>
      </c>
      <c r="C380" s="0" t="s">
        <v>108</v>
      </c>
      <c r="D380" s="116" t="n">
        <v>37561</v>
      </c>
      <c r="E380" s="0" t="n">
        <v>0.055</v>
      </c>
      <c r="F380" s="0" t="n">
        <v>3133127</v>
      </c>
      <c r="G380" s="151" t="s">
        <v>111</v>
      </c>
      <c r="H380" s="151" t="s">
        <v>111</v>
      </c>
      <c r="I380" s="152" t="s">
        <v>112</v>
      </c>
    </row>
    <row r="381" customFormat="false" ht="12.75" hidden="false" customHeight="false" outlineLevel="0" collapsed="false">
      <c r="A381" s="0" t="s">
        <v>72</v>
      </c>
      <c r="B381" s="0" t="s">
        <v>80</v>
      </c>
      <c r="C381" s="0" t="s">
        <v>108</v>
      </c>
      <c r="D381" s="116" t="n">
        <v>37561</v>
      </c>
      <c r="E381" s="158" t="n">
        <v>37591</v>
      </c>
      <c r="I381" s="152" t="s">
        <v>109</v>
      </c>
    </row>
    <row r="382" customFormat="false" ht="12.75" hidden="false" customHeight="false" outlineLevel="0" collapsed="false">
      <c r="A382" s="0" t="s">
        <v>59</v>
      </c>
      <c r="B382" s="0" t="s">
        <v>110</v>
      </c>
      <c r="C382" s="0" t="s">
        <v>108</v>
      </c>
      <c r="D382" s="116" t="n">
        <v>37591</v>
      </c>
      <c r="E382" s="0" t="n">
        <v>0.9</v>
      </c>
      <c r="F382" s="0" t="n">
        <v>3133100</v>
      </c>
      <c r="G382" s="151" t="s">
        <v>111</v>
      </c>
      <c r="H382" s="151" t="s">
        <v>111</v>
      </c>
      <c r="I382" s="152" t="s">
        <v>112</v>
      </c>
    </row>
    <row r="383" customFormat="false" ht="12.75" hidden="false" customHeight="false" outlineLevel="0" collapsed="false">
      <c r="A383" s="0" t="s">
        <v>59</v>
      </c>
      <c r="B383" s="0" t="s">
        <v>113</v>
      </c>
      <c r="C383" s="0" t="s">
        <v>108</v>
      </c>
      <c r="D383" s="116" t="n">
        <v>37591</v>
      </c>
      <c r="E383" s="0" t="n">
        <v>0.05</v>
      </c>
      <c r="F383" s="0" t="n">
        <v>3133101</v>
      </c>
      <c r="G383" s="151" t="s">
        <v>111</v>
      </c>
      <c r="H383" s="151" t="s">
        <v>111</v>
      </c>
      <c r="I383" s="152" t="s">
        <v>112</v>
      </c>
    </row>
    <row r="384" customFormat="false" ht="12.75" hidden="false" customHeight="false" outlineLevel="0" collapsed="false">
      <c r="A384" s="0" t="s">
        <v>60</v>
      </c>
      <c r="B384" s="0" t="s">
        <v>110</v>
      </c>
      <c r="C384" s="0" t="s">
        <v>108</v>
      </c>
      <c r="D384" s="116" t="n">
        <v>37591</v>
      </c>
      <c r="E384" s="0" t="n">
        <v>0.9</v>
      </c>
      <c r="F384" s="0" t="n">
        <v>3133102</v>
      </c>
      <c r="G384" s="151" t="s">
        <v>111</v>
      </c>
      <c r="H384" s="151" t="s">
        <v>111</v>
      </c>
      <c r="I384" s="152" t="s">
        <v>112</v>
      </c>
    </row>
    <row r="385" customFormat="false" ht="12.75" hidden="false" customHeight="false" outlineLevel="0" collapsed="false">
      <c r="A385" s="0" t="s">
        <v>60</v>
      </c>
      <c r="B385" s="0" t="s">
        <v>113</v>
      </c>
      <c r="C385" s="0" t="s">
        <v>108</v>
      </c>
      <c r="D385" s="116" t="n">
        <v>37591</v>
      </c>
      <c r="E385" s="0" t="n">
        <v>0.29</v>
      </c>
      <c r="F385" s="0" t="n">
        <v>3133103</v>
      </c>
      <c r="G385" s="151" t="s">
        <v>111</v>
      </c>
      <c r="H385" s="151" t="s">
        <v>111</v>
      </c>
      <c r="I385" s="152" t="s">
        <v>112</v>
      </c>
    </row>
    <row r="386" customFormat="false" ht="12.75" hidden="false" customHeight="false" outlineLevel="0" collapsed="false">
      <c r="A386" s="0" t="s">
        <v>61</v>
      </c>
      <c r="B386" s="0" t="s">
        <v>110</v>
      </c>
      <c r="C386" s="0" t="s">
        <v>108</v>
      </c>
      <c r="D386" s="116" t="n">
        <v>37591</v>
      </c>
      <c r="E386" s="0" t="n">
        <v>1.22</v>
      </c>
      <c r="F386" s="0" t="n">
        <v>3133104</v>
      </c>
      <c r="G386" s="151" t="s">
        <v>111</v>
      </c>
      <c r="H386" s="151" t="s">
        <v>111</v>
      </c>
      <c r="I386" s="152" t="s">
        <v>112</v>
      </c>
    </row>
    <row r="387" customFormat="false" ht="12.75" hidden="false" customHeight="false" outlineLevel="0" collapsed="false">
      <c r="A387" s="0" t="s">
        <v>61</v>
      </c>
      <c r="B387" s="0" t="s">
        <v>113</v>
      </c>
      <c r="C387" s="0" t="s">
        <v>108</v>
      </c>
      <c r="D387" s="116" t="n">
        <v>37591</v>
      </c>
      <c r="E387" s="0" t="n">
        <v>0.05</v>
      </c>
      <c r="F387" s="0" t="n">
        <v>3133105</v>
      </c>
      <c r="G387" s="151" t="s">
        <v>111</v>
      </c>
      <c r="H387" s="151" t="s">
        <v>111</v>
      </c>
      <c r="I387" s="152" t="s">
        <v>112</v>
      </c>
    </row>
    <row r="388" customFormat="false" ht="12.75" hidden="false" customHeight="false" outlineLevel="0" collapsed="false">
      <c r="A388" s="0" t="s">
        <v>62</v>
      </c>
      <c r="B388" s="0" t="s">
        <v>110</v>
      </c>
      <c r="C388" s="0" t="s">
        <v>108</v>
      </c>
      <c r="D388" s="116" t="n">
        <v>37591</v>
      </c>
      <c r="E388" s="0" t="n">
        <v>0.9</v>
      </c>
      <c r="F388" s="0" t="n">
        <v>3133106</v>
      </c>
      <c r="G388" s="151" t="s">
        <v>111</v>
      </c>
      <c r="H388" s="151" t="s">
        <v>111</v>
      </c>
      <c r="I388" s="152" t="s">
        <v>112</v>
      </c>
    </row>
    <row r="389" customFormat="false" ht="12.75" hidden="false" customHeight="false" outlineLevel="0" collapsed="false">
      <c r="A389" s="0" t="s">
        <v>62</v>
      </c>
      <c r="B389" s="0" t="s">
        <v>113</v>
      </c>
      <c r="C389" s="0" t="s">
        <v>108</v>
      </c>
      <c r="D389" s="116" t="n">
        <v>37591</v>
      </c>
      <c r="E389" s="0" t="n">
        <v>0.29</v>
      </c>
      <c r="F389" s="0" t="n">
        <v>3133107</v>
      </c>
      <c r="G389" s="151" t="s">
        <v>111</v>
      </c>
      <c r="H389" s="151" t="s">
        <v>111</v>
      </c>
      <c r="I389" s="152" t="s">
        <v>112</v>
      </c>
    </row>
    <row r="390" customFormat="false" ht="12.75" hidden="false" customHeight="false" outlineLevel="0" collapsed="false">
      <c r="A390" s="0" t="s">
        <v>49</v>
      </c>
      <c r="B390" s="0" t="s">
        <v>110</v>
      </c>
      <c r="C390" s="0" t="s">
        <v>108</v>
      </c>
      <c r="D390" s="116" t="n">
        <v>37591</v>
      </c>
      <c r="E390" s="0" t="n">
        <v>0.78</v>
      </c>
      <c r="F390" s="0" t="n">
        <v>3133108</v>
      </c>
      <c r="G390" s="151" t="s">
        <v>111</v>
      </c>
      <c r="H390" s="151" t="s">
        <v>111</v>
      </c>
      <c r="I390" s="152" t="s">
        <v>112</v>
      </c>
    </row>
    <row r="391" customFormat="false" ht="12.75" hidden="false" customHeight="false" outlineLevel="0" collapsed="false">
      <c r="A391" s="0" t="s">
        <v>49</v>
      </c>
      <c r="B391" s="0" t="s">
        <v>113</v>
      </c>
      <c r="C391" s="0" t="s">
        <v>108</v>
      </c>
      <c r="D391" s="116" t="n">
        <v>37591</v>
      </c>
      <c r="E391" s="0" t="n">
        <v>0.05</v>
      </c>
      <c r="F391" s="0" t="n">
        <v>3133109</v>
      </c>
      <c r="G391" s="151" t="s">
        <v>111</v>
      </c>
      <c r="H391" s="151" t="s">
        <v>111</v>
      </c>
      <c r="I391" s="152" t="s">
        <v>112</v>
      </c>
    </row>
    <row r="392" customFormat="false" ht="12.75" hidden="false" customHeight="false" outlineLevel="0" collapsed="false">
      <c r="A392" s="0" t="s">
        <v>50</v>
      </c>
      <c r="B392" s="0" t="s">
        <v>110</v>
      </c>
      <c r="C392" s="0" t="s">
        <v>108</v>
      </c>
      <c r="D392" s="116" t="n">
        <v>37591</v>
      </c>
      <c r="E392" s="0" t="n">
        <v>0.87</v>
      </c>
      <c r="F392" s="0" t="n">
        <v>3133110</v>
      </c>
      <c r="G392" s="151" t="s">
        <v>111</v>
      </c>
      <c r="H392" s="151" t="s">
        <v>111</v>
      </c>
      <c r="I392" s="152" t="s">
        <v>112</v>
      </c>
    </row>
    <row r="393" customFormat="false" ht="12.75" hidden="false" customHeight="false" outlineLevel="0" collapsed="false">
      <c r="A393" s="0" t="s">
        <v>50</v>
      </c>
      <c r="B393" s="0" t="s">
        <v>113</v>
      </c>
      <c r="C393" s="0" t="s">
        <v>108</v>
      </c>
      <c r="D393" s="116" t="n">
        <v>37591</v>
      </c>
      <c r="E393" s="0" t="n">
        <v>-0.13</v>
      </c>
      <c r="F393" s="0" t="n">
        <v>3133111</v>
      </c>
      <c r="G393" s="151" t="s">
        <v>111</v>
      </c>
      <c r="H393" s="151" t="s">
        <v>111</v>
      </c>
      <c r="I393" s="152" t="s">
        <v>112</v>
      </c>
    </row>
    <row r="394" customFormat="false" ht="12.75" hidden="false" customHeight="false" outlineLevel="0" collapsed="false">
      <c r="A394" s="0" t="s">
        <v>51</v>
      </c>
      <c r="B394" s="0" t="s">
        <v>110</v>
      </c>
      <c r="C394" s="0" t="s">
        <v>108</v>
      </c>
      <c r="D394" s="116" t="n">
        <v>37591</v>
      </c>
      <c r="E394" s="0" t="n">
        <v>0.87</v>
      </c>
      <c r="F394" s="0" t="n">
        <v>3133112</v>
      </c>
      <c r="G394" s="151" t="s">
        <v>111</v>
      </c>
      <c r="H394" s="151" t="s">
        <v>111</v>
      </c>
      <c r="I394" s="152" t="s">
        <v>112</v>
      </c>
    </row>
    <row r="395" customFormat="false" ht="12.75" hidden="false" customHeight="false" outlineLevel="0" collapsed="false">
      <c r="A395" s="0" t="s">
        <v>51</v>
      </c>
      <c r="B395" s="0" t="s">
        <v>113</v>
      </c>
      <c r="C395" s="0" t="s">
        <v>108</v>
      </c>
      <c r="D395" s="116" t="n">
        <v>37591</v>
      </c>
      <c r="E395" s="0" t="n">
        <v>0.25</v>
      </c>
      <c r="F395" s="0" t="n">
        <v>3133113</v>
      </c>
      <c r="G395" s="151" t="s">
        <v>111</v>
      </c>
      <c r="H395" s="151" t="s">
        <v>111</v>
      </c>
      <c r="I395" s="152" t="s">
        <v>112</v>
      </c>
    </row>
    <row r="396" customFormat="false" ht="12.75" hidden="false" customHeight="false" outlineLevel="0" collapsed="false">
      <c r="A396" s="0" t="s">
        <v>52</v>
      </c>
      <c r="B396" s="0" t="s">
        <v>110</v>
      </c>
      <c r="C396" s="0" t="s">
        <v>108</v>
      </c>
      <c r="D396" s="116" t="n">
        <v>37591</v>
      </c>
      <c r="E396" s="0" t="n">
        <v>0.87</v>
      </c>
      <c r="F396" s="0" t="n">
        <v>3133114</v>
      </c>
      <c r="G396" s="151" t="s">
        <v>111</v>
      </c>
      <c r="H396" s="151" t="s">
        <v>111</v>
      </c>
      <c r="I396" s="152" t="s">
        <v>112</v>
      </c>
    </row>
    <row r="397" customFormat="false" ht="12.75" hidden="false" customHeight="false" outlineLevel="0" collapsed="false">
      <c r="A397" s="0" t="s">
        <v>52</v>
      </c>
      <c r="B397" s="0" t="s">
        <v>113</v>
      </c>
      <c r="C397" s="0" t="s">
        <v>108</v>
      </c>
      <c r="D397" s="116" t="n">
        <v>37591</v>
      </c>
      <c r="E397" s="0" t="n">
        <v>-0.05</v>
      </c>
      <c r="F397" s="0" t="n">
        <v>3133115</v>
      </c>
      <c r="G397" s="151" t="s">
        <v>111</v>
      </c>
      <c r="H397" s="151" t="s">
        <v>111</v>
      </c>
      <c r="I397" s="152" t="s">
        <v>112</v>
      </c>
    </row>
    <row r="398" customFormat="false" ht="12.75" hidden="false" customHeight="false" outlineLevel="0" collapsed="false">
      <c r="A398" s="0" t="s">
        <v>17</v>
      </c>
      <c r="B398" s="0" t="s">
        <v>110</v>
      </c>
      <c r="C398" s="0" t="s">
        <v>108</v>
      </c>
      <c r="D398" s="116" t="n">
        <v>37591</v>
      </c>
      <c r="E398" s="0" t="n">
        <v>1.088</v>
      </c>
      <c r="F398" s="0" t="n">
        <v>3133116</v>
      </c>
      <c r="G398" s="151" t="s">
        <v>111</v>
      </c>
      <c r="H398" s="151" t="s">
        <v>111</v>
      </c>
      <c r="I398" s="152" t="s">
        <v>112</v>
      </c>
    </row>
    <row r="399" customFormat="false" ht="12.75" hidden="false" customHeight="false" outlineLevel="0" collapsed="false">
      <c r="A399" s="0" t="s">
        <v>17</v>
      </c>
      <c r="B399" s="0" t="s">
        <v>113</v>
      </c>
      <c r="C399" s="0" t="s">
        <v>108</v>
      </c>
      <c r="D399" s="116" t="n">
        <v>37591</v>
      </c>
      <c r="E399" s="0" t="n">
        <v>0.01</v>
      </c>
      <c r="F399" s="0" t="n">
        <v>3133117</v>
      </c>
      <c r="G399" s="151" t="s">
        <v>111</v>
      </c>
      <c r="H399" s="151" t="s">
        <v>111</v>
      </c>
      <c r="I399" s="152" t="s">
        <v>112</v>
      </c>
    </row>
    <row r="400" customFormat="false" ht="12.75" hidden="false" customHeight="false" outlineLevel="0" collapsed="false">
      <c r="A400" s="0" t="s">
        <v>18</v>
      </c>
      <c r="B400" s="0" t="s">
        <v>110</v>
      </c>
      <c r="C400" s="0" t="s">
        <v>108</v>
      </c>
      <c r="D400" s="116" t="n">
        <v>37591</v>
      </c>
      <c r="E400" s="0" t="n">
        <v>0</v>
      </c>
      <c r="F400" s="0" t="n">
        <v>3133118</v>
      </c>
      <c r="G400" s="151" t="s">
        <v>111</v>
      </c>
      <c r="H400" s="151" t="s">
        <v>111</v>
      </c>
      <c r="I400" s="152" t="s">
        <v>112</v>
      </c>
    </row>
    <row r="401" customFormat="false" ht="12.75" hidden="false" customHeight="false" outlineLevel="0" collapsed="false">
      <c r="A401" s="0" t="s">
        <v>18</v>
      </c>
      <c r="B401" s="0" t="s">
        <v>113</v>
      </c>
      <c r="C401" s="0" t="s">
        <v>108</v>
      </c>
      <c r="D401" s="116" t="n">
        <v>37591</v>
      </c>
      <c r="E401" s="0" t="n">
        <v>0</v>
      </c>
      <c r="F401" s="0" t="n">
        <v>3133119</v>
      </c>
      <c r="G401" s="151" t="s">
        <v>111</v>
      </c>
      <c r="H401" s="151" t="s">
        <v>111</v>
      </c>
      <c r="I401" s="152" t="s">
        <v>112</v>
      </c>
    </row>
    <row r="402" customFormat="false" ht="12.75" hidden="false" customHeight="false" outlineLevel="0" collapsed="false">
      <c r="A402" s="0" t="s">
        <v>19</v>
      </c>
      <c r="B402" s="0" t="s">
        <v>110</v>
      </c>
      <c r="C402" s="0" t="s">
        <v>108</v>
      </c>
      <c r="D402" s="116" t="n">
        <v>37591</v>
      </c>
      <c r="E402" s="0" t="n">
        <v>0.83</v>
      </c>
      <c r="F402" s="0" t="n">
        <v>3133120</v>
      </c>
      <c r="G402" s="151" t="s">
        <v>111</v>
      </c>
      <c r="H402" s="151" t="s">
        <v>111</v>
      </c>
      <c r="I402" s="152" t="s">
        <v>112</v>
      </c>
    </row>
    <row r="403" customFormat="false" ht="12.75" hidden="false" customHeight="false" outlineLevel="0" collapsed="false">
      <c r="A403" s="0" t="s">
        <v>19</v>
      </c>
      <c r="B403" s="0" t="s">
        <v>113</v>
      </c>
      <c r="C403" s="0" t="s">
        <v>108</v>
      </c>
      <c r="D403" s="116" t="n">
        <v>37591</v>
      </c>
      <c r="E403" s="0" t="n">
        <v>0.05</v>
      </c>
      <c r="F403" s="0" t="n">
        <v>3133121</v>
      </c>
      <c r="G403" s="151" t="s">
        <v>111</v>
      </c>
      <c r="H403" s="151" t="s">
        <v>111</v>
      </c>
      <c r="I403" s="152" t="s">
        <v>112</v>
      </c>
    </row>
    <row r="404" customFormat="false" ht="12.75" hidden="false" customHeight="false" outlineLevel="0" collapsed="false">
      <c r="A404" s="0" t="s">
        <v>21</v>
      </c>
      <c r="B404" s="0" t="s">
        <v>110</v>
      </c>
      <c r="C404" s="0" t="s">
        <v>108</v>
      </c>
      <c r="D404" s="116" t="n">
        <v>37591</v>
      </c>
      <c r="E404" s="0" t="n">
        <v>0.82</v>
      </c>
      <c r="F404" s="0" t="n">
        <v>3133122</v>
      </c>
      <c r="G404" s="151" t="s">
        <v>111</v>
      </c>
      <c r="H404" s="151" t="s">
        <v>111</v>
      </c>
      <c r="I404" s="152" t="s">
        <v>112</v>
      </c>
    </row>
    <row r="405" customFormat="false" ht="12.75" hidden="false" customHeight="false" outlineLevel="0" collapsed="false">
      <c r="A405" s="0" t="s">
        <v>21</v>
      </c>
      <c r="B405" s="0" t="s">
        <v>113</v>
      </c>
      <c r="C405" s="0" t="s">
        <v>108</v>
      </c>
      <c r="D405" s="116" t="n">
        <v>37591</v>
      </c>
      <c r="E405" s="0" t="n">
        <v>0.07</v>
      </c>
      <c r="F405" s="0" t="n">
        <v>3133123</v>
      </c>
      <c r="G405" s="151" t="s">
        <v>111</v>
      </c>
      <c r="H405" s="151" t="s">
        <v>111</v>
      </c>
      <c r="I405" s="152" t="s">
        <v>112</v>
      </c>
    </row>
    <row r="406" customFormat="false" ht="12.75" hidden="false" customHeight="false" outlineLevel="0" collapsed="false">
      <c r="A406" s="0" t="s">
        <v>73</v>
      </c>
      <c r="B406" s="0" t="s">
        <v>80</v>
      </c>
      <c r="C406" s="0" t="s">
        <v>108</v>
      </c>
      <c r="D406" s="116" t="n">
        <v>37591</v>
      </c>
      <c r="E406" s="0" t="n">
        <v>0.05</v>
      </c>
      <c r="F406" s="0" t="n">
        <v>3133124</v>
      </c>
      <c r="G406" s="151" t="s">
        <v>111</v>
      </c>
      <c r="H406" s="151" t="s">
        <v>111</v>
      </c>
      <c r="I406" s="152" t="s">
        <v>112</v>
      </c>
    </row>
    <row r="407" customFormat="false" ht="12.75" hidden="false" customHeight="false" outlineLevel="0" collapsed="false">
      <c r="A407" s="0" t="s">
        <v>74</v>
      </c>
      <c r="B407" s="0" t="s">
        <v>80</v>
      </c>
      <c r="C407" s="0" t="s">
        <v>108</v>
      </c>
      <c r="D407" s="116" t="n">
        <v>37591</v>
      </c>
      <c r="E407" s="0" t="n">
        <v>0.25</v>
      </c>
      <c r="F407" s="0" t="n">
        <v>3133125</v>
      </c>
      <c r="G407" s="151" t="s">
        <v>111</v>
      </c>
      <c r="H407" s="151" t="s">
        <v>111</v>
      </c>
      <c r="I407" s="152" t="s">
        <v>112</v>
      </c>
    </row>
    <row r="408" customFormat="false" ht="12.75" hidden="false" customHeight="false" outlineLevel="0" collapsed="false">
      <c r="A408" s="0" t="s">
        <v>75</v>
      </c>
      <c r="B408" s="0" t="s">
        <v>80</v>
      </c>
      <c r="C408" s="0" t="s">
        <v>108</v>
      </c>
      <c r="D408" s="116" t="n">
        <v>37591</v>
      </c>
      <c r="E408" s="0" t="n">
        <v>-0.05</v>
      </c>
      <c r="F408" s="0" t="n">
        <v>3133126</v>
      </c>
      <c r="G408" s="151" t="s">
        <v>111</v>
      </c>
      <c r="H408" s="151" t="s">
        <v>111</v>
      </c>
      <c r="I408" s="152" t="s">
        <v>112</v>
      </c>
    </row>
    <row r="409" customFormat="false" ht="12.75" hidden="false" customHeight="false" outlineLevel="0" collapsed="false">
      <c r="A409" s="0" t="s">
        <v>76</v>
      </c>
      <c r="B409" s="0" t="s">
        <v>80</v>
      </c>
      <c r="C409" s="0" t="s">
        <v>108</v>
      </c>
      <c r="D409" s="116" t="n">
        <v>37591</v>
      </c>
      <c r="E409" s="0" t="n">
        <v>0.25</v>
      </c>
      <c r="F409" s="0" t="n">
        <v>3133127</v>
      </c>
      <c r="G409" s="151" t="s">
        <v>111</v>
      </c>
      <c r="H409" s="151" t="s">
        <v>111</v>
      </c>
      <c r="I409" s="152" t="s">
        <v>112</v>
      </c>
    </row>
    <row r="410" customFormat="false" ht="12.75" hidden="false" customHeight="false" outlineLevel="0" collapsed="false">
      <c r="A410" s="0" t="s">
        <v>72</v>
      </c>
      <c r="B410" s="0" t="s">
        <v>80</v>
      </c>
      <c r="C410" s="0" t="s">
        <v>108</v>
      </c>
      <c r="D410" s="116" t="n">
        <v>37591</v>
      </c>
      <c r="E410" s="158" t="n">
        <v>37622</v>
      </c>
      <c r="I410" s="152" t="s">
        <v>109</v>
      </c>
    </row>
    <row r="411" customFormat="false" ht="12.75" hidden="false" customHeight="false" outlineLevel="0" collapsed="false">
      <c r="A411" s="0" t="s">
        <v>59</v>
      </c>
      <c r="B411" s="0" t="s">
        <v>110</v>
      </c>
      <c r="C411" s="0" t="s">
        <v>108</v>
      </c>
      <c r="D411" s="116" t="n">
        <v>37622</v>
      </c>
      <c r="E411" s="0" t="n">
        <v>1.15</v>
      </c>
      <c r="F411" s="0" t="n">
        <v>3133100</v>
      </c>
      <c r="G411" s="151" t="s">
        <v>111</v>
      </c>
      <c r="H411" s="151" t="s">
        <v>111</v>
      </c>
      <c r="I411" s="152" t="s">
        <v>112</v>
      </c>
    </row>
    <row r="412" customFormat="false" ht="12.75" hidden="false" customHeight="false" outlineLevel="0" collapsed="false">
      <c r="A412" s="0" t="s">
        <v>59</v>
      </c>
      <c r="B412" s="0" t="s">
        <v>113</v>
      </c>
      <c r="C412" s="0" t="s">
        <v>108</v>
      </c>
      <c r="D412" s="116" t="n">
        <v>37622</v>
      </c>
      <c r="E412" s="0" t="n">
        <v>0.05</v>
      </c>
      <c r="F412" s="0" t="n">
        <v>3133101</v>
      </c>
      <c r="G412" s="151" t="s">
        <v>111</v>
      </c>
      <c r="H412" s="151" t="s">
        <v>111</v>
      </c>
      <c r="I412" s="152" t="s">
        <v>112</v>
      </c>
    </row>
    <row r="413" customFormat="false" ht="12.75" hidden="false" customHeight="false" outlineLevel="0" collapsed="false">
      <c r="A413" s="0" t="s">
        <v>60</v>
      </c>
      <c r="B413" s="0" t="s">
        <v>110</v>
      </c>
      <c r="C413" s="0" t="s">
        <v>108</v>
      </c>
      <c r="D413" s="116" t="n">
        <v>37622</v>
      </c>
      <c r="E413" s="0" t="n">
        <v>1.15</v>
      </c>
      <c r="F413" s="0" t="n">
        <v>3133102</v>
      </c>
      <c r="G413" s="151" t="s">
        <v>111</v>
      </c>
      <c r="H413" s="151" t="s">
        <v>111</v>
      </c>
      <c r="I413" s="152" t="s">
        <v>112</v>
      </c>
    </row>
    <row r="414" customFormat="false" ht="12.75" hidden="false" customHeight="false" outlineLevel="0" collapsed="false">
      <c r="A414" s="0" t="s">
        <v>60</v>
      </c>
      <c r="B414" s="0" t="s">
        <v>113</v>
      </c>
      <c r="C414" s="0" t="s">
        <v>108</v>
      </c>
      <c r="D414" s="116" t="n">
        <v>37622</v>
      </c>
      <c r="E414" s="0" t="n">
        <v>0.32</v>
      </c>
      <c r="F414" s="0" t="n">
        <v>3133103</v>
      </c>
      <c r="G414" s="151" t="s">
        <v>111</v>
      </c>
      <c r="H414" s="151" t="s">
        <v>111</v>
      </c>
      <c r="I414" s="152" t="s">
        <v>112</v>
      </c>
    </row>
    <row r="415" customFormat="false" ht="12.75" hidden="false" customHeight="false" outlineLevel="0" collapsed="false">
      <c r="A415" s="0" t="s">
        <v>61</v>
      </c>
      <c r="B415" s="0" t="s">
        <v>110</v>
      </c>
      <c r="C415" s="0" t="s">
        <v>108</v>
      </c>
      <c r="D415" s="116" t="n">
        <v>37622</v>
      </c>
      <c r="E415" s="0" t="n">
        <v>1.47</v>
      </c>
      <c r="F415" s="0" t="n">
        <v>3133104</v>
      </c>
      <c r="G415" s="151" t="s">
        <v>111</v>
      </c>
      <c r="H415" s="151" t="s">
        <v>111</v>
      </c>
      <c r="I415" s="152" t="s">
        <v>112</v>
      </c>
    </row>
    <row r="416" customFormat="false" ht="12.75" hidden="false" customHeight="false" outlineLevel="0" collapsed="false">
      <c r="A416" s="0" t="s">
        <v>61</v>
      </c>
      <c r="B416" s="0" t="s">
        <v>113</v>
      </c>
      <c r="C416" s="0" t="s">
        <v>108</v>
      </c>
      <c r="D416" s="116" t="n">
        <v>37622</v>
      </c>
      <c r="E416" s="0" t="n">
        <v>0.05</v>
      </c>
      <c r="F416" s="0" t="n">
        <v>3133105</v>
      </c>
      <c r="G416" s="151" t="s">
        <v>111</v>
      </c>
      <c r="H416" s="151" t="s">
        <v>111</v>
      </c>
      <c r="I416" s="152" t="s">
        <v>112</v>
      </c>
    </row>
    <row r="417" customFormat="false" ht="12.75" hidden="false" customHeight="false" outlineLevel="0" collapsed="false">
      <c r="A417" s="0" t="s">
        <v>62</v>
      </c>
      <c r="B417" s="0" t="s">
        <v>110</v>
      </c>
      <c r="C417" s="0" t="s">
        <v>108</v>
      </c>
      <c r="D417" s="116" t="n">
        <v>37622</v>
      </c>
      <c r="E417" s="0" t="n">
        <v>1.15</v>
      </c>
      <c r="F417" s="0" t="n">
        <v>3133106</v>
      </c>
      <c r="G417" s="151" t="s">
        <v>111</v>
      </c>
      <c r="H417" s="151" t="s">
        <v>111</v>
      </c>
      <c r="I417" s="152" t="s">
        <v>112</v>
      </c>
    </row>
    <row r="418" customFormat="false" ht="12.75" hidden="false" customHeight="false" outlineLevel="0" collapsed="false">
      <c r="A418" s="0" t="s">
        <v>62</v>
      </c>
      <c r="B418" s="0" t="s">
        <v>113</v>
      </c>
      <c r="C418" s="0" t="s">
        <v>108</v>
      </c>
      <c r="D418" s="116" t="n">
        <v>37622</v>
      </c>
      <c r="E418" s="0" t="n">
        <v>0.32</v>
      </c>
      <c r="F418" s="0" t="n">
        <v>3133107</v>
      </c>
      <c r="G418" s="151" t="s">
        <v>111</v>
      </c>
      <c r="H418" s="151" t="s">
        <v>111</v>
      </c>
      <c r="I418" s="152" t="s">
        <v>112</v>
      </c>
    </row>
    <row r="419" customFormat="false" ht="12.75" hidden="false" customHeight="false" outlineLevel="0" collapsed="false">
      <c r="A419" s="0" t="s">
        <v>49</v>
      </c>
      <c r="B419" s="0" t="s">
        <v>110</v>
      </c>
      <c r="C419" s="0" t="s">
        <v>108</v>
      </c>
      <c r="D419" s="116" t="n">
        <v>37622</v>
      </c>
      <c r="E419" s="0" t="n">
        <v>1.07</v>
      </c>
      <c r="F419" s="0" t="n">
        <v>3133108</v>
      </c>
      <c r="G419" s="151" t="s">
        <v>111</v>
      </c>
      <c r="H419" s="151" t="s">
        <v>111</v>
      </c>
      <c r="I419" s="152" t="s">
        <v>112</v>
      </c>
    </row>
    <row r="420" customFormat="false" ht="12.75" hidden="false" customHeight="false" outlineLevel="0" collapsed="false">
      <c r="A420" s="0" t="s">
        <v>49</v>
      </c>
      <c r="B420" s="0" t="s">
        <v>113</v>
      </c>
      <c r="C420" s="0" t="s">
        <v>108</v>
      </c>
      <c r="D420" s="116" t="n">
        <v>37622</v>
      </c>
      <c r="E420" s="0" t="n">
        <v>0.05</v>
      </c>
      <c r="F420" s="0" t="n">
        <v>3133109</v>
      </c>
      <c r="G420" s="151" t="s">
        <v>111</v>
      </c>
      <c r="H420" s="151" t="s">
        <v>111</v>
      </c>
      <c r="I420" s="152" t="s">
        <v>112</v>
      </c>
    </row>
    <row r="421" customFormat="false" ht="12.75" hidden="false" customHeight="false" outlineLevel="0" collapsed="false">
      <c r="A421" s="0" t="s">
        <v>50</v>
      </c>
      <c r="B421" s="0" t="s">
        <v>110</v>
      </c>
      <c r="C421" s="0" t="s">
        <v>108</v>
      </c>
      <c r="D421" s="116" t="n">
        <v>37622</v>
      </c>
      <c r="E421" s="0" t="n">
        <v>1.81</v>
      </c>
      <c r="F421" s="0" t="n">
        <v>3133110</v>
      </c>
      <c r="G421" s="151" t="s">
        <v>111</v>
      </c>
      <c r="H421" s="151" t="s">
        <v>111</v>
      </c>
      <c r="I421" s="152" t="s">
        <v>112</v>
      </c>
    </row>
    <row r="422" customFormat="false" ht="12.75" hidden="false" customHeight="false" outlineLevel="0" collapsed="false">
      <c r="A422" s="0" t="s">
        <v>50</v>
      </c>
      <c r="B422" s="0" t="s">
        <v>113</v>
      </c>
      <c r="C422" s="0" t="s">
        <v>108</v>
      </c>
      <c r="D422" s="116" t="n">
        <v>37622</v>
      </c>
      <c r="E422" s="0" t="n">
        <v>-0.3</v>
      </c>
      <c r="F422" s="0" t="n">
        <v>3133111</v>
      </c>
      <c r="G422" s="151" t="s">
        <v>111</v>
      </c>
      <c r="H422" s="151" t="s">
        <v>111</v>
      </c>
      <c r="I422" s="152" t="s">
        <v>112</v>
      </c>
    </row>
    <row r="423" customFormat="false" ht="12.75" hidden="false" customHeight="false" outlineLevel="0" collapsed="false">
      <c r="A423" s="0" t="s">
        <v>51</v>
      </c>
      <c r="B423" s="0" t="s">
        <v>110</v>
      </c>
      <c r="C423" s="0" t="s">
        <v>108</v>
      </c>
      <c r="D423" s="116" t="n">
        <v>37622</v>
      </c>
      <c r="E423" s="0" t="n">
        <v>1.81</v>
      </c>
      <c r="F423" s="0" t="n">
        <v>3133112</v>
      </c>
      <c r="G423" s="151" t="s">
        <v>111</v>
      </c>
      <c r="H423" s="151" t="s">
        <v>111</v>
      </c>
      <c r="I423" s="152" t="s">
        <v>112</v>
      </c>
    </row>
    <row r="424" customFormat="false" ht="12.75" hidden="false" customHeight="false" outlineLevel="0" collapsed="false">
      <c r="A424" s="0" t="s">
        <v>51</v>
      </c>
      <c r="B424" s="0" t="s">
        <v>113</v>
      </c>
      <c r="C424" s="0" t="s">
        <v>108</v>
      </c>
      <c r="D424" s="116" t="n">
        <v>37622</v>
      </c>
      <c r="E424" s="0" t="n">
        <v>0.45</v>
      </c>
      <c r="F424" s="0" t="n">
        <v>3133113</v>
      </c>
      <c r="G424" s="151" t="s">
        <v>111</v>
      </c>
      <c r="H424" s="151" t="s">
        <v>111</v>
      </c>
      <c r="I424" s="152" t="s">
        <v>112</v>
      </c>
    </row>
    <row r="425" customFormat="false" ht="12.75" hidden="false" customHeight="false" outlineLevel="0" collapsed="false">
      <c r="A425" s="0" t="s">
        <v>52</v>
      </c>
      <c r="B425" s="0" t="s">
        <v>110</v>
      </c>
      <c r="C425" s="0" t="s">
        <v>108</v>
      </c>
      <c r="D425" s="116" t="n">
        <v>37622</v>
      </c>
      <c r="E425" s="0" t="n">
        <v>1.81</v>
      </c>
      <c r="F425" s="0" t="n">
        <v>3133114</v>
      </c>
      <c r="G425" s="151" t="s">
        <v>111</v>
      </c>
      <c r="H425" s="151" t="s">
        <v>111</v>
      </c>
      <c r="I425" s="152" t="s">
        <v>112</v>
      </c>
    </row>
    <row r="426" customFormat="false" ht="12.75" hidden="false" customHeight="false" outlineLevel="0" collapsed="false">
      <c r="A426" s="0" t="s">
        <v>52</v>
      </c>
      <c r="B426" s="0" t="s">
        <v>113</v>
      </c>
      <c r="C426" s="0" t="s">
        <v>108</v>
      </c>
      <c r="D426" s="116" t="n">
        <v>37622</v>
      </c>
      <c r="E426" s="0" t="n">
        <v>-0.25</v>
      </c>
      <c r="F426" s="0" t="n">
        <v>3133115</v>
      </c>
      <c r="G426" s="151" t="s">
        <v>111</v>
      </c>
      <c r="H426" s="151" t="s">
        <v>111</v>
      </c>
      <c r="I426" s="152" t="s">
        <v>112</v>
      </c>
    </row>
    <row r="427" customFormat="false" ht="12.75" hidden="false" customHeight="false" outlineLevel="0" collapsed="false">
      <c r="A427" s="0" t="s">
        <v>17</v>
      </c>
      <c r="B427" s="0" t="s">
        <v>110</v>
      </c>
      <c r="C427" s="0" t="s">
        <v>108</v>
      </c>
      <c r="D427" s="116" t="n">
        <v>37622</v>
      </c>
      <c r="E427" s="0" t="n">
        <v>1.088</v>
      </c>
      <c r="F427" s="0" t="n">
        <v>3133116</v>
      </c>
      <c r="G427" s="151" t="s">
        <v>111</v>
      </c>
      <c r="H427" s="151" t="s">
        <v>111</v>
      </c>
      <c r="I427" s="152" t="s">
        <v>112</v>
      </c>
    </row>
    <row r="428" customFormat="false" ht="12.75" hidden="false" customHeight="false" outlineLevel="0" collapsed="false">
      <c r="A428" s="0" t="s">
        <v>17</v>
      </c>
      <c r="B428" s="0" t="s">
        <v>113</v>
      </c>
      <c r="C428" s="0" t="s">
        <v>108</v>
      </c>
      <c r="D428" s="116" t="n">
        <v>37622</v>
      </c>
      <c r="E428" s="0" t="n">
        <v>0.01</v>
      </c>
      <c r="F428" s="0" t="n">
        <v>3133117</v>
      </c>
      <c r="G428" s="151" t="s">
        <v>111</v>
      </c>
      <c r="H428" s="151" t="s">
        <v>111</v>
      </c>
      <c r="I428" s="152" t="s">
        <v>112</v>
      </c>
    </row>
    <row r="429" customFormat="false" ht="12.75" hidden="false" customHeight="false" outlineLevel="0" collapsed="false">
      <c r="A429" s="0" t="s">
        <v>18</v>
      </c>
      <c r="B429" s="0" t="s">
        <v>110</v>
      </c>
      <c r="C429" s="0" t="s">
        <v>108</v>
      </c>
      <c r="D429" s="116" t="n">
        <v>37622</v>
      </c>
      <c r="E429" s="0" t="n">
        <v>0</v>
      </c>
      <c r="F429" s="0" t="n">
        <v>3133118</v>
      </c>
      <c r="G429" s="151" t="s">
        <v>111</v>
      </c>
      <c r="H429" s="151" t="s">
        <v>111</v>
      </c>
      <c r="I429" s="152" t="s">
        <v>112</v>
      </c>
    </row>
    <row r="430" customFormat="false" ht="12.75" hidden="false" customHeight="false" outlineLevel="0" collapsed="false">
      <c r="A430" s="0" t="s">
        <v>18</v>
      </c>
      <c r="B430" s="0" t="s">
        <v>113</v>
      </c>
      <c r="C430" s="0" t="s">
        <v>108</v>
      </c>
      <c r="D430" s="116" t="n">
        <v>37622</v>
      </c>
      <c r="E430" s="0" t="n">
        <v>0</v>
      </c>
      <c r="F430" s="0" t="n">
        <v>3133119</v>
      </c>
      <c r="G430" s="151" t="s">
        <v>111</v>
      </c>
      <c r="H430" s="151" t="s">
        <v>111</v>
      </c>
      <c r="I430" s="152" t="s">
        <v>112</v>
      </c>
    </row>
    <row r="431" customFormat="false" ht="12.75" hidden="false" customHeight="false" outlineLevel="0" collapsed="false">
      <c r="A431" s="0" t="s">
        <v>19</v>
      </c>
      <c r="B431" s="0" t="s">
        <v>110</v>
      </c>
      <c r="C431" s="0" t="s">
        <v>108</v>
      </c>
      <c r="D431" s="116" t="n">
        <v>37622</v>
      </c>
      <c r="E431" s="0" t="n">
        <v>1.07</v>
      </c>
      <c r="F431" s="0" t="n">
        <v>3133120</v>
      </c>
      <c r="G431" s="151" t="s">
        <v>111</v>
      </c>
      <c r="H431" s="151" t="s">
        <v>111</v>
      </c>
      <c r="I431" s="152" t="s">
        <v>112</v>
      </c>
    </row>
    <row r="432" customFormat="false" ht="12.75" hidden="false" customHeight="false" outlineLevel="0" collapsed="false">
      <c r="A432" s="0" t="s">
        <v>19</v>
      </c>
      <c r="B432" s="0" t="s">
        <v>113</v>
      </c>
      <c r="C432" s="0" t="s">
        <v>108</v>
      </c>
      <c r="D432" s="116" t="n">
        <v>37622</v>
      </c>
      <c r="E432" s="0" t="n">
        <v>0.05</v>
      </c>
      <c r="F432" s="0" t="n">
        <v>3133121</v>
      </c>
      <c r="G432" s="151" t="s">
        <v>111</v>
      </c>
      <c r="H432" s="151" t="s">
        <v>111</v>
      </c>
      <c r="I432" s="152" t="s">
        <v>112</v>
      </c>
    </row>
    <row r="433" customFormat="false" ht="12.75" hidden="false" customHeight="false" outlineLevel="0" collapsed="false">
      <c r="A433" s="0" t="s">
        <v>21</v>
      </c>
      <c r="B433" s="0" t="s">
        <v>110</v>
      </c>
      <c r="C433" s="0" t="s">
        <v>108</v>
      </c>
      <c r="D433" s="116" t="n">
        <v>37622</v>
      </c>
      <c r="E433" s="0" t="n">
        <v>1.06</v>
      </c>
      <c r="F433" s="0" t="n">
        <v>3133122</v>
      </c>
      <c r="G433" s="151" t="s">
        <v>111</v>
      </c>
      <c r="H433" s="151" t="s">
        <v>111</v>
      </c>
      <c r="I433" s="152" t="s">
        <v>112</v>
      </c>
    </row>
    <row r="434" customFormat="false" ht="12.75" hidden="false" customHeight="false" outlineLevel="0" collapsed="false">
      <c r="A434" s="0" t="s">
        <v>21</v>
      </c>
      <c r="B434" s="0" t="s">
        <v>113</v>
      </c>
      <c r="C434" s="0" t="s">
        <v>108</v>
      </c>
      <c r="D434" s="116" t="n">
        <v>37622</v>
      </c>
      <c r="E434" s="0" t="n">
        <v>0.07</v>
      </c>
      <c r="F434" s="0" t="n">
        <v>3133123</v>
      </c>
      <c r="G434" s="151" t="s">
        <v>111</v>
      </c>
      <c r="H434" s="151" t="s">
        <v>111</v>
      </c>
      <c r="I434" s="152" t="s">
        <v>112</v>
      </c>
    </row>
    <row r="435" customFormat="false" ht="12.75" hidden="false" customHeight="false" outlineLevel="0" collapsed="false">
      <c r="A435" s="0" t="s">
        <v>73</v>
      </c>
      <c r="B435" s="0" t="s">
        <v>80</v>
      </c>
      <c r="C435" s="0" t="s">
        <v>108</v>
      </c>
      <c r="D435" s="116" t="n">
        <v>37622</v>
      </c>
      <c r="E435" s="0" t="n">
        <v>0.05</v>
      </c>
      <c r="F435" s="0" t="n">
        <v>3133124</v>
      </c>
      <c r="G435" s="151" t="s">
        <v>111</v>
      </c>
      <c r="H435" s="151" t="s">
        <v>111</v>
      </c>
      <c r="I435" s="152" t="s">
        <v>112</v>
      </c>
    </row>
    <row r="436" customFormat="false" ht="12.75" hidden="false" customHeight="false" outlineLevel="0" collapsed="false">
      <c r="A436" s="0" t="s">
        <v>74</v>
      </c>
      <c r="B436" s="0" t="s">
        <v>80</v>
      </c>
      <c r="C436" s="0" t="s">
        <v>108</v>
      </c>
      <c r="D436" s="116" t="n">
        <v>37622</v>
      </c>
      <c r="E436" s="0" t="n">
        <v>0.45</v>
      </c>
      <c r="F436" s="0" t="n">
        <v>3133125</v>
      </c>
      <c r="G436" s="151" t="s">
        <v>111</v>
      </c>
      <c r="H436" s="151" t="s">
        <v>111</v>
      </c>
      <c r="I436" s="152" t="s">
        <v>112</v>
      </c>
    </row>
    <row r="437" customFormat="false" ht="12.75" hidden="false" customHeight="false" outlineLevel="0" collapsed="false">
      <c r="A437" s="0" t="s">
        <v>75</v>
      </c>
      <c r="B437" s="0" t="s">
        <v>80</v>
      </c>
      <c r="C437" s="0" t="s">
        <v>108</v>
      </c>
      <c r="D437" s="116" t="n">
        <v>37622</v>
      </c>
      <c r="E437" s="0" t="n">
        <v>-0.25</v>
      </c>
      <c r="F437" s="0" t="n">
        <v>3133126</v>
      </c>
      <c r="G437" s="151" t="s">
        <v>111</v>
      </c>
      <c r="H437" s="151" t="s">
        <v>111</v>
      </c>
      <c r="I437" s="152" t="s">
        <v>112</v>
      </c>
    </row>
    <row r="438" customFormat="false" ht="12.75" hidden="false" customHeight="false" outlineLevel="0" collapsed="false">
      <c r="A438" s="0" t="s">
        <v>76</v>
      </c>
      <c r="B438" s="0" t="s">
        <v>80</v>
      </c>
      <c r="C438" s="0" t="s">
        <v>108</v>
      </c>
      <c r="D438" s="116" t="n">
        <v>37622</v>
      </c>
      <c r="E438" s="0" t="n">
        <v>0.45</v>
      </c>
      <c r="F438" s="0" t="n">
        <v>3133127</v>
      </c>
      <c r="G438" s="151" t="s">
        <v>111</v>
      </c>
      <c r="H438" s="151" t="s">
        <v>111</v>
      </c>
      <c r="I438" s="152" t="s">
        <v>112</v>
      </c>
    </row>
    <row r="439" customFormat="false" ht="12.75" hidden="false" customHeight="false" outlineLevel="0" collapsed="false">
      <c r="A439" s="0" t="s">
        <v>72</v>
      </c>
      <c r="B439" s="0" t="s">
        <v>80</v>
      </c>
      <c r="C439" s="0" t="s">
        <v>108</v>
      </c>
      <c r="D439" s="116" t="n">
        <v>37622</v>
      </c>
      <c r="E439" s="158" t="n">
        <v>37653</v>
      </c>
      <c r="I439" s="152" t="s">
        <v>109</v>
      </c>
    </row>
    <row r="440" customFormat="false" ht="12.75" hidden="false" customHeight="false" outlineLevel="0" collapsed="false">
      <c r="A440" s="0" t="s">
        <v>59</v>
      </c>
      <c r="B440" s="0" t="s">
        <v>110</v>
      </c>
      <c r="C440" s="0" t="s">
        <v>108</v>
      </c>
      <c r="D440" s="116" t="n">
        <v>37653</v>
      </c>
      <c r="E440" s="0" t="n">
        <v>1.15</v>
      </c>
      <c r="F440" s="0" t="n">
        <v>3133100</v>
      </c>
      <c r="G440" s="151" t="s">
        <v>111</v>
      </c>
      <c r="H440" s="151" t="s">
        <v>111</v>
      </c>
      <c r="I440" s="152" t="s">
        <v>112</v>
      </c>
    </row>
    <row r="441" customFormat="false" ht="12.75" hidden="false" customHeight="false" outlineLevel="0" collapsed="false">
      <c r="A441" s="0" t="s">
        <v>59</v>
      </c>
      <c r="B441" s="0" t="s">
        <v>113</v>
      </c>
      <c r="C441" s="0" t="s">
        <v>108</v>
      </c>
      <c r="D441" s="116" t="n">
        <v>37653</v>
      </c>
      <c r="E441" s="0" t="n">
        <v>0.05</v>
      </c>
      <c r="F441" s="0" t="n">
        <v>3133101</v>
      </c>
      <c r="G441" s="151" t="s">
        <v>111</v>
      </c>
      <c r="H441" s="151" t="s">
        <v>111</v>
      </c>
      <c r="I441" s="152" t="s">
        <v>112</v>
      </c>
    </row>
    <row r="442" customFormat="false" ht="12.75" hidden="false" customHeight="false" outlineLevel="0" collapsed="false">
      <c r="A442" s="0" t="s">
        <v>60</v>
      </c>
      <c r="B442" s="0" t="s">
        <v>110</v>
      </c>
      <c r="C442" s="0" t="s">
        <v>108</v>
      </c>
      <c r="D442" s="116" t="n">
        <v>37653</v>
      </c>
      <c r="E442" s="0" t="n">
        <v>1.15</v>
      </c>
      <c r="F442" s="0" t="n">
        <v>3133102</v>
      </c>
      <c r="G442" s="151" t="s">
        <v>111</v>
      </c>
      <c r="H442" s="151" t="s">
        <v>111</v>
      </c>
      <c r="I442" s="152" t="s">
        <v>112</v>
      </c>
    </row>
    <row r="443" customFormat="false" ht="12.75" hidden="false" customHeight="false" outlineLevel="0" collapsed="false">
      <c r="A443" s="0" t="s">
        <v>60</v>
      </c>
      <c r="B443" s="0" t="s">
        <v>113</v>
      </c>
      <c r="C443" s="0" t="s">
        <v>108</v>
      </c>
      <c r="D443" s="116" t="n">
        <v>37653</v>
      </c>
      <c r="E443" s="0" t="n">
        <v>0.32</v>
      </c>
      <c r="F443" s="0" t="n">
        <v>3133103</v>
      </c>
      <c r="G443" s="151" t="s">
        <v>111</v>
      </c>
      <c r="H443" s="151" t="s">
        <v>111</v>
      </c>
      <c r="I443" s="152" t="s">
        <v>112</v>
      </c>
    </row>
    <row r="444" customFormat="false" ht="12.75" hidden="false" customHeight="false" outlineLevel="0" collapsed="false">
      <c r="A444" s="0" t="s">
        <v>61</v>
      </c>
      <c r="B444" s="0" t="s">
        <v>110</v>
      </c>
      <c r="C444" s="0" t="s">
        <v>108</v>
      </c>
      <c r="D444" s="116" t="n">
        <v>37653</v>
      </c>
      <c r="E444" s="0" t="n">
        <v>1.47</v>
      </c>
      <c r="F444" s="0" t="n">
        <v>3133104</v>
      </c>
      <c r="G444" s="151" t="s">
        <v>111</v>
      </c>
      <c r="H444" s="151" t="s">
        <v>111</v>
      </c>
      <c r="I444" s="152" t="s">
        <v>112</v>
      </c>
    </row>
    <row r="445" customFormat="false" ht="12.75" hidden="false" customHeight="false" outlineLevel="0" collapsed="false">
      <c r="A445" s="0" t="s">
        <v>61</v>
      </c>
      <c r="B445" s="0" t="s">
        <v>113</v>
      </c>
      <c r="C445" s="0" t="s">
        <v>108</v>
      </c>
      <c r="D445" s="116" t="n">
        <v>37653</v>
      </c>
      <c r="E445" s="0" t="n">
        <v>0.05</v>
      </c>
      <c r="F445" s="0" t="n">
        <v>3133105</v>
      </c>
      <c r="G445" s="151" t="s">
        <v>111</v>
      </c>
      <c r="H445" s="151" t="s">
        <v>111</v>
      </c>
      <c r="I445" s="152" t="s">
        <v>112</v>
      </c>
    </row>
    <row r="446" customFormat="false" ht="12.75" hidden="false" customHeight="false" outlineLevel="0" collapsed="false">
      <c r="A446" s="0" t="s">
        <v>62</v>
      </c>
      <c r="B446" s="0" t="s">
        <v>110</v>
      </c>
      <c r="C446" s="0" t="s">
        <v>108</v>
      </c>
      <c r="D446" s="116" t="n">
        <v>37653</v>
      </c>
      <c r="E446" s="0" t="n">
        <v>1.15</v>
      </c>
      <c r="F446" s="0" t="n">
        <v>3133106</v>
      </c>
      <c r="G446" s="151" t="s">
        <v>111</v>
      </c>
      <c r="H446" s="151" t="s">
        <v>111</v>
      </c>
      <c r="I446" s="152" t="s">
        <v>112</v>
      </c>
    </row>
    <row r="447" customFormat="false" ht="12.75" hidden="false" customHeight="false" outlineLevel="0" collapsed="false">
      <c r="A447" s="0" t="s">
        <v>62</v>
      </c>
      <c r="B447" s="0" t="s">
        <v>113</v>
      </c>
      <c r="C447" s="0" t="s">
        <v>108</v>
      </c>
      <c r="D447" s="116" t="n">
        <v>37653</v>
      </c>
      <c r="E447" s="0" t="n">
        <v>0.32</v>
      </c>
      <c r="F447" s="0" t="n">
        <v>3133107</v>
      </c>
      <c r="G447" s="151" t="s">
        <v>111</v>
      </c>
      <c r="H447" s="151" t="s">
        <v>111</v>
      </c>
      <c r="I447" s="152" t="s">
        <v>112</v>
      </c>
    </row>
    <row r="448" customFormat="false" ht="12.75" hidden="false" customHeight="false" outlineLevel="0" collapsed="false">
      <c r="A448" s="0" t="s">
        <v>49</v>
      </c>
      <c r="B448" s="0" t="s">
        <v>110</v>
      </c>
      <c r="C448" s="0" t="s">
        <v>108</v>
      </c>
      <c r="D448" s="116" t="n">
        <v>37653</v>
      </c>
      <c r="E448" s="0" t="n">
        <v>1.06</v>
      </c>
      <c r="F448" s="0" t="n">
        <v>3133108</v>
      </c>
      <c r="G448" s="151" t="s">
        <v>111</v>
      </c>
      <c r="H448" s="151" t="s">
        <v>111</v>
      </c>
      <c r="I448" s="152" t="s">
        <v>112</v>
      </c>
    </row>
    <row r="449" customFormat="false" ht="12.75" hidden="false" customHeight="false" outlineLevel="0" collapsed="false">
      <c r="A449" s="0" t="s">
        <v>49</v>
      </c>
      <c r="B449" s="0" t="s">
        <v>113</v>
      </c>
      <c r="C449" s="0" t="s">
        <v>108</v>
      </c>
      <c r="D449" s="116" t="n">
        <v>37653</v>
      </c>
      <c r="E449" s="0" t="n">
        <v>0.05</v>
      </c>
      <c r="F449" s="0" t="n">
        <v>3133109</v>
      </c>
      <c r="G449" s="151" t="s">
        <v>111</v>
      </c>
      <c r="H449" s="151" t="s">
        <v>111</v>
      </c>
      <c r="I449" s="152" t="s">
        <v>112</v>
      </c>
    </row>
    <row r="450" customFormat="false" ht="12.75" hidden="false" customHeight="false" outlineLevel="0" collapsed="false">
      <c r="A450" s="0" t="s">
        <v>50</v>
      </c>
      <c r="B450" s="0" t="s">
        <v>110</v>
      </c>
      <c r="C450" s="0" t="s">
        <v>108</v>
      </c>
      <c r="D450" s="116" t="n">
        <v>37653</v>
      </c>
      <c r="E450" s="0" t="n">
        <v>1.81</v>
      </c>
      <c r="F450" s="0" t="n">
        <v>3133110</v>
      </c>
      <c r="G450" s="151" t="s">
        <v>111</v>
      </c>
      <c r="H450" s="151" t="s">
        <v>111</v>
      </c>
      <c r="I450" s="152" t="s">
        <v>112</v>
      </c>
    </row>
    <row r="451" customFormat="false" ht="12.75" hidden="false" customHeight="false" outlineLevel="0" collapsed="false">
      <c r="A451" s="0" t="s">
        <v>50</v>
      </c>
      <c r="B451" s="0" t="s">
        <v>113</v>
      </c>
      <c r="C451" s="0" t="s">
        <v>108</v>
      </c>
      <c r="D451" s="116" t="n">
        <v>37653</v>
      </c>
      <c r="E451" s="0" t="n">
        <v>-0.33</v>
      </c>
      <c r="F451" s="0" t="n">
        <v>3133111</v>
      </c>
      <c r="G451" s="151" t="s">
        <v>111</v>
      </c>
      <c r="H451" s="151" t="s">
        <v>111</v>
      </c>
      <c r="I451" s="152" t="s">
        <v>112</v>
      </c>
    </row>
    <row r="452" customFormat="false" ht="12.75" hidden="false" customHeight="false" outlineLevel="0" collapsed="false">
      <c r="A452" s="0" t="s">
        <v>51</v>
      </c>
      <c r="B452" s="0" t="s">
        <v>110</v>
      </c>
      <c r="C452" s="0" t="s">
        <v>108</v>
      </c>
      <c r="D452" s="116" t="n">
        <v>37653</v>
      </c>
      <c r="E452" s="0" t="n">
        <v>1.81</v>
      </c>
      <c r="F452" s="0" t="n">
        <v>3133112</v>
      </c>
      <c r="G452" s="151" t="s">
        <v>111</v>
      </c>
      <c r="H452" s="151" t="s">
        <v>111</v>
      </c>
      <c r="I452" s="152" t="s">
        <v>112</v>
      </c>
    </row>
    <row r="453" customFormat="false" ht="12.75" hidden="false" customHeight="false" outlineLevel="0" collapsed="false">
      <c r="A453" s="0" t="s">
        <v>51</v>
      </c>
      <c r="B453" s="0" t="s">
        <v>113</v>
      </c>
      <c r="C453" s="0" t="s">
        <v>108</v>
      </c>
      <c r="D453" s="116" t="n">
        <v>37653</v>
      </c>
      <c r="E453" s="0" t="n">
        <v>0.45</v>
      </c>
      <c r="F453" s="0" t="n">
        <v>3133113</v>
      </c>
      <c r="G453" s="151" t="s">
        <v>111</v>
      </c>
      <c r="H453" s="151" t="s">
        <v>111</v>
      </c>
      <c r="I453" s="152" t="s">
        <v>112</v>
      </c>
    </row>
    <row r="454" customFormat="false" ht="12.75" hidden="false" customHeight="false" outlineLevel="0" collapsed="false">
      <c r="A454" s="0" t="s">
        <v>52</v>
      </c>
      <c r="B454" s="0" t="s">
        <v>110</v>
      </c>
      <c r="C454" s="0" t="s">
        <v>108</v>
      </c>
      <c r="D454" s="116" t="n">
        <v>37653</v>
      </c>
      <c r="E454" s="0" t="n">
        <v>1.81</v>
      </c>
      <c r="F454" s="0" t="n">
        <v>3133114</v>
      </c>
      <c r="G454" s="151" t="s">
        <v>111</v>
      </c>
      <c r="H454" s="151" t="s">
        <v>111</v>
      </c>
      <c r="I454" s="152" t="s">
        <v>112</v>
      </c>
    </row>
    <row r="455" customFormat="false" ht="12.75" hidden="false" customHeight="false" outlineLevel="0" collapsed="false">
      <c r="A455" s="0" t="s">
        <v>52</v>
      </c>
      <c r="B455" s="0" t="s">
        <v>113</v>
      </c>
      <c r="C455" s="0" t="s">
        <v>108</v>
      </c>
      <c r="D455" s="116" t="n">
        <v>37653</v>
      </c>
      <c r="E455" s="0" t="n">
        <v>-0.25</v>
      </c>
      <c r="F455" s="0" t="n">
        <v>3133115</v>
      </c>
      <c r="G455" s="151" t="s">
        <v>111</v>
      </c>
      <c r="H455" s="151" t="s">
        <v>111</v>
      </c>
      <c r="I455" s="152" t="s">
        <v>112</v>
      </c>
    </row>
    <row r="456" customFormat="false" ht="12.75" hidden="false" customHeight="false" outlineLevel="0" collapsed="false">
      <c r="A456" s="0" t="s">
        <v>17</v>
      </c>
      <c r="B456" s="0" t="s">
        <v>110</v>
      </c>
      <c r="C456" s="0" t="s">
        <v>108</v>
      </c>
      <c r="D456" s="116" t="n">
        <v>37653</v>
      </c>
      <c r="E456" s="0" t="n">
        <v>1.088</v>
      </c>
      <c r="F456" s="0" t="n">
        <v>3133116</v>
      </c>
      <c r="G456" s="151" t="s">
        <v>111</v>
      </c>
      <c r="H456" s="151" t="s">
        <v>111</v>
      </c>
      <c r="I456" s="152" t="s">
        <v>112</v>
      </c>
    </row>
    <row r="457" customFormat="false" ht="12.75" hidden="false" customHeight="false" outlineLevel="0" collapsed="false">
      <c r="A457" s="0" t="s">
        <v>17</v>
      </c>
      <c r="B457" s="0" t="s">
        <v>113</v>
      </c>
      <c r="C457" s="0" t="s">
        <v>108</v>
      </c>
      <c r="D457" s="116" t="n">
        <v>37653</v>
      </c>
      <c r="E457" s="0" t="n">
        <v>0.01</v>
      </c>
      <c r="F457" s="0" t="n">
        <v>3133117</v>
      </c>
      <c r="G457" s="151" t="s">
        <v>111</v>
      </c>
      <c r="H457" s="151" t="s">
        <v>111</v>
      </c>
      <c r="I457" s="152" t="s">
        <v>112</v>
      </c>
    </row>
    <row r="458" customFormat="false" ht="12.75" hidden="false" customHeight="false" outlineLevel="0" collapsed="false">
      <c r="A458" s="0" t="s">
        <v>18</v>
      </c>
      <c r="B458" s="0" t="s">
        <v>110</v>
      </c>
      <c r="C458" s="0" t="s">
        <v>108</v>
      </c>
      <c r="D458" s="116" t="n">
        <v>37653</v>
      </c>
      <c r="E458" s="0" t="n">
        <v>0</v>
      </c>
      <c r="F458" s="0" t="n">
        <v>3133118</v>
      </c>
      <c r="G458" s="151" t="s">
        <v>111</v>
      </c>
      <c r="H458" s="151" t="s">
        <v>111</v>
      </c>
      <c r="I458" s="152" t="s">
        <v>112</v>
      </c>
    </row>
    <row r="459" customFormat="false" ht="12.75" hidden="false" customHeight="false" outlineLevel="0" collapsed="false">
      <c r="A459" s="0" t="s">
        <v>18</v>
      </c>
      <c r="B459" s="0" t="s">
        <v>113</v>
      </c>
      <c r="C459" s="0" t="s">
        <v>108</v>
      </c>
      <c r="D459" s="116" t="n">
        <v>37653</v>
      </c>
      <c r="E459" s="0" t="n">
        <v>0</v>
      </c>
      <c r="F459" s="0" t="n">
        <v>3133119</v>
      </c>
      <c r="G459" s="151" t="s">
        <v>111</v>
      </c>
      <c r="H459" s="151" t="s">
        <v>111</v>
      </c>
      <c r="I459" s="152" t="s">
        <v>112</v>
      </c>
    </row>
    <row r="460" customFormat="false" ht="12.75" hidden="false" customHeight="false" outlineLevel="0" collapsed="false">
      <c r="A460" s="0" t="s">
        <v>19</v>
      </c>
      <c r="B460" s="0" t="s">
        <v>110</v>
      </c>
      <c r="C460" s="0" t="s">
        <v>108</v>
      </c>
      <c r="D460" s="116" t="n">
        <v>37653</v>
      </c>
      <c r="E460" s="0" t="n">
        <v>1.07</v>
      </c>
      <c r="F460" s="0" t="n">
        <v>3133120</v>
      </c>
      <c r="G460" s="151" t="s">
        <v>111</v>
      </c>
      <c r="H460" s="151" t="s">
        <v>111</v>
      </c>
      <c r="I460" s="152" t="s">
        <v>112</v>
      </c>
    </row>
    <row r="461" customFormat="false" ht="12.75" hidden="false" customHeight="false" outlineLevel="0" collapsed="false">
      <c r="A461" s="0" t="s">
        <v>19</v>
      </c>
      <c r="B461" s="0" t="s">
        <v>113</v>
      </c>
      <c r="C461" s="0" t="s">
        <v>108</v>
      </c>
      <c r="D461" s="116" t="n">
        <v>37653</v>
      </c>
      <c r="E461" s="0" t="n">
        <v>0.05</v>
      </c>
      <c r="F461" s="0" t="n">
        <v>3133121</v>
      </c>
      <c r="G461" s="151" t="s">
        <v>111</v>
      </c>
      <c r="H461" s="151" t="s">
        <v>111</v>
      </c>
      <c r="I461" s="152" t="s">
        <v>112</v>
      </c>
    </row>
    <row r="462" customFormat="false" ht="12.75" hidden="false" customHeight="false" outlineLevel="0" collapsed="false">
      <c r="A462" s="0" t="s">
        <v>21</v>
      </c>
      <c r="B462" s="0" t="s">
        <v>110</v>
      </c>
      <c r="C462" s="0" t="s">
        <v>108</v>
      </c>
      <c r="D462" s="116" t="n">
        <v>37653</v>
      </c>
      <c r="E462" s="0" t="n">
        <v>1.06</v>
      </c>
      <c r="F462" s="0" t="n">
        <v>3133122</v>
      </c>
      <c r="G462" s="151" t="s">
        <v>111</v>
      </c>
      <c r="H462" s="151" t="s">
        <v>111</v>
      </c>
      <c r="I462" s="152" t="s">
        <v>112</v>
      </c>
    </row>
    <row r="463" customFormat="false" ht="12.75" hidden="false" customHeight="false" outlineLevel="0" collapsed="false">
      <c r="A463" s="0" t="s">
        <v>21</v>
      </c>
      <c r="B463" s="0" t="s">
        <v>113</v>
      </c>
      <c r="C463" s="0" t="s">
        <v>108</v>
      </c>
      <c r="D463" s="116" t="n">
        <v>37653</v>
      </c>
      <c r="E463" s="0" t="n">
        <v>0.07</v>
      </c>
      <c r="F463" s="0" t="n">
        <v>3133123</v>
      </c>
      <c r="G463" s="151" t="s">
        <v>111</v>
      </c>
      <c r="H463" s="151" t="s">
        <v>111</v>
      </c>
      <c r="I463" s="152" t="s">
        <v>112</v>
      </c>
    </row>
    <row r="464" customFormat="false" ht="12.75" hidden="false" customHeight="false" outlineLevel="0" collapsed="false">
      <c r="A464" s="0" t="s">
        <v>73</v>
      </c>
      <c r="B464" s="0" t="s">
        <v>80</v>
      </c>
      <c r="C464" s="0" t="s">
        <v>108</v>
      </c>
      <c r="D464" s="116" t="n">
        <v>37653</v>
      </c>
      <c r="E464" s="0" t="n">
        <v>0.05</v>
      </c>
      <c r="F464" s="0" t="n">
        <v>3133124</v>
      </c>
      <c r="G464" s="151" t="s">
        <v>111</v>
      </c>
      <c r="H464" s="151" t="s">
        <v>111</v>
      </c>
      <c r="I464" s="152" t="s">
        <v>112</v>
      </c>
    </row>
    <row r="465" customFormat="false" ht="12.75" hidden="false" customHeight="false" outlineLevel="0" collapsed="false">
      <c r="A465" s="0" t="s">
        <v>74</v>
      </c>
      <c r="B465" s="0" t="s">
        <v>80</v>
      </c>
      <c r="C465" s="0" t="s">
        <v>108</v>
      </c>
      <c r="D465" s="116" t="n">
        <v>37653</v>
      </c>
      <c r="E465" s="0" t="n">
        <v>0.45</v>
      </c>
      <c r="F465" s="0" t="n">
        <v>3133125</v>
      </c>
      <c r="G465" s="151" t="s">
        <v>111</v>
      </c>
      <c r="H465" s="151" t="s">
        <v>111</v>
      </c>
      <c r="I465" s="152" t="s">
        <v>112</v>
      </c>
    </row>
    <row r="466" customFormat="false" ht="12.75" hidden="false" customHeight="false" outlineLevel="0" collapsed="false">
      <c r="A466" s="0" t="s">
        <v>75</v>
      </c>
      <c r="B466" s="0" t="s">
        <v>80</v>
      </c>
      <c r="C466" s="0" t="s">
        <v>108</v>
      </c>
      <c r="D466" s="116" t="n">
        <v>37653</v>
      </c>
      <c r="E466" s="0" t="n">
        <v>-0.25</v>
      </c>
      <c r="F466" s="0" t="n">
        <v>3133126</v>
      </c>
      <c r="G466" s="151" t="s">
        <v>111</v>
      </c>
      <c r="H466" s="151" t="s">
        <v>111</v>
      </c>
      <c r="I466" s="152" t="s">
        <v>112</v>
      </c>
    </row>
    <row r="467" customFormat="false" ht="12.75" hidden="false" customHeight="false" outlineLevel="0" collapsed="false">
      <c r="A467" s="0" t="s">
        <v>76</v>
      </c>
      <c r="B467" s="0" t="s">
        <v>80</v>
      </c>
      <c r="C467" s="0" t="s">
        <v>108</v>
      </c>
      <c r="D467" s="116" t="n">
        <v>37653</v>
      </c>
      <c r="E467" s="0" t="n">
        <v>0.45</v>
      </c>
      <c r="F467" s="0" t="n">
        <v>3133127</v>
      </c>
      <c r="G467" s="151" t="s">
        <v>111</v>
      </c>
      <c r="H467" s="151" t="s">
        <v>111</v>
      </c>
      <c r="I467" s="152" t="s">
        <v>112</v>
      </c>
    </row>
    <row r="468" customFormat="false" ht="12.75" hidden="false" customHeight="false" outlineLevel="0" collapsed="false">
      <c r="A468" s="0" t="s">
        <v>72</v>
      </c>
      <c r="B468" s="0" t="s">
        <v>80</v>
      </c>
      <c r="C468" s="0" t="s">
        <v>108</v>
      </c>
      <c r="D468" s="116" t="n">
        <v>37653</v>
      </c>
      <c r="E468" s="158" t="n">
        <v>37681</v>
      </c>
      <c r="I468" s="152" t="s">
        <v>109</v>
      </c>
    </row>
    <row r="469" customFormat="false" ht="12.75" hidden="false" customHeight="false" outlineLevel="0" collapsed="false">
      <c r="A469" s="0" t="s">
        <v>59</v>
      </c>
      <c r="B469" s="0" t="s">
        <v>110</v>
      </c>
      <c r="C469" s="0" t="s">
        <v>108</v>
      </c>
      <c r="D469" s="116" t="n">
        <v>37681</v>
      </c>
      <c r="E469" s="0" t="n">
        <v>0.65</v>
      </c>
      <c r="F469" s="0" t="n">
        <v>3133100</v>
      </c>
      <c r="G469" s="151" t="s">
        <v>111</v>
      </c>
      <c r="H469" s="151" t="s">
        <v>111</v>
      </c>
      <c r="I469" s="152" t="s">
        <v>112</v>
      </c>
    </row>
    <row r="470" customFormat="false" ht="12.75" hidden="false" customHeight="false" outlineLevel="0" collapsed="false">
      <c r="A470" s="0" t="s">
        <v>59</v>
      </c>
      <c r="B470" s="0" t="s">
        <v>113</v>
      </c>
      <c r="C470" s="0" t="s">
        <v>108</v>
      </c>
      <c r="D470" s="116" t="n">
        <v>37681</v>
      </c>
      <c r="E470" s="0" t="n">
        <v>0.05</v>
      </c>
      <c r="F470" s="0" t="n">
        <v>3133101</v>
      </c>
      <c r="G470" s="151" t="s">
        <v>111</v>
      </c>
      <c r="H470" s="151" t="s">
        <v>111</v>
      </c>
      <c r="I470" s="152" t="s">
        <v>112</v>
      </c>
    </row>
    <row r="471" customFormat="false" ht="12.75" hidden="false" customHeight="false" outlineLevel="0" collapsed="false">
      <c r="A471" s="0" t="s">
        <v>60</v>
      </c>
      <c r="B471" s="0" t="s">
        <v>110</v>
      </c>
      <c r="C471" s="0" t="s">
        <v>108</v>
      </c>
      <c r="D471" s="116" t="n">
        <v>37681</v>
      </c>
      <c r="E471" s="0" t="n">
        <v>0.65</v>
      </c>
      <c r="F471" s="0" t="n">
        <v>3133102</v>
      </c>
      <c r="G471" s="151" t="s">
        <v>111</v>
      </c>
      <c r="H471" s="151" t="s">
        <v>111</v>
      </c>
      <c r="I471" s="152" t="s">
        <v>112</v>
      </c>
    </row>
    <row r="472" customFormat="false" ht="12.75" hidden="false" customHeight="false" outlineLevel="0" collapsed="false">
      <c r="A472" s="0" t="s">
        <v>60</v>
      </c>
      <c r="B472" s="0" t="s">
        <v>113</v>
      </c>
      <c r="C472" s="0" t="s">
        <v>108</v>
      </c>
      <c r="D472" s="116" t="n">
        <v>37681</v>
      </c>
      <c r="E472" s="0" t="n">
        <v>0.15</v>
      </c>
      <c r="F472" s="0" t="n">
        <v>3133103</v>
      </c>
      <c r="G472" s="151" t="s">
        <v>111</v>
      </c>
      <c r="H472" s="151" t="s">
        <v>111</v>
      </c>
      <c r="I472" s="152" t="s">
        <v>112</v>
      </c>
    </row>
    <row r="473" customFormat="false" ht="12.75" hidden="false" customHeight="false" outlineLevel="0" collapsed="false">
      <c r="A473" s="0" t="s">
        <v>61</v>
      </c>
      <c r="B473" s="0" t="s">
        <v>110</v>
      </c>
      <c r="C473" s="0" t="s">
        <v>108</v>
      </c>
      <c r="D473" s="116" t="n">
        <v>37681</v>
      </c>
      <c r="E473" s="0" t="n">
        <v>0.97</v>
      </c>
      <c r="F473" s="0" t="n">
        <v>3133104</v>
      </c>
      <c r="G473" s="151" t="s">
        <v>111</v>
      </c>
      <c r="H473" s="151" t="s">
        <v>111</v>
      </c>
      <c r="I473" s="152" t="s">
        <v>112</v>
      </c>
    </row>
    <row r="474" customFormat="false" ht="12.75" hidden="false" customHeight="false" outlineLevel="0" collapsed="false">
      <c r="A474" s="0" t="s">
        <v>61</v>
      </c>
      <c r="B474" s="0" t="s">
        <v>113</v>
      </c>
      <c r="C474" s="0" t="s">
        <v>108</v>
      </c>
      <c r="D474" s="116" t="n">
        <v>37681</v>
      </c>
      <c r="E474" s="0" t="n">
        <v>0.05</v>
      </c>
      <c r="F474" s="0" t="n">
        <v>3133105</v>
      </c>
      <c r="G474" s="151" t="s">
        <v>111</v>
      </c>
      <c r="H474" s="151" t="s">
        <v>111</v>
      </c>
      <c r="I474" s="152" t="s">
        <v>112</v>
      </c>
    </row>
    <row r="475" customFormat="false" ht="12.75" hidden="false" customHeight="false" outlineLevel="0" collapsed="false">
      <c r="A475" s="0" t="s">
        <v>62</v>
      </c>
      <c r="B475" s="0" t="s">
        <v>110</v>
      </c>
      <c r="C475" s="0" t="s">
        <v>108</v>
      </c>
      <c r="D475" s="116" t="n">
        <v>37681</v>
      </c>
      <c r="E475" s="0" t="n">
        <v>0.65</v>
      </c>
      <c r="F475" s="0" t="n">
        <v>3133106</v>
      </c>
      <c r="G475" s="151" t="s">
        <v>111</v>
      </c>
      <c r="H475" s="151" t="s">
        <v>111</v>
      </c>
      <c r="I475" s="152" t="s">
        <v>112</v>
      </c>
    </row>
    <row r="476" customFormat="false" ht="12.75" hidden="false" customHeight="false" outlineLevel="0" collapsed="false">
      <c r="A476" s="0" t="s">
        <v>62</v>
      </c>
      <c r="B476" s="0" t="s">
        <v>113</v>
      </c>
      <c r="C476" s="0" t="s">
        <v>108</v>
      </c>
      <c r="D476" s="116" t="n">
        <v>37681</v>
      </c>
      <c r="E476" s="0" t="n">
        <v>0.15</v>
      </c>
      <c r="F476" s="0" t="n">
        <v>3133107</v>
      </c>
      <c r="G476" s="151" t="s">
        <v>111</v>
      </c>
      <c r="H476" s="151" t="s">
        <v>111</v>
      </c>
      <c r="I476" s="152" t="s">
        <v>112</v>
      </c>
    </row>
    <row r="477" customFormat="false" ht="12.75" hidden="false" customHeight="false" outlineLevel="0" collapsed="false">
      <c r="A477" s="0" t="s">
        <v>49</v>
      </c>
      <c r="B477" s="0" t="s">
        <v>110</v>
      </c>
      <c r="C477" s="0" t="s">
        <v>108</v>
      </c>
      <c r="D477" s="116" t="n">
        <v>37681</v>
      </c>
      <c r="E477" s="0" t="n">
        <v>0.545</v>
      </c>
      <c r="F477" s="0" t="n">
        <v>3133108</v>
      </c>
      <c r="G477" s="151" t="s">
        <v>111</v>
      </c>
      <c r="H477" s="151" t="s">
        <v>111</v>
      </c>
      <c r="I477" s="152" t="s">
        <v>112</v>
      </c>
    </row>
    <row r="478" customFormat="false" ht="12.75" hidden="false" customHeight="false" outlineLevel="0" collapsed="false">
      <c r="A478" s="0" t="s">
        <v>49</v>
      </c>
      <c r="B478" s="0" t="s">
        <v>113</v>
      </c>
      <c r="C478" s="0" t="s">
        <v>108</v>
      </c>
      <c r="D478" s="116" t="n">
        <v>37681</v>
      </c>
      <c r="E478" s="0" t="n">
        <v>0.05</v>
      </c>
      <c r="F478" s="0" t="n">
        <v>3133109</v>
      </c>
      <c r="G478" s="151" t="s">
        <v>111</v>
      </c>
      <c r="H478" s="151" t="s">
        <v>111</v>
      </c>
      <c r="I478" s="152" t="s">
        <v>112</v>
      </c>
    </row>
    <row r="479" customFormat="false" ht="12.75" hidden="false" customHeight="false" outlineLevel="0" collapsed="false">
      <c r="A479" s="0" t="s">
        <v>50</v>
      </c>
      <c r="B479" s="0" t="s">
        <v>110</v>
      </c>
      <c r="C479" s="0" t="s">
        <v>108</v>
      </c>
      <c r="D479" s="116" t="n">
        <v>37681</v>
      </c>
      <c r="E479" s="0" t="n">
        <v>0.58</v>
      </c>
      <c r="F479" s="0" t="n">
        <v>3133110</v>
      </c>
      <c r="G479" s="151" t="s">
        <v>111</v>
      </c>
      <c r="H479" s="151" t="s">
        <v>111</v>
      </c>
      <c r="I479" s="152" t="s">
        <v>112</v>
      </c>
    </row>
    <row r="480" customFormat="false" ht="12.75" hidden="false" customHeight="false" outlineLevel="0" collapsed="false">
      <c r="A480" s="0" t="s">
        <v>50</v>
      </c>
      <c r="B480" s="0" t="s">
        <v>113</v>
      </c>
      <c r="C480" s="0" t="s">
        <v>108</v>
      </c>
      <c r="D480" s="116" t="n">
        <v>37681</v>
      </c>
      <c r="E480" s="0" t="n">
        <v>-0.17</v>
      </c>
      <c r="F480" s="0" t="n">
        <v>3133111</v>
      </c>
      <c r="G480" s="151" t="s">
        <v>111</v>
      </c>
      <c r="H480" s="151" t="s">
        <v>111</v>
      </c>
      <c r="I480" s="152" t="s">
        <v>112</v>
      </c>
    </row>
    <row r="481" customFormat="false" ht="12.75" hidden="false" customHeight="false" outlineLevel="0" collapsed="false">
      <c r="A481" s="0" t="s">
        <v>51</v>
      </c>
      <c r="B481" s="0" t="s">
        <v>110</v>
      </c>
      <c r="C481" s="0" t="s">
        <v>108</v>
      </c>
      <c r="D481" s="116" t="n">
        <v>37681</v>
      </c>
      <c r="E481" s="0" t="n">
        <v>0.58</v>
      </c>
      <c r="F481" s="0" t="n">
        <v>3133112</v>
      </c>
      <c r="G481" s="151" t="s">
        <v>111</v>
      </c>
      <c r="H481" s="151" t="s">
        <v>111</v>
      </c>
      <c r="I481" s="152" t="s">
        <v>112</v>
      </c>
    </row>
    <row r="482" customFormat="false" ht="12.75" hidden="false" customHeight="false" outlineLevel="0" collapsed="false">
      <c r="A482" s="0" t="s">
        <v>51</v>
      </c>
      <c r="B482" s="0" t="s">
        <v>113</v>
      </c>
      <c r="C482" s="0" t="s">
        <v>108</v>
      </c>
      <c r="D482" s="116" t="n">
        <v>37681</v>
      </c>
      <c r="E482" s="0" t="n">
        <v>0.1</v>
      </c>
      <c r="F482" s="0" t="n">
        <v>3133113</v>
      </c>
      <c r="G482" s="151" t="s">
        <v>111</v>
      </c>
      <c r="H482" s="151" t="s">
        <v>111</v>
      </c>
      <c r="I482" s="152" t="s">
        <v>112</v>
      </c>
    </row>
    <row r="483" customFormat="false" ht="12.75" hidden="false" customHeight="false" outlineLevel="0" collapsed="false">
      <c r="A483" s="0" t="s">
        <v>52</v>
      </c>
      <c r="B483" s="0" t="s">
        <v>110</v>
      </c>
      <c r="C483" s="0" t="s">
        <v>108</v>
      </c>
      <c r="D483" s="116" t="n">
        <v>37681</v>
      </c>
      <c r="E483" s="0" t="n">
        <v>0.58</v>
      </c>
      <c r="F483" s="0" t="n">
        <v>3133114</v>
      </c>
      <c r="G483" s="151" t="s">
        <v>111</v>
      </c>
      <c r="H483" s="151" t="s">
        <v>111</v>
      </c>
      <c r="I483" s="152" t="s">
        <v>112</v>
      </c>
    </row>
    <row r="484" customFormat="false" ht="12.75" hidden="false" customHeight="false" outlineLevel="0" collapsed="false">
      <c r="A484" s="0" t="s">
        <v>52</v>
      </c>
      <c r="B484" s="0" t="s">
        <v>113</v>
      </c>
      <c r="C484" s="0" t="s">
        <v>108</v>
      </c>
      <c r="D484" s="116" t="n">
        <v>37681</v>
      </c>
      <c r="E484" s="0" t="n">
        <v>-0.05</v>
      </c>
      <c r="F484" s="0" t="n">
        <v>3133115</v>
      </c>
      <c r="G484" s="151" t="s">
        <v>111</v>
      </c>
      <c r="H484" s="151" t="s">
        <v>111</v>
      </c>
      <c r="I484" s="152" t="s">
        <v>112</v>
      </c>
    </row>
    <row r="485" customFormat="false" ht="12.75" hidden="false" customHeight="false" outlineLevel="0" collapsed="false">
      <c r="A485" s="0" t="s">
        <v>17</v>
      </c>
      <c r="B485" s="0" t="s">
        <v>110</v>
      </c>
      <c r="C485" s="0" t="s">
        <v>108</v>
      </c>
      <c r="D485" s="116" t="n">
        <v>37681</v>
      </c>
      <c r="E485" s="0" t="n">
        <v>1.088</v>
      </c>
      <c r="F485" s="0" t="n">
        <v>3133116</v>
      </c>
      <c r="G485" s="151" t="s">
        <v>111</v>
      </c>
      <c r="H485" s="151" t="s">
        <v>111</v>
      </c>
      <c r="I485" s="152" t="s">
        <v>112</v>
      </c>
    </row>
    <row r="486" customFormat="false" ht="12.75" hidden="false" customHeight="false" outlineLevel="0" collapsed="false">
      <c r="A486" s="0" t="s">
        <v>17</v>
      </c>
      <c r="B486" s="0" t="s">
        <v>113</v>
      </c>
      <c r="C486" s="0" t="s">
        <v>108</v>
      </c>
      <c r="D486" s="116" t="n">
        <v>37681</v>
      </c>
      <c r="E486" s="0" t="n">
        <v>0.01</v>
      </c>
      <c r="F486" s="0" t="n">
        <v>3133117</v>
      </c>
      <c r="G486" s="151" t="s">
        <v>111</v>
      </c>
      <c r="H486" s="151" t="s">
        <v>111</v>
      </c>
      <c r="I486" s="152" t="s">
        <v>112</v>
      </c>
    </row>
    <row r="487" customFormat="false" ht="12.75" hidden="false" customHeight="false" outlineLevel="0" collapsed="false">
      <c r="A487" s="0" t="s">
        <v>18</v>
      </c>
      <c r="B487" s="0" t="s">
        <v>110</v>
      </c>
      <c r="C487" s="0" t="s">
        <v>108</v>
      </c>
      <c r="D487" s="116" t="n">
        <v>37681</v>
      </c>
      <c r="E487" s="0" t="n">
        <v>0</v>
      </c>
      <c r="F487" s="0" t="n">
        <v>3133118</v>
      </c>
      <c r="G487" s="151" t="s">
        <v>111</v>
      </c>
      <c r="H487" s="151" t="s">
        <v>111</v>
      </c>
      <c r="I487" s="152" t="s">
        <v>112</v>
      </c>
    </row>
    <row r="488" customFormat="false" ht="12.75" hidden="false" customHeight="false" outlineLevel="0" collapsed="false">
      <c r="A488" s="0" t="s">
        <v>18</v>
      </c>
      <c r="B488" s="0" t="s">
        <v>113</v>
      </c>
      <c r="C488" s="0" t="s">
        <v>108</v>
      </c>
      <c r="D488" s="116" t="n">
        <v>37681</v>
      </c>
      <c r="E488" s="0" t="n">
        <v>0</v>
      </c>
      <c r="F488" s="0" t="n">
        <v>3133119</v>
      </c>
      <c r="G488" s="151" t="s">
        <v>111</v>
      </c>
      <c r="H488" s="151" t="s">
        <v>111</v>
      </c>
      <c r="I488" s="152" t="s">
        <v>112</v>
      </c>
    </row>
    <row r="489" customFormat="false" ht="12.75" hidden="false" customHeight="false" outlineLevel="0" collapsed="false">
      <c r="A489" s="0" t="s">
        <v>19</v>
      </c>
      <c r="B489" s="0" t="s">
        <v>110</v>
      </c>
      <c r="C489" s="0" t="s">
        <v>108</v>
      </c>
      <c r="D489" s="116" t="n">
        <v>37681</v>
      </c>
      <c r="E489" s="0" t="n">
        <v>0.6</v>
      </c>
      <c r="F489" s="0" t="n">
        <v>3133120</v>
      </c>
      <c r="G489" s="151" t="s">
        <v>111</v>
      </c>
      <c r="H489" s="151" t="s">
        <v>111</v>
      </c>
      <c r="I489" s="152" t="s">
        <v>112</v>
      </c>
    </row>
    <row r="490" customFormat="false" ht="12.75" hidden="false" customHeight="false" outlineLevel="0" collapsed="false">
      <c r="A490" s="0" t="s">
        <v>19</v>
      </c>
      <c r="B490" s="0" t="s">
        <v>113</v>
      </c>
      <c r="C490" s="0" t="s">
        <v>108</v>
      </c>
      <c r="D490" s="116" t="n">
        <v>37681</v>
      </c>
      <c r="E490" s="0" t="n">
        <v>0.05</v>
      </c>
      <c r="F490" s="0" t="n">
        <v>3133121</v>
      </c>
      <c r="G490" s="151" t="s">
        <v>111</v>
      </c>
      <c r="H490" s="151" t="s">
        <v>111</v>
      </c>
      <c r="I490" s="152" t="s">
        <v>112</v>
      </c>
    </row>
    <row r="491" customFormat="false" ht="12.75" hidden="false" customHeight="false" outlineLevel="0" collapsed="false">
      <c r="A491" s="0" t="s">
        <v>21</v>
      </c>
      <c r="B491" s="0" t="s">
        <v>110</v>
      </c>
      <c r="C491" s="0" t="s">
        <v>108</v>
      </c>
      <c r="D491" s="116" t="n">
        <v>37681</v>
      </c>
      <c r="E491" s="0" t="n">
        <v>0.59</v>
      </c>
      <c r="F491" s="0" t="n">
        <v>3133122</v>
      </c>
      <c r="G491" s="151" t="s">
        <v>111</v>
      </c>
      <c r="H491" s="151" t="s">
        <v>111</v>
      </c>
      <c r="I491" s="152" t="s">
        <v>112</v>
      </c>
    </row>
    <row r="492" customFormat="false" ht="12.75" hidden="false" customHeight="false" outlineLevel="0" collapsed="false">
      <c r="A492" s="0" t="s">
        <v>21</v>
      </c>
      <c r="B492" s="0" t="s">
        <v>113</v>
      </c>
      <c r="C492" s="0" t="s">
        <v>108</v>
      </c>
      <c r="D492" s="116" t="n">
        <v>37681</v>
      </c>
      <c r="E492" s="0" t="n">
        <v>0.07</v>
      </c>
      <c r="F492" s="0" t="n">
        <v>3133123</v>
      </c>
      <c r="G492" s="151" t="s">
        <v>111</v>
      </c>
      <c r="H492" s="151" t="s">
        <v>111</v>
      </c>
      <c r="I492" s="152" t="s">
        <v>112</v>
      </c>
    </row>
    <row r="493" customFormat="false" ht="12.75" hidden="false" customHeight="false" outlineLevel="0" collapsed="false">
      <c r="A493" s="0" t="s">
        <v>73</v>
      </c>
      <c r="B493" s="0" t="s">
        <v>80</v>
      </c>
      <c r="C493" s="0" t="s">
        <v>108</v>
      </c>
      <c r="D493" s="116" t="n">
        <v>37681</v>
      </c>
      <c r="E493" s="0" t="n">
        <v>0.05</v>
      </c>
      <c r="F493" s="0" t="n">
        <v>3133124</v>
      </c>
      <c r="G493" s="151" t="s">
        <v>111</v>
      </c>
      <c r="H493" s="151" t="s">
        <v>111</v>
      </c>
      <c r="I493" s="152" t="s">
        <v>112</v>
      </c>
    </row>
    <row r="494" customFormat="false" ht="12.75" hidden="false" customHeight="false" outlineLevel="0" collapsed="false">
      <c r="A494" s="0" t="s">
        <v>74</v>
      </c>
      <c r="B494" s="0" t="s">
        <v>80</v>
      </c>
      <c r="C494" s="0" t="s">
        <v>108</v>
      </c>
      <c r="D494" s="116" t="n">
        <v>37681</v>
      </c>
      <c r="E494" s="0" t="n">
        <v>0.1</v>
      </c>
      <c r="F494" s="0" t="n">
        <v>3133125</v>
      </c>
      <c r="G494" s="151" t="s">
        <v>111</v>
      </c>
      <c r="H494" s="151" t="s">
        <v>111</v>
      </c>
      <c r="I494" s="152" t="s">
        <v>112</v>
      </c>
    </row>
    <row r="495" customFormat="false" ht="12.75" hidden="false" customHeight="false" outlineLevel="0" collapsed="false">
      <c r="A495" s="0" t="s">
        <v>75</v>
      </c>
      <c r="B495" s="0" t="s">
        <v>80</v>
      </c>
      <c r="C495" s="0" t="s">
        <v>108</v>
      </c>
      <c r="D495" s="116" t="n">
        <v>37681</v>
      </c>
      <c r="E495" s="0" t="n">
        <v>-0.05</v>
      </c>
      <c r="F495" s="0" t="n">
        <v>3133126</v>
      </c>
      <c r="G495" s="151" t="s">
        <v>111</v>
      </c>
      <c r="H495" s="151" t="s">
        <v>111</v>
      </c>
      <c r="I495" s="152" t="s">
        <v>112</v>
      </c>
    </row>
    <row r="496" customFormat="false" ht="12.75" hidden="false" customHeight="false" outlineLevel="0" collapsed="false">
      <c r="A496" s="0" t="s">
        <v>76</v>
      </c>
      <c r="B496" s="0" t="s">
        <v>80</v>
      </c>
      <c r="C496" s="0" t="s">
        <v>108</v>
      </c>
      <c r="D496" s="116" t="n">
        <v>37681</v>
      </c>
      <c r="E496" s="0" t="n">
        <v>0.1</v>
      </c>
      <c r="F496" s="0" t="n">
        <v>3133127</v>
      </c>
      <c r="G496" s="151" t="s">
        <v>111</v>
      </c>
      <c r="H496" s="151" t="s">
        <v>111</v>
      </c>
      <c r="I496" s="152" t="s">
        <v>112</v>
      </c>
    </row>
    <row r="497" customFormat="false" ht="12.75" hidden="false" customHeight="false" outlineLevel="0" collapsed="false">
      <c r="A497" s="0" t="s">
        <v>72</v>
      </c>
      <c r="B497" s="0" t="s">
        <v>80</v>
      </c>
      <c r="C497" s="0" t="s">
        <v>108</v>
      </c>
      <c r="D497" s="116" t="n">
        <v>37681</v>
      </c>
      <c r="E497" s="158" t="n">
        <v>37712</v>
      </c>
      <c r="I497" s="152" t="s">
        <v>109</v>
      </c>
    </row>
    <row r="498" customFormat="false" ht="12.75" hidden="false" customHeight="false" outlineLevel="0" collapsed="false">
      <c r="A498" s="0" t="s">
        <v>59</v>
      </c>
      <c r="B498" s="0" t="s">
        <v>110</v>
      </c>
      <c r="C498" s="0" t="s">
        <v>108</v>
      </c>
      <c r="D498" s="116" t="n">
        <v>37712</v>
      </c>
      <c r="E498" s="0" t="n">
        <v>0.435</v>
      </c>
      <c r="F498" s="0" t="n">
        <v>3133100</v>
      </c>
      <c r="G498" s="151" t="s">
        <v>111</v>
      </c>
      <c r="H498" s="151" t="s">
        <v>111</v>
      </c>
      <c r="I498" s="152" t="s">
        <v>112</v>
      </c>
    </row>
    <row r="499" customFormat="false" ht="12.75" hidden="false" customHeight="false" outlineLevel="0" collapsed="false">
      <c r="A499" s="0" t="s">
        <v>59</v>
      </c>
      <c r="B499" s="0" t="s">
        <v>113</v>
      </c>
      <c r="C499" s="0" t="s">
        <v>108</v>
      </c>
      <c r="D499" s="116" t="n">
        <v>37712</v>
      </c>
      <c r="E499" s="0" t="n">
        <v>0.02</v>
      </c>
      <c r="F499" s="0" t="n">
        <v>3133101</v>
      </c>
      <c r="G499" s="151" t="s">
        <v>111</v>
      </c>
      <c r="H499" s="151" t="s">
        <v>111</v>
      </c>
      <c r="I499" s="152" t="s">
        <v>112</v>
      </c>
    </row>
    <row r="500" customFormat="false" ht="12.75" hidden="false" customHeight="false" outlineLevel="0" collapsed="false">
      <c r="A500" s="0" t="s">
        <v>60</v>
      </c>
      <c r="B500" s="0" t="s">
        <v>110</v>
      </c>
      <c r="C500" s="0" t="s">
        <v>108</v>
      </c>
      <c r="D500" s="116" t="n">
        <v>37712</v>
      </c>
      <c r="E500" s="0" t="n">
        <v>0.435</v>
      </c>
      <c r="F500" s="0" t="n">
        <v>3133102</v>
      </c>
      <c r="G500" s="151" t="s">
        <v>111</v>
      </c>
      <c r="H500" s="151" t="s">
        <v>111</v>
      </c>
      <c r="I500" s="152" t="s">
        <v>112</v>
      </c>
    </row>
    <row r="501" customFormat="false" ht="12.75" hidden="false" customHeight="false" outlineLevel="0" collapsed="false">
      <c r="A501" s="0" t="s">
        <v>60</v>
      </c>
      <c r="B501" s="0" t="s">
        <v>113</v>
      </c>
      <c r="C501" s="0" t="s">
        <v>108</v>
      </c>
      <c r="D501" s="116" t="n">
        <v>37712</v>
      </c>
      <c r="E501" s="0" t="n">
        <v>0.05</v>
      </c>
      <c r="F501" s="0" t="n">
        <v>3133103</v>
      </c>
      <c r="G501" s="151" t="s">
        <v>111</v>
      </c>
      <c r="H501" s="151" t="s">
        <v>111</v>
      </c>
      <c r="I501" s="152" t="s">
        <v>112</v>
      </c>
    </row>
    <row r="502" customFormat="false" ht="12.75" hidden="false" customHeight="false" outlineLevel="0" collapsed="false">
      <c r="A502" s="0" t="s">
        <v>61</v>
      </c>
      <c r="B502" s="0" t="s">
        <v>110</v>
      </c>
      <c r="C502" s="0" t="s">
        <v>108</v>
      </c>
      <c r="D502" s="116" t="n">
        <v>37712</v>
      </c>
      <c r="E502" s="0" t="n">
        <v>0.755</v>
      </c>
      <c r="F502" s="0" t="n">
        <v>3133104</v>
      </c>
      <c r="G502" s="151" t="s">
        <v>111</v>
      </c>
      <c r="H502" s="151" t="s">
        <v>111</v>
      </c>
      <c r="I502" s="152" t="s">
        <v>112</v>
      </c>
    </row>
    <row r="503" customFormat="false" ht="12.75" hidden="false" customHeight="false" outlineLevel="0" collapsed="false">
      <c r="A503" s="0" t="s">
        <v>61</v>
      </c>
      <c r="B503" s="0" t="s">
        <v>113</v>
      </c>
      <c r="C503" s="0" t="s">
        <v>108</v>
      </c>
      <c r="D503" s="116" t="n">
        <v>37712</v>
      </c>
      <c r="E503" s="0" t="n">
        <v>0.02</v>
      </c>
      <c r="F503" s="0" t="n">
        <v>3133105</v>
      </c>
      <c r="G503" s="151" t="s">
        <v>111</v>
      </c>
      <c r="H503" s="151" t="s">
        <v>111</v>
      </c>
      <c r="I503" s="152" t="s">
        <v>112</v>
      </c>
    </row>
    <row r="504" customFormat="false" ht="12.75" hidden="false" customHeight="false" outlineLevel="0" collapsed="false">
      <c r="A504" s="0" t="s">
        <v>62</v>
      </c>
      <c r="B504" s="0" t="s">
        <v>110</v>
      </c>
      <c r="C504" s="0" t="s">
        <v>108</v>
      </c>
      <c r="D504" s="116" t="n">
        <v>37712</v>
      </c>
      <c r="E504" s="0" t="n">
        <v>0.435</v>
      </c>
      <c r="F504" s="0" t="n">
        <v>3133106</v>
      </c>
      <c r="G504" s="151" t="s">
        <v>111</v>
      </c>
      <c r="H504" s="151" t="s">
        <v>111</v>
      </c>
      <c r="I504" s="152" t="s">
        <v>112</v>
      </c>
    </row>
    <row r="505" customFormat="false" ht="12.75" hidden="false" customHeight="false" outlineLevel="0" collapsed="false">
      <c r="A505" s="0" t="s">
        <v>62</v>
      </c>
      <c r="B505" s="0" t="s">
        <v>113</v>
      </c>
      <c r="C505" s="0" t="s">
        <v>108</v>
      </c>
      <c r="D505" s="116" t="n">
        <v>37712</v>
      </c>
      <c r="E505" s="0" t="n">
        <v>0.05</v>
      </c>
      <c r="F505" s="0" t="n">
        <v>3133107</v>
      </c>
      <c r="G505" s="151" t="s">
        <v>111</v>
      </c>
      <c r="H505" s="151" t="s">
        <v>111</v>
      </c>
      <c r="I505" s="152" t="s">
        <v>112</v>
      </c>
    </row>
    <row r="506" customFormat="false" ht="12.75" hidden="false" customHeight="false" outlineLevel="0" collapsed="false">
      <c r="A506" s="0" t="s">
        <v>49</v>
      </c>
      <c r="B506" s="0" t="s">
        <v>110</v>
      </c>
      <c r="C506" s="0" t="s">
        <v>108</v>
      </c>
      <c r="D506" s="116" t="n">
        <v>37712</v>
      </c>
      <c r="E506" s="0" t="n">
        <v>0.36</v>
      </c>
      <c r="F506" s="0" t="n">
        <v>3133108</v>
      </c>
      <c r="G506" s="151" t="s">
        <v>111</v>
      </c>
      <c r="H506" s="151" t="s">
        <v>111</v>
      </c>
      <c r="I506" s="152" t="s">
        <v>112</v>
      </c>
    </row>
    <row r="507" customFormat="false" ht="12.75" hidden="false" customHeight="false" outlineLevel="0" collapsed="false">
      <c r="A507" s="0" t="s">
        <v>49</v>
      </c>
      <c r="B507" s="0" t="s">
        <v>113</v>
      </c>
      <c r="C507" s="0" t="s">
        <v>108</v>
      </c>
      <c r="D507" s="116" t="n">
        <v>37712</v>
      </c>
      <c r="E507" s="0" t="n">
        <v>0.005</v>
      </c>
      <c r="F507" s="0" t="n">
        <v>3133109</v>
      </c>
      <c r="G507" s="151" t="s">
        <v>111</v>
      </c>
      <c r="H507" s="151" t="s">
        <v>111</v>
      </c>
      <c r="I507" s="152" t="s">
        <v>112</v>
      </c>
    </row>
    <row r="508" customFormat="false" ht="12.75" hidden="false" customHeight="false" outlineLevel="0" collapsed="false">
      <c r="A508" s="0" t="s">
        <v>50</v>
      </c>
      <c r="B508" s="0" t="s">
        <v>110</v>
      </c>
      <c r="C508" s="0" t="s">
        <v>108</v>
      </c>
      <c r="D508" s="116" t="n">
        <v>37712</v>
      </c>
      <c r="E508" s="0" t="n">
        <v>0.38</v>
      </c>
      <c r="F508" s="0" t="n">
        <v>3133110</v>
      </c>
      <c r="G508" s="151" t="s">
        <v>111</v>
      </c>
      <c r="H508" s="151" t="s">
        <v>111</v>
      </c>
      <c r="I508" s="152" t="s">
        <v>112</v>
      </c>
    </row>
    <row r="509" customFormat="false" ht="12.75" hidden="false" customHeight="false" outlineLevel="0" collapsed="false">
      <c r="A509" s="0" t="s">
        <v>50</v>
      </c>
      <c r="B509" s="0" t="s">
        <v>113</v>
      </c>
      <c r="C509" s="0" t="s">
        <v>108</v>
      </c>
      <c r="D509" s="116" t="n">
        <v>37712</v>
      </c>
      <c r="E509" s="0" t="n">
        <v>-0.085</v>
      </c>
      <c r="F509" s="0" t="n">
        <v>3133111</v>
      </c>
      <c r="G509" s="151" t="s">
        <v>111</v>
      </c>
      <c r="H509" s="151" t="s">
        <v>111</v>
      </c>
      <c r="I509" s="152" t="s">
        <v>112</v>
      </c>
    </row>
    <row r="510" customFormat="false" ht="12.75" hidden="false" customHeight="false" outlineLevel="0" collapsed="false">
      <c r="A510" s="0" t="s">
        <v>51</v>
      </c>
      <c r="B510" s="0" t="s">
        <v>110</v>
      </c>
      <c r="C510" s="0" t="s">
        <v>108</v>
      </c>
      <c r="D510" s="116" t="n">
        <v>37712</v>
      </c>
      <c r="E510" s="0" t="n">
        <v>0.38</v>
      </c>
      <c r="F510" s="0" t="n">
        <v>3133112</v>
      </c>
      <c r="G510" s="151" t="s">
        <v>111</v>
      </c>
      <c r="H510" s="151" t="s">
        <v>111</v>
      </c>
      <c r="I510" s="152" t="s">
        <v>112</v>
      </c>
    </row>
    <row r="511" customFormat="false" ht="12.75" hidden="false" customHeight="false" outlineLevel="0" collapsed="false">
      <c r="A511" s="0" t="s">
        <v>51</v>
      </c>
      <c r="B511" s="0" t="s">
        <v>113</v>
      </c>
      <c r="C511" s="0" t="s">
        <v>108</v>
      </c>
      <c r="D511" s="116" t="n">
        <v>37712</v>
      </c>
      <c r="E511" s="0" t="n">
        <v>0.02</v>
      </c>
      <c r="F511" s="0" t="n">
        <v>3133113</v>
      </c>
      <c r="G511" s="151" t="s">
        <v>111</v>
      </c>
      <c r="H511" s="151" t="s">
        <v>111</v>
      </c>
      <c r="I511" s="152" t="s">
        <v>112</v>
      </c>
    </row>
    <row r="512" customFormat="false" ht="12.75" hidden="false" customHeight="false" outlineLevel="0" collapsed="false">
      <c r="A512" s="0" t="s">
        <v>52</v>
      </c>
      <c r="B512" s="0" t="s">
        <v>110</v>
      </c>
      <c r="C512" s="0" t="s">
        <v>108</v>
      </c>
      <c r="D512" s="116" t="n">
        <v>37712</v>
      </c>
      <c r="E512" s="0" t="n">
        <v>0.38</v>
      </c>
      <c r="F512" s="0" t="n">
        <v>3133114</v>
      </c>
      <c r="G512" s="151" t="s">
        <v>111</v>
      </c>
      <c r="H512" s="151" t="s">
        <v>111</v>
      </c>
      <c r="I512" s="152" t="s">
        <v>112</v>
      </c>
    </row>
    <row r="513" customFormat="false" ht="12.75" hidden="false" customHeight="false" outlineLevel="0" collapsed="false">
      <c r="A513" s="0" t="s">
        <v>52</v>
      </c>
      <c r="B513" s="0" t="s">
        <v>113</v>
      </c>
      <c r="C513" s="0" t="s">
        <v>108</v>
      </c>
      <c r="D513" s="116" t="n">
        <v>37712</v>
      </c>
      <c r="E513" s="0" t="n">
        <v>-0.045</v>
      </c>
      <c r="F513" s="0" t="n">
        <v>3133115</v>
      </c>
      <c r="G513" s="151" t="s">
        <v>111</v>
      </c>
      <c r="H513" s="151" t="s">
        <v>111</v>
      </c>
      <c r="I513" s="152" t="s">
        <v>112</v>
      </c>
    </row>
    <row r="514" customFormat="false" ht="12.75" hidden="false" customHeight="false" outlineLevel="0" collapsed="false">
      <c r="A514" s="0" t="s">
        <v>17</v>
      </c>
      <c r="B514" s="0" t="s">
        <v>110</v>
      </c>
      <c r="C514" s="0" t="s">
        <v>108</v>
      </c>
      <c r="D514" s="116" t="n">
        <v>37712</v>
      </c>
      <c r="E514" s="0" t="n">
        <v>0.29</v>
      </c>
      <c r="F514" s="0" t="n">
        <v>3133116</v>
      </c>
      <c r="G514" s="151" t="s">
        <v>111</v>
      </c>
      <c r="H514" s="151" t="s">
        <v>111</v>
      </c>
      <c r="I514" s="152" t="s">
        <v>112</v>
      </c>
    </row>
    <row r="515" customFormat="false" ht="12.75" hidden="false" customHeight="false" outlineLevel="0" collapsed="false">
      <c r="A515" s="0" t="s">
        <v>17</v>
      </c>
      <c r="B515" s="0" t="s">
        <v>113</v>
      </c>
      <c r="C515" s="0" t="s">
        <v>108</v>
      </c>
      <c r="D515" s="116" t="n">
        <v>37712</v>
      </c>
      <c r="E515" s="0" t="n">
        <v>0.01</v>
      </c>
      <c r="F515" s="0" t="n">
        <v>3133117</v>
      </c>
      <c r="G515" s="151" t="s">
        <v>111</v>
      </c>
      <c r="H515" s="151" t="s">
        <v>111</v>
      </c>
      <c r="I515" s="152" t="s">
        <v>112</v>
      </c>
    </row>
    <row r="516" customFormat="false" ht="12.75" hidden="false" customHeight="false" outlineLevel="0" collapsed="false">
      <c r="A516" s="0" t="s">
        <v>18</v>
      </c>
      <c r="B516" s="0" t="s">
        <v>110</v>
      </c>
      <c r="C516" s="0" t="s">
        <v>108</v>
      </c>
      <c r="D516" s="116" t="n">
        <v>37712</v>
      </c>
      <c r="E516" s="0" t="n">
        <v>0</v>
      </c>
      <c r="F516" s="0" t="n">
        <v>3133118</v>
      </c>
      <c r="G516" s="151" t="s">
        <v>111</v>
      </c>
      <c r="H516" s="151" t="s">
        <v>111</v>
      </c>
      <c r="I516" s="152" t="s">
        <v>112</v>
      </c>
    </row>
    <row r="517" customFormat="false" ht="12.75" hidden="false" customHeight="false" outlineLevel="0" collapsed="false">
      <c r="A517" s="0" t="s">
        <v>18</v>
      </c>
      <c r="B517" s="0" t="s">
        <v>113</v>
      </c>
      <c r="C517" s="0" t="s">
        <v>108</v>
      </c>
      <c r="D517" s="116" t="n">
        <v>37712</v>
      </c>
      <c r="E517" s="0" t="n">
        <v>0</v>
      </c>
      <c r="F517" s="0" t="n">
        <v>3133119</v>
      </c>
      <c r="G517" s="151" t="s">
        <v>111</v>
      </c>
      <c r="H517" s="151" t="s">
        <v>111</v>
      </c>
      <c r="I517" s="152" t="s">
        <v>112</v>
      </c>
    </row>
    <row r="518" customFormat="false" ht="12.75" hidden="false" customHeight="false" outlineLevel="0" collapsed="false">
      <c r="A518" s="0" t="s">
        <v>19</v>
      </c>
      <c r="B518" s="0" t="s">
        <v>110</v>
      </c>
      <c r="C518" s="0" t="s">
        <v>108</v>
      </c>
      <c r="D518" s="116" t="n">
        <v>37712</v>
      </c>
      <c r="E518" s="0" t="n">
        <v>0.435</v>
      </c>
      <c r="F518" s="0" t="n">
        <v>3133120</v>
      </c>
      <c r="G518" s="151" t="s">
        <v>111</v>
      </c>
      <c r="H518" s="151" t="s">
        <v>111</v>
      </c>
      <c r="I518" s="152" t="s">
        <v>112</v>
      </c>
    </row>
    <row r="519" customFormat="false" ht="12.75" hidden="false" customHeight="false" outlineLevel="0" collapsed="false">
      <c r="A519" s="0" t="s">
        <v>19</v>
      </c>
      <c r="B519" s="0" t="s">
        <v>113</v>
      </c>
      <c r="C519" s="0" t="s">
        <v>108</v>
      </c>
      <c r="D519" s="116" t="n">
        <v>37712</v>
      </c>
      <c r="E519" s="0" t="n">
        <v>0.02</v>
      </c>
      <c r="F519" s="0" t="n">
        <v>3133121</v>
      </c>
      <c r="G519" s="151" t="s">
        <v>111</v>
      </c>
      <c r="H519" s="151" t="s">
        <v>111</v>
      </c>
      <c r="I519" s="152" t="s">
        <v>112</v>
      </c>
    </row>
    <row r="520" customFormat="false" ht="12.75" hidden="false" customHeight="false" outlineLevel="0" collapsed="false">
      <c r="A520" s="0" t="s">
        <v>21</v>
      </c>
      <c r="B520" s="0" t="s">
        <v>110</v>
      </c>
      <c r="C520" s="0" t="s">
        <v>108</v>
      </c>
      <c r="D520" s="116" t="n">
        <v>37712</v>
      </c>
      <c r="E520" s="0" t="n">
        <v>0.425</v>
      </c>
      <c r="F520" s="0" t="n">
        <v>3133122</v>
      </c>
      <c r="G520" s="151" t="s">
        <v>111</v>
      </c>
      <c r="H520" s="151" t="s">
        <v>111</v>
      </c>
      <c r="I520" s="152" t="s">
        <v>112</v>
      </c>
    </row>
    <row r="521" customFormat="false" ht="12.75" hidden="false" customHeight="false" outlineLevel="0" collapsed="false">
      <c r="A521" s="0" t="s">
        <v>21</v>
      </c>
      <c r="B521" s="0" t="s">
        <v>113</v>
      </c>
      <c r="C521" s="0" t="s">
        <v>108</v>
      </c>
      <c r="D521" s="116" t="n">
        <v>37712</v>
      </c>
      <c r="E521" s="0" t="n">
        <v>0.04</v>
      </c>
      <c r="F521" s="0" t="n">
        <v>3133123</v>
      </c>
      <c r="G521" s="151" t="s">
        <v>111</v>
      </c>
      <c r="H521" s="151" t="s">
        <v>111</v>
      </c>
      <c r="I521" s="152" t="s">
        <v>112</v>
      </c>
    </row>
    <row r="522" customFormat="false" ht="12.75" hidden="false" customHeight="false" outlineLevel="0" collapsed="false">
      <c r="A522" s="0" t="s">
        <v>73</v>
      </c>
      <c r="B522" s="0" t="s">
        <v>80</v>
      </c>
      <c r="C522" s="0" t="s">
        <v>108</v>
      </c>
      <c r="D522" s="116" t="n">
        <v>37712</v>
      </c>
      <c r="E522" s="0" t="n">
        <v>0.005</v>
      </c>
      <c r="F522" s="0" t="n">
        <v>3133124</v>
      </c>
      <c r="G522" s="151" t="s">
        <v>111</v>
      </c>
      <c r="H522" s="151" t="s">
        <v>111</v>
      </c>
      <c r="I522" s="152" t="s">
        <v>112</v>
      </c>
    </row>
    <row r="523" customFormat="false" ht="12.75" hidden="false" customHeight="false" outlineLevel="0" collapsed="false">
      <c r="A523" s="0" t="s">
        <v>74</v>
      </c>
      <c r="B523" s="0" t="s">
        <v>80</v>
      </c>
      <c r="C523" s="0" t="s">
        <v>108</v>
      </c>
      <c r="D523" s="116" t="n">
        <v>37712</v>
      </c>
      <c r="E523" s="0" t="n">
        <v>0.02</v>
      </c>
      <c r="F523" s="0" t="n">
        <v>3133125</v>
      </c>
      <c r="G523" s="151" t="s">
        <v>111</v>
      </c>
      <c r="H523" s="151" t="s">
        <v>111</v>
      </c>
      <c r="I523" s="152" t="s">
        <v>112</v>
      </c>
    </row>
    <row r="524" customFormat="false" ht="12.75" hidden="false" customHeight="false" outlineLevel="0" collapsed="false">
      <c r="A524" s="0" t="s">
        <v>75</v>
      </c>
      <c r="B524" s="0" t="s">
        <v>80</v>
      </c>
      <c r="C524" s="0" t="s">
        <v>108</v>
      </c>
      <c r="D524" s="116" t="n">
        <v>37712</v>
      </c>
      <c r="E524" s="0" t="n">
        <v>-0.045</v>
      </c>
      <c r="F524" s="0" t="n">
        <v>3133126</v>
      </c>
      <c r="G524" s="151" t="s">
        <v>111</v>
      </c>
      <c r="H524" s="151" t="s">
        <v>111</v>
      </c>
      <c r="I524" s="152" t="s">
        <v>112</v>
      </c>
    </row>
    <row r="525" customFormat="false" ht="12.75" hidden="false" customHeight="false" outlineLevel="0" collapsed="false">
      <c r="A525" s="0" t="s">
        <v>76</v>
      </c>
      <c r="B525" s="0" t="s">
        <v>80</v>
      </c>
      <c r="C525" s="0" t="s">
        <v>108</v>
      </c>
      <c r="D525" s="116" t="n">
        <v>37712</v>
      </c>
      <c r="E525" s="0" t="n">
        <v>0.02</v>
      </c>
      <c r="F525" s="0" t="n">
        <v>3133127</v>
      </c>
      <c r="G525" s="151" t="s">
        <v>111</v>
      </c>
      <c r="H525" s="151" t="s">
        <v>111</v>
      </c>
      <c r="I525" s="152" t="s">
        <v>112</v>
      </c>
    </row>
    <row r="526" customFormat="false" ht="12.75" hidden="false" customHeight="false" outlineLevel="0" collapsed="false">
      <c r="A526" s="0" t="s">
        <v>72</v>
      </c>
      <c r="B526" s="0" t="s">
        <v>80</v>
      </c>
      <c r="C526" s="0" t="s">
        <v>108</v>
      </c>
      <c r="D526" s="116" t="n">
        <v>37712</v>
      </c>
      <c r="E526" s="158" t="n">
        <v>37742</v>
      </c>
      <c r="I526" s="152" t="s">
        <v>109</v>
      </c>
    </row>
    <row r="527" customFormat="false" ht="12.75" hidden="false" customHeight="false" outlineLevel="0" collapsed="false">
      <c r="A527" s="0" t="s">
        <v>59</v>
      </c>
      <c r="B527" s="0" t="s">
        <v>110</v>
      </c>
      <c r="C527" s="0" t="s">
        <v>108</v>
      </c>
      <c r="D527" s="116" t="n">
        <v>37742</v>
      </c>
      <c r="E527" s="0" t="n">
        <v>0.385</v>
      </c>
      <c r="F527" s="0" t="n">
        <v>3133100</v>
      </c>
      <c r="G527" s="151" t="s">
        <v>111</v>
      </c>
      <c r="H527" s="151" t="s">
        <v>111</v>
      </c>
      <c r="I527" s="152" t="s">
        <v>112</v>
      </c>
    </row>
    <row r="528" customFormat="false" ht="12.75" hidden="false" customHeight="false" outlineLevel="0" collapsed="false">
      <c r="A528" s="0" t="s">
        <v>59</v>
      </c>
      <c r="B528" s="0" t="s">
        <v>113</v>
      </c>
      <c r="C528" s="0" t="s">
        <v>108</v>
      </c>
      <c r="D528" s="116" t="n">
        <v>37742</v>
      </c>
      <c r="E528" s="0" t="n">
        <v>0.02</v>
      </c>
      <c r="F528" s="0" t="n">
        <v>3133101</v>
      </c>
      <c r="G528" s="151" t="s">
        <v>111</v>
      </c>
      <c r="H528" s="151" t="s">
        <v>111</v>
      </c>
      <c r="I528" s="152" t="s">
        <v>112</v>
      </c>
    </row>
    <row r="529" customFormat="false" ht="12.75" hidden="false" customHeight="false" outlineLevel="0" collapsed="false">
      <c r="A529" s="0" t="s">
        <v>60</v>
      </c>
      <c r="B529" s="0" t="s">
        <v>110</v>
      </c>
      <c r="C529" s="0" t="s">
        <v>108</v>
      </c>
      <c r="D529" s="116" t="n">
        <v>37742</v>
      </c>
      <c r="E529" s="0" t="n">
        <v>0.385</v>
      </c>
      <c r="F529" s="0" t="n">
        <v>3133102</v>
      </c>
      <c r="G529" s="151" t="s">
        <v>111</v>
      </c>
      <c r="H529" s="151" t="s">
        <v>111</v>
      </c>
      <c r="I529" s="152" t="s">
        <v>112</v>
      </c>
    </row>
    <row r="530" customFormat="false" ht="12.75" hidden="false" customHeight="false" outlineLevel="0" collapsed="false">
      <c r="A530" s="0" t="s">
        <v>60</v>
      </c>
      <c r="B530" s="0" t="s">
        <v>113</v>
      </c>
      <c r="C530" s="0" t="s">
        <v>108</v>
      </c>
      <c r="D530" s="116" t="n">
        <v>37742</v>
      </c>
      <c r="E530" s="0" t="n">
        <v>0.05</v>
      </c>
      <c r="F530" s="0" t="n">
        <v>3133103</v>
      </c>
      <c r="G530" s="151" t="s">
        <v>111</v>
      </c>
      <c r="H530" s="151" t="s">
        <v>111</v>
      </c>
      <c r="I530" s="152" t="s">
        <v>112</v>
      </c>
    </row>
    <row r="531" customFormat="false" ht="12.75" hidden="false" customHeight="false" outlineLevel="0" collapsed="false">
      <c r="A531" s="0" t="s">
        <v>61</v>
      </c>
      <c r="B531" s="0" t="s">
        <v>110</v>
      </c>
      <c r="C531" s="0" t="s">
        <v>108</v>
      </c>
      <c r="D531" s="116" t="n">
        <v>37742</v>
      </c>
      <c r="E531" s="0" t="n">
        <v>0.705</v>
      </c>
      <c r="F531" s="0" t="n">
        <v>3133104</v>
      </c>
      <c r="G531" s="151" t="s">
        <v>111</v>
      </c>
      <c r="H531" s="151" t="s">
        <v>111</v>
      </c>
      <c r="I531" s="152" t="s">
        <v>112</v>
      </c>
    </row>
    <row r="532" customFormat="false" ht="12.75" hidden="false" customHeight="false" outlineLevel="0" collapsed="false">
      <c r="A532" s="0" t="s">
        <v>61</v>
      </c>
      <c r="B532" s="0" t="s">
        <v>113</v>
      </c>
      <c r="C532" s="0" t="s">
        <v>108</v>
      </c>
      <c r="D532" s="116" t="n">
        <v>37742</v>
      </c>
      <c r="E532" s="0" t="n">
        <v>0.02</v>
      </c>
      <c r="F532" s="0" t="n">
        <v>3133105</v>
      </c>
      <c r="G532" s="151" t="s">
        <v>111</v>
      </c>
      <c r="H532" s="151" t="s">
        <v>111</v>
      </c>
      <c r="I532" s="152" t="s">
        <v>112</v>
      </c>
    </row>
    <row r="533" customFormat="false" ht="12.75" hidden="false" customHeight="false" outlineLevel="0" collapsed="false">
      <c r="A533" s="0" t="s">
        <v>62</v>
      </c>
      <c r="B533" s="0" t="s">
        <v>110</v>
      </c>
      <c r="C533" s="0" t="s">
        <v>108</v>
      </c>
      <c r="D533" s="116" t="n">
        <v>37742</v>
      </c>
      <c r="E533" s="0" t="n">
        <v>0.385</v>
      </c>
      <c r="F533" s="0" t="n">
        <v>3133106</v>
      </c>
      <c r="G533" s="151" t="s">
        <v>111</v>
      </c>
      <c r="H533" s="151" t="s">
        <v>111</v>
      </c>
      <c r="I533" s="152" t="s">
        <v>112</v>
      </c>
    </row>
    <row r="534" customFormat="false" ht="12.75" hidden="false" customHeight="false" outlineLevel="0" collapsed="false">
      <c r="A534" s="0" t="s">
        <v>62</v>
      </c>
      <c r="B534" s="0" t="s">
        <v>113</v>
      </c>
      <c r="C534" s="0" t="s">
        <v>108</v>
      </c>
      <c r="D534" s="116" t="n">
        <v>37742</v>
      </c>
      <c r="E534" s="0" t="n">
        <v>0.05</v>
      </c>
      <c r="F534" s="0" t="n">
        <v>3133107</v>
      </c>
      <c r="G534" s="151" t="s">
        <v>111</v>
      </c>
      <c r="H534" s="151" t="s">
        <v>111</v>
      </c>
      <c r="I534" s="152" t="s">
        <v>112</v>
      </c>
    </row>
    <row r="535" customFormat="false" ht="12.75" hidden="false" customHeight="false" outlineLevel="0" collapsed="false">
      <c r="A535" s="0" t="s">
        <v>49</v>
      </c>
      <c r="B535" s="0" t="s">
        <v>110</v>
      </c>
      <c r="C535" s="0" t="s">
        <v>108</v>
      </c>
      <c r="D535" s="116" t="n">
        <v>37742</v>
      </c>
      <c r="E535" s="0" t="n">
        <v>0.325</v>
      </c>
      <c r="F535" s="0" t="n">
        <v>3133108</v>
      </c>
      <c r="G535" s="151" t="s">
        <v>111</v>
      </c>
      <c r="H535" s="151" t="s">
        <v>111</v>
      </c>
      <c r="I535" s="152" t="s">
        <v>112</v>
      </c>
    </row>
    <row r="536" customFormat="false" ht="12.75" hidden="false" customHeight="false" outlineLevel="0" collapsed="false">
      <c r="A536" s="0" t="s">
        <v>49</v>
      </c>
      <c r="B536" s="0" t="s">
        <v>113</v>
      </c>
      <c r="C536" s="0" t="s">
        <v>108</v>
      </c>
      <c r="D536" s="116" t="n">
        <v>37742</v>
      </c>
      <c r="E536" s="0" t="n">
        <v>0.005</v>
      </c>
      <c r="F536" s="0" t="n">
        <v>3133109</v>
      </c>
      <c r="G536" s="151" t="s">
        <v>111</v>
      </c>
      <c r="H536" s="151" t="s">
        <v>111</v>
      </c>
      <c r="I536" s="152" t="s">
        <v>112</v>
      </c>
    </row>
    <row r="537" customFormat="false" ht="12.75" hidden="false" customHeight="false" outlineLevel="0" collapsed="false">
      <c r="A537" s="0" t="s">
        <v>50</v>
      </c>
      <c r="B537" s="0" t="s">
        <v>110</v>
      </c>
      <c r="C537" s="0" t="s">
        <v>108</v>
      </c>
      <c r="D537" s="116" t="n">
        <v>37742</v>
      </c>
      <c r="E537" s="0" t="n">
        <v>0.33</v>
      </c>
      <c r="F537" s="0" t="n">
        <v>3133110</v>
      </c>
      <c r="G537" s="151" t="s">
        <v>111</v>
      </c>
      <c r="H537" s="151" t="s">
        <v>111</v>
      </c>
      <c r="I537" s="152" t="s">
        <v>112</v>
      </c>
    </row>
    <row r="538" customFormat="false" ht="12.75" hidden="false" customHeight="false" outlineLevel="0" collapsed="false">
      <c r="A538" s="0" t="s">
        <v>50</v>
      </c>
      <c r="B538" s="0" t="s">
        <v>113</v>
      </c>
      <c r="C538" s="0" t="s">
        <v>108</v>
      </c>
      <c r="D538" s="116" t="n">
        <v>37742</v>
      </c>
      <c r="E538" s="0" t="n">
        <v>-0.065</v>
      </c>
      <c r="F538" s="0" t="n">
        <v>3133111</v>
      </c>
      <c r="G538" s="151" t="s">
        <v>111</v>
      </c>
      <c r="H538" s="151" t="s">
        <v>111</v>
      </c>
      <c r="I538" s="152" t="s">
        <v>112</v>
      </c>
    </row>
    <row r="539" customFormat="false" ht="12.75" hidden="false" customHeight="false" outlineLevel="0" collapsed="false">
      <c r="A539" s="0" t="s">
        <v>51</v>
      </c>
      <c r="B539" s="0" t="s">
        <v>110</v>
      </c>
      <c r="C539" s="0" t="s">
        <v>108</v>
      </c>
      <c r="D539" s="116" t="n">
        <v>37742</v>
      </c>
      <c r="E539" s="0" t="n">
        <v>0.33</v>
      </c>
      <c r="F539" s="0" t="n">
        <v>3133112</v>
      </c>
      <c r="G539" s="151" t="s">
        <v>111</v>
      </c>
      <c r="H539" s="151" t="s">
        <v>111</v>
      </c>
      <c r="I539" s="152" t="s">
        <v>112</v>
      </c>
    </row>
    <row r="540" customFormat="false" ht="12.75" hidden="false" customHeight="false" outlineLevel="0" collapsed="false">
      <c r="A540" s="0" t="s">
        <v>51</v>
      </c>
      <c r="B540" s="0" t="s">
        <v>113</v>
      </c>
      <c r="C540" s="0" t="s">
        <v>108</v>
      </c>
      <c r="D540" s="116" t="n">
        <v>37742</v>
      </c>
      <c r="E540" s="0" t="n">
        <v>0.02</v>
      </c>
      <c r="F540" s="0" t="n">
        <v>3133113</v>
      </c>
      <c r="G540" s="151" t="s">
        <v>111</v>
      </c>
      <c r="H540" s="151" t="s">
        <v>111</v>
      </c>
      <c r="I540" s="152" t="s">
        <v>112</v>
      </c>
    </row>
    <row r="541" customFormat="false" ht="12.75" hidden="false" customHeight="false" outlineLevel="0" collapsed="false">
      <c r="A541" s="0" t="s">
        <v>52</v>
      </c>
      <c r="B541" s="0" t="s">
        <v>110</v>
      </c>
      <c r="C541" s="0" t="s">
        <v>108</v>
      </c>
      <c r="D541" s="116" t="n">
        <v>37742</v>
      </c>
      <c r="E541" s="0" t="n">
        <v>0.33</v>
      </c>
      <c r="F541" s="0" t="n">
        <v>3133114</v>
      </c>
      <c r="G541" s="151" t="s">
        <v>111</v>
      </c>
      <c r="H541" s="151" t="s">
        <v>111</v>
      </c>
      <c r="I541" s="152" t="s">
        <v>112</v>
      </c>
    </row>
    <row r="542" customFormat="false" ht="12.75" hidden="false" customHeight="false" outlineLevel="0" collapsed="false">
      <c r="A542" s="0" t="s">
        <v>52</v>
      </c>
      <c r="B542" s="0" t="s">
        <v>113</v>
      </c>
      <c r="C542" s="0" t="s">
        <v>108</v>
      </c>
      <c r="D542" s="116" t="n">
        <v>37742</v>
      </c>
      <c r="E542" s="0" t="n">
        <v>-0.035</v>
      </c>
      <c r="F542" s="0" t="n">
        <v>3133115</v>
      </c>
      <c r="G542" s="151" t="s">
        <v>111</v>
      </c>
      <c r="H542" s="151" t="s">
        <v>111</v>
      </c>
      <c r="I542" s="152" t="s">
        <v>112</v>
      </c>
    </row>
    <row r="543" customFormat="false" ht="12.75" hidden="false" customHeight="false" outlineLevel="0" collapsed="false">
      <c r="A543" s="0" t="s">
        <v>17</v>
      </c>
      <c r="B543" s="0" t="s">
        <v>110</v>
      </c>
      <c r="C543" s="0" t="s">
        <v>108</v>
      </c>
      <c r="D543" s="116" t="n">
        <v>37742</v>
      </c>
      <c r="E543" s="0" t="n">
        <v>0.29</v>
      </c>
      <c r="F543" s="0" t="n">
        <v>3133116</v>
      </c>
      <c r="G543" s="151" t="s">
        <v>111</v>
      </c>
      <c r="H543" s="151" t="s">
        <v>111</v>
      </c>
      <c r="I543" s="152" t="s">
        <v>112</v>
      </c>
    </row>
    <row r="544" customFormat="false" ht="12.75" hidden="false" customHeight="false" outlineLevel="0" collapsed="false">
      <c r="A544" s="0" t="s">
        <v>17</v>
      </c>
      <c r="B544" s="0" t="s">
        <v>113</v>
      </c>
      <c r="C544" s="0" t="s">
        <v>108</v>
      </c>
      <c r="D544" s="116" t="n">
        <v>37742</v>
      </c>
      <c r="E544" s="0" t="n">
        <v>0.01</v>
      </c>
      <c r="F544" s="0" t="n">
        <v>3133117</v>
      </c>
      <c r="G544" s="151" t="s">
        <v>111</v>
      </c>
      <c r="H544" s="151" t="s">
        <v>111</v>
      </c>
      <c r="I544" s="152" t="s">
        <v>112</v>
      </c>
    </row>
    <row r="545" customFormat="false" ht="12.75" hidden="false" customHeight="false" outlineLevel="0" collapsed="false">
      <c r="A545" s="0" t="s">
        <v>18</v>
      </c>
      <c r="B545" s="0" t="s">
        <v>110</v>
      </c>
      <c r="C545" s="0" t="s">
        <v>108</v>
      </c>
      <c r="D545" s="116" t="n">
        <v>37742</v>
      </c>
      <c r="E545" s="0" t="n">
        <v>0</v>
      </c>
      <c r="F545" s="0" t="n">
        <v>3133118</v>
      </c>
      <c r="G545" s="151" t="s">
        <v>111</v>
      </c>
      <c r="H545" s="151" t="s">
        <v>111</v>
      </c>
      <c r="I545" s="152" t="s">
        <v>112</v>
      </c>
    </row>
    <row r="546" customFormat="false" ht="12.75" hidden="false" customHeight="false" outlineLevel="0" collapsed="false">
      <c r="A546" s="0" t="s">
        <v>18</v>
      </c>
      <c r="B546" s="0" t="s">
        <v>113</v>
      </c>
      <c r="C546" s="0" t="s">
        <v>108</v>
      </c>
      <c r="D546" s="116" t="n">
        <v>37742</v>
      </c>
      <c r="E546" s="0" t="n">
        <v>0</v>
      </c>
      <c r="F546" s="0" t="n">
        <v>3133119</v>
      </c>
      <c r="G546" s="151" t="s">
        <v>111</v>
      </c>
      <c r="H546" s="151" t="s">
        <v>111</v>
      </c>
      <c r="I546" s="152" t="s">
        <v>112</v>
      </c>
    </row>
    <row r="547" customFormat="false" ht="12.75" hidden="false" customHeight="false" outlineLevel="0" collapsed="false">
      <c r="A547" s="0" t="s">
        <v>19</v>
      </c>
      <c r="B547" s="0" t="s">
        <v>110</v>
      </c>
      <c r="C547" s="0" t="s">
        <v>108</v>
      </c>
      <c r="D547" s="116" t="n">
        <v>37742</v>
      </c>
      <c r="E547" s="0" t="n">
        <v>0.385</v>
      </c>
      <c r="F547" s="0" t="n">
        <v>3133120</v>
      </c>
      <c r="G547" s="151" t="s">
        <v>111</v>
      </c>
      <c r="H547" s="151" t="s">
        <v>111</v>
      </c>
      <c r="I547" s="152" t="s">
        <v>112</v>
      </c>
    </row>
    <row r="548" customFormat="false" ht="12.75" hidden="false" customHeight="false" outlineLevel="0" collapsed="false">
      <c r="A548" s="0" t="s">
        <v>19</v>
      </c>
      <c r="B548" s="0" t="s">
        <v>113</v>
      </c>
      <c r="C548" s="0" t="s">
        <v>108</v>
      </c>
      <c r="D548" s="116" t="n">
        <v>37742</v>
      </c>
      <c r="E548" s="0" t="n">
        <v>0.02</v>
      </c>
      <c r="F548" s="0" t="n">
        <v>3133121</v>
      </c>
      <c r="G548" s="151" t="s">
        <v>111</v>
      </c>
      <c r="H548" s="151" t="s">
        <v>111</v>
      </c>
      <c r="I548" s="152" t="s">
        <v>112</v>
      </c>
    </row>
    <row r="549" customFormat="false" ht="12.75" hidden="false" customHeight="false" outlineLevel="0" collapsed="false">
      <c r="A549" s="0" t="s">
        <v>21</v>
      </c>
      <c r="B549" s="0" t="s">
        <v>110</v>
      </c>
      <c r="C549" s="0" t="s">
        <v>108</v>
      </c>
      <c r="D549" s="116" t="n">
        <v>37742</v>
      </c>
      <c r="E549" s="0" t="n">
        <v>0.375</v>
      </c>
      <c r="F549" s="0" t="n">
        <v>3133122</v>
      </c>
      <c r="G549" s="151" t="s">
        <v>111</v>
      </c>
      <c r="H549" s="151" t="s">
        <v>111</v>
      </c>
      <c r="I549" s="152" t="s">
        <v>112</v>
      </c>
    </row>
    <row r="550" customFormat="false" ht="12.75" hidden="false" customHeight="false" outlineLevel="0" collapsed="false">
      <c r="A550" s="0" t="s">
        <v>21</v>
      </c>
      <c r="B550" s="0" t="s">
        <v>113</v>
      </c>
      <c r="C550" s="0" t="s">
        <v>108</v>
      </c>
      <c r="D550" s="116" t="n">
        <v>37742</v>
      </c>
      <c r="E550" s="0" t="n">
        <v>0.04</v>
      </c>
      <c r="F550" s="0" t="n">
        <v>3133123</v>
      </c>
      <c r="G550" s="151" t="s">
        <v>111</v>
      </c>
      <c r="H550" s="151" t="s">
        <v>111</v>
      </c>
      <c r="I550" s="152" t="s">
        <v>112</v>
      </c>
    </row>
    <row r="551" customFormat="false" ht="12.75" hidden="false" customHeight="false" outlineLevel="0" collapsed="false">
      <c r="A551" s="0" t="s">
        <v>73</v>
      </c>
      <c r="B551" s="0" t="s">
        <v>80</v>
      </c>
      <c r="C551" s="0" t="s">
        <v>108</v>
      </c>
      <c r="D551" s="116" t="n">
        <v>37742</v>
      </c>
      <c r="E551" s="0" t="n">
        <v>0.005</v>
      </c>
      <c r="F551" s="0" t="n">
        <v>3133124</v>
      </c>
      <c r="G551" s="151" t="s">
        <v>111</v>
      </c>
      <c r="H551" s="151" t="s">
        <v>111</v>
      </c>
      <c r="I551" s="152" t="s">
        <v>112</v>
      </c>
    </row>
    <row r="552" customFormat="false" ht="12.75" hidden="false" customHeight="false" outlineLevel="0" collapsed="false">
      <c r="A552" s="0" t="s">
        <v>74</v>
      </c>
      <c r="B552" s="0" t="s">
        <v>80</v>
      </c>
      <c r="C552" s="0" t="s">
        <v>108</v>
      </c>
      <c r="D552" s="116" t="n">
        <v>37742</v>
      </c>
      <c r="E552" s="0" t="n">
        <v>0.02</v>
      </c>
      <c r="F552" s="0" t="n">
        <v>3133125</v>
      </c>
      <c r="G552" s="151" t="s">
        <v>111</v>
      </c>
      <c r="H552" s="151" t="s">
        <v>111</v>
      </c>
      <c r="I552" s="152" t="s">
        <v>112</v>
      </c>
    </row>
    <row r="553" customFormat="false" ht="12.75" hidden="false" customHeight="false" outlineLevel="0" collapsed="false">
      <c r="A553" s="0" t="s">
        <v>75</v>
      </c>
      <c r="B553" s="0" t="s">
        <v>80</v>
      </c>
      <c r="C553" s="0" t="s">
        <v>108</v>
      </c>
      <c r="D553" s="116" t="n">
        <v>37742</v>
      </c>
      <c r="E553" s="0" t="n">
        <v>-0.035</v>
      </c>
      <c r="F553" s="0" t="n">
        <v>3133126</v>
      </c>
      <c r="G553" s="151" t="s">
        <v>111</v>
      </c>
      <c r="H553" s="151" t="s">
        <v>111</v>
      </c>
      <c r="I553" s="152" t="s">
        <v>112</v>
      </c>
    </row>
    <row r="554" customFormat="false" ht="12.75" hidden="false" customHeight="false" outlineLevel="0" collapsed="false">
      <c r="A554" s="0" t="s">
        <v>76</v>
      </c>
      <c r="B554" s="0" t="s">
        <v>80</v>
      </c>
      <c r="C554" s="0" t="s">
        <v>108</v>
      </c>
      <c r="D554" s="116" t="n">
        <v>37742</v>
      </c>
      <c r="E554" s="0" t="n">
        <v>0.02</v>
      </c>
      <c r="F554" s="0" t="n">
        <v>3133127</v>
      </c>
      <c r="G554" s="151" t="s">
        <v>111</v>
      </c>
      <c r="H554" s="151" t="s">
        <v>111</v>
      </c>
      <c r="I554" s="152" t="s">
        <v>112</v>
      </c>
    </row>
    <row r="555" customFormat="false" ht="12.75" hidden="false" customHeight="false" outlineLevel="0" collapsed="false">
      <c r="A555" s="0" t="s">
        <v>72</v>
      </c>
      <c r="B555" s="0" t="s">
        <v>80</v>
      </c>
      <c r="C555" s="0" t="s">
        <v>108</v>
      </c>
      <c r="D555" s="116" t="n">
        <v>37742</v>
      </c>
      <c r="E555" s="158" t="n">
        <v>37773</v>
      </c>
      <c r="I555" s="152" t="s">
        <v>109</v>
      </c>
    </row>
    <row r="556" customFormat="false" ht="12.75" hidden="false" customHeight="false" outlineLevel="0" collapsed="false">
      <c r="A556" s="0" t="s">
        <v>59</v>
      </c>
      <c r="B556" s="0" t="s">
        <v>110</v>
      </c>
      <c r="C556" s="0" t="s">
        <v>108</v>
      </c>
      <c r="D556" s="116" t="n">
        <v>37773</v>
      </c>
      <c r="E556" s="0" t="n">
        <v>0.385</v>
      </c>
      <c r="F556" s="0" t="n">
        <v>3133100</v>
      </c>
      <c r="G556" s="151" t="s">
        <v>111</v>
      </c>
      <c r="H556" s="151" t="s">
        <v>111</v>
      </c>
      <c r="I556" s="152" t="s">
        <v>112</v>
      </c>
    </row>
    <row r="557" customFormat="false" ht="12.75" hidden="false" customHeight="false" outlineLevel="0" collapsed="false">
      <c r="A557" s="0" t="s">
        <v>59</v>
      </c>
      <c r="B557" s="0" t="s">
        <v>113</v>
      </c>
      <c r="C557" s="0" t="s">
        <v>108</v>
      </c>
      <c r="D557" s="116" t="n">
        <v>37773</v>
      </c>
      <c r="E557" s="0" t="n">
        <v>0.02</v>
      </c>
      <c r="F557" s="0" t="n">
        <v>3133101</v>
      </c>
      <c r="G557" s="151" t="s">
        <v>111</v>
      </c>
      <c r="H557" s="151" t="s">
        <v>111</v>
      </c>
      <c r="I557" s="152" t="s">
        <v>112</v>
      </c>
    </row>
    <row r="558" customFormat="false" ht="12.75" hidden="false" customHeight="false" outlineLevel="0" collapsed="false">
      <c r="A558" s="0" t="s">
        <v>60</v>
      </c>
      <c r="B558" s="0" t="s">
        <v>110</v>
      </c>
      <c r="C558" s="0" t="s">
        <v>108</v>
      </c>
      <c r="D558" s="116" t="n">
        <v>37773</v>
      </c>
      <c r="E558" s="0" t="n">
        <v>0.385</v>
      </c>
      <c r="F558" s="0" t="n">
        <v>3133102</v>
      </c>
      <c r="G558" s="151" t="s">
        <v>111</v>
      </c>
      <c r="H558" s="151" t="s">
        <v>111</v>
      </c>
      <c r="I558" s="152" t="s">
        <v>112</v>
      </c>
    </row>
    <row r="559" customFormat="false" ht="12.75" hidden="false" customHeight="false" outlineLevel="0" collapsed="false">
      <c r="A559" s="0" t="s">
        <v>60</v>
      </c>
      <c r="B559" s="0" t="s">
        <v>113</v>
      </c>
      <c r="C559" s="0" t="s">
        <v>108</v>
      </c>
      <c r="D559" s="116" t="n">
        <v>37773</v>
      </c>
      <c r="E559" s="0" t="n">
        <v>0.06</v>
      </c>
      <c r="F559" s="0" t="n">
        <v>3133103</v>
      </c>
      <c r="G559" s="151" t="s">
        <v>111</v>
      </c>
      <c r="H559" s="151" t="s">
        <v>111</v>
      </c>
      <c r="I559" s="152" t="s">
        <v>112</v>
      </c>
    </row>
    <row r="560" customFormat="false" ht="12.75" hidden="false" customHeight="false" outlineLevel="0" collapsed="false">
      <c r="A560" s="0" t="s">
        <v>61</v>
      </c>
      <c r="B560" s="0" t="s">
        <v>110</v>
      </c>
      <c r="C560" s="0" t="s">
        <v>108</v>
      </c>
      <c r="D560" s="116" t="n">
        <v>37773</v>
      </c>
      <c r="E560" s="0" t="n">
        <v>0.705</v>
      </c>
      <c r="F560" s="0" t="n">
        <v>3133104</v>
      </c>
      <c r="G560" s="151" t="s">
        <v>111</v>
      </c>
      <c r="H560" s="151" t="s">
        <v>111</v>
      </c>
      <c r="I560" s="152" t="s">
        <v>112</v>
      </c>
    </row>
    <row r="561" customFormat="false" ht="12.75" hidden="false" customHeight="false" outlineLevel="0" collapsed="false">
      <c r="A561" s="0" t="s">
        <v>61</v>
      </c>
      <c r="B561" s="0" t="s">
        <v>113</v>
      </c>
      <c r="C561" s="0" t="s">
        <v>108</v>
      </c>
      <c r="D561" s="116" t="n">
        <v>37773</v>
      </c>
      <c r="E561" s="0" t="n">
        <v>0.02</v>
      </c>
      <c r="F561" s="0" t="n">
        <v>3133105</v>
      </c>
      <c r="G561" s="151" t="s">
        <v>111</v>
      </c>
      <c r="H561" s="151" t="s">
        <v>111</v>
      </c>
      <c r="I561" s="152" t="s">
        <v>112</v>
      </c>
    </row>
    <row r="562" customFormat="false" ht="12.75" hidden="false" customHeight="false" outlineLevel="0" collapsed="false">
      <c r="A562" s="0" t="s">
        <v>62</v>
      </c>
      <c r="B562" s="0" t="s">
        <v>110</v>
      </c>
      <c r="C562" s="0" t="s">
        <v>108</v>
      </c>
      <c r="D562" s="116" t="n">
        <v>37773</v>
      </c>
      <c r="E562" s="0" t="n">
        <v>0.385</v>
      </c>
      <c r="F562" s="0" t="n">
        <v>3133106</v>
      </c>
      <c r="G562" s="151" t="s">
        <v>111</v>
      </c>
      <c r="H562" s="151" t="s">
        <v>111</v>
      </c>
      <c r="I562" s="152" t="s">
        <v>112</v>
      </c>
    </row>
    <row r="563" customFormat="false" ht="12.75" hidden="false" customHeight="false" outlineLevel="0" collapsed="false">
      <c r="A563" s="0" t="s">
        <v>62</v>
      </c>
      <c r="B563" s="0" t="s">
        <v>113</v>
      </c>
      <c r="C563" s="0" t="s">
        <v>108</v>
      </c>
      <c r="D563" s="116" t="n">
        <v>37773</v>
      </c>
      <c r="E563" s="0" t="n">
        <v>0.06</v>
      </c>
      <c r="F563" s="0" t="n">
        <v>3133107</v>
      </c>
      <c r="G563" s="151" t="s">
        <v>111</v>
      </c>
      <c r="H563" s="151" t="s">
        <v>111</v>
      </c>
      <c r="I563" s="152" t="s">
        <v>112</v>
      </c>
    </row>
    <row r="564" customFormat="false" ht="12.75" hidden="false" customHeight="false" outlineLevel="0" collapsed="false">
      <c r="A564" s="0" t="s">
        <v>49</v>
      </c>
      <c r="B564" s="0" t="s">
        <v>110</v>
      </c>
      <c r="C564" s="0" t="s">
        <v>108</v>
      </c>
      <c r="D564" s="116" t="n">
        <v>37773</v>
      </c>
      <c r="E564" s="0" t="n">
        <v>0.335</v>
      </c>
      <c r="F564" s="0" t="n">
        <v>3133108</v>
      </c>
      <c r="G564" s="151" t="s">
        <v>111</v>
      </c>
      <c r="H564" s="151" t="s">
        <v>111</v>
      </c>
      <c r="I564" s="152" t="s">
        <v>112</v>
      </c>
    </row>
    <row r="565" customFormat="false" ht="12.75" hidden="false" customHeight="false" outlineLevel="0" collapsed="false">
      <c r="A565" s="0" t="s">
        <v>49</v>
      </c>
      <c r="B565" s="0" t="s">
        <v>113</v>
      </c>
      <c r="C565" s="0" t="s">
        <v>108</v>
      </c>
      <c r="D565" s="116" t="n">
        <v>37773</v>
      </c>
      <c r="E565" s="0" t="n">
        <v>0.005</v>
      </c>
      <c r="F565" s="0" t="n">
        <v>3133109</v>
      </c>
      <c r="G565" s="151" t="s">
        <v>111</v>
      </c>
      <c r="H565" s="151" t="s">
        <v>111</v>
      </c>
      <c r="I565" s="152" t="s">
        <v>112</v>
      </c>
    </row>
    <row r="566" customFormat="false" ht="12.75" hidden="false" customHeight="false" outlineLevel="0" collapsed="false">
      <c r="A566" s="0" t="s">
        <v>50</v>
      </c>
      <c r="B566" s="0" t="s">
        <v>110</v>
      </c>
      <c r="C566" s="0" t="s">
        <v>108</v>
      </c>
      <c r="D566" s="116" t="n">
        <v>37773</v>
      </c>
      <c r="E566" s="0" t="n">
        <v>0.37</v>
      </c>
      <c r="F566" s="0" t="n">
        <v>3133110</v>
      </c>
      <c r="G566" s="151" t="s">
        <v>111</v>
      </c>
      <c r="H566" s="151" t="s">
        <v>111</v>
      </c>
      <c r="I566" s="152" t="s">
        <v>112</v>
      </c>
    </row>
    <row r="567" customFormat="false" ht="12.75" hidden="false" customHeight="false" outlineLevel="0" collapsed="false">
      <c r="A567" s="0" t="s">
        <v>50</v>
      </c>
      <c r="B567" s="0" t="s">
        <v>113</v>
      </c>
      <c r="C567" s="0" t="s">
        <v>108</v>
      </c>
      <c r="D567" s="116" t="n">
        <v>37773</v>
      </c>
      <c r="E567" s="0" t="n">
        <v>-0.055</v>
      </c>
      <c r="F567" s="0" t="n">
        <v>3133111</v>
      </c>
      <c r="G567" s="151" t="s">
        <v>111</v>
      </c>
      <c r="H567" s="151" t="s">
        <v>111</v>
      </c>
      <c r="I567" s="152" t="s">
        <v>112</v>
      </c>
    </row>
    <row r="568" customFormat="false" ht="12.75" hidden="false" customHeight="false" outlineLevel="0" collapsed="false">
      <c r="A568" s="0" t="s">
        <v>51</v>
      </c>
      <c r="B568" s="0" t="s">
        <v>110</v>
      </c>
      <c r="C568" s="0" t="s">
        <v>108</v>
      </c>
      <c r="D568" s="116" t="n">
        <v>37773</v>
      </c>
      <c r="E568" s="0" t="n">
        <v>0.37</v>
      </c>
      <c r="F568" s="0" t="n">
        <v>3133112</v>
      </c>
      <c r="G568" s="151" t="s">
        <v>111</v>
      </c>
      <c r="H568" s="151" t="s">
        <v>111</v>
      </c>
      <c r="I568" s="152" t="s">
        <v>112</v>
      </c>
    </row>
    <row r="569" customFormat="false" ht="12.75" hidden="false" customHeight="false" outlineLevel="0" collapsed="false">
      <c r="A569" s="0" t="s">
        <v>51</v>
      </c>
      <c r="B569" s="0" t="s">
        <v>113</v>
      </c>
      <c r="C569" s="0" t="s">
        <v>108</v>
      </c>
      <c r="D569" s="116" t="n">
        <v>37773</v>
      </c>
      <c r="E569" s="0" t="n">
        <v>0.035</v>
      </c>
      <c r="F569" s="0" t="n">
        <v>3133113</v>
      </c>
      <c r="G569" s="151" t="s">
        <v>111</v>
      </c>
      <c r="H569" s="151" t="s">
        <v>111</v>
      </c>
      <c r="I569" s="152" t="s">
        <v>112</v>
      </c>
    </row>
    <row r="570" customFormat="false" ht="12.75" hidden="false" customHeight="false" outlineLevel="0" collapsed="false">
      <c r="A570" s="0" t="s">
        <v>52</v>
      </c>
      <c r="B570" s="0" t="s">
        <v>110</v>
      </c>
      <c r="C570" s="0" t="s">
        <v>108</v>
      </c>
      <c r="D570" s="116" t="n">
        <v>37773</v>
      </c>
      <c r="E570" s="0" t="n">
        <v>0.37</v>
      </c>
      <c r="F570" s="0" t="n">
        <v>3133114</v>
      </c>
      <c r="G570" s="151" t="s">
        <v>111</v>
      </c>
      <c r="H570" s="151" t="s">
        <v>111</v>
      </c>
      <c r="I570" s="152" t="s">
        <v>112</v>
      </c>
    </row>
    <row r="571" customFormat="false" ht="12.75" hidden="false" customHeight="false" outlineLevel="0" collapsed="false">
      <c r="A571" s="0" t="s">
        <v>52</v>
      </c>
      <c r="B571" s="0" t="s">
        <v>113</v>
      </c>
      <c r="C571" s="0" t="s">
        <v>108</v>
      </c>
      <c r="D571" s="116" t="n">
        <v>37773</v>
      </c>
      <c r="E571" s="0" t="n">
        <v>-0.035</v>
      </c>
      <c r="F571" s="0" t="n">
        <v>3133115</v>
      </c>
      <c r="G571" s="151" t="s">
        <v>111</v>
      </c>
      <c r="H571" s="151" t="s">
        <v>111</v>
      </c>
      <c r="I571" s="152" t="s">
        <v>112</v>
      </c>
    </row>
    <row r="572" customFormat="false" ht="12.75" hidden="false" customHeight="false" outlineLevel="0" collapsed="false">
      <c r="A572" s="0" t="s">
        <v>17</v>
      </c>
      <c r="B572" s="0" t="s">
        <v>110</v>
      </c>
      <c r="C572" s="0" t="s">
        <v>108</v>
      </c>
      <c r="D572" s="116" t="n">
        <v>37773</v>
      </c>
      <c r="E572" s="0" t="n">
        <v>0.29</v>
      </c>
      <c r="F572" s="0" t="n">
        <v>3133116</v>
      </c>
      <c r="G572" s="151" t="s">
        <v>111</v>
      </c>
      <c r="H572" s="151" t="s">
        <v>111</v>
      </c>
      <c r="I572" s="152" t="s">
        <v>112</v>
      </c>
    </row>
    <row r="573" customFormat="false" ht="12.75" hidden="false" customHeight="false" outlineLevel="0" collapsed="false">
      <c r="A573" s="0" t="s">
        <v>17</v>
      </c>
      <c r="B573" s="0" t="s">
        <v>113</v>
      </c>
      <c r="C573" s="0" t="s">
        <v>108</v>
      </c>
      <c r="D573" s="116" t="n">
        <v>37773</v>
      </c>
      <c r="E573" s="0" t="n">
        <v>0.01</v>
      </c>
      <c r="F573" s="0" t="n">
        <v>3133117</v>
      </c>
      <c r="G573" s="151" t="s">
        <v>111</v>
      </c>
      <c r="H573" s="151" t="s">
        <v>111</v>
      </c>
      <c r="I573" s="152" t="s">
        <v>112</v>
      </c>
    </row>
    <row r="574" customFormat="false" ht="12.75" hidden="false" customHeight="false" outlineLevel="0" collapsed="false">
      <c r="A574" s="0" t="s">
        <v>18</v>
      </c>
      <c r="B574" s="0" t="s">
        <v>110</v>
      </c>
      <c r="C574" s="0" t="s">
        <v>108</v>
      </c>
      <c r="D574" s="116" t="n">
        <v>37773</v>
      </c>
      <c r="E574" s="0" t="n">
        <v>0</v>
      </c>
      <c r="F574" s="0" t="n">
        <v>3133118</v>
      </c>
      <c r="G574" s="151" t="s">
        <v>111</v>
      </c>
      <c r="H574" s="151" t="s">
        <v>111</v>
      </c>
      <c r="I574" s="152" t="s">
        <v>112</v>
      </c>
    </row>
    <row r="575" customFormat="false" ht="12.75" hidden="false" customHeight="false" outlineLevel="0" collapsed="false">
      <c r="A575" s="0" t="s">
        <v>18</v>
      </c>
      <c r="B575" s="0" t="s">
        <v>113</v>
      </c>
      <c r="C575" s="0" t="s">
        <v>108</v>
      </c>
      <c r="D575" s="116" t="n">
        <v>37773</v>
      </c>
      <c r="E575" s="0" t="n">
        <v>0</v>
      </c>
      <c r="F575" s="0" t="n">
        <v>3133119</v>
      </c>
      <c r="G575" s="151" t="s">
        <v>111</v>
      </c>
      <c r="H575" s="151" t="s">
        <v>111</v>
      </c>
      <c r="I575" s="152" t="s">
        <v>112</v>
      </c>
    </row>
    <row r="576" customFormat="false" ht="12.75" hidden="false" customHeight="false" outlineLevel="0" collapsed="false">
      <c r="A576" s="0" t="s">
        <v>19</v>
      </c>
      <c r="B576" s="0" t="s">
        <v>110</v>
      </c>
      <c r="C576" s="0" t="s">
        <v>108</v>
      </c>
      <c r="D576" s="116" t="n">
        <v>37773</v>
      </c>
      <c r="E576" s="0" t="n">
        <v>0.385</v>
      </c>
      <c r="F576" s="0" t="n">
        <v>3133120</v>
      </c>
      <c r="G576" s="151" t="s">
        <v>111</v>
      </c>
      <c r="H576" s="151" t="s">
        <v>111</v>
      </c>
      <c r="I576" s="152" t="s">
        <v>112</v>
      </c>
    </row>
    <row r="577" customFormat="false" ht="12.75" hidden="false" customHeight="false" outlineLevel="0" collapsed="false">
      <c r="A577" s="0" t="s">
        <v>19</v>
      </c>
      <c r="B577" s="0" t="s">
        <v>113</v>
      </c>
      <c r="C577" s="0" t="s">
        <v>108</v>
      </c>
      <c r="D577" s="116" t="n">
        <v>37773</v>
      </c>
      <c r="E577" s="0" t="n">
        <v>0.02</v>
      </c>
      <c r="F577" s="0" t="n">
        <v>3133121</v>
      </c>
      <c r="G577" s="151" t="s">
        <v>111</v>
      </c>
      <c r="H577" s="151" t="s">
        <v>111</v>
      </c>
      <c r="I577" s="152" t="s">
        <v>112</v>
      </c>
    </row>
    <row r="578" customFormat="false" ht="12.75" hidden="false" customHeight="false" outlineLevel="0" collapsed="false">
      <c r="A578" s="0" t="s">
        <v>21</v>
      </c>
      <c r="B578" s="0" t="s">
        <v>110</v>
      </c>
      <c r="C578" s="0" t="s">
        <v>108</v>
      </c>
      <c r="D578" s="116" t="n">
        <v>37773</v>
      </c>
      <c r="E578" s="0" t="n">
        <v>0.375</v>
      </c>
      <c r="F578" s="0" t="n">
        <v>3133122</v>
      </c>
      <c r="G578" s="151" t="s">
        <v>111</v>
      </c>
      <c r="H578" s="151" t="s">
        <v>111</v>
      </c>
      <c r="I578" s="152" t="s">
        <v>112</v>
      </c>
    </row>
    <row r="579" customFormat="false" ht="12.75" hidden="false" customHeight="false" outlineLevel="0" collapsed="false">
      <c r="A579" s="0" t="s">
        <v>21</v>
      </c>
      <c r="B579" s="0" t="s">
        <v>113</v>
      </c>
      <c r="C579" s="0" t="s">
        <v>108</v>
      </c>
      <c r="D579" s="116" t="n">
        <v>37773</v>
      </c>
      <c r="E579" s="0" t="n">
        <v>0.04</v>
      </c>
      <c r="F579" s="0" t="n">
        <v>3133123</v>
      </c>
      <c r="G579" s="151" t="s">
        <v>111</v>
      </c>
      <c r="H579" s="151" t="s">
        <v>111</v>
      </c>
      <c r="I579" s="152" t="s">
        <v>112</v>
      </c>
    </row>
    <row r="580" customFormat="false" ht="12.75" hidden="false" customHeight="false" outlineLevel="0" collapsed="false">
      <c r="A580" s="0" t="s">
        <v>73</v>
      </c>
      <c r="B580" s="0" t="s">
        <v>80</v>
      </c>
      <c r="C580" s="0" t="s">
        <v>108</v>
      </c>
      <c r="D580" s="116" t="n">
        <v>37773</v>
      </c>
      <c r="E580" s="0" t="n">
        <v>0.005</v>
      </c>
      <c r="F580" s="0" t="n">
        <v>3133124</v>
      </c>
      <c r="G580" s="151" t="s">
        <v>111</v>
      </c>
      <c r="H580" s="151" t="s">
        <v>111</v>
      </c>
      <c r="I580" s="152" t="s">
        <v>112</v>
      </c>
    </row>
    <row r="581" customFormat="false" ht="12.75" hidden="false" customHeight="false" outlineLevel="0" collapsed="false">
      <c r="A581" s="0" t="s">
        <v>74</v>
      </c>
      <c r="B581" s="0" t="s">
        <v>80</v>
      </c>
      <c r="C581" s="0" t="s">
        <v>108</v>
      </c>
      <c r="D581" s="116" t="n">
        <v>37773</v>
      </c>
      <c r="E581" s="0" t="n">
        <v>0.035</v>
      </c>
      <c r="F581" s="0" t="n">
        <v>3133125</v>
      </c>
      <c r="G581" s="151" t="s">
        <v>111</v>
      </c>
      <c r="H581" s="151" t="s">
        <v>111</v>
      </c>
      <c r="I581" s="152" t="s">
        <v>112</v>
      </c>
    </row>
    <row r="582" customFormat="false" ht="12.75" hidden="false" customHeight="false" outlineLevel="0" collapsed="false">
      <c r="A582" s="0" t="s">
        <v>75</v>
      </c>
      <c r="B582" s="0" t="s">
        <v>80</v>
      </c>
      <c r="C582" s="0" t="s">
        <v>108</v>
      </c>
      <c r="D582" s="116" t="n">
        <v>37773</v>
      </c>
      <c r="E582" s="0" t="n">
        <v>-0.035</v>
      </c>
      <c r="F582" s="0" t="n">
        <v>3133126</v>
      </c>
      <c r="G582" s="151" t="s">
        <v>111</v>
      </c>
      <c r="H582" s="151" t="s">
        <v>111</v>
      </c>
      <c r="I582" s="152" t="s">
        <v>112</v>
      </c>
    </row>
    <row r="583" customFormat="false" ht="12.75" hidden="false" customHeight="false" outlineLevel="0" collapsed="false">
      <c r="A583" s="0" t="s">
        <v>76</v>
      </c>
      <c r="B583" s="0" t="s">
        <v>80</v>
      </c>
      <c r="C583" s="0" t="s">
        <v>108</v>
      </c>
      <c r="D583" s="116" t="n">
        <v>37773</v>
      </c>
      <c r="E583" s="0" t="n">
        <v>0.035</v>
      </c>
      <c r="F583" s="0" t="n">
        <v>3133127</v>
      </c>
      <c r="G583" s="151" t="s">
        <v>111</v>
      </c>
      <c r="H583" s="151" t="s">
        <v>111</v>
      </c>
      <c r="I583" s="152" t="s">
        <v>112</v>
      </c>
    </row>
    <row r="584" customFormat="false" ht="12.75" hidden="false" customHeight="false" outlineLevel="0" collapsed="false">
      <c r="A584" s="0" t="s">
        <v>72</v>
      </c>
      <c r="B584" s="0" t="s">
        <v>80</v>
      </c>
      <c r="C584" s="0" t="s">
        <v>108</v>
      </c>
      <c r="D584" s="116" t="n">
        <v>37773</v>
      </c>
      <c r="E584" s="158" t="n">
        <v>37803</v>
      </c>
      <c r="I584" s="152" t="s">
        <v>109</v>
      </c>
    </row>
    <row r="585" customFormat="false" ht="12.75" hidden="false" customHeight="false" outlineLevel="0" collapsed="false">
      <c r="A585" s="0" t="s">
        <v>59</v>
      </c>
      <c r="B585" s="0" t="s">
        <v>110</v>
      </c>
      <c r="C585" s="0" t="s">
        <v>108</v>
      </c>
      <c r="D585" s="116" t="n">
        <v>37803</v>
      </c>
      <c r="E585" s="0" t="n">
        <v>0.3975</v>
      </c>
      <c r="F585" s="0" t="n">
        <v>3133100</v>
      </c>
      <c r="G585" s="151" t="s">
        <v>111</v>
      </c>
      <c r="H585" s="151" t="s">
        <v>111</v>
      </c>
      <c r="I585" s="152" t="s">
        <v>112</v>
      </c>
    </row>
    <row r="586" customFormat="false" ht="12.75" hidden="false" customHeight="false" outlineLevel="0" collapsed="false">
      <c r="A586" s="0" t="s">
        <v>59</v>
      </c>
      <c r="B586" s="0" t="s">
        <v>113</v>
      </c>
      <c r="C586" s="0" t="s">
        <v>108</v>
      </c>
      <c r="D586" s="116" t="n">
        <v>37803</v>
      </c>
      <c r="E586" s="0" t="n">
        <v>0.02</v>
      </c>
      <c r="F586" s="0" t="n">
        <v>3133101</v>
      </c>
      <c r="G586" s="151" t="s">
        <v>111</v>
      </c>
      <c r="H586" s="151" t="s">
        <v>111</v>
      </c>
      <c r="I586" s="152" t="s">
        <v>112</v>
      </c>
    </row>
    <row r="587" customFormat="false" ht="12.75" hidden="false" customHeight="false" outlineLevel="0" collapsed="false">
      <c r="A587" s="0" t="s">
        <v>60</v>
      </c>
      <c r="B587" s="0" t="s">
        <v>110</v>
      </c>
      <c r="C587" s="0" t="s">
        <v>108</v>
      </c>
      <c r="D587" s="116" t="n">
        <v>37803</v>
      </c>
      <c r="E587" s="0" t="n">
        <v>0.3975</v>
      </c>
      <c r="F587" s="0" t="n">
        <v>3133102</v>
      </c>
      <c r="G587" s="151" t="s">
        <v>111</v>
      </c>
      <c r="H587" s="151" t="s">
        <v>111</v>
      </c>
      <c r="I587" s="152" t="s">
        <v>112</v>
      </c>
    </row>
    <row r="588" customFormat="false" ht="12.75" hidden="false" customHeight="false" outlineLevel="0" collapsed="false">
      <c r="A588" s="0" t="s">
        <v>60</v>
      </c>
      <c r="B588" s="0" t="s">
        <v>113</v>
      </c>
      <c r="C588" s="0" t="s">
        <v>108</v>
      </c>
      <c r="D588" s="116" t="n">
        <v>37803</v>
      </c>
      <c r="E588" s="0" t="n">
        <v>0.07</v>
      </c>
      <c r="F588" s="0" t="n">
        <v>3133103</v>
      </c>
      <c r="G588" s="151" t="s">
        <v>111</v>
      </c>
      <c r="H588" s="151" t="s">
        <v>111</v>
      </c>
      <c r="I588" s="152" t="s">
        <v>112</v>
      </c>
    </row>
    <row r="589" customFormat="false" ht="12.75" hidden="false" customHeight="false" outlineLevel="0" collapsed="false">
      <c r="A589" s="0" t="s">
        <v>61</v>
      </c>
      <c r="B589" s="0" t="s">
        <v>110</v>
      </c>
      <c r="C589" s="0" t="s">
        <v>108</v>
      </c>
      <c r="D589" s="116" t="n">
        <v>37803</v>
      </c>
      <c r="E589" s="0" t="n">
        <v>0.7175</v>
      </c>
      <c r="F589" s="0" t="n">
        <v>3133104</v>
      </c>
      <c r="G589" s="151" t="s">
        <v>111</v>
      </c>
      <c r="H589" s="151" t="s">
        <v>111</v>
      </c>
      <c r="I589" s="152" t="s">
        <v>112</v>
      </c>
    </row>
    <row r="590" customFormat="false" ht="12.75" hidden="false" customHeight="false" outlineLevel="0" collapsed="false">
      <c r="A590" s="0" t="s">
        <v>61</v>
      </c>
      <c r="B590" s="0" t="s">
        <v>113</v>
      </c>
      <c r="C590" s="0" t="s">
        <v>108</v>
      </c>
      <c r="D590" s="116" t="n">
        <v>37803</v>
      </c>
      <c r="E590" s="0" t="n">
        <v>0.02</v>
      </c>
      <c r="F590" s="0" t="n">
        <v>3133105</v>
      </c>
      <c r="G590" s="151" t="s">
        <v>111</v>
      </c>
      <c r="H590" s="151" t="s">
        <v>111</v>
      </c>
      <c r="I590" s="152" t="s">
        <v>112</v>
      </c>
    </row>
    <row r="591" customFormat="false" ht="12.75" hidden="false" customHeight="false" outlineLevel="0" collapsed="false">
      <c r="A591" s="0" t="s">
        <v>62</v>
      </c>
      <c r="B591" s="0" t="s">
        <v>110</v>
      </c>
      <c r="C591" s="0" t="s">
        <v>108</v>
      </c>
      <c r="D591" s="116" t="n">
        <v>37803</v>
      </c>
      <c r="E591" s="0" t="n">
        <v>0.3975</v>
      </c>
      <c r="F591" s="0" t="n">
        <v>3133106</v>
      </c>
      <c r="G591" s="151" t="s">
        <v>111</v>
      </c>
      <c r="H591" s="151" t="s">
        <v>111</v>
      </c>
      <c r="I591" s="152" t="s">
        <v>112</v>
      </c>
    </row>
    <row r="592" customFormat="false" ht="12.75" hidden="false" customHeight="false" outlineLevel="0" collapsed="false">
      <c r="A592" s="0" t="s">
        <v>62</v>
      </c>
      <c r="B592" s="0" t="s">
        <v>113</v>
      </c>
      <c r="C592" s="0" t="s">
        <v>108</v>
      </c>
      <c r="D592" s="116" t="n">
        <v>37803</v>
      </c>
      <c r="E592" s="0" t="n">
        <v>0.07</v>
      </c>
      <c r="F592" s="0" t="n">
        <v>3133107</v>
      </c>
      <c r="G592" s="151" t="s">
        <v>111</v>
      </c>
      <c r="H592" s="151" t="s">
        <v>111</v>
      </c>
      <c r="I592" s="152" t="s">
        <v>112</v>
      </c>
    </row>
    <row r="593" customFormat="false" ht="12.75" hidden="false" customHeight="false" outlineLevel="0" collapsed="false">
      <c r="A593" s="0" t="s">
        <v>49</v>
      </c>
      <c r="B593" s="0" t="s">
        <v>110</v>
      </c>
      <c r="C593" s="0" t="s">
        <v>108</v>
      </c>
      <c r="D593" s="116" t="n">
        <v>37803</v>
      </c>
      <c r="E593" s="0" t="n">
        <v>0.35</v>
      </c>
      <c r="F593" s="0" t="n">
        <v>3133108</v>
      </c>
      <c r="G593" s="151" t="s">
        <v>111</v>
      </c>
      <c r="H593" s="151" t="s">
        <v>111</v>
      </c>
      <c r="I593" s="152" t="s">
        <v>112</v>
      </c>
    </row>
    <row r="594" customFormat="false" ht="12.75" hidden="false" customHeight="false" outlineLevel="0" collapsed="false">
      <c r="A594" s="0" t="s">
        <v>49</v>
      </c>
      <c r="B594" s="0" t="s">
        <v>113</v>
      </c>
      <c r="C594" s="0" t="s">
        <v>108</v>
      </c>
      <c r="D594" s="116" t="n">
        <v>37803</v>
      </c>
      <c r="E594" s="0" t="n">
        <v>0.005</v>
      </c>
      <c r="F594" s="0" t="n">
        <v>3133109</v>
      </c>
      <c r="G594" s="151" t="s">
        <v>111</v>
      </c>
      <c r="H594" s="151" t="s">
        <v>111</v>
      </c>
      <c r="I594" s="152" t="s">
        <v>112</v>
      </c>
    </row>
    <row r="595" customFormat="false" ht="12.75" hidden="false" customHeight="false" outlineLevel="0" collapsed="false">
      <c r="A595" s="0" t="s">
        <v>50</v>
      </c>
      <c r="B595" s="0" t="s">
        <v>110</v>
      </c>
      <c r="C595" s="0" t="s">
        <v>108</v>
      </c>
      <c r="D595" s="116" t="n">
        <v>37803</v>
      </c>
      <c r="E595" s="0" t="n">
        <v>0.41</v>
      </c>
      <c r="F595" s="0" t="n">
        <v>3133110</v>
      </c>
      <c r="G595" s="151" t="s">
        <v>111</v>
      </c>
      <c r="H595" s="151" t="s">
        <v>111</v>
      </c>
      <c r="I595" s="152" t="s">
        <v>112</v>
      </c>
    </row>
    <row r="596" customFormat="false" ht="12.75" hidden="false" customHeight="false" outlineLevel="0" collapsed="false">
      <c r="A596" s="0" t="s">
        <v>50</v>
      </c>
      <c r="B596" s="0" t="s">
        <v>113</v>
      </c>
      <c r="C596" s="0" t="s">
        <v>108</v>
      </c>
      <c r="D596" s="116" t="n">
        <v>37803</v>
      </c>
      <c r="E596" s="0" t="n">
        <v>-0.02</v>
      </c>
      <c r="F596" s="0" t="n">
        <v>3133111</v>
      </c>
      <c r="G596" s="151" t="s">
        <v>111</v>
      </c>
      <c r="H596" s="151" t="s">
        <v>111</v>
      </c>
      <c r="I596" s="152" t="s">
        <v>112</v>
      </c>
    </row>
    <row r="597" customFormat="false" ht="12.75" hidden="false" customHeight="false" outlineLevel="0" collapsed="false">
      <c r="A597" s="0" t="s">
        <v>51</v>
      </c>
      <c r="B597" s="0" t="s">
        <v>110</v>
      </c>
      <c r="C597" s="0" t="s">
        <v>108</v>
      </c>
      <c r="D597" s="116" t="n">
        <v>37803</v>
      </c>
      <c r="E597" s="0" t="n">
        <v>0.41</v>
      </c>
      <c r="F597" s="0" t="n">
        <v>3133112</v>
      </c>
      <c r="G597" s="151" t="s">
        <v>111</v>
      </c>
      <c r="H597" s="151" t="s">
        <v>111</v>
      </c>
      <c r="I597" s="152" t="s">
        <v>112</v>
      </c>
    </row>
    <row r="598" customFormat="false" ht="12.75" hidden="false" customHeight="false" outlineLevel="0" collapsed="false">
      <c r="A598" s="0" t="s">
        <v>51</v>
      </c>
      <c r="B598" s="0" t="s">
        <v>113</v>
      </c>
      <c r="C598" s="0" t="s">
        <v>108</v>
      </c>
      <c r="D598" s="116" t="n">
        <v>37803</v>
      </c>
      <c r="E598" s="0" t="n">
        <v>0.035</v>
      </c>
      <c r="F598" s="0" t="n">
        <v>3133113</v>
      </c>
      <c r="G598" s="151" t="s">
        <v>111</v>
      </c>
      <c r="H598" s="151" t="s">
        <v>111</v>
      </c>
      <c r="I598" s="152" t="s">
        <v>112</v>
      </c>
    </row>
    <row r="599" customFormat="false" ht="12.75" hidden="false" customHeight="false" outlineLevel="0" collapsed="false">
      <c r="A599" s="0" t="s">
        <v>52</v>
      </c>
      <c r="B599" s="0" t="s">
        <v>110</v>
      </c>
      <c r="C599" s="0" t="s">
        <v>108</v>
      </c>
      <c r="D599" s="116" t="n">
        <v>37803</v>
      </c>
      <c r="E599" s="0" t="n">
        <v>0.41</v>
      </c>
      <c r="F599" s="0" t="n">
        <v>3133114</v>
      </c>
      <c r="G599" s="151" t="s">
        <v>111</v>
      </c>
      <c r="H599" s="151" t="s">
        <v>111</v>
      </c>
      <c r="I599" s="152" t="s">
        <v>112</v>
      </c>
    </row>
    <row r="600" customFormat="false" ht="12.75" hidden="false" customHeight="false" outlineLevel="0" collapsed="false">
      <c r="A600" s="0" t="s">
        <v>52</v>
      </c>
      <c r="B600" s="0" t="s">
        <v>113</v>
      </c>
      <c r="C600" s="0" t="s">
        <v>108</v>
      </c>
      <c r="D600" s="116" t="n">
        <v>37803</v>
      </c>
      <c r="E600" s="0" t="n">
        <v>-0.02</v>
      </c>
      <c r="F600" s="0" t="n">
        <v>3133115</v>
      </c>
      <c r="G600" s="151" t="s">
        <v>111</v>
      </c>
      <c r="H600" s="151" t="s">
        <v>111</v>
      </c>
      <c r="I600" s="152" t="s">
        <v>112</v>
      </c>
    </row>
    <row r="601" customFormat="false" ht="12.75" hidden="false" customHeight="false" outlineLevel="0" collapsed="false">
      <c r="A601" s="0" t="s">
        <v>17</v>
      </c>
      <c r="B601" s="0" t="s">
        <v>110</v>
      </c>
      <c r="C601" s="0" t="s">
        <v>108</v>
      </c>
      <c r="D601" s="116" t="n">
        <v>37803</v>
      </c>
      <c r="E601" s="0" t="n">
        <v>0.29</v>
      </c>
      <c r="F601" s="0" t="n">
        <v>3133116</v>
      </c>
      <c r="G601" s="151" t="s">
        <v>111</v>
      </c>
      <c r="H601" s="151" t="s">
        <v>111</v>
      </c>
      <c r="I601" s="152" t="s">
        <v>112</v>
      </c>
    </row>
    <row r="602" customFormat="false" ht="12.75" hidden="false" customHeight="false" outlineLevel="0" collapsed="false">
      <c r="A602" s="0" t="s">
        <v>17</v>
      </c>
      <c r="B602" s="0" t="s">
        <v>113</v>
      </c>
      <c r="C602" s="0" t="s">
        <v>108</v>
      </c>
      <c r="D602" s="116" t="n">
        <v>37803</v>
      </c>
      <c r="E602" s="0" t="n">
        <v>0.01</v>
      </c>
      <c r="F602" s="0" t="n">
        <v>3133117</v>
      </c>
      <c r="G602" s="151" t="s">
        <v>111</v>
      </c>
      <c r="H602" s="151" t="s">
        <v>111</v>
      </c>
      <c r="I602" s="152" t="s">
        <v>112</v>
      </c>
    </row>
    <row r="603" customFormat="false" ht="12.75" hidden="false" customHeight="false" outlineLevel="0" collapsed="false">
      <c r="A603" s="0" t="s">
        <v>18</v>
      </c>
      <c r="B603" s="0" t="s">
        <v>110</v>
      </c>
      <c r="C603" s="0" t="s">
        <v>108</v>
      </c>
      <c r="D603" s="116" t="n">
        <v>37803</v>
      </c>
      <c r="E603" s="0" t="n">
        <v>0</v>
      </c>
      <c r="F603" s="0" t="n">
        <v>3133118</v>
      </c>
      <c r="G603" s="151" t="s">
        <v>111</v>
      </c>
      <c r="H603" s="151" t="s">
        <v>111</v>
      </c>
      <c r="I603" s="152" t="s">
        <v>112</v>
      </c>
    </row>
    <row r="604" customFormat="false" ht="12.75" hidden="false" customHeight="false" outlineLevel="0" collapsed="false">
      <c r="A604" s="0" t="s">
        <v>18</v>
      </c>
      <c r="B604" s="0" t="s">
        <v>113</v>
      </c>
      <c r="C604" s="0" t="s">
        <v>108</v>
      </c>
      <c r="D604" s="116" t="n">
        <v>37803</v>
      </c>
      <c r="E604" s="0" t="n">
        <v>0</v>
      </c>
      <c r="F604" s="0" t="n">
        <v>3133119</v>
      </c>
      <c r="G604" s="151" t="s">
        <v>111</v>
      </c>
      <c r="H604" s="151" t="s">
        <v>111</v>
      </c>
      <c r="I604" s="152" t="s">
        <v>112</v>
      </c>
    </row>
    <row r="605" customFormat="false" ht="12.75" hidden="false" customHeight="false" outlineLevel="0" collapsed="false">
      <c r="A605" s="0" t="s">
        <v>19</v>
      </c>
      <c r="B605" s="0" t="s">
        <v>110</v>
      </c>
      <c r="C605" s="0" t="s">
        <v>108</v>
      </c>
      <c r="D605" s="116" t="n">
        <v>37803</v>
      </c>
      <c r="E605" s="0" t="n">
        <v>0.3975</v>
      </c>
      <c r="F605" s="0" t="n">
        <v>3133120</v>
      </c>
      <c r="G605" s="151" t="s">
        <v>111</v>
      </c>
      <c r="H605" s="151" t="s">
        <v>111</v>
      </c>
      <c r="I605" s="152" t="s">
        <v>112</v>
      </c>
    </row>
    <row r="606" customFormat="false" ht="12.75" hidden="false" customHeight="false" outlineLevel="0" collapsed="false">
      <c r="A606" s="0" t="s">
        <v>19</v>
      </c>
      <c r="B606" s="0" t="s">
        <v>113</v>
      </c>
      <c r="C606" s="0" t="s">
        <v>108</v>
      </c>
      <c r="D606" s="116" t="n">
        <v>37803</v>
      </c>
      <c r="E606" s="0" t="n">
        <v>0.02</v>
      </c>
      <c r="F606" s="0" t="n">
        <v>3133121</v>
      </c>
      <c r="G606" s="151" t="s">
        <v>111</v>
      </c>
      <c r="H606" s="151" t="s">
        <v>111</v>
      </c>
      <c r="I606" s="152" t="s">
        <v>112</v>
      </c>
    </row>
    <row r="607" customFormat="false" ht="12.75" hidden="false" customHeight="false" outlineLevel="0" collapsed="false">
      <c r="A607" s="0" t="s">
        <v>21</v>
      </c>
      <c r="B607" s="0" t="s">
        <v>110</v>
      </c>
      <c r="C607" s="0" t="s">
        <v>108</v>
      </c>
      <c r="D607" s="116" t="n">
        <v>37803</v>
      </c>
      <c r="E607" s="0" t="n">
        <v>0.3875</v>
      </c>
      <c r="F607" s="0" t="n">
        <v>3133122</v>
      </c>
      <c r="G607" s="151" t="s">
        <v>111</v>
      </c>
      <c r="H607" s="151" t="s">
        <v>111</v>
      </c>
      <c r="I607" s="152" t="s">
        <v>112</v>
      </c>
    </row>
    <row r="608" customFormat="false" ht="12.75" hidden="false" customHeight="false" outlineLevel="0" collapsed="false">
      <c r="A608" s="0" t="s">
        <v>21</v>
      </c>
      <c r="B608" s="0" t="s">
        <v>113</v>
      </c>
      <c r="C608" s="0" t="s">
        <v>108</v>
      </c>
      <c r="D608" s="116" t="n">
        <v>37803</v>
      </c>
      <c r="E608" s="0" t="n">
        <v>0.04</v>
      </c>
      <c r="F608" s="0" t="n">
        <v>3133123</v>
      </c>
      <c r="G608" s="151" t="s">
        <v>111</v>
      </c>
      <c r="H608" s="151" t="s">
        <v>111</v>
      </c>
      <c r="I608" s="152" t="s">
        <v>112</v>
      </c>
    </row>
    <row r="609" customFormat="false" ht="12.75" hidden="false" customHeight="false" outlineLevel="0" collapsed="false">
      <c r="A609" s="0" t="s">
        <v>73</v>
      </c>
      <c r="B609" s="0" t="s">
        <v>80</v>
      </c>
      <c r="C609" s="0" t="s">
        <v>108</v>
      </c>
      <c r="D609" s="116" t="n">
        <v>37803</v>
      </c>
      <c r="E609" s="0" t="n">
        <v>0.005</v>
      </c>
      <c r="F609" s="0" t="n">
        <v>3133124</v>
      </c>
      <c r="G609" s="151" t="s">
        <v>111</v>
      </c>
      <c r="H609" s="151" t="s">
        <v>111</v>
      </c>
      <c r="I609" s="152" t="s">
        <v>112</v>
      </c>
    </row>
    <row r="610" customFormat="false" ht="12.75" hidden="false" customHeight="false" outlineLevel="0" collapsed="false">
      <c r="A610" s="0" t="s">
        <v>74</v>
      </c>
      <c r="B610" s="0" t="s">
        <v>80</v>
      </c>
      <c r="C610" s="0" t="s">
        <v>108</v>
      </c>
      <c r="D610" s="116" t="n">
        <v>37803</v>
      </c>
      <c r="E610" s="0" t="n">
        <v>0.035</v>
      </c>
      <c r="F610" s="0" t="n">
        <v>3133125</v>
      </c>
      <c r="G610" s="151" t="s">
        <v>111</v>
      </c>
      <c r="H610" s="151" t="s">
        <v>111</v>
      </c>
      <c r="I610" s="152" t="s">
        <v>112</v>
      </c>
    </row>
    <row r="611" customFormat="false" ht="12.75" hidden="false" customHeight="false" outlineLevel="0" collapsed="false">
      <c r="A611" s="0" t="s">
        <v>75</v>
      </c>
      <c r="B611" s="0" t="s">
        <v>80</v>
      </c>
      <c r="C611" s="0" t="s">
        <v>108</v>
      </c>
      <c r="D611" s="116" t="n">
        <v>37803</v>
      </c>
      <c r="E611" s="0" t="n">
        <v>-0.02</v>
      </c>
      <c r="F611" s="0" t="n">
        <v>3133126</v>
      </c>
      <c r="G611" s="151" t="s">
        <v>111</v>
      </c>
      <c r="H611" s="151" t="s">
        <v>111</v>
      </c>
      <c r="I611" s="152" t="s">
        <v>112</v>
      </c>
    </row>
    <row r="612" customFormat="false" ht="12.75" hidden="false" customHeight="false" outlineLevel="0" collapsed="false">
      <c r="A612" s="0" t="s">
        <v>76</v>
      </c>
      <c r="B612" s="0" t="s">
        <v>80</v>
      </c>
      <c r="C612" s="0" t="s">
        <v>108</v>
      </c>
      <c r="D612" s="116" t="n">
        <v>37803</v>
      </c>
      <c r="E612" s="0" t="n">
        <v>0.035</v>
      </c>
      <c r="F612" s="0" t="n">
        <v>3133127</v>
      </c>
      <c r="G612" s="151" t="s">
        <v>111</v>
      </c>
      <c r="H612" s="151" t="s">
        <v>111</v>
      </c>
      <c r="I612" s="152" t="s">
        <v>112</v>
      </c>
    </row>
    <row r="613" customFormat="false" ht="12.75" hidden="false" customHeight="false" outlineLevel="0" collapsed="false">
      <c r="A613" s="0" t="s">
        <v>72</v>
      </c>
      <c r="B613" s="0" t="s">
        <v>80</v>
      </c>
      <c r="C613" s="0" t="s">
        <v>108</v>
      </c>
      <c r="D613" s="116" t="n">
        <v>37803</v>
      </c>
      <c r="E613" s="158" t="n">
        <v>37834</v>
      </c>
      <c r="I613" s="152" t="s">
        <v>109</v>
      </c>
    </row>
    <row r="614" customFormat="false" ht="12.75" hidden="false" customHeight="false" outlineLevel="0" collapsed="false">
      <c r="A614" s="0" t="s">
        <v>59</v>
      </c>
      <c r="B614" s="0" t="s">
        <v>110</v>
      </c>
      <c r="C614" s="0" t="s">
        <v>108</v>
      </c>
      <c r="D614" s="116" t="n">
        <v>37834</v>
      </c>
      <c r="E614" s="0" t="n">
        <v>0.4</v>
      </c>
      <c r="F614" s="0" t="n">
        <v>3133100</v>
      </c>
      <c r="G614" s="151" t="s">
        <v>111</v>
      </c>
      <c r="H614" s="151" t="s">
        <v>111</v>
      </c>
      <c r="I614" s="152" t="s">
        <v>112</v>
      </c>
    </row>
    <row r="615" customFormat="false" ht="12.75" hidden="false" customHeight="false" outlineLevel="0" collapsed="false">
      <c r="A615" s="0" t="s">
        <v>59</v>
      </c>
      <c r="B615" s="0" t="s">
        <v>113</v>
      </c>
      <c r="C615" s="0" t="s">
        <v>108</v>
      </c>
      <c r="D615" s="116" t="n">
        <v>37834</v>
      </c>
      <c r="E615" s="0" t="n">
        <v>0.02</v>
      </c>
      <c r="F615" s="0" t="n">
        <v>3133101</v>
      </c>
      <c r="G615" s="151" t="s">
        <v>111</v>
      </c>
      <c r="H615" s="151" t="s">
        <v>111</v>
      </c>
      <c r="I615" s="152" t="s">
        <v>112</v>
      </c>
    </row>
    <row r="616" customFormat="false" ht="12.75" hidden="false" customHeight="false" outlineLevel="0" collapsed="false">
      <c r="A616" s="0" t="s">
        <v>60</v>
      </c>
      <c r="B616" s="0" t="s">
        <v>110</v>
      </c>
      <c r="C616" s="0" t="s">
        <v>108</v>
      </c>
      <c r="D616" s="116" t="n">
        <v>37834</v>
      </c>
      <c r="E616" s="0" t="n">
        <v>0.4</v>
      </c>
      <c r="F616" s="0" t="n">
        <v>3133102</v>
      </c>
      <c r="G616" s="151" t="s">
        <v>111</v>
      </c>
      <c r="H616" s="151" t="s">
        <v>111</v>
      </c>
      <c r="I616" s="152" t="s">
        <v>112</v>
      </c>
    </row>
    <row r="617" customFormat="false" ht="12.75" hidden="false" customHeight="false" outlineLevel="0" collapsed="false">
      <c r="A617" s="0" t="s">
        <v>60</v>
      </c>
      <c r="B617" s="0" t="s">
        <v>113</v>
      </c>
      <c r="C617" s="0" t="s">
        <v>108</v>
      </c>
      <c r="D617" s="116" t="n">
        <v>37834</v>
      </c>
      <c r="E617" s="0" t="n">
        <v>0.07</v>
      </c>
      <c r="F617" s="0" t="n">
        <v>3133103</v>
      </c>
      <c r="G617" s="151" t="s">
        <v>111</v>
      </c>
      <c r="H617" s="151" t="s">
        <v>111</v>
      </c>
      <c r="I617" s="152" t="s">
        <v>112</v>
      </c>
    </row>
    <row r="618" customFormat="false" ht="12.75" hidden="false" customHeight="false" outlineLevel="0" collapsed="false">
      <c r="A618" s="0" t="s">
        <v>61</v>
      </c>
      <c r="B618" s="0" t="s">
        <v>110</v>
      </c>
      <c r="C618" s="0" t="s">
        <v>108</v>
      </c>
      <c r="D618" s="116" t="n">
        <v>37834</v>
      </c>
      <c r="E618" s="0" t="n">
        <v>0.72</v>
      </c>
      <c r="F618" s="0" t="n">
        <v>3133104</v>
      </c>
      <c r="G618" s="151" t="s">
        <v>111</v>
      </c>
      <c r="H618" s="151" t="s">
        <v>111</v>
      </c>
      <c r="I618" s="152" t="s">
        <v>112</v>
      </c>
    </row>
    <row r="619" customFormat="false" ht="12.75" hidden="false" customHeight="false" outlineLevel="0" collapsed="false">
      <c r="A619" s="0" t="s">
        <v>61</v>
      </c>
      <c r="B619" s="0" t="s">
        <v>113</v>
      </c>
      <c r="C619" s="0" t="s">
        <v>108</v>
      </c>
      <c r="D619" s="116" t="n">
        <v>37834</v>
      </c>
      <c r="E619" s="0" t="n">
        <v>0.02</v>
      </c>
      <c r="F619" s="0" t="n">
        <v>3133105</v>
      </c>
      <c r="G619" s="151" t="s">
        <v>111</v>
      </c>
      <c r="H619" s="151" t="s">
        <v>111</v>
      </c>
      <c r="I619" s="152" t="s">
        <v>112</v>
      </c>
    </row>
    <row r="620" customFormat="false" ht="12.75" hidden="false" customHeight="false" outlineLevel="0" collapsed="false">
      <c r="A620" s="0" t="s">
        <v>62</v>
      </c>
      <c r="B620" s="0" t="s">
        <v>110</v>
      </c>
      <c r="C620" s="0" t="s">
        <v>108</v>
      </c>
      <c r="D620" s="116" t="n">
        <v>37834</v>
      </c>
      <c r="E620" s="0" t="n">
        <v>0.4</v>
      </c>
      <c r="F620" s="0" t="n">
        <v>3133106</v>
      </c>
      <c r="G620" s="151" t="s">
        <v>111</v>
      </c>
      <c r="H620" s="151" t="s">
        <v>111</v>
      </c>
      <c r="I620" s="152" t="s">
        <v>112</v>
      </c>
    </row>
    <row r="621" customFormat="false" ht="12.75" hidden="false" customHeight="false" outlineLevel="0" collapsed="false">
      <c r="A621" s="0" t="s">
        <v>62</v>
      </c>
      <c r="B621" s="0" t="s">
        <v>113</v>
      </c>
      <c r="C621" s="0" t="s">
        <v>108</v>
      </c>
      <c r="D621" s="116" t="n">
        <v>37834</v>
      </c>
      <c r="E621" s="0" t="n">
        <v>0.07</v>
      </c>
      <c r="F621" s="0" t="n">
        <v>3133107</v>
      </c>
      <c r="G621" s="151" t="s">
        <v>111</v>
      </c>
      <c r="H621" s="151" t="s">
        <v>111</v>
      </c>
      <c r="I621" s="152" t="s">
        <v>112</v>
      </c>
    </row>
    <row r="622" customFormat="false" ht="12.75" hidden="false" customHeight="false" outlineLevel="0" collapsed="false">
      <c r="A622" s="0" t="s">
        <v>49</v>
      </c>
      <c r="B622" s="0" t="s">
        <v>110</v>
      </c>
      <c r="C622" s="0" t="s">
        <v>108</v>
      </c>
      <c r="D622" s="116" t="n">
        <v>37834</v>
      </c>
      <c r="E622" s="0" t="n">
        <v>0.35</v>
      </c>
      <c r="F622" s="0" t="n">
        <v>3133108</v>
      </c>
      <c r="G622" s="151" t="s">
        <v>111</v>
      </c>
      <c r="H622" s="151" t="s">
        <v>111</v>
      </c>
      <c r="I622" s="152" t="s">
        <v>112</v>
      </c>
    </row>
    <row r="623" customFormat="false" ht="12.75" hidden="false" customHeight="false" outlineLevel="0" collapsed="false">
      <c r="A623" s="0" t="s">
        <v>49</v>
      </c>
      <c r="B623" s="0" t="s">
        <v>113</v>
      </c>
      <c r="C623" s="0" t="s">
        <v>108</v>
      </c>
      <c r="D623" s="116" t="n">
        <v>37834</v>
      </c>
      <c r="E623" s="0" t="n">
        <v>-0.005</v>
      </c>
      <c r="F623" s="0" t="n">
        <v>3133109</v>
      </c>
      <c r="G623" s="151" t="s">
        <v>111</v>
      </c>
      <c r="H623" s="151" t="s">
        <v>111</v>
      </c>
      <c r="I623" s="152" t="s">
        <v>112</v>
      </c>
    </row>
    <row r="624" customFormat="false" ht="12.75" hidden="false" customHeight="false" outlineLevel="0" collapsed="false">
      <c r="A624" s="0" t="s">
        <v>50</v>
      </c>
      <c r="B624" s="0" t="s">
        <v>110</v>
      </c>
      <c r="C624" s="0" t="s">
        <v>108</v>
      </c>
      <c r="D624" s="116" t="n">
        <v>37834</v>
      </c>
      <c r="E624" s="0" t="n">
        <v>0.41</v>
      </c>
      <c r="F624" s="0" t="n">
        <v>3133110</v>
      </c>
      <c r="G624" s="151" t="s">
        <v>111</v>
      </c>
      <c r="H624" s="151" t="s">
        <v>111</v>
      </c>
      <c r="I624" s="152" t="s">
        <v>112</v>
      </c>
    </row>
    <row r="625" customFormat="false" ht="12.75" hidden="false" customHeight="false" outlineLevel="0" collapsed="false">
      <c r="A625" s="0" t="s">
        <v>50</v>
      </c>
      <c r="B625" s="0" t="s">
        <v>113</v>
      </c>
      <c r="C625" s="0" t="s">
        <v>108</v>
      </c>
      <c r="D625" s="116" t="n">
        <v>37834</v>
      </c>
      <c r="E625" s="0" t="n">
        <v>-0.02</v>
      </c>
      <c r="F625" s="0" t="n">
        <v>3133111</v>
      </c>
      <c r="G625" s="151" t="s">
        <v>111</v>
      </c>
      <c r="H625" s="151" t="s">
        <v>111</v>
      </c>
      <c r="I625" s="152" t="s">
        <v>112</v>
      </c>
    </row>
    <row r="626" customFormat="false" ht="12.75" hidden="false" customHeight="false" outlineLevel="0" collapsed="false">
      <c r="A626" s="0" t="s">
        <v>51</v>
      </c>
      <c r="B626" s="0" t="s">
        <v>110</v>
      </c>
      <c r="C626" s="0" t="s">
        <v>108</v>
      </c>
      <c r="D626" s="116" t="n">
        <v>37834</v>
      </c>
      <c r="E626" s="0" t="n">
        <v>0.41</v>
      </c>
      <c r="F626" s="0" t="n">
        <v>3133112</v>
      </c>
      <c r="G626" s="151" t="s">
        <v>111</v>
      </c>
      <c r="H626" s="151" t="s">
        <v>111</v>
      </c>
      <c r="I626" s="152" t="s">
        <v>112</v>
      </c>
    </row>
    <row r="627" customFormat="false" ht="12.75" hidden="false" customHeight="false" outlineLevel="0" collapsed="false">
      <c r="A627" s="0" t="s">
        <v>51</v>
      </c>
      <c r="B627" s="0" t="s">
        <v>113</v>
      </c>
      <c r="C627" s="0" t="s">
        <v>108</v>
      </c>
      <c r="D627" s="116" t="n">
        <v>37834</v>
      </c>
      <c r="E627" s="0" t="n">
        <v>0.01</v>
      </c>
      <c r="F627" s="0" t="n">
        <v>3133113</v>
      </c>
      <c r="G627" s="151" t="s">
        <v>111</v>
      </c>
      <c r="H627" s="151" t="s">
        <v>111</v>
      </c>
      <c r="I627" s="152" t="s">
        <v>112</v>
      </c>
    </row>
    <row r="628" customFormat="false" ht="12.75" hidden="false" customHeight="false" outlineLevel="0" collapsed="false">
      <c r="A628" s="0" t="s">
        <v>52</v>
      </c>
      <c r="B628" s="0" t="s">
        <v>110</v>
      </c>
      <c r="C628" s="0" t="s">
        <v>108</v>
      </c>
      <c r="D628" s="116" t="n">
        <v>37834</v>
      </c>
      <c r="E628" s="0" t="n">
        <v>0.41</v>
      </c>
      <c r="F628" s="0" t="n">
        <v>3133114</v>
      </c>
      <c r="G628" s="151" t="s">
        <v>111</v>
      </c>
      <c r="H628" s="151" t="s">
        <v>111</v>
      </c>
      <c r="I628" s="152" t="s">
        <v>112</v>
      </c>
    </row>
    <row r="629" customFormat="false" ht="12.75" hidden="false" customHeight="false" outlineLevel="0" collapsed="false">
      <c r="A629" s="0" t="s">
        <v>52</v>
      </c>
      <c r="B629" s="0" t="s">
        <v>113</v>
      </c>
      <c r="C629" s="0" t="s">
        <v>108</v>
      </c>
      <c r="D629" s="116" t="n">
        <v>37834</v>
      </c>
      <c r="E629" s="0" t="n">
        <v>-0.02</v>
      </c>
      <c r="F629" s="0" t="n">
        <v>3133115</v>
      </c>
      <c r="G629" s="151" t="s">
        <v>111</v>
      </c>
      <c r="H629" s="151" t="s">
        <v>111</v>
      </c>
      <c r="I629" s="152" t="s">
        <v>112</v>
      </c>
    </row>
    <row r="630" customFormat="false" ht="12.75" hidden="false" customHeight="false" outlineLevel="0" collapsed="false">
      <c r="A630" s="0" t="s">
        <v>17</v>
      </c>
      <c r="B630" s="0" t="s">
        <v>110</v>
      </c>
      <c r="C630" s="0" t="s">
        <v>108</v>
      </c>
      <c r="D630" s="116" t="n">
        <v>37834</v>
      </c>
      <c r="E630" s="0" t="n">
        <v>0.29</v>
      </c>
      <c r="F630" s="0" t="n">
        <v>3133116</v>
      </c>
      <c r="G630" s="151" t="s">
        <v>111</v>
      </c>
      <c r="H630" s="151" t="s">
        <v>111</v>
      </c>
      <c r="I630" s="152" t="s">
        <v>112</v>
      </c>
    </row>
    <row r="631" customFormat="false" ht="12.75" hidden="false" customHeight="false" outlineLevel="0" collapsed="false">
      <c r="A631" s="0" t="s">
        <v>17</v>
      </c>
      <c r="B631" s="0" t="s">
        <v>113</v>
      </c>
      <c r="C631" s="0" t="s">
        <v>108</v>
      </c>
      <c r="D631" s="116" t="n">
        <v>37834</v>
      </c>
      <c r="E631" s="0" t="n">
        <v>0.01</v>
      </c>
      <c r="F631" s="0" t="n">
        <v>3133117</v>
      </c>
      <c r="G631" s="151" t="s">
        <v>111</v>
      </c>
      <c r="H631" s="151" t="s">
        <v>111</v>
      </c>
      <c r="I631" s="152" t="s">
        <v>112</v>
      </c>
    </row>
    <row r="632" customFormat="false" ht="12.75" hidden="false" customHeight="false" outlineLevel="0" collapsed="false">
      <c r="A632" s="0" t="s">
        <v>18</v>
      </c>
      <c r="B632" s="0" t="s">
        <v>110</v>
      </c>
      <c r="C632" s="0" t="s">
        <v>108</v>
      </c>
      <c r="D632" s="116" t="n">
        <v>37834</v>
      </c>
      <c r="E632" s="0" t="n">
        <v>0</v>
      </c>
      <c r="F632" s="0" t="n">
        <v>3133118</v>
      </c>
      <c r="G632" s="151" t="s">
        <v>111</v>
      </c>
      <c r="H632" s="151" t="s">
        <v>111</v>
      </c>
      <c r="I632" s="152" t="s">
        <v>112</v>
      </c>
    </row>
    <row r="633" customFormat="false" ht="12.75" hidden="false" customHeight="false" outlineLevel="0" collapsed="false">
      <c r="A633" s="0" t="s">
        <v>18</v>
      </c>
      <c r="B633" s="0" t="s">
        <v>113</v>
      </c>
      <c r="C633" s="0" t="s">
        <v>108</v>
      </c>
      <c r="D633" s="116" t="n">
        <v>37834</v>
      </c>
      <c r="E633" s="0" t="n">
        <v>0</v>
      </c>
      <c r="F633" s="0" t="n">
        <v>3133119</v>
      </c>
      <c r="G633" s="151" t="s">
        <v>111</v>
      </c>
      <c r="H633" s="151" t="s">
        <v>111</v>
      </c>
      <c r="I633" s="152" t="s">
        <v>112</v>
      </c>
    </row>
    <row r="634" customFormat="false" ht="12.75" hidden="false" customHeight="false" outlineLevel="0" collapsed="false">
      <c r="A634" s="0" t="s">
        <v>19</v>
      </c>
      <c r="B634" s="0" t="s">
        <v>110</v>
      </c>
      <c r="C634" s="0" t="s">
        <v>108</v>
      </c>
      <c r="D634" s="116" t="n">
        <v>37834</v>
      </c>
      <c r="E634" s="0" t="n">
        <v>0.4</v>
      </c>
      <c r="F634" s="0" t="n">
        <v>3133120</v>
      </c>
      <c r="G634" s="151" t="s">
        <v>111</v>
      </c>
      <c r="H634" s="151" t="s">
        <v>111</v>
      </c>
      <c r="I634" s="152" t="s">
        <v>112</v>
      </c>
    </row>
    <row r="635" customFormat="false" ht="12.75" hidden="false" customHeight="false" outlineLevel="0" collapsed="false">
      <c r="A635" s="0" t="s">
        <v>19</v>
      </c>
      <c r="B635" s="0" t="s">
        <v>113</v>
      </c>
      <c r="C635" s="0" t="s">
        <v>108</v>
      </c>
      <c r="D635" s="116" t="n">
        <v>37834</v>
      </c>
      <c r="E635" s="0" t="n">
        <v>0.02</v>
      </c>
      <c r="F635" s="0" t="n">
        <v>3133121</v>
      </c>
      <c r="G635" s="151" t="s">
        <v>111</v>
      </c>
      <c r="H635" s="151" t="s">
        <v>111</v>
      </c>
      <c r="I635" s="152" t="s">
        <v>112</v>
      </c>
    </row>
    <row r="636" customFormat="false" ht="12.75" hidden="false" customHeight="false" outlineLevel="0" collapsed="false">
      <c r="A636" s="0" t="s">
        <v>21</v>
      </c>
      <c r="B636" s="0" t="s">
        <v>110</v>
      </c>
      <c r="C636" s="0" t="s">
        <v>108</v>
      </c>
      <c r="D636" s="116" t="n">
        <v>37834</v>
      </c>
      <c r="E636" s="0" t="n">
        <v>0.39</v>
      </c>
      <c r="F636" s="0" t="n">
        <v>3133122</v>
      </c>
      <c r="G636" s="151" t="s">
        <v>111</v>
      </c>
      <c r="H636" s="151" t="s">
        <v>111</v>
      </c>
      <c r="I636" s="152" t="s">
        <v>112</v>
      </c>
    </row>
    <row r="637" customFormat="false" ht="12.75" hidden="false" customHeight="false" outlineLevel="0" collapsed="false">
      <c r="A637" s="0" t="s">
        <v>21</v>
      </c>
      <c r="B637" s="0" t="s">
        <v>113</v>
      </c>
      <c r="C637" s="0" t="s">
        <v>108</v>
      </c>
      <c r="D637" s="116" t="n">
        <v>37834</v>
      </c>
      <c r="E637" s="0" t="n">
        <v>0.04</v>
      </c>
      <c r="F637" s="0" t="n">
        <v>3133123</v>
      </c>
      <c r="G637" s="151" t="s">
        <v>111</v>
      </c>
      <c r="H637" s="151" t="s">
        <v>111</v>
      </c>
      <c r="I637" s="152" t="s">
        <v>112</v>
      </c>
    </row>
    <row r="638" customFormat="false" ht="12.75" hidden="false" customHeight="false" outlineLevel="0" collapsed="false">
      <c r="A638" s="0" t="s">
        <v>73</v>
      </c>
      <c r="B638" s="0" t="s">
        <v>80</v>
      </c>
      <c r="C638" s="0" t="s">
        <v>108</v>
      </c>
      <c r="D638" s="116" t="n">
        <v>37834</v>
      </c>
      <c r="E638" s="0" t="n">
        <v>-0.005</v>
      </c>
      <c r="F638" s="0" t="n">
        <v>3133124</v>
      </c>
      <c r="G638" s="151" t="s">
        <v>111</v>
      </c>
      <c r="H638" s="151" t="s">
        <v>111</v>
      </c>
      <c r="I638" s="152" t="s">
        <v>112</v>
      </c>
    </row>
    <row r="639" customFormat="false" ht="12.75" hidden="false" customHeight="false" outlineLevel="0" collapsed="false">
      <c r="A639" s="0" t="s">
        <v>74</v>
      </c>
      <c r="B639" s="0" t="s">
        <v>80</v>
      </c>
      <c r="C639" s="0" t="s">
        <v>108</v>
      </c>
      <c r="D639" s="116" t="n">
        <v>37834</v>
      </c>
      <c r="E639" s="0" t="n">
        <v>0.01</v>
      </c>
      <c r="F639" s="0" t="n">
        <v>3133125</v>
      </c>
      <c r="G639" s="151" t="s">
        <v>111</v>
      </c>
      <c r="H639" s="151" t="s">
        <v>111</v>
      </c>
      <c r="I639" s="152" t="s">
        <v>112</v>
      </c>
    </row>
    <row r="640" customFormat="false" ht="12.75" hidden="false" customHeight="false" outlineLevel="0" collapsed="false">
      <c r="A640" s="0" t="s">
        <v>75</v>
      </c>
      <c r="B640" s="0" t="s">
        <v>80</v>
      </c>
      <c r="C640" s="0" t="s">
        <v>108</v>
      </c>
      <c r="D640" s="116" t="n">
        <v>37834</v>
      </c>
      <c r="E640" s="0" t="n">
        <v>-0.02</v>
      </c>
      <c r="F640" s="0" t="n">
        <v>3133126</v>
      </c>
      <c r="G640" s="151" t="s">
        <v>111</v>
      </c>
      <c r="H640" s="151" t="s">
        <v>111</v>
      </c>
      <c r="I640" s="152" t="s">
        <v>112</v>
      </c>
    </row>
    <row r="641" customFormat="false" ht="12.75" hidden="false" customHeight="false" outlineLevel="0" collapsed="false">
      <c r="A641" s="0" t="s">
        <v>76</v>
      </c>
      <c r="B641" s="0" t="s">
        <v>80</v>
      </c>
      <c r="C641" s="0" t="s">
        <v>108</v>
      </c>
      <c r="D641" s="116" t="n">
        <v>37834</v>
      </c>
      <c r="E641" s="0" t="n">
        <v>0.01</v>
      </c>
      <c r="F641" s="0" t="n">
        <v>3133127</v>
      </c>
      <c r="G641" s="151" t="s">
        <v>111</v>
      </c>
      <c r="H641" s="151" t="s">
        <v>111</v>
      </c>
      <c r="I641" s="152" t="s">
        <v>112</v>
      </c>
    </row>
    <row r="642" customFormat="false" ht="12.75" hidden="false" customHeight="false" outlineLevel="0" collapsed="false">
      <c r="A642" s="0" t="s">
        <v>72</v>
      </c>
      <c r="B642" s="0" t="s">
        <v>80</v>
      </c>
      <c r="C642" s="0" t="s">
        <v>108</v>
      </c>
      <c r="D642" s="116" t="n">
        <v>37834</v>
      </c>
      <c r="E642" s="158" t="n">
        <v>37865</v>
      </c>
      <c r="I642" s="152" t="s">
        <v>109</v>
      </c>
    </row>
    <row r="643" customFormat="false" ht="12.75" hidden="false" customHeight="false" outlineLevel="0" collapsed="false">
      <c r="A643" s="0" t="s">
        <v>59</v>
      </c>
      <c r="B643" s="0" t="s">
        <v>110</v>
      </c>
      <c r="C643" s="0" t="s">
        <v>108</v>
      </c>
      <c r="D643" s="116" t="n">
        <v>37865</v>
      </c>
      <c r="E643" s="0" t="n">
        <v>0.3975</v>
      </c>
      <c r="F643" s="0" t="n">
        <v>3133100</v>
      </c>
      <c r="G643" s="151" t="s">
        <v>111</v>
      </c>
      <c r="H643" s="151" t="s">
        <v>111</v>
      </c>
      <c r="I643" s="152" t="s">
        <v>112</v>
      </c>
    </row>
    <row r="644" customFormat="false" ht="12.75" hidden="false" customHeight="false" outlineLevel="0" collapsed="false">
      <c r="A644" s="0" t="s">
        <v>59</v>
      </c>
      <c r="B644" s="0" t="s">
        <v>113</v>
      </c>
      <c r="C644" s="0" t="s">
        <v>108</v>
      </c>
      <c r="D644" s="116" t="n">
        <v>37865</v>
      </c>
      <c r="E644" s="0" t="n">
        <v>0.02</v>
      </c>
      <c r="F644" s="0" t="n">
        <v>3133101</v>
      </c>
      <c r="G644" s="151" t="s">
        <v>111</v>
      </c>
      <c r="H644" s="151" t="s">
        <v>111</v>
      </c>
      <c r="I644" s="152" t="s">
        <v>112</v>
      </c>
    </row>
    <row r="645" customFormat="false" ht="12.75" hidden="false" customHeight="false" outlineLevel="0" collapsed="false">
      <c r="A645" s="0" t="s">
        <v>60</v>
      </c>
      <c r="B645" s="0" t="s">
        <v>110</v>
      </c>
      <c r="C645" s="0" t="s">
        <v>108</v>
      </c>
      <c r="D645" s="116" t="n">
        <v>37865</v>
      </c>
      <c r="E645" s="0" t="n">
        <v>0.3975</v>
      </c>
      <c r="F645" s="0" t="n">
        <v>3133102</v>
      </c>
      <c r="G645" s="151" t="s">
        <v>111</v>
      </c>
      <c r="H645" s="151" t="s">
        <v>111</v>
      </c>
      <c r="I645" s="152" t="s">
        <v>112</v>
      </c>
    </row>
    <row r="646" customFormat="false" ht="12.75" hidden="false" customHeight="false" outlineLevel="0" collapsed="false">
      <c r="A646" s="0" t="s">
        <v>60</v>
      </c>
      <c r="B646" s="0" t="s">
        <v>113</v>
      </c>
      <c r="C646" s="0" t="s">
        <v>108</v>
      </c>
      <c r="D646" s="116" t="n">
        <v>37865</v>
      </c>
      <c r="E646" s="0" t="n">
        <v>0.05</v>
      </c>
      <c r="F646" s="0" t="n">
        <v>3133103</v>
      </c>
      <c r="G646" s="151" t="s">
        <v>111</v>
      </c>
      <c r="H646" s="151" t="s">
        <v>111</v>
      </c>
      <c r="I646" s="152" t="s">
        <v>112</v>
      </c>
    </row>
    <row r="647" customFormat="false" ht="12.75" hidden="false" customHeight="false" outlineLevel="0" collapsed="false">
      <c r="A647" s="0" t="s">
        <v>61</v>
      </c>
      <c r="B647" s="0" t="s">
        <v>110</v>
      </c>
      <c r="C647" s="0" t="s">
        <v>108</v>
      </c>
      <c r="D647" s="116" t="n">
        <v>37865</v>
      </c>
      <c r="E647" s="0" t="n">
        <v>0.7175</v>
      </c>
      <c r="F647" s="0" t="n">
        <v>3133104</v>
      </c>
      <c r="G647" s="151" t="s">
        <v>111</v>
      </c>
      <c r="H647" s="151" t="s">
        <v>111</v>
      </c>
      <c r="I647" s="152" t="s">
        <v>112</v>
      </c>
    </row>
    <row r="648" customFormat="false" ht="12.75" hidden="false" customHeight="false" outlineLevel="0" collapsed="false">
      <c r="A648" s="0" t="s">
        <v>61</v>
      </c>
      <c r="B648" s="0" t="s">
        <v>113</v>
      </c>
      <c r="C648" s="0" t="s">
        <v>108</v>
      </c>
      <c r="D648" s="116" t="n">
        <v>37865</v>
      </c>
      <c r="E648" s="0" t="n">
        <v>0.02</v>
      </c>
      <c r="F648" s="0" t="n">
        <v>3133105</v>
      </c>
      <c r="G648" s="151" t="s">
        <v>111</v>
      </c>
      <c r="H648" s="151" t="s">
        <v>111</v>
      </c>
      <c r="I648" s="152" t="s">
        <v>112</v>
      </c>
    </row>
    <row r="649" customFormat="false" ht="12.75" hidden="false" customHeight="false" outlineLevel="0" collapsed="false">
      <c r="A649" s="0" t="s">
        <v>62</v>
      </c>
      <c r="B649" s="0" t="s">
        <v>110</v>
      </c>
      <c r="C649" s="0" t="s">
        <v>108</v>
      </c>
      <c r="D649" s="116" t="n">
        <v>37865</v>
      </c>
      <c r="E649" s="0" t="n">
        <v>0.3975</v>
      </c>
      <c r="F649" s="0" t="n">
        <v>3133106</v>
      </c>
      <c r="G649" s="151" t="s">
        <v>111</v>
      </c>
      <c r="H649" s="151" t="s">
        <v>111</v>
      </c>
      <c r="I649" s="152" t="s">
        <v>112</v>
      </c>
    </row>
    <row r="650" customFormat="false" ht="12.75" hidden="false" customHeight="false" outlineLevel="0" collapsed="false">
      <c r="A650" s="0" t="s">
        <v>62</v>
      </c>
      <c r="B650" s="0" t="s">
        <v>113</v>
      </c>
      <c r="C650" s="0" t="s">
        <v>108</v>
      </c>
      <c r="D650" s="116" t="n">
        <v>37865</v>
      </c>
      <c r="E650" s="0" t="n">
        <v>0.05</v>
      </c>
      <c r="F650" s="0" t="n">
        <v>3133107</v>
      </c>
      <c r="G650" s="151" t="s">
        <v>111</v>
      </c>
      <c r="H650" s="151" t="s">
        <v>111</v>
      </c>
      <c r="I650" s="152" t="s">
        <v>112</v>
      </c>
    </row>
    <row r="651" customFormat="false" ht="12.75" hidden="false" customHeight="false" outlineLevel="0" collapsed="false">
      <c r="A651" s="0" t="s">
        <v>49</v>
      </c>
      <c r="B651" s="0" t="s">
        <v>110</v>
      </c>
      <c r="C651" s="0" t="s">
        <v>108</v>
      </c>
      <c r="D651" s="116" t="n">
        <v>37865</v>
      </c>
      <c r="E651" s="0" t="n">
        <v>0.315</v>
      </c>
      <c r="F651" s="0" t="n">
        <v>3133108</v>
      </c>
      <c r="G651" s="151" t="s">
        <v>111</v>
      </c>
      <c r="H651" s="151" t="s">
        <v>111</v>
      </c>
      <c r="I651" s="152" t="s">
        <v>112</v>
      </c>
    </row>
    <row r="652" customFormat="false" ht="12.75" hidden="false" customHeight="false" outlineLevel="0" collapsed="false">
      <c r="A652" s="0" t="s">
        <v>49</v>
      </c>
      <c r="B652" s="0" t="s">
        <v>113</v>
      </c>
      <c r="C652" s="0" t="s">
        <v>108</v>
      </c>
      <c r="D652" s="116" t="n">
        <v>37865</v>
      </c>
      <c r="E652" s="0" t="n">
        <v>-0.005</v>
      </c>
      <c r="F652" s="0" t="n">
        <v>3133109</v>
      </c>
      <c r="G652" s="151" t="s">
        <v>111</v>
      </c>
      <c r="H652" s="151" t="s">
        <v>111</v>
      </c>
      <c r="I652" s="152" t="s">
        <v>112</v>
      </c>
    </row>
    <row r="653" customFormat="false" ht="12.75" hidden="false" customHeight="false" outlineLevel="0" collapsed="false">
      <c r="A653" s="0" t="s">
        <v>50</v>
      </c>
      <c r="B653" s="0" t="s">
        <v>110</v>
      </c>
      <c r="C653" s="0" t="s">
        <v>108</v>
      </c>
      <c r="D653" s="116" t="n">
        <v>37865</v>
      </c>
      <c r="E653" s="0" t="n">
        <v>0.36</v>
      </c>
      <c r="F653" s="0" t="n">
        <v>3133110</v>
      </c>
      <c r="G653" s="151" t="s">
        <v>111</v>
      </c>
      <c r="H653" s="151" t="s">
        <v>111</v>
      </c>
      <c r="I653" s="152" t="s">
        <v>112</v>
      </c>
    </row>
    <row r="654" customFormat="false" ht="12.75" hidden="false" customHeight="false" outlineLevel="0" collapsed="false">
      <c r="A654" s="0" t="s">
        <v>50</v>
      </c>
      <c r="B654" s="0" t="s">
        <v>113</v>
      </c>
      <c r="C654" s="0" t="s">
        <v>108</v>
      </c>
      <c r="D654" s="116" t="n">
        <v>37865</v>
      </c>
      <c r="E654" s="0" t="n">
        <v>-0.04</v>
      </c>
      <c r="F654" s="0" t="n">
        <v>3133111</v>
      </c>
      <c r="G654" s="151" t="s">
        <v>111</v>
      </c>
      <c r="H654" s="151" t="s">
        <v>111</v>
      </c>
      <c r="I654" s="152" t="s">
        <v>112</v>
      </c>
    </row>
    <row r="655" customFormat="false" ht="12.75" hidden="false" customHeight="false" outlineLevel="0" collapsed="false">
      <c r="A655" s="0" t="s">
        <v>51</v>
      </c>
      <c r="B655" s="0" t="s">
        <v>110</v>
      </c>
      <c r="C655" s="0" t="s">
        <v>108</v>
      </c>
      <c r="D655" s="116" t="n">
        <v>37865</v>
      </c>
      <c r="E655" s="0" t="n">
        <v>0.36</v>
      </c>
      <c r="F655" s="0" t="n">
        <v>3133112</v>
      </c>
      <c r="G655" s="151" t="s">
        <v>111</v>
      </c>
      <c r="H655" s="151" t="s">
        <v>111</v>
      </c>
      <c r="I655" s="152" t="s">
        <v>112</v>
      </c>
    </row>
    <row r="656" customFormat="false" ht="12.75" hidden="false" customHeight="false" outlineLevel="0" collapsed="false">
      <c r="A656" s="0" t="s">
        <v>51</v>
      </c>
      <c r="B656" s="0" t="s">
        <v>113</v>
      </c>
      <c r="C656" s="0" t="s">
        <v>108</v>
      </c>
      <c r="D656" s="116" t="n">
        <v>37865</v>
      </c>
      <c r="E656" s="0" t="n">
        <v>0.01</v>
      </c>
      <c r="F656" s="0" t="n">
        <v>3133113</v>
      </c>
      <c r="G656" s="151" t="s">
        <v>111</v>
      </c>
      <c r="H656" s="151" t="s">
        <v>111</v>
      </c>
      <c r="I656" s="152" t="s">
        <v>112</v>
      </c>
    </row>
    <row r="657" customFormat="false" ht="12.75" hidden="false" customHeight="false" outlineLevel="0" collapsed="false">
      <c r="A657" s="0" t="s">
        <v>52</v>
      </c>
      <c r="B657" s="0" t="s">
        <v>110</v>
      </c>
      <c r="C657" s="0" t="s">
        <v>108</v>
      </c>
      <c r="D657" s="116" t="n">
        <v>37865</v>
      </c>
      <c r="E657" s="0" t="n">
        <v>0.36</v>
      </c>
      <c r="F657" s="0" t="n">
        <v>3133114</v>
      </c>
      <c r="G657" s="151" t="s">
        <v>111</v>
      </c>
      <c r="H657" s="151" t="s">
        <v>111</v>
      </c>
      <c r="I657" s="152" t="s">
        <v>112</v>
      </c>
    </row>
    <row r="658" customFormat="false" ht="12.75" hidden="false" customHeight="false" outlineLevel="0" collapsed="false">
      <c r="A658" s="0" t="s">
        <v>52</v>
      </c>
      <c r="B658" s="0" t="s">
        <v>113</v>
      </c>
      <c r="C658" s="0" t="s">
        <v>108</v>
      </c>
      <c r="D658" s="116" t="n">
        <v>37865</v>
      </c>
      <c r="E658" s="0" t="n">
        <v>-0.02</v>
      </c>
      <c r="F658" s="0" t="n">
        <v>3133115</v>
      </c>
      <c r="G658" s="151" t="s">
        <v>111</v>
      </c>
      <c r="H658" s="151" t="s">
        <v>111</v>
      </c>
      <c r="I658" s="152" t="s">
        <v>112</v>
      </c>
    </row>
    <row r="659" customFormat="false" ht="12.75" hidden="false" customHeight="false" outlineLevel="0" collapsed="false">
      <c r="A659" s="0" t="s">
        <v>17</v>
      </c>
      <c r="B659" s="0" t="s">
        <v>110</v>
      </c>
      <c r="C659" s="0" t="s">
        <v>108</v>
      </c>
      <c r="D659" s="116" t="n">
        <v>37865</v>
      </c>
      <c r="E659" s="0" t="n">
        <v>0.29</v>
      </c>
      <c r="F659" s="0" t="n">
        <v>3133116</v>
      </c>
      <c r="G659" s="151" t="s">
        <v>111</v>
      </c>
      <c r="H659" s="151" t="s">
        <v>111</v>
      </c>
      <c r="I659" s="152" t="s">
        <v>112</v>
      </c>
    </row>
    <row r="660" customFormat="false" ht="12.75" hidden="false" customHeight="false" outlineLevel="0" collapsed="false">
      <c r="A660" s="0" t="s">
        <v>17</v>
      </c>
      <c r="B660" s="0" t="s">
        <v>113</v>
      </c>
      <c r="C660" s="0" t="s">
        <v>108</v>
      </c>
      <c r="D660" s="116" t="n">
        <v>37865</v>
      </c>
      <c r="E660" s="0" t="n">
        <v>0.01</v>
      </c>
      <c r="F660" s="0" t="n">
        <v>3133117</v>
      </c>
      <c r="G660" s="151" t="s">
        <v>111</v>
      </c>
      <c r="H660" s="151" t="s">
        <v>111</v>
      </c>
      <c r="I660" s="152" t="s">
        <v>112</v>
      </c>
    </row>
    <row r="661" customFormat="false" ht="12.75" hidden="false" customHeight="false" outlineLevel="0" collapsed="false">
      <c r="A661" s="0" t="s">
        <v>18</v>
      </c>
      <c r="B661" s="0" t="s">
        <v>110</v>
      </c>
      <c r="C661" s="0" t="s">
        <v>108</v>
      </c>
      <c r="D661" s="116" t="n">
        <v>37865</v>
      </c>
      <c r="E661" s="0" t="n">
        <v>0</v>
      </c>
      <c r="F661" s="0" t="n">
        <v>3133118</v>
      </c>
      <c r="G661" s="151" t="s">
        <v>111</v>
      </c>
      <c r="H661" s="151" t="s">
        <v>111</v>
      </c>
      <c r="I661" s="152" t="s">
        <v>112</v>
      </c>
    </row>
    <row r="662" customFormat="false" ht="12.75" hidden="false" customHeight="false" outlineLevel="0" collapsed="false">
      <c r="A662" s="0" t="s">
        <v>18</v>
      </c>
      <c r="B662" s="0" t="s">
        <v>113</v>
      </c>
      <c r="C662" s="0" t="s">
        <v>108</v>
      </c>
      <c r="D662" s="116" t="n">
        <v>37865</v>
      </c>
      <c r="E662" s="0" t="n">
        <v>0</v>
      </c>
      <c r="F662" s="0" t="n">
        <v>3133119</v>
      </c>
      <c r="G662" s="151" t="s">
        <v>111</v>
      </c>
      <c r="H662" s="151" t="s">
        <v>111</v>
      </c>
      <c r="I662" s="152" t="s">
        <v>112</v>
      </c>
    </row>
    <row r="663" customFormat="false" ht="12.75" hidden="false" customHeight="false" outlineLevel="0" collapsed="false">
      <c r="A663" s="0" t="s">
        <v>19</v>
      </c>
      <c r="B663" s="0" t="s">
        <v>110</v>
      </c>
      <c r="C663" s="0" t="s">
        <v>108</v>
      </c>
      <c r="D663" s="116" t="n">
        <v>37865</v>
      </c>
      <c r="E663" s="0" t="n">
        <v>0.3975</v>
      </c>
      <c r="F663" s="0" t="n">
        <v>3133120</v>
      </c>
      <c r="G663" s="151" t="s">
        <v>111</v>
      </c>
      <c r="H663" s="151" t="s">
        <v>111</v>
      </c>
      <c r="I663" s="152" t="s">
        <v>112</v>
      </c>
    </row>
    <row r="664" customFormat="false" ht="12.75" hidden="false" customHeight="false" outlineLevel="0" collapsed="false">
      <c r="A664" s="0" t="s">
        <v>19</v>
      </c>
      <c r="B664" s="0" t="s">
        <v>113</v>
      </c>
      <c r="C664" s="0" t="s">
        <v>108</v>
      </c>
      <c r="D664" s="116" t="n">
        <v>37865</v>
      </c>
      <c r="E664" s="0" t="n">
        <v>0.02</v>
      </c>
      <c r="F664" s="0" t="n">
        <v>3133121</v>
      </c>
      <c r="G664" s="151" t="s">
        <v>111</v>
      </c>
      <c r="H664" s="151" t="s">
        <v>111</v>
      </c>
      <c r="I664" s="152" t="s">
        <v>112</v>
      </c>
    </row>
    <row r="665" customFormat="false" ht="12.75" hidden="false" customHeight="false" outlineLevel="0" collapsed="false">
      <c r="A665" s="0" t="s">
        <v>21</v>
      </c>
      <c r="B665" s="0" t="s">
        <v>110</v>
      </c>
      <c r="C665" s="0" t="s">
        <v>108</v>
      </c>
      <c r="D665" s="116" t="n">
        <v>37865</v>
      </c>
      <c r="E665" s="0" t="n">
        <v>0.3875</v>
      </c>
      <c r="F665" s="0" t="n">
        <v>3133122</v>
      </c>
      <c r="G665" s="151" t="s">
        <v>111</v>
      </c>
      <c r="H665" s="151" t="s">
        <v>111</v>
      </c>
      <c r="I665" s="152" t="s">
        <v>112</v>
      </c>
    </row>
    <row r="666" customFormat="false" ht="12.75" hidden="false" customHeight="false" outlineLevel="0" collapsed="false">
      <c r="A666" s="0" t="s">
        <v>21</v>
      </c>
      <c r="B666" s="0" t="s">
        <v>113</v>
      </c>
      <c r="C666" s="0" t="s">
        <v>108</v>
      </c>
      <c r="D666" s="116" t="n">
        <v>37865</v>
      </c>
      <c r="E666" s="0" t="n">
        <v>0.04</v>
      </c>
      <c r="F666" s="0" t="n">
        <v>3133123</v>
      </c>
      <c r="G666" s="151" t="s">
        <v>111</v>
      </c>
      <c r="H666" s="151" t="s">
        <v>111</v>
      </c>
      <c r="I666" s="152" t="s">
        <v>112</v>
      </c>
    </row>
    <row r="667" customFormat="false" ht="12.75" hidden="false" customHeight="false" outlineLevel="0" collapsed="false">
      <c r="A667" s="0" t="s">
        <v>73</v>
      </c>
      <c r="B667" s="0" t="s">
        <v>80</v>
      </c>
      <c r="C667" s="0" t="s">
        <v>108</v>
      </c>
      <c r="D667" s="116" t="n">
        <v>37865</v>
      </c>
      <c r="E667" s="0" t="n">
        <v>-0.005</v>
      </c>
      <c r="F667" s="0" t="n">
        <v>3133124</v>
      </c>
      <c r="G667" s="151" t="s">
        <v>111</v>
      </c>
      <c r="H667" s="151" t="s">
        <v>111</v>
      </c>
      <c r="I667" s="152" t="s">
        <v>112</v>
      </c>
    </row>
    <row r="668" customFormat="false" ht="12.75" hidden="false" customHeight="false" outlineLevel="0" collapsed="false">
      <c r="A668" s="0" t="s">
        <v>74</v>
      </c>
      <c r="B668" s="0" t="s">
        <v>80</v>
      </c>
      <c r="C668" s="0" t="s">
        <v>108</v>
      </c>
      <c r="D668" s="116" t="n">
        <v>37865</v>
      </c>
      <c r="E668" s="0" t="n">
        <v>0.01</v>
      </c>
      <c r="F668" s="0" t="n">
        <v>3133125</v>
      </c>
      <c r="G668" s="151" t="s">
        <v>111</v>
      </c>
      <c r="H668" s="151" t="s">
        <v>111</v>
      </c>
      <c r="I668" s="152" t="s">
        <v>112</v>
      </c>
    </row>
    <row r="669" customFormat="false" ht="12.75" hidden="false" customHeight="false" outlineLevel="0" collapsed="false">
      <c r="A669" s="0" t="s">
        <v>75</v>
      </c>
      <c r="B669" s="0" t="s">
        <v>80</v>
      </c>
      <c r="C669" s="0" t="s">
        <v>108</v>
      </c>
      <c r="D669" s="116" t="n">
        <v>37865</v>
      </c>
      <c r="E669" s="0" t="n">
        <v>-0.02</v>
      </c>
      <c r="F669" s="0" t="n">
        <v>3133126</v>
      </c>
      <c r="G669" s="151" t="s">
        <v>111</v>
      </c>
      <c r="H669" s="151" t="s">
        <v>111</v>
      </c>
      <c r="I669" s="152" t="s">
        <v>112</v>
      </c>
    </row>
    <row r="670" customFormat="false" ht="12.75" hidden="false" customHeight="false" outlineLevel="0" collapsed="false">
      <c r="A670" s="0" t="s">
        <v>76</v>
      </c>
      <c r="B670" s="0" t="s">
        <v>80</v>
      </c>
      <c r="C670" s="0" t="s">
        <v>108</v>
      </c>
      <c r="D670" s="116" t="n">
        <v>37865</v>
      </c>
      <c r="E670" s="0" t="n">
        <v>0.01</v>
      </c>
      <c r="F670" s="0" t="n">
        <v>3133127</v>
      </c>
      <c r="G670" s="151" t="s">
        <v>111</v>
      </c>
      <c r="H670" s="151" t="s">
        <v>111</v>
      </c>
      <c r="I670" s="152" t="s">
        <v>112</v>
      </c>
    </row>
    <row r="671" customFormat="false" ht="12.75" hidden="false" customHeight="false" outlineLevel="0" collapsed="false">
      <c r="A671" s="0" t="s">
        <v>72</v>
      </c>
      <c r="B671" s="0" t="s">
        <v>80</v>
      </c>
      <c r="C671" s="0" t="s">
        <v>108</v>
      </c>
      <c r="D671" s="116" t="n">
        <v>37865</v>
      </c>
      <c r="E671" s="158" t="n">
        <v>37895</v>
      </c>
      <c r="I671" s="152" t="s">
        <v>109</v>
      </c>
    </row>
    <row r="672" customFormat="false" ht="12.75" hidden="false" customHeight="false" outlineLevel="0" collapsed="false">
      <c r="A672" s="0" t="s">
        <v>59</v>
      </c>
      <c r="B672" s="0" t="s">
        <v>110</v>
      </c>
      <c r="C672" s="0" t="s">
        <v>108</v>
      </c>
      <c r="D672" s="116" t="n">
        <v>37895</v>
      </c>
      <c r="E672" s="0" t="n">
        <v>0.4</v>
      </c>
      <c r="F672" s="0" t="n">
        <v>3133100</v>
      </c>
      <c r="G672" s="151" t="s">
        <v>111</v>
      </c>
      <c r="H672" s="151" t="s">
        <v>111</v>
      </c>
      <c r="I672" s="152" t="s">
        <v>112</v>
      </c>
    </row>
    <row r="673" customFormat="false" ht="12.75" hidden="false" customHeight="false" outlineLevel="0" collapsed="false">
      <c r="A673" s="0" t="s">
        <v>59</v>
      </c>
      <c r="B673" s="0" t="s">
        <v>113</v>
      </c>
      <c r="C673" s="0" t="s">
        <v>108</v>
      </c>
      <c r="D673" s="116" t="n">
        <v>37895</v>
      </c>
      <c r="E673" s="0" t="n">
        <v>0.02</v>
      </c>
      <c r="F673" s="0" t="n">
        <v>3133101</v>
      </c>
      <c r="G673" s="151" t="s">
        <v>111</v>
      </c>
      <c r="H673" s="151" t="s">
        <v>111</v>
      </c>
      <c r="I673" s="152" t="s">
        <v>112</v>
      </c>
    </row>
    <row r="674" customFormat="false" ht="12.75" hidden="false" customHeight="false" outlineLevel="0" collapsed="false">
      <c r="A674" s="0" t="s">
        <v>60</v>
      </c>
      <c r="B674" s="0" t="s">
        <v>110</v>
      </c>
      <c r="C674" s="0" t="s">
        <v>108</v>
      </c>
      <c r="D674" s="116" t="n">
        <v>37895</v>
      </c>
      <c r="E674" s="0" t="n">
        <v>0.4</v>
      </c>
      <c r="F674" s="0" t="n">
        <v>3133102</v>
      </c>
      <c r="G674" s="151" t="s">
        <v>111</v>
      </c>
      <c r="H674" s="151" t="s">
        <v>111</v>
      </c>
      <c r="I674" s="152" t="s">
        <v>112</v>
      </c>
    </row>
    <row r="675" customFormat="false" ht="12.75" hidden="false" customHeight="false" outlineLevel="0" collapsed="false">
      <c r="A675" s="0" t="s">
        <v>60</v>
      </c>
      <c r="B675" s="0" t="s">
        <v>113</v>
      </c>
      <c r="C675" s="0" t="s">
        <v>108</v>
      </c>
      <c r="D675" s="116" t="n">
        <v>37895</v>
      </c>
      <c r="E675" s="0" t="n">
        <v>0.05</v>
      </c>
      <c r="F675" s="0" t="n">
        <v>3133103</v>
      </c>
      <c r="G675" s="151" t="s">
        <v>111</v>
      </c>
      <c r="H675" s="151" t="s">
        <v>111</v>
      </c>
      <c r="I675" s="152" t="s">
        <v>112</v>
      </c>
    </row>
    <row r="676" customFormat="false" ht="12.75" hidden="false" customHeight="false" outlineLevel="0" collapsed="false">
      <c r="A676" s="0" t="s">
        <v>61</v>
      </c>
      <c r="B676" s="0" t="s">
        <v>110</v>
      </c>
      <c r="C676" s="0" t="s">
        <v>108</v>
      </c>
      <c r="D676" s="116" t="n">
        <v>37895</v>
      </c>
      <c r="E676" s="0" t="n">
        <v>0.72</v>
      </c>
      <c r="F676" s="0" t="n">
        <v>3133104</v>
      </c>
      <c r="G676" s="151" t="s">
        <v>111</v>
      </c>
      <c r="H676" s="151" t="s">
        <v>111</v>
      </c>
      <c r="I676" s="152" t="s">
        <v>112</v>
      </c>
    </row>
    <row r="677" customFormat="false" ht="12.75" hidden="false" customHeight="false" outlineLevel="0" collapsed="false">
      <c r="A677" s="0" t="s">
        <v>61</v>
      </c>
      <c r="B677" s="0" t="s">
        <v>113</v>
      </c>
      <c r="C677" s="0" t="s">
        <v>108</v>
      </c>
      <c r="D677" s="116" t="n">
        <v>37895</v>
      </c>
      <c r="E677" s="0" t="n">
        <v>0.02</v>
      </c>
      <c r="F677" s="0" t="n">
        <v>3133105</v>
      </c>
      <c r="G677" s="151" t="s">
        <v>111</v>
      </c>
      <c r="H677" s="151" t="s">
        <v>111</v>
      </c>
      <c r="I677" s="152" t="s">
        <v>112</v>
      </c>
    </row>
    <row r="678" customFormat="false" ht="12.75" hidden="false" customHeight="false" outlineLevel="0" collapsed="false">
      <c r="A678" s="0" t="s">
        <v>62</v>
      </c>
      <c r="B678" s="0" t="s">
        <v>110</v>
      </c>
      <c r="C678" s="0" t="s">
        <v>108</v>
      </c>
      <c r="D678" s="116" t="n">
        <v>37895</v>
      </c>
      <c r="E678" s="0" t="n">
        <v>0.4</v>
      </c>
      <c r="F678" s="0" t="n">
        <v>3133106</v>
      </c>
      <c r="G678" s="151" t="s">
        <v>111</v>
      </c>
      <c r="H678" s="151" t="s">
        <v>111</v>
      </c>
      <c r="I678" s="152" t="s">
        <v>112</v>
      </c>
    </row>
    <row r="679" customFormat="false" ht="12.75" hidden="false" customHeight="false" outlineLevel="0" collapsed="false">
      <c r="A679" s="0" t="s">
        <v>62</v>
      </c>
      <c r="B679" s="0" t="s">
        <v>113</v>
      </c>
      <c r="C679" s="0" t="s">
        <v>108</v>
      </c>
      <c r="D679" s="116" t="n">
        <v>37895</v>
      </c>
      <c r="E679" s="0" t="n">
        <v>0.05</v>
      </c>
      <c r="F679" s="0" t="n">
        <v>3133107</v>
      </c>
      <c r="G679" s="151" t="s">
        <v>111</v>
      </c>
      <c r="H679" s="151" t="s">
        <v>111</v>
      </c>
      <c r="I679" s="152" t="s">
        <v>112</v>
      </c>
    </row>
    <row r="680" customFormat="false" ht="12.75" hidden="false" customHeight="false" outlineLevel="0" collapsed="false">
      <c r="A680" s="0" t="s">
        <v>49</v>
      </c>
      <c r="B680" s="0" t="s">
        <v>110</v>
      </c>
      <c r="C680" s="0" t="s">
        <v>108</v>
      </c>
      <c r="D680" s="116" t="n">
        <v>37895</v>
      </c>
      <c r="E680" s="0" t="n">
        <v>0.36</v>
      </c>
      <c r="F680" s="0" t="n">
        <v>3133108</v>
      </c>
      <c r="G680" s="151" t="s">
        <v>111</v>
      </c>
      <c r="H680" s="151" t="s">
        <v>111</v>
      </c>
      <c r="I680" s="152" t="s">
        <v>112</v>
      </c>
    </row>
    <row r="681" customFormat="false" ht="12.75" hidden="false" customHeight="false" outlineLevel="0" collapsed="false">
      <c r="A681" s="0" t="s">
        <v>49</v>
      </c>
      <c r="B681" s="0" t="s">
        <v>113</v>
      </c>
      <c r="C681" s="0" t="s">
        <v>108</v>
      </c>
      <c r="D681" s="116" t="n">
        <v>37895</v>
      </c>
      <c r="E681" s="0" t="n">
        <v>-0.005</v>
      </c>
      <c r="F681" s="0" t="n">
        <v>3133109</v>
      </c>
      <c r="G681" s="151" t="s">
        <v>111</v>
      </c>
      <c r="H681" s="151" t="s">
        <v>111</v>
      </c>
      <c r="I681" s="152" t="s">
        <v>112</v>
      </c>
    </row>
    <row r="682" customFormat="false" ht="12.75" hidden="false" customHeight="false" outlineLevel="0" collapsed="false">
      <c r="A682" s="0" t="s">
        <v>50</v>
      </c>
      <c r="B682" s="0" t="s">
        <v>110</v>
      </c>
      <c r="C682" s="0" t="s">
        <v>108</v>
      </c>
      <c r="D682" s="116" t="n">
        <v>37895</v>
      </c>
      <c r="E682" s="0" t="n">
        <v>0.4</v>
      </c>
      <c r="F682" s="0" t="n">
        <v>3133110</v>
      </c>
      <c r="G682" s="151" t="s">
        <v>111</v>
      </c>
      <c r="H682" s="151" t="s">
        <v>111</v>
      </c>
      <c r="I682" s="152" t="s">
        <v>112</v>
      </c>
    </row>
    <row r="683" customFormat="false" ht="12.75" hidden="false" customHeight="false" outlineLevel="0" collapsed="false">
      <c r="A683" s="0" t="s">
        <v>50</v>
      </c>
      <c r="B683" s="0" t="s">
        <v>113</v>
      </c>
      <c r="C683" s="0" t="s">
        <v>108</v>
      </c>
      <c r="D683" s="116" t="n">
        <v>37895</v>
      </c>
      <c r="E683" s="0" t="n">
        <v>-0.085</v>
      </c>
      <c r="F683" s="0" t="n">
        <v>3133111</v>
      </c>
      <c r="G683" s="151" t="s">
        <v>111</v>
      </c>
      <c r="H683" s="151" t="s">
        <v>111</v>
      </c>
      <c r="I683" s="152" t="s">
        <v>112</v>
      </c>
    </row>
    <row r="684" customFormat="false" ht="12.75" hidden="false" customHeight="false" outlineLevel="0" collapsed="false">
      <c r="A684" s="0" t="s">
        <v>51</v>
      </c>
      <c r="B684" s="0" t="s">
        <v>110</v>
      </c>
      <c r="C684" s="0" t="s">
        <v>108</v>
      </c>
      <c r="D684" s="116" t="n">
        <v>37895</v>
      </c>
      <c r="E684" s="0" t="n">
        <v>0.4</v>
      </c>
      <c r="F684" s="0" t="n">
        <v>3133112</v>
      </c>
      <c r="G684" s="151" t="s">
        <v>111</v>
      </c>
      <c r="H684" s="151" t="s">
        <v>111</v>
      </c>
      <c r="I684" s="152" t="s">
        <v>112</v>
      </c>
    </row>
    <row r="685" customFormat="false" ht="12.75" hidden="false" customHeight="false" outlineLevel="0" collapsed="false">
      <c r="A685" s="0" t="s">
        <v>51</v>
      </c>
      <c r="B685" s="0" t="s">
        <v>113</v>
      </c>
      <c r="C685" s="0" t="s">
        <v>108</v>
      </c>
      <c r="D685" s="116" t="n">
        <v>37895</v>
      </c>
      <c r="E685" s="0" t="n">
        <v>0.01</v>
      </c>
      <c r="F685" s="0" t="n">
        <v>3133113</v>
      </c>
      <c r="G685" s="151" t="s">
        <v>111</v>
      </c>
      <c r="H685" s="151" t="s">
        <v>111</v>
      </c>
      <c r="I685" s="152" t="s">
        <v>112</v>
      </c>
    </row>
    <row r="686" customFormat="false" ht="12.75" hidden="false" customHeight="false" outlineLevel="0" collapsed="false">
      <c r="A686" s="0" t="s">
        <v>52</v>
      </c>
      <c r="B686" s="0" t="s">
        <v>110</v>
      </c>
      <c r="C686" s="0" t="s">
        <v>108</v>
      </c>
      <c r="D686" s="116" t="n">
        <v>37895</v>
      </c>
      <c r="E686" s="0" t="n">
        <v>0.4</v>
      </c>
      <c r="F686" s="0" t="n">
        <v>3133114</v>
      </c>
      <c r="G686" s="151" t="s">
        <v>111</v>
      </c>
      <c r="H686" s="151" t="s">
        <v>111</v>
      </c>
      <c r="I686" s="152" t="s">
        <v>112</v>
      </c>
    </row>
    <row r="687" customFormat="false" ht="12.75" hidden="false" customHeight="false" outlineLevel="0" collapsed="false">
      <c r="A687" s="0" t="s">
        <v>52</v>
      </c>
      <c r="B687" s="0" t="s">
        <v>113</v>
      </c>
      <c r="C687" s="0" t="s">
        <v>108</v>
      </c>
      <c r="D687" s="116" t="n">
        <v>37895</v>
      </c>
      <c r="E687" s="0" t="n">
        <v>-0.055</v>
      </c>
      <c r="F687" s="0" t="n">
        <v>3133115</v>
      </c>
      <c r="G687" s="151" t="s">
        <v>111</v>
      </c>
      <c r="H687" s="151" t="s">
        <v>111</v>
      </c>
      <c r="I687" s="152" t="s">
        <v>112</v>
      </c>
    </row>
    <row r="688" customFormat="false" ht="12.75" hidden="false" customHeight="false" outlineLevel="0" collapsed="false">
      <c r="A688" s="0" t="s">
        <v>17</v>
      </c>
      <c r="B688" s="0" t="s">
        <v>110</v>
      </c>
      <c r="C688" s="0" t="s">
        <v>108</v>
      </c>
      <c r="D688" s="116" t="n">
        <v>37895</v>
      </c>
      <c r="E688" s="0" t="n">
        <v>0.29</v>
      </c>
      <c r="F688" s="0" t="n">
        <v>3133116</v>
      </c>
      <c r="G688" s="151" t="s">
        <v>111</v>
      </c>
      <c r="H688" s="151" t="s">
        <v>111</v>
      </c>
      <c r="I688" s="152" t="s">
        <v>112</v>
      </c>
    </row>
    <row r="689" customFormat="false" ht="12.75" hidden="false" customHeight="false" outlineLevel="0" collapsed="false">
      <c r="A689" s="0" t="s">
        <v>17</v>
      </c>
      <c r="B689" s="0" t="s">
        <v>113</v>
      </c>
      <c r="C689" s="0" t="s">
        <v>108</v>
      </c>
      <c r="D689" s="116" t="n">
        <v>37895</v>
      </c>
      <c r="E689" s="0" t="n">
        <v>0.01</v>
      </c>
      <c r="F689" s="0" t="n">
        <v>3133117</v>
      </c>
      <c r="G689" s="151" t="s">
        <v>111</v>
      </c>
      <c r="H689" s="151" t="s">
        <v>111</v>
      </c>
      <c r="I689" s="152" t="s">
        <v>112</v>
      </c>
    </row>
    <row r="690" customFormat="false" ht="12.75" hidden="false" customHeight="false" outlineLevel="0" collapsed="false">
      <c r="A690" s="0" t="s">
        <v>18</v>
      </c>
      <c r="B690" s="0" t="s">
        <v>110</v>
      </c>
      <c r="C690" s="0" t="s">
        <v>108</v>
      </c>
      <c r="D690" s="116" t="n">
        <v>37895</v>
      </c>
      <c r="E690" s="0" t="n">
        <v>0</v>
      </c>
      <c r="F690" s="0" t="n">
        <v>3133118</v>
      </c>
      <c r="G690" s="151" t="s">
        <v>111</v>
      </c>
      <c r="H690" s="151" t="s">
        <v>111</v>
      </c>
      <c r="I690" s="152" t="s">
        <v>112</v>
      </c>
    </row>
    <row r="691" customFormat="false" ht="12.75" hidden="false" customHeight="false" outlineLevel="0" collapsed="false">
      <c r="A691" s="0" t="s">
        <v>18</v>
      </c>
      <c r="B691" s="0" t="s">
        <v>113</v>
      </c>
      <c r="C691" s="0" t="s">
        <v>108</v>
      </c>
      <c r="D691" s="116" t="n">
        <v>37895</v>
      </c>
      <c r="E691" s="0" t="n">
        <v>0</v>
      </c>
      <c r="F691" s="0" t="n">
        <v>3133119</v>
      </c>
      <c r="G691" s="151" t="s">
        <v>111</v>
      </c>
      <c r="H691" s="151" t="s">
        <v>111</v>
      </c>
      <c r="I691" s="152" t="s">
        <v>112</v>
      </c>
    </row>
    <row r="692" customFormat="false" ht="12.75" hidden="false" customHeight="false" outlineLevel="0" collapsed="false">
      <c r="A692" s="0" t="s">
        <v>19</v>
      </c>
      <c r="B692" s="0" t="s">
        <v>110</v>
      </c>
      <c r="C692" s="0" t="s">
        <v>108</v>
      </c>
      <c r="D692" s="116" t="n">
        <v>37895</v>
      </c>
      <c r="E692" s="0" t="n">
        <v>0.4</v>
      </c>
      <c r="F692" s="0" t="n">
        <v>3133120</v>
      </c>
      <c r="G692" s="151" t="s">
        <v>111</v>
      </c>
      <c r="H692" s="151" t="s">
        <v>111</v>
      </c>
      <c r="I692" s="152" t="s">
        <v>112</v>
      </c>
    </row>
    <row r="693" customFormat="false" ht="12.75" hidden="false" customHeight="false" outlineLevel="0" collapsed="false">
      <c r="A693" s="0" t="s">
        <v>19</v>
      </c>
      <c r="B693" s="0" t="s">
        <v>113</v>
      </c>
      <c r="C693" s="0" t="s">
        <v>108</v>
      </c>
      <c r="D693" s="116" t="n">
        <v>37895</v>
      </c>
      <c r="E693" s="0" t="n">
        <v>0.02</v>
      </c>
      <c r="F693" s="0" t="n">
        <v>3133121</v>
      </c>
      <c r="G693" s="151" t="s">
        <v>111</v>
      </c>
      <c r="H693" s="151" t="s">
        <v>111</v>
      </c>
      <c r="I693" s="152" t="s">
        <v>112</v>
      </c>
    </row>
    <row r="694" customFormat="false" ht="12.75" hidden="false" customHeight="false" outlineLevel="0" collapsed="false">
      <c r="A694" s="0" t="s">
        <v>21</v>
      </c>
      <c r="B694" s="0" t="s">
        <v>110</v>
      </c>
      <c r="C694" s="0" t="s">
        <v>108</v>
      </c>
      <c r="D694" s="116" t="n">
        <v>37895</v>
      </c>
      <c r="E694" s="0" t="n">
        <v>0.39</v>
      </c>
      <c r="F694" s="0" t="n">
        <v>3133122</v>
      </c>
      <c r="G694" s="151" t="s">
        <v>111</v>
      </c>
      <c r="H694" s="151" t="s">
        <v>111</v>
      </c>
      <c r="I694" s="152" t="s">
        <v>112</v>
      </c>
    </row>
    <row r="695" customFormat="false" ht="12.75" hidden="false" customHeight="false" outlineLevel="0" collapsed="false">
      <c r="A695" s="0" t="s">
        <v>21</v>
      </c>
      <c r="B695" s="0" t="s">
        <v>113</v>
      </c>
      <c r="C695" s="0" t="s">
        <v>108</v>
      </c>
      <c r="D695" s="116" t="n">
        <v>37895</v>
      </c>
      <c r="E695" s="0" t="n">
        <v>0.04</v>
      </c>
      <c r="F695" s="0" t="n">
        <v>3133123</v>
      </c>
      <c r="G695" s="151" t="s">
        <v>111</v>
      </c>
      <c r="H695" s="151" t="s">
        <v>111</v>
      </c>
      <c r="I695" s="152" t="s">
        <v>112</v>
      </c>
    </row>
    <row r="696" customFormat="false" ht="12.75" hidden="false" customHeight="false" outlineLevel="0" collapsed="false">
      <c r="A696" s="0" t="s">
        <v>73</v>
      </c>
      <c r="B696" s="0" t="s">
        <v>80</v>
      </c>
      <c r="C696" s="0" t="s">
        <v>108</v>
      </c>
      <c r="D696" s="116" t="n">
        <v>37895</v>
      </c>
      <c r="E696" s="0" t="n">
        <v>-0.005</v>
      </c>
      <c r="F696" s="0" t="n">
        <v>3133124</v>
      </c>
      <c r="G696" s="151" t="s">
        <v>111</v>
      </c>
      <c r="H696" s="151" t="s">
        <v>111</v>
      </c>
      <c r="I696" s="152" t="s">
        <v>112</v>
      </c>
    </row>
    <row r="697" customFormat="false" ht="12.75" hidden="false" customHeight="false" outlineLevel="0" collapsed="false">
      <c r="A697" s="0" t="s">
        <v>74</v>
      </c>
      <c r="B697" s="0" t="s">
        <v>80</v>
      </c>
      <c r="C697" s="0" t="s">
        <v>108</v>
      </c>
      <c r="D697" s="116" t="n">
        <v>37895</v>
      </c>
      <c r="E697" s="0" t="n">
        <v>0.01</v>
      </c>
      <c r="F697" s="0" t="n">
        <v>3133125</v>
      </c>
      <c r="G697" s="151" t="s">
        <v>111</v>
      </c>
      <c r="H697" s="151" t="s">
        <v>111</v>
      </c>
      <c r="I697" s="152" t="s">
        <v>112</v>
      </c>
    </row>
    <row r="698" customFormat="false" ht="12.75" hidden="false" customHeight="false" outlineLevel="0" collapsed="false">
      <c r="A698" s="0" t="s">
        <v>75</v>
      </c>
      <c r="B698" s="0" t="s">
        <v>80</v>
      </c>
      <c r="C698" s="0" t="s">
        <v>108</v>
      </c>
      <c r="D698" s="116" t="n">
        <v>37895</v>
      </c>
      <c r="E698" s="0" t="n">
        <v>-0.055</v>
      </c>
      <c r="F698" s="0" t="n">
        <v>3133126</v>
      </c>
      <c r="G698" s="151" t="s">
        <v>111</v>
      </c>
      <c r="H698" s="151" t="s">
        <v>111</v>
      </c>
      <c r="I698" s="152" t="s">
        <v>112</v>
      </c>
    </row>
    <row r="699" customFormat="false" ht="12.75" hidden="false" customHeight="false" outlineLevel="0" collapsed="false">
      <c r="A699" s="0" t="s">
        <v>76</v>
      </c>
      <c r="B699" s="0" t="s">
        <v>80</v>
      </c>
      <c r="C699" s="0" t="s">
        <v>108</v>
      </c>
      <c r="D699" s="116" t="n">
        <v>37895</v>
      </c>
      <c r="E699" s="0" t="n">
        <v>0.01</v>
      </c>
      <c r="F699" s="0" t="n">
        <v>3133127</v>
      </c>
      <c r="G699" s="151" t="s">
        <v>111</v>
      </c>
      <c r="H699" s="151" t="s">
        <v>111</v>
      </c>
      <c r="I699" s="152" t="s">
        <v>112</v>
      </c>
    </row>
    <row r="700" customFormat="false" ht="12.75" hidden="false" customHeight="false" outlineLevel="0" collapsed="false">
      <c r="A700" s="0" t="s">
        <v>72</v>
      </c>
      <c r="B700" s="0" t="s">
        <v>80</v>
      </c>
      <c r="C700" s="0" t="s">
        <v>108</v>
      </c>
      <c r="D700" s="116" t="n">
        <v>37895</v>
      </c>
      <c r="E700" s="158" t="n">
        <v>37926</v>
      </c>
      <c r="I700" s="152" t="s">
        <v>109</v>
      </c>
    </row>
    <row r="701" customFormat="false" ht="12.75" hidden="false" customHeight="false" outlineLevel="0" collapsed="false">
      <c r="A701" s="0" t="s">
        <v>59</v>
      </c>
      <c r="B701" s="0" t="s">
        <v>110</v>
      </c>
      <c r="C701" s="0" t="s">
        <v>108</v>
      </c>
      <c r="D701" s="116" t="n">
        <v>37926</v>
      </c>
      <c r="E701" s="0" t="n">
        <v>0.55</v>
      </c>
      <c r="F701" s="0" t="n">
        <v>3133100</v>
      </c>
      <c r="G701" s="151" t="s">
        <v>111</v>
      </c>
      <c r="H701" s="151" t="s">
        <v>111</v>
      </c>
      <c r="I701" s="152" t="s">
        <v>112</v>
      </c>
    </row>
    <row r="702" customFormat="false" ht="12.75" hidden="false" customHeight="false" outlineLevel="0" collapsed="false">
      <c r="A702" s="0" t="s">
        <v>59</v>
      </c>
      <c r="B702" s="0" t="s">
        <v>113</v>
      </c>
      <c r="C702" s="0" t="s">
        <v>108</v>
      </c>
      <c r="D702" s="116" t="n">
        <v>37926</v>
      </c>
      <c r="E702" s="0" t="n">
        <v>0.05</v>
      </c>
      <c r="F702" s="0" t="n">
        <v>3133101</v>
      </c>
      <c r="G702" s="151" t="s">
        <v>111</v>
      </c>
      <c r="H702" s="151" t="s">
        <v>111</v>
      </c>
      <c r="I702" s="152" t="s">
        <v>112</v>
      </c>
    </row>
    <row r="703" customFormat="false" ht="12.75" hidden="false" customHeight="false" outlineLevel="0" collapsed="false">
      <c r="A703" s="0" t="s">
        <v>60</v>
      </c>
      <c r="B703" s="0" t="s">
        <v>110</v>
      </c>
      <c r="C703" s="0" t="s">
        <v>108</v>
      </c>
      <c r="D703" s="116" t="n">
        <v>37926</v>
      </c>
      <c r="E703" s="0" t="n">
        <v>0.55</v>
      </c>
      <c r="F703" s="0" t="n">
        <v>3133102</v>
      </c>
      <c r="G703" s="151" t="s">
        <v>111</v>
      </c>
      <c r="H703" s="151" t="s">
        <v>111</v>
      </c>
      <c r="I703" s="152" t="s">
        <v>112</v>
      </c>
    </row>
    <row r="704" customFormat="false" ht="12.75" hidden="false" customHeight="false" outlineLevel="0" collapsed="false">
      <c r="A704" s="0" t="s">
        <v>60</v>
      </c>
      <c r="B704" s="0" t="s">
        <v>113</v>
      </c>
      <c r="C704" s="0" t="s">
        <v>108</v>
      </c>
      <c r="D704" s="116" t="n">
        <v>37926</v>
      </c>
      <c r="E704" s="0" t="n">
        <v>0.14</v>
      </c>
      <c r="F704" s="0" t="n">
        <v>3133103</v>
      </c>
      <c r="G704" s="151" t="s">
        <v>111</v>
      </c>
      <c r="H704" s="151" t="s">
        <v>111</v>
      </c>
      <c r="I704" s="152" t="s">
        <v>112</v>
      </c>
    </row>
    <row r="705" customFormat="false" ht="12.75" hidden="false" customHeight="false" outlineLevel="0" collapsed="false">
      <c r="A705" s="0" t="s">
        <v>61</v>
      </c>
      <c r="B705" s="0" t="s">
        <v>110</v>
      </c>
      <c r="C705" s="0" t="s">
        <v>108</v>
      </c>
      <c r="D705" s="116" t="n">
        <v>37926</v>
      </c>
      <c r="E705" s="0" t="n">
        <v>0.87</v>
      </c>
      <c r="F705" s="0" t="n">
        <v>3133104</v>
      </c>
      <c r="G705" s="151" t="s">
        <v>111</v>
      </c>
      <c r="H705" s="151" t="s">
        <v>111</v>
      </c>
      <c r="I705" s="152" t="s">
        <v>112</v>
      </c>
    </row>
    <row r="706" customFormat="false" ht="12.75" hidden="false" customHeight="false" outlineLevel="0" collapsed="false">
      <c r="A706" s="0" t="s">
        <v>61</v>
      </c>
      <c r="B706" s="0" t="s">
        <v>113</v>
      </c>
      <c r="C706" s="0" t="s">
        <v>108</v>
      </c>
      <c r="D706" s="116" t="n">
        <v>37926</v>
      </c>
      <c r="E706" s="0" t="n">
        <v>0.05</v>
      </c>
      <c r="F706" s="0" t="n">
        <v>3133105</v>
      </c>
      <c r="G706" s="151" t="s">
        <v>111</v>
      </c>
      <c r="H706" s="151" t="s">
        <v>111</v>
      </c>
      <c r="I706" s="152" t="s">
        <v>112</v>
      </c>
    </row>
    <row r="707" customFormat="false" ht="12.75" hidden="false" customHeight="false" outlineLevel="0" collapsed="false">
      <c r="A707" s="0" t="s">
        <v>62</v>
      </c>
      <c r="B707" s="0" t="s">
        <v>110</v>
      </c>
      <c r="C707" s="0" t="s">
        <v>108</v>
      </c>
      <c r="D707" s="116" t="n">
        <v>37926</v>
      </c>
      <c r="E707" s="0" t="n">
        <v>0.55</v>
      </c>
      <c r="F707" s="0" t="n">
        <v>3133106</v>
      </c>
      <c r="G707" s="151" t="s">
        <v>111</v>
      </c>
      <c r="H707" s="151" t="s">
        <v>111</v>
      </c>
      <c r="I707" s="152" t="s">
        <v>112</v>
      </c>
    </row>
    <row r="708" customFormat="false" ht="12.75" hidden="false" customHeight="false" outlineLevel="0" collapsed="false">
      <c r="A708" s="0" t="s">
        <v>62</v>
      </c>
      <c r="B708" s="0" t="s">
        <v>113</v>
      </c>
      <c r="C708" s="0" t="s">
        <v>108</v>
      </c>
      <c r="D708" s="116" t="n">
        <v>37926</v>
      </c>
      <c r="E708" s="0" t="n">
        <v>0.14</v>
      </c>
      <c r="F708" s="0" t="n">
        <v>3133107</v>
      </c>
      <c r="G708" s="151" t="s">
        <v>111</v>
      </c>
      <c r="H708" s="151" t="s">
        <v>111</v>
      </c>
      <c r="I708" s="152" t="s">
        <v>112</v>
      </c>
    </row>
    <row r="709" customFormat="false" ht="12.75" hidden="false" customHeight="false" outlineLevel="0" collapsed="false">
      <c r="A709" s="0" t="s">
        <v>49</v>
      </c>
      <c r="B709" s="0" t="s">
        <v>110</v>
      </c>
      <c r="C709" s="0" t="s">
        <v>108</v>
      </c>
      <c r="D709" s="116" t="n">
        <v>37926</v>
      </c>
      <c r="E709" s="0" t="n">
        <v>0.46</v>
      </c>
      <c r="F709" s="0" t="n">
        <v>3133108</v>
      </c>
      <c r="G709" s="151" t="s">
        <v>111</v>
      </c>
      <c r="H709" s="151" t="s">
        <v>111</v>
      </c>
      <c r="I709" s="152" t="s">
        <v>112</v>
      </c>
    </row>
    <row r="710" customFormat="false" ht="12.75" hidden="false" customHeight="false" outlineLevel="0" collapsed="false">
      <c r="A710" s="0" t="s">
        <v>49</v>
      </c>
      <c r="B710" s="0" t="s">
        <v>113</v>
      </c>
      <c r="C710" s="0" t="s">
        <v>108</v>
      </c>
      <c r="D710" s="116" t="n">
        <v>37926</v>
      </c>
      <c r="E710" s="0" t="n">
        <v>0.05</v>
      </c>
      <c r="F710" s="0" t="n">
        <v>3133109</v>
      </c>
      <c r="G710" s="151" t="s">
        <v>111</v>
      </c>
      <c r="H710" s="151" t="s">
        <v>111</v>
      </c>
      <c r="I710" s="152" t="s">
        <v>112</v>
      </c>
    </row>
    <row r="711" customFormat="false" ht="12.75" hidden="false" customHeight="false" outlineLevel="0" collapsed="false">
      <c r="A711" s="0" t="s">
        <v>50</v>
      </c>
      <c r="B711" s="0" t="s">
        <v>110</v>
      </c>
      <c r="C711" s="0" t="s">
        <v>108</v>
      </c>
      <c r="D711" s="116" t="n">
        <v>37926</v>
      </c>
      <c r="E711" s="0" t="n">
        <v>0.69</v>
      </c>
      <c r="F711" s="0" t="n">
        <v>3133110</v>
      </c>
      <c r="G711" s="151" t="s">
        <v>111</v>
      </c>
      <c r="H711" s="151" t="s">
        <v>111</v>
      </c>
      <c r="I711" s="152" t="s">
        <v>112</v>
      </c>
    </row>
    <row r="712" customFormat="false" ht="12.75" hidden="false" customHeight="false" outlineLevel="0" collapsed="false">
      <c r="A712" s="0" t="s">
        <v>50</v>
      </c>
      <c r="B712" s="0" t="s">
        <v>113</v>
      </c>
      <c r="C712" s="0" t="s">
        <v>108</v>
      </c>
      <c r="D712" s="116" t="n">
        <v>37926</v>
      </c>
      <c r="E712" s="0" t="n">
        <v>-0.17</v>
      </c>
      <c r="F712" s="0" t="n">
        <v>3133111</v>
      </c>
      <c r="G712" s="151" t="s">
        <v>111</v>
      </c>
      <c r="H712" s="151" t="s">
        <v>111</v>
      </c>
      <c r="I712" s="152" t="s">
        <v>112</v>
      </c>
    </row>
    <row r="713" customFormat="false" ht="12.75" hidden="false" customHeight="false" outlineLevel="0" collapsed="false">
      <c r="A713" s="0" t="s">
        <v>51</v>
      </c>
      <c r="B713" s="0" t="s">
        <v>110</v>
      </c>
      <c r="C713" s="0" t="s">
        <v>108</v>
      </c>
      <c r="D713" s="116" t="n">
        <v>37926</v>
      </c>
      <c r="E713" s="0" t="n">
        <v>0.69</v>
      </c>
      <c r="F713" s="0" t="n">
        <v>3133112</v>
      </c>
      <c r="G713" s="151" t="s">
        <v>111</v>
      </c>
      <c r="H713" s="151" t="s">
        <v>111</v>
      </c>
      <c r="I713" s="152" t="s">
        <v>112</v>
      </c>
    </row>
    <row r="714" customFormat="false" ht="12.75" hidden="false" customHeight="false" outlineLevel="0" collapsed="false">
      <c r="A714" s="0" t="s">
        <v>51</v>
      </c>
      <c r="B714" s="0" t="s">
        <v>113</v>
      </c>
      <c r="C714" s="0" t="s">
        <v>108</v>
      </c>
      <c r="D714" s="116" t="n">
        <v>37926</v>
      </c>
      <c r="E714" s="0" t="n">
        <v>0.055</v>
      </c>
      <c r="F714" s="0" t="n">
        <v>3133113</v>
      </c>
      <c r="G714" s="151" t="s">
        <v>111</v>
      </c>
      <c r="H714" s="151" t="s">
        <v>111</v>
      </c>
      <c r="I714" s="152" t="s">
        <v>112</v>
      </c>
    </row>
    <row r="715" customFormat="false" ht="12.75" hidden="false" customHeight="false" outlineLevel="0" collapsed="false">
      <c r="A715" s="0" t="s">
        <v>52</v>
      </c>
      <c r="B715" s="0" t="s">
        <v>110</v>
      </c>
      <c r="C715" s="0" t="s">
        <v>108</v>
      </c>
      <c r="D715" s="116" t="n">
        <v>37926</v>
      </c>
      <c r="E715" s="0" t="n">
        <v>0.69</v>
      </c>
      <c r="F715" s="0" t="n">
        <v>3133114</v>
      </c>
      <c r="G715" s="151" t="s">
        <v>111</v>
      </c>
      <c r="H715" s="151" t="s">
        <v>111</v>
      </c>
      <c r="I715" s="152" t="s">
        <v>112</v>
      </c>
    </row>
    <row r="716" customFormat="false" ht="12.75" hidden="false" customHeight="false" outlineLevel="0" collapsed="false">
      <c r="A716" s="0" t="s">
        <v>52</v>
      </c>
      <c r="B716" s="0" t="s">
        <v>113</v>
      </c>
      <c r="C716" s="0" t="s">
        <v>108</v>
      </c>
      <c r="D716" s="116" t="n">
        <v>37926</v>
      </c>
      <c r="E716" s="0" t="n">
        <v>-0.05</v>
      </c>
      <c r="F716" s="0" t="n">
        <v>3133115</v>
      </c>
      <c r="G716" s="151" t="s">
        <v>111</v>
      </c>
      <c r="H716" s="151" t="s">
        <v>111</v>
      </c>
      <c r="I716" s="152" t="s">
        <v>112</v>
      </c>
    </row>
    <row r="717" customFormat="false" ht="12.75" hidden="false" customHeight="false" outlineLevel="0" collapsed="false">
      <c r="A717" s="0" t="s">
        <v>17</v>
      </c>
      <c r="B717" s="0" t="s">
        <v>110</v>
      </c>
      <c r="C717" s="0" t="s">
        <v>108</v>
      </c>
      <c r="D717" s="116" t="n">
        <v>37926</v>
      </c>
      <c r="E717" s="0" t="n">
        <v>1.09</v>
      </c>
      <c r="F717" s="0" t="n">
        <v>3133116</v>
      </c>
      <c r="G717" s="151" t="s">
        <v>111</v>
      </c>
      <c r="H717" s="151" t="s">
        <v>111</v>
      </c>
      <c r="I717" s="152" t="s">
        <v>112</v>
      </c>
    </row>
    <row r="718" customFormat="false" ht="12.75" hidden="false" customHeight="false" outlineLevel="0" collapsed="false">
      <c r="A718" s="0" t="s">
        <v>17</v>
      </c>
      <c r="B718" s="0" t="s">
        <v>113</v>
      </c>
      <c r="C718" s="0" t="s">
        <v>108</v>
      </c>
      <c r="D718" s="116" t="n">
        <v>37926</v>
      </c>
      <c r="E718" s="0" t="n">
        <v>0.01</v>
      </c>
      <c r="F718" s="0" t="n">
        <v>3133117</v>
      </c>
      <c r="G718" s="151" t="s">
        <v>111</v>
      </c>
      <c r="H718" s="151" t="s">
        <v>111</v>
      </c>
      <c r="I718" s="152" t="s">
        <v>112</v>
      </c>
    </row>
    <row r="719" customFormat="false" ht="12.75" hidden="false" customHeight="false" outlineLevel="0" collapsed="false">
      <c r="A719" s="0" t="s">
        <v>18</v>
      </c>
      <c r="B719" s="0" t="s">
        <v>110</v>
      </c>
      <c r="C719" s="0" t="s">
        <v>108</v>
      </c>
      <c r="D719" s="116" t="n">
        <v>37926</v>
      </c>
      <c r="E719" s="0" t="n">
        <v>0</v>
      </c>
      <c r="F719" s="0" t="n">
        <v>3133118</v>
      </c>
      <c r="G719" s="151" t="s">
        <v>111</v>
      </c>
      <c r="H719" s="151" t="s">
        <v>111</v>
      </c>
      <c r="I719" s="152" t="s">
        <v>112</v>
      </c>
    </row>
    <row r="720" customFormat="false" ht="12.75" hidden="false" customHeight="false" outlineLevel="0" collapsed="false">
      <c r="A720" s="0" t="s">
        <v>18</v>
      </c>
      <c r="B720" s="0" t="s">
        <v>113</v>
      </c>
      <c r="C720" s="0" t="s">
        <v>108</v>
      </c>
      <c r="D720" s="116" t="n">
        <v>37926</v>
      </c>
      <c r="E720" s="0" t="n">
        <v>0</v>
      </c>
      <c r="F720" s="0" t="n">
        <v>3133119</v>
      </c>
      <c r="G720" s="151" t="s">
        <v>111</v>
      </c>
      <c r="H720" s="151" t="s">
        <v>111</v>
      </c>
      <c r="I720" s="152" t="s">
        <v>112</v>
      </c>
    </row>
    <row r="721" customFormat="false" ht="12.75" hidden="false" customHeight="false" outlineLevel="0" collapsed="false">
      <c r="A721" s="0" t="s">
        <v>19</v>
      </c>
      <c r="B721" s="0" t="s">
        <v>110</v>
      </c>
      <c r="C721" s="0" t="s">
        <v>108</v>
      </c>
      <c r="D721" s="116" t="n">
        <v>37926</v>
      </c>
      <c r="E721" s="0" t="n">
        <v>0.5</v>
      </c>
      <c r="F721" s="0" t="n">
        <v>3133120</v>
      </c>
      <c r="G721" s="151" t="s">
        <v>111</v>
      </c>
      <c r="H721" s="151" t="s">
        <v>111</v>
      </c>
      <c r="I721" s="152" t="s">
        <v>112</v>
      </c>
    </row>
    <row r="722" customFormat="false" ht="12.75" hidden="false" customHeight="false" outlineLevel="0" collapsed="false">
      <c r="A722" s="0" t="s">
        <v>19</v>
      </c>
      <c r="B722" s="0" t="s">
        <v>113</v>
      </c>
      <c r="C722" s="0" t="s">
        <v>108</v>
      </c>
      <c r="D722" s="116" t="n">
        <v>37926</v>
      </c>
      <c r="E722" s="0" t="n">
        <v>0.05</v>
      </c>
      <c r="F722" s="0" t="n">
        <v>3133121</v>
      </c>
      <c r="G722" s="151" t="s">
        <v>111</v>
      </c>
      <c r="H722" s="151" t="s">
        <v>111</v>
      </c>
      <c r="I722" s="152" t="s">
        <v>112</v>
      </c>
    </row>
    <row r="723" customFormat="false" ht="12.75" hidden="false" customHeight="false" outlineLevel="0" collapsed="false">
      <c r="A723" s="0" t="s">
        <v>21</v>
      </c>
      <c r="B723" s="0" t="s">
        <v>110</v>
      </c>
      <c r="C723" s="0" t="s">
        <v>108</v>
      </c>
      <c r="D723" s="116" t="n">
        <v>37926</v>
      </c>
      <c r="E723" s="0" t="n">
        <v>0.49</v>
      </c>
      <c r="F723" s="0" t="n">
        <v>3133122</v>
      </c>
      <c r="G723" s="151" t="s">
        <v>111</v>
      </c>
      <c r="H723" s="151" t="s">
        <v>111</v>
      </c>
      <c r="I723" s="152" t="s">
        <v>112</v>
      </c>
    </row>
    <row r="724" customFormat="false" ht="12.75" hidden="false" customHeight="false" outlineLevel="0" collapsed="false">
      <c r="A724" s="0" t="s">
        <v>21</v>
      </c>
      <c r="B724" s="0" t="s">
        <v>113</v>
      </c>
      <c r="C724" s="0" t="s">
        <v>108</v>
      </c>
      <c r="D724" s="116" t="n">
        <v>37926</v>
      </c>
      <c r="E724" s="0" t="n">
        <v>0.07</v>
      </c>
      <c r="F724" s="0" t="n">
        <v>3133123</v>
      </c>
      <c r="G724" s="151" t="s">
        <v>111</v>
      </c>
      <c r="H724" s="151" t="s">
        <v>111</v>
      </c>
      <c r="I724" s="152" t="s">
        <v>112</v>
      </c>
    </row>
    <row r="725" customFormat="false" ht="12.75" hidden="false" customHeight="false" outlineLevel="0" collapsed="false">
      <c r="A725" s="0" t="s">
        <v>73</v>
      </c>
      <c r="B725" s="0" t="s">
        <v>80</v>
      </c>
      <c r="C725" s="0" t="s">
        <v>108</v>
      </c>
      <c r="D725" s="116" t="n">
        <v>37926</v>
      </c>
      <c r="E725" s="0" t="n">
        <v>0.05</v>
      </c>
      <c r="F725" s="0" t="n">
        <v>3133124</v>
      </c>
      <c r="G725" s="151" t="s">
        <v>111</v>
      </c>
      <c r="H725" s="151" t="s">
        <v>111</v>
      </c>
      <c r="I725" s="152" t="s">
        <v>112</v>
      </c>
    </row>
    <row r="726" customFormat="false" ht="12.75" hidden="false" customHeight="false" outlineLevel="0" collapsed="false">
      <c r="A726" s="0" t="s">
        <v>74</v>
      </c>
      <c r="B726" s="0" t="s">
        <v>80</v>
      </c>
      <c r="C726" s="0" t="s">
        <v>108</v>
      </c>
      <c r="D726" s="116" t="n">
        <v>37926</v>
      </c>
      <c r="E726" s="0" t="n">
        <v>0.055</v>
      </c>
      <c r="F726" s="0" t="n">
        <v>3133125</v>
      </c>
      <c r="G726" s="151" t="s">
        <v>111</v>
      </c>
      <c r="H726" s="151" t="s">
        <v>111</v>
      </c>
      <c r="I726" s="152" t="s">
        <v>112</v>
      </c>
    </row>
    <row r="727" customFormat="false" ht="12.75" hidden="false" customHeight="false" outlineLevel="0" collapsed="false">
      <c r="A727" s="0" t="s">
        <v>75</v>
      </c>
      <c r="B727" s="0" t="s">
        <v>80</v>
      </c>
      <c r="C727" s="0" t="s">
        <v>108</v>
      </c>
      <c r="D727" s="116" t="n">
        <v>37926</v>
      </c>
      <c r="E727" s="0" t="n">
        <v>-0.05</v>
      </c>
      <c r="F727" s="0" t="n">
        <v>3133126</v>
      </c>
      <c r="G727" s="151" t="s">
        <v>111</v>
      </c>
      <c r="H727" s="151" t="s">
        <v>111</v>
      </c>
      <c r="I727" s="152" t="s">
        <v>112</v>
      </c>
    </row>
    <row r="728" customFormat="false" ht="12.75" hidden="false" customHeight="false" outlineLevel="0" collapsed="false">
      <c r="A728" s="0" t="s">
        <v>76</v>
      </c>
      <c r="B728" s="0" t="s">
        <v>80</v>
      </c>
      <c r="C728" s="0" t="s">
        <v>108</v>
      </c>
      <c r="D728" s="116" t="n">
        <v>37926</v>
      </c>
      <c r="E728" s="0" t="n">
        <v>0.055</v>
      </c>
      <c r="F728" s="0" t="n">
        <v>3133127</v>
      </c>
      <c r="G728" s="151" t="s">
        <v>111</v>
      </c>
      <c r="H728" s="151" t="s">
        <v>111</v>
      </c>
      <c r="I728" s="152" t="s">
        <v>112</v>
      </c>
    </row>
    <row r="729" customFormat="false" ht="12.75" hidden="false" customHeight="false" outlineLevel="0" collapsed="false">
      <c r="A729" s="0" t="s">
        <v>72</v>
      </c>
      <c r="B729" s="0" t="s">
        <v>80</v>
      </c>
      <c r="C729" s="0" t="s">
        <v>108</v>
      </c>
      <c r="D729" s="116" t="n">
        <v>37926</v>
      </c>
      <c r="E729" s="158" t="n">
        <v>37956</v>
      </c>
      <c r="I729" s="152" t="s">
        <v>109</v>
      </c>
    </row>
    <row r="730" customFormat="false" ht="12.75" hidden="false" customHeight="false" outlineLevel="0" collapsed="false">
      <c r="A730" s="0" t="s">
        <v>59</v>
      </c>
      <c r="B730" s="0" t="s">
        <v>110</v>
      </c>
      <c r="C730" s="0" t="s">
        <v>108</v>
      </c>
      <c r="D730" s="116" t="n">
        <v>37956</v>
      </c>
      <c r="E730" s="0" t="n">
        <v>0.9</v>
      </c>
      <c r="F730" s="0" t="n">
        <v>3133100</v>
      </c>
      <c r="G730" s="151" t="s">
        <v>111</v>
      </c>
      <c r="H730" s="151" t="s">
        <v>111</v>
      </c>
      <c r="I730" s="152" t="s">
        <v>112</v>
      </c>
    </row>
    <row r="731" customFormat="false" ht="12.75" hidden="false" customHeight="false" outlineLevel="0" collapsed="false">
      <c r="A731" s="0" t="s">
        <v>59</v>
      </c>
      <c r="B731" s="0" t="s">
        <v>113</v>
      </c>
      <c r="C731" s="0" t="s">
        <v>108</v>
      </c>
      <c r="D731" s="116" t="n">
        <v>37956</v>
      </c>
      <c r="E731" s="0" t="n">
        <v>0.05</v>
      </c>
      <c r="F731" s="0" t="n">
        <v>3133101</v>
      </c>
      <c r="G731" s="151" t="s">
        <v>111</v>
      </c>
      <c r="H731" s="151" t="s">
        <v>111</v>
      </c>
      <c r="I731" s="152" t="s">
        <v>112</v>
      </c>
    </row>
    <row r="732" customFormat="false" ht="12.75" hidden="false" customHeight="false" outlineLevel="0" collapsed="false">
      <c r="A732" s="0" t="s">
        <v>60</v>
      </c>
      <c r="B732" s="0" t="s">
        <v>110</v>
      </c>
      <c r="C732" s="0" t="s">
        <v>108</v>
      </c>
      <c r="D732" s="116" t="n">
        <v>37956</v>
      </c>
      <c r="E732" s="0" t="n">
        <v>0.9</v>
      </c>
      <c r="F732" s="0" t="n">
        <v>3133102</v>
      </c>
      <c r="G732" s="151" t="s">
        <v>111</v>
      </c>
      <c r="H732" s="151" t="s">
        <v>111</v>
      </c>
      <c r="I732" s="152" t="s">
        <v>112</v>
      </c>
    </row>
    <row r="733" customFormat="false" ht="12.75" hidden="false" customHeight="false" outlineLevel="0" collapsed="false">
      <c r="A733" s="0" t="s">
        <v>60</v>
      </c>
      <c r="B733" s="0" t="s">
        <v>113</v>
      </c>
      <c r="C733" s="0" t="s">
        <v>108</v>
      </c>
      <c r="D733" s="116" t="n">
        <v>37956</v>
      </c>
      <c r="E733" s="0" t="n">
        <v>0.29</v>
      </c>
      <c r="F733" s="0" t="n">
        <v>3133103</v>
      </c>
      <c r="G733" s="151" t="s">
        <v>111</v>
      </c>
      <c r="H733" s="151" t="s">
        <v>111</v>
      </c>
      <c r="I733" s="152" t="s">
        <v>112</v>
      </c>
    </row>
    <row r="734" customFormat="false" ht="12.75" hidden="false" customHeight="false" outlineLevel="0" collapsed="false">
      <c r="A734" s="0" t="s">
        <v>61</v>
      </c>
      <c r="B734" s="0" t="s">
        <v>110</v>
      </c>
      <c r="C734" s="0" t="s">
        <v>108</v>
      </c>
      <c r="D734" s="116" t="n">
        <v>37956</v>
      </c>
      <c r="E734" s="0" t="n">
        <v>1.22</v>
      </c>
      <c r="F734" s="0" t="n">
        <v>3133104</v>
      </c>
      <c r="G734" s="151" t="s">
        <v>111</v>
      </c>
      <c r="H734" s="151" t="s">
        <v>111</v>
      </c>
      <c r="I734" s="152" t="s">
        <v>112</v>
      </c>
    </row>
    <row r="735" customFormat="false" ht="12.75" hidden="false" customHeight="false" outlineLevel="0" collapsed="false">
      <c r="A735" s="0" t="s">
        <v>61</v>
      </c>
      <c r="B735" s="0" t="s">
        <v>113</v>
      </c>
      <c r="C735" s="0" t="s">
        <v>108</v>
      </c>
      <c r="D735" s="116" t="n">
        <v>37956</v>
      </c>
      <c r="E735" s="0" t="n">
        <v>0.05</v>
      </c>
      <c r="F735" s="0" t="n">
        <v>3133105</v>
      </c>
      <c r="G735" s="151" t="s">
        <v>111</v>
      </c>
      <c r="H735" s="151" t="s">
        <v>111</v>
      </c>
      <c r="I735" s="152" t="s">
        <v>112</v>
      </c>
    </row>
    <row r="736" customFormat="false" ht="12.75" hidden="false" customHeight="false" outlineLevel="0" collapsed="false">
      <c r="A736" s="0" t="s">
        <v>62</v>
      </c>
      <c r="B736" s="0" t="s">
        <v>110</v>
      </c>
      <c r="C736" s="0" t="s">
        <v>108</v>
      </c>
      <c r="D736" s="116" t="n">
        <v>37956</v>
      </c>
      <c r="E736" s="0" t="n">
        <v>0.9</v>
      </c>
      <c r="F736" s="0" t="n">
        <v>3133106</v>
      </c>
      <c r="G736" s="151" t="s">
        <v>111</v>
      </c>
      <c r="H736" s="151" t="s">
        <v>111</v>
      </c>
      <c r="I736" s="152" t="s">
        <v>112</v>
      </c>
    </row>
    <row r="737" customFormat="false" ht="12.75" hidden="false" customHeight="false" outlineLevel="0" collapsed="false">
      <c r="A737" s="0" t="s">
        <v>62</v>
      </c>
      <c r="B737" s="0" t="s">
        <v>113</v>
      </c>
      <c r="C737" s="0" t="s">
        <v>108</v>
      </c>
      <c r="D737" s="116" t="n">
        <v>37956</v>
      </c>
      <c r="E737" s="0" t="n">
        <v>0.29</v>
      </c>
      <c r="F737" s="0" t="n">
        <v>3133107</v>
      </c>
      <c r="G737" s="151" t="s">
        <v>111</v>
      </c>
      <c r="H737" s="151" t="s">
        <v>111</v>
      </c>
      <c r="I737" s="152" t="s">
        <v>112</v>
      </c>
    </row>
    <row r="738" customFormat="false" ht="12.75" hidden="false" customHeight="false" outlineLevel="0" collapsed="false">
      <c r="A738" s="0" t="s">
        <v>49</v>
      </c>
      <c r="B738" s="0" t="s">
        <v>110</v>
      </c>
      <c r="C738" s="0" t="s">
        <v>108</v>
      </c>
      <c r="D738" s="116" t="n">
        <v>37956</v>
      </c>
      <c r="E738" s="0" t="n">
        <v>0.78</v>
      </c>
      <c r="F738" s="0" t="n">
        <v>3133108</v>
      </c>
      <c r="G738" s="151" t="s">
        <v>111</v>
      </c>
      <c r="H738" s="151" t="s">
        <v>111</v>
      </c>
      <c r="I738" s="152" t="s">
        <v>112</v>
      </c>
    </row>
    <row r="739" customFormat="false" ht="12.75" hidden="false" customHeight="false" outlineLevel="0" collapsed="false">
      <c r="A739" s="0" t="s">
        <v>49</v>
      </c>
      <c r="B739" s="0" t="s">
        <v>113</v>
      </c>
      <c r="C739" s="0" t="s">
        <v>108</v>
      </c>
      <c r="D739" s="116" t="n">
        <v>37956</v>
      </c>
      <c r="E739" s="0" t="n">
        <v>0.05</v>
      </c>
      <c r="F739" s="0" t="n">
        <v>3133109</v>
      </c>
      <c r="G739" s="151" t="s">
        <v>111</v>
      </c>
      <c r="H739" s="151" t="s">
        <v>111</v>
      </c>
      <c r="I739" s="152" t="s">
        <v>112</v>
      </c>
    </row>
    <row r="740" customFormat="false" ht="12.75" hidden="false" customHeight="false" outlineLevel="0" collapsed="false">
      <c r="A740" s="0" t="s">
        <v>50</v>
      </c>
      <c r="B740" s="0" t="s">
        <v>110</v>
      </c>
      <c r="C740" s="0" t="s">
        <v>108</v>
      </c>
      <c r="D740" s="116" t="n">
        <v>37956</v>
      </c>
      <c r="E740" s="0" t="n">
        <v>0.94</v>
      </c>
      <c r="F740" s="0" t="n">
        <v>3133110</v>
      </c>
      <c r="G740" s="151" t="s">
        <v>111</v>
      </c>
      <c r="H740" s="151" t="s">
        <v>111</v>
      </c>
      <c r="I740" s="152" t="s">
        <v>112</v>
      </c>
    </row>
    <row r="741" customFormat="false" ht="12.75" hidden="false" customHeight="false" outlineLevel="0" collapsed="false">
      <c r="A741" s="0" t="s">
        <v>50</v>
      </c>
      <c r="B741" s="0" t="s">
        <v>113</v>
      </c>
      <c r="C741" s="0" t="s">
        <v>108</v>
      </c>
      <c r="D741" s="116" t="n">
        <v>37956</v>
      </c>
      <c r="E741" s="0" t="n">
        <v>-0.13</v>
      </c>
      <c r="F741" s="0" t="n">
        <v>3133111</v>
      </c>
      <c r="G741" s="151" t="s">
        <v>111</v>
      </c>
      <c r="H741" s="151" t="s">
        <v>111</v>
      </c>
      <c r="I741" s="152" t="s">
        <v>112</v>
      </c>
    </row>
    <row r="742" customFormat="false" ht="12.75" hidden="false" customHeight="false" outlineLevel="0" collapsed="false">
      <c r="A742" s="0" t="s">
        <v>51</v>
      </c>
      <c r="B742" s="0" t="s">
        <v>110</v>
      </c>
      <c r="C742" s="0" t="s">
        <v>108</v>
      </c>
      <c r="D742" s="116" t="n">
        <v>37956</v>
      </c>
      <c r="E742" s="0" t="n">
        <v>0.94</v>
      </c>
      <c r="F742" s="0" t="n">
        <v>3133112</v>
      </c>
      <c r="G742" s="151" t="s">
        <v>111</v>
      </c>
      <c r="H742" s="151" t="s">
        <v>111</v>
      </c>
      <c r="I742" s="152" t="s">
        <v>112</v>
      </c>
    </row>
    <row r="743" customFormat="false" ht="12.75" hidden="false" customHeight="false" outlineLevel="0" collapsed="false">
      <c r="A743" s="0" t="s">
        <v>51</v>
      </c>
      <c r="B743" s="0" t="s">
        <v>113</v>
      </c>
      <c r="C743" s="0" t="s">
        <v>108</v>
      </c>
      <c r="D743" s="116" t="n">
        <v>37956</v>
      </c>
      <c r="E743" s="0" t="n">
        <v>0.25</v>
      </c>
      <c r="F743" s="0" t="n">
        <v>3133113</v>
      </c>
      <c r="G743" s="151" t="s">
        <v>111</v>
      </c>
      <c r="H743" s="151" t="s">
        <v>111</v>
      </c>
      <c r="I743" s="152" t="s">
        <v>112</v>
      </c>
    </row>
    <row r="744" customFormat="false" ht="12.75" hidden="false" customHeight="false" outlineLevel="0" collapsed="false">
      <c r="A744" s="0" t="s">
        <v>52</v>
      </c>
      <c r="B744" s="0" t="s">
        <v>110</v>
      </c>
      <c r="C744" s="0" t="s">
        <v>108</v>
      </c>
      <c r="D744" s="116" t="n">
        <v>37956</v>
      </c>
      <c r="E744" s="0" t="n">
        <v>0.94</v>
      </c>
      <c r="F744" s="0" t="n">
        <v>3133114</v>
      </c>
      <c r="G744" s="151" t="s">
        <v>111</v>
      </c>
      <c r="H744" s="151" t="s">
        <v>111</v>
      </c>
      <c r="I744" s="152" t="s">
        <v>112</v>
      </c>
    </row>
    <row r="745" customFormat="false" ht="12.75" hidden="false" customHeight="false" outlineLevel="0" collapsed="false">
      <c r="A745" s="0" t="s">
        <v>52</v>
      </c>
      <c r="B745" s="0" t="s">
        <v>113</v>
      </c>
      <c r="C745" s="0" t="s">
        <v>108</v>
      </c>
      <c r="D745" s="116" t="n">
        <v>37956</v>
      </c>
      <c r="E745" s="0" t="n">
        <v>-0.05</v>
      </c>
      <c r="F745" s="0" t="n">
        <v>3133115</v>
      </c>
      <c r="G745" s="151" t="s">
        <v>111</v>
      </c>
      <c r="H745" s="151" t="s">
        <v>111</v>
      </c>
      <c r="I745" s="152" t="s">
        <v>112</v>
      </c>
    </row>
    <row r="746" customFormat="false" ht="12.75" hidden="false" customHeight="false" outlineLevel="0" collapsed="false">
      <c r="A746" s="0" t="s">
        <v>17</v>
      </c>
      <c r="B746" s="0" t="s">
        <v>110</v>
      </c>
      <c r="C746" s="0" t="s">
        <v>108</v>
      </c>
      <c r="D746" s="116" t="n">
        <v>37956</v>
      </c>
      <c r="E746" s="0" t="n">
        <v>1.09</v>
      </c>
      <c r="F746" s="0" t="n">
        <v>3133116</v>
      </c>
      <c r="G746" s="151" t="s">
        <v>111</v>
      </c>
      <c r="H746" s="151" t="s">
        <v>111</v>
      </c>
      <c r="I746" s="152" t="s">
        <v>112</v>
      </c>
    </row>
    <row r="747" customFormat="false" ht="12.75" hidden="false" customHeight="false" outlineLevel="0" collapsed="false">
      <c r="A747" s="0" t="s">
        <v>17</v>
      </c>
      <c r="B747" s="0" t="s">
        <v>113</v>
      </c>
      <c r="C747" s="0" t="s">
        <v>108</v>
      </c>
      <c r="D747" s="116" t="n">
        <v>37956</v>
      </c>
      <c r="E747" s="0" t="n">
        <v>0.012</v>
      </c>
      <c r="F747" s="0" t="n">
        <v>3133117</v>
      </c>
      <c r="G747" s="151" t="s">
        <v>111</v>
      </c>
      <c r="H747" s="151" t="s">
        <v>111</v>
      </c>
      <c r="I747" s="152" t="s">
        <v>112</v>
      </c>
    </row>
    <row r="748" customFormat="false" ht="12.75" hidden="false" customHeight="false" outlineLevel="0" collapsed="false">
      <c r="A748" s="0" t="s">
        <v>18</v>
      </c>
      <c r="B748" s="0" t="s">
        <v>110</v>
      </c>
      <c r="C748" s="0" t="s">
        <v>108</v>
      </c>
      <c r="D748" s="116" t="n">
        <v>37956</v>
      </c>
      <c r="E748" s="0" t="n">
        <v>0</v>
      </c>
      <c r="F748" s="0" t="n">
        <v>3133118</v>
      </c>
      <c r="G748" s="151" t="s">
        <v>111</v>
      </c>
      <c r="H748" s="151" t="s">
        <v>111</v>
      </c>
      <c r="I748" s="152" t="s">
        <v>112</v>
      </c>
    </row>
    <row r="749" customFormat="false" ht="12.75" hidden="false" customHeight="false" outlineLevel="0" collapsed="false">
      <c r="A749" s="0" t="s">
        <v>18</v>
      </c>
      <c r="B749" s="0" t="s">
        <v>113</v>
      </c>
      <c r="C749" s="0" t="s">
        <v>108</v>
      </c>
      <c r="D749" s="116" t="n">
        <v>37956</v>
      </c>
      <c r="E749" s="0" t="n">
        <v>0</v>
      </c>
      <c r="F749" s="0" t="n">
        <v>3133119</v>
      </c>
      <c r="G749" s="151" t="s">
        <v>111</v>
      </c>
      <c r="H749" s="151" t="s">
        <v>111</v>
      </c>
      <c r="I749" s="152" t="s">
        <v>112</v>
      </c>
    </row>
    <row r="750" customFormat="false" ht="12.75" hidden="false" customHeight="false" outlineLevel="0" collapsed="false">
      <c r="A750" s="0" t="s">
        <v>19</v>
      </c>
      <c r="B750" s="0" t="s">
        <v>110</v>
      </c>
      <c r="C750" s="0" t="s">
        <v>108</v>
      </c>
      <c r="D750" s="116" t="n">
        <v>37956</v>
      </c>
      <c r="E750" s="0" t="n">
        <v>0.83</v>
      </c>
      <c r="F750" s="0" t="n">
        <v>3133120</v>
      </c>
      <c r="G750" s="151" t="s">
        <v>111</v>
      </c>
      <c r="H750" s="151" t="s">
        <v>111</v>
      </c>
      <c r="I750" s="152" t="s">
        <v>112</v>
      </c>
    </row>
    <row r="751" customFormat="false" ht="12.75" hidden="false" customHeight="false" outlineLevel="0" collapsed="false">
      <c r="A751" s="0" t="s">
        <v>19</v>
      </c>
      <c r="B751" s="0" t="s">
        <v>113</v>
      </c>
      <c r="C751" s="0" t="s">
        <v>108</v>
      </c>
      <c r="D751" s="116" t="n">
        <v>37956</v>
      </c>
      <c r="E751" s="0" t="n">
        <v>0.05</v>
      </c>
      <c r="F751" s="0" t="n">
        <v>3133121</v>
      </c>
      <c r="G751" s="151" t="s">
        <v>111</v>
      </c>
      <c r="H751" s="151" t="s">
        <v>111</v>
      </c>
      <c r="I751" s="152" t="s">
        <v>112</v>
      </c>
    </row>
    <row r="752" customFormat="false" ht="12.75" hidden="false" customHeight="false" outlineLevel="0" collapsed="false">
      <c r="A752" s="0" t="s">
        <v>21</v>
      </c>
      <c r="B752" s="0" t="s">
        <v>110</v>
      </c>
      <c r="C752" s="0" t="s">
        <v>108</v>
      </c>
      <c r="D752" s="116" t="n">
        <v>37956</v>
      </c>
      <c r="E752" s="0" t="n">
        <v>0.82</v>
      </c>
      <c r="F752" s="0" t="n">
        <v>3133122</v>
      </c>
      <c r="G752" s="151" t="s">
        <v>111</v>
      </c>
      <c r="H752" s="151" t="s">
        <v>111</v>
      </c>
      <c r="I752" s="152" t="s">
        <v>112</v>
      </c>
    </row>
    <row r="753" customFormat="false" ht="12.75" hidden="false" customHeight="false" outlineLevel="0" collapsed="false">
      <c r="A753" s="0" t="s">
        <v>21</v>
      </c>
      <c r="B753" s="0" t="s">
        <v>113</v>
      </c>
      <c r="C753" s="0" t="s">
        <v>108</v>
      </c>
      <c r="D753" s="116" t="n">
        <v>37956</v>
      </c>
      <c r="E753" s="0" t="n">
        <v>0.07</v>
      </c>
      <c r="F753" s="0" t="n">
        <v>3133123</v>
      </c>
      <c r="G753" s="151" t="s">
        <v>111</v>
      </c>
      <c r="H753" s="151" t="s">
        <v>111</v>
      </c>
      <c r="I753" s="152" t="s">
        <v>112</v>
      </c>
    </row>
    <row r="754" customFormat="false" ht="12.75" hidden="false" customHeight="false" outlineLevel="0" collapsed="false">
      <c r="A754" s="0" t="s">
        <v>73</v>
      </c>
      <c r="B754" s="0" t="s">
        <v>80</v>
      </c>
      <c r="C754" s="0" t="s">
        <v>108</v>
      </c>
      <c r="D754" s="116" t="n">
        <v>37956</v>
      </c>
      <c r="E754" s="0" t="n">
        <v>0.05</v>
      </c>
      <c r="F754" s="0" t="n">
        <v>3133124</v>
      </c>
      <c r="G754" s="151" t="s">
        <v>111</v>
      </c>
      <c r="H754" s="151" t="s">
        <v>111</v>
      </c>
      <c r="I754" s="152" t="s">
        <v>112</v>
      </c>
    </row>
    <row r="755" customFormat="false" ht="12.75" hidden="false" customHeight="false" outlineLevel="0" collapsed="false">
      <c r="A755" s="0" t="s">
        <v>74</v>
      </c>
      <c r="B755" s="0" t="s">
        <v>80</v>
      </c>
      <c r="C755" s="0" t="s">
        <v>108</v>
      </c>
      <c r="D755" s="116" t="n">
        <v>37956</v>
      </c>
      <c r="E755" s="0" t="n">
        <v>0.25</v>
      </c>
      <c r="F755" s="0" t="n">
        <v>3133125</v>
      </c>
      <c r="G755" s="151" t="s">
        <v>111</v>
      </c>
      <c r="H755" s="151" t="s">
        <v>111</v>
      </c>
      <c r="I755" s="152" t="s">
        <v>112</v>
      </c>
    </row>
    <row r="756" customFormat="false" ht="12.75" hidden="false" customHeight="false" outlineLevel="0" collapsed="false">
      <c r="A756" s="0" t="s">
        <v>75</v>
      </c>
      <c r="B756" s="0" t="s">
        <v>80</v>
      </c>
      <c r="C756" s="0" t="s">
        <v>108</v>
      </c>
      <c r="D756" s="116" t="n">
        <v>37956</v>
      </c>
      <c r="E756" s="0" t="n">
        <v>-0.05</v>
      </c>
      <c r="F756" s="0" t="n">
        <v>3133126</v>
      </c>
      <c r="G756" s="151" t="s">
        <v>111</v>
      </c>
      <c r="H756" s="151" t="s">
        <v>111</v>
      </c>
      <c r="I756" s="152" t="s">
        <v>112</v>
      </c>
    </row>
    <row r="757" customFormat="false" ht="12.75" hidden="false" customHeight="false" outlineLevel="0" collapsed="false">
      <c r="A757" s="0" t="s">
        <v>76</v>
      </c>
      <c r="B757" s="0" t="s">
        <v>80</v>
      </c>
      <c r="C757" s="0" t="s">
        <v>108</v>
      </c>
      <c r="D757" s="116" t="n">
        <v>37956</v>
      </c>
      <c r="E757" s="0" t="n">
        <v>0.25</v>
      </c>
      <c r="F757" s="0" t="n">
        <v>3133127</v>
      </c>
      <c r="G757" s="151" t="s">
        <v>111</v>
      </c>
      <c r="H757" s="151" t="s">
        <v>111</v>
      </c>
      <c r="I757" s="152" t="s">
        <v>112</v>
      </c>
    </row>
    <row r="758" customFormat="false" ht="12.75" hidden="false" customHeight="false" outlineLevel="0" collapsed="false">
      <c r="A758" s="0" t="s">
        <v>72</v>
      </c>
      <c r="B758" s="0" t="s">
        <v>80</v>
      </c>
      <c r="C758" s="0" t="s">
        <v>108</v>
      </c>
      <c r="D758" s="116" t="n">
        <v>37956</v>
      </c>
      <c r="E758" s="158" t="n">
        <v>37987</v>
      </c>
      <c r="I758" s="152" t="s">
        <v>109</v>
      </c>
    </row>
    <row r="759" customFormat="false" ht="12.75" hidden="false" customHeight="false" outlineLevel="0" collapsed="false">
      <c r="A759" s="0" t="s">
        <v>59</v>
      </c>
      <c r="B759" s="0" t="s">
        <v>110</v>
      </c>
      <c r="C759" s="0" t="s">
        <v>108</v>
      </c>
      <c r="D759" s="116" t="n">
        <v>37987</v>
      </c>
      <c r="E759" s="0" t="n">
        <v>1.2</v>
      </c>
      <c r="F759" s="0" t="n">
        <v>3133100</v>
      </c>
      <c r="G759" s="151" t="s">
        <v>111</v>
      </c>
      <c r="H759" s="151" t="s">
        <v>111</v>
      </c>
      <c r="I759" s="152" t="s">
        <v>112</v>
      </c>
    </row>
    <row r="760" customFormat="false" ht="12.75" hidden="false" customHeight="false" outlineLevel="0" collapsed="false">
      <c r="A760" s="0" t="s">
        <v>59</v>
      </c>
      <c r="B760" s="0" t="s">
        <v>113</v>
      </c>
      <c r="C760" s="0" t="s">
        <v>108</v>
      </c>
      <c r="D760" s="116" t="n">
        <v>37987</v>
      </c>
      <c r="E760" s="0" t="n">
        <v>0.05</v>
      </c>
      <c r="F760" s="0" t="n">
        <v>3133101</v>
      </c>
      <c r="G760" s="151" t="s">
        <v>111</v>
      </c>
      <c r="H760" s="151" t="s">
        <v>111</v>
      </c>
      <c r="I760" s="152" t="s">
        <v>112</v>
      </c>
    </row>
    <row r="761" customFormat="false" ht="12.75" hidden="false" customHeight="false" outlineLevel="0" collapsed="false">
      <c r="A761" s="0" t="s">
        <v>60</v>
      </c>
      <c r="B761" s="0" t="s">
        <v>110</v>
      </c>
      <c r="C761" s="0" t="s">
        <v>108</v>
      </c>
      <c r="D761" s="116" t="n">
        <v>37987</v>
      </c>
      <c r="E761" s="0" t="n">
        <v>1.2</v>
      </c>
      <c r="F761" s="0" t="n">
        <v>3133102</v>
      </c>
      <c r="G761" s="151" t="s">
        <v>111</v>
      </c>
      <c r="H761" s="151" t="s">
        <v>111</v>
      </c>
      <c r="I761" s="152" t="s">
        <v>112</v>
      </c>
    </row>
    <row r="762" customFormat="false" ht="12.75" hidden="false" customHeight="false" outlineLevel="0" collapsed="false">
      <c r="A762" s="0" t="s">
        <v>60</v>
      </c>
      <c r="B762" s="0" t="s">
        <v>113</v>
      </c>
      <c r="C762" s="0" t="s">
        <v>108</v>
      </c>
      <c r="D762" s="116" t="n">
        <v>37987</v>
      </c>
      <c r="E762" s="0" t="n">
        <v>0.32</v>
      </c>
      <c r="F762" s="0" t="n">
        <v>3133103</v>
      </c>
      <c r="G762" s="151" t="s">
        <v>111</v>
      </c>
      <c r="H762" s="151" t="s">
        <v>111</v>
      </c>
      <c r="I762" s="152" t="s">
        <v>112</v>
      </c>
    </row>
    <row r="763" customFormat="false" ht="12.75" hidden="false" customHeight="false" outlineLevel="0" collapsed="false">
      <c r="A763" s="0" t="s">
        <v>61</v>
      </c>
      <c r="B763" s="0" t="s">
        <v>110</v>
      </c>
      <c r="C763" s="0" t="s">
        <v>108</v>
      </c>
      <c r="D763" s="116" t="n">
        <v>37987</v>
      </c>
      <c r="E763" s="0" t="n">
        <v>1.52</v>
      </c>
      <c r="F763" s="0" t="n">
        <v>3133104</v>
      </c>
      <c r="G763" s="151" t="s">
        <v>111</v>
      </c>
      <c r="H763" s="151" t="s">
        <v>111</v>
      </c>
      <c r="I763" s="152" t="s">
        <v>112</v>
      </c>
    </row>
    <row r="764" customFormat="false" ht="12.75" hidden="false" customHeight="false" outlineLevel="0" collapsed="false">
      <c r="A764" s="0" t="s">
        <v>61</v>
      </c>
      <c r="B764" s="0" t="s">
        <v>113</v>
      </c>
      <c r="C764" s="0" t="s">
        <v>108</v>
      </c>
      <c r="D764" s="116" t="n">
        <v>37987</v>
      </c>
      <c r="E764" s="0" t="n">
        <v>0.05</v>
      </c>
      <c r="F764" s="0" t="n">
        <v>3133105</v>
      </c>
      <c r="G764" s="151" t="s">
        <v>111</v>
      </c>
      <c r="H764" s="151" t="s">
        <v>111</v>
      </c>
      <c r="I764" s="152" t="s">
        <v>112</v>
      </c>
    </row>
    <row r="765" customFormat="false" ht="12.75" hidden="false" customHeight="false" outlineLevel="0" collapsed="false">
      <c r="A765" s="0" t="s">
        <v>62</v>
      </c>
      <c r="B765" s="0" t="s">
        <v>110</v>
      </c>
      <c r="C765" s="0" t="s">
        <v>108</v>
      </c>
      <c r="D765" s="116" t="n">
        <v>37987</v>
      </c>
      <c r="E765" s="0" t="n">
        <v>1.2</v>
      </c>
      <c r="F765" s="0" t="n">
        <v>3133106</v>
      </c>
      <c r="G765" s="151" t="s">
        <v>111</v>
      </c>
      <c r="H765" s="151" t="s">
        <v>111</v>
      </c>
      <c r="I765" s="152" t="s">
        <v>112</v>
      </c>
    </row>
    <row r="766" customFormat="false" ht="12.75" hidden="false" customHeight="false" outlineLevel="0" collapsed="false">
      <c r="A766" s="0" t="s">
        <v>62</v>
      </c>
      <c r="B766" s="0" t="s">
        <v>113</v>
      </c>
      <c r="C766" s="0" t="s">
        <v>108</v>
      </c>
      <c r="D766" s="116" t="n">
        <v>37987</v>
      </c>
      <c r="E766" s="0" t="n">
        <v>0.32</v>
      </c>
      <c r="F766" s="0" t="n">
        <v>3133107</v>
      </c>
      <c r="G766" s="151" t="s">
        <v>111</v>
      </c>
      <c r="H766" s="151" t="s">
        <v>111</v>
      </c>
      <c r="I766" s="152" t="s">
        <v>112</v>
      </c>
    </row>
    <row r="767" customFormat="false" ht="12.75" hidden="false" customHeight="false" outlineLevel="0" collapsed="false">
      <c r="A767" s="0" t="s">
        <v>49</v>
      </c>
      <c r="B767" s="0" t="s">
        <v>110</v>
      </c>
      <c r="C767" s="0" t="s">
        <v>108</v>
      </c>
      <c r="D767" s="116" t="n">
        <v>37987</v>
      </c>
      <c r="E767" s="0" t="n">
        <v>1.04</v>
      </c>
      <c r="F767" s="0" t="n">
        <v>3133108</v>
      </c>
      <c r="G767" s="151" t="s">
        <v>111</v>
      </c>
      <c r="H767" s="151" t="s">
        <v>111</v>
      </c>
      <c r="I767" s="152" t="s">
        <v>112</v>
      </c>
    </row>
    <row r="768" customFormat="false" ht="12.75" hidden="false" customHeight="false" outlineLevel="0" collapsed="false">
      <c r="A768" s="0" t="s">
        <v>49</v>
      </c>
      <c r="B768" s="0" t="s">
        <v>113</v>
      </c>
      <c r="C768" s="0" t="s">
        <v>108</v>
      </c>
      <c r="D768" s="116" t="n">
        <v>37987</v>
      </c>
      <c r="E768" s="0" t="n">
        <v>0.05</v>
      </c>
      <c r="F768" s="0" t="n">
        <v>3133109</v>
      </c>
      <c r="G768" s="151" t="s">
        <v>111</v>
      </c>
      <c r="H768" s="151" t="s">
        <v>111</v>
      </c>
      <c r="I768" s="152" t="s">
        <v>112</v>
      </c>
    </row>
    <row r="769" customFormat="false" ht="12.75" hidden="false" customHeight="false" outlineLevel="0" collapsed="false">
      <c r="A769" s="0" t="s">
        <v>50</v>
      </c>
      <c r="B769" s="0" t="s">
        <v>110</v>
      </c>
      <c r="C769" s="0" t="s">
        <v>108</v>
      </c>
      <c r="D769" s="116" t="n">
        <v>37987</v>
      </c>
      <c r="E769" s="0" t="n">
        <v>1.57</v>
      </c>
      <c r="F769" s="0" t="n">
        <v>3133110</v>
      </c>
      <c r="G769" s="151" t="s">
        <v>111</v>
      </c>
      <c r="H769" s="151" t="s">
        <v>111</v>
      </c>
      <c r="I769" s="152" t="s">
        <v>112</v>
      </c>
    </row>
    <row r="770" customFormat="false" ht="12.75" hidden="false" customHeight="false" outlineLevel="0" collapsed="false">
      <c r="A770" s="0" t="s">
        <v>50</v>
      </c>
      <c r="B770" s="0" t="s">
        <v>113</v>
      </c>
      <c r="C770" s="0" t="s">
        <v>108</v>
      </c>
      <c r="D770" s="116" t="n">
        <v>37987</v>
      </c>
      <c r="E770" s="0" t="n">
        <v>-0.25</v>
      </c>
      <c r="F770" s="0" t="n">
        <v>3133111</v>
      </c>
      <c r="G770" s="151" t="s">
        <v>111</v>
      </c>
      <c r="H770" s="151" t="s">
        <v>111</v>
      </c>
      <c r="I770" s="152" t="s">
        <v>112</v>
      </c>
    </row>
    <row r="771" customFormat="false" ht="12.75" hidden="false" customHeight="false" outlineLevel="0" collapsed="false">
      <c r="A771" s="0" t="s">
        <v>51</v>
      </c>
      <c r="B771" s="0" t="s">
        <v>110</v>
      </c>
      <c r="C771" s="0" t="s">
        <v>108</v>
      </c>
      <c r="D771" s="116" t="n">
        <v>37987</v>
      </c>
      <c r="E771" s="0" t="n">
        <v>1.57</v>
      </c>
      <c r="F771" s="0" t="n">
        <v>3133112</v>
      </c>
      <c r="G771" s="151" t="s">
        <v>111</v>
      </c>
      <c r="H771" s="151" t="s">
        <v>111</v>
      </c>
      <c r="I771" s="152" t="s">
        <v>112</v>
      </c>
    </row>
    <row r="772" customFormat="false" ht="12.75" hidden="false" customHeight="false" outlineLevel="0" collapsed="false">
      <c r="A772" s="0" t="s">
        <v>51</v>
      </c>
      <c r="B772" s="0" t="s">
        <v>113</v>
      </c>
      <c r="C772" s="0" t="s">
        <v>108</v>
      </c>
      <c r="D772" s="116" t="n">
        <v>37987</v>
      </c>
      <c r="E772" s="0" t="n">
        <v>0.45</v>
      </c>
      <c r="F772" s="0" t="n">
        <v>3133113</v>
      </c>
      <c r="G772" s="151" t="s">
        <v>111</v>
      </c>
      <c r="H772" s="151" t="s">
        <v>111</v>
      </c>
      <c r="I772" s="152" t="s">
        <v>112</v>
      </c>
    </row>
    <row r="773" customFormat="false" ht="12.75" hidden="false" customHeight="false" outlineLevel="0" collapsed="false">
      <c r="A773" s="0" t="s">
        <v>52</v>
      </c>
      <c r="B773" s="0" t="s">
        <v>110</v>
      </c>
      <c r="C773" s="0" t="s">
        <v>108</v>
      </c>
      <c r="D773" s="116" t="n">
        <v>37987</v>
      </c>
      <c r="E773" s="0" t="n">
        <v>1.57</v>
      </c>
      <c r="F773" s="0" t="n">
        <v>3133114</v>
      </c>
      <c r="G773" s="151" t="s">
        <v>111</v>
      </c>
      <c r="H773" s="151" t="s">
        <v>111</v>
      </c>
      <c r="I773" s="152" t="s">
        <v>112</v>
      </c>
    </row>
    <row r="774" customFormat="false" ht="12.75" hidden="false" customHeight="false" outlineLevel="0" collapsed="false">
      <c r="A774" s="0" t="s">
        <v>52</v>
      </c>
      <c r="B774" s="0" t="s">
        <v>113</v>
      </c>
      <c r="C774" s="0" t="s">
        <v>108</v>
      </c>
      <c r="D774" s="116" t="n">
        <v>37987</v>
      </c>
      <c r="E774" s="0" t="n">
        <v>-0.2</v>
      </c>
      <c r="F774" s="0" t="n">
        <v>3133115</v>
      </c>
      <c r="G774" s="151" t="s">
        <v>111</v>
      </c>
      <c r="H774" s="151" t="s">
        <v>111</v>
      </c>
      <c r="I774" s="152" t="s">
        <v>112</v>
      </c>
    </row>
    <row r="775" customFormat="false" ht="12.75" hidden="false" customHeight="false" outlineLevel="0" collapsed="false">
      <c r="A775" s="0" t="s">
        <v>17</v>
      </c>
      <c r="B775" s="0" t="s">
        <v>110</v>
      </c>
      <c r="C775" s="0" t="s">
        <v>108</v>
      </c>
      <c r="D775" s="116" t="n">
        <v>37987</v>
      </c>
      <c r="E775" s="0" t="n">
        <v>1.09</v>
      </c>
      <c r="F775" s="0" t="n">
        <v>3133116</v>
      </c>
      <c r="G775" s="151" t="s">
        <v>111</v>
      </c>
      <c r="H775" s="151" t="s">
        <v>111</v>
      </c>
      <c r="I775" s="152" t="s">
        <v>112</v>
      </c>
    </row>
    <row r="776" customFormat="false" ht="12.75" hidden="false" customHeight="false" outlineLevel="0" collapsed="false">
      <c r="A776" s="0" t="s">
        <v>17</v>
      </c>
      <c r="B776" s="0" t="s">
        <v>113</v>
      </c>
      <c r="C776" s="0" t="s">
        <v>108</v>
      </c>
      <c r="D776" s="116" t="n">
        <v>37987</v>
      </c>
      <c r="E776" s="0" t="n">
        <v>0.012</v>
      </c>
      <c r="F776" s="0" t="n">
        <v>3133117</v>
      </c>
      <c r="G776" s="151" t="s">
        <v>111</v>
      </c>
      <c r="H776" s="151" t="s">
        <v>111</v>
      </c>
      <c r="I776" s="152" t="s">
        <v>112</v>
      </c>
    </row>
    <row r="777" customFormat="false" ht="12.75" hidden="false" customHeight="false" outlineLevel="0" collapsed="false">
      <c r="A777" s="0" t="s">
        <v>18</v>
      </c>
      <c r="B777" s="0" t="s">
        <v>110</v>
      </c>
      <c r="C777" s="0" t="s">
        <v>108</v>
      </c>
      <c r="D777" s="116" t="n">
        <v>37987</v>
      </c>
      <c r="E777" s="0" t="n">
        <v>0</v>
      </c>
      <c r="F777" s="0" t="n">
        <v>3133118</v>
      </c>
      <c r="G777" s="151" t="s">
        <v>111</v>
      </c>
      <c r="H777" s="151" t="s">
        <v>111</v>
      </c>
      <c r="I777" s="152" t="s">
        <v>112</v>
      </c>
    </row>
    <row r="778" customFormat="false" ht="12.75" hidden="false" customHeight="false" outlineLevel="0" collapsed="false">
      <c r="A778" s="0" t="s">
        <v>18</v>
      </c>
      <c r="B778" s="0" t="s">
        <v>113</v>
      </c>
      <c r="C778" s="0" t="s">
        <v>108</v>
      </c>
      <c r="D778" s="116" t="n">
        <v>37987</v>
      </c>
      <c r="E778" s="0" t="n">
        <v>0</v>
      </c>
      <c r="F778" s="0" t="n">
        <v>3133119</v>
      </c>
      <c r="G778" s="151" t="s">
        <v>111</v>
      </c>
      <c r="H778" s="151" t="s">
        <v>111</v>
      </c>
      <c r="I778" s="152" t="s">
        <v>112</v>
      </c>
    </row>
    <row r="779" customFormat="false" ht="12.75" hidden="false" customHeight="false" outlineLevel="0" collapsed="false">
      <c r="A779" s="0" t="s">
        <v>19</v>
      </c>
      <c r="B779" s="0" t="s">
        <v>110</v>
      </c>
      <c r="C779" s="0" t="s">
        <v>108</v>
      </c>
      <c r="D779" s="116" t="n">
        <v>37987</v>
      </c>
      <c r="E779" s="0" t="n">
        <v>1.12</v>
      </c>
      <c r="F779" s="0" t="n">
        <v>3133120</v>
      </c>
      <c r="G779" s="151" t="s">
        <v>111</v>
      </c>
      <c r="H779" s="151" t="s">
        <v>111</v>
      </c>
      <c r="I779" s="152" t="s">
        <v>112</v>
      </c>
    </row>
    <row r="780" customFormat="false" ht="12.75" hidden="false" customHeight="false" outlineLevel="0" collapsed="false">
      <c r="A780" s="0" t="s">
        <v>19</v>
      </c>
      <c r="B780" s="0" t="s">
        <v>113</v>
      </c>
      <c r="C780" s="0" t="s">
        <v>108</v>
      </c>
      <c r="D780" s="116" t="n">
        <v>37987</v>
      </c>
      <c r="E780" s="0" t="n">
        <v>0.05</v>
      </c>
      <c r="F780" s="0" t="n">
        <v>3133121</v>
      </c>
      <c r="G780" s="151" t="s">
        <v>111</v>
      </c>
      <c r="H780" s="151" t="s">
        <v>111</v>
      </c>
      <c r="I780" s="152" t="s">
        <v>112</v>
      </c>
    </row>
    <row r="781" customFormat="false" ht="12.75" hidden="false" customHeight="false" outlineLevel="0" collapsed="false">
      <c r="A781" s="0" t="s">
        <v>21</v>
      </c>
      <c r="B781" s="0" t="s">
        <v>110</v>
      </c>
      <c r="C781" s="0" t="s">
        <v>108</v>
      </c>
      <c r="D781" s="116" t="n">
        <v>37987</v>
      </c>
      <c r="E781" s="0" t="n">
        <v>1.11</v>
      </c>
      <c r="F781" s="0" t="n">
        <v>3133122</v>
      </c>
      <c r="G781" s="151" t="s">
        <v>111</v>
      </c>
      <c r="H781" s="151" t="s">
        <v>111</v>
      </c>
      <c r="I781" s="152" t="s">
        <v>112</v>
      </c>
    </row>
    <row r="782" customFormat="false" ht="12.75" hidden="false" customHeight="false" outlineLevel="0" collapsed="false">
      <c r="A782" s="0" t="s">
        <v>21</v>
      </c>
      <c r="B782" s="0" t="s">
        <v>113</v>
      </c>
      <c r="C782" s="0" t="s">
        <v>108</v>
      </c>
      <c r="D782" s="116" t="n">
        <v>37987</v>
      </c>
      <c r="E782" s="0" t="n">
        <v>0.07</v>
      </c>
      <c r="F782" s="0" t="n">
        <v>3133123</v>
      </c>
      <c r="G782" s="151" t="s">
        <v>111</v>
      </c>
      <c r="H782" s="151" t="s">
        <v>111</v>
      </c>
      <c r="I782" s="152" t="s">
        <v>112</v>
      </c>
    </row>
    <row r="783" customFormat="false" ht="12.75" hidden="false" customHeight="false" outlineLevel="0" collapsed="false">
      <c r="A783" s="0" t="s">
        <v>73</v>
      </c>
      <c r="B783" s="0" t="s">
        <v>80</v>
      </c>
      <c r="C783" s="0" t="s">
        <v>108</v>
      </c>
      <c r="D783" s="116" t="n">
        <v>37987</v>
      </c>
      <c r="E783" s="0" t="n">
        <v>0.05</v>
      </c>
      <c r="F783" s="0" t="n">
        <v>3133124</v>
      </c>
      <c r="G783" s="151" t="s">
        <v>111</v>
      </c>
      <c r="H783" s="151" t="s">
        <v>111</v>
      </c>
      <c r="I783" s="152" t="s">
        <v>112</v>
      </c>
    </row>
    <row r="784" customFormat="false" ht="12.75" hidden="false" customHeight="false" outlineLevel="0" collapsed="false">
      <c r="A784" s="0" t="s">
        <v>74</v>
      </c>
      <c r="B784" s="0" t="s">
        <v>80</v>
      </c>
      <c r="C784" s="0" t="s">
        <v>108</v>
      </c>
      <c r="D784" s="116" t="n">
        <v>37987</v>
      </c>
      <c r="E784" s="0" t="n">
        <v>0.45</v>
      </c>
      <c r="F784" s="0" t="n">
        <v>3133125</v>
      </c>
      <c r="G784" s="151" t="s">
        <v>111</v>
      </c>
      <c r="H784" s="151" t="s">
        <v>111</v>
      </c>
      <c r="I784" s="152" t="s">
        <v>112</v>
      </c>
    </row>
    <row r="785" customFormat="false" ht="12.75" hidden="false" customHeight="false" outlineLevel="0" collapsed="false">
      <c r="A785" s="0" t="s">
        <v>75</v>
      </c>
      <c r="B785" s="0" t="s">
        <v>80</v>
      </c>
      <c r="C785" s="0" t="s">
        <v>108</v>
      </c>
      <c r="D785" s="116" t="n">
        <v>37987</v>
      </c>
      <c r="E785" s="0" t="n">
        <v>-0.2</v>
      </c>
      <c r="F785" s="0" t="n">
        <v>3133126</v>
      </c>
      <c r="G785" s="151" t="s">
        <v>111</v>
      </c>
      <c r="H785" s="151" t="s">
        <v>111</v>
      </c>
      <c r="I785" s="152" t="s">
        <v>112</v>
      </c>
    </row>
    <row r="786" customFormat="false" ht="12.75" hidden="false" customHeight="false" outlineLevel="0" collapsed="false">
      <c r="A786" s="0" t="s">
        <v>76</v>
      </c>
      <c r="B786" s="0" t="s">
        <v>80</v>
      </c>
      <c r="C786" s="0" t="s">
        <v>108</v>
      </c>
      <c r="D786" s="116" t="n">
        <v>37987</v>
      </c>
      <c r="E786" s="0" t="n">
        <v>0.45</v>
      </c>
      <c r="F786" s="0" t="n">
        <v>3133127</v>
      </c>
      <c r="G786" s="151" t="s">
        <v>111</v>
      </c>
      <c r="H786" s="151" t="s">
        <v>111</v>
      </c>
      <c r="I786" s="152" t="s">
        <v>112</v>
      </c>
    </row>
    <row r="787" customFormat="false" ht="12.75" hidden="false" customHeight="false" outlineLevel="0" collapsed="false">
      <c r="A787" s="0" t="s">
        <v>72</v>
      </c>
      <c r="B787" s="0" t="s">
        <v>80</v>
      </c>
      <c r="C787" s="0" t="s">
        <v>108</v>
      </c>
      <c r="D787" s="116" t="n">
        <v>37987</v>
      </c>
      <c r="E787" s="158" t="n">
        <v>38018</v>
      </c>
      <c r="I787" s="152" t="s">
        <v>109</v>
      </c>
    </row>
    <row r="788" customFormat="false" ht="12.75" hidden="false" customHeight="false" outlineLevel="0" collapsed="false">
      <c r="A788" s="0" t="s">
        <v>59</v>
      </c>
      <c r="B788" s="0" t="s">
        <v>110</v>
      </c>
      <c r="C788" s="0" t="s">
        <v>108</v>
      </c>
      <c r="D788" s="116" t="n">
        <v>38018</v>
      </c>
      <c r="E788" s="0" t="n">
        <v>1.2</v>
      </c>
      <c r="F788" s="0" t="n">
        <v>3133100</v>
      </c>
      <c r="G788" s="151" t="s">
        <v>111</v>
      </c>
      <c r="H788" s="151" t="s">
        <v>111</v>
      </c>
      <c r="I788" s="152" t="s">
        <v>112</v>
      </c>
    </row>
    <row r="789" customFormat="false" ht="12.75" hidden="false" customHeight="false" outlineLevel="0" collapsed="false">
      <c r="A789" s="0" t="s">
        <v>59</v>
      </c>
      <c r="B789" s="0" t="s">
        <v>113</v>
      </c>
      <c r="C789" s="0" t="s">
        <v>108</v>
      </c>
      <c r="D789" s="116" t="n">
        <v>38018</v>
      </c>
      <c r="E789" s="0" t="n">
        <v>0.05</v>
      </c>
      <c r="F789" s="0" t="n">
        <v>3133101</v>
      </c>
      <c r="G789" s="151" t="s">
        <v>111</v>
      </c>
      <c r="H789" s="151" t="s">
        <v>111</v>
      </c>
      <c r="I789" s="152" t="s">
        <v>112</v>
      </c>
    </row>
    <row r="790" customFormat="false" ht="12.75" hidden="false" customHeight="false" outlineLevel="0" collapsed="false">
      <c r="A790" s="0" t="s">
        <v>60</v>
      </c>
      <c r="B790" s="0" t="s">
        <v>110</v>
      </c>
      <c r="C790" s="0" t="s">
        <v>108</v>
      </c>
      <c r="D790" s="116" t="n">
        <v>38018</v>
      </c>
      <c r="E790" s="0" t="n">
        <v>1.2</v>
      </c>
      <c r="F790" s="0" t="n">
        <v>3133102</v>
      </c>
      <c r="G790" s="151" t="s">
        <v>111</v>
      </c>
      <c r="H790" s="151" t="s">
        <v>111</v>
      </c>
      <c r="I790" s="152" t="s">
        <v>112</v>
      </c>
    </row>
    <row r="791" customFormat="false" ht="12.75" hidden="false" customHeight="false" outlineLevel="0" collapsed="false">
      <c r="A791" s="0" t="s">
        <v>60</v>
      </c>
      <c r="B791" s="0" t="s">
        <v>113</v>
      </c>
      <c r="C791" s="0" t="s">
        <v>108</v>
      </c>
      <c r="D791" s="116" t="n">
        <v>38018</v>
      </c>
      <c r="E791" s="0" t="n">
        <v>0.32</v>
      </c>
      <c r="F791" s="0" t="n">
        <v>3133103</v>
      </c>
      <c r="G791" s="151" t="s">
        <v>111</v>
      </c>
      <c r="H791" s="151" t="s">
        <v>111</v>
      </c>
      <c r="I791" s="152" t="s">
        <v>112</v>
      </c>
    </row>
    <row r="792" customFormat="false" ht="12.75" hidden="false" customHeight="false" outlineLevel="0" collapsed="false">
      <c r="A792" s="0" t="s">
        <v>61</v>
      </c>
      <c r="B792" s="0" t="s">
        <v>110</v>
      </c>
      <c r="C792" s="0" t="s">
        <v>108</v>
      </c>
      <c r="D792" s="116" t="n">
        <v>38018</v>
      </c>
      <c r="E792" s="0" t="n">
        <v>1.52</v>
      </c>
      <c r="F792" s="0" t="n">
        <v>3133104</v>
      </c>
      <c r="G792" s="151" t="s">
        <v>111</v>
      </c>
      <c r="H792" s="151" t="s">
        <v>111</v>
      </c>
      <c r="I792" s="152" t="s">
        <v>112</v>
      </c>
    </row>
    <row r="793" customFormat="false" ht="12.75" hidden="false" customHeight="false" outlineLevel="0" collapsed="false">
      <c r="A793" s="0" t="s">
        <v>61</v>
      </c>
      <c r="B793" s="0" t="s">
        <v>113</v>
      </c>
      <c r="C793" s="0" t="s">
        <v>108</v>
      </c>
      <c r="D793" s="116" t="n">
        <v>38018</v>
      </c>
      <c r="E793" s="0" t="n">
        <v>0.05</v>
      </c>
      <c r="F793" s="0" t="n">
        <v>3133105</v>
      </c>
      <c r="G793" s="151" t="s">
        <v>111</v>
      </c>
      <c r="H793" s="151" t="s">
        <v>111</v>
      </c>
      <c r="I793" s="152" t="s">
        <v>112</v>
      </c>
    </row>
    <row r="794" customFormat="false" ht="12.75" hidden="false" customHeight="false" outlineLevel="0" collapsed="false">
      <c r="A794" s="0" t="s">
        <v>62</v>
      </c>
      <c r="B794" s="0" t="s">
        <v>110</v>
      </c>
      <c r="C794" s="0" t="s">
        <v>108</v>
      </c>
      <c r="D794" s="116" t="n">
        <v>38018</v>
      </c>
      <c r="E794" s="0" t="n">
        <v>1.2</v>
      </c>
      <c r="F794" s="0" t="n">
        <v>3133106</v>
      </c>
      <c r="G794" s="151" t="s">
        <v>111</v>
      </c>
      <c r="H794" s="151" t="s">
        <v>111</v>
      </c>
      <c r="I794" s="152" t="s">
        <v>112</v>
      </c>
    </row>
    <row r="795" customFormat="false" ht="12.75" hidden="false" customHeight="false" outlineLevel="0" collapsed="false">
      <c r="A795" s="0" t="s">
        <v>62</v>
      </c>
      <c r="B795" s="0" t="s">
        <v>113</v>
      </c>
      <c r="C795" s="0" t="s">
        <v>108</v>
      </c>
      <c r="D795" s="116" t="n">
        <v>38018</v>
      </c>
      <c r="E795" s="0" t="n">
        <v>0.32</v>
      </c>
      <c r="F795" s="0" t="n">
        <v>3133107</v>
      </c>
      <c r="G795" s="151" t="s">
        <v>111</v>
      </c>
      <c r="H795" s="151" t="s">
        <v>111</v>
      </c>
      <c r="I795" s="152" t="s">
        <v>112</v>
      </c>
    </row>
    <row r="796" customFormat="false" ht="12.75" hidden="false" customHeight="false" outlineLevel="0" collapsed="false">
      <c r="A796" s="0" t="s">
        <v>49</v>
      </c>
      <c r="B796" s="0" t="s">
        <v>110</v>
      </c>
      <c r="C796" s="0" t="s">
        <v>108</v>
      </c>
      <c r="D796" s="116" t="n">
        <v>38018</v>
      </c>
      <c r="E796" s="0" t="n">
        <v>1.04</v>
      </c>
      <c r="F796" s="0" t="n">
        <v>3133108</v>
      </c>
      <c r="G796" s="151" t="s">
        <v>111</v>
      </c>
      <c r="H796" s="151" t="s">
        <v>111</v>
      </c>
      <c r="I796" s="152" t="s">
        <v>112</v>
      </c>
    </row>
    <row r="797" customFormat="false" ht="12.75" hidden="false" customHeight="false" outlineLevel="0" collapsed="false">
      <c r="A797" s="0" t="s">
        <v>49</v>
      </c>
      <c r="B797" s="0" t="s">
        <v>113</v>
      </c>
      <c r="C797" s="0" t="s">
        <v>108</v>
      </c>
      <c r="D797" s="116" t="n">
        <v>38018</v>
      </c>
      <c r="E797" s="0" t="n">
        <v>0.05</v>
      </c>
      <c r="F797" s="0" t="n">
        <v>3133109</v>
      </c>
      <c r="G797" s="151" t="s">
        <v>111</v>
      </c>
      <c r="H797" s="151" t="s">
        <v>111</v>
      </c>
      <c r="I797" s="152" t="s">
        <v>112</v>
      </c>
    </row>
    <row r="798" customFormat="false" ht="12.75" hidden="false" customHeight="false" outlineLevel="0" collapsed="false">
      <c r="A798" s="0" t="s">
        <v>50</v>
      </c>
      <c r="B798" s="0" t="s">
        <v>110</v>
      </c>
      <c r="C798" s="0" t="s">
        <v>108</v>
      </c>
      <c r="D798" s="116" t="n">
        <v>38018</v>
      </c>
      <c r="E798" s="0" t="n">
        <v>1.57</v>
      </c>
      <c r="F798" s="0" t="n">
        <v>3133110</v>
      </c>
      <c r="G798" s="151" t="s">
        <v>111</v>
      </c>
      <c r="H798" s="151" t="s">
        <v>111</v>
      </c>
      <c r="I798" s="152" t="s">
        <v>112</v>
      </c>
    </row>
    <row r="799" customFormat="false" ht="12.75" hidden="false" customHeight="false" outlineLevel="0" collapsed="false">
      <c r="A799" s="0" t="s">
        <v>50</v>
      </c>
      <c r="B799" s="0" t="s">
        <v>113</v>
      </c>
      <c r="C799" s="0" t="s">
        <v>108</v>
      </c>
      <c r="D799" s="116" t="n">
        <v>38018</v>
      </c>
      <c r="E799" s="0" t="n">
        <v>-0.28</v>
      </c>
      <c r="F799" s="0" t="n">
        <v>3133111</v>
      </c>
      <c r="G799" s="151" t="s">
        <v>111</v>
      </c>
      <c r="H799" s="151" t="s">
        <v>111</v>
      </c>
      <c r="I799" s="152" t="s">
        <v>112</v>
      </c>
    </row>
    <row r="800" customFormat="false" ht="12.75" hidden="false" customHeight="false" outlineLevel="0" collapsed="false">
      <c r="A800" s="0" t="s">
        <v>51</v>
      </c>
      <c r="B800" s="0" t="s">
        <v>110</v>
      </c>
      <c r="C800" s="0" t="s">
        <v>108</v>
      </c>
      <c r="D800" s="116" t="n">
        <v>38018</v>
      </c>
      <c r="E800" s="0" t="n">
        <v>1.57</v>
      </c>
      <c r="F800" s="0" t="n">
        <v>3133112</v>
      </c>
      <c r="G800" s="151" t="s">
        <v>111</v>
      </c>
      <c r="H800" s="151" t="s">
        <v>111</v>
      </c>
      <c r="I800" s="152" t="s">
        <v>112</v>
      </c>
    </row>
    <row r="801" customFormat="false" ht="12.75" hidden="false" customHeight="false" outlineLevel="0" collapsed="false">
      <c r="A801" s="0" t="s">
        <v>51</v>
      </c>
      <c r="B801" s="0" t="s">
        <v>113</v>
      </c>
      <c r="C801" s="0" t="s">
        <v>108</v>
      </c>
      <c r="D801" s="116" t="n">
        <v>38018</v>
      </c>
      <c r="E801" s="0" t="n">
        <v>0.45</v>
      </c>
      <c r="F801" s="0" t="n">
        <v>3133113</v>
      </c>
      <c r="G801" s="151" t="s">
        <v>111</v>
      </c>
      <c r="H801" s="151" t="s">
        <v>111</v>
      </c>
      <c r="I801" s="152" t="s">
        <v>112</v>
      </c>
    </row>
    <row r="802" customFormat="false" ht="12.75" hidden="false" customHeight="false" outlineLevel="0" collapsed="false">
      <c r="A802" s="0" t="s">
        <v>52</v>
      </c>
      <c r="B802" s="0" t="s">
        <v>110</v>
      </c>
      <c r="C802" s="0" t="s">
        <v>108</v>
      </c>
      <c r="D802" s="116" t="n">
        <v>38018</v>
      </c>
      <c r="E802" s="0" t="n">
        <v>1.57</v>
      </c>
      <c r="F802" s="0" t="n">
        <v>3133114</v>
      </c>
      <c r="G802" s="151" t="s">
        <v>111</v>
      </c>
      <c r="H802" s="151" t="s">
        <v>111</v>
      </c>
      <c r="I802" s="152" t="s">
        <v>112</v>
      </c>
    </row>
    <row r="803" customFormat="false" ht="12.75" hidden="false" customHeight="false" outlineLevel="0" collapsed="false">
      <c r="A803" s="0" t="s">
        <v>52</v>
      </c>
      <c r="B803" s="0" t="s">
        <v>113</v>
      </c>
      <c r="C803" s="0" t="s">
        <v>108</v>
      </c>
      <c r="D803" s="116" t="n">
        <v>38018</v>
      </c>
      <c r="E803" s="0" t="n">
        <v>-0.2</v>
      </c>
      <c r="F803" s="0" t="n">
        <v>3133115</v>
      </c>
      <c r="G803" s="151" t="s">
        <v>111</v>
      </c>
      <c r="H803" s="151" t="s">
        <v>111</v>
      </c>
      <c r="I803" s="152" t="s">
        <v>112</v>
      </c>
    </row>
    <row r="804" customFormat="false" ht="12.75" hidden="false" customHeight="false" outlineLevel="0" collapsed="false">
      <c r="A804" s="0" t="s">
        <v>17</v>
      </c>
      <c r="B804" s="0" t="s">
        <v>110</v>
      </c>
      <c r="C804" s="0" t="s">
        <v>108</v>
      </c>
      <c r="D804" s="116" t="n">
        <v>38018</v>
      </c>
      <c r="E804" s="0" t="n">
        <v>1.08</v>
      </c>
      <c r="F804" s="0" t="n">
        <v>3133116</v>
      </c>
      <c r="G804" s="151" t="s">
        <v>111</v>
      </c>
      <c r="H804" s="151" t="s">
        <v>111</v>
      </c>
      <c r="I804" s="152" t="s">
        <v>112</v>
      </c>
    </row>
    <row r="805" customFormat="false" ht="12.75" hidden="false" customHeight="false" outlineLevel="0" collapsed="false">
      <c r="A805" s="0" t="s">
        <v>17</v>
      </c>
      <c r="B805" s="0" t="s">
        <v>113</v>
      </c>
      <c r="C805" s="0" t="s">
        <v>108</v>
      </c>
      <c r="D805" s="116" t="n">
        <v>38018</v>
      </c>
      <c r="E805" s="0" t="n">
        <v>0.012</v>
      </c>
      <c r="F805" s="0" t="n">
        <v>3133117</v>
      </c>
      <c r="G805" s="151" t="s">
        <v>111</v>
      </c>
      <c r="H805" s="151" t="s">
        <v>111</v>
      </c>
      <c r="I805" s="152" t="s">
        <v>112</v>
      </c>
    </row>
    <row r="806" customFormat="false" ht="12.75" hidden="false" customHeight="false" outlineLevel="0" collapsed="false">
      <c r="A806" s="0" t="s">
        <v>18</v>
      </c>
      <c r="B806" s="0" t="s">
        <v>110</v>
      </c>
      <c r="C806" s="0" t="s">
        <v>108</v>
      </c>
      <c r="D806" s="116" t="n">
        <v>38018</v>
      </c>
      <c r="E806" s="0" t="n">
        <v>0</v>
      </c>
      <c r="F806" s="0" t="n">
        <v>3133118</v>
      </c>
      <c r="G806" s="151" t="s">
        <v>111</v>
      </c>
      <c r="H806" s="151" t="s">
        <v>111</v>
      </c>
      <c r="I806" s="152" t="s">
        <v>112</v>
      </c>
    </row>
    <row r="807" customFormat="false" ht="12.75" hidden="false" customHeight="false" outlineLevel="0" collapsed="false">
      <c r="A807" s="0" t="s">
        <v>18</v>
      </c>
      <c r="B807" s="0" t="s">
        <v>113</v>
      </c>
      <c r="C807" s="0" t="s">
        <v>108</v>
      </c>
      <c r="D807" s="116" t="n">
        <v>38018</v>
      </c>
      <c r="E807" s="0" t="n">
        <v>0</v>
      </c>
      <c r="F807" s="0" t="n">
        <v>3133119</v>
      </c>
      <c r="G807" s="151" t="s">
        <v>111</v>
      </c>
      <c r="H807" s="151" t="s">
        <v>111</v>
      </c>
      <c r="I807" s="152" t="s">
        <v>112</v>
      </c>
    </row>
    <row r="808" customFormat="false" ht="12.75" hidden="false" customHeight="false" outlineLevel="0" collapsed="false">
      <c r="A808" s="0" t="s">
        <v>19</v>
      </c>
      <c r="B808" s="0" t="s">
        <v>110</v>
      </c>
      <c r="C808" s="0" t="s">
        <v>108</v>
      </c>
      <c r="D808" s="116" t="n">
        <v>38018</v>
      </c>
      <c r="E808" s="0" t="n">
        <v>1.12</v>
      </c>
      <c r="F808" s="0" t="n">
        <v>3133120</v>
      </c>
      <c r="G808" s="151" t="s">
        <v>111</v>
      </c>
      <c r="H808" s="151" t="s">
        <v>111</v>
      </c>
      <c r="I808" s="152" t="s">
        <v>112</v>
      </c>
    </row>
    <row r="809" customFormat="false" ht="12.75" hidden="false" customHeight="false" outlineLevel="0" collapsed="false">
      <c r="A809" s="0" t="s">
        <v>19</v>
      </c>
      <c r="B809" s="0" t="s">
        <v>113</v>
      </c>
      <c r="C809" s="0" t="s">
        <v>108</v>
      </c>
      <c r="D809" s="116" t="n">
        <v>38018</v>
      </c>
      <c r="E809" s="0" t="n">
        <v>0.05</v>
      </c>
      <c r="F809" s="0" t="n">
        <v>3133121</v>
      </c>
      <c r="G809" s="151" t="s">
        <v>111</v>
      </c>
      <c r="H809" s="151" t="s">
        <v>111</v>
      </c>
      <c r="I809" s="152" t="s">
        <v>112</v>
      </c>
    </row>
    <row r="810" customFormat="false" ht="12.75" hidden="false" customHeight="false" outlineLevel="0" collapsed="false">
      <c r="A810" s="0" t="s">
        <v>21</v>
      </c>
      <c r="B810" s="0" t="s">
        <v>110</v>
      </c>
      <c r="C810" s="0" t="s">
        <v>108</v>
      </c>
      <c r="D810" s="116" t="n">
        <v>38018</v>
      </c>
      <c r="E810" s="0" t="n">
        <v>1.11</v>
      </c>
      <c r="F810" s="0" t="n">
        <v>3133122</v>
      </c>
      <c r="G810" s="151" t="s">
        <v>111</v>
      </c>
      <c r="H810" s="151" t="s">
        <v>111</v>
      </c>
      <c r="I810" s="152" t="s">
        <v>112</v>
      </c>
    </row>
    <row r="811" customFormat="false" ht="12.75" hidden="false" customHeight="false" outlineLevel="0" collapsed="false">
      <c r="A811" s="0" t="s">
        <v>21</v>
      </c>
      <c r="B811" s="0" t="s">
        <v>113</v>
      </c>
      <c r="C811" s="0" t="s">
        <v>108</v>
      </c>
      <c r="D811" s="116" t="n">
        <v>38018</v>
      </c>
      <c r="E811" s="0" t="n">
        <v>0.07</v>
      </c>
      <c r="F811" s="0" t="n">
        <v>3133123</v>
      </c>
      <c r="G811" s="151" t="s">
        <v>111</v>
      </c>
      <c r="H811" s="151" t="s">
        <v>111</v>
      </c>
      <c r="I811" s="152" t="s">
        <v>112</v>
      </c>
    </row>
    <row r="812" customFormat="false" ht="12.75" hidden="false" customHeight="false" outlineLevel="0" collapsed="false">
      <c r="A812" s="0" t="s">
        <v>73</v>
      </c>
      <c r="B812" s="0" t="s">
        <v>80</v>
      </c>
      <c r="C812" s="0" t="s">
        <v>108</v>
      </c>
      <c r="D812" s="116" t="n">
        <v>38018</v>
      </c>
      <c r="E812" s="0" t="n">
        <v>0.05</v>
      </c>
      <c r="F812" s="0" t="n">
        <v>3133124</v>
      </c>
      <c r="G812" s="151" t="s">
        <v>111</v>
      </c>
      <c r="H812" s="151" t="s">
        <v>111</v>
      </c>
      <c r="I812" s="152" t="s">
        <v>112</v>
      </c>
    </row>
    <row r="813" customFormat="false" ht="12.75" hidden="false" customHeight="false" outlineLevel="0" collapsed="false">
      <c r="A813" s="0" t="s">
        <v>74</v>
      </c>
      <c r="B813" s="0" t="s">
        <v>80</v>
      </c>
      <c r="C813" s="0" t="s">
        <v>108</v>
      </c>
      <c r="D813" s="116" t="n">
        <v>38018</v>
      </c>
      <c r="E813" s="0" t="n">
        <v>0.45</v>
      </c>
      <c r="F813" s="0" t="n">
        <v>3133125</v>
      </c>
      <c r="G813" s="151" t="s">
        <v>111</v>
      </c>
      <c r="H813" s="151" t="s">
        <v>111</v>
      </c>
      <c r="I813" s="152" t="s">
        <v>112</v>
      </c>
    </row>
    <row r="814" customFormat="false" ht="12.75" hidden="false" customHeight="false" outlineLevel="0" collapsed="false">
      <c r="A814" s="0" t="s">
        <v>75</v>
      </c>
      <c r="B814" s="0" t="s">
        <v>80</v>
      </c>
      <c r="C814" s="0" t="s">
        <v>108</v>
      </c>
      <c r="D814" s="116" t="n">
        <v>38018</v>
      </c>
      <c r="E814" s="0" t="n">
        <v>-0.2</v>
      </c>
      <c r="F814" s="0" t="n">
        <v>3133126</v>
      </c>
      <c r="G814" s="151" t="s">
        <v>111</v>
      </c>
      <c r="H814" s="151" t="s">
        <v>111</v>
      </c>
      <c r="I814" s="152" t="s">
        <v>112</v>
      </c>
    </row>
    <row r="815" customFormat="false" ht="12.75" hidden="false" customHeight="false" outlineLevel="0" collapsed="false">
      <c r="A815" s="0" t="s">
        <v>76</v>
      </c>
      <c r="B815" s="0" t="s">
        <v>80</v>
      </c>
      <c r="C815" s="0" t="s">
        <v>108</v>
      </c>
      <c r="D815" s="116" t="n">
        <v>38018</v>
      </c>
      <c r="E815" s="0" t="n">
        <v>0.45</v>
      </c>
      <c r="F815" s="0" t="n">
        <v>3133127</v>
      </c>
      <c r="G815" s="151" t="s">
        <v>111</v>
      </c>
      <c r="H815" s="151" t="s">
        <v>111</v>
      </c>
      <c r="I815" s="152" t="s">
        <v>112</v>
      </c>
    </row>
    <row r="816" customFormat="false" ht="12.75" hidden="false" customHeight="false" outlineLevel="0" collapsed="false">
      <c r="A816" s="0" t="s">
        <v>72</v>
      </c>
      <c r="B816" s="0" t="s">
        <v>80</v>
      </c>
      <c r="C816" s="0" t="s">
        <v>108</v>
      </c>
      <c r="D816" s="116" t="n">
        <v>38018</v>
      </c>
      <c r="E816" s="158" t="n">
        <v>38047</v>
      </c>
      <c r="I816" s="152" t="s">
        <v>109</v>
      </c>
    </row>
    <row r="817" customFormat="false" ht="12.75" hidden="false" customHeight="false" outlineLevel="0" collapsed="false">
      <c r="A817" s="0" t="s">
        <v>59</v>
      </c>
      <c r="B817" s="0" t="s">
        <v>110</v>
      </c>
      <c r="C817" s="0" t="s">
        <v>108</v>
      </c>
      <c r="D817" s="116" t="n">
        <v>38047</v>
      </c>
      <c r="E817" s="0" t="n">
        <v>0.65</v>
      </c>
      <c r="F817" s="0" t="n">
        <v>3133100</v>
      </c>
      <c r="G817" s="151" t="s">
        <v>111</v>
      </c>
      <c r="H817" s="151" t="s">
        <v>111</v>
      </c>
      <c r="I817" s="152" t="s">
        <v>112</v>
      </c>
    </row>
    <row r="818" customFormat="false" ht="12.75" hidden="false" customHeight="false" outlineLevel="0" collapsed="false">
      <c r="A818" s="0" t="s">
        <v>59</v>
      </c>
      <c r="B818" s="0" t="s">
        <v>113</v>
      </c>
      <c r="C818" s="0" t="s">
        <v>108</v>
      </c>
      <c r="D818" s="116" t="n">
        <v>38047</v>
      </c>
      <c r="E818" s="0" t="n">
        <v>0.05</v>
      </c>
      <c r="F818" s="0" t="n">
        <v>3133101</v>
      </c>
      <c r="G818" s="151" t="s">
        <v>111</v>
      </c>
      <c r="H818" s="151" t="s">
        <v>111</v>
      </c>
      <c r="I818" s="152" t="s">
        <v>112</v>
      </c>
    </row>
    <row r="819" customFormat="false" ht="12.75" hidden="false" customHeight="false" outlineLevel="0" collapsed="false">
      <c r="A819" s="0" t="s">
        <v>60</v>
      </c>
      <c r="B819" s="0" t="s">
        <v>110</v>
      </c>
      <c r="C819" s="0" t="s">
        <v>108</v>
      </c>
      <c r="D819" s="116" t="n">
        <v>38047</v>
      </c>
      <c r="E819" s="0" t="n">
        <v>0.65</v>
      </c>
      <c r="F819" s="0" t="n">
        <v>3133102</v>
      </c>
      <c r="G819" s="151" t="s">
        <v>111</v>
      </c>
      <c r="H819" s="151" t="s">
        <v>111</v>
      </c>
      <c r="I819" s="152" t="s">
        <v>112</v>
      </c>
    </row>
    <row r="820" customFormat="false" ht="12.75" hidden="false" customHeight="false" outlineLevel="0" collapsed="false">
      <c r="A820" s="0" t="s">
        <v>60</v>
      </c>
      <c r="B820" s="0" t="s">
        <v>113</v>
      </c>
      <c r="C820" s="0" t="s">
        <v>108</v>
      </c>
      <c r="D820" s="116" t="n">
        <v>38047</v>
      </c>
      <c r="E820" s="0" t="n">
        <v>0.15</v>
      </c>
      <c r="F820" s="0" t="n">
        <v>3133103</v>
      </c>
      <c r="G820" s="151" t="s">
        <v>111</v>
      </c>
      <c r="H820" s="151" t="s">
        <v>111</v>
      </c>
      <c r="I820" s="152" t="s">
        <v>112</v>
      </c>
    </row>
    <row r="821" customFormat="false" ht="12.75" hidden="false" customHeight="false" outlineLevel="0" collapsed="false">
      <c r="A821" s="0" t="s">
        <v>61</v>
      </c>
      <c r="B821" s="0" t="s">
        <v>110</v>
      </c>
      <c r="C821" s="0" t="s">
        <v>108</v>
      </c>
      <c r="D821" s="116" t="n">
        <v>38047</v>
      </c>
      <c r="E821" s="0" t="n">
        <v>0.97</v>
      </c>
      <c r="F821" s="0" t="n">
        <v>3133104</v>
      </c>
      <c r="G821" s="151" t="s">
        <v>111</v>
      </c>
      <c r="H821" s="151" t="s">
        <v>111</v>
      </c>
      <c r="I821" s="152" t="s">
        <v>112</v>
      </c>
    </row>
    <row r="822" customFormat="false" ht="12.75" hidden="false" customHeight="false" outlineLevel="0" collapsed="false">
      <c r="A822" s="0" t="s">
        <v>61</v>
      </c>
      <c r="B822" s="0" t="s">
        <v>113</v>
      </c>
      <c r="C822" s="0" t="s">
        <v>108</v>
      </c>
      <c r="D822" s="116" t="n">
        <v>38047</v>
      </c>
      <c r="E822" s="0" t="n">
        <v>0.05</v>
      </c>
      <c r="F822" s="0" t="n">
        <v>3133105</v>
      </c>
      <c r="G822" s="151" t="s">
        <v>111</v>
      </c>
      <c r="H822" s="151" t="s">
        <v>111</v>
      </c>
      <c r="I822" s="152" t="s">
        <v>112</v>
      </c>
    </row>
    <row r="823" customFormat="false" ht="12.75" hidden="false" customHeight="false" outlineLevel="0" collapsed="false">
      <c r="A823" s="0" t="s">
        <v>62</v>
      </c>
      <c r="B823" s="0" t="s">
        <v>110</v>
      </c>
      <c r="C823" s="0" t="s">
        <v>108</v>
      </c>
      <c r="D823" s="116" t="n">
        <v>38047</v>
      </c>
      <c r="E823" s="0" t="n">
        <v>0.65</v>
      </c>
      <c r="F823" s="0" t="n">
        <v>3133106</v>
      </c>
      <c r="G823" s="151" t="s">
        <v>111</v>
      </c>
      <c r="H823" s="151" t="s">
        <v>111</v>
      </c>
      <c r="I823" s="152" t="s">
        <v>112</v>
      </c>
    </row>
    <row r="824" customFormat="false" ht="12.75" hidden="false" customHeight="false" outlineLevel="0" collapsed="false">
      <c r="A824" s="0" t="s">
        <v>62</v>
      </c>
      <c r="B824" s="0" t="s">
        <v>113</v>
      </c>
      <c r="C824" s="0" t="s">
        <v>108</v>
      </c>
      <c r="D824" s="116" t="n">
        <v>38047</v>
      </c>
      <c r="E824" s="0" t="n">
        <v>0.15</v>
      </c>
      <c r="F824" s="0" t="n">
        <v>3133107</v>
      </c>
      <c r="G824" s="151" t="s">
        <v>111</v>
      </c>
      <c r="H824" s="151" t="s">
        <v>111</v>
      </c>
      <c r="I824" s="152" t="s">
        <v>112</v>
      </c>
    </row>
    <row r="825" customFormat="false" ht="12.75" hidden="false" customHeight="false" outlineLevel="0" collapsed="false">
      <c r="A825" s="0" t="s">
        <v>49</v>
      </c>
      <c r="B825" s="0" t="s">
        <v>110</v>
      </c>
      <c r="C825" s="0" t="s">
        <v>108</v>
      </c>
      <c r="D825" s="116" t="n">
        <v>38047</v>
      </c>
      <c r="E825" s="0" t="n">
        <v>0.54</v>
      </c>
      <c r="F825" s="0" t="n">
        <v>3133108</v>
      </c>
      <c r="G825" s="151" t="s">
        <v>111</v>
      </c>
      <c r="H825" s="151" t="s">
        <v>111</v>
      </c>
      <c r="I825" s="152" t="s">
        <v>112</v>
      </c>
    </row>
    <row r="826" customFormat="false" ht="12.75" hidden="false" customHeight="false" outlineLevel="0" collapsed="false">
      <c r="A826" s="0" t="s">
        <v>49</v>
      </c>
      <c r="B826" s="0" t="s">
        <v>113</v>
      </c>
      <c r="C826" s="0" t="s">
        <v>108</v>
      </c>
      <c r="D826" s="116" t="n">
        <v>38047</v>
      </c>
      <c r="E826" s="0" t="n">
        <v>0.05</v>
      </c>
      <c r="F826" s="0" t="n">
        <v>3133109</v>
      </c>
      <c r="G826" s="151" t="s">
        <v>111</v>
      </c>
      <c r="H826" s="151" t="s">
        <v>111</v>
      </c>
      <c r="I826" s="152" t="s">
        <v>112</v>
      </c>
    </row>
    <row r="827" customFormat="false" ht="12.75" hidden="false" customHeight="false" outlineLevel="0" collapsed="false">
      <c r="A827" s="0" t="s">
        <v>50</v>
      </c>
      <c r="B827" s="0" t="s">
        <v>110</v>
      </c>
      <c r="C827" s="0" t="s">
        <v>108</v>
      </c>
      <c r="D827" s="116" t="n">
        <v>38047</v>
      </c>
      <c r="E827" s="0" t="n">
        <v>0.68</v>
      </c>
      <c r="F827" s="0" t="n">
        <v>3133110</v>
      </c>
      <c r="G827" s="151" t="s">
        <v>111</v>
      </c>
      <c r="H827" s="151" t="s">
        <v>111</v>
      </c>
      <c r="I827" s="152" t="s">
        <v>112</v>
      </c>
    </row>
    <row r="828" customFormat="false" ht="12.75" hidden="false" customHeight="false" outlineLevel="0" collapsed="false">
      <c r="A828" s="0" t="s">
        <v>50</v>
      </c>
      <c r="B828" s="0" t="s">
        <v>113</v>
      </c>
      <c r="C828" s="0" t="s">
        <v>108</v>
      </c>
      <c r="D828" s="116" t="n">
        <v>38047</v>
      </c>
      <c r="E828" s="0" t="n">
        <v>-0.17</v>
      </c>
      <c r="F828" s="0" t="n">
        <v>3133111</v>
      </c>
      <c r="G828" s="151" t="s">
        <v>111</v>
      </c>
      <c r="H828" s="151" t="s">
        <v>111</v>
      </c>
      <c r="I828" s="152" t="s">
        <v>112</v>
      </c>
    </row>
    <row r="829" customFormat="false" ht="12.75" hidden="false" customHeight="false" outlineLevel="0" collapsed="false">
      <c r="A829" s="0" t="s">
        <v>51</v>
      </c>
      <c r="B829" s="0" t="s">
        <v>110</v>
      </c>
      <c r="C829" s="0" t="s">
        <v>108</v>
      </c>
      <c r="D829" s="116" t="n">
        <v>38047</v>
      </c>
      <c r="E829" s="0" t="n">
        <v>0.68</v>
      </c>
      <c r="F829" s="0" t="n">
        <v>3133112</v>
      </c>
      <c r="G829" s="151" t="s">
        <v>111</v>
      </c>
      <c r="H829" s="151" t="s">
        <v>111</v>
      </c>
      <c r="I829" s="152" t="s">
        <v>112</v>
      </c>
    </row>
    <row r="830" customFormat="false" ht="12.75" hidden="false" customHeight="false" outlineLevel="0" collapsed="false">
      <c r="A830" s="0" t="s">
        <v>51</v>
      </c>
      <c r="B830" s="0" t="s">
        <v>113</v>
      </c>
      <c r="C830" s="0" t="s">
        <v>108</v>
      </c>
      <c r="D830" s="116" t="n">
        <v>38047</v>
      </c>
      <c r="E830" s="0" t="n">
        <v>0.1</v>
      </c>
      <c r="F830" s="0" t="n">
        <v>3133113</v>
      </c>
      <c r="G830" s="151" t="s">
        <v>111</v>
      </c>
      <c r="H830" s="151" t="s">
        <v>111</v>
      </c>
      <c r="I830" s="152" t="s">
        <v>112</v>
      </c>
    </row>
    <row r="831" customFormat="false" ht="12.75" hidden="false" customHeight="false" outlineLevel="0" collapsed="false">
      <c r="A831" s="0" t="s">
        <v>52</v>
      </c>
      <c r="B831" s="0" t="s">
        <v>110</v>
      </c>
      <c r="C831" s="0" t="s">
        <v>108</v>
      </c>
      <c r="D831" s="116" t="n">
        <v>38047</v>
      </c>
      <c r="E831" s="0" t="n">
        <v>0.68</v>
      </c>
      <c r="F831" s="0" t="n">
        <v>3133114</v>
      </c>
      <c r="G831" s="151" t="s">
        <v>111</v>
      </c>
      <c r="H831" s="151" t="s">
        <v>111</v>
      </c>
      <c r="I831" s="152" t="s">
        <v>112</v>
      </c>
    </row>
    <row r="832" customFormat="false" ht="12.75" hidden="false" customHeight="false" outlineLevel="0" collapsed="false">
      <c r="A832" s="0" t="s">
        <v>52</v>
      </c>
      <c r="B832" s="0" t="s">
        <v>113</v>
      </c>
      <c r="C832" s="0" t="s">
        <v>108</v>
      </c>
      <c r="D832" s="116" t="n">
        <v>38047</v>
      </c>
      <c r="E832" s="0" t="n">
        <v>-0.05</v>
      </c>
      <c r="F832" s="0" t="n">
        <v>3133115</v>
      </c>
      <c r="G832" s="151" t="s">
        <v>111</v>
      </c>
      <c r="H832" s="151" t="s">
        <v>111</v>
      </c>
      <c r="I832" s="152" t="s">
        <v>112</v>
      </c>
    </row>
    <row r="833" customFormat="false" ht="12.75" hidden="false" customHeight="false" outlineLevel="0" collapsed="false">
      <c r="A833" s="0" t="s">
        <v>17</v>
      </c>
      <c r="B833" s="0" t="s">
        <v>110</v>
      </c>
      <c r="C833" s="0" t="s">
        <v>108</v>
      </c>
      <c r="D833" s="116" t="n">
        <v>38047</v>
      </c>
      <c r="E833" s="0" t="n">
        <v>1.08</v>
      </c>
      <c r="F833" s="0" t="n">
        <v>3133116</v>
      </c>
      <c r="G833" s="151" t="s">
        <v>111</v>
      </c>
      <c r="H833" s="151" t="s">
        <v>111</v>
      </c>
      <c r="I833" s="152" t="s">
        <v>112</v>
      </c>
    </row>
    <row r="834" customFormat="false" ht="12.75" hidden="false" customHeight="false" outlineLevel="0" collapsed="false">
      <c r="A834" s="0" t="s">
        <v>17</v>
      </c>
      <c r="B834" s="0" t="s">
        <v>113</v>
      </c>
      <c r="C834" s="0" t="s">
        <v>108</v>
      </c>
      <c r="D834" s="116" t="n">
        <v>38047</v>
      </c>
      <c r="E834" s="0" t="n">
        <v>0.012</v>
      </c>
      <c r="F834" s="0" t="n">
        <v>3133117</v>
      </c>
      <c r="G834" s="151" t="s">
        <v>111</v>
      </c>
      <c r="H834" s="151" t="s">
        <v>111</v>
      </c>
      <c r="I834" s="152" t="s">
        <v>112</v>
      </c>
    </row>
    <row r="835" customFormat="false" ht="12.75" hidden="false" customHeight="false" outlineLevel="0" collapsed="false">
      <c r="A835" s="0" t="s">
        <v>18</v>
      </c>
      <c r="B835" s="0" t="s">
        <v>110</v>
      </c>
      <c r="C835" s="0" t="s">
        <v>108</v>
      </c>
      <c r="D835" s="116" t="n">
        <v>38047</v>
      </c>
      <c r="E835" s="0" t="n">
        <v>0</v>
      </c>
      <c r="F835" s="0" t="n">
        <v>3133118</v>
      </c>
      <c r="G835" s="151" t="s">
        <v>111</v>
      </c>
      <c r="H835" s="151" t="s">
        <v>111</v>
      </c>
      <c r="I835" s="152" t="s">
        <v>112</v>
      </c>
    </row>
    <row r="836" customFormat="false" ht="12.75" hidden="false" customHeight="false" outlineLevel="0" collapsed="false">
      <c r="A836" s="0" t="s">
        <v>18</v>
      </c>
      <c r="B836" s="0" t="s">
        <v>113</v>
      </c>
      <c r="C836" s="0" t="s">
        <v>108</v>
      </c>
      <c r="D836" s="116" t="n">
        <v>38047</v>
      </c>
      <c r="E836" s="0" t="n">
        <v>0</v>
      </c>
      <c r="F836" s="0" t="n">
        <v>3133119</v>
      </c>
      <c r="G836" s="151" t="s">
        <v>111</v>
      </c>
      <c r="H836" s="151" t="s">
        <v>111</v>
      </c>
      <c r="I836" s="152" t="s">
        <v>112</v>
      </c>
    </row>
    <row r="837" customFormat="false" ht="12.75" hidden="false" customHeight="false" outlineLevel="0" collapsed="false">
      <c r="A837" s="0" t="s">
        <v>19</v>
      </c>
      <c r="B837" s="0" t="s">
        <v>110</v>
      </c>
      <c r="C837" s="0" t="s">
        <v>108</v>
      </c>
      <c r="D837" s="116" t="n">
        <v>38047</v>
      </c>
      <c r="E837" s="0" t="n">
        <v>0.6</v>
      </c>
      <c r="F837" s="0" t="n">
        <v>3133120</v>
      </c>
      <c r="G837" s="151" t="s">
        <v>111</v>
      </c>
      <c r="H837" s="151" t="s">
        <v>111</v>
      </c>
      <c r="I837" s="152" t="s">
        <v>112</v>
      </c>
    </row>
    <row r="838" customFormat="false" ht="12.75" hidden="false" customHeight="false" outlineLevel="0" collapsed="false">
      <c r="A838" s="0" t="s">
        <v>19</v>
      </c>
      <c r="B838" s="0" t="s">
        <v>113</v>
      </c>
      <c r="C838" s="0" t="s">
        <v>108</v>
      </c>
      <c r="D838" s="116" t="n">
        <v>38047</v>
      </c>
      <c r="E838" s="0" t="n">
        <v>0.05</v>
      </c>
      <c r="F838" s="0" t="n">
        <v>3133121</v>
      </c>
      <c r="G838" s="151" t="s">
        <v>111</v>
      </c>
      <c r="H838" s="151" t="s">
        <v>111</v>
      </c>
      <c r="I838" s="152" t="s">
        <v>112</v>
      </c>
    </row>
    <row r="839" customFormat="false" ht="12.75" hidden="false" customHeight="false" outlineLevel="0" collapsed="false">
      <c r="A839" s="0" t="s">
        <v>21</v>
      </c>
      <c r="B839" s="0" t="s">
        <v>110</v>
      </c>
      <c r="C839" s="0" t="s">
        <v>108</v>
      </c>
      <c r="D839" s="116" t="n">
        <v>38047</v>
      </c>
      <c r="E839" s="0" t="n">
        <v>0.59</v>
      </c>
      <c r="F839" s="0" t="n">
        <v>3133122</v>
      </c>
      <c r="G839" s="151" t="s">
        <v>111</v>
      </c>
      <c r="H839" s="151" t="s">
        <v>111</v>
      </c>
      <c r="I839" s="152" t="s">
        <v>112</v>
      </c>
    </row>
    <row r="840" customFormat="false" ht="12.75" hidden="false" customHeight="false" outlineLevel="0" collapsed="false">
      <c r="A840" s="0" t="s">
        <v>21</v>
      </c>
      <c r="B840" s="0" t="s">
        <v>113</v>
      </c>
      <c r="C840" s="0" t="s">
        <v>108</v>
      </c>
      <c r="D840" s="116" t="n">
        <v>38047</v>
      </c>
      <c r="E840" s="0" t="n">
        <v>0.07</v>
      </c>
      <c r="F840" s="0" t="n">
        <v>3133123</v>
      </c>
      <c r="G840" s="151" t="s">
        <v>111</v>
      </c>
      <c r="H840" s="151" t="s">
        <v>111</v>
      </c>
      <c r="I840" s="152" t="s">
        <v>112</v>
      </c>
    </row>
    <row r="841" customFormat="false" ht="12.75" hidden="false" customHeight="false" outlineLevel="0" collapsed="false">
      <c r="A841" s="0" t="s">
        <v>73</v>
      </c>
      <c r="B841" s="0" t="s">
        <v>80</v>
      </c>
      <c r="C841" s="0" t="s">
        <v>108</v>
      </c>
      <c r="D841" s="116" t="n">
        <v>38047</v>
      </c>
      <c r="E841" s="0" t="n">
        <v>0.05</v>
      </c>
      <c r="F841" s="0" t="n">
        <v>3133124</v>
      </c>
      <c r="G841" s="151" t="s">
        <v>111</v>
      </c>
      <c r="H841" s="151" t="s">
        <v>111</v>
      </c>
      <c r="I841" s="152" t="s">
        <v>112</v>
      </c>
    </row>
    <row r="842" customFormat="false" ht="12.75" hidden="false" customHeight="false" outlineLevel="0" collapsed="false">
      <c r="A842" s="0" t="s">
        <v>74</v>
      </c>
      <c r="B842" s="0" t="s">
        <v>80</v>
      </c>
      <c r="C842" s="0" t="s">
        <v>108</v>
      </c>
      <c r="D842" s="116" t="n">
        <v>38047</v>
      </c>
      <c r="E842" s="0" t="n">
        <v>0.1</v>
      </c>
      <c r="F842" s="0" t="n">
        <v>3133125</v>
      </c>
      <c r="G842" s="151" t="s">
        <v>111</v>
      </c>
      <c r="H842" s="151" t="s">
        <v>111</v>
      </c>
      <c r="I842" s="152" t="s">
        <v>112</v>
      </c>
    </row>
    <row r="843" customFormat="false" ht="12.75" hidden="false" customHeight="false" outlineLevel="0" collapsed="false">
      <c r="A843" s="0" t="s">
        <v>75</v>
      </c>
      <c r="B843" s="0" t="s">
        <v>80</v>
      </c>
      <c r="C843" s="0" t="s">
        <v>108</v>
      </c>
      <c r="D843" s="116" t="n">
        <v>38047</v>
      </c>
      <c r="E843" s="0" t="n">
        <v>-0.05</v>
      </c>
      <c r="F843" s="0" t="n">
        <v>3133126</v>
      </c>
      <c r="G843" s="151" t="s">
        <v>111</v>
      </c>
      <c r="H843" s="151" t="s">
        <v>111</v>
      </c>
      <c r="I843" s="152" t="s">
        <v>112</v>
      </c>
    </row>
    <row r="844" customFormat="false" ht="12.75" hidden="false" customHeight="false" outlineLevel="0" collapsed="false">
      <c r="A844" s="0" t="s">
        <v>76</v>
      </c>
      <c r="B844" s="0" t="s">
        <v>80</v>
      </c>
      <c r="C844" s="0" t="s">
        <v>108</v>
      </c>
      <c r="D844" s="116" t="n">
        <v>38047</v>
      </c>
      <c r="E844" s="0" t="n">
        <v>0.1</v>
      </c>
      <c r="F844" s="0" t="n">
        <v>3133127</v>
      </c>
      <c r="G844" s="151" t="s">
        <v>111</v>
      </c>
      <c r="H844" s="151" t="s">
        <v>111</v>
      </c>
      <c r="I844" s="152" t="s">
        <v>112</v>
      </c>
    </row>
    <row r="845" customFormat="false" ht="12.75" hidden="false" customHeight="false" outlineLevel="0" collapsed="false">
      <c r="A845" s="0" t="s">
        <v>72</v>
      </c>
      <c r="B845" s="0" t="s">
        <v>80</v>
      </c>
      <c r="C845" s="0" t="s">
        <v>108</v>
      </c>
      <c r="D845" s="116" t="n">
        <v>38047</v>
      </c>
      <c r="E845" s="158" t="n">
        <v>38078</v>
      </c>
      <c r="I845" s="152" t="s">
        <v>109</v>
      </c>
    </row>
    <row r="846" customFormat="false" ht="12.75" hidden="false" customHeight="false" outlineLevel="0" collapsed="false">
      <c r="A846" s="0" t="s">
        <v>59</v>
      </c>
      <c r="B846" s="0" t="s">
        <v>110</v>
      </c>
      <c r="C846" s="0" t="s">
        <v>108</v>
      </c>
      <c r="D846" s="116" t="n">
        <v>38078</v>
      </c>
      <c r="E846" s="0" t="n">
        <v>0.435</v>
      </c>
      <c r="F846" s="0" t="n">
        <v>3133100</v>
      </c>
      <c r="G846" s="151" t="s">
        <v>111</v>
      </c>
      <c r="H846" s="151" t="s">
        <v>111</v>
      </c>
      <c r="I846" s="152" t="s">
        <v>112</v>
      </c>
    </row>
    <row r="847" customFormat="false" ht="12.75" hidden="false" customHeight="false" outlineLevel="0" collapsed="false">
      <c r="A847" s="0" t="s">
        <v>59</v>
      </c>
      <c r="B847" s="0" t="s">
        <v>113</v>
      </c>
      <c r="C847" s="0" t="s">
        <v>108</v>
      </c>
      <c r="D847" s="116" t="n">
        <v>38078</v>
      </c>
      <c r="E847" s="0" t="n">
        <v>0.02</v>
      </c>
      <c r="F847" s="0" t="n">
        <v>3133101</v>
      </c>
      <c r="G847" s="151" t="s">
        <v>111</v>
      </c>
      <c r="H847" s="151" t="s">
        <v>111</v>
      </c>
      <c r="I847" s="152" t="s">
        <v>112</v>
      </c>
    </row>
    <row r="848" customFormat="false" ht="12.75" hidden="false" customHeight="false" outlineLevel="0" collapsed="false">
      <c r="A848" s="0" t="s">
        <v>60</v>
      </c>
      <c r="B848" s="0" t="s">
        <v>110</v>
      </c>
      <c r="C848" s="0" t="s">
        <v>108</v>
      </c>
      <c r="D848" s="116" t="n">
        <v>38078</v>
      </c>
      <c r="E848" s="0" t="n">
        <v>0.435</v>
      </c>
      <c r="F848" s="0" t="n">
        <v>3133102</v>
      </c>
      <c r="G848" s="151" t="s">
        <v>111</v>
      </c>
      <c r="H848" s="151" t="s">
        <v>111</v>
      </c>
      <c r="I848" s="152" t="s">
        <v>112</v>
      </c>
    </row>
    <row r="849" customFormat="false" ht="12.75" hidden="false" customHeight="false" outlineLevel="0" collapsed="false">
      <c r="A849" s="0" t="s">
        <v>60</v>
      </c>
      <c r="B849" s="0" t="s">
        <v>113</v>
      </c>
      <c r="C849" s="0" t="s">
        <v>108</v>
      </c>
      <c r="D849" s="116" t="n">
        <v>38078</v>
      </c>
      <c r="E849" s="0" t="n">
        <v>0.05</v>
      </c>
      <c r="F849" s="0" t="n">
        <v>3133103</v>
      </c>
      <c r="G849" s="151" t="s">
        <v>111</v>
      </c>
      <c r="H849" s="151" t="s">
        <v>111</v>
      </c>
      <c r="I849" s="152" t="s">
        <v>112</v>
      </c>
    </row>
    <row r="850" customFormat="false" ht="12.75" hidden="false" customHeight="false" outlineLevel="0" collapsed="false">
      <c r="A850" s="0" t="s">
        <v>61</v>
      </c>
      <c r="B850" s="0" t="s">
        <v>110</v>
      </c>
      <c r="C850" s="0" t="s">
        <v>108</v>
      </c>
      <c r="D850" s="116" t="n">
        <v>38078</v>
      </c>
      <c r="E850" s="0" t="n">
        <v>0.755</v>
      </c>
      <c r="F850" s="0" t="n">
        <v>3133104</v>
      </c>
      <c r="G850" s="151" t="s">
        <v>111</v>
      </c>
      <c r="H850" s="151" t="s">
        <v>111</v>
      </c>
      <c r="I850" s="152" t="s">
        <v>112</v>
      </c>
    </row>
    <row r="851" customFormat="false" ht="12.75" hidden="false" customHeight="false" outlineLevel="0" collapsed="false">
      <c r="A851" s="0" t="s">
        <v>61</v>
      </c>
      <c r="B851" s="0" t="s">
        <v>113</v>
      </c>
      <c r="C851" s="0" t="s">
        <v>108</v>
      </c>
      <c r="D851" s="116" t="n">
        <v>38078</v>
      </c>
      <c r="E851" s="0" t="n">
        <v>0.02</v>
      </c>
      <c r="F851" s="0" t="n">
        <v>3133105</v>
      </c>
      <c r="G851" s="151" t="s">
        <v>111</v>
      </c>
      <c r="H851" s="151" t="s">
        <v>111</v>
      </c>
      <c r="I851" s="152" t="s">
        <v>112</v>
      </c>
    </row>
    <row r="852" customFormat="false" ht="12.75" hidden="false" customHeight="false" outlineLevel="0" collapsed="false">
      <c r="A852" s="0" t="s">
        <v>62</v>
      </c>
      <c r="B852" s="0" t="s">
        <v>110</v>
      </c>
      <c r="C852" s="0" t="s">
        <v>108</v>
      </c>
      <c r="D852" s="116" t="n">
        <v>38078</v>
      </c>
      <c r="E852" s="0" t="n">
        <v>0.435</v>
      </c>
      <c r="F852" s="0" t="n">
        <v>3133106</v>
      </c>
      <c r="G852" s="151" t="s">
        <v>111</v>
      </c>
      <c r="H852" s="151" t="s">
        <v>111</v>
      </c>
      <c r="I852" s="152" t="s">
        <v>112</v>
      </c>
    </row>
    <row r="853" customFormat="false" ht="12.75" hidden="false" customHeight="false" outlineLevel="0" collapsed="false">
      <c r="A853" s="0" t="s">
        <v>62</v>
      </c>
      <c r="B853" s="0" t="s">
        <v>113</v>
      </c>
      <c r="C853" s="0" t="s">
        <v>108</v>
      </c>
      <c r="D853" s="116" t="n">
        <v>38078</v>
      </c>
      <c r="E853" s="0" t="n">
        <v>0.05</v>
      </c>
      <c r="F853" s="0" t="n">
        <v>3133107</v>
      </c>
      <c r="G853" s="151" t="s">
        <v>111</v>
      </c>
      <c r="H853" s="151" t="s">
        <v>111</v>
      </c>
      <c r="I853" s="152" t="s">
        <v>112</v>
      </c>
    </row>
    <row r="854" customFormat="false" ht="12.75" hidden="false" customHeight="false" outlineLevel="0" collapsed="false">
      <c r="A854" s="0" t="s">
        <v>49</v>
      </c>
      <c r="B854" s="0" t="s">
        <v>110</v>
      </c>
      <c r="C854" s="0" t="s">
        <v>108</v>
      </c>
      <c r="D854" s="116" t="n">
        <v>38078</v>
      </c>
      <c r="E854" s="0" t="n">
        <v>0.36</v>
      </c>
      <c r="F854" s="0" t="n">
        <v>3133108</v>
      </c>
      <c r="G854" s="151" t="s">
        <v>111</v>
      </c>
      <c r="H854" s="151" t="s">
        <v>111</v>
      </c>
      <c r="I854" s="152" t="s">
        <v>112</v>
      </c>
    </row>
    <row r="855" customFormat="false" ht="12.75" hidden="false" customHeight="false" outlineLevel="0" collapsed="false">
      <c r="A855" s="0" t="s">
        <v>49</v>
      </c>
      <c r="B855" s="0" t="s">
        <v>113</v>
      </c>
      <c r="C855" s="0" t="s">
        <v>108</v>
      </c>
      <c r="D855" s="116" t="n">
        <v>38078</v>
      </c>
      <c r="E855" s="0" t="n">
        <v>0.005</v>
      </c>
      <c r="F855" s="0" t="n">
        <v>3133109</v>
      </c>
      <c r="G855" s="151" t="s">
        <v>111</v>
      </c>
      <c r="H855" s="151" t="s">
        <v>111</v>
      </c>
      <c r="I855" s="152" t="s">
        <v>112</v>
      </c>
    </row>
    <row r="856" customFormat="false" ht="12.75" hidden="false" customHeight="false" outlineLevel="0" collapsed="false">
      <c r="A856" s="0" t="s">
        <v>50</v>
      </c>
      <c r="B856" s="0" t="s">
        <v>110</v>
      </c>
      <c r="C856" s="0" t="s">
        <v>108</v>
      </c>
      <c r="D856" s="116" t="n">
        <v>38078</v>
      </c>
      <c r="E856" s="0" t="n">
        <v>0.38</v>
      </c>
      <c r="F856" s="0" t="n">
        <v>3133110</v>
      </c>
      <c r="G856" s="151" t="s">
        <v>111</v>
      </c>
      <c r="H856" s="151" t="s">
        <v>111</v>
      </c>
      <c r="I856" s="152" t="s">
        <v>112</v>
      </c>
    </row>
    <row r="857" customFormat="false" ht="12.75" hidden="false" customHeight="false" outlineLevel="0" collapsed="false">
      <c r="A857" s="0" t="s">
        <v>50</v>
      </c>
      <c r="B857" s="0" t="s">
        <v>113</v>
      </c>
      <c r="C857" s="0" t="s">
        <v>108</v>
      </c>
      <c r="D857" s="116" t="n">
        <v>38078</v>
      </c>
      <c r="E857" s="0" t="n">
        <v>-0.085</v>
      </c>
      <c r="F857" s="0" t="n">
        <v>3133111</v>
      </c>
      <c r="G857" s="151" t="s">
        <v>111</v>
      </c>
      <c r="H857" s="151" t="s">
        <v>111</v>
      </c>
      <c r="I857" s="152" t="s">
        <v>112</v>
      </c>
    </row>
    <row r="858" customFormat="false" ht="12.75" hidden="false" customHeight="false" outlineLevel="0" collapsed="false">
      <c r="A858" s="0" t="s">
        <v>51</v>
      </c>
      <c r="B858" s="0" t="s">
        <v>110</v>
      </c>
      <c r="C858" s="0" t="s">
        <v>108</v>
      </c>
      <c r="D858" s="116" t="n">
        <v>38078</v>
      </c>
      <c r="E858" s="0" t="n">
        <v>0.38</v>
      </c>
      <c r="F858" s="0" t="n">
        <v>3133112</v>
      </c>
      <c r="G858" s="151" t="s">
        <v>111</v>
      </c>
      <c r="H858" s="151" t="s">
        <v>111</v>
      </c>
      <c r="I858" s="152" t="s">
        <v>112</v>
      </c>
    </row>
    <row r="859" customFormat="false" ht="12.75" hidden="false" customHeight="false" outlineLevel="0" collapsed="false">
      <c r="A859" s="0" t="s">
        <v>51</v>
      </c>
      <c r="B859" s="0" t="s">
        <v>113</v>
      </c>
      <c r="C859" s="0" t="s">
        <v>108</v>
      </c>
      <c r="D859" s="116" t="n">
        <v>38078</v>
      </c>
      <c r="E859" s="0" t="n">
        <v>0.02</v>
      </c>
      <c r="F859" s="0" t="n">
        <v>3133113</v>
      </c>
      <c r="G859" s="151" t="s">
        <v>111</v>
      </c>
      <c r="H859" s="151" t="s">
        <v>111</v>
      </c>
      <c r="I859" s="152" t="s">
        <v>112</v>
      </c>
    </row>
    <row r="860" customFormat="false" ht="12.75" hidden="false" customHeight="false" outlineLevel="0" collapsed="false">
      <c r="A860" s="0" t="s">
        <v>52</v>
      </c>
      <c r="B860" s="0" t="s">
        <v>110</v>
      </c>
      <c r="C860" s="0" t="s">
        <v>108</v>
      </c>
      <c r="D860" s="116" t="n">
        <v>38078</v>
      </c>
      <c r="E860" s="0" t="n">
        <v>0.38</v>
      </c>
      <c r="F860" s="0" t="n">
        <v>3133114</v>
      </c>
      <c r="G860" s="151" t="s">
        <v>111</v>
      </c>
      <c r="H860" s="151" t="s">
        <v>111</v>
      </c>
      <c r="I860" s="152" t="s">
        <v>112</v>
      </c>
    </row>
    <row r="861" customFormat="false" ht="12.75" hidden="false" customHeight="false" outlineLevel="0" collapsed="false">
      <c r="A861" s="0" t="s">
        <v>52</v>
      </c>
      <c r="B861" s="0" t="s">
        <v>113</v>
      </c>
      <c r="C861" s="0" t="s">
        <v>108</v>
      </c>
      <c r="D861" s="116" t="n">
        <v>38078</v>
      </c>
      <c r="E861" s="0" t="n">
        <v>-0.045</v>
      </c>
      <c r="F861" s="0" t="n">
        <v>3133115</v>
      </c>
      <c r="G861" s="151" t="s">
        <v>111</v>
      </c>
      <c r="H861" s="151" t="s">
        <v>111</v>
      </c>
      <c r="I861" s="152" t="s">
        <v>112</v>
      </c>
    </row>
    <row r="862" customFormat="false" ht="12.75" hidden="false" customHeight="false" outlineLevel="0" collapsed="false">
      <c r="A862" s="0" t="s">
        <v>17</v>
      </c>
      <c r="B862" s="0" t="s">
        <v>110</v>
      </c>
      <c r="C862" s="0" t="s">
        <v>108</v>
      </c>
      <c r="D862" s="116" t="n">
        <v>38078</v>
      </c>
      <c r="E862" s="0" t="n">
        <v>0.292</v>
      </c>
      <c r="F862" s="0" t="n">
        <v>3133116</v>
      </c>
      <c r="G862" s="151" t="s">
        <v>111</v>
      </c>
      <c r="H862" s="151" t="s">
        <v>111</v>
      </c>
      <c r="I862" s="152" t="s">
        <v>112</v>
      </c>
    </row>
    <row r="863" customFormat="false" ht="12.75" hidden="false" customHeight="false" outlineLevel="0" collapsed="false">
      <c r="A863" s="0" t="s">
        <v>17</v>
      </c>
      <c r="B863" s="0" t="s">
        <v>113</v>
      </c>
      <c r="C863" s="0" t="s">
        <v>108</v>
      </c>
      <c r="D863" s="116" t="n">
        <v>38078</v>
      </c>
      <c r="E863" s="0" t="n">
        <v>0.012</v>
      </c>
      <c r="F863" s="0" t="n">
        <v>3133117</v>
      </c>
      <c r="G863" s="151" t="s">
        <v>111</v>
      </c>
      <c r="H863" s="151" t="s">
        <v>111</v>
      </c>
      <c r="I863" s="152" t="s">
        <v>112</v>
      </c>
    </row>
    <row r="864" customFormat="false" ht="12.75" hidden="false" customHeight="false" outlineLevel="0" collapsed="false">
      <c r="A864" s="0" t="s">
        <v>18</v>
      </c>
      <c r="B864" s="0" t="s">
        <v>110</v>
      </c>
      <c r="C864" s="0" t="s">
        <v>108</v>
      </c>
      <c r="D864" s="116" t="n">
        <v>38078</v>
      </c>
      <c r="E864" s="0" t="n">
        <v>0</v>
      </c>
      <c r="F864" s="0" t="n">
        <v>3133118</v>
      </c>
      <c r="G864" s="151" t="s">
        <v>111</v>
      </c>
      <c r="H864" s="151" t="s">
        <v>111</v>
      </c>
      <c r="I864" s="152" t="s">
        <v>112</v>
      </c>
    </row>
    <row r="865" customFormat="false" ht="12.75" hidden="false" customHeight="false" outlineLevel="0" collapsed="false">
      <c r="A865" s="0" t="s">
        <v>18</v>
      </c>
      <c r="B865" s="0" t="s">
        <v>113</v>
      </c>
      <c r="C865" s="0" t="s">
        <v>108</v>
      </c>
      <c r="D865" s="116" t="n">
        <v>38078</v>
      </c>
      <c r="E865" s="0" t="n">
        <v>0</v>
      </c>
      <c r="F865" s="0" t="n">
        <v>3133119</v>
      </c>
      <c r="G865" s="151" t="s">
        <v>111</v>
      </c>
      <c r="H865" s="151" t="s">
        <v>111</v>
      </c>
      <c r="I865" s="152" t="s">
        <v>112</v>
      </c>
    </row>
    <row r="866" customFormat="false" ht="12.75" hidden="false" customHeight="false" outlineLevel="0" collapsed="false">
      <c r="A866" s="0" t="s">
        <v>19</v>
      </c>
      <c r="B866" s="0" t="s">
        <v>110</v>
      </c>
      <c r="C866" s="0" t="s">
        <v>108</v>
      </c>
      <c r="D866" s="116" t="n">
        <v>38078</v>
      </c>
      <c r="E866" s="0" t="n">
        <v>0.435</v>
      </c>
      <c r="F866" s="0" t="n">
        <v>3133120</v>
      </c>
      <c r="G866" s="151" t="s">
        <v>111</v>
      </c>
      <c r="H866" s="151" t="s">
        <v>111</v>
      </c>
      <c r="I866" s="152" t="s">
        <v>112</v>
      </c>
    </row>
    <row r="867" customFormat="false" ht="12.75" hidden="false" customHeight="false" outlineLevel="0" collapsed="false">
      <c r="A867" s="0" t="s">
        <v>19</v>
      </c>
      <c r="B867" s="0" t="s">
        <v>113</v>
      </c>
      <c r="C867" s="0" t="s">
        <v>108</v>
      </c>
      <c r="D867" s="116" t="n">
        <v>38078</v>
      </c>
      <c r="E867" s="0" t="n">
        <v>0.02</v>
      </c>
      <c r="F867" s="0" t="n">
        <v>3133121</v>
      </c>
      <c r="G867" s="151" t="s">
        <v>111</v>
      </c>
      <c r="H867" s="151" t="s">
        <v>111</v>
      </c>
      <c r="I867" s="152" t="s">
        <v>112</v>
      </c>
    </row>
    <row r="868" customFormat="false" ht="12.75" hidden="false" customHeight="false" outlineLevel="0" collapsed="false">
      <c r="A868" s="0" t="s">
        <v>21</v>
      </c>
      <c r="B868" s="0" t="s">
        <v>110</v>
      </c>
      <c r="C868" s="0" t="s">
        <v>108</v>
      </c>
      <c r="D868" s="116" t="n">
        <v>38078</v>
      </c>
      <c r="E868" s="0" t="n">
        <v>0.425</v>
      </c>
      <c r="F868" s="0" t="n">
        <v>3133122</v>
      </c>
      <c r="G868" s="151" t="s">
        <v>111</v>
      </c>
      <c r="H868" s="151" t="s">
        <v>111</v>
      </c>
      <c r="I868" s="152" t="s">
        <v>112</v>
      </c>
    </row>
    <row r="869" customFormat="false" ht="12.75" hidden="false" customHeight="false" outlineLevel="0" collapsed="false">
      <c r="A869" s="0" t="s">
        <v>21</v>
      </c>
      <c r="B869" s="0" t="s">
        <v>113</v>
      </c>
      <c r="C869" s="0" t="s">
        <v>108</v>
      </c>
      <c r="D869" s="116" t="n">
        <v>38078</v>
      </c>
      <c r="E869" s="0" t="n">
        <v>0.04</v>
      </c>
      <c r="F869" s="0" t="n">
        <v>3133123</v>
      </c>
      <c r="G869" s="151" t="s">
        <v>111</v>
      </c>
      <c r="H869" s="151" t="s">
        <v>111</v>
      </c>
      <c r="I869" s="152" t="s">
        <v>112</v>
      </c>
    </row>
    <row r="870" customFormat="false" ht="12.75" hidden="false" customHeight="false" outlineLevel="0" collapsed="false">
      <c r="A870" s="0" t="s">
        <v>73</v>
      </c>
      <c r="B870" s="0" t="s">
        <v>80</v>
      </c>
      <c r="C870" s="0" t="s">
        <v>108</v>
      </c>
      <c r="D870" s="116" t="n">
        <v>38078</v>
      </c>
      <c r="E870" s="0" t="n">
        <v>0.005</v>
      </c>
      <c r="F870" s="0" t="n">
        <v>3133124</v>
      </c>
      <c r="G870" s="151" t="s">
        <v>111</v>
      </c>
      <c r="H870" s="151" t="s">
        <v>111</v>
      </c>
      <c r="I870" s="152" t="s">
        <v>112</v>
      </c>
    </row>
    <row r="871" customFormat="false" ht="12.75" hidden="false" customHeight="false" outlineLevel="0" collapsed="false">
      <c r="A871" s="0" t="s">
        <v>74</v>
      </c>
      <c r="B871" s="0" t="s">
        <v>80</v>
      </c>
      <c r="C871" s="0" t="s">
        <v>108</v>
      </c>
      <c r="D871" s="116" t="n">
        <v>38078</v>
      </c>
      <c r="E871" s="0" t="n">
        <v>0.02</v>
      </c>
      <c r="F871" s="0" t="n">
        <v>3133125</v>
      </c>
      <c r="G871" s="151" t="s">
        <v>111</v>
      </c>
      <c r="H871" s="151" t="s">
        <v>111</v>
      </c>
      <c r="I871" s="152" t="s">
        <v>112</v>
      </c>
    </row>
    <row r="872" customFormat="false" ht="12.75" hidden="false" customHeight="false" outlineLevel="0" collapsed="false">
      <c r="A872" s="0" t="s">
        <v>75</v>
      </c>
      <c r="B872" s="0" t="s">
        <v>80</v>
      </c>
      <c r="C872" s="0" t="s">
        <v>108</v>
      </c>
      <c r="D872" s="116" t="n">
        <v>38078</v>
      </c>
      <c r="E872" s="0" t="n">
        <v>-0.045</v>
      </c>
      <c r="F872" s="0" t="n">
        <v>3133126</v>
      </c>
      <c r="G872" s="151" t="s">
        <v>111</v>
      </c>
      <c r="H872" s="151" t="s">
        <v>111</v>
      </c>
      <c r="I872" s="152" t="s">
        <v>112</v>
      </c>
    </row>
    <row r="873" customFormat="false" ht="12.75" hidden="false" customHeight="false" outlineLevel="0" collapsed="false">
      <c r="A873" s="0" t="s">
        <v>76</v>
      </c>
      <c r="B873" s="0" t="s">
        <v>80</v>
      </c>
      <c r="C873" s="0" t="s">
        <v>108</v>
      </c>
      <c r="D873" s="116" t="n">
        <v>38078</v>
      </c>
      <c r="E873" s="0" t="n">
        <v>0.02</v>
      </c>
      <c r="F873" s="0" t="n">
        <v>3133127</v>
      </c>
      <c r="G873" s="151" t="s">
        <v>111</v>
      </c>
      <c r="H873" s="151" t="s">
        <v>111</v>
      </c>
      <c r="I873" s="152" t="s">
        <v>112</v>
      </c>
    </row>
    <row r="874" customFormat="false" ht="12.75" hidden="false" customHeight="false" outlineLevel="0" collapsed="false">
      <c r="A874" s="0" t="s">
        <v>72</v>
      </c>
      <c r="B874" s="0" t="s">
        <v>80</v>
      </c>
      <c r="C874" s="0" t="s">
        <v>108</v>
      </c>
      <c r="D874" s="116" t="n">
        <v>38078</v>
      </c>
      <c r="E874" s="158" t="n">
        <v>38108</v>
      </c>
      <c r="I874" s="152" t="s">
        <v>109</v>
      </c>
    </row>
    <row r="875" customFormat="false" ht="12.75" hidden="false" customHeight="false" outlineLevel="0" collapsed="false">
      <c r="A875" s="0" t="s">
        <v>59</v>
      </c>
      <c r="B875" s="0" t="s">
        <v>110</v>
      </c>
      <c r="C875" s="0" t="s">
        <v>108</v>
      </c>
      <c r="D875" s="116" t="n">
        <v>38108</v>
      </c>
      <c r="E875" s="0" t="n">
        <v>0.385</v>
      </c>
      <c r="F875" s="0" t="n">
        <v>3133100</v>
      </c>
      <c r="G875" s="151" t="s">
        <v>111</v>
      </c>
      <c r="H875" s="151" t="s">
        <v>111</v>
      </c>
      <c r="I875" s="152" t="s">
        <v>112</v>
      </c>
    </row>
    <row r="876" customFormat="false" ht="12.75" hidden="false" customHeight="false" outlineLevel="0" collapsed="false">
      <c r="A876" s="0" t="s">
        <v>59</v>
      </c>
      <c r="B876" s="0" t="s">
        <v>113</v>
      </c>
      <c r="C876" s="0" t="s">
        <v>108</v>
      </c>
      <c r="D876" s="116" t="n">
        <v>38108</v>
      </c>
      <c r="E876" s="0" t="n">
        <v>0.02</v>
      </c>
      <c r="F876" s="0" t="n">
        <v>3133101</v>
      </c>
      <c r="G876" s="151" t="s">
        <v>111</v>
      </c>
      <c r="H876" s="151" t="s">
        <v>111</v>
      </c>
      <c r="I876" s="152" t="s">
        <v>112</v>
      </c>
    </row>
    <row r="877" customFormat="false" ht="12.75" hidden="false" customHeight="false" outlineLevel="0" collapsed="false">
      <c r="A877" s="0" t="s">
        <v>60</v>
      </c>
      <c r="B877" s="0" t="s">
        <v>110</v>
      </c>
      <c r="C877" s="0" t="s">
        <v>108</v>
      </c>
      <c r="D877" s="116" t="n">
        <v>38108</v>
      </c>
      <c r="E877" s="0" t="n">
        <v>0.385</v>
      </c>
      <c r="F877" s="0" t="n">
        <v>3133102</v>
      </c>
      <c r="G877" s="151" t="s">
        <v>111</v>
      </c>
      <c r="H877" s="151" t="s">
        <v>111</v>
      </c>
      <c r="I877" s="152" t="s">
        <v>112</v>
      </c>
    </row>
    <row r="878" customFormat="false" ht="12.75" hidden="false" customHeight="false" outlineLevel="0" collapsed="false">
      <c r="A878" s="0" t="s">
        <v>60</v>
      </c>
      <c r="B878" s="0" t="s">
        <v>113</v>
      </c>
      <c r="C878" s="0" t="s">
        <v>108</v>
      </c>
      <c r="D878" s="116" t="n">
        <v>38108</v>
      </c>
      <c r="E878" s="0" t="n">
        <v>0.05</v>
      </c>
      <c r="F878" s="0" t="n">
        <v>3133103</v>
      </c>
      <c r="G878" s="151" t="s">
        <v>111</v>
      </c>
      <c r="H878" s="151" t="s">
        <v>111</v>
      </c>
      <c r="I878" s="152" t="s">
        <v>112</v>
      </c>
    </row>
    <row r="879" customFormat="false" ht="12.75" hidden="false" customHeight="false" outlineLevel="0" collapsed="false">
      <c r="A879" s="0" t="s">
        <v>61</v>
      </c>
      <c r="B879" s="0" t="s">
        <v>110</v>
      </c>
      <c r="C879" s="0" t="s">
        <v>108</v>
      </c>
      <c r="D879" s="116" t="n">
        <v>38108</v>
      </c>
      <c r="E879" s="0" t="n">
        <v>0.705</v>
      </c>
      <c r="F879" s="0" t="n">
        <v>3133104</v>
      </c>
      <c r="G879" s="151" t="s">
        <v>111</v>
      </c>
      <c r="H879" s="151" t="s">
        <v>111</v>
      </c>
      <c r="I879" s="152" t="s">
        <v>112</v>
      </c>
    </row>
    <row r="880" customFormat="false" ht="12.75" hidden="false" customHeight="false" outlineLevel="0" collapsed="false">
      <c r="A880" s="0" t="s">
        <v>61</v>
      </c>
      <c r="B880" s="0" t="s">
        <v>113</v>
      </c>
      <c r="C880" s="0" t="s">
        <v>108</v>
      </c>
      <c r="D880" s="116" t="n">
        <v>38108</v>
      </c>
      <c r="E880" s="0" t="n">
        <v>0.02</v>
      </c>
      <c r="F880" s="0" t="n">
        <v>3133105</v>
      </c>
      <c r="G880" s="151" t="s">
        <v>111</v>
      </c>
      <c r="H880" s="151" t="s">
        <v>111</v>
      </c>
      <c r="I880" s="152" t="s">
        <v>112</v>
      </c>
    </row>
    <row r="881" customFormat="false" ht="12.75" hidden="false" customHeight="false" outlineLevel="0" collapsed="false">
      <c r="A881" s="0" t="s">
        <v>62</v>
      </c>
      <c r="B881" s="0" t="s">
        <v>110</v>
      </c>
      <c r="C881" s="0" t="s">
        <v>108</v>
      </c>
      <c r="D881" s="116" t="n">
        <v>38108</v>
      </c>
      <c r="E881" s="0" t="n">
        <v>0.385</v>
      </c>
      <c r="F881" s="0" t="n">
        <v>3133106</v>
      </c>
      <c r="G881" s="151" t="s">
        <v>111</v>
      </c>
      <c r="H881" s="151" t="s">
        <v>111</v>
      </c>
      <c r="I881" s="152" t="s">
        <v>112</v>
      </c>
    </row>
    <row r="882" customFormat="false" ht="12.75" hidden="false" customHeight="false" outlineLevel="0" collapsed="false">
      <c r="A882" s="0" t="s">
        <v>62</v>
      </c>
      <c r="B882" s="0" t="s">
        <v>113</v>
      </c>
      <c r="C882" s="0" t="s">
        <v>108</v>
      </c>
      <c r="D882" s="116" t="n">
        <v>38108</v>
      </c>
      <c r="E882" s="0" t="n">
        <v>0.05</v>
      </c>
      <c r="F882" s="0" t="n">
        <v>3133107</v>
      </c>
      <c r="G882" s="151" t="s">
        <v>111</v>
      </c>
      <c r="H882" s="151" t="s">
        <v>111</v>
      </c>
      <c r="I882" s="152" t="s">
        <v>112</v>
      </c>
    </row>
    <row r="883" customFormat="false" ht="12.75" hidden="false" customHeight="false" outlineLevel="0" collapsed="false">
      <c r="A883" s="0" t="s">
        <v>49</v>
      </c>
      <c r="B883" s="0" t="s">
        <v>110</v>
      </c>
      <c r="C883" s="0" t="s">
        <v>108</v>
      </c>
      <c r="D883" s="116" t="n">
        <v>38108</v>
      </c>
      <c r="E883" s="0" t="n">
        <v>0.325</v>
      </c>
      <c r="F883" s="0" t="n">
        <v>3133108</v>
      </c>
      <c r="G883" s="151" t="s">
        <v>111</v>
      </c>
      <c r="H883" s="151" t="s">
        <v>111</v>
      </c>
      <c r="I883" s="152" t="s">
        <v>112</v>
      </c>
    </row>
    <row r="884" customFormat="false" ht="12.75" hidden="false" customHeight="false" outlineLevel="0" collapsed="false">
      <c r="A884" s="0" t="s">
        <v>49</v>
      </c>
      <c r="B884" s="0" t="s">
        <v>113</v>
      </c>
      <c r="C884" s="0" t="s">
        <v>108</v>
      </c>
      <c r="D884" s="116" t="n">
        <v>38108</v>
      </c>
      <c r="E884" s="0" t="n">
        <v>0.005</v>
      </c>
      <c r="F884" s="0" t="n">
        <v>3133109</v>
      </c>
      <c r="G884" s="151" t="s">
        <v>111</v>
      </c>
      <c r="H884" s="151" t="s">
        <v>111</v>
      </c>
      <c r="I884" s="152" t="s">
        <v>112</v>
      </c>
    </row>
    <row r="885" customFormat="false" ht="12.75" hidden="false" customHeight="false" outlineLevel="0" collapsed="false">
      <c r="A885" s="0" t="s">
        <v>50</v>
      </c>
      <c r="B885" s="0" t="s">
        <v>110</v>
      </c>
      <c r="C885" s="0" t="s">
        <v>108</v>
      </c>
      <c r="D885" s="116" t="n">
        <v>38108</v>
      </c>
      <c r="E885" s="0" t="n">
        <v>0.33</v>
      </c>
      <c r="F885" s="0" t="n">
        <v>3133110</v>
      </c>
      <c r="G885" s="151" t="s">
        <v>111</v>
      </c>
      <c r="H885" s="151" t="s">
        <v>111</v>
      </c>
      <c r="I885" s="152" t="s">
        <v>112</v>
      </c>
    </row>
    <row r="886" customFormat="false" ht="12.75" hidden="false" customHeight="false" outlineLevel="0" collapsed="false">
      <c r="A886" s="0" t="s">
        <v>50</v>
      </c>
      <c r="B886" s="0" t="s">
        <v>113</v>
      </c>
      <c r="C886" s="0" t="s">
        <v>108</v>
      </c>
      <c r="D886" s="116" t="n">
        <v>38108</v>
      </c>
      <c r="E886" s="0" t="n">
        <v>-0.065</v>
      </c>
      <c r="F886" s="0" t="n">
        <v>3133111</v>
      </c>
      <c r="G886" s="151" t="s">
        <v>111</v>
      </c>
      <c r="H886" s="151" t="s">
        <v>111</v>
      </c>
      <c r="I886" s="152" t="s">
        <v>112</v>
      </c>
    </row>
    <row r="887" customFormat="false" ht="12.75" hidden="false" customHeight="false" outlineLevel="0" collapsed="false">
      <c r="A887" s="0" t="s">
        <v>51</v>
      </c>
      <c r="B887" s="0" t="s">
        <v>110</v>
      </c>
      <c r="C887" s="0" t="s">
        <v>108</v>
      </c>
      <c r="D887" s="116" t="n">
        <v>38108</v>
      </c>
      <c r="E887" s="0" t="n">
        <v>0.33</v>
      </c>
      <c r="F887" s="0" t="n">
        <v>3133112</v>
      </c>
      <c r="G887" s="151" t="s">
        <v>111</v>
      </c>
      <c r="H887" s="151" t="s">
        <v>111</v>
      </c>
      <c r="I887" s="152" t="s">
        <v>112</v>
      </c>
    </row>
    <row r="888" customFormat="false" ht="12.75" hidden="false" customHeight="false" outlineLevel="0" collapsed="false">
      <c r="A888" s="0" t="s">
        <v>51</v>
      </c>
      <c r="B888" s="0" t="s">
        <v>113</v>
      </c>
      <c r="C888" s="0" t="s">
        <v>108</v>
      </c>
      <c r="D888" s="116" t="n">
        <v>38108</v>
      </c>
      <c r="E888" s="0" t="n">
        <v>0.02</v>
      </c>
      <c r="F888" s="0" t="n">
        <v>3133113</v>
      </c>
      <c r="G888" s="151" t="s">
        <v>111</v>
      </c>
      <c r="H888" s="151" t="s">
        <v>111</v>
      </c>
      <c r="I888" s="152" t="s">
        <v>112</v>
      </c>
    </row>
    <row r="889" customFormat="false" ht="12.75" hidden="false" customHeight="false" outlineLevel="0" collapsed="false">
      <c r="A889" s="0" t="s">
        <v>52</v>
      </c>
      <c r="B889" s="0" t="s">
        <v>110</v>
      </c>
      <c r="C889" s="0" t="s">
        <v>108</v>
      </c>
      <c r="D889" s="116" t="n">
        <v>38108</v>
      </c>
      <c r="E889" s="0" t="n">
        <v>0.33</v>
      </c>
      <c r="F889" s="0" t="n">
        <v>3133114</v>
      </c>
      <c r="G889" s="151" t="s">
        <v>111</v>
      </c>
      <c r="H889" s="151" t="s">
        <v>111</v>
      </c>
      <c r="I889" s="152" t="s">
        <v>112</v>
      </c>
    </row>
    <row r="890" customFormat="false" ht="12.75" hidden="false" customHeight="false" outlineLevel="0" collapsed="false">
      <c r="A890" s="0" t="s">
        <v>52</v>
      </c>
      <c r="B890" s="0" t="s">
        <v>113</v>
      </c>
      <c r="C890" s="0" t="s">
        <v>108</v>
      </c>
      <c r="D890" s="116" t="n">
        <v>38108</v>
      </c>
      <c r="E890" s="0" t="n">
        <v>-0.035</v>
      </c>
      <c r="F890" s="0" t="n">
        <v>3133115</v>
      </c>
      <c r="G890" s="151" t="s">
        <v>111</v>
      </c>
      <c r="H890" s="151" t="s">
        <v>111</v>
      </c>
      <c r="I890" s="152" t="s">
        <v>112</v>
      </c>
    </row>
    <row r="891" customFormat="false" ht="12.75" hidden="false" customHeight="false" outlineLevel="0" collapsed="false">
      <c r="A891" s="0" t="s">
        <v>17</v>
      </c>
      <c r="B891" s="0" t="s">
        <v>110</v>
      </c>
      <c r="C891" s="0" t="s">
        <v>108</v>
      </c>
      <c r="D891" s="116" t="n">
        <v>38108</v>
      </c>
      <c r="E891" s="0" t="n">
        <v>0.292</v>
      </c>
      <c r="F891" s="0" t="n">
        <v>3133116</v>
      </c>
      <c r="G891" s="151" t="s">
        <v>111</v>
      </c>
      <c r="H891" s="151" t="s">
        <v>111</v>
      </c>
      <c r="I891" s="152" t="s">
        <v>112</v>
      </c>
    </row>
    <row r="892" customFormat="false" ht="12.75" hidden="false" customHeight="false" outlineLevel="0" collapsed="false">
      <c r="A892" s="0" t="s">
        <v>17</v>
      </c>
      <c r="B892" s="0" t="s">
        <v>113</v>
      </c>
      <c r="C892" s="0" t="s">
        <v>108</v>
      </c>
      <c r="D892" s="116" t="n">
        <v>38108</v>
      </c>
      <c r="E892" s="0" t="n">
        <v>0.012</v>
      </c>
      <c r="F892" s="0" t="n">
        <v>3133117</v>
      </c>
      <c r="G892" s="151" t="s">
        <v>111</v>
      </c>
      <c r="H892" s="151" t="s">
        <v>111</v>
      </c>
      <c r="I892" s="152" t="s">
        <v>112</v>
      </c>
    </row>
    <row r="893" customFormat="false" ht="12.75" hidden="false" customHeight="false" outlineLevel="0" collapsed="false">
      <c r="A893" s="0" t="s">
        <v>18</v>
      </c>
      <c r="B893" s="0" t="s">
        <v>110</v>
      </c>
      <c r="C893" s="0" t="s">
        <v>108</v>
      </c>
      <c r="D893" s="116" t="n">
        <v>38108</v>
      </c>
      <c r="E893" s="0" t="n">
        <v>0</v>
      </c>
      <c r="F893" s="0" t="n">
        <v>3133118</v>
      </c>
      <c r="G893" s="151" t="s">
        <v>111</v>
      </c>
      <c r="H893" s="151" t="s">
        <v>111</v>
      </c>
      <c r="I893" s="152" t="s">
        <v>112</v>
      </c>
    </row>
    <row r="894" customFormat="false" ht="12.75" hidden="false" customHeight="false" outlineLevel="0" collapsed="false">
      <c r="A894" s="0" t="s">
        <v>18</v>
      </c>
      <c r="B894" s="0" t="s">
        <v>113</v>
      </c>
      <c r="C894" s="0" t="s">
        <v>108</v>
      </c>
      <c r="D894" s="116" t="n">
        <v>38108</v>
      </c>
      <c r="E894" s="0" t="n">
        <v>0</v>
      </c>
      <c r="F894" s="0" t="n">
        <v>3133119</v>
      </c>
      <c r="G894" s="151" t="s">
        <v>111</v>
      </c>
      <c r="H894" s="151" t="s">
        <v>111</v>
      </c>
      <c r="I894" s="152" t="s">
        <v>112</v>
      </c>
    </row>
    <row r="895" customFormat="false" ht="12.75" hidden="false" customHeight="false" outlineLevel="0" collapsed="false">
      <c r="A895" s="0" t="s">
        <v>19</v>
      </c>
      <c r="B895" s="0" t="s">
        <v>110</v>
      </c>
      <c r="C895" s="0" t="s">
        <v>108</v>
      </c>
      <c r="D895" s="116" t="n">
        <v>38108</v>
      </c>
      <c r="E895" s="0" t="n">
        <v>0.385</v>
      </c>
      <c r="F895" s="0" t="n">
        <v>3133120</v>
      </c>
      <c r="G895" s="151" t="s">
        <v>111</v>
      </c>
      <c r="H895" s="151" t="s">
        <v>111</v>
      </c>
      <c r="I895" s="152" t="s">
        <v>112</v>
      </c>
    </row>
    <row r="896" customFormat="false" ht="12.75" hidden="false" customHeight="false" outlineLevel="0" collapsed="false">
      <c r="A896" s="0" t="s">
        <v>19</v>
      </c>
      <c r="B896" s="0" t="s">
        <v>113</v>
      </c>
      <c r="C896" s="0" t="s">
        <v>108</v>
      </c>
      <c r="D896" s="116" t="n">
        <v>38108</v>
      </c>
      <c r="E896" s="0" t="n">
        <v>0.02</v>
      </c>
      <c r="F896" s="0" t="n">
        <v>3133121</v>
      </c>
      <c r="G896" s="151" t="s">
        <v>111</v>
      </c>
      <c r="H896" s="151" t="s">
        <v>111</v>
      </c>
      <c r="I896" s="152" t="s">
        <v>112</v>
      </c>
    </row>
    <row r="897" customFormat="false" ht="12.75" hidden="false" customHeight="false" outlineLevel="0" collapsed="false">
      <c r="A897" s="0" t="s">
        <v>21</v>
      </c>
      <c r="B897" s="0" t="s">
        <v>110</v>
      </c>
      <c r="C897" s="0" t="s">
        <v>108</v>
      </c>
      <c r="D897" s="116" t="n">
        <v>38108</v>
      </c>
      <c r="E897" s="0" t="n">
        <v>0.375</v>
      </c>
      <c r="F897" s="0" t="n">
        <v>3133122</v>
      </c>
      <c r="G897" s="151" t="s">
        <v>111</v>
      </c>
      <c r="H897" s="151" t="s">
        <v>111</v>
      </c>
      <c r="I897" s="152" t="s">
        <v>112</v>
      </c>
    </row>
    <row r="898" customFormat="false" ht="12.75" hidden="false" customHeight="false" outlineLevel="0" collapsed="false">
      <c r="A898" s="0" t="s">
        <v>21</v>
      </c>
      <c r="B898" s="0" t="s">
        <v>113</v>
      </c>
      <c r="C898" s="0" t="s">
        <v>108</v>
      </c>
      <c r="D898" s="116" t="n">
        <v>38108</v>
      </c>
      <c r="E898" s="0" t="n">
        <v>0.04</v>
      </c>
      <c r="F898" s="0" t="n">
        <v>3133123</v>
      </c>
      <c r="G898" s="151" t="s">
        <v>111</v>
      </c>
      <c r="H898" s="151" t="s">
        <v>111</v>
      </c>
      <c r="I898" s="152" t="s">
        <v>112</v>
      </c>
    </row>
    <row r="899" customFormat="false" ht="12.75" hidden="false" customHeight="false" outlineLevel="0" collapsed="false">
      <c r="A899" s="0" t="s">
        <v>73</v>
      </c>
      <c r="B899" s="0" t="s">
        <v>80</v>
      </c>
      <c r="C899" s="0" t="s">
        <v>108</v>
      </c>
      <c r="D899" s="116" t="n">
        <v>38108</v>
      </c>
      <c r="E899" s="0" t="n">
        <v>0.005</v>
      </c>
      <c r="F899" s="0" t="n">
        <v>3133124</v>
      </c>
      <c r="G899" s="151" t="s">
        <v>111</v>
      </c>
      <c r="H899" s="151" t="s">
        <v>111</v>
      </c>
      <c r="I899" s="152" t="s">
        <v>112</v>
      </c>
    </row>
    <row r="900" customFormat="false" ht="12.75" hidden="false" customHeight="false" outlineLevel="0" collapsed="false">
      <c r="A900" s="0" t="s">
        <v>74</v>
      </c>
      <c r="B900" s="0" t="s">
        <v>80</v>
      </c>
      <c r="C900" s="0" t="s">
        <v>108</v>
      </c>
      <c r="D900" s="116" t="n">
        <v>38108</v>
      </c>
      <c r="E900" s="0" t="n">
        <v>0.02</v>
      </c>
      <c r="F900" s="0" t="n">
        <v>3133125</v>
      </c>
      <c r="G900" s="151" t="s">
        <v>111</v>
      </c>
      <c r="H900" s="151" t="s">
        <v>111</v>
      </c>
      <c r="I900" s="152" t="s">
        <v>112</v>
      </c>
    </row>
    <row r="901" customFormat="false" ht="12.75" hidden="false" customHeight="false" outlineLevel="0" collapsed="false">
      <c r="A901" s="0" t="s">
        <v>75</v>
      </c>
      <c r="B901" s="0" t="s">
        <v>80</v>
      </c>
      <c r="C901" s="0" t="s">
        <v>108</v>
      </c>
      <c r="D901" s="116" t="n">
        <v>38108</v>
      </c>
      <c r="E901" s="0" t="n">
        <v>-0.035</v>
      </c>
      <c r="F901" s="0" t="n">
        <v>3133126</v>
      </c>
      <c r="G901" s="151" t="s">
        <v>111</v>
      </c>
      <c r="H901" s="151" t="s">
        <v>111</v>
      </c>
      <c r="I901" s="152" t="s">
        <v>112</v>
      </c>
    </row>
    <row r="902" customFormat="false" ht="12.75" hidden="false" customHeight="false" outlineLevel="0" collapsed="false">
      <c r="A902" s="0" t="s">
        <v>76</v>
      </c>
      <c r="B902" s="0" t="s">
        <v>80</v>
      </c>
      <c r="C902" s="0" t="s">
        <v>108</v>
      </c>
      <c r="D902" s="116" t="n">
        <v>38108</v>
      </c>
      <c r="E902" s="0" t="n">
        <v>0.02</v>
      </c>
      <c r="F902" s="0" t="n">
        <v>3133127</v>
      </c>
      <c r="G902" s="151" t="s">
        <v>111</v>
      </c>
      <c r="H902" s="151" t="s">
        <v>111</v>
      </c>
      <c r="I902" s="152" t="s">
        <v>112</v>
      </c>
    </row>
    <row r="903" customFormat="false" ht="12.75" hidden="false" customHeight="false" outlineLevel="0" collapsed="false">
      <c r="A903" s="0" t="s">
        <v>72</v>
      </c>
      <c r="B903" s="0" t="s">
        <v>80</v>
      </c>
      <c r="C903" s="0" t="s">
        <v>108</v>
      </c>
      <c r="D903" s="116" t="n">
        <v>38108</v>
      </c>
      <c r="E903" s="158" t="n">
        <v>38139</v>
      </c>
      <c r="I903" s="152" t="s">
        <v>109</v>
      </c>
    </row>
    <row r="904" customFormat="false" ht="12.75" hidden="false" customHeight="false" outlineLevel="0" collapsed="false">
      <c r="A904" s="0" t="s">
        <v>59</v>
      </c>
      <c r="B904" s="0" t="s">
        <v>110</v>
      </c>
      <c r="C904" s="0" t="s">
        <v>108</v>
      </c>
      <c r="D904" s="116" t="n">
        <v>38139</v>
      </c>
      <c r="E904" s="0" t="n">
        <v>0.385</v>
      </c>
      <c r="F904" s="0" t="n">
        <v>3133100</v>
      </c>
      <c r="G904" s="151" t="s">
        <v>111</v>
      </c>
      <c r="H904" s="151" t="s">
        <v>111</v>
      </c>
      <c r="I904" s="152" t="s">
        <v>112</v>
      </c>
    </row>
    <row r="905" customFormat="false" ht="12.75" hidden="false" customHeight="false" outlineLevel="0" collapsed="false">
      <c r="A905" s="0" t="s">
        <v>59</v>
      </c>
      <c r="B905" s="0" t="s">
        <v>113</v>
      </c>
      <c r="C905" s="0" t="s">
        <v>108</v>
      </c>
      <c r="D905" s="116" t="n">
        <v>38139</v>
      </c>
      <c r="E905" s="0" t="n">
        <v>0.02</v>
      </c>
      <c r="F905" s="0" t="n">
        <v>3133101</v>
      </c>
      <c r="G905" s="151" t="s">
        <v>111</v>
      </c>
      <c r="H905" s="151" t="s">
        <v>111</v>
      </c>
      <c r="I905" s="152" t="s">
        <v>112</v>
      </c>
    </row>
    <row r="906" customFormat="false" ht="12.75" hidden="false" customHeight="false" outlineLevel="0" collapsed="false">
      <c r="A906" s="0" t="s">
        <v>60</v>
      </c>
      <c r="B906" s="0" t="s">
        <v>110</v>
      </c>
      <c r="C906" s="0" t="s">
        <v>108</v>
      </c>
      <c r="D906" s="116" t="n">
        <v>38139</v>
      </c>
      <c r="E906" s="0" t="n">
        <v>0.385</v>
      </c>
      <c r="F906" s="0" t="n">
        <v>3133102</v>
      </c>
      <c r="G906" s="151" t="s">
        <v>111</v>
      </c>
      <c r="H906" s="151" t="s">
        <v>111</v>
      </c>
      <c r="I906" s="152" t="s">
        <v>112</v>
      </c>
    </row>
    <row r="907" customFormat="false" ht="12.75" hidden="false" customHeight="false" outlineLevel="0" collapsed="false">
      <c r="A907" s="0" t="s">
        <v>60</v>
      </c>
      <c r="B907" s="0" t="s">
        <v>113</v>
      </c>
      <c r="C907" s="0" t="s">
        <v>108</v>
      </c>
      <c r="D907" s="116" t="n">
        <v>38139</v>
      </c>
      <c r="E907" s="0" t="n">
        <v>0.06</v>
      </c>
      <c r="F907" s="0" t="n">
        <v>3133103</v>
      </c>
      <c r="G907" s="151" t="s">
        <v>111</v>
      </c>
      <c r="H907" s="151" t="s">
        <v>111</v>
      </c>
      <c r="I907" s="152" t="s">
        <v>112</v>
      </c>
    </row>
    <row r="908" customFormat="false" ht="12.75" hidden="false" customHeight="false" outlineLevel="0" collapsed="false">
      <c r="A908" s="0" t="s">
        <v>61</v>
      </c>
      <c r="B908" s="0" t="s">
        <v>110</v>
      </c>
      <c r="C908" s="0" t="s">
        <v>108</v>
      </c>
      <c r="D908" s="116" t="n">
        <v>38139</v>
      </c>
      <c r="E908" s="0" t="n">
        <v>0.705</v>
      </c>
      <c r="F908" s="0" t="n">
        <v>3133104</v>
      </c>
      <c r="G908" s="151" t="s">
        <v>111</v>
      </c>
      <c r="H908" s="151" t="s">
        <v>111</v>
      </c>
      <c r="I908" s="152" t="s">
        <v>112</v>
      </c>
    </row>
    <row r="909" customFormat="false" ht="12.75" hidden="false" customHeight="false" outlineLevel="0" collapsed="false">
      <c r="A909" s="0" t="s">
        <v>61</v>
      </c>
      <c r="B909" s="0" t="s">
        <v>113</v>
      </c>
      <c r="C909" s="0" t="s">
        <v>108</v>
      </c>
      <c r="D909" s="116" t="n">
        <v>38139</v>
      </c>
      <c r="E909" s="0" t="n">
        <v>0.02</v>
      </c>
      <c r="F909" s="0" t="n">
        <v>3133105</v>
      </c>
      <c r="G909" s="151" t="s">
        <v>111</v>
      </c>
      <c r="H909" s="151" t="s">
        <v>111</v>
      </c>
      <c r="I909" s="152" t="s">
        <v>112</v>
      </c>
    </row>
    <row r="910" customFormat="false" ht="12.75" hidden="false" customHeight="false" outlineLevel="0" collapsed="false">
      <c r="A910" s="0" t="s">
        <v>62</v>
      </c>
      <c r="B910" s="0" t="s">
        <v>110</v>
      </c>
      <c r="C910" s="0" t="s">
        <v>108</v>
      </c>
      <c r="D910" s="116" t="n">
        <v>38139</v>
      </c>
      <c r="E910" s="0" t="n">
        <v>0.385</v>
      </c>
      <c r="F910" s="0" t="n">
        <v>3133106</v>
      </c>
      <c r="G910" s="151" t="s">
        <v>111</v>
      </c>
      <c r="H910" s="151" t="s">
        <v>111</v>
      </c>
      <c r="I910" s="152" t="s">
        <v>112</v>
      </c>
    </row>
    <row r="911" customFormat="false" ht="12.75" hidden="false" customHeight="false" outlineLevel="0" collapsed="false">
      <c r="A911" s="0" t="s">
        <v>62</v>
      </c>
      <c r="B911" s="0" t="s">
        <v>113</v>
      </c>
      <c r="C911" s="0" t="s">
        <v>108</v>
      </c>
      <c r="D911" s="116" t="n">
        <v>38139</v>
      </c>
      <c r="E911" s="0" t="n">
        <v>0.06</v>
      </c>
      <c r="F911" s="0" t="n">
        <v>3133107</v>
      </c>
      <c r="G911" s="151" t="s">
        <v>111</v>
      </c>
      <c r="H911" s="151" t="s">
        <v>111</v>
      </c>
      <c r="I911" s="152" t="s">
        <v>112</v>
      </c>
    </row>
    <row r="912" customFormat="false" ht="12.75" hidden="false" customHeight="false" outlineLevel="0" collapsed="false">
      <c r="A912" s="0" t="s">
        <v>49</v>
      </c>
      <c r="B912" s="0" t="s">
        <v>110</v>
      </c>
      <c r="C912" s="0" t="s">
        <v>108</v>
      </c>
      <c r="D912" s="116" t="n">
        <v>38139</v>
      </c>
      <c r="E912" s="0" t="n">
        <v>0.335</v>
      </c>
      <c r="F912" s="0" t="n">
        <v>3133108</v>
      </c>
      <c r="G912" s="151" t="s">
        <v>111</v>
      </c>
      <c r="H912" s="151" t="s">
        <v>111</v>
      </c>
      <c r="I912" s="152" t="s">
        <v>112</v>
      </c>
    </row>
    <row r="913" customFormat="false" ht="12.75" hidden="false" customHeight="false" outlineLevel="0" collapsed="false">
      <c r="A913" s="0" t="s">
        <v>49</v>
      </c>
      <c r="B913" s="0" t="s">
        <v>113</v>
      </c>
      <c r="C913" s="0" t="s">
        <v>108</v>
      </c>
      <c r="D913" s="116" t="n">
        <v>38139</v>
      </c>
      <c r="E913" s="0" t="n">
        <v>0.005</v>
      </c>
      <c r="F913" s="0" t="n">
        <v>3133109</v>
      </c>
      <c r="G913" s="151" t="s">
        <v>111</v>
      </c>
      <c r="H913" s="151" t="s">
        <v>111</v>
      </c>
      <c r="I913" s="152" t="s">
        <v>112</v>
      </c>
    </row>
    <row r="914" customFormat="false" ht="12.75" hidden="false" customHeight="false" outlineLevel="0" collapsed="false">
      <c r="A914" s="0" t="s">
        <v>50</v>
      </c>
      <c r="B914" s="0" t="s">
        <v>110</v>
      </c>
      <c r="C914" s="0" t="s">
        <v>108</v>
      </c>
      <c r="D914" s="116" t="n">
        <v>38139</v>
      </c>
      <c r="E914" s="0" t="n">
        <v>0.37</v>
      </c>
      <c r="F914" s="0" t="n">
        <v>3133110</v>
      </c>
      <c r="G914" s="151" t="s">
        <v>111</v>
      </c>
      <c r="H914" s="151" t="s">
        <v>111</v>
      </c>
      <c r="I914" s="152" t="s">
        <v>112</v>
      </c>
    </row>
    <row r="915" customFormat="false" ht="12.75" hidden="false" customHeight="false" outlineLevel="0" collapsed="false">
      <c r="A915" s="0" t="s">
        <v>50</v>
      </c>
      <c r="B915" s="0" t="s">
        <v>113</v>
      </c>
      <c r="C915" s="0" t="s">
        <v>108</v>
      </c>
      <c r="D915" s="116" t="n">
        <v>38139</v>
      </c>
      <c r="E915" s="0" t="n">
        <v>-0.055</v>
      </c>
      <c r="F915" s="0" t="n">
        <v>3133111</v>
      </c>
      <c r="G915" s="151" t="s">
        <v>111</v>
      </c>
      <c r="H915" s="151" t="s">
        <v>111</v>
      </c>
      <c r="I915" s="152" t="s">
        <v>112</v>
      </c>
    </row>
    <row r="916" customFormat="false" ht="12.75" hidden="false" customHeight="false" outlineLevel="0" collapsed="false">
      <c r="A916" s="0" t="s">
        <v>51</v>
      </c>
      <c r="B916" s="0" t="s">
        <v>110</v>
      </c>
      <c r="C916" s="0" t="s">
        <v>108</v>
      </c>
      <c r="D916" s="116" t="n">
        <v>38139</v>
      </c>
      <c r="E916" s="0" t="n">
        <v>0.37</v>
      </c>
      <c r="F916" s="0" t="n">
        <v>3133112</v>
      </c>
      <c r="G916" s="151" t="s">
        <v>111</v>
      </c>
      <c r="H916" s="151" t="s">
        <v>111</v>
      </c>
      <c r="I916" s="152" t="s">
        <v>112</v>
      </c>
    </row>
    <row r="917" customFormat="false" ht="12.75" hidden="false" customHeight="false" outlineLevel="0" collapsed="false">
      <c r="A917" s="0" t="s">
        <v>51</v>
      </c>
      <c r="B917" s="0" t="s">
        <v>113</v>
      </c>
      <c r="C917" s="0" t="s">
        <v>108</v>
      </c>
      <c r="D917" s="116" t="n">
        <v>38139</v>
      </c>
      <c r="E917" s="0" t="n">
        <v>0.035</v>
      </c>
      <c r="F917" s="0" t="n">
        <v>3133113</v>
      </c>
      <c r="G917" s="151" t="s">
        <v>111</v>
      </c>
      <c r="H917" s="151" t="s">
        <v>111</v>
      </c>
      <c r="I917" s="152" t="s">
        <v>112</v>
      </c>
    </row>
    <row r="918" customFormat="false" ht="12.75" hidden="false" customHeight="false" outlineLevel="0" collapsed="false">
      <c r="A918" s="0" t="s">
        <v>52</v>
      </c>
      <c r="B918" s="0" t="s">
        <v>110</v>
      </c>
      <c r="C918" s="0" t="s">
        <v>108</v>
      </c>
      <c r="D918" s="116" t="n">
        <v>38139</v>
      </c>
      <c r="E918" s="0" t="n">
        <v>0.37</v>
      </c>
      <c r="F918" s="0" t="n">
        <v>3133114</v>
      </c>
      <c r="G918" s="151" t="s">
        <v>111</v>
      </c>
      <c r="H918" s="151" t="s">
        <v>111</v>
      </c>
      <c r="I918" s="152" t="s">
        <v>112</v>
      </c>
    </row>
    <row r="919" customFormat="false" ht="12.75" hidden="false" customHeight="false" outlineLevel="0" collapsed="false">
      <c r="A919" s="0" t="s">
        <v>52</v>
      </c>
      <c r="B919" s="0" t="s">
        <v>113</v>
      </c>
      <c r="C919" s="0" t="s">
        <v>108</v>
      </c>
      <c r="D919" s="116" t="n">
        <v>38139</v>
      </c>
      <c r="E919" s="0" t="n">
        <v>-0.035</v>
      </c>
      <c r="F919" s="0" t="n">
        <v>3133115</v>
      </c>
      <c r="G919" s="151" t="s">
        <v>111</v>
      </c>
      <c r="H919" s="151" t="s">
        <v>111</v>
      </c>
      <c r="I919" s="152" t="s">
        <v>112</v>
      </c>
    </row>
    <row r="920" customFormat="false" ht="12.75" hidden="false" customHeight="false" outlineLevel="0" collapsed="false">
      <c r="A920" s="0" t="s">
        <v>17</v>
      </c>
      <c r="B920" s="0" t="s">
        <v>110</v>
      </c>
      <c r="C920" s="0" t="s">
        <v>108</v>
      </c>
      <c r="D920" s="116" t="n">
        <v>38139</v>
      </c>
      <c r="E920" s="0" t="n">
        <v>0.292</v>
      </c>
      <c r="F920" s="0" t="n">
        <v>3133116</v>
      </c>
      <c r="G920" s="151" t="s">
        <v>111</v>
      </c>
      <c r="H920" s="151" t="s">
        <v>111</v>
      </c>
      <c r="I920" s="152" t="s">
        <v>112</v>
      </c>
    </row>
    <row r="921" customFormat="false" ht="12.75" hidden="false" customHeight="false" outlineLevel="0" collapsed="false">
      <c r="A921" s="0" t="s">
        <v>17</v>
      </c>
      <c r="B921" s="0" t="s">
        <v>113</v>
      </c>
      <c r="C921" s="0" t="s">
        <v>108</v>
      </c>
      <c r="D921" s="116" t="n">
        <v>38139</v>
      </c>
      <c r="E921" s="0" t="n">
        <v>0.012</v>
      </c>
      <c r="F921" s="0" t="n">
        <v>3133117</v>
      </c>
      <c r="G921" s="151" t="s">
        <v>111</v>
      </c>
      <c r="H921" s="151" t="s">
        <v>111</v>
      </c>
      <c r="I921" s="152" t="s">
        <v>112</v>
      </c>
    </row>
    <row r="922" customFormat="false" ht="12.75" hidden="false" customHeight="false" outlineLevel="0" collapsed="false">
      <c r="A922" s="0" t="s">
        <v>18</v>
      </c>
      <c r="B922" s="0" t="s">
        <v>110</v>
      </c>
      <c r="C922" s="0" t="s">
        <v>108</v>
      </c>
      <c r="D922" s="116" t="n">
        <v>38139</v>
      </c>
      <c r="E922" s="0" t="n">
        <v>0</v>
      </c>
      <c r="F922" s="0" t="n">
        <v>3133118</v>
      </c>
      <c r="G922" s="151" t="s">
        <v>111</v>
      </c>
      <c r="H922" s="151" t="s">
        <v>111</v>
      </c>
      <c r="I922" s="152" t="s">
        <v>112</v>
      </c>
    </row>
    <row r="923" customFormat="false" ht="12.75" hidden="false" customHeight="false" outlineLevel="0" collapsed="false">
      <c r="A923" s="0" t="s">
        <v>18</v>
      </c>
      <c r="B923" s="0" t="s">
        <v>113</v>
      </c>
      <c r="C923" s="0" t="s">
        <v>108</v>
      </c>
      <c r="D923" s="116" t="n">
        <v>38139</v>
      </c>
      <c r="E923" s="0" t="n">
        <v>0</v>
      </c>
      <c r="F923" s="0" t="n">
        <v>3133119</v>
      </c>
      <c r="G923" s="151" t="s">
        <v>111</v>
      </c>
      <c r="H923" s="151" t="s">
        <v>111</v>
      </c>
      <c r="I923" s="152" t="s">
        <v>112</v>
      </c>
    </row>
    <row r="924" customFormat="false" ht="12.75" hidden="false" customHeight="false" outlineLevel="0" collapsed="false">
      <c r="A924" s="0" t="s">
        <v>19</v>
      </c>
      <c r="B924" s="0" t="s">
        <v>110</v>
      </c>
      <c r="C924" s="0" t="s">
        <v>108</v>
      </c>
      <c r="D924" s="116" t="n">
        <v>38139</v>
      </c>
      <c r="E924" s="0" t="n">
        <v>0.385</v>
      </c>
      <c r="F924" s="0" t="n">
        <v>3133120</v>
      </c>
      <c r="G924" s="151" t="s">
        <v>111</v>
      </c>
      <c r="H924" s="151" t="s">
        <v>111</v>
      </c>
      <c r="I924" s="152" t="s">
        <v>112</v>
      </c>
    </row>
    <row r="925" customFormat="false" ht="12.75" hidden="false" customHeight="false" outlineLevel="0" collapsed="false">
      <c r="A925" s="0" t="s">
        <v>19</v>
      </c>
      <c r="B925" s="0" t="s">
        <v>113</v>
      </c>
      <c r="C925" s="0" t="s">
        <v>108</v>
      </c>
      <c r="D925" s="116" t="n">
        <v>38139</v>
      </c>
      <c r="E925" s="0" t="n">
        <v>0.02</v>
      </c>
      <c r="F925" s="0" t="n">
        <v>3133121</v>
      </c>
      <c r="G925" s="151" t="s">
        <v>111</v>
      </c>
      <c r="H925" s="151" t="s">
        <v>111</v>
      </c>
      <c r="I925" s="152" t="s">
        <v>112</v>
      </c>
    </row>
    <row r="926" customFormat="false" ht="12.75" hidden="false" customHeight="false" outlineLevel="0" collapsed="false">
      <c r="A926" s="0" t="s">
        <v>21</v>
      </c>
      <c r="B926" s="0" t="s">
        <v>110</v>
      </c>
      <c r="C926" s="0" t="s">
        <v>108</v>
      </c>
      <c r="D926" s="116" t="n">
        <v>38139</v>
      </c>
      <c r="E926" s="0" t="n">
        <v>0.375</v>
      </c>
      <c r="F926" s="0" t="n">
        <v>3133122</v>
      </c>
      <c r="G926" s="151" t="s">
        <v>111</v>
      </c>
      <c r="H926" s="151" t="s">
        <v>111</v>
      </c>
      <c r="I926" s="152" t="s">
        <v>112</v>
      </c>
    </row>
    <row r="927" customFormat="false" ht="12.75" hidden="false" customHeight="false" outlineLevel="0" collapsed="false">
      <c r="A927" s="0" t="s">
        <v>21</v>
      </c>
      <c r="B927" s="0" t="s">
        <v>113</v>
      </c>
      <c r="C927" s="0" t="s">
        <v>108</v>
      </c>
      <c r="D927" s="116" t="n">
        <v>38139</v>
      </c>
      <c r="E927" s="0" t="n">
        <v>0.04</v>
      </c>
      <c r="F927" s="0" t="n">
        <v>3133123</v>
      </c>
      <c r="G927" s="151" t="s">
        <v>111</v>
      </c>
      <c r="H927" s="151" t="s">
        <v>111</v>
      </c>
      <c r="I927" s="152" t="s">
        <v>112</v>
      </c>
    </row>
    <row r="928" customFormat="false" ht="12.75" hidden="false" customHeight="false" outlineLevel="0" collapsed="false">
      <c r="A928" s="0" t="s">
        <v>73</v>
      </c>
      <c r="B928" s="0" t="s">
        <v>80</v>
      </c>
      <c r="C928" s="0" t="s">
        <v>108</v>
      </c>
      <c r="D928" s="116" t="n">
        <v>38139</v>
      </c>
      <c r="E928" s="0" t="n">
        <v>0.005</v>
      </c>
      <c r="F928" s="0" t="n">
        <v>3133124</v>
      </c>
      <c r="G928" s="151" t="s">
        <v>111</v>
      </c>
      <c r="H928" s="151" t="s">
        <v>111</v>
      </c>
      <c r="I928" s="152" t="s">
        <v>112</v>
      </c>
    </row>
    <row r="929" customFormat="false" ht="12.75" hidden="false" customHeight="false" outlineLevel="0" collapsed="false">
      <c r="A929" s="0" t="s">
        <v>74</v>
      </c>
      <c r="B929" s="0" t="s">
        <v>80</v>
      </c>
      <c r="C929" s="0" t="s">
        <v>108</v>
      </c>
      <c r="D929" s="116" t="n">
        <v>38139</v>
      </c>
      <c r="E929" s="0" t="n">
        <v>0.035</v>
      </c>
      <c r="F929" s="0" t="n">
        <v>3133125</v>
      </c>
      <c r="G929" s="151" t="s">
        <v>111</v>
      </c>
      <c r="H929" s="151" t="s">
        <v>111</v>
      </c>
      <c r="I929" s="152" t="s">
        <v>112</v>
      </c>
    </row>
    <row r="930" customFormat="false" ht="12.75" hidden="false" customHeight="false" outlineLevel="0" collapsed="false">
      <c r="A930" s="0" t="s">
        <v>75</v>
      </c>
      <c r="B930" s="0" t="s">
        <v>80</v>
      </c>
      <c r="C930" s="0" t="s">
        <v>108</v>
      </c>
      <c r="D930" s="116" t="n">
        <v>38139</v>
      </c>
      <c r="E930" s="0" t="n">
        <v>-0.035</v>
      </c>
      <c r="F930" s="0" t="n">
        <v>3133126</v>
      </c>
      <c r="G930" s="151" t="s">
        <v>111</v>
      </c>
      <c r="H930" s="151" t="s">
        <v>111</v>
      </c>
      <c r="I930" s="152" t="s">
        <v>112</v>
      </c>
    </row>
    <row r="931" customFormat="false" ht="12.75" hidden="false" customHeight="false" outlineLevel="0" collapsed="false">
      <c r="A931" s="0" t="s">
        <v>76</v>
      </c>
      <c r="B931" s="0" t="s">
        <v>80</v>
      </c>
      <c r="C931" s="0" t="s">
        <v>108</v>
      </c>
      <c r="D931" s="116" t="n">
        <v>38139</v>
      </c>
      <c r="E931" s="0" t="n">
        <v>0.035</v>
      </c>
      <c r="F931" s="0" t="n">
        <v>3133127</v>
      </c>
      <c r="G931" s="151" t="s">
        <v>111</v>
      </c>
      <c r="H931" s="151" t="s">
        <v>111</v>
      </c>
      <c r="I931" s="152" t="s">
        <v>112</v>
      </c>
    </row>
    <row r="932" customFormat="false" ht="12.75" hidden="false" customHeight="false" outlineLevel="0" collapsed="false">
      <c r="A932" s="0" t="s">
        <v>72</v>
      </c>
      <c r="B932" s="0" t="s">
        <v>80</v>
      </c>
      <c r="C932" s="0" t="s">
        <v>108</v>
      </c>
      <c r="D932" s="116" t="n">
        <v>38139</v>
      </c>
      <c r="E932" s="158" t="n">
        <v>38169</v>
      </c>
      <c r="I932" s="152" t="s">
        <v>109</v>
      </c>
    </row>
    <row r="933" customFormat="false" ht="12.75" hidden="false" customHeight="false" outlineLevel="0" collapsed="false">
      <c r="A933" s="0" t="s">
        <v>59</v>
      </c>
      <c r="B933" s="0" t="s">
        <v>110</v>
      </c>
      <c r="C933" s="0" t="s">
        <v>108</v>
      </c>
      <c r="D933" s="116" t="n">
        <v>38169</v>
      </c>
      <c r="E933" s="0" t="n">
        <v>0.3975</v>
      </c>
      <c r="F933" s="0" t="n">
        <v>3133100</v>
      </c>
      <c r="G933" s="151" t="s">
        <v>111</v>
      </c>
      <c r="H933" s="151" t="s">
        <v>111</v>
      </c>
      <c r="I933" s="152" t="s">
        <v>112</v>
      </c>
    </row>
    <row r="934" customFormat="false" ht="12.75" hidden="false" customHeight="false" outlineLevel="0" collapsed="false">
      <c r="A934" s="0" t="s">
        <v>59</v>
      </c>
      <c r="B934" s="0" t="s">
        <v>113</v>
      </c>
      <c r="C934" s="0" t="s">
        <v>108</v>
      </c>
      <c r="D934" s="116" t="n">
        <v>38169</v>
      </c>
      <c r="E934" s="0" t="n">
        <v>0.02</v>
      </c>
      <c r="F934" s="0" t="n">
        <v>3133101</v>
      </c>
      <c r="G934" s="151" t="s">
        <v>111</v>
      </c>
      <c r="H934" s="151" t="s">
        <v>111</v>
      </c>
      <c r="I934" s="152" t="s">
        <v>112</v>
      </c>
    </row>
    <row r="935" customFormat="false" ht="12.75" hidden="false" customHeight="false" outlineLevel="0" collapsed="false">
      <c r="A935" s="0" t="s">
        <v>60</v>
      </c>
      <c r="B935" s="0" t="s">
        <v>110</v>
      </c>
      <c r="C935" s="0" t="s">
        <v>108</v>
      </c>
      <c r="D935" s="116" t="n">
        <v>38169</v>
      </c>
      <c r="E935" s="0" t="n">
        <v>0.3975</v>
      </c>
      <c r="F935" s="0" t="n">
        <v>3133102</v>
      </c>
      <c r="G935" s="151" t="s">
        <v>111</v>
      </c>
      <c r="H935" s="151" t="s">
        <v>111</v>
      </c>
      <c r="I935" s="152" t="s">
        <v>112</v>
      </c>
    </row>
    <row r="936" customFormat="false" ht="12.75" hidden="false" customHeight="false" outlineLevel="0" collapsed="false">
      <c r="A936" s="0" t="s">
        <v>60</v>
      </c>
      <c r="B936" s="0" t="s">
        <v>113</v>
      </c>
      <c r="C936" s="0" t="s">
        <v>108</v>
      </c>
      <c r="D936" s="116" t="n">
        <v>38169</v>
      </c>
      <c r="E936" s="0" t="n">
        <v>0.07</v>
      </c>
      <c r="F936" s="0" t="n">
        <v>3133103</v>
      </c>
      <c r="G936" s="151" t="s">
        <v>111</v>
      </c>
      <c r="H936" s="151" t="s">
        <v>111</v>
      </c>
      <c r="I936" s="152" t="s">
        <v>112</v>
      </c>
    </row>
    <row r="937" customFormat="false" ht="12.75" hidden="false" customHeight="false" outlineLevel="0" collapsed="false">
      <c r="A937" s="0" t="s">
        <v>61</v>
      </c>
      <c r="B937" s="0" t="s">
        <v>110</v>
      </c>
      <c r="C937" s="0" t="s">
        <v>108</v>
      </c>
      <c r="D937" s="116" t="n">
        <v>38169</v>
      </c>
      <c r="E937" s="0" t="n">
        <v>0.7175</v>
      </c>
      <c r="F937" s="0" t="n">
        <v>3133104</v>
      </c>
      <c r="G937" s="151" t="s">
        <v>111</v>
      </c>
      <c r="H937" s="151" t="s">
        <v>111</v>
      </c>
      <c r="I937" s="152" t="s">
        <v>112</v>
      </c>
    </row>
    <row r="938" customFormat="false" ht="12.75" hidden="false" customHeight="false" outlineLevel="0" collapsed="false">
      <c r="A938" s="0" t="s">
        <v>61</v>
      </c>
      <c r="B938" s="0" t="s">
        <v>113</v>
      </c>
      <c r="C938" s="0" t="s">
        <v>108</v>
      </c>
      <c r="D938" s="116" t="n">
        <v>38169</v>
      </c>
      <c r="E938" s="0" t="n">
        <v>0.02</v>
      </c>
      <c r="F938" s="0" t="n">
        <v>3133105</v>
      </c>
      <c r="G938" s="151" t="s">
        <v>111</v>
      </c>
      <c r="H938" s="151" t="s">
        <v>111</v>
      </c>
      <c r="I938" s="152" t="s">
        <v>112</v>
      </c>
    </row>
    <row r="939" customFormat="false" ht="12.75" hidden="false" customHeight="false" outlineLevel="0" collapsed="false">
      <c r="A939" s="0" t="s">
        <v>62</v>
      </c>
      <c r="B939" s="0" t="s">
        <v>110</v>
      </c>
      <c r="C939" s="0" t="s">
        <v>108</v>
      </c>
      <c r="D939" s="116" t="n">
        <v>38169</v>
      </c>
      <c r="E939" s="0" t="n">
        <v>0.3975</v>
      </c>
      <c r="F939" s="0" t="n">
        <v>3133106</v>
      </c>
      <c r="G939" s="151" t="s">
        <v>111</v>
      </c>
      <c r="H939" s="151" t="s">
        <v>111</v>
      </c>
      <c r="I939" s="152" t="s">
        <v>112</v>
      </c>
    </row>
    <row r="940" customFormat="false" ht="12.75" hidden="false" customHeight="false" outlineLevel="0" collapsed="false">
      <c r="A940" s="0" t="s">
        <v>62</v>
      </c>
      <c r="B940" s="0" t="s">
        <v>113</v>
      </c>
      <c r="C940" s="0" t="s">
        <v>108</v>
      </c>
      <c r="D940" s="116" t="n">
        <v>38169</v>
      </c>
      <c r="E940" s="0" t="n">
        <v>0.07</v>
      </c>
      <c r="F940" s="0" t="n">
        <v>3133107</v>
      </c>
      <c r="G940" s="151" t="s">
        <v>111</v>
      </c>
      <c r="H940" s="151" t="s">
        <v>111</v>
      </c>
      <c r="I940" s="152" t="s">
        <v>112</v>
      </c>
    </row>
    <row r="941" customFormat="false" ht="12.75" hidden="false" customHeight="false" outlineLevel="0" collapsed="false">
      <c r="A941" s="0" t="s">
        <v>49</v>
      </c>
      <c r="B941" s="0" t="s">
        <v>110</v>
      </c>
      <c r="C941" s="0" t="s">
        <v>108</v>
      </c>
      <c r="D941" s="116" t="n">
        <v>38169</v>
      </c>
      <c r="E941" s="0" t="n">
        <v>0.35</v>
      </c>
      <c r="F941" s="0" t="n">
        <v>3133108</v>
      </c>
      <c r="G941" s="151" t="s">
        <v>111</v>
      </c>
      <c r="H941" s="151" t="s">
        <v>111</v>
      </c>
      <c r="I941" s="152" t="s">
        <v>112</v>
      </c>
    </row>
    <row r="942" customFormat="false" ht="12.75" hidden="false" customHeight="false" outlineLevel="0" collapsed="false">
      <c r="A942" s="0" t="s">
        <v>49</v>
      </c>
      <c r="B942" s="0" t="s">
        <v>113</v>
      </c>
      <c r="C942" s="0" t="s">
        <v>108</v>
      </c>
      <c r="D942" s="116" t="n">
        <v>38169</v>
      </c>
      <c r="E942" s="0" t="n">
        <v>0.005</v>
      </c>
      <c r="F942" s="0" t="n">
        <v>3133109</v>
      </c>
      <c r="G942" s="151" t="s">
        <v>111</v>
      </c>
      <c r="H942" s="151" t="s">
        <v>111</v>
      </c>
      <c r="I942" s="152" t="s">
        <v>112</v>
      </c>
    </row>
    <row r="943" customFormat="false" ht="12.75" hidden="false" customHeight="false" outlineLevel="0" collapsed="false">
      <c r="A943" s="0" t="s">
        <v>50</v>
      </c>
      <c r="B943" s="0" t="s">
        <v>110</v>
      </c>
      <c r="C943" s="0" t="s">
        <v>108</v>
      </c>
      <c r="D943" s="116" t="n">
        <v>38169</v>
      </c>
      <c r="E943" s="0" t="n">
        <v>0.41</v>
      </c>
      <c r="F943" s="0" t="n">
        <v>3133110</v>
      </c>
      <c r="G943" s="151" t="s">
        <v>111</v>
      </c>
      <c r="H943" s="151" t="s">
        <v>111</v>
      </c>
      <c r="I943" s="152" t="s">
        <v>112</v>
      </c>
    </row>
    <row r="944" customFormat="false" ht="12.75" hidden="false" customHeight="false" outlineLevel="0" collapsed="false">
      <c r="A944" s="0" t="s">
        <v>50</v>
      </c>
      <c r="B944" s="0" t="s">
        <v>113</v>
      </c>
      <c r="C944" s="0" t="s">
        <v>108</v>
      </c>
      <c r="D944" s="116" t="n">
        <v>38169</v>
      </c>
      <c r="E944" s="0" t="n">
        <v>-0.02</v>
      </c>
      <c r="F944" s="0" t="n">
        <v>3133111</v>
      </c>
      <c r="G944" s="151" t="s">
        <v>111</v>
      </c>
      <c r="H944" s="151" t="s">
        <v>111</v>
      </c>
      <c r="I944" s="152" t="s">
        <v>112</v>
      </c>
    </row>
    <row r="945" customFormat="false" ht="12.75" hidden="false" customHeight="false" outlineLevel="0" collapsed="false">
      <c r="A945" s="0" t="s">
        <v>51</v>
      </c>
      <c r="B945" s="0" t="s">
        <v>110</v>
      </c>
      <c r="C945" s="0" t="s">
        <v>108</v>
      </c>
      <c r="D945" s="116" t="n">
        <v>38169</v>
      </c>
      <c r="E945" s="0" t="n">
        <v>0.41</v>
      </c>
      <c r="F945" s="0" t="n">
        <v>3133112</v>
      </c>
      <c r="G945" s="151" t="s">
        <v>111</v>
      </c>
      <c r="H945" s="151" t="s">
        <v>111</v>
      </c>
      <c r="I945" s="152" t="s">
        <v>112</v>
      </c>
    </row>
    <row r="946" customFormat="false" ht="12.75" hidden="false" customHeight="false" outlineLevel="0" collapsed="false">
      <c r="A946" s="0" t="s">
        <v>51</v>
      </c>
      <c r="B946" s="0" t="s">
        <v>113</v>
      </c>
      <c r="C946" s="0" t="s">
        <v>108</v>
      </c>
      <c r="D946" s="116" t="n">
        <v>38169</v>
      </c>
      <c r="E946" s="0" t="n">
        <v>0.035</v>
      </c>
      <c r="F946" s="0" t="n">
        <v>3133113</v>
      </c>
      <c r="G946" s="151" t="s">
        <v>111</v>
      </c>
      <c r="H946" s="151" t="s">
        <v>111</v>
      </c>
      <c r="I946" s="152" t="s">
        <v>112</v>
      </c>
    </row>
    <row r="947" customFormat="false" ht="12.75" hidden="false" customHeight="false" outlineLevel="0" collapsed="false">
      <c r="A947" s="0" t="s">
        <v>52</v>
      </c>
      <c r="B947" s="0" t="s">
        <v>110</v>
      </c>
      <c r="C947" s="0" t="s">
        <v>108</v>
      </c>
      <c r="D947" s="116" t="n">
        <v>38169</v>
      </c>
      <c r="E947" s="0" t="n">
        <v>0.41</v>
      </c>
      <c r="F947" s="0" t="n">
        <v>3133114</v>
      </c>
      <c r="G947" s="151" t="s">
        <v>111</v>
      </c>
      <c r="H947" s="151" t="s">
        <v>111</v>
      </c>
      <c r="I947" s="152" t="s">
        <v>112</v>
      </c>
    </row>
    <row r="948" customFormat="false" ht="12.75" hidden="false" customHeight="false" outlineLevel="0" collapsed="false">
      <c r="A948" s="0" t="s">
        <v>52</v>
      </c>
      <c r="B948" s="0" t="s">
        <v>113</v>
      </c>
      <c r="C948" s="0" t="s">
        <v>108</v>
      </c>
      <c r="D948" s="116" t="n">
        <v>38169</v>
      </c>
      <c r="E948" s="0" t="n">
        <v>-0.02</v>
      </c>
      <c r="F948" s="0" t="n">
        <v>3133115</v>
      </c>
      <c r="G948" s="151" t="s">
        <v>111</v>
      </c>
      <c r="H948" s="151" t="s">
        <v>111</v>
      </c>
      <c r="I948" s="152" t="s">
        <v>112</v>
      </c>
    </row>
    <row r="949" customFormat="false" ht="12.75" hidden="false" customHeight="false" outlineLevel="0" collapsed="false">
      <c r="A949" s="0" t="s">
        <v>17</v>
      </c>
      <c r="B949" s="0" t="s">
        <v>110</v>
      </c>
      <c r="C949" s="0" t="s">
        <v>108</v>
      </c>
      <c r="D949" s="116" t="n">
        <v>38169</v>
      </c>
      <c r="E949" s="0" t="n">
        <v>0.292</v>
      </c>
      <c r="F949" s="0" t="n">
        <v>3133116</v>
      </c>
      <c r="G949" s="151" t="s">
        <v>111</v>
      </c>
      <c r="H949" s="151" t="s">
        <v>111</v>
      </c>
      <c r="I949" s="152" t="s">
        <v>112</v>
      </c>
    </row>
    <row r="950" customFormat="false" ht="12.75" hidden="false" customHeight="false" outlineLevel="0" collapsed="false">
      <c r="A950" s="0" t="s">
        <v>17</v>
      </c>
      <c r="B950" s="0" t="s">
        <v>113</v>
      </c>
      <c r="C950" s="0" t="s">
        <v>108</v>
      </c>
      <c r="D950" s="116" t="n">
        <v>38169</v>
      </c>
      <c r="E950" s="0" t="n">
        <v>0.012</v>
      </c>
      <c r="F950" s="0" t="n">
        <v>3133117</v>
      </c>
      <c r="G950" s="151" t="s">
        <v>111</v>
      </c>
      <c r="H950" s="151" t="s">
        <v>111</v>
      </c>
      <c r="I950" s="152" t="s">
        <v>112</v>
      </c>
    </row>
    <row r="951" customFormat="false" ht="12.75" hidden="false" customHeight="false" outlineLevel="0" collapsed="false">
      <c r="A951" s="0" t="s">
        <v>18</v>
      </c>
      <c r="B951" s="0" t="s">
        <v>110</v>
      </c>
      <c r="C951" s="0" t="s">
        <v>108</v>
      </c>
      <c r="D951" s="116" t="n">
        <v>38169</v>
      </c>
      <c r="E951" s="0" t="n">
        <v>0</v>
      </c>
      <c r="F951" s="0" t="n">
        <v>3133118</v>
      </c>
      <c r="G951" s="151" t="s">
        <v>111</v>
      </c>
      <c r="H951" s="151" t="s">
        <v>111</v>
      </c>
      <c r="I951" s="152" t="s">
        <v>112</v>
      </c>
    </row>
    <row r="952" customFormat="false" ht="12.75" hidden="false" customHeight="false" outlineLevel="0" collapsed="false">
      <c r="A952" s="0" t="s">
        <v>18</v>
      </c>
      <c r="B952" s="0" t="s">
        <v>113</v>
      </c>
      <c r="C952" s="0" t="s">
        <v>108</v>
      </c>
      <c r="D952" s="116" t="n">
        <v>38169</v>
      </c>
      <c r="E952" s="0" t="n">
        <v>0</v>
      </c>
      <c r="F952" s="0" t="n">
        <v>3133119</v>
      </c>
      <c r="G952" s="151" t="s">
        <v>111</v>
      </c>
      <c r="H952" s="151" t="s">
        <v>111</v>
      </c>
      <c r="I952" s="152" t="s">
        <v>112</v>
      </c>
    </row>
    <row r="953" customFormat="false" ht="12.75" hidden="false" customHeight="false" outlineLevel="0" collapsed="false">
      <c r="A953" s="0" t="s">
        <v>19</v>
      </c>
      <c r="B953" s="0" t="s">
        <v>110</v>
      </c>
      <c r="C953" s="0" t="s">
        <v>108</v>
      </c>
      <c r="D953" s="116" t="n">
        <v>38169</v>
      </c>
      <c r="E953" s="0" t="n">
        <v>0.3975</v>
      </c>
      <c r="F953" s="0" t="n">
        <v>3133120</v>
      </c>
      <c r="G953" s="151" t="s">
        <v>111</v>
      </c>
      <c r="H953" s="151" t="s">
        <v>111</v>
      </c>
      <c r="I953" s="152" t="s">
        <v>112</v>
      </c>
    </row>
    <row r="954" customFormat="false" ht="12.75" hidden="false" customHeight="false" outlineLevel="0" collapsed="false">
      <c r="A954" s="0" t="s">
        <v>19</v>
      </c>
      <c r="B954" s="0" t="s">
        <v>113</v>
      </c>
      <c r="C954" s="0" t="s">
        <v>108</v>
      </c>
      <c r="D954" s="116" t="n">
        <v>38169</v>
      </c>
      <c r="E954" s="0" t="n">
        <v>0.02</v>
      </c>
      <c r="F954" s="0" t="n">
        <v>3133121</v>
      </c>
      <c r="G954" s="151" t="s">
        <v>111</v>
      </c>
      <c r="H954" s="151" t="s">
        <v>111</v>
      </c>
      <c r="I954" s="152" t="s">
        <v>112</v>
      </c>
    </row>
    <row r="955" customFormat="false" ht="12.75" hidden="false" customHeight="false" outlineLevel="0" collapsed="false">
      <c r="A955" s="0" t="s">
        <v>21</v>
      </c>
      <c r="B955" s="0" t="s">
        <v>110</v>
      </c>
      <c r="C955" s="0" t="s">
        <v>108</v>
      </c>
      <c r="D955" s="116" t="n">
        <v>38169</v>
      </c>
      <c r="E955" s="0" t="n">
        <v>0.3875</v>
      </c>
      <c r="F955" s="0" t="n">
        <v>3133122</v>
      </c>
      <c r="G955" s="151" t="s">
        <v>111</v>
      </c>
      <c r="H955" s="151" t="s">
        <v>111</v>
      </c>
      <c r="I955" s="152" t="s">
        <v>112</v>
      </c>
    </row>
    <row r="956" customFormat="false" ht="12.75" hidden="false" customHeight="false" outlineLevel="0" collapsed="false">
      <c r="A956" s="0" t="s">
        <v>21</v>
      </c>
      <c r="B956" s="0" t="s">
        <v>113</v>
      </c>
      <c r="C956" s="0" t="s">
        <v>108</v>
      </c>
      <c r="D956" s="116" t="n">
        <v>38169</v>
      </c>
      <c r="E956" s="0" t="n">
        <v>0.04</v>
      </c>
      <c r="F956" s="0" t="n">
        <v>3133123</v>
      </c>
      <c r="G956" s="151" t="s">
        <v>111</v>
      </c>
      <c r="H956" s="151" t="s">
        <v>111</v>
      </c>
      <c r="I956" s="152" t="s">
        <v>112</v>
      </c>
    </row>
    <row r="957" customFormat="false" ht="12.75" hidden="false" customHeight="false" outlineLevel="0" collapsed="false">
      <c r="A957" s="0" t="s">
        <v>73</v>
      </c>
      <c r="B957" s="0" t="s">
        <v>80</v>
      </c>
      <c r="C957" s="0" t="s">
        <v>108</v>
      </c>
      <c r="D957" s="116" t="n">
        <v>38169</v>
      </c>
      <c r="E957" s="0" t="n">
        <v>0.005</v>
      </c>
      <c r="F957" s="0" t="n">
        <v>3133124</v>
      </c>
      <c r="G957" s="151" t="s">
        <v>111</v>
      </c>
      <c r="H957" s="151" t="s">
        <v>111</v>
      </c>
      <c r="I957" s="152" t="s">
        <v>112</v>
      </c>
    </row>
    <row r="958" customFormat="false" ht="12.75" hidden="false" customHeight="false" outlineLevel="0" collapsed="false">
      <c r="A958" s="0" t="s">
        <v>74</v>
      </c>
      <c r="B958" s="0" t="s">
        <v>80</v>
      </c>
      <c r="C958" s="0" t="s">
        <v>108</v>
      </c>
      <c r="D958" s="116" t="n">
        <v>38169</v>
      </c>
      <c r="E958" s="0" t="n">
        <v>0.035</v>
      </c>
      <c r="F958" s="0" t="n">
        <v>3133125</v>
      </c>
      <c r="G958" s="151" t="s">
        <v>111</v>
      </c>
      <c r="H958" s="151" t="s">
        <v>111</v>
      </c>
      <c r="I958" s="152" t="s">
        <v>112</v>
      </c>
    </row>
    <row r="959" customFormat="false" ht="12.75" hidden="false" customHeight="false" outlineLevel="0" collapsed="false">
      <c r="A959" s="0" t="s">
        <v>75</v>
      </c>
      <c r="B959" s="0" t="s">
        <v>80</v>
      </c>
      <c r="C959" s="0" t="s">
        <v>108</v>
      </c>
      <c r="D959" s="116" t="n">
        <v>38169</v>
      </c>
      <c r="E959" s="0" t="n">
        <v>-0.02</v>
      </c>
      <c r="F959" s="0" t="n">
        <v>3133126</v>
      </c>
      <c r="G959" s="151" t="s">
        <v>111</v>
      </c>
      <c r="H959" s="151" t="s">
        <v>111</v>
      </c>
      <c r="I959" s="152" t="s">
        <v>112</v>
      </c>
    </row>
    <row r="960" customFormat="false" ht="12.75" hidden="false" customHeight="false" outlineLevel="0" collapsed="false">
      <c r="A960" s="0" t="s">
        <v>76</v>
      </c>
      <c r="B960" s="0" t="s">
        <v>80</v>
      </c>
      <c r="C960" s="0" t="s">
        <v>108</v>
      </c>
      <c r="D960" s="116" t="n">
        <v>38169</v>
      </c>
      <c r="E960" s="0" t="n">
        <v>0.035</v>
      </c>
      <c r="F960" s="0" t="n">
        <v>3133127</v>
      </c>
      <c r="G960" s="151" t="s">
        <v>111</v>
      </c>
      <c r="H960" s="151" t="s">
        <v>111</v>
      </c>
      <c r="I960" s="152" t="s">
        <v>112</v>
      </c>
    </row>
    <row r="961" customFormat="false" ht="12.75" hidden="false" customHeight="false" outlineLevel="0" collapsed="false">
      <c r="A961" s="0" t="s">
        <v>72</v>
      </c>
      <c r="B961" s="0" t="s">
        <v>80</v>
      </c>
      <c r="C961" s="0" t="s">
        <v>108</v>
      </c>
      <c r="D961" s="116" t="n">
        <v>38169</v>
      </c>
      <c r="E961" s="158" t="n">
        <v>38200</v>
      </c>
      <c r="I961" s="152" t="s">
        <v>109</v>
      </c>
    </row>
    <row r="962" customFormat="false" ht="12.75" hidden="false" customHeight="false" outlineLevel="0" collapsed="false">
      <c r="A962" s="0" t="s">
        <v>59</v>
      </c>
      <c r="B962" s="0" t="s">
        <v>110</v>
      </c>
      <c r="C962" s="0" t="s">
        <v>108</v>
      </c>
      <c r="D962" s="116" t="n">
        <v>38200</v>
      </c>
      <c r="E962" s="0" t="n">
        <v>0.4</v>
      </c>
      <c r="F962" s="0" t="n">
        <v>3133100</v>
      </c>
      <c r="G962" s="151" t="s">
        <v>111</v>
      </c>
      <c r="H962" s="151" t="s">
        <v>111</v>
      </c>
      <c r="I962" s="152" t="s">
        <v>112</v>
      </c>
    </row>
    <row r="963" customFormat="false" ht="12.75" hidden="false" customHeight="false" outlineLevel="0" collapsed="false">
      <c r="A963" s="0" t="s">
        <v>59</v>
      </c>
      <c r="B963" s="0" t="s">
        <v>113</v>
      </c>
      <c r="C963" s="0" t="s">
        <v>108</v>
      </c>
      <c r="D963" s="116" t="n">
        <v>38200</v>
      </c>
      <c r="E963" s="0" t="n">
        <v>0.02</v>
      </c>
      <c r="F963" s="0" t="n">
        <v>3133101</v>
      </c>
      <c r="G963" s="151" t="s">
        <v>111</v>
      </c>
      <c r="H963" s="151" t="s">
        <v>111</v>
      </c>
      <c r="I963" s="152" t="s">
        <v>112</v>
      </c>
    </row>
    <row r="964" customFormat="false" ht="12.75" hidden="false" customHeight="false" outlineLevel="0" collapsed="false">
      <c r="A964" s="0" t="s">
        <v>60</v>
      </c>
      <c r="B964" s="0" t="s">
        <v>110</v>
      </c>
      <c r="C964" s="0" t="s">
        <v>108</v>
      </c>
      <c r="D964" s="116" t="n">
        <v>38200</v>
      </c>
      <c r="E964" s="0" t="n">
        <v>0.4</v>
      </c>
      <c r="F964" s="0" t="n">
        <v>3133102</v>
      </c>
      <c r="G964" s="151" t="s">
        <v>111</v>
      </c>
      <c r="H964" s="151" t="s">
        <v>111</v>
      </c>
      <c r="I964" s="152" t="s">
        <v>112</v>
      </c>
    </row>
    <row r="965" customFormat="false" ht="12.75" hidden="false" customHeight="false" outlineLevel="0" collapsed="false">
      <c r="A965" s="0" t="s">
        <v>60</v>
      </c>
      <c r="B965" s="0" t="s">
        <v>113</v>
      </c>
      <c r="C965" s="0" t="s">
        <v>108</v>
      </c>
      <c r="D965" s="116" t="n">
        <v>38200</v>
      </c>
      <c r="E965" s="0" t="n">
        <v>0.07</v>
      </c>
      <c r="F965" s="0" t="n">
        <v>3133103</v>
      </c>
      <c r="G965" s="151" t="s">
        <v>111</v>
      </c>
      <c r="H965" s="151" t="s">
        <v>111</v>
      </c>
      <c r="I965" s="152" t="s">
        <v>112</v>
      </c>
    </row>
    <row r="966" customFormat="false" ht="12.75" hidden="false" customHeight="false" outlineLevel="0" collapsed="false">
      <c r="A966" s="0" t="s">
        <v>61</v>
      </c>
      <c r="B966" s="0" t="s">
        <v>110</v>
      </c>
      <c r="C966" s="0" t="s">
        <v>108</v>
      </c>
      <c r="D966" s="116" t="n">
        <v>38200</v>
      </c>
      <c r="E966" s="0" t="n">
        <v>0.72</v>
      </c>
      <c r="F966" s="0" t="n">
        <v>3133104</v>
      </c>
      <c r="G966" s="151" t="s">
        <v>111</v>
      </c>
      <c r="H966" s="151" t="s">
        <v>111</v>
      </c>
      <c r="I966" s="152" t="s">
        <v>112</v>
      </c>
    </row>
    <row r="967" customFormat="false" ht="12.75" hidden="false" customHeight="false" outlineLevel="0" collapsed="false">
      <c r="A967" s="0" t="s">
        <v>61</v>
      </c>
      <c r="B967" s="0" t="s">
        <v>113</v>
      </c>
      <c r="C967" s="0" t="s">
        <v>108</v>
      </c>
      <c r="D967" s="116" t="n">
        <v>38200</v>
      </c>
      <c r="E967" s="0" t="n">
        <v>0.02</v>
      </c>
      <c r="F967" s="0" t="n">
        <v>3133105</v>
      </c>
      <c r="G967" s="151" t="s">
        <v>111</v>
      </c>
      <c r="H967" s="151" t="s">
        <v>111</v>
      </c>
      <c r="I967" s="152" t="s">
        <v>112</v>
      </c>
    </row>
    <row r="968" customFormat="false" ht="12.75" hidden="false" customHeight="false" outlineLevel="0" collapsed="false">
      <c r="A968" s="0" t="s">
        <v>62</v>
      </c>
      <c r="B968" s="0" t="s">
        <v>110</v>
      </c>
      <c r="C968" s="0" t="s">
        <v>108</v>
      </c>
      <c r="D968" s="116" t="n">
        <v>38200</v>
      </c>
      <c r="E968" s="0" t="n">
        <v>0.4</v>
      </c>
      <c r="F968" s="0" t="n">
        <v>3133106</v>
      </c>
      <c r="G968" s="151" t="s">
        <v>111</v>
      </c>
      <c r="H968" s="151" t="s">
        <v>111</v>
      </c>
      <c r="I968" s="152" t="s">
        <v>112</v>
      </c>
    </row>
    <row r="969" customFormat="false" ht="12.75" hidden="false" customHeight="false" outlineLevel="0" collapsed="false">
      <c r="A969" s="0" t="s">
        <v>62</v>
      </c>
      <c r="B969" s="0" t="s">
        <v>113</v>
      </c>
      <c r="C969" s="0" t="s">
        <v>108</v>
      </c>
      <c r="D969" s="116" t="n">
        <v>38200</v>
      </c>
      <c r="E969" s="0" t="n">
        <v>0.07</v>
      </c>
      <c r="F969" s="0" t="n">
        <v>3133107</v>
      </c>
      <c r="G969" s="151" t="s">
        <v>111</v>
      </c>
      <c r="H969" s="151" t="s">
        <v>111</v>
      </c>
      <c r="I969" s="152" t="s">
        <v>112</v>
      </c>
    </row>
    <row r="970" customFormat="false" ht="12.75" hidden="false" customHeight="false" outlineLevel="0" collapsed="false">
      <c r="A970" s="0" t="s">
        <v>49</v>
      </c>
      <c r="B970" s="0" t="s">
        <v>110</v>
      </c>
      <c r="C970" s="0" t="s">
        <v>108</v>
      </c>
      <c r="D970" s="116" t="n">
        <v>38200</v>
      </c>
      <c r="E970" s="0" t="n">
        <v>0.35</v>
      </c>
      <c r="F970" s="0" t="n">
        <v>3133108</v>
      </c>
      <c r="G970" s="151" t="s">
        <v>111</v>
      </c>
      <c r="H970" s="151" t="s">
        <v>111</v>
      </c>
      <c r="I970" s="152" t="s">
        <v>112</v>
      </c>
    </row>
    <row r="971" customFormat="false" ht="12.75" hidden="false" customHeight="false" outlineLevel="0" collapsed="false">
      <c r="A971" s="0" t="s">
        <v>49</v>
      </c>
      <c r="B971" s="0" t="s">
        <v>113</v>
      </c>
      <c r="C971" s="0" t="s">
        <v>108</v>
      </c>
      <c r="D971" s="116" t="n">
        <v>38200</v>
      </c>
      <c r="E971" s="0" t="n">
        <v>-0.005</v>
      </c>
      <c r="F971" s="0" t="n">
        <v>3133109</v>
      </c>
      <c r="G971" s="151" t="s">
        <v>111</v>
      </c>
      <c r="H971" s="151" t="s">
        <v>111</v>
      </c>
      <c r="I971" s="152" t="s">
        <v>112</v>
      </c>
    </row>
    <row r="972" customFormat="false" ht="12.75" hidden="false" customHeight="false" outlineLevel="0" collapsed="false">
      <c r="A972" s="0" t="s">
        <v>50</v>
      </c>
      <c r="B972" s="0" t="s">
        <v>110</v>
      </c>
      <c r="C972" s="0" t="s">
        <v>108</v>
      </c>
      <c r="D972" s="116" t="n">
        <v>38200</v>
      </c>
      <c r="E972" s="0" t="n">
        <v>0.41</v>
      </c>
      <c r="F972" s="0" t="n">
        <v>3133110</v>
      </c>
      <c r="G972" s="151" t="s">
        <v>111</v>
      </c>
      <c r="H972" s="151" t="s">
        <v>111</v>
      </c>
      <c r="I972" s="152" t="s">
        <v>112</v>
      </c>
    </row>
    <row r="973" customFormat="false" ht="12.75" hidden="false" customHeight="false" outlineLevel="0" collapsed="false">
      <c r="A973" s="0" t="s">
        <v>50</v>
      </c>
      <c r="B973" s="0" t="s">
        <v>113</v>
      </c>
      <c r="C973" s="0" t="s">
        <v>108</v>
      </c>
      <c r="D973" s="116" t="n">
        <v>38200</v>
      </c>
      <c r="E973" s="0" t="n">
        <v>-0.02</v>
      </c>
      <c r="F973" s="0" t="n">
        <v>3133111</v>
      </c>
      <c r="G973" s="151" t="s">
        <v>111</v>
      </c>
      <c r="H973" s="151" t="s">
        <v>111</v>
      </c>
      <c r="I973" s="152" t="s">
        <v>112</v>
      </c>
    </row>
    <row r="974" customFormat="false" ht="12.75" hidden="false" customHeight="false" outlineLevel="0" collapsed="false">
      <c r="A974" s="0" t="s">
        <v>51</v>
      </c>
      <c r="B974" s="0" t="s">
        <v>110</v>
      </c>
      <c r="C974" s="0" t="s">
        <v>108</v>
      </c>
      <c r="D974" s="116" t="n">
        <v>38200</v>
      </c>
      <c r="E974" s="0" t="n">
        <v>0.41</v>
      </c>
      <c r="F974" s="0" t="n">
        <v>3133112</v>
      </c>
      <c r="G974" s="151" t="s">
        <v>111</v>
      </c>
      <c r="H974" s="151" t="s">
        <v>111</v>
      </c>
      <c r="I974" s="152" t="s">
        <v>112</v>
      </c>
    </row>
    <row r="975" customFormat="false" ht="12.75" hidden="false" customHeight="false" outlineLevel="0" collapsed="false">
      <c r="A975" s="0" t="s">
        <v>51</v>
      </c>
      <c r="B975" s="0" t="s">
        <v>113</v>
      </c>
      <c r="C975" s="0" t="s">
        <v>108</v>
      </c>
      <c r="D975" s="116" t="n">
        <v>38200</v>
      </c>
      <c r="E975" s="0" t="n">
        <v>0.01</v>
      </c>
      <c r="F975" s="0" t="n">
        <v>3133113</v>
      </c>
      <c r="G975" s="151" t="s">
        <v>111</v>
      </c>
      <c r="H975" s="151" t="s">
        <v>111</v>
      </c>
      <c r="I975" s="152" t="s">
        <v>112</v>
      </c>
    </row>
    <row r="976" customFormat="false" ht="12.75" hidden="false" customHeight="false" outlineLevel="0" collapsed="false">
      <c r="A976" s="0" t="s">
        <v>52</v>
      </c>
      <c r="B976" s="0" t="s">
        <v>110</v>
      </c>
      <c r="C976" s="0" t="s">
        <v>108</v>
      </c>
      <c r="D976" s="116" t="n">
        <v>38200</v>
      </c>
      <c r="E976" s="0" t="n">
        <v>0.41</v>
      </c>
      <c r="F976" s="0" t="n">
        <v>3133114</v>
      </c>
      <c r="G976" s="151" t="s">
        <v>111</v>
      </c>
      <c r="H976" s="151" t="s">
        <v>111</v>
      </c>
      <c r="I976" s="152" t="s">
        <v>112</v>
      </c>
    </row>
    <row r="977" customFormat="false" ht="12.75" hidden="false" customHeight="false" outlineLevel="0" collapsed="false">
      <c r="A977" s="0" t="s">
        <v>52</v>
      </c>
      <c r="B977" s="0" t="s">
        <v>113</v>
      </c>
      <c r="C977" s="0" t="s">
        <v>108</v>
      </c>
      <c r="D977" s="116" t="n">
        <v>38200</v>
      </c>
      <c r="E977" s="0" t="n">
        <v>-0.02</v>
      </c>
      <c r="F977" s="0" t="n">
        <v>3133115</v>
      </c>
      <c r="G977" s="151" t="s">
        <v>111</v>
      </c>
      <c r="H977" s="151" t="s">
        <v>111</v>
      </c>
      <c r="I977" s="152" t="s">
        <v>112</v>
      </c>
    </row>
    <row r="978" customFormat="false" ht="12.75" hidden="false" customHeight="false" outlineLevel="0" collapsed="false">
      <c r="A978" s="0" t="s">
        <v>17</v>
      </c>
      <c r="B978" s="0" t="s">
        <v>110</v>
      </c>
      <c r="C978" s="0" t="s">
        <v>108</v>
      </c>
      <c r="D978" s="116" t="n">
        <v>38200</v>
      </c>
      <c r="E978" s="0" t="n">
        <v>0.292</v>
      </c>
      <c r="F978" s="0" t="n">
        <v>3133116</v>
      </c>
      <c r="G978" s="151" t="s">
        <v>111</v>
      </c>
      <c r="H978" s="151" t="s">
        <v>111</v>
      </c>
      <c r="I978" s="152" t="s">
        <v>112</v>
      </c>
    </row>
    <row r="979" customFormat="false" ht="12.75" hidden="false" customHeight="false" outlineLevel="0" collapsed="false">
      <c r="A979" s="0" t="s">
        <v>17</v>
      </c>
      <c r="B979" s="0" t="s">
        <v>113</v>
      </c>
      <c r="C979" s="0" t="s">
        <v>108</v>
      </c>
      <c r="D979" s="116" t="n">
        <v>38200</v>
      </c>
      <c r="E979" s="0" t="n">
        <v>0.012</v>
      </c>
      <c r="F979" s="0" t="n">
        <v>3133117</v>
      </c>
      <c r="G979" s="151" t="s">
        <v>111</v>
      </c>
      <c r="H979" s="151" t="s">
        <v>111</v>
      </c>
      <c r="I979" s="152" t="s">
        <v>112</v>
      </c>
    </row>
    <row r="980" customFormat="false" ht="12.75" hidden="false" customHeight="false" outlineLevel="0" collapsed="false">
      <c r="A980" s="0" t="s">
        <v>18</v>
      </c>
      <c r="B980" s="0" t="s">
        <v>110</v>
      </c>
      <c r="C980" s="0" t="s">
        <v>108</v>
      </c>
      <c r="D980" s="116" t="n">
        <v>38200</v>
      </c>
      <c r="E980" s="0" t="n">
        <v>0</v>
      </c>
      <c r="F980" s="0" t="n">
        <v>3133118</v>
      </c>
      <c r="G980" s="151" t="s">
        <v>111</v>
      </c>
      <c r="H980" s="151" t="s">
        <v>111</v>
      </c>
      <c r="I980" s="152" t="s">
        <v>112</v>
      </c>
    </row>
    <row r="981" customFormat="false" ht="12.75" hidden="false" customHeight="false" outlineLevel="0" collapsed="false">
      <c r="A981" s="0" t="s">
        <v>18</v>
      </c>
      <c r="B981" s="0" t="s">
        <v>113</v>
      </c>
      <c r="C981" s="0" t="s">
        <v>108</v>
      </c>
      <c r="D981" s="116" t="n">
        <v>38200</v>
      </c>
      <c r="E981" s="0" t="n">
        <v>0</v>
      </c>
      <c r="F981" s="0" t="n">
        <v>3133119</v>
      </c>
      <c r="G981" s="151" t="s">
        <v>111</v>
      </c>
      <c r="H981" s="151" t="s">
        <v>111</v>
      </c>
      <c r="I981" s="152" t="s">
        <v>112</v>
      </c>
    </row>
    <row r="982" customFormat="false" ht="12.75" hidden="false" customHeight="false" outlineLevel="0" collapsed="false">
      <c r="A982" s="0" t="s">
        <v>19</v>
      </c>
      <c r="B982" s="0" t="s">
        <v>110</v>
      </c>
      <c r="C982" s="0" t="s">
        <v>108</v>
      </c>
      <c r="D982" s="116" t="n">
        <v>38200</v>
      </c>
      <c r="E982" s="0" t="n">
        <v>0.4</v>
      </c>
      <c r="F982" s="0" t="n">
        <v>3133120</v>
      </c>
      <c r="G982" s="151" t="s">
        <v>111</v>
      </c>
      <c r="H982" s="151" t="s">
        <v>111</v>
      </c>
      <c r="I982" s="152" t="s">
        <v>112</v>
      </c>
    </row>
    <row r="983" customFormat="false" ht="12.75" hidden="false" customHeight="false" outlineLevel="0" collapsed="false">
      <c r="A983" s="0" t="s">
        <v>19</v>
      </c>
      <c r="B983" s="0" t="s">
        <v>113</v>
      </c>
      <c r="C983" s="0" t="s">
        <v>108</v>
      </c>
      <c r="D983" s="116" t="n">
        <v>38200</v>
      </c>
      <c r="E983" s="0" t="n">
        <v>0.02</v>
      </c>
      <c r="F983" s="0" t="n">
        <v>3133121</v>
      </c>
      <c r="G983" s="151" t="s">
        <v>111</v>
      </c>
      <c r="H983" s="151" t="s">
        <v>111</v>
      </c>
      <c r="I983" s="152" t="s">
        <v>112</v>
      </c>
    </row>
    <row r="984" customFormat="false" ht="12.75" hidden="false" customHeight="false" outlineLevel="0" collapsed="false">
      <c r="A984" s="0" t="s">
        <v>21</v>
      </c>
      <c r="B984" s="0" t="s">
        <v>110</v>
      </c>
      <c r="C984" s="0" t="s">
        <v>108</v>
      </c>
      <c r="D984" s="116" t="n">
        <v>38200</v>
      </c>
      <c r="E984" s="0" t="n">
        <v>0.39</v>
      </c>
      <c r="F984" s="0" t="n">
        <v>3133122</v>
      </c>
      <c r="G984" s="151" t="s">
        <v>111</v>
      </c>
      <c r="H984" s="151" t="s">
        <v>111</v>
      </c>
      <c r="I984" s="152" t="s">
        <v>112</v>
      </c>
    </row>
    <row r="985" customFormat="false" ht="12.75" hidden="false" customHeight="false" outlineLevel="0" collapsed="false">
      <c r="A985" s="0" t="s">
        <v>21</v>
      </c>
      <c r="B985" s="0" t="s">
        <v>113</v>
      </c>
      <c r="C985" s="0" t="s">
        <v>108</v>
      </c>
      <c r="D985" s="116" t="n">
        <v>38200</v>
      </c>
      <c r="E985" s="0" t="n">
        <v>0.04</v>
      </c>
      <c r="F985" s="0" t="n">
        <v>3133123</v>
      </c>
      <c r="G985" s="151" t="s">
        <v>111</v>
      </c>
      <c r="H985" s="151" t="s">
        <v>111</v>
      </c>
      <c r="I985" s="152" t="s">
        <v>112</v>
      </c>
    </row>
    <row r="986" customFormat="false" ht="12.75" hidden="false" customHeight="false" outlineLevel="0" collapsed="false">
      <c r="A986" s="0" t="s">
        <v>73</v>
      </c>
      <c r="B986" s="0" t="s">
        <v>80</v>
      </c>
      <c r="C986" s="0" t="s">
        <v>108</v>
      </c>
      <c r="D986" s="116" t="n">
        <v>38200</v>
      </c>
      <c r="E986" s="0" t="n">
        <v>-0.005</v>
      </c>
      <c r="F986" s="0" t="n">
        <v>3133124</v>
      </c>
      <c r="G986" s="151" t="s">
        <v>111</v>
      </c>
      <c r="H986" s="151" t="s">
        <v>111</v>
      </c>
      <c r="I986" s="152" t="s">
        <v>112</v>
      </c>
    </row>
    <row r="987" customFormat="false" ht="12.75" hidden="false" customHeight="false" outlineLevel="0" collapsed="false">
      <c r="A987" s="0" t="s">
        <v>74</v>
      </c>
      <c r="B987" s="0" t="s">
        <v>80</v>
      </c>
      <c r="C987" s="0" t="s">
        <v>108</v>
      </c>
      <c r="D987" s="116" t="n">
        <v>38200</v>
      </c>
      <c r="E987" s="0" t="n">
        <v>0.01</v>
      </c>
      <c r="F987" s="0" t="n">
        <v>3133125</v>
      </c>
      <c r="G987" s="151" t="s">
        <v>111</v>
      </c>
      <c r="H987" s="151" t="s">
        <v>111</v>
      </c>
      <c r="I987" s="152" t="s">
        <v>112</v>
      </c>
    </row>
    <row r="988" customFormat="false" ht="12.75" hidden="false" customHeight="false" outlineLevel="0" collapsed="false">
      <c r="A988" s="0" t="s">
        <v>75</v>
      </c>
      <c r="B988" s="0" t="s">
        <v>80</v>
      </c>
      <c r="C988" s="0" t="s">
        <v>108</v>
      </c>
      <c r="D988" s="116" t="n">
        <v>38200</v>
      </c>
      <c r="E988" s="0" t="n">
        <v>-0.02</v>
      </c>
      <c r="F988" s="0" t="n">
        <v>3133126</v>
      </c>
      <c r="G988" s="151" t="s">
        <v>111</v>
      </c>
      <c r="H988" s="151" t="s">
        <v>111</v>
      </c>
      <c r="I988" s="152" t="s">
        <v>112</v>
      </c>
    </row>
    <row r="989" customFormat="false" ht="12.75" hidden="false" customHeight="false" outlineLevel="0" collapsed="false">
      <c r="A989" s="0" t="s">
        <v>76</v>
      </c>
      <c r="B989" s="0" t="s">
        <v>80</v>
      </c>
      <c r="C989" s="0" t="s">
        <v>108</v>
      </c>
      <c r="D989" s="116" t="n">
        <v>38200</v>
      </c>
      <c r="E989" s="0" t="n">
        <v>0.01</v>
      </c>
      <c r="F989" s="0" t="n">
        <v>3133127</v>
      </c>
      <c r="G989" s="151" t="s">
        <v>111</v>
      </c>
      <c r="H989" s="151" t="s">
        <v>111</v>
      </c>
      <c r="I989" s="152" t="s">
        <v>112</v>
      </c>
    </row>
    <row r="990" customFormat="false" ht="12.75" hidden="false" customHeight="false" outlineLevel="0" collapsed="false">
      <c r="A990" s="0" t="s">
        <v>72</v>
      </c>
      <c r="B990" s="0" t="s">
        <v>80</v>
      </c>
      <c r="C990" s="0" t="s">
        <v>108</v>
      </c>
      <c r="D990" s="116" t="n">
        <v>38200</v>
      </c>
      <c r="E990" s="158" t="n">
        <v>38231</v>
      </c>
      <c r="I990" s="152" t="s">
        <v>109</v>
      </c>
    </row>
    <row r="991" customFormat="false" ht="12.75" hidden="false" customHeight="false" outlineLevel="0" collapsed="false">
      <c r="A991" s="0" t="s">
        <v>59</v>
      </c>
      <c r="B991" s="0" t="s">
        <v>110</v>
      </c>
      <c r="C991" s="0" t="s">
        <v>108</v>
      </c>
      <c r="D991" s="116" t="n">
        <v>38231</v>
      </c>
      <c r="E991" s="0" t="n">
        <v>0.3975</v>
      </c>
      <c r="F991" s="0" t="n">
        <v>3133100</v>
      </c>
      <c r="G991" s="151" t="s">
        <v>111</v>
      </c>
      <c r="H991" s="151" t="s">
        <v>111</v>
      </c>
      <c r="I991" s="152" t="s">
        <v>112</v>
      </c>
    </row>
    <row r="992" customFormat="false" ht="12.75" hidden="false" customHeight="false" outlineLevel="0" collapsed="false">
      <c r="A992" s="0" t="s">
        <v>59</v>
      </c>
      <c r="B992" s="0" t="s">
        <v>113</v>
      </c>
      <c r="C992" s="0" t="s">
        <v>108</v>
      </c>
      <c r="D992" s="116" t="n">
        <v>38231</v>
      </c>
      <c r="E992" s="0" t="n">
        <v>0.02</v>
      </c>
      <c r="F992" s="0" t="n">
        <v>3133101</v>
      </c>
      <c r="G992" s="151" t="s">
        <v>111</v>
      </c>
      <c r="H992" s="151" t="s">
        <v>111</v>
      </c>
      <c r="I992" s="152" t="s">
        <v>112</v>
      </c>
    </row>
    <row r="993" customFormat="false" ht="12.75" hidden="false" customHeight="false" outlineLevel="0" collapsed="false">
      <c r="A993" s="0" t="s">
        <v>60</v>
      </c>
      <c r="B993" s="0" t="s">
        <v>110</v>
      </c>
      <c r="C993" s="0" t="s">
        <v>108</v>
      </c>
      <c r="D993" s="116" t="n">
        <v>38231</v>
      </c>
      <c r="E993" s="0" t="n">
        <v>0.3975</v>
      </c>
      <c r="F993" s="0" t="n">
        <v>3133102</v>
      </c>
      <c r="G993" s="151" t="s">
        <v>111</v>
      </c>
      <c r="H993" s="151" t="s">
        <v>111</v>
      </c>
      <c r="I993" s="152" t="s">
        <v>112</v>
      </c>
    </row>
    <row r="994" customFormat="false" ht="12.75" hidden="false" customHeight="false" outlineLevel="0" collapsed="false">
      <c r="A994" s="0" t="s">
        <v>60</v>
      </c>
      <c r="B994" s="0" t="s">
        <v>113</v>
      </c>
      <c r="C994" s="0" t="s">
        <v>108</v>
      </c>
      <c r="D994" s="116" t="n">
        <v>38231</v>
      </c>
      <c r="E994" s="0" t="n">
        <v>0.05</v>
      </c>
      <c r="F994" s="0" t="n">
        <v>3133103</v>
      </c>
      <c r="G994" s="151" t="s">
        <v>111</v>
      </c>
      <c r="H994" s="151" t="s">
        <v>111</v>
      </c>
      <c r="I994" s="152" t="s">
        <v>112</v>
      </c>
    </row>
    <row r="995" customFormat="false" ht="12.75" hidden="false" customHeight="false" outlineLevel="0" collapsed="false">
      <c r="A995" s="0" t="s">
        <v>61</v>
      </c>
      <c r="B995" s="0" t="s">
        <v>110</v>
      </c>
      <c r="C995" s="0" t="s">
        <v>108</v>
      </c>
      <c r="D995" s="116" t="n">
        <v>38231</v>
      </c>
      <c r="E995" s="0" t="n">
        <v>0.7175</v>
      </c>
      <c r="F995" s="0" t="n">
        <v>3133104</v>
      </c>
      <c r="G995" s="151" t="s">
        <v>111</v>
      </c>
      <c r="H995" s="151" t="s">
        <v>111</v>
      </c>
      <c r="I995" s="152" t="s">
        <v>112</v>
      </c>
    </row>
    <row r="996" customFormat="false" ht="12.75" hidden="false" customHeight="false" outlineLevel="0" collapsed="false">
      <c r="A996" s="0" t="s">
        <v>61</v>
      </c>
      <c r="B996" s="0" t="s">
        <v>113</v>
      </c>
      <c r="C996" s="0" t="s">
        <v>108</v>
      </c>
      <c r="D996" s="116" t="n">
        <v>38231</v>
      </c>
      <c r="E996" s="0" t="n">
        <v>0.02</v>
      </c>
      <c r="F996" s="0" t="n">
        <v>3133105</v>
      </c>
      <c r="G996" s="151" t="s">
        <v>111</v>
      </c>
      <c r="H996" s="151" t="s">
        <v>111</v>
      </c>
      <c r="I996" s="152" t="s">
        <v>112</v>
      </c>
    </row>
    <row r="997" customFormat="false" ht="12.75" hidden="false" customHeight="false" outlineLevel="0" collapsed="false">
      <c r="A997" s="0" t="s">
        <v>62</v>
      </c>
      <c r="B997" s="0" t="s">
        <v>110</v>
      </c>
      <c r="C997" s="0" t="s">
        <v>108</v>
      </c>
      <c r="D997" s="116" t="n">
        <v>38231</v>
      </c>
      <c r="E997" s="0" t="n">
        <v>0.3975</v>
      </c>
      <c r="F997" s="0" t="n">
        <v>3133106</v>
      </c>
      <c r="G997" s="151" t="s">
        <v>111</v>
      </c>
      <c r="H997" s="151" t="s">
        <v>111</v>
      </c>
      <c r="I997" s="152" t="s">
        <v>112</v>
      </c>
    </row>
    <row r="998" customFormat="false" ht="12.75" hidden="false" customHeight="false" outlineLevel="0" collapsed="false">
      <c r="A998" s="0" t="s">
        <v>62</v>
      </c>
      <c r="B998" s="0" t="s">
        <v>113</v>
      </c>
      <c r="C998" s="0" t="s">
        <v>108</v>
      </c>
      <c r="D998" s="116" t="n">
        <v>38231</v>
      </c>
      <c r="E998" s="0" t="n">
        <v>0.05</v>
      </c>
      <c r="F998" s="0" t="n">
        <v>3133107</v>
      </c>
      <c r="G998" s="151" t="s">
        <v>111</v>
      </c>
      <c r="H998" s="151" t="s">
        <v>111</v>
      </c>
      <c r="I998" s="152" t="s">
        <v>112</v>
      </c>
    </row>
    <row r="999" customFormat="false" ht="12.75" hidden="false" customHeight="false" outlineLevel="0" collapsed="false">
      <c r="A999" s="0" t="s">
        <v>49</v>
      </c>
      <c r="B999" s="0" t="s">
        <v>110</v>
      </c>
      <c r="C999" s="0" t="s">
        <v>108</v>
      </c>
      <c r="D999" s="116" t="n">
        <v>38231</v>
      </c>
      <c r="E999" s="0" t="n">
        <v>0.315</v>
      </c>
      <c r="F999" s="0" t="n">
        <v>3133108</v>
      </c>
      <c r="G999" s="151" t="s">
        <v>111</v>
      </c>
      <c r="H999" s="151" t="s">
        <v>111</v>
      </c>
      <c r="I999" s="152" t="s">
        <v>112</v>
      </c>
    </row>
    <row r="1000" customFormat="false" ht="12.75" hidden="false" customHeight="false" outlineLevel="0" collapsed="false">
      <c r="A1000" s="0" t="s">
        <v>49</v>
      </c>
      <c r="B1000" s="0" t="s">
        <v>113</v>
      </c>
      <c r="C1000" s="0" t="s">
        <v>108</v>
      </c>
      <c r="D1000" s="116" t="n">
        <v>38231</v>
      </c>
      <c r="E1000" s="0" t="n">
        <v>-0.005</v>
      </c>
      <c r="F1000" s="0" t="n">
        <v>3133109</v>
      </c>
      <c r="G1000" s="151" t="s">
        <v>111</v>
      </c>
      <c r="H1000" s="151" t="s">
        <v>111</v>
      </c>
      <c r="I1000" s="152" t="s">
        <v>112</v>
      </c>
    </row>
    <row r="1001" customFormat="false" ht="12.75" hidden="false" customHeight="false" outlineLevel="0" collapsed="false">
      <c r="A1001" s="0" t="s">
        <v>50</v>
      </c>
      <c r="B1001" s="0" t="s">
        <v>110</v>
      </c>
      <c r="C1001" s="0" t="s">
        <v>108</v>
      </c>
      <c r="D1001" s="116" t="n">
        <v>38231</v>
      </c>
      <c r="E1001" s="0" t="n">
        <v>0.36</v>
      </c>
      <c r="F1001" s="0" t="n">
        <v>3133110</v>
      </c>
      <c r="G1001" s="151" t="s">
        <v>111</v>
      </c>
      <c r="H1001" s="151" t="s">
        <v>111</v>
      </c>
      <c r="I1001" s="152" t="s">
        <v>112</v>
      </c>
    </row>
    <row r="1002" customFormat="false" ht="12.75" hidden="false" customHeight="false" outlineLevel="0" collapsed="false">
      <c r="A1002" s="0" t="s">
        <v>50</v>
      </c>
      <c r="B1002" s="0" t="s">
        <v>113</v>
      </c>
      <c r="C1002" s="0" t="s">
        <v>108</v>
      </c>
      <c r="D1002" s="116" t="n">
        <v>38231</v>
      </c>
      <c r="E1002" s="0" t="n">
        <v>-0.04</v>
      </c>
      <c r="F1002" s="0" t="n">
        <v>3133111</v>
      </c>
      <c r="G1002" s="151" t="s">
        <v>111</v>
      </c>
      <c r="H1002" s="151" t="s">
        <v>111</v>
      </c>
      <c r="I1002" s="152" t="s">
        <v>112</v>
      </c>
    </row>
    <row r="1003" customFormat="false" ht="12.75" hidden="false" customHeight="false" outlineLevel="0" collapsed="false">
      <c r="A1003" s="0" t="s">
        <v>51</v>
      </c>
      <c r="B1003" s="0" t="s">
        <v>110</v>
      </c>
      <c r="C1003" s="0" t="s">
        <v>108</v>
      </c>
      <c r="D1003" s="116" t="n">
        <v>38231</v>
      </c>
      <c r="E1003" s="0" t="n">
        <v>0.36</v>
      </c>
      <c r="F1003" s="0" t="n">
        <v>3133112</v>
      </c>
      <c r="G1003" s="151" t="s">
        <v>111</v>
      </c>
      <c r="H1003" s="151" t="s">
        <v>111</v>
      </c>
      <c r="I1003" s="152" t="s">
        <v>112</v>
      </c>
    </row>
    <row r="1004" customFormat="false" ht="12.75" hidden="false" customHeight="false" outlineLevel="0" collapsed="false">
      <c r="A1004" s="0" t="s">
        <v>51</v>
      </c>
      <c r="B1004" s="0" t="s">
        <v>113</v>
      </c>
      <c r="C1004" s="0" t="s">
        <v>108</v>
      </c>
      <c r="D1004" s="116" t="n">
        <v>38231</v>
      </c>
      <c r="E1004" s="0" t="n">
        <v>0.01</v>
      </c>
      <c r="F1004" s="0" t="n">
        <v>3133113</v>
      </c>
      <c r="G1004" s="151" t="s">
        <v>111</v>
      </c>
      <c r="H1004" s="151" t="s">
        <v>111</v>
      </c>
      <c r="I1004" s="152" t="s">
        <v>112</v>
      </c>
    </row>
    <row r="1005" customFormat="false" ht="12.75" hidden="false" customHeight="false" outlineLevel="0" collapsed="false">
      <c r="A1005" s="0" t="s">
        <v>52</v>
      </c>
      <c r="B1005" s="0" t="s">
        <v>110</v>
      </c>
      <c r="C1005" s="0" t="s">
        <v>108</v>
      </c>
      <c r="D1005" s="116" t="n">
        <v>38231</v>
      </c>
      <c r="E1005" s="0" t="n">
        <v>0.36</v>
      </c>
      <c r="F1005" s="0" t="n">
        <v>3133114</v>
      </c>
      <c r="G1005" s="151" t="s">
        <v>111</v>
      </c>
      <c r="H1005" s="151" t="s">
        <v>111</v>
      </c>
      <c r="I1005" s="152" t="s">
        <v>112</v>
      </c>
    </row>
    <row r="1006" customFormat="false" ht="12.75" hidden="false" customHeight="false" outlineLevel="0" collapsed="false">
      <c r="A1006" s="0" t="s">
        <v>52</v>
      </c>
      <c r="B1006" s="0" t="s">
        <v>113</v>
      </c>
      <c r="C1006" s="0" t="s">
        <v>108</v>
      </c>
      <c r="D1006" s="116" t="n">
        <v>38231</v>
      </c>
      <c r="E1006" s="0" t="n">
        <v>-0.02</v>
      </c>
      <c r="F1006" s="0" t="n">
        <v>3133115</v>
      </c>
      <c r="G1006" s="151" t="s">
        <v>111</v>
      </c>
      <c r="H1006" s="151" t="s">
        <v>111</v>
      </c>
      <c r="I1006" s="152" t="s">
        <v>112</v>
      </c>
    </row>
    <row r="1007" customFormat="false" ht="12.75" hidden="false" customHeight="false" outlineLevel="0" collapsed="false">
      <c r="A1007" s="0" t="s">
        <v>17</v>
      </c>
      <c r="B1007" s="0" t="s">
        <v>110</v>
      </c>
      <c r="C1007" s="0" t="s">
        <v>108</v>
      </c>
      <c r="D1007" s="116" t="n">
        <v>38231</v>
      </c>
      <c r="E1007" s="0" t="n">
        <v>0.292</v>
      </c>
      <c r="F1007" s="0" t="n">
        <v>3133116</v>
      </c>
      <c r="G1007" s="151" t="s">
        <v>111</v>
      </c>
      <c r="H1007" s="151" t="s">
        <v>111</v>
      </c>
      <c r="I1007" s="152" t="s">
        <v>112</v>
      </c>
    </row>
    <row r="1008" customFormat="false" ht="12.75" hidden="false" customHeight="false" outlineLevel="0" collapsed="false">
      <c r="A1008" s="0" t="s">
        <v>17</v>
      </c>
      <c r="B1008" s="0" t="s">
        <v>113</v>
      </c>
      <c r="C1008" s="0" t="s">
        <v>108</v>
      </c>
      <c r="D1008" s="116" t="n">
        <v>38231</v>
      </c>
      <c r="E1008" s="0" t="n">
        <v>0.012</v>
      </c>
      <c r="F1008" s="0" t="n">
        <v>3133117</v>
      </c>
      <c r="G1008" s="151" t="s">
        <v>111</v>
      </c>
      <c r="H1008" s="151" t="s">
        <v>111</v>
      </c>
      <c r="I1008" s="152" t="s">
        <v>112</v>
      </c>
    </row>
    <row r="1009" customFormat="false" ht="12.75" hidden="false" customHeight="false" outlineLevel="0" collapsed="false">
      <c r="A1009" s="0" t="s">
        <v>18</v>
      </c>
      <c r="B1009" s="0" t="s">
        <v>110</v>
      </c>
      <c r="C1009" s="0" t="s">
        <v>108</v>
      </c>
      <c r="D1009" s="116" t="n">
        <v>38231</v>
      </c>
      <c r="E1009" s="0" t="n">
        <v>0</v>
      </c>
      <c r="F1009" s="0" t="n">
        <v>3133118</v>
      </c>
      <c r="G1009" s="151" t="s">
        <v>111</v>
      </c>
      <c r="H1009" s="151" t="s">
        <v>111</v>
      </c>
      <c r="I1009" s="152" t="s">
        <v>112</v>
      </c>
    </row>
    <row r="1010" customFormat="false" ht="12.75" hidden="false" customHeight="false" outlineLevel="0" collapsed="false">
      <c r="A1010" s="0" t="s">
        <v>18</v>
      </c>
      <c r="B1010" s="0" t="s">
        <v>113</v>
      </c>
      <c r="C1010" s="0" t="s">
        <v>108</v>
      </c>
      <c r="D1010" s="116" t="n">
        <v>38231</v>
      </c>
      <c r="E1010" s="0" t="n">
        <v>0</v>
      </c>
      <c r="F1010" s="0" t="n">
        <v>3133119</v>
      </c>
      <c r="G1010" s="151" t="s">
        <v>111</v>
      </c>
      <c r="H1010" s="151" t="s">
        <v>111</v>
      </c>
      <c r="I1010" s="152" t="s">
        <v>112</v>
      </c>
    </row>
    <row r="1011" customFormat="false" ht="12.75" hidden="false" customHeight="false" outlineLevel="0" collapsed="false">
      <c r="A1011" s="0" t="s">
        <v>19</v>
      </c>
      <c r="B1011" s="0" t="s">
        <v>110</v>
      </c>
      <c r="C1011" s="0" t="s">
        <v>108</v>
      </c>
      <c r="D1011" s="116" t="n">
        <v>38231</v>
      </c>
      <c r="E1011" s="0" t="n">
        <v>0.3975</v>
      </c>
      <c r="F1011" s="0" t="n">
        <v>3133120</v>
      </c>
      <c r="G1011" s="151" t="s">
        <v>111</v>
      </c>
      <c r="H1011" s="151" t="s">
        <v>111</v>
      </c>
      <c r="I1011" s="152" t="s">
        <v>112</v>
      </c>
    </row>
    <row r="1012" customFormat="false" ht="12.75" hidden="false" customHeight="false" outlineLevel="0" collapsed="false">
      <c r="A1012" s="0" t="s">
        <v>19</v>
      </c>
      <c r="B1012" s="0" t="s">
        <v>113</v>
      </c>
      <c r="C1012" s="0" t="s">
        <v>108</v>
      </c>
      <c r="D1012" s="116" t="n">
        <v>38231</v>
      </c>
      <c r="E1012" s="0" t="n">
        <v>0.02</v>
      </c>
      <c r="F1012" s="0" t="n">
        <v>3133121</v>
      </c>
      <c r="G1012" s="151" t="s">
        <v>111</v>
      </c>
      <c r="H1012" s="151" t="s">
        <v>111</v>
      </c>
      <c r="I1012" s="152" t="s">
        <v>112</v>
      </c>
    </row>
    <row r="1013" customFormat="false" ht="12.75" hidden="false" customHeight="false" outlineLevel="0" collapsed="false">
      <c r="A1013" s="0" t="s">
        <v>21</v>
      </c>
      <c r="B1013" s="0" t="s">
        <v>110</v>
      </c>
      <c r="C1013" s="0" t="s">
        <v>108</v>
      </c>
      <c r="D1013" s="116" t="n">
        <v>38231</v>
      </c>
      <c r="E1013" s="0" t="n">
        <v>0.3875</v>
      </c>
      <c r="F1013" s="0" t="n">
        <v>3133122</v>
      </c>
      <c r="G1013" s="151" t="s">
        <v>111</v>
      </c>
      <c r="H1013" s="151" t="s">
        <v>111</v>
      </c>
      <c r="I1013" s="152" t="s">
        <v>112</v>
      </c>
    </row>
    <row r="1014" customFormat="false" ht="12.75" hidden="false" customHeight="false" outlineLevel="0" collapsed="false">
      <c r="A1014" s="0" t="s">
        <v>21</v>
      </c>
      <c r="B1014" s="0" t="s">
        <v>113</v>
      </c>
      <c r="C1014" s="0" t="s">
        <v>108</v>
      </c>
      <c r="D1014" s="116" t="n">
        <v>38231</v>
      </c>
      <c r="E1014" s="0" t="n">
        <v>0.04</v>
      </c>
      <c r="F1014" s="0" t="n">
        <v>3133123</v>
      </c>
      <c r="G1014" s="151" t="s">
        <v>111</v>
      </c>
      <c r="H1014" s="151" t="s">
        <v>111</v>
      </c>
      <c r="I1014" s="152" t="s">
        <v>112</v>
      </c>
    </row>
    <row r="1015" customFormat="false" ht="12.75" hidden="false" customHeight="false" outlineLevel="0" collapsed="false">
      <c r="A1015" s="0" t="s">
        <v>73</v>
      </c>
      <c r="B1015" s="0" t="s">
        <v>80</v>
      </c>
      <c r="C1015" s="0" t="s">
        <v>108</v>
      </c>
      <c r="D1015" s="116" t="n">
        <v>38231</v>
      </c>
      <c r="E1015" s="0" t="n">
        <v>-0.005</v>
      </c>
      <c r="F1015" s="0" t="n">
        <v>3133124</v>
      </c>
      <c r="G1015" s="151" t="s">
        <v>111</v>
      </c>
      <c r="H1015" s="151" t="s">
        <v>111</v>
      </c>
      <c r="I1015" s="152" t="s">
        <v>112</v>
      </c>
    </row>
    <row r="1016" customFormat="false" ht="12.75" hidden="false" customHeight="false" outlineLevel="0" collapsed="false">
      <c r="A1016" s="0" t="s">
        <v>74</v>
      </c>
      <c r="B1016" s="0" t="s">
        <v>80</v>
      </c>
      <c r="C1016" s="0" t="s">
        <v>108</v>
      </c>
      <c r="D1016" s="116" t="n">
        <v>38231</v>
      </c>
      <c r="E1016" s="0" t="n">
        <v>0.01</v>
      </c>
      <c r="F1016" s="0" t="n">
        <v>3133125</v>
      </c>
      <c r="G1016" s="151" t="s">
        <v>111</v>
      </c>
      <c r="H1016" s="151" t="s">
        <v>111</v>
      </c>
      <c r="I1016" s="152" t="s">
        <v>112</v>
      </c>
    </row>
    <row r="1017" customFormat="false" ht="12.75" hidden="false" customHeight="false" outlineLevel="0" collapsed="false">
      <c r="A1017" s="0" t="s">
        <v>75</v>
      </c>
      <c r="B1017" s="0" t="s">
        <v>80</v>
      </c>
      <c r="C1017" s="0" t="s">
        <v>108</v>
      </c>
      <c r="D1017" s="116" t="n">
        <v>38231</v>
      </c>
      <c r="E1017" s="0" t="n">
        <v>-0.02</v>
      </c>
      <c r="F1017" s="0" t="n">
        <v>3133126</v>
      </c>
      <c r="G1017" s="151" t="s">
        <v>111</v>
      </c>
      <c r="H1017" s="151" t="s">
        <v>111</v>
      </c>
      <c r="I1017" s="152" t="s">
        <v>112</v>
      </c>
    </row>
    <row r="1018" customFormat="false" ht="12.75" hidden="false" customHeight="false" outlineLevel="0" collapsed="false">
      <c r="A1018" s="0" t="s">
        <v>76</v>
      </c>
      <c r="B1018" s="0" t="s">
        <v>80</v>
      </c>
      <c r="C1018" s="0" t="s">
        <v>108</v>
      </c>
      <c r="D1018" s="116" t="n">
        <v>38231</v>
      </c>
      <c r="E1018" s="0" t="n">
        <v>0.01</v>
      </c>
      <c r="F1018" s="0" t="n">
        <v>3133127</v>
      </c>
      <c r="G1018" s="151" t="s">
        <v>111</v>
      </c>
      <c r="H1018" s="151" t="s">
        <v>111</v>
      </c>
      <c r="I1018" s="152" t="s">
        <v>112</v>
      </c>
    </row>
    <row r="1019" customFormat="false" ht="12.75" hidden="false" customHeight="false" outlineLevel="0" collapsed="false">
      <c r="A1019" s="0" t="s">
        <v>72</v>
      </c>
      <c r="B1019" s="0" t="s">
        <v>80</v>
      </c>
      <c r="C1019" s="0" t="s">
        <v>108</v>
      </c>
      <c r="D1019" s="116" t="n">
        <v>38231</v>
      </c>
      <c r="E1019" s="158" t="n">
        <v>38261</v>
      </c>
      <c r="I1019" s="152" t="s">
        <v>109</v>
      </c>
    </row>
    <row r="1020" customFormat="false" ht="12.75" hidden="false" customHeight="false" outlineLevel="0" collapsed="false">
      <c r="A1020" s="0" t="s">
        <v>59</v>
      </c>
      <c r="B1020" s="0" t="s">
        <v>110</v>
      </c>
      <c r="C1020" s="0" t="s">
        <v>108</v>
      </c>
      <c r="D1020" s="116" t="n">
        <v>38261</v>
      </c>
      <c r="E1020" s="0" t="n">
        <v>0.4</v>
      </c>
      <c r="F1020" s="0" t="n">
        <v>3133100</v>
      </c>
      <c r="G1020" s="151" t="s">
        <v>111</v>
      </c>
      <c r="H1020" s="151" t="s">
        <v>111</v>
      </c>
      <c r="I1020" s="152" t="s">
        <v>112</v>
      </c>
    </row>
    <row r="1021" customFormat="false" ht="12.75" hidden="false" customHeight="false" outlineLevel="0" collapsed="false">
      <c r="A1021" s="0" t="s">
        <v>59</v>
      </c>
      <c r="B1021" s="0" t="s">
        <v>113</v>
      </c>
      <c r="C1021" s="0" t="s">
        <v>108</v>
      </c>
      <c r="D1021" s="116" t="n">
        <v>38261</v>
      </c>
      <c r="E1021" s="0" t="n">
        <v>0.02</v>
      </c>
      <c r="F1021" s="0" t="n">
        <v>3133101</v>
      </c>
      <c r="G1021" s="151" t="s">
        <v>111</v>
      </c>
      <c r="H1021" s="151" t="s">
        <v>111</v>
      </c>
      <c r="I1021" s="152" t="s">
        <v>112</v>
      </c>
    </row>
    <row r="1022" customFormat="false" ht="12.75" hidden="false" customHeight="false" outlineLevel="0" collapsed="false">
      <c r="A1022" s="0" t="s">
        <v>60</v>
      </c>
      <c r="B1022" s="0" t="s">
        <v>110</v>
      </c>
      <c r="C1022" s="0" t="s">
        <v>108</v>
      </c>
      <c r="D1022" s="116" t="n">
        <v>38261</v>
      </c>
      <c r="E1022" s="0" t="n">
        <v>0.4</v>
      </c>
      <c r="F1022" s="0" t="n">
        <v>3133102</v>
      </c>
      <c r="G1022" s="151" t="s">
        <v>111</v>
      </c>
      <c r="H1022" s="151" t="s">
        <v>111</v>
      </c>
      <c r="I1022" s="152" t="s">
        <v>112</v>
      </c>
    </row>
    <row r="1023" customFormat="false" ht="12.75" hidden="false" customHeight="false" outlineLevel="0" collapsed="false">
      <c r="A1023" s="0" t="s">
        <v>60</v>
      </c>
      <c r="B1023" s="0" t="s">
        <v>113</v>
      </c>
      <c r="C1023" s="0" t="s">
        <v>108</v>
      </c>
      <c r="D1023" s="116" t="n">
        <v>38261</v>
      </c>
      <c r="E1023" s="0" t="n">
        <v>0.05</v>
      </c>
      <c r="F1023" s="0" t="n">
        <v>3133103</v>
      </c>
      <c r="G1023" s="151" t="s">
        <v>111</v>
      </c>
      <c r="H1023" s="151" t="s">
        <v>111</v>
      </c>
      <c r="I1023" s="152" t="s">
        <v>112</v>
      </c>
    </row>
    <row r="1024" customFormat="false" ht="12.75" hidden="false" customHeight="false" outlineLevel="0" collapsed="false">
      <c r="A1024" s="0" t="s">
        <v>61</v>
      </c>
      <c r="B1024" s="0" t="s">
        <v>110</v>
      </c>
      <c r="C1024" s="0" t="s">
        <v>108</v>
      </c>
      <c r="D1024" s="116" t="n">
        <v>38261</v>
      </c>
      <c r="E1024" s="0" t="n">
        <v>0.72</v>
      </c>
      <c r="F1024" s="0" t="n">
        <v>3133104</v>
      </c>
      <c r="G1024" s="151" t="s">
        <v>111</v>
      </c>
      <c r="H1024" s="151" t="s">
        <v>111</v>
      </c>
      <c r="I1024" s="152" t="s">
        <v>112</v>
      </c>
    </row>
    <row r="1025" customFormat="false" ht="12.75" hidden="false" customHeight="false" outlineLevel="0" collapsed="false">
      <c r="A1025" s="0" t="s">
        <v>61</v>
      </c>
      <c r="B1025" s="0" t="s">
        <v>113</v>
      </c>
      <c r="C1025" s="0" t="s">
        <v>108</v>
      </c>
      <c r="D1025" s="116" t="n">
        <v>38261</v>
      </c>
      <c r="E1025" s="0" t="n">
        <v>0.02</v>
      </c>
      <c r="F1025" s="0" t="n">
        <v>3133105</v>
      </c>
      <c r="G1025" s="151" t="s">
        <v>111</v>
      </c>
      <c r="H1025" s="151" t="s">
        <v>111</v>
      </c>
      <c r="I1025" s="152" t="s">
        <v>112</v>
      </c>
    </row>
    <row r="1026" customFormat="false" ht="12.75" hidden="false" customHeight="false" outlineLevel="0" collapsed="false">
      <c r="A1026" s="0" t="s">
        <v>62</v>
      </c>
      <c r="B1026" s="0" t="s">
        <v>110</v>
      </c>
      <c r="C1026" s="0" t="s">
        <v>108</v>
      </c>
      <c r="D1026" s="116" t="n">
        <v>38261</v>
      </c>
      <c r="E1026" s="0" t="n">
        <v>0.4</v>
      </c>
      <c r="F1026" s="0" t="n">
        <v>3133106</v>
      </c>
      <c r="G1026" s="151" t="s">
        <v>111</v>
      </c>
      <c r="H1026" s="151" t="s">
        <v>111</v>
      </c>
      <c r="I1026" s="152" t="s">
        <v>112</v>
      </c>
    </row>
    <row r="1027" customFormat="false" ht="12.75" hidden="false" customHeight="false" outlineLevel="0" collapsed="false">
      <c r="A1027" s="0" t="s">
        <v>62</v>
      </c>
      <c r="B1027" s="0" t="s">
        <v>113</v>
      </c>
      <c r="C1027" s="0" t="s">
        <v>108</v>
      </c>
      <c r="D1027" s="116" t="n">
        <v>38261</v>
      </c>
      <c r="E1027" s="0" t="n">
        <v>0.05</v>
      </c>
      <c r="F1027" s="0" t="n">
        <v>3133107</v>
      </c>
      <c r="G1027" s="151" t="s">
        <v>111</v>
      </c>
      <c r="H1027" s="151" t="s">
        <v>111</v>
      </c>
      <c r="I1027" s="152" t="s">
        <v>112</v>
      </c>
    </row>
    <row r="1028" customFormat="false" ht="12.75" hidden="false" customHeight="false" outlineLevel="0" collapsed="false">
      <c r="A1028" s="0" t="s">
        <v>49</v>
      </c>
      <c r="B1028" s="0" t="s">
        <v>110</v>
      </c>
      <c r="C1028" s="0" t="s">
        <v>108</v>
      </c>
      <c r="D1028" s="116" t="n">
        <v>38261</v>
      </c>
      <c r="E1028" s="0" t="n">
        <v>0.36</v>
      </c>
      <c r="F1028" s="0" t="n">
        <v>3133108</v>
      </c>
      <c r="G1028" s="151" t="s">
        <v>111</v>
      </c>
      <c r="H1028" s="151" t="s">
        <v>111</v>
      </c>
      <c r="I1028" s="152" t="s">
        <v>112</v>
      </c>
    </row>
    <row r="1029" customFormat="false" ht="12.75" hidden="false" customHeight="false" outlineLevel="0" collapsed="false">
      <c r="A1029" s="0" t="s">
        <v>49</v>
      </c>
      <c r="B1029" s="0" t="s">
        <v>113</v>
      </c>
      <c r="C1029" s="0" t="s">
        <v>108</v>
      </c>
      <c r="D1029" s="116" t="n">
        <v>38261</v>
      </c>
      <c r="E1029" s="0" t="n">
        <v>-0.005</v>
      </c>
      <c r="F1029" s="0" t="n">
        <v>3133109</v>
      </c>
      <c r="G1029" s="151" t="s">
        <v>111</v>
      </c>
      <c r="H1029" s="151" t="s">
        <v>111</v>
      </c>
      <c r="I1029" s="152" t="s">
        <v>112</v>
      </c>
    </row>
    <row r="1030" customFormat="false" ht="12.75" hidden="false" customHeight="false" outlineLevel="0" collapsed="false">
      <c r="A1030" s="0" t="s">
        <v>50</v>
      </c>
      <c r="B1030" s="0" t="s">
        <v>110</v>
      </c>
      <c r="C1030" s="0" t="s">
        <v>108</v>
      </c>
      <c r="D1030" s="116" t="n">
        <v>38261</v>
      </c>
      <c r="E1030" s="0" t="n">
        <v>0.4</v>
      </c>
      <c r="F1030" s="0" t="n">
        <v>3133110</v>
      </c>
      <c r="G1030" s="151" t="s">
        <v>111</v>
      </c>
      <c r="H1030" s="151" t="s">
        <v>111</v>
      </c>
      <c r="I1030" s="152" t="s">
        <v>112</v>
      </c>
    </row>
    <row r="1031" customFormat="false" ht="12.75" hidden="false" customHeight="false" outlineLevel="0" collapsed="false">
      <c r="A1031" s="0" t="s">
        <v>50</v>
      </c>
      <c r="B1031" s="0" t="s">
        <v>113</v>
      </c>
      <c r="C1031" s="0" t="s">
        <v>108</v>
      </c>
      <c r="D1031" s="116" t="n">
        <v>38261</v>
      </c>
      <c r="E1031" s="0" t="n">
        <v>-0.085</v>
      </c>
      <c r="F1031" s="0" t="n">
        <v>3133111</v>
      </c>
      <c r="G1031" s="151" t="s">
        <v>111</v>
      </c>
      <c r="H1031" s="151" t="s">
        <v>111</v>
      </c>
      <c r="I1031" s="152" t="s">
        <v>112</v>
      </c>
    </row>
    <row r="1032" customFormat="false" ht="12.75" hidden="false" customHeight="false" outlineLevel="0" collapsed="false">
      <c r="A1032" s="0" t="s">
        <v>51</v>
      </c>
      <c r="B1032" s="0" t="s">
        <v>110</v>
      </c>
      <c r="C1032" s="0" t="s">
        <v>108</v>
      </c>
      <c r="D1032" s="116" t="n">
        <v>38261</v>
      </c>
      <c r="E1032" s="0" t="n">
        <v>0.4</v>
      </c>
      <c r="F1032" s="0" t="n">
        <v>3133112</v>
      </c>
      <c r="G1032" s="151" t="s">
        <v>111</v>
      </c>
      <c r="H1032" s="151" t="s">
        <v>111</v>
      </c>
      <c r="I1032" s="152" t="s">
        <v>112</v>
      </c>
    </row>
    <row r="1033" customFormat="false" ht="12.75" hidden="false" customHeight="false" outlineLevel="0" collapsed="false">
      <c r="A1033" s="0" t="s">
        <v>51</v>
      </c>
      <c r="B1033" s="0" t="s">
        <v>113</v>
      </c>
      <c r="C1033" s="0" t="s">
        <v>108</v>
      </c>
      <c r="D1033" s="116" t="n">
        <v>38261</v>
      </c>
      <c r="E1033" s="0" t="n">
        <v>0.01</v>
      </c>
      <c r="F1033" s="0" t="n">
        <v>3133113</v>
      </c>
      <c r="G1033" s="151" t="s">
        <v>111</v>
      </c>
      <c r="H1033" s="151" t="s">
        <v>111</v>
      </c>
      <c r="I1033" s="152" t="s">
        <v>112</v>
      </c>
    </row>
    <row r="1034" customFormat="false" ht="12.75" hidden="false" customHeight="false" outlineLevel="0" collapsed="false">
      <c r="A1034" s="0" t="s">
        <v>52</v>
      </c>
      <c r="B1034" s="0" t="s">
        <v>110</v>
      </c>
      <c r="C1034" s="0" t="s">
        <v>108</v>
      </c>
      <c r="D1034" s="116" t="n">
        <v>38261</v>
      </c>
      <c r="E1034" s="0" t="n">
        <v>0.4</v>
      </c>
      <c r="F1034" s="0" t="n">
        <v>3133114</v>
      </c>
      <c r="G1034" s="151" t="s">
        <v>111</v>
      </c>
      <c r="H1034" s="151" t="s">
        <v>111</v>
      </c>
      <c r="I1034" s="152" t="s">
        <v>112</v>
      </c>
    </row>
    <row r="1035" customFormat="false" ht="12.75" hidden="false" customHeight="false" outlineLevel="0" collapsed="false">
      <c r="A1035" s="0" t="s">
        <v>52</v>
      </c>
      <c r="B1035" s="0" t="s">
        <v>113</v>
      </c>
      <c r="C1035" s="0" t="s">
        <v>108</v>
      </c>
      <c r="D1035" s="116" t="n">
        <v>38261</v>
      </c>
      <c r="E1035" s="0" t="n">
        <v>-0.055</v>
      </c>
      <c r="F1035" s="0" t="n">
        <v>3133115</v>
      </c>
      <c r="G1035" s="151" t="s">
        <v>111</v>
      </c>
      <c r="H1035" s="151" t="s">
        <v>111</v>
      </c>
      <c r="I1035" s="152" t="s">
        <v>112</v>
      </c>
    </row>
    <row r="1036" customFormat="false" ht="12.75" hidden="false" customHeight="false" outlineLevel="0" collapsed="false">
      <c r="A1036" s="0" t="s">
        <v>17</v>
      </c>
      <c r="B1036" s="0" t="s">
        <v>110</v>
      </c>
      <c r="C1036" s="0" t="s">
        <v>108</v>
      </c>
      <c r="D1036" s="116" t="n">
        <v>38261</v>
      </c>
      <c r="E1036" s="0" t="n">
        <v>0.292</v>
      </c>
      <c r="F1036" s="0" t="n">
        <v>3133116</v>
      </c>
      <c r="G1036" s="151" t="s">
        <v>111</v>
      </c>
      <c r="H1036" s="151" t="s">
        <v>111</v>
      </c>
      <c r="I1036" s="152" t="s">
        <v>112</v>
      </c>
    </row>
    <row r="1037" customFormat="false" ht="12.75" hidden="false" customHeight="false" outlineLevel="0" collapsed="false">
      <c r="A1037" s="0" t="s">
        <v>17</v>
      </c>
      <c r="B1037" s="0" t="s">
        <v>113</v>
      </c>
      <c r="C1037" s="0" t="s">
        <v>108</v>
      </c>
      <c r="D1037" s="116" t="n">
        <v>38261</v>
      </c>
      <c r="E1037" s="0" t="n">
        <v>0.012</v>
      </c>
      <c r="F1037" s="0" t="n">
        <v>3133117</v>
      </c>
      <c r="G1037" s="151" t="s">
        <v>111</v>
      </c>
      <c r="H1037" s="151" t="s">
        <v>111</v>
      </c>
      <c r="I1037" s="152" t="s">
        <v>112</v>
      </c>
    </row>
    <row r="1038" customFormat="false" ht="12.75" hidden="false" customHeight="false" outlineLevel="0" collapsed="false">
      <c r="A1038" s="0" t="s">
        <v>18</v>
      </c>
      <c r="B1038" s="0" t="s">
        <v>110</v>
      </c>
      <c r="C1038" s="0" t="s">
        <v>108</v>
      </c>
      <c r="D1038" s="116" t="n">
        <v>38261</v>
      </c>
      <c r="E1038" s="0" t="n">
        <v>0</v>
      </c>
      <c r="F1038" s="0" t="n">
        <v>3133118</v>
      </c>
      <c r="G1038" s="151" t="s">
        <v>111</v>
      </c>
      <c r="H1038" s="151" t="s">
        <v>111</v>
      </c>
      <c r="I1038" s="152" t="s">
        <v>112</v>
      </c>
    </row>
    <row r="1039" customFormat="false" ht="12.75" hidden="false" customHeight="false" outlineLevel="0" collapsed="false">
      <c r="A1039" s="0" t="s">
        <v>18</v>
      </c>
      <c r="B1039" s="0" t="s">
        <v>113</v>
      </c>
      <c r="C1039" s="0" t="s">
        <v>108</v>
      </c>
      <c r="D1039" s="116" t="n">
        <v>38261</v>
      </c>
      <c r="E1039" s="0" t="n">
        <v>0</v>
      </c>
      <c r="F1039" s="0" t="n">
        <v>3133119</v>
      </c>
      <c r="G1039" s="151" t="s">
        <v>111</v>
      </c>
      <c r="H1039" s="151" t="s">
        <v>111</v>
      </c>
      <c r="I1039" s="152" t="s">
        <v>112</v>
      </c>
    </row>
    <row r="1040" customFormat="false" ht="12.75" hidden="false" customHeight="false" outlineLevel="0" collapsed="false">
      <c r="A1040" s="0" t="s">
        <v>19</v>
      </c>
      <c r="B1040" s="0" t="s">
        <v>110</v>
      </c>
      <c r="C1040" s="0" t="s">
        <v>108</v>
      </c>
      <c r="D1040" s="116" t="n">
        <v>38261</v>
      </c>
      <c r="E1040" s="0" t="n">
        <v>0.4</v>
      </c>
      <c r="F1040" s="0" t="n">
        <v>3133120</v>
      </c>
      <c r="G1040" s="151" t="s">
        <v>111</v>
      </c>
      <c r="H1040" s="151" t="s">
        <v>111</v>
      </c>
      <c r="I1040" s="152" t="s">
        <v>112</v>
      </c>
    </row>
    <row r="1041" customFormat="false" ht="12.75" hidden="false" customHeight="false" outlineLevel="0" collapsed="false">
      <c r="A1041" s="0" t="s">
        <v>19</v>
      </c>
      <c r="B1041" s="0" t="s">
        <v>113</v>
      </c>
      <c r="C1041" s="0" t="s">
        <v>108</v>
      </c>
      <c r="D1041" s="116" t="n">
        <v>38261</v>
      </c>
      <c r="E1041" s="0" t="n">
        <v>0.02</v>
      </c>
      <c r="F1041" s="0" t="n">
        <v>3133121</v>
      </c>
      <c r="G1041" s="151" t="s">
        <v>111</v>
      </c>
      <c r="H1041" s="151" t="s">
        <v>111</v>
      </c>
      <c r="I1041" s="152" t="s">
        <v>112</v>
      </c>
    </row>
    <row r="1042" customFormat="false" ht="12.75" hidden="false" customHeight="false" outlineLevel="0" collapsed="false">
      <c r="A1042" s="0" t="s">
        <v>21</v>
      </c>
      <c r="B1042" s="0" t="s">
        <v>110</v>
      </c>
      <c r="C1042" s="0" t="s">
        <v>108</v>
      </c>
      <c r="D1042" s="116" t="n">
        <v>38261</v>
      </c>
      <c r="E1042" s="0" t="n">
        <v>0.39</v>
      </c>
      <c r="F1042" s="0" t="n">
        <v>3133122</v>
      </c>
      <c r="G1042" s="151" t="s">
        <v>111</v>
      </c>
      <c r="H1042" s="151" t="s">
        <v>111</v>
      </c>
      <c r="I1042" s="152" t="s">
        <v>112</v>
      </c>
    </row>
    <row r="1043" customFormat="false" ht="12.75" hidden="false" customHeight="false" outlineLevel="0" collapsed="false">
      <c r="A1043" s="0" t="s">
        <v>21</v>
      </c>
      <c r="B1043" s="0" t="s">
        <v>113</v>
      </c>
      <c r="C1043" s="0" t="s">
        <v>108</v>
      </c>
      <c r="D1043" s="116" t="n">
        <v>38261</v>
      </c>
      <c r="E1043" s="0" t="n">
        <v>0.04</v>
      </c>
      <c r="F1043" s="0" t="n">
        <v>3133123</v>
      </c>
      <c r="G1043" s="151" t="s">
        <v>111</v>
      </c>
      <c r="H1043" s="151" t="s">
        <v>111</v>
      </c>
      <c r="I1043" s="152" t="s">
        <v>112</v>
      </c>
    </row>
    <row r="1044" customFormat="false" ht="12.75" hidden="false" customHeight="false" outlineLevel="0" collapsed="false">
      <c r="A1044" s="0" t="s">
        <v>73</v>
      </c>
      <c r="B1044" s="0" t="s">
        <v>80</v>
      </c>
      <c r="C1044" s="0" t="s">
        <v>108</v>
      </c>
      <c r="D1044" s="116" t="n">
        <v>38261</v>
      </c>
      <c r="E1044" s="0" t="n">
        <v>-0.005</v>
      </c>
      <c r="F1044" s="0" t="n">
        <v>3133124</v>
      </c>
      <c r="G1044" s="151" t="s">
        <v>111</v>
      </c>
      <c r="H1044" s="151" t="s">
        <v>111</v>
      </c>
      <c r="I1044" s="152" t="s">
        <v>112</v>
      </c>
    </row>
    <row r="1045" customFormat="false" ht="12.75" hidden="false" customHeight="false" outlineLevel="0" collapsed="false">
      <c r="A1045" s="0" t="s">
        <v>74</v>
      </c>
      <c r="B1045" s="0" t="s">
        <v>80</v>
      </c>
      <c r="C1045" s="0" t="s">
        <v>108</v>
      </c>
      <c r="D1045" s="116" t="n">
        <v>38261</v>
      </c>
      <c r="E1045" s="0" t="n">
        <v>0.01</v>
      </c>
      <c r="F1045" s="0" t="n">
        <v>3133125</v>
      </c>
      <c r="G1045" s="151" t="s">
        <v>111</v>
      </c>
      <c r="H1045" s="151" t="s">
        <v>111</v>
      </c>
      <c r="I1045" s="152" t="s">
        <v>112</v>
      </c>
    </row>
    <row r="1046" customFormat="false" ht="12.75" hidden="false" customHeight="false" outlineLevel="0" collapsed="false">
      <c r="A1046" s="0" t="s">
        <v>75</v>
      </c>
      <c r="B1046" s="0" t="s">
        <v>80</v>
      </c>
      <c r="C1046" s="0" t="s">
        <v>108</v>
      </c>
      <c r="D1046" s="116" t="n">
        <v>38261</v>
      </c>
      <c r="E1046" s="0" t="n">
        <v>-0.055</v>
      </c>
      <c r="F1046" s="0" t="n">
        <v>3133126</v>
      </c>
      <c r="G1046" s="151" t="s">
        <v>111</v>
      </c>
      <c r="H1046" s="151" t="s">
        <v>111</v>
      </c>
      <c r="I1046" s="152" t="s">
        <v>112</v>
      </c>
    </row>
    <row r="1047" customFormat="false" ht="12.75" hidden="false" customHeight="false" outlineLevel="0" collapsed="false">
      <c r="A1047" s="0" t="s">
        <v>76</v>
      </c>
      <c r="B1047" s="0" t="s">
        <v>80</v>
      </c>
      <c r="C1047" s="0" t="s">
        <v>108</v>
      </c>
      <c r="D1047" s="116" t="n">
        <v>38261</v>
      </c>
      <c r="E1047" s="0" t="n">
        <v>0.01</v>
      </c>
      <c r="F1047" s="0" t="n">
        <v>3133127</v>
      </c>
      <c r="G1047" s="151" t="s">
        <v>111</v>
      </c>
      <c r="H1047" s="151" t="s">
        <v>111</v>
      </c>
      <c r="I1047" s="152" t="s">
        <v>112</v>
      </c>
    </row>
    <row r="1048" customFormat="false" ht="12.75" hidden="false" customHeight="false" outlineLevel="0" collapsed="false">
      <c r="A1048" s="0" t="s">
        <v>72</v>
      </c>
      <c r="B1048" s="0" t="s">
        <v>80</v>
      </c>
      <c r="C1048" s="0" t="s">
        <v>108</v>
      </c>
      <c r="D1048" s="116" t="n">
        <v>38261</v>
      </c>
      <c r="E1048" s="158" t="n">
        <v>38292</v>
      </c>
      <c r="I1048" s="152" t="s">
        <v>109</v>
      </c>
    </row>
    <row r="1049" customFormat="false" ht="12.75" hidden="false" customHeight="false" outlineLevel="0" collapsed="false">
      <c r="A1049" s="0" t="s">
        <v>59</v>
      </c>
      <c r="B1049" s="0" t="s">
        <v>110</v>
      </c>
      <c r="C1049" s="0" t="s">
        <v>108</v>
      </c>
      <c r="D1049" s="116" t="n">
        <v>38292</v>
      </c>
      <c r="E1049" s="0" t="n">
        <v>0.55</v>
      </c>
      <c r="F1049" s="0" t="n">
        <v>3133100</v>
      </c>
      <c r="G1049" s="151" t="s">
        <v>111</v>
      </c>
      <c r="H1049" s="151" t="s">
        <v>111</v>
      </c>
      <c r="I1049" s="152" t="s">
        <v>112</v>
      </c>
    </row>
    <row r="1050" customFormat="false" ht="12.75" hidden="false" customHeight="false" outlineLevel="0" collapsed="false">
      <c r="A1050" s="0" t="s">
        <v>59</v>
      </c>
      <c r="B1050" s="0" t="s">
        <v>113</v>
      </c>
      <c r="C1050" s="0" t="s">
        <v>108</v>
      </c>
      <c r="D1050" s="116" t="n">
        <v>38292</v>
      </c>
      <c r="E1050" s="0" t="n">
        <v>0.05</v>
      </c>
      <c r="F1050" s="0" t="n">
        <v>3133101</v>
      </c>
      <c r="G1050" s="151" t="s">
        <v>111</v>
      </c>
      <c r="H1050" s="151" t="s">
        <v>111</v>
      </c>
      <c r="I1050" s="152" t="s">
        <v>112</v>
      </c>
    </row>
    <row r="1051" customFormat="false" ht="12.75" hidden="false" customHeight="false" outlineLevel="0" collapsed="false">
      <c r="A1051" s="0" t="s">
        <v>60</v>
      </c>
      <c r="B1051" s="0" t="s">
        <v>110</v>
      </c>
      <c r="C1051" s="0" t="s">
        <v>108</v>
      </c>
      <c r="D1051" s="116" t="n">
        <v>38292</v>
      </c>
      <c r="E1051" s="0" t="n">
        <v>0.55</v>
      </c>
      <c r="F1051" s="0" t="n">
        <v>3133102</v>
      </c>
      <c r="G1051" s="151" t="s">
        <v>111</v>
      </c>
      <c r="H1051" s="151" t="s">
        <v>111</v>
      </c>
      <c r="I1051" s="152" t="s">
        <v>112</v>
      </c>
    </row>
    <row r="1052" customFormat="false" ht="12.75" hidden="false" customHeight="false" outlineLevel="0" collapsed="false">
      <c r="A1052" s="0" t="s">
        <v>60</v>
      </c>
      <c r="B1052" s="0" t="s">
        <v>113</v>
      </c>
      <c r="C1052" s="0" t="s">
        <v>108</v>
      </c>
      <c r="D1052" s="116" t="n">
        <v>38292</v>
      </c>
      <c r="E1052" s="0" t="n">
        <v>0.14</v>
      </c>
      <c r="F1052" s="0" t="n">
        <v>3133103</v>
      </c>
      <c r="G1052" s="151" t="s">
        <v>111</v>
      </c>
      <c r="H1052" s="151" t="s">
        <v>111</v>
      </c>
      <c r="I1052" s="152" t="s">
        <v>112</v>
      </c>
    </row>
    <row r="1053" customFormat="false" ht="12.75" hidden="false" customHeight="false" outlineLevel="0" collapsed="false">
      <c r="A1053" s="0" t="s">
        <v>61</v>
      </c>
      <c r="B1053" s="0" t="s">
        <v>110</v>
      </c>
      <c r="C1053" s="0" t="s">
        <v>108</v>
      </c>
      <c r="D1053" s="116" t="n">
        <v>38292</v>
      </c>
      <c r="E1053" s="0" t="n">
        <v>0.87</v>
      </c>
      <c r="F1053" s="0" t="n">
        <v>3133104</v>
      </c>
      <c r="G1053" s="151" t="s">
        <v>111</v>
      </c>
      <c r="H1053" s="151" t="s">
        <v>111</v>
      </c>
      <c r="I1053" s="152" t="s">
        <v>112</v>
      </c>
    </row>
    <row r="1054" customFormat="false" ht="12.75" hidden="false" customHeight="false" outlineLevel="0" collapsed="false">
      <c r="A1054" s="0" t="s">
        <v>61</v>
      </c>
      <c r="B1054" s="0" t="s">
        <v>113</v>
      </c>
      <c r="C1054" s="0" t="s">
        <v>108</v>
      </c>
      <c r="D1054" s="116" t="n">
        <v>38292</v>
      </c>
      <c r="E1054" s="0" t="n">
        <v>0.05</v>
      </c>
      <c r="F1054" s="0" t="n">
        <v>3133105</v>
      </c>
      <c r="G1054" s="151" t="s">
        <v>111</v>
      </c>
      <c r="H1054" s="151" t="s">
        <v>111</v>
      </c>
      <c r="I1054" s="152" t="s">
        <v>112</v>
      </c>
    </row>
    <row r="1055" customFormat="false" ht="12.75" hidden="false" customHeight="false" outlineLevel="0" collapsed="false">
      <c r="A1055" s="0" t="s">
        <v>62</v>
      </c>
      <c r="B1055" s="0" t="s">
        <v>110</v>
      </c>
      <c r="C1055" s="0" t="s">
        <v>108</v>
      </c>
      <c r="D1055" s="116" t="n">
        <v>38292</v>
      </c>
      <c r="E1055" s="0" t="n">
        <v>0.55</v>
      </c>
      <c r="F1055" s="0" t="n">
        <v>3133106</v>
      </c>
      <c r="G1055" s="151" t="s">
        <v>111</v>
      </c>
      <c r="H1055" s="151" t="s">
        <v>111</v>
      </c>
      <c r="I1055" s="152" t="s">
        <v>112</v>
      </c>
    </row>
    <row r="1056" customFormat="false" ht="12.75" hidden="false" customHeight="false" outlineLevel="0" collapsed="false">
      <c r="A1056" s="0" t="s">
        <v>62</v>
      </c>
      <c r="B1056" s="0" t="s">
        <v>113</v>
      </c>
      <c r="C1056" s="0" t="s">
        <v>108</v>
      </c>
      <c r="D1056" s="116" t="n">
        <v>38292</v>
      </c>
      <c r="E1056" s="0" t="n">
        <v>0.14</v>
      </c>
      <c r="F1056" s="0" t="n">
        <v>3133107</v>
      </c>
      <c r="G1056" s="151" t="s">
        <v>111</v>
      </c>
      <c r="H1056" s="151" t="s">
        <v>111</v>
      </c>
      <c r="I1056" s="152" t="s">
        <v>112</v>
      </c>
    </row>
    <row r="1057" customFormat="false" ht="12.75" hidden="false" customHeight="false" outlineLevel="0" collapsed="false">
      <c r="A1057" s="0" t="s">
        <v>49</v>
      </c>
      <c r="B1057" s="0" t="s">
        <v>110</v>
      </c>
      <c r="C1057" s="0" t="s">
        <v>108</v>
      </c>
      <c r="D1057" s="116" t="n">
        <v>38292</v>
      </c>
      <c r="E1057" s="0" t="n">
        <v>0.46</v>
      </c>
      <c r="F1057" s="0" t="n">
        <v>3133108</v>
      </c>
      <c r="G1057" s="151" t="s">
        <v>111</v>
      </c>
      <c r="H1057" s="151" t="s">
        <v>111</v>
      </c>
      <c r="I1057" s="152" t="s">
        <v>112</v>
      </c>
    </row>
    <row r="1058" customFormat="false" ht="12.75" hidden="false" customHeight="false" outlineLevel="0" collapsed="false">
      <c r="A1058" s="0" t="s">
        <v>49</v>
      </c>
      <c r="B1058" s="0" t="s">
        <v>113</v>
      </c>
      <c r="C1058" s="0" t="s">
        <v>108</v>
      </c>
      <c r="D1058" s="116" t="n">
        <v>38292</v>
      </c>
      <c r="E1058" s="0" t="n">
        <v>0.05</v>
      </c>
      <c r="F1058" s="0" t="n">
        <v>3133109</v>
      </c>
      <c r="G1058" s="151" t="s">
        <v>111</v>
      </c>
      <c r="H1058" s="151" t="s">
        <v>111</v>
      </c>
      <c r="I1058" s="152" t="s">
        <v>112</v>
      </c>
    </row>
    <row r="1059" customFormat="false" ht="12.75" hidden="false" customHeight="false" outlineLevel="0" collapsed="false">
      <c r="A1059" s="0" t="s">
        <v>50</v>
      </c>
      <c r="B1059" s="0" t="s">
        <v>110</v>
      </c>
      <c r="C1059" s="0" t="s">
        <v>108</v>
      </c>
      <c r="D1059" s="116" t="n">
        <v>38292</v>
      </c>
      <c r="E1059" s="0" t="n">
        <v>0.695</v>
      </c>
      <c r="F1059" s="0" t="n">
        <v>3133110</v>
      </c>
      <c r="G1059" s="151" t="s">
        <v>111</v>
      </c>
      <c r="H1059" s="151" t="s">
        <v>111</v>
      </c>
      <c r="I1059" s="152" t="s">
        <v>112</v>
      </c>
    </row>
    <row r="1060" customFormat="false" ht="12.75" hidden="false" customHeight="false" outlineLevel="0" collapsed="false">
      <c r="A1060" s="0" t="s">
        <v>50</v>
      </c>
      <c r="B1060" s="0" t="s">
        <v>113</v>
      </c>
      <c r="C1060" s="0" t="s">
        <v>108</v>
      </c>
      <c r="D1060" s="116" t="n">
        <v>38292</v>
      </c>
      <c r="E1060" s="0" t="n">
        <v>-0.17</v>
      </c>
      <c r="F1060" s="0" t="n">
        <v>3133111</v>
      </c>
      <c r="G1060" s="151" t="s">
        <v>111</v>
      </c>
      <c r="H1060" s="151" t="s">
        <v>111</v>
      </c>
      <c r="I1060" s="152" t="s">
        <v>112</v>
      </c>
    </row>
    <row r="1061" customFormat="false" ht="12.75" hidden="false" customHeight="false" outlineLevel="0" collapsed="false">
      <c r="A1061" s="0" t="s">
        <v>51</v>
      </c>
      <c r="B1061" s="0" t="s">
        <v>110</v>
      </c>
      <c r="C1061" s="0" t="s">
        <v>108</v>
      </c>
      <c r="D1061" s="116" t="n">
        <v>38292</v>
      </c>
      <c r="E1061" s="0" t="n">
        <v>0.695</v>
      </c>
      <c r="F1061" s="0" t="n">
        <v>3133112</v>
      </c>
      <c r="G1061" s="151" t="s">
        <v>111</v>
      </c>
      <c r="H1061" s="151" t="s">
        <v>111</v>
      </c>
      <c r="I1061" s="152" t="s">
        <v>112</v>
      </c>
    </row>
    <row r="1062" customFormat="false" ht="12.75" hidden="false" customHeight="false" outlineLevel="0" collapsed="false">
      <c r="A1062" s="0" t="s">
        <v>51</v>
      </c>
      <c r="B1062" s="0" t="s">
        <v>113</v>
      </c>
      <c r="C1062" s="0" t="s">
        <v>108</v>
      </c>
      <c r="D1062" s="116" t="n">
        <v>38292</v>
      </c>
      <c r="E1062" s="0" t="n">
        <v>0.055</v>
      </c>
      <c r="F1062" s="0" t="n">
        <v>3133113</v>
      </c>
      <c r="G1062" s="151" t="s">
        <v>111</v>
      </c>
      <c r="H1062" s="151" t="s">
        <v>111</v>
      </c>
      <c r="I1062" s="152" t="s">
        <v>112</v>
      </c>
    </row>
    <row r="1063" customFormat="false" ht="12.75" hidden="false" customHeight="false" outlineLevel="0" collapsed="false">
      <c r="A1063" s="0" t="s">
        <v>52</v>
      </c>
      <c r="B1063" s="0" t="s">
        <v>110</v>
      </c>
      <c r="C1063" s="0" t="s">
        <v>108</v>
      </c>
      <c r="D1063" s="116" t="n">
        <v>38292</v>
      </c>
      <c r="E1063" s="0" t="n">
        <v>0.695</v>
      </c>
      <c r="F1063" s="0" t="n">
        <v>3133114</v>
      </c>
      <c r="G1063" s="151" t="s">
        <v>111</v>
      </c>
      <c r="H1063" s="151" t="s">
        <v>111</v>
      </c>
      <c r="I1063" s="152" t="s">
        <v>112</v>
      </c>
    </row>
    <row r="1064" customFormat="false" ht="12.75" hidden="false" customHeight="false" outlineLevel="0" collapsed="false">
      <c r="A1064" s="0" t="s">
        <v>52</v>
      </c>
      <c r="B1064" s="0" t="s">
        <v>113</v>
      </c>
      <c r="C1064" s="0" t="s">
        <v>108</v>
      </c>
      <c r="D1064" s="116" t="n">
        <v>38292</v>
      </c>
      <c r="E1064" s="0" t="n">
        <v>-0.05</v>
      </c>
      <c r="F1064" s="0" t="n">
        <v>3133115</v>
      </c>
      <c r="G1064" s="151" t="s">
        <v>111</v>
      </c>
      <c r="H1064" s="151" t="s">
        <v>111</v>
      </c>
      <c r="I1064" s="152" t="s">
        <v>112</v>
      </c>
    </row>
    <row r="1065" customFormat="false" ht="12.75" hidden="false" customHeight="false" outlineLevel="0" collapsed="false">
      <c r="A1065" s="0" t="s">
        <v>17</v>
      </c>
      <c r="B1065" s="0" t="s">
        <v>110</v>
      </c>
      <c r="C1065" s="0" t="s">
        <v>108</v>
      </c>
      <c r="D1065" s="116" t="n">
        <v>38292</v>
      </c>
      <c r="E1065" s="0" t="n">
        <v>1.092</v>
      </c>
      <c r="F1065" s="0" t="n">
        <v>3133116</v>
      </c>
      <c r="G1065" s="151" t="s">
        <v>111</v>
      </c>
      <c r="H1065" s="151" t="s">
        <v>111</v>
      </c>
      <c r="I1065" s="152" t="s">
        <v>112</v>
      </c>
    </row>
    <row r="1066" customFormat="false" ht="12.75" hidden="false" customHeight="false" outlineLevel="0" collapsed="false">
      <c r="A1066" s="0" t="s">
        <v>17</v>
      </c>
      <c r="B1066" s="0" t="s">
        <v>113</v>
      </c>
      <c r="C1066" s="0" t="s">
        <v>108</v>
      </c>
      <c r="D1066" s="116" t="n">
        <v>38292</v>
      </c>
      <c r="E1066" s="0" t="n">
        <v>0.012</v>
      </c>
      <c r="F1066" s="0" t="n">
        <v>3133117</v>
      </c>
      <c r="G1066" s="151" t="s">
        <v>111</v>
      </c>
      <c r="H1066" s="151" t="s">
        <v>111</v>
      </c>
      <c r="I1066" s="152" t="s">
        <v>112</v>
      </c>
    </row>
    <row r="1067" customFormat="false" ht="12.75" hidden="false" customHeight="false" outlineLevel="0" collapsed="false">
      <c r="A1067" s="0" t="s">
        <v>18</v>
      </c>
      <c r="B1067" s="0" t="s">
        <v>110</v>
      </c>
      <c r="C1067" s="0" t="s">
        <v>108</v>
      </c>
      <c r="D1067" s="116" t="n">
        <v>38292</v>
      </c>
      <c r="E1067" s="0" t="n">
        <v>0</v>
      </c>
      <c r="F1067" s="0" t="n">
        <v>3133118</v>
      </c>
      <c r="G1067" s="151" t="s">
        <v>111</v>
      </c>
      <c r="H1067" s="151" t="s">
        <v>111</v>
      </c>
      <c r="I1067" s="152" t="s">
        <v>112</v>
      </c>
    </row>
    <row r="1068" customFormat="false" ht="12.75" hidden="false" customHeight="false" outlineLevel="0" collapsed="false">
      <c r="A1068" s="0" t="s">
        <v>18</v>
      </c>
      <c r="B1068" s="0" t="s">
        <v>113</v>
      </c>
      <c r="C1068" s="0" t="s">
        <v>108</v>
      </c>
      <c r="D1068" s="116" t="n">
        <v>38292</v>
      </c>
      <c r="E1068" s="0" t="n">
        <v>0</v>
      </c>
      <c r="F1068" s="0" t="n">
        <v>3133119</v>
      </c>
      <c r="G1068" s="151" t="s">
        <v>111</v>
      </c>
      <c r="H1068" s="151" t="s">
        <v>111</v>
      </c>
      <c r="I1068" s="152" t="s">
        <v>112</v>
      </c>
    </row>
    <row r="1069" customFormat="false" ht="12.75" hidden="false" customHeight="false" outlineLevel="0" collapsed="false">
      <c r="A1069" s="0" t="s">
        <v>19</v>
      </c>
      <c r="B1069" s="0" t="s">
        <v>110</v>
      </c>
      <c r="C1069" s="0" t="s">
        <v>108</v>
      </c>
      <c r="D1069" s="116" t="n">
        <v>38292</v>
      </c>
      <c r="E1069" s="0" t="n">
        <v>0.5</v>
      </c>
      <c r="F1069" s="0" t="n">
        <v>3133120</v>
      </c>
      <c r="G1069" s="151" t="s">
        <v>111</v>
      </c>
      <c r="H1069" s="151" t="s">
        <v>111</v>
      </c>
      <c r="I1069" s="152" t="s">
        <v>112</v>
      </c>
    </row>
    <row r="1070" customFormat="false" ht="12.75" hidden="false" customHeight="false" outlineLevel="0" collapsed="false">
      <c r="A1070" s="0" t="s">
        <v>19</v>
      </c>
      <c r="B1070" s="0" t="s">
        <v>113</v>
      </c>
      <c r="C1070" s="0" t="s">
        <v>108</v>
      </c>
      <c r="D1070" s="116" t="n">
        <v>38292</v>
      </c>
      <c r="E1070" s="0" t="n">
        <v>0.05</v>
      </c>
      <c r="F1070" s="0" t="n">
        <v>3133121</v>
      </c>
      <c r="G1070" s="151" t="s">
        <v>111</v>
      </c>
      <c r="H1070" s="151" t="s">
        <v>111</v>
      </c>
      <c r="I1070" s="152" t="s">
        <v>112</v>
      </c>
    </row>
    <row r="1071" customFormat="false" ht="12.75" hidden="false" customHeight="false" outlineLevel="0" collapsed="false">
      <c r="A1071" s="0" t="s">
        <v>21</v>
      </c>
      <c r="B1071" s="0" t="s">
        <v>110</v>
      </c>
      <c r="C1071" s="0" t="s">
        <v>108</v>
      </c>
      <c r="D1071" s="116" t="n">
        <v>38292</v>
      </c>
      <c r="E1071" s="0" t="n">
        <v>0.49</v>
      </c>
      <c r="F1071" s="0" t="n">
        <v>3133122</v>
      </c>
      <c r="G1071" s="151" t="s">
        <v>111</v>
      </c>
      <c r="H1071" s="151" t="s">
        <v>111</v>
      </c>
      <c r="I1071" s="152" t="s">
        <v>112</v>
      </c>
    </row>
    <row r="1072" customFormat="false" ht="12.75" hidden="false" customHeight="false" outlineLevel="0" collapsed="false">
      <c r="A1072" s="0" t="s">
        <v>21</v>
      </c>
      <c r="B1072" s="0" t="s">
        <v>113</v>
      </c>
      <c r="C1072" s="0" t="s">
        <v>108</v>
      </c>
      <c r="D1072" s="116" t="n">
        <v>38292</v>
      </c>
      <c r="E1072" s="0" t="n">
        <v>0.07</v>
      </c>
      <c r="F1072" s="0" t="n">
        <v>3133123</v>
      </c>
      <c r="G1072" s="151" t="s">
        <v>111</v>
      </c>
      <c r="H1072" s="151" t="s">
        <v>111</v>
      </c>
      <c r="I1072" s="152" t="s">
        <v>112</v>
      </c>
    </row>
    <row r="1073" customFormat="false" ht="12.75" hidden="false" customHeight="false" outlineLevel="0" collapsed="false">
      <c r="A1073" s="0" t="s">
        <v>73</v>
      </c>
      <c r="B1073" s="0" t="s">
        <v>80</v>
      </c>
      <c r="C1073" s="0" t="s">
        <v>108</v>
      </c>
      <c r="D1073" s="116" t="n">
        <v>38292</v>
      </c>
      <c r="E1073" s="0" t="n">
        <v>0.05</v>
      </c>
      <c r="F1073" s="0" t="n">
        <v>3133124</v>
      </c>
      <c r="G1073" s="151" t="s">
        <v>111</v>
      </c>
      <c r="H1073" s="151" t="s">
        <v>111</v>
      </c>
      <c r="I1073" s="152" t="s">
        <v>112</v>
      </c>
    </row>
    <row r="1074" customFormat="false" ht="12.75" hidden="false" customHeight="false" outlineLevel="0" collapsed="false">
      <c r="A1074" s="0" t="s">
        <v>74</v>
      </c>
      <c r="B1074" s="0" t="s">
        <v>80</v>
      </c>
      <c r="C1074" s="0" t="s">
        <v>108</v>
      </c>
      <c r="D1074" s="116" t="n">
        <v>38292</v>
      </c>
      <c r="E1074" s="0" t="n">
        <v>0.055</v>
      </c>
      <c r="F1074" s="0" t="n">
        <v>3133125</v>
      </c>
      <c r="G1074" s="151" t="s">
        <v>111</v>
      </c>
      <c r="H1074" s="151" t="s">
        <v>111</v>
      </c>
      <c r="I1074" s="152" t="s">
        <v>112</v>
      </c>
    </row>
    <row r="1075" customFormat="false" ht="12.75" hidden="false" customHeight="false" outlineLevel="0" collapsed="false">
      <c r="A1075" s="0" t="s">
        <v>75</v>
      </c>
      <c r="B1075" s="0" t="s">
        <v>80</v>
      </c>
      <c r="C1075" s="0" t="s">
        <v>108</v>
      </c>
      <c r="D1075" s="116" t="n">
        <v>38292</v>
      </c>
      <c r="E1075" s="0" t="n">
        <v>-0.05</v>
      </c>
      <c r="F1075" s="0" t="n">
        <v>3133126</v>
      </c>
      <c r="G1075" s="151" t="s">
        <v>111</v>
      </c>
      <c r="H1075" s="151" t="s">
        <v>111</v>
      </c>
      <c r="I1075" s="152" t="s">
        <v>112</v>
      </c>
    </row>
    <row r="1076" customFormat="false" ht="12.75" hidden="false" customHeight="false" outlineLevel="0" collapsed="false">
      <c r="A1076" s="0" t="s">
        <v>76</v>
      </c>
      <c r="B1076" s="0" t="s">
        <v>80</v>
      </c>
      <c r="C1076" s="0" t="s">
        <v>108</v>
      </c>
      <c r="D1076" s="116" t="n">
        <v>38292</v>
      </c>
      <c r="E1076" s="0" t="n">
        <v>0.055</v>
      </c>
      <c r="F1076" s="0" t="n">
        <v>3133127</v>
      </c>
      <c r="G1076" s="151" t="s">
        <v>111</v>
      </c>
      <c r="H1076" s="151" t="s">
        <v>111</v>
      </c>
      <c r="I1076" s="152" t="s">
        <v>112</v>
      </c>
    </row>
    <row r="1077" customFormat="false" ht="12.75" hidden="false" customHeight="false" outlineLevel="0" collapsed="false">
      <c r="A1077" s="0" t="s">
        <v>72</v>
      </c>
      <c r="B1077" s="0" t="s">
        <v>80</v>
      </c>
      <c r="C1077" s="0" t="s">
        <v>108</v>
      </c>
      <c r="D1077" s="116" t="n">
        <v>38292</v>
      </c>
      <c r="E1077" s="158" t="n">
        <v>38322</v>
      </c>
      <c r="I1077" s="152" t="s">
        <v>109</v>
      </c>
    </row>
    <row r="1078" customFormat="false" ht="12.75" hidden="false" customHeight="false" outlineLevel="0" collapsed="false">
      <c r="A1078" s="0" t="s">
        <v>59</v>
      </c>
      <c r="B1078" s="0" t="s">
        <v>110</v>
      </c>
      <c r="C1078" s="0" t="s">
        <v>108</v>
      </c>
      <c r="D1078" s="116" t="n">
        <v>38322</v>
      </c>
      <c r="E1078" s="0" t="n">
        <v>0.9</v>
      </c>
      <c r="F1078" s="0" t="n">
        <v>3133100</v>
      </c>
      <c r="G1078" s="151" t="s">
        <v>111</v>
      </c>
      <c r="H1078" s="151" t="s">
        <v>111</v>
      </c>
      <c r="I1078" s="152" t="s">
        <v>112</v>
      </c>
    </row>
    <row r="1079" customFormat="false" ht="12.75" hidden="false" customHeight="false" outlineLevel="0" collapsed="false">
      <c r="A1079" s="0" t="s">
        <v>59</v>
      </c>
      <c r="B1079" s="0" t="s">
        <v>113</v>
      </c>
      <c r="C1079" s="0" t="s">
        <v>108</v>
      </c>
      <c r="D1079" s="116" t="n">
        <v>38322</v>
      </c>
      <c r="E1079" s="0" t="n">
        <v>0.05</v>
      </c>
      <c r="F1079" s="0" t="n">
        <v>3133101</v>
      </c>
      <c r="G1079" s="151" t="s">
        <v>111</v>
      </c>
      <c r="H1079" s="151" t="s">
        <v>111</v>
      </c>
      <c r="I1079" s="152" t="s">
        <v>112</v>
      </c>
    </row>
    <row r="1080" customFormat="false" ht="12.75" hidden="false" customHeight="false" outlineLevel="0" collapsed="false">
      <c r="A1080" s="0" t="s">
        <v>60</v>
      </c>
      <c r="B1080" s="0" t="s">
        <v>110</v>
      </c>
      <c r="C1080" s="0" t="s">
        <v>108</v>
      </c>
      <c r="D1080" s="116" t="n">
        <v>38322</v>
      </c>
      <c r="E1080" s="0" t="n">
        <v>0.9</v>
      </c>
      <c r="F1080" s="0" t="n">
        <v>3133102</v>
      </c>
      <c r="G1080" s="151" t="s">
        <v>111</v>
      </c>
      <c r="H1080" s="151" t="s">
        <v>111</v>
      </c>
      <c r="I1080" s="152" t="s">
        <v>112</v>
      </c>
    </row>
    <row r="1081" customFormat="false" ht="12.75" hidden="false" customHeight="false" outlineLevel="0" collapsed="false">
      <c r="A1081" s="0" t="s">
        <v>60</v>
      </c>
      <c r="B1081" s="0" t="s">
        <v>113</v>
      </c>
      <c r="C1081" s="0" t="s">
        <v>108</v>
      </c>
      <c r="D1081" s="116" t="n">
        <v>38322</v>
      </c>
      <c r="E1081" s="0" t="n">
        <v>0.29</v>
      </c>
      <c r="F1081" s="0" t="n">
        <v>3133103</v>
      </c>
      <c r="G1081" s="151" t="s">
        <v>111</v>
      </c>
      <c r="H1081" s="151" t="s">
        <v>111</v>
      </c>
      <c r="I1081" s="152" t="s">
        <v>112</v>
      </c>
    </row>
    <row r="1082" customFormat="false" ht="12.75" hidden="false" customHeight="false" outlineLevel="0" collapsed="false">
      <c r="A1082" s="0" t="s">
        <v>61</v>
      </c>
      <c r="B1082" s="0" t="s">
        <v>110</v>
      </c>
      <c r="C1082" s="0" t="s">
        <v>108</v>
      </c>
      <c r="D1082" s="116" t="n">
        <v>38322</v>
      </c>
      <c r="E1082" s="0" t="n">
        <v>1.22</v>
      </c>
      <c r="F1082" s="0" t="n">
        <v>3133104</v>
      </c>
      <c r="G1082" s="151" t="s">
        <v>111</v>
      </c>
      <c r="H1082" s="151" t="s">
        <v>111</v>
      </c>
      <c r="I1082" s="152" t="s">
        <v>112</v>
      </c>
    </row>
    <row r="1083" customFormat="false" ht="12.75" hidden="false" customHeight="false" outlineLevel="0" collapsed="false">
      <c r="A1083" s="0" t="s">
        <v>61</v>
      </c>
      <c r="B1083" s="0" t="s">
        <v>113</v>
      </c>
      <c r="C1083" s="0" t="s">
        <v>108</v>
      </c>
      <c r="D1083" s="116" t="n">
        <v>38322</v>
      </c>
      <c r="E1083" s="0" t="n">
        <v>0.05</v>
      </c>
      <c r="F1083" s="0" t="n">
        <v>3133105</v>
      </c>
      <c r="G1083" s="151" t="s">
        <v>111</v>
      </c>
      <c r="H1083" s="151" t="s">
        <v>111</v>
      </c>
      <c r="I1083" s="152" t="s">
        <v>112</v>
      </c>
    </row>
    <row r="1084" customFormat="false" ht="12.75" hidden="false" customHeight="false" outlineLevel="0" collapsed="false">
      <c r="A1084" s="0" t="s">
        <v>62</v>
      </c>
      <c r="B1084" s="0" t="s">
        <v>110</v>
      </c>
      <c r="C1084" s="0" t="s">
        <v>108</v>
      </c>
      <c r="D1084" s="116" t="n">
        <v>38322</v>
      </c>
      <c r="E1084" s="0" t="n">
        <v>0.9</v>
      </c>
      <c r="F1084" s="0" t="n">
        <v>3133106</v>
      </c>
      <c r="G1084" s="151" t="s">
        <v>111</v>
      </c>
      <c r="H1084" s="151" t="s">
        <v>111</v>
      </c>
      <c r="I1084" s="152" t="s">
        <v>112</v>
      </c>
    </row>
    <row r="1085" customFormat="false" ht="12.75" hidden="false" customHeight="false" outlineLevel="0" collapsed="false">
      <c r="A1085" s="0" t="s">
        <v>62</v>
      </c>
      <c r="B1085" s="0" t="s">
        <v>113</v>
      </c>
      <c r="C1085" s="0" t="s">
        <v>108</v>
      </c>
      <c r="D1085" s="116" t="n">
        <v>38322</v>
      </c>
      <c r="E1085" s="0" t="n">
        <v>0.29</v>
      </c>
      <c r="F1085" s="0" t="n">
        <v>3133107</v>
      </c>
      <c r="G1085" s="151" t="s">
        <v>111</v>
      </c>
      <c r="H1085" s="151" t="s">
        <v>111</v>
      </c>
      <c r="I1085" s="152" t="s">
        <v>112</v>
      </c>
    </row>
    <row r="1086" customFormat="false" ht="12.75" hidden="false" customHeight="false" outlineLevel="0" collapsed="false">
      <c r="A1086" s="0" t="s">
        <v>49</v>
      </c>
      <c r="B1086" s="0" t="s">
        <v>110</v>
      </c>
      <c r="C1086" s="0" t="s">
        <v>108</v>
      </c>
      <c r="D1086" s="116" t="n">
        <v>38322</v>
      </c>
      <c r="E1086" s="0" t="n">
        <v>0.77</v>
      </c>
      <c r="F1086" s="0" t="n">
        <v>3133108</v>
      </c>
      <c r="G1086" s="151" t="s">
        <v>111</v>
      </c>
      <c r="H1086" s="151" t="s">
        <v>111</v>
      </c>
      <c r="I1086" s="152" t="s">
        <v>112</v>
      </c>
    </row>
    <row r="1087" customFormat="false" ht="12.75" hidden="false" customHeight="false" outlineLevel="0" collapsed="false">
      <c r="A1087" s="0" t="s">
        <v>49</v>
      </c>
      <c r="B1087" s="0" t="s">
        <v>113</v>
      </c>
      <c r="C1087" s="0" t="s">
        <v>108</v>
      </c>
      <c r="D1087" s="116" t="n">
        <v>38322</v>
      </c>
      <c r="E1087" s="0" t="n">
        <v>0.05</v>
      </c>
      <c r="F1087" s="0" t="n">
        <v>3133109</v>
      </c>
      <c r="G1087" s="151" t="s">
        <v>111</v>
      </c>
      <c r="H1087" s="151" t="s">
        <v>111</v>
      </c>
      <c r="I1087" s="152" t="s">
        <v>112</v>
      </c>
    </row>
    <row r="1088" customFormat="false" ht="12.75" hidden="false" customHeight="false" outlineLevel="0" collapsed="false">
      <c r="A1088" s="0" t="s">
        <v>50</v>
      </c>
      <c r="B1088" s="0" t="s">
        <v>110</v>
      </c>
      <c r="C1088" s="0" t="s">
        <v>108</v>
      </c>
      <c r="D1088" s="116" t="n">
        <v>38322</v>
      </c>
      <c r="E1088" s="0" t="n">
        <v>0.95</v>
      </c>
      <c r="F1088" s="0" t="n">
        <v>3133110</v>
      </c>
      <c r="G1088" s="151" t="s">
        <v>111</v>
      </c>
      <c r="H1088" s="151" t="s">
        <v>111</v>
      </c>
      <c r="I1088" s="152" t="s">
        <v>112</v>
      </c>
    </row>
    <row r="1089" customFormat="false" ht="12.75" hidden="false" customHeight="false" outlineLevel="0" collapsed="false">
      <c r="A1089" s="0" t="s">
        <v>50</v>
      </c>
      <c r="B1089" s="0" t="s">
        <v>113</v>
      </c>
      <c r="C1089" s="0" t="s">
        <v>108</v>
      </c>
      <c r="D1089" s="116" t="n">
        <v>38322</v>
      </c>
      <c r="E1089" s="0" t="n">
        <v>-0.13</v>
      </c>
      <c r="F1089" s="0" t="n">
        <v>3133111</v>
      </c>
      <c r="G1089" s="151" t="s">
        <v>111</v>
      </c>
      <c r="H1089" s="151" t="s">
        <v>111</v>
      </c>
      <c r="I1089" s="152" t="s">
        <v>112</v>
      </c>
    </row>
    <row r="1090" customFormat="false" ht="12.75" hidden="false" customHeight="false" outlineLevel="0" collapsed="false">
      <c r="A1090" s="0" t="s">
        <v>51</v>
      </c>
      <c r="B1090" s="0" t="s">
        <v>110</v>
      </c>
      <c r="C1090" s="0" t="s">
        <v>108</v>
      </c>
      <c r="D1090" s="116" t="n">
        <v>38322</v>
      </c>
      <c r="E1090" s="0" t="n">
        <v>0.95</v>
      </c>
      <c r="F1090" s="0" t="n">
        <v>3133112</v>
      </c>
      <c r="G1090" s="151" t="s">
        <v>111</v>
      </c>
      <c r="H1090" s="151" t="s">
        <v>111</v>
      </c>
      <c r="I1090" s="152" t="s">
        <v>112</v>
      </c>
    </row>
    <row r="1091" customFormat="false" ht="12.75" hidden="false" customHeight="false" outlineLevel="0" collapsed="false">
      <c r="A1091" s="0" t="s">
        <v>51</v>
      </c>
      <c r="B1091" s="0" t="s">
        <v>113</v>
      </c>
      <c r="C1091" s="0" t="s">
        <v>108</v>
      </c>
      <c r="D1091" s="116" t="n">
        <v>38322</v>
      </c>
      <c r="E1091" s="0" t="n">
        <v>0.25</v>
      </c>
      <c r="F1091" s="0" t="n">
        <v>3133113</v>
      </c>
      <c r="G1091" s="151" t="s">
        <v>111</v>
      </c>
      <c r="H1091" s="151" t="s">
        <v>111</v>
      </c>
      <c r="I1091" s="152" t="s">
        <v>112</v>
      </c>
    </row>
    <row r="1092" customFormat="false" ht="12.75" hidden="false" customHeight="false" outlineLevel="0" collapsed="false">
      <c r="A1092" s="0" t="s">
        <v>52</v>
      </c>
      <c r="B1092" s="0" t="s">
        <v>110</v>
      </c>
      <c r="C1092" s="0" t="s">
        <v>108</v>
      </c>
      <c r="D1092" s="116" t="n">
        <v>38322</v>
      </c>
      <c r="E1092" s="0" t="n">
        <v>0.95</v>
      </c>
      <c r="F1092" s="0" t="n">
        <v>3133114</v>
      </c>
      <c r="G1092" s="151" t="s">
        <v>111</v>
      </c>
      <c r="H1092" s="151" t="s">
        <v>111</v>
      </c>
      <c r="I1092" s="152" t="s">
        <v>112</v>
      </c>
    </row>
    <row r="1093" customFormat="false" ht="12.75" hidden="false" customHeight="false" outlineLevel="0" collapsed="false">
      <c r="A1093" s="0" t="s">
        <v>52</v>
      </c>
      <c r="B1093" s="0" t="s">
        <v>113</v>
      </c>
      <c r="C1093" s="0" t="s">
        <v>108</v>
      </c>
      <c r="D1093" s="116" t="n">
        <v>38322</v>
      </c>
      <c r="E1093" s="0" t="n">
        <v>-0.05</v>
      </c>
      <c r="F1093" s="0" t="n">
        <v>3133115</v>
      </c>
      <c r="G1093" s="151" t="s">
        <v>111</v>
      </c>
      <c r="H1093" s="151" t="s">
        <v>111</v>
      </c>
      <c r="I1093" s="152" t="s">
        <v>112</v>
      </c>
    </row>
    <row r="1094" customFormat="false" ht="12.75" hidden="false" customHeight="false" outlineLevel="0" collapsed="false">
      <c r="A1094" s="0" t="s">
        <v>17</v>
      </c>
      <c r="B1094" s="0" t="s">
        <v>110</v>
      </c>
      <c r="C1094" s="0" t="s">
        <v>108</v>
      </c>
      <c r="D1094" s="116" t="n">
        <v>38322</v>
      </c>
      <c r="E1094" s="0" t="n">
        <v>1.092</v>
      </c>
      <c r="F1094" s="0" t="n">
        <v>3133116</v>
      </c>
      <c r="G1094" s="151" t="s">
        <v>111</v>
      </c>
      <c r="H1094" s="151" t="s">
        <v>111</v>
      </c>
      <c r="I1094" s="152" t="s">
        <v>112</v>
      </c>
    </row>
    <row r="1095" customFormat="false" ht="12.75" hidden="false" customHeight="false" outlineLevel="0" collapsed="false">
      <c r="A1095" s="0" t="s">
        <v>17</v>
      </c>
      <c r="B1095" s="0" t="s">
        <v>113</v>
      </c>
      <c r="C1095" s="0" t="s">
        <v>108</v>
      </c>
      <c r="D1095" s="116" t="n">
        <v>38322</v>
      </c>
      <c r="E1095" s="0" t="n">
        <v>0.014</v>
      </c>
      <c r="F1095" s="0" t="n">
        <v>3133117</v>
      </c>
      <c r="G1095" s="151" t="s">
        <v>111</v>
      </c>
      <c r="H1095" s="151" t="s">
        <v>111</v>
      </c>
      <c r="I1095" s="152" t="s">
        <v>112</v>
      </c>
    </row>
    <row r="1096" customFormat="false" ht="12.75" hidden="false" customHeight="false" outlineLevel="0" collapsed="false">
      <c r="A1096" s="0" t="s">
        <v>18</v>
      </c>
      <c r="B1096" s="0" t="s">
        <v>110</v>
      </c>
      <c r="C1096" s="0" t="s">
        <v>108</v>
      </c>
      <c r="D1096" s="116" t="n">
        <v>38322</v>
      </c>
      <c r="E1096" s="0" t="n">
        <v>0</v>
      </c>
      <c r="F1096" s="0" t="n">
        <v>3133118</v>
      </c>
      <c r="G1096" s="151" t="s">
        <v>111</v>
      </c>
      <c r="H1096" s="151" t="s">
        <v>111</v>
      </c>
      <c r="I1096" s="152" t="s">
        <v>112</v>
      </c>
    </row>
    <row r="1097" customFormat="false" ht="12.75" hidden="false" customHeight="false" outlineLevel="0" collapsed="false">
      <c r="A1097" s="0" t="s">
        <v>18</v>
      </c>
      <c r="B1097" s="0" t="s">
        <v>113</v>
      </c>
      <c r="C1097" s="0" t="s">
        <v>108</v>
      </c>
      <c r="D1097" s="116" t="n">
        <v>38322</v>
      </c>
      <c r="E1097" s="0" t="n">
        <v>0</v>
      </c>
      <c r="F1097" s="0" t="n">
        <v>3133119</v>
      </c>
      <c r="G1097" s="151" t="s">
        <v>111</v>
      </c>
      <c r="H1097" s="151" t="s">
        <v>111</v>
      </c>
      <c r="I1097" s="152" t="s">
        <v>112</v>
      </c>
    </row>
    <row r="1098" customFormat="false" ht="12.75" hidden="false" customHeight="false" outlineLevel="0" collapsed="false">
      <c r="A1098" s="0" t="s">
        <v>19</v>
      </c>
      <c r="B1098" s="0" t="s">
        <v>110</v>
      </c>
      <c r="C1098" s="0" t="s">
        <v>108</v>
      </c>
      <c r="D1098" s="116" t="n">
        <v>38322</v>
      </c>
      <c r="E1098" s="0" t="n">
        <v>0.83</v>
      </c>
      <c r="F1098" s="0" t="n">
        <v>3133120</v>
      </c>
      <c r="G1098" s="151" t="s">
        <v>111</v>
      </c>
      <c r="H1098" s="151" t="s">
        <v>111</v>
      </c>
      <c r="I1098" s="152" t="s">
        <v>112</v>
      </c>
    </row>
    <row r="1099" customFormat="false" ht="12.75" hidden="false" customHeight="false" outlineLevel="0" collapsed="false">
      <c r="A1099" s="0" t="s">
        <v>19</v>
      </c>
      <c r="B1099" s="0" t="s">
        <v>113</v>
      </c>
      <c r="C1099" s="0" t="s">
        <v>108</v>
      </c>
      <c r="D1099" s="116" t="n">
        <v>38322</v>
      </c>
      <c r="E1099" s="0" t="n">
        <v>0.05</v>
      </c>
      <c r="F1099" s="0" t="n">
        <v>3133121</v>
      </c>
      <c r="G1099" s="151" t="s">
        <v>111</v>
      </c>
      <c r="H1099" s="151" t="s">
        <v>111</v>
      </c>
      <c r="I1099" s="152" t="s">
        <v>112</v>
      </c>
    </row>
    <row r="1100" customFormat="false" ht="12.75" hidden="false" customHeight="false" outlineLevel="0" collapsed="false">
      <c r="A1100" s="0" t="s">
        <v>21</v>
      </c>
      <c r="B1100" s="0" t="s">
        <v>110</v>
      </c>
      <c r="C1100" s="0" t="s">
        <v>108</v>
      </c>
      <c r="D1100" s="116" t="n">
        <v>38322</v>
      </c>
      <c r="E1100" s="0" t="n">
        <v>0.82</v>
      </c>
      <c r="F1100" s="0" t="n">
        <v>3133122</v>
      </c>
      <c r="G1100" s="151" t="s">
        <v>111</v>
      </c>
      <c r="H1100" s="151" t="s">
        <v>111</v>
      </c>
      <c r="I1100" s="152" t="s">
        <v>112</v>
      </c>
    </row>
    <row r="1101" customFormat="false" ht="12.75" hidden="false" customHeight="false" outlineLevel="0" collapsed="false">
      <c r="A1101" s="0" t="s">
        <v>21</v>
      </c>
      <c r="B1101" s="0" t="s">
        <v>113</v>
      </c>
      <c r="C1101" s="0" t="s">
        <v>108</v>
      </c>
      <c r="D1101" s="116" t="n">
        <v>38322</v>
      </c>
      <c r="E1101" s="0" t="n">
        <v>0.07</v>
      </c>
      <c r="F1101" s="0" t="n">
        <v>3133123</v>
      </c>
      <c r="G1101" s="151" t="s">
        <v>111</v>
      </c>
      <c r="H1101" s="151" t="s">
        <v>111</v>
      </c>
      <c r="I1101" s="152" t="s">
        <v>112</v>
      </c>
    </row>
    <row r="1102" customFormat="false" ht="12.75" hidden="false" customHeight="false" outlineLevel="0" collapsed="false">
      <c r="A1102" s="0" t="s">
        <v>73</v>
      </c>
      <c r="B1102" s="0" t="s">
        <v>80</v>
      </c>
      <c r="C1102" s="0" t="s">
        <v>108</v>
      </c>
      <c r="D1102" s="116" t="n">
        <v>38322</v>
      </c>
      <c r="E1102" s="0" t="n">
        <v>0.05</v>
      </c>
      <c r="F1102" s="0" t="n">
        <v>3133124</v>
      </c>
      <c r="G1102" s="151" t="s">
        <v>111</v>
      </c>
      <c r="H1102" s="151" t="s">
        <v>111</v>
      </c>
      <c r="I1102" s="152" t="s">
        <v>112</v>
      </c>
    </row>
    <row r="1103" customFormat="false" ht="12.75" hidden="false" customHeight="false" outlineLevel="0" collapsed="false">
      <c r="A1103" s="0" t="s">
        <v>74</v>
      </c>
      <c r="B1103" s="0" t="s">
        <v>80</v>
      </c>
      <c r="C1103" s="0" t="s">
        <v>108</v>
      </c>
      <c r="D1103" s="116" t="n">
        <v>38322</v>
      </c>
      <c r="E1103" s="0" t="n">
        <v>0.25</v>
      </c>
      <c r="F1103" s="0" t="n">
        <v>3133125</v>
      </c>
      <c r="G1103" s="151" t="s">
        <v>111</v>
      </c>
      <c r="H1103" s="151" t="s">
        <v>111</v>
      </c>
      <c r="I1103" s="152" t="s">
        <v>112</v>
      </c>
    </row>
    <row r="1104" customFormat="false" ht="12.75" hidden="false" customHeight="false" outlineLevel="0" collapsed="false">
      <c r="A1104" s="0" t="s">
        <v>75</v>
      </c>
      <c r="B1104" s="0" t="s">
        <v>80</v>
      </c>
      <c r="C1104" s="0" t="s">
        <v>108</v>
      </c>
      <c r="D1104" s="116" t="n">
        <v>38322</v>
      </c>
      <c r="E1104" s="0" t="n">
        <v>-0.05</v>
      </c>
      <c r="F1104" s="0" t="n">
        <v>3133126</v>
      </c>
      <c r="G1104" s="151" t="s">
        <v>111</v>
      </c>
      <c r="H1104" s="151" t="s">
        <v>111</v>
      </c>
      <c r="I1104" s="152" t="s">
        <v>112</v>
      </c>
    </row>
    <row r="1105" customFormat="false" ht="12.75" hidden="false" customHeight="false" outlineLevel="0" collapsed="false">
      <c r="A1105" s="0" t="s">
        <v>76</v>
      </c>
      <c r="B1105" s="0" t="s">
        <v>80</v>
      </c>
      <c r="C1105" s="0" t="s">
        <v>108</v>
      </c>
      <c r="D1105" s="116" t="n">
        <v>38322</v>
      </c>
      <c r="E1105" s="0" t="n">
        <v>0.25</v>
      </c>
      <c r="F1105" s="0" t="n">
        <v>3133127</v>
      </c>
      <c r="G1105" s="151" t="s">
        <v>111</v>
      </c>
      <c r="H1105" s="151" t="s">
        <v>111</v>
      </c>
      <c r="I1105" s="152" t="s">
        <v>112</v>
      </c>
    </row>
    <row r="1106" customFormat="false" ht="12.75" hidden="false" customHeight="false" outlineLevel="0" collapsed="false">
      <c r="A1106" s="0" t="s">
        <v>72</v>
      </c>
      <c r="B1106" s="0" t="s">
        <v>80</v>
      </c>
      <c r="C1106" s="0" t="s">
        <v>108</v>
      </c>
      <c r="D1106" s="116" t="n">
        <v>38322</v>
      </c>
      <c r="E1106" s="158" t="n">
        <v>38353</v>
      </c>
      <c r="I1106" s="152" t="s">
        <v>109</v>
      </c>
    </row>
    <row r="1107" customFormat="false" ht="12.75" hidden="false" customHeight="false" outlineLevel="0" collapsed="false">
      <c r="A1107" s="0" t="s">
        <v>59</v>
      </c>
      <c r="B1107" s="0" t="s">
        <v>110</v>
      </c>
      <c r="C1107" s="0" t="s">
        <v>108</v>
      </c>
      <c r="D1107" s="116" t="n">
        <v>38353</v>
      </c>
      <c r="E1107" s="0" t="n">
        <v>1.2</v>
      </c>
      <c r="F1107" s="0" t="n">
        <v>3133100</v>
      </c>
      <c r="G1107" s="151" t="s">
        <v>111</v>
      </c>
      <c r="H1107" s="151" t="s">
        <v>111</v>
      </c>
      <c r="I1107" s="152" t="s">
        <v>112</v>
      </c>
    </row>
    <row r="1108" customFormat="false" ht="12.75" hidden="false" customHeight="false" outlineLevel="0" collapsed="false">
      <c r="A1108" s="0" t="s">
        <v>59</v>
      </c>
      <c r="B1108" s="0" t="s">
        <v>113</v>
      </c>
      <c r="C1108" s="0" t="s">
        <v>108</v>
      </c>
      <c r="D1108" s="116" t="n">
        <v>38353</v>
      </c>
      <c r="E1108" s="0" t="n">
        <v>0.05</v>
      </c>
      <c r="F1108" s="0" t="n">
        <v>3133101</v>
      </c>
      <c r="G1108" s="151" t="s">
        <v>111</v>
      </c>
      <c r="H1108" s="151" t="s">
        <v>111</v>
      </c>
      <c r="I1108" s="152" t="s">
        <v>112</v>
      </c>
    </row>
    <row r="1109" customFormat="false" ht="12.75" hidden="false" customHeight="false" outlineLevel="0" collapsed="false">
      <c r="A1109" s="0" t="s">
        <v>60</v>
      </c>
      <c r="B1109" s="0" t="s">
        <v>110</v>
      </c>
      <c r="C1109" s="0" t="s">
        <v>108</v>
      </c>
      <c r="D1109" s="116" t="n">
        <v>38353</v>
      </c>
      <c r="E1109" s="0" t="n">
        <v>1.2</v>
      </c>
      <c r="F1109" s="0" t="n">
        <v>3133102</v>
      </c>
      <c r="G1109" s="151" t="s">
        <v>111</v>
      </c>
      <c r="H1109" s="151" t="s">
        <v>111</v>
      </c>
      <c r="I1109" s="152" t="s">
        <v>112</v>
      </c>
    </row>
    <row r="1110" customFormat="false" ht="12.75" hidden="false" customHeight="false" outlineLevel="0" collapsed="false">
      <c r="A1110" s="0" t="s">
        <v>60</v>
      </c>
      <c r="B1110" s="0" t="s">
        <v>113</v>
      </c>
      <c r="C1110" s="0" t="s">
        <v>108</v>
      </c>
      <c r="D1110" s="116" t="n">
        <v>38353</v>
      </c>
      <c r="E1110" s="0" t="n">
        <v>0.32</v>
      </c>
      <c r="F1110" s="0" t="n">
        <v>3133103</v>
      </c>
      <c r="G1110" s="151" t="s">
        <v>111</v>
      </c>
      <c r="H1110" s="151" t="s">
        <v>111</v>
      </c>
      <c r="I1110" s="152" t="s">
        <v>112</v>
      </c>
    </row>
    <row r="1111" customFormat="false" ht="12.75" hidden="false" customHeight="false" outlineLevel="0" collapsed="false">
      <c r="A1111" s="0" t="s">
        <v>61</v>
      </c>
      <c r="B1111" s="0" t="s">
        <v>110</v>
      </c>
      <c r="C1111" s="0" t="s">
        <v>108</v>
      </c>
      <c r="D1111" s="116" t="n">
        <v>38353</v>
      </c>
      <c r="E1111" s="0" t="n">
        <v>1.52</v>
      </c>
      <c r="F1111" s="0" t="n">
        <v>3133104</v>
      </c>
      <c r="G1111" s="151" t="s">
        <v>111</v>
      </c>
      <c r="H1111" s="151" t="s">
        <v>111</v>
      </c>
      <c r="I1111" s="152" t="s">
        <v>112</v>
      </c>
    </row>
    <row r="1112" customFormat="false" ht="12.75" hidden="false" customHeight="false" outlineLevel="0" collapsed="false">
      <c r="A1112" s="0" t="s">
        <v>61</v>
      </c>
      <c r="B1112" s="0" t="s">
        <v>113</v>
      </c>
      <c r="C1112" s="0" t="s">
        <v>108</v>
      </c>
      <c r="D1112" s="116" t="n">
        <v>38353</v>
      </c>
      <c r="E1112" s="0" t="n">
        <v>0.05</v>
      </c>
      <c r="F1112" s="0" t="n">
        <v>3133105</v>
      </c>
      <c r="G1112" s="151" t="s">
        <v>111</v>
      </c>
      <c r="H1112" s="151" t="s">
        <v>111</v>
      </c>
      <c r="I1112" s="152" t="s">
        <v>112</v>
      </c>
    </row>
    <row r="1113" customFormat="false" ht="12.75" hidden="false" customHeight="false" outlineLevel="0" collapsed="false">
      <c r="A1113" s="0" t="s">
        <v>62</v>
      </c>
      <c r="B1113" s="0" t="s">
        <v>110</v>
      </c>
      <c r="C1113" s="0" t="s">
        <v>108</v>
      </c>
      <c r="D1113" s="116" t="n">
        <v>38353</v>
      </c>
      <c r="E1113" s="0" t="n">
        <v>1.2</v>
      </c>
      <c r="F1113" s="0" t="n">
        <v>3133106</v>
      </c>
      <c r="G1113" s="151" t="s">
        <v>111</v>
      </c>
      <c r="H1113" s="151" t="s">
        <v>111</v>
      </c>
      <c r="I1113" s="152" t="s">
        <v>112</v>
      </c>
    </row>
    <row r="1114" customFormat="false" ht="12.75" hidden="false" customHeight="false" outlineLevel="0" collapsed="false">
      <c r="A1114" s="0" t="s">
        <v>62</v>
      </c>
      <c r="B1114" s="0" t="s">
        <v>113</v>
      </c>
      <c r="C1114" s="0" t="s">
        <v>108</v>
      </c>
      <c r="D1114" s="116" t="n">
        <v>38353</v>
      </c>
      <c r="E1114" s="0" t="n">
        <v>0.32</v>
      </c>
      <c r="F1114" s="0" t="n">
        <v>3133107</v>
      </c>
      <c r="G1114" s="151" t="s">
        <v>111</v>
      </c>
      <c r="H1114" s="151" t="s">
        <v>111</v>
      </c>
      <c r="I1114" s="152" t="s">
        <v>112</v>
      </c>
    </row>
    <row r="1115" customFormat="false" ht="12.75" hidden="false" customHeight="false" outlineLevel="0" collapsed="false">
      <c r="A1115" s="0" t="s">
        <v>49</v>
      </c>
      <c r="B1115" s="0" t="s">
        <v>110</v>
      </c>
      <c r="C1115" s="0" t="s">
        <v>108</v>
      </c>
      <c r="D1115" s="116" t="n">
        <v>38353</v>
      </c>
      <c r="E1115" s="0" t="n">
        <v>1.04</v>
      </c>
      <c r="F1115" s="0" t="n">
        <v>3133108</v>
      </c>
      <c r="G1115" s="151" t="s">
        <v>111</v>
      </c>
      <c r="H1115" s="151" t="s">
        <v>111</v>
      </c>
      <c r="I1115" s="152" t="s">
        <v>112</v>
      </c>
    </row>
    <row r="1116" customFormat="false" ht="12.75" hidden="false" customHeight="false" outlineLevel="0" collapsed="false">
      <c r="A1116" s="0" t="s">
        <v>49</v>
      </c>
      <c r="B1116" s="0" t="s">
        <v>113</v>
      </c>
      <c r="C1116" s="0" t="s">
        <v>108</v>
      </c>
      <c r="D1116" s="116" t="n">
        <v>38353</v>
      </c>
      <c r="E1116" s="0" t="n">
        <v>0.05</v>
      </c>
      <c r="F1116" s="0" t="n">
        <v>3133109</v>
      </c>
      <c r="G1116" s="151" t="s">
        <v>111</v>
      </c>
      <c r="H1116" s="151" t="s">
        <v>111</v>
      </c>
      <c r="I1116" s="152" t="s">
        <v>112</v>
      </c>
    </row>
    <row r="1117" customFormat="false" ht="12.75" hidden="false" customHeight="false" outlineLevel="0" collapsed="false">
      <c r="A1117" s="0" t="s">
        <v>50</v>
      </c>
      <c r="B1117" s="0" t="s">
        <v>110</v>
      </c>
      <c r="C1117" s="0" t="s">
        <v>108</v>
      </c>
      <c r="D1117" s="116" t="n">
        <v>38353</v>
      </c>
      <c r="E1117" s="0" t="n">
        <v>1.585</v>
      </c>
      <c r="F1117" s="0" t="n">
        <v>3133110</v>
      </c>
      <c r="G1117" s="151" t="s">
        <v>111</v>
      </c>
      <c r="H1117" s="151" t="s">
        <v>111</v>
      </c>
      <c r="I1117" s="152" t="s">
        <v>112</v>
      </c>
    </row>
    <row r="1118" customFormat="false" ht="12.75" hidden="false" customHeight="false" outlineLevel="0" collapsed="false">
      <c r="A1118" s="0" t="s">
        <v>50</v>
      </c>
      <c r="B1118" s="0" t="s">
        <v>113</v>
      </c>
      <c r="C1118" s="0" t="s">
        <v>108</v>
      </c>
      <c r="D1118" s="116" t="n">
        <v>38353</v>
      </c>
      <c r="E1118" s="0" t="n">
        <v>-0.25</v>
      </c>
      <c r="F1118" s="0" t="n">
        <v>3133111</v>
      </c>
      <c r="G1118" s="151" t="s">
        <v>111</v>
      </c>
      <c r="H1118" s="151" t="s">
        <v>111</v>
      </c>
      <c r="I1118" s="152" t="s">
        <v>112</v>
      </c>
    </row>
    <row r="1119" customFormat="false" ht="12.75" hidden="false" customHeight="false" outlineLevel="0" collapsed="false">
      <c r="A1119" s="0" t="s">
        <v>51</v>
      </c>
      <c r="B1119" s="0" t="s">
        <v>110</v>
      </c>
      <c r="C1119" s="0" t="s">
        <v>108</v>
      </c>
      <c r="D1119" s="116" t="n">
        <v>38353</v>
      </c>
      <c r="E1119" s="0" t="n">
        <v>1.585</v>
      </c>
      <c r="F1119" s="0" t="n">
        <v>3133112</v>
      </c>
      <c r="G1119" s="151" t="s">
        <v>111</v>
      </c>
      <c r="H1119" s="151" t="s">
        <v>111</v>
      </c>
      <c r="I1119" s="152" t="s">
        <v>112</v>
      </c>
    </row>
    <row r="1120" customFormat="false" ht="12.75" hidden="false" customHeight="false" outlineLevel="0" collapsed="false">
      <c r="A1120" s="0" t="s">
        <v>51</v>
      </c>
      <c r="B1120" s="0" t="s">
        <v>113</v>
      </c>
      <c r="C1120" s="0" t="s">
        <v>108</v>
      </c>
      <c r="D1120" s="116" t="n">
        <v>38353</v>
      </c>
      <c r="E1120" s="0" t="n">
        <v>0.45</v>
      </c>
      <c r="F1120" s="0" t="n">
        <v>3133113</v>
      </c>
      <c r="G1120" s="151" t="s">
        <v>111</v>
      </c>
      <c r="H1120" s="151" t="s">
        <v>111</v>
      </c>
      <c r="I1120" s="152" t="s">
        <v>112</v>
      </c>
    </row>
    <row r="1121" customFormat="false" ht="12.75" hidden="false" customHeight="false" outlineLevel="0" collapsed="false">
      <c r="A1121" s="0" t="s">
        <v>52</v>
      </c>
      <c r="B1121" s="0" t="s">
        <v>110</v>
      </c>
      <c r="C1121" s="0" t="s">
        <v>108</v>
      </c>
      <c r="D1121" s="116" t="n">
        <v>38353</v>
      </c>
      <c r="E1121" s="0" t="n">
        <v>1.585</v>
      </c>
      <c r="F1121" s="0" t="n">
        <v>3133114</v>
      </c>
      <c r="G1121" s="151" t="s">
        <v>111</v>
      </c>
      <c r="H1121" s="151" t="s">
        <v>111</v>
      </c>
      <c r="I1121" s="152" t="s">
        <v>112</v>
      </c>
    </row>
    <row r="1122" customFormat="false" ht="12.75" hidden="false" customHeight="false" outlineLevel="0" collapsed="false">
      <c r="A1122" s="0" t="s">
        <v>52</v>
      </c>
      <c r="B1122" s="0" t="s">
        <v>113</v>
      </c>
      <c r="C1122" s="0" t="s">
        <v>108</v>
      </c>
      <c r="D1122" s="116" t="n">
        <v>38353</v>
      </c>
      <c r="E1122" s="0" t="n">
        <v>-0.2</v>
      </c>
      <c r="F1122" s="0" t="n">
        <v>3133115</v>
      </c>
      <c r="G1122" s="151" t="s">
        <v>111</v>
      </c>
      <c r="H1122" s="151" t="s">
        <v>111</v>
      </c>
      <c r="I1122" s="152" t="s">
        <v>112</v>
      </c>
    </row>
    <row r="1123" customFormat="false" ht="12.75" hidden="false" customHeight="false" outlineLevel="0" collapsed="false">
      <c r="A1123" s="0" t="s">
        <v>17</v>
      </c>
      <c r="B1123" s="0" t="s">
        <v>110</v>
      </c>
      <c r="C1123" s="0" t="s">
        <v>108</v>
      </c>
      <c r="D1123" s="116" t="n">
        <v>38353</v>
      </c>
      <c r="E1123" s="0" t="n">
        <v>1.092</v>
      </c>
      <c r="F1123" s="0" t="n">
        <v>3133116</v>
      </c>
      <c r="G1123" s="151" t="s">
        <v>111</v>
      </c>
      <c r="H1123" s="151" t="s">
        <v>111</v>
      </c>
      <c r="I1123" s="152" t="s">
        <v>112</v>
      </c>
    </row>
    <row r="1124" customFormat="false" ht="12.75" hidden="false" customHeight="false" outlineLevel="0" collapsed="false">
      <c r="A1124" s="0" t="s">
        <v>17</v>
      </c>
      <c r="B1124" s="0" t="s">
        <v>113</v>
      </c>
      <c r="C1124" s="0" t="s">
        <v>108</v>
      </c>
      <c r="D1124" s="116" t="n">
        <v>38353</v>
      </c>
      <c r="E1124" s="0" t="n">
        <v>0.014</v>
      </c>
      <c r="F1124" s="0" t="n">
        <v>3133117</v>
      </c>
      <c r="G1124" s="151" t="s">
        <v>111</v>
      </c>
      <c r="H1124" s="151" t="s">
        <v>111</v>
      </c>
      <c r="I1124" s="152" t="s">
        <v>112</v>
      </c>
    </row>
    <row r="1125" customFormat="false" ht="12.75" hidden="false" customHeight="false" outlineLevel="0" collapsed="false">
      <c r="A1125" s="0" t="s">
        <v>18</v>
      </c>
      <c r="B1125" s="0" t="s">
        <v>110</v>
      </c>
      <c r="C1125" s="0" t="s">
        <v>108</v>
      </c>
      <c r="D1125" s="116" t="n">
        <v>38353</v>
      </c>
      <c r="E1125" s="0" t="n">
        <v>0</v>
      </c>
      <c r="F1125" s="0" t="n">
        <v>3133118</v>
      </c>
      <c r="G1125" s="151" t="s">
        <v>111</v>
      </c>
      <c r="H1125" s="151" t="s">
        <v>111</v>
      </c>
      <c r="I1125" s="152" t="s">
        <v>112</v>
      </c>
    </row>
    <row r="1126" customFormat="false" ht="12.75" hidden="false" customHeight="false" outlineLevel="0" collapsed="false">
      <c r="A1126" s="0" t="s">
        <v>18</v>
      </c>
      <c r="B1126" s="0" t="s">
        <v>113</v>
      </c>
      <c r="C1126" s="0" t="s">
        <v>108</v>
      </c>
      <c r="D1126" s="116" t="n">
        <v>38353</v>
      </c>
      <c r="E1126" s="0" t="n">
        <v>0</v>
      </c>
      <c r="F1126" s="0" t="n">
        <v>3133119</v>
      </c>
      <c r="G1126" s="151" t="s">
        <v>111</v>
      </c>
      <c r="H1126" s="151" t="s">
        <v>111</v>
      </c>
      <c r="I1126" s="152" t="s">
        <v>112</v>
      </c>
    </row>
    <row r="1127" customFormat="false" ht="12.75" hidden="false" customHeight="false" outlineLevel="0" collapsed="false">
      <c r="A1127" s="0" t="s">
        <v>19</v>
      </c>
      <c r="B1127" s="0" t="s">
        <v>110</v>
      </c>
      <c r="C1127" s="0" t="s">
        <v>108</v>
      </c>
      <c r="D1127" s="116" t="n">
        <v>38353</v>
      </c>
      <c r="E1127" s="0" t="n">
        <v>1.12</v>
      </c>
      <c r="F1127" s="0" t="n">
        <v>3133120</v>
      </c>
      <c r="G1127" s="151" t="s">
        <v>111</v>
      </c>
      <c r="H1127" s="151" t="s">
        <v>111</v>
      </c>
      <c r="I1127" s="152" t="s">
        <v>112</v>
      </c>
    </row>
    <row r="1128" customFormat="false" ht="12.75" hidden="false" customHeight="false" outlineLevel="0" collapsed="false">
      <c r="A1128" s="0" t="s">
        <v>19</v>
      </c>
      <c r="B1128" s="0" t="s">
        <v>113</v>
      </c>
      <c r="C1128" s="0" t="s">
        <v>108</v>
      </c>
      <c r="D1128" s="116" t="n">
        <v>38353</v>
      </c>
      <c r="E1128" s="0" t="n">
        <v>0.05</v>
      </c>
      <c r="F1128" s="0" t="n">
        <v>3133121</v>
      </c>
      <c r="G1128" s="151" t="s">
        <v>111</v>
      </c>
      <c r="H1128" s="151" t="s">
        <v>111</v>
      </c>
      <c r="I1128" s="152" t="s">
        <v>112</v>
      </c>
    </row>
    <row r="1129" customFormat="false" ht="12.75" hidden="false" customHeight="false" outlineLevel="0" collapsed="false">
      <c r="A1129" s="0" t="s">
        <v>21</v>
      </c>
      <c r="B1129" s="0" t="s">
        <v>110</v>
      </c>
      <c r="C1129" s="0" t="s">
        <v>108</v>
      </c>
      <c r="D1129" s="116" t="n">
        <v>38353</v>
      </c>
      <c r="E1129" s="0" t="n">
        <v>1.11</v>
      </c>
      <c r="F1129" s="0" t="n">
        <v>3133122</v>
      </c>
      <c r="G1129" s="151" t="s">
        <v>111</v>
      </c>
      <c r="H1129" s="151" t="s">
        <v>111</v>
      </c>
      <c r="I1129" s="152" t="s">
        <v>112</v>
      </c>
    </row>
    <row r="1130" customFormat="false" ht="12.75" hidden="false" customHeight="false" outlineLevel="0" collapsed="false">
      <c r="A1130" s="0" t="s">
        <v>21</v>
      </c>
      <c r="B1130" s="0" t="s">
        <v>113</v>
      </c>
      <c r="C1130" s="0" t="s">
        <v>108</v>
      </c>
      <c r="D1130" s="116" t="n">
        <v>38353</v>
      </c>
      <c r="E1130" s="0" t="n">
        <v>0.07</v>
      </c>
      <c r="F1130" s="0" t="n">
        <v>3133123</v>
      </c>
      <c r="G1130" s="151" t="s">
        <v>111</v>
      </c>
      <c r="H1130" s="151" t="s">
        <v>111</v>
      </c>
      <c r="I1130" s="152" t="s">
        <v>112</v>
      </c>
    </row>
    <row r="1131" customFormat="false" ht="12.75" hidden="false" customHeight="false" outlineLevel="0" collapsed="false">
      <c r="A1131" s="0" t="s">
        <v>73</v>
      </c>
      <c r="B1131" s="0" t="s">
        <v>80</v>
      </c>
      <c r="C1131" s="0" t="s">
        <v>108</v>
      </c>
      <c r="D1131" s="116" t="n">
        <v>38353</v>
      </c>
      <c r="E1131" s="0" t="n">
        <v>0.05</v>
      </c>
      <c r="F1131" s="0" t="n">
        <v>3133124</v>
      </c>
      <c r="G1131" s="151" t="s">
        <v>111</v>
      </c>
      <c r="H1131" s="151" t="s">
        <v>111</v>
      </c>
      <c r="I1131" s="152" t="s">
        <v>112</v>
      </c>
    </row>
    <row r="1132" customFormat="false" ht="12.75" hidden="false" customHeight="false" outlineLevel="0" collapsed="false">
      <c r="A1132" s="0" t="s">
        <v>74</v>
      </c>
      <c r="B1132" s="0" t="s">
        <v>80</v>
      </c>
      <c r="C1132" s="0" t="s">
        <v>108</v>
      </c>
      <c r="D1132" s="116" t="n">
        <v>38353</v>
      </c>
      <c r="E1132" s="0" t="n">
        <v>0.45</v>
      </c>
      <c r="F1132" s="0" t="n">
        <v>3133125</v>
      </c>
      <c r="G1132" s="151" t="s">
        <v>111</v>
      </c>
      <c r="H1132" s="151" t="s">
        <v>111</v>
      </c>
      <c r="I1132" s="152" t="s">
        <v>112</v>
      </c>
    </row>
    <row r="1133" customFormat="false" ht="12.75" hidden="false" customHeight="false" outlineLevel="0" collapsed="false">
      <c r="A1133" s="0" t="s">
        <v>75</v>
      </c>
      <c r="B1133" s="0" t="s">
        <v>80</v>
      </c>
      <c r="C1133" s="0" t="s">
        <v>108</v>
      </c>
      <c r="D1133" s="116" t="n">
        <v>38353</v>
      </c>
      <c r="E1133" s="0" t="n">
        <v>-0.2</v>
      </c>
      <c r="F1133" s="0" t="n">
        <v>3133126</v>
      </c>
      <c r="G1133" s="151" t="s">
        <v>111</v>
      </c>
      <c r="H1133" s="151" t="s">
        <v>111</v>
      </c>
      <c r="I1133" s="152" t="s">
        <v>112</v>
      </c>
    </row>
    <row r="1134" customFormat="false" ht="12.75" hidden="false" customHeight="false" outlineLevel="0" collapsed="false">
      <c r="A1134" s="0" t="s">
        <v>76</v>
      </c>
      <c r="B1134" s="0" t="s">
        <v>80</v>
      </c>
      <c r="C1134" s="0" t="s">
        <v>108</v>
      </c>
      <c r="D1134" s="116" t="n">
        <v>38353</v>
      </c>
      <c r="E1134" s="0" t="n">
        <v>0.45</v>
      </c>
      <c r="F1134" s="0" t="n">
        <v>3133127</v>
      </c>
      <c r="G1134" s="151" t="s">
        <v>111</v>
      </c>
      <c r="H1134" s="151" t="s">
        <v>111</v>
      </c>
      <c r="I1134" s="152" t="s">
        <v>112</v>
      </c>
    </row>
    <row r="1135" customFormat="false" ht="12.75" hidden="false" customHeight="false" outlineLevel="0" collapsed="false">
      <c r="A1135" s="0" t="s">
        <v>72</v>
      </c>
      <c r="B1135" s="0" t="s">
        <v>80</v>
      </c>
      <c r="C1135" s="0" t="s">
        <v>108</v>
      </c>
      <c r="D1135" s="116" t="n">
        <v>38353</v>
      </c>
      <c r="E1135" s="158" t="n">
        <v>38384</v>
      </c>
      <c r="I1135" s="152" t="s">
        <v>109</v>
      </c>
    </row>
    <row r="1136" customFormat="false" ht="12.75" hidden="false" customHeight="false" outlineLevel="0" collapsed="false">
      <c r="A1136" s="0" t="s">
        <v>59</v>
      </c>
      <c r="B1136" s="0" t="s">
        <v>110</v>
      </c>
      <c r="C1136" s="0" t="s">
        <v>108</v>
      </c>
      <c r="D1136" s="116" t="n">
        <v>38384</v>
      </c>
      <c r="E1136" s="0" t="n">
        <v>1.2</v>
      </c>
      <c r="F1136" s="0" t="n">
        <v>3133100</v>
      </c>
      <c r="G1136" s="151" t="s">
        <v>111</v>
      </c>
      <c r="H1136" s="151" t="s">
        <v>111</v>
      </c>
      <c r="I1136" s="152" t="s">
        <v>112</v>
      </c>
    </row>
    <row r="1137" customFormat="false" ht="12.75" hidden="false" customHeight="false" outlineLevel="0" collapsed="false">
      <c r="A1137" s="0" t="s">
        <v>59</v>
      </c>
      <c r="B1137" s="0" t="s">
        <v>113</v>
      </c>
      <c r="C1137" s="0" t="s">
        <v>108</v>
      </c>
      <c r="D1137" s="116" t="n">
        <v>38384</v>
      </c>
      <c r="E1137" s="0" t="n">
        <v>0.05</v>
      </c>
      <c r="F1137" s="0" t="n">
        <v>3133101</v>
      </c>
      <c r="G1137" s="151" t="s">
        <v>111</v>
      </c>
      <c r="H1137" s="151" t="s">
        <v>111</v>
      </c>
      <c r="I1137" s="152" t="s">
        <v>112</v>
      </c>
    </row>
    <row r="1138" customFormat="false" ht="12.75" hidden="false" customHeight="false" outlineLevel="0" collapsed="false">
      <c r="A1138" s="0" t="s">
        <v>60</v>
      </c>
      <c r="B1138" s="0" t="s">
        <v>110</v>
      </c>
      <c r="C1138" s="0" t="s">
        <v>108</v>
      </c>
      <c r="D1138" s="116" t="n">
        <v>38384</v>
      </c>
      <c r="E1138" s="0" t="n">
        <v>1.2</v>
      </c>
      <c r="F1138" s="0" t="n">
        <v>3133102</v>
      </c>
      <c r="G1138" s="151" t="s">
        <v>111</v>
      </c>
      <c r="H1138" s="151" t="s">
        <v>111</v>
      </c>
      <c r="I1138" s="152" t="s">
        <v>112</v>
      </c>
    </row>
    <row r="1139" customFormat="false" ht="12.75" hidden="false" customHeight="false" outlineLevel="0" collapsed="false">
      <c r="A1139" s="0" t="s">
        <v>60</v>
      </c>
      <c r="B1139" s="0" t="s">
        <v>113</v>
      </c>
      <c r="C1139" s="0" t="s">
        <v>108</v>
      </c>
      <c r="D1139" s="116" t="n">
        <v>38384</v>
      </c>
      <c r="E1139" s="0" t="n">
        <v>0.32</v>
      </c>
      <c r="F1139" s="0" t="n">
        <v>3133103</v>
      </c>
      <c r="G1139" s="151" t="s">
        <v>111</v>
      </c>
      <c r="H1139" s="151" t="s">
        <v>111</v>
      </c>
      <c r="I1139" s="152" t="s">
        <v>112</v>
      </c>
    </row>
    <row r="1140" customFormat="false" ht="12.75" hidden="false" customHeight="false" outlineLevel="0" collapsed="false">
      <c r="A1140" s="0" t="s">
        <v>61</v>
      </c>
      <c r="B1140" s="0" t="s">
        <v>110</v>
      </c>
      <c r="C1140" s="0" t="s">
        <v>108</v>
      </c>
      <c r="D1140" s="116" t="n">
        <v>38384</v>
      </c>
      <c r="E1140" s="0" t="n">
        <v>1.52</v>
      </c>
      <c r="F1140" s="0" t="n">
        <v>3133104</v>
      </c>
      <c r="G1140" s="151" t="s">
        <v>111</v>
      </c>
      <c r="H1140" s="151" t="s">
        <v>111</v>
      </c>
      <c r="I1140" s="152" t="s">
        <v>112</v>
      </c>
    </row>
    <row r="1141" customFormat="false" ht="12.75" hidden="false" customHeight="false" outlineLevel="0" collapsed="false">
      <c r="A1141" s="0" t="s">
        <v>61</v>
      </c>
      <c r="B1141" s="0" t="s">
        <v>113</v>
      </c>
      <c r="C1141" s="0" t="s">
        <v>108</v>
      </c>
      <c r="D1141" s="116" t="n">
        <v>38384</v>
      </c>
      <c r="E1141" s="0" t="n">
        <v>0.05</v>
      </c>
      <c r="F1141" s="0" t="n">
        <v>3133105</v>
      </c>
      <c r="G1141" s="151" t="s">
        <v>111</v>
      </c>
      <c r="H1141" s="151" t="s">
        <v>111</v>
      </c>
      <c r="I1141" s="152" t="s">
        <v>112</v>
      </c>
    </row>
    <row r="1142" customFormat="false" ht="12.75" hidden="false" customHeight="false" outlineLevel="0" collapsed="false">
      <c r="A1142" s="0" t="s">
        <v>62</v>
      </c>
      <c r="B1142" s="0" t="s">
        <v>110</v>
      </c>
      <c r="C1142" s="0" t="s">
        <v>108</v>
      </c>
      <c r="D1142" s="116" t="n">
        <v>38384</v>
      </c>
      <c r="E1142" s="0" t="n">
        <v>1.2</v>
      </c>
      <c r="F1142" s="0" t="n">
        <v>3133106</v>
      </c>
      <c r="G1142" s="151" t="s">
        <v>111</v>
      </c>
      <c r="H1142" s="151" t="s">
        <v>111</v>
      </c>
      <c r="I1142" s="152" t="s">
        <v>112</v>
      </c>
    </row>
    <row r="1143" customFormat="false" ht="12.75" hidden="false" customHeight="false" outlineLevel="0" collapsed="false">
      <c r="A1143" s="0" t="s">
        <v>62</v>
      </c>
      <c r="B1143" s="0" t="s">
        <v>113</v>
      </c>
      <c r="C1143" s="0" t="s">
        <v>108</v>
      </c>
      <c r="D1143" s="116" t="n">
        <v>38384</v>
      </c>
      <c r="E1143" s="0" t="n">
        <v>0.32</v>
      </c>
      <c r="F1143" s="0" t="n">
        <v>3133107</v>
      </c>
      <c r="G1143" s="151" t="s">
        <v>111</v>
      </c>
      <c r="H1143" s="151" t="s">
        <v>111</v>
      </c>
      <c r="I1143" s="152" t="s">
        <v>112</v>
      </c>
    </row>
    <row r="1144" customFormat="false" ht="12.75" hidden="false" customHeight="false" outlineLevel="0" collapsed="false">
      <c r="A1144" s="0" t="s">
        <v>49</v>
      </c>
      <c r="B1144" s="0" t="s">
        <v>110</v>
      </c>
      <c r="C1144" s="0" t="s">
        <v>108</v>
      </c>
      <c r="D1144" s="116" t="n">
        <v>38384</v>
      </c>
      <c r="E1144" s="0" t="n">
        <v>1.04</v>
      </c>
      <c r="F1144" s="0" t="n">
        <v>3133108</v>
      </c>
      <c r="G1144" s="151" t="s">
        <v>111</v>
      </c>
      <c r="H1144" s="151" t="s">
        <v>111</v>
      </c>
      <c r="I1144" s="152" t="s">
        <v>112</v>
      </c>
    </row>
    <row r="1145" customFormat="false" ht="12.75" hidden="false" customHeight="false" outlineLevel="0" collapsed="false">
      <c r="A1145" s="0" t="s">
        <v>49</v>
      </c>
      <c r="B1145" s="0" t="s">
        <v>113</v>
      </c>
      <c r="C1145" s="0" t="s">
        <v>108</v>
      </c>
      <c r="D1145" s="116" t="n">
        <v>38384</v>
      </c>
      <c r="E1145" s="0" t="n">
        <v>0.05</v>
      </c>
      <c r="F1145" s="0" t="n">
        <v>3133109</v>
      </c>
      <c r="G1145" s="151" t="s">
        <v>111</v>
      </c>
      <c r="H1145" s="151" t="s">
        <v>111</v>
      </c>
      <c r="I1145" s="152" t="s">
        <v>112</v>
      </c>
    </row>
    <row r="1146" customFormat="false" ht="12.75" hidden="false" customHeight="false" outlineLevel="0" collapsed="false">
      <c r="A1146" s="0" t="s">
        <v>50</v>
      </c>
      <c r="B1146" s="0" t="s">
        <v>110</v>
      </c>
      <c r="C1146" s="0" t="s">
        <v>108</v>
      </c>
      <c r="D1146" s="116" t="n">
        <v>38384</v>
      </c>
      <c r="E1146" s="0" t="n">
        <v>1.585</v>
      </c>
      <c r="F1146" s="0" t="n">
        <v>3133110</v>
      </c>
      <c r="G1146" s="151" t="s">
        <v>111</v>
      </c>
      <c r="H1146" s="151" t="s">
        <v>111</v>
      </c>
      <c r="I1146" s="152" t="s">
        <v>112</v>
      </c>
    </row>
    <row r="1147" customFormat="false" ht="12.75" hidden="false" customHeight="false" outlineLevel="0" collapsed="false">
      <c r="A1147" s="0" t="s">
        <v>50</v>
      </c>
      <c r="B1147" s="0" t="s">
        <v>113</v>
      </c>
      <c r="C1147" s="0" t="s">
        <v>108</v>
      </c>
      <c r="D1147" s="116" t="n">
        <v>38384</v>
      </c>
      <c r="E1147" s="0" t="n">
        <v>-0.28</v>
      </c>
      <c r="F1147" s="0" t="n">
        <v>3133111</v>
      </c>
      <c r="G1147" s="151" t="s">
        <v>111</v>
      </c>
      <c r="H1147" s="151" t="s">
        <v>111</v>
      </c>
      <c r="I1147" s="152" t="s">
        <v>112</v>
      </c>
    </row>
    <row r="1148" customFormat="false" ht="12.75" hidden="false" customHeight="false" outlineLevel="0" collapsed="false">
      <c r="A1148" s="0" t="s">
        <v>51</v>
      </c>
      <c r="B1148" s="0" t="s">
        <v>110</v>
      </c>
      <c r="C1148" s="0" t="s">
        <v>108</v>
      </c>
      <c r="D1148" s="116" t="n">
        <v>38384</v>
      </c>
      <c r="E1148" s="0" t="n">
        <v>1.585</v>
      </c>
      <c r="F1148" s="0" t="n">
        <v>3133112</v>
      </c>
      <c r="G1148" s="151" t="s">
        <v>111</v>
      </c>
      <c r="H1148" s="151" t="s">
        <v>111</v>
      </c>
      <c r="I1148" s="152" t="s">
        <v>112</v>
      </c>
    </row>
    <row r="1149" customFormat="false" ht="12.75" hidden="false" customHeight="false" outlineLevel="0" collapsed="false">
      <c r="A1149" s="0" t="s">
        <v>51</v>
      </c>
      <c r="B1149" s="0" t="s">
        <v>113</v>
      </c>
      <c r="C1149" s="0" t="s">
        <v>108</v>
      </c>
      <c r="D1149" s="116" t="n">
        <v>38384</v>
      </c>
      <c r="E1149" s="0" t="n">
        <v>0.45</v>
      </c>
      <c r="F1149" s="0" t="n">
        <v>3133113</v>
      </c>
      <c r="G1149" s="151" t="s">
        <v>111</v>
      </c>
      <c r="H1149" s="151" t="s">
        <v>111</v>
      </c>
      <c r="I1149" s="152" t="s">
        <v>112</v>
      </c>
    </row>
    <row r="1150" customFormat="false" ht="12.75" hidden="false" customHeight="false" outlineLevel="0" collapsed="false">
      <c r="A1150" s="0" t="s">
        <v>52</v>
      </c>
      <c r="B1150" s="0" t="s">
        <v>110</v>
      </c>
      <c r="C1150" s="0" t="s">
        <v>108</v>
      </c>
      <c r="D1150" s="116" t="n">
        <v>38384</v>
      </c>
      <c r="E1150" s="0" t="n">
        <v>1.585</v>
      </c>
      <c r="F1150" s="0" t="n">
        <v>3133114</v>
      </c>
      <c r="G1150" s="151" t="s">
        <v>111</v>
      </c>
      <c r="H1150" s="151" t="s">
        <v>111</v>
      </c>
      <c r="I1150" s="152" t="s">
        <v>112</v>
      </c>
    </row>
    <row r="1151" customFormat="false" ht="12.75" hidden="false" customHeight="false" outlineLevel="0" collapsed="false">
      <c r="A1151" s="0" t="s">
        <v>52</v>
      </c>
      <c r="B1151" s="0" t="s">
        <v>113</v>
      </c>
      <c r="C1151" s="0" t="s">
        <v>108</v>
      </c>
      <c r="D1151" s="116" t="n">
        <v>38384</v>
      </c>
      <c r="E1151" s="0" t="n">
        <v>-0.2</v>
      </c>
      <c r="F1151" s="0" t="n">
        <v>3133115</v>
      </c>
      <c r="G1151" s="151" t="s">
        <v>111</v>
      </c>
      <c r="H1151" s="151" t="s">
        <v>111</v>
      </c>
      <c r="I1151" s="152" t="s">
        <v>112</v>
      </c>
    </row>
    <row r="1152" customFormat="false" ht="12.75" hidden="false" customHeight="false" outlineLevel="0" collapsed="false">
      <c r="A1152" s="0" t="s">
        <v>17</v>
      </c>
      <c r="B1152" s="0" t="s">
        <v>110</v>
      </c>
      <c r="C1152" s="0" t="s">
        <v>108</v>
      </c>
      <c r="D1152" s="116" t="n">
        <v>38384</v>
      </c>
      <c r="E1152" s="0" t="n">
        <v>1.082</v>
      </c>
      <c r="F1152" s="0" t="n">
        <v>3133116</v>
      </c>
      <c r="G1152" s="151" t="s">
        <v>111</v>
      </c>
      <c r="H1152" s="151" t="s">
        <v>111</v>
      </c>
      <c r="I1152" s="152" t="s">
        <v>112</v>
      </c>
    </row>
    <row r="1153" customFormat="false" ht="12.75" hidden="false" customHeight="false" outlineLevel="0" collapsed="false">
      <c r="A1153" s="0" t="s">
        <v>17</v>
      </c>
      <c r="B1153" s="0" t="s">
        <v>113</v>
      </c>
      <c r="C1153" s="0" t="s">
        <v>108</v>
      </c>
      <c r="D1153" s="116" t="n">
        <v>38384</v>
      </c>
      <c r="E1153" s="0" t="n">
        <v>0.014</v>
      </c>
      <c r="F1153" s="0" t="n">
        <v>3133117</v>
      </c>
      <c r="G1153" s="151" t="s">
        <v>111</v>
      </c>
      <c r="H1153" s="151" t="s">
        <v>111</v>
      </c>
      <c r="I1153" s="152" t="s">
        <v>112</v>
      </c>
    </row>
    <row r="1154" customFormat="false" ht="12.75" hidden="false" customHeight="false" outlineLevel="0" collapsed="false">
      <c r="A1154" s="0" t="s">
        <v>18</v>
      </c>
      <c r="B1154" s="0" t="s">
        <v>110</v>
      </c>
      <c r="C1154" s="0" t="s">
        <v>108</v>
      </c>
      <c r="D1154" s="116" t="n">
        <v>38384</v>
      </c>
      <c r="E1154" s="0" t="n">
        <v>0</v>
      </c>
      <c r="F1154" s="0" t="n">
        <v>3133118</v>
      </c>
      <c r="G1154" s="151" t="s">
        <v>111</v>
      </c>
      <c r="H1154" s="151" t="s">
        <v>111</v>
      </c>
      <c r="I1154" s="152" t="s">
        <v>112</v>
      </c>
    </row>
    <row r="1155" customFormat="false" ht="12.75" hidden="false" customHeight="false" outlineLevel="0" collapsed="false">
      <c r="A1155" s="0" t="s">
        <v>18</v>
      </c>
      <c r="B1155" s="0" t="s">
        <v>113</v>
      </c>
      <c r="C1155" s="0" t="s">
        <v>108</v>
      </c>
      <c r="D1155" s="116" t="n">
        <v>38384</v>
      </c>
      <c r="E1155" s="0" t="n">
        <v>0</v>
      </c>
      <c r="F1155" s="0" t="n">
        <v>3133119</v>
      </c>
      <c r="G1155" s="151" t="s">
        <v>111</v>
      </c>
      <c r="H1155" s="151" t="s">
        <v>111</v>
      </c>
      <c r="I1155" s="152" t="s">
        <v>112</v>
      </c>
    </row>
    <row r="1156" customFormat="false" ht="12.75" hidden="false" customHeight="false" outlineLevel="0" collapsed="false">
      <c r="A1156" s="0" t="s">
        <v>19</v>
      </c>
      <c r="B1156" s="0" t="s">
        <v>110</v>
      </c>
      <c r="C1156" s="0" t="s">
        <v>108</v>
      </c>
      <c r="D1156" s="116" t="n">
        <v>38384</v>
      </c>
      <c r="E1156" s="0" t="n">
        <v>1.12</v>
      </c>
      <c r="F1156" s="0" t="n">
        <v>3133120</v>
      </c>
      <c r="G1156" s="151" t="s">
        <v>111</v>
      </c>
      <c r="H1156" s="151" t="s">
        <v>111</v>
      </c>
      <c r="I1156" s="152" t="s">
        <v>112</v>
      </c>
    </row>
    <row r="1157" customFormat="false" ht="12.75" hidden="false" customHeight="false" outlineLevel="0" collapsed="false">
      <c r="A1157" s="0" t="s">
        <v>19</v>
      </c>
      <c r="B1157" s="0" t="s">
        <v>113</v>
      </c>
      <c r="C1157" s="0" t="s">
        <v>108</v>
      </c>
      <c r="D1157" s="116" t="n">
        <v>38384</v>
      </c>
      <c r="E1157" s="0" t="n">
        <v>0.05</v>
      </c>
      <c r="F1157" s="0" t="n">
        <v>3133121</v>
      </c>
      <c r="G1157" s="151" t="s">
        <v>111</v>
      </c>
      <c r="H1157" s="151" t="s">
        <v>111</v>
      </c>
      <c r="I1157" s="152" t="s">
        <v>112</v>
      </c>
    </row>
    <row r="1158" customFormat="false" ht="12.75" hidden="false" customHeight="false" outlineLevel="0" collapsed="false">
      <c r="A1158" s="0" t="s">
        <v>21</v>
      </c>
      <c r="B1158" s="0" t="s">
        <v>110</v>
      </c>
      <c r="C1158" s="0" t="s">
        <v>108</v>
      </c>
      <c r="D1158" s="116" t="n">
        <v>38384</v>
      </c>
      <c r="E1158" s="0" t="n">
        <v>1.11</v>
      </c>
      <c r="F1158" s="0" t="n">
        <v>3133122</v>
      </c>
      <c r="G1158" s="151" t="s">
        <v>111</v>
      </c>
      <c r="H1158" s="151" t="s">
        <v>111</v>
      </c>
      <c r="I1158" s="152" t="s">
        <v>112</v>
      </c>
    </row>
    <row r="1159" customFormat="false" ht="12.75" hidden="false" customHeight="false" outlineLevel="0" collapsed="false">
      <c r="A1159" s="0" t="s">
        <v>21</v>
      </c>
      <c r="B1159" s="0" t="s">
        <v>113</v>
      </c>
      <c r="C1159" s="0" t="s">
        <v>108</v>
      </c>
      <c r="D1159" s="116" t="n">
        <v>38384</v>
      </c>
      <c r="E1159" s="0" t="n">
        <v>0.07</v>
      </c>
      <c r="F1159" s="0" t="n">
        <v>3133123</v>
      </c>
      <c r="G1159" s="151" t="s">
        <v>111</v>
      </c>
      <c r="H1159" s="151" t="s">
        <v>111</v>
      </c>
      <c r="I1159" s="152" t="s">
        <v>112</v>
      </c>
    </row>
    <row r="1160" customFormat="false" ht="12.75" hidden="false" customHeight="false" outlineLevel="0" collapsed="false">
      <c r="A1160" s="0" t="s">
        <v>73</v>
      </c>
      <c r="B1160" s="0" t="s">
        <v>80</v>
      </c>
      <c r="C1160" s="0" t="s">
        <v>108</v>
      </c>
      <c r="D1160" s="116" t="n">
        <v>38384</v>
      </c>
      <c r="E1160" s="0" t="n">
        <v>0.05</v>
      </c>
      <c r="F1160" s="0" t="n">
        <v>3133124</v>
      </c>
      <c r="G1160" s="151" t="s">
        <v>111</v>
      </c>
      <c r="H1160" s="151" t="s">
        <v>111</v>
      </c>
      <c r="I1160" s="152" t="s">
        <v>112</v>
      </c>
    </row>
    <row r="1161" customFormat="false" ht="12.75" hidden="false" customHeight="false" outlineLevel="0" collapsed="false">
      <c r="A1161" s="0" t="s">
        <v>74</v>
      </c>
      <c r="B1161" s="0" t="s">
        <v>80</v>
      </c>
      <c r="C1161" s="0" t="s">
        <v>108</v>
      </c>
      <c r="D1161" s="116" t="n">
        <v>38384</v>
      </c>
      <c r="E1161" s="0" t="n">
        <v>0.45</v>
      </c>
      <c r="F1161" s="0" t="n">
        <v>3133125</v>
      </c>
      <c r="G1161" s="151" t="s">
        <v>111</v>
      </c>
      <c r="H1161" s="151" t="s">
        <v>111</v>
      </c>
      <c r="I1161" s="152" t="s">
        <v>112</v>
      </c>
    </row>
    <row r="1162" customFormat="false" ht="12.75" hidden="false" customHeight="false" outlineLevel="0" collapsed="false">
      <c r="A1162" s="0" t="s">
        <v>75</v>
      </c>
      <c r="B1162" s="0" t="s">
        <v>80</v>
      </c>
      <c r="C1162" s="0" t="s">
        <v>108</v>
      </c>
      <c r="D1162" s="116" t="n">
        <v>38384</v>
      </c>
      <c r="E1162" s="0" t="n">
        <v>-0.2</v>
      </c>
      <c r="F1162" s="0" t="n">
        <v>3133126</v>
      </c>
      <c r="G1162" s="151" t="s">
        <v>111</v>
      </c>
      <c r="H1162" s="151" t="s">
        <v>111</v>
      </c>
      <c r="I1162" s="152" t="s">
        <v>112</v>
      </c>
    </row>
    <row r="1163" customFormat="false" ht="12.75" hidden="false" customHeight="false" outlineLevel="0" collapsed="false">
      <c r="A1163" s="0" t="s">
        <v>76</v>
      </c>
      <c r="B1163" s="0" t="s">
        <v>80</v>
      </c>
      <c r="C1163" s="0" t="s">
        <v>108</v>
      </c>
      <c r="D1163" s="116" t="n">
        <v>38384</v>
      </c>
      <c r="E1163" s="0" t="n">
        <v>0.45</v>
      </c>
      <c r="F1163" s="0" t="n">
        <v>3133127</v>
      </c>
      <c r="G1163" s="151" t="s">
        <v>111</v>
      </c>
      <c r="H1163" s="151" t="s">
        <v>111</v>
      </c>
      <c r="I1163" s="152" t="s">
        <v>112</v>
      </c>
    </row>
    <row r="1164" customFormat="false" ht="12.75" hidden="false" customHeight="false" outlineLevel="0" collapsed="false">
      <c r="A1164" s="0" t="s">
        <v>72</v>
      </c>
      <c r="B1164" s="0" t="s">
        <v>80</v>
      </c>
      <c r="C1164" s="0" t="s">
        <v>108</v>
      </c>
      <c r="D1164" s="116" t="n">
        <v>38384</v>
      </c>
      <c r="E1164" s="158" t="n">
        <v>38412</v>
      </c>
      <c r="I1164" s="152" t="s">
        <v>109</v>
      </c>
    </row>
    <row r="1165" customFormat="false" ht="12.75" hidden="false" customHeight="false" outlineLevel="0" collapsed="false">
      <c r="A1165" s="0" t="s">
        <v>59</v>
      </c>
      <c r="B1165" s="0" t="s">
        <v>110</v>
      </c>
      <c r="C1165" s="0" t="s">
        <v>108</v>
      </c>
      <c r="D1165" s="116" t="n">
        <v>38412</v>
      </c>
      <c r="E1165" s="0" t="n">
        <v>0.65</v>
      </c>
      <c r="F1165" s="0" t="n">
        <v>3133100</v>
      </c>
      <c r="G1165" s="151" t="s">
        <v>111</v>
      </c>
      <c r="H1165" s="151" t="s">
        <v>111</v>
      </c>
      <c r="I1165" s="152" t="s">
        <v>112</v>
      </c>
    </row>
    <row r="1166" customFormat="false" ht="12.75" hidden="false" customHeight="false" outlineLevel="0" collapsed="false">
      <c r="A1166" s="0" t="s">
        <v>59</v>
      </c>
      <c r="B1166" s="0" t="s">
        <v>113</v>
      </c>
      <c r="C1166" s="0" t="s">
        <v>108</v>
      </c>
      <c r="D1166" s="116" t="n">
        <v>38412</v>
      </c>
      <c r="E1166" s="0" t="n">
        <v>0.05</v>
      </c>
      <c r="F1166" s="0" t="n">
        <v>3133101</v>
      </c>
      <c r="G1166" s="151" t="s">
        <v>111</v>
      </c>
      <c r="H1166" s="151" t="s">
        <v>111</v>
      </c>
      <c r="I1166" s="152" t="s">
        <v>112</v>
      </c>
    </row>
    <row r="1167" customFormat="false" ht="12.75" hidden="false" customHeight="false" outlineLevel="0" collapsed="false">
      <c r="A1167" s="0" t="s">
        <v>60</v>
      </c>
      <c r="B1167" s="0" t="s">
        <v>110</v>
      </c>
      <c r="C1167" s="0" t="s">
        <v>108</v>
      </c>
      <c r="D1167" s="116" t="n">
        <v>38412</v>
      </c>
      <c r="E1167" s="0" t="n">
        <v>0.65</v>
      </c>
      <c r="F1167" s="0" t="n">
        <v>3133102</v>
      </c>
      <c r="G1167" s="151" t="s">
        <v>111</v>
      </c>
      <c r="H1167" s="151" t="s">
        <v>111</v>
      </c>
      <c r="I1167" s="152" t="s">
        <v>112</v>
      </c>
    </row>
    <row r="1168" customFormat="false" ht="12.75" hidden="false" customHeight="false" outlineLevel="0" collapsed="false">
      <c r="A1168" s="0" t="s">
        <v>60</v>
      </c>
      <c r="B1168" s="0" t="s">
        <v>113</v>
      </c>
      <c r="C1168" s="0" t="s">
        <v>108</v>
      </c>
      <c r="D1168" s="116" t="n">
        <v>38412</v>
      </c>
      <c r="E1168" s="0" t="n">
        <v>0.15</v>
      </c>
      <c r="F1168" s="0" t="n">
        <v>3133103</v>
      </c>
      <c r="G1168" s="151" t="s">
        <v>111</v>
      </c>
      <c r="H1168" s="151" t="s">
        <v>111</v>
      </c>
      <c r="I1168" s="152" t="s">
        <v>112</v>
      </c>
    </row>
    <row r="1169" customFormat="false" ht="12.75" hidden="false" customHeight="false" outlineLevel="0" collapsed="false">
      <c r="A1169" s="0" t="s">
        <v>61</v>
      </c>
      <c r="B1169" s="0" t="s">
        <v>110</v>
      </c>
      <c r="C1169" s="0" t="s">
        <v>108</v>
      </c>
      <c r="D1169" s="116" t="n">
        <v>38412</v>
      </c>
      <c r="E1169" s="0" t="n">
        <v>0.97</v>
      </c>
      <c r="F1169" s="0" t="n">
        <v>3133104</v>
      </c>
      <c r="G1169" s="151" t="s">
        <v>111</v>
      </c>
      <c r="H1169" s="151" t="s">
        <v>111</v>
      </c>
      <c r="I1169" s="152" t="s">
        <v>112</v>
      </c>
    </row>
    <row r="1170" customFormat="false" ht="12.75" hidden="false" customHeight="false" outlineLevel="0" collapsed="false">
      <c r="A1170" s="0" t="s">
        <v>61</v>
      </c>
      <c r="B1170" s="0" t="s">
        <v>113</v>
      </c>
      <c r="C1170" s="0" t="s">
        <v>108</v>
      </c>
      <c r="D1170" s="116" t="n">
        <v>38412</v>
      </c>
      <c r="E1170" s="0" t="n">
        <v>0.05</v>
      </c>
      <c r="F1170" s="0" t="n">
        <v>3133105</v>
      </c>
      <c r="G1170" s="151" t="s">
        <v>111</v>
      </c>
      <c r="H1170" s="151" t="s">
        <v>111</v>
      </c>
      <c r="I1170" s="152" t="s">
        <v>112</v>
      </c>
    </row>
    <row r="1171" customFormat="false" ht="12.75" hidden="false" customHeight="false" outlineLevel="0" collapsed="false">
      <c r="A1171" s="0" t="s">
        <v>62</v>
      </c>
      <c r="B1171" s="0" t="s">
        <v>110</v>
      </c>
      <c r="C1171" s="0" t="s">
        <v>108</v>
      </c>
      <c r="D1171" s="116" t="n">
        <v>38412</v>
      </c>
      <c r="E1171" s="0" t="n">
        <v>0.65</v>
      </c>
      <c r="F1171" s="0" t="n">
        <v>3133106</v>
      </c>
      <c r="G1171" s="151" t="s">
        <v>111</v>
      </c>
      <c r="H1171" s="151" t="s">
        <v>111</v>
      </c>
      <c r="I1171" s="152" t="s">
        <v>112</v>
      </c>
    </row>
    <row r="1172" customFormat="false" ht="12.75" hidden="false" customHeight="false" outlineLevel="0" collapsed="false">
      <c r="A1172" s="0" t="s">
        <v>62</v>
      </c>
      <c r="B1172" s="0" t="s">
        <v>113</v>
      </c>
      <c r="C1172" s="0" t="s">
        <v>108</v>
      </c>
      <c r="D1172" s="116" t="n">
        <v>38412</v>
      </c>
      <c r="E1172" s="0" t="n">
        <v>0.15</v>
      </c>
      <c r="F1172" s="0" t="n">
        <v>3133107</v>
      </c>
      <c r="G1172" s="151" t="s">
        <v>111</v>
      </c>
      <c r="H1172" s="151" t="s">
        <v>111</v>
      </c>
      <c r="I1172" s="152" t="s">
        <v>112</v>
      </c>
    </row>
    <row r="1173" customFormat="false" ht="12.75" hidden="false" customHeight="false" outlineLevel="0" collapsed="false">
      <c r="A1173" s="0" t="s">
        <v>49</v>
      </c>
      <c r="B1173" s="0" t="s">
        <v>110</v>
      </c>
      <c r="C1173" s="0" t="s">
        <v>108</v>
      </c>
      <c r="D1173" s="116" t="n">
        <v>38412</v>
      </c>
      <c r="E1173" s="0" t="n">
        <v>0.54</v>
      </c>
      <c r="F1173" s="0" t="n">
        <v>3133108</v>
      </c>
      <c r="G1173" s="151" t="s">
        <v>111</v>
      </c>
      <c r="H1173" s="151" t="s">
        <v>111</v>
      </c>
      <c r="I1173" s="152" t="s">
        <v>112</v>
      </c>
    </row>
    <row r="1174" customFormat="false" ht="12.75" hidden="false" customHeight="false" outlineLevel="0" collapsed="false">
      <c r="A1174" s="0" t="s">
        <v>49</v>
      </c>
      <c r="B1174" s="0" t="s">
        <v>113</v>
      </c>
      <c r="C1174" s="0" t="s">
        <v>108</v>
      </c>
      <c r="D1174" s="116" t="n">
        <v>38412</v>
      </c>
      <c r="E1174" s="0" t="n">
        <v>0.05</v>
      </c>
      <c r="F1174" s="0" t="n">
        <v>3133109</v>
      </c>
      <c r="G1174" s="151" t="s">
        <v>111</v>
      </c>
      <c r="H1174" s="151" t="s">
        <v>111</v>
      </c>
      <c r="I1174" s="152" t="s">
        <v>112</v>
      </c>
    </row>
    <row r="1175" customFormat="false" ht="12.75" hidden="false" customHeight="false" outlineLevel="0" collapsed="false">
      <c r="A1175" s="0" t="s">
        <v>50</v>
      </c>
      <c r="B1175" s="0" t="s">
        <v>110</v>
      </c>
      <c r="C1175" s="0" t="s">
        <v>108</v>
      </c>
      <c r="D1175" s="116" t="n">
        <v>38412</v>
      </c>
      <c r="E1175" s="0" t="n">
        <v>0.685</v>
      </c>
      <c r="F1175" s="0" t="n">
        <v>3133110</v>
      </c>
      <c r="G1175" s="151" t="s">
        <v>111</v>
      </c>
      <c r="H1175" s="151" t="s">
        <v>111</v>
      </c>
      <c r="I1175" s="152" t="s">
        <v>112</v>
      </c>
    </row>
    <row r="1176" customFormat="false" ht="12.75" hidden="false" customHeight="false" outlineLevel="0" collapsed="false">
      <c r="A1176" s="0" t="s">
        <v>50</v>
      </c>
      <c r="B1176" s="0" t="s">
        <v>113</v>
      </c>
      <c r="C1176" s="0" t="s">
        <v>108</v>
      </c>
      <c r="D1176" s="116" t="n">
        <v>38412</v>
      </c>
      <c r="E1176" s="0" t="n">
        <v>-0.17</v>
      </c>
      <c r="F1176" s="0" t="n">
        <v>3133111</v>
      </c>
      <c r="G1176" s="151" t="s">
        <v>111</v>
      </c>
      <c r="H1176" s="151" t="s">
        <v>111</v>
      </c>
      <c r="I1176" s="152" t="s">
        <v>112</v>
      </c>
    </row>
    <row r="1177" customFormat="false" ht="12.75" hidden="false" customHeight="false" outlineLevel="0" collapsed="false">
      <c r="A1177" s="0" t="s">
        <v>51</v>
      </c>
      <c r="B1177" s="0" t="s">
        <v>110</v>
      </c>
      <c r="C1177" s="0" t="s">
        <v>108</v>
      </c>
      <c r="D1177" s="116" t="n">
        <v>38412</v>
      </c>
      <c r="E1177" s="0" t="n">
        <v>0.685</v>
      </c>
      <c r="F1177" s="0" t="n">
        <v>3133112</v>
      </c>
      <c r="G1177" s="151" t="s">
        <v>111</v>
      </c>
      <c r="H1177" s="151" t="s">
        <v>111</v>
      </c>
      <c r="I1177" s="152" t="s">
        <v>112</v>
      </c>
    </row>
    <row r="1178" customFormat="false" ht="12.75" hidden="false" customHeight="false" outlineLevel="0" collapsed="false">
      <c r="A1178" s="0" t="s">
        <v>51</v>
      </c>
      <c r="B1178" s="0" t="s">
        <v>113</v>
      </c>
      <c r="C1178" s="0" t="s">
        <v>108</v>
      </c>
      <c r="D1178" s="116" t="n">
        <v>38412</v>
      </c>
      <c r="E1178" s="0" t="n">
        <v>0.1</v>
      </c>
      <c r="F1178" s="0" t="n">
        <v>3133113</v>
      </c>
      <c r="G1178" s="151" t="s">
        <v>111</v>
      </c>
      <c r="H1178" s="151" t="s">
        <v>111</v>
      </c>
      <c r="I1178" s="152" t="s">
        <v>112</v>
      </c>
    </row>
    <row r="1179" customFormat="false" ht="12.75" hidden="false" customHeight="false" outlineLevel="0" collapsed="false">
      <c r="A1179" s="0" t="s">
        <v>52</v>
      </c>
      <c r="B1179" s="0" t="s">
        <v>110</v>
      </c>
      <c r="C1179" s="0" t="s">
        <v>108</v>
      </c>
      <c r="D1179" s="116" t="n">
        <v>38412</v>
      </c>
      <c r="E1179" s="0" t="n">
        <v>0.685</v>
      </c>
      <c r="F1179" s="0" t="n">
        <v>3133114</v>
      </c>
      <c r="G1179" s="151" t="s">
        <v>111</v>
      </c>
      <c r="H1179" s="151" t="s">
        <v>111</v>
      </c>
      <c r="I1179" s="152" t="s">
        <v>112</v>
      </c>
    </row>
    <row r="1180" customFormat="false" ht="12.75" hidden="false" customHeight="false" outlineLevel="0" collapsed="false">
      <c r="A1180" s="0" t="s">
        <v>52</v>
      </c>
      <c r="B1180" s="0" t="s">
        <v>113</v>
      </c>
      <c r="C1180" s="0" t="s">
        <v>108</v>
      </c>
      <c r="D1180" s="116" t="n">
        <v>38412</v>
      </c>
      <c r="E1180" s="0" t="n">
        <v>-0.05</v>
      </c>
      <c r="F1180" s="0" t="n">
        <v>3133115</v>
      </c>
      <c r="G1180" s="151" t="s">
        <v>111</v>
      </c>
      <c r="H1180" s="151" t="s">
        <v>111</v>
      </c>
      <c r="I1180" s="152" t="s">
        <v>112</v>
      </c>
    </row>
    <row r="1181" customFormat="false" ht="12.75" hidden="false" customHeight="false" outlineLevel="0" collapsed="false">
      <c r="A1181" s="0" t="s">
        <v>17</v>
      </c>
      <c r="B1181" s="0" t="s">
        <v>110</v>
      </c>
      <c r="C1181" s="0" t="s">
        <v>108</v>
      </c>
      <c r="D1181" s="116" t="n">
        <v>38412</v>
      </c>
      <c r="E1181" s="0" t="n">
        <v>1.082</v>
      </c>
      <c r="F1181" s="0" t="n">
        <v>3133116</v>
      </c>
      <c r="G1181" s="151" t="s">
        <v>111</v>
      </c>
      <c r="H1181" s="151" t="s">
        <v>111</v>
      </c>
      <c r="I1181" s="152" t="s">
        <v>112</v>
      </c>
    </row>
    <row r="1182" customFormat="false" ht="12.75" hidden="false" customHeight="false" outlineLevel="0" collapsed="false">
      <c r="A1182" s="0" t="s">
        <v>17</v>
      </c>
      <c r="B1182" s="0" t="s">
        <v>113</v>
      </c>
      <c r="C1182" s="0" t="s">
        <v>108</v>
      </c>
      <c r="D1182" s="116" t="n">
        <v>38412</v>
      </c>
      <c r="E1182" s="0" t="n">
        <v>0.014</v>
      </c>
      <c r="F1182" s="0" t="n">
        <v>3133117</v>
      </c>
      <c r="G1182" s="151" t="s">
        <v>111</v>
      </c>
      <c r="H1182" s="151" t="s">
        <v>111</v>
      </c>
      <c r="I1182" s="152" t="s">
        <v>112</v>
      </c>
    </row>
    <row r="1183" customFormat="false" ht="12.75" hidden="false" customHeight="false" outlineLevel="0" collapsed="false">
      <c r="A1183" s="0" t="s">
        <v>18</v>
      </c>
      <c r="B1183" s="0" t="s">
        <v>110</v>
      </c>
      <c r="C1183" s="0" t="s">
        <v>108</v>
      </c>
      <c r="D1183" s="116" t="n">
        <v>38412</v>
      </c>
      <c r="E1183" s="0" t="n">
        <v>0</v>
      </c>
      <c r="F1183" s="0" t="n">
        <v>3133118</v>
      </c>
      <c r="G1183" s="151" t="s">
        <v>111</v>
      </c>
      <c r="H1183" s="151" t="s">
        <v>111</v>
      </c>
      <c r="I1183" s="152" t="s">
        <v>112</v>
      </c>
    </row>
    <row r="1184" customFormat="false" ht="12.75" hidden="false" customHeight="false" outlineLevel="0" collapsed="false">
      <c r="A1184" s="0" t="s">
        <v>18</v>
      </c>
      <c r="B1184" s="0" t="s">
        <v>113</v>
      </c>
      <c r="C1184" s="0" t="s">
        <v>108</v>
      </c>
      <c r="D1184" s="116" t="n">
        <v>38412</v>
      </c>
      <c r="E1184" s="0" t="n">
        <v>0</v>
      </c>
      <c r="F1184" s="0" t="n">
        <v>3133119</v>
      </c>
      <c r="G1184" s="151" t="s">
        <v>111</v>
      </c>
      <c r="H1184" s="151" t="s">
        <v>111</v>
      </c>
      <c r="I1184" s="152" t="s">
        <v>112</v>
      </c>
    </row>
    <row r="1185" customFormat="false" ht="12.75" hidden="false" customHeight="false" outlineLevel="0" collapsed="false">
      <c r="A1185" s="0" t="s">
        <v>19</v>
      </c>
      <c r="B1185" s="0" t="s">
        <v>110</v>
      </c>
      <c r="C1185" s="0" t="s">
        <v>108</v>
      </c>
      <c r="D1185" s="116" t="n">
        <v>38412</v>
      </c>
      <c r="E1185" s="0" t="n">
        <v>0.6</v>
      </c>
      <c r="F1185" s="0" t="n">
        <v>3133120</v>
      </c>
      <c r="G1185" s="151" t="s">
        <v>111</v>
      </c>
      <c r="H1185" s="151" t="s">
        <v>111</v>
      </c>
      <c r="I1185" s="152" t="s">
        <v>112</v>
      </c>
    </row>
    <row r="1186" customFormat="false" ht="12.75" hidden="false" customHeight="false" outlineLevel="0" collapsed="false">
      <c r="A1186" s="0" t="s">
        <v>19</v>
      </c>
      <c r="B1186" s="0" t="s">
        <v>113</v>
      </c>
      <c r="C1186" s="0" t="s">
        <v>108</v>
      </c>
      <c r="D1186" s="116" t="n">
        <v>38412</v>
      </c>
      <c r="E1186" s="0" t="n">
        <v>0.05</v>
      </c>
      <c r="F1186" s="0" t="n">
        <v>3133121</v>
      </c>
      <c r="G1186" s="151" t="s">
        <v>111</v>
      </c>
      <c r="H1186" s="151" t="s">
        <v>111</v>
      </c>
      <c r="I1186" s="152" t="s">
        <v>112</v>
      </c>
    </row>
    <row r="1187" customFormat="false" ht="12.75" hidden="false" customHeight="false" outlineLevel="0" collapsed="false">
      <c r="A1187" s="0" t="s">
        <v>21</v>
      </c>
      <c r="B1187" s="0" t="s">
        <v>110</v>
      </c>
      <c r="C1187" s="0" t="s">
        <v>108</v>
      </c>
      <c r="D1187" s="116" t="n">
        <v>38412</v>
      </c>
      <c r="E1187" s="0" t="n">
        <v>0.59</v>
      </c>
      <c r="F1187" s="0" t="n">
        <v>3133122</v>
      </c>
      <c r="G1187" s="151" t="s">
        <v>111</v>
      </c>
      <c r="H1187" s="151" t="s">
        <v>111</v>
      </c>
      <c r="I1187" s="152" t="s">
        <v>112</v>
      </c>
    </row>
    <row r="1188" customFormat="false" ht="12.75" hidden="false" customHeight="false" outlineLevel="0" collapsed="false">
      <c r="A1188" s="0" t="s">
        <v>21</v>
      </c>
      <c r="B1188" s="0" t="s">
        <v>113</v>
      </c>
      <c r="C1188" s="0" t="s">
        <v>108</v>
      </c>
      <c r="D1188" s="116" t="n">
        <v>38412</v>
      </c>
      <c r="E1188" s="0" t="n">
        <v>0.07</v>
      </c>
      <c r="F1188" s="0" t="n">
        <v>3133123</v>
      </c>
      <c r="G1188" s="151" t="s">
        <v>111</v>
      </c>
      <c r="H1188" s="151" t="s">
        <v>111</v>
      </c>
      <c r="I1188" s="152" t="s">
        <v>112</v>
      </c>
    </row>
    <row r="1189" customFormat="false" ht="12.75" hidden="false" customHeight="false" outlineLevel="0" collapsed="false">
      <c r="A1189" s="0" t="s">
        <v>73</v>
      </c>
      <c r="B1189" s="0" t="s">
        <v>80</v>
      </c>
      <c r="C1189" s="0" t="s">
        <v>108</v>
      </c>
      <c r="D1189" s="116" t="n">
        <v>38412</v>
      </c>
      <c r="E1189" s="0" t="n">
        <v>0.05</v>
      </c>
      <c r="F1189" s="0" t="n">
        <v>3133124</v>
      </c>
      <c r="G1189" s="151" t="s">
        <v>111</v>
      </c>
      <c r="H1189" s="151" t="s">
        <v>111</v>
      </c>
      <c r="I1189" s="152" t="s">
        <v>112</v>
      </c>
    </row>
    <row r="1190" customFormat="false" ht="12.75" hidden="false" customHeight="false" outlineLevel="0" collapsed="false">
      <c r="A1190" s="0" t="s">
        <v>74</v>
      </c>
      <c r="B1190" s="0" t="s">
        <v>80</v>
      </c>
      <c r="C1190" s="0" t="s">
        <v>108</v>
      </c>
      <c r="D1190" s="116" t="n">
        <v>38412</v>
      </c>
      <c r="E1190" s="0" t="n">
        <v>0.1</v>
      </c>
      <c r="F1190" s="0" t="n">
        <v>3133125</v>
      </c>
      <c r="G1190" s="151" t="s">
        <v>111</v>
      </c>
      <c r="H1190" s="151" t="s">
        <v>111</v>
      </c>
      <c r="I1190" s="152" t="s">
        <v>112</v>
      </c>
    </row>
    <row r="1191" customFormat="false" ht="12.75" hidden="false" customHeight="false" outlineLevel="0" collapsed="false">
      <c r="A1191" s="0" t="s">
        <v>75</v>
      </c>
      <c r="B1191" s="0" t="s">
        <v>80</v>
      </c>
      <c r="C1191" s="0" t="s">
        <v>108</v>
      </c>
      <c r="D1191" s="116" t="n">
        <v>38412</v>
      </c>
      <c r="E1191" s="0" t="n">
        <v>-0.05</v>
      </c>
      <c r="F1191" s="0" t="n">
        <v>3133126</v>
      </c>
      <c r="G1191" s="151" t="s">
        <v>111</v>
      </c>
      <c r="H1191" s="151" t="s">
        <v>111</v>
      </c>
      <c r="I1191" s="152" t="s">
        <v>112</v>
      </c>
    </row>
    <row r="1192" customFormat="false" ht="12.75" hidden="false" customHeight="false" outlineLevel="0" collapsed="false">
      <c r="A1192" s="0" t="s">
        <v>76</v>
      </c>
      <c r="B1192" s="0" t="s">
        <v>80</v>
      </c>
      <c r="C1192" s="0" t="s">
        <v>108</v>
      </c>
      <c r="D1192" s="116" t="n">
        <v>38412</v>
      </c>
      <c r="E1192" s="0" t="n">
        <v>0.1</v>
      </c>
      <c r="F1192" s="0" t="n">
        <v>3133127</v>
      </c>
      <c r="G1192" s="151" t="s">
        <v>111</v>
      </c>
      <c r="H1192" s="151" t="s">
        <v>111</v>
      </c>
      <c r="I1192" s="152" t="s">
        <v>112</v>
      </c>
    </row>
    <row r="1193" customFormat="false" ht="12.75" hidden="false" customHeight="false" outlineLevel="0" collapsed="false">
      <c r="A1193" s="0" t="s">
        <v>72</v>
      </c>
      <c r="B1193" s="0" t="s">
        <v>80</v>
      </c>
      <c r="C1193" s="0" t="s">
        <v>108</v>
      </c>
      <c r="D1193" s="116" t="n">
        <v>38412</v>
      </c>
      <c r="E1193" s="158" t="n">
        <v>38443</v>
      </c>
      <c r="I1193" s="152" t="s">
        <v>109</v>
      </c>
    </row>
    <row r="1194" customFormat="false" ht="12.75" hidden="false" customHeight="false" outlineLevel="0" collapsed="false">
      <c r="A1194" s="0" t="s">
        <v>59</v>
      </c>
      <c r="B1194" s="0" t="s">
        <v>110</v>
      </c>
      <c r="C1194" s="0" t="s">
        <v>108</v>
      </c>
      <c r="D1194" s="116" t="n">
        <v>38443</v>
      </c>
      <c r="E1194" s="0" t="n">
        <v>0.435</v>
      </c>
      <c r="F1194" s="0" t="n">
        <v>3133100</v>
      </c>
      <c r="G1194" s="151" t="s">
        <v>111</v>
      </c>
      <c r="H1194" s="151" t="s">
        <v>111</v>
      </c>
      <c r="I1194" s="152" t="s">
        <v>112</v>
      </c>
    </row>
    <row r="1195" customFormat="false" ht="12.75" hidden="false" customHeight="false" outlineLevel="0" collapsed="false">
      <c r="A1195" s="0" t="s">
        <v>59</v>
      </c>
      <c r="B1195" s="0" t="s">
        <v>113</v>
      </c>
      <c r="C1195" s="0" t="s">
        <v>108</v>
      </c>
      <c r="D1195" s="116" t="n">
        <v>38443</v>
      </c>
      <c r="E1195" s="0" t="n">
        <v>0.02</v>
      </c>
      <c r="F1195" s="0" t="n">
        <v>3133101</v>
      </c>
      <c r="G1195" s="151" t="s">
        <v>111</v>
      </c>
      <c r="H1195" s="151" t="s">
        <v>111</v>
      </c>
      <c r="I1195" s="152" t="s">
        <v>112</v>
      </c>
    </row>
    <row r="1196" customFormat="false" ht="12.75" hidden="false" customHeight="false" outlineLevel="0" collapsed="false">
      <c r="A1196" s="0" t="s">
        <v>60</v>
      </c>
      <c r="B1196" s="0" t="s">
        <v>110</v>
      </c>
      <c r="C1196" s="0" t="s">
        <v>108</v>
      </c>
      <c r="D1196" s="116" t="n">
        <v>38443</v>
      </c>
      <c r="E1196" s="0" t="n">
        <v>0.435</v>
      </c>
      <c r="F1196" s="0" t="n">
        <v>3133102</v>
      </c>
      <c r="G1196" s="151" t="s">
        <v>111</v>
      </c>
      <c r="H1196" s="151" t="s">
        <v>111</v>
      </c>
      <c r="I1196" s="152" t="s">
        <v>112</v>
      </c>
    </row>
    <row r="1197" customFormat="false" ht="12.75" hidden="false" customHeight="false" outlineLevel="0" collapsed="false">
      <c r="A1197" s="0" t="s">
        <v>60</v>
      </c>
      <c r="B1197" s="0" t="s">
        <v>113</v>
      </c>
      <c r="C1197" s="0" t="s">
        <v>108</v>
      </c>
      <c r="D1197" s="116" t="n">
        <v>38443</v>
      </c>
      <c r="E1197" s="0" t="n">
        <v>0.05</v>
      </c>
      <c r="F1197" s="0" t="n">
        <v>3133103</v>
      </c>
      <c r="G1197" s="151" t="s">
        <v>111</v>
      </c>
      <c r="H1197" s="151" t="s">
        <v>111</v>
      </c>
      <c r="I1197" s="152" t="s">
        <v>112</v>
      </c>
    </row>
    <row r="1198" customFormat="false" ht="12.75" hidden="false" customHeight="false" outlineLevel="0" collapsed="false">
      <c r="A1198" s="0" t="s">
        <v>61</v>
      </c>
      <c r="B1198" s="0" t="s">
        <v>110</v>
      </c>
      <c r="C1198" s="0" t="s">
        <v>108</v>
      </c>
      <c r="D1198" s="116" t="n">
        <v>38443</v>
      </c>
      <c r="E1198" s="0" t="n">
        <v>0.755</v>
      </c>
      <c r="F1198" s="0" t="n">
        <v>3133104</v>
      </c>
      <c r="G1198" s="151" t="s">
        <v>111</v>
      </c>
      <c r="H1198" s="151" t="s">
        <v>111</v>
      </c>
      <c r="I1198" s="152" t="s">
        <v>112</v>
      </c>
    </row>
    <row r="1199" customFormat="false" ht="12.75" hidden="false" customHeight="false" outlineLevel="0" collapsed="false">
      <c r="A1199" s="0" t="s">
        <v>61</v>
      </c>
      <c r="B1199" s="0" t="s">
        <v>113</v>
      </c>
      <c r="C1199" s="0" t="s">
        <v>108</v>
      </c>
      <c r="D1199" s="116" t="n">
        <v>38443</v>
      </c>
      <c r="E1199" s="0" t="n">
        <v>0.02</v>
      </c>
      <c r="F1199" s="0" t="n">
        <v>3133105</v>
      </c>
      <c r="G1199" s="151" t="s">
        <v>111</v>
      </c>
      <c r="H1199" s="151" t="s">
        <v>111</v>
      </c>
      <c r="I1199" s="152" t="s">
        <v>112</v>
      </c>
    </row>
    <row r="1200" customFormat="false" ht="12.75" hidden="false" customHeight="false" outlineLevel="0" collapsed="false">
      <c r="A1200" s="0" t="s">
        <v>62</v>
      </c>
      <c r="B1200" s="0" t="s">
        <v>110</v>
      </c>
      <c r="C1200" s="0" t="s">
        <v>108</v>
      </c>
      <c r="D1200" s="116" t="n">
        <v>38443</v>
      </c>
      <c r="E1200" s="0" t="n">
        <v>0.435</v>
      </c>
      <c r="F1200" s="0" t="n">
        <v>3133106</v>
      </c>
      <c r="G1200" s="151" t="s">
        <v>111</v>
      </c>
      <c r="H1200" s="151" t="s">
        <v>111</v>
      </c>
      <c r="I1200" s="152" t="s">
        <v>112</v>
      </c>
    </row>
    <row r="1201" customFormat="false" ht="12.75" hidden="false" customHeight="false" outlineLevel="0" collapsed="false">
      <c r="A1201" s="0" t="s">
        <v>62</v>
      </c>
      <c r="B1201" s="0" t="s">
        <v>113</v>
      </c>
      <c r="C1201" s="0" t="s">
        <v>108</v>
      </c>
      <c r="D1201" s="116" t="n">
        <v>38443</v>
      </c>
      <c r="E1201" s="0" t="n">
        <v>0.05</v>
      </c>
      <c r="F1201" s="0" t="n">
        <v>3133107</v>
      </c>
      <c r="G1201" s="151" t="s">
        <v>111</v>
      </c>
      <c r="H1201" s="151" t="s">
        <v>111</v>
      </c>
      <c r="I1201" s="152" t="s">
        <v>112</v>
      </c>
    </row>
    <row r="1202" customFormat="false" ht="12.75" hidden="false" customHeight="false" outlineLevel="0" collapsed="false">
      <c r="A1202" s="0" t="s">
        <v>49</v>
      </c>
      <c r="B1202" s="0" t="s">
        <v>110</v>
      </c>
      <c r="C1202" s="0" t="s">
        <v>108</v>
      </c>
      <c r="D1202" s="116" t="n">
        <v>38443</v>
      </c>
      <c r="E1202" s="0" t="n">
        <v>0.36</v>
      </c>
      <c r="F1202" s="0" t="n">
        <v>3133108</v>
      </c>
      <c r="G1202" s="151" t="s">
        <v>111</v>
      </c>
      <c r="H1202" s="151" t="s">
        <v>111</v>
      </c>
      <c r="I1202" s="152" t="s">
        <v>112</v>
      </c>
    </row>
    <row r="1203" customFormat="false" ht="12.75" hidden="false" customHeight="false" outlineLevel="0" collapsed="false">
      <c r="A1203" s="0" t="s">
        <v>49</v>
      </c>
      <c r="B1203" s="0" t="s">
        <v>113</v>
      </c>
      <c r="C1203" s="0" t="s">
        <v>108</v>
      </c>
      <c r="D1203" s="116" t="n">
        <v>38443</v>
      </c>
      <c r="E1203" s="0" t="n">
        <v>0.005</v>
      </c>
      <c r="F1203" s="0" t="n">
        <v>3133109</v>
      </c>
      <c r="G1203" s="151" t="s">
        <v>111</v>
      </c>
      <c r="H1203" s="151" t="s">
        <v>111</v>
      </c>
      <c r="I1203" s="152" t="s">
        <v>112</v>
      </c>
    </row>
    <row r="1204" customFormat="false" ht="12.75" hidden="false" customHeight="false" outlineLevel="0" collapsed="false">
      <c r="A1204" s="0" t="s">
        <v>50</v>
      </c>
      <c r="B1204" s="0" t="s">
        <v>110</v>
      </c>
      <c r="C1204" s="0" t="s">
        <v>108</v>
      </c>
      <c r="D1204" s="116" t="n">
        <v>38443</v>
      </c>
      <c r="E1204" s="0" t="n">
        <v>0.38</v>
      </c>
      <c r="F1204" s="0" t="n">
        <v>3133110</v>
      </c>
      <c r="G1204" s="151" t="s">
        <v>111</v>
      </c>
      <c r="H1204" s="151" t="s">
        <v>111</v>
      </c>
      <c r="I1204" s="152" t="s">
        <v>112</v>
      </c>
    </row>
    <row r="1205" customFormat="false" ht="12.75" hidden="false" customHeight="false" outlineLevel="0" collapsed="false">
      <c r="A1205" s="0" t="s">
        <v>50</v>
      </c>
      <c r="B1205" s="0" t="s">
        <v>113</v>
      </c>
      <c r="C1205" s="0" t="s">
        <v>108</v>
      </c>
      <c r="D1205" s="116" t="n">
        <v>38443</v>
      </c>
      <c r="E1205" s="0" t="n">
        <v>-0.085</v>
      </c>
      <c r="F1205" s="0" t="n">
        <v>3133111</v>
      </c>
      <c r="G1205" s="151" t="s">
        <v>111</v>
      </c>
      <c r="H1205" s="151" t="s">
        <v>111</v>
      </c>
      <c r="I1205" s="152" t="s">
        <v>112</v>
      </c>
    </row>
    <row r="1206" customFormat="false" ht="12.75" hidden="false" customHeight="false" outlineLevel="0" collapsed="false">
      <c r="A1206" s="0" t="s">
        <v>51</v>
      </c>
      <c r="B1206" s="0" t="s">
        <v>110</v>
      </c>
      <c r="C1206" s="0" t="s">
        <v>108</v>
      </c>
      <c r="D1206" s="116" t="n">
        <v>38443</v>
      </c>
      <c r="E1206" s="0" t="n">
        <v>0.38</v>
      </c>
      <c r="F1206" s="0" t="n">
        <v>3133112</v>
      </c>
      <c r="G1206" s="151" t="s">
        <v>111</v>
      </c>
      <c r="H1206" s="151" t="s">
        <v>111</v>
      </c>
      <c r="I1206" s="152" t="s">
        <v>112</v>
      </c>
    </row>
    <row r="1207" customFormat="false" ht="12.75" hidden="false" customHeight="false" outlineLevel="0" collapsed="false">
      <c r="A1207" s="0" t="s">
        <v>51</v>
      </c>
      <c r="B1207" s="0" t="s">
        <v>113</v>
      </c>
      <c r="C1207" s="0" t="s">
        <v>108</v>
      </c>
      <c r="D1207" s="116" t="n">
        <v>38443</v>
      </c>
      <c r="E1207" s="0" t="n">
        <v>0.02</v>
      </c>
      <c r="F1207" s="0" t="n">
        <v>3133113</v>
      </c>
      <c r="G1207" s="151" t="s">
        <v>111</v>
      </c>
      <c r="H1207" s="151" t="s">
        <v>111</v>
      </c>
      <c r="I1207" s="152" t="s">
        <v>112</v>
      </c>
    </row>
    <row r="1208" customFormat="false" ht="12.75" hidden="false" customHeight="false" outlineLevel="0" collapsed="false">
      <c r="A1208" s="0" t="s">
        <v>52</v>
      </c>
      <c r="B1208" s="0" t="s">
        <v>110</v>
      </c>
      <c r="C1208" s="0" t="s">
        <v>108</v>
      </c>
      <c r="D1208" s="116" t="n">
        <v>38443</v>
      </c>
      <c r="E1208" s="0" t="n">
        <v>0.38</v>
      </c>
      <c r="F1208" s="0" t="n">
        <v>3133114</v>
      </c>
      <c r="G1208" s="151" t="s">
        <v>111</v>
      </c>
      <c r="H1208" s="151" t="s">
        <v>111</v>
      </c>
      <c r="I1208" s="152" t="s">
        <v>112</v>
      </c>
    </row>
    <row r="1209" customFormat="false" ht="12.75" hidden="false" customHeight="false" outlineLevel="0" collapsed="false">
      <c r="A1209" s="0" t="s">
        <v>52</v>
      </c>
      <c r="B1209" s="0" t="s">
        <v>113</v>
      </c>
      <c r="C1209" s="0" t="s">
        <v>108</v>
      </c>
      <c r="D1209" s="116" t="n">
        <v>38443</v>
      </c>
      <c r="E1209" s="0" t="n">
        <v>-0.045</v>
      </c>
      <c r="F1209" s="0" t="n">
        <v>3133115</v>
      </c>
      <c r="G1209" s="151" t="s">
        <v>111</v>
      </c>
      <c r="H1209" s="151" t="s">
        <v>111</v>
      </c>
      <c r="I1209" s="152" t="s">
        <v>112</v>
      </c>
    </row>
    <row r="1210" customFormat="false" ht="12.75" hidden="false" customHeight="false" outlineLevel="0" collapsed="false">
      <c r="A1210" s="0" t="s">
        <v>17</v>
      </c>
      <c r="B1210" s="0" t="s">
        <v>110</v>
      </c>
      <c r="C1210" s="0" t="s">
        <v>108</v>
      </c>
      <c r="D1210" s="116" t="n">
        <v>38443</v>
      </c>
      <c r="E1210" s="0" t="n">
        <v>0.294</v>
      </c>
      <c r="F1210" s="0" t="n">
        <v>3133116</v>
      </c>
      <c r="G1210" s="151" t="s">
        <v>111</v>
      </c>
      <c r="H1210" s="151" t="s">
        <v>111</v>
      </c>
      <c r="I1210" s="152" t="s">
        <v>112</v>
      </c>
    </row>
    <row r="1211" customFormat="false" ht="12.75" hidden="false" customHeight="false" outlineLevel="0" collapsed="false">
      <c r="A1211" s="0" t="s">
        <v>17</v>
      </c>
      <c r="B1211" s="0" t="s">
        <v>113</v>
      </c>
      <c r="C1211" s="0" t="s">
        <v>108</v>
      </c>
      <c r="D1211" s="116" t="n">
        <v>38443</v>
      </c>
      <c r="E1211" s="0" t="n">
        <v>0.014</v>
      </c>
      <c r="F1211" s="0" t="n">
        <v>3133117</v>
      </c>
      <c r="G1211" s="151" t="s">
        <v>111</v>
      </c>
      <c r="H1211" s="151" t="s">
        <v>111</v>
      </c>
      <c r="I1211" s="152" t="s">
        <v>112</v>
      </c>
    </row>
    <row r="1212" customFormat="false" ht="12.75" hidden="false" customHeight="false" outlineLevel="0" collapsed="false">
      <c r="A1212" s="0" t="s">
        <v>18</v>
      </c>
      <c r="B1212" s="0" t="s">
        <v>110</v>
      </c>
      <c r="C1212" s="0" t="s">
        <v>108</v>
      </c>
      <c r="D1212" s="116" t="n">
        <v>38443</v>
      </c>
      <c r="E1212" s="0" t="n">
        <v>0</v>
      </c>
      <c r="F1212" s="0" t="n">
        <v>3133118</v>
      </c>
      <c r="G1212" s="151" t="s">
        <v>111</v>
      </c>
      <c r="H1212" s="151" t="s">
        <v>111</v>
      </c>
      <c r="I1212" s="152" t="s">
        <v>112</v>
      </c>
    </row>
    <row r="1213" customFormat="false" ht="12.75" hidden="false" customHeight="false" outlineLevel="0" collapsed="false">
      <c r="A1213" s="0" t="s">
        <v>18</v>
      </c>
      <c r="B1213" s="0" t="s">
        <v>113</v>
      </c>
      <c r="C1213" s="0" t="s">
        <v>108</v>
      </c>
      <c r="D1213" s="116" t="n">
        <v>38443</v>
      </c>
      <c r="E1213" s="0" t="n">
        <v>0</v>
      </c>
      <c r="F1213" s="0" t="n">
        <v>3133119</v>
      </c>
      <c r="G1213" s="151" t="s">
        <v>111</v>
      </c>
      <c r="H1213" s="151" t="s">
        <v>111</v>
      </c>
      <c r="I1213" s="152" t="s">
        <v>112</v>
      </c>
    </row>
    <row r="1214" customFormat="false" ht="12.75" hidden="false" customHeight="false" outlineLevel="0" collapsed="false">
      <c r="A1214" s="0" t="s">
        <v>19</v>
      </c>
      <c r="B1214" s="0" t="s">
        <v>110</v>
      </c>
      <c r="C1214" s="0" t="s">
        <v>108</v>
      </c>
      <c r="D1214" s="116" t="n">
        <v>38443</v>
      </c>
      <c r="E1214" s="0" t="n">
        <v>0.435</v>
      </c>
      <c r="F1214" s="0" t="n">
        <v>3133120</v>
      </c>
      <c r="G1214" s="151" t="s">
        <v>111</v>
      </c>
      <c r="H1214" s="151" t="s">
        <v>111</v>
      </c>
      <c r="I1214" s="152" t="s">
        <v>112</v>
      </c>
    </row>
    <row r="1215" customFormat="false" ht="12.75" hidden="false" customHeight="false" outlineLevel="0" collapsed="false">
      <c r="A1215" s="0" t="s">
        <v>19</v>
      </c>
      <c r="B1215" s="0" t="s">
        <v>113</v>
      </c>
      <c r="C1215" s="0" t="s">
        <v>108</v>
      </c>
      <c r="D1215" s="116" t="n">
        <v>38443</v>
      </c>
      <c r="E1215" s="0" t="n">
        <v>0.02</v>
      </c>
      <c r="F1215" s="0" t="n">
        <v>3133121</v>
      </c>
      <c r="G1215" s="151" t="s">
        <v>111</v>
      </c>
      <c r="H1215" s="151" t="s">
        <v>111</v>
      </c>
      <c r="I1215" s="152" t="s">
        <v>112</v>
      </c>
    </row>
    <row r="1216" customFormat="false" ht="12.75" hidden="false" customHeight="false" outlineLevel="0" collapsed="false">
      <c r="A1216" s="0" t="s">
        <v>21</v>
      </c>
      <c r="B1216" s="0" t="s">
        <v>110</v>
      </c>
      <c r="C1216" s="0" t="s">
        <v>108</v>
      </c>
      <c r="D1216" s="116" t="n">
        <v>38443</v>
      </c>
      <c r="E1216" s="0" t="n">
        <v>0.425</v>
      </c>
      <c r="F1216" s="0" t="n">
        <v>3133122</v>
      </c>
      <c r="G1216" s="151" t="s">
        <v>111</v>
      </c>
      <c r="H1216" s="151" t="s">
        <v>111</v>
      </c>
      <c r="I1216" s="152" t="s">
        <v>112</v>
      </c>
    </row>
    <row r="1217" customFormat="false" ht="12.75" hidden="false" customHeight="false" outlineLevel="0" collapsed="false">
      <c r="A1217" s="0" t="s">
        <v>21</v>
      </c>
      <c r="B1217" s="0" t="s">
        <v>113</v>
      </c>
      <c r="C1217" s="0" t="s">
        <v>108</v>
      </c>
      <c r="D1217" s="116" t="n">
        <v>38443</v>
      </c>
      <c r="E1217" s="0" t="n">
        <v>0.04</v>
      </c>
      <c r="F1217" s="0" t="n">
        <v>3133123</v>
      </c>
      <c r="G1217" s="151" t="s">
        <v>111</v>
      </c>
      <c r="H1217" s="151" t="s">
        <v>111</v>
      </c>
      <c r="I1217" s="152" t="s">
        <v>112</v>
      </c>
    </row>
    <row r="1218" customFormat="false" ht="12.75" hidden="false" customHeight="false" outlineLevel="0" collapsed="false">
      <c r="A1218" s="0" t="s">
        <v>73</v>
      </c>
      <c r="B1218" s="0" t="s">
        <v>80</v>
      </c>
      <c r="C1218" s="0" t="s">
        <v>108</v>
      </c>
      <c r="D1218" s="116" t="n">
        <v>38443</v>
      </c>
      <c r="E1218" s="0" t="n">
        <v>0.005</v>
      </c>
      <c r="F1218" s="0" t="n">
        <v>3133124</v>
      </c>
      <c r="G1218" s="151" t="s">
        <v>111</v>
      </c>
      <c r="H1218" s="151" t="s">
        <v>111</v>
      </c>
      <c r="I1218" s="152" t="s">
        <v>112</v>
      </c>
    </row>
    <row r="1219" customFormat="false" ht="12.75" hidden="false" customHeight="false" outlineLevel="0" collapsed="false">
      <c r="A1219" s="0" t="s">
        <v>74</v>
      </c>
      <c r="B1219" s="0" t="s">
        <v>80</v>
      </c>
      <c r="C1219" s="0" t="s">
        <v>108</v>
      </c>
      <c r="D1219" s="116" t="n">
        <v>38443</v>
      </c>
      <c r="E1219" s="0" t="n">
        <v>0.02</v>
      </c>
      <c r="F1219" s="0" t="n">
        <v>3133125</v>
      </c>
      <c r="G1219" s="151" t="s">
        <v>111</v>
      </c>
      <c r="H1219" s="151" t="s">
        <v>111</v>
      </c>
      <c r="I1219" s="152" t="s">
        <v>112</v>
      </c>
    </row>
    <row r="1220" customFormat="false" ht="12.75" hidden="false" customHeight="false" outlineLevel="0" collapsed="false">
      <c r="A1220" s="0" t="s">
        <v>75</v>
      </c>
      <c r="B1220" s="0" t="s">
        <v>80</v>
      </c>
      <c r="C1220" s="0" t="s">
        <v>108</v>
      </c>
      <c r="D1220" s="116" t="n">
        <v>38443</v>
      </c>
      <c r="E1220" s="0" t="n">
        <v>-0.045</v>
      </c>
      <c r="F1220" s="0" t="n">
        <v>3133126</v>
      </c>
      <c r="G1220" s="151" t="s">
        <v>111</v>
      </c>
      <c r="H1220" s="151" t="s">
        <v>111</v>
      </c>
      <c r="I1220" s="152" t="s">
        <v>112</v>
      </c>
    </row>
    <row r="1221" customFormat="false" ht="12.75" hidden="false" customHeight="false" outlineLevel="0" collapsed="false">
      <c r="A1221" s="0" t="s">
        <v>76</v>
      </c>
      <c r="B1221" s="0" t="s">
        <v>80</v>
      </c>
      <c r="C1221" s="0" t="s">
        <v>108</v>
      </c>
      <c r="D1221" s="116" t="n">
        <v>38443</v>
      </c>
      <c r="E1221" s="0" t="n">
        <v>0.02</v>
      </c>
      <c r="F1221" s="0" t="n">
        <v>3133127</v>
      </c>
      <c r="G1221" s="151" t="s">
        <v>111</v>
      </c>
      <c r="H1221" s="151" t="s">
        <v>111</v>
      </c>
      <c r="I1221" s="152" t="s">
        <v>112</v>
      </c>
    </row>
    <row r="1222" customFormat="false" ht="12.75" hidden="false" customHeight="false" outlineLevel="0" collapsed="false">
      <c r="A1222" s="0" t="s">
        <v>72</v>
      </c>
      <c r="B1222" s="0" t="s">
        <v>80</v>
      </c>
      <c r="C1222" s="0" t="s">
        <v>108</v>
      </c>
      <c r="D1222" s="116" t="n">
        <v>38443</v>
      </c>
      <c r="E1222" s="158" t="n">
        <v>38473</v>
      </c>
      <c r="I1222" s="152" t="s">
        <v>109</v>
      </c>
    </row>
    <row r="1223" customFormat="false" ht="12.75" hidden="false" customHeight="false" outlineLevel="0" collapsed="false">
      <c r="A1223" s="0" t="s">
        <v>59</v>
      </c>
      <c r="B1223" s="0" t="s">
        <v>110</v>
      </c>
      <c r="C1223" s="0" t="s">
        <v>108</v>
      </c>
      <c r="D1223" s="116" t="n">
        <v>38473</v>
      </c>
      <c r="E1223" s="0" t="n">
        <v>0.385</v>
      </c>
      <c r="F1223" s="0" t="n">
        <v>3133100</v>
      </c>
      <c r="G1223" s="151" t="s">
        <v>111</v>
      </c>
      <c r="H1223" s="151" t="s">
        <v>111</v>
      </c>
      <c r="I1223" s="152" t="s">
        <v>112</v>
      </c>
    </row>
    <row r="1224" customFormat="false" ht="12.75" hidden="false" customHeight="false" outlineLevel="0" collapsed="false">
      <c r="A1224" s="0" t="s">
        <v>59</v>
      </c>
      <c r="B1224" s="0" t="s">
        <v>113</v>
      </c>
      <c r="C1224" s="0" t="s">
        <v>108</v>
      </c>
      <c r="D1224" s="116" t="n">
        <v>38473</v>
      </c>
      <c r="E1224" s="0" t="n">
        <v>0.02</v>
      </c>
      <c r="F1224" s="0" t="n">
        <v>3133101</v>
      </c>
      <c r="G1224" s="151" t="s">
        <v>111</v>
      </c>
      <c r="H1224" s="151" t="s">
        <v>111</v>
      </c>
      <c r="I1224" s="152" t="s">
        <v>112</v>
      </c>
    </row>
    <row r="1225" customFormat="false" ht="12.75" hidden="false" customHeight="false" outlineLevel="0" collapsed="false">
      <c r="A1225" s="0" t="s">
        <v>60</v>
      </c>
      <c r="B1225" s="0" t="s">
        <v>110</v>
      </c>
      <c r="C1225" s="0" t="s">
        <v>108</v>
      </c>
      <c r="D1225" s="116" t="n">
        <v>38473</v>
      </c>
      <c r="E1225" s="0" t="n">
        <v>0.385</v>
      </c>
      <c r="F1225" s="0" t="n">
        <v>3133102</v>
      </c>
      <c r="G1225" s="151" t="s">
        <v>111</v>
      </c>
      <c r="H1225" s="151" t="s">
        <v>111</v>
      </c>
      <c r="I1225" s="152" t="s">
        <v>112</v>
      </c>
    </row>
    <row r="1226" customFormat="false" ht="12.75" hidden="false" customHeight="false" outlineLevel="0" collapsed="false">
      <c r="A1226" s="0" t="s">
        <v>60</v>
      </c>
      <c r="B1226" s="0" t="s">
        <v>113</v>
      </c>
      <c r="C1226" s="0" t="s">
        <v>108</v>
      </c>
      <c r="D1226" s="116" t="n">
        <v>38473</v>
      </c>
      <c r="E1226" s="0" t="n">
        <v>0.05</v>
      </c>
      <c r="F1226" s="0" t="n">
        <v>3133103</v>
      </c>
      <c r="G1226" s="151" t="s">
        <v>111</v>
      </c>
      <c r="H1226" s="151" t="s">
        <v>111</v>
      </c>
      <c r="I1226" s="152" t="s">
        <v>112</v>
      </c>
    </row>
    <row r="1227" customFormat="false" ht="12.75" hidden="false" customHeight="false" outlineLevel="0" collapsed="false">
      <c r="A1227" s="0" t="s">
        <v>61</v>
      </c>
      <c r="B1227" s="0" t="s">
        <v>110</v>
      </c>
      <c r="C1227" s="0" t="s">
        <v>108</v>
      </c>
      <c r="D1227" s="116" t="n">
        <v>38473</v>
      </c>
      <c r="E1227" s="0" t="n">
        <v>0.705</v>
      </c>
      <c r="F1227" s="0" t="n">
        <v>3133104</v>
      </c>
      <c r="G1227" s="151" t="s">
        <v>111</v>
      </c>
      <c r="H1227" s="151" t="s">
        <v>111</v>
      </c>
      <c r="I1227" s="152" t="s">
        <v>112</v>
      </c>
    </row>
    <row r="1228" customFormat="false" ht="12.75" hidden="false" customHeight="false" outlineLevel="0" collapsed="false">
      <c r="A1228" s="0" t="s">
        <v>61</v>
      </c>
      <c r="B1228" s="0" t="s">
        <v>113</v>
      </c>
      <c r="C1228" s="0" t="s">
        <v>108</v>
      </c>
      <c r="D1228" s="116" t="n">
        <v>38473</v>
      </c>
      <c r="E1228" s="0" t="n">
        <v>0.02</v>
      </c>
      <c r="F1228" s="0" t="n">
        <v>3133105</v>
      </c>
      <c r="G1228" s="151" t="s">
        <v>111</v>
      </c>
      <c r="H1228" s="151" t="s">
        <v>111</v>
      </c>
      <c r="I1228" s="152" t="s">
        <v>112</v>
      </c>
    </row>
    <row r="1229" customFormat="false" ht="12.75" hidden="false" customHeight="false" outlineLevel="0" collapsed="false">
      <c r="A1229" s="0" t="s">
        <v>62</v>
      </c>
      <c r="B1229" s="0" t="s">
        <v>110</v>
      </c>
      <c r="C1229" s="0" t="s">
        <v>108</v>
      </c>
      <c r="D1229" s="116" t="n">
        <v>38473</v>
      </c>
      <c r="E1229" s="0" t="n">
        <v>0.385</v>
      </c>
      <c r="F1229" s="0" t="n">
        <v>3133106</v>
      </c>
      <c r="G1229" s="151" t="s">
        <v>111</v>
      </c>
      <c r="H1229" s="151" t="s">
        <v>111</v>
      </c>
      <c r="I1229" s="152" t="s">
        <v>112</v>
      </c>
    </row>
    <row r="1230" customFormat="false" ht="12.75" hidden="false" customHeight="false" outlineLevel="0" collapsed="false">
      <c r="A1230" s="0" t="s">
        <v>62</v>
      </c>
      <c r="B1230" s="0" t="s">
        <v>113</v>
      </c>
      <c r="C1230" s="0" t="s">
        <v>108</v>
      </c>
      <c r="D1230" s="116" t="n">
        <v>38473</v>
      </c>
      <c r="E1230" s="0" t="n">
        <v>0.05</v>
      </c>
      <c r="F1230" s="0" t="n">
        <v>3133107</v>
      </c>
      <c r="G1230" s="151" t="s">
        <v>111</v>
      </c>
      <c r="H1230" s="151" t="s">
        <v>111</v>
      </c>
      <c r="I1230" s="152" t="s">
        <v>112</v>
      </c>
    </row>
    <row r="1231" customFormat="false" ht="12.75" hidden="false" customHeight="false" outlineLevel="0" collapsed="false">
      <c r="A1231" s="0" t="s">
        <v>49</v>
      </c>
      <c r="B1231" s="0" t="s">
        <v>110</v>
      </c>
      <c r="C1231" s="0" t="s">
        <v>108</v>
      </c>
      <c r="D1231" s="116" t="n">
        <v>38473</v>
      </c>
      <c r="E1231" s="0" t="n">
        <v>0.325</v>
      </c>
      <c r="F1231" s="0" t="n">
        <v>3133108</v>
      </c>
      <c r="G1231" s="151" t="s">
        <v>111</v>
      </c>
      <c r="H1231" s="151" t="s">
        <v>111</v>
      </c>
      <c r="I1231" s="152" t="s">
        <v>112</v>
      </c>
    </row>
    <row r="1232" customFormat="false" ht="12.75" hidden="false" customHeight="false" outlineLevel="0" collapsed="false">
      <c r="A1232" s="0" t="s">
        <v>49</v>
      </c>
      <c r="B1232" s="0" t="s">
        <v>113</v>
      </c>
      <c r="C1232" s="0" t="s">
        <v>108</v>
      </c>
      <c r="D1232" s="116" t="n">
        <v>38473</v>
      </c>
      <c r="E1232" s="0" t="n">
        <v>0.005</v>
      </c>
      <c r="F1232" s="0" t="n">
        <v>3133109</v>
      </c>
      <c r="G1232" s="151" t="s">
        <v>111</v>
      </c>
      <c r="H1232" s="151" t="s">
        <v>111</v>
      </c>
      <c r="I1232" s="152" t="s">
        <v>112</v>
      </c>
    </row>
    <row r="1233" customFormat="false" ht="12.75" hidden="false" customHeight="false" outlineLevel="0" collapsed="false">
      <c r="A1233" s="0" t="s">
        <v>50</v>
      </c>
      <c r="B1233" s="0" t="s">
        <v>110</v>
      </c>
      <c r="C1233" s="0" t="s">
        <v>108</v>
      </c>
      <c r="D1233" s="116" t="n">
        <v>38473</v>
      </c>
      <c r="E1233" s="0" t="n">
        <v>0.33</v>
      </c>
      <c r="F1233" s="0" t="n">
        <v>3133110</v>
      </c>
      <c r="G1233" s="151" t="s">
        <v>111</v>
      </c>
      <c r="H1233" s="151" t="s">
        <v>111</v>
      </c>
      <c r="I1233" s="152" t="s">
        <v>112</v>
      </c>
    </row>
    <row r="1234" customFormat="false" ht="12.75" hidden="false" customHeight="false" outlineLevel="0" collapsed="false">
      <c r="A1234" s="0" t="s">
        <v>50</v>
      </c>
      <c r="B1234" s="0" t="s">
        <v>113</v>
      </c>
      <c r="C1234" s="0" t="s">
        <v>108</v>
      </c>
      <c r="D1234" s="116" t="n">
        <v>38473</v>
      </c>
      <c r="E1234" s="0" t="n">
        <v>-0.065</v>
      </c>
      <c r="F1234" s="0" t="n">
        <v>3133111</v>
      </c>
      <c r="G1234" s="151" t="s">
        <v>111</v>
      </c>
      <c r="H1234" s="151" t="s">
        <v>111</v>
      </c>
      <c r="I1234" s="152" t="s">
        <v>112</v>
      </c>
    </row>
    <row r="1235" customFormat="false" ht="12.75" hidden="false" customHeight="false" outlineLevel="0" collapsed="false">
      <c r="A1235" s="0" t="s">
        <v>51</v>
      </c>
      <c r="B1235" s="0" t="s">
        <v>110</v>
      </c>
      <c r="C1235" s="0" t="s">
        <v>108</v>
      </c>
      <c r="D1235" s="116" t="n">
        <v>38473</v>
      </c>
      <c r="E1235" s="0" t="n">
        <v>0.33</v>
      </c>
      <c r="F1235" s="0" t="n">
        <v>3133112</v>
      </c>
      <c r="G1235" s="151" t="s">
        <v>111</v>
      </c>
      <c r="H1235" s="151" t="s">
        <v>111</v>
      </c>
      <c r="I1235" s="152" t="s">
        <v>112</v>
      </c>
    </row>
    <row r="1236" customFormat="false" ht="12.75" hidden="false" customHeight="false" outlineLevel="0" collapsed="false">
      <c r="A1236" s="0" t="s">
        <v>51</v>
      </c>
      <c r="B1236" s="0" t="s">
        <v>113</v>
      </c>
      <c r="C1236" s="0" t="s">
        <v>108</v>
      </c>
      <c r="D1236" s="116" t="n">
        <v>38473</v>
      </c>
      <c r="E1236" s="0" t="n">
        <v>0.02</v>
      </c>
      <c r="F1236" s="0" t="n">
        <v>3133113</v>
      </c>
      <c r="G1236" s="151" t="s">
        <v>111</v>
      </c>
      <c r="H1236" s="151" t="s">
        <v>111</v>
      </c>
      <c r="I1236" s="152" t="s">
        <v>112</v>
      </c>
    </row>
    <row r="1237" customFormat="false" ht="12.75" hidden="false" customHeight="false" outlineLevel="0" collapsed="false">
      <c r="A1237" s="0" t="s">
        <v>52</v>
      </c>
      <c r="B1237" s="0" t="s">
        <v>110</v>
      </c>
      <c r="C1237" s="0" t="s">
        <v>108</v>
      </c>
      <c r="D1237" s="116" t="n">
        <v>38473</v>
      </c>
      <c r="E1237" s="0" t="n">
        <v>0.33</v>
      </c>
      <c r="F1237" s="0" t="n">
        <v>3133114</v>
      </c>
      <c r="G1237" s="151" t="s">
        <v>111</v>
      </c>
      <c r="H1237" s="151" t="s">
        <v>111</v>
      </c>
      <c r="I1237" s="152" t="s">
        <v>112</v>
      </c>
    </row>
    <row r="1238" customFormat="false" ht="12.75" hidden="false" customHeight="false" outlineLevel="0" collapsed="false">
      <c r="A1238" s="0" t="s">
        <v>52</v>
      </c>
      <c r="B1238" s="0" t="s">
        <v>113</v>
      </c>
      <c r="C1238" s="0" t="s">
        <v>108</v>
      </c>
      <c r="D1238" s="116" t="n">
        <v>38473</v>
      </c>
      <c r="E1238" s="0" t="n">
        <v>-0.035</v>
      </c>
      <c r="F1238" s="0" t="n">
        <v>3133115</v>
      </c>
      <c r="G1238" s="151" t="s">
        <v>111</v>
      </c>
      <c r="H1238" s="151" t="s">
        <v>111</v>
      </c>
      <c r="I1238" s="152" t="s">
        <v>112</v>
      </c>
    </row>
    <row r="1239" customFormat="false" ht="12.75" hidden="false" customHeight="false" outlineLevel="0" collapsed="false">
      <c r="A1239" s="0" t="s">
        <v>17</v>
      </c>
      <c r="B1239" s="0" t="s">
        <v>110</v>
      </c>
      <c r="C1239" s="0" t="s">
        <v>108</v>
      </c>
      <c r="D1239" s="116" t="n">
        <v>38473</v>
      </c>
      <c r="E1239" s="0" t="n">
        <v>0.294</v>
      </c>
      <c r="F1239" s="0" t="n">
        <v>3133116</v>
      </c>
      <c r="G1239" s="151" t="s">
        <v>111</v>
      </c>
      <c r="H1239" s="151" t="s">
        <v>111</v>
      </c>
      <c r="I1239" s="152" t="s">
        <v>112</v>
      </c>
    </row>
    <row r="1240" customFormat="false" ht="12.75" hidden="false" customHeight="false" outlineLevel="0" collapsed="false">
      <c r="A1240" s="0" t="s">
        <v>17</v>
      </c>
      <c r="B1240" s="0" t="s">
        <v>113</v>
      </c>
      <c r="C1240" s="0" t="s">
        <v>108</v>
      </c>
      <c r="D1240" s="116" t="n">
        <v>38473</v>
      </c>
      <c r="E1240" s="0" t="n">
        <v>0.014</v>
      </c>
      <c r="F1240" s="0" t="n">
        <v>3133117</v>
      </c>
      <c r="G1240" s="151" t="s">
        <v>111</v>
      </c>
      <c r="H1240" s="151" t="s">
        <v>111</v>
      </c>
      <c r="I1240" s="152" t="s">
        <v>112</v>
      </c>
    </row>
    <row r="1241" customFormat="false" ht="12.75" hidden="false" customHeight="false" outlineLevel="0" collapsed="false">
      <c r="A1241" s="0" t="s">
        <v>18</v>
      </c>
      <c r="B1241" s="0" t="s">
        <v>110</v>
      </c>
      <c r="C1241" s="0" t="s">
        <v>108</v>
      </c>
      <c r="D1241" s="116" t="n">
        <v>38473</v>
      </c>
      <c r="E1241" s="0" t="n">
        <v>0</v>
      </c>
      <c r="F1241" s="0" t="n">
        <v>3133118</v>
      </c>
      <c r="G1241" s="151" t="s">
        <v>111</v>
      </c>
      <c r="H1241" s="151" t="s">
        <v>111</v>
      </c>
      <c r="I1241" s="152" t="s">
        <v>112</v>
      </c>
    </row>
    <row r="1242" customFormat="false" ht="12.75" hidden="false" customHeight="false" outlineLevel="0" collapsed="false">
      <c r="A1242" s="0" t="s">
        <v>18</v>
      </c>
      <c r="B1242" s="0" t="s">
        <v>113</v>
      </c>
      <c r="C1242" s="0" t="s">
        <v>108</v>
      </c>
      <c r="D1242" s="116" t="n">
        <v>38473</v>
      </c>
      <c r="E1242" s="0" t="n">
        <v>0</v>
      </c>
      <c r="F1242" s="0" t="n">
        <v>3133119</v>
      </c>
      <c r="G1242" s="151" t="s">
        <v>111</v>
      </c>
      <c r="H1242" s="151" t="s">
        <v>111</v>
      </c>
      <c r="I1242" s="152" t="s">
        <v>112</v>
      </c>
    </row>
    <row r="1243" customFormat="false" ht="12.75" hidden="false" customHeight="false" outlineLevel="0" collapsed="false">
      <c r="A1243" s="0" t="s">
        <v>19</v>
      </c>
      <c r="B1243" s="0" t="s">
        <v>110</v>
      </c>
      <c r="C1243" s="0" t="s">
        <v>108</v>
      </c>
      <c r="D1243" s="116" t="n">
        <v>38473</v>
      </c>
      <c r="E1243" s="0" t="n">
        <v>0.385</v>
      </c>
      <c r="F1243" s="0" t="n">
        <v>3133120</v>
      </c>
      <c r="G1243" s="151" t="s">
        <v>111</v>
      </c>
      <c r="H1243" s="151" t="s">
        <v>111</v>
      </c>
      <c r="I1243" s="152" t="s">
        <v>112</v>
      </c>
    </row>
    <row r="1244" customFormat="false" ht="12.75" hidden="false" customHeight="false" outlineLevel="0" collapsed="false">
      <c r="A1244" s="0" t="s">
        <v>19</v>
      </c>
      <c r="B1244" s="0" t="s">
        <v>113</v>
      </c>
      <c r="C1244" s="0" t="s">
        <v>108</v>
      </c>
      <c r="D1244" s="116" t="n">
        <v>38473</v>
      </c>
      <c r="E1244" s="0" t="n">
        <v>0.02</v>
      </c>
      <c r="F1244" s="0" t="n">
        <v>3133121</v>
      </c>
      <c r="G1244" s="151" t="s">
        <v>111</v>
      </c>
      <c r="H1244" s="151" t="s">
        <v>111</v>
      </c>
      <c r="I1244" s="152" t="s">
        <v>112</v>
      </c>
    </row>
    <row r="1245" customFormat="false" ht="12.75" hidden="false" customHeight="false" outlineLevel="0" collapsed="false">
      <c r="A1245" s="0" t="s">
        <v>21</v>
      </c>
      <c r="B1245" s="0" t="s">
        <v>110</v>
      </c>
      <c r="C1245" s="0" t="s">
        <v>108</v>
      </c>
      <c r="D1245" s="116" t="n">
        <v>38473</v>
      </c>
      <c r="E1245" s="0" t="n">
        <v>0.375</v>
      </c>
      <c r="F1245" s="0" t="n">
        <v>3133122</v>
      </c>
      <c r="G1245" s="151" t="s">
        <v>111</v>
      </c>
      <c r="H1245" s="151" t="s">
        <v>111</v>
      </c>
      <c r="I1245" s="152" t="s">
        <v>112</v>
      </c>
    </row>
    <row r="1246" customFormat="false" ht="12.75" hidden="false" customHeight="false" outlineLevel="0" collapsed="false">
      <c r="A1246" s="0" t="s">
        <v>21</v>
      </c>
      <c r="B1246" s="0" t="s">
        <v>113</v>
      </c>
      <c r="C1246" s="0" t="s">
        <v>108</v>
      </c>
      <c r="D1246" s="116" t="n">
        <v>38473</v>
      </c>
      <c r="E1246" s="0" t="n">
        <v>0.04</v>
      </c>
      <c r="F1246" s="0" t="n">
        <v>3133123</v>
      </c>
      <c r="G1246" s="151" t="s">
        <v>111</v>
      </c>
      <c r="H1246" s="151" t="s">
        <v>111</v>
      </c>
      <c r="I1246" s="152" t="s">
        <v>112</v>
      </c>
    </row>
    <row r="1247" customFormat="false" ht="12.75" hidden="false" customHeight="false" outlineLevel="0" collapsed="false">
      <c r="A1247" s="0" t="s">
        <v>73</v>
      </c>
      <c r="B1247" s="0" t="s">
        <v>80</v>
      </c>
      <c r="C1247" s="0" t="s">
        <v>108</v>
      </c>
      <c r="D1247" s="116" t="n">
        <v>38473</v>
      </c>
      <c r="E1247" s="0" t="n">
        <v>0.005</v>
      </c>
      <c r="F1247" s="0" t="n">
        <v>3133124</v>
      </c>
      <c r="G1247" s="151" t="s">
        <v>111</v>
      </c>
      <c r="H1247" s="151" t="s">
        <v>111</v>
      </c>
      <c r="I1247" s="152" t="s">
        <v>112</v>
      </c>
    </row>
    <row r="1248" customFormat="false" ht="12.75" hidden="false" customHeight="false" outlineLevel="0" collapsed="false">
      <c r="A1248" s="0" t="s">
        <v>74</v>
      </c>
      <c r="B1248" s="0" t="s">
        <v>80</v>
      </c>
      <c r="C1248" s="0" t="s">
        <v>108</v>
      </c>
      <c r="D1248" s="116" t="n">
        <v>38473</v>
      </c>
      <c r="E1248" s="0" t="n">
        <v>0.02</v>
      </c>
      <c r="F1248" s="0" t="n">
        <v>3133125</v>
      </c>
      <c r="G1248" s="151" t="s">
        <v>111</v>
      </c>
      <c r="H1248" s="151" t="s">
        <v>111</v>
      </c>
      <c r="I1248" s="152" t="s">
        <v>112</v>
      </c>
    </row>
    <row r="1249" customFormat="false" ht="12.75" hidden="false" customHeight="false" outlineLevel="0" collapsed="false">
      <c r="A1249" s="0" t="s">
        <v>75</v>
      </c>
      <c r="B1249" s="0" t="s">
        <v>80</v>
      </c>
      <c r="C1249" s="0" t="s">
        <v>108</v>
      </c>
      <c r="D1249" s="116" t="n">
        <v>38473</v>
      </c>
      <c r="E1249" s="0" t="n">
        <v>-0.035</v>
      </c>
      <c r="F1249" s="0" t="n">
        <v>3133126</v>
      </c>
      <c r="G1249" s="151" t="s">
        <v>111</v>
      </c>
      <c r="H1249" s="151" t="s">
        <v>111</v>
      </c>
      <c r="I1249" s="152" t="s">
        <v>112</v>
      </c>
    </row>
    <row r="1250" customFormat="false" ht="12.75" hidden="false" customHeight="false" outlineLevel="0" collapsed="false">
      <c r="A1250" s="0" t="s">
        <v>76</v>
      </c>
      <c r="B1250" s="0" t="s">
        <v>80</v>
      </c>
      <c r="C1250" s="0" t="s">
        <v>108</v>
      </c>
      <c r="D1250" s="116" t="n">
        <v>38473</v>
      </c>
      <c r="E1250" s="0" t="n">
        <v>0.02</v>
      </c>
      <c r="F1250" s="0" t="n">
        <v>3133127</v>
      </c>
      <c r="G1250" s="151" t="s">
        <v>111</v>
      </c>
      <c r="H1250" s="151" t="s">
        <v>111</v>
      </c>
      <c r="I1250" s="152" t="s">
        <v>112</v>
      </c>
    </row>
    <row r="1251" customFormat="false" ht="12.75" hidden="false" customHeight="false" outlineLevel="0" collapsed="false">
      <c r="A1251" s="0" t="s">
        <v>72</v>
      </c>
      <c r="B1251" s="0" t="s">
        <v>80</v>
      </c>
      <c r="C1251" s="0" t="s">
        <v>108</v>
      </c>
      <c r="D1251" s="116" t="n">
        <v>38473</v>
      </c>
      <c r="E1251" s="158" t="n">
        <v>38504</v>
      </c>
      <c r="I1251" s="152" t="s">
        <v>109</v>
      </c>
    </row>
    <row r="1252" customFormat="false" ht="12.75" hidden="false" customHeight="false" outlineLevel="0" collapsed="false">
      <c r="A1252" s="0" t="s">
        <v>59</v>
      </c>
      <c r="B1252" s="0" t="s">
        <v>110</v>
      </c>
      <c r="C1252" s="0" t="s">
        <v>108</v>
      </c>
      <c r="D1252" s="116" t="n">
        <v>38504</v>
      </c>
      <c r="E1252" s="0" t="n">
        <v>0.385</v>
      </c>
      <c r="F1252" s="0" t="n">
        <v>3133100</v>
      </c>
      <c r="G1252" s="151" t="s">
        <v>111</v>
      </c>
      <c r="H1252" s="151" t="s">
        <v>111</v>
      </c>
      <c r="I1252" s="152" t="s">
        <v>112</v>
      </c>
    </row>
    <row r="1253" customFormat="false" ht="12.75" hidden="false" customHeight="false" outlineLevel="0" collapsed="false">
      <c r="A1253" s="0" t="s">
        <v>59</v>
      </c>
      <c r="B1253" s="0" t="s">
        <v>113</v>
      </c>
      <c r="C1253" s="0" t="s">
        <v>108</v>
      </c>
      <c r="D1253" s="116" t="n">
        <v>38504</v>
      </c>
      <c r="E1253" s="0" t="n">
        <v>0.02</v>
      </c>
      <c r="F1253" s="0" t="n">
        <v>3133101</v>
      </c>
      <c r="G1253" s="151" t="s">
        <v>111</v>
      </c>
      <c r="H1253" s="151" t="s">
        <v>111</v>
      </c>
      <c r="I1253" s="152" t="s">
        <v>112</v>
      </c>
    </row>
    <row r="1254" customFormat="false" ht="12.75" hidden="false" customHeight="false" outlineLevel="0" collapsed="false">
      <c r="A1254" s="0" t="s">
        <v>60</v>
      </c>
      <c r="B1254" s="0" t="s">
        <v>110</v>
      </c>
      <c r="C1254" s="0" t="s">
        <v>108</v>
      </c>
      <c r="D1254" s="116" t="n">
        <v>38504</v>
      </c>
      <c r="E1254" s="0" t="n">
        <v>0.385</v>
      </c>
      <c r="F1254" s="0" t="n">
        <v>3133102</v>
      </c>
      <c r="G1254" s="151" t="s">
        <v>111</v>
      </c>
      <c r="H1254" s="151" t="s">
        <v>111</v>
      </c>
      <c r="I1254" s="152" t="s">
        <v>112</v>
      </c>
    </row>
    <row r="1255" customFormat="false" ht="12.75" hidden="false" customHeight="false" outlineLevel="0" collapsed="false">
      <c r="A1255" s="0" t="s">
        <v>60</v>
      </c>
      <c r="B1255" s="0" t="s">
        <v>113</v>
      </c>
      <c r="C1255" s="0" t="s">
        <v>108</v>
      </c>
      <c r="D1255" s="116" t="n">
        <v>38504</v>
      </c>
      <c r="E1255" s="0" t="n">
        <v>0.06</v>
      </c>
      <c r="F1255" s="0" t="n">
        <v>3133103</v>
      </c>
      <c r="G1255" s="151" t="s">
        <v>111</v>
      </c>
      <c r="H1255" s="151" t="s">
        <v>111</v>
      </c>
      <c r="I1255" s="152" t="s">
        <v>112</v>
      </c>
    </row>
    <row r="1256" customFormat="false" ht="12.75" hidden="false" customHeight="false" outlineLevel="0" collapsed="false">
      <c r="A1256" s="0" t="s">
        <v>61</v>
      </c>
      <c r="B1256" s="0" t="s">
        <v>110</v>
      </c>
      <c r="C1256" s="0" t="s">
        <v>108</v>
      </c>
      <c r="D1256" s="116" t="n">
        <v>38504</v>
      </c>
      <c r="E1256" s="0" t="n">
        <v>0.705</v>
      </c>
      <c r="F1256" s="0" t="n">
        <v>3133104</v>
      </c>
      <c r="G1256" s="151" t="s">
        <v>111</v>
      </c>
      <c r="H1256" s="151" t="s">
        <v>111</v>
      </c>
      <c r="I1256" s="152" t="s">
        <v>112</v>
      </c>
    </row>
    <row r="1257" customFormat="false" ht="12.75" hidden="false" customHeight="false" outlineLevel="0" collapsed="false">
      <c r="A1257" s="0" t="s">
        <v>61</v>
      </c>
      <c r="B1257" s="0" t="s">
        <v>113</v>
      </c>
      <c r="C1257" s="0" t="s">
        <v>108</v>
      </c>
      <c r="D1257" s="116" t="n">
        <v>38504</v>
      </c>
      <c r="E1257" s="0" t="n">
        <v>0.02</v>
      </c>
      <c r="F1257" s="0" t="n">
        <v>3133105</v>
      </c>
      <c r="G1257" s="151" t="s">
        <v>111</v>
      </c>
      <c r="H1257" s="151" t="s">
        <v>111</v>
      </c>
      <c r="I1257" s="152" t="s">
        <v>112</v>
      </c>
    </row>
    <row r="1258" customFormat="false" ht="12.75" hidden="false" customHeight="false" outlineLevel="0" collapsed="false">
      <c r="A1258" s="0" t="s">
        <v>62</v>
      </c>
      <c r="B1258" s="0" t="s">
        <v>110</v>
      </c>
      <c r="C1258" s="0" t="s">
        <v>108</v>
      </c>
      <c r="D1258" s="116" t="n">
        <v>38504</v>
      </c>
      <c r="E1258" s="0" t="n">
        <v>0.385</v>
      </c>
      <c r="F1258" s="0" t="n">
        <v>3133106</v>
      </c>
      <c r="G1258" s="151" t="s">
        <v>111</v>
      </c>
      <c r="H1258" s="151" t="s">
        <v>111</v>
      </c>
      <c r="I1258" s="152" t="s">
        <v>112</v>
      </c>
    </row>
    <row r="1259" customFormat="false" ht="12.75" hidden="false" customHeight="false" outlineLevel="0" collapsed="false">
      <c r="A1259" s="0" t="s">
        <v>62</v>
      </c>
      <c r="B1259" s="0" t="s">
        <v>113</v>
      </c>
      <c r="C1259" s="0" t="s">
        <v>108</v>
      </c>
      <c r="D1259" s="116" t="n">
        <v>38504</v>
      </c>
      <c r="E1259" s="0" t="n">
        <v>0.06</v>
      </c>
      <c r="F1259" s="0" t="n">
        <v>3133107</v>
      </c>
      <c r="G1259" s="151" t="s">
        <v>111</v>
      </c>
      <c r="H1259" s="151" t="s">
        <v>111</v>
      </c>
      <c r="I1259" s="152" t="s">
        <v>112</v>
      </c>
    </row>
    <row r="1260" customFormat="false" ht="12.75" hidden="false" customHeight="false" outlineLevel="0" collapsed="false">
      <c r="A1260" s="0" t="s">
        <v>49</v>
      </c>
      <c r="B1260" s="0" t="s">
        <v>110</v>
      </c>
      <c r="C1260" s="0" t="s">
        <v>108</v>
      </c>
      <c r="D1260" s="116" t="n">
        <v>38504</v>
      </c>
      <c r="E1260" s="0" t="n">
        <v>0.335</v>
      </c>
      <c r="F1260" s="0" t="n">
        <v>3133108</v>
      </c>
      <c r="G1260" s="151" t="s">
        <v>111</v>
      </c>
      <c r="H1260" s="151" t="s">
        <v>111</v>
      </c>
      <c r="I1260" s="152" t="s">
        <v>112</v>
      </c>
    </row>
    <row r="1261" customFormat="false" ht="12.75" hidden="false" customHeight="false" outlineLevel="0" collapsed="false">
      <c r="A1261" s="0" t="s">
        <v>49</v>
      </c>
      <c r="B1261" s="0" t="s">
        <v>113</v>
      </c>
      <c r="C1261" s="0" t="s">
        <v>108</v>
      </c>
      <c r="D1261" s="116" t="n">
        <v>38504</v>
      </c>
      <c r="E1261" s="0" t="n">
        <v>0.005</v>
      </c>
      <c r="F1261" s="0" t="n">
        <v>3133109</v>
      </c>
      <c r="G1261" s="151" t="s">
        <v>111</v>
      </c>
      <c r="H1261" s="151" t="s">
        <v>111</v>
      </c>
      <c r="I1261" s="152" t="s">
        <v>112</v>
      </c>
    </row>
    <row r="1262" customFormat="false" ht="12.75" hidden="false" customHeight="false" outlineLevel="0" collapsed="false">
      <c r="A1262" s="0" t="s">
        <v>50</v>
      </c>
      <c r="B1262" s="0" t="s">
        <v>110</v>
      </c>
      <c r="C1262" s="0" t="s">
        <v>108</v>
      </c>
      <c r="D1262" s="116" t="n">
        <v>38504</v>
      </c>
      <c r="E1262" s="0" t="n">
        <v>0.37</v>
      </c>
      <c r="F1262" s="0" t="n">
        <v>3133110</v>
      </c>
      <c r="G1262" s="151" t="s">
        <v>111</v>
      </c>
      <c r="H1262" s="151" t="s">
        <v>111</v>
      </c>
      <c r="I1262" s="152" t="s">
        <v>112</v>
      </c>
    </row>
    <row r="1263" customFormat="false" ht="12.75" hidden="false" customHeight="false" outlineLevel="0" collapsed="false">
      <c r="A1263" s="0" t="s">
        <v>50</v>
      </c>
      <c r="B1263" s="0" t="s">
        <v>113</v>
      </c>
      <c r="C1263" s="0" t="s">
        <v>108</v>
      </c>
      <c r="D1263" s="116" t="n">
        <v>38504</v>
      </c>
      <c r="E1263" s="0" t="n">
        <v>-0.055</v>
      </c>
      <c r="F1263" s="0" t="n">
        <v>3133111</v>
      </c>
      <c r="G1263" s="151" t="s">
        <v>111</v>
      </c>
      <c r="H1263" s="151" t="s">
        <v>111</v>
      </c>
      <c r="I1263" s="152" t="s">
        <v>112</v>
      </c>
    </row>
    <row r="1264" customFormat="false" ht="12.75" hidden="false" customHeight="false" outlineLevel="0" collapsed="false">
      <c r="A1264" s="0" t="s">
        <v>51</v>
      </c>
      <c r="B1264" s="0" t="s">
        <v>110</v>
      </c>
      <c r="C1264" s="0" t="s">
        <v>108</v>
      </c>
      <c r="D1264" s="116" t="n">
        <v>38504</v>
      </c>
      <c r="E1264" s="0" t="n">
        <v>0.37</v>
      </c>
      <c r="F1264" s="0" t="n">
        <v>3133112</v>
      </c>
      <c r="G1264" s="151" t="s">
        <v>111</v>
      </c>
      <c r="H1264" s="151" t="s">
        <v>111</v>
      </c>
      <c r="I1264" s="152" t="s">
        <v>112</v>
      </c>
    </row>
    <row r="1265" customFormat="false" ht="12.75" hidden="false" customHeight="false" outlineLevel="0" collapsed="false">
      <c r="A1265" s="0" t="s">
        <v>51</v>
      </c>
      <c r="B1265" s="0" t="s">
        <v>113</v>
      </c>
      <c r="C1265" s="0" t="s">
        <v>108</v>
      </c>
      <c r="D1265" s="116" t="n">
        <v>38504</v>
      </c>
      <c r="E1265" s="0" t="n">
        <v>0.035</v>
      </c>
      <c r="F1265" s="0" t="n">
        <v>3133113</v>
      </c>
      <c r="G1265" s="151" t="s">
        <v>111</v>
      </c>
      <c r="H1265" s="151" t="s">
        <v>111</v>
      </c>
      <c r="I1265" s="152" t="s">
        <v>112</v>
      </c>
    </row>
    <row r="1266" customFormat="false" ht="12.75" hidden="false" customHeight="false" outlineLevel="0" collapsed="false">
      <c r="A1266" s="0" t="s">
        <v>52</v>
      </c>
      <c r="B1266" s="0" t="s">
        <v>110</v>
      </c>
      <c r="C1266" s="0" t="s">
        <v>108</v>
      </c>
      <c r="D1266" s="116" t="n">
        <v>38504</v>
      </c>
      <c r="E1266" s="0" t="n">
        <v>0.37</v>
      </c>
      <c r="F1266" s="0" t="n">
        <v>3133114</v>
      </c>
      <c r="G1266" s="151" t="s">
        <v>111</v>
      </c>
      <c r="H1266" s="151" t="s">
        <v>111</v>
      </c>
      <c r="I1266" s="152" t="s">
        <v>112</v>
      </c>
    </row>
    <row r="1267" customFormat="false" ht="12.75" hidden="false" customHeight="false" outlineLevel="0" collapsed="false">
      <c r="A1267" s="0" t="s">
        <v>52</v>
      </c>
      <c r="B1267" s="0" t="s">
        <v>113</v>
      </c>
      <c r="C1267" s="0" t="s">
        <v>108</v>
      </c>
      <c r="D1267" s="116" t="n">
        <v>38504</v>
      </c>
      <c r="E1267" s="0" t="n">
        <v>-0.035</v>
      </c>
      <c r="F1267" s="0" t="n">
        <v>3133115</v>
      </c>
      <c r="G1267" s="151" t="s">
        <v>111</v>
      </c>
      <c r="H1267" s="151" t="s">
        <v>111</v>
      </c>
      <c r="I1267" s="152" t="s">
        <v>112</v>
      </c>
    </row>
    <row r="1268" customFormat="false" ht="12.75" hidden="false" customHeight="false" outlineLevel="0" collapsed="false">
      <c r="A1268" s="0" t="s">
        <v>17</v>
      </c>
      <c r="B1268" s="0" t="s">
        <v>110</v>
      </c>
      <c r="C1268" s="0" t="s">
        <v>108</v>
      </c>
      <c r="D1268" s="116" t="n">
        <v>38504</v>
      </c>
      <c r="E1268" s="0" t="n">
        <v>0.294</v>
      </c>
      <c r="F1268" s="0" t="n">
        <v>3133116</v>
      </c>
      <c r="G1268" s="151" t="s">
        <v>111</v>
      </c>
      <c r="H1268" s="151" t="s">
        <v>111</v>
      </c>
      <c r="I1268" s="152" t="s">
        <v>112</v>
      </c>
    </row>
    <row r="1269" customFormat="false" ht="12.75" hidden="false" customHeight="false" outlineLevel="0" collapsed="false">
      <c r="A1269" s="0" t="s">
        <v>17</v>
      </c>
      <c r="B1269" s="0" t="s">
        <v>113</v>
      </c>
      <c r="C1269" s="0" t="s">
        <v>108</v>
      </c>
      <c r="D1269" s="116" t="n">
        <v>38504</v>
      </c>
      <c r="E1269" s="0" t="n">
        <v>0.014</v>
      </c>
      <c r="F1269" s="0" t="n">
        <v>3133117</v>
      </c>
      <c r="G1269" s="151" t="s">
        <v>111</v>
      </c>
      <c r="H1269" s="151" t="s">
        <v>111</v>
      </c>
      <c r="I1269" s="152" t="s">
        <v>112</v>
      </c>
    </row>
    <row r="1270" customFormat="false" ht="12.75" hidden="false" customHeight="false" outlineLevel="0" collapsed="false">
      <c r="A1270" s="0" t="s">
        <v>18</v>
      </c>
      <c r="B1270" s="0" t="s">
        <v>110</v>
      </c>
      <c r="C1270" s="0" t="s">
        <v>108</v>
      </c>
      <c r="D1270" s="116" t="n">
        <v>38504</v>
      </c>
      <c r="E1270" s="0" t="n">
        <v>0</v>
      </c>
      <c r="F1270" s="0" t="n">
        <v>3133118</v>
      </c>
      <c r="G1270" s="151" t="s">
        <v>111</v>
      </c>
      <c r="H1270" s="151" t="s">
        <v>111</v>
      </c>
      <c r="I1270" s="152" t="s">
        <v>112</v>
      </c>
    </row>
    <row r="1271" customFormat="false" ht="12.75" hidden="false" customHeight="false" outlineLevel="0" collapsed="false">
      <c r="A1271" s="0" t="s">
        <v>18</v>
      </c>
      <c r="B1271" s="0" t="s">
        <v>113</v>
      </c>
      <c r="C1271" s="0" t="s">
        <v>108</v>
      </c>
      <c r="D1271" s="116" t="n">
        <v>38504</v>
      </c>
      <c r="E1271" s="0" t="n">
        <v>0</v>
      </c>
      <c r="F1271" s="0" t="n">
        <v>3133119</v>
      </c>
      <c r="G1271" s="151" t="s">
        <v>111</v>
      </c>
      <c r="H1271" s="151" t="s">
        <v>111</v>
      </c>
      <c r="I1271" s="152" t="s">
        <v>112</v>
      </c>
    </row>
    <row r="1272" customFormat="false" ht="12.75" hidden="false" customHeight="false" outlineLevel="0" collapsed="false">
      <c r="A1272" s="0" t="s">
        <v>19</v>
      </c>
      <c r="B1272" s="0" t="s">
        <v>110</v>
      </c>
      <c r="C1272" s="0" t="s">
        <v>108</v>
      </c>
      <c r="D1272" s="116" t="n">
        <v>38504</v>
      </c>
      <c r="E1272" s="0" t="n">
        <v>0.385</v>
      </c>
      <c r="F1272" s="0" t="n">
        <v>3133120</v>
      </c>
      <c r="G1272" s="151" t="s">
        <v>111</v>
      </c>
      <c r="H1272" s="151" t="s">
        <v>111</v>
      </c>
      <c r="I1272" s="152" t="s">
        <v>112</v>
      </c>
    </row>
    <row r="1273" customFormat="false" ht="12.75" hidden="false" customHeight="false" outlineLevel="0" collapsed="false">
      <c r="A1273" s="0" t="s">
        <v>19</v>
      </c>
      <c r="B1273" s="0" t="s">
        <v>113</v>
      </c>
      <c r="C1273" s="0" t="s">
        <v>108</v>
      </c>
      <c r="D1273" s="116" t="n">
        <v>38504</v>
      </c>
      <c r="E1273" s="0" t="n">
        <v>0.02</v>
      </c>
      <c r="F1273" s="0" t="n">
        <v>3133121</v>
      </c>
      <c r="G1273" s="151" t="s">
        <v>111</v>
      </c>
      <c r="H1273" s="151" t="s">
        <v>111</v>
      </c>
      <c r="I1273" s="152" t="s">
        <v>112</v>
      </c>
    </row>
    <row r="1274" customFormat="false" ht="12.75" hidden="false" customHeight="false" outlineLevel="0" collapsed="false">
      <c r="A1274" s="0" t="s">
        <v>21</v>
      </c>
      <c r="B1274" s="0" t="s">
        <v>110</v>
      </c>
      <c r="C1274" s="0" t="s">
        <v>108</v>
      </c>
      <c r="D1274" s="116" t="n">
        <v>38504</v>
      </c>
      <c r="E1274" s="0" t="n">
        <v>0.375</v>
      </c>
      <c r="F1274" s="0" t="n">
        <v>3133122</v>
      </c>
      <c r="G1274" s="151" t="s">
        <v>111</v>
      </c>
      <c r="H1274" s="151" t="s">
        <v>111</v>
      </c>
      <c r="I1274" s="152" t="s">
        <v>112</v>
      </c>
    </row>
    <row r="1275" customFormat="false" ht="12.75" hidden="false" customHeight="false" outlineLevel="0" collapsed="false">
      <c r="A1275" s="0" t="s">
        <v>21</v>
      </c>
      <c r="B1275" s="0" t="s">
        <v>113</v>
      </c>
      <c r="C1275" s="0" t="s">
        <v>108</v>
      </c>
      <c r="D1275" s="116" t="n">
        <v>38504</v>
      </c>
      <c r="E1275" s="0" t="n">
        <v>0.04</v>
      </c>
      <c r="F1275" s="0" t="n">
        <v>3133123</v>
      </c>
      <c r="G1275" s="151" t="s">
        <v>111</v>
      </c>
      <c r="H1275" s="151" t="s">
        <v>111</v>
      </c>
      <c r="I1275" s="152" t="s">
        <v>112</v>
      </c>
    </row>
    <row r="1276" customFormat="false" ht="12.75" hidden="false" customHeight="false" outlineLevel="0" collapsed="false">
      <c r="A1276" s="0" t="s">
        <v>73</v>
      </c>
      <c r="B1276" s="0" t="s">
        <v>80</v>
      </c>
      <c r="C1276" s="0" t="s">
        <v>108</v>
      </c>
      <c r="D1276" s="116" t="n">
        <v>38504</v>
      </c>
      <c r="E1276" s="0" t="n">
        <v>0.005</v>
      </c>
      <c r="F1276" s="0" t="n">
        <v>3133124</v>
      </c>
      <c r="G1276" s="151" t="s">
        <v>111</v>
      </c>
      <c r="H1276" s="151" t="s">
        <v>111</v>
      </c>
      <c r="I1276" s="152" t="s">
        <v>112</v>
      </c>
    </row>
    <row r="1277" customFormat="false" ht="12.75" hidden="false" customHeight="false" outlineLevel="0" collapsed="false">
      <c r="A1277" s="0" t="s">
        <v>74</v>
      </c>
      <c r="B1277" s="0" t="s">
        <v>80</v>
      </c>
      <c r="C1277" s="0" t="s">
        <v>108</v>
      </c>
      <c r="D1277" s="116" t="n">
        <v>38504</v>
      </c>
      <c r="E1277" s="0" t="n">
        <v>0.035</v>
      </c>
      <c r="F1277" s="0" t="n">
        <v>3133125</v>
      </c>
      <c r="G1277" s="151" t="s">
        <v>111</v>
      </c>
      <c r="H1277" s="151" t="s">
        <v>111</v>
      </c>
      <c r="I1277" s="152" t="s">
        <v>112</v>
      </c>
    </row>
    <row r="1278" customFormat="false" ht="12.75" hidden="false" customHeight="false" outlineLevel="0" collapsed="false">
      <c r="A1278" s="0" t="s">
        <v>75</v>
      </c>
      <c r="B1278" s="0" t="s">
        <v>80</v>
      </c>
      <c r="C1278" s="0" t="s">
        <v>108</v>
      </c>
      <c r="D1278" s="116" t="n">
        <v>38504</v>
      </c>
      <c r="E1278" s="0" t="n">
        <v>-0.035</v>
      </c>
      <c r="F1278" s="0" t="n">
        <v>3133126</v>
      </c>
      <c r="G1278" s="151" t="s">
        <v>111</v>
      </c>
      <c r="H1278" s="151" t="s">
        <v>111</v>
      </c>
      <c r="I1278" s="152" t="s">
        <v>112</v>
      </c>
    </row>
    <row r="1279" customFormat="false" ht="12.75" hidden="false" customHeight="false" outlineLevel="0" collapsed="false">
      <c r="A1279" s="0" t="s">
        <v>76</v>
      </c>
      <c r="B1279" s="0" t="s">
        <v>80</v>
      </c>
      <c r="C1279" s="0" t="s">
        <v>108</v>
      </c>
      <c r="D1279" s="116" t="n">
        <v>38504</v>
      </c>
      <c r="E1279" s="0" t="n">
        <v>0.035</v>
      </c>
      <c r="F1279" s="0" t="n">
        <v>3133127</v>
      </c>
      <c r="G1279" s="151" t="s">
        <v>111</v>
      </c>
      <c r="H1279" s="151" t="s">
        <v>111</v>
      </c>
      <c r="I1279" s="152" t="s">
        <v>112</v>
      </c>
    </row>
    <row r="1280" customFormat="false" ht="12.75" hidden="false" customHeight="false" outlineLevel="0" collapsed="false">
      <c r="A1280" s="0" t="s">
        <v>72</v>
      </c>
      <c r="B1280" s="0" t="s">
        <v>80</v>
      </c>
      <c r="C1280" s="0" t="s">
        <v>108</v>
      </c>
      <c r="D1280" s="116" t="n">
        <v>38504</v>
      </c>
      <c r="E1280" s="158" t="n">
        <v>38534</v>
      </c>
      <c r="I1280" s="152" t="s">
        <v>109</v>
      </c>
    </row>
    <row r="1281" customFormat="false" ht="12.75" hidden="false" customHeight="false" outlineLevel="0" collapsed="false">
      <c r="A1281" s="0" t="s">
        <v>59</v>
      </c>
      <c r="B1281" s="0" t="s">
        <v>110</v>
      </c>
      <c r="C1281" s="0" t="s">
        <v>108</v>
      </c>
      <c r="D1281" s="116" t="n">
        <v>38534</v>
      </c>
      <c r="E1281" s="0" t="n">
        <v>0.3975</v>
      </c>
      <c r="F1281" s="0" t="n">
        <v>3133100</v>
      </c>
      <c r="G1281" s="151" t="s">
        <v>111</v>
      </c>
      <c r="H1281" s="151" t="s">
        <v>111</v>
      </c>
      <c r="I1281" s="152" t="s">
        <v>112</v>
      </c>
    </row>
    <row r="1282" customFormat="false" ht="12.75" hidden="false" customHeight="false" outlineLevel="0" collapsed="false">
      <c r="A1282" s="0" t="s">
        <v>59</v>
      </c>
      <c r="B1282" s="0" t="s">
        <v>113</v>
      </c>
      <c r="C1282" s="0" t="s">
        <v>108</v>
      </c>
      <c r="D1282" s="116" t="n">
        <v>38534</v>
      </c>
      <c r="E1282" s="0" t="n">
        <v>0.02</v>
      </c>
      <c r="F1282" s="0" t="n">
        <v>3133101</v>
      </c>
      <c r="G1282" s="151" t="s">
        <v>111</v>
      </c>
      <c r="H1282" s="151" t="s">
        <v>111</v>
      </c>
      <c r="I1282" s="152" t="s">
        <v>112</v>
      </c>
    </row>
    <row r="1283" customFormat="false" ht="12.75" hidden="false" customHeight="false" outlineLevel="0" collapsed="false">
      <c r="A1283" s="0" t="s">
        <v>60</v>
      </c>
      <c r="B1283" s="0" t="s">
        <v>110</v>
      </c>
      <c r="C1283" s="0" t="s">
        <v>108</v>
      </c>
      <c r="D1283" s="116" t="n">
        <v>38534</v>
      </c>
      <c r="E1283" s="0" t="n">
        <v>0.3975</v>
      </c>
      <c r="F1283" s="0" t="n">
        <v>3133102</v>
      </c>
      <c r="G1283" s="151" t="s">
        <v>111</v>
      </c>
      <c r="H1283" s="151" t="s">
        <v>111</v>
      </c>
      <c r="I1283" s="152" t="s">
        <v>112</v>
      </c>
    </row>
    <row r="1284" customFormat="false" ht="12.75" hidden="false" customHeight="false" outlineLevel="0" collapsed="false">
      <c r="A1284" s="0" t="s">
        <v>60</v>
      </c>
      <c r="B1284" s="0" t="s">
        <v>113</v>
      </c>
      <c r="C1284" s="0" t="s">
        <v>108</v>
      </c>
      <c r="D1284" s="116" t="n">
        <v>38534</v>
      </c>
      <c r="E1284" s="0" t="n">
        <v>0.07</v>
      </c>
      <c r="F1284" s="0" t="n">
        <v>3133103</v>
      </c>
      <c r="G1284" s="151" t="s">
        <v>111</v>
      </c>
      <c r="H1284" s="151" t="s">
        <v>111</v>
      </c>
      <c r="I1284" s="152" t="s">
        <v>112</v>
      </c>
    </row>
    <row r="1285" customFormat="false" ht="12.75" hidden="false" customHeight="false" outlineLevel="0" collapsed="false">
      <c r="A1285" s="0" t="s">
        <v>61</v>
      </c>
      <c r="B1285" s="0" t="s">
        <v>110</v>
      </c>
      <c r="C1285" s="0" t="s">
        <v>108</v>
      </c>
      <c r="D1285" s="116" t="n">
        <v>38534</v>
      </c>
      <c r="E1285" s="0" t="n">
        <v>0.7175</v>
      </c>
      <c r="F1285" s="0" t="n">
        <v>3133104</v>
      </c>
      <c r="G1285" s="151" t="s">
        <v>111</v>
      </c>
      <c r="H1285" s="151" t="s">
        <v>111</v>
      </c>
      <c r="I1285" s="152" t="s">
        <v>112</v>
      </c>
    </row>
    <row r="1286" customFormat="false" ht="12.75" hidden="false" customHeight="false" outlineLevel="0" collapsed="false">
      <c r="A1286" s="0" t="s">
        <v>61</v>
      </c>
      <c r="B1286" s="0" t="s">
        <v>113</v>
      </c>
      <c r="C1286" s="0" t="s">
        <v>108</v>
      </c>
      <c r="D1286" s="116" t="n">
        <v>38534</v>
      </c>
      <c r="E1286" s="0" t="n">
        <v>0.02</v>
      </c>
      <c r="F1286" s="0" t="n">
        <v>3133105</v>
      </c>
      <c r="G1286" s="151" t="s">
        <v>111</v>
      </c>
      <c r="H1286" s="151" t="s">
        <v>111</v>
      </c>
      <c r="I1286" s="152" t="s">
        <v>112</v>
      </c>
    </row>
    <row r="1287" customFormat="false" ht="12.75" hidden="false" customHeight="false" outlineLevel="0" collapsed="false">
      <c r="A1287" s="0" t="s">
        <v>62</v>
      </c>
      <c r="B1287" s="0" t="s">
        <v>110</v>
      </c>
      <c r="C1287" s="0" t="s">
        <v>108</v>
      </c>
      <c r="D1287" s="116" t="n">
        <v>38534</v>
      </c>
      <c r="E1287" s="0" t="n">
        <v>0.3975</v>
      </c>
      <c r="F1287" s="0" t="n">
        <v>3133106</v>
      </c>
      <c r="G1287" s="151" t="s">
        <v>111</v>
      </c>
      <c r="H1287" s="151" t="s">
        <v>111</v>
      </c>
      <c r="I1287" s="152" t="s">
        <v>112</v>
      </c>
    </row>
    <row r="1288" customFormat="false" ht="12.75" hidden="false" customHeight="false" outlineLevel="0" collapsed="false">
      <c r="A1288" s="0" t="s">
        <v>62</v>
      </c>
      <c r="B1288" s="0" t="s">
        <v>113</v>
      </c>
      <c r="C1288" s="0" t="s">
        <v>108</v>
      </c>
      <c r="D1288" s="116" t="n">
        <v>38534</v>
      </c>
      <c r="E1288" s="0" t="n">
        <v>0.07</v>
      </c>
      <c r="F1288" s="0" t="n">
        <v>3133107</v>
      </c>
      <c r="G1288" s="151" t="s">
        <v>111</v>
      </c>
      <c r="H1288" s="151" t="s">
        <v>111</v>
      </c>
      <c r="I1288" s="152" t="s">
        <v>112</v>
      </c>
    </row>
    <row r="1289" customFormat="false" ht="12.75" hidden="false" customHeight="false" outlineLevel="0" collapsed="false">
      <c r="A1289" s="0" t="s">
        <v>49</v>
      </c>
      <c r="B1289" s="0" t="s">
        <v>110</v>
      </c>
      <c r="C1289" s="0" t="s">
        <v>108</v>
      </c>
      <c r="D1289" s="116" t="n">
        <v>38534</v>
      </c>
      <c r="E1289" s="0" t="n">
        <v>0.35</v>
      </c>
      <c r="F1289" s="0" t="n">
        <v>3133108</v>
      </c>
      <c r="G1289" s="151" t="s">
        <v>111</v>
      </c>
      <c r="H1289" s="151" t="s">
        <v>111</v>
      </c>
      <c r="I1289" s="152" t="s">
        <v>112</v>
      </c>
    </row>
    <row r="1290" customFormat="false" ht="12.75" hidden="false" customHeight="false" outlineLevel="0" collapsed="false">
      <c r="A1290" s="0" t="s">
        <v>49</v>
      </c>
      <c r="B1290" s="0" t="s">
        <v>113</v>
      </c>
      <c r="C1290" s="0" t="s">
        <v>108</v>
      </c>
      <c r="D1290" s="116" t="n">
        <v>38534</v>
      </c>
      <c r="E1290" s="0" t="n">
        <v>0.005</v>
      </c>
      <c r="F1290" s="0" t="n">
        <v>3133109</v>
      </c>
      <c r="G1290" s="151" t="s">
        <v>111</v>
      </c>
      <c r="H1290" s="151" t="s">
        <v>111</v>
      </c>
      <c r="I1290" s="152" t="s">
        <v>112</v>
      </c>
    </row>
    <row r="1291" customFormat="false" ht="12.75" hidden="false" customHeight="false" outlineLevel="0" collapsed="false">
      <c r="A1291" s="0" t="s">
        <v>50</v>
      </c>
      <c r="B1291" s="0" t="s">
        <v>110</v>
      </c>
      <c r="C1291" s="0" t="s">
        <v>108</v>
      </c>
      <c r="D1291" s="116" t="n">
        <v>38534</v>
      </c>
      <c r="E1291" s="0" t="n">
        <v>0.41</v>
      </c>
      <c r="F1291" s="0" t="n">
        <v>3133110</v>
      </c>
      <c r="G1291" s="151" t="s">
        <v>111</v>
      </c>
      <c r="H1291" s="151" t="s">
        <v>111</v>
      </c>
      <c r="I1291" s="152" t="s">
        <v>112</v>
      </c>
    </row>
    <row r="1292" customFormat="false" ht="12.75" hidden="false" customHeight="false" outlineLevel="0" collapsed="false">
      <c r="A1292" s="0" t="s">
        <v>50</v>
      </c>
      <c r="B1292" s="0" t="s">
        <v>113</v>
      </c>
      <c r="C1292" s="0" t="s">
        <v>108</v>
      </c>
      <c r="D1292" s="116" t="n">
        <v>38534</v>
      </c>
      <c r="E1292" s="0" t="n">
        <v>-0.02</v>
      </c>
      <c r="F1292" s="0" t="n">
        <v>3133111</v>
      </c>
      <c r="G1292" s="151" t="s">
        <v>111</v>
      </c>
      <c r="H1292" s="151" t="s">
        <v>111</v>
      </c>
      <c r="I1292" s="152" t="s">
        <v>112</v>
      </c>
    </row>
    <row r="1293" customFormat="false" ht="12.75" hidden="false" customHeight="false" outlineLevel="0" collapsed="false">
      <c r="A1293" s="0" t="s">
        <v>51</v>
      </c>
      <c r="B1293" s="0" t="s">
        <v>110</v>
      </c>
      <c r="C1293" s="0" t="s">
        <v>108</v>
      </c>
      <c r="D1293" s="116" t="n">
        <v>38534</v>
      </c>
      <c r="E1293" s="0" t="n">
        <v>0.41</v>
      </c>
      <c r="F1293" s="0" t="n">
        <v>3133112</v>
      </c>
      <c r="G1293" s="151" t="s">
        <v>111</v>
      </c>
      <c r="H1293" s="151" t="s">
        <v>111</v>
      </c>
      <c r="I1293" s="152" t="s">
        <v>112</v>
      </c>
    </row>
    <row r="1294" customFormat="false" ht="12.75" hidden="false" customHeight="false" outlineLevel="0" collapsed="false">
      <c r="A1294" s="0" t="s">
        <v>51</v>
      </c>
      <c r="B1294" s="0" t="s">
        <v>113</v>
      </c>
      <c r="C1294" s="0" t="s">
        <v>108</v>
      </c>
      <c r="D1294" s="116" t="n">
        <v>38534</v>
      </c>
      <c r="E1294" s="0" t="n">
        <v>0.035</v>
      </c>
      <c r="F1294" s="0" t="n">
        <v>3133113</v>
      </c>
      <c r="G1294" s="151" t="s">
        <v>111</v>
      </c>
      <c r="H1294" s="151" t="s">
        <v>111</v>
      </c>
      <c r="I1294" s="152" t="s">
        <v>112</v>
      </c>
    </row>
    <row r="1295" customFormat="false" ht="12.75" hidden="false" customHeight="false" outlineLevel="0" collapsed="false">
      <c r="A1295" s="0" t="s">
        <v>52</v>
      </c>
      <c r="B1295" s="0" t="s">
        <v>110</v>
      </c>
      <c r="C1295" s="0" t="s">
        <v>108</v>
      </c>
      <c r="D1295" s="116" t="n">
        <v>38534</v>
      </c>
      <c r="E1295" s="0" t="n">
        <v>0.41</v>
      </c>
      <c r="F1295" s="0" t="n">
        <v>3133114</v>
      </c>
      <c r="G1295" s="151" t="s">
        <v>111</v>
      </c>
      <c r="H1295" s="151" t="s">
        <v>111</v>
      </c>
      <c r="I1295" s="152" t="s">
        <v>112</v>
      </c>
    </row>
    <row r="1296" customFormat="false" ht="12.75" hidden="false" customHeight="false" outlineLevel="0" collapsed="false">
      <c r="A1296" s="0" t="s">
        <v>52</v>
      </c>
      <c r="B1296" s="0" t="s">
        <v>113</v>
      </c>
      <c r="C1296" s="0" t="s">
        <v>108</v>
      </c>
      <c r="D1296" s="116" t="n">
        <v>38534</v>
      </c>
      <c r="E1296" s="0" t="n">
        <v>-0.02</v>
      </c>
      <c r="F1296" s="0" t="n">
        <v>3133115</v>
      </c>
      <c r="G1296" s="151" t="s">
        <v>111</v>
      </c>
      <c r="H1296" s="151" t="s">
        <v>111</v>
      </c>
      <c r="I1296" s="152" t="s">
        <v>112</v>
      </c>
    </row>
    <row r="1297" customFormat="false" ht="12.75" hidden="false" customHeight="false" outlineLevel="0" collapsed="false">
      <c r="A1297" s="0" t="s">
        <v>17</v>
      </c>
      <c r="B1297" s="0" t="s">
        <v>110</v>
      </c>
      <c r="C1297" s="0" t="s">
        <v>108</v>
      </c>
      <c r="D1297" s="116" t="n">
        <v>38534</v>
      </c>
      <c r="E1297" s="0" t="n">
        <v>0.294</v>
      </c>
      <c r="F1297" s="0" t="n">
        <v>3133116</v>
      </c>
      <c r="G1297" s="151" t="s">
        <v>111</v>
      </c>
      <c r="H1297" s="151" t="s">
        <v>111</v>
      </c>
      <c r="I1297" s="152" t="s">
        <v>112</v>
      </c>
    </row>
    <row r="1298" customFormat="false" ht="12.75" hidden="false" customHeight="false" outlineLevel="0" collapsed="false">
      <c r="A1298" s="0" t="s">
        <v>17</v>
      </c>
      <c r="B1298" s="0" t="s">
        <v>113</v>
      </c>
      <c r="C1298" s="0" t="s">
        <v>108</v>
      </c>
      <c r="D1298" s="116" t="n">
        <v>38534</v>
      </c>
      <c r="E1298" s="0" t="n">
        <v>0.014</v>
      </c>
      <c r="F1298" s="0" t="n">
        <v>3133117</v>
      </c>
      <c r="G1298" s="151" t="s">
        <v>111</v>
      </c>
      <c r="H1298" s="151" t="s">
        <v>111</v>
      </c>
      <c r="I1298" s="152" t="s">
        <v>112</v>
      </c>
    </row>
    <row r="1299" customFormat="false" ht="12.75" hidden="false" customHeight="false" outlineLevel="0" collapsed="false">
      <c r="A1299" s="0" t="s">
        <v>18</v>
      </c>
      <c r="B1299" s="0" t="s">
        <v>110</v>
      </c>
      <c r="C1299" s="0" t="s">
        <v>108</v>
      </c>
      <c r="D1299" s="116" t="n">
        <v>38534</v>
      </c>
      <c r="E1299" s="0" t="n">
        <v>0</v>
      </c>
      <c r="F1299" s="0" t="n">
        <v>3133118</v>
      </c>
      <c r="G1299" s="151" t="s">
        <v>111</v>
      </c>
      <c r="H1299" s="151" t="s">
        <v>111</v>
      </c>
      <c r="I1299" s="152" t="s">
        <v>112</v>
      </c>
    </row>
    <row r="1300" customFormat="false" ht="12.75" hidden="false" customHeight="false" outlineLevel="0" collapsed="false">
      <c r="A1300" s="0" t="s">
        <v>18</v>
      </c>
      <c r="B1300" s="0" t="s">
        <v>113</v>
      </c>
      <c r="C1300" s="0" t="s">
        <v>108</v>
      </c>
      <c r="D1300" s="116" t="n">
        <v>38534</v>
      </c>
      <c r="E1300" s="0" t="n">
        <v>0</v>
      </c>
      <c r="F1300" s="0" t="n">
        <v>3133119</v>
      </c>
      <c r="G1300" s="151" t="s">
        <v>111</v>
      </c>
      <c r="H1300" s="151" t="s">
        <v>111</v>
      </c>
      <c r="I1300" s="152" t="s">
        <v>112</v>
      </c>
    </row>
    <row r="1301" customFormat="false" ht="12.75" hidden="false" customHeight="false" outlineLevel="0" collapsed="false">
      <c r="A1301" s="0" t="s">
        <v>19</v>
      </c>
      <c r="B1301" s="0" t="s">
        <v>110</v>
      </c>
      <c r="C1301" s="0" t="s">
        <v>108</v>
      </c>
      <c r="D1301" s="116" t="n">
        <v>38534</v>
      </c>
      <c r="E1301" s="0" t="n">
        <v>0.3975</v>
      </c>
      <c r="F1301" s="0" t="n">
        <v>3133120</v>
      </c>
      <c r="G1301" s="151" t="s">
        <v>111</v>
      </c>
      <c r="H1301" s="151" t="s">
        <v>111</v>
      </c>
      <c r="I1301" s="152" t="s">
        <v>112</v>
      </c>
    </row>
    <row r="1302" customFormat="false" ht="12.75" hidden="false" customHeight="false" outlineLevel="0" collapsed="false">
      <c r="A1302" s="0" t="s">
        <v>19</v>
      </c>
      <c r="B1302" s="0" t="s">
        <v>113</v>
      </c>
      <c r="C1302" s="0" t="s">
        <v>108</v>
      </c>
      <c r="D1302" s="116" t="n">
        <v>38534</v>
      </c>
      <c r="E1302" s="0" t="n">
        <v>0.02</v>
      </c>
      <c r="F1302" s="0" t="n">
        <v>3133121</v>
      </c>
      <c r="G1302" s="151" t="s">
        <v>111</v>
      </c>
      <c r="H1302" s="151" t="s">
        <v>111</v>
      </c>
      <c r="I1302" s="152" t="s">
        <v>112</v>
      </c>
    </row>
    <row r="1303" customFormat="false" ht="12.75" hidden="false" customHeight="false" outlineLevel="0" collapsed="false">
      <c r="A1303" s="0" t="s">
        <v>21</v>
      </c>
      <c r="B1303" s="0" t="s">
        <v>110</v>
      </c>
      <c r="C1303" s="0" t="s">
        <v>108</v>
      </c>
      <c r="D1303" s="116" t="n">
        <v>38534</v>
      </c>
      <c r="E1303" s="0" t="n">
        <v>0.3875</v>
      </c>
      <c r="F1303" s="0" t="n">
        <v>3133122</v>
      </c>
      <c r="G1303" s="151" t="s">
        <v>111</v>
      </c>
      <c r="H1303" s="151" t="s">
        <v>111</v>
      </c>
      <c r="I1303" s="152" t="s">
        <v>112</v>
      </c>
    </row>
    <row r="1304" customFormat="false" ht="12.75" hidden="false" customHeight="false" outlineLevel="0" collapsed="false">
      <c r="A1304" s="0" t="s">
        <v>21</v>
      </c>
      <c r="B1304" s="0" t="s">
        <v>113</v>
      </c>
      <c r="C1304" s="0" t="s">
        <v>108</v>
      </c>
      <c r="D1304" s="116" t="n">
        <v>38534</v>
      </c>
      <c r="E1304" s="0" t="n">
        <v>0.04</v>
      </c>
      <c r="F1304" s="0" t="n">
        <v>3133123</v>
      </c>
      <c r="G1304" s="151" t="s">
        <v>111</v>
      </c>
      <c r="H1304" s="151" t="s">
        <v>111</v>
      </c>
      <c r="I1304" s="152" t="s">
        <v>112</v>
      </c>
    </row>
    <row r="1305" customFormat="false" ht="12.75" hidden="false" customHeight="false" outlineLevel="0" collapsed="false">
      <c r="A1305" s="0" t="s">
        <v>73</v>
      </c>
      <c r="B1305" s="0" t="s">
        <v>80</v>
      </c>
      <c r="C1305" s="0" t="s">
        <v>108</v>
      </c>
      <c r="D1305" s="116" t="n">
        <v>38534</v>
      </c>
      <c r="E1305" s="0" t="n">
        <v>0.005</v>
      </c>
      <c r="F1305" s="0" t="n">
        <v>3133124</v>
      </c>
      <c r="G1305" s="151" t="s">
        <v>111</v>
      </c>
      <c r="H1305" s="151" t="s">
        <v>111</v>
      </c>
      <c r="I1305" s="152" t="s">
        <v>112</v>
      </c>
    </row>
    <row r="1306" customFormat="false" ht="12.75" hidden="false" customHeight="false" outlineLevel="0" collapsed="false">
      <c r="A1306" s="0" t="s">
        <v>74</v>
      </c>
      <c r="B1306" s="0" t="s">
        <v>80</v>
      </c>
      <c r="C1306" s="0" t="s">
        <v>108</v>
      </c>
      <c r="D1306" s="116" t="n">
        <v>38534</v>
      </c>
      <c r="E1306" s="0" t="n">
        <v>0.035</v>
      </c>
      <c r="F1306" s="0" t="n">
        <v>3133125</v>
      </c>
      <c r="G1306" s="151" t="s">
        <v>111</v>
      </c>
      <c r="H1306" s="151" t="s">
        <v>111</v>
      </c>
      <c r="I1306" s="152" t="s">
        <v>112</v>
      </c>
    </row>
    <row r="1307" customFormat="false" ht="12.75" hidden="false" customHeight="false" outlineLevel="0" collapsed="false">
      <c r="A1307" s="0" t="s">
        <v>75</v>
      </c>
      <c r="B1307" s="0" t="s">
        <v>80</v>
      </c>
      <c r="C1307" s="0" t="s">
        <v>108</v>
      </c>
      <c r="D1307" s="116" t="n">
        <v>38534</v>
      </c>
      <c r="E1307" s="0" t="n">
        <v>-0.02</v>
      </c>
      <c r="F1307" s="0" t="n">
        <v>3133126</v>
      </c>
      <c r="G1307" s="151" t="s">
        <v>111</v>
      </c>
      <c r="H1307" s="151" t="s">
        <v>111</v>
      </c>
      <c r="I1307" s="152" t="s">
        <v>112</v>
      </c>
    </row>
    <row r="1308" customFormat="false" ht="12.75" hidden="false" customHeight="false" outlineLevel="0" collapsed="false">
      <c r="A1308" s="0" t="s">
        <v>76</v>
      </c>
      <c r="B1308" s="0" t="s">
        <v>80</v>
      </c>
      <c r="C1308" s="0" t="s">
        <v>108</v>
      </c>
      <c r="D1308" s="116" t="n">
        <v>38534</v>
      </c>
      <c r="E1308" s="0" t="n">
        <v>0.035</v>
      </c>
      <c r="F1308" s="0" t="n">
        <v>3133127</v>
      </c>
      <c r="G1308" s="151" t="s">
        <v>111</v>
      </c>
      <c r="H1308" s="151" t="s">
        <v>111</v>
      </c>
      <c r="I1308" s="152" t="s">
        <v>112</v>
      </c>
    </row>
    <row r="1309" customFormat="false" ht="12.75" hidden="false" customHeight="false" outlineLevel="0" collapsed="false">
      <c r="A1309" s="0" t="s">
        <v>72</v>
      </c>
      <c r="B1309" s="0" t="s">
        <v>80</v>
      </c>
      <c r="C1309" s="0" t="s">
        <v>108</v>
      </c>
      <c r="D1309" s="116" t="n">
        <v>38534</v>
      </c>
      <c r="E1309" s="158" t="n">
        <v>38565</v>
      </c>
      <c r="I1309" s="152" t="s">
        <v>109</v>
      </c>
    </row>
    <row r="1310" customFormat="false" ht="12.75" hidden="false" customHeight="false" outlineLevel="0" collapsed="false">
      <c r="A1310" s="0" t="s">
        <v>59</v>
      </c>
      <c r="B1310" s="0" t="s">
        <v>110</v>
      </c>
      <c r="C1310" s="0" t="s">
        <v>108</v>
      </c>
      <c r="D1310" s="116" t="n">
        <v>38565</v>
      </c>
      <c r="E1310" s="0" t="n">
        <v>0.4</v>
      </c>
      <c r="F1310" s="0" t="n">
        <v>3133100</v>
      </c>
      <c r="G1310" s="151" t="s">
        <v>111</v>
      </c>
      <c r="H1310" s="151" t="s">
        <v>111</v>
      </c>
      <c r="I1310" s="152" t="s">
        <v>112</v>
      </c>
    </row>
    <row r="1311" customFormat="false" ht="12.75" hidden="false" customHeight="false" outlineLevel="0" collapsed="false">
      <c r="A1311" s="0" t="s">
        <v>59</v>
      </c>
      <c r="B1311" s="0" t="s">
        <v>113</v>
      </c>
      <c r="C1311" s="0" t="s">
        <v>108</v>
      </c>
      <c r="D1311" s="116" t="n">
        <v>38565</v>
      </c>
      <c r="E1311" s="0" t="n">
        <v>0.02</v>
      </c>
      <c r="F1311" s="0" t="n">
        <v>3133101</v>
      </c>
      <c r="G1311" s="151" t="s">
        <v>111</v>
      </c>
      <c r="H1311" s="151" t="s">
        <v>111</v>
      </c>
      <c r="I1311" s="152" t="s">
        <v>112</v>
      </c>
    </row>
    <row r="1312" customFormat="false" ht="12.75" hidden="false" customHeight="false" outlineLevel="0" collapsed="false">
      <c r="A1312" s="0" t="s">
        <v>60</v>
      </c>
      <c r="B1312" s="0" t="s">
        <v>110</v>
      </c>
      <c r="C1312" s="0" t="s">
        <v>108</v>
      </c>
      <c r="D1312" s="116" t="n">
        <v>38565</v>
      </c>
      <c r="E1312" s="0" t="n">
        <v>0.4</v>
      </c>
      <c r="F1312" s="0" t="n">
        <v>3133102</v>
      </c>
      <c r="G1312" s="151" t="s">
        <v>111</v>
      </c>
      <c r="H1312" s="151" t="s">
        <v>111</v>
      </c>
      <c r="I1312" s="152" t="s">
        <v>112</v>
      </c>
    </row>
    <row r="1313" customFormat="false" ht="12.75" hidden="false" customHeight="false" outlineLevel="0" collapsed="false">
      <c r="A1313" s="0" t="s">
        <v>60</v>
      </c>
      <c r="B1313" s="0" t="s">
        <v>113</v>
      </c>
      <c r="C1313" s="0" t="s">
        <v>108</v>
      </c>
      <c r="D1313" s="116" t="n">
        <v>38565</v>
      </c>
      <c r="E1313" s="0" t="n">
        <v>0.07</v>
      </c>
      <c r="F1313" s="0" t="n">
        <v>3133103</v>
      </c>
      <c r="G1313" s="151" t="s">
        <v>111</v>
      </c>
      <c r="H1313" s="151" t="s">
        <v>111</v>
      </c>
      <c r="I1313" s="152" t="s">
        <v>112</v>
      </c>
    </row>
    <row r="1314" customFormat="false" ht="12.75" hidden="false" customHeight="false" outlineLevel="0" collapsed="false">
      <c r="A1314" s="0" t="s">
        <v>61</v>
      </c>
      <c r="B1314" s="0" t="s">
        <v>110</v>
      </c>
      <c r="C1314" s="0" t="s">
        <v>108</v>
      </c>
      <c r="D1314" s="116" t="n">
        <v>38565</v>
      </c>
      <c r="E1314" s="0" t="n">
        <v>0.72</v>
      </c>
      <c r="F1314" s="0" t="n">
        <v>3133104</v>
      </c>
      <c r="G1314" s="151" t="s">
        <v>111</v>
      </c>
      <c r="H1314" s="151" t="s">
        <v>111</v>
      </c>
      <c r="I1314" s="152" t="s">
        <v>112</v>
      </c>
    </row>
    <row r="1315" customFormat="false" ht="12.75" hidden="false" customHeight="false" outlineLevel="0" collapsed="false">
      <c r="A1315" s="0" t="s">
        <v>61</v>
      </c>
      <c r="B1315" s="0" t="s">
        <v>113</v>
      </c>
      <c r="C1315" s="0" t="s">
        <v>108</v>
      </c>
      <c r="D1315" s="116" t="n">
        <v>38565</v>
      </c>
      <c r="E1315" s="0" t="n">
        <v>0.02</v>
      </c>
      <c r="F1315" s="0" t="n">
        <v>3133105</v>
      </c>
      <c r="G1315" s="151" t="s">
        <v>111</v>
      </c>
      <c r="H1315" s="151" t="s">
        <v>111</v>
      </c>
      <c r="I1315" s="152" t="s">
        <v>112</v>
      </c>
    </row>
    <row r="1316" customFormat="false" ht="12.75" hidden="false" customHeight="false" outlineLevel="0" collapsed="false">
      <c r="A1316" s="0" t="s">
        <v>62</v>
      </c>
      <c r="B1316" s="0" t="s">
        <v>110</v>
      </c>
      <c r="C1316" s="0" t="s">
        <v>108</v>
      </c>
      <c r="D1316" s="116" t="n">
        <v>38565</v>
      </c>
      <c r="E1316" s="0" t="n">
        <v>0.4</v>
      </c>
      <c r="F1316" s="0" t="n">
        <v>3133106</v>
      </c>
      <c r="G1316" s="151" t="s">
        <v>111</v>
      </c>
      <c r="H1316" s="151" t="s">
        <v>111</v>
      </c>
      <c r="I1316" s="152" t="s">
        <v>112</v>
      </c>
    </row>
    <row r="1317" customFormat="false" ht="12.75" hidden="false" customHeight="false" outlineLevel="0" collapsed="false">
      <c r="A1317" s="0" t="s">
        <v>62</v>
      </c>
      <c r="B1317" s="0" t="s">
        <v>113</v>
      </c>
      <c r="C1317" s="0" t="s">
        <v>108</v>
      </c>
      <c r="D1317" s="116" t="n">
        <v>38565</v>
      </c>
      <c r="E1317" s="0" t="n">
        <v>0.07</v>
      </c>
      <c r="F1317" s="0" t="n">
        <v>3133107</v>
      </c>
      <c r="G1317" s="151" t="s">
        <v>111</v>
      </c>
      <c r="H1317" s="151" t="s">
        <v>111</v>
      </c>
      <c r="I1317" s="152" t="s">
        <v>112</v>
      </c>
    </row>
    <row r="1318" customFormat="false" ht="12.75" hidden="false" customHeight="false" outlineLevel="0" collapsed="false">
      <c r="A1318" s="0" t="s">
        <v>49</v>
      </c>
      <c r="B1318" s="0" t="s">
        <v>110</v>
      </c>
      <c r="C1318" s="0" t="s">
        <v>108</v>
      </c>
      <c r="D1318" s="116" t="n">
        <v>38565</v>
      </c>
      <c r="E1318" s="0" t="n">
        <v>0.35</v>
      </c>
      <c r="F1318" s="0" t="n">
        <v>3133108</v>
      </c>
      <c r="G1318" s="151" t="s">
        <v>111</v>
      </c>
      <c r="H1318" s="151" t="s">
        <v>111</v>
      </c>
      <c r="I1318" s="152" t="s">
        <v>112</v>
      </c>
    </row>
    <row r="1319" customFormat="false" ht="12.75" hidden="false" customHeight="false" outlineLevel="0" collapsed="false">
      <c r="A1319" s="0" t="s">
        <v>49</v>
      </c>
      <c r="B1319" s="0" t="s">
        <v>113</v>
      </c>
      <c r="C1319" s="0" t="s">
        <v>108</v>
      </c>
      <c r="D1319" s="116" t="n">
        <v>38565</v>
      </c>
      <c r="E1319" s="0" t="n">
        <v>-0.005</v>
      </c>
      <c r="F1319" s="0" t="n">
        <v>3133109</v>
      </c>
      <c r="G1319" s="151" t="s">
        <v>111</v>
      </c>
      <c r="H1319" s="151" t="s">
        <v>111</v>
      </c>
      <c r="I1319" s="152" t="s">
        <v>112</v>
      </c>
    </row>
    <row r="1320" customFormat="false" ht="12.75" hidden="false" customHeight="false" outlineLevel="0" collapsed="false">
      <c r="A1320" s="0" t="s">
        <v>50</v>
      </c>
      <c r="B1320" s="0" t="s">
        <v>110</v>
      </c>
      <c r="C1320" s="0" t="s">
        <v>108</v>
      </c>
      <c r="D1320" s="116" t="n">
        <v>38565</v>
      </c>
      <c r="E1320" s="0" t="n">
        <v>0.41</v>
      </c>
      <c r="F1320" s="0" t="n">
        <v>3133110</v>
      </c>
      <c r="G1320" s="151" t="s">
        <v>111</v>
      </c>
      <c r="H1320" s="151" t="s">
        <v>111</v>
      </c>
      <c r="I1320" s="152" t="s">
        <v>112</v>
      </c>
    </row>
    <row r="1321" customFormat="false" ht="12.75" hidden="false" customHeight="false" outlineLevel="0" collapsed="false">
      <c r="A1321" s="0" t="s">
        <v>50</v>
      </c>
      <c r="B1321" s="0" t="s">
        <v>113</v>
      </c>
      <c r="C1321" s="0" t="s">
        <v>108</v>
      </c>
      <c r="D1321" s="116" t="n">
        <v>38565</v>
      </c>
      <c r="E1321" s="0" t="n">
        <v>-0.02</v>
      </c>
      <c r="F1321" s="0" t="n">
        <v>3133111</v>
      </c>
      <c r="G1321" s="151" t="s">
        <v>111</v>
      </c>
      <c r="H1321" s="151" t="s">
        <v>111</v>
      </c>
      <c r="I1321" s="152" t="s">
        <v>112</v>
      </c>
    </row>
    <row r="1322" customFormat="false" ht="12.75" hidden="false" customHeight="false" outlineLevel="0" collapsed="false">
      <c r="A1322" s="0" t="s">
        <v>51</v>
      </c>
      <c r="B1322" s="0" t="s">
        <v>110</v>
      </c>
      <c r="C1322" s="0" t="s">
        <v>108</v>
      </c>
      <c r="D1322" s="116" t="n">
        <v>38565</v>
      </c>
      <c r="E1322" s="0" t="n">
        <v>0.41</v>
      </c>
      <c r="F1322" s="0" t="n">
        <v>3133112</v>
      </c>
      <c r="G1322" s="151" t="s">
        <v>111</v>
      </c>
      <c r="H1322" s="151" t="s">
        <v>111</v>
      </c>
      <c r="I1322" s="152" t="s">
        <v>112</v>
      </c>
    </row>
    <row r="1323" customFormat="false" ht="12.75" hidden="false" customHeight="false" outlineLevel="0" collapsed="false">
      <c r="A1323" s="0" t="s">
        <v>51</v>
      </c>
      <c r="B1323" s="0" t="s">
        <v>113</v>
      </c>
      <c r="C1323" s="0" t="s">
        <v>108</v>
      </c>
      <c r="D1323" s="116" t="n">
        <v>38565</v>
      </c>
      <c r="E1323" s="0" t="n">
        <v>0.01</v>
      </c>
      <c r="F1323" s="0" t="n">
        <v>3133113</v>
      </c>
      <c r="G1323" s="151" t="s">
        <v>111</v>
      </c>
      <c r="H1323" s="151" t="s">
        <v>111</v>
      </c>
      <c r="I1323" s="152" t="s">
        <v>112</v>
      </c>
    </row>
    <row r="1324" customFormat="false" ht="12.75" hidden="false" customHeight="false" outlineLevel="0" collapsed="false">
      <c r="A1324" s="0" t="s">
        <v>52</v>
      </c>
      <c r="B1324" s="0" t="s">
        <v>110</v>
      </c>
      <c r="C1324" s="0" t="s">
        <v>108</v>
      </c>
      <c r="D1324" s="116" t="n">
        <v>38565</v>
      </c>
      <c r="E1324" s="0" t="n">
        <v>0.41</v>
      </c>
      <c r="F1324" s="0" t="n">
        <v>3133114</v>
      </c>
      <c r="G1324" s="151" t="s">
        <v>111</v>
      </c>
      <c r="H1324" s="151" t="s">
        <v>111</v>
      </c>
      <c r="I1324" s="152" t="s">
        <v>112</v>
      </c>
    </row>
    <row r="1325" customFormat="false" ht="12.75" hidden="false" customHeight="false" outlineLevel="0" collapsed="false">
      <c r="A1325" s="0" t="s">
        <v>52</v>
      </c>
      <c r="B1325" s="0" t="s">
        <v>113</v>
      </c>
      <c r="C1325" s="0" t="s">
        <v>108</v>
      </c>
      <c r="D1325" s="116" t="n">
        <v>38565</v>
      </c>
      <c r="E1325" s="0" t="n">
        <v>-0.02</v>
      </c>
      <c r="F1325" s="0" t="n">
        <v>3133115</v>
      </c>
      <c r="G1325" s="151" t="s">
        <v>111</v>
      </c>
      <c r="H1325" s="151" t="s">
        <v>111</v>
      </c>
      <c r="I1325" s="152" t="s">
        <v>112</v>
      </c>
    </row>
    <row r="1326" customFormat="false" ht="12.75" hidden="false" customHeight="false" outlineLevel="0" collapsed="false">
      <c r="A1326" s="0" t="s">
        <v>17</v>
      </c>
      <c r="B1326" s="0" t="s">
        <v>110</v>
      </c>
      <c r="C1326" s="0" t="s">
        <v>108</v>
      </c>
      <c r="D1326" s="116" t="n">
        <v>38565</v>
      </c>
      <c r="E1326" s="0" t="n">
        <v>0.294</v>
      </c>
      <c r="F1326" s="0" t="n">
        <v>3133116</v>
      </c>
      <c r="G1326" s="151" t="s">
        <v>111</v>
      </c>
      <c r="H1326" s="151" t="s">
        <v>111</v>
      </c>
      <c r="I1326" s="152" t="s">
        <v>112</v>
      </c>
    </row>
    <row r="1327" customFormat="false" ht="12.75" hidden="false" customHeight="false" outlineLevel="0" collapsed="false">
      <c r="A1327" s="0" t="s">
        <v>17</v>
      </c>
      <c r="B1327" s="0" t="s">
        <v>113</v>
      </c>
      <c r="C1327" s="0" t="s">
        <v>108</v>
      </c>
      <c r="D1327" s="116" t="n">
        <v>38565</v>
      </c>
      <c r="E1327" s="0" t="n">
        <v>0.014</v>
      </c>
      <c r="F1327" s="0" t="n">
        <v>3133117</v>
      </c>
      <c r="G1327" s="151" t="s">
        <v>111</v>
      </c>
      <c r="H1327" s="151" t="s">
        <v>111</v>
      </c>
      <c r="I1327" s="152" t="s">
        <v>112</v>
      </c>
    </row>
    <row r="1328" customFormat="false" ht="12.75" hidden="false" customHeight="false" outlineLevel="0" collapsed="false">
      <c r="A1328" s="0" t="s">
        <v>18</v>
      </c>
      <c r="B1328" s="0" t="s">
        <v>110</v>
      </c>
      <c r="C1328" s="0" t="s">
        <v>108</v>
      </c>
      <c r="D1328" s="116" t="n">
        <v>38565</v>
      </c>
      <c r="E1328" s="0" t="n">
        <v>0</v>
      </c>
      <c r="F1328" s="0" t="n">
        <v>3133118</v>
      </c>
      <c r="G1328" s="151" t="s">
        <v>111</v>
      </c>
      <c r="H1328" s="151" t="s">
        <v>111</v>
      </c>
      <c r="I1328" s="152" t="s">
        <v>112</v>
      </c>
    </row>
    <row r="1329" customFormat="false" ht="12.75" hidden="false" customHeight="false" outlineLevel="0" collapsed="false">
      <c r="A1329" s="0" t="s">
        <v>18</v>
      </c>
      <c r="B1329" s="0" t="s">
        <v>113</v>
      </c>
      <c r="C1329" s="0" t="s">
        <v>108</v>
      </c>
      <c r="D1329" s="116" t="n">
        <v>38565</v>
      </c>
      <c r="E1329" s="0" t="n">
        <v>0</v>
      </c>
      <c r="F1329" s="0" t="n">
        <v>3133119</v>
      </c>
      <c r="G1329" s="151" t="s">
        <v>111</v>
      </c>
      <c r="H1329" s="151" t="s">
        <v>111</v>
      </c>
      <c r="I1329" s="152" t="s">
        <v>112</v>
      </c>
    </row>
    <row r="1330" customFormat="false" ht="12.75" hidden="false" customHeight="false" outlineLevel="0" collapsed="false">
      <c r="A1330" s="0" t="s">
        <v>19</v>
      </c>
      <c r="B1330" s="0" t="s">
        <v>110</v>
      </c>
      <c r="C1330" s="0" t="s">
        <v>108</v>
      </c>
      <c r="D1330" s="116" t="n">
        <v>38565</v>
      </c>
      <c r="E1330" s="0" t="n">
        <v>0.4</v>
      </c>
      <c r="F1330" s="0" t="n">
        <v>3133120</v>
      </c>
      <c r="G1330" s="151" t="s">
        <v>111</v>
      </c>
      <c r="H1330" s="151" t="s">
        <v>111</v>
      </c>
      <c r="I1330" s="152" t="s">
        <v>112</v>
      </c>
    </row>
    <row r="1331" customFormat="false" ht="12.75" hidden="false" customHeight="false" outlineLevel="0" collapsed="false">
      <c r="A1331" s="0" t="s">
        <v>19</v>
      </c>
      <c r="B1331" s="0" t="s">
        <v>113</v>
      </c>
      <c r="C1331" s="0" t="s">
        <v>108</v>
      </c>
      <c r="D1331" s="116" t="n">
        <v>38565</v>
      </c>
      <c r="E1331" s="0" t="n">
        <v>0.02</v>
      </c>
      <c r="F1331" s="0" t="n">
        <v>3133121</v>
      </c>
      <c r="G1331" s="151" t="s">
        <v>111</v>
      </c>
      <c r="H1331" s="151" t="s">
        <v>111</v>
      </c>
      <c r="I1331" s="152" t="s">
        <v>112</v>
      </c>
    </row>
    <row r="1332" customFormat="false" ht="12.75" hidden="false" customHeight="false" outlineLevel="0" collapsed="false">
      <c r="A1332" s="0" t="s">
        <v>21</v>
      </c>
      <c r="B1332" s="0" t="s">
        <v>110</v>
      </c>
      <c r="C1332" s="0" t="s">
        <v>108</v>
      </c>
      <c r="D1332" s="116" t="n">
        <v>38565</v>
      </c>
      <c r="E1332" s="0" t="n">
        <v>0.39</v>
      </c>
      <c r="F1332" s="0" t="n">
        <v>3133122</v>
      </c>
      <c r="G1332" s="151" t="s">
        <v>111</v>
      </c>
      <c r="H1332" s="151" t="s">
        <v>111</v>
      </c>
      <c r="I1332" s="152" t="s">
        <v>112</v>
      </c>
    </row>
    <row r="1333" customFormat="false" ht="12.75" hidden="false" customHeight="false" outlineLevel="0" collapsed="false">
      <c r="A1333" s="0" t="s">
        <v>21</v>
      </c>
      <c r="B1333" s="0" t="s">
        <v>113</v>
      </c>
      <c r="C1333" s="0" t="s">
        <v>108</v>
      </c>
      <c r="D1333" s="116" t="n">
        <v>38565</v>
      </c>
      <c r="E1333" s="0" t="n">
        <v>0.04</v>
      </c>
      <c r="F1333" s="0" t="n">
        <v>3133123</v>
      </c>
      <c r="G1333" s="151" t="s">
        <v>111</v>
      </c>
      <c r="H1333" s="151" t="s">
        <v>111</v>
      </c>
      <c r="I1333" s="152" t="s">
        <v>112</v>
      </c>
    </row>
    <row r="1334" customFormat="false" ht="12.75" hidden="false" customHeight="false" outlineLevel="0" collapsed="false">
      <c r="A1334" s="0" t="s">
        <v>73</v>
      </c>
      <c r="B1334" s="0" t="s">
        <v>80</v>
      </c>
      <c r="C1334" s="0" t="s">
        <v>108</v>
      </c>
      <c r="D1334" s="116" t="n">
        <v>38565</v>
      </c>
      <c r="E1334" s="0" t="n">
        <v>-0.005</v>
      </c>
      <c r="F1334" s="0" t="n">
        <v>3133124</v>
      </c>
      <c r="G1334" s="151" t="s">
        <v>111</v>
      </c>
      <c r="H1334" s="151" t="s">
        <v>111</v>
      </c>
      <c r="I1334" s="152" t="s">
        <v>112</v>
      </c>
    </row>
    <row r="1335" customFormat="false" ht="12.75" hidden="false" customHeight="false" outlineLevel="0" collapsed="false">
      <c r="A1335" s="0" t="s">
        <v>74</v>
      </c>
      <c r="B1335" s="0" t="s">
        <v>80</v>
      </c>
      <c r="C1335" s="0" t="s">
        <v>108</v>
      </c>
      <c r="D1335" s="116" t="n">
        <v>38565</v>
      </c>
      <c r="E1335" s="0" t="n">
        <v>0.01</v>
      </c>
      <c r="F1335" s="0" t="n">
        <v>3133125</v>
      </c>
      <c r="G1335" s="151" t="s">
        <v>111</v>
      </c>
      <c r="H1335" s="151" t="s">
        <v>111</v>
      </c>
      <c r="I1335" s="152" t="s">
        <v>112</v>
      </c>
    </row>
    <row r="1336" customFormat="false" ht="12.75" hidden="false" customHeight="false" outlineLevel="0" collapsed="false">
      <c r="A1336" s="0" t="s">
        <v>75</v>
      </c>
      <c r="B1336" s="0" t="s">
        <v>80</v>
      </c>
      <c r="C1336" s="0" t="s">
        <v>108</v>
      </c>
      <c r="D1336" s="116" t="n">
        <v>38565</v>
      </c>
      <c r="E1336" s="0" t="n">
        <v>-0.02</v>
      </c>
      <c r="F1336" s="0" t="n">
        <v>3133126</v>
      </c>
      <c r="G1336" s="151" t="s">
        <v>111</v>
      </c>
      <c r="H1336" s="151" t="s">
        <v>111</v>
      </c>
      <c r="I1336" s="152" t="s">
        <v>112</v>
      </c>
    </row>
    <row r="1337" customFormat="false" ht="12.75" hidden="false" customHeight="false" outlineLevel="0" collapsed="false">
      <c r="A1337" s="0" t="s">
        <v>76</v>
      </c>
      <c r="B1337" s="0" t="s">
        <v>80</v>
      </c>
      <c r="C1337" s="0" t="s">
        <v>108</v>
      </c>
      <c r="D1337" s="116" t="n">
        <v>38565</v>
      </c>
      <c r="E1337" s="0" t="n">
        <v>0.01</v>
      </c>
      <c r="F1337" s="0" t="n">
        <v>3133127</v>
      </c>
      <c r="G1337" s="151" t="s">
        <v>111</v>
      </c>
      <c r="H1337" s="151" t="s">
        <v>111</v>
      </c>
      <c r="I1337" s="152" t="s">
        <v>112</v>
      </c>
    </row>
    <row r="1338" customFormat="false" ht="12.75" hidden="false" customHeight="false" outlineLevel="0" collapsed="false">
      <c r="A1338" s="0" t="s">
        <v>72</v>
      </c>
      <c r="B1338" s="0" t="s">
        <v>80</v>
      </c>
      <c r="C1338" s="0" t="s">
        <v>108</v>
      </c>
      <c r="D1338" s="116" t="n">
        <v>38565</v>
      </c>
      <c r="E1338" s="158" t="n">
        <v>38596</v>
      </c>
      <c r="I1338" s="152" t="s">
        <v>109</v>
      </c>
    </row>
    <row r="1339" customFormat="false" ht="12.75" hidden="false" customHeight="false" outlineLevel="0" collapsed="false">
      <c r="A1339" s="0" t="s">
        <v>59</v>
      </c>
      <c r="B1339" s="0" t="s">
        <v>110</v>
      </c>
      <c r="C1339" s="0" t="s">
        <v>108</v>
      </c>
      <c r="D1339" s="116" t="n">
        <v>38596</v>
      </c>
      <c r="E1339" s="0" t="n">
        <v>0.3975</v>
      </c>
      <c r="F1339" s="0" t="n">
        <v>3133100</v>
      </c>
      <c r="G1339" s="151" t="s">
        <v>111</v>
      </c>
      <c r="H1339" s="151" t="s">
        <v>111</v>
      </c>
      <c r="I1339" s="152" t="s">
        <v>112</v>
      </c>
    </row>
    <row r="1340" customFormat="false" ht="12.75" hidden="false" customHeight="false" outlineLevel="0" collapsed="false">
      <c r="A1340" s="0" t="s">
        <v>59</v>
      </c>
      <c r="B1340" s="0" t="s">
        <v>113</v>
      </c>
      <c r="C1340" s="0" t="s">
        <v>108</v>
      </c>
      <c r="D1340" s="116" t="n">
        <v>38596</v>
      </c>
      <c r="E1340" s="0" t="n">
        <v>0.02</v>
      </c>
      <c r="F1340" s="0" t="n">
        <v>3133101</v>
      </c>
      <c r="G1340" s="151" t="s">
        <v>111</v>
      </c>
      <c r="H1340" s="151" t="s">
        <v>111</v>
      </c>
      <c r="I1340" s="152" t="s">
        <v>112</v>
      </c>
    </row>
    <row r="1341" customFormat="false" ht="12.75" hidden="false" customHeight="false" outlineLevel="0" collapsed="false">
      <c r="A1341" s="0" t="s">
        <v>60</v>
      </c>
      <c r="B1341" s="0" t="s">
        <v>110</v>
      </c>
      <c r="C1341" s="0" t="s">
        <v>108</v>
      </c>
      <c r="D1341" s="116" t="n">
        <v>38596</v>
      </c>
      <c r="E1341" s="0" t="n">
        <v>0.3975</v>
      </c>
      <c r="F1341" s="0" t="n">
        <v>3133102</v>
      </c>
      <c r="G1341" s="151" t="s">
        <v>111</v>
      </c>
      <c r="H1341" s="151" t="s">
        <v>111</v>
      </c>
      <c r="I1341" s="152" t="s">
        <v>112</v>
      </c>
    </row>
    <row r="1342" customFormat="false" ht="12.75" hidden="false" customHeight="false" outlineLevel="0" collapsed="false">
      <c r="A1342" s="0" t="s">
        <v>60</v>
      </c>
      <c r="B1342" s="0" t="s">
        <v>113</v>
      </c>
      <c r="C1342" s="0" t="s">
        <v>108</v>
      </c>
      <c r="D1342" s="116" t="n">
        <v>38596</v>
      </c>
      <c r="E1342" s="0" t="n">
        <v>0.05</v>
      </c>
      <c r="F1342" s="0" t="n">
        <v>3133103</v>
      </c>
      <c r="G1342" s="151" t="s">
        <v>111</v>
      </c>
      <c r="H1342" s="151" t="s">
        <v>111</v>
      </c>
      <c r="I1342" s="152" t="s">
        <v>112</v>
      </c>
    </row>
    <row r="1343" customFormat="false" ht="12.75" hidden="false" customHeight="false" outlineLevel="0" collapsed="false">
      <c r="A1343" s="0" t="s">
        <v>61</v>
      </c>
      <c r="B1343" s="0" t="s">
        <v>110</v>
      </c>
      <c r="C1343" s="0" t="s">
        <v>108</v>
      </c>
      <c r="D1343" s="116" t="n">
        <v>38596</v>
      </c>
      <c r="E1343" s="0" t="n">
        <v>0.7175</v>
      </c>
      <c r="F1343" s="0" t="n">
        <v>3133104</v>
      </c>
      <c r="G1343" s="151" t="s">
        <v>111</v>
      </c>
      <c r="H1343" s="151" t="s">
        <v>111</v>
      </c>
      <c r="I1343" s="152" t="s">
        <v>112</v>
      </c>
    </row>
    <row r="1344" customFormat="false" ht="12.75" hidden="false" customHeight="false" outlineLevel="0" collapsed="false">
      <c r="A1344" s="0" t="s">
        <v>61</v>
      </c>
      <c r="B1344" s="0" t="s">
        <v>113</v>
      </c>
      <c r="C1344" s="0" t="s">
        <v>108</v>
      </c>
      <c r="D1344" s="116" t="n">
        <v>38596</v>
      </c>
      <c r="E1344" s="0" t="n">
        <v>0.02</v>
      </c>
      <c r="F1344" s="0" t="n">
        <v>3133105</v>
      </c>
      <c r="G1344" s="151" t="s">
        <v>111</v>
      </c>
      <c r="H1344" s="151" t="s">
        <v>111</v>
      </c>
      <c r="I1344" s="152" t="s">
        <v>112</v>
      </c>
    </row>
    <row r="1345" customFormat="false" ht="12.75" hidden="false" customHeight="false" outlineLevel="0" collapsed="false">
      <c r="A1345" s="0" t="s">
        <v>62</v>
      </c>
      <c r="B1345" s="0" t="s">
        <v>110</v>
      </c>
      <c r="C1345" s="0" t="s">
        <v>108</v>
      </c>
      <c r="D1345" s="116" t="n">
        <v>38596</v>
      </c>
      <c r="E1345" s="0" t="n">
        <v>0.3975</v>
      </c>
      <c r="F1345" s="0" t="n">
        <v>3133106</v>
      </c>
      <c r="G1345" s="151" t="s">
        <v>111</v>
      </c>
      <c r="H1345" s="151" t="s">
        <v>111</v>
      </c>
      <c r="I1345" s="152" t="s">
        <v>112</v>
      </c>
    </row>
    <row r="1346" customFormat="false" ht="12.75" hidden="false" customHeight="false" outlineLevel="0" collapsed="false">
      <c r="A1346" s="0" t="s">
        <v>62</v>
      </c>
      <c r="B1346" s="0" t="s">
        <v>113</v>
      </c>
      <c r="C1346" s="0" t="s">
        <v>108</v>
      </c>
      <c r="D1346" s="116" t="n">
        <v>38596</v>
      </c>
      <c r="E1346" s="0" t="n">
        <v>0.05</v>
      </c>
      <c r="F1346" s="0" t="n">
        <v>3133107</v>
      </c>
      <c r="G1346" s="151" t="s">
        <v>111</v>
      </c>
      <c r="H1346" s="151" t="s">
        <v>111</v>
      </c>
      <c r="I1346" s="152" t="s">
        <v>112</v>
      </c>
    </row>
    <row r="1347" customFormat="false" ht="12.75" hidden="false" customHeight="false" outlineLevel="0" collapsed="false">
      <c r="A1347" s="0" t="s">
        <v>49</v>
      </c>
      <c r="B1347" s="0" t="s">
        <v>110</v>
      </c>
      <c r="C1347" s="0" t="s">
        <v>108</v>
      </c>
      <c r="D1347" s="116" t="n">
        <v>38596</v>
      </c>
      <c r="E1347" s="0" t="n">
        <v>0.315</v>
      </c>
      <c r="F1347" s="0" t="n">
        <v>3133108</v>
      </c>
      <c r="G1347" s="151" t="s">
        <v>111</v>
      </c>
      <c r="H1347" s="151" t="s">
        <v>111</v>
      </c>
      <c r="I1347" s="152" t="s">
        <v>112</v>
      </c>
    </row>
    <row r="1348" customFormat="false" ht="12.75" hidden="false" customHeight="false" outlineLevel="0" collapsed="false">
      <c r="A1348" s="0" t="s">
        <v>49</v>
      </c>
      <c r="B1348" s="0" t="s">
        <v>113</v>
      </c>
      <c r="C1348" s="0" t="s">
        <v>108</v>
      </c>
      <c r="D1348" s="116" t="n">
        <v>38596</v>
      </c>
      <c r="E1348" s="0" t="n">
        <v>-0.005</v>
      </c>
      <c r="F1348" s="0" t="n">
        <v>3133109</v>
      </c>
      <c r="G1348" s="151" t="s">
        <v>111</v>
      </c>
      <c r="H1348" s="151" t="s">
        <v>111</v>
      </c>
      <c r="I1348" s="152" t="s">
        <v>112</v>
      </c>
    </row>
    <row r="1349" customFormat="false" ht="12.75" hidden="false" customHeight="false" outlineLevel="0" collapsed="false">
      <c r="A1349" s="0" t="s">
        <v>50</v>
      </c>
      <c r="B1349" s="0" t="s">
        <v>110</v>
      </c>
      <c r="C1349" s="0" t="s">
        <v>108</v>
      </c>
      <c r="D1349" s="116" t="n">
        <v>38596</v>
      </c>
      <c r="E1349" s="0" t="n">
        <v>0.36</v>
      </c>
      <c r="F1349" s="0" t="n">
        <v>3133110</v>
      </c>
      <c r="G1349" s="151" t="s">
        <v>111</v>
      </c>
      <c r="H1349" s="151" t="s">
        <v>111</v>
      </c>
      <c r="I1349" s="152" t="s">
        <v>112</v>
      </c>
    </row>
    <row r="1350" customFormat="false" ht="12.75" hidden="false" customHeight="false" outlineLevel="0" collapsed="false">
      <c r="A1350" s="0" t="s">
        <v>50</v>
      </c>
      <c r="B1350" s="0" t="s">
        <v>113</v>
      </c>
      <c r="C1350" s="0" t="s">
        <v>108</v>
      </c>
      <c r="D1350" s="116" t="n">
        <v>38596</v>
      </c>
      <c r="E1350" s="0" t="n">
        <v>-0.04</v>
      </c>
      <c r="F1350" s="0" t="n">
        <v>3133111</v>
      </c>
      <c r="G1350" s="151" t="s">
        <v>111</v>
      </c>
      <c r="H1350" s="151" t="s">
        <v>111</v>
      </c>
      <c r="I1350" s="152" t="s">
        <v>112</v>
      </c>
    </row>
    <row r="1351" customFormat="false" ht="12.75" hidden="false" customHeight="false" outlineLevel="0" collapsed="false">
      <c r="A1351" s="0" t="s">
        <v>51</v>
      </c>
      <c r="B1351" s="0" t="s">
        <v>110</v>
      </c>
      <c r="C1351" s="0" t="s">
        <v>108</v>
      </c>
      <c r="D1351" s="116" t="n">
        <v>38596</v>
      </c>
      <c r="E1351" s="0" t="n">
        <v>0.36</v>
      </c>
      <c r="F1351" s="0" t="n">
        <v>3133112</v>
      </c>
      <c r="G1351" s="151" t="s">
        <v>111</v>
      </c>
      <c r="H1351" s="151" t="s">
        <v>111</v>
      </c>
      <c r="I1351" s="152" t="s">
        <v>112</v>
      </c>
    </row>
    <row r="1352" customFormat="false" ht="12.75" hidden="false" customHeight="false" outlineLevel="0" collapsed="false">
      <c r="A1352" s="0" t="s">
        <v>51</v>
      </c>
      <c r="B1352" s="0" t="s">
        <v>113</v>
      </c>
      <c r="C1352" s="0" t="s">
        <v>108</v>
      </c>
      <c r="D1352" s="116" t="n">
        <v>38596</v>
      </c>
      <c r="E1352" s="0" t="n">
        <v>0.01</v>
      </c>
      <c r="F1352" s="0" t="n">
        <v>3133113</v>
      </c>
      <c r="G1352" s="151" t="s">
        <v>111</v>
      </c>
      <c r="H1352" s="151" t="s">
        <v>111</v>
      </c>
      <c r="I1352" s="152" t="s">
        <v>112</v>
      </c>
    </row>
    <row r="1353" customFormat="false" ht="12.75" hidden="false" customHeight="false" outlineLevel="0" collapsed="false">
      <c r="A1353" s="0" t="s">
        <v>52</v>
      </c>
      <c r="B1353" s="0" t="s">
        <v>110</v>
      </c>
      <c r="C1353" s="0" t="s">
        <v>108</v>
      </c>
      <c r="D1353" s="116" t="n">
        <v>38596</v>
      </c>
      <c r="E1353" s="0" t="n">
        <v>0.36</v>
      </c>
      <c r="F1353" s="0" t="n">
        <v>3133114</v>
      </c>
      <c r="G1353" s="151" t="s">
        <v>111</v>
      </c>
      <c r="H1353" s="151" t="s">
        <v>111</v>
      </c>
      <c r="I1353" s="152" t="s">
        <v>112</v>
      </c>
    </row>
    <row r="1354" customFormat="false" ht="12.75" hidden="false" customHeight="false" outlineLevel="0" collapsed="false">
      <c r="A1354" s="0" t="s">
        <v>52</v>
      </c>
      <c r="B1354" s="0" t="s">
        <v>113</v>
      </c>
      <c r="C1354" s="0" t="s">
        <v>108</v>
      </c>
      <c r="D1354" s="116" t="n">
        <v>38596</v>
      </c>
      <c r="E1354" s="0" t="n">
        <v>-0.02</v>
      </c>
      <c r="F1354" s="0" t="n">
        <v>3133115</v>
      </c>
      <c r="G1354" s="151" t="s">
        <v>111</v>
      </c>
      <c r="H1354" s="151" t="s">
        <v>111</v>
      </c>
      <c r="I1354" s="152" t="s">
        <v>112</v>
      </c>
    </row>
    <row r="1355" customFormat="false" ht="12.75" hidden="false" customHeight="false" outlineLevel="0" collapsed="false">
      <c r="A1355" s="0" t="s">
        <v>17</v>
      </c>
      <c r="B1355" s="0" t="s">
        <v>110</v>
      </c>
      <c r="C1355" s="0" t="s">
        <v>108</v>
      </c>
      <c r="D1355" s="116" t="n">
        <v>38596</v>
      </c>
      <c r="E1355" s="0" t="n">
        <v>0.294</v>
      </c>
      <c r="F1355" s="0" t="n">
        <v>3133116</v>
      </c>
      <c r="G1355" s="151" t="s">
        <v>111</v>
      </c>
      <c r="H1355" s="151" t="s">
        <v>111</v>
      </c>
      <c r="I1355" s="152" t="s">
        <v>112</v>
      </c>
    </row>
    <row r="1356" customFormat="false" ht="12.75" hidden="false" customHeight="false" outlineLevel="0" collapsed="false">
      <c r="A1356" s="0" t="s">
        <v>17</v>
      </c>
      <c r="B1356" s="0" t="s">
        <v>113</v>
      </c>
      <c r="C1356" s="0" t="s">
        <v>108</v>
      </c>
      <c r="D1356" s="116" t="n">
        <v>38596</v>
      </c>
      <c r="E1356" s="0" t="n">
        <v>0.014</v>
      </c>
      <c r="F1356" s="0" t="n">
        <v>3133117</v>
      </c>
      <c r="G1356" s="151" t="s">
        <v>111</v>
      </c>
      <c r="H1356" s="151" t="s">
        <v>111</v>
      </c>
      <c r="I1356" s="152" t="s">
        <v>112</v>
      </c>
    </row>
    <row r="1357" customFormat="false" ht="12.75" hidden="false" customHeight="false" outlineLevel="0" collapsed="false">
      <c r="A1357" s="0" t="s">
        <v>18</v>
      </c>
      <c r="B1357" s="0" t="s">
        <v>110</v>
      </c>
      <c r="C1357" s="0" t="s">
        <v>108</v>
      </c>
      <c r="D1357" s="116" t="n">
        <v>38596</v>
      </c>
      <c r="E1357" s="0" t="n">
        <v>0</v>
      </c>
      <c r="F1357" s="0" t="n">
        <v>3133118</v>
      </c>
      <c r="G1357" s="151" t="s">
        <v>111</v>
      </c>
      <c r="H1357" s="151" t="s">
        <v>111</v>
      </c>
      <c r="I1357" s="152" t="s">
        <v>112</v>
      </c>
    </row>
    <row r="1358" customFormat="false" ht="12.75" hidden="false" customHeight="false" outlineLevel="0" collapsed="false">
      <c r="A1358" s="0" t="s">
        <v>18</v>
      </c>
      <c r="B1358" s="0" t="s">
        <v>113</v>
      </c>
      <c r="C1358" s="0" t="s">
        <v>108</v>
      </c>
      <c r="D1358" s="116" t="n">
        <v>38596</v>
      </c>
      <c r="E1358" s="0" t="n">
        <v>0</v>
      </c>
      <c r="F1358" s="0" t="n">
        <v>3133119</v>
      </c>
      <c r="G1358" s="151" t="s">
        <v>111</v>
      </c>
      <c r="H1358" s="151" t="s">
        <v>111</v>
      </c>
      <c r="I1358" s="152" t="s">
        <v>112</v>
      </c>
    </row>
    <row r="1359" customFormat="false" ht="12.75" hidden="false" customHeight="false" outlineLevel="0" collapsed="false">
      <c r="A1359" s="0" t="s">
        <v>19</v>
      </c>
      <c r="B1359" s="0" t="s">
        <v>110</v>
      </c>
      <c r="C1359" s="0" t="s">
        <v>108</v>
      </c>
      <c r="D1359" s="116" t="n">
        <v>38596</v>
      </c>
      <c r="E1359" s="0" t="n">
        <v>0.3975</v>
      </c>
      <c r="F1359" s="0" t="n">
        <v>3133120</v>
      </c>
      <c r="G1359" s="151" t="s">
        <v>111</v>
      </c>
      <c r="H1359" s="151" t="s">
        <v>111</v>
      </c>
      <c r="I1359" s="152" t="s">
        <v>112</v>
      </c>
    </row>
    <row r="1360" customFormat="false" ht="12.75" hidden="false" customHeight="false" outlineLevel="0" collapsed="false">
      <c r="A1360" s="0" t="s">
        <v>19</v>
      </c>
      <c r="B1360" s="0" t="s">
        <v>113</v>
      </c>
      <c r="C1360" s="0" t="s">
        <v>108</v>
      </c>
      <c r="D1360" s="116" t="n">
        <v>38596</v>
      </c>
      <c r="E1360" s="0" t="n">
        <v>0.02</v>
      </c>
      <c r="F1360" s="0" t="n">
        <v>3133121</v>
      </c>
      <c r="G1360" s="151" t="s">
        <v>111</v>
      </c>
      <c r="H1360" s="151" t="s">
        <v>111</v>
      </c>
      <c r="I1360" s="152" t="s">
        <v>112</v>
      </c>
    </row>
    <row r="1361" customFormat="false" ht="12.75" hidden="false" customHeight="false" outlineLevel="0" collapsed="false">
      <c r="A1361" s="0" t="s">
        <v>21</v>
      </c>
      <c r="B1361" s="0" t="s">
        <v>110</v>
      </c>
      <c r="C1361" s="0" t="s">
        <v>108</v>
      </c>
      <c r="D1361" s="116" t="n">
        <v>38596</v>
      </c>
      <c r="E1361" s="0" t="n">
        <v>0.3875</v>
      </c>
      <c r="F1361" s="0" t="n">
        <v>3133122</v>
      </c>
      <c r="G1361" s="151" t="s">
        <v>111</v>
      </c>
      <c r="H1361" s="151" t="s">
        <v>111</v>
      </c>
      <c r="I1361" s="152" t="s">
        <v>112</v>
      </c>
    </row>
    <row r="1362" customFormat="false" ht="12.75" hidden="false" customHeight="false" outlineLevel="0" collapsed="false">
      <c r="A1362" s="0" t="s">
        <v>21</v>
      </c>
      <c r="B1362" s="0" t="s">
        <v>113</v>
      </c>
      <c r="C1362" s="0" t="s">
        <v>108</v>
      </c>
      <c r="D1362" s="116" t="n">
        <v>38596</v>
      </c>
      <c r="E1362" s="0" t="n">
        <v>0.04</v>
      </c>
      <c r="F1362" s="0" t="n">
        <v>3133123</v>
      </c>
      <c r="G1362" s="151" t="s">
        <v>111</v>
      </c>
      <c r="H1362" s="151" t="s">
        <v>111</v>
      </c>
      <c r="I1362" s="152" t="s">
        <v>112</v>
      </c>
    </row>
    <row r="1363" customFormat="false" ht="12.75" hidden="false" customHeight="false" outlineLevel="0" collapsed="false">
      <c r="A1363" s="0" t="s">
        <v>73</v>
      </c>
      <c r="B1363" s="0" t="s">
        <v>80</v>
      </c>
      <c r="C1363" s="0" t="s">
        <v>108</v>
      </c>
      <c r="D1363" s="116" t="n">
        <v>38596</v>
      </c>
      <c r="E1363" s="0" t="n">
        <v>-0.005</v>
      </c>
      <c r="F1363" s="0" t="n">
        <v>3133124</v>
      </c>
      <c r="G1363" s="151" t="s">
        <v>111</v>
      </c>
      <c r="H1363" s="151" t="s">
        <v>111</v>
      </c>
      <c r="I1363" s="152" t="s">
        <v>112</v>
      </c>
    </row>
    <row r="1364" customFormat="false" ht="12.75" hidden="false" customHeight="false" outlineLevel="0" collapsed="false">
      <c r="A1364" s="0" t="s">
        <v>74</v>
      </c>
      <c r="B1364" s="0" t="s">
        <v>80</v>
      </c>
      <c r="C1364" s="0" t="s">
        <v>108</v>
      </c>
      <c r="D1364" s="116" t="n">
        <v>38596</v>
      </c>
      <c r="E1364" s="0" t="n">
        <v>0.01</v>
      </c>
      <c r="F1364" s="0" t="n">
        <v>3133125</v>
      </c>
      <c r="G1364" s="151" t="s">
        <v>111</v>
      </c>
      <c r="H1364" s="151" t="s">
        <v>111</v>
      </c>
      <c r="I1364" s="152" t="s">
        <v>112</v>
      </c>
    </row>
    <row r="1365" customFormat="false" ht="12.75" hidden="false" customHeight="false" outlineLevel="0" collapsed="false">
      <c r="A1365" s="0" t="s">
        <v>75</v>
      </c>
      <c r="B1365" s="0" t="s">
        <v>80</v>
      </c>
      <c r="C1365" s="0" t="s">
        <v>108</v>
      </c>
      <c r="D1365" s="116" t="n">
        <v>38596</v>
      </c>
      <c r="E1365" s="0" t="n">
        <v>-0.02</v>
      </c>
      <c r="F1365" s="0" t="n">
        <v>3133126</v>
      </c>
      <c r="G1365" s="151" t="s">
        <v>111</v>
      </c>
      <c r="H1365" s="151" t="s">
        <v>111</v>
      </c>
      <c r="I1365" s="152" t="s">
        <v>112</v>
      </c>
    </row>
    <row r="1366" customFormat="false" ht="12.75" hidden="false" customHeight="false" outlineLevel="0" collapsed="false">
      <c r="A1366" s="0" t="s">
        <v>76</v>
      </c>
      <c r="B1366" s="0" t="s">
        <v>80</v>
      </c>
      <c r="C1366" s="0" t="s">
        <v>108</v>
      </c>
      <c r="D1366" s="116" t="n">
        <v>38596</v>
      </c>
      <c r="E1366" s="0" t="n">
        <v>0.01</v>
      </c>
      <c r="F1366" s="0" t="n">
        <v>3133127</v>
      </c>
      <c r="G1366" s="151" t="s">
        <v>111</v>
      </c>
      <c r="H1366" s="151" t="s">
        <v>111</v>
      </c>
      <c r="I1366" s="152" t="s">
        <v>112</v>
      </c>
    </row>
    <row r="1367" customFormat="false" ht="12.75" hidden="false" customHeight="false" outlineLevel="0" collapsed="false">
      <c r="A1367" s="0" t="s">
        <v>72</v>
      </c>
      <c r="B1367" s="0" t="s">
        <v>80</v>
      </c>
      <c r="C1367" s="0" t="s">
        <v>108</v>
      </c>
      <c r="D1367" s="116" t="n">
        <v>38596</v>
      </c>
      <c r="E1367" s="158" t="n">
        <v>38626</v>
      </c>
      <c r="I1367" s="152" t="s">
        <v>109</v>
      </c>
    </row>
    <row r="1368" customFormat="false" ht="12.75" hidden="false" customHeight="false" outlineLevel="0" collapsed="false">
      <c r="A1368" s="0" t="s">
        <v>59</v>
      </c>
      <c r="B1368" s="0" t="s">
        <v>110</v>
      </c>
      <c r="C1368" s="0" t="s">
        <v>108</v>
      </c>
      <c r="D1368" s="116" t="n">
        <v>38626</v>
      </c>
      <c r="E1368" s="0" t="n">
        <v>0.4</v>
      </c>
      <c r="F1368" s="0" t="n">
        <v>3133100</v>
      </c>
      <c r="G1368" s="151" t="s">
        <v>111</v>
      </c>
      <c r="H1368" s="151" t="s">
        <v>111</v>
      </c>
      <c r="I1368" s="152" t="s">
        <v>112</v>
      </c>
    </row>
    <row r="1369" customFormat="false" ht="12.75" hidden="false" customHeight="false" outlineLevel="0" collapsed="false">
      <c r="A1369" s="0" t="s">
        <v>59</v>
      </c>
      <c r="B1369" s="0" t="s">
        <v>113</v>
      </c>
      <c r="C1369" s="0" t="s">
        <v>108</v>
      </c>
      <c r="D1369" s="116" t="n">
        <v>38626</v>
      </c>
      <c r="E1369" s="0" t="n">
        <v>0.02</v>
      </c>
      <c r="F1369" s="0" t="n">
        <v>3133101</v>
      </c>
      <c r="G1369" s="151" t="s">
        <v>111</v>
      </c>
      <c r="H1369" s="151" t="s">
        <v>111</v>
      </c>
      <c r="I1369" s="152" t="s">
        <v>112</v>
      </c>
    </row>
    <row r="1370" customFormat="false" ht="12.75" hidden="false" customHeight="false" outlineLevel="0" collapsed="false">
      <c r="A1370" s="0" t="s">
        <v>60</v>
      </c>
      <c r="B1370" s="0" t="s">
        <v>110</v>
      </c>
      <c r="C1370" s="0" t="s">
        <v>108</v>
      </c>
      <c r="D1370" s="116" t="n">
        <v>38626</v>
      </c>
      <c r="E1370" s="0" t="n">
        <v>0.4</v>
      </c>
      <c r="F1370" s="0" t="n">
        <v>3133102</v>
      </c>
      <c r="G1370" s="151" t="s">
        <v>111</v>
      </c>
      <c r="H1370" s="151" t="s">
        <v>111</v>
      </c>
      <c r="I1370" s="152" t="s">
        <v>112</v>
      </c>
    </row>
    <row r="1371" customFormat="false" ht="12.75" hidden="false" customHeight="false" outlineLevel="0" collapsed="false">
      <c r="A1371" s="0" t="s">
        <v>60</v>
      </c>
      <c r="B1371" s="0" t="s">
        <v>113</v>
      </c>
      <c r="C1371" s="0" t="s">
        <v>108</v>
      </c>
      <c r="D1371" s="116" t="n">
        <v>38626</v>
      </c>
      <c r="E1371" s="0" t="n">
        <v>0.05</v>
      </c>
      <c r="F1371" s="0" t="n">
        <v>3133103</v>
      </c>
      <c r="G1371" s="151" t="s">
        <v>111</v>
      </c>
      <c r="H1371" s="151" t="s">
        <v>111</v>
      </c>
      <c r="I1371" s="152" t="s">
        <v>112</v>
      </c>
    </row>
    <row r="1372" customFormat="false" ht="12.75" hidden="false" customHeight="false" outlineLevel="0" collapsed="false">
      <c r="A1372" s="0" t="s">
        <v>61</v>
      </c>
      <c r="B1372" s="0" t="s">
        <v>110</v>
      </c>
      <c r="C1372" s="0" t="s">
        <v>108</v>
      </c>
      <c r="D1372" s="116" t="n">
        <v>38626</v>
      </c>
      <c r="E1372" s="0" t="n">
        <v>0.72</v>
      </c>
      <c r="F1372" s="0" t="n">
        <v>3133104</v>
      </c>
      <c r="G1372" s="151" t="s">
        <v>111</v>
      </c>
      <c r="H1372" s="151" t="s">
        <v>111</v>
      </c>
      <c r="I1372" s="152" t="s">
        <v>112</v>
      </c>
    </row>
    <row r="1373" customFormat="false" ht="12.75" hidden="false" customHeight="false" outlineLevel="0" collapsed="false">
      <c r="A1373" s="0" t="s">
        <v>61</v>
      </c>
      <c r="B1373" s="0" t="s">
        <v>113</v>
      </c>
      <c r="C1373" s="0" t="s">
        <v>108</v>
      </c>
      <c r="D1373" s="116" t="n">
        <v>38626</v>
      </c>
      <c r="E1373" s="0" t="n">
        <v>0.02</v>
      </c>
      <c r="F1373" s="0" t="n">
        <v>3133105</v>
      </c>
      <c r="G1373" s="151" t="s">
        <v>111</v>
      </c>
      <c r="H1373" s="151" t="s">
        <v>111</v>
      </c>
      <c r="I1373" s="152" t="s">
        <v>112</v>
      </c>
    </row>
    <row r="1374" customFormat="false" ht="12.75" hidden="false" customHeight="false" outlineLevel="0" collapsed="false">
      <c r="A1374" s="0" t="s">
        <v>62</v>
      </c>
      <c r="B1374" s="0" t="s">
        <v>110</v>
      </c>
      <c r="C1374" s="0" t="s">
        <v>108</v>
      </c>
      <c r="D1374" s="116" t="n">
        <v>38626</v>
      </c>
      <c r="E1374" s="0" t="n">
        <v>0.4</v>
      </c>
      <c r="F1374" s="0" t="n">
        <v>3133106</v>
      </c>
      <c r="G1374" s="151" t="s">
        <v>111</v>
      </c>
      <c r="H1374" s="151" t="s">
        <v>111</v>
      </c>
      <c r="I1374" s="152" t="s">
        <v>112</v>
      </c>
    </row>
    <row r="1375" customFormat="false" ht="12.75" hidden="false" customHeight="false" outlineLevel="0" collapsed="false">
      <c r="A1375" s="0" t="s">
        <v>62</v>
      </c>
      <c r="B1375" s="0" t="s">
        <v>113</v>
      </c>
      <c r="C1375" s="0" t="s">
        <v>108</v>
      </c>
      <c r="D1375" s="116" t="n">
        <v>38626</v>
      </c>
      <c r="E1375" s="0" t="n">
        <v>0.05</v>
      </c>
      <c r="F1375" s="0" t="n">
        <v>3133107</v>
      </c>
      <c r="G1375" s="151" t="s">
        <v>111</v>
      </c>
      <c r="H1375" s="151" t="s">
        <v>111</v>
      </c>
      <c r="I1375" s="152" t="s">
        <v>112</v>
      </c>
    </row>
    <row r="1376" customFormat="false" ht="12.75" hidden="false" customHeight="false" outlineLevel="0" collapsed="false">
      <c r="A1376" s="0" t="s">
        <v>49</v>
      </c>
      <c r="B1376" s="0" t="s">
        <v>110</v>
      </c>
      <c r="C1376" s="0" t="s">
        <v>108</v>
      </c>
      <c r="D1376" s="116" t="n">
        <v>38626</v>
      </c>
      <c r="E1376" s="0" t="n">
        <v>0.36</v>
      </c>
      <c r="F1376" s="0" t="n">
        <v>3133108</v>
      </c>
      <c r="G1376" s="151" t="s">
        <v>111</v>
      </c>
      <c r="H1376" s="151" t="s">
        <v>111</v>
      </c>
      <c r="I1376" s="152" t="s">
        <v>112</v>
      </c>
    </row>
    <row r="1377" customFormat="false" ht="12.75" hidden="false" customHeight="false" outlineLevel="0" collapsed="false">
      <c r="A1377" s="0" t="s">
        <v>49</v>
      </c>
      <c r="B1377" s="0" t="s">
        <v>113</v>
      </c>
      <c r="C1377" s="0" t="s">
        <v>108</v>
      </c>
      <c r="D1377" s="116" t="n">
        <v>38626</v>
      </c>
      <c r="E1377" s="0" t="n">
        <v>-0.005</v>
      </c>
      <c r="F1377" s="0" t="n">
        <v>3133109</v>
      </c>
      <c r="G1377" s="151" t="s">
        <v>111</v>
      </c>
      <c r="H1377" s="151" t="s">
        <v>111</v>
      </c>
      <c r="I1377" s="152" t="s">
        <v>112</v>
      </c>
    </row>
    <row r="1378" customFormat="false" ht="12.75" hidden="false" customHeight="false" outlineLevel="0" collapsed="false">
      <c r="A1378" s="0" t="s">
        <v>50</v>
      </c>
      <c r="B1378" s="0" t="s">
        <v>110</v>
      </c>
      <c r="C1378" s="0" t="s">
        <v>108</v>
      </c>
      <c r="D1378" s="116" t="n">
        <v>38626</v>
      </c>
      <c r="E1378" s="0" t="n">
        <v>0.4</v>
      </c>
      <c r="F1378" s="0" t="n">
        <v>3133110</v>
      </c>
      <c r="G1378" s="151" t="s">
        <v>111</v>
      </c>
      <c r="H1378" s="151" t="s">
        <v>111</v>
      </c>
      <c r="I1378" s="152" t="s">
        <v>112</v>
      </c>
    </row>
    <row r="1379" customFormat="false" ht="12.75" hidden="false" customHeight="false" outlineLevel="0" collapsed="false">
      <c r="A1379" s="0" t="s">
        <v>50</v>
      </c>
      <c r="B1379" s="0" t="s">
        <v>113</v>
      </c>
      <c r="C1379" s="0" t="s">
        <v>108</v>
      </c>
      <c r="D1379" s="116" t="n">
        <v>38626</v>
      </c>
      <c r="E1379" s="0" t="n">
        <v>-0.085</v>
      </c>
      <c r="F1379" s="0" t="n">
        <v>3133111</v>
      </c>
      <c r="G1379" s="151" t="s">
        <v>111</v>
      </c>
      <c r="H1379" s="151" t="s">
        <v>111</v>
      </c>
      <c r="I1379" s="152" t="s">
        <v>112</v>
      </c>
    </row>
    <row r="1380" customFormat="false" ht="12.75" hidden="false" customHeight="false" outlineLevel="0" collapsed="false">
      <c r="A1380" s="0" t="s">
        <v>51</v>
      </c>
      <c r="B1380" s="0" t="s">
        <v>110</v>
      </c>
      <c r="C1380" s="0" t="s">
        <v>108</v>
      </c>
      <c r="D1380" s="116" t="n">
        <v>38626</v>
      </c>
      <c r="E1380" s="0" t="n">
        <v>0.4</v>
      </c>
      <c r="F1380" s="0" t="n">
        <v>3133112</v>
      </c>
      <c r="G1380" s="151" t="s">
        <v>111</v>
      </c>
      <c r="H1380" s="151" t="s">
        <v>111</v>
      </c>
      <c r="I1380" s="152" t="s">
        <v>112</v>
      </c>
    </row>
    <row r="1381" customFormat="false" ht="12.75" hidden="false" customHeight="false" outlineLevel="0" collapsed="false">
      <c r="A1381" s="0" t="s">
        <v>51</v>
      </c>
      <c r="B1381" s="0" t="s">
        <v>113</v>
      </c>
      <c r="C1381" s="0" t="s">
        <v>108</v>
      </c>
      <c r="D1381" s="116" t="n">
        <v>38626</v>
      </c>
      <c r="E1381" s="0" t="n">
        <v>0.01</v>
      </c>
      <c r="F1381" s="0" t="n">
        <v>3133113</v>
      </c>
      <c r="G1381" s="151" t="s">
        <v>111</v>
      </c>
      <c r="H1381" s="151" t="s">
        <v>111</v>
      </c>
      <c r="I1381" s="152" t="s">
        <v>112</v>
      </c>
    </row>
    <row r="1382" customFormat="false" ht="12.75" hidden="false" customHeight="false" outlineLevel="0" collapsed="false">
      <c r="A1382" s="0" t="s">
        <v>52</v>
      </c>
      <c r="B1382" s="0" t="s">
        <v>110</v>
      </c>
      <c r="C1382" s="0" t="s">
        <v>108</v>
      </c>
      <c r="D1382" s="116" t="n">
        <v>38626</v>
      </c>
      <c r="E1382" s="0" t="n">
        <v>0.4</v>
      </c>
      <c r="F1382" s="0" t="n">
        <v>3133114</v>
      </c>
      <c r="G1382" s="151" t="s">
        <v>111</v>
      </c>
      <c r="H1382" s="151" t="s">
        <v>111</v>
      </c>
      <c r="I1382" s="152" t="s">
        <v>112</v>
      </c>
    </row>
    <row r="1383" customFormat="false" ht="12.75" hidden="false" customHeight="false" outlineLevel="0" collapsed="false">
      <c r="A1383" s="0" t="s">
        <v>52</v>
      </c>
      <c r="B1383" s="0" t="s">
        <v>113</v>
      </c>
      <c r="C1383" s="0" t="s">
        <v>108</v>
      </c>
      <c r="D1383" s="116" t="n">
        <v>38626</v>
      </c>
      <c r="E1383" s="0" t="n">
        <v>-0.055</v>
      </c>
      <c r="F1383" s="0" t="n">
        <v>3133115</v>
      </c>
      <c r="G1383" s="151" t="s">
        <v>111</v>
      </c>
      <c r="H1383" s="151" t="s">
        <v>111</v>
      </c>
      <c r="I1383" s="152" t="s">
        <v>112</v>
      </c>
    </row>
    <row r="1384" customFormat="false" ht="12.75" hidden="false" customHeight="false" outlineLevel="0" collapsed="false">
      <c r="A1384" s="0" t="s">
        <v>17</v>
      </c>
      <c r="B1384" s="0" t="s">
        <v>110</v>
      </c>
      <c r="C1384" s="0" t="s">
        <v>108</v>
      </c>
      <c r="D1384" s="116" t="n">
        <v>38626</v>
      </c>
      <c r="E1384" s="0" t="n">
        <v>0.294</v>
      </c>
      <c r="F1384" s="0" t="n">
        <v>3133116</v>
      </c>
      <c r="G1384" s="151" t="s">
        <v>111</v>
      </c>
      <c r="H1384" s="151" t="s">
        <v>111</v>
      </c>
      <c r="I1384" s="152" t="s">
        <v>112</v>
      </c>
    </row>
    <row r="1385" customFormat="false" ht="12.75" hidden="false" customHeight="false" outlineLevel="0" collapsed="false">
      <c r="A1385" s="0" t="s">
        <v>17</v>
      </c>
      <c r="B1385" s="0" t="s">
        <v>113</v>
      </c>
      <c r="C1385" s="0" t="s">
        <v>108</v>
      </c>
      <c r="D1385" s="116" t="n">
        <v>38626</v>
      </c>
      <c r="E1385" s="0" t="n">
        <v>0.014</v>
      </c>
      <c r="F1385" s="0" t="n">
        <v>3133117</v>
      </c>
      <c r="G1385" s="151" t="s">
        <v>111</v>
      </c>
      <c r="H1385" s="151" t="s">
        <v>111</v>
      </c>
      <c r="I1385" s="152" t="s">
        <v>112</v>
      </c>
    </row>
    <row r="1386" customFormat="false" ht="12.75" hidden="false" customHeight="false" outlineLevel="0" collapsed="false">
      <c r="A1386" s="0" t="s">
        <v>18</v>
      </c>
      <c r="B1386" s="0" t="s">
        <v>110</v>
      </c>
      <c r="C1386" s="0" t="s">
        <v>108</v>
      </c>
      <c r="D1386" s="116" t="n">
        <v>38626</v>
      </c>
      <c r="E1386" s="0" t="n">
        <v>0</v>
      </c>
      <c r="F1386" s="0" t="n">
        <v>3133118</v>
      </c>
      <c r="G1386" s="151" t="s">
        <v>111</v>
      </c>
      <c r="H1386" s="151" t="s">
        <v>111</v>
      </c>
      <c r="I1386" s="152" t="s">
        <v>112</v>
      </c>
    </row>
    <row r="1387" customFormat="false" ht="12.75" hidden="false" customHeight="false" outlineLevel="0" collapsed="false">
      <c r="A1387" s="0" t="s">
        <v>18</v>
      </c>
      <c r="B1387" s="0" t="s">
        <v>113</v>
      </c>
      <c r="C1387" s="0" t="s">
        <v>108</v>
      </c>
      <c r="D1387" s="116" t="n">
        <v>38626</v>
      </c>
      <c r="E1387" s="0" t="n">
        <v>0</v>
      </c>
      <c r="F1387" s="0" t="n">
        <v>3133119</v>
      </c>
      <c r="G1387" s="151" t="s">
        <v>111</v>
      </c>
      <c r="H1387" s="151" t="s">
        <v>111</v>
      </c>
      <c r="I1387" s="152" t="s">
        <v>112</v>
      </c>
    </row>
    <row r="1388" customFormat="false" ht="12.75" hidden="false" customHeight="false" outlineLevel="0" collapsed="false">
      <c r="A1388" s="0" t="s">
        <v>19</v>
      </c>
      <c r="B1388" s="0" t="s">
        <v>110</v>
      </c>
      <c r="C1388" s="0" t="s">
        <v>108</v>
      </c>
      <c r="D1388" s="116" t="n">
        <v>38626</v>
      </c>
      <c r="E1388" s="0" t="n">
        <v>0.4</v>
      </c>
      <c r="F1388" s="0" t="n">
        <v>3133120</v>
      </c>
      <c r="G1388" s="151" t="s">
        <v>111</v>
      </c>
      <c r="H1388" s="151" t="s">
        <v>111</v>
      </c>
      <c r="I1388" s="152" t="s">
        <v>112</v>
      </c>
    </row>
    <row r="1389" customFormat="false" ht="12.75" hidden="false" customHeight="false" outlineLevel="0" collapsed="false">
      <c r="A1389" s="0" t="s">
        <v>19</v>
      </c>
      <c r="B1389" s="0" t="s">
        <v>113</v>
      </c>
      <c r="C1389" s="0" t="s">
        <v>108</v>
      </c>
      <c r="D1389" s="116" t="n">
        <v>38626</v>
      </c>
      <c r="E1389" s="0" t="n">
        <v>0.02</v>
      </c>
      <c r="F1389" s="0" t="n">
        <v>3133121</v>
      </c>
      <c r="G1389" s="151" t="s">
        <v>111</v>
      </c>
      <c r="H1389" s="151" t="s">
        <v>111</v>
      </c>
      <c r="I1389" s="152" t="s">
        <v>112</v>
      </c>
    </row>
    <row r="1390" customFormat="false" ht="12.75" hidden="false" customHeight="false" outlineLevel="0" collapsed="false">
      <c r="A1390" s="0" t="s">
        <v>21</v>
      </c>
      <c r="B1390" s="0" t="s">
        <v>110</v>
      </c>
      <c r="C1390" s="0" t="s">
        <v>108</v>
      </c>
      <c r="D1390" s="116" t="n">
        <v>38626</v>
      </c>
      <c r="E1390" s="0" t="n">
        <v>0.39</v>
      </c>
      <c r="F1390" s="0" t="n">
        <v>3133122</v>
      </c>
      <c r="G1390" s="151" t="s">
        <v>111</v>
      </c>
      <c r="H1390" s="151" t="s">
        <v>111</v>
      </c>
      <c r="I1390" s="152" t="s">
        <v>112</v>
      </c>
    </row>
    <row r="1391" customFormat="false" ht="12.75" hidden="false" customHeight="false" outlineLevel="0" collapsed="false">
      <c r="A1391" s="0" t="s">
        <v>21</v>
      </c>
      <c r="B1391" s="0" t="s">
        <v>113</v>
      </c>
      <c r="C1391" s="0" t="s">
        <v>108</v>
      </c>
      <c r="D1391" s="116" t="n">
        <v>38626</v>
      </c>
      <c r="E1391" s="0" t="n">
        <v>0.04</v>
      </c>
      <c r="F1391" s="0" t="n">
        <v>3133123</v>
      </c>
      <c r="G1391" s="151" t="s">
        <v>111</v>
      </c>
      <c r="H1391" s="151" t="s">
        <v>111</v>
      </c>
      <c r="I1391" s="152" t="s">
        <v>112</v>
      </c>
    </row>
    <row r="1392" customFormat="false" ht="12.75" hidden="false" customHeight="false" outlineLevel="0" collapsed="false">
      <c r="A1392" s="0" t="s">
        <v>73</v>
      </c>
      <c r="B1392" s="0" t="s">
        <v>80</v>
      </c>
      <c r="C1392" s="0" t="s">
        <v>108</v>
      </c>
      <c r="D1392" s="116" t="n">
        <v>38626</v>
      </c>
      <c r="E1392" s="0" t="n">
        <v>-0.005</v>
      </c>
      <c r="F1392" s="0" t="n">
        <v>3133124</v>
      </c>
      <c r="G1392" s="151" t="s">
        <v>111</v>
      </c>
      <c r="H1392" s="151" t="s">
        <v>111</v>
      </c>
      <c r="I1392" s="152" t="s">
        <v>112</v>
      </c>
    </row>
    <row r="1393" customFormat="false" ht="12.75" hidden="false" customHeight="false" outlineLevel="0" collapsed="false">
      <c r="A1393" s="0" t="s">
        <v>74</v>
      </c>
      <c r="B1393" s="0" t="s">
        <v>80</v>
      </c>
      <c r="C1393" s="0" t="s">
        <v>108</v>
      </c>
      <c r="D1393" s="116" t="n">
        <v>38626</v>
      </c>
      <c r="E1393" s="0" t="n">
        <v>0.01</v>
      </c>
      <c r="F1393" s="0" t="n">
        <v>3133125</v>
      </c>
      <c r="G1393" s="151" t="s">
        <v>111</v>
      </c>
      <c r="H1393" s="151" t="s">
        <v>111</v>
      </c>
      <c r="I1393" s="152" t="s">
        <v>112</v>
      </c>
    </row>
    <row r="1394" customFormat="false" ht="12.75" hidden="false" customHeight="false" outlineLevel="0" collapsed="false">
      <c r="A1394" s="0" t="s">
        <v>75</v>
      </c>
      <c r="B1394" s="0" t="s">
        <v>80</v>
      </c>
      <c r="C1394" s="0" t="s">
        <v>108</v>
      </c>
      <c r="D1394" s="116" t="n">
        <v>38626</v>
      </c>
      <c r="E1394" s="0" t="n">
        <v>-0.055</v>
      </c>
      <c r="F1394" s="0" t="n">
        <v>3133126</v>
      </c>
      <c r="G1394" s="151" t="s">
        <v>111</v>
      </c>
      <c r="H1394" s="151" t="s">
        <v>111</v>
      </c>
      <c r="I1394" s="152" t="s">
        <v>112</v>
      </c>
    </row>
    <row r="1395" customFormat="false" ht="12.75" hidden="false" customHeight="false" outlineLevel="0" collapsed="false">
      <c r="A1395" s="0" t="s">
        <v>76</v>
      </c>
      <c r="B1395" s="0" t="s">
        <v>80</v>
      </c>
      <c r="C1395" s="0" t="s">
        <v>108</v>
      </c>
      <c r="D1395" s="116" t="n">
        <v>38626</v>
      </c>
      <c r="E1395" s="0" t="n">
        <v>0.01</v>
      </c>
      <c r="F1395" s="0" t="n">
        <v>3133127</v>
      </c>
      <c r="G1395" s="151" t="s">
        <v>111</v>
      </c>
      <c r="H1395" s="151" t="s">
        <v>111</v>
      </c>
      <c r="I1395" s="152" t="s">
        <v>112</v>
      </c>
    </row>
    <row r="1396" customFormat="false" ht="12.75" hidden="false" customHeight="false" outlineLevel="0" collapsed="false">
      <c r="A1396" s="0" t="s">
        <v>72</v>
      </c>
      <c r="B1396" s="0" t="s">
        <v>80</v>
      </c>
      <c r="C1396" s="0" t="s">
        <v>108</v>
      </c>
      <c r="D1396" s="116" t="n">
        <v>38626</v>
      </c>
      <c r="E1396" s="158" t="n">
        <v>38657</v>
      </c>
      <c r="I1396" s="152" t="s">
        <v>109</v>
      </c>
    </row>
    <row r="1397" customFormat="false" ht="12.75" hidden="false" customHeight="false" outlineLevel="0" collapsed="false">
      <c r="A1397" s="0" t="s">
        <v>59</v>
      </c>
      <c r="B1397" s="0" t="s">
        <v>110</v>
      </c>
      <c r="C1397" s="0" t="s">
        <v>108</v>
      </c>
      <c r="D1397" s="116" t="n">
        <v>38657</v>
      </c>
      <c r="E1397" s="0" t="n">
        <v>0.555</v>
      </c>
      <c r="F1397" s="0" t="n">
        <v>3133100</v>
      </c>
      <c r="G1397" s="151" t="s">
        <v>111</v>
      </c>
      <c r="H1397" s="151" t="s">
        <v>111</v>
      </c>
      <c r="I1397" s="152" t="s">
        <v>112</v>
      </c>
    </row>
    <row r="1398" customFormat="false" ht="12.75" hidden="false" customHeight="false" outlineLevel="0" collapsed="false">
      <c r="A1398" s="0" t="s">
        <v>59</v>
      </c>
      <c r="B1398" s="0" t="s">
        <v>113</v>
      </c>
      <c r="C1398" s="0" t="s">
        <v>108</v>
      </c>
      <c r="D1398" s="116" t="n">
        <v>38657</v>
      </c>
      <c r="E1398" s="0" t="n">
        <v>0.05</v>
      </c>
      <c r="F1398" s="0" t="n">
        <v>3133101</v>
      </c>
      <c r="G1398" s="151" t="s">
        <v>111</v>
      </c>
      <c r="H1398" s="151" t="s">
        <v>111</v>
      </c>
      <c r="I1398" s="152" t="s">
        <v>112</v>
      </c>
    </row>
    <row r="1399" customFormat="false" ht="12.75" hidden="false" customHeight="false" outlineLevel="0" collapsed="false">
      <c r="A1399" s="0" t="s">
        <v>60</v>
      </c>
      <c r="B1399" s="0" t="s">
        <v>110</v>
      </c>
      <c r="C1399" s="0" t="s">
        <v>108</v>
      </c>
      <c r="D1399" s="116" t="n">
        <v>38657</v>
      </c>
      <c r="E1399" s="0" t="n">
        <v>0.555</v>
      </c>
      <c r="F1399" s="0" t="n">
        <v>3133102</v>
      </c>
      <c r="G1399" s="151" t="s">
        <v>111</v>
      </c>
      <c r="H1399" s="151" t="s">
        <v>111</v>
      </c>
      <c r="I1399" s="152" t="s">
        <v>112</v>
      </c>
    </row>
    <row r="1400" customFormat="false" ht="12.75" hidden="false" customHeight="false" outlineLevel="0" collapsed="false">
      <c r="A1400" s="0" t="s">
        <v>60</v>
      </c>
      <c r="B1400" s="0" t="s">
        <v>113</v>
      </c>
      <c r="C1400" s="0" t="s">
        <v>108</v>
      </c>
      <c r="D1400" s="116" t="n">
        <v>38657</v>
      </c>
      <c r="E1400" s="0" t="n">
        <v>0.14</v>
      </c>
      <c r="F1400" s="0" t="n">
        <v>3133103</v>
      </c>
      <c r="G1400" s="151" t="s">
        <v>111</v>
      </c>
      <c r="H1400" s="151" t="s">
        <v>111</v>
      </c>
      <c r="I1400" s="152" t="s">
        <v>112</v>
      </c>
    </row>
    <row r="1401" customFormat="false" ht="12.75" hidden="false" customHeight="false" outlineLevel="0" collapsed="false">
      <c r="A1401" s="0" t="s">
        <v>61</v>
      </c>
      <c r="B1401" s="0" t="s">
        <v>110</v>
      </c>
      <c r="C1401" s="0" t="s">
        <v>108</v>
      </c>
      <c r="D1401" s="116" t="n">
        <v>38657</v>
      </c>
      <c r="E1401" s="0" t="n">
        <v>0.875</v>
      </c>
      <c r="F1401" s="0" t="n">
        <v>3133104</v>
      </c>
      <c r="G1401" s="151" t="s">
        <v>111</v>
      </c>
      <c r="H1401" s="151" t="s">
        <v>111</v>
      </c>
      <c r="I1401" s="152" t="s">
        <v>112</v>
      </c>
    </row>
    <row r="1402" customFormat="false" ht="12.75" hidden="false" customHeight="false" outlineLevel="0" collapsed="false">
      <c r="A1402" s="0" t="s">
        <v>61</v>
      </c>
      <c r="B1402" s="0" t="s">
        <v>113</v>
      </c>
      <c r="C1402" s="0" t="s">
        <v>108</v>
      </c>
      <c r="D1402" s="116" t="n">
        <v>38657</v>
      </c>
      <c r="E1402" s="0" t="n">
        <v>0.05</v>
      </c>
      <c r="F1402" s="0" t="n">
        <v>3133105</v>
      </c>
      <c r="G1402" s="151" t="s">
        <v>111</v>
      </c>
      <c r="H1402" s="151" t="s">
        <v>111</v>
      </c>
      <c r="I1402" s="152" t="s">
        <v>112</v>
      </c>
    </row>
    <row r="1403" customFormat="false" ht="12.75" hidden="false" customHeight="false" outlineLevel="0" collapsed="false">
      <c r="A1403" s="0" t="s">
        <v>62</v>
      </c>
      <c r="B1403" s="0" t="s">
        <v>110</v>
      </c>
      <c r="C1403" s="0" t="s">
        <v>108</v>
      </c>
      <c r="D1403" s="116" t="n">
        <v>38657</v>
      </c>
      <c r="E1403" s="0" t="n">
        <v>0.555</v>
      </c>
      <c r="F1403" s="0" t="n">
        <v>3133106</v>
      </c>
      <c r="G1403" s="151" t="s">
        <v>111</v>
      </c>
      <c r="H1403" s="151" t="s">
        <v>111</v>
      </c>
      <c r="I1403" s="152" t="s">
        <v>112</v>
      </c>
    </row>
    <row r="1404" customFormat="false" ht="12.75" hidden="false" customHeight="false" outlineLevel="0" collapsed="false">
      <c r="A1404" s="0" t="s">
        <v>62</v>
      </c>
      <c r="B1404" s="0" t="s">
        <v>113</v>
      </c>
      <c r="C1404" s="0" t="s">
        <v>108</v>
      </c>
      <c r="D1404" s="116" t="n">
        <v>38657</v>
      </c>
      <c r="E1404" s="0" t="n">
        <v>0.14</v>
      </c>
      <c r="F1404" s="0" t="n">
        <v>3133107</v>
      </c>
      <c r="G1404" s="151" t="s">
        <v>111</v>
      </c>
      <c r="H1404" s="151" t="s">
        <v>111</v>
      </c>
      <c r="I1404" s="152" t="s">
        <v>112</v>
      </c>
    </row>
    <row r="1405" customFormat="false" ht="12.75" hidden="false" customHeight="false" outlineLevel="0" collapsed="false">
      <c r="A1405" s="0" t="s">
        <v>49</v>
      </c>
      <c r="B1405" s="0" t="s">
        <v>110</v>
      </c>
      <c r="C1405" s="0" t="s">
        <v>108</v>
      </c>
      <c r="D1405" s="116" t="n">
        <v>38657</v>
      </c>
      <c r="E1405" s="0" t="n">
        <v>0.46</v>
      </c>
      <c r="F1405" s="0" t="n">
        <v>3133108</v>
      </c>
      <c r="G1405" s="151" t="s">
        <v>111</v>
      </c>
      <c r="H1405" s="151" t="s">
        <v>111</v>
      </c>
      <c r="I1405" s="152" t="s">
        <v>112</v>
      </c>
    </row>
    <row r="1406" customFormat="false" ht="12.75" hidden="false" customHeight="false" outlineLevel="0" collapsed="false">
      <c r="A1406" s="0" t="s">
        <v>49</v>
      </c>
      <c r="B1406" s="0" t="s">
        <v>113</v>
      </c>
      <c r="C1406" s="0" t="s">
        <v>108</v>
      </c>
      <c r="D1406" s="116" t="n">
        <v>38657</v>
      </c>
      <c r="E1406" s="0" t="n">
        <v>0.05</v>
      </c>
      <c r="F1406" s="0" t="n">
        <v>3133109</v>
      </c>
      <c r="G1406" s="151" t="s">
        <v>111</v>
      </c>
      <c r="H1406" s="151" t="s">
        <v>111</v>
      </c>
      <c r="I1406" s="152" t="s">
        <v>112</v>
      </c>
    </row>
    <row r="1407" customFormat="false" ht="12.75" hidden="false" customHeight="false" outlineLevel="0" collapsed="false">
      <c r="A1407" s="0" t="s">
        <v>50</v>
      </c>
      <c r="B1407" s="0" t="s">
        <v>110</v>
      </c>
      <c r="C1407" s="0" t="s">
        <v>108</v>
      </c>
      <c r="D1407" s="116" t="n">
        <v>38657</v>
      </c>
      <c r="E1407" s="0" t="n">
        <v>0.7</v>
      </c>
      <c r="F1407" s="0" t="n">
        <v>3133110</v>
      </c>
      <c r="G1407" s="151" t="s">
        <v>111</v>
      </c>
      <c r="H1407" s="151" t="s">
        <v>111</v>
      </c>
      <c r="I1407" s="152" t="s">
        <v>112</v>
      </c>
    </row>
    <row r="1408" customFormat="false" ht="12.75" hidden="false" customHeight="false" outlineLevel="0" collapsed="false">
      <c r="A1408" s="0" t="s">
        <v>50</v>
      </c>
      <c r="B1408" s="0" t="s">
        <v>113</v>
      </c>
      <c r="C1408" s="0" t="s">
        <v>108</v>
      </c>
      <c r="D1408" s="116" t="n">
        <v>38657</v>
      </c>
      <c r="E1408" s="0" t="n">
        <v>-0.17</v>
      </c>
      <c r="F1408" s="0" t="n">
        <v>3133111</v>
      </c>
      <c r="G1408" s="151" t="s">
        <v>111</v>
      </c>
      <c r="H1408" s="151" t="s">
        <v>111</v>
      </c>
      <c r="I1408" s="152" t="s">
        <v>112</v>
      </c>
    </row>
    <row r="1409" customFormat="false" ht="12.75" hidden="false" customHeight="false" outlineLevel="0" collapsed="false">
      <c r="A1409" s="0" t="s">
        <v>51</v>
      </c>
      <c r="B1409" s="0" t="s">
        <v>110</v>
      </c>
      <c r="C1409" s="0" t="s">
        <v>108</v>
      </c>
      <c r="D1409" s="116" t="n">
        <v>38657</v>
      </c>
      <c r="E1409" s="0" t="n">
        <v>0.7</v>
      </c>
      <c r="F1409" s="0" t="n">
        <v>3133112</v>
      </c>
      <c r="G1409" s="151" t="s">
        <v>111</v>
      </c>
      <c r="H1409" s="151" t="s">
        <v>111</v>
      </c>
      <c r="I1409" s="152" t="s">
        <v>112</v>
      </c>
    </row>
    <row r="1410" customFormat="false" ht="12.75" hidden="false" customHeight="false" outlineLevel="0" collapsed="false">
      <c r="A1410" s="0" t="s">
        <v>51</v>
      </c>
      <c r="B1410" s="0" t="s">
        <v>113</v>
      </c>
      <c r="C1410" s="0" t="s">
        <v>108</v>
      </c>
      <c r="D1410" s="116" t="n">
        <v>38657</v>
      </c>
      <c r="E1410" s="0" t="n">
        <v>0.055</v>
      </c>
      <c r="F1410" s="0" t="n">
        <v>3133113</v>
      </c>
      <c r="G1410" s="151" t="s">
        <v>111</v>
      </c>
      <c r="H1410" s="151" t="s">
        <v>111</v>
      </c>
      <c r="I1410" s="152" t="s">
        <v>112</v>
      </c>
    </row>
    <row r="1411" customFormat="false" ht="12.75" hidden="false" customHeight="false" outlineLevel="0" collapsed="false">
      <c r="A1411" s="0" t="s">
        <v>52</v>
      </c>
      <c r="B1411" s="0" t="s">
        <v>110</v>
      </c>
      <c r="C1411" s="0" t="s">
        <v>108</v>
      </c>
      <c r="D1411" s="116" t="n">
        <v>38657</v>
      </c>
      <c r="E1411" s="0" t="n">
        <v>0.7</v>
      </c>
      <c r="F1411" s="0" t="n">
        <v>3133114</v>
      </c>
      <c r="G1411" s="151" t="s">
        <v>111</v>
      </c>
      <c r="H1411" s="151" t="s">
        <v>111</v>
      </c>
      <c r="I1411" s="152" t="s">
        <v>112</v>
      </c>
    </row>
    <row r="1412" customFormat="false" ht="12.75" hidden="false" customHeight="false" outlineLevel="0" collapsed="false">
      <c r="A1412" s="0" t="s">
        <v>52</v>
      </c>
      <c r="B1412" s="0" t="s">
        <v>113</v>
      </c>
      <c r="C1412" s="0" t="s">
        <v>108</v>
      </c>
      <c r="D1412" s="116" t="n">
        <v>38657</v>
      </c>
      <c r="E1412" s="0" t="n">
        <v>-0.05</v>
      </c>
      <c r="F1412" s="0" t="n">
        <v>3133115</v>
      </c>
      <c r="G1412" s="151" t="s">
        <v>111</v>
      </c>
      <c r="H1412" s="151" t="s">
        <v>111</v>
      </c>
      <c r="I1412" s="152" t="s">
        <v>112</v>
      </c>
    </row>
    <row r="1413" customFormat="false" ht="12.75" hidden="false" customHeight="false" outlineLevel="0" collapsed="false">
      <c r="A1413" s="0" t="s">
        <v>17</v>
      </c>
      <c r="B1413" s="0" t="s">
        <v>110</v>
      </c>
      <c r="C1413" s="0" t="s">
        <v>108</v>
      </c>
      <c r="D1413" s="116" t="n">
        <v>38657</v>
      </c>
      <c r="E1413" s="0" t="n">
        <v>1.094</v>
      </c>
      <c r="F1413" s="0" t="n">
        <v>3133116</v>
      </c>
      <c r="G1413" s="151" t="s">
        <v>111</v>
      </c>
      <c r="H1413" s="151" t="s">
        <v>111</v>
      </c>
      <c r="I1413" s="152" t="s">
        <v>112</v>
      </c>
    </row>
    <row r="1414" customFormat="false" ht="12.75" hidden="false" customHeight="false" outlineLevel="0" collapsed="false">
      <c r="A1414" s="0" t="s">
        <v>17</v>
      </c>
      <c r="B1414" s="0" t="s">
        <v>113</v>
      </c>
      <c r="C1414" s="0" t="s">
        <v>108</v>
      </c>
      <c r="D1414" s="116" t="n">
        <v>38657</v>
      </c>
      <c r="E1414" s="0" t="n">
        <v>0.014</v>
      </c>
      <c r="F1414" s="0" t="n">
        <v>3133117</v>
      </c>
      <c r="G1414" s="151" t="s">
        <v>111</v>
      </c>
      <c r="H1414" s="151" t="s">
        <v>111</v>
      </c>
      <c r="I1414" s="152" t="s">
        <v>112</v>
      </c>
    </row>
    <row r="1415" customFormat="false" ht="12.75" hidden="false" customHeight="false" outlineLevel="0" collapsed="false">
      <c r="A1415" s="0" t="s">
        <v>18</v>
      </c>
      <c r="B1415" s="0" t="s">
        <v>110</v>
      </c>
      <c r="C1415" s="0" t="s">
        <v>108</v>
      </c>
      <c r="D1415" s="116" t="n">
        <v>38657</v>
      </c>
      <c r="E1415" s="0" t="n">
        <v>0</v>
      </c>
      <c r="F1415" s="0" t="n">
        <v>3133118</v>
      </c>
      <c r="G1415" s="151" t="s">
        <v>111</v>
      </c>
      <c r="H1415" s="151" t="s">
        <v>111</v>
      </c>
      <c r="I1415" s="152" t="s">
        <v>112</v>
      </c>
    </row>
    <row r="1416" customFormat="false" ht="12.75" hidden="false" customHeight="false" outlineLevel="0" collapsed="false">
      <c r="A1416" s="0" t="s">
        <v>18</v>
      </c>
      <c r="B1416" s="0" t="s">
        <v>113</v>
      </c>
      <c r="C1416" s="0" t="s">
        <v>108</v>
      </c>
      <c r="D1416" s="116" t="n">
        <v>38657</v>
      </c>
      <c r="E1416" s="0" t="n">
        <v>0</v>
      </c>
      <c r="F1416" s="0" t="n">
        <v>3133119</v>
      </c>
      <c r="G1416" s="151" t="s">
        <v>111</v>
      </c>
      <c r="H1416" s="151" t="s">
        <v>111</v>
      </c>
      <c r="I1416" s="152" t="s">
        <v>112</v>
      </c>
    </row>
    <row r="1417" customFormat="false" ht="12.75" hidden="false" customHeight="false" outlineLevel="0" collapsed="false">
      <c r="A1417" s="0" t="s">
        <v>19</v>
      </c>
      <c r="B1417" s="0" t="s">
        <v>110</v>
      </c>
      <c r="C1417" s="0" t="s">
        <v>108</v>
      </c>
      <c r="D1417" s="116" t="n">
        <v>38657</v>
      </c>
      <c r="E1417" s="0" t="n">
        <v>0.505</v>
      </c>
      <c r="F1417" s="0" t="n">
        <v>3133120</v>
      </c>
      <c r="G1417" s="151" t="s">
        <v>111</v>
      </c>
      <c r="H1417" s="151" t="s">
        <v>111</v>
      </c>
      <c r="I1417" s="152" t="s">
        <v>112</v>
      </c>
    </row>
    <row r="1418" customFormat="false" ht="12.75" hidden="false" customHeight="false" outlineLevel="0" collapsed="false">
      <c r="A1418" s="0" t="s">
        <v>19</v>
      </c>
      <c r="B1418" s="0" t="s">
        <v>113</v>
      </c>
      <c r="C1418" s="0" t="s">
        <v>108</v>
      </c>
      <c r="D1418" s="116" t="n">
        <v>38657</v>
      </c>
      <c r="E1418" s="0" t="n">
        <v>0.05</v>
      </c>
      <c r="F1418" s="0" t="n">
        <v>3133121</v>
      </c>
      <c r="G1418" s="151" t="s">
        <v>111</v>
      </c>
      <c r="H1418" s="151" t="s">
        <v>111</v>
      </c>
      <c r="I1418" s="152" t="s">
        <v>112</v>
      </c>
    </row>
    <row r="1419" customFormat="false" ht="12.75" hidden="false" customHeight="false" outlineLevel="0" collapsed="false">
      <c r="A1419" s="0" t="s">
        <v>21</v>
      </c>
      <c r="B1419" s="0" t="s">
        <v>110</v>
      </c>
      <c r="C1419" s="0" t="s">
        <v>108</v>
      </c>
      <c r="D1419" s="116" t="n">
        <v>38657</v>
      </c>
      <c r="E1419" s="0" t="n">
        <v>0.495</v>
      </c>
      <c r="F1419" s="0" t="n">
        <v>3133122</v>
      </c>
      <c r="G1419" s="151" t="s">
        <v>111</v>
      </c>
      <c r="H1419" s="151" t="s">
        <v>111</v>
      </c>
      <c r="I1419" s="152" t="s">
        <v>112</v>
      </c>
    </row>
    <row r="1420" customFormat="false" ht="12.75" hidden="false" customHeight="false" outlineLevel="0" collapsed="false">
      <c r="A1420" s="0" t="s">
        <v>21</v>
      </c>
      <c r="B1420" s="0" t="s">
        <v>113</v>
      </c>
      <c r="C1420" s="0" t="s">
        <v>108</v>
      </c>
      <c r="D1420" s="116" t="n">
        <v>38657</v>
      </c>
      <c r="E1420" s="0" t="n">
        <v>0.07</v>
      </c>
      <c r="F1420" s="0" t="n">
        <v>3133123</v>
      </c>
      <c r="G1420" s="151" t="s">
        <v>111</v>
      </c>
      <c r="H1420" s="151" t="s">
        <v>111</v>
      </c>
      <c r="I1420" s="152" t="s">
        <v>112</v>
      </c>
    </row>
    <row r="1421" customFormat="false" ht="12.75" hidden="false" customHeight="false" outlineLevel="0" collapsed="false">
      <c r="A1421" s="0" t="s">
        <v>73</v>
      </c>
      <c r="B1421" s="0" t="s">
        <v>80</v>
      </c>
      <c r="C1421" s="0" t="s">
        <v>108</v>
      </c>
      <c r="D1421" s="116" t="n">
        <v>38657</v>
      </c>
      <c r="E1421" s="0" t="n">
        <v>0.05</v>
      </c>
      <c r="F1421" s="0" t="n">
        <v>3133124</v>
      </c>
      <c r="G1421" s="151" t="s">
        <v>111</v>
      </c>
      <c r="H1421" s="151" t="s">
        <v>111</v>
      </c>
      <c r="I1421" s="152" t="s">
        <v>112</v>
      </c>
    </row>
    <row r="1422" customFormat="false" ht="12.75" hidden="false" customHeight="false" outlineLevel="0" collapsed="false">
      <c r="A1422" s="0" t="s">
        <v>74</v>
      </c>
      <c r="B1422" s="0" t="s">
        <v>80</v>
      </c>
      <c r="C1422" s="0" t="s">
        <v>108</v>
      </c>
      <c r="D1422" s="116" t="n">
        <v>38657</v>
      </c>
      <c r="E1422" s="0" t="n">
        <v>0.055</v>
      </c>
      <c r="F1422" s="0" t="n">
        <v>3133125</v>
      </c>
      <c r="G1422" s="151" t="s">
        <v>111</v>
      </c>
      <c r="H1422" s="151" t="s">
        <v>111</v>
      </c>
      <c r="I1422" s="152" t="s">
        <v>112</v>
      </c>
    </row>
    <row r="1423" customFormat="false" ht="12.75" hidden="false" customHeight="false" outlineLevel="0" collapsed="false">
      <c r="A1423" s="0" t="s">
        <v>75</v>
      </c>
      <c r="B1423" s="0" t="s">
        <v>80</v>
      </c>
      <c r="C1423" s="0" t="s">
        <v>108</v>
      </c>
      <c r="D1423" s="116" t="n">
        <v>38657</v>
      </c>
      <c r="E1423" s="0" t="n">
        <v>-0.05</v>
      </c>
      <c r="F1423" s="0" t="n">
        <v>3133126</v>
      </c>
      <c r="G1423" s="151" t="s">
        <v>111</v>
      </c>
      <c r="H1423" s="151" t="s">
        <v>111</v>
      </c>
      <c r="I1423" s="152" t="s">
        <v>112</v>
      </c>
    </row>
    <row r="1424" customFormat="false" ht="12.75" hidden="false" customHeight="false" outlineLevel="0" collapsed="false">
      <c r="A1424" s="0" t="s">
        <v>76</v>
      </c>
      <c r="B1424" s="0" t="s">
        <v>80</v>
      </c>
      <c r="C1424" s="0" t="s">
        <v>108</v>
      </c>
      <c r="D1424" s="116" t="n">
        <v>38657</v>
      </c>
      <c r="E1424" s="0" t="n">
        <v>0.055</v>
      </c>
      <c r="F1424" s="0" t="n">
        <v>3133127</v>
      </c>
      <c r="G1424" s="151" t="s">
        <v>111</v>
      </c>
      <c r="H1424" s="151" t="s">
        <v>111</v>
      </c>
      <c r="I1424" s="152" t="s">
        <v>112</v>
      </c>
    </row>
    <row r="1425" customFormat="false" ht="12.75" hidden="false" customHeight="false" outlineLevel="0" collapsed="false">
      <c r="A1425" s="0" t="s">
        <v>72</v>
      </c>
      <c r="B1425" s="0" t="s">
        <v>80</v>
      </c>
      <c r="C1425" s="0" t="s">
        <v>108</v>
      </c>
      <c r="D1425" s="116" t="n">
        <v>38657</v>
      </c>
      <c r="E1425" s="158" t="n">
        <v>38687</v>
      </c>
      <c r="I1425" s="152" t="s">
        <v>109</v>
      </c>
    </row>
    <row r="1426" customFormat="false" ht="12.75" hidden="false" customHeight="false" outlineLevel="0" collapsed="false">
      <c r="A1426" s="0" t="s">
        <v>59</v>
      </c>
      <c r="B1426" s="0" t="s">
        <v>110</v>
      </c>
      <c r="C1426" s="0" t="s">
        <v>108</v>
      </c>
      <c r="D1426" s="116" t="n">
        <v>38687</v>
      </c>
      <c r="E1426" s="0" t="n">
        <v>0.91</v>
      </c>
      <c r="F1426" s="0" t="n">
        <v>3133100</v>
      </c>
      <c r="G1426" s="151" t="s">
        <v>111</v>
      </c>
      <c r="H1426" s="151" t="s">
        <v>111</v>
      </c>
      <c r="I1426" s="152" t="s">
        <v>112</v>
      </c>
    </row>
    <row r="1427" customFormat="false" ht="12.75" hidden="false" customHeight="false" outlineLevel="0" collapsed="false">
      <c r="A1427" s="0" t="s">
        <v>59</v>
      </c>
      <c r="B1427" s="0" t="s">
        <v>113</v>
      </c>
      <c r="C1427" s="0" t="s">
        <v>108</v>
      </c>
      <c r="D1427" s="116" t="n">
        <v>38687</v>
      </c>
      <c r="E1427" s="0" t="n">
        <v>0.05</v>
      </c>
      <c r="F1427" s="0" t="n">
        <v>3133101</v>
      </c>
      <c r="G1427" s="151" t="s">
        <v>111</v>
      </c>
      <c r="H1427" s="151" t="s">
        <v>111</v>
      </c>
      <c r="I1427" s="152" t="s">
        <v>112</v>
      </c>
    </row>
    <row r="1428" customFormat="false" ht="12.75" hidden="false" customHeight="false" outlineLevel="0" collapsed="false">
      <c r="A1428" s="0" t="s">
        <v>60</v>
      </c>
      <c r="B1428" s="0" t="s">
        <v>110</v>
      </c>
      <c r="C1428" s="0" t="s">
        <v>108</v>
      </c>
      <c r="D1428" s="116" t="n">
        <v>38687</v>
      </c>
      <c r="E1428" s="0" t="n">
        <v>0.91</v>
      </c>
      <c r="F1428" s="0" t="n">
        <v>3133102</v>
      </c>
      <c r="G1428" s="151" t="s">
        <v>111</v>
      </c>
      <c r="H1428" s="151" t="s">
        <v>111</v>
      </c>
      <c r="I1428" s="152" t="s">
        <v>112</v>
      </c>
    </row>
    <row r="1429" customFormat="false" ht="12.75" hidden="false" customHeight="false" outlineLevel="0" collapsed="false">
      <c r="A1429" s="0" t="s">
        <v>60</v>
      </c>
      <c r="B1429" s="0" t="s">
        <v>113</v>
      </c>
      <c r="C1429" s="0" t="s">
        <v>108</v>
      </c>
      <c r="D1429" s="116" t="n">
        <v>38687</v>
      </c>
      <c r="E1429" s="0" t="n">
        <v>0.29</v>
      </c>
      <c r="F1429" s="0" t="n">
        <v>3133103</v>
      </c>
      <c r="G1429" s="151" t="s">
        <v>111</v>
      </c>
      <c r="H1429" s="151" t="s">
        <v>111</v>
      </c>
      <c r="I1429" s="152" t="s">
        <v>112</v>
      </c>
    </row>
    <row r="1430" customFormat="false" ht="12.75" hidden="false" customHeight="false" outlineLevel="0" collapsed="false">
      <c r="A1430" s="0" t="s">
        <v>61</v>
      </c>
      <c r="B1430" s="0" t="s">
        <v>110</v>
      </c>
      <c r="C1430" s="0" t="s">
        <v>108</v>
      </c>
      <c r="D1430" s="116" t="n">
        <v>38687</v>
      </c>
      <c r="E1430" s="0" t="n">
        <v>1.23</v>
      </c>
      <c r="F1430" s="0" t="n">
        <v>3133104</v>
      </c>
      <c r="G1430" s="151" t="s">
        <v>111</v>
      </c>
      <c r="H1430" s="151" t="s">
        <v>111</v>
      </c>
      <c r="I1430" s="152" t="s">
        <v>112</v>
      </c>
    </row>
    <row r="1431" customFormat="false" ht="12.75" hidden="false" customHeight="false" outlineLevel="0" collapsed="false">
      <c r="A1431" s="0" t="s">
        <v>61</v>
      </c>
      <c r="B1431" s="0" t="s">
        <v>113</v>
      </c>
      <c r="C1431" s="0" t="s">
        <v>108</v>
      </c>
      <c r="D1431" s="116" t="n">
        <v>38687</v>
      </c>
      <c r="E1431" s="0" t="n">
        <v>0.05</v>
      </c>
      <c r="F1431" s="0" t="n">
        <v>3133105</v>
      </c>
      <c r="G1431" s="151" t="s">
        <v>111</v>
      </c>
      <c r="H1431" s="151" t="s">
        <v>111</v>
      </c>
      <c r="I1431" s="152" t="s">
        <v>112</v>
      </c>
    </row>
    <row r="1432" customFormat="false" ht="12.75" hidden="false" customHeight="false" outlineLevel="0" collapsed="false">
      <c r="A1432" s="0" t="s">
        <v>62</v>
      </c>
      <c r="B1432" s="0" t="s">
        <v>110</v>
      </c>
      <c r="C1432" s="0" t="s">
        <v>108</v>
      </c>
      <c r="D1432" s="116" t="n">
        <v>38687</v>
      </c>
      <c r="E1432" s="0" t="n">
        <v>0.91</v>
      </c>
      <c r="F1432" s="0" t="n">
        <v>3133106</v>
      </c>
      <c r="G1432" s="151" t="s">
        <v>111</v>
      </c>
      <c r="H1432" s="151" t="s">
        <v>111</v>
      </c>
      <c r="I1432" s="152" t="s">
        <v>112</v>
      </c>
    </row>
    <row r="1433" customFormat="false" ht="12.75" hidden="false" customHeight="false" outlineLevel="0" collapsed="false">
      <c r="A1433" s="0" t="s">
        <v>62</v>
      </c>
      <c r="B1433" s="0" t="s">
        <v>113</v>
      </c>
      <c r="C1433" s="0" t="s">
        <v>108</v>
      </c>
      <c r="D1433" s="116" t="n">
        <v>38687</v>
      </c>
      <c r="E1433" s="0" t="n">
        <v>0.29</v>
      </c>
      <c r="F1433" s="0" t="n">
        <v>3133107</v>
      </c>
      <c r="G1433" s="151" t="s">
        <v>111</v>
      </c>
      <c r="H1433" s="151" t="s">
        <v>111</v>
      </c>
      <c r="I1433" s="152" t="s">
        <v>112</v>
      </c>
    </row>
    <row r="1434" customFormat="false" ht="12.75" hidden="false" customHeight="false" outlineLevel="0" collapsed="false">
      <c r="A1434" s="0" t="s">
        <v>49</v>
      </c>
      <c r="B1434" s="0" t="s">
        <v>110</v>
      </c>
      <c r="C1434" s="0" t="s">
        <v>108</v>
      </c>
      <c r="D1434" s="116" t="n">
        <v>38687</v>
      </c>
      <c r="E1434" s="0" t="n">
        <v>0.77</v>
      </c>
      <c r="F1434" s="0" t="n">
        <v>3133108</v>
      </c>
      <c r="G1434" s="151" t="s">
        <v>111</v>
      </c>
      <c r="H1434" s="151" t="s">
        <v>111</v>
      </c>
      <c r="I1434" s="152" t="s">
        <v>112</v>
      </c>
    </row>
    <row r="1435" customFormat="false" ht="12.75" hidden="false" customHeight="false" outlineLevel="0" collapsed="false">
      <c r="A1435" s="0" t="s">
        <v>49</v>
      </c>
      <c r="B1435" s="0" t="s">
        <v>113</v>
      </c>
      <c r="C1435" s="0" t="s">
        <v>108</v>
      </c>
      <c r="D1435" s="116" t="n">
        <v>38687</v>
      </c>
      <c r="E1435" s="0" t="n">
        <v>0.05</v>
      </c>
      <c r="F1435" s="0" t="n">
        <v>3133109</v>
      </c>
      <c r="G1435" s="151" t="s">
        <v>111</v>
      </c>
      <c r="H1435" s="151" t="s">
        <v>111</v>
      </c>
      <c r="I1435" s="152" t="s">
        <v>112</v>
      </c>
    </row>
    <row r="1436" customFormat="false" ht="12.75" hidden="false" customHeight="false" outlineLevel="0" collapsed="false">
      <c r="A1436" s="0" t="s">
        <v>50</v>
      </c>
      <c r="B1436" s="0" t="s">
        <v>110</v>
      </c>
      <c r="C1436" s="0" t="s">
        <v>108</v>
      </c>
      <c r="D1436" s="116" t="n">
        <v>38687</v>
      </c>
      <c r="E1436" s="0" t="n">
        <v>0.98</v>
      </c>
      <c r="F1436" s="0" t="n">
        <v>3133110</v>
      </c>
      <c r="G1436" s="151" t="s">
        <v>111</v>
      </c>
      <c r="H1436" s="151" t="s">
        <v>111</v>
      </c>
      <c r="I1436" s="152" t="s">
        <v>112</v>
      </c>
    </row>
    <row r="1437" customFormat="false" ht="12.75" hidden="false" customHeight="false" outlineLevel="0" collapsed="false">
      <c r="A1437" s="0" t="s">
        <v>50</v>
      </c>
      <c r="B1437" s="0" t="s">
        <v>113</v>
      </c>
      <c r="C1437" s="0" t="s">
        <v>108</v>
      </c>
      <c r="D1437" s="116" t="n">
        <v>38687</v>
      </c>
      <c r="E1437" s="0" t="n">
        <v>-0.13</v>
      </c>
      <c r="F1437" s="0" t="n">
        <v>3133111</v>
      </c>
      <c r="G1437" s="151" t="s">
        <v>111</v>
      </c>
      <c r="H1437" s="151" t="s">
        <v>111</v>
      </c>
      <c r="I1437" s="152" t="s">
        <v>112</v>
      </c>
    </row>
    <row r="1438" customFormat="false" ht="12.75" hidden="false" customHeight="false" outlineLevel="0" collapsed="false">
      <c r="A1438" s="0" t="s">
        <v>51</v>
      </c>
      <c r="B1438" s="0" t="s">
        <v>110</v>
      </c>
      <c r="C1438" s="0" t="s">
        <v>108</v>
      </c>
      <c r="D1438" s="116" t="n">
        <v>38687</v>
      </c>
      <c r="E1438" s="0" t="n">
        <v>0.98</v>
      </c>
      <c r="F1438" s="0" t="n">
        <v>3133112</v>
      </c>
      <c r="G1438" s="151" t="s">
        <v>111</v>
      </c>
      <c r="H1438" s="151" t="s">
        <v>111</v>
      </c>
      <c r="I1438" s="152" t="s">
        <v>112</v>
      </c>
    </row>
    <row r="1439" customFormat="false" ht="12.75" hidden="false" customHeight="false" outlineLevel="0" collapsed="false">
      <c r="A1439" s="0" t="s">
        <v>51</v>
      </c>
      <c r="B1439" s="0" t="s">
        <v>113</v>
      </c>
      <c r="C1439" s="0" t="s">
        <v>108</v>
      </c>
      <c r="D1439" s="116" t="n">
        <v>38687</v>
      </c>
      <c r="E1439" s="0" t="n">
        <v>0.25</v>
      </c>
      <c r="F1439" s="0" t="n">
        <v>3133113</v>
      </c>
      <c r="G1439" s="151" t="s">
        <v>111</v>
      </c>
      <c r="H1439" s="151" t="s">
        <v>111</v>
      </c>
      <c r="I1439" s="152" t="s">
        <v>112</v>
      </c>
    </row>
    <row r="1440" customFormat="false" ht="12.75" hidden="false" customHeight="false" outlineLevel="0" collapsed="false">
      <c r="A1440" s="0" t="s">
        <v>52</v>
      </c>
      <c r="B1440" s="0" t="s">
        <v>110</v>
      </c>
      <c r="C1440" s="0" t="s">
        <v>108</v>
      </c>
      <c r="D1440" s="116" t="n">
        <v>38687</v>
      </c>
      <c r="E1440" s="0" t="n">
        <v>0.98</v>
      </c>
      <c r="F1440" s="0" t="n">
        <v>3133114</v>
      </c>
      <c r="G1440" s="151" t="s">
        <v>111</v>
      </c>
      <c r="H1440" s="151" t="s">
        <v>111</v>
      </c>
      <c r="I1440" s="152" t="s">
        <v>112</v>
      </c>
    </row>
    <row r="1441" customFormat="false" ht="12.75" hidden="false" customHeight="false" outlineLevel="0" collapsed="false">
      <c r="A1441" s="0" t="s">
        <v>52</v>
      </c>
      <c r="B1441" s="0" t="s">
        <v>113</v>
      </c>
      <c r="C1441" s="0" t="s">
        <v>108</v>
      </c>
      <c r="D1441" s="116" t="n">
        <v>38687</v>
      </c>
      <c r="E1441" s="0" t="n">
        <v>-0.05</v>
      </c>
      <c r="F1441" s="0" t="n">
        <v>3133115</v>
      </c>
      <c r="G1441" s="151" t="s">
        <v>111</v>
      </c>
      <c r="H1441" s="151" t="s">
        <v>111</v>
      </c>
      <c r="I1441" s="152" t="s">
        <v>112</v>
      </c>
    </row>
    <row r="1442" customFormat="false" ht="12.75" hidden="false" customHeight="false" outlineLevel="0" collapsed="false">
      <c r="A1442" s="0" t="s">
        <v>17</v>
      </c>
      <c r="B1442" s="0" t="s">
        <v>110</v>
      </c>
      <c r="C1442" s="0" t="s">
        <v>108</v>
      </c>
      <c r="D1442" s="116" t="n">
        <v>38687</v>
      </c>
      <c r="E1442" s="0" t="n">
        <v>1.094</v>
      </c>
      <c r="F1442" s="0" t="n">
        <v>3133116</v>
      </c>
      <c r="G1442" s="151" t="s">
        <v>111</v>
      </c>
      <c r="H1442" s="151" t="s">
        <v>111</v>
      </c>
      <c r="I1442" s="152" t="s">
        <v>112</v>
      </c>
    </row>
    <row r="1443" customFormat="false" ht="12.75" hidden="false" customHeight="false" outlineLevel="0" collapsed="false">
      <c r="A1443" s="0" t="s">
        <v>17</v>
      </c>
      <c r="B1443" s="0" t="s">
        <v>113</v>
      </c>
      <c r="C1443" s="0" t="s">
        <v>108</v>
      </c>
      <c r="D1443" s="116" t="n">
        <v>38687</v>
      </c>
      <c r="E1443" s="0" t="n">
        <v>0.016</v>
      </c>
      <c r="F1443" s="0" t="n">
        <v>3133117</v>
      </c>
      <c r="G1443" s="151" t="s">
        <v>111</v>
      </c>
      <c r="H1443" s="151" t="s">
        <v>111</v>
      </c>
      <c r="I1443" s="152" t="s">
        <v>112</v>
      </c>
    </row>
    <row r="1444" customFormat="false" ht="12.75" hidden="false" customHeight="false" outlineLevel="0" collapsed="false">
      <c r="A1444" s="0" t="s">
        <v>18</v>
      </c>
      <c r="B1444" s="0" t="s">
        <v>110</v>
      </c>
      <c r="C1444" s="0" t="s">
        <v>108</v>
      </c>
      <c r="D1444" s="116" t="n">
        <v>38687</v>
      </c>
      <c r="E1444" s="0" t="n">
        <v>0</v>
      </c>
      <c r="F1444" s="0" t="n">
        <v>3133118</v>
      </c>
      <c r="G1444" s="151" t="s">
        <v>111</v>
      </c>
      <c r="H1444" s="151" t="s">
        <v>111</v>
      </c>
      <c r="I1444" s="152" t="s">
        <v>112</v>
      </c>
    </row>
    <row r="1445" customFormat="false" ht="12.75" hidden="false" customHeight="false" outlineLevel="0" collapsed="false">
      <c r="A1445" s="0" t="s">
        <v>18</v>
      </c>
      <c r="B1445" s="0" t="s">
        <v>113</v>
      </c>
      <c r="C1445" s="0" t="s">
        <v>108</v>
      </c>
      <c r="D1445" s="116" t="n">
        <v>38687</v>
      </c>
      <c r="E1445" s="0" t="n">
        <v>0</v>
      </c>
      <c r="F1445" s="0" t="n">
        <v>3133119</v>
      </c>
      <c r="G1445" s="151" t="s">
        <v>111</v>
      </c>
      <c r="H1445" s="151" t="s">
        <v>111</v>
      </c>
      <c r="I1445" s="152" t="s">
        <v>112</v>
      </c>
    </row>
    <row r="1446" customFormat="false" ht="12.75" hidden="false" customHeight="false" outlineLevel="0" collapsed="false">
      <c r="A1446" s="0" t="s">
        <v>19</v>
      </c>
      <c r="B1446" s="0" t="s">
        <v>110</v>
      </c>
      <c r="C1446" s="0" t="s">
        <v>108</v>
      </c>
      <c r="D1446" s="116" t="n">
        <v>38687</v>
      </c>
      <c r="E1446" s="0" t="n">
        <v>0.84</v>
      </c>
      <c r="F1446" s="0" t="n">
        <v>3133120</v>
      </c>
      <c r="G1446" s="151" t="s">
        <v>111</v>
      </c>
      <c r="H1446" s="151" t="s">
        <v>111</v>
      </c>
      <c r="I1446" s="152" t="s">
        <v>112</v>
      </c>
    </row>
    <row r="1447" customFormat="false" ht="12.75" hidden="false" customHeight="false" outlineLevel="0" collapsed="false">
      <c r="A1447" s="0" t="s">
        <v>19</v>
      </c>
      <c r="B1447" s="0" t="s">
        <v>113</v>
      </c>
      <c r="C1447" s="0" t="s">
        <v>108</v>
      </c>
      <c r="D1447" s="116" t="n">
        <v>38687</v>
      </c>
      <c r="E1447" s="0" t="n">
        <v>0.05</v>
      </c>
      <c r="F1447" s="0" t="n">
        <v>3133121</v>
      </c>
      <c r="G1447" s="151" t="s">
        <v>111</v>
      </c>
      <c r="H1447" s="151" t="s">
        <v>111</v>
      </c>
      <c r="I1447" s="152" t="s">
        <v>112</v>
      </c>
    </row>
    <row r="1448" customFormat="false" ht="12.75" hidden="false" customHeight="false" outlineLevel="0" collapsed="false">
      <c r="A1448" s="0" t="s">
        <v>21</v>
      </c>
      <c r="B1448" s="0" t="s">
        <v>110</v>
      </c>
      <c r="C1448" s="0" t="s">
        <v>108</v>
      </c>
      <c r="D1448" s="116" t="n">
        <v>38687</v>
      </c>
      <c r="E1448" s="0" t="n">
        <v>0.83</v>
      </c>
      <c r="F1448" s="0" t="n">
        <v>3133122</v>
      </c>
      <c r="G1448" s="151" t="s">
        <v>111</v>
      </c>
      <c r="H1448" s="151" t="s">
        <v>111</v>
      </c>
      <c r="I1448" s="152" t="s">
        <v>112</v>
      </c>
    </row>
    <row r="1449" customFormat="false" ht="12.75" hidden="false" customHeight="false" outlineLevel="0" collapsed="false">
      <c r="A1449" s="0" t="s">
        <v>21</v>
      </c>
      <c r="B1449" s="0" t="s">
        <v>113</v>
      </c>
      <c r="C1449" s="0" t="s">
        <v>108</v>
      </c>
      <c r="D1449" s="116" t="n">
        <v>38687</v>
      </c>
      <c r="E1449" s="0" t="n">
        <v>0.07</v>
      </c>
      <c r="F1449" s="0" t="n">
        <v>3133123</v>
      </c>
      <c r="G1449" s="151" t="s">
        <v>111</v>
      </c>
      <c r="H1449" s="151" t="s">
        <v>111</v>
      </c>
      <c r="I1449" s="152" t="s">
        <v>112</v>
      </c>
    </row>
    <row r="1450" customFormat="false" ht="12.75" hidden="false" customHeight="false" outlineLevel="0" collapsed="false">
      <c r="A1450" s="0" t="s">
        <v>73</v>
      </c>
      <c r="B1450" s="0" t="s">
        <v>80</v>
      </c>
      <c r="C1450" s="0" t="s">
        <v>108</v>
      </c>
      <c r="D1450" s="116" t="n">
        <v>38687</v>
      </c>
      <c r="E1450" s="0" t="n">
        <v>0.05</v>
      </c>
      <c r="F1450" s="0" t="n">
        <v>3133124</v>
      </c>
      <c r="G1450" s="151" t="s">
        <v>111</v>
      </c>
      <c r="H1450" s="151" t="s">
        <v>111</v>
      </c>
      <c r="I1450" s="152" t="s">
        <v>112</v>
      </c>
    </row>
    <row r="1451" customFormat="false" ht="12.75" hidden="false" customHeight="false" outlineLevel="0" collapsed="false">
      <c r="A1451" s="0" t="s">
        <v>74</v>
      </c>
      <c r="B1451" s="0" t="s">
        <v>80</v>
      </c>
      <c r="C1451" s="0" t="s">
        <v>108</v>
      </c>
      <c r="D1451" s="116" t="n">
        <v>38687</v>
      </c>
      <c r="E1451" s="0" t="n">
        <v>0.25</v>
      </c>
      <c r="F1451" s="0" t="n">
        <v>3133125</v>
      </c>
      <c r="G1451" s="151" t="s">
        <v>111</v>
      </c>
      <c r="H1451" s="151" t="s">
        <v>111</v>
      </c>
      <c r="I1451" s="152" t="s">
        <v>112</v>
      </c>
    </row>
    <row r="1452" customFormat="false" ht="12.75" hidden="false" customHeight="false" outlineLevel="0" collapsed="false">
      <c r="A1452" s="0" t="s">
        <v>75</v>
      </c>
      <c r="B1452" s="0" t="s">
        <v>80</v>
      </c>
      <c r="C1452" s="0" t="s">
        <v>108</v>
      </c>
      <c r="D1452" s="116" t="n">
        <v>38687</v>
      </c>
      <c r="E1452" s="0" t="n">
        <v>-0.05</v>
      </c>
      <c r="F1452" s="0" t="n">
        <v>3133126</v>
      </c>
      <c r="G1452" s="151" t="s">
        <v>111</v>
      </c>
      <c r="H1452" s="151" t="s">
        <v>111</v>
      </c>
      <c r="I1452" s="152" t="s">
        <v>112</v>
      </c>
    </row>
    <row r="1453" customFormat="false" ht="12.75" hidden="false" customHeight="false" outlineLevel="0" collapsed="false">
      <c r="A1453" s="0" t="s">
        <v>76</v>
      </c>
      <c r="B1453" s="0" t="s">
        <v>80</v>
      </c>
      <c r="C1453" s="0" t="s">
        <v>108</v>
      </c>
      <c r="D1453" s="116" t="n">
        <v>38687</v>
      </c>
      <c r="E1453" s="0" t="n">
        <v>0.25</v>
      </c>
      <c r="F1453" s="0" t="n">
        <v>3133127</v>
      </c>
      <c r="G1453" s="151" t="s">
        <v>111</v>
      </c>
      <c r="H1453" s="151" t="s">
        <v>111</v>
      </c>
      <c r="I1453" s="152" t="s">
        <v>112</v>
      </c>
    </row>
    <row r="1454" customFormat="false" ht="12.75" hidden="false" customHeight="false" outlineLevel="0" collapsed="false">
      <c r="A1454" s="0" t="s">
        <v>72</v>
      </c>
      <c r="B1454" s="0" t="s">
        <v>80</v>
      </c>
      <c r="C1454" s="0" t="s">
        <v>108</v>
      </c>
      <c r="D1454" s="116" t="n">
        <v>38687</v>
      </c>
      <c r="E1454" s="158" t="n">
        <v>38718</v>
      </c>
      <c r="I1454" s="152" t="s">
        <v>109</v>
      </c>
    </row>
    <row r="1455" customFormat="false" ht="12.75" hidden="false" customHeight="false" outlineLevel="0" collapsed="false">
      <c r="A1455" s="0" t="s">
        <v>59</v>
      </c>
      <c r="B1455" s="0" t="s">
        <v>110</v>
      </c>
      <c r="C1455" s="0" t="s">
        <v>108</v>
      </c>
      <c r="D1455" s="116" t="n">
        <v>38718</v>
      </c>
      <c r="E1455" s="0" t="n">
        <v>1.215</v>
      </c>
      <c r="F1455" s="0" t="n">
        <v>3133100</v>
      </c>
      <c r="G1455" s="151" t="s">
        <v>111</v>
      </c>
      <c r="H1455" s="151" t="s">
        <v>111</v>
      </c>
      <c r="I1455" s="152" t="s">
        <v>112</v>
      </c>
    </row>
    <row r="1456" customFormat="false" ht="12.75" hidden="false" customHeight="false" outlineLevel="0" collapsed="false">
      <c r="A1456" s="0" t="s">
        <v>59</v>
      </c>
      <c r="B1456" s="0" t="s">
        <v>113</v>
      </c>
      <c r="C1456" s="0" t="s">
        <v>108</v>
      </c>
      <c r="D1456" s="116" t="n">
        <v>38718</v>
      </c>
      <c r="E1456" s="0" t="n">
        <v>0.05</v>
      </c>
      <c r="F1456" s="0" t="n">
        <v>3133101</v>
      </c>
      <c r="G1456" s="151" t="s">
        <v>111</v>
      </c>
      <c r="H1456" s="151" t="s">
        <v>111</v>
      </c>
      <c r="I1456" s="152" t="s">
        <v>112</v>
      </c>
    </row>
    <row r="1457" customFormat="false" ht="12.75" hidden="false" customHeight="false" outlineLevel="0" collapsed="false">
      <c r="A1457" s="0" t="s">
        <v>60</v>
      </c>
      <c r="B1457" s="0" t="s">
        <v>110</v>
      </c>
      <c r="C1457" s="0" t="s">
        <v>108</v>
      </c>
      <c r="D1457" s="116" t="n">
        <v>38718</v>
      </c>
      <c r="E1457" s="0" t="n">
        <v>1.215</v>
      </c>
      <c r="F1457" s="0" t="n">
        <v>3133102</v>
      </c>
      <c r="G1457" s="151" t="s">
        <v>111</v>
      </c>
      <c r="H1457" s="151" t="s">
        <v>111</v>
      </c>
      <c r="I1457" s="152" t="s">
        <v>112</v>
      </c>
    </row>
    <row r="1458" customFormat="false" ht="12.75" hidden="false" customHeight="false" outlineLevel="0" collapsed="false">
      <c r="A1458" s="0" t="s">
        <v>60</v>
      </c>
      <c r="B1458" s="0" t="s">
        <v>113</v>
      </c>
      <c r="C1458" s="0" t="s">
        <v>108</v>
      </c>
      <c r="D1458" s="116" t="n">
        <v>38718</v>
      </c>
      <c r="E1458" s="0" t="n">
        <v>0.32</v>
      </c>
      <c r="F1458" s="0" t="n">
        <v>3133103</v>
      </c>
      <c r="G1458" s="151" t="s">
        <v>111</v>
      </c>
      <c r="H1458" s="151" t="s">
        <v>111</v>
      </c>
      <c r="I1458" s="152" t="s">
        <v>112</v>
      </c>
    </row>
    <row r="1459" customFormat="false" ht="12.75" hidden="false" customHeight="false" outlineLevel="0" collapsed="false">
      <c r="A1459" s="0" t="s">
        <v>61</v>
      </c>
      <c r="B1459" s="0" t="s">
        <v>110</v>
      </c>
      <c r="C1459" s="0" t="s">
        <v>108</v>
      </c>
      <c r="D1459" s="116" t="n">
        <v>38718</v>
      </c>
      <c r="E1459" s="0" t="n">
        <v>1.535</v>
      </c>
      <c r="F1459" s="0" t="n">
        <v>3133104</v>
      </c>
      <c r="G1459" s="151" t="s">
        <v>111</v>
      </c>
      <c r="H1459" s="151" t="s">
        <v>111</v>
      </c>
      <c r="I1459" s="152" t="s">
        <v>112</v>
      </c>
    </row>
    <row r="1460" customFormat="false" ht="12.75" hidden="false" customHeight="false" outlineLevel="0" collapsed="false">
      <c r="A1460" s="0" t="s">
        <v>61</v>
      </c>
      <c r="B1460" s="0" t="s">
        <v>113</v>
      </c>
      <c r="C1460" s="0" t="s">
        <v>108</v>
      </c>
      <c r="D1460" s="116" t="n">
        <v>38718</v>
      </c>
      <c r="E1460" s="0" t="n">
        <v>0.05</v>
      </c>
      <c r="F1460" s="0" t="n">
        <v>3133105</v>
      </c>
      <c r="G1460" s="151" t="s">
        <v>111</v>
      </c>
      <c r="H1460" s="151" t="s">
        <v>111</v>
      </c>
      <c r="I1460" s="152" t="s">
        <v>112</v>
      </c>
    </row>
    <row r="1461" customFormat="false" ht="12.75" hidden="false" customHeight="false" outlineLevel="0" collapsed="false">
      <c r="A1461" s="0" t="s">
        <v>62</v>
      </c>
      <c r="B1461" s="0" t="s">
        <v>110</v>
      </c>
      <c r="C1461" s="0" t="s">
        <v>108</v>
      </c>
      <c r="D1461" s="116" t="n">
        <v>38718</v>
      </c>
      <c r="E1461" s="0" t="n">
        <v>1.215</v>
      </c>
      <c r="F1461" s="0" t="n">
        <v>3133106</v>
      </c>
      <c r="G1461" s="151" t="s">
        <v>111</v>
      </c>
      <c r="H1461" s="151" t="s">
        <v>111</v>
      </c>
      <c r="I1461" s="152" t="s">
        <v>112</v>
      </c>
    </row>
    <row r="1462" customFormat="false" ht="12.75" hidden="false" customHeight="false" outlineLevel="0" collapsed="false">
      <c r="A1462" s="0" t="s">
        <v>62</v>
      </c>
      <c r="B1462" s="0" t="s">
        <v>113</v>
      </c>
      <c r="C1462" s="0" t="s">
        <v>108</v>
      </c>
      <c r="D1462" s="116" t="n">
        <v>38718</v>
      </c>
      <c r="E1462" s="0" t="n">
        <v>0.32</v>
      </c>
      <c r="F1462" s="0" t="n">
        <v>3133107</v>
      </c>
      <c r="G1462" s="151" t="s">
        <v>111</v>
      </c>
      <c r="H1462" s="151" t="s">
        <v>111</v>
      </c>
      <c r="I1462" s="152" t="s">
        <v>112</v>
      </c>
    </row>
    <row r="1463" customFormat="false" ht="12.75" hidden="false" customHeight="false" outlineLevel="0" collapsed="false">
      <c r="A1463" s="0" t="s">
        <v>49</v>
      </c>
      <c r="B1463" s="0" t="s">
        <v>110</v>
      </c>
      <c r="C1463" s="0" t="s">
        <v>108</v>
      </c>
      <c r="D1463" s="116" t="n">
        <v>38718</v>
      </c>
      <c r="E1463" s="0" t="n">
        <v>1.04</v>
      </c>
      <c r="F1463" s="0" t="n">
        <v>3133108</v>
      </c>
      <c r="G1463" s="151" t="s">
        <v>111</v>
      </c>
      <c r="H1463" s="151" t="s">
        <v>111</v>
      </c>
      <c r="I1463" s="152" t="s">
        <v>112</v>
      </c>
    </row>
    <row r="1464" customFormat="false" ht="12.75" hidden="false" customHeight="false" outlineLevel="0" collapsed="false">
      <c r="A1464" s="0" t="s">
        <v>49</v>
      </c>
      <c r="B1464" s="0" t="s">
        <v>113</v>
      </c>
      <c r="C1464" s="0" t="s">
        <v>108</v>
      </c>
      <c r="D1464" s="116" t="n">
        <v>38718</v>
      </c>
      <c r="E1464" s="0" t="n">
        <v>0.05</v>
      </c>
      <c r="F1464" s="0" t="n">
        <v>3133109</v>
      </c>
      <c r="G1464" s="151" t="s">
        <v>111</v>
      </c>
      <c r="H1464" s="151" t="s">
        <v>111</v>
      </c>
      <c r="I1464" s="152" t="s">
        <v>112</v>
      </c>
    </row>
    <row r="1465" customFormat="false" ht="12.75" hidden="false" customHeight="false" outlineLevel="0" collapsed="false">
      <c r="A1465" s="0" t="s">
        <v>50</v>
      </c>
      <c r="B1465" s="0" t="s">
        <v>110</v>
      </c>
      <c r="C1465" s="0" t="s">
        <v>108</v>
      </c>
      <c r="D1465" s="116" t="n">
        <v>38718</v>
      </c>
      <c r="E1465" s="0" t="n">
        <v>1.6</v>
      </c>
      <c r="F1465" s="0" t="n">
        <v>3133110</v>
      </c>
      <c r="G1465" s="151" t="s">
        <v>111</v>
      </c>
      <c r="H1465" s="151" t="s">
        <v>111</v>
      </c>
      <c r="I1465" s="152" t="s">
        <v>112</v>
      </c>
    </row>
    <row r="1466" customFormat="false" ht="12.75" hidden="false" customHeight="false" outlineLevel="0" collapsed="false">
      <c r="A1466" s="0" t="s">
        <v>50</v>
      </c>
      <c r="B1466" s="0" t="s">
        <v>113</v>
      </c>
      <c r="C1466" s="0" t="s">
        <v>108</v>
      </c>
      <c r="D1466" s="116" t="n">
        <v>38718</v>
      </c>
      <c r="E1466" s="0" t="n">
        <v>-0.25</v>
      </c>
      <c r="F1466" s="0" t="n">
        <v>3133111</v>
      </c>
      <c r="G1466" s="151" t="s">
        <v>111</v>
      </c>
      <c r="H1466" s="151" t="s">
        <v>111</v>
      </c>
      <c r="I1466" s="152" t="s">
        <v>112</v>
      </c>
    </row>
    <row r="1467" customFormat="false" ht="12.75" hidden="false" customHeight="false" outlineLevel="0" collapsed="false">
      <c r="A1467" s="0" t="s">
        <v>51</v>
      </c>
      <c r="B1467" s="0" t="s">
        <v>110</v>
      </c>
      <c r="C1467" s="0" t="s">
        <v>108</v>
      </c>
      <c r="D1467" s="116" t="n">
        <v>38718</v>
      </c>
      <c r="E1467" s="0" t="n">
        <v>1.6</v>
      </c>
      <c r="F1467" s="0" t="n">
        <v>3133112</v>
      </c>
      <c r="G1467" s="151" t="s">
        <v>111</v>
      </c>
      <c r="H1467" s="151" t="s">
        <v>111</v>
      </c>
      <c r="I1467" s="152" t="s">
        <v>112</v>
      </c>
    </row>
    <row r="1468" customFormat="false" ht="12.75" hidden="false" customHeight="false" outlineLevel="0" collapsed="false">
      <c r="A1468" s="0" t="s">
        <v>51</v>
      </c>
      <c r="B1468" s="0" t="s">
        <v>113</v>
      </c>
      <c r="C1468" s="0" t="s">
        <v>108</v>
      </c>
      <c r="D1468" s="116" t="n">
        <v>38718</v>
      </c>
      <c r="E1468" s="0" t="n">
        <v>0.45</v>
      </c>
      <c r="F1468" s="0" t="n">
        <v>3133113</v>
      </c>
      <c r="G1468" s="151" t="s">
        <v>111</v>
      </c>
      <c r="H1468" s="151" t="s">
        <v>111</v>
      </c>
      <c r="I1468" s="152" t="s">
        <v>112</v>
      </c>
    </row>
    <row r="1469" customFormat="false" ht="12.75" hidden="false" customHeight="false" outlineLevel="0" collapsed="false">
      <c r="A1469" s="0" t="s">
        <v>52</v>
      </c>
      <c r="B1469" s="0" t="s">
        <v>110</v>
      </c>
      <c r="C1469" s="0" t="s">
        <v>108</v>
      </c>
      <c r="D1469" s="116" t="n">
        <v>38718</v>
      </c>
      <c r="E1469" s="0" t="n">
        <v>1.6</v>
      </c>
      <c r="F1469" s="0" t="n">
        <v>3133114</v>
      </c>
      <c r="G1469" s="151" t="s">
        <v>111</v>
      </c>
      <c r="H1469" s="151" t="s">
        <v>111</v>
      </c>
      <c r="I1469" s="152" t="s">
        <v>112</v>
      </c>
    </row>
    <row r="1470" customFormat="false" ht="12.75" hidden="false" customHeight="false" outlineLevel="0" collapsed="false">
      <c r="A1470" s="0" t="s">
        <v>52</v>
      </c>
      <c r="B1470" s="0" t="s">
        <v>113</v>
      </c>
      <c r="C1470" s="0" t="s">
        <v>108</v>
      </c>
      <c r="D1470" s="116" t="n">
        <v>38718</v>
      </c>
      <c r="E1470" s="0" t="n">
        <v>-0.2</v>
      </c>
      <c r="F1470" s="0" t="n">
        <v>3133115</v>
      </c>
      <c r="G1470" s="151" t="s">
        <v>111</v>
      </c>
      <c r="H1470" s="151" t="s">
        <v>111</v>
      </c>
      <c r="I1470" s="152" t="s">
        <v>112</v>
      </c>
    </row>
    <row r="1471" customFormat="false" ht="12.75" hidden="false" customHeight="false" outlineLevel="0" collapsed="false">
      <c r="A1471" s="0" t="s">
        <v>17</v>
      </c>
      <c r="B1471" s="0" t="s">
        <v>110</v>
      </c>
      <c r="C1471" s="0" t="s">
        <v>108</v>
      </c>
      <c r="D1471" s="116" t="n">
        <v>38718</v>
      </c>
      <c r="E1471" s="0" t="n">
        <v>1.094</v>
      </c>
      <c r="F1471" s="0" t="n">
        <v>3133116</v>
      </c>
      <c r="G1471" s="151" t="s">
        <v>111</v>
      </c>
      <c r="H1471" s="151" t="s">
        <v>111</v>
      </c>
      <c r="I1471" s="152" t="s">
        <v>112</v>
      </c>
    </row>
    <row r="1472" customFormat="false" ht="12.75" hidden="false" customHeight="false" outlineLevel="0" collapsed="false">
      <c r="A1472" s="0" t="s">
        <v>17</v>
      </c>
      <c r="B1472" s="0" t="s">
        <v>113</v>
      </c>
      <c r="C1472" s="0" t="s">
        <v>108</v>
      </c>
      <c r="D1472" s="116" t="n">
        <v>38718</v>
      </c>
      <c r="E1472" s="0" t="n">
        <v>0.016</v>
      </c>
      <c r="F1472" s="0" t="n">
        <v>3133117</v>
      </c>
      <c r="G1472" s="151" t="s">
        <v>111</v>
      </c>
      <c r="H1472" s="151" t="s">
        <v>111</v>
      </c>
      <c r="I1472" s="152" t="s">
        <v>112</v>
      </c>
    </row>
    <row r="1473" customFormat="false" ht="12.75" hidden="false" customHeight="false" outlineLevel="0" collapsed="false">
      <c r="A1473" s="0" t="s">
        <v>18</v>
      </c>
      <c r="B1473" s="0" t="s">
        <v>110</v>
      </c>
      <c r="C1473" s="0" t="s">
        <v>108</v>
      </c>
      <c r="D1473" s="116" t="n">
        <v>38718</v>
      </c>
      <c r="E1473" s="0" t="n">
        <v>0</v>
      </c>
      <c r="F1473" s="0" t="n">
        <v>3133118</v>
      </c>
      <c r="G1473" s="151" t="s">
        <v>111</v>
      </c>
      <c r="H1473" s="151" t="s">
        <v>111</v>
      </c>
      <c r="I1473" s="152" t="s">
        <v>112</v>
      </c>
    </row>
    <row r="1474" customFormat="false" ht="12.75" hidden="false" customHeight="false" outlineLevel="0" collapsed="false">
      <c r="A1474" s="0" t="s">
        <v>18</v>
      </c>
      <c r="B1474" s="0" t="s">
        <v>113</v>
      </c>
      <c r="C1474" s="0" t="s">
        <v>108</v>
      </c>
      <c r="D1474" s="116" t="n">
        <v>38718</v>
      </c>
      <c r="E1474" s="0" t="n">
        <v>0</v>
      </c>
      <c r="F1474" s="0" t="n">
        <v>3133119</v>
      </c>
      <c r="G1474" s="151" t="s">
        <v>111</v>
      </c>
      <c r="H1474" s="151" t="s">
        <v>111</v>
      </c>
      <c r="I1474" s="152" t="s">
        <v>112</v>
      </c>
    </row>
    <row r="1475" customFormat="false" ht="12.75" hidden="false" customHeight="false" outlineLevel="0" collapsed="false">
      <c r="A1475" s="0" t="s">
        <v>19</v>
      </c>
      <c r="B1475" s="0" t="s">
        <v>110</v>
      </c>
      <c r="C1475" s="0" t="s">
        <v>108</v>
      </c>
      <c r="D1475" s="116" t="n">
        <v>38718</v>
      </c>
      <c r="E1475" s="0" t="n">
        <v>1.135</v>
      </c>
      <c r="F1475" s="0" t="n">
        <v>3133120</v>
      </c>
      <c r="G1475" s="151" t="s">
        <v>111</v>
      </c>
      <c r="H1475" s="151" t="s">
        <v>111</v>
      </c>
      <c r="I1475" s="152" t="s">
        <v>112</v>
      </c>
    </row>
    <row r="1476" customFormat="false" ht="12.75" hidden="false" customHeight="false" outlineLevel="0" collapsed="false">
      <c r="A1476" s="0" t="s">
        <v>19</v>
      </c>
      <c r="B1476" s="0" t="s">
        <v>113</v>
      </c>
      <c r="C1476" s="0" t="s">
        <v>108</v>
      </c>
      <c r="D1476" s="116" t="n">
        <v>38718</v>
      </c>
      <c r="E1476" s="0" t="n">
        <v>0.05</v>
      </c>
      <c r="F1476" s="0" t="n">
        <v>3133121</v>
      </c>
      <c r="G1476" s="151" t="s">
        <v>111</v>
      </c>
      <c r="H1476" s="151" t="s">
        <v>111</v>
      </c>
      <c r="I1476" s="152" t="s">
        <v>112</v>
      </c>
    </row>
    <row r="1477" customFormat="false" ht="12.75" hidden="false" customHeight="false" outlineLevel="0" collapsed="false">
      <c r="A1477" s="0" t="s">
        <v>21</v>
      </c>
      <c r="B1477" s="0" t="s">
        <v>110</v>
      </c>
      <c r="C1477" s="0" t="s">
        <v>108</v>
      </c>
      <c r="D1477" s="116" t="n">
        <v>38718</v>
      </c>
      <c r="E1477" s="0" t="n">
        <v>1.125</v>
      </c>
      <c r="F1477" s="0" t="n">
        <v>3133122</v>
      </c>
      <c r="G1477" s="151" t="s">
        <v>111</v>
      </c>
      <c r="H1477" s="151" t="s">
        <v>111</v>
      </c>
      <c r="I1477" s="152" t="s">
        <v>112</v>
      </c>
    </row>
    <row r="1478" customFormat="false" ht="12.75" hidden="false" customHeight="false" outlineLevel="0" collapsed="false">
      <c r="A1478" s="0" t="s">
        <v>21</v>
      </c>
      <c r="B1478" s="0" t="s">
        <v>113</v>
      </c>
      <c r="C1478" s="0" t="s">
        <v>108</v>
      </c>
      <c r="D1478" s="116" t="n">
        <v>38718</v>
      </c>
      <c r="E1478" s="0" t="n">
        <v>0.07</v>
      </c>
      <c r="F1478" s="0" t="n">
        <v>3133123</v>
      </c>
      <c r="G1478" s="151" t="s">
        <v>111</v>
      </c>
      <c r="H1478" s="151" t="s">
        <v>111</v>
      </c>
      <c r="I1478" s="152" t="s">
        <v>112</v>
      </c>
    </row>
    <row r="1479" customFormat="false" ht="12.75" hidden="false" customHeight="false" outlineLevel="0" collapsed="false">
      <c r="A1479" s="0" t="s">
        <v>73</v>
      </c>
      <c r="B1479" s="0" t="s">
        <v>80</v>
      </c>
      <c r="C1479" s="0" t="s">
        <v>108</v>
      </c>
      <c r="D1479" s="116" t="n">
        <v>38718</v>
      </c>
      <c r="E1479" s="0" t="n">
        <v>0.05</v>
      </c>
      <c r="F1479" s="0" t="n">
        <v>3133124</v>
      </c>
      <c r="G1479" s="151" t="s">
        <v>111</v>
      </c>
      <c r="H1479" s="151" t="s">
        <v>111</v>
      </c>
      <c r="I1479" s="152" t="s">
        <v>112</v>
      </c>
    </row>
    <row r="1480" customFormat="false" ht="12.75" hidden="false" customHeight="false" outlineLevel="0" collapsed="false">
      <c r="A1480" s="0" t="s">
        <v>74</v>
      </c>
      <c r="B1480" s="0" t="s">
        <v>80</v>
      </c>
      <c r="C1480" s="0" t="s">
        <v>108</v>
      </c>
      <c r="D1480" s="116" t="n">
        <v>38718</v>
      </c>
      <c r="E1480" s="0" t="n">
        <v>0.45</v>
      </c>
      <c r="F1480" s="0" t="n">
        <v>3133125</v>
      </c>
      <c r="G1480" s="151" t="s">
        <v>111</v>
      </c>
      <c r="H1480" s="151" t="s">
        <v>111</v>
      </c>
      <c r="I1480" s="152" t="s">
        <v>112</v>
      </c>
    </row>
    <row r="1481" customFormat="false" ht="12.75" hidden="false" customHeight="false" outlineLevel="0" collapsed="false">
      <c r="A1481" s="0" t="s">
        <v>75</v>
      </c>
      <c r="B1481" s="0" t="s">
        <v>80</v>
      </c>
      <c r="C1481" s="0" t="s">
        <v>108</v>
      </c>
      <c r="D1481" s="116" t="n">
        <v>38718</v>
      </c>
      <c r="E1481" s="0" t="n">
        <v>-0.2</v>
      </c>
      <c r="F1481" s="0" t="n">
        <v>3133126</v>
      </c>
      <c r="G1481" s="151" t="s">
        <v>111</v>
      </c>
      <c r="H1481" s="151" t="s">
        <v>111</v>
      </c>
      <c r="I1481" s="152" t="s">
        <v>112</v>
      </c>
    </row>
    <row r="1482" customFormat="false" ht="12.75" hidden="false" customHeight="false" outlineLevel="0" collapsed="false">
      <c r="A1482" s="0" t="s">
        <v>76</v>
      </c>
      <c r="B1482" s="0" t="s">
        <v>80</v>
      </c>
      <c r="C1482" s="0" t="s">
        <v>108</v>
      </c>
      <c r="D1482" s="116" t="n">
        <v>38718</v>
      </c>
      <c r="E1482" s="0" t="n">
        <v>0.45</v>
      </c>
      <c r="F1482" s="0" t="n">
        <v>3133127</v>
      </c>
      <c r="G1482" s="151" t="s">
        <v>111</v>
      </c>
      <c r="H1482" s="151" t="s">
        <v>111</v>
      </c>
      <c r="I1482" s="152" t="s">
        <v>112</v>
      </c>
    </row>
    <row r="1483" customFormat="false" ht="12.75" hidden="false" customHeight="false" outlineLevel="0" collapsed="false">
      <c r="A1483" s="0" t="s">
        <v>72</v>
      </c>
      <c r="B1483" s="0" t="s">
        <v>80</v>
      </c>
      <c r="C1483" s="0" t="s">
        <v>108</v>
      </c>
      <c r="D1483" s="116" t="n">
        <v>38718</v>
      </c>
      <c r="E1483" s="158" t="n">
        <v>38749</v>
      </c>
      <c r="I1483" s="152" t="s">
        <v>109</v>
      </c>
    </row>
    <row r="1484" customFormat="false" ht="12.75" hidden="false" customHeight="false" outlineLevel="0" collapsed="false">
      <c r="A1484" s="0" t="s">
        <v>59</v>
      </c>
      <c r="B1484" s="0" t="s">
        <v>110</v>
      </c>
      <c r="C1484" s="0" t="s">
        <v>108</v>
      </c>
      <c r="D1484" s="116" t="n">
        <v>38749</v>
      </c>
      <c r="E1484" s="0" t="n">
        <v>1.215</v>
      </c>
      <c r="F1484" s="0" t="n">
        <v>3133100</v>
      </c>
      <c r="G1484" s="151" t="s">
        <v>111</v>
      </c>
      <c r="H1484" s="151" t="s">
        <v>111</v>
      </c>
      <c r="I1484" s="152" t="s">
        <v>112</v>
      </c>
    </row>
    <row r="1485" customFormat="false" ht="12.75" hidden="false" customHeight="false" outlineLevel="0" collapsed="false">
      <c r="A1485" s="0" t="s">
        <v>59</v>
      </c>
      <c r="B1485" s="0" t="s">
        <v>113</v>
      </c>
      <c r="C1485" s="0" t="s">
        <v>108</v>
      </c>
      <c r="D1485" s="116" t="n">
        <v>38749</v>
      </c>
      <c r="E1485" s="0" t="n">
        <v>0.05</v>
      </c>
      <c r="F1485" s="0" t="n">
        <v>3133101</v>
      </c>
      <c r="G1485" s="151" t="s">
        <v>111</v>
      </c>
      <c r="H1485" s="151" t="s">
        <v>111</v>
      </c>
      <c r="I1485" s="152" t="s">
        <v>112</v>
      </c>
    </row>
    <row r="1486" customFormat="false" ht="12.75" hidden="false" customHeight="false" outlineLevel="0" collapsed="false">
      <c r="A1486" s="0" t="s">
        <v>60</v>
      </c>
      <c r="B1486" s="0" t="s">
        <v>110</v>
      </c>
      <c r="C1486" s="0" t="s">
        <v>108</v>
      </c>
      <c r="D1486" s="116" t="n">
        <v>38749</v>
      </c>
      <c r="E1486" s="0" t="n">
        <v>1.215</v>
      </c>
      <c r="F1486" s="0" t="n">
        <v>3133102</v>
      </c>
      <c r="G1486" s="151" t="s">
        <v>111</v>
      </c>
      <c r="H1486" s="151" t="s">
        <v>111</v>
      </c>
      <c r="I1486" s="152" t="s">
        <v>112</v>
      </c>
    </row>
    <row r="1487" customFormat="false" ht="12.75" hidden="false" customHeight="false" outlineLevel="0" collapsed="false">
      <c r="A1487" s="0" t="s">
        <v>60</v>
      </c>
      <c r="B1487" s="0" t="s">
        <v>113</v>
      </c>
      <c r="C1487" s="0" t="s">
        <v>108</v>
      </c>
      <c r="D1487" s="116" t="n">
        <v>38749</v>
      </c>
      <c r="E1487" s="0" t="n">
        <v>0.32</v>
      </c>
      <c r="F1487" s="0" t="n">
        <v>3133103</v>
      </c>
      <c r="G1487" s="151" t="s">
        <v>111</v>
      </c>
      <c r="H1487" s="151" t="s">
        <v>111</v>
      </c>
      <c r="I1487" s="152" t="s">
        <v>112</v>
      </c>
    </row>
    <row r="1488" customFormat="false" ht="12.75" hidden="false" customHeight="false" outlineLevel="0" collapsed="false">
      <c r="A1488" s="0" t="s">
        <v>61</v>
      </c>
      <c r="B1488" s="0" t="s">
        <v>110</v>
      </c>
      <c r="C1488" s="0" t="s">
        <v>108</v>
      </c>
      <c r="D1488" s="116" t="n">
        <v>38749</v>
      </c>
      <c r="E1488" s="0" t="n">
        <v>1.535</v>
      </c>
      <c r="F1488" s="0" t="n">
        <v>3133104</v>
      </c>
      <c r="G1488" s="151" t="s">
        <v>111</v>
      </c>
      <c r="H1488" s="151" t="s">
        <v>111</v>
      </c>
      <c r="I1488" s="152" t="s">
        <v>112</v>
      </c>
    </row>
    <row r="1489" customFormat="false" ht="12.75" hidden="false" customHeight="false" outlineLevel="0" collapsed="false">
      <c r="A1489" s="0" t="s">
        <v>61</v>
      </c>
      <c r="B1489" s="0" t="s">
        <v>113</v>
      </c>
      <c r="C1489" s="0" t="s">
        <v>108</v>
      </c>
      <c r="D1489" s="116" t="n">
        <v>38749</v>
      </c>
      <c r="E1489" s="0" t="n">
        <v>0.05</v>
      </c>
      <c r="F1489" s="0" t="n">
        <v>3133105</v>
      </c>
      <c r="G1489" s="151" t="s">
        <v>111</v>
      </c>
      <c r="H1489" s="151" t="s">
        <v>111</v>
      </c>
      <c r="I1489" s="152" t="s">
        <v>112</v>
      </c>
    </row>
    <row r="1490" customFormat="false" ht="12.75" hidden="false" customHeight="false" outlineLevel="0" collapsed="false">
      <c r="A1490" s="0" t="s">
        <v>62</v>
      </c>
      <c r="B1490" s="0" t="s">
        <v>110</v>
      </c>
      <c r="C1490" s="0" t="s">
        <v>108</v>
      </c>
      <c r="D1490" s="116" t="n">
        <v>38749</v>
      </c>
      <c r="E1490" s="0" t="n">
        <v>1.215</v>
      </c>
      <c r="F1490" s="0" t="n">
        <v>3133106</v>
      </c>
      <c r="G1490" s="151" t="s">
        <v>111</v>
      </c>
      <c r="H1490" s="151" t="s">
        <v>111</v>
      </c>
      <c r="I1490" s="152" t="s">
        <v>112</v>
      </c>
    </row>
    <row r="1491" customFormat="false" ht="12.75" hidden="false" customHeight="false" outlineLevel="0" collapsed="false">
      <c r="A1491" s="0" t="s">
        <v>62</v>
      </c>
      <c r="B1491" s="0" t="s">
        <v>113</v>
      </c>
      <c r="C1491" s="0" t="s">
        <v>108</v>
      </c>
      <c r="D1491" s="116" t="n">
        <v>38749</v>
      </c>
      <c r="E1491" s="0" t="n">
        <v>0.32</v>
      </c>
      <c r="F1491" s="0" t="n">
        <v>3133107</v>
      </c>
      <c r="G1491" s="151" t="s">
        <v>111</v>
      </c>
      <c r="H1491" s="151" t="s">
        <v>111</v>
      </c>
      <c r="I1491" s="152" t="s">
        <v>112</v>
      </c>
    </row>
    <row r="1492" customFormat="false" ht="12.75" hidden="false" customHeight="false" outlineLevel="0" collapsed="false">
      <c r="A1492" s="0" t="s">
        <v>49</v>
      </c>
      <c r="B1492" s="0" t="s">
        <v>110</v>
      </c>
      <c r="C1492" s="0" t="s">
        <v>108</v>
      </c>
      <c r="D1492" s="116" t="n">
        <v>38749</v>
      </c>
      <c r="E1492" s="0" t="n">
        <v>1.04</v>
      </c>
      <c r="F1492" s="0" t="n">
        <v>3133108</v>
      </c>
      <c r="G1492" s="151" t="s">
        <v>111</v>
      </c>
      <c r="H1492" s="151" t="s">
        <v>111</v>
      </c>
      <c r="I1492" s="152" t="s">
        <v>112</v>
      </c>
    </row>
    <row r="1493" customFormat="false" ht="12.75" hidden="false" customHeight="false" outlineLevel="0" collapsed="false">
      <c r="A1493" s="0" t="s">
        <v>49</v>
      </c>
      <c r="B1493" s="0" t="s">
        <v>113</v>
      </c>
      <c r="C1493" s="0" t="s">
        <v>108</v>
      </c>
      <c r="D1493" s="116" t="n">
        <v>38749</v>
      </c>
      <c r="E1493" s="0" t="n">
        <v>0.05</v>
      </c>
      <c r="F1493" s="0" t="n">
        <v>3133109</v>
      </c>
      <c r="G1493" s="151" t="s">
        <v>111</v>
      </c>
      <c r="H1493" s="151" t="s">
        <v>111</v>
      </c>
      <c r="I1493" s="152" t="s">
        <v>112</v>
      </c>
    </row>
    <row r="1494" customFormat="false" ht="12.75" hidden="false" customHeight="false" outlineLevel="0" collapsed="false">
      <c r="A1494" s="0" t="s">
        <v>50</v>
      </c>
      <c r="B1494" s="0" t="s">
        <v>110</v>
      </c>
      <c r="C1494" s="0" t="s">
        <v>108</v>
      </c>
      <c r="D1494" s="116" t="n">
        <v>38749</v>
      </c>
      <c r="E1494" s="0" t="n">
        <v>1.6</v>
      </c>
      <c r="F1494" s="0" t="n">
        <v>3133110</v>
      </c>
      <c r="G1494" s="151" t="s">
        <v>111</v>
      </c>
      <c r="H1494" s="151" t="s">
        <v>111</v>
      </c>
      <c r="I1494" s="152" t="s">
        <v>112</v>
      </c>
    </row>
    <row r="1495" customFormat="false" ht="12.75" hidden="false" customHeight="false" outlineLevel="0" collapsed="false">
      <c r="A1495" s="0" t="s">
        <v>50</v>
      </c>
      <c r="B1495" s="0" t="s">
        <v>113</v>
      </c>
      <c r="C1495" s="0" t="s">
        <v>108</v>
      </c>
      <c r="D1495" s="116" t="n">
        <v>38749</v>
      </c>
      <c r="E1495" s="0" t="n">
        <v>-0.28</v>
      </c>
      <c r="F1495" s="0" t="n">
        <v>3133111</v>
      </c>
      <c r="G1495" s="151" t="s">
        <v>111</v>
      </c>
      <c r="H1495" s="151" t="s">
        <v>111</v>
      </c>
      <c r="I1495" s="152" t="s">
        <v>112</v>
      </c>
    </row>
    <row r="1496" customFormat="false" ht="12.75" hidden="false" customHeight="false" outlineLevel="0" collapsed="false">
      <c r="A1496" s="0" t="s">
        <v>51</v>
      </c>
      <c r="B1496" s="0" t="s">
        <v>110</v>
      </c>
      <c r="C1496" s="0" t="s">
        <v>108</v>
      </c>
      <c r="D1496" s="116" t="n">
        <v>38749</v>
      </c>
      <c r="E1496" s="0" t="n">
        <v>1.6</v>
      </c>
      <c r="F1496" s="0" t="n">
        <v>3133112</v>
      </c>
      <c r="G1496" s="151" t="s">
        <v>111</v>
      </c>
      <c r="H1496" s="151" t="s">
        <v>111</v>
      </c>
      <c r="I1496" s="152" t="s">
        <v>112</v>
      </c>
    </row>
    <row r="1497" customFormat="false" ht="12.75" hidden="false" customHeight="false" outlineLevel="0" collapsed="false">
      <c r="A1497" s="0" t="s">
        <v>51</v>
      </c>
      <c r="B1497" s="0" t="s">
        <v>113</v>
      </c>
      <c r="C1497" s="0" t="s">
        <v>108</v>
      </c>
      <c r="D1497" s="116" t="n">
        <v>38749</v>
      </c>
      <c r="E1497" s="0" t="n">
        <v>0.45</v>
      </c>
      <c r="F1497" s="0" t="n">
        <v>3133113</v>
      </c>
      <c r="G1497" s="151" t="s">
        <v>111</v>
      </c>
      <c r="H1497" s="151" t="s">
        <v>111</v>
      </c>
      <c r="I1497" s="152" t="s">
        <v>112</v>
      </c>
    </row>
    <row r="1498" customFormat="false" ht="12.75" hidden="false" customHeight="false" outlineLevel="0" collapsed="false">
      <c r="A1498" s="0" t="s">
        <v>52</v>
      </c>
      <c r="B1498" s="0" t="s">
        <v>110</v>
      </c>
      <c r="C1498" s="0" t="s">
        <v>108</v>
      </c>
      <c r="D1498" s="116" t="n">
        <v>38749</v>
      </c>
      <c r="E1498" s="0" t="n">
        <v>1.6</v>
      </c>
      <c r="F1498" s="0" t="n">
        <v>3133114</v>
      </c>
      <c r="G1498" s="151" t="s">
        <v>111</v>
      </c>
      <c r="H1498" s="151" t="s">
        <v>111</v>
      </c>
      <c r="I1498" s="152" t="s">
        <v>112</v>
      </c>
    </row>
    <row r="1499" customFormat="false" ht="12.75" hidden="false" customHeight="false" outlineLevel="0" collapsed="false">
      <c r="A1499" s="0" t="s">
        <v>52</v>
      </c>
      <c r="B1499" s="0" t="s">
        <v>113</v>
      </c>
      <c r="C1499" s="0" t="s">
        <v>108</v>
      </c>
      <c r="D1499" s="116" t="n">
        <v>38749</v>
      </c>
      <c r="E1499" s="0" t="n">
        <v>-0.2</v>
      </c>
      <c r="F1499" s="0" t="n">
        <v>3133115</v>
      </c>
      <c r="G1499" s="151" t="s">
        <v>111</v>
      </c>
      <c r="H1499" s="151" t="s">
        <v>111</v>
      </c>
      <c r="I1499" s="152" t="s">
        <v>112</v>
      </c>
    </row>
    <row r="1500" customFormat="false" ht="12.75" hidden="false" customHeight="false" outlineLevel="0" collapsed="false">
      <c r="A1500" s="0" t="s">
        <v>17</v>
      </c>
      <c r="B1500" s="0" t="s">
        <v>110</v>
      </c>
      <c r="C1500" s="0" t="s">
        <v>108</v>
      </c>
      <c r="D1500" s="116" t="n">
        <v>38749</v>
      </c>
      <c r="E1500" s="0" t="n">
        <v>1.084</v>
      </c>
      <c r="F1500" s="0" t="n">
        <v>3133116</v>
      </c>
      <c r="G1500" s="151" t="s">
        <v>111</v>
      </c>
      <c r="H1500" s="151" t="s">
        <v>111</v>
      </c>
      <c r="I1500" s="152" t="s">
        <v>112</v>
      </c>
    </row>
    <row r="1501" customFormat="false" ht="12.75" hidden="false" customHeight="false" outlineLevel="0" collapsed="false">
      <c r="A1501" s="0" t="s">
        <v>17</v>
      </c>
      <c r="B1501" s="0" t="s">
        <v>113</v>
      </c>
      <c r="C1501" s="0" t="s">
        <v>108</v>
      </c>
      <c r="D1501" s="116" t="n">
        <v>38749</v>
      </c>
      <c r="E1501" s="0" t="n">
        <v>0.016</v>
      </c>
      <c r="F1501" s="0" t="n">
        <v>3133117</v>
      </c>
      <c r="G1501" s="151" t="s">
        <v>111</v>
      </c>
      <c r="H1501" s="151" t="s">
        <v>111</v>
      </c>
      <c r="I1501" s="152" t="s">
        <v>112</v>
      </c>
    </row>
    <row r="1502" customFormat="false" ht="12.75" hidden="false" customHeight="false" outlineLevel="0" collapsed="false">
      <c r="A1502" s="0" t="s">
        <v>18</v>
      </c>
      <c r="B1502" s="0" t="s">
        <v>110</v>
      </c>
      <c r="C1502" s="0" t="s">
        <v>108</v>
      </c>
      <c r="D1502" s="116" t="n">
        <v>38749</v>
      </c>
      <c r="E1502" s="0" t="n">
        <v>0</v>
      </c>
      <c r="F1502" s="0" t="n">
        <v>3133118</v>
      </c>
      <c r="G1502" s="151" t="s">
        <v>111</v>
      </c>
      <c r="H1502" s="151" t="s">
        <v>111</v>
      </c>
      <c r="I1502" s="152" t="s">
        <v>112</v>
      </c>
    </row>
    <row r="1503" customFormat="false" ht="12.75" hidden="false" customHeight="false" outlineLevel="0" collapsed="false">
      <c r="A1503" s="0" t="s">
        <v>18</v>
      </c>
      <c r="B1503" s="0" t="s">
        <v>113</v>
      </c>
      <c r="C1503" s="0" t="s">
        <v>108</v>
      </c>
      <c r="D1503" s="116" t="n">
        <v>38749</v>
      </c>
      <c r="E1503" s="0" t="n">
        <v>0</v>
      </c>
      <c r="F1503" s="0" t="n">
        <v>3133119</v>
      </c>
      <c r="G1503" s="151" t="s">
        <v>111</v>
      </c>
      <c r="H1503" s="151" t="s">
        <v>111</v>
      </c>
      <c r="I1503" s="152" t="s">
        <v>112</v>
      </c>
    </row>
    <row r="1504" customFormat="false" ht="12.75" hidden="false" customHeight="false" outlineLevel="0" collapsed="false">
      <c r="A1504" s="0" t="s">
        <v>19</v>
      </c>
      <c r="B1504" s="0" t="s">
        <v>110</v>
      </c>
      <c r="C1504" s="0" t="s">
        <v>108</v>
      </c>
      <c r="D1504" s="116" t="n">
        <v>38749</v>
      </c>
      <c r="E1504" s="0" t="n">
        <v>1.135</v>
      </c>
      <c r="F1504" s="0" t="n">
        <v>3133120</v>
      </c>
      <c r="G1504" s="151" t="s">
        <v>111</v>
      </c>
      <c r="H1504" s="151" t="s">
        <v>111</v>
      </c>
      <c r="I1504" s="152" t="s">
        <v>112</v>
      </c>
    </row>
    <row r="1505" customFormat="false" ht="12.75" hidden="false" customHeight="false" outlineLevel="0" collapsed="false">
      <c r="A1505" s="0" t="s">
        <v>19</v>
      </c>
      <c r="B1505" s="0" t="s">
        <v>113</v>
      </c>
      <c r="C1505" s="0" t="s">
        <v>108</v>
      </c>
      <c r="D1505" s="116" t="n">
        <v>38749</v>
      </c>
      <c r="E1505" s="0" t="n">
        <v>0.05</v>
      </c>
      <c r="F1505" s="0" t="n">
        <v>3133121</v>
      </c>
      <c r="G1505" s="151" t="s">
        <v>111</v>
      </c>
      <c r="H1505" s="151" t="s">
        <v>111</v>
      </c>
      <c r="I1505" s="152" t="s">
        <v>112</v>
      </c>
    </row>
    <row r="1506" customFormat="false" ht="12.75" hidden="false" customHeight="false" outlineLevel="0" collapsed="false">
      <c r="A1506" s="0" t="s">
        <v>21</v>
      </c>
      <c r="B1506" s="0" t="s">
        <v>110</v>
      </c>
      <c r="C1506" s="0" t="s">
        <v>108</v>
      </c>
      <c r="D1506" s="116" t="n">
        <v>38749</v>
      </c>
      <c r="E1506" s="0" t="n">
        <v>1.125</v>
      </c>
      <c r="F1506" s="0" t="n">
        <v>3133122</v>
      </c>
      <c r="G1506" s="151" t="s">
        <v>111</v>
      </c>
      <c r="H1506" s="151" t="s">
        <v>111</v>
      </c>
      <c r="I1506" s="152" t="s">
        <v>112</v>
      </c>
    </row>
    <row r="1507" customFormat="false" ht="12.75" hidden="false" customHeight="false" outlineLevel="0" collapsed="false">
      <c r="A1507" s="0" t="s">
        <v>21</v>
      </c>
      <c r="B1507" s="0" t="s">
        <v>113</v>
      </c>
      <c r="C1507" s="0" t="s">
        <v>108</v>
      </c>
      <c r="D1507" s="116" t="n">
        <v>38749</v>
      </c>
      <c r="E1507" s="0" t="n">
        <v>0.07</v>
      </c>
      <c r="F1507" s="0" t="n">
        <v>3133123</v>
      </c>
      <c r="G1507" s="151" t="s">
        <v>111</v>
      </c>
      <c r="H1507" s="151" t="s">
        <v>111</v>
      </c>
      <c r="I1507" s="152" t="s">
        <v>112</v>
      </c>
    </row>
    <row r="1508" customFormat="false" ht="12.75" hidden="false" customHeight="false" outlineLevel="0" collapsed="false">
      <c r="A1508" s="0" t="s">
        <v>73</v>
      </c>
      <c r="B1508" s="0" t="s">
        <v>80</v>
      </c>
      <c r="C1508" s="0" t="s">
        <v>108</v>
      </c>
      <c r="D1508" s="116" t="n">
        <v>38749</v>
      </c>
      <c r="E1508" s="0" t="n">
        <v>0.05</v>
      </c>
      <c r="F1508" s="0" t="n">
        <v>3133124</v>
      </c>
      <c r="G1508" s="151" t="s">
        <v>111</v>
      </c>
      <c r="H1508" s="151" t="s">
        <v>111</v>
      </c>
      <c r="I1508" s="152" t="s">
        <v>112</v>
      </c>
    </row>
    <row r="1509" customFormat="false" ht="12.75" hidden="false" customHeight="false" outlineLevel="0" collapsed="false">
      <c r="A1509" s="0" t="s">
        <v>74</v>
      </c>
      <c r="B1509" s="0" t="s">
        <v>80</v>
      </c>
      <c r="C1509" s="0" t="s">
        <v>108</v>
      </c>
      <c r="D1509" s="116" t="n">
        <v>38749</v>
      </c>
      <c r="E1509" s="0" t="n">
        <v>0.45</v>
      </c>
      <c r="F1509" s="0" t="n">
        <v>3133125</v>
      </c>
      <c r="G1509" s="151" t="s">
        <v>111</v>
      </c>
      <c r="H1509" s="151" t="s">
        <v>111</v>
      </c>
      <c r="I1509" s="152" t="s">
        <v>112</v>
      </c>
    </row>
    <row r="1510" customFormat="false" ht="12.75" hidden="false" customHeight="false" outlineLevel="0" collapsed="false">
      <c r="A1510" s="0" t="s">
        <v>75</v>
      </c>
      <c r="B1510" s="0" t="s">
        <v>80</v>
      </c>
      <c r="C1510" s="0" t="s">
        <v>108</v>
      </c>
      <c r="D1510" s="116" t="n">
        <v>38749</v>
      </c>
      <c r="E1510" s="0" t="n">
        <v>-0.2</v>
      </c>
      <c r="F1510" s="0" t="n">
        <v>3133126</v>
      </c>
      <c r="G1510" s="151" t="s">
        <v>111</v>
      </c>
      <c r="H1510" s="151" t="s">
        <v>111</v>
      </c>
      <c r="I1510" s="152" t="s">
        <v>112</v>
      </c>
    </row>
    <row r="1511" customFormat="false" ht="12.75" hidden="false" customHeight="false" outlineLevel="0" collapsed="false">
      <c r="A1511" s="0" t="s">
        <v>76</v>
      </c>
      <c r="B1511" s="0" t="s">
        <v>80</v>
      </c>
      <c r="C1511" s="0" t="s">
        <v>108</v>
      </c>
      <c r="D1511" s="116" t="n">
        <v>38749</v>
      </c>
      <c r="E1511" s="0" t="n">
        <v>0.45</v>
      </c>
      <c r="F1511" s="0" t="n">
        <v>3133127</v>
      </c>
      <c r="G1511" s="151" t="s">
        <v>111</v>
      </c>
      <c r="H1511" s="151" t="s">
        <v>111</v>
      </c>
      <c r="I1511" s="152" t="s">
        <v>112</v>
      </c>
    </row>
    <row r="1512" customFormat="false" ht="12.75" hidden="false" customHeight="false" outlineLevel="0" collapsed="false">
      <c r="A1512" s="0" t="s">
        <v>72</v>
      </c>
      <c r="B1512" s="0" t="s">
        <v>80</v>
      </c>
      <c r="C1512" s="0" t="s">
        <v>108</v>
      </c>
      <c r="D1512" s="116" t="n">
        <v>38749</v>
      </c>
      <c r="E1512" s="158" t="n">
        <v>38777</v>
      </c>
      <c r="I1512" s="152" t="s">
        <v>109</v>
      </c>
    </row>
    <row r="1513" customFormat="false" ht="12.75" hidden="false" customHeight="false" outlineLevel="0" collapsed="false">
      <c r="A1513" s="0" t="s">
        <v>59</v>
      </c>
      <c r="B1513" s="0" t="s">
        <v>110</v>
      </c>
      <c r="C1513" s="0" t="s">
        <v>108</v>
      </c>
      <c r="D1513" s="116" t="n">
        <v>38777</v>
      </c>
      <c r="E1513" s="0" t="n">
        <v>0.655</v>
      </c>
      <c r="F1513" s="0" t="n">
        <v>3133100</v>
      </c>
      <c r="G1513" s="151" t="s">
        <v>111</v>
      </c>
      <c r="H1513" s="151" t="s">
        <v>111</v>
      </c>
      <c r="I1513" s="152" t="s">
        <v>112</v>
      </c>
    </row>
    <row r="1514" customFormat="false" ht="12.75" hidden="false" customHeight="false" outlineLevel="0" collapsed="false">
      <c r="A1514" s="0" t="s">
        <v>59</v>
      </c>
      <c r="B1514" s="0" t="s">
        <v>113</v>
      </c>
      <c r="C1514" s="0" t="s">
        <v>108</v>
      </c>
      <c r="D1514" s="116" t="n">
        <v>38777</v>
      </c>
      <c r="E1514" s="0" t="n">
        <v>0.05</v>
      </c>
      <c r="F1514" s="0" t="n">
        <v>3133101</v>
      </c>
      <c r="G1514" s="151" t="s">
        <v>111</v>
      </c>
      <c r="H1514" s="151" t="s">
        <v>111</v>
      </c>
      <c r="I1514" s="152" t="s">
        <v>112</v>
      </c>
    </row>
    <row r="1515" customFormat="false" ht="12.75" hidden="false" customHeight="false" outlineLevel="0" collapsed="false">
      <c r="A1515" s="0" t="s">
        <v>60</v>
      </c>
      <c r="B1515" s="0" t="s">
        <v>110</v>
      </c>
      <c r="C1515" s="0" t="s">
        <v>108</v>
      </c>
      <c r="D1515" s="116" t="n">
        <v>38777</v>
      </c>
      <c r="E1515" s="0" t="n">
        <v>0.655</v>
      </c>
      <c r="F1515" s="0" t="n">
        <v>3133102</v>
      </c>
      <c r="G1515" s="151" t="s">
        <v>111</v>
      </c>
      <c r="H1515" s="151" t="s">
        <v>111</v>
      </c>
      <c r="I1515" s="152" t="s">
        <v>112</v>
      </c>
    </row>
    <row r="1516" customFormat="false" ht="12.75" hidden="false" customHeight="false" outlineLevel="0" collapsed="false">
      <c r="A1516" s="0" t="s">
        <v>60</v>
      </c>
      <c r="B1516" s="0" t="s">
        <v>113</v>
      </c>
      <c r="C1516" s="0" t="s">
        <v>108</v>
      </c>
      <c r="D1516" s="116" t="n">
        <v>38777</v>
      </c>
      <c r="E1516" s="0" t="n">
        <v>0.15</v>
      </c>
      <c r="F1516" s="0" t="n">
        <v>3133103</v>
      </c>
      <c r="G1516" s="151" t="s">
        <v>111</v>
      </c>
      <c r="H1516" s="151" t="s">
        <v>111</v>
      </c>
      <c r="I1516" s="152" t="s">
        <v>112</v>
      </c>
    </row>
    <row r="1517" customFormat="false" ht="12.75" hidden="false" customHeight="false" outlineLevel="0" collapsed="false">
      <c r="A1517" s="0" t="s">
        <v>61</v>
      </c>
      <c r="B1517" s="0" t="s">
        <v>110</v>
      </c>
      <c r="C1517" s="0" t="s">
        <v>108</v>
      </c>
      <c r="D1517" s="116" t="n">
        <v>38777</v>
      </c>
      <c r="E1517" s="0" t="n">
        <v>0.975</v>
      </c>
      <c r="F1517" s="0" t="n">
        <v>3133104</v>
      </c>
      <c r="G1517" s="151" t="s">
        <v>111</v>
      </c>
      <c r="H1517" s="151" t="s">
        <v>111</v>
      </c>
      <c r="I1517" s="152" t="s">
        <v>112</v>
      </c>
    </row>
    <row r="1518" customFormat="false" ht="12.75" hidden="false" customHeight="false" outlineLevel="0" collapsed="false">
      <c r="A1518" s="0" t="s">
        <v>61</v>
      </c>
      <c r="B1518" s="0" t="s">
        <v>113</v>
      </c>
      <c r="C1518" s="0" t="s">
        <v>108</v>
      </c>
      <c r="D1518" s="116" t="n">
        <v>38777</v>
      </c>
      <c r="E1518" s="0" t="n">
        <v>0.05</v>
      </c>
      <c r="F1518" s="0" t="n">
        <v>3133105</v>
      </c>
      <c r="G1518" s="151" t="s">
        <v>111</v>
      </c>
      <c r="H1518" s="151" t="s">
        <v>111</v>
      </c>
      <c r="I1518" s="152" t="s">
        <v>112</v>
      </c>
    </row>
    <row r="1519" customFormat="false" ht="12.75" hidden="false" customHeight="false" outlineLevel="0" collapsed="false">
      <c r="A1519" s="0" t="s">
        <v>62</v>
      </c>
      <c r="B1519" s="0" t="s">
        <v>110</v>
      </c>
      <c r="C1519" s="0" t="s">
        <v>108</v>
      </c>
      <c r="D1519" s="116" t="n">
        <v>38777</v>
      </c>
      <c r="E1519" s="0" t="n">
        <v>0.655</v>
      </c>
      <c r="F1519" s="0" t="n">
        <v>3133106</v>
      </c>
      <c r="G1519" s="151" t="s">
        <v>111</v>
      </c>
      <c r="H1519" s="151" t="s">
        <v>111</v>
      </c>
      <c r="I1519" s="152" t="s">
        <v>112</v>
      </c>
    </row>
    <row r="1520" customFormat="false" ht="12.75" hidden="false" customHeight="false" outlineLevel="0" collapsed="false">
      <c r="A1520" s="0" t="s">
        <v>62</v>
      </c>
      <c r="B1520" s="0" t="s">
        <v>113</v>
      </c>
      <c r="C1520" s="0" t="s">
        <v>108</v>
      </c>
      <c r="D1520" s="116" t="n">
        <v>38777</v>
      </c>
      <c r="E1520" s="0" t="n">
        <v>0.15</v>
      </c>
      <c r="F1520" s="0" t="n">
        <v>3133107</v>
      </c>
      <c r="G1520" s="151" t="s">
        <v>111</v>
      </c>
      <c r="H1520" s="151" t="s">
        <v>111</v>
      </c>
      <c r="I1520" s="152" t="s">
        <v>112</v>
      </c>
    </row>
    <row r="1521" customFormat="false" ht="12.75" hidden="false" customHeight="false" outlineLevel="0" collapsed="false">
      <c r="A1521" s="0" t="s">
        <v>49</v>
      </c>
      <c r="B1521" s="0" t="s">
        <v>110</v>
      </c>
      <c r="C1521" s="0" t="s">
        <v>108</v>
      </c>
      <c r="D1521" s="116" t="n">
        <v>38777</v>
      </c>
      <c r="E1521" s="0" t="n">
        <v>0.54</v>
      </c>
      <c r="F1521" s="0" t="n">
        <v>3133108</v>
      </c>
      <c r="G1521" s="151" t="s">
        <v>111</v>
      </c>
      <c r="H1521" s="151" t="s">
        <v>111</v>
      </c>
      <c r="I1521" s="152" t="s">
        <v>112</v>
      </c>
    </row>
    <row r="1522" customFormat="false" ht="12.75" hidden="false" customHeight="false" outlineLevel="0" collapsed="false">
      <c r="A1522" s="0" t="s">
        <v>49</v>
      </c>
      <c r="B1522" s="0" t="s">
        <v>113</v>
      </c>
      <c r="C1522" s="0" t="s">
        <v>108</v>
      </c>
      <c r="D1522" s="116" t="n">
        <v>38777</v>
      </c>
      <c r="E1522" s="0" t="n">
        <v>0.05</v>
      </c>
      <c r="F1522" s="0" t="n">
        <v>3133109</v>
      </c>
      <c r="G1522" s="151" t="s">
        <v>111</v>
      </c>
      <c r="H1522" s="151" t="s">
        <v>111</v>
      </c>
      <c r="I1522" s="152" t="s">
        <v>112</v>
      </c>
    </row>
    <row r="1523" customFormat="false" ht="12.75" hidden="false" customHeight="false" outlineLevel="0" collapsed="false">
      <c r="A1523" s="0" t="s">
        <v>50</v>
      </c>
      <c r="B1523" s="0" t="s">
        <v>110</v>
      </c>
      <c r="C1523" s="0" t="s">
        <v>108</v>
      </c>
      <c r="D1523" s="116" t="n">
        <v>38777</v>
      </c>
      <c r="E1523" s="0" t="n">
        <v>0.69</v>
      </c>
      <c r="F1523" s="0" t="n">
        <v>3133110</v>
      </c>
      <c r="G1523" s="151" t="s">
        <v>111</v>
      </c>
      <c r="H1523" s="151" t="s">
        <v>111</v>
      </c>
      <c r="I1523" s="152" t="s">
        <v>112</v>
      </c>
    </row>
    <row r="1524" customFormat="false" ht="12.75" hidden="false" customHeight="false" outlineLevel="0" collapsed="false">
      <c r="A1524" s="0" t="s">
        <v>50</v>
      </c>
      <c r="B1524" s="0" t="s">
        <v>113</v>
      </c>
      <c r="C1524" s="0" t="s">
        <v>108</v>
      </c>
      <c r="D1524" s="116" t="n">
        <v>38777</v>
      </c>
      <c r="E1524" s="0" t="n">
        <v>-0.17</v>
      </c>
      <c r="F1524" s="0" t="n">
        <v>3133111</v>
      </c>
      <c r="G1524" s="151" t="s">
        <v>111</v>
      </c>
      <c r="H1524" s="151" t="s">
        <v>111</v>
      </c>
      <c r="I1524" s="152" t="s">
        <v>112</v>
      </c>
    </row>
    <row r="1525" customFormat="false" ht="12.75" hidden="false" customHeight="false" outlineLevel="0" collapsed="false">
      <c r="A1525" s="0" t="s">
        <v>51</v>
      </c>
      <c r="B1525" s="0" t="s">
        <v>110</v>
      </c>
      <c r="C1525" s="0" t="s">
        <v>108</v>
      </c>
      <c r="D1525" s="116" t="n">
        <v>38777</v>
      </c>
      <c r="E1525" s="0" t="n">
        <v>0.69</v>
      </c>
      <c r="F1525" s="0" t="n">
        <v>3133112</v>
      </c>
      <c r="G1525" s="151" t="s">
        <v>111</v>
      </c>
      <c r="H1525" s="151" t="s">
        <v>111</v>
      </c>
      <c r="I1525" s="152" t="s">
        <v>112</v>
      </c>
    </row>
    <row r="1526" customFormat="false" ht="12.75" hidden="false" customHeight="false" outlineLevel="0" collapsed="false">
      <c r="A1526" s="0" t="s">
        <v>51</v>
      </c>
      <c r="B1526" s="0" t="s">
        <v>113</v>
      </c>
      <c r="C1526" s="0" t="s">
        <v>108</v>
      </c>
      <c r="D1526" s="116" t="n">
        <v>38777</v>
      </c>
      <c r="E1526" s="0" t="n">
        <v>0.1</v>
      </c>
      <c r="F1526" s="0" t="n">
        <v>3133113</v>
      </c>
      <c r="G1526" s="151" t="s">
        <v>111</v>
      </c>
      <c r="H1526" s="151" t="s">
        <v>111</v>
      </c>
      <c r="I1526" s="152" t="s">
        <v>112</v>
      </c>
    </row>
    <row r="1527" customFormat="false" ht="12.75" hidden="false" customHeight="false" outlineLevel="0" collapsed="false">
      <c r="A1527" s="0" t="s">
        <v>52</v>
      </c>
      <c r="B1527" s="0" t="s">
        <v>110</v>
      </c>
      <c r="C1527" s="0" t="s">
        <v>108</v>
      </c>
      <c r="D1527" s="116" t="n">
        <v>38777</v>
      </c>
      <c r="E1527" s="0" t="n">
        <v>0.69</v>
      </c>
      <c r="F1527" s="0" t="n">
        <v>3133114</v>
      </c>
      <c r="G1527" s="151" t="s">
        <v>111</v>
      </c>
      <c r="H1527" s="151" t="s">
        <v>111</v>
      </c>
      <c r="I1527" s="152" t="s">
        <v>112</v>
      </c>
    </row>
    <row r="1528" customFormat="false" ht="12.75" hidden="false" customHeight="false" outlineLevel="0" collapsed="false">
      <c r="A1528" s="0" t="s">
        <v>52</v>
      </c>
      <c r="B1528" s="0" t="s">
        <v>113</v>
      </c>
      <c r="C1528" s="0" t="s">
        <v>108</v>
      </c>
      <c r="D1528" s="116" t="n">
        <v>38777</v>
      </c>
      <c r="E1528" s="0" t="n">
        <v>-0.05</v>
      </c>
      <c r="F1528" s="0" t="n">
        <v>3133115</v>
      </c>
      <c r="G1528" s="151" t="s">
        <v>111</v>
      </c>
      <c r="H1528" s="151" t="s">
        <v>111</v>
      </c>
      <c r="I1528" s="152" t="s">
        <v>112</v>
      </c>
    </row>
    <row r="1529" customFormat="false" ht="12.75" hidden="false" customHeight="false" outlineLevel="0" collapsed="false">
      <c r="A1529" s="0" t="s">
        <v>17</v>
      </c>
      <c r="B1529" s="0" t="s">
        <v>110</v>
      </c>
      <c r="C1529" s="0" t="s">
        <v>108</v>
      </c>
      <c r="D1529" s="116" t="n">
        <v>38777</v>
      </c>
      <c r="E1529" s="0" t="n">
        <v>1.084</v>
      </c>
      <c r="F1529" s="0" t="n">
        <v>3133116</v>
      </c>
      <c r="G1529" s="151" t="s">
        <v>111</v>
      </c>
      <c r="H1529" s="151" t="s">
        <v>111</v>
      </c>
      <c r="I1529" s="152" t="s">
        <v>112</v>
      </c>
    </row>
    <row r="1530" customFormat="false" ht="12.75" hidden="false" customHeight="false" outlineLevel="0" collapsed="false">
      <c r="A1530" s="0" t="s">
        <v>17</v>
      </c>
      <c r="B1530" s="0" t="s">
        <v>113</v>
      </c>
      <c r="C1530" s="0" t="s">
        <v>108</v>
      </c>
      <c r="D1530" s="116" t="n">
        <v>38777</v>
      </c>
      <c r="E1530" s="0" t="n">
        <v>0.016</v>
      </c>
      <c r="F1530" s="0" t="n">
        <v>3133117</v>
      </c>
      <c r="G1530" s="151" t="s">
        <v>111</v>
      </c>
      <c r="H1530" s="151" t="s">
        <v>111</v>
      </c>
      <c r="I1530" s="152" t="s">
        <v>112</v>
      </c>
    </row>
    <row r="1531" customFormat="false" ht="12.75" hidden="false" customHeight="false" outlineLevel="0" collapsed="false">
      <c r="A1531" s="0" t="s">
        <v>18</v>
      </c>
      <c r="B1531" s="0" t="s">
        <v>110</v>
      </c>
      <c r="C1531" s="0" t="s">
        <v>108</v>
      </c>
      <c r="D1531" s="116" t="n">
        <v>38777</v>
      </c>
      <c r="E1531" s="0" t="n">
        <v>0</v>
      </c>
      <c r="F1531" s="0" t="n">
        <v>3133118</v>
      </c>
      <c r="G1531" s="151" t="s">
        <v>111</v>
      </c>
      <c r="H1531" s="151" t="s">
        <v>111</v>
      </c>
      <c r="I1531" s="152" t="s">
        <v>112</v>
      </c>
    </row>
    <row r="1532" customFormat="false" ht="12.75" hidden="false" customHeight="false" outlineLevel="0" collapsed="false">
      <c r="A1532" s="0" t="s">
        <v>18</v>
      </c>
      <c r="B1532" s="0" t="s">
        <v>113</v>
      </c>
      <c r="C1532" s="0" t="s">
        <v>108</v>
      </c>
      <c r="D1532" s="116" t="n">
        <v>38777</v>
      </c>
      <c r="E1532" s="0" t="n">
        <v>0</v>
      </c>
      <c r="F1532" s="0" t="n">
        <v>3133119</v>
      </c>
      <c r="G1532" s="151" t="s">
        <v>111</v>
      </c>
      <c r="H1532" s="151" t="s">
        <v>111</v>
      </c>
      <c r="I1532" s="152" t="s">
        <v>112</v>
      </c>
    </row>
    <row r="1533" customFormat="false" ht="12.75" hidden="false" customHeight="false" outlineLevel="0" collapsed="false">
      <c r="A1533" s="0" t="s">
        <v>19</v>
      </c>
      <c r="B1533" s="0" t="s">
        <v>110</v>
      </c>
      <c r="C1533" s="0" t="s">
        <v>108</v>
      </c>
      <c r="D1533" s="116" t="n">
        <v>38777</v>
      </c>
      <c r="E1533" s="0" t="n">
        <v>0.605</v>
      </c>
      <c r="F1533" s="0" t="n">
        <v>3133120</v>
      </c>
      <c r="G1533" s="151" t="s">
        <v>111</v>
      </c>
      <c r="H1533" s="151" t="s">
        <v>111</v>
      </c>
      <c r="I1533" s="152" t="s">
        <v>112</v>
      </c>
    </row>
    <row r="1534" customFormat="false" ht="12.75" hidden="false" customHeight="false" outlineLevel="0" collapsed="false">
      <c r="A1534" s="0" t="s">
        <v>19</v>
      </c>
      <c r="B1534" s="0" t="s">
        <v>113</v>
      </c>
      <c r="C1534" s="0" t="s">
        <v>108</v>
      </c>
      <c r="D1534" s="116" t="n">
        <v>38777</v>
      </c>
      <c r="E1534" s="0" t="n">
        <v>0.05</v>
      </c>
      <c r="F1534" s="0" t="n">
        <v>3133121</v>
      </c>
      <c r="G1534" s="151" t="s">
        <v>111</v>
      </c>
      <c r="H1534" s="151" t="s">
        <v>111</v>
      </c>
      <c r="I1534" s="152" t="s">
        <v>112</v>
      </c>
    </row>
    <row r="1535" customFormat="false" ht="12.75" hidden="false" customHeight="false" outlineLevel="0" collapsed="false">
      <c r="A1535" s="0" t="s">
        <v>21</v>
      </c>
      <c r="B1535" s="0" t="s">
        <v>110</v>
      </c>
      <c r="C1535" s="0" t="s">
        <v>108</v>
      </c>
      <c r="D1535" s="116" t="n">
        <v>38777</v>
      </c>
      <c r="E1535" s="0" t="n">
        <v>0.595</v>
      </c>
      <c r="F1535" s="0" t="n">
        <v>3133122</v>
      </c>
      <c r="G1535" s="151" t="s">
        <v>111</v>
      </c>
      <c r="H1535" s="151" t="s">
        <v>111</v>
      </c>
      <c r="I1535" s="152" t="s">
        <v>112</v>
      </c>
    </row>
    <row r="1536" customFormat="false" ht="12.75" hidden="false" customHeight="false" outlineLevel="0" collapsed="false">
      <c r="A1536" s="0" t="s">
        <v>21</v>
      </c>
      <c r="B1536" s="0" t="s">
        <v>113</v>
      </c>
      <c r="C1536" s="0" t="s">
        <v>108</v>
      </c>
      <c r="D1536" s="116" t="n">
        <v>38777</v>
      </c>
      <c r="E1536" s="0" t="n">
        <v>0.07</v>
      </c>
      <c r="F1536" s="0" t="n">
        <v>3133123</v>
      </c>
      <c r="G1536" s="151" t="s">
        <v>111</v>
      </c>
      <c r="H1536" s="151" t="s">
        <v>111</v>
      </c>
      <c r="I1536" s="152" t="s">
        <v>112</v>
      </c>
    </row>
    <row r="1537" customFormat="false" ht="12.75" hidden="false" customHeight="false" outlineLevel="0" collapsed="false">
      <c r="A1537" s="0" t="s">
        <v>73</v>
      </c>
      <c r="B1537" s="0" t="s">
        <v>80</v>
      </c>
      <c r="C1537" s="0" t="s">
        <v>108</v>
      </c>
      <c r="D1537" s="116" t="n">
        <v>38777</v>
      </c>
      <c r="E1537" s="0" t="n">
        <v>0.05</v>
      </c>
      <c r="F1537" s="0" t="n">
        <v>3133124</v>
      </c>
      <c r="G1537" s="151" t="s">
        <v>111</v>
      </c>
      <c r="H1537" s="151" t="s">
        <v>111</v>
      </c>
      <c r="I1537" s="152" t="s">
        <v>112</v>
      </c>
    </row>
    <row r="1538" customFormat="false" ht="12.75" hidden="false" customHeight="false" outlineLevel="0" collapsed="false">
      <c r="A1538" s="0" t="s">
        <v>74</v>
      </c>
      <c r="B1538" s="0" t="s">
        <v>80</v>
      </c>
      <c r="C1538" s="0" t="s">
        <v>108</v>
      </c>
      <c r="D1538" s="116" t="n">
        <v>38777</v>
      </c>
      <c r="E1538" s="0" t="n">
        <v>0.1</v>
      </c>
      <c r="F1538" s="0" t="n">
        <v>3133125</v>
      </c>
      <c r="G1538" s="151" t="s">
        <v>111</v>
      </c>
      <c r="H1538" s="151" t="s">
        <v>111</v>
      </c>
      <c r="I1538" s="152" t="s">
        <v>112</v>
      </c>
    </row>
    <row r="1539" customFormat="false" ht="12.75" hidden="false" customHeight="false" outlineLevel="0" collapsed="false">
      <c r="A1539" s="0" t="s">
        <v>75</v>
      </c>
      <c r="B1539" s="0" t="s">
        <v>80</v>
      </c>
      <c r="C1539" s="0" t="s">
        <v>108</v>
      </c>
      <c r="D1539" s="116" t="n">
        <v>38777</v>
      </c>
      <c r="E1539" s="0" t="n">
        <v>-0.05</v>
      </c>
      <c r="F1539" s="0" t="n">
        <v>3133126</v>
      </c>
      <c r="G1539" s="151" t="s">
        <v>111</v>
      </c>
      <c r="H1539" s="151" t="s">
        <v>111</v>
      </c>
      <c r="I1539" s="152" t="s">
        <v>112</v>
      </c>
    </row>
    <row r="1540" customFormat="false" ht="12.75" hidden="false" customHeight="false" outlineLevel="0" collapsed="false">
      <c r="A1540" s="0" t="s">
        <v>76</v>
      </c>
      <c r="B1540" s="0" t="s">
        <v>80</v>
      </c>
      <c r="C1540" s="0" t="s">
        <v>108</v>
      </c>
      <c r="D1540" s="116" t="n">
        <v>38777</v>
      </c>
      <c r="E1540" s="0" t="n">
        <v>0.1</v>
      </c>
      <c r="F1540" s="0" t="n">
        <v>3133127</v>
      </c>
      <c r="G1540" s="151" t="s">
        <v>111</v>
      </c>
      <c r="H1540" s="151" t="s">
        <v>111</v>
      </c>
      <c r="I1540" s="152" t="s">
        <v>112</v>
      </c>
    </row>
    <row r="1541" customFormat="false" ht="12.75" hidden="false" customHeight="false" outlineLevel="0" collapsed="false">
      <c r="A1541" s="0" t="s">
        <v>72</v>
      </c>
      <c r="B1541" s="0" t="s">
        <v>80</v>
      </c>
      <c r="C1541" s="0" t="s">
        <v>108</v>
      </c>
      <c r="D1541" s="116" t="n">
        <v>38777</v>
      </c>
      <c r="E1541" s="158" t="n">
        <v>38808</v>
      </c>
      <c r="I1541" s="152" t="s">
        <v>109</v>
      </c>
    </row>
    <row r="1542" customFormat="false" ht="12.75" hidden="false" customHeight="false" outlineLevel="0" collapsed="false">
      <c r="A1542" s="0" t="s">
        <v>59</v>
      </c>
      <c r="B1542" s="0" t="s">
        <v>110</v>
      </c>
      <c r="C1542" s="0" t="s">
        <v>108</v>
      </c>
      <c r="D1542" s="116" t="n">
        <v>38808</v>
      </c>
      <c r="E1542" s="0" t="n">
        <v>0.435</v>
      </c>
      <c r="F1542" s="0" t="n">
        <v>3133100</v>
      </c>
      <c r="G1542" s="151" t="s">
        <v>111</v>
      </c>
      <c r="H1542" s="151" t="s">
        <v>111</v>
      </c>
      <c r="I1542" s="152" t="s">
        <v>112</v>
      </c>
    </row>
    <row r="1543" customFormat="false" ht="12.75" hidden="false" customHeight="false" outlineLevel="0" collapsed="false">
      <c r="A1543" s="0" t="s">
        <v>59</v>
      </c>
      <c r="B1543" s="0" t="s">
        <v>113</v>
      </c>
      <c r="C1543" s="0" t="s">
        <v>108</v>
      </c>
      <c r="D1543" s="116" t="n">
        <v>38808</v>
      </c>
      <c r="E1543" s="0" t="n">
        <v>0.02</v>
      </c>
      <c r="F1543" s="0" t="n">
        <v>3133101</v>
      </c>
      <c r="G1543" s="151" t="s">
        <v>111</v>
      </c>
      <c r="H1543" s="151" t="s">
        <v>111</v>
      </c>
      <c r="I1543" s="152" t="s">
        <v>112</v>
      </c>
    </row>
    <row r="1544" customFormat="false" ht="12.75" hidden="false" customHeight="false" outlineLevel="0" collapsed="false">
      <c r="A1544" s="0" t="s">
        <v>60</v>
      </c>
      <c r="B1544" s="0" t="s">
        <v>110</v>
      </c>
      <c r="C1544" s="0" t="s">
        <v>108</v>
      </c>
      <c r="D1544" s="116" t="n">
        <v>38808</v>
      </c>
      <c r="E1544" s="0" t="n">
        <v>0.435</v>
      </c>
      <c r="F1544" s="0" t="n">
        <v>3133102</v>
      </c>
      <c r="G1544" s="151" t="s">
        <v>111</v>
      </c>
      <c r="H1544" s="151" t="s">
        <v>111</v>
      </c>
      <c r="I1544" s="152" t="s">
        <v>112</v>
      </c>
    </row>
    <row r="1545" customFormat="false" ht="12.75" hidden="false" customHeight="false" outlineLevel="0" collapsed="false">
      <c r="A1545" s="0" t="s">
        <v>60</v>
      </c>
      <c r="B1545" s="0" t="s">
        <v>113</v>
      </c>
      <c r="C1545" s="0" t="s">
        <v>108</v>
      </c>
      <c r="D1545" s="116" t="n">
        <v>38808</v>
      </c>
      <c r="E1545" s="0" t="n">
        <v>0.05</v>
      </c>
      <c r="F1545" s="0" t="n">
        <v>3133103</v>
      </c>
      <c r="G1545" s="151" t="s">
        <v>111</v>
      </c>
      <c r="H1545" s="151" t="s">
        <v>111</v>
      </c>
      <c r="I1545" s="152" t="s">
        <v>112</v>
      </c>
    </row>
    <row r="1546" customFormat="false" ht="12.75" hidden="false" customHeight="false" outlineLevel="0" collapsed="false">
      <c r="A1546" s="0" t="s">
        <v>61</v>
      </c>
      <c r="B1546" s="0" t="s">
        <v>110</v>
      </c>
      <c r="C1546" s="0" t="s">
        <v>108</v>
      </c>
      <c r="D1546" s="116" t="n">
        <v>38808</v>
      </c>
      <c r="E1546" s="0" t="n">
        <v>0.755</v>
      </c>
      <c r="F1546" s="0" t="n">
        <v>3133104</v>
      </c>
      <c r="G1546" s="151" t="s">
        <v>111</v>
      </c>
      <c r="H1546" s="151" t="s">
        <v>111</v>
      </c>
      <c r="I1546" s="152" t="s">
        <v>112</v>
      </c>
    </row>
    <row r="1547" customFormat="false" ht="12.75" hidden="false" customHeight="false" outlineLevel="0" collapsed="false">
      <c r="A1547" s="0" t="s">
        <v>61</v>
      </c>
      <c r="B1547" s="0" t="s">
        <v>113</v>
      </c>
      <c r="C1547" s="0" t="s">
        <v>108</v>
      </c>
      <c r="D1547" s="116" t="n">
        <v>38808</v>
      </c>
      <c r="E1547" s="0" t="n">
        <v>0.02</v>
      </c>
      <c r="F1547" s="0" t="n">
        <v>3133105</v>
      </c>
      <c r="G1547" s="151" t="s">
        <v>111</v>
      </c>
      <c r="H1547" s="151" t="s">
        <v>111</v>
      </c>
      <c r="I1547" s="152" t="s">
        <v>112</v>
      </c>
    </row>
    <row r="1548" customFormat="false" ht="12.75" hidden="false" customHeight="false" outlineLevel="0" collapsed="false">
      <c r="A1548" s="0" t="s">
        <v>62</v>
      </c>
      <c r="B1548" s="0" t="s">
        <v>110</v>
      </c>
      <c r="C1548" s="0" t="s">
        <v>108</v>
      </c>
      <c r="D1548" s="116" t="n">
        <v>38808</v>
      </c>
      <c r="E1548" s="0" t="n">
        <v>0.435</v>
      </c>
      <c r="F1548" s="0" t="n">
        <v>3133106</v>
      </c>
      <c r="G1548" s="151" t="s">
        <v>111</v>
      </c>
      <c r="H1548" s="151" t="s">
        <v>111</v>
      </c>
      <c r="I1548" s="152" t="s">
        <v>112</v>
      </c>
    </row>
    <row r="1549" customFormat="false" ht="12.75" hidden="false" customHeight="false" outlineLevel="0" collapsed="false">
      <c r="A1549" s="0" t="s">
        <v>62</v>
      </c>
      <c r="B1549" s="0" t="s">
        <v>113</v>
      </c>
      <c r="C1549" s="0" t="s">
        <v>108</v>
      </c>
      <c r="D1549" s="116" t="n">
        <v>38808</v>
      </c>
      <c r="E1549" s="0" t="n">
        <v>0.05</v>
      </c>
      <c r="F1549" s="0" t="n">
        <v>3133107</v>
      </c>
      <c r="G1549" s="151" t="s">
        <v>111</v>
      </c>
      <c r="H1549" s="151" t="s">
        <v>111</v>
      </c>
      <c r="I1549" s="152" t="s">
        <v>112</v>
      </c>
    </row>
    <row r="1550" customFormat="false" ht="12.75" hidden="false" customHeight="false" outlineLevel="0" collapsed="false">
      <c r="A1550" s="0" t="s">
        <v>49</v>
      </c>
      <c r="B1550" s="0" t="s">
        <v>110</v>
      </c>
      <c r="C1550" s="0" t="s">
        <v>108</v>
      </c>
      <c r="D1550" s="116" t="n">
        <v>38808</v>
      </c>
      <c r="E1550" s="0" t="n">
        <v>0.36</v>
      </c>
      <c r="F1550" s="0" t="n">
        <v>3133108</v>
      </c>
      <c r="G1550" s="151" t="s">
        <v>111</v>
      </c>
      <c r="H1550" s="151" t="s">
        <v>111</v>
      </c>
      <c r="I1550" s="152" t="s">
        <v>112</v>
      </c>
    </row>
    <row r="1551" customFormat="false" ht="12.75" hidden="false" customHeight="false" outlineLevel="0" collapsed="false">
      <c r="A1551" s="0" t="s">
        <v>49</v>
      </c>
      <c r="B1551" s="0" t="s">
        <v>113</v>
      </c>
      <c r="C1551" s="0" t="s">
        <v>108</v>
      </c>
      <c r="D1551" s="116" t="n">
        <v>38808</v>
      </c>
      <c r="E1551" s="0" t="n">
        <v>0.005</v>
      </c>
      <c r="F1551" s="0" t="n">
        <v>3133109</v>
      </c>
      <c r="G1551" s="151" t="s">
        <v>111</v>
      </c>
      <c r="H1551" s="151" t="s">
        <v>111</v>
      </c>
      <c r="I1551" s="152" t="s">
        <v>112</v>
      </c>
    </row>
    <row r="1552" customFormat="false" ht="12.75" hidden="false" customHeight="false" outlineLevel="0" collapsed="false">
      <c r="A1552" s="0" t="s">
        <v>50</v>
      </c>
      <c r="B1552" s="0" t="s">
        <v>110</v>
      </c>
      <c r="C1552" s="0" t="s">
        <v>108</v>
      </c>
      <c r="D1552" s="116" t="n">
        <v>38808</v>
      </c>
      <c r="E1552" s="0" t="n">
        <v>0.38</v>
      </c>
      <c r="F1552" s="0" t="n">
        <v>3133110</v>
      </c>
      <c r="G1552" s="151" t="s">
        <v>111</v>
      </c>
      <c r="H1552" s="151" t="s">
        <v>111</v>
      </c>
      <c r="I1552" s="152" t="s">
        <v>112</v>
      </c>
    </row>
    <row r="1553" customFormat="false" ht="12.75" hidden="false" customHeight="false" outlineLevel="0" collapsed="false">
      <c r="A1553" s="0" t="s">
        <v>50</v>
      </c>
      <c r="B1553" s="0" t="s">
        <v>113</v>
      </c>
      <c r="C1553" s="0" t="s">
        <v>108</v>
      </c>
      <c r="D1553" s="116" t="n">
        <v>38808</v>
      </c>
      <c r="E1553" s="0" t="n">
        <v>-0.085</v>
      </c>
      <c r="F1553" s="0" t="n">
        <v>3133111</v>
      </c>
      <c r="G1553" s="151" t="s">
        <v>111</v>
      </c>
      <c r="H1553" s="151" t="s">
        <v>111</v>
      </c>
      <c r="I1553" s="152" t="s">
        <v>112</v>
      </c>
    </row>
    <row r="1554" customFormat="false" ht="12.75" hidden="false" customHeight="false" outlineLevel="0" collapsed="false">
      <c r="A1554" s="0" t="s">
        <v>51</v>
      </c>
      <c r="B1554" s="0" t="s">
        <v>110</v>
      </c>
      <c r="C1554" s="0" t="s">
        <v>108</v>
      </c>
      <c r="D1554" s="116" t="n">
        <v>38808</v>
      </c>
      <c r="E1554" s="0" t="n">
        <v>0.38</v>
      </c>
      <c r="F1554" s="0" t="n">
        <v>3133112</v>
      </c>
      <c r="G1554" s="151" t="s">
        <v>111</v>
      </c>
      <c r="H1554" s="151" t="s">
        <v>111</v>
      </c>
      <c r="I1554" s="152" t="s">
        <v>112</v>
      </c>
    </row>
    <row r="1555" customFormat="false" ht="12.75" hidden="false" customHeight="false" outlineLevel="0" collapsed="false">
      <c r="A1555" s="0" t="s">
        <v>51</v>
      </c>
      <c r="B1555" s="0" t="s">
        <v>113</v>
      </c>
      <c r="C1555" s="0" t="s">
        <v>108</v>
      </c>
      <c r="D1555" s="116" t="n">
        <v>38808</v>
      </c>
      <c r="E1555" s="0" t="n">
        <v>0.02</v>
      </c>
      <c r="F1555" s="0" t="n">
        <v>3133113</v>
      </c>
      <c r="G1555" s="151" t="s">
        <v>111</v>
      </c>
      <c r="H1555" s="151" t="s">
        <v>111</v>
      </c>
      <c r="I1555" s="152" t="s">
        <v>112</v>
      </c>
    </row>
    <row r="1556" customFormat="false" ht="12.75" hidden="false" customHeight="false" outlineLevel="0" collapsed="false">
      <c r="A1556" s="0" t="s">
        <v>52</v>
      </c>
      <c r="B1556" s="0" t="s">
        <v>110</v>
      </c>
      <c r="C1556" s="0" t="s">
        <v>108</v>
      </c>
      <c r="D1556" s="116" t="n">
        <v>38808</v>
      </c>
      <c r="E1556" s="0" t="n">
        <v>0.38</v>
      </c>
      <c r="F1556" s="0" t="n">
        <v>3133114</v>
      </c>
      <c r="G1556" s="151" t="s">
        <v>111</v>
      </c>
      <c r="H1556" s="151" t="s">
        <v>111</v>
      </c>
      <c r="I1556" s="152" t="s">
        <v>112</v>
      </c>
    </row>
    <row r="1557" customFormat="false" ht="12.75" hidden="false" customHeight="false" outlineLevel="0" collapsed="false">
      <c r="A1557" s="0" t="s">
        <v>52</v>
      </c>
      <c r="B1557" s="0" t="s">
        <v>113</v>
      </c>
      <c r="C1557" s="0" t="s">
        <v>108</v>
      </c>
      <c r="D1557" s="116" t="n">
        <v>38808</v>
      </c>
      <c r="E1557" s="0" t="n">
        <v>-0.045</v>
      </c>
      <c r="F1557" s="0" t="n">
        <v>3133115</v>
      </c>
      <c r="G1557" s="151" t="s">
        <v>111</v>
      </c>
      <c r="H1557" s="151" t="s">
        <v>111</v>
      </c>
      <c r="I1557" s="152" t="s">
        <v>112</v>
      </c>
    </row>
    <row r="1558" customFormat="false" ht="12.75" hidden="false" customHeight="false" outlineLevel="0" collapsed="false">
      <c r="A1558" s="0" t="s">
        <v>17</v>
      </c>
      <c r="B1558" s="0" t="s">
        <v>110</v>
      </c>
      <c r="C1558" s="0" t="s">
        <v>108</v>
      </c>
      <c r="D1558" s="116" t="n">
        <v>38808</v>
      </c>
      <c r="E1558" s="0" t="n">
        <v>0.296</v>
      </c>
      <c r="F1558" s="0" t="n">
        <v>3133116</v>
      </c>
      <c r="G1558" s="151" t="s">
        <v>111</v>
      </c>
      <c r="H1558" s="151" t="s">
        <v>111</v>
      </c>
      <c r="I1558" s="152" t="s">
        <v>112</v>
      </c>
    </row>
    <row r="1559" customFormat="false" ht="12.75" hidden="false" customHeight="false" outlineLevel="0" collapsed="false">
      <c r="A1559" s="0" t="s">
        <v>17</v>
      </c>
      <c r="B1559" s="0" t="s">
        <v>113</v>
      </c>
      <c r="C1559" s="0" t="s">
        <v>108</v>
      </c>
      <c r="D1559" s="116" t="n">
        <v>38808</v>
      </c>
      <c r="E1559" s="0" t="n">
        <v>0.016</v>
      </c>
      <c r="F1559" s="0" t="n">
        <v>3133117</v>
      </c>
      <c r="G1559" s="151" t="s">
        <v>111</v>
      </c>
      <c r="H1559" s="151" t="s">
        <v>111</v>
      </c>
      <c r="I1559" s="152" t="s">
        <v>112</v>
      </c>
    </row>
    <row r="1560" customFormat="false" ht="12.75" hidden="false" customHeight="false" outlineLevel="0" collapsed="false">
      <c r="A1560" s="0" t="s">
        <v>18</v>
      </c>
      <c r="B1560" s="0" t="s">
        <v>110</v>
      </c>
      <c r="C1560" s="0" t="s">
        <v>108</v>
      </c>
      <c r="D1560" s="116" t="n">
        <v>38808</v>
      </c>
      <c r="E1560" s="0" t="n">
        <v>0</v>
      </c>
      <c r="F1560" s="0" t="n">
        <v>3133118</v>
      </c>
      <c r="G1560" s="151" t="s">
        <v>111</v>
      </c>
      <c r="H1560" s="151" t="s">
        <v>111</v>
      </c>
      <c r="I1560" s="152" t="s">
        <v>112</v>
      </c>
    </row>
    <row r="1561" customFormat="false" ht="12.75" hidden="false" customHeight="false" outlineLevel="0" collapsed="false">
      <c r="A1561" s="0" t="s">
        <v>18</v>
      </c>
      <c r="B1561" s="0" t="s">
        <v>113</v>
      </c>
      <c r="C1561" s="0" t="s">
        <v>108</v>
      </c>
      <c r="D1561" s="116" t="n">
        <v>38808</v>
      </c>
      <c r="E1561" s="0" t="n">
        <v>0</v>
      </c>
      <c r="F1561" s="0" t="n">
        <v>3133119</v>
      </c>
      <c r="G1561" s="151" t="s">
        <v>111</v>
      </c>
      <c r="H1561" s="151" t="s">
        <v>111</v>
      </c>
      <c r="I1561" s="152" t="s">
        <v>112</v>
      </c>
    </row>
    <row r="1562" customFormat="false" ht="12.75" hidden="false" customHeight="false" outlineLevel="0" collapsed="false">
      <c r="A1562" s="0" t="s">
        <v>19</v>
      </c>
      <c r="B1562" s="0" t="s">
        <v>110</v>
      </c>
      <c r="C1562" s="0" t="s">
        <v>108</v>
      </c>
      <c r="D1562" s="116" t="n">
        <v>38808</v>
      </c>
      <c r="E1562" s="0" t="n">
        <v>0.435</v>
      </c>
      <c r="F1562" s="0" t="n">
        <v>3133120</v>
      </c>
      <c r="G1562" s="151" t="s">
        <v>111</v>
      </c>
      <c r="H1562" s="151" t="s">
        <v>111</v>
      </c>
      <c r="I1562" s="152" t="s">
        <v>112</v>
      </c>
    </row>
    <row r="1563" customFormat="false" ht="12.75" hidden="false" customHeight="false" outlineLevel="0" collapsed="false">
      <c r="A1563" s="0" t="s">
        <v>19</v>
      </c>
      <c r="B1563" s="0" t="s">
        <v>113</v>
      </c>
      <c r="C1563" s="0" t="s">
        <v>108</v>
      </c>
      <c r="D1563" s="116" t="n">
        <v>38808</v>
      </c>
      <c r="E1563" s="0" t="n">
        <v>0.02</v>
      </c>
      <c r="F1563" s="0" t="n">
        <v>3133121</v>
      </c>
      <c r="G1563" s="151" t="s">
        <v>111</v>
      </c>
      <c r="H1563" s="151" t="s">
        <v>111</v>
      </c>
      <c r="I1563" s="152" t="s">
        <v>112</v>
      </c>
    </row>
    <row r="1564" customFormat="false" ht="12.75" hidden="false" customHeight="false" outlineLevel="0" collapsed="false">
      <c r="A1564" s="0" t="s">
        <v>21</v>
      </c>
      <c r="B1564" s="0" t="s">
        <v>110</v>
      </c>
      <c r="C1564" s="0" t="s">
        <v>108</v>
      </c>
      <c r="D1564" s="116" t="n">
        <v>38808</v>
      </c>
      <c r="E1564" s="0" t="n">
        <v>0.425</v>
      </c>
      <c r="F1564" s="0" t="n">
        <v>3133122</v>
      </c>
      <c r="G1564" s="151" t="s">
        <v>111</v>
      </c>
      <c r="H1564" s="151" t="s">
        <v>111</v>
      </c>
      <c r="I1564" s="152" t="s">
        <v>112</v>
      </c>
    </row>
    <row r="1565" customFormat="false" ht="12.75" hidden="false" customHeight="false" outlineLevel="0" collapsed="false">
      <c r="A1565" s="0" t="s">
        <v>21</v>
      </c>
      <c r="B1565" s="0" t="s">
        <v>113</v>
      </c>
      <c r="C1565" s="0" t="s">
        <v>108</v>
      </c>
      <c r="D1565" s="116" t="n">
        <v>38808</v>
      </c>
      <c r="E1565" s="0" t="n">
        <v>0.04</v>
      </c>
      <c r="F1565" s="0" t="n">
        <v>3133123</v>
      </c>
      <c r="G1565" s="151" t="s">
        <v>111</v>
      </c>
      <c r="H1565" s="151" t="s">
        <v>111</v>
      </c>
      <c r="I1565" s="152" t="s">
        <v>112</v>
      </c>
    </row>
    <row r="1566" customFormat="false" ht="12.75" hidden="false" customHeight="false" outlineLevel="0" collapsed="false">
      <c r="A1566" s="0" t="s">
        <v>73</v>
      </c>
      <c r="B1566" s="0" t="s">
        <v>80</v>
      </c>
      <c r="C1566" s="0" t="s">
        <v>108</v>
      </c>
      <c r="D1566" s="116" t="n">
        <v>38808</v>
      </c>
      <c r="E1566" s="0" t="n">
        <v>0.005</v>
      </c>
      <c r="F1566" s="0" t="n">
        <v>3133124</v>
      </c>
      <c r="G1566" s="151" t="s">
        <v>111</v>
      </c>
      <c r="H1566" s="151" t="s">
        <v>111</v>
      </c>
      <c r="I1566" s="152" t="s">
        <v>112</v>
      </c>
    </row>
    <row r="1567" customFormat="false" ht="12.75" hidden="false" customHeight="false" outlineLevel="0" collapsed="false">
      <c r="A1567" s="0" t="s">
        <v>74</v>
      </c>
      <c r="B1567" s="0" t="s">
        <v>80</v>
      </c>
      <c r="C1567" s="0" t="s">
        <v>108</v>
      </c>
      <c r="D1567" s="116" t="n">
        <v>38808</v>
      </c>
      <c r="E1567" s="0" t="n">
        <v>0.02</v>
      </c>
      <c r="F1567" s="0" t="n">
        <v>3133125</v>
      </c>
      <c r="G1567" s="151" t="s">
        <v>111</v>
      </c>
      <c r="H1567" s="151" t="s">
        <v>111</v>
      </c>
      <c r="I1567" s="152" t="s">
        <v>112</v>
      </c>
    </row>
    <row r="1568" customFormat="false" ht="12.75" hidden="false" customHeight="false" outlineLevel="0" collapsed="false">
      <c r="A1568" s="0" t="s">
        <v>75</v>
      </c>
      <c r="B1568" s="0" t="s">
        <v>80</v>
      </c>
      <c r="C1568" s="0" t="s">
        <v>108</v>
      </c>
      <c r="D1568" s="116" t="n">
        <v>38808</v>
      </c>
      <c r="E1568" s="0" t="n">
        <v>-0.045</v>
      </c>
      <c r="F1568" s="0" t="n">
        <v>3133126</v>
      </c>
      <c r="G1568" s="151" t="s">
        <v>111</v>
      </c>
      <c r="H1568" s="151" t="s">
        <v>111</v>
      </c>
      <c r="I1568" s="152" t="s">
        <v>112</v>
      </c>
    </row>
    <row r="1569" customFormat="false" ht="12.75" hidden="false" customHeight="false" outlineLevel="0" collapsed="false">
      <c r="A1569" s="0" t="s">
        <v>76</v>
      </c>
      <c r="B1569" s="0" t="s">
        <v>80</v>
      </c>
      <c r="C1569" s="0" t="s">
        <v>108</v>
      </c>
      <c r="D1569" s="116" t="n">
        <v>38808</v>
      </c>
      <c r="E1569" s="0" t="n">
        <v>0.02</v>
      </c>
      <c r="F1569" s="0" t="n">
        <v>3133127</v>
      </c>
      <c r="G1569" s="151" t="s">
        <v>111</v>
      </c>
      <c r="H1569" s="151" t="s">
        <v>111</v>
      </c>
      <c r="I1569" s="152" t="s">
        <v>112</v>
      </c>
    </row>
    <row r="1570" customFormat="false" ht="12.75" hidden="false" customHeight="false" outlineLevel="0" collapsed="false">
      <c r="A1570" s="0" t="s">
        <v>72</v>
      </c>
      <c r="B1570" s="0" t="s">
        <v>80</v>
      </c>
      <c r="C1570" s="0" t="s">
        <v>108</v>
      </c>
      <c r="D1570" s="116" t="n">
        <v>38808</v>
      </c>
      <c r="E1570" s="158" t="n">
        <v>38838</v>
      </c>
      <c r="I1570" s="152" t="s">
        <v>109</v>
      </c>
    </row>
    <row r="1571" customFormat="false" ht="12.75" hidden="false" customHeight="false" outlineLevel="0" collapsed="false">
      <c r="A1571" s="0" t="s">
        <v>59</v>
      </c>
      <c r="B1571" s="0" t="s">
        <v>110</v>
      </c>
      <c r="C1571" s="0" t="s">
        <v>108</v>
      </c>
      <c r="D1571" s="116" t="n">
        <v>38838</v>
      </c>
      <c r="E1571" s="0" t="n">
        <v>0.385</v>
      </c>
      <c r="F1571" s="0" t="n">
        <v>3133100</v>
      </c>
      <c r="G1571" s="151" t="s">
        <v>111</v>
      </c>
      <c r="H1571" s="151" t="s">
        <v>111</v>
      </c>
      <c r="I1571" s="152" t="s">
        <v>112</v>
      </c>
    </row>
    <row r="1572" customFormat="false" ht="12.75" hidden="false" customHeight="false" outlineLevel="0" collapsed="false">
      <c r="A1572" s="0" t="s">
        <v>59</v>
      </c>
      <c r="B1572" s="0" t="s">
        <v>113</v>
      </c>
      <c r="C1572" s="0" t="s">
        <v>108</v>
      </c>
      <c r="D1572" s="116" t="n">
        <v>38838</v>
      </c>
      <c r="E1572" s="0" t="n">
        <v>0.02</v>
      </c>
      <c r="F1572" s="0" t="n">
        <v>3133101</v>
      </c>
      <c r="G1572" s="151" t="s">
        <v>111</v>
      </c>
      <c r="H1572" s="151" t="s">
        <v>111</v>
      </c>
      <c r="I1572" s="152" t="s">
        <v>112</v>
      </c>
    </row>
    <row r="1573" customFormat="false" ht="12.75" hidden="false" customHeight="false" outlineLevel="0" collapsed="false">
      <c r="A1573" s="0" t="s">
        <v>60</v>
      </c>
      <c r="B1573" s="0" t="s">
        <v>110</v>
      </c>
      <c r="C1573" s="0" t="s">
        <v>108</v>
      </c>
      <c r="D1573" s="116" t="n">
        <v>38838</v>
      </c>
      <c r="E1573" s="0" t="n">
        <v>0.385</v>
      </c>
      <c r="F1573" s="0" t="n">
        <v>3133102</v>
      </c>
      <c r="G1573" s="151" t="s">
        <v>111</v>
      </c>
      <c r="H1573" s="151" t="s">
        <v>111</v>
      </c>
      <c r="I1573" s="152" t="s">
        <v>112</v>
      </c>
    </row>
    <row r="1574" customFormat="false" ht="12.75" hidden="false" customHeight="false" outlineLevel="0" collapsed="false">
      <c r="A1574" s="0" t="s">
        <v>60</v>
      </c>
      <c r="B1574" s="0" t="s">
        <v>113</v>
      </c>
      <c r="C1574" s="0" t="s">
        <v>108</v>
      </c>
      <c r="D1574" s="116" t="n">
        <v>38838</v>
      </c>
      <c r="E1574" s="0" t="n">
        <v>0.05</v>
      </c>
      <c r="F1574" s="0" t="n">
        <v>3133103</v>
      </c>
      <c r="G1574" s="151" t="s">
        <v>111</v>
      </c>
      <c r="H1574" s="151" t="s">
        <v>111</v>
      </c>
      <c r="I1574" s="152" t="s">
        <v>112</v>
      </c>
    </row>
    <row r="1575" customFormat="false" ht="12.75" hidden="false" customHeight="false" outlineLevel="0" collapsed="false">
      <c r="A1575" s="0" t="s">
        <v>61</v>
      </c>
      <c r="B1575" s="0" t="s">
        <v>110</v>
      </c>
      <c r="C1575" s="0" t="s">
        <v>108</v>
      </c>
      <c r="D1575" s="116" t="n">
        <v>38838</v>
      </c>
      <c r="E1575" s="0" t="n">
        <v>0.705</v>
      </c>
      <c r="F1575" s="0" t="n">
        <v>3133104</v>
      </c>
      <c r="G1575" s="151" t="s">
        <v>111</v>
      </c>
      <c r="H1575" s="151" t="s">
        <v>111</v>
      </c>
      <c r="I1575" s="152" t="s">
        <v>112</v>
      </c>
    </row>
    <row r="1576" customFormat="false" ht="12.75" hidden="false" customHeight="false" outlineLevel="0" collapsed="false">
      <c r="A1576" s="0" t="s">
        <v>61</v>
      </c>
      <c r="B1576" s="0" t="s">
        <v>113</v>
      </c>
      <c r="C1576" s="0" t="s">
        <v>108</v>
      </c>
      <c r="D1576" s="116" t="n">
        <v>38838</v>
      </c>
      <c r="E1576" s="0" t="n">
        <v>0.02</v>
      </c>
      <c r="F1576" s="0" t="n">
        <v>3133105</v>
      </c>
      <c r="G1576" s="151" t="s">
        <v>111</v>
      </c>
      <c r="H1576" s="151" t="s">
        <v>111</v>
      </c>
      <c r="I1576" s="152" t="s">
        <v>112</v>
      </c>
    </row>
    <row r="1577" customFormat="false" ht="12.75" hidden="false" customHeight="false" outlineLevel="0" collapsed="false">
      <c r="A1577" s="0" t="s">
        <v>62</v>
      </c>
      <c r="B1577" s="0" t="s">
        <v>110</v>
      </c>
      <c r="C1577" s="0" t="s">
        <v>108</v>
      </c>
      <c r="D1577" s="116" t="n">
        <v>38838</v>
      </c>
      <c r="E1577" s="0" t="n">
        <v>0.385</v>
      </c>
      <c r="F1577" s="0" t="n">
        <v>3133106</v>
      </c>
      <c r="G1577" s="151" t="s">
        <v>111</v>
      </c>
      <c r="H1577" s="151" t="s">
        <v>111</v>
      </c>
      <c r="I1577" s="152" t="s">
        <v>112</v>
      </c>
    </row>
    <row r="1578" customFormat="false" ht="12.75" hidden="false" customHeight="false" outlineLevel="0" collapsed="false">
      <c r="A1578" s="0" t="s">
        <v>62</v>
      </c>
      <c r="B1578" s="0" t="s">
        <v>113</v>
      </c>
      <c r="C1578" s="0" t="s">
        <v>108</v>
      </c>
      <c r="D1578" s="116" t="n">
        <v>38838</v>
      </c>
      <c r="E1578" s="0" t="n">
        <v>0.05</v>
      </c>
      <c r="F1578" s="0" t="n">
        <v>3133107</v>
      </c>
      <c r="G1578" s="151" t="s">
        <v>111</v>
      </c>
      <c r="H1578" s="151" t="s">
        <v>111</v>
      </c>
      <c r="I1578" s="152" t="s">
        <v>112</v>
      </c>
    </row>
    <row r="1579" customFormat="false" ht="12.75" hidden="false" customHeight="false" outlineLevel="0" collapsed="false">
      <c r="A1579" s="0" t="s">
        <v>49</v>
      </c>
      <c r="B1579" s="0" t="s">
        <v>110</v>
      </c>
      <c r="C1579" s="0" t="s">
        <v>108</v>
      </c>
      <c r="D1579" s="116" t="n">
        <v>38838</v>
      </c>
      <c r="E1579" s="0" t="n">
        <v>0.325</v>
      </c>
      <c r="F1579" s="0" t="n">
        <v>3133108</v>
      </c>
      <c r="G1579" s="151" t="s">
        <v>111</v>
      </c>
      <c r="H1579" s="151" t="s">
        <v>111</v>
      </c>
      <c r="I1579" s="152" t="s">
        <v>112</v>
      </c>
    </row>
    <row r="1580" customFormat="false" ht="12.75" hidden="false" customHeight="false" outlineLevel="0" collapsed="false">
      <c r="A1580" s="0" t="s">
        <v>49</v>
      </c>
      <c r="B1580" s="0" t="s">
        <v>113</v>
      </c>
      <c r="C1580" s="0" t="s">
        <v>108</v>
      </c>
      <c r="D1580" s="116" t="n">
        <v>38838</v>
      </c>
      <c r="E1580" s="0" t="n">
        <v>0.005</v>
      </c>
      <c r="F1580" s="0" t="n">
        <v>3133109</v>
      </c>
      <c r="G1580" s="151" t="s">
        <v>111</v>
      </c>
      <c r="H1580" s="151" t="s">
        <v>111</v>
      </c>
      <c r="I1580" s="152" t="s">
        <v>112</v>
      </c>
    </row>
    <row r="1581" customFormat="false" ht="12.75" hidden="false" customHeight="false" outlineLevel="0" collapsed="false">
      <c r="A1581" s="0" t="s">
        <v>50</v>
      </c>
      <c r="B1581" s="0" t="s">
        <v>110</v>
      </c>
      <c r="C1581" s="0" t="s">
        <v>108</v>
      </c>
      <c r="D1581" s="116" t="n">
        <v>38838</v>
      </c>
      <c r="E1581" s="0" t="n">
        <v>0.33</v>
      </c>
      <c r="F1581" s="0" t="n">
        <v>3133110</v>
      </c>
      <c r="G1581" s="151" t="s">
        <v>111</v>
      </c>
      <c r="H1581" s="151" t="s">
        <v>111</v>
      </c>
      <c r="I1581" s="152" t="s">
        <v>112</v>
      </c>
    </row>
    <row r="1582" customFormat="false" ht="12.75" hidden="false" customHeight="false" outlineLevel="0" collapsed="false">
      <c r="A1582" s="0" t="s">
        <v>50</v>
      </c>
      <c r="B1582" s="0" t="s">
        <v>113</v>
      </c>
      <c r="C1582" s="0" t="s">
        <v>108</v>
      </c>
      <c r="D1582" s="116" t="n">
        <v>38838</v>
      </c>
      <c r="E1582" s="0" t="n">
        <v>-0.065</v>
      </c>
      <c r="F1582" s="0" t="n">
        <v>3133111</v>
      </c>
      <c r="G1582" s="151" t="s">
        <v>111</v>
      </c>
      <c r="H1582" s="151" t="s">
        <v>111</v>
      </c>
      <c r="I1582" s="152" t="s">
        <v>112</v>
      </c>
    </row>
    <row r="1583" customFormat="false" ht="12.75" hidden="false" customHeight="false" outlineLevel="0" collapsed="false">
      <c r="A1583" s="0" t="s">
        <v>51</v>
      </c>
      <c r="B1583" s="0" t="s">
        <v>110</v>
      </c>
      <c r="C1583" s="0" t="s">
        <v>108</v>
      </c>
      <c r="D1583" s="116" t="n">
        <v>38838</v>
      </c>
      <c r="E1583" s="0" t="n">
        <v>0.33</v>
      </c>
      <c r="F1583" s="0" t="n">
        <v>3133112</v>
      </c>
      <c r="G1583" s="151" t="s">
        <v>111</v>
      </c>
      <c r="H1583" s="151" t="s">
        <v>111</v>
      </c>
      <c r="I1583" s="152" t="s">
        <v>112</v>
      </c>
    </row>
    <row r="1584" customFormat="false" ht="12.75" hidden="false" customHeight="false" outlineLevel="0" collapsed="false">
      <c r="A1584" s="0" t="s">
        <v>51</v>
      </c>
      <c r="B1584" s="0" t="s">
        <v>113</v>
      </c>
      <c r="C1584" s="0" t="s">
        <v>108</v>
      </c>
      <c r="D1584" s="116" t="n">
        <v>38838</v>
      </c>
      <c r="E1584" s="0" t="n">
        <v>0.02</v>
      </c>
      <c r="F1584" s="0" t="n">
        <v>3133113</v>
      </c>
      <c r="G1584" s="151" t="s">
        <v>111</v>
      </c>
      <c r="H1584" s="151" t="s">
        <v>111</v>
      </c>
      <c r="I1584" s="152" t="s">
        <v>112</v>
      </c>
    </row>
    <row r="1585" customFormat="false" ht="12.75" hidden="false" customHeight="false" outlineLevel="0" collapsed="false">
      <c r="A1585" s="0" t="s">
        <v>52</v>
      </c>
      <c r="B1585" s="0" t="s">
        <v>110</v>
      </c>
      <c r="C1585" s="0" t="s">
        <v>108</v>
      </c>
      <c r="D1585" s="116" t="n">
        <v>38838</v>
      </c>
      <c r="E1585" s="0" t="n">
        <v>0.33</v>
      </c>
      <c r="F1585" s="0" t="n">
        <v>3133114</v>
      </c>
      <c r="G1585" s="151" t="s">
        <v>111</v>
      </c>
      <c r="H1585" s="151" t="s">
        <v>111</v>
      </c>
      <c r="I1585" s="152" t="s">
        <v>112</v>
      </c>
    </row>
    <row r="1586" customFormat="false" ht="12.75" hidden="false" customHeight="false" outlineLevel="0" collapsed="false">
      <c r="A1586" s="0" t="s">
        <v>52</v>
      </c>
      <c r="B1586" s="0" t="s">
        <v>113</v>
      </c>
      <c r="C1586" s="0" t="s">
        <v>108</v>
      </c>
      <c r="D1586" s="116" t="n">
        <v>38838</v>
      </c>
      <c r="E1586" s="0" t="n">
        <v>-0.035</v>
      </c>
      <c r="F1586" s="0" t="n">
        <v>3133115</v>
      </c>
      <c r="G1586" s="151" t="s">
        <v>111</v>
      </c>
      <c r="H1586" s="151" t="s">
        <v>111</v>
      </c>
      <c r="I1586" s="152" t="s">
        <v>112</v>
      </c>
    </row>
    <row r="1587" customFormat="false" ht="12.75" hidden="false" customHeight="false" outlineLevel="0" collapsed="false">
      <c r="A1587" s="0" t="s">
        <v>17</v>
      </c>
      <c r="B1587" s="0" t="s">
        <v>110</v>
      </c>
      <c r="C1587" s="0" t="s">
        <v>108</v>
      </c>
      <c r="D1587" s="116" t="n">
        <v>38838</v>
      </c>
      <c r="E1587" s="0" t="n">
        <v>0.296</v>
      </c>
      <c r="F1587" s="0" t="n">
        <v>3133116</v>
      </c>
      <c r="G1587" s="151" t="s">
        <v>111</v>
      </c>
      <c r="H1587" s="151" t="s">
        <v>111</v>
      </c>
      <c r="I1587" s="152" t="s">
        <v>112</v>
      </c>
    </row>
    <row r="1588" customFormat="false" ht="12.75" hidden="false" customHeight="false" outlineLevel="0" collapsed="false">
      <c r="A1588" s="0" t="s">
        <v>17</v>
      </c>
      <c r="B1588" s="0" t="s">
        <v>113</v>
      </c>
      <c r="C1588" s="0" t="s">
        <v>108</v>
      </c>
      <c r="D1588" s="116" t="n">
        <v>38838</v>
      </c>
      <c r="E1588" s="0" t="n">
        <v>0.016</v>
      </c>
      <c r="F1588" s="0" t="n">
        <v>3133117</v>
      </c>
      <c r="G1588" s="151" t="s">
        <v>111</v>
      </c>
      <c r="H1588" s="151" t="s">
        <v>111</v>
      </c>
      <c r="I1588" s="152" t="s">
        <v>112</v>
      </c>
    </row>
    <row r="1589" customFormat="false" ht="12.75" hidden="false" customHeight="false" outlineLevel="0" collapsed="false">
      <c r="A1589" s="0" t="s">
        <v>18</v>
      </c>
      <c r="B1589" s="0" t="s">
        <v>110</v>
      </c>
      <c r="C1589" s="0" t="s">
        <v>108</v>
      </c>
      <c r="D1589" s="116" t="n">
        <v>38838</v>
      </c>
      <c r="E1589" s="0" t="n">
        <v>0</v>
      </c>
      <c r="F1589" s="0" t="n">
        <v>3133118</v>
      </c>
      <c r="G1589" s="151" t="s">
        <v>111</v>
      </c>
      <c r="H1589" s="151" t="s">
        <v>111</v>
      </c>
      <c r="I1589" s="152" t="s">
        <v>112</v>
      </c>
    </row>
    <row r="1590" customFormat="false" ht="12.75" hidden="false" customHeight="false" outlineLevel="0" collapsed="false">
      <c r="A1590" s="0" t="s">
        <v>18</v>
      </c>
      <c r="B1590" s="0" t="s">
        <v>113</v>
      </c>
      <c r="C1590" s="0" t="s">
        <v>108</v>
      </c>
      <c r="D1590" s="116" t="n">
        <v>38838</v>
      </c>
      <c r="E1590" s="0" t="n">
        <v>0</v>
      </c>
      <c r="F1590" s="0" t="n">
        <v>3133119</v>
      </c>
      <c r="G1590" s="151" t="s">
        <v>111</v>
      </c>
      <c r="H1590" s="151" t="s">
        <v>111</v>
      </c>
      <c r="I1590" s="152" t="s">
        <v>112</v>
      </c>
    </row>
    <row r="1591" customFormat="false" ht="12.75" hidden="false" customHeight="false" outlineLevel="0" collapsed="false">
      <c r="A1591" s="0" t="s">
        <v>19</v>
      </c>
      <c r="B1591" s="0" t="s">
        <v>110</v>
      </c>
      <c r="C1591" s="0" t="s">
        <v>108</v>
      </c>
      <c r="D1591" s="116" t="n">
        <v>38838</v>
      </c>
      <c r="E1591" s="0" t="n">
        <v>0.385</v>
      </c>
      <c r="F1591" s="0" t="n">
        <v>3133120</v>
      </c>
      <c r="G1591" s="151" t="s">
        <v>111</v>
      </c>
      <c r="H1591" s="151" t="s">
        <v>111</v>
      </c>
      <c r="I1591" s="152" t="s">
        <v>112</v>
      </c>
    </row>
    <row r="1592" customFormat="false" ht="12.75" hidden="false" customHeight="false" outlineLevel="0" collapsed="false">
      <c r="A1592" s="0" t="s">
        <v>19</v>
      </c>
      <c r="B1592" s="0" t="s">
        <v>113</v>
      </c>
      <c r="C1592" s="0" t="s">
        <v>108</v>
      </c>
      <c r="D1592" s="116" t="n">
        <v>38838</v>
      </c>
      <c r="E1592" s="0" t="n">
        <v>0.02</v>
      </c>
      <c r="F1592" s="0" t="n">
        <v>3133121</v>
      </c>
      <c r="G1592" s="151" t="s">
        <v>111</v>
      </c>
      <c r="H1592" s="151" t="s">
        <v>111</v>
      </c>
      <c r="I1592" s="152" t="s">
        <v>112</v>
      </c>
    </row>
    <row r="1593" customFormat="false" ht="12.75" hidden="false" customHeight="false" outlineLevel="0" collapsed="false">
      <c r="A1593" s="0" t="s">
        <v>21</v>
      </c>
      <c r="B1593" s="0" t="s">
        <v>110</v>
      </c>
      <c r="C1593" s="0" t="s">
        <v>108</v>
      </c>
      <c r="D1593" s="116" t="n">
        <v>38838</v>
      </c>
      <c r="E1593" s="0" t="n">
        <v>0.375</v>
      </c>
      <c r="F1593" s="0" t="n">
        <v>3133122</v>
      </c>
      <c r="G1593" s="151" t="s">
        <v>111</v>
      </c>
      <c r="H1593" s="151" t="s">
        <v>111</v>
      </c>
      <c r="I1593" s="152" t="s">
        <v>112</v>
      </c>
    </row>
    <row r="1594" customFormat="false" ht="12.75" hidden="false" customHeight="false" outlineLevel="0" collapsed="false">
      <c r="A1594" s="0" t="s">
        <v>21</v>
      </c>
      <c r="B1594" s="0" t="s">
        <v>113</v>
      </c>
      <c r="C1594" s="0" t="s">
        <v>108</v>
      </c>
      <c r="D1594" s="116" t="n">
        <v>38838</v>
      </c>
      <c r="E1594" s="0" t="n">
        <v>0.04</v>
      </c>
      <c r="F1594" s="0" t="n">
        <v>3133123</v>
      </c>
      <c r="G1594" s="151" t="s">
        <v>111</v>
      </c>
      <c r="H1594" s="151" t="s">
        <v>111</v>
      </c>
      <c r="I1594" s="152" t="s">
        <v>112</v>
      </c>
    </row>
    <row r="1595" customFormat="false" ht="12.75" hidden="false" customHeight="false" outlineLevel="0" collapsed="false">
      <c r="A1595" s="0" t="s">
        <v>73</v>
      </c>
      <c r="B1595" s="0" t="s">
        <v>80</v>
      </c>
      <c r="C1595" s="0" t="s">
        <v>108</v>
      </c>
      <c r="D1595" s="116" t="n">
        <v>38838</v>
      </c>
      <c r="E1595" s="0" t="n">
        <v>0.005</v>
      </c>
      <c r="F1595" s="0" t="n">
        <v>3133124</v>
      </c>
      <c r="G1595" s="151" t="s">
        <v>111</v>
      </c>
      <c r="H1595" s="151" t="s">
        <v>111</v>
      </c>
      <c r="I1595" s="152" t="s">
        <v>112</v>
      </c>
    </row>
    <row r="1596" customFormat="false" ht="12.75" hidden="false" customHeight="false" outlineLevel="0" collapsed="false">
      <c r="A1596" s="0" t="s">
        <v>74</v>
      </c>
      <c r="B1596" s="0" t="s">
        <v>80</v>
      </c>
      <c r="C1596" s="0" t="s">
        <v>108</v>
      </c>
      <c r="D1596" s="116" t="n">
        <v>38838</v>
      </c>
      <c r="E1596" s="0" t="n">
        <v>0.02</v>
      </c>
      <c r="F1596" s="0" t="n">
        <v>3133125</v>
      </c>
      <c r="G1596" s="151" t="s">
        <v>111</v>
      </c>
      <c r="H1596" s="151" t="s">
        <v>111</v>
      </c>
      <c r="I1596" s="152" t="s">
        <v>112</v>
      </c>
    </row>
    <row r="1597" customFormat="false" ht="12.75" hidden="false" customHeight="false" outlineLevel="0" collapsed="false">
      <c r="A1597" s="0" t="s">
        <v>75</v>
      </c>
      <c r="B1597" s="0" t="s">
        <v>80</v>
      </c>
      <c r="C1597" s="0" t="s">
        <v>108</v>
      </c>
      <c r="D1597" s="116" t="n">
        <v>38838</v>
      </c>
      <c r="E1597" s="0" t="n">
        <v>-0.035</v>
      </c>
      <c r="F1597" s="0" t="n">
        <v>3133126</v>
      </c>
      <c r="G1597" s="151" t="s">
        <v>111</v>
      </c>
      <c r="H1597" s="151" t="s">
        <v>111</v>
      </c>
      <c r="I1597" s="152" t="s">
        <v>112</v>
      </c>
    </row>
    <row r="1598" customFormat="false" ht="12.75" hidden="false" customHeight="false" outlineLevel="0" collapsed="false">
      <c r="A1598" s="0" t="s">
        <v>76</v>
      </c>
      <c r="B1598" s="0" t="s">
        <v>80</v>
      </c>
      <c r="C1598" s="0" t="s">
        <v>108</v>
      </c>
      <c r="D1598" s="116" t="n">
        <v>38838</v>
      </c>
      <c r="E1598" s="0" t="n">
        <v>0.02</v>
      </c>
      <c r="F1598" s="0" t="n">
        <v>3133127</v>
      </c>
      <c r="G1598" s="151" t="s">
        <v>111</v>
      </c>
      <c r="H1598" s="151" t="s">
        <v>111</v>
      </c>
      <c r="I1598" s="152" t="s">
        <v>112</v>
      </c>
    </row>
    <row r="1599" customFormat="false" ht="12.75" hidden="false" customHeight="false" outlineLevel="0" collapsed="false">
      <c r="A1599" s="0" t="s">
        <v>72</v>
      </c>
      <c r="B1599" s="0" t="s">
        <v>80</v>
      </c>
      <c r="C1599" s="0" t="s">
        <v>108</v>
      </c>
      <c r="D1599" s="116" t="n">
        <v>38838</v>
      </c>
      <c r="E1599" s="158" t="n">
        <v>38869</v>
      </c>
      <c r="I1599" s="152" t="s">
        <v>109</v>
      </c>
    </row>
    <row r="1600" customFormat="false" ht="12.75" hidden="false" customHeight="false" outlineLevel="0" collapsed="false">
      <c r="A1600" s="0" t="s">
        <v>59</v>
      </c>
      <c r="B1600" s="0" t="s">
        <v>110</v>
      </c>
      <c r="C1600" s="0" t="s">
        <v>108</v>
      </c>
      <c r="D1600" s="116" t="n">
        <v>38869</v>
      </c>
      <c r="E1600" s="0" t="n">
        <v>0.385</v>
      </c>
      <c r="F1600" s="0" t="n">
        <v>3133100</v>
      </c>
      <c r="G1600" s="151" t="s">
        <v>111</v>
      </c>
      <c r="H1600" s="151" t="s">
        <v>111</v>
      </c>
      <c r="I1600" s="152" t="s">
        <v>112</v>
      </c>
    </row>
    <row r="1601" customFormat="false" ht="12.75" hidden="false" customHeight="false" outlineLevel="0" collapsed="false">
      <c r="A1601" s="0" t="s">
        <v>59</v>
      </c>
      <c r="B1601" s="0" t="s">
        <v>113</v>
      </c>
      <c r="C1601" s="0" t="s">
        <v>108</v>
      </c>
      <c r="D1601" s="116" t="n">
        <v>38869</v>
      </c>
      <c r="E1601" s="0" t="n">
        <v>0.02</v>
      </c>
      <c r="F1601" s="0" t="n">
        <v>3133101</v>
      </c>
      <c r="G1601" s="151" t="s">
        <v>111</v>
      </c>
      <c r="H1601" s="151" t="s">
        <v>111</v>
      </c>
      <c r="I1601" s="152" t="s">
        <v>112</v>
      </c>
    </row>
    <row r="1602" customFormat="false" ht="12.75" hidden="false" customHeight="false" outlineLevel="0" collapsed="false">
      <c r="A1602" s="0" t="s">
        <v>60</v>
      </c>
      <c r="B1602" s="0" t="s">
        <v>110</v>
      </c>
      <c r="C1602" s="0" t="s">
        <v>108</v>
      </c>
      <c r="D1602" s="116" t="n">
        <v>38869</v>
      </c>
      <c r="E1602" s="0" t="n">
        <v>0.385</v>
      </c>
      <c r="F1602" s="0" t="n">
        <v>3133102</v>
      </c>
      <c r="G1602" s="151" t="s">
        <v>111</v>
      </c>
      <c r="H1602" s="151" t="s">
        <v>111</v>
      </c>
      <c r="I1602" s="152" t="s">
        <v>112</v>
      </c>
    </row>
    <row r="1603" customFormat="false" ht="12.75" hidden="false" customHeight="false" outlineLevel="0" collapsed="false">
      <c r="A1603" s="0" t="s">
        <v>60</v>
      </c>
      <c r="B1603" s="0" t="s">
        <v>113</v>
      </c>
      <c r="C1603" s="0" t="s">
        <v>108</v>
      </c>
      <c r="D1603" s="116" t="n">
        <v>38869</v>
      </c>
      <c r="E1603" s="0" t="n">
        <v>0.06</v>
      </c>
      <c r="F1603" s="0" t="n">
        <v>3133103</v>
      </c>
      <c r="G1603" s="151" t="s">
        <v>111</v>
      </c>
      <c r="H1603" s="151" t="s">
        <v>111</v>
      </c>
      <c r="I1603" s="152" t="s">
        <v>112</v>
      </c>
    </row>
    <row r="1604" customFormat="false" ht="12.75" hidden="false" customHeight="false" outlineLevel="0" collapsed="false">
      <c r="A1604" s="0" t="s">
        <v>61</v>
      </c>
      <c r="B1604" s="0" t="s">
        <v>110</v>
      </c>
      <c r="C1604" s="0" t="s">
        <v>108</v>
      </c>
      <c r="D1604" s="116" t="n">
        <v>38869</v>
      </c>
      <c r="E1604" s="0" t="n">
        <v>0.705</v>
      </c>
      <c r="F1604" s="0" t="n">
        <v>3133104</v>
      </c>
      <c r="G1604" s="151" t="s">
        <v>111</v>
      </c>
      <c r="H1604" s="151" t="s">
        <v>111</v>
      </c>
      <c r="I1604" s="152" t="s">
        <v>112</v>
      </c>
    </row>
    <row r="1605" customFormat="false" ht="12.75" hidden="false" customHeight="false" outlineLevel="0" collapsed="false">
      <c r="A1605" s="0" t="s">
        <v>61</v>
      </c>
      <c r="B1605" s="0" t="s">
        <v>113</v>
      </c>
      <c r="C1605" s="0" t="s">
        <v>108</v>
      </c>
      <c r="D1605" s="116" t="n">
        <v>38869</v>
      </c>
      <c r="E1605" s="0" t="n">
        <v>0.02</v>
      </c>
      <c r="F1605" s="0" t="n">
        <v>3133105</v>
      </c>
      <c r="G1605" s="151" t="s">
        <v>111</v>
      </c>
      <c r="H1605" s="151" t="s">
        <v>111</v>
      </c>
      <c r="I1605" s="152" t="s">
        <v>112</v>
      </c>
    </row>
    <row r="1606" customFormat="false" ht="12.75" hidden="false" customHeight="false" outlineLevel="0" collapsed="false">
      <c r="A1606" s="0" t="s">
        <v>62</v>
      </c>
      <c r="B1606" s="0" t="s">
        <v>110</v>
      </c>
      <c r="C1606" s="0" t="s">
        <v>108</v>
      </c>
      <c r="D1606" s="116" t="n">
        <v>38869</v>
      </c>
      <c r="E1606" s="0" t="n">
        <v>0.385</v>
      </c>
      <c r="F1606" s="0" t="n">
        <v>3133106</v>
      </c>
      <c r="G1606" s="151" t="s">
        <v>111</v>
      </c>
      <c r="H1606" s="151" t="s">
        <v>111</v>
      </c>
      <c r="I1606" s="152" t="s">
        <v>112</v>
      </c>
    </row>
    <row r="1607" customFormat="false" ht="12.75" hidden="false" customHeight="false" outlineLevel="0" collapsed="false">
      <c r="A1607" s="0" t="s">
        <v>62</v>
      </c>
      <c r="B1607" s="0" t="s">
        <v>113</v>
      </c>
      <c r="C1607" s="0" t="s">
        <v>108</v>
      </c>
      <c r="D1607" s="116" t="n">
        <v>38869</v>
      </c>
      <c r="E1607" s="0" t="n">
        <v>0.06</v>
      </c>
      <c r="F1607" s="0" t="n">
        <v>3133107</v>
      </c>
      <c r="G1607" s="151" t="s">
        <v>111</v>
      </c>
      <c r="H1607" s="151" t="s">
        <v>111</v>
      </c>
      <c r="I1607" s="152" t="s">
        <v>112</v>
      </c>
    </row>
    <row r="1608" customFormat="false" ht="12.75" hidden="false" customHeight="false" outlineLevel="0" collapsed="false">
      <c r="A1608" s="0" t="s">
        <v>49</v>
      </c>
      <c r="B1608" s="0" t="s">
        <v>110</v>
      </c>
      <c r="C1608" s="0" t="s">
        <v>108</v>
      </c>
      <c r="D1608" s="116" t="n">
        <v>38869</v>
      </c>
      <c r="E1608" s="0" t="n">
        <v>0.335</v>
      </c>
      <c r="F1608" s="0" t="n">
        <v>3133108</v>
      </c>
      <c r="G1608" s="151" t="s">
        <v>111</v>
      </c>
      <c r="H1608" s="151" t="s">
        <v>111</v>
      </c>
      <c r="I1608" s="152" t="s">
        <v>112</v>
      </c>
    </row>
    <row r="1609" customFormat="false" ht="12.75" hidden="false" customHeight="false" outlineLevel="0" collapsed="false">
      <c r="A1609" s="0" t="s">
        <v>49</v>
      </c>
      <c r="B1609" s="0" t="s">
        <v>113</v>
      </c>
      <c r="C1609" s="0" t="s">
        <v>108</v>
      </c>
      <c r="D1609" s="116" t="n">
        <v>38869</v>
      </c>
      <c r="E1609" s="0" t="n">
        <v>0.005</v>
      </c>
      <c r="F1609" s="0" t="n">
        <v>3133109</v>
      </c>
      <c r="G1609" s="151" t="s">
        <v>111</v>
      </c>
      <c r="H1609" s="151" t="s">
        <v>111</v>
      </c>
      <c r="I1609" s="152" t="s">
        <v>112</v>
      </c>
    </row>
    <row r="1610" customFormat="false" ht="12.75" hidden="false" customHeight="false" outlineLevel="0" collapsed="false">
      <c r="A1610" s="0" t="s">
        <v>50</v>
      </c>
      <c r="B1610" s="0" t="s">
        <v>110</v>
      </c>
      <c r="C1610" s="0" t="s">
        <v>108</v>
      </c>
      <c r="D1610" s="116" t="n">
        <v>38869</v>
      </c>
      <c r="E1610" s="0" t="n">
        <v>0.37</v>
      </c>
      <c r="F1610" s="0" t="n">
        <v>3133110</v>
      </c>
      <c r="G1610" s="151" t="s">
        <v>111</v>
      </c>
      <c r="H1610" s="151" t="s">
        <v>111</v>
      </c>
      <c r="I1610" s="152" t="s">
        <v>112</v>
      </c>
    </row>
    <row r="1611" customFormat="false" ht="12.75" hidden="false" customHeight="false" outlineLevel="0" collapsed="false">
      <c r="A1611" s="0" t="s">
        <v>50</v>
      </c>
      <c r="B1611" s="0" t="s">
        <v>113</v>
      </c>
      <c r="C1611" s="0" t="s">
        <v>108</v>
      </c>
      <c r="D1611" s="116" t="n">
        <v>38869</v>
      </c>
      <c r="E1611" s="0" t="n">
        <v>-0.055</v>
      </c>
      <c r="F1611" s="0" t="n">
        <v>3133111</v>
      </c>
      <c r="G1611" s="151" t="s">
        <v>111</v>
      </c>
      <c r="H1611" s="151" t="s">
        <v>111</v>
      </c>
      <c r="I1611" s="152" t="s">
        <v>112</v>
      </c>
    </row>
    <row r="1612" customFormat="false" ht="12.75" hidden="false" customHeight="false" outlineLevel="0" collapsed="false">
      <c r="A1612" s="0" t="s">
        <v>51</v>
      </c>
      <c r="B1612" s="0" t="s">
        <v>110</v>
      </c>
      <c r="C1612" s="0" t="s">
        <v>108</v>
      </c>
      <c r="D1612" s="116" t="n">
        <v>38869</v>
      </c>
      <c r="E1612" s="0" t="n">
        <v>0.37</v>
      </c>
      <c r="F1612" s="0" t="n">
        <v>3133112</v>
      </c>
      <c r="G1612" s="151" t="s">
        <v>111</v>
      </c>
      <c r="H1612" s="151" t="s">
        <v>111</v>
      </c>
      <c r="I1612" s="152" t="s">
        <v>112</v>
      </c>
    </row>
    <row r="1613" customFormat="false" ht="12.75" hidden="false" customHeight="false" outlineLevel="0" collapsed="false">
      <c r="A1613" s="0" t="s">
        <v>51</v>
      </c>
      <c r="B1613" s="0" t="s">
        <v>113</v>
      </c>
      <c r="C1613" s="0" t="s">
        <v>108</v>
      </c>
      <c r="D1613" s="116" t="n">
        <v>38869</v>
      </c>
      <c r="E1613" s="0" t="n">
        <v>0.035</v>
      </c>
      <c r="F1613" s="0" t="n">
        <v>3133113</v>
      </c>
      <c r="G1613" s="151" t="s">
        <v>111</v>
      </c>
      <c r="H1613" s="151" t="s">
        <v>111</v>
      </c>
      <c r="I1613" s="152" t="s">
        <v>112</v>
      </c>
    </row>
    <row r="1614" customFormat="false" ht="12.75" hidden="false" customHeight="false" outlineLevel="0" collapsed="false">
      <c r="A1614" s="0" t="s">
        <v>52</v>
      </c>
      <c r="B1614" s="0" t="s">
        <v>110</v>
      </c>
      <c r="C1614" s="0" t="s">
        <v>108</v>
      </c>
      <c r="D1614" s="116" t="n">
        <v>38869</v>
      </c>
      <c r="E1614" s="0" t="n">
        <v>0.37</v>
      </c>
      <c r="F1614" s="0" t="n">
        <v>3133114</v>
      </c>
      <c r="G1614" s="151" t="s">
        <v>111</v>
      </c>
      <c r="H1614" s="151" t="s">
        <v>111</v>
      </c>
      <c r="I1614" s="152" t="s">
        <v>112</v>
      </c>
    </row>
    <row r="1615" customFormat="false" ht="12.75" hidden="false" customHeight="false" outlineLevel="0" collapsed="false">
      <c r="A1615" s="0" t="s">
        <v>52</v>
      </c>
      <c r="B1615" s="0" t="s">
        <v>113</v>
      </c>
      <c r="C1615" s="0" t="s">
        <v>108</v>
      </c>
      <c r="D1615" s="116" t="n">
        <v>38869</v>
      </c>
      <c r="E1615" s="0" t="n">
        <v>-0.035</v>
      </c>
      <c r="F1615" s="0" t="n">
        <v>3133115</v>
      </c>
      <c r="G1615" s="151" t="s">
        <v>111</v>
      </c>
      <c r="H1615" s="151" t="s">
        <v>111</v>
      </c>
      <c r="I1615" s="152" t="s">
        <v>112</v>
      </c>
    </row>
    <row r="1616" customFormat="false" ht="12.75" hidden="false" customHeight="false" outlineLevel="0" collapsed="false">
      <c r="A1616" s="0" t="s">
        <v>17</v>
      </c>
      <c r="B1616" s="0" t="s">
        <v>110</v>
      </c>
      <c r="C1616" s="0" t="s">
        <v>108</v>
      </c>
      <c r="D1616" s="116" t="n">
        <v>38869</v>
      </c>
      <c r="E1616" s="0" t="n">
        <v>0.296</v>
      </c>
      <c r="F1616" s="0" t="n">
        <v>3133116</v>
      </c>
      <c r="G1616" s="151" t="s">
        <v>111</v>
      </c>
      <c r="H1616" s="151" t="s">
        <v>111</v>
      </c>
      <c r="I1616" s="152" t="s">
        <v>112</v>
      </c>
    </row>
    <row r="1617" customFormat="false" ht="12.75" hidden="false" customHeight="false" outlineLevel="0" collapsed="false">
      <c r="A1617" s="0" t="s">
        <v>17</v>
      </c>
      <c r="B1617" s="0" t="s">
        <v>113</v>
      </c>
      <c r="C1617" s="0" t="s">
        <v>108</v>
      </c>
      <c r="D1617" s="116" t="n">
        <v>38869</v>
      </c>
      <c r="E1617" s="0" t="n">
        <v>0.016</v>
      </c>
      <c r="F1617" s="0" t="n">
        <v>3133117</v>
      </c>
      <c r="G1617" s="151" t="s">
        <v>111</v>
      </c>
      <c r="H1617" s="151" t="s">
        <v>111</v>
      </c>
      <c r="I1617" s="152" t="s">
        <v>112</v>
      </c>
    </row>
    <row r="1618" customFormat="false" ht="12.75" hidden="false" customHeight="false" outlineLevel="0" collapsed="false">
      <c r="A1618" s="0" t="s">
        <v>18</v>
      </c>
      <c r="B1618" s="0" t="s">
        <v>110</v>
      </c>
      <c r="C1618" s="0" t="s">
        <v>108</v>
      </c>
      <c r="D1618" s="116" t="n">
        <v>38869</v>
      </c>
      <c r="E1618" s="0" t="n">
        <v>0</v>
      </c>
      <c r="F1618" s="0" t="n">
        <v>3133118</v>
      </c>
      <c r="G1618" s="151" t="s">
        <v>111</v>
      </c>
      <c r="H1618" s="151" t="s">
        <v>111</v>
      </c>
      <c r="I1618" s="152" t="s">
        <v>112</v>
      </c>
    </row>
    <row r="1619" customFormat="false" ht="12.75" hidden="false" customHeight="false" outlineLevel="0" collapsed="false">
      <c r="A1619" s="0" t="s">
        <v>18</v>
      </c>
      <c r="B1619" s="0" t="s">
        <v>113</v>
      </c>
      <c r="C1619" s="0" t="s">
        <v>108</v>
      </c>
      <c r="D1619" s="116" t="n">
        <v>38869</v>
      </c>
      <c r="E1619" s="0" t="n">
        <v>0</v>
      </c>
      <c r="F1619" s="0" t="n">
        <v>3133119</v>
      </c>
      <c r="G1619" s="151" t="s">
        <v>111</v>
      </c>
      <c r="H1619" s="151" t="s">
        <v>111</v>
      </c>
      <c r="I1619" s="152" t="s">
        <v>112</v>
      </c>
    </row>
    <row r="1620" customFormat="false" ht="12.75" hidden="false" customHeight="false" outlineLevel="0" collapsed="false">
      <c r="A1620" s="0" t="s">
        <v>19</v>
      </c>
      <c r="B1620" s="0" t="s">
        <v>110</v>
      </c>
      <c r="C1620" s="0" t="s">
        <v>108</v>
      </c>
      <c r="D1620" s="116" t="n">
        <v>38869</v>
      </c>
      <c r="E1620" s="0" t="n">
        <v>0.385</v>
      </c>
      <c r="F1620" s="0" t="n">
        <v>3133120</v>
      </c>
      <c r="G1620" s="151" t="s">
        <v>111</v>
      </c>
      <c r="H1620" s="151" t="s">
        <v>111</v>
      </c>
      <c r="I1620" s="152" t="s">
        <v>112</v>
      </c>
    </row>
    <row r="1621" customFormat="false" ht="12.75" hidden="false" customHeight="false" outlineLevel="0" collapsed="false">
      <c r="A1621" s="0" t="s">
        <v>19</v>
      </c>
      <c r="B1621" s="0" t="s">
        <v>113</v>
      </c>
      <c r="C1621" s="0" t="s">
        <v>108</v>
      </c>
      <c r="D1621" s="116" t="n">
        <v>38869</v>
      </c>
      <c r="E1621" s="0" t="n">
        <v>0.02</v>
      </c>
      <c r="F1621" s="0" t="n">
        <v>3133121</v>
      </c>
      <c r="G1621" s="151" t="s">
        <v>111</v>
      </c>
      <c r="H1621" s="151" t="s">
        <v>111</v>
      </c>
      <c r="I1621" s="152" t="s">
        <v>112</v>
      </c>
    </row>
    <row r="1622" customFormat="false" ht="12.75" hidden="false" customHeight="false" outlineLevel="0" collapsed="false">
      <c r="A1622" s="0" t="s">
        <v>21</v>
      </c>
      <c r="B1622" s="0" t="s">
        <v>110</v>
      </c>
      <c r="C1622" s="0" t="s">
        <v>108</v>
      </c>
      <c r="D1622" s="116" t="n">
        <v>38869</v>
      </c>
      <c r="E1622" s="0" t="n">
        <v>0.375</v>
      </c>
      <c r="F1622" s="0" t="n">
        <v>3133122</v>
      </c>
      <c r="G1622" s="151" t="s">
        <v>111</v>
      </c>
      <c r="H1622" s="151" t="s">
        <v>111</v>
      </c>
      <c r="I1622" s="152" t="s">
        <v>112</v>
      </c>
    </row>
    <row r="1623" customFormat="false" ht="12.75" hidden="false" customHeight="false" outlineLevel="0" collapsed="false">
      <c r="A1623" s="0" t="s">
        <v>21</v>
      </c>
      <c r="B1623" s="0" t="s">
        <v>113</v>
      </c>
      <c r="C1623" s="0" t="s">
        <v>108</v>
      </c>
      <c r="D1623" s="116" t="n">
        <v>38869</v>
      </c>
      <c r="E1623" s="0" t="n">
        <v>0.04</v>
      </c>
      <c r="F1623" s="0" t="n">
        <v>3133123</v>
      </c>
      <c r="G1623" s="151" t="s">
        <v>111</v>
      </c>
      <c r="H1623" s="151" t="s">
        <v>111</v>
      </c>
      <c r="I1623" s="152" t="s">
        <v>112</v>
      </c>
    </row>
    <row r="1624" customFormat="false" ht="12.75" hidden="false" customHeight="false" outlineLevel="0" collapsed="false">
      <c r="A1624" s="0" t="s">
        <v>73</v>
      </c>
      <c r="B1624" s="0" t="s">
        <v>80</v>
      </c>
      <c r="C1624" s="0" t="s">
        <v>108</v>
      </c>
      <c r="D1624" s="116" t="n">
        <v>38869</v>
      </c>
      <c r="E1624" s="0" t="n">
        <v>0.005</v>
      </c>
      <c r="F1624" s="0" t="n">
        <v>3133124</v>
      </c>
      <c r="G1624" s="151" t="s">
        <v>111</v>
      </c>
      <c r="H1624" s="151" t="s">
        <v>111</v>
      </c>
      <c r="I1624" s="152" t="s">
        <v>112</v>
      </c>
    </row>
    <row r="1625" customFormat="false" ht="12.75" hidden="false" customHeight="false" outlineLevel="0" collapsed="false">
      <c r="A1625" s="0" t="s">
        <v>74</v>
      </c>
      <c r="B1625" s="0" t="s">
        <v>80</v>
      </c>
      <c r="C1625" s="0" t="s">
        <v>108</v>
      </c>
      <c r="D1625" s="116" t="n">
        <v>38869</v>
      </c>
      <c r="E1625" s="0" t="n">
        <v>0.035</v>
      </c>
      <c r="F1625" s="0" t="n">
        <v>3133125</v>
      </c>
      <c r="G1625" s="151" t="s">
        <v>111</v>
      </c>
      <c r="H1625" s="151" t="s">
        <v>111</v>
      </c>
      <c r="I1625" s="152" t="s">
        <v>112</v>
      </c>
    </row>
    <row r="1626" customFormat="false" ht="12.75" hidden="false" customHeight="false" outlineLevel="0" collapsed="false">
      <c r="A1626" s="0" t="s">
        <v>75</v>
      </c>
      <c r="B1626" s="0" t="s">
        <v>80</v>
      </c>
      <c r="C1626" s="0" t="s">
        <v>108</v>
      </c>
      <c r="D1626" s="116" t="n">
        <v>38869</v>
      </c>
      <c r="E1626" s="0" t="n">
        <v>-0.035</v>
      </c>
      <c r="F1626" s="0" t="n">
        <v>3133126</v>
      </c>
      <c r="G1626" s="151" t="s">
        <v>111</v>
      </c>
      <c r="H1626" s="151" t="s">
        <v>111</v>
      </c>
      <c r="I1626" s="152" t="s">
        <v>112</v>
      </c>
    </row>
    <row r="1627" customFormat="false" ht="12.75" hidden="false" customHeight="false" outlineLevel="0" collapsed="false">
      <c r="A1627" s="0" t="s">
        <v>76</v>
      </c>
      <c r="B1627" s="0" t="s">
        <v>80</v>
      </c>
      <c r="C1627" s="0" t="s">
        <v>108</v>
      </c>
      <c r="D1627" s="116" t="n">
        <v>38869</v>
      </c>
      <c r="E1627" s="0" t="n">
        <v>0.035</v>
      </c>
      <c r="F1627" s="0" t="n">
        <v>3133127</v>
      </c>
      <c r="G1627" s="151" t="s">
        <v>111</v>
      </c>
      <c r="H1627" s="151" t="s">
        <v>111</v>
      </c>
      <c r="I1627" s="152" t="s">
        <v>112</v>
      </c>
    </row>
    <row r="1628" customFormat="false" ht="12.75" hidden="false" customHeight="false" outlineLevel="0" collapsed="false">
      <c r="A1628" s="0" t="s">
        <v>72</v>
      </c>
      <c r="B1628" s="0" t="s">
        <v>80</v>
      </c>
      <c r="C1628" s="0" t="s">
        <v>108</v>
      </c>
      <c r="D1628" s="116" t="n">
        <v>38869</v>
      </c>
      <c r="E1628" s="158" t="n">
        <v>38899</v>
      </c>
      <c r="I1628" s="152" t="s">
        <v>109</v>
      </c>
    </row>
    <row r="1629" customFormat="false" ht="12.75" hidden="false" customHeight="false" outlineLevel="0" collapsed="false">
      <c r="A1629" s="0" t="s">
        <v>59</v>
      </c>
      <c r="B1629" s="0" t="s">
        <v>110</v>
      </c>
      <c r="C1629" s="0" t="s">
        <v>108</v>
      </c>
      <c r="D1629" s="116" t="n">
        <v>38899</v>
      </c>
      <c r="E1629" s="0" t="n">
        <v>0.3975</v>
      </c>
      <c r="F1629" s="0" t="n">
        <v>3133100</v>
      </c>
      <c r="G1629" s="151" t="s">
        <v>111</v>
      </c>
      <c r="H1629" s="151" t="s">
        <v>111</v>
      </c>
      <c r="I1629" s="152" t="s">
        <v>112</v>
      </c>
    </row>
    <row r="1630" customFormat="false" ht="12.75" hidden="false" customHeight="false" outlineLevel="0" collapsed="false">
      <c r="A1630" s="0" t="s">
        <v>59</v>
      </c>
      <c r="B1630" s="0" t="s">
        <v>113</v>
      </c>
      <c r="C1630" s="0" t="s">
        <v>108</v>
      </c>
      <c r="D1630" s="116" t="n">
        <v>38899</v>
      </c>
      <c r="E1630" s="0" t="n">
        <v>0.02</v>
      </c>
      <c r="F1630" s="0" t="n">
        <v>3133101</v>
      </c>
      <c r="G1630" s="151" t="s">
        <v>111</v>
      </c>
      <c r="H1630" s="151" t="s">
        <v>111</v>
      </c>
      <c r="I1630" s="152" t="s">
        <v>112</v>
      </c>
    </row>
    <row r="1631" customFormat="false" ht="12.75" hidden="false" customHeight="false" outlineLevel="0" collapsed="false">
      <c r="A1631" s="0" t="s">
        <v>60</v>
      </c>
      <c r="B1631" s="0" t="s">
        <v>110</v>
      </c>
      <c r="C1631" s="0" t="s">
        <v>108</v>
      </c>
      <c r="D1631" s="116" t="n">
        <v>38899</v>
      </c>
      <c r="E1631" s="0" t="n">
        <v>0.3975</v>
      </c>
      <c r="F1631" s="0" t="n">
        <v>3133102</v>
      </c>
      <c r="G1631" s="151" t="s">
        <v>111</v>
      </c>
      <c r="H1631" s="151" t="s">
        <v>111</v>
      </c>
      <c r="I1631" s="152" t="s">
        <v>112</v>
      </c>
    </row>
    <row r="1632" customFormat="false" ht="12.75" hidden="false" customHeight="false" outlineLevel="0" collapsed="false">
      <c r="A1632" s="0" t="s">
        <v>60</v>
      </c>
      <c r="B1632" s="0" t="s">
        <v>113</v>
      </c>
      <c r="C1632" s="0" t="s">
        <v>108</v>
      </c>
      <c r="D1632" s="116" t="n">
        <v>38899</v>
      </c>
      <c r="E1632" s="0" t="n">
        <v>0.07</v>
      </c>
      <c r="F1632" s="0" t="n">
        <v>3133103</v>
      </c>
      <c r="G1632" s="151" t="s">
        <v>111</v>
      </c>
      <c r="H1632" s="151" t="s">
        <v>111</v>
      </c>
      <c r="I1632" s="152" t="s">
        <v>112</v>
      </c>
    </row>
    <row r="1633" customFormat="false" ht="12.75" hidden="false" customHeight="false" outlineLevel="0" collapsed="false">
      <c r="A1633" s="0" t="s">
        <v>61</v>
      </c>
      <c r="B1633" s="0" t="s">
        <v>110</v>
      </c>
      <c r="C1633" s="0" t="s">
        <v>108</v>
      </c>
      <c r="D1633" s="116" t="n">
        <v>38899</v>
      </c>
      <c r="E1633" s="0" t="n">
        <v>0.7175</v>
      </c>
      <c r="F1633" s="0" t="n">
        <v>3133104</v>
      </c>
      <c r="G1633" s="151" t="s">
        <v>111</v>
      </c>
      <c r="H1633" s="151" t="s">
        <v>111</v>
      </c>
      <c r="I1633" s="152" t="s">
        <v>112</v>
      </c>
    </row>
    <row r="1634" customFormat="false" ht="12.75" hidden="false" customHeight="false" outlineLevel="0" collapsed="false">
      <c r="A1634" s="0" t="s">
        <v>61</v>
      </c>
      <c r="B1634" s="0" t="s">
        <v>113</v>
      </c>
      <c r="C1634" s="0" t="s">
        <v>108</v>
      </c>
      <c r="D1634" s="116" t="n">
        <v>38899</v>
      </c>
      <c r="E1634" s="0" t="n">
        <v>0.02</v>
      </c>
      <c r="F1634" s="0" t="n">
        <v>3133105</v>
      </c>
      <c r="G1634" s="151" t="s">
        <v>111</v>
      </c>
      <c r="H1634" s="151" t="s">
        <v>111</v>
      </c>
      <c r="I1634" s="152" t="s">
        <v>112</v>
      </c>
    </row>
    <row r="1635" customFormat="false" ht="12.75" hidden="false" customHeight="false" outlineLevel="0" collapsed="false">
      <c r="A1635" s="0" t="s">
        <v>62</v>
      </c>
      <c r="B1635" s="0" t="s">
        <v>110</v>
      </c>
      <c r="C1635" s="0" t="s">
        <v>108</v>
      </c>
      <c r="D1635" s="116" t="n">
        <v>38899</v>
      </c>
      <c r="E1635" s="0" t="n">
        <v>0.3975</v>
      </c>
      <c r="F1635" s="0" t="n">
        <v>3133106</v>
      </c>
      <c r="G1635" s="151" t="s">
        <v>111</v>
      </c>
      <c r="H1635" s="151" t="s">
        <v>111</v>
      </c>
      <c r="I1635" s="152" t="s">
        <v>112</v>
      </c>
    </row>
    <row r="1636" customFormat="false" ht="12.75" hidden="false" customHeight="false" outlineLevel="0" collapsed="false">
      <c r="A1636" s="0" t="s">
        <v>62</v>
      </c>
      <c r="B1636" s="0" t="s">
        <v>113</v>
      </c>
      <c r="C1636" s="0" t="s">
        <v>108</v>
      </c>
      <c r="D1636" s="116" t="n">
        <v>38899</v>
      </c>
      <c r="E1636" s="0" t="n">
        <v>0.07</v>
      </c>
      <c r="F1636" s="0" t="n">
        <v>3133107</v>
      </c>
      <c r="G1636" s="151" t="s">
        <v>111</v>
      </c>
      <c r="H1636" s="151" t="s">
        <v>111</v>
      </c>
      <c r="I1636" s="152" t="s">
        <v>112</v>
      </c>
    </row>
    <row r="1637" customFormat="false" ht="12.75" hidden="false" customHeight="false" outlineLevel="0" collapsed="false">
      <c r="A1637" s="0" t="s">
        <v>49</v>
      </c>
      <c r="B1637" s="0" t="s">
        <v>110</v>
      </c>
      <c r="C1637" s="0" t="s">
        <v>108</v>
      </c>
      <c r="D1637" s="116" t="n">
        <v>38899</v>
      </c>
      <c r="E1637" s="0" t="n">
        <v>0.35</v>
      </c>
      <c r="F1637" s="0" t="n">
        <v>3133108</v>
      </c>
      <c r="G1637" s="151" t="s">
        <v>111</v>
      </c>
      <c r="H1637" s="151" t="s">
        <v>111</v>
      </c>
      <c r="I1637" s="152" t="s">
        <v>112</v>
      </c>
    </row>
    <row r="1638" customFormat="false" ht="12.75" hidden="false" customHeight="false" outlineLevel="0" collapsed="false">
      <c r="A1638" s="0" t="s">
        <v>49</v>
      </c>
      <c r="B1638" s="0" t="s">
        <v>113</v>
      </c>
      <c r="C1638" s="0" t="s">
        <v>108</v>
      </c>
      <c r="D1638" s="116" t="n">
        <v>38899</v>
      </c>
      <c r="E1638" s="0" t="n">
        <v>0.005</v>
      </c>
      <c r="F1638" s="0" t="n">
        <v>3133109</v>
      </c>
      <c r="G1638" s="151" t="s">
        <v>111</v>
      </c>
      <c r="H1638" s="151" t="s">
        <v>111</v>
      </c>
      <c r="I1638" s="152" t="s">
        <v>112</v>
      </c>
    </row>
    <row r="1639" customFormat="false" ht="12.75" hidden="false" customHeight="false" outlineLevel="0" collapsed="false">
      <c r="A1639" s="0" t="s">
        <v>50</v>
      </c>
      <c r="B1639" s="0" t="s">
        <v>110</v>
      </c>
      <c r="C1639" s="0" t="s">
        <v>108</v>
      </c>
      <c r="D1639" s="116" t="n">
        <v>38899</v>
      </c>
      <c r="E1639" s="0" t="n">
        <v>0.41</v>
      </c>
      <c r="F1639" s="0" t="n">
        <v>3133110</v>
      </c>
      <c r="G1639" s="151" t="s">
        <v>111</v>
      </c>
      <c r="H1639" s="151" t="s">
        <v>111</v>
      </c>
      <c r="I1639" s="152" t="s">
        <v>112</v>
      </c>
    </row>
    <row r="1640" customFormat="false" ht="12.75" hidden="false" customHeight="false" outlineLevel="0" collapsed="false">
      <c r="A1640" s="0" t="s">
        <v>50</v>
      </c>
      <c r="B1640" s="0" t="s">
        <v>113</v>
      </c>
      <c r="C1640" s="0" t="s">
        <v>108</v>
      </c>
      <c r="D1640" s="116" t="n">
        <v>38899</v>
      </c>
      <c r="E1640" s="0" t="n">
        <v>-0.02</v>
      </c>
      <c r="F1640" s="0" t="n">
        <v>3133111</v>
      </c>
      <c r="G1640" s="151" t="s">
        <v>111</v>
      </c>
      <c r="H1640" s="151" t="s">
        <v>111</v>
      </c>
      <c r="I1640" s="152" t="s">
        <v>112</v>
      </c>
    </row>
    <row r="1641" customFormat="false" ht="12.75" hidden="false" customHeight="false" outlineLevel="0" collapsed="false">
      <c r="A1641" s="0" t="s">
        <v>51</v>
      </c>
      <c r="B1641" s="0" t="s">
        <v>110</v>
      </c>
      <c r="C1641" s="0" t="s">
        <v>108</v>
      </c>
      <c r="D1641" s="116" t="n">
        <v>38899</v>
      </c>
      <c r="E1641" s="0" t="n">
        <v>0.41</v>
      </c>
      <c r="F1641" s="0" t="n">
        <v>3133112</v>
      </c>
      <c r="G1641" s="151" t="s">
        <v>111</v>
      </c>
      <c r="H1641" s="151" t="s">
        <v>111</v>
      </c>
      <c r="I1641" s="152" t="s">
        <v>112</v>
      </c>
    </row>
    <row r="1642" customFormat="false" ht="12.75" hidden="false" customHeight="false" outlineLevel="0" collapsed="false">
      <c r="A1642" s="0" t="s">
        <v>51</v>
      </c>
      <c r="B1642" s="0" t="s">
        <v>113</v>
      </c>
      <c r="C1642" s="0" t="s">
        <v>108</v>
      </c>
      <c r="D1642" s="116" t="n">
        <v>38899</v>
      </c>
      <c r="E1642" s="0" t="n">
        <v>0.035</v>
      </c>
      <c r="F1642" s="0" t="n">
        <v>3133113</v>
      </c>
      <c r="G1642" s="151" t="s">
        <v>111</v>
      </c>
      <c r="H1642" s="151" t="s">
        <v>111</v>
      </c>
      <c r="I1642" s="152" t="s">
        <v>112</v>
      </c>
    </row>
    <row r="1643" customFormat="false" ht="12.75" hidden="false" customHeight="false" outlineLevel="0" collapsed="false">
      <c r="A1643" s="0" t="s">
        <v>52</v>
      </c>
      <c r="B1643" s="0" t="s">
        <v>110</v>
      </c>
      <c r="C1643" s="0" t="s">
        <v>108</v>
      </c>
      <c r="D1643" s="116" t="n">
        <v>38899</v>
      </c>
      <c r="E1643" s="0" t="n">
        <v>0.41</v>
      </c>
      <c r="F1643" s="0" t="n">
        <v>3133114</v>
      </c>
      <c r="G1643" s="151" t="s">
        <v>111</v>
      </c>
      <c r="H1643" s="151" t="s">
        <v>111</v>
      </c>
      <c r="I1643" s="152" t="s">
        <v>112</v>
      </c>
    </row>
    <row r="1644" customFormat="false" ht="12.75" hidden="false" customHeight="false" outlineLevel="0" collapsed="false">
      <c r="A1644" s="0" t="s">
        <v>52</v>
      </c>
      <c r="B1644" s="0" t="s">
        <v>113</v>
      </c>
      <c r="C1644" s="0" t="s">
        <v>108</v>
      </c>
      <c r="D1644" s="116" t="n">
        <v>38899</v>
      </c>
      <c r="E1644" s="0" t="n">
        <v>-0.02</v>
      </c>
      <c r="F1644" s="0" t="n">
        <v>3133115</v>
      </c>
      <c r="G1644" s="151" t="s">
        <v>111</v>
      </c>
      <c r="H1644" s="151" t="s">
        <v>111</v>
      </c>
      <c r="I1644" s="152" t="s">
        <v>112</v>
      </c>
    </row>
    <row r="1645" customFormat="false" ht="12.75" hidden="false" customHeight="false" outlineLevel="0" collapsed="false">
      <c r="A1645" s="0" t="s">
        <v>17</v>
      </c>
      <c r="B1645" s="0" t="s">
        <v>110</v>
      </c>
      <c r="C1645" s="0" t="s">
        <v>108</v>
      </c>
      <c r="D1645" s="116" t="n">
        <v>38899</v>
      </c>
      <c r="E1645" s="0" t="n">
        <v>0.296</v>
      </c>
      <c r="F1645" s="0" t="n">
        <v>3133116</v>
      </c>
      <c r="G1645" s="151" t="s">
        <v>111</v>
      </c>
      <c r="H1645" s="151" t="s">
        <v>111</v>
      </c>
      <c r="I1645" s="152" t="s">
        <v>112</v>
      </c>
    </row>
    <row r="1646" customFormat="false" ht="12.75" hidden="false" customHeight="false" outlineLevel="0" collapsed="false">
      <c r="A1646" s="0" t="s">
        <v>17</v>
      </c>
      <c r="B1646" s="0" t="s">
        <v>113</v>
      </c>
      <c r="C1646" s="0" t="s">
        <v>108</v>
      </c>
      <c r="D1646" s="116" t="n">
        <v>38899</v>
      </c>
      <c r="E1646" s="0" t="n">
        <v>0.016</v>
      </c>
      <c r="F1646" s="0" t="n">
        <v>3133117</v>
      </c>
      <c r="G1646" s="151" t="s">
        <v>111</v>
      </c>
      <c r="H1646" s="151" t="s">
        <v>111</v>
      </c>
      <c r="I1646" s="152" t="s">
        <v>112</v>
      </c>
    </row>
    <row r="1647" customFormat="false" ht="12.75" hidden="false" customHeight="false" outlineLevel="0" collapsed="false">
      <c r="A1647" s="0" t="s">
        <v>18</v>
      </c>
      <c r="B1647" s="0" t="s">
        <v>110</v>
      </c>
      <c r="C1647" s="0" t="s">
        <v>108</v>
      </c>
      <c r="D1647" s="116" t="n">
        <v>38899</v>
      </c>
      <c r="E1647" s="0" t="n">
        <v>0</v>
      </c>
      <c r="F1647" s="0" t="n">
        <v>3133118</v>
      </c>
      <c r="G1647" s="151" t="s">
        <v>111</v>
      </c>
      <c r="H1647" s="151" t="s">
        <v>111</v>
      </c>
      <c r="I1647" s="152" t="s">
        <v>112</v>
      </c>
    </row>
    <row r="1648" customFormat="false" ht="12.75" hidden="false" customHeight="false" outlineLevel="0" collapsed="false">
      <c r="A1648" s="0" t="s">
        <v>18</v>
      </c>
      <c r="B1648" s="0" t="s">
        <v>113</v>
      </c>
      <c r="C1648" s="0" t="s">
        <v>108</v>
      </c>
      <c r="D1648" s="116" t="n">
        <v>38899</v>
      </c>
      <c r="E1648" s="0" t="n">
        <v>0</v>
      </c>
      <c r="F1648" s="0" t="n">
        <v>3133119</v>
      </c>
      <c r="G1648" s="151" t="s">
        <v>111</v>
      </c>
      <c r="H1648" s="151" t="s">
        <v>111</v>
      </c>
      <c r="I1648" s="152" t="s">
        <v>112</v>
      </c>
    </row>
    <row r="1649" customFormat="false" ht="12.75" hidden="false" customHeight="false" outlineLevel="0" collapsed="false">
      <c r="A1649" s="0" t="s">
        <v>19</v>
      </c>
      <c r="B1649" s="0" t="s">
        <v>110</v>
      </c>
      <c r="C1649" s="0" t="s">
        <v>108</v>
      </c>
      <c r="D1649" s="116" t="n">
        <v>38899</v>
      </c>
      <c r="E1649" s="0" t="n">
        <v>0.3975</v>
      </c>
      <c r="F1649" s="0" t="n">
        <v>3133120</v>
      </c>
      <c r="G1649" s="151" t="s">
        <v>111</v>
      </c>
      <c r="H1649" s="151" t="s">
        <v>111</v>
      </c>
      <c r="I1649" s="152" t="s">
        <v>112</v>
      </c>
    </row>
    <row r="1650" customFormat="false" ht="12.75" hidden="false" customHeight="false" outlineLevel="0" collapsed="false">
      <c r="A1650" s="0" t="s">
        <v>19</v>
      </c>
      <c r="B1650" s="0" t="s">
        <v>113</v>
      </c>
      <c r="C1650" s="0" t="s">
        <v>108</v>
      </c>
      <c r="D1650" s="116" t="n">
        <v>38899</v>
      </c>
      <c r="E1650" s="0" t="n">
        <v>0.02</v>
      </c>
      <c r="F1650" s="0" t="n">
        <v>3133121</v>
      </c>
      <c r="G1650" s="151" t="s">
        <v>111</v>
      </c>
      <c r="H1650" s="151" t="s">
        <v>111</v>
      </c>
      <c r="I1650" s="152" t="s">
        <v>112</v>
      </c>
    </row>
    <row r="1651" customFormat="false" ht="12.75" hidden="false" customHeight="false" outlineLevel="0" collapsed="false">
      <c r="A1651" s="0" t="s">
        <v>21</v>
      </c>
      <c r="B1651" s="0" t="s">
        <v>110</v>
      </c>
      <c r="C1651" s="0" t="s">
        <v>108</v>
      </c>
      <c r="D1651" s="116" t="n">
        <v>38899</v>
      </c>
      <c r="E1651" s="0" t="n">
        <v>0.3875</v>
      </c>
      <c r="F1651" s="0" t="n">
        <v>3133122</v>
      </c>
      <c r="G1651" s="151" t="s">
        <v>111</v>
      </c>
      <c r="H1651" s="151" t="s">
        <v>111</v>
      </c>
      <c r="I1651" s="152" t="s">
        <v>112</v>
      </c>
    </row>
    <row r="1652" customFormat="false" ht="12.75" hidden="false" customHeight="false" outlineLevel="0" collapsed="false">
      <c r="A1652" s="0" t="s">
        <v>21</v>
      </c>
      <c r="B1652" s="0" t="s">
        <v>113</v>
      </c>
      <c r="C1652" s="0" t="s">
        <v>108</v>
      </c>
      <c r="D1652" s="116" t="n">
        <v>38899</v>
      </c>
      <c r="E1652" s="0" t="n">
        <v>0.04</v>
      </c>
      <c r="F1652" s="0" t="n">
        <v>3133123</v>
      </c>
      <c r="G1652" s="151" t="s">
        <v>111</v>
      </c>
      <c r="H1652" s="151" t="s">
        <v>111</v>
      </c>
      <c r="I1652" s="152" t="s">
        <v>112</v>
      </c>
    </row>
    <row r="1653" customFormat="false" ht="12.75" hidden="false" customHeight="false" outlineLevel="0" collapsed="false">
      <c r="A1653" s="0" t="s">
        <v>73</v>
      </c>
      <c r="B1653" s="0" t="s">
        <v>80</v>
      </c>
      <c r="C1653" s="0" t="s">
        <v>108</v>
      </c>
      <c r="D1653" s="116" t="n">
        <v>38899</v>
      </c>
      <c r="E1653" s="0" t="n">
        <v>0.005</v>
      </c>
      <c r="F1653" s="0" t="n">
        <v>3133124</v>
      </c>
      <c r="G1653" s="151" t="s">
        <v>111</v>
      </c>
      <c r="H1653" s="151" t="s">
        <v>111</v>
      </c>
      <c r="I1653" s="152" t="s">
        <v>112</v>
      </c>
    </row>
    <row r="1654" customFormat="false" ht="12.75" hidden="false" customHeight="false" outlineLevel="0" collapsed="false">
      <c r="A1654" s="0" t="s">
        <v>74</v>
      </c>
      <c r="B1654" s="0" t="s">
        <v>80</v>
      </c>
      <c r="C1654" s="0" t="s">
        <v>108</v>
      </c>
      <c r="D1654" s="116" t="n">
        <v>38899</v>
      </c>
      <c r="E1654" s="0" t="n">
        <v>0.035</v>
      </c>
      <c r="F1654" s="0" t="n">
        <v>3133125</v>
      </c>
      <c r="G1654" s="151" t="s">
        <v>111</v>
      </c>
      <c r="H1654" s="151" t="s">
        <v>111</v>
      </c>
      <c r="I1654" s="152" t="s">
        <v>112</v>
      </c>
    </row>
    <row r="1655" customFormat="false" ht="12.75" hidden="false" customHeight="false" outlineLevel="0" collapsed="false">
      <c r="A1655" s="0" t="s">
        <v>75</v>
      </c>
      <c r="B1655" s="0" t="s">
        <v>80</v>
      </c>
      <c r="C1655" s="0" t="s">
        <v>108</v>
      </c>
      <c r="D1655" s="116" t="n">
        <v>38899</v>
      </c>
      <c r="E1655" s="0" t="n">
        <v>-0.02</v>
      </c>
      <c r="F1655" s="0" t="n">
        <v>3133126</v>
      </c>
      <c r="G1655" s="151" t="s">
        <v>111</v>
      </c>
      <c r="H1655" s="151" t="s">
        <v>111</v>
      </c>
      <c r="I1655" s="152" t="s">
        <v>112</v>
      </c>
    </row>
    <row r="1656" customFormat="false" ht="12.75" hidden="false" customHeight="false" outlineLevel="0" collapsed="false">
      <c r="A1656" s="0" t="s">
        <v>76</v>
      </c>
      <c r="B1656" s="0" t="s">
        <v>80</v>
      </c>
      <c r="C1656" s="0" t="s">
        <v>108</v>
      </c>
      <c r="D1656" s="116" t="n">
        <v>38899</v>
      </c>
      <c r="E1656" s="0" t="n">
        <v>0.035</v>
      </c>
      <c r="F1656" s="0" t="n">
        <v>3133127</v>
      </c>
      <c r="G1656" s="151" t="s">
        <v>111</v>
      </c>
      <c r="H1656" s="151" t="s">
        <v>111</v>
      </c>
      <c r="I1656" s="152" t="s">
        <v>112</v>
      </c>
    </row>
    <row r="1657" customFormat="false" ht="12.75" hidden="false" customHeight="false" outlineLevel="0" collapsed="false">
      <c r="A1657" s="0" t="s">
        <v>72</v>
      </c>
      <c r="B1657" s="0" t="s">
        <v>80</v>
      </c>
      <c r="C1657" s="0" t="s">
        <v>108</v>
      </c>
      <c r="D1657" s="116" t="n">
        <v>38899</v>
      </c>
      <c r="E1657" s="158" t="n">
        <v>38930</v>
      </c>
      <c r="I1657" s="152" t="s">
        <v>109</v>
      </c>
    </row>
    <row r="1658" customFormat="false" ht="12.75" hidden="false" customHeight="false" outlineLevel="0" collapsed="false">
      <c r="A1658" s="0" t="s">
        <v>59</v>
      </c>
      <c r="B1658" s="0" t="s">
        <v>110</v>
      </c>
      <c r="C1658" s="0" t="s">
        <v>108</v>
      </c>
      <c r="D1658" s="116" t="n">
        <v>38930</v>
      </c>
      <c r="E1658" s="0" t="n">
        <v>0.4</v>
      </c>
      <c r="F1658" s="0" t="n">
        <v>3133100</v>
      </c>
      <c r="G1658" s="151" t="s">
        <v>111</v>
      </c>
      <c r="H1658" s="151" t="s">
        <v>111</v>
      </c>
      <c r="I1658" s="152" t="s">
        <v>112</v>
      </c>
    </row>
    <row r="1659" customFormat="false" ht="12.75" hidden="false" customHeight="false" outlineLevel="0" collapsed="false">
      <c r="A1659" s="0" t="s">
        <v>59</v>
      </c>
      <c r="B1659" s="0" t="s">
        <v>113</v>
      </c>
      <c r="C1659" s="0" t="s">
        <v>108</v>
      </c>
      <c r="D1659" s="116" t="n">
        <v>38930</v>
      </c>
      <c r="E1659" s="0" t="n">
        <v>0.02</v>
      </c>
      <c r="F1659" s="0" t="n">
        <v>3133101</v>
      </c>
      <c r="G1659" s="151" t="s">
        <v>111</v>
      </c>
      <c r="H1659" s="151" t="s">
        <v>111</v>
      </c>
      <c r="I1659" s="152" t="s">
        <v>112</v>
      </c>
    </row>
    <row r="1660" customFormat="false" ht="12.75" hidden="false" customHeight="false" outlineLevel="0" collapsed="false">
      <c r="A1660" s="0" t="s">
        <v>60</v>
      </c>
      <c r="B1660" s="0" t="s">
        <v>110</v>
      </c>
      <c r="C1660" s="0" t="s">
        <v>108</v>
      </c>
      <c r="D1660" s="116" t="n">
        <v>38930</v>
      </c>
      <c r="E1660" s="0" t="n">
        <v>0.4</v>
      </c>
      <c r="F1660" s="0" t="n">
        <v>3133102</v>
      </c>
      <c r="G1660" s="151" t="s">
        <v>111</v>
      </c>
      <c r="H1660" s="151" t="s">
        <v>111</v>
      </c>
      <c r="I1660" s="152" t="s">
        <v>112</v>
      </c>
    </row>
    <row r="1661" customFormat="false" ht="12.75" hidden="false" customHeight="false" outlineLevel="0" collapsed="false">
      <c r="A1661" s="0" t="s">
        <v>60</v>
      </c>
      <c r="B1661" s="0" t="s">
        <v>113</v>
      </c>
      <c r="C1661" s="0" t="s">
        <v>108</v>
      </c>
      <c r="D1661" s="116" t="n">
        <v>38930</v>
      </c>
      <c r="E1661" s="0" t="n">
        <v>0.07</v>
      </c>
      <c r="F1661" s="0" t="n">
        <v>3133103</v>
      </c>
      <c r="G1661" s="151" t="s">
        <v>111</v>
      </c>
      <c r="H1661" s="151" t="s">
        <v>111</v>
      </c>
      <c r="I1661" s="152" t="s">
        <v>112</v>
      </c>
    </row>
    <row r="1662" customFormat="false" ht="12.75" hidden="false" customHeight="false" outlineLevel="0" collapsed="false">
      <c r="A1662" s="0" t="s">
        <v>61</v>
      </c>
      <c r="B1662" s="0" t="s">
        <v>110</v>
      </c>
      <c r="C1662" s="0" t="s">
        <v>108</v>
      </c>
      <c r="D1662" s="116" t="n">
        <v>38930</v>
      </c>
      <c r="E1662" s="0" t="n">
        <v>0.72</v>
      </c>
      <c r="F1662" s="0" t="n">
        <v>3133104</v>
      </c>
      <c r="G1662" s="151" t="s">
        <v>111</v>
      </c>
      <c r="H1662" s="151" t="s">
        <v>111</v>
      </c>
      <c r="I1662" s="152" t="s">
        <v>112</v>
      </c>
    </row>
    <row r="1663" customFormat="false" ht="12.75" hidden="false" customHeight="false" outlineLevel="0" collapsed="false">
      <c r="A1663" s="0" t="s">
        <v>61</v>
      </c>
      <c r="B1663" s="0" t="s">
        <v>113</v>
      </c>
      <c r="C1663" s="0" t="s">
        <v>108</v>
      </c>
      <c r="D1663" s="116" t="n">
        <v>38930</v>
      </c>
      <c r="E1663" s="0" t="n">
        <v>0.02</v>
      </c>
      <c r="F1663" s="0" t="n">
        <v>3133105</v>
      </c>
      <c r="G1663" s="151" t="s">
        <v>111</v>
      </c>
      <c r="H1663" s="151" t="s">
        <v>111</v>
      </c>
      <c r="I1663" s="152" t="s">
        <v>112</v>
      </c>
    </row>
    <row r="1664" customFormat="false" ht="12.75" hidden="false" customHeight="false" outlineLevel="0" collapsed="false">
      <c r="A1664" s="0" t="s">
        <v>62</v>
      </c>
      <c r="B1664" s="0" t="s">
        <v>110</v>
      </c>
      <c r="C1664" s="0" t="s">
        <v>108</v>
      </c>
      <c r="D1664" s="116" t="n">
        <v>38930</v>
      </c>
      <c r="E1664" s="0" t="n">
        <v>0.4</v>
      </c>
      <c r="F1664" s="0" t="n">
        <v>3133106</v>
      </c>
      <c r="G1664" s="151" t="s">
        <v>111</v>
      </c>
      <c r="H1664" s="151" t="s">
        <v>111</v>
      </c>
      <c r="I1664" s="152" t="s">
        <v>112</v>
      </c>
    </row>
    <row r="1665" customFormat="false" ht="12.75" hidden="false" customHeight="false" outlineLevel="0" collapsed="false">
      <c r="A1665" s="0" t="s">
        <v>62</v>
      </c>
      <c r="B1665" s="0" t="s">
        <v>113</v>
      </c>
      <c r="C1665" s="0" t="s">
        <v>108</v>
      </c>
      <c r="D1665" s="116" t="n">
        <v>38930</v>
      </c>
      <c r="E1665" s="0" t="n">
        <v>0.07</v>
      </c>
      <c r="F1665" s="0" t="n">
        <v>3133107</v>
      </c>
      <c r="G1665" s="151" t="s">
        <v>111</v>
      </c>
      <c r="H1665" s="151" t="s">
        <v>111</v>
      </c>
      <c r="I1665" s="152" t="s">
        <v>112</v>
      </c>
    </row>
    <row r="1666" customFormat="false" ht="12.75" hidden="false" customHeight="false" outlineLevel="0" collapsed="false">
      <c r="A1666" s="0" t="s">
        <v>49</v>
      </c>
      <c r="B1666" s="0" t="s">
        <v>110</v>
      </c>
      <c r="C1666" s="0" t="s">
        <v>108</v>
      </c>
      <c r="D1666" s="116" t="n">
        <v>38930</v>
      </c>
      <c r="E1666" s="0" t="n">
        <v>0.35</v>
      </c>
      <c r="F1666" s="0" t="n">
        <v>3133108</v>
      </c>
      <c r="G1666" s="151" t="s">
        <v>111</v>
      </c>
      <c r="H1666" s="151" t="s">
        <v>111</v>
      </c>
      <c r="I1666" s="152" t="s">
        <v>112</v>
      </c>
    </row>
    <row r="1667" customFormat="false" ht="12.75" hidden="false" customHeight="false" outlineLevel="0" collapsed="false">
      <c r="A1667" s="0" t="s">
        <v>49</v>
      </c>
      <c r="B1667" s="0" t="s">
        <v>113</v>
      </c>
      <c r="C1667" s="0" t="s">
        <v>108</v>
      </c>
      <c r="D1667" s="116" t="n">
        <v>38930</v>
      </c>
      <c r="E1667" s="0" t="n">
        <v>-0.005</v>
      </c>
      <c r="F1667" s="0" t="n">
        <v>3133109</v>
      </c>
      <c r="G1667" s="151" t="s">
        <v>111</v>
      </c>
      <c r="H1667" s="151" t="s">
        <v>111</v>
      </c>
      <c r="I1667" s="152" t="s">
        <v>112</v>
      </c>
    </row>
    <row r="1668" customFormat="false" ht="12.75" hidden="false" customHeight="false" outlineLevel="0" collapsed="false">
      <c r="A1668" s="0" t="s">
        <v>50</v>
      </c>
      <c r="B1668" s="0" t="s">
        <v>110</v>
      </c>
      <c r="C1668" s="0" t="s">
        <v>108</v>
      </c>
      <c r="D1668" s="116" t="n">
        <v>38930</v>
      </c>
      <c r="E1668" s="0" t="n">
        <v>0.41</v>
      </c>
      <c r="F1668" s="0" t="n">
        <v>3133110</v>
      </c>
      <c r="G1668" s="151" t="s">
        <v>111</v>
      </c>
      <c r="H1668" s="151" t="s">
        <v>111</v>
      </c>
      <c r="I1668" s="152" t="s">
        <v>112</v>
      </c>
    </row>
    <row r="1669" customFormat="false" ht="12.75" hidden="false" customHeight="false" outlineLevel="0" collapsed="false">
      <c r="A1669" s="0" t="s">
        <v>50</v>
      </c>
      <c r="B1669" s="0" t="s">
        <v>113</v>
      </c>
      <c r="C1669" s="0" t="s">
        <v>108</v>
      </c>
      <c r="D1669" s="116" t="n">
        <v>38930</v>
      </c>
      <c r="E1669" s="0" t="n">
        <v>-0.02</v>
      </c>
      <c r="F1669" s="0" t="n">
        <v>3133111</v>
      </c>
      <c r="G1669" s="151" t="s">
        <v>111</v>
      </c>
      <c r="H1669" s="151" t="s">
        <v>111</v>
      </c>
      <c r="I1669" s="152" t="s">
        <v>112</v>
      </c>
    </row>
    <row r="1670" customFormat="false" ht="12.75" hidden="false" customHeight="false" outlineLevel="0" collapsed="false">
      <c r="A1670" s="0" t="s">
        <v>51</v>
      </c>
      <c r="B1670" s="0" t="s">
        <v>110</v>
      </c>
      <c r="C1670" s="0" t="s">
        <v>108</v>
      </c>
      <c r="D1670" s="116" t="n">
        <v>38930</v>
      </c>
      <c r="E1670" s="0" t="n">
        <v>0.41</v>
      </c>
      <c r="F1670" s="0" t="n">
        <v>3133112</v>
      </c>
      <c r="G1670" s="151" t="s">
        <v>111</v>
      </c>
      <c r="H1670" s="151" t="s">
        <v>111</v>
      </c>
      <c r="I1670" s="152" t="s">
        <v>112</v>
      </c>
    </row>
    <row r="1671" customFormat="false" ht="12.75" hidden="false" customHeight="false" outlineLevel="0" collapsed="false">
      <c r="A1671" s="0" t="s">
        <v>51</v>
      </c>
      <c r="B1671" s="0" t="s">
        <v>113</v>
      </c>
      <c r="C1671" s="0" t="s">
        <v>108</v>
      </c>
      <c r="D1671" s="116" t="n">
        <v>38930</v>
      </c>
      <c r="E1671" s="0" t="n">
        <v>0.01</v>
      </c>
      <c r="F1671" s="0" t="n">
        <v>3133113</v>
      </c>
      <c r="G1671" s="151" t="s">
        <v>111</v>
      </c>
      <c r="H1671" s="151" t="s">
        <v>111</v>
      </c>
      <c r="I1671" s="152" t="s">
        <v>112</v>
      </c>
    </row>
    <row r="1672" customFormat="false" ht="12.75" hidden="false" customHeight="false" outlineLevel="0" collapsed="false">
      <c r="A1672" s="0" t="s">
        <v>52</v>
      </c>
      <c r="B1672" s="0" t="s">
        <v>110</v>
      </c>
      <c r="C1672" s="0" t="s">
        <v>108</v>
      </c>
      <c r="D1672" s="116" t="n">
        <v>38930</v>
      </c>
      <c r="E1672" s="0" t="n">
        <v>0.41</v>
      </c>
      <c r="F1672" s="0" t="n">
        <v>3133114</v>
      </c>
      <c r="G1672" s="151" t="s">
        <v>111</v>
      </c>
      <c r="H1672" s="151" t="s">
        <v>111</v>
      </c>
      <c r="I1672" s="152" t="s">
        <v>112</v>
      </c>
    </row>
    <row r="1673" customFormat="false" ht="12.75" hidden="false" customHeight="false" outlineLevel="0" collapsed="false">
      <c r="A1673" s="0" t="s">
        <v>52</v>
      </c>
      <c r="B1673" s="0" t="s">
        <v>113</v>
      </c>
      <c r="C1673" s="0" t="s">
        <v>108</v>
      </c>
      <c r="D1673" s="116" t="n">
        <v>38930</v>
      </c>
      <c r="E1673" s="0" t="n">
        <v>-0.02</v>
      </c>
      <c r="F1673" s="0" t="n">
        <v>3133115</v>
      </c>
      <c r="G1673" s="151" t="s">
        <v>111</v>
      </c>
      <c r="H1673" s="151" t="s">
        <v>111</v>
      </c>
      <c r="I1673" s="152" t="s">
        <v>112</v>
      </c>
    </row>
    <row r="1674" customFormat="false" ht="12.75" hidden="false" customHeight="false" outlineLevel="0" collapsed="false">
      <c r="A1674" s="0" t="s">
        <v>17</v>
      </c>
      <c r="B1674" s="0" t="s">
        <v>110</v>
      </c>
      <c r="C1674" s="0" t="s">
        <v>108</v>
      </c>
      <c r="D1674" s="116" t="n">
        <v>38930</v>
      </c>
      <c r="E1674" s="0" t="n">
        <v>0.296</v>
      </c>
      <c r="F1674" s="0" t="n">
        <v>3133116</v>
      </c>
      <c r="G1674" s="151" t="s">
        <v>111</v>
      </c>
      <c r="H1674" s="151" t="s">
        <v>111</v>
      </c>
      <c r="I1674" s="152" t="s">
        <v>112</v>
      </c>
    </row>
    <row r="1675" customFormat="false" ht="12.75" hidden="false" customHeight="false" outlineLevel="0" collapsed="false">
      <c r="A1675" s="0" t="s">
        <v>17</v>
      </c>
      <c r="B1675" s="0" t="s">
        <v>113</v>
      </c>
      <c r="C1675" s="0" t="s">
        <v>108</v>
      </c>
      <c r="D1675" s="116" t="n">
        <v>38930</v>
      </c>
      <c r="E1675" s="0" t="n">
        <v>0.016</v>
      </c>
      <c r="F1675" s="0" t="n">
        <v>3133117</v>
      </c>
      <c r="G1675" s="151" t="s">
        <v>111</v>
      </c>
      <c r="H1675" s="151" t="s">
        <v>111</v>
      </c>
      <c r="I1675" s="152" t="s">
        <v>112</v>
      </c>
    </row>
    <row r="1676" customFormat="false" ht="12.75" hidden="false" customHeight="false" outlineLevel="0" collapsed="false">
      <c r="A1676" s="0" t="s">
        <v>18</v>
      </c>
      <c r="B1676" s="0" t="s">
        <v>110</v>
      </c>
      <c r="C1676" s="0" t="s">
        <v>108</v>
      </c>
      <c r="D1676" s="116" t="n">
        <v>38930</v>
      </c>
      <c r="E1676" s="0" t="n">
        <v>0</v>
      </c>
      <c r="F1676" s="0" t="n">
        <v>3133118</v>
      </c>
      <c r="G1676" s="151" t="s">
        <v>111</v>
      </c>
      <c r="H1676" s="151" t="s">
        <v>111</v>
      </c>
      <c r="I1676" s="152" t="s">
        <v>112</v>
      </c>
    </row>
    <row r="1677" customFormat="false" ht="12.75" hidden="false" customHeight="false" outlineLevel="0" collapsed="false">
      <c r="A1677" s="0" t="s">
        <v>18</v>
      </c>
      <c r="B1677" s="0" t="s">
        <v>113</v>
      </c>
      <c r="C1677" s="0" t="s">
        <v>108</v>
      </c>
      <c r="D1677" s="116" t="n">
        <v>38930</v>
      </c>
      <c r="E1677" s="0" t="n">
        <v>0</v>
      </c>
      <c r="F1677" s="0" t="n">
        <v>3133119</v>
      </c>
      <c r="G1677" s="151" t="s">
        <v>111</v>
      </c>
      <c r="H1677" s="151" t="s">
        <v>111</v>
      </c>
      <c r="I1677" s="152" t="s">
        <v>112</v>
      </c>
    </row>
    <row r="1678" customFormat="false" ht="12.75" hidden="false" customHeight="false" outlineLevel="0" collapsed="false">
      <c r="A1678" s="0" t="s">
        <v>19</v>
      </c>
      <c r="B1678" s="0" t="s">
        <v>110</v>
      </c>
      <c r="C1678" s="0" t="s">
        <v>108</v>
      </c>
      <c r="D1678" s="116" t="n">
        <v>38930</v>
      </c>
      <c r="E1678" s="0" t="n">
        <v>0.4</v>
      </c>
      <c r="F1678" s="0" t="n">
        <v>3133120</v>
      </c>
      <c r="G1678" s="151" t="s">
        <v>111</v>
      </c>
      <c r="H1678" s="151" t="s">
        <v>111</v>
      </c>
      <c r="I1678" s="152" t="s">
        <v>112</v>
      </c>
    </row>
    <row r="1679" customFormat="false" ht="12.75" hidden="false" customHeight="false" outlineLevel="0" collapsed="false">
      <c r="A1679" s="0" t="s">
        <v>19</v>
      </c>
      <c r="B1679" s="0" t="s">
        <v>113</v>
      </c>
      <c r="C1679" s="0" t="s">
        <v>108</v>
      </c>
      <c r="D1679" s="116" t="n">
        <v>38930</v>
      </c>
      <c r="E1679" s="0" t="n">
        <v>0.02</v>
      </c>
      <c r="F1679" s="0" t="n">
        <v>3133121</v>
      </c>
      <c r="G1679" s="151" t="s">
        <v>111</v>
      </c>
      <c r="H1679" s="151" t="s">
        <v>111</v>
      </c>
      <c r="I1679" s="152" t="s">
        <v>112</v>
      </c>
    </row>
    <row r="1680" customFormat="false" ht="12.75" hidden="false" customHeight="false" outlineLevel="0" collapsed="false">
      <c r="A1680" s="0" t="s">
        <v>21</v>
      </c>
      <c r="B1680" s="0" t="s">
        <v>110</v>
      </c>
      <c r="C1680" s="0" t="s">
        <v>108</v>
      </c>
      <c r="D1680" s="116" t="n">
        <v>38930</v>
      </c>
      <c r="E1680" s="0" t="n">
        <v>0.39</v>
      </c>
      <c r="F1680" s="0" t="n">
        <v>3133122</v>
      </c>
      <c r="G1680" s="151" t="s">
        <v>111</v>
      </c>
      <c r="H1680" s="151" t="s">
        <v>111</v>
      </c>
      <c r="I1680" s="152" t="s">
        <v>112</v>
      </c>
    </row>
    <row r="1681" customFormat="false" ht="12.75" hidden="false" customHeight="false" outlineLevel="0" collapsed="false">
      <c r="A1681" s="0" t="s">
        <v>21</v>
      </c>
      <c r="B1681" s="0" t="s">
        <v>113</v>
      </c>
      <c r="C1681" s="0" t="s">
        <v>108</v>
      </c>
      <c r="D1681" s="116" t="n">
        <v>38930</v>
      </c>
      <c r="E1681" s="0" t="n">
        <v>0.04</v>
      </c>
      <c r="F1681" s="0" t="n">
        <v>3133123</v>
      </c>
      <c r="G1681" s="151" t="s">
        <v>111</v>
      </c>
      <c r="H1681" s="151" t="s">
        <v>111</v>
      </c>
      <c r="I1681" s="152" t="s">
        <v>112</v>
      </c>
    </row>
    <row r="1682" customFormat="false" ht="12.75" hidden="false" customHeight="false" outlineLevel="0" collapsed="false">
      <c r="A1682" s="0" t="s">
        <v>73</v>
      </c>
      <c r="B1682" s="0" t="s">
        <v>80</v>
      </c>
      <c r="C1682" s="0" t="s">
        <v>108</v>
      </c>
      <c r="D1682" s="116" t="n">
        <v>38930</v>
      </c>
      <c r="E1682" s="0" t="n">
        <v>-0.005</v>
      </c>
      <c r="F1682" s="0" t="n">
        <v>3133124</v>
      </c>
      <c r="G1682" s="151" t="s">
        <v>111</v>
      </c>
      <c r="H1682" s="151" t="s">
        <v>111</v>
      </c>
      <c r="I1682" s="152" t="s">
        <v>112</v>
      </c>
    </row>
    <row r="1683" customFormat="false" ht="12.75" hidden="false" customHeight="false" outlineLevel="0" collapsed="false">
      <c r="A1683" s="0" t="s">
        <v>74</v>
      </c>
      <c r="B1683" s="0" t="s">
        <v>80</v>
      </c>
      <c r="C1683" s="0" t="s">
        <v>108</v>
      </c>
      <c r="D1683" s="116" t="n">
        <v>38930</v>
      </c>
      <c r="E1683" s="0" t="n">
        <v>0.01</v>
      </c>
      <c r="F1683" s="0" t="n">
        <v>3133125</v>
      </c>
      <c r="G1683" s="151" t="s">
        <v>111</v>
      </c>
      <c r="H1683" s="151" t="s">
        <v>111</v>
      </c>
      <c r="I1683" s="152" t="s">
        <v>112</v>
      </c>
    </row>
    <row r="1684" customFormat="false" ht="12.75" hidden="false" customHeight="false" outlineLevel="0" collapsed="false">
      <c r="A1684" s="0" t="s">
        <v>75</v>
      </c>
      <c r="B1684" s="0" t="s">
        <v>80</v>
      </c>
      <c r="C1684" s="0" t="s">
        <v>108</v>
      </c>
      <c r="D1684" s="116" t="n">
        <v>38930</v>
      </c>
      <c r="E1684" s="0" t="n">
        <v>-0.02</v>
      </c>
      <c r="F1684" s="0" t="n">
        <v>3133126</v>
      </c>
      <c r="G1684" s="151" t="s">
        <v>111</v>
      </c>
      <c r="H1684" s="151" t="s">
        <v>111</v>
      </c>
      <c r="I1684" s="152" t="s">
        <v>112</v>
      </c>
    </row>
    <row r="1685" customFormat="false" ht="12.75" hidden="false" customHeight="false" outlineLevel="0" collapsed="false">
      <c r="A1685" s="0" t="s">
        <v>76</v>
      </c>
      <c r="B1685" s="0" t="s">
        <v>80</v>
      </c>
      <c r="C1685" s="0" t="s">
        <v>108</v>
      </c>
      <c r="D1685" s="116" t="n">
        <v>38930</v>
      </c>
      <c r="E1685" s="0" t="n">
        <v>0.01</v>
      </c>
      <c r="F1685" s="0" t="n">
        <v>3133127</v>
      </c>
      <c r="G1685" s="151" t="s">
        <v>111</v>
      </c>
      <c r="H1685" s="151" t="s">
        <v>111</v>
      </c>
      <c r="I1685" s="152" t="s">
        <v>112</v>
      </c>
    </row>
    <row r="1686" customFormat="false" ht="12.75" hidden="false" customHeight="false" outlineLevel="0" collapsed="false">
      <c r="A1686" s="0" t="s">
        <v>72</v>
      </c>
      <c r="B1686" s="0" t="s">
        <v>80</v>
      </c>
      <c r="C1686" s="0" t="s">
        <v>108</v>
      </c>
      <c r="D1686" s="116" t="n">
        <v>38930</v>
      </c>
      <c r="E1686" s="158" t="n">
        <v>38961</v>
      </c>
      <c r="I1686" s="152" t="s">
        <v>109</v>
      </c>
    </row>
    <row r="1687" customFormat="false" ht="12.75" hidden="false" customHeight="false" outlineLevel="0" collapsed="false">
      <c r="A1687" s="0" t="s">
        <v>59</v>
      </c>
      <c r="B1687" s="0" t="s">
        <v>110</v>
      </c>
      <c r="C1687" s="0" t="s">
        <v>108</v>
      </c>
      <c r="D1687" s="116" t="n">
        <v>38961</v>
      </c>
      <c r="E1687" s="0" t="n">
        <v>0.3975</v>
      </c>
      <c r="F1687" s="0" t="n">
        <v>3133100</v>
      </c>
      <c r="G1687" s="151" t="s">
        <v>111</v>
      </c>
      <c r="H1687" s="151" t="s">
        <v>111</v>
      </c>
      <c r="I1687" s="152" t="s">
        <v>112</v>
      </c>
    </row>
    <row r="1688" customFormat="false" ht="12.75" hidden="false" customHeight="false" outlineLevel="0" collapsed="false">
      <c r="A1688" s="0" t="s">
        <v>59</v>
      </c>
      <c r="B1688" s="0" t="s">
        <v>113</v>
      </c>
      <c r="C1688" s="0" t="s">
        <v>108</v>
      </c>
      <c r="D1688" s="116" t="n">
        <v>38961</v>
      </c>
      <c r="E1688" s="0" t="n">
        <v>0.02</v>
      </c>
      <c r="F1688" s="0" t="n">
        <v>3133101</v>
      </c>
      <c r="G1688" s="151" t="s">
        <v>111</v>
      </c>
      <c r="H1688" s="151" t="s">
        <v>111</v>
      </c>
      <c r="I1688" s="152" t="s">
        <v>112</v>
      </c>
    </row>
    <row r="1689" customFormat="false" ht="12.75" hidden="false" customHeight="false" outlineLevel="0" collapsed="false">
      <c r="A1689" s="0" t="s">
        <v>60</v>
      </c>
      <c r="B1689" s="0" t="s">
        <v>110</v>
      </c>
      <c r="C1689" s="0" t="s">
        <v>108</v>
      </c>
      <c r="D1689" s="116" t="n">
        <v>38961</v>
      </c>
      <c r="E1689" s="0" t="n">
        <v>0.3975</v>
      </c>
      <c r="F1689" s="0" t="n">
        <v>3133102</v>
      </c>
      <c r="G1689" s="151" t="s">
        <v>111</v>
      </c>
      <c r="H1689" s="151" t="s">
        <v>111</v>
      </c>
      <c r="I1689" s="152" t="s">
        <v>112</v>
      </c>
    </row>
    <row r="1690" customFormat="false" ht="12.75" hidden="false" customHeight="false" outlineLevel="0" collapsed="false">
      <c r="A1690" s="0" t="s">
        <v>60</v>
      </c>
      <c r="B1690" s="0" t="s">
        <v>113</v>
      </c>
      <c r="C1690" s="0" t="s">
        <v>108</v>
      </c>
      <c r="D1690" s="116" t="n">
        <v>38961</v>
      </c>
      <c r="E1690" s="0" t="n">
        <v>0.05</v>
      </c>
      <c r="F1690" s="0" t="n">
        <v>3133103</v>
      </c>
      <c r="G1690" s="151" t="s">
        <v>111</v>
      </c>
      <c r="H1690" s="151" t="s">
        <v>111</v>
      </c>
      <c r="I1690" s="152" t="s">
        <v>112</v>
      </c>
    </row>
    <row r="1691" customFormat="false" ht="12.75" hidden="false" customHeight="false" outlineLevel="0" collapsed="false">
      <c r="A1691" s="0" t="s">
        <v>61</v>
      </c>
      <c r="B1691" s="0" t="s">
        <v>110</v>
      </c>
      <c r="C1691" s="0" t="s">
        <v>108</v>
      </c>
      <c r="D1691" s="116" t="n">
        <v>38961</v>
      </c>
      <c r="E1691" s="0" t="n">
        <v>0.7175</v>
      </c>
      <c r="F1691" s="0" t="n">
        <v>3133104</v>
      </c>
      <c r="G1691" s="151" t="s">
        <v>111</v>
      </c>
      <c r="H1691" s="151" t="s">
        <v>111</v>
      </c>
      <c r="I1691" s="152" t="s">
        <v>112</v>
      </c>
    </row>
    <row r="1692" customFormat="false" ht="12.75" hidden="false" customHeight="false" outlineLevel="0" collapsed="false">
      <c r="A1692" s="0" t="s">
        <v>61</v>
      </c>
      <c r="B1692" s="0" t="s">
        <v>113</v>
      </c>
      <c r="C1692" s="0" t="s">
        <v>108</v>
      </c>
      <c r="D1692" s="116" t="n">
        <v>38961</v>
      </c>
      <c r="E1692" s="0" t="n">
        <v>0.02</v>
      </c>
      <c r="F1692" s="0" t="n">
        <v>3133105</v>
      </c>
      <c r="G1692" s="151" t="s">
        <v>111</v>
      </c>
      <c r="H1692" s="151" t="s">
        <v>111</v>
      </c>
      <c r="I1692" s="152" t="s">
        <v>112</v>
      </c>
    </row>
    <row r="1693" customFormat="false" ht="12.75" hidden="false" customHeight="false" outlineLevel="0" collapsed="false">
      <c r="A1693" s="0" t="s">
        <v>62</v>
      </c>
      <c r="B1693" s="0" t="s">
        <v>110</v>
      </c>
      <c r="C1693" s="0" t="s">
        <v>108</v>
      </c>
      <c r="D1693" s="116" t="n">
        <v>38961</v>
      </c>
      <c r="E1693" s="0" t="n">
        <v>0.3975</v>
      </c>
      <c r="F1693" s="0" t="n">
        <v>3133106</v>
      </c>
      <c r="G1693" s="151" t="s">
        <v>111</v>
      </c>
      <c r="H1693" s="151" t="s">
        <v>111</v>
      </c>
      <c r="I1693" s="152" t="s">
        <v>112</v>
      </c>
    </row>
    <row r="1694" customFormat="false" ht="12.75" hidden="false" customHeight="false" outlineLevel="0" collapsed="false">
      <c r="A1694" s="0" t="s">
        <v>62</v>
      </c>
      <c r="B1694" s="0" t="s">
        <v>113</v>
      </c>
      <c r="C1694" s="0" t="s">
        <v>108</v>
      </c>
      <c r="D1694" s="116" t="n">
        <v>38961</v>
      </c>
      <c r="E1694" s="0" t="n">
        <v>0.05</v>
      </c>
      <c r="F1694" s="0" t="n">
        <v>3133107</v>
      </c>
      <c r="G1694" s="151" t="s">
        <v>111</v>
      </c>
      <c r="H1694" s="151" t="s">
        <v>111</v>
      </c>
      <c r="I1694" s="152" t="s">
        <v>112</v>
      </c>
    </row>
    <row r="1695" customFormat="false" ht="12.75" hidden="false" customHeight="false" outlineLevel="0" collapsed="false">
      <c r="A1695" s="0" t="s">
        <v>49</v>
      </c>
      <c r="B1695" s="0" t="s">
        <v>110</v>
      </c>
      <c r="C1695" s="0" t="s">
        <v>108</v>
      </c>
      <c r="D1695" s="116" t="n">
        <v>38961</v>
      </c>
      <c r="E1695" s="0" t="n">
        <v>0.315</v>
      </c>
      <c r="F1695" s="0" t="n">
        <v>3133108</v>
      </c>
      <c r="G1695" s="151" t="s">
        <v>111</v>
      </c>
      <c r="H1695" s="151" t="s">
        <v>111</v>
      </c>
      <c r="I1695" s="152" t="s">
        <v>112</v>
      </c>
    </row>
    <row r="1696" customFormat="false" ht="12.75" hidden="false" customHeight="false" outlineLevel="0" collapsed="false">
      <c r="A1696" s="0" t="s">
        <v>49</v>
      </c>
      <c r="B1696" s="0" t="s">
        <v>113</v>
      </c>
      <c r="C1696" s="0" t="s">
        <v>108</v>
      </c>
      <c r="D1696" s="116" t="n">
        <v>38961</v>
      </c>
      <c r="E1696" s="0" t="n">
        <v>-0.005</v>
      </c>
      <c r="F1696" s="0" t="n">
        <v>3133109</v>
      </c>
      <c r="G1696" s="151" t="s">
        <v>111</v>
      </c>
      <c r="H1696" s="151" t="s">
        <v>111</v>
      </c>
      <c r="I1696" s="152" t="s">
        <v>112</v>
      </c>
    </row>
    <row r="1697" customFormat="false" ht="12.75" hidden="false" customHeight="false" outlineLevel="0" collapsed="false">
      <c r="A1697" s="0" t="s">
        <v>50</v>
      </c>
      <c r="B1697" s="0" t="s">
        <v>110</v>
      </c>
      <c r="C1697" s="0" t="s">
        <v>108</v>
      </c>
      <c r="D1697" s="116" t="n">
        <v>38961</v>
      </c>
      <c r="E1697" s="0" t="n">
        <v>0.36</v>
      </c>
      <c r="F1697" s="0" t="n">
        <v>3133110</v>
      </c>
      <c r="G1697" s="151" t="s">
        <v>111</v>
      </c>
      <c r="H1697" s="151" t="s">
        <v>111</v>
      </c>
      <c r="I1697" s="152" t="s">
        <v>112</v>
      </c>
    </row>
    <row r="1698" customFormat="false" ht="12.75" hidden="false" customHeight="false" outlineLevel="0" collapsed="false">
      <c r="A1698" s="0" t="s">
        <v>50</v>
      </c>
      <c r="B1698" s="0" t="s">
        <v>113</v>
      </c>
      <c r="C1698" s="0" t="s">
        <v>108</v>
      </c>
      <c r="D1698" s="116" t="n">
        <v>38961</v>
      </c>
      <c r="E1698" s="0" t="n">
        <v>-0.04</v>
      </c>
      <c r="F1698" s="0" t="n">
        <v>3133111</v>
      </c>
      <c r="G1698" s="151" t="s">
        <v>111</v>
      </c>
      <c r="H1698" s="151" t="s">
        <v>111</v>
      </c>
      <c r="I1698" s="152" t="s">
        <v>112</v>
      </c>
    </row>
    <row r="1699" customFormat="false" ht="12.75" hidden="false" customHeight="false" outlineLevel="0" collapsed="false">
      <c r="A1699" s="0" t="s">
        <v>51</v>
      </c>
      <c r="B1699" s="0" t="s">
        <v>110</v>
      </c>
      <c r="C1699" s="0" t="s">
        <v>108</v>
      </c>
      <c r="D1699" s="116" t="n">
        <v>38961</v>
      </c>
      <c r="E1699" s="0" t="n">
        <v>0.36</v>
      </c>
      <c r="F1699" s="0" t="n">
        <v>3133112</v>
      </c>
      <c r="G1699" s="151" t="s">
        <v>111</v>
      </c>
      <c r="H1699" s="151" t="s">
        <v>111</v>
      </c>
      <c r="I1699" s="152" t="s">
        <v>112</v>
      </c>
    </row>
    <row r="1700" customFormat="false" ht="12.75" hidden="false" customHeight="false" outlineLevel="0" collapsed="false">
      <c r="A1700" s="0" t="s">
        <v>51</v>
      </c>
      <c r="B1700" s="0" t="s">
        <v>113</v>
      </c>
      <c r="C1700" s="0" t="s">
        <v>108</v>
      </c>
      <c r="D1700" s="116" t="n">
        <v>38961</v>
      </c>
      <c r="E1700" s="0" t="n">
        <v>0.01</v>
      </c>
      <c r="F1700" s="0" t="n">
        <v>3133113</v>
      </c>
      <c r="G1700" s="151" t="s">
        <v>111</v>
      </c>
      <c r="H1700" s="151" t="s">
        <v>111</v>
      </c>
      <c r="I1700" s="152" t="s">
        <v>112</v>
      </c>
    </row>
    <row r="1701" customFormat="false" ht="12.75" hidden="false" customHeight="false" outlineLevel="0" collapsed="false">
      <c r="A1701" s="0" t="s">
        <v>52</v>
      </c>
      <c r="B1701" s="0" t="s">
        <v>110</v>
      </c>
      <c r="C1701" s="0" t="s">
        <v>108</v>
      </c>
      <c r="D1701" s="116" t="n">
        <v>38961</v>
      </c>
      <c r="E1701" s="0" t="n">
        <v>0.36</v>
      </c>
      <c r="F1701" s="0" t="n">
        <v>3133114</v>
      </c>
      <c r="G1701" s="151" t="s">
        <v>111</v>
      </c>
      <c r="H1701" s="151" t="s">
        <v>111</v>
      </c>
      <c r="I1701" s="152" t="s">
        <v>112</v>
      </c>
    </row>
    <row r="1702" customFormat="false" ht="12.75" hidden="false" customHeight="false" outlineLevel="0" collapsed="false">
      <c r="A1702" s="0" t="s">
        <v>52</v>
      </c>
      <c r="B1702" s="0" t="s">
        <v>113</v>
      </c>
      <c r="C1702" s="0" t="s">
        <v>108</v>
      </c>
      <c r="D1702" s="116" t="n">
        <v>38961</v>
      </c>
      <c r="E1702" s="0" t="n">
        <v>-0.02</v>
      </c>
      <c r="F1702" s="0" t="n">
        <v>3133115</v>
      </c>
      <c r="G1702" s="151" t="s">
        <v>111</v>
      </c>
      <c r="H1702" s="151" t="s">
        <v>111</v>
      </c>
      <c r="I1702" s="152" t="s">
        <v>112</v>
      </c>
    </row>
    <row r="1703" customFormat="false" ht="12.75" hidden="false" customHeight="false" outlineLevel="0" collapsed="false">
      <c r="A1703" s="0" t="s">
        <v>17</v>
      </c>
      <c r="B1703" s="0" t="s">
        <v>110</v>
      </c>
      <c r="C1703" s="0" t="s">
        <v>108</v>
      </c>
      <c r="D1703" s="116" t="n">
        <v>38961</v>
      </c>
      <c r="E1703" s="0" t="n">
        <v>0.296</v>
      </c>
      <c r="F1703" s="0" t="n">
        <v>3133116</v>
      </c>
      <c r="G1703" s="151" t="s">
        <v>111</v>
      </c>
      <c r="H1703" s="151" t="s">
        <v>111</v>
      </c>
      <c r="I1703" s="152" t="s">
        <v>112</v>
      </c>
    </row>
    <row r="1704" customFormat="false" ht="12.75" hidden="false" customHeight="false" outlineLevel="0" collapsed="false">
      <c r="A1704" s="0" t="s">
        <v>17</v>
      </c>
      <c r="B1704" s="0" t="s">
        <v>113</v>
      </c>
      <c r="C1704" s="0" t="s">
        <v>108</v>
      </c>
      <c r="D1704" s="116" t="n">
        <v>38961</v>
      </c>
      <c r="E1704" s="0" t="n">
        <v>0.016</v>
      </c>
      <c r="F1704" s="0" t="n">
        <v>3133117</v>
      </c>
      <c r="G1704" s="151" t="s">
        <v>111</v>
      </c>
      <c r="H1704" s="151" t="s">
        <v>111</v>
      </c>
      <c r="I1704" s="152" t="s">
        <v>112</v>
      </c>
    </row>
    <row r="1705" customFormat="false" ht="12.75" hidden="false" customHeight="false" outlineLevel="0" collapsed="false">
      <c r="A1705" s="0" t="s">
        <v>18</v>
      </c>
      <c r="B1705" s="0" t="s">
        <v>110</v>
      </c>
      <c r="C1705" s="0" t="s">
        <v>108</v>
      </c>
      <c r="D1705" s="116" t="n">
        <v>38961</v>
      </c>
      <c r="E1705" s="0" t="n">
        <v>0</v>
      </c>
      <c r="F1705" s="0" t="n">
        <v>3133118</v>
      </c>
      <c r="G1705" s="151" t="s">
        <v>111</v>
      </c>
      <c r="H1705" s="151" t="s">
        <v>111</v>
      </c>
      <c r="I1705" s="152" t="s">
        <v>112</v>
      </c>
    </row>
    <row r="1706" customFormat="false" ht="12.75" hidden="false" customHeight="false" outlineLevel="0" collapsed="false">
      <c r="A1706" s="0" t="s">
        <v>18</v>
      </c>
      <c r="B1706" s="0" t="s">
        <v>113</v>
      </c>
      <c r="C1706" s="0" t="s">
        <v>108</v>
      </c>
      <c r="D1706" s="116" t="n">
        <v>38961</v>
      </c>
      <c r="E1706" s="0" t="n">
        <v>0</v>
      </c>
      <c r="F1706" s="0" t="n">
        <v>3133119</v>
      </c>
      <c r="G1706" s="151" t="s">
        <v>111</v>
      </c>
      <c r="H1706" s="151" t="s">
        <v>111</v>
      </c>
      <c r="I1706" s="152" t="s">
        <v>112</v>
      </c>
    </row>
    <row r="1707" customFormat="false" ht="12.75" hidden="false" customHeight="false" outlineLevel="0" collapsed="false">
      <c r="A1707" s="0" t="s">
        <v>19</v>
      </c>
      <c r="B1707" s="0" t="s">
        <v>110</v>
      </c>
      <c r="C1707" s="0" t="s">
        <v>108</v>
      </c>
      <c r="D1707" s="116" t="n">
        <v>38961</v>
      </c>
      <c r="E1707" s="0" t="n">
        <v>0.3975</v>
      </c>
      <c r="F1707" s="0" t="n">
        <v>3133120</v>
      </c>
      <c r="G1707" s="151" t="s">
        <v>111</v>
      </c>
      <c r="H1707" s="151" t="s">
        <v>111</v>
      </c>
      <c r="I1707" s="152" t="s">
        <v>112</v>
      </c>
    </row>
    <row r="1708" customFormat="false" ht="12.75" hidden="false" customHeight="false" outlineLevel="0" collapsed="false">
      <c r="A1708" s="0" t="s">
        <v>19</v>
      </c>
      <c r="B1708" s="0" t="s">
        <v>113</v>
      </c>
      <c r="C1708" s="0" t="s">
        <v>108</v>
      </c>
      <c r="D1708" s="116" t="n">
        <v>38961</v>
      </c>
      <c r="E1708" s="0" t="n">
        <v>0.02</v>
      </c>
      <c r="F1708" s="0" t="n">
        <v>3133121</v>
      </c>
      <c r="G1708" s="151" t="s">
        <v>111</v>
      </c>
      <c r="H1708" s="151" t="s">
        <v>111</v>
      </c>
      <c r="I1708" s="152" t="s">
        <v>112</v>
      </c>
    </row>
    <row r="1709" customFormat="false" ht="12.75" hidden="false" customHeight="false" outlineLevel="0" collapsed="false">
      <c r="A1709" s="0" t="s">
        <v>21</v>
      </c>
      <c r="B1709" s="0" t="s">
        <v>110</v>
      </c>
      <c r="C1709" s="0" t="s">
        <v>108</v>
      </c>
      <c r="D1709" s="116" t="n">
        <v>38961</v>
      </c>
      <c r="E1709" s="0" t="n">
        <v>0.3875</v>
      </c>
      <c r="F1709" s="0" t="n">
        <v>3133122</v>
      </c>
      <c r="G1709" s="151" t="s">
        <v>111</v>
      </c>
      <c r="H1709" s="151" t="s">
        <v>111</v>
      </c>
      <c r="I1709" s="152" t="s">
        <v>112</v>
      </c>
    </row>
    <row r="1710" customFormat="false" ht="12.75" hidden="false" customHeight="false" outlineLevel="0" collapsed="false">
      <c r="A1710" s="0" t="s">
        <v>21</v>
      </c>
      <c r="B1710" s="0" t="s">
        <v>113</v>
      </c>
      <c r="C1710" s="0" t="s">
        <v>108</v>
      </c>
      <c r="D1710" s="116" t="n">
        <v>38961</v>
      </c>
      <c r="E1710" s="0" t="n">
        <v>0.04</v>
      </c>
      <c r="F1710" s="0" t="n">
        <v>3133123</v>
      </c>
      <c r="G1710" s="151" t="s">
        <v>111</v>
      </c>
      <c r="H1710" s="151" t="s">
        <v>111</v>
      </c>
      <c r="I1710" s="152" t="s">
        <v>112</v>
      </c>
    </row>
    <row r="1711" customFormat="false" ht="12.75" hidden="false" customHeight="false" outlineLevel="0" collapsed="false">
      <c r="A1711" s="0" t="s">
        <v>73</v>
      </c>
      <c r="B1711" s="0" t="s">
        <v>80</v>
      </c>
      <c r="C1711" s="0" t="s">
        <v>108</v>
      </c>
      <c r="D1711" s="116" t="n">
        <v>38961</v>
      </c>
      <c r="E1711" s="0" t="n">
        <v>-0.005</v>
      </c>
      <c r="F1711" s="0" t="n">
        <v>3133124</v>
      </c>
      <c r="G1711" s="151" t="s">
        <v>111</v>
      </c>
      <c r="H1711" s="151" t="s">
        <v>111</v>
      </c>
      <c r="I1711" s="152" t="s">
        <v>112</v>
      </c>
    </row>
    <row r="1712" customFormat="false" ht="12.75" hidden="false" customHeight="false" outlineLevel="0" collapsed="false">
      <c r="A1712" s="0" t="s">
        <v>74</v>
      </c>
      <c r="B1712" s="0" t="s">
        <v>80</v>
      </c>
      <c r="C1712" s="0" t="s">
        <v>108</v>
      </c>
      <c r="D1712" s="116" t="n">
        <v>38961</v>
      </c>
      <c r="E1712" s="0" t="n">
        <v>0.01</v>
      </c>
      <c r="F1712" s="0" t="n">
        <v>3133125</v>
      </c>
      <c r="G1712" s="151" t="s">
        <v>111</v>
      </c>
      <c r="H1712" s="151" t="s">
        <v>111</v>
      </c>
      <c r="I1712" s="152" t="s">
        <v>112</v>
      </c>
    </row>
    <row r="1713" customFormat="false" ht="12.75" hidden="false" customHeight="false" outlineLevel="0" collapsed="false">
      <c r="A1713" s="0" t="s">
        <v>75</v>
      </c>
      <c r="B1713" s="0" t="s">
        <v>80</v>
      </c>
      <c r="C1713" s="0" t="s">
        <v>108</v>
      </c>
      <c r="D1713" s="116" t="n">
        <v>38961</v>
      </c>
      <c r="E1713" s="0" t="n">
        <v>-0.02</v>
      </c>
      <c r="F1713" s="0" t="n">
        <v>3133126</v>
      </c>
      <c r="G1713" s="151" t="s">
        <v>111</v>
      </c>
      <c r="H1713" s="151" t="s">
        <v>111</v>
      </c>
      <c r="I1713" s="152" t="s">
        <v>112</v>
      </c>
    </row>
    <row r="1714" customFormat="false" ht="12.75" hidden="false" customHeight="false" outlineLevel="0" collapsed="false">
      <c r="A1714" s="0" t="s">
        <v>76</v>
      </c>
      <c r="B1714" s="0" t="s">
        <v>80</v>
      </c>
      <c r="C1714" s="0" t="s">
        <v>108</v>
      </c>
      <c r="D1714" s="116" t="n">
        <v>38961</v>
      </c>
      <c r="E1714" s="0" t="n">
        <v>0.01</v>
      </c>
      <c r="F1714" s="0" t="n">
        <v>3133127</v>
      </c>
      <c r="G1714" s="151" t="s">
        <v>111</v>
      </c>
      <c r="H1714" s="151" t="s">
        <v>111</v>
      </c>
      <c r="I1714" s="152" t="s">
        <v>112</v>
      </c>
    </row>
    <row r="1715" customFormat="false" ht="12.75" hidden="false" customHeight="false" outlineLevel="0" collapsed="false">
      <c r="A1715" s="0" t="s">
        <v>72</v>
      </c>
      <c r="B1715" s="0" t="s">
        <v>80</v>
      </c>
      <c r="C1715" s="0" t="s">
        <v>108</v>
      </c>
      <c r="D1715" s="116" t="n">
        <v>38961</v>
      </c>
      <c r="E1715" s="158" t="n">
        <v>38991</v>
      </c>
      <c r="I1715" s="152" t="s">
        <v>109</v>
      </c>
    </row>
    <row r="1716" customFormat="false" ht="12.75" hidden="false" customHeight="false" outlineLevel="0" collapsed="false">
      <c r="A1716" s="0" t="s">
        <v>59</v>
      </c>
      <c r="B1716" s="0" t="s">
        <v>110</v>
      </c>
      <c r="C1716" s="0" t="s">
        <v>108</v>
      </c>
      <c r="D1716" s="116" t="n">
        <v>38991</v>
      </c>
      <c r="E1716" s="0" t="n">
        <v>0.4</v>
      </c>
      <c r="F1716" s="0" t="n">
        <v>3133100</v>
      </c>
      <c r="G1716" s="151" t="s">
        <v>111</v>
      </c>
      <c r="H1716" s="151" t="s">
        <v>111</v>
      </c>
      <c r="I1716" s="152" t="s">
        <v>112</v>
      </c>
    </row>
    <row r="1717" customFormat="false" ht="12.75" hidden="false" customHeight="false" outlineLevel="0" collapsed="false">
      <c r="A1717" s="0" t="s">
        <v>59</v>
      </c>
      <c r="B1717" s="0" t="s">
        <v>113</v>
      </c>
      <c r="C1717" s="0" t="s">
        <v>108</v>
      </c>
      <c r="D1717" s="116" t="n">
        <v>38991</v>
      </c>
      <c r="E1717" s="0" t="n">
        <v>0.02</v>
      </c>
      <c r="F1717" s="0" t="n">
        <v>3133101</v>
      </c>
      <c r="G1717" s="151" t="s">
        <v>111</v>
      </c>
      <c r="H1717" s="151" t="s">
        <v>111</v>
      </c>
      <c r="I1717" s="152" t="s">
        <v>112</v>
      </c>
    </row>
    <row r="1718" customFormat="false" ht="12.75" hidden="false" customHeight="false" outlineLevel="0" collapsed="false">
      <c r="A1718" s="0" t="s">
        <v>60</v>
      </c>
      <c r="B1718" s="0" t="s">
        <v>110</v>
      </c>
      <c r="C1718" s="0" t="s">
        <v>108</v>
      </c>
      <c r="D1718" s="116" t="n">
        <v>38991</v>
      </c>
      <c r="E1718" s="0" t="n">
        <v>0.4</v>
      </c>
      <c r="F1718" s="0" t="n">
        <v>3133102</v>
      </c>
      <c r="G1718" s="151" t="s">
        <v>111</v>
      </c>
      <c r="H1718" s="151" t="s">
        <v>111</v>
      </c>
      <c r="I1718" s="152" t="s">
        <v>112</v>
      </c>
    </row>
    <row r="1719" customFormat="false" ht="12.75" hidden="false" customHeight="false" outlineLevel="0" collapsed="false">
      <c r="A1719" s="0" t="s">
        <v>60</v>
      </c>
      <c r="B1719" s="0" t="s">
        <v>113</v>
      </c>
      <c r="C1719" s="0" t="s">
        <v>108</v>
      </c>
      <c r="D1719" s="116" t="n">
        <v>38991</v>
      </c>
      <c r="E1719" s="0" t="n">
        <v>0.05</v>
      </c>
      <c r="F1719" s="0" t="n">
        <v>3133103</v>
      </c>
      <c r="G1719" s="151" t="s">
        <v>111</v>
      </c>
      <c r="H1719" s="151" t="s">
        <v>111</v>
      </c>
      <c r="I1719" s="152" t="s">
        <v>112</v>
      </c>
    </row>
    <row r="1720" customFormat="false" ht="12.75" hidden="false" customHeight="false" outlineLevel="0" collapsed="false">
      <c r="A1720" s="0" t="s">
        <v>61</v>
      </c>
      <c r="B1720" s="0" t="s">
        <v>110</v>
      </c>
      <c r="C1720" s="0" t="s">
        <v>108</v>
      </c>
      <c r="D1720" s="116" t="n">
        <v>38991</v>
      </c>
      <c r="E1720" s="0" t="n">
        <v>0.72</v>
      </c>
      <c r="F1720" s="0" t="n">
        <v>3133104</v>
      </c>
      <c r="G1720" s="151" t="s">
        <v>111</v>
      </c>
      <c r="H1720" s="151" t="s">
        <v>111</v>
      </c>
      <c r="I1720" s="152" t="s">
        <v>112</v>
      </c>
    </row>
    <row r="1721" customFormat="false" ht="12.75" hidden="false" customHeight="false" outlineLevel="0" collapsed="false">
      <c r="A1721" s="0" t="s">
        <v>61</v>
      </c>
      <c r="B1721" s="0" t="s">
        <v>113</v>
      </c>
      <c r="C1721" s="0" t="s">
        <v>108</v>
      </c>
      <c r="D1721" s="116" t="n">
        <v>38991</v>
      </c>
      <c r="E1721" s="0" t="n">
        <v>0.02</v>
      </c>
      <c r="F1721" s="0" t="n">
        <v>3133105</v>
      </c>
      <c r="G1721" s="151" t="s">
        <v>111</v>
      </c>
      <c r="H1721" s="151" t="s">
        <v>111</v>
      </c>
      <c r="I1721" s="152" t="s">
        <v>112</v>
      </c>
    </row>
    <row r="1722" customFormat="false" ht="12.75" hidden="false" customHeight="false" outlineLevel="0" collapsed="false">
      <c r="A1722" s="0" t="s">
        <v>62</v>
      </c>
      <c r="B1722" s="0" t="s">
        <v>110</v>
      </c>
      <c r="C1722" s="0" t="s">
        <v>108</v>
      </c>
      <c r="D1722" s="116" t="n">
        <v>38991</v>
      </c>
      <c r="E1722" s="0" t="n">
        <v>0.4</v>
      </c>
      <c r="F1722" s="0" t="n">
        <v>3133106</v>
      </c>
      <c r="G1722" s="151" t="s">
        <v>111</v>
      </c>
      <c r="H1722" s="151" t="s">
        <v>111</v>
      </c>
      <c r="I1722" s="152" t="s">
        <v>112</v>
      </c>
    </row>
    <row r="1723" customFormat="false" ht="12.75" hidden="false" customHeight="false" outlineLevel="0" collapsed="false">
      <c r="A1723" s="0" t="s">
        <v>62</v>
      </c>
      <c r="B1723" s="0" t="s">
        <v>113</v>
      </c>
      <c r="C1723" s="0" t="s">
        <v>108</v>
      </c>
      <c r="D1723" s="116" t="n">
        <v>38991</v>
      </c>
      <c r="E1723" s="0" t="n">
        <v>0.05</v>
      </c>
      <c r="F1723" s="0" t="n">
        <v>3133107</v>
      </c>
      <c r="G1723" s="151" t="s">
        <v>111</v>
      </c>
      <c r="H1723" s="151" t="s">
        <v>111</v>
      </c>
      <c r="I1723" s="152" t="s">
        <v>112</v>
      </c>
    </row>
    <row r="1724" customFormat="false" ht="12.75" hidden="false" customHeight="false" outlineLevel="0" collapsed="false">
      <c r="A1724" s="0" t="s">
        <v>49</v>
      </c>
      <c r="B1724" s="0" t="s">
        <v>110</v>
      </c>
      <c r="C1724" s="0" t="s">
        <v>108</v>
      </c>
      <c r="D1724" s="116" t="n">
        <v>38991</v>
      </c>
      <c r="E1724" s="0" t="n">
        <v>0.36</v>
      </c>
      <c r="F1724" s="0" t="n">
        <v>3133108</v>
      </c>
      <c r="G1724" s="151" t="s">
        <v>111</v>
      </c>
      <c r="H1724" s="151" t="s">
        <v>111</v>
      </c>
      <c r="I1724" s="152" t="s">
        <v>112</v>
      </c>
    </row>
    <row r="1725" customFormat="false" ht="12.75" hidden="false" customHeight="false" outlineLevel="0" collapsed="false">
      <c r="A1725" s="0" t="s">
        <v>49</v>
      </c>
      <c r="B1725" s="0" t="s">
        <v>113</v>
      </c>
      <c r="C1725" s="0" t="s">
        <v>108</v>
      </c>
      <c r="D1725" s="116" t="n">
        <v>38991</v>
      </c>
      <c r="E1725" s="0" t="n">
        <v>-0.005</v>
      </c>
      <c r="F1725" s="0" t="n">
        <v>3133109</v>
      </c>
      <c r="G1725" s="151" t="s">
        <v>111</v>
      </c>
      <c r="H1725" s="151" t="s">
        <v>111</v>
      </c>
      <c r="I1725" s="152" t="s">
        <v>112</v>
      </c>
    </row>
    <row r="1726" customFormat="false" ht="12.75" hidden="false" customHeight="false" outlineLevel="0" collapsed="false">
      <c r="A1726" s="0" t="s">
        <v>50</v>
      </c>
      <c r="B1726" s="0" t="s">
        <v>110</v>
      </c>
      <c r="C1726" s="0" t="s">
        <v>108</v>
      </c>
      <c r="D1726" s="116" t="n">
        <v>38991</v>
      </c>
      <c r="E1726" s="0" t="n">
        <v>0.4</v>
      </c>
      <c r="F1726" s="0" t="n">
        <v>3133110</v>
      </c>
      <c r="G1726" s="151" t="s">
        <v>111</v>
      </c>
      <c r="H1726" s="151" t="s">
        <v>111</v>
      </c>
      <c r="I1726" s="152" t="s">
        <v>112</v>
      </c>
    </row>
    <row r="1727" customFormat="false" ht="12.75" hidden="false" customHeight="false" outlineLevel="0" collapsed="false">
      <c r="A1727" s="0" t="s">
        <v>50</v>
      </c>
      <c r="B1727" s="0" t="s">
        <v>113</v>
      </c>
      <c r="C1727" s="0" t="s">
        <v>108</v>
      </c>
      <c r="D1727" s="116" t="n">
        <v>38991</v>
      </c>
      <c r="E1727" s="0" t="n">
        <v>-0.085</v>
      </c>
      <c r="F1727" s="0" t="n">
        <v>3133111</v>
      </c>
      <c r="G1727" s="151" t="s">
        <v>111</v>
      </c>
      <c r="H1727" s="151" t="s">
        <v>111</v>
      </c>
      <c r="I1727" s="152" t="s">
        <v>112</v>
      </c>
    </row>
    <row r="1728" customFormat="false" ht="12.75" hidden="false" customHeight="false" outlineLevel="0" collapsed="false">
      <c r="A1728" s="0" t="s">
        <v>51</v>
      </c>
      <c r="B1728" s="0" t="s">
        <v>110</v>
      </c>
      <c r="C1728" s="0" t="s">
        <v>108</v>
      </c>
      <c r="D1728" s="116" t="n">
        <v>38991</v>
      </c>
      <c r="E1728" s="0" t="n">
        <v>0.4</v>
      </c>
      <c r="F1728" s="0" t="n">
        <v>3133112</v>
      </c>
      <c r="G1728" s="151" t="s">
        <v>111</v>
      </c>
      <c r="H1728" s="151" t="s">
        <v>111</v>
      </c>
      <c r="I1728" s="152" t="s">
        <v>112</v>
      </c>
    </row>
    <row r="1729" customFormat="false" ht="12.75" hidden="false" customHeight="false" outlineLevel="0" collapsed="false">
      <c r="A1729" s="0" t="s">
        <v>51</v>
      </c>
      <c r="B1729" s="0" t="s">
        <v>113</v>
      </c>
      <c r="C1729" s="0" t="s">
        <v>108</v>
      </c>
      <c r="D1729" s="116" t="n">
        <v>38991</v>
      </c>
      <c r="E1729" s="0" t="n">
        <v>0.01</v>
      </c>
      <c r="F1729" s="0" t="n">
        <v>3133113</v>
      </c>
      <c r="G1729" s="151" t="s">
        <v>111</v>
      </c>
      <c r="H1729" s="151" t="s">
        <v>111</v>
      </c>
      <c r="I1729" s="152" t="s">
        <v>112</v>
      </c>
    </row>
    <row r="1730" customFormat="false" ht="12.75" hidden="false" customHeight="false" outlineLevel="0" collapsed="false">
      <c r="A1730" s="0" t="s">
        <v>52</v>
      </c>
      <c r="B1730" s="0" t="s">
        <v>110</v>
      </c>
      <c r="C1730" s="0" t="s">
        <v>108</v>
      </c>
      <c r="D1730" s="116" t="n">
        <v>38991</v>
      </c>
      <c r="E1730" s="0" t="n">
        <v>0.4</v>
      </c>
      <c r="F1730" s="0" t="n">
        <v>3133114</v>
      </c>
      <c r="G1730" s="151" t="s">
        <v>111</v>
      </c>
      <c r="H1730" s="151" t="s">
        <v>111</v>
      </c>
      <c r="I1730" s="152" t="s">
        <v>112</v>
      </c>
    </row>
    <row r="1731" customFormat="false" ht="12.75" hidden="false" customHeight="false" outlineLevel="0" collapsed="false">
      <c r="A1731" s="0" t="s">
        <v>52</v>
      </c>
      <c r="B1731" s="0" t="s">
        <v>113</v>
      </c>
      <c r="C1731" s="0" t="s">
        <v>108</v>
      </c>
      <c r="D1731" s="116" t="n">
        <v>38991</v>
      </c>
      <c r="E1731" s="0" t="n">
        <v>-0.055</v>
      </c>
      <c r="F1731" s="0" t="n">
        <v>3133115</v>
      </c>
      <c r="G1731" s="151" t="s">
        <v>111</v>
      </c>
      <c r="H1731" s="151" t="s">
        <v>111</v>
      </c>
      <c r="I1731" s="152" t="s">
        <v>112</v>
      </c>
    </row>
    <row r="1732" customFormat="false" ht="12.75" hidden="false" customHeight="false" outlineLevel="0" collapsed="false">
      <c r="A1732" s="0" t="s">
        <v>17</v>
      </c>
      <c r="B1732" s="0" t="s">
        <v>110</v>
      </c>
      <c r="C1732" s="0" t="s">
        <v>108</v>
      </c>
      <c r="D1732" s="116" t="n">
        <v>38991</v>
      </c>
      <c r="E1732" s="0" t="n">
        <v>0.296</v>
      </c>
      <c r="F1732" s="0" t="n">
        <v>3133116</v>
      </c>
      <c r="G1732" s="151" t="s">
        <v>111</v>
      </c>
      <c r="H1732" s="151" t="s">
        <v>111</v>
      </c>
      <c r="I1732" s="152" t="s">
        <v>112</v>
      </c>
    </row>
    <row r="1733" customFormat="false" ht="12.75" hidden="false" customHeight="false" outlineLevel="0" collapsed="false">
      <c r="A1733" s="0" t="s">
        <v>17</v>
      </c>
      <c r="B1733" s="0" t="s">
        <v>113</v>
      </c>
      <c r="C1733" s="0" t="s">
        <v>108</v>
      </c>
      <c r="D1733" s="116" t="n">
        <v>38991</v>
      </c>
      <c r="E1733" s="0" t="n">
        <v>0.016</v>
      </c>
      <c r="F1733" s="0" t="n">
        <v>3133117</v>
      </c>
      <c r="G1733" s="151" t="s">
        <v>111</v>
      </c>
      <c r="H1733" s="151" t="s">
        <v>111</v>
      </c>
      <c r="I1733" s="152" t="s">
        <v>112</v>
      </c>
    </row>
    <row r="1734" customFormat="false" ht="12.75" hidden="false" customHeight="false" outlineLevel="0" collapsed="false">
      <c r="A1734" s="0" t="s">
        <v>18</v>
      </c>
      <c r="B1734" s="0" t="s">
        <v>110</v>
      </c>
      <c r="C1734" s="0" t="s">
        <v>108</v>
      </c>
      <c r="D1734" s="116" t="n">
        <v>38991</v>
      </c>
      <c r="E1734" s="0" t="n">
        <v>0</v>
      </c>
      <c r="F1734" s="0" t="n">
        <v>3133118</v>
      </c>
      <c r="G1734" s="151" t="s">
        <v>111</v>
      </c>
      <c r="H1734" s="151" t="s">
        <v>111</v>
      </c>
      <c r="I1734" s="152" t="s">
        <v>112</v>
      </c>
    </row>
    <row r="1735" customFormat="false" ht="12.75" hidden="false" customHeight="false" outlineLevel="0" collapsed="false">
      <c r="A1735" s="0" t="s">
        <v>18</v>
      </c>
      <c r="B1735" s="0" t="s">
        <v>113</v>
      </c>
      <c r="C1735" s="0" t="s">
        <v>108</v>
      </c>
      <c r="D1735" s="116" t="n">
        <v>38991</v>
      </c>
      <c r="E1735" s="0" t="n">
        <v>0</v>
      </c>
      <c r="F1735" s="0" t="n">
        <v>3133119</v>
      </c>
      <c r="G1735" s="151" t="s">
        <v>111</v>
      </c>
      <c r="H1735" s="151" t="s">
        <v>111</v>
      </c>
      <c r="I1735" s="152" t="s">
        <v>112</v>
      </c>
    </row>
    <row r="1736" customFormat="false" ht="12.75" hidden="false" customHeight="false" outlineLevel="0" collapsed="false">
      <c r="A1736" s="0" t="s">
        <v>19</v>
      </c>
      <c r="B1736" s="0" t="s">
        <v>110</v>
      </c>
      <c r="C1736" s="0" t="s">
        <v>108</v>
      </c>
      <c r="D1736" s="116" t="n">
        <v>38991</v>
      </c>
      <c r="E1736" s="0" t="n">
        <v>0.4</v>
      </c>
      <c r="F1736" s="0" t="n">
        <v>3133120</v>
      </c>
      <c r="G1736" s="151" t="s">
        <v>111</v>
      </c>
      <c r="H1736" s="151" t="s">
        <v>111</v>
      </c>
      <c r="I1736" s="152" t="s">
        <v>112</v>
      </c>
    </row>
    <row r="1737" customFormat="false" ht="12.75" hidden="false" customHeight="false" outlineLevel="0" collapsed="false">
      <c r="A1737" s="0" t="s">
        <v>19</v>
      </c>
      <c r="B1737" s="0" t="s">
        <v>113</v>
      </c>
      <c r="C1737" s="0" t="s">
        <v>108</v>
      </c>
      <c r="D1737" s="116" t="n">
        <v>38991</v>
      </c>
      <c r="E1737" s="0" t="n">
        <v>0.02</v>
      </c>
      <c r="F1737" s="0" t="n">
        <v>3133121</v>
      </c>
      <c r="G1737" s="151" t="s">
        <v>111</v>
      </c>
      <c r="H1737" s="151" t="s">
        <v>111</v>
      </c>
      <c r="I1737" s="152" t="s">
        <v>112</v>
      </c>
    </row>
    <row r="1738" customFormat="false" ht="12.75" hidden="false" customHeight="false" outlineLevel="0" collapsed="false">
      <c r="A1738" s="0" t="s">
        <v>21</v>
      </c>
      <c r="B1738" s="0" t="s">
        <v>110</v>
      </c>
      <c r="C1738" s="0" t="s">
        <v>108</v>
      </c>
      <c r="D1738" s="116" t="n">
        <v>38991</v>
      </c>
      <c r="E1738" s="0" t="n">
        <v>0.39</v>
      </c>
      <c r="F1738" s="0" t="n">
        <v>3133122</v>
      </c>
      <c r="G1738" s="151" t="s">
        <v>111</v>
      </c>
      <c r="H1738" s="151" t="s">
        <v>111</v>
      </c>
      <c r="I1738" s="152" t="s">
        <v>112</v>
      </c>
    </row>
    <row r="1739" customFormat="false" ht="12.75" hidden="false" customHeight="false" outlineLevel="0" collapsed="false">
      <c r="A1739" s="0" t="s">
        <v>21</v>
      </c>
      <c r="B1739" s="0" t="s">
        <v>113</v>
      </c>
      <c r="C1739" s="0" t="s">
        <v>108</v>
      </c>
      <c r="D1739" s="116" t="n">
        <v>38991</v>
      </c>
      <c r="E1739" s="0" t="n">
        <v>0.04</v>
      </c>
      <c r="F1739" s="0" t="n">
        <v>3133123</v>
      </c>
      <c r="G1739" s="151" t="s">
        <v>111</v>
      </c>
      <c r="H1739" s="151" t="s">
        <v>111</v>
      </c>
      <c r="I1739" s="152" t="s">
        <v>112</v>
      </c>
    </row>
    <row r="1740" customFormat="false" ht="12.75" hidden="false" customHeight="false" outlineLevel="0" collapsed="false">
      <c r="A1740" s="0" t="s">
        <v>73</v>
      </c>
      <c r="B1740" s="0" t="s">
        <v>80</v>
      </c>
      <c r="C1740" s="0" t="s">
        <v>108</v>
      </c>
      <c r="D1740" s="116" t="n">
        <v>38991</v>
      </c>
      <c r="E1740" s="0" t="n">
        <v>-0.005</v>
      </c>
      <c r="F1740" s="0" t="n">
        <v>3133124</v>
      </c>
      <c r="G1740" s="151" t="s">
        <v>111</v>
      </c>
      <c r="H1740" s="151" t="s">
        <v>111</v>
      </c>
      <c r="I1740" s="152" t="s">
        <v>112</v>
      </c>
    </row>
    <row r="1741" customFormat="false" ht="12.75" hidden="false" customHeight="false" outlineLevel="0" collapsed="false">
      <c r="A1741" s="0" t="s">
        <v>74</v>
      </c>
      <c r="B1741" s="0" t="s">
        <v>80</v>
      </c>
      <c r="C1741" s="0" t="s">
        <v>108</v>
      </c>
      <c r="D1741" s="116" t="n">
        <v>38991</v>
      </c>
      <c r="E1741" s="0" t="n">
        <v>0.01</v>
      </c>
      <c r="F1741" s="0" t="n">
        <v>3133125</v>
      </c>
      <c r="G1741" s="151" t="s">
        <v>111</v>
      </c>
      <c r="H1741" s="151" t="s">
        <v>111</v>
      </c>
      <c r="I1741" s="152" t="s">
        <v>112</v>
      </c>
    </row>
    <row r="1742" customFormat="false" ht="12.75" hidden="false" customHeight="false" outlineLevel="0" collapsed="false">
      <c r="A1742" s="0" t="s">
        <v>75</v>
      </c>
      <c r="B1742" s="0" t="s">
        <v>80</v>
      </c>
      <c r="C1742" s="0" t="s">
        <v>108</v>
      </c>
      <c r="D1742" s="116" t="n">
        <v>38991</v>
      </c>
      <c r="E1742" s="0" t="n">
        <v>-0.055</v>
      </c>
      <c r="F1742" s="0" t="n">
        <v>3133126</v>
      </c>
      <c r="G1742" s="151" t="s">
        <v>111</v>
      </c>
      <c r="H1742" s="151" t="s">
        <v>111</v>
      </c>
      <c r="I1742" s="152" t="s">
        <v>112</v>
      </c>
    </row>
    <row r="1743" customFormat="false" ht="12.75" hidden="false" customHeight="false" outlineLevel="0" collapsed="false">
      <c r="A1743" s="0" t="s">
        <v>76</v>
      </c>
      <c r="B1743" s="0" t="s">
        <v>80</v>
      </c>
      <c r="C1743" s="0" t="s">
        <v>108</v>
      </c>
      <c r="D1743" s="116" t="n">
        <v>38991</v>
      </c>
      <c r="E1743" s="0" t="n">
        <v>0.01</v>
      </c>
      <c r="F1743" s="0" t="n">
        <v>3133127</v>
      </c>
      <c r="G1743" s="151" t="s">
        <v>111</v>
      </c>
      <c r="H1743" s="151" t="s">
        <v>111</v>
      </c>
      <c r="I1743" s="152" t="s">
        <v>112</v>
      </c>
    </row>
    <row r="1744" customFormat="false" ht="12.75" hidden="false" customHeight="false" outlineLevel="0" collapsed="false">
      <c r="A1744" s="0" t="s">
        <v>72</v>
      </c>
      <c r="B1744" s="0" t="s">
        <v>80</v>
      </c>
      <c r="C1744" s="0" t="s">
        <v>108</v>
      </c>
      <c r="D1744" s="116" t="n">
        <v>38991</v>
      </c>
      <c r="E1744" s="158" t="n">
        <v>39022</v>
      </c>
      <c r="I1744" s="152" t="s">
        <v>109</v>
      </c>
    </row>
    <row r="1745" customFormat="false" ht="12.75" hidden="false" customHeight="false" outlineLevel="0" collapsed="false">
      <c r="A1745" s="0" t="s">
        <v>59</v>
      </c>
      <c r="B1745" s="0" t="s">
        <v>110</v>
      </c>
      <c r="C1745" s="0" t="s">
        <v>108</v>
      </c>
      <c r="D1745" s="116" t="n">
        <v>39022</v>
      </c>
      <c r="E1745" s="0" t="n">
        <v>0.555</v>
      </c>
      <c r="F1745" s="0" t="n">
        <v>3133100</v>
      </c>
      <c r="G1745" s="151" t="s">
        <v>111</v>
      </c>
      <c r="H1745" s="151" t="s">
        <v>111</v>
      </c>
      <c r="I1745" s="152" t="s">
        <v>112</v>
      </c>
    </row>
    <row r="1746" customFormat="false" ht="12.75" hidden="false" customHeight="false" outlineLevel="0" collapsed="false">
      <c r="A1746" s="0" t="s">
        <v>59</v>
      </c>
      <c r="B1746" s="0" t="s">
        <v>113</v>
      </c>
      <c r="C1746" s="0" t="s">
        <v>108</v>
      </c>
      <c r="D1746" s="116" t="n">
        <v>39022</v>
      </c>
      <c r="E1746" s="0" t="n">
        <v>0.05</v>
      </c>
      <c r="F1746" s="0" t="n">
        <v>3133101</v>
      </c>
      <c r="G1746" s="151" t="s">
        <v>111</v>
      </c>
      <c r="H1746" s="151" t="s">
        <v>111</v>
      </c>
      <c r="I1746" s="152" t="s">
        <v>112</v>
      </c>
    </row>
    <row r="1747" customFormat="false" ht="12.75" hidden="false" customHeight="false" outlineLevel="0" collapsed="false">
      <c r="A1747" s="0" t="s">
        <v>60</v>
      </c>
      <c r="B1747" s="0" t="s">
        <v>110</v>
      </c>
      <c r="C1747" s="0" t="s">
        <v>108</v>
      </c>
      <c r="D1747" s="116" t="n">
        <v>39022</v>
      </c>
      <c r="E1747" s="0" t="n">
        <v>0.555</v>
      </c>
      <c r="F1747" s="0" t="n">
        <v>3133102</v>
      </c>
      <c r="G1747" s="151" t="s">
        <v>111</v>
      </c>
      <c r="H1747" s="151" t="s">
        <v>111</v>
      </c>
      <c r="I1747" s="152" t="s">
        <v>112</v>
      </c>
    </row>
    <row r="1748" customFormat="false" ht="12.75" hidden="false" customHeight="false" outlineLevel="0" collapsed="false">
      <c r="A1748" s="0" t="s">
        <v>60</v>
      </c>
      <c r="B1748" s="0" t="s">
        <v>113</v>
      </c>
      <c r="C1748" s="0" t="s">
        <v>108</v>
      </c>
      <c r="D1748" s="116" t="n">
        <v>39022</v>
      </c>
      <c r="E1748" s="0" t="n">
        <v>0.14</v>
      </c>
      <c r="F1748" s="0" t="n">
        <v>3133103</v>
      </c>
      <c r="G1748" s="151" t="s">
        <v>111</v>
      </c>
      <c r="H1748" s="151" t="s">
        <v>111</v>
      </c>
      <c r="I1748" s="152" t="s">
        <v>112</v>
      </c>
    </row>
    <row r="1749" customFormat="false" ht="12.75" hidden="false" customHeight="false" outlineLevel="0" collapsed="false">
      <c r="A1749" s="0" t="s">
        <v>61</v>
      </c>
      <c r="B1749" s="0" t="s">
        <v>110</v>
      </c>
      <c r="C1749" s="0" t="s">
        <v>108</v>
      </c>
      <c r="D1749" s="116" t="n">
        <v>39022</v>
      </c>
      <c r="E1749" s="0" t="n">
        <v>0.875</v>
      </c>
      <c r="F1749" s="0" t="n">
        <v>3133104</v>
      </c>
      <c r="G1749" s="151" t="s">
        <v>111</v>
      </c>
      <c r="H1749" s="151" t="s">
        <v>111</v>
      </c>
      <c r="I1749" s="152" t="s">
        <v>112</v>
      </c>
    </row>
    <row r="1750" customFormat="false" ht="12.75" hidden="false" customHeight="false" outlineLevel="0" collapsed="false">
      <c r="A1750" s="0" t="s">
        <v>61</v>
      </c>
      <c r="B1750" s="0" t="s">
        <v>113</v>
      </c>
      <c r="C1750" s="0" t="s">
        <v>108</v>
      </c>
      <c r="D1750" s="116" t="n">
        <v>39022</v>
      </c>
      <c r="E1750" s="0" t="n">
        <v>0.05</v>
      </c>
      <c r="F1750" s="0" t="n">
        <v>3133105</v>
      </c>
      <c r="G1750" s="151" t="s">
        <v>111</v>
      </c>
      <c r="H1750" s="151" t="s">
        <v>111</v>
      </c>
      <c r="I1750" s="152" t="s">
        <v>112</v>
      </c>
    </row>
    <row r="1751" customFormat="false" ht="12.75" hidden="false" customHeight="false" outlineLevel="0" collapsed="false">
      <c r="A1751" s="0" t="s">
        <v>62</v>
      </c>
      <c r="B1751" s="0" t="s">
        <v>110</v>
      </c>
      <c r="C1751" s="0" t="s">
        <v>108</v>
      </c>
      <c r="D1751" s="116" t="n">
        <v>39022</v>
      </c>
      <c r="E1751" s="0" t="n">
        <v>0.555</v>
      </c>
      <c r="F1751" s="0" t="n">
        <v>3133106</v>
      </c>
      <c r="G1751" s="151" t="s">
        <v>111</v>
      </c>
      <c r="H1751" s="151" t="s">
        <v>111</v>
      </c>
      <c r="I1751" s="152" t="s">
        <v>112</v>
      </c>
    </row>
    <row r="1752" customFormat="false" ht="12.75" hidden="false" customHeight="false" outlineLevel="0" collapsed="false">
      <c r="A1752" s="0" t="s">
        <v>62</v>
      </c>
      <c r="B1752" s="0" t="s">
        <v>113</v>
      </c>
      <c r="C1752" s="0" t="s">
        <v>108</v>
      </c>
      <c r="D1752" s="116" t="n">
        <v>39022</v>
      </c>
      <c r="E1752" s="0" t="n">
        <v>0.14</v>
      </c>
      <c r="F1752" s="0" t="n">
        <v>3133107</v>
      </c>
      <c r="G1752" s="151" t="s">
        <v>111</v>
      </c>
      <c r="H1752" s="151" t="s">
        <v>111</v>
      </c>
      <c r="I1752" s="152" t="s">
        <v>112</v>
      </c>
    </row>
    <row r="1753" customFormat="false" ht="12.75" hidden="false" customHeight="false" outlineLevel="0" collapsed="false">
      <c r="A1753" s="0" t="s">
        <v>49</v>
      </c>
      <c r="B1753" s="0" t="s">
        <v>110</v>
      </c>
      <c r="C1753" s="0" t="s">
        <v>108</v>
      </c>
      <c r="D1753" s="116" t="n">
        <v>39022</v>
      </c>
      <c r="E1753" s="0" t="n">
        <v>0.46</v>
      </c>
      <c r="F1753" s="0" t="n">
        <v>3133108</v>
      </c>
      <c r="G1753" s="151" t="s">
        <v>111</v>
      </c>
      <c r="H1753" s="151" t="s">
        <v>111</v>
      </c>
      <c r="I1753" s="152" t="s">
        <v>112</v>
      </c>
    </row>
    <row r="1754" customFormat="false" ht="12.75" hidden="false" customHeight="false" outlineLevel="0" collapsed="false">
      <c r="A1754" s="0" t="s">
        <v>49</v>
      </c>
      <c r="B1754" s="0" t="s">
        <v>113</v>
      </c>
      <c r="C1754" s="0" t="s">
        <v>108</v>
      </c>
      <c r="D1754" s="116" t="n">
        <v>39022</v>
      </c>
      <c r="E1754" s="0" t="n">
        <v>0.05</v>
      </c>
      <c r="F1754" s="0" t="n">
        <v>3133109</v>
      </c>
      <c r="G1754" s="151" t="s">
        <v>111</v>
      </c>
      <c r="H1754" s="151" t="s">
        <v>111</v>
      </c>
      <c r="I1754" s="152" t="s">
        <v>112</v>
      </c>
    </row>
    <row r="1755" customFormat="false" ht="12.75" hidden="false" customHeight="false" outlineLevel="0" collapsed="false">
      <c r="A1755" s="0" t="s">
        <v>50</v>
      </c>
      <c r="B1755" s="0" t="s">
        <v>110</v>
      </c>
      <c r="C1755" s="0" t="s">
        <v>108</v>
      </c>
      <c r="D1755" s="116" t="n">
        <v>39022</v>
      </c>
      <c r="E1755" s="0" t="n">
        <v>0.7</v>
      </c>
      <c r="F1755" s="0" t="n">
        <v>3133110</v>
      </c>
      <c r="G1755" s="151" t="s">
        <v>111</v>
      </c>
      <c r="H1755" s="151" t="s">
        <v>111</v>
      </c>
      <c r="I1755" s="152" t="s">
        <v>112</v>
      </c>
    </row>
    <row r="1756" customFormat="false" ht="12.75" hidden="false" customHeight="false" outlineLevel="0" collapsed="false">
      <c r="A1756" s="0" t="s">
        <v>50</v>
      </c>
      <c r="B1756" s="0" t="s">
        <v>113</v>
      </c>
      <c r="C1756" s="0" t="s">
        <v>108</v>
      </c>
      <c r="D1756" s="116" t="n">
        <v>39022</v>
      </c>
      <c r="E1756" s="0" t="n">
        <v>-0.17</v>
      </c>
      <c r="F1756" s="0" t="n">
        <v>3133111</v>
      </c>
      <c r="G1756" s="151" t="s">
        <v>111</v>
      </c>
      <c r="H1756" s="151" t="s">
        <v>111</v>
      </c>
      <c r="I1756" s="152" t="s">
        <v>112</v>
      </c>
    </row>
    <row r="1757" customFormat="false" ht="12.75" hidden="false" customHeight="false" outlineLevel="0" collapsed="false">
      <c r="A1757" s="0" t="s">
        <v>51</v>
      </c>
      <c r="B1757" s="0" t="s">
        <v>110</v>
      </c>
      <c r="C1757" s="0" t="s">
        <v>108</v>
      </c>
      <c r="D1757" s="116" t="n">
        <v>39022</v>
      </c>
      <c r="E1757" s="0" t="n">
        <v>0.7</v>
      </c>
      <c r="F1757" s="0" t="n">
        <v>3133112</v>
      </c>
      <c r="G1757" s="151" t="s">
        <v>111</v>
      </c>
      <c r="H1757" s="151" t="s">
        <v>111</v>
      </c>
      <c r="I1757" s="152" t="s">
        <v>112</v>
      </c>
    </row>
    <row r="1758" customFormat="false" ht="12.75" hidden="false" customHeight="false" outlineLevel="0" collapsed="false">
      <c r="A1758" s="0" t="s">
        <v>51</v>
      </c>
      <c r="B1758" s="0" t="s">
        <v>113</v>
      </c>
      <c r="C1758" s="0" t="s">
        <v>108</v>
      </c>
      <c r="D1758" s="116" t="n">
        <v>39022</v>
      </c>
      <c r="E1758" s="0" t="n">
        <v>0.055</v>
      </c>
      <c r="F1758" s="0" t="n">
        <v>3133113</v>
      </c>
      <c r="G1758" s="151" t="s">
        <v>111</v>
      </c>
      <c r="H1758" s="151" t="s">
        <v>111</v>
      </c>
      <c r="I1758" s="152" t="s">
        <v>112</v>
      </c>
    </row>
    <row r="1759" customFormat="false" ht="12.75" hidden="false" customHeight="false" outlineLevel="0" collapsed="false">
      <c r="A1759" s="0" t="s">
        <v>52</v>
      </c>
      <c r="B1759" s="0" t="s">
        <v>110</v>
      </c>
      <c r="C1759" s="0" t="s">
        <v>108</v>
      </c>
      <c r="D1759" s="116" t="n">
        <v>39022</v>
      </c>
      <c r="E1759" s="0" t="n">
        <v>0.7</v>
      </c>
      <c r="F1759" s="0" t="n">
        <v>3133114</v>
      </c>
      <c r="G1759" s="151" t="s">
        <v>111</v>
      </c>
      <c r="H1759" s="151" t="s">
        <v>111</v>
      </c>
      <c r="I1759" s="152" t="s">
        <v>112</v>
      </c>
    </row>
    <row r="1760" customFormat="false" ht="12.75" hidden="false" customHeight="false" outlineLevel="0" collapsed="false">
      <c r="A1760" s="0" t="s">
        <v>52</v>
      </c>
      <c r="B1760" s="0" t="s">
        <v>113</v>
      </c>
      <c r="C1760" s="0" t="s">
        <v>108</v>
      </c>
      <c r="D1760" s="116" t="n">
        <v>39022</v>
      </c>
      <c r="E1760" s="0" t="n">
        <v>-0.05</v>
      </c>
      <c r="F1760" s="0" t="n">
        <v>3133115</v>
      </c>
      <c r="G1760" s="151" t="s">
        <v>111</v>
      </c>
      <c r="H1760" s="151" t="s">
        <v>111</v>
      </c>
      <c r="I1760" s="152" t="s">
        <v>112</v>
      </c>
    </row>
    <row r="1761" customFormat="false" ht="12.75" hidden="false" customHeight="false" outlineLevel="0" collapsed="false">
      <c r="A1761" s="0" t="s">
        <v>17</v>
      </c>
      <c r="B1761" s="0" t="s">
        <v>110</v>
      </c>
      <c r="C1761" s="0" t="s">
        <v>108</v>
      </c>
      <c r="D1761" s="116" t="n">
        <v>39022</v>
      </c>
      <c r="E1761" s="0" t="n">
        <v>1.096</v>
      </c>
      <c r="F1761" s="0" t="n">
        <v>3133116</v>
      </c>
      <c r="G1761" s="151" t="s">
        <v>111</v>
      </c>
      <c r="H1761" s="151" t="s">
        <v>111</v>
      </c>
      <c r="I1761" s="152" t="s">
        <v>112</v>
      </c>
    </row>
    <row r="1762" customFormat="false" ht="12.75" hidden="false" customHeight="false" outlineLevel="0" collapsed="false">
      <c r="A1762" s="0" t="s">
        <v>17</v>
      </c>
      <c r="B1762" s="0" t="s">
        <v>113</v>
      </c>
      <c r="C1762" s="0" t="s">
        <v>108</v>
      </c>
      <c r="D1762" s="116" t="n">
        <v>39022</v>
      </c>
      <c r="E1762" s="0" t="n">
        <v>0.016</v>
      </c>
      <c r="F1762" s="0" t="n">
        <v>3133117</v>
      </c>
      <c r="G1762" s="151" t="s">
        <v>111</v>
      </c>
      <c r="H1762" s="151" t="s">
        <v>111</v>
      </c>
      <c r="I1762" s="152" t="s">
        <v>112</v>
      </c>
    </row>
    <row r="1763" customFormat="false" ht="12.75" hidden="false" customHeight="false" outlineLevel="0" collapsed="false">
      <c r="A1763" s="0" t="s">
        <v>18</v>
      </c>
      <c r="B1763" s="0" t="s">
        <v>110</v>
      </c>
      <c r="C1763" s="0" t="s">
        <v>108</v>
      </c>
      <c r="D1763" s="116" t="n">
        <v>39022</v>
      </c>
      <c r="E1763" s="0" t="n">
        <v>0</v>
      </c>
      <c r="F1763" s="0" t="n">
        <v>3133118</v>
      </c>
      <c r="G1763" s="151" t="s">
        <v>111</v>
      </c>
      <c r="H1763" s="151" t="s">
        <v>111</v>
      </c>
      <c r="I1763" s="152" t="s">
        <v>112</v>
      </c>
    </row>
    <row r="1764" customFormat="false" ht="12.75" hidden="false" customHeight="false" outlineLevel="0" collapsed="false">
      <c r="A1764" s="0" t="s">
        <v>18</v>
      </c>
      <c r="B1764" s="0" t="s">
        <v>113</v>
      </c>
      <c r="C1764" s="0" t="s">
        <v>108</v>
      </c>
      <c r="D1764" s="116" t="n">
        <v>39022</v>
      </c>
      <c r="E1764" s="0" t="n">
        <v>0</v>
      </c>
      <c r="F1764" s="0" t="n">
        <v>3133119</v>
      </c>
      <c r="G1764" s="151" t="s">
        <v>111</v>
      </c>
      <c r="H1764" s="151" t="s">
        <v>111</v>
      </c>
      <c r="I1764" s="152" t="s">
        <v>112</v>
      </c>
    </row>
    <row r="1765" customFormat="false" ht="12.75" hidden="false" customHeight="false" outlineLevel="0" collapsed="false">
      <c r="A1765" s="0" t="s">
        <v>19</v>
      </c>
      <c r="B1765" s="0" t="s">
        <v>110</v>
      </c>
      <c r="C1765" s="0" t="s">
        <v>108</v>
      </c>
      <c r="D1765" s="116" t="n">
        <v>39022</v>
      </c>
      <c r="E1765" s="0" t="n">
        <v>0.505</v>
      </c>
      <c r="F1765" s="0" t="n">
        <v>3133120</v>
      </c>
      <c r="G1765" s="151" t="s">
        <v>111</v>
      </c>
      <c r="H1765" s="151" t="s">
        <v>111</v>
      </c>
      <c r="I1765" s="152" t="s">
        <v>112</v>
      </c>
    </row>
    <row r="1766" customFormat="false" ht="12.75" hidden="false" customHeight="false" outlineLevel="0" collapsed="false">
      <c r="A1766" s="0" t="s">
        <v>19</v>
      </c>
      <c r="B1766" s="0" t="s">
        <v>113</v>
      </c>
      <c r="C1766" s="0" t="s">
        <v>108</v>
      </c>
      <c r="D1766" s="116" t="n">
        <v>39022</v>
      </c>
      <c r="E1766" s="0" t="n">
        <v>0.05</v>
      </c>
      <c r="F1766" s="0" t="n">
        <v>3133121</v>
      </c>
      <c r="G1766" s="151" t="s">
        <v>111</v>
      </c>
      <c r="H1766" s="151" t="s">
        <v>111</v>
      </c>
      <c r="I1766" s="152" t="s">
        <v>112</v>
      </c>
    </row>
    <row r="1767" customFormat="false" ht="12.75" hidden="false" customHeight="false" outlineLevel="0" collapsed="false">
      <c r="A1767" s="0" t="s">
        <v>21</v>
      </c>
      <c r="B1767" s="0" t="s">
        <v>110</v>
      </c>
      <c r="C1767" s="0" t="s">
        <v>108</v>
      </c>
      <c r="D1767" s="116" t="n">
        <v>39022</v>
      </c>
      <c r="E1767" s="0" t="n">
        <v>0.495</v>
      </c>
      <c r="F1767" s="0" t="n">
        <v>3133122</v>
      </c>
      <c r="G1767" s="151" t="s">
        <v>111</v>
      </c>
      <c r="H1767" s="151" t="s">
        <v>111</v>
      </c>
      <c r="I1767" s="152" t="s">
        <v>112</v>
      </c>
    </row>
    <row r="1768" customFormat="false" ht="12.75" hidden="false" customHeight="false" outlineLevel="0" collapsed="false">
      <c r="A1768" s="0" t="s">
        <v>21</v>
      </c>
      <c r="B1768" s="0" t="s">
        <v>113</v>
      </c>
      <c r="C1768" s="0" t="s">
        <v>108</v>
      </c>
      <c r="D1768" s="116" t="n">
        <v>39022</v>
      </c>
      <c r="E1768" s="0" t="n">
        <v>0.07</v>
      </c>
      <c r="F1768" s="0" t="n">
        <v>3133123</v>
      </c>
      <c r="G1768" s="151" t="s">
        <v>111</v>
      </c>
      <c r="H1768" s="151" t="s">
        <v>111</v>
      </c>
      <c r="I1768" s="152" t="s">
        <v>112</v>
      </c>
    </row>
    <row r="1769" customFormat="false" ht="12.75" hidden="false" customHeight="false" outlineLevel="0" collapsed="false">
      <c r="A1769" s="0" t="s">
        <v>73</v>
      </c>
      <c r="B1769" s="0" t="s">
        <v>80</v>
      </c>
      <c r="C1769" s="0" t="s">
        <v>108</v>
      </c>
      <c r="D1769" s="116" t="n">
        <v>39022</v>
      </c>
      <c r="E1769" s="0" t="n">
        <v>0.05</v>
      </c>
      <c r="F1769" s="0" t="n">
        <v>3133124</v>
      </c>
      <c r="G1769" s="151" t="s">
        <v>111</v>
      </c>
      <c r="H1769" s="151" t="s">
        <v>111</v>
      </c>
      <c r="I1769" s="152" t="s">
        <v>112</v>
      </c>
    </row>
    <row r="1770" customFormat="false" ht="12.75" hidden="false" customHeight="false" outlineLevel="0" collapsed="false">
      <c r="A1770" s="0" t="s">
        <v>74</v>
      </c>
      <c r="B1770" s="0" t="s">
        <v>80</v>
      </c>
      <c r="C1770" s="0" t="s">
        <v>108</v>
      </c>
      <c r="D1770" s="116" t="n">
        <v>39022</v>
      </c>
      <c r="E1770" s="0" t="n">
        <v>0.055</v>
      </c>
      <c r="F1770" s="0" t="n">
        <v>3133125</v>
      </c>
      <c r="G1770" s="151" t="s">
        <v>111</v>
      </c>
      <c r="H1770" s="151" t="s">
        <v>111</v>
      </c>
      <c r="I1770" s="152" t="s">
        <v>112</v>
      </c>
    </row>
    <row r="1771" customFormat="false" ht="12.75" hidden="false" customHeight="false" outlineLevel="0" collapsed="false">
      <c r="A1771" s="0" t="s">
        <v>75</v>
      </c>
      <c r="B1771" s="0" t="s">
        <v>80</v>
      </c>
      <c r="C1771" s="0" t="s">
        <v>108</v>
      </c>
      <c r="D1771" s="116" t="n">
        <v>39022</v>
      </c>
      <c r="E1771" s="0" t="n">
        <v>-0.05</v>
      </c>
      <c r="F1771" s="0" t="n">
        <v>3133126</v>
      </c>
      <c r="G1771" s="151" t="s">
        <v>111</v>
      </c>
      <c r="H1771" s="151" t="s">
        <v>111</v>
      </c>
      <c r="I1771" s="152" t="s">
        <v>112</v>
      </c>
    </row>
    <row r="1772" customFormat="false" ht="12.75" hidden="false" customHeight="false" outlineLevel="0" collapsed="false">
      <c r="A1772" s="0" t="s">
        <v>76</v>
      </c>
      <c r="B1772" s="0" t="s">
        <v>80</v>
      </c>
      <c r="C1772" s="0" t="s">
        <v>108</v>
      </c>
      <c r="D1772" s="116" t="n">
        <v>39022</v>
      </c>
      <c r="E1772" s="0" t="n">
        <v>0.055</v>
      </c>
      <c r="F1772" s="0" t="n">
        <v>3133127</v>
      </c>
      <c r="G1772" s="151" t="s">
        <v>111</v>
      </c>
      <c r="H1772" s="151" t="s">
        <v>111</v>
      </c>
      <c r="I1772" s="152" t="s">
        <v>112</v>
      </c>
    </row>
    <row r="1773" customFormat="false" ht="12.75" hidden="false" customHeight="false" outlineLevel="0" collapsed="false">
      <c r="A1773" s="0" t="s">
        <v>72</v>
      </c>
      <c r="B1773" s="0" t="s">
        <v>80</v>
      </c>
      <c r="C1773" s="0" t="s">
        <v>108</v>
      </c>
      <c r="D1773" s="116" t="n">
        <v>39022</v>
      </c>
      <c r="E1773" s="158" t="n">
        <v>39052</v>
      </c>
      <c r="I1773" s="152" t="s">
        <v>109</v>
      </c>
    </row>
    <row r="1774" customFormat="false" ht="12.75" hidden="false" customHeight="false" outlineLevel="0" collapsed="false">
      <c r="A1774" s="0" t="s">
        <v>59</v>
      </c>
      <c r="B1774" s="0" t="s">
        <v>110</v>
      </c>
      <c r="C1774" s="0" t="s">
        <v>108</v>
      </c>
      <c r="D1774" s="116" t="n">
        <v>39052</v>
      </c>
      <c r="E1774" s="0" t="n">
        <v>0.91</v>
      </c>
      <c r="F1774" s="0" t="n">
        <v>3133100</v>
      </c>
      <c r="G1774" s="151" t="s">
        <v>111</v>
      </c>
      <c r="H1774" s="151" t="s">
        <v>111</v>
      </c>
      <c r="I1774" s="152" t="s">
        <v>112</v>
      </c>
    </row>
    <row r="1775" customFormat="false" ht="12.75" hidden="false" customHeight="false" outlineLevel="0" collapsed="false">
      <c r="A1775" s="0" t="s">
        <v>59</v>
      </c>
      <c r="B1775" s="0" t="s">
        <v>113</v>
      </c>
      <c r="C1775" s="0" t="s">
        <v>108</v>
      </c>
      <c r="D1775" s="116" t="n">
        <v>39052</v>
      </c>
      <c r="E1775" s="0" t="n">
        <v>0.05</v>
      </c>
      <c r="F1775" s="0" t="n">
        <v>3133101</v>
      </c>
      <c r="G1775" s="151" t="s">
        <v>111</v>
      </c>
      <c r="H1775" s="151" t="s">
        <v>111</v>
      </c>
      <c r="I1775" s="152" t="s">
        <v>112</v>
      </c>
    </row>
    <row r="1776" customFormat="false" ht="12.75" hidden="false" customHeight="false" outlineLevel="0" collapsed="false">
      <c r="A1776" s="0" t="s">
        <v>60</v>
      </c>
      <c r="B1776" s="0" t="s">
        <v>110</v>
      </c>
      <c r="C1776" s="0" t="s">
        <v>108</v>
      </c>
      <c r="D1776" s="116" t="n">
        <v>39052</v>
      </c>
      <c r="E1776" s="0" t="n">
        <v>0.91</v>
      </c>
      <c r="F1776" s="0" t="n">
        <v>3133102</v>
      </c>
      <c r="G1776" s="151" t="s">
        <v>111</v>
      </c>
      <c r="H1776" s="151" t="s">
        <v>111</v>
      </c>
      <c r="I1776" s="152" t="s">
        <v>112</v>
      </c>
    </row>
    <row r="1777" customFormat="false" ht="12.75" hidden="false" customHeight="false" outlineLevel="0" collapsed="false">
      <c r="A1777" s="0" t="s">
        <v>60</v>
      </c>
      <c r="B1777" s="0" t="s">
        <v>113</v>
      </c>
      <c r="C1777" s="0" t="s">
        <v>108</v>
      </c>
      <c r="D1777" s="116" t="n">
        <v>39052</v>
      </c>
      <c r="E1777" s="0" t="n">
        <v>0.29</v>
      </c>
      <c r="F1777" s="0" t="n">
        <v>3133103</v>
      </c>
      <c r="G1777" s="151" t="s">
        <v>111</v>
      </c>
      <c r="H1777" s="151" t="s">
        <v>111</v>
      </c>
      <c r="I1777" s="152" t="s">
        <v>112</v>
      </c>
    </row>
    <row r="1778" customFormat="false" ht="12.75" hidden="false" customHeight="false" outlineLevel="0" collapsed="false">
      <c r="A1778" s="0" t="s">
        <v>61</v>
      </c>
      <c r="B1778" s="0" t="s">
        <v>110</v>
      </c>
      <c r="C1778" s="0" t="s">
        <v>108</v>
      </c>
      <c r="D1778" s="116" t="n">
        <v>39052</v>
      </c>
      <c r="E1778" s="0" t="n">
        <v>1.23</v>
      </c>
      <c r="F1778" s="0" t="n">
        <v>3133104</v>
      </c>
      <c r="G1778" s="151" t="s">
        <v>111</v>
      </c>
      <c r="H1778" s="151" t="s">
        <v>111</v>
      </c>
      <c r="I1778" s="152" t="s">
        <v>112</v>
      </c>
    </row>
    <row r="1779" customFormat="false" ht="12.75" hidden="false" customHeight="false" outlineLevel="0" collapsed="false">
      <c r="A1779" s="0" t="s">
        <v>61</v>
      </c>
      <c r="B1779" s="0" t="s">
        <v>113</v>
      </c>
      <c r="C1779" s="0" t="s">
        <v>108</v>
      </c>
      <c r="D1779" s="116" t="n">
        <v>39052</v>
      </c>
      <c r="E1779" s="0" t="n">
        <v>0.05</v>
      </c>
      <c r="F1779" s="0" t="n">
        <v>3133105</v>
      </c>
      <c r="G1779" s="151" t="s">
        <v>111</v>
      </c>
      <c r="H1779" s="151" t="s">
        <v>111</v>
      </c>
      <c r="I1779" s="152" t="s">
        <v>112</v>
      </c>
    </row>
    <row r="1780" customFormat="false" ht="12.75" hidden="false" customHeight="false" outlineLevel="0" collapsed="false">
      <c r="A1780" s="0" t="s">
        <v>62</v>
      </c>
      <c r="B1780" s="0" t="s">
        <v>110</v>
      </c>
      <c r="C1780" s="0" t="s">
        <v>108</v>
      </c>
      <c r="D1780" s="116" t="n">
        <v>39052</v>
      </c>
      <c r="E1780" s="0" t="n">
        <v>0.91</v>
      </c>
      <c r="F1780" s="0" t="n">
        <v>3133106</v>
      </c>
      <c r="G1780" s="151" t="s">
        <v>111</v>
      </c>
      <c r="H1780" s="151" t="s">
        <v>111</v>
      </c>
      <c r="I1780" s="152" t="s">
        <v>112</v>
      </c>
    </row>
    <row r="1781" customFormat="false" ht="12.75" hidden="false" customHeight="false" outlineLevel="0" collapsed="false">
      <c r="A1781" s="0" t="s">
        <v>62</v>
      </c>
      <c r="B1781" s="0" t="s">
        <v>113</v>
      </c>
      <c r="C1781" s="0" t="s">
        <v>108</v>
      </c>
      <c r="D1781" s="116" t="n">
        <v>39052</v>
      </c>
      <c r="E1781" s="0" t="n">
        <v>0.29</v>
      </c>
      <c r="F1781" s="0" t="n">
        <v>3133107</v>
      </c>
      <c r="G1781" s="151" t="s">
        <v>111</v>
      </c>
      <c r="H1781" s="151" t="s">
        <v>111</v>
      </c>
      <c r="I1781" s="152" t="s">
        <v>112</v>
      </c>
    </row>
    <row r="1782" customFormat="false" ht="12.75" hidden="false" customHeight="false" outlineLevel="0" collapsed="false">
      <c r="A1782" s="0" t="s">
        <v>49</v>
      </c>
      <c r="B1782" s="0" t="s">
        <v>110</v>
      </c>
      <c r="C1782" s="0" t="s">
        <v>108</v>
      </c>
      <c r="D1782" s="116" t="n">
        <v>39052</v>
      </c>
      <c r="E1782" s="0" t="n">
        <v>0.77</v>
      </c>
      <c r="F1782" s="0" t="n">
        <v>3133108</v>
      </c>
      <c r="G1782" s="151" t="s">
        <v>111</v>
      </c>
      <c r="H1782" s="151" t="s">
        <v>111</v>
      </c>
      <c r="I1782" s="152" t="s">
        <v>112</v>
      </c>
    </row>
    <row r="1783" customFormat="false" ht="12.75" hidden="false" customHeight="false" outlineLevel="0" collapsed="false">
      <c r="A1783" s="0" t="s">
        <v>49</v>
      </c>
      <c r="B1783" s="0" t="s">
        <v>113</v>
      </c>
      <c r="C1783" s="0" t="s">
        <v>108</v>
      </c>
      <c r="D1783" s="116" t="n">
        <v>39052</v>
      </c>
      <c r="E1783" s="0" t="n">
        <v>0.05</v>
      </c>
      <c r="F1783" s="0" t="n">
        <v>3133109</v>
      </c>
      <c r="G1783" s="151" t="s">
        <v>111</v>
      </c>
      <c r="H1783" s="151" t="s">
        <v>111</v>
      </c>
      <c r="I1783" s="152" t="s">
        <v>112</v>
      </c>
    </row>
    <row r="1784" customFormat="false" ht="12.75" hidden="false" customHeight="false" outlineLevel="0" collapsed="false">
      <c r="A1784" s="0" t="s">
        <v>50</v>
      </c>
      <c r="B1784" s="0" t="s">
        <v>110</v>
      </c>
      <c r="C1784" s="0" t="s">
        <v>108</v>
      </c>
      <c r="D1784" s="116" t="n">
        <v>39052</v>
      </c>
      <c r="E1784" s="0" t="n">
        <v>0.98</v>
      </c>
      <c r="F1784" s="0" t="n">
        <v>3133110</v>
      </c>
      <c r="G1784" s="151" t="s">
        <v>111</v>
      </c>
      <c r="H1784" s="151" t="s">
        <v>111</v>
      </c>
      <c r="I1784" s="152" t="s">
        <v>112</v>
      </c>
    </row>
    <row r="1785" customFormat="false" ht="12.75" hidden="false" customHeight="false" outlineLevel="0" collapsed="false">
      <c r="A1785" s="0" t="s">
        <v>50</v>
      </c>
      <c r="B1785" s="0" t="s">
        <v>113</v>
      </c>
      <c r="C1785" s="0" t="s">
        <v>108</v>
      </c>
      <c r="D1785" s="116" t="n">
        <v>39052</v>
      </c>
      <c r="E1785" s="0" t="n">
        <v>-0.13</v>
      </c>
      <c r="F1785" s="0" t="n">
        <v>3133111</v>
      </c>
      <c r="G1785" s="151" t="s">
        <v>111</v>
      </c>
      <c r="H1785" s="151" t="s">
        <v>111</v>
      </c>
      <c r="I1785" s="152" t="s">
        <v>112</v>
      </c>
    </row>
    <row r="1786" customFormat="false" ht="12.75" hidden="false" customHeight="false" outlineLevel="0" collapsed="false">
      <c r="A1786" s="0" t="s">
        <v>51</v>
      </c>
      <c r="B1786" s="0" t="s">
        <v>110</v>
      </c>
      <c r="C1786" s="0" t="s">
        <v>108</v>
      </c>
      <c r="D1786" s="116" t="n">
        <v>39052</v>
      </c>
      <c r="E1786" s="0" t="n">
        <v>0.98</v>
      </c>
      <c r="F1786" s="0" t="n">
        <v>3133112</v>
      </c>
      <c r="G1786" s="151" t="s">
        <v>111</v>
      </c>
      <c r="H1786" s="151" t="s">
        <v>111</v>
      </c>
      <c r="I1786" s="152" t="s">
        <v>112</v>
      </c>
    </row>
    <row r="1787" customFormat="false" ht="12.75" hidden="false" customHeight="false" outlineLevel="0" collapsed="false">
      <c r="A1787" s="0" t="s">
        <v>51</v>
      </c>
      <c r="B1787" s="0" t="s">
        <v>113</v>
      </c>
      <c r="C1787" s="0" t="s">
        <v>108</v>
      </c>
      <c r="D1787" s="116" t="n">
        <v>39052</v>
      </c>
      <c r="E1787" s="0" t="n">
        <v>0.25</v>
      </c>
      <c r="F1787" s="0" t="n">
        <v>3133113</v>
      </c>
      <c r="G1787" s="151" t="s">
        <v>111</v>
      </c>
      <c r="H1787" s="151" t="s">
        <v>111</v>
      </c>
      <c r="I1787" s="152" t="s">
        <v>112</v>
      </c>
    </row>
    <row r="1788" customFormat="false" ht="12.75" hidden="false" customHeight="false" outlineLevel="0" collapsed="false">
      <c r="A1788" s="0" t="s">
        <v>52</v>
      </c>
      <c r="B1788" s="0" t="s">
        <v>110</v>
      </c>
      <c r="C1788" s="0" t="s">
        <v>108</v>
      </c>
      <c r="D1788" s="116" t="n">
        <v>39052</v>
      </c>
      <c r="E1788" s="0" t="n">
        <v>0.98</v>
      </c>
      <c r="F1788" s="0" t="n">
        <v>3133114</v>
      </c>
      <c r="G1788" s="151" t="s">
        <v>111</v>
      </c>
      <c r="H1788" s="151" t="s">
        <v>111</v>
      </c>
      <c r="I1788" s="152" t="s">
        <v>112</v>
      </c>
    </row>
    <row r="1789" customFormat="false" ht="12.75" hidden="false" customHeight="false" outlineLevel="0" collapsed="false">
      <c r="A1789" s="0" t="s">
        <v>52</v>
      </c>
      <c r="B1789" s="0" t="s">
        <v>113</v>
      </c>
      <c r="C1789" s="0" t="s">
        <v>108</v>
      </c>
      <c r="D1789" s="116" t="n">
        <v>39052</v>
      </c>
      <c r="E1789" s="0" t="n">
        <v>-0.05</v>
      </c>
      <c r="F1789" s="0" t="n">
        <v>3133115</v>
      </c>
      <c r="G1789" s="151" t="s">
        <v>111</v>
      </c>
      <c r="H1789" s="151" t="s">
        <v>111</v>
      </c>
      <c r="I1789" s="152" t="s">
        <v>112</v>
      </c>
    </row>
    <row r="1790" customFormat="false" ht="12.75" hidden="false" customHeight="false" outlineLevel="0" collapsed="false">
      <c r="A1790" s="0" t="s">
        <v>17</v>
      </c>
      <c r="B1790" s="0" t="s">
        <v>110</v>
      </c>
      <c r="C1790" s="0" t="s">
        <v>108</v>
      </c>
      <c r="D1790" s="116" t="n">
        <v>39052</v>
      </c>
      <c r="E1790" s="0" t="n">
        <v>1.096</v>
      </c>
      <c r="F1790" s="0" t="n">
        <v>3133116</v>
      </c>
      <c r="G1790" s="151" t="s">
        <v>111</v>
      </c>
      <c r="H1790" s="151" t="s">
        <v>111</v>
      </c>
      <c r="I1790" s="152" t="s">
        <v>112</v>
      </c>
    </row>
    <row r="1791" customFormat="false" ht="12.75" hidden="false" customHeight="false" outlineLevel="0" collapsed="false">
      <c r="A1791" s="0" t="s">
        <v>17</v>
      </c>
      <c r="B1791" s="0" t="s">
        <v>113</v>
      </c>
      <c r="C1791" s="0" t="s">
        <v>108</v>
      </c>
      <c r="D1791" s="116" t="n">
        <v>39052</v>
      </c>
      <c r="E1791" s="0" t="n">
        <v>0.018</v>
      </c>
      <c r="F1791" s="0" t="n">
        <v>3133117</v>
      </c>
      <c r="G1791" s="151" t="s">
        <v>111</v>
      </c>
      <c r="H1791" s="151" t="s">
        <v>111</v>
      </c>
      <c r="I1791" s="152" t="s">
        <v>112</v>
      </c>
    </row>
    <row r="1792" customFormat="false" ht="12.75" hidden="false" customHeight="false" outlineLevel="0" collapsed="false">
      <c r="A1792" s="0" t="s">
        <v>18</v>
      </c>
      <c r="B1792" s="0" t="s">
        <v>110</v>
      </c>
      <c r="C1792" s="0" t="s">
        <v>108</v>
      </c>
      <c r="D1792" s="116" t="n">
        <v>39052</v>
      </c>
      <c r="E1792" s="0" t="n">
        <v>0</v>
      </c>
      <c r="F1792" s="0" t="n">
        <v>3133118</v>
      </c>
      <c r="G1792" s="151" t="s">
        <v>111</v>
      </c>
      <c r="H1792" s="151" t="s">
        <v>111</v>
      </c>
      <c r="I1792" s="152" t="s">
        <v>112</v>
      </c>
    </row>
    <row r="1793" customFormat="false" ht="12.75" hidden="false" customHeight="false" outlineLevel="0" collapsed="false">
      <c r="A1793" s="0" t="s">
        <v>18</v>
      </c>
      <c r="B1793" s="0" t="s">
        <v>113</v>
      </c>
      <c r="C1793" s="0" t="s">
        <v>108</v>
      </c>
      <c r="D1793" s="116" t="n">
        <v>39052</v>
      </c>
      <c r="E1793" s="0" t="n">
        <v>0</v>
      </c>
      <c r="F1793" s="0" t="n">
        <v>3133119</v>
      </c>
      <c r="G1793" s="151" t="s">
        <v>111</v>
      </c>
      <c r="H1793" s="151" t="s">
        <v>111</v>
      </c>
      <c r="I1793" s="152" t="s">
        <v>112</v>
      </c>
    </row>
    <row r="1794" customFormat="false" ht="12.75" hidden="false" customHeight="false" outlineLevel="0" collapsed="false">
      <c r="A1794" s="0" t="s">
        <v>19</v>
      </c>
      <c r="B1794" s="0" t="s">
        <v>110</v>
      </c>
      <c r="C1794" s="0" t="s">
        <v>108</v>
      </c>
      <c r="D1794" s="116" t="n">
        <v>39052</v>
      </c>
      <c r="E1794" s="0" t="n">
        <v>0.84</v>
      </c>
      <c r="F1794" s="0" t="n">
        <v>3133120</v>
      </c>
      <c r="G1794" s="151" t="s">
        <v>111</v>
      </c>
      <c r="H1794" s="151" t="s">
        <v>111</v>
      </c>
      <c r="I1794" s="152" t="s">
        <v>112</v>
      </c>
    </row>
    <row r="1795" customFormat="false" ht="12.75" hidden="false" customHeight="false" outlineLevel="0" collapsed="false">
      <c r="A1795" s="0" t="s">
        <v>19</v>
      </c>
      <c r="B1795" s="0" t="s">
        <v>113</v>
      </c>
      <c r="C1795" s="0" t="s">
        <v>108</v>
      </c>
      <c r="D1795" s="116" t="n">
        <v>39052</v>
      </c>
      <c r="E1795" s="0" t="n">
        <v>0.05</v>
      </c>
      <c r="F1795" s="0" t="n">
        <v>3133121</v>
      </c>
      <c r="G1795" s="151" t="s">
        <v>111</v>
      </c>
      <c r="H1795" s="151" t="s">
        <v>111</v>
      </c>
      <c r="I1795" s="152" t="s">
        <v>112</v>
      </c>
    </row>
    <row r="1796" customFormat="false" ht="12.75" hidden="false" customHeight="false" outlineLevel="0" collapsed="false">
      <c r="A1796" s="0" t="s">
        <v>21</v>
      </c>
      <c r="B1796" s="0" t="s">
        <v>110</v>
      </c>
      <c r="C1796" s="0" t="s">
        <v>108</v>
      </c>
      <c r="D1796" s="116" t="n">
        <v>39052</v>
      </c>
      <c r="E1796" s="0" t="n">
        <v>0.83</v>
      </c>
      <c r="F1796" s="0" t="n">
        <v>3133122</v>
      </c>
      <c r="G1796" s="151" t="s">
        <v>111</v>
      </c>
      <c r="H1796" s="151" t="s">
        <v>111</v>
      </c>
      <c r="I1796" s="152" t="s">
        <v>112</v>
      </c>
    </row>
    <row r="1797" customFormat="false" ht="12.75" hidden="false" customHeight="false" outlineLevel="0" collapsed="false">
      <c r="A1797" s="0" t="s">
        <v>21</v>
      </c>
      <c r="B1797" s="0" t="s">
        <v>113</v>
      </c>
      <c r="C1797" s="0" t="s">
        <v>108</v>
      </c>
      <c r="D1797" s="116" t="n">
        <v>39052</v>
      </c>
      <c r="E1797" s="0" t="n">
        <v>0.07</v>
      </c>
      <c r="F1797" s="0" t="n">
        <v>3133123</v>
      </c>
      <c r="G1797" s="151" t="s">
        <v>111</v>
      </c>
      <c r="H1797" s="151" t="s">
        <v>111</v>
      </c>
      <c r="I1797" s="152" t="s">
        <v>112</v>
      </c>
    </row>
    <row r="1798" customFormat="false" ht="12.75" hidden="false" customHeight="false" outlineLevel="0" collapsed="false">
      <c r="A1798" s="0" t="s">
        <v>73</v>
      </c>
      <c r="B1798" s="0" t="s">
        <v>80</v>
      </c>
      <c r="C1798" s="0" t="s">
        <v>108</v>
      </c>
      <c r="D1798" s="116" t="n">
        <v>39052</v>
      </c>
      <c r="E1798" s="0" t="n">
        <v>0.05</v>
      </c>
      <c r="F1798" s="0" t="n">
        <v>3133124</v>
      </c>
      <c r="G1798" s="151" t="s">
        <v>111</v>
      </c>
      <c r="H1798" s="151" t="s">
        <v>111</v>
      </c>
      <c r="I1798" s="152" t="s">
        <v>112</v>
      </c>
    </row>
    <row r="1799" customFormat="false" ht="12.75" hidden="false" customHeight="false" outlineLevel="0" collapsed="false">
      <c r="A1799" s="0" t="s">
        <v>74</v>
      </c>
      <c r="B1799" s="0" t="s">
        <v>80</v>
      </c>
      <c r="C1799" s="0" t="s">
        <v>108</v>
      </c>
      <c r="D1799" s="116" t="n">
        <v>39052</v>
      </c>
      <c r="E1799" s="0" t="n">
        <v>0.25</v>
      </c>
      <c r="F1799" s="0" t="n">
        <v>3133125</v>
      </c>
      <c r="G1799" s="151" t="s">
        <v>111</v>
      </c>
      <c r="H1799" s="151" t="s">
        <v>111</v>
      </c>
      <c r="I1799" s="152" t="s">
        <v>112</v>
      </c>
    </row>
    <row r="1800" customFormat="false" ht="12.75" hidden="false" customHeight="false" outlineLevel="0" collapsed="false">
      <c r="A1800" s="0" t="s">
        <v>75</v>
      </c>
      <c r="B1800" s="0" t="s">
        <v>80</v>
      </c>
      <c r="C1800" s="0" t="s">
        <v>108</v>
      </c>
      <c r="D1800" s="116" t="n">
        <v>39052</v>
      </c>
      <c r="E1800" s="0" t="n">
        <v>-0.05</v>
      </c>
      <c r="F1800" s="0" t="n">
        <v>3133126</v>
      </c>
      <c r="G1800" s="151" t="s">
        <v>111</v>
      </c>
      <c r="H1800" s="151" t="s">
        <v>111</v>
      </c>
      <c r="I1800" s="152" t="s">
        <v>112</v>
      </c>
    </row>
    <row r="1801" customFormat="false" ht="12.75" hidden="false" customHeight="false" outlineLevel="0" collapsed="false">
      <c r="A1801" s="0" t="s">
        <v>76</v>
      </c>
      <c r="B1801" s="0" t="s">
        <v>80</v>
      </c>
      <c r="C1801" s="0" t="s">
        <v>108</v>
      </c>
      <c r="D1801" s="116" t="n">
        <v>39052</v>
      </c>
      <c r="E1801" s="0" t="n">
        <v>0.25</v>
      </c>
      <c r="F1801" s="0" t="n">
        <v>3133127</v>
      </c>
      <c r="G1801" s="151" t="s">
        <v>111</v>
      </c>
      <c r="H1801" s="151" t="s">
        <v>111</v>
      </c>
      <c r="I1801" s="152" t="s">
        <v>112</v>
      </c>
    </row>
    <row r="1802" customFormat="false" ht="12.75" hidden="false" customHeight="false" outlineLevel="0" collapsed="false">
      <c r="A1802" s="0" t="s">
        <v>72</v>
      </c>
      <c r="B1802" s="0" t="s">
        <v>80</v>
      </c>
      <c r="C1802" s="0" t="s">
        <v>108</v>
      </c>
      <c r="D1802" s="116" t="n">
        <v>39052</v>
      </c>
      <c r="E1802" s="158" t="n">
        <v>39083</v>
      </c>
      <c r="I1802" s="152" t="s">
        <v>109</v>
      </c>
    </row>
    <row r="1803" customFormat="false" ht="12.75" hidden="false" customHeight="false" outlineLevel="0" collapsed="false">
      <c r="A1803" s="0" t="s">
        <v>59</v>
      </c>
      <c r="B1803" s="0" t="s">
        <v>110</v>
      </c>
      <c r="C1803" s="0" t="s">
        <v>108</v>
      </c>
      <c r="D1803" s="116" t="n">
        <v>39083</v>
      </c>
      <c r="E1803" s="0" t="n">
        <v>1.215</v>
      </c>
      <c r="F1803" s="0" t="n">
        <v>3133100</v>
      </c>
      <c r="G1803" s="151" t="s">
        <v>111</v>
      </c>
      <c r="H1803" s="151" t="s">
        <v>111</v>
      </c>
      <c r="I1803" s="152" t="s">
        <v>112</v>
      </c>
    </row>
    <row r="1804" customFormat="false" ht="12.75" hidden="false" customHeight="false" outlineLevel="0" collapsed="false">
      <c r="A1804" s="0" t="s">
        <v>59</v>
      </c>
      <c r="B1804" s="0" t="s">
        <v>113</v>
      </c>
      <c r="C1804" s="0" t="s">
        <v>108</v>
      </c>
      <c r="D1804" s="116" t="n">
        <v>39083</v>
      </c>
      <c r="E1804" s="0" t="n">
        <v>0.05</v>
      </c>
      <c r="F1804" s="0" t="n">
        <v>3133101</v>
      </c>
      <c r="G1804" s="151" t="s">
        <v>111</v>
      </c>
      <c r="H1804" s="151" t="s">
        <v>111</v>
      </c>
      <c r="I1804" s="152" t="s">
        <v>112</v>
      </c>
    </row>
    <row r="1805" customFormat="false" ht="12.75" hidden="false" customHeight="false" outlineLevel="0" collapsed="false">
      <c r="A1805" s="0" t="s">
        <v>60</v>
      </c>
      <c r="B1805" s="0" t="s">
        <v>110</v>
      </c>
      <c r="C1805" s="0" t="s">
        <v>108</v>
      </c>
      <c r="D1805" s="116" t="n">
        <v>39083</v>
      </c>
      <c r="E1805" s="0" t="n">
        <v>1.215</v>
      </c>
      <c r="F1805" s="0" t="n">
        <v>3133102</v>
      </c>
      <c r="G1805" s="151" t="s">
        <v>111</v>
      </c>
      <c r="H1805" s="151" t="s">
        <v>111</v>
      </c>
      <c r="I1805" s="152" t="s">
        <v>112</v>
      </c>
    </row>
    <row r="1806" customFormat="false" ht="12.75" hidden="false" customHeight="false" outlineLevel="0" collapsed="false">
      <c r="A1806" s="0" t="s">
        <v>60</v>
      </c>
      <c r="B1806" s="0" t="s">
        <v>113</v>
      </c>
      <c r="C1806" s="0" t="s">
        <v>108</v>
      </c>
      <c r="D1806" s="116" t="n">
        <v>39083</v>
      </c>
      <c r="E1806" s="0" t="n">
        <v>0.32</v>
      </c>
      <c r="F1806" s="0" t="n">
        <v>3133103</v>
      </c>
      <c r="G1806" s="151" t="s">
        <v>111</v>
      </c>
      <c r="H1806" s="151" t="s">
        <v>111</v>
      </c>
      <c r="I1806" s="152" t="s">
        <v>112</v>
      </c>
    </row>
    <row r="1807" customFormat="false" ht="12.75" hidden="false" customHeight="false" outlineLevel="0" collapsed="false">
      <c r="A1807" s="0" t="s">
        <v>61</v>
      </c>
      <c r="B1807" s="0" t="s">
        <v>110</v>
      </c>
      <c r="C1807" s="0" t="s">
        <v>108</v>
      </c>
      <c r="D1807" s="116" t="n">
        <v>39083</v>
      </c>
      <c r="E1807" s="0" t="n">
        <v>1.535</v>
      </c>
      <c r="F1807" s="0" t="n">
        <v>3133104</v>
      </c>
      <c r="G1807" s="151" t="s">
        <v>111</v>
      </c>
      <c r="H1807" s="151" t="s">
        <v>111</v>
      </c>
      <c r="I1807" s="152" t="s">
        <v>112</v>
      </c>
    </row>
    <row r="1808" customFormat="false" ht="12.75" hidden="false" customHeight="false" outlineLevel="0" collapsed="false">
      <c r="A1808" s="0" t="s">
        <v>61</v>
      </c>
      <c r="B1808" s="0" t="s">
        <v>113</v>
      </c>
      <c r="C1808" s="0" t="s">
        <v>108</v>
      </c>
      <c r="D1808" s="116" t="n">
        <v>39083</v>
      </c>
      <c r="E1808" s="0" t="n">
        <v>0.05</v>
      </c>
      <c r="F1808" s="0" t="n">
        <v>3133105</v>
      </c>
      <c r="G1808" s="151" t="s">
        <v>111</v>
      </c>
      <c r="H1808" s="151" t="s">
        <v>111</v>
      </c>
      <c r="I1808" s="152" t="s">
        <v>112</v>
      </c>
    </row>
    <row r="1809" customFormat="false" ht="12.75" hidden="false" customHeight="false" outlineLevel="0" collapsed="false">
      <c r="A1809" s="0" t="s">
        <v>62</v>
      </c>
      <c r="B1809" s="0" t="s">
        <v>110</v>
      </c>
      <c r="C1809" s="0" t="s">
        <v>108</v>
      </c>
      <c r="D1809" s="116" t="n">
        <v>39083</v>
      </c>
      <c r="E1809" s="0" t="n">
        <v>1.215</v>
      </c>
      <c r="F1809" s="0" t="n">
        <v>3133106</v>
      </c>
      <c r="G1809" s="151" t="s">
        <v>111</v>
      </c>
      <c r="H1809" s="151" t="s">
        <v>111</v>
      </c>
      <c r="I1809" s="152" t="s">
        <v>112</v>
      </c>
    </row>
    <row r="1810" customFormat="false" ht="12.75" hidden="false" customHeight="false" outlineLevel="0" collapsed="false">
      <c r="A1810" s="0" t="s">
        <v>62</v>
      </c>
      <c r="B1810" s="0" t="s">
        <v>113</v>
      </c>
      <c r="C1810" s="0" t="s">
        <v>108</v>
      </c>
      <c r="D1810" s="116" t="n">
        <v>39083</v>
      </c>
      <c r="E1810" s="0" t="n">
        <v>0.32</v>
      </c>
      <c r="F1810" s="0" t="n">
        <v>3133107</v>
      </c>
      <c r="G1810" s="151" t="s">
        <v>111</v>
      </c>
      <c r="H1810" s="151" t="s">
        <v>111</v>
      </c>
      <c r="I1810" s="152" t="s">
        <v>112</v>
      </c>
    </row>
    <row r="1811" customFormat="false" ht="12.75" hidden="false" customHeight="false" outlineLevel="0" collapsed="false">
      <c r="A1811" s="0" t="s">
        <v>49</v>
      </c>
      <c r="B1811" s="0" t="s">
        <v>110</v>
      </c>
      <c r="C1811" s="0" t="s">
        <v>108</v>
      </c>
      <c r="D1811" s="116" t="n">
        <v>39083</v>
      </c>
      <c r="E1811" s="0" t="n">
        <v>1.04</v>
      </c>
      <c r="F1811" s="0" t="n">
        <v>3133108</v>
      </c>
      <c r="G1811" s="151" t="s">
        <v>111</v>
      </c>
      <c r="H1811" s="151" t="s">
        <v>111</v>
      </c>
      <c r="I1811" s="152" t="s">
        <v>112</v>
      </c>
    </row>
    <row r="1812" customFormat="false" ht="12.75" hidden="false" customHeight="false" outlineLevel="0" collapsed="false">
      <c r="A1812" s="0" t="s">
        <v>49</v>
      </c>
      <c r="B1812" s="0" t="s">
        <v>113</v>
      </c>
      <c r="C1812" s="0" t="s">
        <v>108</v>
      </c>
      <c r="D1812" s="116" t="n">
        <v>39083</v>
      </c>
      <c r="E1812" s="0" t="n">
        <v>0.05</v>
      </c>
      <c r="F1812" s="0" t="n">
        <v>3133109</v>
      </c>
      <c r="G1812" s="151" t="s">
        <v>111</v>
      </c>
      <c r="H1812" s="151" t="s">
        <v>111</v>
      </c>
      <c r="I1812" s="152" t="s">
        <v>112</v>
      </c>
    </row>
    <row r="1813" customFormat="false" ht="12.75" hidden="false" customHeight="false" outlineLevel="0" collapsed="false">
      <c r="A1813" s="0" t="s">
        <v>50</v>
      </c>
      <c r="B1813" s="0" t="s">
        <v>110</v>
      </c>
      <c r="C1813" s="0" t="s">
        <v>108</v>
      </c>
      <c r="D1813" s="116" t="n">
        <v>39083</v>
      </c>
      <c r="E1813" s="0" t="n">
        <v>1.6</v>
      </c>
      <c r="F1813" s="0" t="n">
        <v>3133110</v>
      </c>
      <c r="G1813" s="151" t="s">
        <v>111</v>
      </c>
      <c r="H1813" s="151" t="s">
        <v>111</v>
      </c>
      <c r="I1813" s="152" t="s">
        <v>112</v>
      </c>
    </row>
    <row r="1814" customFormat="false" ht="12.75" hidden="false" customHeight="false" outlineLevel="0" collapsed="false">
      <c r="A1814" s="0" t="s">
        <v>50</v>
      </c>
      <c r="B1814" s="0" t="s">
        <v>113</v>
      </c>
      <c r="C1814" s="0" t="s">
        <v>108</v>
      </c>
      <c r="D1814" s="116" t="n">
        <v>39083</v>
      </c>
      <c r="E1814" s="0" t="n">
        <v>-0.25</v>
      </c>
      <c r="F1814" s="0" t="n">
        <v>3133111</v>
      </c>
      <c r="G1814" s="151" t="s">
        <v>111</v>
      </c>
      <c r="H1814" s="151" t="s">
        <v>111</v>
      </c>
      <c r="I1814" s="152" t="s">
        <v>112</v>
      </c>
    </row>
    <row r="1815" customFormat="false" ht="12.75" hidden="false" customHeight="false" outlineLevel="0" collapsed="false">
      <c r="A1815" s="0" t="s">
        <v>51</v>
      </c>
      <c r="B1815" s="0" t="s">
        <v>110</v>
      </c>
      <c r="C1815" s="0" t="s">
        <v>108</v>
      </c>
      <c r="D1815" s="116" t="n">
        <v>39083</v>
      </c>
      <c r="E1815" s="0" t="n">
        <v>1.6</v>
      </c>
      <c r="F1815" s="0" t="n">
        <v>3133112</v>
      </c>
      <c r="G1815" s="151" t="s">
        <v>111</v>
      </c>
      <c r="H1815" s="151" t="s">
        <v>111</v>
      </c>
      <c r="I1815" s="152" t="s">
        <v>112</v>
      </c>
    </row>
    <row r="1816" customFormat="false" ht="12.75" hidden="false" customHeight="false" outlineLevel="0" collapsed="false">
      <c r="A1816" s="0" t="s">
        <v>51</v>
      </c>
      <c r="B1816" s="0" t="s">
        <v>113</v>
      </c>
      <c r="C1816" s="0" t="s">
        <v>108</v>
      </c>
      <c r="D1816" s="116" t="n">
        <v>39083</v>
      </c>
      <c r="E1816" s="0" t="n">
        <v>0.45</v>
      </c>
      <c r="F1816" s="0" t="n">
        <v>3133113</v>
      </c>
      <c r="G1816" s="151" t="s">
        <v>111</v>
      </c>
      <c r="H1816" s="151" t="s">
        <v>111</v>
      </c>
      <c r="I1816" s="152" t="s">
        <v>112</v>
      </c>
    </row>
    <row r="1817" customFormat="false" ht="12.75" hidden="false" customHeight="false" outlineLevel="0" collapsed="false">
      <c r="A1817" s="0" t="s">
        <v>52</v>
      </c>
      <c r="B1817" s="0" t="s">
        <v>110</v>
      </c>
      <c r="C1817" s="0" t="s">
        <v>108</v>
      </c>
      <c r="D1817" s="116" t="n">
        <v>39083</v>
      </c>
      <c r="E1817" s="0" t="n">
        <v>1.6</v>
      </c>
      <c r="F1817" s="0" t="n">
        <v>3133114</v>
      </c>
      <c r="G1817" s="151" t="s">
        <v>111</v>
      </c>
      <c r="H1817" s="151" t="s">
        <v>111</v>
      </c>
      <c r="I1817" s="152" t="s">
        <v>112</v>
      </c>
    </row>
    <row r="1818" customFormat="false" ht="12.75" hidden="false" customHeight="false" outlineLevel="0" collapsed="false">
      <c r="A1818" s="0" t="s">
        <v>52</v>
      </c>
      <c r="B1818" s="0" t="s">
        <v>113</v>
      </c>
      <c r="C1818" s="0" t="s">
        <v>108</v>
      </c>
      <c r="D1818" s="116" t="n">
        <v>39083</v>
      </c>
      <c r="E1818" s="0" t="n">
        <v>-0.2</v>
      </c>
      <c r="F1818" s="0" t="n">
        <v>3133115</v>
      </c>
      <c r="G1818" s="151" t="s">
        <v>111</v>
      </c>
      <c r="H1818" s="151" t="s">
        <v>111</v>
      </c>
      <c r="I1818" s="152" t="s">
        <v>112</v>
      </c>
    </row>
    <row r="1819" customFormat="false" ht="12.75" hidden="false" customHeight="false" outlineLevel="0" collapsed="false">
      <c r="A1819" s="0" t="s">
        <v>17</v>
      </c>
      <c r="B1819" s="0" t="s">
        <v>110</v>
      </c>
      <c r="C1819" s="0" t="s">
        <v>108</v>
      </c>
      <c r="D1819" s="116" t="n">
        <v>39083</v>
      </c>
      <c r="E1819" s="0" t="n">
        <v>1.096</v>
      </c>
      <c r="F1819" s="0" t="n">
        <v>3133116</v>
      </c>
      <c r="G1819" s="151" t="s">
        <v>111</v>
      </c>
      <c r="H1819" s="151" t="s">
        <v>111</v>
      </c>
      <c r="I1819" s="152" t="s">
        <v>112</v>
      </c>
    </row>
    <row r="1820" customFormat="false" ht="12.75" hidden="false" customHeight="false" outlineLevel="0" collapsed="false">
      <c r="A1820" s="0" t="s">
        <v>17</v>
      </c>
      <c r="B1820" s="0" t="s">
        <v>113</v>
      </c>
      <c r="C1820" s="0" t="s">
        <v>108</v>
      </c>
      <c r="D1820" s="116" t="n">
        <v>39083</v>
      </c>
      <c r="E1820" s="0" t="n">
        <v>0.018</v>
      </c>
      <c r="F1820" s="0" t="n">
        <v>3133117</v>
      </c>
      <c r="G1820" s="151" t="s">
        <v>111</v>
      </c>
      <c r="H1820" s="151" t="s">
        <v>111</v>
      </c>
      <c r="I1820" s="152" t="s">
        <v>112</v>
      </c>
    </row>
    <row r="1821" customFormat="false" ht="12.75" hidden="false" customHeight="false" outlineLevel="0" collapsed="false">
      <c r="A1821" s="0" t="s">
        <v>18</v>
      </c>
      <c r="B1821" s="0" t="s">
        <v>110</v>
      </c>
      <c r="C1821" s="0" t="s">
        <v>108</v>
      </c>
      <c r="D1821" s="116" t="n">
        <v>39083</v>
      </c>
      <c r="E1821" s="0" t="n">
        <v>0</v>
      </c>
      <c r="F1821" s="0" t="n">
        <v>3133118</v>
      </c>
      <c r="G1821" s="151" t="s">
        <v>111</v>
      </c>
      <c r="H1821" s="151" t="s">
        <v>111</v>
      </c>
      <c r="I1821" s="152" t="s">
        <v>112</v>
      </c>
    </row>
    <row r="1822" customFormat="false" ht="12.75" hidden="false" customHeight="false" outlineLevel="0" collapsed="false">
      <c r="A1822" s="0" t="s">
        <v>18</v>
      </c>
      <c r="B1822" s="0" t="s">
        <v>113</v>
      </c>
      <c r="C1822" s="0" t="s">
        <v>108</v>
      </c>
      <c r="D1822" s="116" t="n">
        <v>39083</v>
      </c>
      <c r="E1822" s="0" t="n">
        <v>0</v>
      </c>
      <c r="F1822" s="0" t="n">
        <v>3133119</v>
      </c>
      <c r="G1822" s="151" t="s">
        <v>111</v>
      </c>
      <c r="H1822" s="151" t="s">
        <v>111</v>
      </c>
      <c r="I1822" s="152" t="s">
        <v>112</v>
      </c>
    </row>
    <row r="1823" customFormat="false" ht="12.75" hidden="false" customHeight="false" outlineLevel="0" collapsed="false">
      <c r="A1823" s="0" t="s">
        <v>19</v>
      </c>
      <c r="B1823" s="0" t="s">
        <v>110</v>
      </c>
      <c r="C1823" s="0" t="s">
        <v>108</v>
      </c>
      <c r="D1823" s="116" t="n">
        <v>39083</v>
      </c>
      <c r="E1823" s="0" t="n">
        <v>1.135</v>
      </c>
      <c r="F1823" s="0" t="n">
        <v>3133120</v>
      </c>
      <c r="G1823" s="151" t="s">
        <v>111</v>
      </c>
      <c r="H1823" s="151" t="s">
        <v>111</v>
      </c>
      <c r="I1823" s="152" t="s">
        <v>112</v>
      </c>
    </row>
    <row r="1824" customFormat="false" ht="12.75" hidden="false" customHeight="false" outlineLevel="0" collapsed="false">
      <c r="A1824" s="0" t="s">
        <v>19</v>
      </c>
      <c r="B1824" s="0" t="s">
        <v>113</v>
      </c>
      <c r="C1824" s="0" t="s">
        <v>108</v>
      </c>
      <c r="D1824" s="116" t="n">
        <v>39083</v>
      </c>
      <c r="E1824" s="0" t="n">
        <v>0.05</v>
      </c>
      <c r="F1824" s="0" t="n">
        <v>3133121</v>
      </c>
      <c r="G1824" s="151" t="s">
        <v>111</v>
      </c>
      <c r="H1824" s="151" t="s">
        <v>111</v>
      </c>
      <c r="I1824" s="152" t="s">
        <v>112</v>
      </c>
    </row>
    <row r="1825" customFormat="false" ht="12.75" hidden="false" customHeight="false" outlineLevel="0" collapsed="false">
      <c r="A1825" s="0" t="s">
        <v>21</v>
      </c>
      <c r="B1825" s="0" t="s">
        <v>110</v>
      </c>
      <c r="C1825" s="0" t="s">
        <v>108</v>
      </c>
      <c r="D1825" s="116" t="n">
        <v>39083</v>
      </c>
      <c r="E1825" s="0" t="n">
        <v>1.125</v>
      </c>
      <c r="F1825" s="0" t="n">
        <v>3133122</v>
      </c>
      <c r="G1825" s="151" t="s">
        <v>111</v>
      </c>
      <c r="H1825" s="151" t="s">
        <v>111</v>
      </c>
      <c r="I1825" s="152" t="s">
        <v>112</v>
      </c>
    </row>
    <row r="1826" customFormat="false" ht="12.75" hidden="false" customHeight="false" outlineLevel="0" collapsed="false">
      <c r="A1826" s="0" t="s">
        <v>21</v>
      </c>
      <c r="B1826" s="0" t="s">
        <v>113</v>
      </c>
      <c r="C1826" s="0" t="s">
        <v>108</v>
      </c>
      <c r="D1826" s="116" t="n">
        <v>39083</v>
      </c>
      <c r="E1826" s="0" t="n">
        <v>0.07</v>
      </c>
      <c r="F1826" s="0" t="n">
        <v>3133123</v>
      </c>
      <c r="G1826" s="151" t="s">
        <v>111</v>
      </c>
      <c r="H1826" s="151" t="s">
        <v>111</v>
      </c>
      <c r="I1826" s="152" t="s">
        <v>112</v>
      </c>
    </row>
    <row r="1827" customFormat="false" ht="12.75" hidden="false" customHeight="false" outlineLevel="0" collapsed="false">
      <c r="A1827" s="0" t="s">
        <v>73</v>
      </c>
      <c r="B1827" s="0" t="s">
        <v>80</v>
      </c>
      <c r="C1827" s="0" t="s">
        <v>108</v>
      </c>
      <c r="D1827" s="116" t="n">
        <v>39083</v>
      </c>
      <c r="E1827" s="0" t="n">
        <v>0.05</v>
      </c>
      <c r="F1827" s="0" t="n">
        <v>3133124</v>
      </c>
      <c r="G1827" s="151" t="s">
        <v>111</v>
      </c>
      <c r="H1827" s="151" t="s">
        <v>111</v>
      </c>
      <c r="I1827" s="152" t="s">
        <v>112</v>
      </c>
    </row>
    <row r="1828" customFormat="false" ht="12.75" hidden="false" customHeight="false" outlineLevel="0" collapsed="false">
      <c r="A1828" s="0" t="s">
        <v>74</v>
      </c>
      <c r="B1828" s="0" t="s">
        <v>80</v>
      </c>
      <c r="C1828" s="0" t="s">
        <v>108</v>
      </c>
      <c r="D1828" s="116" t="n">
        <v>39083</v>
      </c>
      <c r="E1828" s="0" t="n">
        <v>0.45</v>
      </c>
      <c r="F1828" s="0" t="n">
        <v>3133125</v>
      </c>
      <c r="G1828" s="151" t="s">
        <v>111</v>
      </c>
      <c r="H1828" s="151" t="s">
        <v>111</v>
      </c>
      <c r="I1828" s="152" t="s">
        <v>112</v>
      </c>
    </row>
    <row r="1829" customFormat="false" ht="12.75" hidden="false" customHeight="false" outlineLevel="0" collapsed="false">
      <c r="A1829" s="0" t="s">
        <v>75</v>
      </c>
      <c r="B1829" s="0" t="s">
        <v>80</v>
      </c>
      <c r="C1829" s="0" t="s">
        <v>108</v>
      </c>
      <c r="D1829" s="116" t="n">
        <v>39083</v>
      </c>
      <c r="E1829" s="0" t="n">
        <v>-0.2</v>
      </c>
      <c r="F1829" s="0" t="n">
        <v>3133126</v>
      </c>
      <c r="G1829" s="151" t="s">
        <v>111</v>
      </c>
      <c r="H1829" s="151" t="s">
        <v>111</v>
      </c>
      <c r="I1829" s="152" t="s">
        <v>112</v>
      </c>
    </row>
    <row r="1830" customFormat="false" ht="12.75" hidden="false" customHeight="false" outlineLevel="0" collapsed="false">
      <c r="A1830" s="0" t="s">
        <v>76</v>
      </c>
      <c r="B1830" s="0" t="s">
        <v>80</v>
      </c>
      <c r="C1830" s="0" t="s">
        <v>108</v>
      </c>
      <c r="D1830" s="116" t="n">
        <v>39083</v>
      </c>
      <c r="E1830" s="0" t="n">
        <v>0.45</v>
      </c>
      <c r="F1830" s="0" t="n">
        <v>3133127</v>
      </c>
      <c r="G1830" s="151" t="s">
        <v>111</v>
      </c>
      <c r="H1830" s="151" t="s">
        <v>111</v>
      </c>
      <c r="I1830" s="152" t="s">
        <v>112</v>
      </c>
    </row>
    <row r="1831" customFormat="false" ht="12.75" hidden="false" customHeight="false" outlineLevel="0" collapsed="false">
      <c r="A1831" s="0" t="s">
        <v>72</v>
      </c>
      <c r="B1831" s="0" t="s">
        <v>80</v>
      </c>
      <c r="C1831" s="0" t="s">
        <v>108</v>
      </c>
      <c r="D1831" s="116" t="n">
        <v>39083</v>
      </c>
      <c r="E1831" s="158" t="n">
        <v>39114</v>
      </c>
      <c r="I1831" s="152" t="s">
        <v>109</v>
      </c>
    </row>
    <row r="1832" customFormat="false" ht="12.75" hidden="false" customHeight="false" outlineLevel="0" collapsed="false">
      <c r="A1832" s="0" t="s">
        <v>59</v>
      </c>
      <c r="B1832" s="0" t="s">
        <v>110</v>
      </c>
      <c r="C1832" s="0" t="s">
        <v>108</v>
      </c>
      <c r="D1832" s="116" t="n">
        <v>39114</v>
      </c>
      <c r="E1832" s="0" t="n">
        <v>1.215</v>
      </c>
      <c r="F1832" s="0" t="n">
        <v>3133100</v>
      </c>
      <c r="G1832" s="151" t="s">
        <v>111</v>
      </c>
      <c r="H1832" s="151" t="s">
        <v>111</v>
      </c>
      <c r="I1832" s="152" t="s">
        <v>112</v>
      </c>
    </row>
    <row r="1833" customFormat="false" ht="12.75" hidden="false" customHeight="false" outlineLevel="0" collapsed="false">
      <c r="A1833" s="0" t="s">
        <v>59</v>
      </c>
      <c r="B1833" s="0" t="s">
        <v>113</v>
      </c>
      <c r="C1833" s="0" t="s">
        <v>108</v>
      </c>
      <c r="D1833" s="116" t="n">
        <v>39114</v>
      </c>
      <c r="E1833" s="0" t="n">
        <v>0.05</v>
      </c>
      <c r="F1833" s="0" t="n">
        <v>3133101</v>
      </c>
      <c r="G1833" s="151" t="s">
        <v>111</v>
      </c>
      <c r="H1833" s="151" t="s">
        <v>111</v>
      </c>
      <c r="I1833" s="152" t="s">
        <v>112</v>
      </c>
    </row>
    <row r="1834" customFormat="false" ht="12.75" hidden="false" customHeight="false" outlineLevel="0" collapsed="false">
      <c r="A1834" s="0" t="s">
        <v>60</v>
      </c>
      <c r="B1834" s="0" t="s">
        <v>110</v>
      </c>
      <c r="C1834" s="0" t="s">
        <v>108</v>
      </c>
      <c r="D1834" s="116" t="n">
        <v>39114</v>
      </c>
      <c r="E1834" s="0" t="n">
        <v>1.215</v>
      </c>
      <c r="F1834" s="0" t="n">
        <v>3133102</v>
      </c>
      <c r="G1834" s="151" t="s">
        <v>111</v>
      </c>
      <c r="H1834" s="151" t="s">
        <v>111</v>
      </c>
      <c r="I1834" s="152" t="s">
        <v>112</v>
      </c>
    </row>
    <row r="1835" customFormat="false" ht="12.75" hidden="false" customHeight="false" outlineLevel="0" collapsed="false">
      <c r="A1835" s="0" t="s">
        <v>60</v>
      </c>
      <c r="B1835" s="0" t="s">
        <v>113</v>
      </c>
      <c r="C1835" s="0" t="s">
        <v>108</v>
      </c>
      <c r="D1835" s="116" t="n">
        <v>39114</v>
      </c>
      <c r="E1835" s="0" t="n">
        <v>0.32</v>
      </c>
      <c r="F1835" s="0" t="n">
        <v>3133103</v>
      </c>
      <c r="G1835" s="151" t="s">
        <v>111</v>
      </c>
      <c r="H1835" s="151" t="s">
        <v>111</v>
      </c>
      <c r="I1835" s="152" t="s">
        <v>112</v>
      </c>
    </row>
    <row r="1836" customFormat="false" ht="12.75" hidden="false" customHeight="false" outlineLevel="0" collapsed="false">
      <c r="A1836" s="0" t="s">
        <v>61</v>
      </c>
      <c r="B1836" s="0" t="s">
        <v>110</v>
      </c>
      <c r="C1836" s="0" t="s">
        <v>108</v>
      </c>
      <c r="D1836" s="116" t="n">
        <v>39114</v>
      </c>
      <c r="E1836" s="0" t="n">
        <v>1.535</v>
      </c>
      <c r="F1836" s="0" t="n">
        <v>3133104</v>
      </c>
      <c r="G1836" s="151" t="s">
        <v>111</v>
      </c>
      <c r="H1836" s="151" t="s">
        <v>111</v>
      </c>
      <c r="I1836" s="152" t="s">
        <v>112</v>
      </c>
    </row>
    <row r="1837" customFormat="false" ht="12.75" hidden="false" customHeight="false" outlineLevel="0" collapsed="false">
      <c r="A1837" s="0" t="s">
        <v>61</v>
      </c>
      <c r="B1837" s="0" t="s">
        <v>113</v>
      </c>
      <c r="C1837" s="0" t="s">
        <v>108</v>
      </c>
      <c r="D1837" s="116" t="n">
        <v>39114</v>
      </c>
      <c r="E1837" s="0" t="n">
        <v>0.05</v>
      </c>
      <c r="F1837" s="0" t="n">
        <v>3133105</v>
      </c>
      <c r="G1837" s="151" t="s">
        <v>111</v>
      </c>
      <c r="H1837" s="151" t="s">
        <v>111</v>
      </c>
      <c r="I1837" s="152" t="s">
        <v>112</v>
      </c>
    </row>
    <row r="1838" customFormat="false" ht="12.75" hidden="false" customHeight="false" outlineLevel="0" collapsed="false">
      <c r="A1838" s="0" t="s">
        <v>62</v>
      </c>
      <c r="B1838" s="0" t="s">
        <v>110</v>
      </c>
      <c r="C1838" s="0" t="s">
        <v>108</v>
      </c>
      <c r="D1838" s="116" t="n">
        <v>39114</v>
      </c>
      <c r="E1838" s="0" t="n">
        <v>1.215</v>
      </c>
      <c r="F1838" s="0" t="n">
        <v>3133106</v>
      </c>
      <c r="G1838" s="151" t="s">
        <v>111</v>
      </c>
      <c r="H1838" s="151" t="s">
        <v>111</v>
      </c>
      <c r="I1838" s="152" t="s">
        <v>112</v>
      </c>
    </row>
    <row r="1839" customFormat="false" ht="12.75" hidden="false" customHeight="false" outlineLevel="0" collapsed="false">
      <c r="A1839" s="0" t="s">
        <v>62</v>
      </c>
      <c r="B1839" s="0" t="s">
        <v>113</v>
      </c>
      <c r="C1839" s="0" t="s">
        <v>108</v>
      </c>
      <c r="D1839" s="116" t="n">
        <v>39114</v>
      </c>
      <c r="E1839" s="0" t="n">
        <v>0.32</v>
      </c>
      <c r="F1839" s="0" t="n">
        <v>3133107</v>
      </c>
      <c r="G1839" s="151" t="s">
        <v>111</v>
      </c>
      <c r="H1839" s="151" t="s">
        <v>111</v>
      </c>
      <c r="I1839" s="152" t="s">
        <v>112</v>
      </c>
    </row>
    <row r="1840" customFormat="false" ht="12.75" hidden="false" customHeight="false" outlineLevel="0" collapsed="false">
      <c r="A1840" s="0" t="s">
        <v>49</v>
      </c>
      <c r="B1840" s="0" t="s">
        <v>110</v>
      </c>
      <c r="C1840" s="0" t="s">
        <v>108</v>
      </c>
      <c r="D1840" s="116" t="n">
        <v>39114</v>
      </c>
      <c r="E1840" s="0" t="n">
        <v>1.04</v>
      </c>
      <c r="F1840" s="0" t="n">
        <v>3133108</v>
      </c>
      <c r="G1840" s="151" t="s">
        <v>111</v>
      </c>
      <c r="H1840" s="151" t="s">
        <v>111</v>
      </c>
      <c r="I1840" s="152" t="s">
        <v>112</v>
      </c>
    </row>
    <row r="1841" customFormat="false" ht="12.75" hidden="false" customHeight="false" outlineLevel="0" collapsed="false">
      <c r="A1841" s="0" t="s">
        <v>49</v>
      </c>
      <c r="B1841" s="0" t="s">
        <v>113</v>
      </c>
      <c r="C1841" s="0" t="s">
        <v>108</v>
      </c>
      <c r="D1841" s="116" t="n">
        <v>39114</v>
      </c>
      <c r="E1841" s="0" t="n">
        <v>0.05</v>
      </c>
      <c r="F1841" s="0" t="n">
        <v>3133109</v>
      </c>
      <c r="G1841" s="151" t="s">
        <v>111</v>
      </c>
      <c r="H1841" s="151" t="s">
        <v>111</v>
      </c>
      <c r="I1841" s="152" t="s">
        <v>112</v>
      </c>
    </row>
    <row r="1842" customFormat="false" ht="12.75" hidden="false" customHeight="false" outlineLevel="0" collapsed="false">
      <c r="A1842" s="0" t="s">
        <v>50</v>
      </c>
      <c r="B1842" s="0" t="s">
        <v>110</v>
      </c>
      <c r="C1842" s="0" t="s">
        <v>108</v>
      </c>
      <c r="D1842" s="116" t="n">
        <v>39114</v>
      </c>
      <c r="E1842" s="0" t="n">
        <v>1.6</v>
      </c>
      <c r="F1842" s="0" t="n">
        <v>3133110</v>
      </c>
      <c r="G1842" s="151" t="s">
        <v>111</v>
      </c>
      <c r="H1842" s="151" t="s">
        <v>111</v>
      </c>
      <c r="I1842" s="152" t="s">
        <v>112</v>
      </c>
    </row>
    <row r="1843" customFormat="false" ht="12.75" hidden="false" customHeight="false" outlineLevel="0" collapsed="false">
      <c r="A1843" s="0" t="s">
        <v>50</v>
      </c>
      <c r="B1843" s="0" t="s">
        <v>113</v>
      </c>
      <c r="C1843" s="0" t="s">
        <v>108</v>
      </c>
      <c r="D1843" s="116" t="n">
        <v>39114</v>
      </c>
      <c r="E1843" s="0" t="n">
        <v>-0.28</v>
      </c>
      <c r="F1843" s="0" t="n">
        <v>3133111</v>
      </c>
      <c r="G1843" s="151" t="s">
        <v>111</v>
      </c>
      <c r="H1843" s="151" t="s">
        <v>111</v>
      </c>
      <c r="I1843" s="152" t="s">
        <v>112</v>
      </c>
    </row>
    <row r="1844" customFormat="false" ht="12.75" hidden="false" customHeight="false" outlineLevel="0" collapsed="false">
      <c r="A1844" s="0" t="s">
        <v>51</v>
      </c>
      <c r="B1844" s="0" t="s">
        <v>110</v>
      </c>
      <c r="C1844" s="0" t="s">
        <v>108</v>
      </c>
      <c r="D1844" s="116" t="n">
        <v>39114</v>
      </c>
      <c r="E1844" s="0" t="n">
        <v>1.6</v>
      </c>
      <c r="F1844" s="0" t="n">
        <v>3133112</v>
      </c>
      <c r="G1844" s="151" t="s">
        <v>111</v>
      </c>
      <c r="H1844" s="151" t="s">
        <v>111</v>
      </c>
      <c r="I1844" s="152" t="s">
        <v>112</v>
      </c>
    </row>
    <row r="1845" customFormat="false" ht="12.75" hidden="false" customHeight="false" outlineLevel="0" collapsed="false">
      <c r="A1845" s="0" t="s">
        <v>51</v>
      </c>
      <c r="B1845" s="0" t="s">
        <v>113</v>
      </c>
      <c r="C1845" s="0" t="s">
        <v>108</v>
      </c>
      <c r="D1845" s="116" t="n">
        <v>39114</v>
      </c>
      <c r="E1845" s="0" t="n">
        <v>0.45</v>
      </c>
      <c r="F1845" s="0" t="n">
        <v>3133113</v>
      </c>
      <c r="G1845" s="151" t="s">
        <v>111</v>
      </c>
      <c r="H1845" s="151" t="s">
        <v>111</v>
      </c>
      <c r="I1845" s="152" t="s">
        <v>112</v>
      </c>
    </row>
    <row r="1846" customFormat="false" ht="12.75" hidden="false" customHeight="false" outlineLevel="0" collapsed="false">
      <c r="A1846" s="0" t="s">
        <v>52</v>
      </c>
      <c r="B1846" s="0" t="s">
        <v>110</v>
      </c>
      <c r="C1846" s="0" t="s">
        <v>108</v>
      </c>
      <c r="D1846" s="116" t="n">
        <v>39114</v>
      </c>
      <c r="E1846" s="0" t="n">
        <v>1.6</v>
      </c>
      <c r="F1846" s="0" t="n">
        <v>3133114</v>
      </c>
      <c r="G1846" s="151" t="s">
        <v>111</v>
      </c>
      <c r="H1846" s="151" t="s">
        <v>111</v>
      </c>
      <c r="I1846" s="152" t="s">
        <v>112</v>
      </c>
    </row>
    <row r="1847" customFormat="false" ht="12.75" hidden="false" customHeight="false" outlineLevel="0" collapsed="false">
      <c r="A1847" s="0" t="s">
        <v>52</v>
      </c>
      <c r="B1847" s="0" t="s">
        <v>113</v>
      </c>
      <c r="C1847" s="0" t="s">
        <v>108</v>
      </c>
      <c r="D1847" s="116" t="n">
        <v>39114</v>
      </c>
      <c r="E1847" s="0" t="n">
        <v>-0.2</v>
      </c>
      <c r="F1847" s="0" t="n">
        <v>3133115</v>
      </c>
      <c r="G1847" s="151" t="s">
        <v>111</v>
      </c>
      <c r="H1847" s="151" t="s">
        <v>111</v>
      </c>
      <c r="I1847" s="152" t="s">
        <v>112</v>
      </c>
    </row>
    <row r="1848" customFormat="false" ht="12.75" hidden="false" customHeight="false" outlineLevel="0" collapsed="false">
      <c r="A1848" s="0" t="s">
        <v>17</v>
      </c>
      <c r="B1848" s="0" t="s">
        <v>110</v>
      </c>
      <c r="C1848" s="0" t="s">
        <v>108</v>
      </c>
      <c r="D1848" s="116" t="n">
        <v>39114</v>
      </c>
      <c r="E1848" s="0" t="n">
        <v>1.086</v>
      </c>
      <c r="F1848" s="0" t="n">
        <v>3133116</v>
      </c>
      <c r="G1848" s="151" t="s">
        <v>111</v>
      </c>
      <c r="H1848" s="151" t="s">
        <v>111</v>
      </c>
      <c r="I1848" s="152" t="s">
        <v>112</v>
      </c>
    </row>
    <row r="1849" customFormat="false" ht="12.75" hidden="false" customHeight="false" outlineLevel="0" collapsed="false">
      <c r="A1849" s="0" t="s">
        <v>17</v>
      </c>
      <c r="B1849" s="0" t="s">
        <v>113</v>
      </c>
      <c r="C1849" s="0" t="s">
        <v>108</v>
      </c>
      <c r="D1849" s="116" t="n">
        <v>39114</v>
      </c>
      <c r="E1849" s="0" t="n">
        <v>0.018</v>
      </c>
      <c r="F1849" s="0" t="n">
        <v>3133117</v>
      </c>
      <c r="G1849" s="151" t="s">
        <v>111</v>
      </c>
      <c r="H1849" s="151" t="s">
        <v>111</v>
      </c>
      <c r="I1849" s="152" t="s">
        <v>112</v>
      </c>
    </row>
    <row r="1850" customFormat="false" ht="12.75" hidden="false" customHeight="false" outlineLevel="0" collapsed="false">
      <c r="A1850" s="0" t="s">
        <v>18</v>
      </c>
      <c r="B1850" s="0" t="s">
        <v>110</v>
      </c>
      <c r="C1850" s="0" t="s">
        <v>108</v>
      </c>
      <c r="D1850" s="116" t="n">
        <v>39114</v>
      </c>
      <c r="E1850" s="0" t="n">
        <v>0</v>
      </c>
      <c r="F1850" s="0" t="n">
        <v>3133118</v>
      </c>
      <c r="G1850" s="151" t="s">
        <v>111</v>
      </c>
      <c r="H1850" s="151" t="s">
        <v>111</v>
      </c>
      <c r="I1850" s="152" t="s">
        <v>112</v>
      </c>
    </row>
    <row r="1851" customFormat="false" ht="12.75" hidden="false" customHeight="false" outlineLevel="0" collapsed="false">
      <c r="A1851" s="0" t="s">
        <v>18</v>
      </c>
      <c r="B1851" s="0" t="s">
        <v>113</v>
      </c>
      <c r="C1851" s="0" t="s">
        <v>108</v>
      </c>
      <c r="D1851" s="116" t="n">
        <v>39114</v>
      </c>
      <c r="E1851" s="0" t="n">
        <v>0</v>
      </c>
      <c r="F1851" s="0" t="n">
        <v>3133119</v>
      </c>
      <c r="G1851" s="151" t="s">
        <v>111</v>
      </c>
      <c r="H1851" s="151" t="s">
        <v>111</v>
      </c>
      <c r="I1851" s="152" t="s">
        <v>112</v>
      </c>
    </row>
    <row r="1852" customFormat="false" ht="12.75" hidden="false" customHeight="false" outlineLevel="0" collapsed="false">
      <c r="A1852" s="0" t="s">
        <v>19</v>
      </c>
      <c r="B1852" s="0" t="s">
        <v>110</v>
      </c>
      <c r="C1852" s="0" t="s">
        <v>108</v>
      </c>
      <c r="D1852" s="116" t="n">
        <v>39114</v>
      </c>
      <c r="E1852" s="0" t="n">
        <v>1.135</v>
      </c>
      <c r="F1852" s="0" t="n">
        <v>3133120</v>
      </c>
      <c r="G1852" s="151" t="s">
        <v>111</v>
      </c>
      <c r="H1852" s="151" t="s">
        <v>111</v>
      </c>
      <c r="I1852" s="152" t="s">
        <v>112</v>
      </c>
    </row>
    <row r="1853" customFormat="false" ht="12.75" hidden="false" customHeight="false" outlineLevel="0" collapsed="false">
      <c r="A1853" s="0" t="s">
        <v>19</v>
      </c>
      <c r="B1853" s="0" t="s">
        <v>113</v>
      </c>
      <c r="C1853" s="0" t="s">
        <v>108</v>
      </c>
      <c r="D1853" s="116" t="n">
        <v>39114</v>
      </c>
      <c r="E1853" s="0" t="n">
        <v>0.05</v>
      </c>
      <c r="F1853" s="0" t="n">
        <v>3133121</v>
      </c>
      <c r="G1853" s="151" t="s">
        <v>111</v>
      </c>
      <c r="H1853" s="151" t="s">
        <v>111</v>
      </c>
      <c r="I1853" s="152" t="s">
        <v>112</v>
      </c>
    </row>
    <row r="1854" customFormat="false" ht="12.75" hidden="false" customHeight="false" outlineLevel="0" collapsed="false">
      <c r="A1854" s="0" t="s">
        <v>21</v>
      </c>
      <c r="B1854" s="0" t="s">
        <v>110</v>
      </c>
      <c r="C1854" s="0" t="s">
        <v>108</v>
      </c>
      <c r="D1854" s="116" t="n">
        <v>39114</v>
      </c>
      <c r="E1854" s="0" t="n">
        <v>1.125</v>
      </c>
      <c r="F1854" s="0" t="n">
        <v>3133122</v>
      </c>
      <c r="G1854" s="151" t="s">
        <v>111</v>
      </c>
      <c r="H1854" s="151" t="s">
        <v>111</v>
      </c>
      <c r="I1854" s="152" t="s">
        <v>112</v>
      </c>
    </row>
    <row r="1855" customFormat="false" ht="12.75" hidden="false" customHeight="false" outlineLevel="0" collapsed="false">
      <c r="A1855" s="0" t="s">
        <v>21</v>
      </c>
      <c r="B1855" s="0" t="s">
        <v>113</v>
      </c>
      <c r="C1855" s="0" t="s">
        <v>108</v>
      </c>
      <c r="D1855" s="116" t="n">
        <v>39114</v>
      </c>
      <c r="E1855" s="0" t="n">
        <v>0.07</v>
      </c>
      <c r="F1855" s="0" t="n">
        <v>3133123</v>
      </c>
      <c r="G1855" s="151" t="s">
        <v>111</v>
      </c>
      <c r="H1855" s="151" t="s">
        <v>111</v>
      </c>
      <c r="I1855" s="152" t="s">
        <v>112</v>
      </c>
    </row>
    <row r="1856" customFormat="false" ht="12.75" hidden="false" customHeight="false" outlineLevel="0" collapsed="false">
      <c r="A1856" s="0" t="s">
        <v>73</v>
      </c>
      <c r="B1856" s="0" t="s">
        <v>80</v>
      </c>
      <c r="C1856" s="0" t="s">
        <v>108</v>
      </c>
      <c r="D1856" s="116" t="n">
        <v>39114</v>
      </c>
      <c r="E1856" s="0" t="n">
        <v>0.05</v>
      </c>
      <c r="F1856" s="0" t="n">
        <v>3133124</v>
      </c>
      <c r="G1856" s="151" t="s">
        <v>111</v>
      </c>
      <c r="H1856" s="151" t="s">
        <v>111</v>
      </c>
      <c r="I1856" s="152" t="s">
        <v>112</v>
      </c>
    </row>
    <row r="1857" customFormat="false" ht="12.75" hidden="false" customHeight="false" outlineLevel="0" collapsed="false">
      <c r="A1857" s="0" t="s">
        <v>74</v>
      </c>
      <c r="B1857" s="0" t="s">
        <v>80</v>
      </c>
      <c r="C1857" s="0" t="s">
        <v>108</v>
      </c>
      <c r="D1857" s="116" t="n">
        <v>39114</v>
      </c>
      <c r="E1857" s="0" t="n">
        <v>0.45</v>
      </c>
      <c r="F1857" s="0" t="n">
        <v>3133125</v>
      </c>
      <c r="G1857" s="151" t="s">
        <v>111</v>
      </c>
      <c r="H1857" s="151" t="s">
        <v>111</v>
      </c>
      <c r="I1857" s="152" t="s">
        <v>112</v>
      </c>
    </row>
    <row r="1858" customFormat="false" ht="12.75" hidden="false" customHeight="false" outlineLevel="0" collapsed="false">
      <c r="A1858" s="0" t="s">
        <v>75</v>
      </c>
      <c r="B1858" s="0" t="s">
        <v>80</v>
      </c>
      <c r="C1858" s="0" t="s">
        <v>108</v>
      </c>
      <c r="D1858" s="116" t="n">
        <v>39114</v>
      </c>
      <c r="E1858" s="0" t="n">
        <v>-0.2</v>
      </c>
      <c r="F1858" s="0" t="n">
        <v>3133126</v>
      </c>
      <c r="G1858" s="151" t="s">
        <v>111</v>
      </c>
      <c r="H1858" s="151" t="s">
        <v>111</v>
      </c>
      <c r="I1858" s="152" t="s">
        <v>112</v>
      </c>
    </row>
    <row r="1859" customFormat="false" ht="12.75" hidden="false" customHeight="false" outlineLevel="0" collapsed="false">
      <c r="A1859" s="0" t="s">
        <v>76</v>
      </c>
      <c r="B1859" s="0" t="s">
        <v>80</v>
      </c>
      <c r="C1859" s="0" t="s">
        <v>108</v>
      </c>
      <c r="D1859" s="116" t="n">
        <v>39114</v>
      </c>
      <c r="E1859" s="0" t="n">
        <v>0.45</v>
      </c>
      <c r="F1859" s="0" t="n">
        <v>3133127</v>
      </c>
      <c r="G1859" s="151" t="s">
        <v>111</v>
      </c>
      <c r="H1859" s="151" t="s">
        <v>111</v>
      </c>
      <c r="I1859" s="152" t="s">
        <v>112</v>
      </c>
    </row>
    <row r="1860" customFormat="false" ht="12.75" hidden="false" customHeight="false" outlineLevel="0" collapsed="false">
      <c r="A1860" s="0" t="s">
        <v>72</v>
      </c>
      <c r="B1860" s="0" t="s">
        <v>80</v>
      </c>
      <c r="C1860" s="0" t="s">
        <v>108</v>
      </c>
      <c r="D1860" s="116" t="n">
        <v>39114</v>
      </c>
      <c r="E1860" s="158" t="n">
        <v>39142</v>
      </c>
      <c r="I1860" s="152" t="s">
        <v>109</v>
      </c>
    </row>
    <row r="1861" customFormat="false" ht="12.75" hidden="false" customHeight="false" outlineLevel="0" collapsed="false">
      <c r="A1861" s="0" t="s">
        <v>59</v>
      </c>
      <c r="B1861" s="0" t="s">
        <v>110</v>
      </c>
      <c r="C1861" s="0" t="s">
        <v>108</v>
      </c>
      <c r="D1861" s="116" t="n">
        <v>39142</v>
      </c>
      <c r="E1861" s="0" t="n">
        <v>0.655</v>
      </c>
      <c r="F1861" s="0" t="n">
        <v>3133100</v>
      </c>
      <c r="G1861" s="151" t="s">
        <v>111</v>
      </c>
      <c r="H1861" s="151" t="s">
        <v>111</v>
      </c>
      <c r="I1861" s="152" t="s">
        <v>112</v>
      </c>
    </row>
    <row r="1862" customFormat="false" ht="12.75" hidden="false" customHeight="false" outlineLevel="0" collapsed="false">
      <c r="A1862" s="0" t="s">
        <v>59</v>
      </c>
      <c r="B1862" s="0" t="s">
        <v>113</v>
      </c>
      <c r="C1862" s="0" t="s">
        <v>108</v>
      </c>
      <c r="D1862" s="116" t="n">
        <v>39142</v>
      </c>
      <c r="E1862" s="0" t="n">
        <v>0.05</v>
      </c>
      <c r="F1862" s="0" t="n">
        <v>3133101</v>
      </c>
      <c r="G1862" s="151" t="s">
        <v>111</v>
      </c>
      <c r="H1862" s="151" t="s">
        <v>111</v>
      </c>
      <c r="I1862" s="152" t="s">
        <v>112</v>
      </c>
    </row>
    <row r="1863" customFormat="false" ht="12.75" hidden="false" customHeight="false" outlineLevel="0" collapsed="false">
      <c r="A1863" s="0" t="s">
        <v>60</v>
      </c>
      <c r="B1863" s="0" t="s">
        <v>110</v>
      </c>
      <c r="C1863" s="0" t="s">
        <v>108</v>
      </c>
      <c r="D1863" s="116" t="n">
        <v>39142</v>
      </c>
      <c r="E1863" s="0" t="n">
        <v>0.655</v>
      </c>
      <c r="F1863" s="0" t="n">
        <v>3133102</v>
      </c>
      <c r="G1863" s="151" t="s">
        <v>111</v>
      </c>
      <c r="H1863" s="151" t="s">
        <v>111</v>
      </c>
      <c r="I1863" s="152" t="s">
        <v>112</v>
      </c>
    </row>
    <row r="1864" customFormat="false" ht="12.75" hidden="false" customHeight="false" outlineLevel="0" collapsed="false">
      <c r="A1864" s="0" t="s">
        <v>60</v>
      </c>
      <c r="B1864" s="0" t="s">
        <v>113</v>
      </c>
      <c r="C1864" s="0" t="s">
        <v>108</v>
      </c>
      <c r="D1864" s="116" t="n">
        <v>39142</v>
      </c>
      <c r="E1864" s="0" t="n">
        <v>0.15</v>
      </c>
      <c r="F1864" s="0" t="n">
        <v>3133103</v>
      </c>
      <c r="G1864" s="151" t="s">
        <v>111</v>
      </c>
      <c r="H1864" s="151" t="s">
        <v>111</v>
      </c>
      <c r="I1864" s="152" t="s">
        <v>112</v>
      </c>
    </row>
    <row r="1865" customFormat="false" ht="12.75" hidden="false" customHeight="false" outlineLevel="0" collapsed="false">
      <c r="A1865" s="0" t="s">
        <v>61</v>
      </c>
      <c r="B1865" s="0" t="s">
        <v>110</v>
      </c>
      <c r="C1865" s="0" t="s">
        <v>108</v>
      </c>
      <c r="D1865" s="116" t="n">
        <v>39142</v>
      </c>
      <c r="E1865" s="0" t="n">
        <v>0.975</v>
      </c>
      <c r="F1865" s="0" t="n">
        <v>3133104</v>
      </c>
      <c r="G1865" s="151" t="s">
        <v>111</v>
      </c>
      <c r="H1865" s="151" t="s">
        <v>111</v>
      </c>
      <c r="I1865" s="152" t="s">
        <v>112</v>
      </c>
    </row>
    <row r="1866" customFormat="false" ht="12.75" hidden="false" customHeight="false" outlineLevel="0" collapsed="false">
      <c r="A1866" s="0" t="s">
        <v>61</v>
      </c>
      <c r="B1866" s="0" t="s">
        <v>113</v>
      </c>
      <c r="C1866" s="0" t="s">
        <v>108</v>
      </c>
      <c r="D1866" s="116" t="n">
        <v>39142</v>
      </c>
      <c r="E1866" s="0" t="n">
        <v>0.05</v>
      </c>
      <c r="F1866" s="0" t="n">
        <v>3133105</v>
      </c>
      <c r="G1866" s="151" t="s">
        <v>111</v>
      </c>
      <c r="H1866" s="151" t="s">
        <v>111</v>
      </c>
      <c r="I1866" s="152" t="s">
        <v>112</v>
      </c>
    </row>
    <row r="1867" customFormat="false" ht="12.75" hidden="false" customHeight="false" outlineLevel="0" collapsed="false">
      <c r="A1867" s="0" t="s">
        <v>62</v>
      </c>
      <c r="B1867" s="0" t="s">
        <v>110</v>
      </c>
      <c r="C1867" s="0" t="s">
        <v>108</v>
      </c>
      <c r="D1867" s="116" t="n">
        <v>39142</v>
      </c>
      <c r="E1867" s="0" t="n">
        <v>0.655</v>
      </c>
      <c r="F1867" s="0" t="n">
        <v>3133106</v>
      </c>
      <c r="G1867" s="151" t="s">
        <v>111</v>
      </c>
      <c r="H1867" s="151" t="s">
        <v>111</v>
      </c>
      <c r="I1867" s="152" t="s">
        <v>112</v>
      </c>
    </row>
    <row r="1868" customFormat="false" ht="12.75" hidden="false" customHeight="false" outlineLevel="0" collapsed="false">
      <c r="A1868" s="0" t="s">
        <v>62</v>
      </c>
      <c r="B1868" s="0" t="s">
        <v>113</v>
      </c>
      <c r="C1868" s="0" t="s">
        <v>108</v>
      </c>
      <c r="D1868" s="116" t="n">
        <v>39142</v>
      </c>
      <c r="E1868" s="0" t="n">
        <v>0.15</v>
      </c>
      <c r="F1868" s="0" t="n">
        <v>3133107</v>
      </c>
      <c r="G1868" s="151" t="s">
        <v>111</v>
      </c>
      <c r="H1868" s="151" t="s">
        <v>111</v>
      </c>
      <c r="I1868" s="152" t="s">
        <v>112</v>
      </c>
    </row>
    <row r="1869" customFormat="false" ht="12.75" hidden="false" customHeight="false" outlineLevel="0" collapsed="false">
      <c r="A1869" s="0" t="s">
        <v>49</v>
      </c>
      <c r="B1869" s="0" t="s">
        <v>110</v>
      </c>
      <c r="C1869" s="0" t="s">
        <v>108</v>
      </c>
      <c r="D1869" s="116" t="n">
        <v>39142</v>
      </c>
      <c r="E1869" s="0" t="n">
        <v>0.54</v>
      </c>
      <c r="F1869" s="0" t="n">
        <v>3133108</v>
      </c>
      <c r="G1869" s="151" t="s">
        <v>111</v>
      </c>
      <c r="H1869" s="151" t="s">
        <v>111</v>
      </c>
      <c r="I1869" s="152" t="s">
        <v>112</v>
      </c>
    </row>
    <row r="1870" customFormat="false" ht="12.75" hidden="false" customHeight="false" outlineLevel="0" collapsed="false">
      <c r="A1870" s="0" t="s">
        <v>49</v>
      </c>
      <c r="B1870" s="0" t="s">
        <v>113</v>
      </c>
      <c r="C1870" s="0" t="s">
        <v>108</v>
      </c>
      <c r="D1870" s="116" t="n">
        <v>39142</v>
      </c>
      <c r="E1870" s="0" t="n">
        <v>0.05</v>
      </c>
      <c r="F1870" s="0" t="n">
        <v>3133109</v>
      </c>
      <c r="G1870" s="151" t="s">
        <v>111</v>
      </c>
      <c r="H1870" s="151" t="s">
        <v>111</v>
      </c>
      <c r="I1870" s="152" t="s">
        <v>112</v>
      </c>
    </row>
    <row r="1871" customFormat="false" ht="12.75" hidden="false" customHeight="false" outlineLevel="0" collapsed="false">
      <c r="A1871" s="0" t="s">
        <v>50</v>
      </c>
      <c r="B1871" s="0" t="s">
        <v>110</v>
      </c>
      <c r="C1871" s="0" t="s">
        <v>108</v>
      </c>
      <c r="D1871" s="116" t="n">
        <v>39142</v>
      </c>
      <c r="E1871" s="0" t="n">
        <v>0.69</v>
      </c>
      <c r="F1871" s="0" t="n">
        <v>3133110</v>
      </c>
      <c r="G1871" s="151" t="s">
        <v>111</v>
      </c>
      <c r="H1871" s="151" t="s">
        <v>111</v>
      </c>
      <c r="I1871" s="152" t="s">
        <v>112</v>
      </c>
    </row>
    <row r="1872" customFormat="false" ht="12.75" hidden="false" customHeight="false" outlineLevel="0" collapsed="false">
      <c r="A1872" s="0" t="s">
        <v>50</v>
      </c>
      <c r="B1872" s="0" t="s">
        <v>113</v>
      </c>
      <c r="C1872" s="0" t="s">
        <v>108</v>
      </c>
      <c r="D1872" s="116" t="n">
        <v>39142</v>
      </c>
      <c r="E1872" s="0" t="n">
        <v>-0.17</v>
      </c>
      <c r="F1872" s="0" t="n">
        <v>3133111</v>
      </c>
      <c r="G1872" s="151" t="s">
        <v>111</v>
      </c>
      <c r="H1872" s="151" t="s">
        <v>111</v>
      </c>
      <c r="I1872" s="152" t="s">
        <v>112</v>
      </c>
    </row>
    <row r="1873" customFormat="false" ht="12.75" hidden="false" customHeight="false" outlineLevel="0" collapsed="false">
      <c r="A1873" s="0" t="s">
        <v>51</v>
      </c>
      <c r="B1873" s="0" t="s">
        <v>110</v>
      </c>
      <c r="C1873" s="0" t="s">
        <v>108</v>
      </c>
      <c r="D1873" s="116" t="n">
        <v>39142</v>
      </c>
      <c r="E1873" s="0" t="n">
        <v>0.69</v>
      </c>
      <c r="F1873" s="0" t="n">
        <v>3133112</v>
      </c>
      <c r="G1873" s="151" t="s">
        <v>111</v>
      </c>
      <c r="H1873" s="151" t="s">
        <v>111</v>
      </c>
      <c r="I1873" s="152" t="s">
        <v>112</v>
      </c>
    </row>
    <row r="1874" customFormat="false" ht="12.75" hidden="false" customHeight="false" outlineLevel="0" collapsed="false">
      <c r="A1874" s="0" t="s">
        <v>51</v>
      </c>
      <c r="B1874" s="0" t="s">
        <v>113</v>
      </c>
      <c r="C1874" s="0" t="s">
        <v>108</v>
      </c>
      <c r="D1874" s="116" t="n">
        <v>39142</v>
      </c>
      <c r="E1874" s="0" t="n">
        <v>0.1</v>
      </c>
      <c r="F1874" s="0" t="n">
        <v>3133113</v>
      </c>
      <c r="G1874" s="151" t="s">
        <v>111</v>
      </c>
      <c r="H1874" s="151" t="s">
        <v>111</v>
      </c>
      <c r="I1874" s="152" t="s">
        <v>112</v>
      </c>
    </row>
    <row r="1875" customFormat="false" ht="12.75" hidden="false" customHeight="false" outlineLevel="0" collapsed="false">
      <c r="A1875" s="0" t="s">
        <v>52</v>
      </c>
      <c r="B1875" s="0" t="s">
        <v>110</v>
      </c>
      <c r="C1875" s="0" t="s">
        <v>108</v>
      </c>
      <c r="D1875" s="116" t="n">
        <v>39142</v>
      </c>
      <c r="E1875" s="0" t="n">
        <v>0.69</v>
      </c>
      <c r="F1875" s="0" t="n">
        <v>3133114</v>
      </c>
      <c r="G1875" s="151" t="s">
        <v>111</v>
      </c>
      <c r="H1875" s="151" t="s">
        <v>111</v>
      </c>
      <c r="I1875" s="152" t="s">
        <v>112</v>
      </c>
    </row>
    <row r="1876" customFormat="false" ht="12.75" hidden="false" customHeight="false" outlineLevel="0" collapsed="false">
      <c r="A1876" s="0" t="s">
        <v>52</v>
      </c>
      <c r="B1876" s="0" t="s">
        <v>113</v>
      </c>
      <c r="C1876" s="0" t="s">
        <v>108</v>
      </c>
      <c r="D1876" s="116" t="n">
        <v>39142</v>
      </c>
      <c r="E1876" s="0" t="n">
        <v>-0.05</v>
      </c>
      <c r="F1876" s="0" t="n">
        <v>3133115</v>
      </c>
      <c r="G1876" s="151" t="s">
        <v>111</v>
      </c>
      <c r="H1876" s="151" t="s">
        <v>111</v>
      </c>
      <c r="I1876" s="152" t="s">
        <v>112</v>
      </c>
    </row>
    <row r="1877" customFormat="false" ht="12.75" hidden="false" customHeight="false" outlineLevel="0" collapsed="false">
      <c r="A1877" s="0" t="s">
        <v>17</v>
      </c>
      <c r="B1877" s="0" t="s">
        <v>110</v>
      </c>
      <c r="C1877" s="0" t="s">
        <v>108</v>
      </c>
      <c r="D1877" s="116" t="n">
        <v>39142</v>
      </c>
      <c r="E1877" s="0" t="n">
        <v>1.086</v>
      </c>
      <c r="F1877" s="0" t="n">
        <v>3133116</v>
      </c>
      <c r="G1877" s="151" t="s">
        <v>111</v>
      </c>
      <c r="H1877" s="151" t="s">
        <v>111</v>
      </c>
      <c r="I1877" s="152" t="s">
        <v>112</v>
      </c>
    </row>
    <row r="1878" customFormat="false" ht="12.75" hidden="false" customHeight="false" outlineLevel="0" collapsed="false">
      <c r="A1878" s="0" t="s">
        <v>17</v>
      </c>
      <c r="B1878" s="0" t="s">
        <v>113</v>
      </c>
      <c r="C1878" s="0" t="s">
        <v>108</v>
      </c>
      <c r="D1878" s="116" t="n">
        <v>39142</v>
      </c>
      <c r="E1878" s="0" t="n">
        <v>0.018</v>
      </c>
      <c r="F1878" s="0" t="n">
        <v>3133117</v>
      </c>
      <c r="G1878" s="151" t="s">
        <v>111</v>
      </c>
      <c r="H1878" s="151" t="s">
        <v>111</v>
      </c>
      <c r="I1878" s="152" t="s">
        <v>112</v>
      </c>
    </row>
    <row r="1879" customFormat="false" ht="12.75" hidden="false" customHeight="false" outlineLevel="0" collapsed="false">
      <c r="A1879" s="0" t="s">
        <v>18</v>
      </c>
      <c r="B1879" s="0" t="s">
        <v>110</v>
      </c>
      <c r="C1879" s="0" t="s">
        <v>108</v>
      </c>
      <c r="D1879" s="116" t="n">
        <v>39142</v>
      </c>
      <c r="E1879" s="0" t="n">
        <v>0</v>
      </c>
      <c r="F1879" s="0" t="n">
        <v>3133118</v>
      </c>
      <c r="G1879" s="151" t="s">
        <v>111</v>
      </c>
      <c r="H1879" s="151" t="s">
        <v>111</v>
      </c>
      <c r="I1879" s="152" t="s">
        <v>112</v>
      </c>
    </row>
    <row r="1880" customFormat="false" ht="12.75" hidden="false" customHeight="false" outlineLevel="0" collapsed="false">
      <c r="A1880" s="0" t="s">
        <v>18</v>
      </c>
      <c r="B1880" s="0" t="s">
        <v>113</v>
      </c>
      <c r="C1880" s="0" t="s">
        <v>108</v>
      </c>
      <c r="D1880" s="116" t="n">
        <v>39142</v>
      </c>
      <c r="E1880" s="0" t="n">
        <v>0</v>
      </c>
      <c r="F1880" s="0" t="n">
        <v>3133119</v>
      </c>
      <c r="G1880" s="151" t="s">
        <v>111</v>
      </c>
      <c r="H1880" s="151" t="s">
        <v>111</v>
      </c>
      <c r="I1880" s="152" t="s">
        <v>112</v>
      </c>
    </row>
    <row r="1881" customFormat="false" ht="12.75" hidden="false" customHeight="false" outlineLevel="0" collapsed="false">
      <c r="A1881" s="0" t="s">
        <v>19</v>
      </c>
      <c r="B1881" s="0" t="s">
        <v>110</v>
      </c>
      <c r="C1881" s="0" t="s">
        <v>108</v>
      </c>
      <c r="D1881" s="116" t="n">
        <v>39142</v>
      </c>
      <c r="E1881" s="0" t="n">
        <v>0.605</v>
      </c>
      <c r="F1881" s="0" t="n">
        <v>3133120</v>
      </c>
      <c r="G1881" s="151" t="s">
        <v>111</v>
      </c>
      <c r="H1881" s="151" t="s">
        <v>111</v>
      </c>
      <c r="I1881" s="152" t="s">
        <v>112</v>
      </c>
    </row>
    <row r="1882" customFormat="false" ht="12.75" hidden="false" customHeight="false" outlineLevel="0" collapsed="false">
      <c r="A1882" s="0" t="s">
        <v>19</v>
      </c>
      <c r="B1882" s="0" t="s">
        <v>113</v>
      </c>
      <c r="C1882" s="0" t="s">
        <v>108</v>
      </c>
      <c r="D1882" s="116" t="n">
        <v>39142</v>
      </c>
      <c r="E1882" s="0" t="n">
        <v>0.05</v>
      </c>
      <c r="F1882" s="0" t="n">
        <v>3133121</v>
      </c>
      <c r="G1882" s="151" t="s">
        <v>111</v>
      </c>
      <c r="H1882" s="151" t="s">
        <v>111</v>
      </c>
      <c r="I1882" s="152" t="s">
        <v>112</v>
      </c>
    </row>
    <row r="1883" customFormat="false" ht="12.75" hidden="false" customHeight="false" outlineLevel="0" collapsed="false">
      <c r="A1883" s="0" t="s">
        <v>21</v>
      </c>
      <c r="B1883" s="0" t="s">
        <v>110</v>
      </c>
      <c r="C1883" s="0" t="s">
        <v>108</v>
      </c>
      <c r="D1883" s="116" t="n">
        <v>39142</v>
      </c>
      <c r="E1883" s="0" t="n">
        <v>0.595</v>
      </c>
      <c r="F1883" s="0" t="n">
        <v>3133122</v>
      </c>
      <c r="G1883" s="151" t="s">
        <v>111</v>
      </c>
      <c r="H1883" s="151" t="s">
        <v>111</v>
      </c>
      <c r="I1883" s="152" t="s">
        <v>112</v>
      </c>
    </row>
    <row r="1884" customFormat="false" ht="12.75" hidden="false" customHeight="false" outlineLevel="0" collapsed="false">
      <c r="A1884" s="0" t="s">
        <v>21</v>
      </c>
      <c r="B1884" s="0" t="s">
        <v>113</v>
      </c>
      <c r="C1884" s="0" t="s">
        <v>108</v>
      </c>
      <c r="D1884" s="116" t="n">
        <v>39142</v>
      </c>
      <c r="E1884" s="0" t="n">
        <v>0.07</v>
      </c>
      <c r="F1884" s="0" t="n">
        <v>3133123</v>
      </c>
      <c r="G1884" s="151" t="s">
        <v>111</v>
      </c>
      <c r="H1884" s="151" t="s">
        <v>111</v>
      </c>
      <c r="I1884" s="152" t="s">
        <v>112</v>
      </c>
    </row>
    <row r="1885" customFormat="false" ht="12.75" hidden="false" customHeight="false" outlineLevel="0" collapsed="false">
      <c r="A1885" s="0" t="s">
        <v>73</v>
      </c>
      <c r="B1885" s="0" t="s">
        <v>80</v>
      </c>
      <c r="C1885" s="0" t="s">
        <v>108</v>
      </c>
      <c r="D1885" s="116" t="n">
        <v>39142</v>
      </c>
      <c r="E1885" s="0" t="n">
        <v>0.05</v>
      </c>
      <c r="F1885" s="0" t="n">
        <v>3133124</v>
      </c>
      <c r="G1885" s="151" t="s">
        <v>111</v>
      </c>
      <c r="H1885" s="151" t="s">
        <v>111</v>
      </c>
      <c r="I1885" s="152" t="s">
        <v>112</v>
      </c>
    </row>
    <row r="1886" customFormat="false" ht="12.75" hidden="false" customHeight="false" outlineLevel="0" collapsed="false">
      <c r="A1886" s="0" t="s">
        <v>74</v>
      </c>
      <c r="B1886" s="0" t="s">
        <v>80</v>
      </c>
      <c r="C1886" s="0" t="s">
        <v>108</v>
      </c>
      <c r="D1886" s="116" t="n">
        <v>39142</v>
      </c>
      <c r="E1886" s="0" t="n">
        <v>0.1</v>
      </c>
      <c r="F1886" s="0" t="n">
        <v>3133125</v>
      </c>
      <c r="G1886" s="151" t="s">
        <v>111</v>
      </c>
      <c r="H1886" s="151" t="s">
        <v>111</v>
      </c>
      <c r="I1886" s="152" t="s">
        <v>112</v>
      </c>
    </row>
    <row r="1887" customFormat="false" ht="12.75" hidden="false" customHeight="false" outlineLevel="0" collapsed="false">
      <c r="A1887" s="0" t="s">
        <v>75</v>
      </c>
      <c r="B1887" s="0" t="s">
        <v>80</v>
      </c>
      <c r="C1887" s="0" t="s">
        <v>108</v>
      </c>
      <c r="D1887" s="116" t="n">
        <v>39142</v>
      </c>
      <c r="E1887" s="0" t="n">
        <v>-0.05</v>
      </c>
      <c r="F1887" s="0" t="n">
        <v>3133126</v>
      </c>
      <c r="G1887" s="151" t="s">
        <v>111</v>
      </c>
      <c r="H1887" s="151" t="s">
        <v>111</v>
      </c>
      <c r="I1887" s="152" t="s">
        <v>112</v>
      </c>
    </row>
    <row r="1888" customFormat="false" ht="12.75" hidden="false" customHeight="false" outlineLevel="0" collapsed="false">
      <c r="A1888" s="0" t="s">
        <v>76</v>
      </c>
      <c r="B1888" s="0" t="s">
        <v>80</v>
      </c>
      <c r="C1888" s="0" t="s">
        <v>108</v>
      </c>
      <c r="D1888" s="116" t="n">
        <v>39142</v>
      </c>
      <c r="E1888" s="0" t="n">
        <v>0.1</v>
      </c>
      <c r="F1888" s="0" t="n">
        <v>3133127</v>
      </c>
      <c r="G1888" s="151" t="s">
        <v>111</v>
      </c>
      <c r="H1888" s="151" t="s">
        <v>111</v>
      </c>
      <c r="I1888" s="152" t="s">
        <v>112</v>
      </c>
    </row>
    <row r="1889" customFormat="false" ht="12.75" hidden="false" customHeight="false" outlineLevel="0" collapsed="false">
      <c r="A1889" s="0" t="s">
        <v>72</v>
      </c>
      <c r="B1889" s="0" t="s">
        <v>80</v>
      </c>
      <c r="C1889" s="0" t="s">
        <v>108</v>
      </c>
      <c r="D1889" s="116" t="n">
        <v>39142</v>
      </c>
      <c r="E1889" s="158" t="n">
        <v>39173</v>
      </c>
      <c r="I1889" s="152" t="s">
        <v>109</v>
      </c>
    </row>
    <row r="1890" customFormat="false" ht="12.75" hidden="false" customHeight="false" outlineLevel="0" collapsed="false">
      <c r="A1890" s="0" t="s">
        <v>59</v>
      </c>
      <c r="B1890" s="0" t="s">
        <v>110</v>
      </c>
      <c r="C1890" s="0" t="s">
        <v>108</v>
      </c>
      <c r="D1890" s="116" t="n">
        <v>39173</v>
      </c>
      <c r="E1890" s="0" t="n">
        <v>0.435</v>
      </c>
      <c r="F1890" s="0" t="n">
        <v>3133100</v>
      </c>
      <c r="G1890" s="151" t="s">
        <v>111</v>
      </c>
      <c r="H1890" s="151" t="s">
        <v>111</v>
      </c>
      <c r="I1890" s="152" t="s">
        <v>112</v>
      </c>
    </row>
    <row r="1891" customFormat="false" ht="12.75" hidden="false" customHeight="false" outlineLevel="0" collapsed="false">
      <c r="A1891" s="0" t="s">
        <v>59</v>
      </c>
      <c r="B1891" s="0" t="s">
        <v>113</v>
      </c>
      <c r="C1891" s="0" t="s">
        <v>108</v>
      </c>
      <c r="D1891" s="116" t="n">
        <v>39173</v>
      </c>
      <c r="E1891" s="0" t="n">
        <v>0.02</v>
      </c>
      <c r="F1891" s="0" t="n">
        <v>3133101</v>
      </c>
      <c r="G1891" s="151" t="s">
        <v>111</v>
      </c>
      <c r="H1891" s="151" t="s">
        <v>111</v>
      </c>
      <c r="I1891" s="152" t="s">
        <v>112</v>
      </c>
    </row>
    <row r="1892" customFormat="false" ht="12.75" hidden="false" customHeight="false" outlineLevel="0" collapsed="false">
      <c r="A1892" s="0" t="s">
        <v>60</v>
      </c>
      <c r="B1892" s="0" t="s">
        <v>110</v>
      </c>
      <c r="C1892" s="0" t="s">
        <v>108</v>
      </c>
      <c r="D1892" s="116" t="n">
        <v>39173</v>
      </c>
      <c r="E1892" s="0" t="n">
        <v>0.435</v>
      </c>
      <c r="F1892" s="0" t="n">
        <v>3133102</v>
      </c>
      <c r="G1892" s="151" t="s">
        <v>111</v>
      </c>
      <c r="H1892" s="151" t="s">
        <v>111</v>
      </c>
      <c r="I1892" s="152" t="s">
        <v>112</v>
      </c>
    </row>
    <row r="1893" customFormat="false" ht="12.75" hidden="false" customHeight="false" outlineLevel="0" collapsed="false">
      <c r="A1893" s="0" t="s">
        <v>60</v>
      </c>
      <c r="B1893" s="0" t="s">
        <v>113</v>
      </c>
      <c r="C1893" s="0" t="s">
        <v>108</v>
      </c>
      <c r="D1893" s="116" t="n">
        <v>39173</v>
      </c>
      <c r="E1893" s="0" t="n">
        <v>0.05</v>
      </c>
      <c r="F1893" s="0" t="n">
        <v>3133103</v>
      </c>
      <c r="G1893" s="151" t="s">
        <v>111</v>
      </c>
      <c r="H1893" s="151" t="s">
        <v>111</v>
      </c>
      <c r="I1893" s="152" t="s">
        <v>112</v>
      </c>
    </row>
    <row r="1894" customFormat="false" ht="12.75" hidden="false" customHeight="false" outlineLevel="0" collapsed="false">
      <c r="A1894" s="0" t="s">
        <v>61</v>
      </c>
      <c r="B1894" s="0" t="s">
        <v>110</v>
      </c>
      <c r="C1894" s="0" t="s">
        <v>108</v>
      </c>
      <c r="D1894" s="116" t="n">
        <v>39173</v>
      </c>
      <c r="E1894" s="0" t="n">
        <v>0.435</v>
      </c>
      <c r="F1894" s="0" t="n">
        <v>3133104</v>
      </c>
      <c r="G1894" s="151" t="s">
        <v>111</v>
      </c>
      <c r="H1894" s="151" t="s">
        <v>111</v>
      </c>
      <c r="I1894" s="152" t="s">
        <v>112</v>
      </c>
    </row>
    <row r="1895" customFormat="false" ht="12.75" hidden="false" customHeight="false" outlineLevel="0" collapsed="false">
      <c r="A1895" s="0" t="s">
        <v>61</v>
      </c>
      <c r="B1895" s="0" t="s">
        <v>113</v>
      </c>
      <c r="C1895" s="0" t="s">
        <v>108</v>
      </c>
      <c r="D1895" s="116" t="n">
        <v>39173</v>
      </c>
      <c r="E1895" s="0" t="n">
        <v>0.02</v>
      </c>
      <c r="F1895" s="0" t="n">
        <v>3133105</v>
      </c>
      <c r="G1895" s="151" t="s">
        <v>111</v>
      </c>
      <c r="H1895" s="151" t="s">
        <v>111</v>
      </c>
      <c r="I1895" s="152" t="s">
        <v>112</v>
      </c>
    </row>
    <row r="1896" customFormat="false" ht="12.75" hidden="false" customHeight="false" outlineLevel="0" collapsed="false">
      <c r="A1896" s="0" t="s">
        <v>62</v>
      </c>
      <c r="B1896" s="0" t="s">
        <v>110</v>
      </c>
      <c r="C1896" s="0" t="s">
        <v>108</v>
      </c>
      <c r="D1896" s="116" t="n">
        <v>39173</v>
      </c>
      <c r="E1896" s="0" t="n">
        <v>0.435</v>
      </c>
      <c r="F1896" s="0" t="n">
        <v>3133106</v>
      </c>
      <c r="G1896" s="151" t="s">
        <v>111</v>
      </c>
      <c r="H1896" s="151" t="s">
        <v>111</v>
      </c>
      <c r="I1896" s="152" t="s">
        <v>112</v>
      </c>
    </row>
    <row r="1897" customFormat="false" ht="12.75" hidden="false" customHeight="false" outlineLevel="0" collapsed="false">
      <c r="A1897" s="0" t="s">
        <v>62</v>
      </c>
      <c r="B1897" s="0" t="s">
        <v>113</v>
      </c>
      <c r="C1897" s="0" t="s">
        <v>108</v>
      </c>
      <c r="D1897" s="116" t="n">
        <v>39173</v>
      </c>
      <c r="E1897" s="0" t="n">
        <v>0.05</v>
      </c>
      <c r="F1897" s="0" t="n">
        <v>3133107</v>
      </c>
      <c r="G1897" s="151" t="s">
        <v>111</v>
      </c>
      <c r="H1897" s="151" t="s">
        <v>111</v>
      </c>
      <c r="I1897" s="152" t="s">
        <v>112</v>
      </c>
    </row>
    <row r="1898" customFormat="false" ht="12.75" hidden="false" customHeight="false" outlineLevel="0" collapsed="false">
      <c r="A1898" s="0" t="s">
        <v>49</v>
      </c>
      <c r="B1898" s="0" t="s">
        <v>110</v>
      </c>
      <c r="C1898" s="0" t="s">
        <v>108</v>
      </c>
      <c r="D1898" s="116" t="n">
        <v>39173</v>
      </c>
      <c r="E1898" s="0" t="n">
        <v>0.36</v>
      </c>
      <c r="F1898" s="0" t="n">
        <v>3133108</v>
      </c>
      <c r="G1898" s="151" t="s">
        <v>111</v>
      </c>
      <c r="H1898" s="151" t="s">
        <v>111</v>
      </c>
      <c r="I1898" s="152" t="s">
        <v>112</v>
      </c>
    </row>
    <row r="1899" customFormat="false" ht="12.75" hidden="false" customHeight="false" outlineLevel="0" collapsed="false">
      <c r="A1899" s="0" t="s">
        <v>49</v>
      </c>
      <c r="B1899" s="0" t="s">
        <v>113</v>
      </c>
      <c r="C1899" s="0" t="s">
        <v>108</v>
      </c>
      <c r="D1899" s="116" t="n">
        <v>39173</v>
      </c>
      <c r="E1899" s="0" t="n">
        <v>0.005</v>
      </c>
      <c r="F1899" s="0" t="n">
        <v>3133109</v>
      </c>
      <c r="G1899" s="151" t="s">
        <v>111</v>
      </c>
      <c r="H1899" s="151" t="s">
        <v>111</v>
      </c>
      <c r="I1899" s="152" t="s">
        <v>112</v>
      </c>
    </row>
    <row r="1900" customFormat="false" ht="12.75" hidden="false" customHeight="false" outlineLevel="0" collapsed="false">
      <c r="A1900" s="0" t="s">
        <v>50</v>
      </c>
      <c r="B1900" s="0" t="s">
        <v>110</v>
      </c>
      <c r="C1900" s="0" t="s">
        <v>108</v>
      </c>
      <c r="D1900" s="116" t="n">
        <v>39173</v>
      </c>
      <c r="E1900" s="0" t="n">
        <v>0.38</v>
      </c>
      <c r="F1900" s="0" t="n">
        <v>3133110</v>
      </c>
      <c r="G1900" s="151" t="s">
        <v>111</v>
      </c>
      <c r="H1900" s="151" t="s">
        <v>111</v>
      </c>
      <c r="I1900" s="152" t="s">
        <v>112</v>
      </c>
    </row>
    <row r="1901" customFormat="false" ht="12.75" hidden="false" customHeight="false" outlineLevel="0" collapsed="false">
      <c r="A1901" s="0" t="s">
        <v>50</v>
      </c>
      <c r="B1901" s="0" t="s">
        <v>113</v>
      </c>
      <c r="C1901" s="0" t="s">
        <v>108</v>
      </c>
      <c r="D1901" s="116" t="n">
        <v>39173</v>
      </c>
      <c r="E1901" s="0" t="n">
        <v>-0.085</v>
      </c>
      <c r="F1901" s="0" t="n">
        <v>3133111</v>
      </c>
      <c r="G1901" s="151" t="s">
        <v>111</v>
      </c>
      <c r="H1901" s="151" t="s">
        <v>111</v>
      </c>
      <c r="I1901" s="152" t="s">
        <v>112</v>
      </c>
    </row>
    <row r="1902" customFormat="false" ht="12.75" hidden="false" customHeight="false" outlineLevel="0" collapsed="false">
      <c r="A1902" s="0" t="s">
        <v>51</v>
      </c>
      <c r="B1902" s="0" t="s">
        <v>110</v>
      </c>
      <c r="C1902" s="0" t="s">
        <v>108</v>
      </c>
      <c r="D1902" s="116" t="n">
        <v>39173</v>
      </c>
      <c r="E1902" s="0" t="n">
        <v>0.38</v>
      </c>
      <c r="F1902" s="0" t="n">
        <v>3133112</v>
      </c>
      <c r="G1902" s="151" t="s">
        <v>111</v>
      </c>
      <c r="H1902" s="151" t="s">
        <v>111</v>
      </c>
      <c r="I1902" s="152" t="s">
        <v>112</v>
      </c>
    </row>
    <row r="1903" customFormat="false" ht="12.75" hidden="false" customHeight="false" outlineLevel="0" collapsed="false">
      <c r="A1903" s="0" t="s">
        <v>51</v>
      </c>
      <c r="B1903" s="0" t="s">
        <v>113</v>
      </c>
      <c r="C1903" s="0" t="s">
        <v>108</v>
      </c>
      <c r="D1903" s="116" t="n">
        <v>39173</v>
      </c>
      <c r="E1903" s="0" t="n">
        <v>0.02</v>
      </c>
      <c r="F1903" s="0" t="n">
        <v>3133113</v>
      </c>
      <c r="G1903" s="151" t="s">
        <v>111</v>
      </c>
      <c r="H1903" s="151" t="s">
        <v>111</v>
      </c>
      <c r="I1903" s="152" t="s">
        <v>112</v>
      </c>
    </row>
    <row r="1904" customFormat="false" ht="12.75" hidden="false" customHeight="false" outlineLevel="0" collapsed="false">
      <c r="A1904" s="0" t="s">
        <v>52</v>
      </c>
      <c r="B1904" s="0" t="s">
        <v>110</v>
      </c>
      <c r="C1904" s="0" t="s">
        <v>108</v>
      </c>
      <c r="D1904" s="116" t="n">
        <v>39173</v>
      </c>
      <c r="E1904" s="0" t="n">
        <v>0.38</v>
      </c>
      <c r="F1904" s="0" t="n">
        <v>3133114</v>
      </c>
      <c r="G1904" s="151" t="s">
        <v>111</v>
      </c>
      <c r="H1904" s="151" t="s">
        <v>111</v>
      </c>
      <c r="I1904" s="152" t="s">
        <v>112</v>
      </c>
    </row>
    <row r="1905" customFormat="false" ht="12.75" hidden="false" customHeight="false" outlineLevel="0" collapsed="false">
      <c r="A1905" s="0" t="s">
        <v>52</v>
      </c>
      <c r="B1905" s="0" t="s">
        <v>113</v>
      </c>
      <c r="C1905" s="0" t="s">
        <v>108</v>
      </c>
      <c r="D1905" s="116" t="n">
        <v>39173</v>
      </c>
      <c r="E1905" s="0" t="n">
        <v>-0.045</v>
      </c>
      <c r="F1905" s="0" t="n">
        <v>3133115</v>
      </c>
      <c r="G1905" s="151" t="s">
        <v>111</v>
      </c>
      <c r="H1905" s="151" t="s">
        <v>111</v>
      </c>
      <c r="I1905" s="152" t="s">
        <v>112</v>
      </c>
    </row>
    <row r="1906" customFormat="false" ht="12.75" hidden="false" customHeight="false" outlineLevel="0" collapsed="false">
      <c r="A1906" s="0" t="s">
        <v>17</v>
      </c>
      <c r="B1906" s="0" t="s">
        <v>110</v>
      </c>
      <c r="C1906" s="0" t="s">
        <v>108</v>
      </c>
      <c r="D1906" s="116" t="n">
        <v>39173</v>
      </c>
      <c r="E1906" s="0" t="n">
        <v>0.298</v>
      </c>
      <c r="F1906" s="0" t="n">
        <v>3133116</v>
      </c>
      <c r="G1906" s="151" t="s">
        <v>111</v>
      </c>
      <c r="H1906" s="151" t="s">
        <v>111</v>
      </c>
      <c r="I1906" s="152" t="s">
        <v>112</v>
      </c>
    </row>
    <row r="1907" customFormat="false" ht="12.75" hidden="false" customHeight="false" outlineLevel="0" collapsed="false">
      <c r="A1907" s="0" t="s">
        <v>17</v>
      </c>
      <c r="B1907" s="0" t="s">
        <v>113</v>
      </c>
      <c r="C1907" s="0" t="s">
        <v>108</v>
      </c>
      <c r="D1907" s="116" t="n">
        <v>39173</v>
      </c>
      <c r="E1907" s="0" t="n">
        <v>0.018</v>
      </c>
      <c r="F1907" s="0" t="n">
        <v>3133117</v>
      </c>
      <c r="G1907" s="151" t="s">
        <v>111</v>
      </c>
      <c r="H1907" s="151" t="s">
        <v>111</v>
      </c>
      <c r="I1907" s="152" t="s">
        <v>112</v>
      </c>
    </row>
    <row r="1908" customFormat="false" ht="12.75" hidden="false" customHeight="false" outlineLevel="0" collapsed="false">
      <c r="A1908" s="0" t="s">
        <v>18</v>
      </c>
      <c r="B1908" s="0" t="s">
        <v>110</v>
      </c>
      <c r="C1908" s="0" t="s">
        <v>108</v>
      </c>
      <c r="D1908" s="116" t="n">
        <v>39173</v>
      </c>
      <c r="E1908" s="0" t="n">
        <v>0</v>
      </c>
      <c r="F1908" s="0" t="n">
        <v>3133118</v>
      </c>
      <c r="G1908" s="151" t="s">
        <v>111</v>
      </c>
      <c r="H1908" s="151" t="s">
        <v>111</v>
      </c>
      <c r="I1908" s="152" t="s">
        <v>112</v>
      </c>
    </row>
    <row r="1909" customFormat="false" ht="12.75" hidden="false" customHeight="false" outlineLevel="0" collapsed="false">
      <c r="A1909" s="0" t="s">
        <v>18</v>
      </c>
      <c r="B1909" s="0" t="s">
        <v>113</v>
      </c>
      <c r="C1909" s="0" t="s">
        <v>108</v>
      </c>
      <c r="D1909" s="116" t="n">
        <v>39173</v>
      </c>
      <c r="E1909" s="0" t="n">
        <v>0</v>
      </c>
      <c r="F1909" s="0" t="n">
        <v>3133119</v>
      </c>
      <c r="G1909" s="151" t="s">
        <v>111</v>
      </c>
      <c r="H1909" s="151" t="s">
        <v>111</v>
      </c>
      <c r="I1909" s="152" t="s">
        <v>112</v>
      </c>
    </row>
    <row r="1910" customFormat="false" ht="12.75" hidden="false" customHeight="false" outlineLevel="0" collapsed="false">
      <c r="A1910" s="0" t="s">
        <v>19</v>
      </c>
      <c r="B1910" s="0" t="s">
        <v>110</v>
      </c>
      <c r="C1910" s="0" t="s">
        <v>108</v>
      </c>
      <c r="D1910" s="116" t="n">
        <v>39173</v>
      </c>
      <c r="E1910" s="0" t="n">
        <v>0.435</v>
      </c>
      <c r="F1910" s="0" t="n">
        <v>3133120</v>
      </c>
      <c r="G1910" s="151" t="s">
        <v>111</v>
      </c>
      <c r="H1910" s="151" t="s">
        <v>111</v>
      </c>
      <c r="I1910" s="152" t="s">
        <v>112</v>
      </c>
    </row>
    <row r="1911" customFormat="false" ht="12.75" hidden="false" customHeight="false" outlineLevel="0" collapsed="false">
      <c r="A1911" s="0" t="s">
        <v>19</v>
      </c>
      <c r="B1911" s="0" t="s">
        <v>113</v>
      </c>
      <c r="C1911" s="0" t="s">
        <v>108</v>
      </c>
      <c r="D1911" s="116" t="n">
        <v>39173</v>
      </c>
      <c r="E1911" s="0" t="n">
        <v>0.02</v>
      </c>
      <c r="F1911" s="0" t="n">
        <v>3133121</v>
      </c>
      <c r="G1911" s="151" t="s">
        <v>111</v>
      </c>
      <c r="H1911" s="151" t="s">
        <v>111</v>
      </c>
      <c r="I1911" s="152" t="s">
        <v>112</v>
      </c>
    </row>
    <row r="1912" customFormat="false" ht="12.75" hidden="false" customHeight="false" outlineLevel="0" collapsed="false">
      <c r="A1912" s="0" t="s">
        <v>21</v>
      </c>
      <c r="B1912" s="0" t="s">
        <v>110</v>
      </c>
      <c r="C1912" s="0" t="s">
        <v>108</v>
      </c>
      <c r="D1912" s="116" t="n">
        <v>39173</v>
      </c>
      <c r="E1912" s="0" t="n">
        <v>0.425</v>
      </c>
      <c r="F1912" s="0" t="n">
        <v>3133122</v>
      </c>
      <c r="G1912" s="151" t="s">
        <v>111</v>
      </c>
      <c r="H1912" s="151" t="s">
        <v>111</v>
      </c>
      <c r="I1912" s="152" t="s">
        <v>112</v>
      </c>
    </row>
    <row r="1913" customFormat="false" ht="12.75" hidden="false" customHeight="false" outlineLevel="0" collapsed="false">
      <c r="A1913" s="0" t="s">
        <v>21</v>
      </c>
      <c r="B1913" s="0" t="s">
        <v>113</v>
      </c>
      <c r="C1913" s="0" t="s">
        <v>108</v>
      </c>
      <c r="D1913" s="116" t="n">
        <v>39173</v>
      </c>
      <c r="E1913" s="0" t="n">
        <v>0.04</v>
      </c>
      <c r="F1913" s="0" t="n">
        <v>3133123</v>
      </c>
      <c r="G1913" s="151" t="s">
        <v>111</v>
      </c>
      <c r="H1913" s="151" t="s">
        <v>111</v>
      </c>
      <c r="I1913" s="152" t="s">
        <v>112</v>
      </c>
    </row>
    <row r="1914" customFormat="false" ht="12.75" hidden="false" customHeight="false" outlineLevel="0" collapsed="false">
      <c r="A1914" s="0" t="s">
        <v>73</v>
      </c>
      <c r="B1914" s="0" t="s">
        <v>80</v>
      </c>
      <c r="C1914" s="0" t="s">
        <v>108</v>
      </c>
      <c r="D1914" s="116" t="n">
        <v>39173</v>
      </c>
      <c r="E1914" s="0" t="n">
        <v>0.005</v>
      </c>
      <c r="F1914" s="0" t="n">
        <v>3133124</v>
      </c>
      <c r="G1914" s="151" t="s">
        <v>111</v>
      </c>
      <c r="H1914" s="151" t="s">
        <v>111</v>
      </c>
      <c r="I1914" s="152" t="s">
        <v>112</v>
      </c>
    </row>
    <row r="1915" customFormat="false" ht="12.75" hidden="false" customHeight="false" outlineLevel="0" collapsed="false">
      <c r="A1915" s="0" t="s">
        <v>74</v>
      </c>
      <c r="B1915" s="0" t="s">
        <v>80</v>
      </c>
      <c r="C1915" s="0" t="s">
        <v>108</v>
      </c>
      <c r="D1915" s="116" t="n">
        <v>39173</v>
      </c>
      <c r="E1915" s="0" t="n">
        <v>0.02</v>
      </c>
      <c r="F1915" s="0" t="n">
        <v>3133125</v>
      </c>
      <c r="G1915" s="151" t="s">
        <v>111</v>
      </c>
      <c r="H1915" s="151" t="s">
        <v>111</v>
      </c>
      <c r="I1915" s="152" t="s">
        <v>112</v>
      </c>
    </row>
    <row r="1916" customFormat="false" ht="12.75" hidden="false" customHeight="false" outlineLevel="0" collapsed="false">
      <c r="A1916" s="0" t="s">
        <v>75</v>
      </c>
      <c r="B1916" s="0" t="s">
        <v>80</v>
      </c>
      <c r="C1916" s="0" t="s">
        <v>108</v>
      </c>
      <c r="D1916" s="116" t="n">
        <v>39173</v>
      </c>
      <c r="E1916" s="0" t="n">
        <v>-0.045</v>
      </c>
      <c r="F1916" s="0" t="n">
        <v>3133126</v>
      </c>
      <c r="G1916" s="151" t="s">
        <v>111</v>
      </c>
      <c r="H1916" s="151" t="s">
        <v>111</v>
      </c>
      <c r="I1916" s="152" t="s">
        <v>112</v>
      </c>
    </row>
    <row r="1917" customFormat="false" ht="12.75" hidden="false" customHeight="false" outlineLevel="0" collapsed="false">
      <c r="A1917" s="0" t="s">
        <v>76</v>
      </c>
      <c r="B1917" s="0" t="s">
        <v>80</v>
      </c>
      <c r="C1917" s="0" t="s">
        <v>108</v>
      </c>
      <c r="D1917" s="116" t="n">
        <v>39173</v>
      </c>
      <c r="E1917" s="0" t="n">
        <v>0.02</v>
      </c>
      <c r="F1917" s="0" t="n">
        <v>3133127</v>
      </c>
      <c r="G1917" s="151" t="s">
        <v>111</v>
      </c>
      <c r="H1917" s="151" t="s">
        <v>111</v>
      </c>
      <c r="I1917" s="152" t="s">
        <v>112</v>
      </c>
    </row>
    <row r="1918" customFormat="false" ht="12.75" hidden="false" customHeight="false" outlineLevel="0" collapsed="false">
      <c r="A1918" s="0" t="s">
        <v>72</v>
      </c>
      <c r="B1918" s="0" t="s">
        <v>80</v>
      </c>
      <c r="C1918" s="0" t="s">
        <v>108</v>
      </c>
      <c r="D1918" s="116" t="n">
        <v>39173</v>
      </c>
      <c r="E1918" s="158" t="n">
        <v>39203</v>
      </c>
      <c r="I1918" s="152" t="s">
        <v>109</v>
      </c>
    </row>
    <row r="1919" customFormat="false" ht="12.75" hidden="false" customHeight="false" outlineLevel="0" collapsed="false">
      <c r="A1919" s="0" t="s">
        <v>59</v>
      </c>
      <c r="B1919" s="0" t="s">
        <v>110</v>
      </c>
      <c r="C1919" s="0" t="s">
        <v>108</v>
      </c>
      <c r="D1919" s="116" t="n">
        <v>39203</v>
      </c>
      <c r="E1919" s="0" t="n">
        <v>0.385</v>
      </c>
      <c r="F1919" s="0" t="n">
        <v>3133100</v>
      </c>
      <c r="G1919" s="151" t="s">
        <v>111</v>
      </c>
      <c r="H1919" s="151" t="s">
        <v>111</v>
      </c>
      <c r="I1919" s="152" t="s">
        <v>112</v>
      </c>
    </row>
    <row r="1920" customFormat="false" ht="12.75" hidden="false" customHeight="false" outlineLevel="0" collapsed="false">
      <c r="A1920" s="0" t="s">
        <v>59</v>
      </c>
      <c r="B1920" s="0" t="s">
        <v>113</v>
      </c>
      <c r="C1920" s="0" t="s">
        <v>108</v>
      </c>
      <c r="D1920" s="116" t="n">
        <v>39203</v>
      </c>
      <c r="E1920" s="0" t="n">
        <v>0.02</v>
      </c>
      <c r="F1920" s="0" t="n">
        <v>3133101</v>
      </c>
      <c r="G1920" s="151" t="s">
        <v>111</v>
      </c>
      <c r="H1920" s="151" t="s">
        <v>111</v>
      </c>
      <c r="I1920" s="152" t="s">
        <v>112</v>
      </c>
    </row>
    <row r="1921" customFormat="false" ht="12.75" hidden="false" customHeight="false" outlineLevel="0" collapsed="false">
      <c r="A1921" s="0" t="s">
        <v>60</v>
      </c>
      <c r="B1921" s="0" t="s">
        <v>110</v>
      </c>
      <c r="C1921" s="0" t="s">
        <v>108</v>
      </c>
      <c r="D1921" s="116" t="n">
        <v>39203</v>
      </c>
      <c r="E1921" s="0" t="n">
        <v>0.385</v>
      </c>
      <c r="F1921" s="0" t="n">
        <v>3133102</v>
      </c>
      <c r="G1921" s="151" t="s">
        <v>111</v>
      </c>
      <c r="H1921" s="151" t="s">
        <v>111</v>
      </c>
      <c r="I1921" s="152" t="s">
        <v>112</v>
      </c>
    </row>
    <row r="1922" customFormat="false" ht="12.75" hidden="false" customHeight="false" outlineLevel="0" collapsed="false">
      <c r="A1922" s="0" t="s">
        <v>60</v>
      </c>
      <c r="B1922" s="0" t="s">
        <v>113</v>
      </c>
      <c r="C1922" s="0" t="s">
        <v>108</v>
      </c>
      <c r="D1922" s="116" t="n">
        <v>39203</v>
      </c>
      <c r="E1922" s="0" t="n">
        <v>0.05</v>
      </c>
      <c r="F1922" s="0" t="n">
        <v>3133103</v>
      </c>
      <c r="G1922" s="151" t="s">
        <v>111</v>
      </c>
      <c r="H1922" s="151" t="s">
        <v>111</v>
      </c>
      <c r="I1922" s="152" t="s">
        <v>112</v>
      </c>
    </row>
    <row r="1923" customFormat="false" ht="12.75" hidden="false" customHeight="false" outlineLevel="0" collapsed="false">
      <c r="A1923" s="0" t="s">
        <v>61</v>
      </c>
      <c r="B1923" s="0" t="s">
        <v>110</v>
      </c>
      <c r="C1923" s="0" t="s">
        <v>108</v>
      </c>
      <c r="D1923" s="116" t="n">
        <v>39203</v>
      </c>
      <c r="E1923" s="0" t="n">
        <v>0.385</v>
      </c>
      <c r="F1923" s="0" t="n">
        <v>3133104</v>
      </c>
      <c r="G1923" s="151" t="s">
        <v>111</v>
      </c>
      <c r="H1923" s="151" t="s">
        <v>111</v>
      </c>
      <c r="I1923" s="152" t="s">
        <v>112</v>
      </c>
    </row>
    <row r="1924" customFormat="false" ht="12.75" hidden="false" customHeight="false" outlineLevel="0" collapsed="false">
      <c r="A1924" s="0" t="s">
        <v>61</v>
      </c>
      <c r="B1924" s="0" t="s">
        <v>113</v>
      </c>
      <c r="C1924" s="0" t="s">
        <v>108</v>
      </c>
      <c r="D1924" s="116" t="n">
        <v>39203</v>
      </c>
      <c r="E1924" s="0" t="n">
        <v>0.02</v>
      </c>
      <c r="F1924" s="0" t="n">
        <v>3133105</v>
      </c>
      <c r="G1924" s="151" t="s">
        <v>111</v>
      </c>
      <c r="H1924" s="151" t="s">
        <v>111</v>
      </c>
      <c r="I1924" s="152" t="s">
        <v>112</v>
      </c>
    </row>
    <row r="1925" customFormat="false" ht="12.75" hidden="false" customHeight="false" outlineLevel="0" collapsed="false">
      <c r="A1925" s="0" t="s">
        <v>62</v>
      </c>
      <c r="B1925" s="0" t="s">
        <v>110</v>
      </c>
      <c r="C1925" s="0" t="s">
        <v>108</v>
      </c>
      <c r="D1925" s="116" t="n">
        <v>39203</v>
      </c>
      <c r="E1925" s="0" t="n">
        <v>0.385</v>
      </c>
      <c r="F1925" s="0" t="n">
        <v>3133106</v>
      </c>
      <c r="G1925" s="151" t="s">
        <v>111</v>
      </c>
      <c r="H1925" s="151" t="s">
        <v>111</v>
      </c>
      <c r="I1925" s="152" t="s">
        <v>112</v>
      </c>
    </row>
    <row r="1926" customFormat="false" ht="12.75" hidden="false" customHeight="false" outlineLevel="0" collapsed="false">
      <c r="A1926" s="0" t="s">
        <v>62</v>
      </c>
      <c r="B1926" s="0" t="s">
        <v>113</v>
      </c>
      <c r="C1926" s="0" t="s">
        <v>108</v>
      </c>
      <c r="D1926" s="116" t="n">
        <v>39203</v>
      </c>
      <c r="E1926" s="0" t="n">
        <v>0.05</v>
      </c>
      <c r="F1926" s="0" t="n">
        <v>3133107</v>
      </c>
      <c r="G1926" s="151" t="s">
        <v>111</v>
      </c>
      <c r="H1926" s="151" t="s">
        <v>111</v>
      </c>
      <c r="I1926" s="152" t="s">
        <v>112</v>
      </c>
    </row>
    <row r="1927" customFormat="false" ht="12.75" hidden="false" customHeight="false" outlineLevel="0" collapsed="false">
      <c r="A1927" s="0" t="s">
        <v>49</v>
      </c>
      <c r="B1927" s="0" t="s">
        <v>110</v>
      </c>
      <c r="C1927" s="0" t="s">
        <v>108</v>
      </c>
      <c r="D1927" s="116" t="n">
        <v>39203</v>
      </c>
      <c r="E1927" s="0" t="n">
        <v>0.325</v>
      </c>
      <c r="F1927" s="0" t="n">
        <v>3133108</v>
      </c>
      <c r="G1927" s="151" t="s">
        <v>111</v>
      </c>
      <c r="H1927" s="151" t="s">
        <v>111</v>
      </c>
      <c r="I1927" s="152" t="s">
        <v>112</v>
      </c>
    </row>
    <row r="1928" customFormat="false" ht="12.75" hidden="false" customHeight="false" outlineLevel="0" collapsed="false">
      <c r="A1928" s="0" t="s">
        <v>49</v>
      </c>
      <c r="B1928" s="0" t="s">
        <v>113</v>
      </c>
      <c r="C1928" s="0" t="s">
        <v>108</v>
      </c>
      <c r="D1928" s="116" t="n">
        <v>39203</v>
      </c>
      <c r="E1928" s="0" t="n">
        <v>0.005</v>
      </c>
      <c r="F1928" s="0" t="n">
        <v>3133109</v>
      </c>
      <c r="G1928" s="151" t="s">
        <v>111</v>
      </c>
      <c r="H1928" s="151" t="s">
        <v>111</v>
      </c>
      <c r="I1928" s="152" t="s">
        <v>112</v>
      </c>
    </row>
    <row r="1929" customFormat="false" ht="12.75" hidden="false" customHeight="false" outlineLevel="0" collapsed="false">
      <c r="A1929" s="0" t="s">
        <v>50</v>
      </c>
      <c r="B1929" s="0" t="s">
        <v>110</v>
      </c>
      <c r="C1929" s="0" t="s">
        <v>108</v>
      </c>
      <c r="D1929" s="116" t="n">
        <v>39203</v>
      </c>
      <c r="E1929" s="0" t="n">
        <v>0.33</v>
      </c>
      <c r="F1929" s="0" t="n">
        <v>3133110</v>
      </c>
      <c r="G1929" s="151" t="s">
        <v>111</v>
      </c>
      <c r="H1929" s="151" t="s">
        <v>111</v>
      </c>
      <c r="I1929" s="152" t="s">
        <v>112</v>
      </c>
    </row>
    <row r="1930" customFormat="false" ht="12.75" hidden="false" customHeight="false" outlineLevel="0" collapsed="false">
      <c r="A1930" s="0" t="s">
        <v>50</v>
      </c>
      <c r="B1930" s="0" t="s">
        <v>113</v>
      </c>
      <c r="C1930" s="0" t="s">
        <v>108</v>
      </c>
      <c r="D1930" s="116" t="n">
        <v>39203</v>
      </c>
      <c r="E1930" s="0" t="n">
        <v>-0.065</v>
      </c>
      <c r="F1930" s="0" t="n">
        <v>3133111</v>
      </c>
      <c r="G1930" s="151" t="s">
        <v>111</v>
      </c>
      <c r="H1930" s="151" t="s">
        <v>111</v>
      </c>
      <c r="I1930" s="152" t="s">
        <v>112</v>
      </c>
    </row>
    <row r="1931" customFormat="false" ht="12.75" hidden="false" customHeight="false" outlineLevel="0" collapsed="false">
      <c r="A1931" s="0" t="s">
        <v>51</v>
      </c>
      <c r="B1931" s="0" t="s">
        <v>110</v>
      </c>
      <c r="C1931" s="0" t="s">
        <v>108</v>
      </c>
      <c r="D1931" s="116" t="n">
        <v>39203</v>
      </c>
      <c r="E1931" s="0" t="n">
        <v>0.33</v>
      </c>
      <c r="F1931" s="0" t="n">
        <v>3133112</v>
      </c>
      <c r="G1931" s="151" t="s">
        <v>111</v>
      </c>
      <c r="H1931" s="151" t="s">
        <v>111</v>
      </c>
      <c r="I1931" s="152" t="s">
        <v>112</v>
      </c>
    </row>
    <row r="1932" customFormat="false" ht="12.75" hidden="false" customHeight="false" outlineLevel="0" collapsed="false">
      <c r="A1932" s="0" t="s">
        <v>51</v>
      </c>
      <c r="B1932" s="0" t="s">
        <v>113</v>
      </c>
      <c r="C1932" s="0" t="s">
        <v>108</v>
      </c>
      <c r="D1932" s="116" t="n">
        <v>39203</v>
      </c>
      <c r="E1932" s="0" t="n">
        <v>0.02</v>
      </c>
      <c r="F1932" s="0" t="n">
        <v>3133113</v>
      </c>
      <c r="G1932" s="151" t="s">
        <v>111</v>
      </c>
      <c r="H1932" s="151" t="s">
        <v>111</v>
      </c>
      <c r="I1932" s="152" t="s">
        <v>112</v>
      </c>
    </row>
    <row r="1933" customFormat="false" ht="12.75" hidden="false" customHeight="false" outlineLevel="0" collapsed="false">
      <c r="A1933" s="0" t="s">
        <v>52</v>
      </c>
      <c r="B1933" s="0" t="s">
        <v>110</v>
      </c>
      <c r="C1933" s="0" t="s">
        <v>108</v>
      </c>
      <c r="D1933" s="116" t="n">
        <v>39203</v>
      </c>
      <c r="E1933" s="0" t="n">
        <v>0.33</v>
      </c>
      <c r="F1933" s="0" t="n">
        <v>3133114</v>
      </c>
      <c r="G1933" s="151" t="s">
        <v>111</v>
      </c>
      <c r="H1933" s="151" t="s">
        <v>111</v>
      </c>
      <c r="I1933" s="152" t="s">
        <v>112</v>
      </c>
    </row>
    <row r="1934" customFormat="false" ht="12.75" hidden="false" customHeight="false" outlineLevel="0" collapsed="false">
      <c r="A1934" s="0" t="s">
        <v>52</v>
      </c>
      <c r="B1934" s="0" t="s">
        <v>113</v>
      </c>
      <c r="C1934" s="0" t="s">
        <v>108</v>
      </c>
      <c r="D1934" s="116" t="n">
        <v>39203</v>
      </c>
      <c r="E1934" s="0" t="n">
        <v>-0.035</v>
      </c>
      <c r="F1934" s="0" t="n">
        <v>3133115</v>
      </c>
      <c r="G1934" s="151" t="s">
        <v>111</v>
      </c>
      <c r="H1934" s="151" t="s">
        <v>111</v>
      </c>
      <c r="I1934" s="152" t="s">
        <v>112</v>
      </c>
    </row>
    <row r="1935" customFormat="false" ht="12.75" hidden="false" customHeight="false" outlineLevel="0" collapsed="false">
      <c r="A1935" s="0" t="s">
        <v>17</v>
      </c>
      <c r="B1935" s="0" t="s">
        <v>110</v>
      </c>
      <c r="C1935" s="0" t="s">
        <v>108</v>
      </c>
      <c r="D1935" s="116" t="n">
        <v>39203</v>
      </c>
      <c r="E1935" s="0" t="n">
        <v>0.298</v>
      </c>
      <c r="F1935" s="0" t="n">
        <v>3133116</v>
      </c>
      <c r="G1935" s="151" t="s">
        <v>111</v>
      </c>
      <c r="H1935" s="151" t="s">
        <v>111</v>
      </c>
      <c r="I1935" s="152" t="s">
        <v>112</v>
      </c>
    </row>
    <row r="1936" customFormat="false" ht="12.75" hidden="false" customHeight="false" outlineLevel="0" collapsed="false">
      <c r="A1936" s="0" t="s">
        <v>17</v>
      </c>
      <c r="B1936" s="0" t="s">
        <v>113</v>
      </c>
      <c r="C1936" s="0" t="s">
        <v>108</v>
      </c>
      <c r="D1936" s="116" t="n">
        <v>39203</v>
      </c>
      <c r="E1936" s="0" t="n">
        <v>0.018</v>
      </c>
      <c r="F1936" s="0" t="n">
        <v>3133117</v>
      </c>
      <c r="G1936" s="151" t="s">
        <v>111</v>
      </c>
      <c r="H1936" s="151" t="s">
        <v>111</v>
      </c>
      <c r="I1936" s="152" t="s">
        <v>112</v>
      </c>
    </row>
    <row r="1937" customFormat="false" ht="12.75" hidden="false" customHeight="false" outlineLevel="0" collapsed="false">
      <c r="A1937" s="0" t="s">
        <v>18</v>
      </c>
      <c r="B1937" s="0" t="s">
        <v>110</v>
      </c>
      <c r="C1937" s="0" t="s">
        <v>108</v>
      </c>
      <c r="D1937" s="116" t="n">
        <v>39203</v>
      </c>
      <c r="E1937" s="0" t="n">
        <v>0</v>
      </c>
      <c r="F1937" s="0" t="n">
        <v>3133118</v>
      </c>
      <c r="G1937" s="151" t="s">
        <v>111</v>
      </c>
      <c r="H1937" s="151" t="s">
        <v>111</v>
      </c>
      <c r="I1937" s="152" t="s">
        <v>112</v>
      </c>
    </row>
    <row r="1938" customFormat="false" ht="12.75" hidden="false" customHeight="false" outlineLevel="0" collapsed="false">
      <c r="A1938" s="0" t="s">
        <v>18</v>
      </c>
      <c r="B1938" s="0" t="s">
        <v>113</v>
      </c>
      <c r="C1938" s="0" t="s">
        <v>108</v>
      </c>
      <c r="D1938" s="116" t="n">
        <v>39203</v>
      </c>
      <c r="E1938" s="0" t="n">
        <v>0</v>
      </c>
      <c r="F1938" s="0" t="n">
        <v>3133119</v>
      </c>
      <c r="G1938" s="151" t="s">
        <v>111</v>
      </c>
      <c r="H1938" s="151" t="s">
        <v>111</v>
      </c>
      <c r="I1938" s="152" t="s">
        <v>112</v>
      </c>
    </row>
    <row r="1939" customFormat="false" ht="12.75" hidden="false" customHeight="false" outlineLevel="0" collapsed="false">
      <c r="A1939" s="0" t="s">
        <v>19</v>
      </c>
      <c r="B1939" s="0" t="s">
        <v>110</v>
      </c>
      <c r="C1939" s="0" t="s">
        <v>108</v>
      </c>
      <c r="D1939" s="116" t="n">
        <v>39203</v>
      </c>
      <c r="E1939" s="0" t="n">
        <v>0.385</v>
      </c>
      <c r="F1939" s="0" t="n">
        <v>3133120</v>
      </c>
      <c r="G1939" s="151" t="s">
        <v>111</v>
      </c>
      <c r="H1939" s="151" t="s">
        <v>111</v>
      </c>
      <c r="I1939" s="152" t="s">
        <v>112</v>
      </c>
    </row>
    <row r="1940" customFormat="false" ht="12.75" hidden="false" customHeight="false" outlineLevel="0" collapsed="false">
      <c r="A1940" s="0" t="s">
        <v>19</v>
      </c>
      <c r="B1940" s="0" t="s">
        <v>113</v>
      </c>
      <c r="C1940" s="0" t="s">
        <v>108</v>
      </c>
      <c r="D1940" s="116" t="n">
        <v>39203</v>
      </c>
      <c r="E1940" s="0" t="n">
        <v>0.02</v>
      </c>
      <c r="F1940" s="0" t="n">
        <v>3133121</v>
      </c>
      <c r="G1940" s="151" t="s">
        <v>111</v>
      </c>
      <c r="H1940" s="151" t="s">
        <v>111</v>
      </c>
      <c r="I1940" s="152" t="s">
        <v>112</v>
      </c>
    </row>
    <row r="1941" customFormat="false" ht="12.75" hidden="false" customHeight="false" outlineLevel="0" collapsed="false">
      <c r="A1941" s="0" t="s">
        <v>21</v>
      </c>
      <c r="B1941" s="0" t="s">
        <v>110</v>
      </c>
      <c r="C1941" s="0" t="s">
        <v>108</v>
      </c>
      <c r="D1941" s="116" t="n">
        <v>39203</v>
      </c>
      <c r="E1941" s="0" t="n">
        <v>0.375</v>
      </c>
      <c r="F1941" s="0" t="n">
        <v>3133122</v>
      </c>
      <c r="G1941" s="151" t="s">
        <v>111</v>
      </c>
      <c r="H1941" s="151" t="s">
        <v>111</v>
      </c>
      <c r="I1941" s="152" t="s">
        <v>112</v>
      </c>
    </row>
    <row r="1942" customFormat="false" ht="12.75" hidden="false" customHeight="false" outlineLevel="0" collapsed="false">
      <c r="A1942" s="0" t="s">
        <v>21</v>
      </c>
      <c r="B1942" s="0" t="s">
        <v>113</v>
      </c>
      <c r="C1942" s="0" t="s">
        <v>108</v>
      </c>
      <c r="D1942" s="116" t="n">
        <v>39203</v>
      </c>
      <c r="E1942" s="0" t="n">
        <v>0.04</v>
      </c>
      <c r="F1942" s="0" t="n">
        <v>3133123</v>
      </c>
      <c r="G1942" s="151" t="s">
        <v>111</v>
      </c>
      <c r="H1942" s="151" t="s">
        <v>111</v>
      </c>
      <c r="I1942" s="152" t="s">
        <v>112</v>
      </c>
    </row>
    <row r="1943" customFormat="false" ht="12.75" hidden="false" customHeight="false" outlineLevel="0" collapsed="false">
      <c r="A1943" s="0" t="s">
        <v>73</v>
      </c>
      <c r="B1943" s="0" t="s">
        <v>80</v>
      </c>
      <c r="C1943" s="0" t="s">
        <v>108</v>
      </c>
      <c r="D1943" s="116" t="n">
        <v>39203</v>
      </c>
      <c r="E1943" s="0" t="n">
        <v>0.005</v>
      </c>
      <c r="F1943" s="0" t="n">
        <v>3133124</v>
      </c>
      <c r="G1943" s="151" t="s">
        <v>111</v>
      </c>
      <c r="H1943" s="151" t="s">
        <v>111</v>
      </c>
      <c r="I1943" s="152" t="s">
        <v>112</v>
      </c>
    </row>
    <row r="1944" customFormat="false" ht="12.75" hidden="false" customHeight="false" outlineLevel="0" collapsed="false">
      <c r="A1944" s="0" t="s">
        <v>74</v>
      </c>
      <c r="B1944" s="0" t="s">
        <v>80</v>
      </c>
      <c r="C1944" s="0" t="s">
        <v>108</v>
      </c>
      <c r="D1944" s="116" t="n">
        <v>39203</v>
      </c>
      <c r="E1944" s="0" t="n">
        <v>0.02</v>
      </c>
      <c r="F1944" s="0" t="n">
        <v>3133125</v>
      </c>
      <c r="G1944" s="151" t="s">
        <v>111</v>
      </c>
      <c r="H1944" s="151" t="s">
        <v>111</v>
      </c>
      <c r="I1944" s="152" t="s">
        <v>112</v>
      </c>
    </row>
    <row r="1945" customFormat="false" ht="12.75" hidden="false" customHeight="false" outlineLevel="0" collapsed="false">
      <c r="A1945" s="0" t="s">
        <v>75</v>
      </c>
      <c r="B1945" s="0" t="s">
        <v>80</v>
      </c>
      <c r="C1945" s="0" t="s">
        <v>108</v>
      </c>
      <c r="D1945" s="116" t="n">
        <v>39203</v>
      </c>
      <c r="E1945" s="0" t="n">
        <v>-0.035</v>
      </c>
      <c r="F1945" s="0" t="n">
        <v>3133126</v>
      </c>
      <c r="G1945" s="151" t="s">
        <v>111</v>
      </c>
      <c r="H1945" s="151" t="s">
        <v>111</v>
      </c>
      <c r="I1945" s="152" t="s">
        <v>112</v>
      </c>
    </row>
    <row r="1946" customFormat="false" ht="12.75" hidden="false" customHeight="false" outlineLevel="0" collapsed="false">
      <c r="A1946" s="0" t="s">
        <v>76</v>
      </c>
      <c r="B1946" s="0" t="s">
        <v>80</v>
      </c>
      <c r="C1946" s="0" t="s">
        <v>108</v>
      </c>
      <c r="D1946" s="116" t="n">
        <v>39203</v>
      </c>
      <c r="E1946" s="0" t="n">
        <v>0.02</v>
      </c>
      <c r="F1946" s="0" t="n">
        <v>3133127</v>
      </c>
      <c r="G1946" s="151" t="s">
        <v>111</v>
      </c>
      <c r="H1946" s="151" t="s">
        <v>111</v>
      </c>
      <c r="I1946" s="152" t="s">
        <v>112</v>
      </c>
    </row>
    <row r="1947" customFormat="false" ht="12.75" hidden="false" customHeight="false" outlineLevel="0" collapsed="false">
      <c r="A1947" s="0" t="s">
        <v>72</v>
      </c>
      <c r="B1947" s="0" t="s">
        <v>80</v>
      </c>
      <c r="C1947" s="0" t="s">
        <v>108</v>
      </c>
      <c r="D1947" s="116" t="n">
        <v>39203</v>
      </c>
      <c r="E1947" s="158" t="n">
        <v>39234</v>
      </c>
      <c r="I1947" s="152" t="s">
        <v>109</v>
      </c>
    </row>
    <row r="1948" customFormat="false" ht="12.75" hidden="false" customHeight="false" outlineLevel="0" collapsed="false">
      <c r="A1948" s="0" t="s">
        <v>59</v>
      </c>
      <c r="B1948" s="0" t="s">
        <v>110</v>
      </c>
      <c r="C1948" s="0" t="s">
        <v>108</v>
      </c>
      <c r="D1948" s="116" t="n">
        <v>39234</v>
      </c>
      <c r="E1948" s="0" t="n">
        <v>0.385</v>
      </c>
      <c r="F1948" s="0" t="n">
        <v>3133100</v>
      </c>
      <c r="G1948" s="151" t="s">
        <v>111</v>
      </c>
      <c r="H1948" s="151" t="s">
        <v>111</v>
      </c>
      <c r="I1948" s="152" t="s">
        <v>112</v>
      </c>
    </row>
    <row r="1949" customFormat="false" ht="12.75" hidden="false" customHeight="false" outlineLevel="0" collapsed="false">
      <c r="A1949" s="0" t="s">
        <v>59</v>
      </c>
      <c r="B1949" s="0" t="s">
        <v>113</v>
      </c>
      <c r="C1949" s="0" t="s">
        <v>108</v>
      </c>
      <c r="D1949" s="116" t="n">
        <v>39234</v>
      </c>
      <c r="E1949" s="0" t="n">
        <v>0.02</v>
      </c>
      <c r="F1949" s="0" t="n">
        <v>3133101</v>
      </c>
      <c r="G1949" s="151" t="s">
        <v>111</v>
      </c>
      <c r="H1949" s="151" t="s">
        <v>111</v>
      </c>
      <c r="I1949" s="152" t="s">
        <v>112</v>
      </c>
    </row>
    <row r="1950" customFormat="false" ht="12.75" hidden="false" customHeight="false" outlineLevel="0" collapsed="false">
      <c r="A1950" s="0" t="s">
        <v>60</v>
      </c>
      <c r="B1950" s="0" t="s">
        <v>110</v>
      </c>
      <c r="C1950" s="0" t="s">
        <v>108</v>
      </c>
      <c r="D1950" s="116" t="n">
        <v>39234</v>
      </c>
      <c r="E1950" s="0" t="n">
        <v>0.385</v>
      </c>
      <c r="F1950" s="0" t="n">
        <v>3133102</v>
      </c>
      <c r="G1950" s="151" t="s">
        <v>111</v>
      </c>
      <c r="H1950" s="151" t="s">
        <v>111</v>
      </c>
      <c r="I1950" s="152" t="s">
        <v>112</v>
      </c>
    </row>
    <row r="1951" customFormat="false" ht="12.75" hidden="false" customHeight="false" outlineLevel="0" collapsed="false">
      <c r="A1951" s="0" t="s">
        <v>60</v>
      </c>
      <c r="B1951" s="0" t="s">
        <v>113</v>
      </c>
      <c r="C1951" s="0" t="s">
        <v>108</v>
      </c>
      <c r="D1951" s="116" t="n">
        <v>39234</v>
      </c>
      <c r="E1951" s="0" t="n">
        <v>0.06</v>
      </c>
      <c r="F1951" s="0" t="n">
        <v>3133103</v>
      </c>
      <c r="G1951" s="151" t="s">
        <v>111</v>
      </c>
      <c r="H1951" s="151" t="s">
        <v>111</v>
      </c>
      <c r="I1951" s="152" t="s">
        <v>112</v>
      </c>
    </row>
    <row r="1952" customFormat="false" ht="12.75" hidden="false" customHeight="false" outlineLevel="0" collapsed="false">
      <c r="A1952" s="0" t="s">
        <v>61</v>
      </c>
      <c r="B1952" s="0" t="s">
        <v>110</v>
      </c>
      <c r="C1952" s="0" t="s">
        <v>108</v>
      </c>
      <c r="D1952" s="116" t="n">
        <v>39234</v>
      </c>
      <c r="E1952" s="0" t="n">
        <v>0.385</v>
      </c>
      <c r="F1952" s="0" t="n">
        <v>3133104</v>
      </c>
      <c r="G1952" s="151" t="s">
        <v>111</v>
      </c>
      <c r="H1952" s="151" t="s">
        <v>111</v>
      </c>
      <c r="I1952" s="152" t="s">
        <v>112</v>
      </c>
    </row>
    <row r="1953" customFormat="false" ht="12.75" hidden="false" customHeight="false" outlineLevel="0" collapsed="false">
      <c r="A1953" s="0" t="s">
        <v>61</v>
      </c>
      <c r="B1953" s="0" t="s">
        <v>113</v>
      </c>
      <c r="C1953" s="0" t="s">
        <v>108</v>
      </c>
      <c r="D1953" s="116" t="n">
        <v>39234</v>
      </c>
      <c r="E1953" s="0" t="n">
        <v>0.02</v>
      </c>
      <c r="F1953" s="0" t="n">
        <v>3133105</v>
      </c>
      <c r="G1953" s="151" t="s">
        <v>111</v>
      </c>
      <c r="H1953" s="151" t="s">
        <v>111</v>
      </c>
      <c r="I1953" s="152" t="s">
        <v>112</v>
      </c>
    </row>
    <row r="1954" customFormat="false" ht="12.75" hidden="false" customHeight="false" outlineLevel="0" collapsed="false">
      <c r="A1954" s="0" t="s">
        <v>62</v>
      </c>
      <c r="B1954" s="0" t="s">
        <v>110</v>
      </c>
      <c r="C1954" s="0" t="s">
        <v>108</v>
      </c>
      <c r="D1954" s="116" t="n">
        <v>39234</v>
      </c>
      <c r="E1954" s="0" t="n">
        <v>0.385</v>
      </c>
      <c r="F1954" s="0" t="n">
        <v>3133106</v>
      </c>
      <c r="G1954" s="151" t="s">
        <v>111</v>
      </c>
      <c r="H1954" s="151" t="s">
        <v>111</v>
      </c>
      <c r="I1954" s="152" t="s">
        <v>112</v>
      </c>
    </row>
    <row r="1955" customFormat="false" ht="12.75" hidden="false" customHeight="false" outlineLevel="0" collapsed="false">
      <c r="A1955" s="0" t="s">
        <v>62</v>
      </c>
      <c r="B1955" s="0" t="s">
        <v>113</v>
      </c>
      <c r="C1955" s="0" t="s">
        <v>108</v>
      </c>
      <c r="D1955" s="116" t="n">
        <v>39234</v>
      </c>
      <c r="E1955" s="0" t="n">
        <v>0.06</v>
      </c>
      <c r="F1955" s="0" t="n">
        <v>3133107</v>
      </c>
      <c r="G1955" s="151" t="s">
        <v>111</v>
      </c>
      <c r="H1955" s="151" t="s">
        <v>111</v>
      </c>
      <c r="I1955" s="152" t="s">
        <v>112</v>
      </c>
    </row>
    <row r="1956" customFormat="false" ht="12.75" hidden="false" customHeight="false" outlineLevel="0" collapsed="false">
      <c r="A1956" s="0" t="s">
        <v>49</v>
      </c>
      <c r="B1956" s="0" t="s">
        <v>110</v>
      </c>
      <c r="C1956" s="0" t="s">
        <v>108</v>
      </c>
      <c r="D1956" s="116" t="n">
        <v>39234</v>
      </c>
      <c r="E1956" s="0" t="n">
        <v>0.335</v>
      </c>
      <c r="F1956" s="0" t="n">
        <v>3133108</v>
      </c>
      <c r="G1956" s="151" t="s">
        <v>111</v>
      </c>
      <c r="H1956" s="151" t="s">
        <v>111</v>
      </c>
      <c r="I1956" s="152" t="s">
        <v>112</v>
      </c>
    </row>
    <row r="1957" customFormat="false" ht="12.75" hidden="false" customHeight="false" outlineLevel="0" collapsed="false">
      <c r="A1957" s="0" t="s">
        <v>49</v>
      </c>
      <c r="B1957" s="0" t="s">
        <v>113</v>
      </c>
      <c r="C1957" s="0" t="s">
        <v>108</v>
      </c>
      <c r="D1957" s="116" t="n">
        <v>39234</v>
      </c>
      <c r="E1957" s="0" t="n">
        <v>0.005</v>
      </c>
      <c r="F1957" s="0" t="n">
        <v>3133109</v>
      </c>
      <c r="G1957" s="151" t="s">
        <v>111</v>
      </c>
      <c r="H1957" s="151" t="s">
        <v>111</v>
      </c>
      <c r="I1957" s="152" t="s">
        <v>112</v>
      </c>
    </row>
    <row r="1958" customFormat="false" ht="12.75" hidden="false" customHeight="false" outlineLevel="0" collapsed="false">
      <c r="A1958" s="0" t="s">
        <v>50</v>
      </c>
      <c r="B1958" s="0" t="s">
        <v>110</v>
      </c>
      <c r="C1958" s="0" t="s">
        <v>108</v>
      </c>
      <c r="D1958" s="116" t="n">
        <v>39234</v>
      </c>
      <c r="E1958" s="0" t="n">
        <v>0.37</v>
      </c>
      <c r="F1958" s="0" t="n">
        <v>3133110</v>
      </c>
      <c r="G1958" s="151" t="s">
        <v>111</v>
      </c>
      <c r="H1958" s="151" t="s">
        <v>111</v>
      </c>
      <c r="I1958" s="152" t="s">
        <v>112</v>
      </c>
    </row>
    <row r="1959" customFormat="false" ht="12.75" hidden="false" customHeight="false" outlineLevel="0" collapsed="false">
      <c r="A1959" s="0" t="s">
        <v>50</v>
      </c>
      <c r="B1959" s="0" t="s">
        <v>113</v>
      </c>
      <c r="C1959" s="0" t="s">
        <v>108</v>
      </c>
      <c r="D1959" s="116" t="n">
        <v>39234</v>
      </c>
      <c r="E1959" s="0" t="n">
        <v>-0.055</v>
      </c>
      <c r="F1959" s="0" t="n">
        <v>3133111</v>
      </c>
      <c r="G1959" s="151" t="s">
        <v>111</v>
      </c>
      <c r="H1959" s="151" t="s">
        <v>111</v>
      </c>
      <c r="I1959" s="152" t="s">
        <v>112</v>
      </c>
    </row>
    <row r="1960" customFormat="false" ht="12.75" hidden="false" customHeight="false" outlineLevel="0" collapsed="false">
      <c r="A1960" s="0" t="s">
        <v>51</v>
      </c>
      <c r="B1960" s="0" t="s">
        <v>110</v>
      </c>
      <c r="C1960" s="0" t="s">
        <v>108</v>
      </c>
      <c r="D1960" s="116" t="n">
        <v>39234</v>
      </c>
      <c r="E1960" s="0" t="n">
        <v>0.37</v>
      </c>
      <c r="F1960" s="0" t="n">
        <v>3133112</v>
      </c>
      <c r="G1960" s="151" t="s">
        <v>111</v>
      </c>
      <c r="H1960" s="151" t="s">
        <v>111</v>
      </c>
      <c r="I1960" s="152" t="s">
        <v>112</v>
      </c>
    </row>
    <row r="1961" customFormat="false" ht="12.75" hidden="false" customHeight="false" outlineLevel="0" collapsed="false">
      <c r="A1961" s="0" t="s">
        <v>51</v>
      </c>
      <c r="B1961" s="0" t="s">
        <v>113</v>
      </c>
      <c r="C1961" s="0" t="s">
        <v>108</v>
      </c>
      <c r="D1961" s="116" t="n">
        <v>39234</v>
      </c>
      <c r="E1961" s="0" t="n">
        <v>0.035</v>
      </c>
      <c r="F1961" s="0" t="n">
        <v>3133113</v>
      </c>
      <c r="G1961" s="151" t="s">
        <v>111</v>
      </c>
      <c r="H1961" s="151" t="s">
        <v>111</v>
      </c>
      <c r="I1961" s="152" t="s">
        <v>112</v>
      </c>
    </row>
    <row r="1962" customFormat="false" ht="12.75" hidden="false" customHeight="false" outlineLevel="0" collapsed="false">
      <c r="A1962" s="0" t="s">
        <v>52</v>
      </c>
      <c r="B1962" s="0" t="s">
        <v>110</v>
      </c>
      <c r="C1962" s="0" t="s">
        <v>108</v>
      </c>
      <c r="D1962" s="116" t="n">
        <v>39234</v>
      </c>
      <c r="E1962" s="0" t="n">
        <v>0.37</v>
      </c>
      <c r="F1962" s="0" t="n">
        <v>3133114</v>
      </c>
      <c r="G1962" s="151" t="s">
        <v>111</v>
      </c>
      <c r="H1962" s="151" t="s">
        <v>111</v>
      </c>
      <c r="I1962" s="152" t="s">
        <v>112</v>
      </c>
    </row>
    <row r="1963" customFormat="false" ht="12.75" hidden="false" customHeight="false" outlineLevel="0" collapsed="false">
      <c r="A1963" s="0" t="s">
        <v>52</v>
      </c>
      <c r="B1963" s="0" t="s">
        <v>113</v>
      </c>
      <c r="C1963" s="0" t="s">
        <v>108</v>
      </c>
      <c r="D1963" s="116" t="n">
        <v>39234</v>
      </c>
      <c r="E1963" s="0" t="n">
        <v>-0.035</v>
      </c>
      <c r="F1963" s="0" t="n">
        <v>3133115</v>
      </c>
      <c r="G1963" s="151" t="s">
        <v>111</v>
      </c>
      <c r="H1963" s="151" t="s">
        <v>111</v>
      </c>
      <c r="I1963" s="152" t="s">
        <v>112</v>
      </c>
    </row>
    <row r="1964" customFormat="false" ht="12.75" hidden="false" customHeight="false" outlineLevel="0" collapsed="false">
      <c r="A1964" s="0" t="s">
        <v>17</v>
      </c>
      <c r="B1964" s="0" t="s">
        <v>110</v>
      </c>
      <c r="C1964" s="0" t="s">
        <v>108</v>
      </c>
      <c r="D1964" s="116" t="n">
        <v>39234</v>
      </c>
      <c r="E1964" s="0" t="n">
        <v>0.298</v>
      </c>
      <c r="F1964" s="0" t="n">
        <v>3133116</v>
      </c>
      <c r="G1964" s="151" t="s">
        <v>111</v>
      </c>
      <c r="H1964" s="151" t="s">
        <v>111</v>
      </c>
      <c r="I1964" s="152" t="s">
        <v>112</v>
      </c>
    </row>
    <row r="1965" customFormat="false" ht="12.75" hidden="false" customHeight="false" outlineLevel="0" collapsed="false">
      <c r="A1965" s="0" t="s">
        <v>17</v>
      </c>
      <c r="B1965" s="0" t="s">
        <v>113</v>
      </c>
      <c r="C1965" s="0" t="s">
        <v>108</v>
      </c>
      <c r="D1965" s="116" t="n">
        <v>39234</v>
      </c>
      <c r="E1965" s="0" t="n">
        <v>0.018</v>
      </c>
      <c r="F1965" s="0" t="n">
        <v>3133117</v>
      </c>
      <c r="G1965" s="151" t="s">
        <v>111</v>
      </c>
      <c r="H1965" s="151" t="s">
        <v>111</v>
      </c>
      <c r="I1965" s="152" t="s">
        <v>112</v>
      </c>
    </row>
    <row r="1966" customFormat="false" ht="12.75" hidden="false" customHeight="false" outlineLevel="0" collapsed="false">
      <c r="A1966" s="0" t="s">
        <v>18</v>
      </c>
      <c r="B1966" s="0" t="s">
        <v>110</v>
      </c>
      <c r="C1966" s="0" t="s">
        <v>108</v>
      </c>
      <c r="D1966" s="116" t="n">
        <v>39234</v>
      </c>
      <c r="E1966" s="0" t="n">
        <v>0</v>
      </c>
      <c r="F1966" s="0" t="n">
        <v>3133118</v>
      </c>
      <c r="G1966" s="151" t="s">
        <v>111</v>
      </c>
      <c r="H1966" s="151" t="s">
        <v>111</v>
      </c>
      <c r="I1966" s="152" t="s">
        <v>112</v>
      </c>
    </row>
    <row r="1967" customFormat="false" ht="12.75" hidden="false" customHeight="false" outlineLevel="0" collapsed="false">
      <c r="A1967" s="0" t="s">
        <v>18</v>
      </c>
      <c r="B1967" s="0" t="s">
        <v>113</v>
      </c>
      <c r="C1967" s="0" t="s">
        <v>108</v>
      </c>
      <c r="D1967" s="116" t="n">
        <v>39234</v>
      </c>
      <c r="E1967" s="0" t="n">
        <v>0</v>
      </c>
      <c r="F1967" s="0" t="n">
        <v>3133119</v>
      </c>
      <c r="G1967" s="151" t="s">
        <v>111</v>
      </c>
      <c r="H1967" s="151" t="s">
        <v>111</v>
      </c>
      <c r="I1967" s="152" t="s">
        <v>112</v>
      </c>
    </row>
    <row r="1968" customFormat="false" ht="12.75" hidden="false" customHeight="false" outlineLevel="0" collapsed="false">
      <c r="A1968" s="0" t="s">
        <v>19</v>
      </c>
      <c r="B1968" s="0" t="s">
        <v>110</v>
      </c>
      <c r="C1968" s="0" t="s">
        <v>108</v>
      </c>
      <c r="D1968" s="116" t="n">
        <v>39234</v>
      </c>
      <c r="E1968" s="0" t="n">
        <v>0.385</v>
      </c>
      <c r="F1968" s="0" t="n">
        <v>3133120</v>
      </c>
      <c r="G1968" s="151" t="s">
        <v>111</v>
      </c>
      <c r="H1968" s="151" t="s">
        <v>111</v>
      </c>
      <c r="I1968" s="152" t="s">
        <v>112</v>
      </c>
    </row>
    <row r="1969" customFormat="false" ht="12.75" hidden="false" customHeight="false" outlineLevel="0" collapsed="false">
      <c r="A1969" s="0" t="s">
        <v>19</v>
      </c>
      <c r="B1969" s="0" t="s">
        <v>113</v>
      </c>
      <c r="C1969" s="0" t="s">
        <v>108</v>
      </c>
      <c r="D1969" s="116" t="n">
        <v>39234</v>
      </c>
      <c r="E1969" s="0" t="n">
        <v>0.02</v>
      </c>
      <c r="F1969" s="0" t="n">
        <v>3133121</v>
      </c>
      <c r="G1969" s="151" t="s">
        <v>111</v>
      </c>
      <c r="H1969" s="151" t="s">
        <v>111</v>
      </c>
      <c r="I1969" s="152" t="s">
        <v>112</v>
      </c>
    </row>
    <row r="1970" customFormat="false" ht="12.75" hidden="false" customHeight="false" outlineLevel="0" collapsed="false">
      <c r="A1970" s="0" t="s">
        <v>21</v>
      </c>
      <c r="B1970" s="0" t="s">
        <v>110</v>
      </c>
      <c r="C1970" s="0" t="s">
        <v>108</v>
      </c>
      <c r="D1970" s="116" t="n">
        <v>39234</v>
      </c>
      <c r="E1970" s="0" t="n">
        <v>0.375</v>
      </c>
      <c r="F1970" s="0" t="n">
        <v>3133122</v>
      </c>
      <c r="G1970" s="151" t="s">
        <v>111</v>
      </c>
      <c r="H1970" s="151" t="s">
        <v>111</v>
      </c>
      <c r="I1970" s="152" t="s">
        <v>112</v>
      </c>
    </row>
    <row r="1971" customFormat="false" ht="12.75" hidden="false" customHeight="false" outlineLevel="0" collapsed="false">
      <c r="A1971" s="0" t="s">
        <v>21</v>
      </c>
      <c r="B1971" s="0" t="s">
        <v>113</v>
      </c>
      <c r="C1971" s="0" t="s">
        <v>108</v>
      </c>
      <c r="D1971" s="116" t="n">
        <v>39234</v>
      </c>
      <c r="E1971" s="0" t="n">
        <v>0.04</v>
      </c>
      <c r="F1971" s="0" t="n">
        <v>3133123</v>
      </c>
      <c r="G1971" s="151" t="s">
        <v>111</v>
      </c>
      <c r="H1971" s="151" t="s">
        <v>111</v>
      </c>
      <c r="I1971" s="152" t="s">
        <v>112</v>
      </c>
    </row>
    <row r="1972" customFormat="false" ht="12.75" hidden="false" customHeight="false" outlineLevel="0" collapsed="false">
      <c r="A1972" s="0" t="s">
        <v>73</v>
      </c>
      <c r="B1972" s="0" t="s">
        <v>80</v>
      </c>
      <c r="C1972" s="0" t="s">
        <v>108</v>
      </c>
      <c r="D1972" s="116" t="n">
        <v>39234</v>
      </c>
      <c r="E1972" s="0" t="n">
        <v>0.005</v>
      </c>
      <c r="F1972" s="0" t="n">
        <v>3133124</v>
      </c>
      <c r="G1972" s="151" t="s">
        <v>111</v>
      </c>
      <c r="H1972" s="151" t="s">
        <v>111</v>
      </c>
      <c r="I1972" s="152" t="s">
        <v>112</v>
      </c>
    </row>
    <row r="1973" customFormat="false" ht="12.75" hidden="false" customHeight="false" outlineLevel="0" collapsed="false">
      <c r="A1973" s="0" t="s">
        <v>74</v>
      </c>
      <c r="B1973" s="0" t="s">
        <v>80</v>
      </c>
      <c r="C1973" s="0" t="s">
        <v>108</v>
      </c>
      <c r="D1973" s="116" t="n">
        <v>39234</v>
      </c>
      <c r="E1973" s="0" t="n">
        <v>0.035</v>
      </c>
      <c r="F1973" s="0" t="n">
        <v>3133125</v>
      </c>
      <c r="G1973" s="151" t="s">
        <v>111</v>
      </c>
      <c r="H1973" s="151" t="s">
        <v>111</v>
      </c>
      <c r="I1973" s="152" t="s">
        <v>112</v>
      </c>
    </row>
    <row r="1974" customFormat="false" ht="12.75" hidden="false" customHeight="false" outlineLevel="0" collapsed="false">
      <c r="A1974" s="0" t="s">
        <v>75</v>
      </c>
      <c r="B1974" s="0" t="s">
        <v>80</v>
      </c>
      <c r="C1974" s="0" t="s">
        <v>108</v>
      </c>
      <c r="D1974" s="116" t="n">
        <v>39234</v>
      </c>
      <c r="E1974" s="0" t="n">
        <v>-0.035</v>
      </c>
      <c r="F1974" s="0" t="n">
        <v>3133126</v>
      </c>
      <c r="G1974" s="151" t="s">
        <v>111</v>
      </c>
      <c r="H1974" s="151" t="s">
        <v>111</v>
      </c>
      <c r="I1974" s="152" t="s">
        <v>112</v>
      </c>
    </row>
    <row r="1975" customFormat="false" ht="12.75" hidden="false" customHeight="false" outlineLevel="0" collapsed="false">
      <c r="A1975" s="0" t="s">
        <v>76</v>
      </c>
      <c r="B1975" s="0" t="s">
        <v>80</v>
      </c>
      <c r="C1975" s="0" t="s">
        <v>108</v>
      </c>
      <c r="D1975" s="116" t="n">
        <v>39234</v>
      </c>
      <c r="E1975" s="0" t="n">
        <v>0.035</v>
      </c>
      <c r="F1975" s="0" t="n">
        <v>3133127</v>
      </c>
      <c r="G1975" s="151" t="s">
        <v>111</v>
      </c>
      <c r="H1975" s="151" t="s">
        <v>111</v>
      </c>
      <c r="I1975" s="152" t="s">
        <v>112</v>
      </c>
    </row>
    <row r="1976" customFormat="false" ht="12.75" hidden="false" customHeight="false" outlineLevel="0" collapsed="false">
      <c r="A1976" s="0" t="s">
        <v>72</v>
      </c>
      <c r="B1976" s="0" t="s">
        <v>80</v>
      </c>
      <c r="C1976" s="0" t="s">
        <v>108</v>
      </c>
      <c r="D1976" s="116" t="n">
        <v>39234</v>
      </c>
      <c r="E1976" s="158" t="n">
        <v>39264</v>
      </c>
      <c r="I1976" s="152" t="s">
        <v>109</v>
      </c>
    </row>
    <row r="1977" customFormat="false" ht="12.75" hidden="false" customHeight="false" outlineLevel="0" collapsed="false">
      <c r="A1977" s="0" t="s">
        <v>59</v>
      </c>
      <c r="B1977" s="0" t="s">
        <v>110</v>
      </c>
      <c r="C1977" s="0" t="s">
        <v>108</v>
      </c>
      <c r="D1977" s="116" t="n">
        <v>39264</v>
      </c>
      <c r="E1977" s="0" t="n">
        <v>0.3975</v>
      </c>
      <c r="F1977" s="0" t="n">
        <v>3133100</v>
      </c>
      <c r="G1977" s="151" t="s">
        <v>111</v>
      </c>
      <c r="H1977" s="151" t="s">
        <v>111</v>
      </c>
      <c r="I1977" s="152" t="s">
        <v>112</v>
      </c>
    </row>
    <row r="1978" customFormat="false" ht="12.75" hidden="false" customHeight="false" outlineLevel="0" collapsed="false">
      <c r="A1978" s="0" t="s">
        <v>59</v>
      </c>
      <c r="B1978" s="0" t="s">
        <v>113</v>
      </c>
      <c r="C1978" s="0" t="s">
        <v>108</v>
      </c>
      <c r="D1978" s="116" t="n">
        <v>39264</v>
      </c>
      <c r="E1978" s="0" t="n">
        <v>0.02</v>
      </c>
      <c r="F1978" s="0" t="n">
        <v>3133101</v>
      </c>
      <c r="G1978" s="151" t="s">
        <v>111</v>
      </c>
      <c r="H1978" s="151" t="s">
        <v>111</v>
      </c>
      <c r="I1978" s="152" t="s">
        <v>112</v>
      </c>
    </row>
    <row r="1979" customFormat="false" ht="12.75" hidden="false" customHeight="false" outlineLevel="0" collapsed="false">
      <c r="A1979" s="0" t="s">
        <v>60</v>
      </c>
      <c r="B1979" s="0" t="s">
        <v>110</v>
      </c>
      <c r="C1979" s="0" t="s">
        <v>108</v>
      </c>
      <c r="D1979" s="116" t="n">
        <v>39264</v>
      </c>
      <c r="E1979" s="0" t="n">
        <v>0.3975</v>
      </c>
      <c r="F1979" s="0" t="n">
        <v>3133102</v>
      </c>
      <c r="G1979" s="151" t="s">
        <v>111</v>
      </c>
      <c r="H1979" s="151" t="s">
        <v>111</v>
      </c>
      <c r="I1979" s="152" t="s">
        <v>112</v>
      </c>
    </row>
    <row r="1980" customFormat="false" ht="12.75" hidden="false" customHeight="false" outlineLevel="0" collapsed="false">
      <c r="A1980" s="0" t="s">
        <v>60</v>
      </c>
      <c r="B1980" s="0" t="s">
        <v>113</v>
      </c>
      <c r="C1980" s="0" t="s">
        <v>108</v>
      </c>
      <c r="D1980" s="116" t="n">
        <v>39264</v>
      </c>
      <c r="E1980" s="0" t="n">
        <v>0.07</v>
      </c>
      <c r="F1980" s="0" t="n">
        <v>3133103</v>
      </c>
      <c r="G1980" s="151" t="s">
        <v>111</v>
      </c>
      <c r="H1980" s="151" t="s">
        <v>111</v>
      </c>
      <c r="I1980" s="152" t="s">
        <v>112</v>
      </c>
    </row>
    <row r="1981" customFormat="false" ht="12.75" hidden="false" customHeight="false" outlineLevel="0" collapsed="false">
      <c r="A1981" s="0" t="s">
        <v>61</v>
      </c>
      <c r="B1981" s="0" t="s">
        <v>110</v>
      </c>
      <c r="C1981" s="0" t="s">
        <v>108</v>
      </c>
      <c r="D1981" s="116" t="n">
        <v>39264</v>
      </c>
      <c r="E1981" s="0" t="n">
        <v>0.3975</v>
      </c>
      <c r="F1981" s="0" t="n">
        <v>3133104</v>
      </c>
      <c r="G1981" s="151" t="s">
        <v>111</v>
      </c>
      <c r="H1981" s="151" t="s">
        <v>111</v>
      </c>
      <c r="I1981" s="152" t="s">
        <v>112</v>
      </c>
    </row>
    <row r="1982" customFormat="false" ht="12.75" hidden="false" customHeight="false" outlineLevel="0" collapsed="false">
      <c r="A1982" s="0" t="s">
        <v>61</v>
      </c>
      <c r="B1982" s="0" t="s">
        <v>113</v>
      </c>
      <c r="C1982" s="0" t="s">
        <v>108</v>
      </c>
      <c r="D1982" s="116" t="n">
        <v>39264</v>
      </c>
      <c r="E1982" s="0" t="n">
        <v>0.02</v>
      </c>
      <c r="F1982" s="0" t="n">
        <v>3133105</v>
      </c>
      <c r="G1982" s="151" t="s">
        <v>111</v>
      </c>
      <c r="H1982" s="151" t="s">
        <v>111</v>
      </c>
      <c r="I1982" s="152" t="s">
        <v>112</v>
      </c>
    </row>
    <row r="1983" customFormat="false" ht="12.75" hidden="false" customHeight="false" outlineLevel="0" collapsed="false">
      <c r="A1983" s="0" t="s">
        <v>62</v>
      </c>
      <c r="B1983" s="0" t="s">
        <v>110</v>
      </c>
      <c r="C1983" s="0" t="s">
        <v>108</v>
      </c>
      <c r="D1983" s="116" t="n">
        <v>39264</v>
      </c>
      <c r="E1983" s="0" t="n">
        <v>0.3975</v>
      </c>
      <c r="F1983" s="0" t="n">
        <v>3133106</v>
      </c>
      <c r="G1983" s="151" t="s">
        <v>111</v>
      </c>
      <c r="H1983" s="151" t="s">
        <v>111</v>
      </c>
      <c r="I1983" s="152" t="s">
        <v>112</v>
      </c>
    </row>
    <row r="1984" customFormat="false" ht="12.75" hidden="false" customHeight="false" outlineLevel="0" collapsed="false">
      <c r="A1984" s="0" t="s">
        <v>62</v>
      </c>
      <c r="B1984" s="0" t="s">
        <v>113</v>
      </c>
      <c r="C1984" s="0" t="s">
        <v>108</v>
      </c>
      <c r="D1984" s="116" t="n">
        <v>39264</v>
      </c>
      <c r="E1984" s="0" t="n">
        <v>0.07</v>
      </c>
      <c r="F1984" s="0" t="n">
        <v>3133107</v>
      </c>
      <c r="G1984" s="151" t="s">
        <v>111</v>
      </c>
      <c r="H1984" s="151" t="s">
        <v>111</v>
      </c>
      <c r="I1984" s="152" t="s">
        <v>112</v>
      </c>
    </row>
    <row r="1985" customFormat="false" ht="12.75" hidden="false" customHeight="false" outlineLevel="0" collapsed="false">
      <c r="A1985" s="0" t="s">
        <v>49</v>
      </c>
      <c r="B1985" s="0" t="s">
        <v>110</v>
      </c>
      <c r="C1985" s="0" t="s">
        <v>108</v>
      </c>
      <c r="D1985" s="116" t="n">
        <v>39264</v>
      </c>
      <c r="E1985" s="0" t="n">
        <v>0.35</v>
      </c>
      <c r="F1985" s="0" t="n">
        <v>3133108</v>
      </c>
      <c r="G1985" s="151" t="s">
        <v>111</v>
      </c>
      <c r="H1985" s="151" t="s">
        <v>111</v>
      </c>
      <c r="I1985" s="152" t="s">
        <v>112</v>
      </c>
    </row>
    <row r="1986" customFormat="false" ht="12.75" hidden="false" customHeight="false" outlineLevel="0" collapsed="false">
      <c r="A1986" s="0" t="s">
        <v>49</v>
      </c>
      <c r="B1986" s="0" t="s">
        <v>113</v>
      </c>
      <c r="C1986" s="0" t="s">
        <v>108</v>
      </c>
      <c r="D1986" s="116" t="n">
        <v>39264</v>
      </c>
      <c r="E1986" s="0" t="n">
        <v>0.005</v>
      </c>
      <c r="F1986" s="0" t="n">
        <v>3133109</v>
      </c>
      <c r="G1986" s="151" t="s">
        <v>111</v>
      </c>
      <c r="H1986" s="151" t="s">
        <v>111</v>
      </c>
      <c r="I1986" s="152" t="s">
        <v>112</v>
      </c>
    </row>
    <row r="1987" customFormat="false" ht="12.75" hidden="false" customHeight="false" outlineLevel="0" collapsed="false">
      <c r="A1987" s="0" t="s">
        <v>50</v>
      </c>
      <c r="B1987" s="0" t="s">
        <v>110</v>
      </c>
      <c r="C1987" s="0" t="s">
        <v>108</v>
      </c>
      <c r="D1987" s="116" t="n">
        <v>39264</v>
      </c>
      <c r="E1987" s="0" t="n">
        <v>0.41</v>
      </c>
      <c r="F1987" s="0" t="n">
        <v>3133110</v>
      </c>
      <c r="G1987" s="151" t="s">
        <v>111</v>
      </c>
      <c r="H1987" s="151" t="s">
        <v>111</v>
      </c>
      <c r="I1987" s="152" t="s">
        <v>112</v>
      </c>
    </row>
    <row r="1988" customFormat="false" ht="12.75" hidden="false" customHeight="false" outlineLevel="0" collapsed="false">
      <c r="A1988" s="0" t="s">
        <v>50</v>
      </c>
      <c r="B1988" s="0" t="s">
        <v>113</v>
      </c>
      <c r="C1988" s="0" t="s">
        <v>108</v>
      </c>
      <c r="D1988" s="116" t="n">
        <v>39264</v>
      </c>
      <c r="E1988" s="0" t="n">
        <v>-0.02</v>
      </c>
      <c r="F1988" s="0" t="n">
        <v>3133111</v>
      </c>
      <c r="G1988" s="151" t="s">
        <v>111</v>
      </c>
      <c r="H1988" s="151" t="s">
        <v>111</v>
      </c>
      <c r="I1988" s="152" t="s">
        <v>112</v>
      </c>
    </row>
    <row r="1989" customFormat="false" ht="12.75" hidden="false" customHeight="false" outlineLevel="0" collapsed="false">
      <c r="A1989" s="0" t="s">
        <v>51</v>
      </c>
      <c r="B1989" s="0" t="s">
        <v>110</v>
      </c>
      <c r="C1989" s="0" t="s">
        <v>108</v>
      </c>
      <c r="D1989" s="116" t="n">
        <v>39264</v>
      </c>
      <c r="E1989" s="0" t="n">
        <v>0.41</v>
      </c>
      <c r="F1989" s="0" t="n">
        <v>3133112</v>
      </c>
      <c r="G1989" s="151" t="s">
        <v>111</v>
      </c>
      <c r="H1989" s="151" t="s">
        <v>111</v>
      </c>
      <c r="I1989" s="152" t="s">
        <v>112</v>
      </c>
    </row>
    <row r="1990" customFormat="false" ht="12.75" hidden="false" customHeight="false" outlineLevel="0" collapsed="false">
      <c r="A1990" s="0" t="s">
        <v>51</v>
      </c>
      <c r="B1990" s="0" t="s">
        <v>113</v>
      </c>
      <c r="C1990" s="0" t="s">
        <v>108</v>
      </c>
      <c r="D1990" s="116" t="n">
        <v>39264</v>
      </c>
      <c r="E1990" s="0" t="n">
        <v>0.035</v>
      </c>
      <c r="F1990" s="0" t="n">
        <v>3133113</v>
      </c>
      <c r="G1990" s="151" t="s">
        <v>111</v>
      </c>
      <c r="H1990" s="151" t="s">
        <v>111</v>
      </c>
      <c r="I1990" s="152" t="s">
        <v>112</v>
      </c>
    </row>
    <row r="1991" customFormat="false" ht="12.75" hidden="false" customHeight="false" outlineLevel="0" collapsed="false">
      <c r="A1991" s="0" t="s">
        <v>52</v>
      </c>
      <c r="B1991" s="0" t="s">
        <v>110</v>
      </c>
      <c r="C1991" s="0" t="s">
        <v>108</v>
      </c>
      <c r="D1991" s="116" t="n">
        <v>39264</v>
      </c>
      <c r="E1991" s="0" t="n">
        <v>0.41</v>
      </c>
      <c r="F1991" s="0" t="n">
        <v>3133114</v>
      </c>
      <c r="G1991" s="151" t="s">
        <v>111</v>
      </c>
      <c r="H1991" s="151" t="s">
        <v>111</v>
      </c>
      <c r="I1991" s="152" t="s">
        <v>112</v>
      </c>
    </row>
    <row r="1992" customFormat="false" ht="12.75" hidden="false" customHeight="false" outlineLevel="0" collapsed="false">
      <c r="A1992" s="0" t="s">
        <v>52</v>
      </c>
      <c r="B1992" s="0" t="s">
        <v>113</v>
      </c>
      <c r="C1992" s="0" t="s">
        <v>108</v>
      </c>
      <c r="D1992" s="116" t="n">
        <v>39264</v>
      </c>
      <c r="E1992" s="0" t="n">
        <v>-0.02</v>
      </c>
      <c r="F1992" s="0" t="n">
        <v>3133115</v>
      </c>
      <c r="G1992" s="151" t="s">
        <v>111</v>
      </c>
      <c r="H1992" s="151" t="s">
        <v>111</v>
      </c>
      <c r="I1992" s="152" t="s">
        <v>112</v>
      </c>
    </row>
    <row r="1993" customFormat="false" ht="12.75" hidden="false" customHeight="false" outlineLevel="0" collapsed="false">
      <c r="A1993" s="0" t="s">
        <v>17</v>
      </c>
      <c r="B1993" s="0" t="s">
        <v>110</v>
      </c>
      <c r="C1993" s="0" t="s">
        <v>108</v>
      </c>
      <c r="D1993" s="116" t="n">
        <v>39264</v>
      </c>
      <c r="E1993" s="0" t="n">
        <v>0.298</v>
      </c>
      <c r="F1993" s="0" t="n">
        <v>3133116</v>
      </c>
      <c r="G1993" s="151" t="s">
        <v>111</v>
      </c>
      <c r="H1993" s="151" t="s">
        <v>111</v>
      </c>
      <c r="I1993" s="152" t="s">
        <v>112</v>
      </c>
    </row>
    <row r="1994" customFormat="false" ht="12.75" hidden="false" customHeight="false" outlineLevel="0" collapsed="false">
      <c r="A1994" s="0" t="s">
        <v>17</v>
      </c>
      <c r="B1994" s="0" t="s">
        <v>113</v>
      </c>
      <c r="C1994" s="0" t="s">
        <v>108</v>
      </c>
      <c r="D1994" s="116" t="n">
        <v>39264</v>
      </c>
      <c r="E1994" s="0" t="n">
        <v>0.018</v>
      </c>
      <c r="F1994" s="0" t="n">
        <v>3133117</v>
      </c>
      <c r="G1994" s="151" t="s">
        <v>111</v>
      </c>
      <c r="H1994" s="151" t="s">
        <v>111</v>
      </c>
      <c r="I1994" s="152" t="s">
        <v>112</v>
      </c>
    </row>
    <row r="1995" customFormat="false" ht="12.75" hidden="false" customHeight="false" outlineLevel="0" collapsed="false">
      <c r="A1995" s="0" t="s">
        <v>18</v>
      </c>
      <c r="B1995" s="0" t="s">
        <v>110</v>
      </c>
      <c r="C1995" s="0" t="s">
        <v>108</v>
      </c>
      <c r="D1995" s="116" t="n">
        <v>39264</v>
      </c>
      <c r="E1995" s="0" t="n">
        <v>0</v>
      </c>
      <c r="F1995" s="0" t="n">
        <v>3133118</v>
      </c>
      <c r="G1995" s="151" t="s">
        <v>111</v>
      </c>
      <c r="H1995" s="151" t="s">
        <v>111</v>
      </c>
      <c r="I1995" s="152" t="s">
        <v>112</v>
      </c>
    </row>
    <row r="1996" customFormat="false" ht="12.75" hidden="false" customHeight="false" outlineLevel="0" collapsed="false">
      <c r="A1996" s="0" t="s">
        <v>18</v>
      </c>
      <c r="B1996" s="0" t="s">
        <v>113</v>
      </c>
      <c r="C1996" s="0" t="s">
        <v>108</v>
      </c>
      <c r="D1996" s="116" t="n">
        <v>39264</v>
      </c>
      <c r="E1996" s="0" t="n">
        <v>0</v>
      </c>
      <c r="F1996" s="0" t="n">
        <v>3133119</v>
      </c>
      <c r="G1996" s="151" t="s">
        <v>111</v>
      </c>
      <c r="H1996" s="151" t="s">
        <v>111</v>
      </c>
      <c r="I1996" s="152" t="s">
        <v>112</v>
      </c>
    </row>
    <row r="1997" customFormat="false" ht="12.75" hidden="false" customHeight="false" outlineLevel="0" collapsed="false">
      <c r="A1997" s="0" t="s">
        <v>19</v>
      </c>
      <c r="B1997" s="0" t="s">
        <v>110</v>
      </c>
      <c r="C1997" s="0" t="s">
        <v>108</v>
      </c>
      <c r="D1997" s="116" t="n">
        <v>39264</v>
      </c>
      <c r="E1997" s="0" t="n">
        <v>0.3975</v>
      </c>
      <c r="F1997" s="0" t="n">
        <v>3133120</v>
      </c>
      <c r="G1997" s="151" t="s">
        <v>111</v>
      </c>
      <c r="H1997" s="151" t="s">
        <v>111</v>
      </c>
      <c r="I1997" s="152" t="s">
        <v>112</v>
      </c>
    </row>
    <row r="1998" customFormat="false" ht="12.75" hidden="false" customHeight="false" outlineLevel="0" collapsed="false">
      <c r="A1998" s="0" t="s">
        <v>19</v>
      </c>
      <c r="B1998" s="0" t="s">
        <v>113</v>
      </c>
      <c r="C1998" s="0" t="s">
        <v>108</v>
      </c>
      <c r="D1998" s="116" t="n">
        <v>39264</v>
      </c>
      <c r="E1998" s="0" t="n">
        <v>0.02</v>
      </c>
      <c r="F1998" s="0" t="n">
        <v>3133121</v>
      </c>
      <c r="G1998" s="151" t="s">
        <v>111</v>
      </c>
      <c r="H1998" s="151" t="s">
        <v>111</v>
      </c>
      <c r="I1998" s="152" t="s">
        <v>112</v>
      </c>
    </row>
    <row r="1999" customFormat="false" ht="12.75" hidden="false" customHeight="false" outlineLevel="0" collapsed="false">
      <c r="A1999" s="0" t="s">
        <v>21</v>
      </c>
      <c r="B1999" s="0" t="s">
        <v>110</v>
      </c>
      <c r="C1999" s="0" t="s">
        <v>108</v>
      </c>
      <c r="D1999" s="116" t="n">
        <v>39264</v>
      </c>
      <c r="E1999" s="0" t="n">
        <v>0.3875</v>
      </c>
      <c r="F1999" s="0" t="n">
        <v>3133122</v>
      </c>
      <c r="G1999" s="151" t="s">
        <v>111</v>
      </c>
      <c r="H1999" s="151" t="s">
        <v>111</v>
      </c>
      <c r="I1999" s="152" t="s">
        <v>112</v>
      </c>
    </row>
    <row r="2000" customFormat="false" ht="12.75" hidden="false" customHeight="false" outlineLevel="0" collapsed="false">
      <c r="A2000" s="0" t="s">
        <v>21</v>
      </c>
      <c r="B2000" s="0" t="s">
        <v>113</v>
      </c>
      <c r="C2000" s="0" t="s">
        <v>108</v>
      </c>
      <c r="D2000" s="116" t="n">
        <v>39264</v>
      </c>
      <c r="E2000" s="0" t="n">
        <v>0.04</v>
      </c>
      <c r="F2000" s="0" t="n">
        <v>3133123</v>
      </c>
      <c r="G2000" s="151" t="s">
        <v>111</v>
      </c>
      <c r="H2000" s="151" t="s">
        <v>111</v>
      </c>
      <c r="I2000" s="152" t="s">
        <v>112</v>
      </c>
    </row>
    <row r="2001" customFormat="false" ht="12.75" hidden="false" customHeight="false" outlineLevel="0" collapsed="false">
      <c r="A2001" s="0" t="s">
        <v>73</v>
      </c>
      <c r="B2001" s="0" t="s">
        <v>80</v>
      </c>
      <c r="C2001" s="0" t="s">
        <v>108</v>
      </c>
      <c r="D2001" s="116" t="n">
        <v>39264</v>
      </c>
      <c r="E2001" s="0" t="n">
        <v>0.005</v>
      </c>
      <c r="F2001" s="0" t="n">
        <v>3133124</v>
      </c>
      <c r="G2001" s="151" t="s">
        <v>111</v>
      </c>
      <c r="H2001" s="151" t="s">
        <v>111</v>
      </c>
      <c r="I2001" s="152" t="s">
        <v>112</v>
      </c>
    </row>
    <row r="2002" customFormat="false" ht="12.75" hidden="false" customHeight="false" outlineLevel="0" collapsed="false">
      <c r="A2002" s="0" t="s">
        <v>74</v>
      </c>
      <c r="B2002" s="0" t="s">
        <v>80</v>
      </c>
      <c r="C2002" s="0" t="s">
        <v>108</v>
      </c>
      <c r="D2002" s="116" t="n">
        <v>39264</v>
      </c>
      <c r="E2002" s="0" t="n">
        <v>0.035</v>
      </c>
      <c r="F2002" s="0" t="n">
        <v>3133125</v>
      </c>
      <c r="G2002" s="151" t="s">
        <v>111</v>
      </c>
      <c r="H2002" s="151" t="s">
        <v>111</v>
      </c>
      <c r="I2002" s="152" t="s">
        <v>112</v>
      </c>
    </row>
    <row r="2003" customFormat="false" ht="12.75" hidden="false" customHeight="false" outlineLevel="0" collapsed="false">
      <c r="A2003" s="0" t="s">
        <v>75</v>
      </c>
      <c r="B2003" s="0" t="s">
        <v>80</v>
      </c>
      <c r="C2003" s="0" t="s">
        <v>108</v>
      </c>
      <c r="D2003" s="116" t="n">
        <v>39264</v>
      </c>
      <c r="E2003" s="0" t="n">
        <v>-0.02</v>
      </c>
      <c r="F2003" s="0" t="n">
        <v>3133126</v>
      </c>
      <c r="G2003" s="151" t="s">
        <v>111</v>
      </c>
      <c r="H2003" s="151" t="s">
        <v>111</v>
      </c>
      <c r="I2003" s="152" t="s">
        <v>112</v>
      </c>
    </row>
    <row r="2004" customFormat="false" ht="12.75" hidden="false" customHeight="false" outlineLevel="0" collapsed="false">
      <c r="A2004" s="0" t="s">
        <v>76</v>
      </c>
      <c r="B2004" s="0" t="s">
        <v>80</v>
      </c>
      <c r="C2004" s="0" t="s">
        <v>108</v>
      </c>
      <c r="D2004" s="116" t="n">
        <v>39264</v>
      </c>
      <c r="E2004" s="0" t="n">
        <v>0.035</v>
      </c>
      <c r="F2004" s="0" t="n">
        <v>3133127</v>
      </c>
      <c r="G2004" s="151" t="s">
        <v>111</v>
      </c>
      <c r="H2004" s="151" t="s">
        <v>111</v>
      </c>
      <c r="I2004" s="152" t="s">
        <v>112</v>
      </c>
    </row>
    <row r="2005" customFormat="false" ht="12.75" hidden="false" customHeight="false" outlineLevel="0" collapsed="false">
      <c r="A2005" s="0" t="s">
        <v>72</v>
      </c>
      <c r="B2005" s="0" t="s">
        <v>80</v>
      </c>
      <c r="C2005" s="0" t="s">
        <v>108</v>
      </c>
      <c r="D2005" s="116" t="n">
        <v>39264</v>
      </c>
      <c r="E2005" s="158" t="n">
        <v>39295</v>
      </c>
      <c r="I2005" s="152" t="s">
        <v>109</v>
      </c>
    </row>
    <row r="2006" customFormat="false" ht="12.75" hidden="false" customHeight="false" outlineLevel="0" collapsed="false">
      <c r="A2006" s="0" t="s">
        <v>59</v>
      </c>
      <c r="B2006" s="0" t="s">
        <v>110</v>
      </c>
      <c r="C2006" s="0" t="s">
        <v>108</v>
      </c>
      <c r="D2006" s="116" t="n">
        <v>39295</v>
      </c>
      <c r="E2006" s="0" t="n">
        <v>0.4</v>
      </c>
      <c r="F2006" s="0" t="n">
        <v>3133100</v>
      </c>
      <c r="G2006" s="151" t="s">
        <v>111</v>
      </c>
      <c r="H2006" s="151" t="s">
        <v>111</v>
      </c>
      <c r="I2006" s="152" t="s">
        <v>112</v>
      </c>
    </row>
    <row r="2007" customFormat="false" ht="12.75" hidden="false" customHeight="false" outlineLevel="0" collapsed="false">
      <c r="A2007" s="0" t="s">
        <v>59</v>
      </c>
      <c r="B2007" s="0" t="s">
        <v>113</v>
      </c>
      <c r="C2007" s="0" t="s">
        <v>108</v>
      </c>
      <c r="D2007" s="116" t="n">
        <v>39295</v>
      </c>
      <c r="E2007" s="0" t="n">
        <v>0.02</v>
      </c>
      <c r="F2007" s="0" t="n">
        <v>3133101</v>
      </c>
      <c r="G2007" s="151" t="s">
        <v>111</v>
      </c>
      <c r="H2007" s="151" t="s">
        <v>111</v>
      </c>
      <c r="I2007" s="152" t="s">
        <v>112</v>
      </c>
    </row>
    <row r="2008" customFormat="false" ht="12.75" hidden="false" customHeight="false" outlineLevel="0" collapsed="false">
      <c r="A2008" s="0" t="s">
        <v>60</v>
      </c>
      <c r="B2008" s="0" t="s">
        <v>110</v>
      </c>
      <c r="C2008" s="0" t="s">
        <v>108</v>
      </c>
      <c r="D2008" s="116" t="n">
        <v>39295</v>
      </c>
      <c r="E2008" s="0" t="n">
        <v>0.4</v>
      </c>
      <c r="F2008" s="0" t="n">
        <v>3133102</v>
      </c>
      <c r="G2008" s="151" t="s">
        <v>111</v>
      </c>
      <c r="H2008" s="151" t="s">
        <v>111</v>
      </c>
      <c r="I2008" s="152" t="s">
        <v>112</v>
      </c>
    </row>
    <row r="2009" customFormat="false" ht="12.75" hidden="false" customHeight="false" outlineLevel="0" collapsed="false">
      <c r="A2009" s="0" t="s">
        <v>60</v>
      </c>
      <c r="B2009" s="0" t="s">
        <v>113</v>
      </c>
      <c r="C2009" s="0" t="s">
        <v>108</v>
      </c>
      <c r="D2009" s="116" t="n">
        <v>39295</v>
      </c>
      <c r="E2009" s="0" t="n">
        <v>0.07</v>
      </c>
      <c r="F2009" s="0" t="n">
        <v>3133103</v>
      </c>
      <c r="G2009" s="151" t="s">
        <v>111</v>
      </c>
      <c r="H2009" s="151" t="s">
        <v>111</v>
      </c>
      <c r="I2009" s="152" t="s">
        <v>112</v>
      </c>
    </row>
    <row r="2010" customFormat="false" ht="12.75" hidden="false" customHeight="false" outlineLevel="0" collapsed="false">
      <c r="A2010" s="0" t="s">
        <v>61</v>
      </c>
      <c r="B2010" s="0" t="s">
        <v>110</v>
      </c>
      <c r="C2010" s="0" t="s">
        <v>108</v>
      </c>
      <c r="D2010" s="116" t="n">
        <v>39295</v>
      </c>
      <c r="E2010" s="0" t="n">
        <v>0.4</v>
      </c>
      <c r="F2010" s="0" t="n">
        <v>3133104</v>
      </c>
      <c r="G2010" s="151" t="s">
        <v>111</v>
      </c>
      <c r="H2010" s="151" t="s">
        <v>111</v>
      </c>
      <c r="I2010" s="152" t="s">
        <v>112</v>
      </c>
    </row>
    <row r="2011" customFormat="false" ht="12.75" hidden="false" customHeight="false" outlineLevel="0" collapsed="false">
      <c r="A2011" s="0" t="s">
        <v>61</v>
      </c>
      <c r="B2011" s="0" t="s">
        <v>113</v>
      </c>
      <c r="C2011" s="0" t="s">
        <v>108</v>
      </c>
      <c r="D2011" s="116" t="n">
        <v>39295</v>
      </c>
      <c r="E2011" s="0" t="n">
        <v>0.02</v>
      </c>
      <c r="F2011" s="0" t="n">
        <v>3133105</v>
      </c>
      <c r="G2011" s="151" t="s">
        <v>111</v>
      </c>
      <c r="H2011" s="151" t="s">
        <v>111</v>
      </c>
      <c r="I2011" s="152" t="s">
        <v>112</v>
      </c>
    </row>
    <row r="2012" customFormat="false" ht="12.75" hidden="false" customHeight="false" outlineLevel="0" collapsed="false">
      <c r="A2012" s="0" t="s">
        <v>62</v>
      </c>
      <c r="B2012" s="0" t="s">
        <v>110</v>
      </c>
      <c r="C2012" s="0" t="s">
        <v>108</v>
      </c>
      <c r="D2012" s="116" t="n">
        <v>39295</v>
      </c>
      <c r="E2012" s="0" t="n">
        <v>0.4</v>
      </c>
      <c r="F2012" s="0" t="n">
        <v>3133106</v>
      </c>
      <c r="G2012" s="151" t="s">
        <v>111</v>
      </c>
      <c r="H2012" s="151" t="s">
        <v>111</v>
      </c>
      <c r="I2012" s="152" t="s">
        <v>112</v>
      </c>
    </row>
    <row r="2013" customFormat="false" ht="12.75" hidden="false" customHeight="false" outlineLevel="0" collapsed="false">
      <c r="A2013" s="0" t="s">
        <v>62</v>
      </c>
      <c r="B2013" s="0" t="s">
        <v>113</v>
      </c>
      <c r="C2013" s="0" t="s">
        <v>108</v>
      </c>
      <c r="D2013" s="116" t="n">
        <v>39295</v>
      </c>
      <c r="E2013" s="0" t="n">
        <v>0.07</v>
      </c>
      <c r="F2013" s="0" t="n">
        <v>3133107</v>
      </c>
      <c r="G2013" s="151" t="s">
        <v>111</v>
      </c>
      <c r="H2013" s="151" t="s">
        <v>111</v>
      </c>
      <c r="I2013" s="152" t="s">
        <v>112</v>
      </c>
    </row>
    <row r="2014" customFormat="false" ht="12.75" hidden="false" customHeight="false" outlineLevel="0" collapsed="false">
      <c r="A2014" s="0" t="s">
        <v>49</v>
      </c>
      <c r="B2014" s="0" t="s">
        <v>110</v>
      </c>
      <c r="C2014" s="0" t="s">
        <v>108</v>
      </c>
      <c r="D2014" s="116" t="n">
        <v>39295</v>
      </c>
      <c r="E2014" s="0" t="n">
        <v>0.35</v>
      </c>
      <c r="F2014" s="0" t="n">
        <v>3133108</v>
      </c>
      <c r="G2014" s="151" t="s">
        <v>111</v>
      </c>
      <c r="H2014" s="151" t="s">
        <v>111</v>
      </c>
      <c r="I2014" s="152" t="s">
        <v>112</v>
      </c>
    </row>
    <row r="2015" customFormat="false" ht="12.75" hidden="false" customHeight="false" outlineLevel="0" collapsed="false">
      <c r="A2015" s="0" t="s">
        <v>49</v>
      </c>
      <c r="B2015" s="0" t="s">
        <v>113</v>
      </c>
      <c r="C2015" s="0" t="s">
        <v>108</v>
      </c>
      <c r="D2015" s="116" t="n">
        <v>39295</v>
      </c>
      <c r="E2015" s="0" t="n">
        <v>-0.005</v>
      </c>
      <c r="F2015" s="0" t="n">
        <v>3133109</v>
      </c>
      <c r="G2015" s="151" t="s">
        <v>111</v>
      </c>
      <c r="H2015" s="151" t="s">
        <v>111</v>
      </c>
      <c r="I2015" s="152" t="s">
        <v>112</v>
      </c>
    </row>
    <row r="2016" customFormat="false" ht="12.75" hidden="false" customHeight="false" outlineLevel="0" collapsed="false">
      <c r="A2016" s="0" t="s">
        <v>50</v>
      </c>
      <c r="B2016" s="0" t="s">
        <v>110</v>
      </c>
      <c r="C2016" s="0" t="s">
        <v>108</v>
      </c>
      <c r="D2016" s="116" t="n">
        <v>39295</v>
      </c>
      <c r="E2016" s="0" t="n">
        <v>0.41</v>
      </c>
      <c r="F2016" s="0" t="n">
        <v>3133110</v>
      </c>
      <c r="G2016" s="151" t="s">
        <v>111</v>
      </c>
      <c r="H2016" s="151" t="s">
        <v>111</v>
      </c>
      <c r="I2016" s="152" t="s">
        <v>112</v>
      </c>
    </row>
    <row r="2017" customFormat="false" ht="12.75" hidden="false" customHeight="false" outlineLevel="0" collapsed="false">
      <c r="A2017" s="0" t="s">
        <v>50</v>
      </c>
      <c r="B2017" s="0" t="s">
        <v>113</v>
      </c>
      <c r="C2017" s="0" t="s">
        <v>108</v>
      </c>
      <c r="D2017" s="116" t="n">
        <v>39295</v>
      </c>
      <c r="E2017" s="0" t="n">
        <v>-0.02</v>
      </c>
      <c r="F2017" s="0" t="n">
        <v>3133111</v>
      </c>
      <c r="G2017" s="151" t="s">
        <v>111</v>
      </c>
      <c r="H2017" s="151" t="s">
        <v>111</v>
      </c>
      <c r="I2017" s="152" t="s">
        <v>112</v>
      </c>
    </row>
    <row r="2018" customFormat="false" ht="12.75" hidden="false" customHeight="false" outlineLevel="0" collapsed="false">
      <c r="A2018" s="0" t="s">
        <v>51</v>
      </c>
      <c r="B2018" s="0" t="s">
        <v>110</v>
      </c>
      <c r="C2018" s="0" t="s">
        <v>108</v>
      </c>
      <c r="D2018" s="116" t="n">
        <v>39295</v>
      </c>
      <c r="E2018" s="0" t="n">
        <v>0.41</v>
      </c>
      <c r="F2018" s="0" t="n">
        <v>3133112</v>
      </c>
      <c r="G2018" s="151" t="s">
        <v>111</v>
      </c>
      <c r="H2018" s="151" t="s">
        <v>111</v>
      </c>
      <c r="I2018" s="152" t="s">
        <v>112</v>
      </c>
    </row>
    <row r="2019" customFormat="false" ht="12.75" hidden="false" customHeight="false" outlineLevel="0" collapsed="false">
      <c r="A2019" s="0" t="s">
        <v>51</v>
      </c>
      <c r="B2019" s="0" t="s">
        <v>113</v>
      </c>
      <c r="C2019" s="0" t="s">
        <v>108</v>
      </c>
      <c r="D2019" s="116" t="n">
        <v>39295</v>
      </c>
      <c r="E2019" s="0" t="n">
        <v>0.01</v>
      </c>
      <c r="F2019" s="0" t="n">
        <v>3133113</v>
      </c>
      <c r="G2019" s="151" t="s">
        <v>111</v>
      </c>
      <c r="H2019" s="151" t="s">
        <v>111</v>
      </c>
      <c r="I2019" s="152" t="s">
        <v>112</v>
      </c>
    </row>
    <row r="2020" customFormat="false" ht="12.75" hidden="false" customHeight="false" outlineLevel="0" collapsed="false">
      <c r="A2020" s="0" t="s">
        <v>52</v>
      </c>
      <c r="B2020" s="0" t="s">
        <v>110</v>
      </c>
      <c r="C2020" s="0" t="s">
        <v>108</v>
      </c>
      <c r="D2020" s="116" t="n">
        <v>39295</v>
      </c>
      <c r="E2020" s="0" t="n">
        <v>0.41</v>
      </c>
      <c r="F2020" s="0" t="n">
        <v>3133114</v>
      </c>
      <c r="G2020" s="151" t="s">
        <v>111</v>
      </c>
      <c r="H2020" s="151" t="s">
        <v>111</v>
      </c>
      <c r="I2020" s="152" t="s">
        <v>112</v>
      </c>
    </row>
    <row r="2021" customFormat="false" ht="12.75" hidden="false" customHeight="false" outlineLevel="0" collapsed="false">
      <c r="A2021" s="0" t="s">
        <v>52</v>
      </c>
      <c r="B2021" s="0" t="s">
        <v>113</v>
      </c>
      <c r="C2021" s="0" t="s">
        <v>108</v>
      </c>
      <c r="D2021" s="116" t="n">
        <v>39295</v>
      </c>
      <c r="E2021" s="0" t="n">
        <v>-0.02</v>
      </c>
      <c r="F2021" s="0" t="n">
        <v>3133115</v>
      </c>
      <c r="G2021" s="151" t="s">
        <v>111</v>
      </c>
      <c r="H2021" s="151" t="s">
        <v>111</v>
      </c>
      <c r="I2021" s="152" t="s">
        <v>112</v>
      </c>
    </row>
    <row r="2022" customFormat="false" ht="12.75" hidden="false" customHeight="false" outlineLevel="0" collapsed="false">
      <c r="A2022" s="0" t="s">
        <v>17</v>
      </c>
      <c r="B2022" s="0" t="s">
        <v>110</v>
      </c>
      <c r="C2022" s="0" t="s">
        <v>108</v>
      </c>
      <c r="D2022" s="116" t="n">
        <v>39295</v>
      </c>
      <c r="E2022" s="0" t="n">
        <v>0.298</v>
      </c>
      <c r="F2022" s="0" t="n">
        <v>3133116</v>
      </c>
      <c r="G2022" s="151" t="s">
        <v>111</v>
      </c>
      <c r="H2022" s="151" t="s">
        <v>111</v>
      </c>
      <c r="I2022" s="152" t="s">
        <v>112</v>
      </c>
    </row>
    <row r="2023" customFormat="false" ht="12.75" hidden="false" customHeight="false" outlineLevel="0" collapsed="false">
      <c r="A2023" s="0" t="s">
        <v>17</v>
      </c>
      <c r="B2023" s="0" t="s">
        <v>113</v>
      </c>
      <c r="C2023" s="0" t="s">
        <v>108</v>
      </c>
      <c r="D2023" s="116" t="n">
        <v>39295</v>
      </c>
      <c r="E2023" s="0" t="n">
        <v>0.018</v>
      </c>
      <c r="F2023" s="0" t="n">
        <v>3133117</v>
      </c>
      <c r="G2023" s="151" t="s">
        <v>111</v>
      </c>
      <c r="H2023" s="151" t="s">
        <v>111</v>
      </c>
      <c r="I2023" s="152" t="s">
        <v>112</v>
      </c>
    </row>
    <row r="2024" customFormat="false" ht="12.75" hidden="false" customHeight="false" outlineLevel="0" collapsed="false">
      <c r="A2024" s="0" t="s">
        <v>18</v>
      </c>
      <c r="B2024" s="0" t="s">
        <v>110</v>
      </c>
      <c r="C2024" s="0" t="s">
        <v>108</v>
      </c>
      <c r="D2024" s="116" t="n">
        <v>39295</v>
      </c>
      <c r="E2024" s="0" t="n">
        <v>0</v>
      </c>
      <c r="F2024" s="0" t="n">
        <v>3133118</v>
      </c>
      <c r="G2024" s="151" t="s">
        <v>111</v>
      </c>
      <c r="H2024" s="151" t="s">
        <v>111</v>
      </c>
      <c r="I2024" s="152" t="s">
        <v>112</v>
      </c>
    </row>
    <row r="2025" customFormat="false" ht="12.75" hidden="false" customHeight="false" outlineLevel="0" collapsed="false">
      <c r="A2025" s="0" t="s">
        <v>18</v>
      </c>
      <c r="B2025" s="0" t="s">
        <v>113</v>
      </c>
      <c r="C2025" s="0" t="s">
        <v>108</v>
      </c>
      <c r="D2025" s="116" t="n">
        <v>39295</v>
      </c>
      <c r="E2025" s="0" t="n">
        <v>0</v>
      </c>
      <c r="F2025" s="0" t="n">
        <v>3133119</v>
      </c>
      <c r="G2025" s="151" t="s">
        <v>111</v>
      </c>
      <c r="H2025" s="151" t="s">
        <v>111</v>
      </c>
      <c r="I2025" s="152" t="s">
        <v>112</v>
      </c>
    </row>
    <row r="2026" customFormat="false" ht="12.75" hidden="false" customHeight="false" outlineLevel="0" collapsed="false">
      <c r="A2026" s="0" t="s">
        <v>19</v>
      </c>
      <c r="B2026" s="0" t="s">
        <v>110</v>
      </c>
      <c r="C2026" s="0" t="s">
        <v>108</v>
      </c>
      <c r="D2026" s="116" t="n">
        <v>39295</v>
      </c>
      <c r="E2026" s="0" t="n">
        <v>0.4</v>
      </c>
      <c r="F2026" s="0" t="n">
        <v>3133120</v>
      </c>
      <c r="G2026" s="151" t="s">
        <v>111</v>
      </c>
      <c r="H2026" s="151" t="s">
        <v>111</v>
      </c>
      <c r="I2026" s="152" t="s">
        <v>112</v>
      </c>
    </row>
    <row r="2027" customFormat="false" ht="12.75" hidden="false" customHeight="false" outlineLevel="0" collapsed="false">
      <c r="A2027" s="0" t="s">
        <v>19</v>
      </c>
      <c r="B2027" s="0" t="s">
        <v>113</v>
      </c>
      <c r="C2027" s="0" t="s">
        <v>108</v>
      </c>
      <c r="D2027" s="116" t="n">
        <v>39295</v>
      </c>
      <c r="E2027" s="0" t="n">
        <v>0.02</v>
      </c>
      <c r="F2027" s="0" t="n">
        <v>3133121</v>
      </c>
      <c r="G2027" s="151" t="s">
        <v>111</v>
      </c>
      <c r="H2027" s="151" t="s">
        <v>111</v>
      </c>
      <c r="I2027" s="152" t="s">
        <v>112</v>
      </c>
    </row>
    <row r="2028" customFormat="false" ht="12.75" hidden="false" customHeight="false" outlineLevel="0" collapsed="false">
      <c r="A2028" s="0" t="s">
        <v>21</v>
      </c>
      <c r="B2028" s="0" t="s">
        <v>110</v>
      </c>
      <c r="C2028" s="0" t="s">
        <v>108</v>
      </c>
      <c r="D2028" s="116" t="n">
        <v>39295</v>
      </c>
      <c r="E2028" s="0" t="n">
        <v>0.39</v>
      </c>
      <c r="F2028" s="0" t="n">
        <v>3133122</v>
      </c>
      <c r="G2028" s="151" t="s">
        <v>111</v>
      </c>
      <c r="H2028" s="151" t="s">
        <v>111</v>
      </c>
      <c r="I2028" s="152" t="s">
        <v>112</v>
      </c>
    </row>
    <row r="2029" customFormat="false" ht="12.75" hidden="false" customHeight="false" outlineLevel="0" collapsed="false">
      <c r="A2029" s="0" t="s">
        <v>21</v>
      </c>
      <c r="B2029" s="0" t="s">
        <v>113</v>
      </c>
      <c r="C2029" s="0" t="s">
        <v>108</v>
      </c>
      <c r="D2029" s="116" t="n">
        <v>39295</v>
      </c>
      <c r="E2029" s="0" t="n">
        <v>0.04</v>
      </c>
      <c r="F2029" s="0" t="n">
        <v>3133123</v>
      </c>
      <c r="G2029" s="151" t="s">
        <v>111</v>
      </c>
      <c r="H2029" s="151" t="s">
        <v>111</v>
      </c>
      <c r="I2029" s="152" t="s">
        <v>112</v>
      </c>
    </row>
    <row r="2030" customFormat="false" ht="12.75" hidden="false" customHeight="false" outlineLevel="0" collapsed="false">
      <c r="A2030" s="0" t="s">
        <v>73</v>
      </c>
      <c r="B2030" s="0" t="s">
        <v>80</v>
      </c>
      <c r="C2030" s="0" t="s">
        <v>108</v>
      </c>
      <c r="D2030" s="116" t="n">
        <v>39295</v>
      </c>
      <c r="E2030" s="0" t="n">
        <v>-0.005</v>
      </c>
      <c r="F2030" s="0" t="n">
        <v>3133124</v>
      </c>
      <c r="G2030" s="151" t="s">
        <v>111</v>
      </c>
      <c r="H2030" s="151" t="s">
        <v>111</v>
      </c>
      <c r="I2030" s="152" t="s">
        <v>112</v>
      </c>
    </row>
    <row r="2031" customFormat="false" ht="12.75" hidden="false" customHeight="false" outlineLevel="0" collapsed="false">
      <c r="A2031" s="0" t="s">
        <v>74</v>
      </c>
      <c r="B2031" s="0" t="s">
        <v>80</v>
      </c>
      <c r="C2031" s="0" t="s">
        <v>108</v>
      </c>
      <c r="D2031" s="116" t="n">
        <v>39295</v>
      </c>
      <c r="E2031" s="0" t="n">
        <v>0.01</v>
      </c>
      <c r="F2031" s="0" t="n">
        <v>3133125</v>
      </c>
      <c r="G2031" s="151" t="s">
        <v>111</v>
      </c>
      <c r="H2031" s="151" t="s">
        <v>111</v>
      </c>
      <c r="I2031" s="152" t="s">
        <v>112</v>
      </c>
    </row>
    <row r="2032" customFormat="false" ht="12.75" hidden="false" customHeight="false" outlineLevel="0" collapsed="false">
      <c r="A2032" s="0" t="s">
        <v>75</v>
      </c>
      <c r="B2032" s="0" t="s">
        <v>80</v>
      </c>
      <c r="C2032" s="0" t="s">
        <v>108</v>
      </c>
      <c r="D2032" s="116" t="n">
        <v>39295</v>
      </c>
      <c r="E2032" s="0" t="n">
        <v>-0.02</v>
      </c>
      <c r="F2032" s="0" t="n">
        <v>3133126</v>
      </c>
      <c r="G2032" s="151" t="s">
        <v>111</v>
      </c>
      <c r="H2032" s="151" t="s">
        <v>111</v>
      </c>
      <c r="I2032" s="152" t="s">
        <v>112</v>
      </c>
    </row>
    <row r="2033" customFormat="false" ht="12.75" hidden="false" customHeight="false" outlineLevel="0" collapsed="false">
      <c r="A2033" s="0" t="s">
        <v>76</v>
      </c>
      <c r="B2033" s="0" t="s">
        <v>80</v>
      </c>
      <c r="C2033" s="0" t="s">
        <v>108</v>
      </c>
      <c r="D2033" s="116" t="n">
        <v>39295</v>
      </c>
      <c r="E2033" s="0" t="n">
        <v>0.01</v>
      </c>
      <c r="F2033" s="0" t="n">
        <v>3133127</v>
      </c>
      <c r="G2033" s="151" t="s">
        <v>111</v>
      </c>
      <c r="H2033" s="151" t="s">
        <v>111</v>
      </c>
      <c r="I2033" s="152" t="s">
        <v>112</v>
      </c>
    </row>
    <row r="2034" customFormat="false" ht="12.75" hidden="false" customHeight="false" outlineLevel="0" collapsed="false">
      <c r="A2034" s="0" t="s">
        <v>72</v>
      </c>
      <c r="B2034" s="0" t="s">
        <v>80</v>
      </c>
      <c r="C2034" s="0" t="s">
        <v>108</v>
      </c>
      <c r="D2034" s="116" t="n">
        <v>39295</v>
      </c>
      <c r="E2034" s="158" t="n">
        <v>39326</v>
      </c>
      <c r="I2034" s="152" t="s">
        <v>109</v>
      </c>
    </row>
    <row r="2035" customFormat="false" ht="12.75" hidden="false" customHeight="false" outlineLevel="0" collapsed="false">
      <c r="A2035" s="0" t="s">
        <v>59</v>
      </c>
      <c r="B2035" s="0" t="s">
        <v>110</v>
      </c>
      <c r="C2035" s="0" t="s">
        <v>108</v>
      </c>
      <c r="D2035" s="116" t="n">
        <v>39326</v>
      </c>
      <c r="E2035" s="0" t="n">
        <v>0.3975</v>
      </c>
      <c r="F2035" s="0" t="n">
        <v>3133100</v>
      </c>
      <c r="G2035" s="151" t="s">
        <v>111</v>
      </c>
      <c r="H2035" s="151" t="s">
        <v>111</v>
      </c>
      <c r="I2035" s="152" t="s">
        <v>112</v>
      </c>
    </row>
    <row r="2036" customFormat="false" ht="12.75" hidden="false" customHeight="false" outlineLevel="0" collapsed="false">
      <c r="A2036" s="0" t="s">
        <v>59</v>
      </c>
      <c r="B2036" s="0" t="s">
        <v>113</v>
      </c>
      <c r="C2036" s="0" t="s">
        <v>108</v>
      </c>
      <c r="D2036" s="116" t="n">
        <v>39326</v>
      </c>
      <c r="E2036" s="0" t="n">
        <v>0.02</v>
      </c>
      <c r="F2036" s="0" t="n">
        <v>3133101</v>
      </c>
      <c r="G2036" s="151" t="s">
        <v>111</v>
      </c>
      <c r="H2036" s="151" t="s">
        <v>111</v>
      </c>
      <c r="I2036" s="152" t="s">
        <v>112</v>
      </c>
    </row>
    <row r="2037" customFormat="false" ht="12.75" hidden="false" customHeight="false" outlineLevel="0" collapsed="false">
      <c r="A2037" s="0" t="s">
        <v>60</v>
      </c>
      <c r="B2037" s="0" t="s">
        <v>110</v>
      </c>
      <c r="C2037" s="0" t="s">
        <v>108</v>
      </c>
      <c r="D2037" s="116" t="n">
        <v>39326</v>
      </c>
      <c r="E2037" s="0" t="n">
        <v>0.3975</v>
      </c>
      <c r="F2037" s="0" t="n">
        <v>3133102</v>
      </c>
      <c r="G2037" s="151" t="s">
        <v>111</v>
      </c>
      <c r="H2037" s="151" t="s">
        <v>111</v>
      </c>
      <c r="I2037" s="152" t="s">
        <v>112</v>
      </c>
    </row>
    <row r="2038" customFormat="false" ht="12.75" hidden="false" customHeight="false" outlineLevel="0" collapsed="false">
      <c r="A2038" s="0" t="s">
        <v>60</v>
      </c>
      <c r="B2038" s="0" t="s">
        <v>113</v>
      </c>
      <c r="C2038" s="0" t="s">
        <v>108</v>
      </c>
      <c r="D2038" s="116" t="n">
        <v>39326</v>
      </c>
      <c r="E2038" s="0" t="n">
        <v>0.05</v>
      </c>
      <c r="F2038" s="0" t="n">
        <v>3133103</v>
      </c>
      <c r="G2038" s="151" t="s">
        <v>111</v>
      </c>
      <c r="H2038" s="151" t="s">
        <v>111</v>
      </c>
      <c r="I2038" s="152" t="s">
        <v>112</v>
      </c>
    </row>
    <row r="2039" customFormat="false" ht="12.75" hidden="false" customHeight="false" outlineLevel="0" collapsed="false">
      <c r="A2039" s="0" t="s">
        <v>61</v>
      </c>
      <c r="B2039" s="0" t="s">
        <v>110</v>
      </c>
      <c r="C2039" s="0" t="s">
        <v>108</v>
      </c>
      <c r="D2039" s="116" t="n">
        <v>39326</v>
      </c>
      <c r="E2039" s="0" t="n">
        <v>0.3975</v>
      </c>
      <c r="F2039" s="0" t="n">
        <v>3133104</v>
      </c>
      <c r="G2039" s="151" t="s">
        <v>111</v>
      </c>
      <c r="H2039" s="151" t="s">
        <v>111</v>
      </c>
      <c r="I2039" s="152" t="s">
        <v>112</v>
      </c>
    </row>
    <row r="2040" customFormat="false" ht="12.75" hidden="false" customHeight="false" outlineLevel="0" collapsed="false">
      <c r="A2040" s="0" t="s">
        <v>61</v>
      </c>
      <c r="B2040" s="0" t="s">
        <v>113</v>
      </c>
      <c r="C2040" s="0" t="s">
        <v>108</v>
      </c>
      <c r="D2040" s="116" t="n">
        <v>39326</v>
      </c>
      <c r="E2040" s="0" t="n">
        <v>0.02</v>
      </c>
      <c r="F2040" s="0" t="n">
        <v>3133105</v>
      </c>
      <c r="G2040" s="151" t="s">
        <v>111</v>
      </c>
      <c r="H2040" s="151" t="s">
        <v>111</v>
      </c>
      <c r="I2040" s="152" t="s">
        <v>112</v>
      </c>
    </row>
    <row r="2041" customFormat="false" ht="12.75" hidden="false" customHeight="false" outlineLevel="0" collapsed="false">
      <c r="A2041" s="0" t="s">
        <v>62</v>
      </c>
      <c r="B2041" s="0" t="s">
        <v>110</v>
      </c>
      <c r="C2041" s="0" t="s">
        <v>108</v>
      </c>
      <c r="D2041" s="116" t="n">
        <v>39326</v>
      </c>
      <c r="E2041" s="0" t="n">
        <v>0.3975</v>
      </c>
      <c r="F2041" s="0" t="n">
        <v>3133106</v>
      </c>
      <c r="G2041" s="151" t="s">
        <v>111</v>
      </c>
      <c r="H2041" s="151" t="s">
        <v>111</v>
      </c>
      <c r="I2041" s="152" t="s">
        <v>112</v>
      </c>
    </row>
    <row r="2042" customFormat="false" ht="12.75" hidden="false" customHeight="false" outlineLevel="0" collapsed="false">
      <c r="A2042" s="0" t="s">
        <v>62</v>
      </c>
      <c r="B2042" s="0" t="s">
        <v>113</v>
      </c>
      <c r="C2042" s="0" t="s">
        <v>108</v>
      </c>
      <c r="D2042" s="116" t="n">
        <v>39326</v>
      </c>
      <c r="E2042" s="0" t="n">
        <v>0.05</v>
      </c>
      <c r="F2042" s="0" t="n">
        <v>3133107</v>
      </c>
      <c r="G2042" s="151" t="s">
        <v>111</v>
      </c>
      <c r="H2042" s="151" t="s">
        <v>111</v>
      </c>
      <c r="I2042" s="152" t="s">
        <v>112</v>
      </c>
    </row>
    <row r="2043" customFormat="false" ht="12.75" hidden="false" customHeight="false" outlineLevel="0" collapsed="false">
      <c r="A2043" s="0" t="s">
        <v>49</v>
      </c>
      <c r="B2043" s="0" t="s">
        <v>110</v>
      </c>
      <c r="C2043" s="0" t="s">
        <v>108</v>
      </c>
      <c r="D2043" s="116" t="n">
        <v>39326</v>
      </c>
      <c r="E2043" s="0" t="n">
        <v>0.315</v>
      </c>
      <c r="F2043" s="0" t="n">
        <v>3133108</v>
      </c>
      <c r="G2043" s="151" t="s">
        <v>111</v>
      </c>
      <c r="H2043" s="151" t="s">
        <v>111</v>
      </c>
      <c r="I2043" s="152" t="s">
        <v>112</v>
      </c>
    </row>
    <row r="2044" customFormat="false" ht="12.75" hidden="false" customHeight="false" outlineLevel="0" collapsed="false">
      <c r="A2044" s="0" t="s">
        <v>49</v>
      </c>
      <c r="B2044" s="0" t="s">
        <v>113</v>
      </c>
      <c r="C2044" s="0" t="s">
        <v>108</v>
      </c>
      <c r="D2044" s="116" t="n">
        <v>39326</v>
      </c>
      <c r="E2044" s="0" t="n">
        <v>-0.005</v>
      </c>
      <c r="F2044" s="0" t="n">
        <v>3133109</v>
      </c>
      <c r="G2044" s="151" t="s">
        <v>111</v>
      </c>
      <c r="H2044" s="151" t="s">
        <v>111</v>
      </c>
      <c r="I2044" s="152" t="s">
        <v>112</v>
      </c>
    </row>
    <row r="2045" customFormat="false" ht="12.75" hidden="false" customHeight="false" outlineLevel="0" collapsed="false">
      <c r="A2045" s="0" t="s">
        <v>50</v>
      </c>
      <c r="B2045" s="0" t="s">
        <v>110</v>
      </c>
      <c r="C2045" s="0" t="s">
        <v>108</v>
      </c>
      <c r="D2045" s="116" t="n">
        <v>39326</v>
      </c>
      <c r="E2045" s="0" t="n">
        <v>0.36</v>
      </c>
      <c r="F2045" s="0" t="n">
        <v>3133110</v>
      </c>
      <c r="G2045" s="151" t="s">
        <v>111</v>
      </c>
      <c r="H2045" s="151" t="s">
        <v>111</v>
      </c>
      <c r="I2045" s="152" t="s">
        <v>112</v>
      </c>
    </row>
    <row r="2046" customFormat="false" ht="12.75" hidden="false" customHeight="false" outlineLevel="0" collapsed="false">
      <c r="A2046" s="0" t="s">
        <v>50</v>
      </c>
      <c r="B2046" s="0" t="s">
        <v>113</v>
      </c>
      <c r="C2046" s="0" t="s">
        <v>108</v>
      </c>
      <c r="D2046" s="116" t="n">
        <v>39326</v>
      </c>
      <c r="E2046" s="0" t="n">
        <v>-0.04</v>
      </c>
      <c r="F2046" s="0" t="n">
        <v>3133111</v>
      </c>
      <c r="G2046" s="151" t="s">
        <v>111</v>
      </c>
      <c r="H2046" s="151" t="s">
        <v>111</v>
      </c>
      <c r="I2046" s="152" t="s">
        <v>112</v>
      </c>
    </row>
    <row r="2047" customFormat="false" ht="12.75" hidden="false" customHeight="false" outlineLevel="0" collapsed="false">
      <c r="A2047" s="0" t="s">
        <v>51</v>
      </c>
      <c r="B2047" s="0" t="s">
        <v>110</v>
      </c>
      <c r="C2047" s="0" t="s">
        <v>108</v>
      </c>
      <c r="D2047" s="116" t="n">
        <v>39326</v>
      </c>
      <c r="E2047" s="0" t="n">
        <v>0.36</v>
      </c>
      <c r="F2047" s="0" t="n">
        <v>3133112</v>
      </c>
      <c r="G2047" s="151" t="s">
        <v>111</v>
      </c>
      <c r="H2047" s="151" t="s">
        <v>111</v>
      </c>
      <c r="I2047" s="152" t="s">
        <v>112</v>
      </c>
    </row>
    <row r="2048" customFormat="false" ht="12.75" hidden="false" customHeight="false" outlineLevel="0" collapsed="false">
      <c r="A2048" s="0" t="s">
        <v>51</v>
      </c>
      <c r="B2048" s="0" t="s">
        <v>113</v>
      </c>
      <c r="C2048" s="0" t="s">
        <v>108</v>
      </c>
      <c r="D2048" s="116" t="n">
        <v>39326</v>
      </c>
      <c r="E2048" s="0" t="n">
        <v>0.01</v>
      </c>
      <c r="F2048" s="0" t="n">
        <v>3133113</v>
      </c>
      <c r="G2048" s="151" t="s">
        <v>111</v>
      </c>
      <c r="H2048" s="151" t="s">
        <v>111</v>
      </c>
      <c r="I2048" s="152" t="s">
        <v>112</v>
      </c>
    </row>
    <row r="2049" customFormat="false" ht="12.75" hidden="false" customHeight="false" outlineLevel="0" collapsed="false">
      <c r="A2049" s="0" t="s">
        <v>52</v>
      </c>
      <c r="B2049" s="0" t="s">
        <v>110</v>
      </c>
      <c r="C2049" s="0" t="s">
        <v>108</v>
      </c>
      <c r="D2049" s="116" t="n">
        <v>39326</v>
      </c>
      <c r="E2049" s="0" t="n">
        <v>0.36</v>
      </c>
      <c r="F2049" s="0" t="n">
        <v>3133114</v>
      </c>
      <c r="G2049" s="151" t="s">
        <v>111</v>
      </c>
      <c r="H2049" s="151" t="s">
        <v>111</v>
      </c>
      <c r="I2049" s="152" t="s">
        <v>112</v>
      </c>
    </row>
    <row r="2050" customFormat="false" ht="12.75" hidden="false" customHeight="false" outlineLevel="0" collapsed="false">
      <c r="A2050" s="0" t="s">
        <v>52</v>
      </c>
      <c r="B2050" s="0" t="s">
        <v>113</v>
      </c>
      <c r="C2050" s="0" t="s">
        <v>108</v>
      </c>
      <c r="D2050" s="116" t="n">
        <v>39326</v>
      </c>
      <c r="E2050" s="0" t="n">
        <v>-0.02</v>
      </c>
      <c r="F2050" s="0" t="n">
        <v>3133115</v>
      </c>
      <c r="G2050" s="151" t="s">
        <v>111</v>
      </c>
      <c r="H2050" s="151" t="s">
        <v>111</v>
      </c>
      <c r="I2050" s="152" t="s">
        <v>112</v>
      </c>
    </row>
    <row r="2051" customFormat="false" ht="12.75" hidden="false" customHeight="false" outlineLevel="0" collapsed="false">
      <c r="A2051" s="0" t="s">
        <v>17</v>
      </c>
      <c r="B2051" s="0" t="s">
        <v>110</v>
      </c>
      <c r="C2051" s="0" t="s">
        <v>108</v>
      </c>
      <c r="D2051" s="116" t="n">
        <v>39326</v>
      </c>
      <c r="E2051" s="0" t="n">
        <v>0.298</v>
      </c>
      <c r="F2051" s="0" t="n">
        <v>3133116</v>
      </c>
      <c r="G2051" s="151" t="s">
        <v>111</v>
      </c>
      <c r="H2051" s="151" t="s">
        <v>111</v>
      </c>
      <c r="I2051" s="152" t="s">
        <v>112</v>
      </c>
    </row>
    <row r="2052" customFormat="false" ht="12.75" hidden="false" customHeight="false" outlineLevel="0" collapsed="false">
      <c r="A2052" s="0" t="s">
        <v>17</v>
      </c>
      <c r="B2052" s="0" t="s">
        <v>113</v>
      </c>
      <c r="C2052" s="0" t="s">
        <v>108</v>
      </c>
      <c r="D2052" s="116" t="n">
        <v>39326</v>
      </c>
      <c r="E2052" s="0" t="n">
        <v>0.018</v>
      </c>
      <c r="F2052" s="0" t="n">
        <v>3133117</v>
      </c>
      <c r="G2052" s="151" t="s">
        <v>111</v>
      </c>
      <c r="H2052" s="151" t="s">
        <v>111</v>
      </c>
      <c r="I2052" s="152" t="s">
        <v>112</v>
      </c>
    </row>
    <row r="2053" customFormat="false" ht="12.75" hidden="false" customHeight="false" outlineLevel="0" collapsed="false">
      <c r="A2053" s="0" t="s">
        <v>18</v>
      </c>
      <c r="B2053" s="0" t="s">
        <v>110</v>
      </c>
      <c r="C2053" s="0" t="s">
        <v>108</v>
      </c>
      <c r="D2053" s="116" t="n">
        <v>39326</v>
      </c>
      <c r="E2053" s="0" t="n">
        <v>0</v>
      </c>
      <c r="F2053" s="0" t="n">
        <v>3133118</v>
      </c>
      <c r="G2053" s="151" t="s">
        <v>111</v>
      </c>
      <c r="H2053" s="151" t="s">
        <v>111</v>
      </c>
      <c r="I2053" s="152" t="s">
        <v>112</v>
      </c>
    </row>
    <row r="2054" customFormat="false" ht="12.75" hidden="false" customHeight="false" outlineLevel="0" collapsed="false">
      <c r="A2054" s="0" t="s">
        <v>18</v>
      </c>
      <c r="B2054" s="0" t="s">
        <v>113</v>
      </c>
      <c r="C2054" s="0" t="s">
        <v>108</v>
      </c>
      <c r="D2054" s="116" t="n">
        <v>39326</v>
      </c>
      <c r="E2054" s="0" t="n">
        <v>0</v>
      </c>
      <c r="F2054" s="0" t="n">
        <v>3133119</v>
      </c>
      <c r="G2054" s="151" t="s">
        <v>111</v>
      </c>
      <c r="H2054" s="151" t="s">
        <v>111</v>
      </c>
      <c r="I2054" s="152" t="s">
        <v>112</v>
      </c>
    </row>
    <row r="2055" customFormat="false" ht="12.75" hidden="false" customHeight="false" outlineLevel="0" collapsed="false">
      <c r="A2055" s="0" t="s">
        <v>19</v>
      </c>
      <c r="B2055" s="0" t="s">
        <v>110</v>
      </c>
      <c r="C2055" s="0" t="s">
        <v>108</v>
      </c>
      <c r="D2055" s="116" t="n">
        <v>39326</v>
      </c>
      <c r="E2055" s="0" t="n">
        <v>0.3975</v>
      </c>
      <c r="F2055" s="0" t="n">
        <v>3133120</v>
      </c>
      <c r="G2055" s="151" t="s">
        <v>111</v>
      </c>
      <c r="H2055" s="151" t="s">
        <v>111</v>
      </c>
      <c r="I2055" s="152" t="s">
        <v>112</v>
      </c>
    </row>
    <row r="2056" customFormat="false" ht="12.75" hidden="false" customHeight="false" outlineLevel="0" collapsed="false">
      <c r="A2056" s="0" t="s">
        <v>19</v>
      </c>
      <c r="B2056" s="0" t="s">
        <v>113</v>
      </c>
      <c r="C2056" s="0" t="s">
        <v>108</v>
      </c>
      <c r="D2056" s="116" t="n">
        <v>39326</v>
      </c>
      <c r="E2056" s="0" t="n">
        <v>0.02</v>
      </c>
      <c r="F2056" s="0" t="n">
        <v>3133121</v>
      </c>
      <c r="G2056" s="151" t="s">
        <v>111</v>
      </c>
      <c r="H2056" s="151" t="s">
        <v>111</v>
      </c>
      <c r="I2056" s="152" t="s">
        <v>112</v>
      </c>
    </row>
    <row r="2057" customFormat="false" ht="12.75" hidden="false" customHeight="false" outlineLevel="0" collapsed="false">
      <c r="A2057" s="0" t="s">
        <v>21</v>
      </c>
      <c r="B2057" s="0" t="s">
        <v>110</v>
      </c>
      <c r="C2057" s="0" t="s">
        <v>108</v>
      </c>
      <c r="D2057" s="116" t="n">
        <v>39326</v>
      </c>
      <c r="E2057" s="0" t="n">
        <v>0.3875</v>
      </c>
      <c r="F2057" s="0" t="n">
        <v>3133122</v>
      </c>
      <c r="G2057" s="151" t="s">
        <v>111</v>
      </c>
      <c r="H2057" s="151" t="s">
        <v>111</v>
      </c>
      <c r="I2057" s="152" t="s">
        <v>112</v>
      </c>
    </row>
    <row r="2058" customFormat="false" ht="12.75" hidden="false" customHeight="false" outlineLevel="0" collapsed="false">
      <c r="A2058" s="0" t="s">
        <v>21</v>
      </c>
      <c r="B2058" s="0" t="s">
        <v>113</v>
      </c>
      <c r="C2058" s="0" t="s">
        <v>108</v>
      </c>
      <c r="D2058" s="116" t="n">
        <v>39326</v>
      </c>
      <c r="E2058" s="0" t="n">
        <v>0.04</v>
      </c>
      <c r="F2058" s="0" t="n">
        <v>3133123</v>
      </c>
      <c r="G2058" s="151" t="s">
        <v>111</v>
      </c>
      <c r="H2058" s="151" t="s">
        <v>111</v>
      </c>
      <c r="I2058" s="152" t="s">
        <v>112</v>
      </c>
    </row>
    <row r="2059" customFormat="false" ht="12.75" hidden="false" customHeight="false" outlineLevel="0" collapsed="false">
      <c r="A2059" s="0" t="s">
        <v>73</v>
      </c>
      <c r="B2059" s="0" t="s">
        <v>80</v>
      </c>
      <c r="C2059" s="0" t="s">
        <v>108</v>
      </c>
      <c r="D2059" s="116" t="n">
        <v>39326</v>
      </c>
      <c r="E2059" s="0" t="n">
        <v>-0.005</v>
      </c>
      <c r="F2059" s="0" t="n">
        <v>3133124</v>
      </c>
      <c r="G2059" s="151" t="s">
        <v>111</v>
      </c>
      <c r="H2059" s="151" t="s">
        <v>111</v>
      </c>
      <c r="I2059" s="152" t="s">
        <v>112</v>
      </c>
    </row>
    <row r="2060" customFormat="false" ht="12.75" hidden="false" customHeight="false" outlineLevel="0" collapsed="false">
      <c r="A2060" s="0" t="s">
        <v>74</v>
      </c>
      <c r="B2060" s="0" t="s">
        <v>80</v>
      </c>
      <c r="C2060" s="0" t="s">
        <v>108</v>
      </c>
      <c r="D2060" s="116" t="n">
        <v>39326</v>
      </c>
      <c r="E2060" s="0" t="n">
        <v>0.01</v>
      </c>
      <c r="F2060" s="0" t="n">
        <v>3133125</v>
      </c>
      <c r="G2060" s="151" t="s">
        <v>111</v>
      </c>
      <c r="H2060" s="151" t="s">
        <v>111</v>
      </c>
      <c r="I2060" s="152" t="s">
        <v>112</v>
      </c>
    </row>
    <row r="2061" customFormat="false" ht="12.75" hidden="false" customHeight="false" outlineLevel="0" collapsed="false">
      <c r="A2061" s="0" t="s">
        <v>75</v>
      </c>
      <c r="B2061" s="0" t="s">
        <v>80</v>
      </c>
      <c r="C2061" s="0" t="s">
        <v>108</v>
      </c>
      <c r="D2061" s="116" t="n">
        <v>39326</v>
      </c>
      <c r="E2061" s="0" t="n">
        <v>-0.02</v>
      </c>
      <c r="F2061" s="0" t="n">
        <v>3133126</v>
      </c>
      <c r="G2061" s="151" t="s">
        <v>111</v>
      </c>
      <c r="H2061" s="151" t="s">
        <v>111</v>
      </c>
      <c r="I2061" s="152" t="s">
        <v>112</v>
      </c>
    </row>
    <row r="2062" customFormat="false" ht="12.75" hidden="false" customHeight="false" outlineLevel="0" collapsed="false">
      <c r="A2062" s="0" t="s">
        <v>76</v>
      </c>
      <c r="B2062" s="0" t="s">
        <v>80</v>
      </c>
      <c r="C2062" s="0" t="s">
        <v>108</v>
      </c>
      <c r="D2062" s="116" t="n">
        <v>39326</v>
      </c>
      <c r="E2062" s="0" t="n">
        <v>0.01</v>
      </c>
      <c r="F2062" s="0" t="n">
        <v>3133127</v>
      </c>
      <c r="G2062" s="151" t="s">
        <v>111</v>
      </c>
      <c r="H2062" s="151" t="s">
        <v>111</v>
      </c>
      <c r="I2062" s="152" t="s">
        <v>112</v>
      </c>
    </row>
    <row r="2063" customFormat="false" ht="12.75" hidden="false" customHeight="false" outlineLevel="0" collapsed="false">
      <c r="A2063" s="0" t="s">
        <v>72</v>
      </c>
      <c r="B2063" s="0" t="s">
        <v>80</v>
      </c>
      <c r="C2063" s="0" t="s">
        <v>108</v>
      </c>
      <c r="D2063" s="116" t="n">
        <v>39326</v>
      </c>
      <c r="E2063" s="158" t="n">
        <v>39356</v>
      </c>
      <c r="I2063" s="152" t="s">
        <v>109</v>
      </c>
    </row>
    <row r="2064" customFormat="false" ht="12.75" hidden="false" customHeight="false" outlineLevel="0" collapsed="false">
      <c r="A2064" s="0" t="s">
        <v>59</v>
      </c>
      <c r="B2064" s="0" t="s">
        <v>110</v>
      </c>
      <c r="C2064" s="0" t="s">
        <v>108</v>
      </c>
      <c r="D2064" s="116" t="n">
        <v>39356</v>
      </c>
      <c r="E2064" s="0" t="n">
        <v>0.4</v>
      </c>
      <c r="F2064" s="0" t="n">
        <v>3133100</v>
      </c>
      <c r="G2064" s="151" t="s">
        <v>111</v>
      </c>
      <c r="H2064" s="151" t="s">
        <v>111</v>
      </c>
      <c r="I2064" s="152" t="s">
        <v>112</v>
      </c>
    </row>
    <row r="2065" customFormat="false" ht="12.75" hidden="false" customHeight="false" outlineLevel="0" collapsed="false">
      <c r="A2065" s="0" t="s">
        <v>59</v>
      </c>
      <c r="B2065" s="0" t="s">
        <v>113</v>
      </c>
      <c r="C2065" s="0" t="s">
        <v>108</v>
      </c>
      <c r="D2065" s="116" t="n">
        <v>39356</v>
      </c>
      <c r="E2065" s="0" t="n">
        <v>0.02</v>
      </c>
      <c r="F2065" s="0" t="n">
        <v>3133101</v>
      </c>
      <c r="G2065" s="151" t="s">
        <v>111</v>
      </c>
      <c r="H2065" s="151" t="s">
        <v>111</v>
      </c>
      <c r="I2065" s="152" t="s">
        <v>112</v>
      </c>
    </row>
    <row r="2066" customFormat="false" ht="12.75" hidden="false" customHeight="false" outlineLevel="0" collapsed="false">
      <c r="A2066" s="0" t="s">
        <v>60</v>
      </c>
      <c r="B2066" s="0" t="s">
        <v>110</v>
      </c>
      <c r="C2066" s="0" t="s">
        <v>108</v>
      </c>
      <c r="D2066" s="116" t="n">
        <v>39356</v>
      </c>
      <c r="E2066" s="0" t="n">
        <v>0.4</v>
      </c>
      <c r="F2066" s="0" t="n">
        <v>3133102</v>
      </c>
      <c r="G2066" s="151" t="s">
        <v>111</v>
      </c>
      <c r="H2066" s="151" t="s">
        <v>111</v>
      </c>
      <c r="I2066" s="152" t="s">
        <v>112</v>
      </c>
    </row>
    <row r="2067" customFormat="false" ht="12.75" hidden="false" customHeight="false" outlineLevel="0" collapsed="false">
      <c r="A2067" s="0" t="s">
        <v>60</v>
      </c>
      <c r="B2067" s="0" t="s">
        <v>113</v>
      </c>
      <c r="C2067" s="0" t="s">
        <v>108</v>
      </c>
      <c r="D2067" s="116" t="n">
        <v>39356</v>
      </c>
      <c r="E2067" s="0" t="n">
        <v>0.05</v>
      </c>
      <c r="F2067" s="0" t="n">
        <v>3133103</v>
      </c>
      <c r="G2067" s="151" t="s">
        <v>111</v>
      </c>
      <c r="H2067" s="151" t="s">
        <v>111</v>
      </c>
      <c r="I2067" s="152" t="s">
        <v>112</v>
      </c>
    </row>
    <row r="2068" customFormat="false" ht="12.75" hidden="false" customHeight="false" outlineLevel="0" collapsed="false">
      <c r="A2068" s="0" t="s">
        <v>61</v>
      </c>
      <c r="B2068" s="0" t="s">
        <v>110</v>
      </c>
      <c r="C2068" s="0" t="s">
        <v>108</v>
      </c>
      <c r="D2068" s="116" t="n">
        <v>39356</v>
      </c>
      <c r="E2068" s="0" t="n">
        <v>0.4</v>
      </c>
      <c r="F2068" s="0" t="n">
        <v>3133104</v>
      </c>
      <c r="G2068" s="151" t="s">
        <v>111</v>
      </c>
      <c r="H2068" s="151" t="s">
        <v>111</v>
      </c>
      <c r="I2068" s="152" t="s">
        <v>112</v>
      </c>
    </row>
    <row r="2069" customFormat="false" ht="12.75" hidden="false" customHeight="false" outlineLevel="0" collapsed="false">
      <c r="A2069" s="0" t="s">
        <v>61</v>
      </c>
      <c r="B2069" s="0" t="s">
        <v>113</v>
      </c>
      <c r="C2069" s="0" t="s">
        <v>108</v>
      </c>
      <c r="D2069" s="116" t="n">
        <v>39356</v>
      </c>
      <c r="E2069" s="0" t="n">
        <v>0.02</v>
      </c>
      <c r="F2069" s="0" t="n">
        <v>3133105</v>
      </c>
      <c r="G2069" s="151" t="s">
        <v>111</v>
      </c>
      <c r="H2069" s="151" t="s">
        <v>111</v>
      </c>
      <c r="I2069" s="152" t="s">
        <v>112</v>
      </c>
    </row>
    <row r="2070" customFormat="false" ht="12.75" hidden="false" customHeight="false" outlineLevel="0" collapsed="false">
      <c r="A2070" s="0" t="s">
        <v>62</v>
      </c>
      <c r="B2070" s="0" t="s">
        <v>110</v>
      </c>
      <c r="C2070" s="0" t="s">
        <v>108</v>
      </c>
      <c r="D2070" s="116" t="n">
        <v>39356</v>
      </c>
      <c r="E2070" s="0" t="n">
        <v>0.4</v>
      </c>
      <c r="F2070" s="0" t="n">
        <v>3133106</v>
      </c>
      <c r="G2070" s="151" t="s">
        <v>111</v>
      </c>
      <c r="H2070" s="151" t="s">
        <v>111</v>
      </c>
      <c r="I2070" s="152" t="s">
        <v>112</v>
      </c>
    </row>
    <row r="2071" customFormat="false" ht="12.75" hidden="false" customHeight="false" outlineLevel="0" collapsed="false">
      <c r="A2071" s="0" t="s">
        <v>62</v>
      </c>
      <c r="B2071" s="0" t="s">
        <v>113</v>
      </c>
      <c r="C2071" s="0" t="s">
        <v>108</v>
      </c>
      <c r="D2071" s="116" t="n">
        <v>39356</v>
      </c>
      <c r="E2071" s="0" t="n">
        <v>0.05</v>
      </c>
      <c r="F2071" s="0" t="n">
        <v>3133107</v>
      </c>
      <c r="G2071" s="151" t="s">
        <v>111</v>
      </c>
      <c r="H2071" s="151" t="s">
        <v>111</v>
      </c>
      <c r="I2071" s="152" t="s">
        <v>112</v>
      </c>
    </row>
    <row r="2072" customFormat="false" ht="12.75" hidden="false" customHeight="false" outlineLevel="0" collapsed="false">
      <c r="A2072" s="0" t="s">
        <v>49</v>
      </c>
      <c r="B2072" s="0" t="s">
        <v>110</v>
      </c>
      <c r="C2072" s="0" t="s">
        <v>108</v>
      </c>
      <c r="D2072" s="116" t="n">
        <v>39356</v>
      </c>
      <c r="E2072" s="0" t="n">
        <v>0.36</v>
      </c>
      <c r="F2072" s="0" t="n">
        <v>3133108</v>
      </c>
      <c r="G2072" s="151" t="s">
        <v>111</v>
      </c>
      <c r="H2072" s="151" t="s">
        <v>111</v>
      </c>
      <c r="I2072" s="152" t="s">
        <v>112</v>
      </c>
    </row>
    <row r="2073" customFormat="false" ht="12.75" hidden="false" customHeight="false" outlineLevel="0" collapsed="false">
      <c r="A2073" s="0" t="s">
        <v>49</v>
      </c>
      <c r="B2073" s="0" t="s">
        <v>113</v>
      </c>
      <c r="C2073" s="0" t="s">
        <v>108</v>
      </c>
      <c r="D2073" s="116" t="n">
        <v>39356</v>
      </c>
      <c r="E2073" s="0" t="n">
        <v>-0.005</v>
      </c>
      <c r="F2073" s="0" t="n">
        <v>3133109</v>
      </c>
      <c r="G2073" s="151" t="s">
        <v>111</v>
      </c>
      <c r="H2073" s="151" t="s">
        <v>111</v>
      </c>
      <c r="I2073" s="152" t="s">
        <v>112</v>
      </c>
    </row>
    <row r="2074" customFormat="false" ht="12.75" hidden="false" customHeight="false" outlineLevel="0" collapsed="false">
      <c r="A2074" s="0" t="s">
        <v>50</v>
      </c>
      <c r="B2074" s="0" t="s">
        <v>110</v>
      </c>
      <c r="C2074" s="0" t="s">
        <v>108</v>
      </c>
      <c r="D2074" s="116" t="n">
        <v>39356</v>
      </c>
      <c r="E2074" s="0" t="n">
        <v>0.4</v>
      </c>
      <c r="F2074" s="0" t="n">
        <v>3133110</v>
      </c>
      <c r="G2074" s="151" t="s">
        <v>111</v>
      </c>
      <c r="H2074" s="151" t="s">
        <v>111</v>
      </c>
      <c r="I2074" s="152" t="s">
        <v>112</v>
      </c>
    </row>
    <row r="2075" customFormat="false" ht="12.75" hidden="false" customHeight="false" outlineLevel="0" collapsed="false">
      <c r="A2075" s="0" t="s">
        <v>50</v>
      </c>
      <c r="B2075" s="0" t="s">
        <v>113</v>
      </c>
      <c r="C2075" s="0" t="s">
        <v>108</v>
      </c>
      <c r="D2075" s="116" t="n">
        <v>39356</v>
      </c>
      <c r="E2075" s="0" t="n">
        <v>-0.085</v>
      </c>
      <c r="F2075" s="0" t="n">
        <v>3133111</v>
      </c>
      <c r="G2075" s="151" t="s">
        <v>111</v>
      </c>
      <c r="H2075" s="151" t="s">
        <v>111</v>
      </c>
      <c r="I2075" s="152" t="s">
        <v>112</v>
      </c>
    </row>
    <row r="2076" customFormat="false" ht="12.75" hidden="false" customHeight="false" outlineLevel="0" collapsed="false">
      <c r="A2076" s="0" t="s">
        <v>51</v>
      </c>
      <c r="B2076" s="0" t="s">
        <v>110</v>
      </c>
      <c r="C2076" s="0" t="s">
        <v>108</v>
      </c>
      <c r="D2076" s="116" t="n">
        <v>39356</v>
      </c>
      <c r="E2076" s="0" t="n">
        <v>0.4</v>
      </c>
      <c r="F2076" s="0" t="n">
        <v>3133112</v>
      </c>
      <c r="G2076" s="151" t="s">
        <v>111</v>
      </c>
      <c r="H2076" s="151" t="s">
        <v>111</v>
      </c>
      <c r="I2076" s="152" t="s">
        <v>112</v>
      </c>
    </row>
    <row r="2077" customFormat="false" ht="12.75" hidden="false" customHeight="false" outlineLevel="0" collapsed="false">
      <c r="A2077" s="0" t="s">
        <v>51</v>
      </c>
      <c r="B2077" s="0" t="s">
        <v>113</v>
      </c>
      <c r="C2077" s="0" t="s">
        <v>108</v>
      </c>
      <c r="D2077" s="116" t="n">
        <v>39356</v>
      </c>
      <c r="E2077" s="0" t="n">
        <v>0.01</v>
      </c>
      <c r="F2077" s="0" t="n">
        <v>3133113</v>
      </c>
      <c r="G2077" s="151" t="s">
        <v>111</v>
      </c>
      <c r="H2077" s="151" t="s">
        <v>111</v>
      </c>
      <c r="I2077" s="152" t="s">
        <v>112</v>
      </c>
    </row>
    <row r="2078" customFormat="false" ht="12.75" hidden="false" customHeight="false" outlineLevel="0" collapsed="false">
      <c r="A2078" s="0" t="s">
        <v>52</v>
      </c>
      <c r="B2078" s="0" t="s">
        <v>110</v>
      </c>
      <c r="C2078" s="0" t="s">
        <v>108</v>
      </c>
      <c r="D2078" s="116" t="n">
        <v>39356</v>
      </c>
      <c r="E2078" s="0" t="n">
        <v>0.4</v>
      </c>
      <c r="F2078" s="0" t="n">
        <v>3133114</v>
      </c>
      <c r="G2078" s="151" t="s">
        <v>111</v>
      </c>
      <c r="H2078" s="151" t="s">
        <v>111</v>
      </c>
      <c r="I2078" s="152" t="s">
        <v>112</v>
      </c>
    </row>
    <row r="2079" customFormat="false" ht="12.75" hidden="false" customHeight="false" outlineLevel="0" collapsed="false">
      <c r="A2079" s="0" t="s">
        <v>52</v>
      </c>
      <c r="B2079" s="0" t="s">
        <v>113</v>
      </c>
      <c r="C2079" s="0" t="s">
        <v>108</v>
      </c>
      <c r="D2079" s="116" t="n">
        <v>39356</v>
      </c>
      <c r="E2079" s="0" t="n">
        <v>-0.055</v>
      </c>
      <c r="F2079" s="0" t="n">
        <v>3133115</v>
      </c>
      <c r="G2079" s="151" t="s">
        <v>111</v>
      </c>
      <c r="H2079" s="151" t="s">
        <v>111</v>
      </c>
      <c r="I2079" s="152" t="s">
        <v>112</v>
      </c>
    </row>
    <row r="2080" customFormat="false" ht="12.75" hidden="false" customHeight="false" outlineLevel="0" collapsed="false">
      <c r="A2080" s="0" t="s">
        <v>17</v>
      </c>
      <c r="B2080" s="0" t="s">
        <v>110</v>
      </c>
      <c r="C2080" s="0" t="s">
        <v>108</v>
      </c>
      <c r="D2080" s="116" t="n">
        <v>39356</v>
      </c>
      <c r="E2080" s="0" t="n">
        <v>0.298</v>
      </c>
      <c r="F2080" s="0" t="n">
        <v>3133116</v>
      </c>
      <c r="G2080" s="151" t="s">
        <v>111</v>
      </c>
      <c r="H2080" s="151" t="s">
        <v>111</v>
      </c>
      <c r="I2080" s="152" t="s">
        <v>112</v>
      </c>
    </row>
    <row r="2081" customFormat="false" ht="12.75" hidden="false" customHeight="false" outlineLevel="0" collapsed="false">
      <c r="A2081" s="0" t="s">
        <v>17</v>
      </c>
      <c r="B2081" s="0" t="s">
        <v>113</v>
      </c>
      <c r="C2081" s="0" t="s">
        <v>108</v>
      </c>
      <c r="D2081" s="116" t="n">
        <v>39356</v>
      </c>
      <c r="E2081" s="0" t="n">
        <v>0.018</v>
      </c>
      <c r="F2081" s="0" t="n">
        <v>3133117</v>
      </c>
      <c r="G2081" s="151" t="s">
        <v>111</v>
      </c>
      <c r="H2081" s="151" t="s">
        <v>111</v>
      </c>
      <c r="I2081" s="152" t="s">
        <v>112</v>
      </c>
    </row>
    <row r="2082" customFormat="false" ht="12.75" hidden="false" customHeight="false" outlineLevel="0" collapsed="false">
      <c r="A2082" s="0" t="s">
        <v>18</v>
      </c>
      <c r="B2082" s="0" t="s">
        <v>110</v>
      </c>
      <c r="C2082" s="0" t="s">
        <v>108</v>
      </c>
      <c r="D2082" s="116" t="n">
        <v>39356</v>
      </c>
      <c r="E2082" s="0" t="n">
        <v>0</v>
      </c>
      <c r="F2082" s="0" t="n">
        <v>3133118</v>
      </c>
      <c r="G2082" s="151" t="s">
        <v>111</v>
      </c>
      <c r="H2082" s="151" t="s">
        <v>111</v>
      </c>
      <c r="I2082" s="152" t="s">
        <v>112</v>
      </c>
    </row>
    <row r="2083" customFormat="false" ht="12.75" hidden="false" customHeight="false" outlineLevel="0" collapsed="false">
      <c r="A2083" s="0" t="s">
        <v>18</v>
      </c>
      <c r="B2083" s="0" t="s">
        <v>113</v>
      </c>
      <c r="C2083" s="0" t="s">
        <v>108</v>
      </c>
      <c r="D2083" s="116" t="n">
        <v>39356</v>
      </c>
      <c r="E2083" s="0" t="n">
        <v>0</v>
      </c>
      <c r="F2083" s="0" t="n">
        <v>3133119</v>
      </c>
      <c r="G2083" s="151" t="s">
        <v>111</v>
      </c>
      <c r="H2083" s="151" t="s">
        <v>111</v>
      </c>
      <c r="I2083" s="152" t="s">
        <v>112</v>
      </c>
    </row>
    <row r="2084" customFormat="false" ht="12.75" hidden="false" customHeight="false" outlineLevel="0" collapsed="false">
      <c r="A2084" s="0" t="s">
        <v>19</v>
      </c>
      <c r="B2084" s="0" t="s">
        <v>110</v>
      </c>
      <c r="C2084" s="0" t="s">
        <v>108</v>
      </c>
      <c r="D2084" s="116" t="n">
        <v>39356</v>
      </c>
      <c r="E2084" s="0" t="n">
        <v>0.4</v>
      </c>
      <c r="F2084" s="0" t="n">
        <v>3133120</v>
      </c>
      <c r="G2084" s="151" t="s">
        <v>111</v>
      </c>
      <c r="H2084" s="151" t="s">
        <v>111</v>
      </c>
      <c r="I2084" s="152" t="s">
        <v>112</v>
      </c>
    </row>
    <row r="2085" customFormat="false" ht="12.75" hidden="false" customHeight="false" outlineLevel="0" collapsed="false">
      <c r="A2085" s="0" t="s">
        <v>19</v>
      </c>
      <c r="B2085" s="0" t="s">
        <v>113</v>
      </c>
      <c r="C2085" s="0" t="s">
        <v>108</v>
      </c>
      <c r="D2085" s="116" t="n">
        <v>39356</v>
      </c>
      <c r="E2085" s="0" t="n">
        <v>0.02</v>
      </c>
      <c r="F2085" s="0" t="n">
        <v>3133121</v>
      </c>
      <c r="G2085" s="151" t="s">
        <v>111</v>
      </c>
      <c r="H2085" s="151" t="s">
        <v>111</v>
      </c>
      <c r="I2085" s="152" t="s">
        <v>112</v>
      </c>
    </row>
    <row r="2086" customFormat="false" ht="12.75" hidden="false" customHeight="false" outlineLevel="0" collapsed="false">
      <c r="A2086" s="0" t="s">
        <v>21</v>
      </c>
      <c r="B2086" s="0" t="s">
        <v>110</v>
      </c>
      <c r="C2086" s="0" t="s">
        <v>108</v>
      </c>
      <c r="D2086" s="116" t="n">
        <v>39356</v>
      </c>
      <c r="E2086" s="0" t="n">
        <v>0.39</v>
      </c>
      <c r="F2086" s="0" t="n">
        <v>3133122</v>
      </c>
      <c r="G2086" s="151" t="s">
        <v>111</v>
      </c>
      <c r="H2086" s="151" t="s">
        <v>111</v>
      </c>
      <c r="I2086" s="152" t="s">
        <v>112</v>
      </c>
    </row>
    <row r="2087" customFormat="false" ht="12.75" hidden="false" customHeight="false" outlineLevel="0" collapsed="false">
      <c r="A2087" s="0" t="s">
        <v>21</v>
      </c>
      <c r="B2087" s="0" t="s">
        <v>113</v>
      </c>
      <c r="C2087" s="0" t="s">
        <v>108</v>
      </c>
      <c r="D2087" s="116" t="n">
        <v>39356</v>
      </c>
      <c r="E2087" s="0" t="n">
        <v>0.04</v>
      </c>
      <c r="F2087" s="0" t="n">
        <v>3133123</v>
      </c>
      <c r="G2087" s="151" t="s">
        <v>111</v>
      </c>
      <c r="H2087" s="151" t="s">
        <v>111</v>
      </c>
      <c r="I2087" s="152" t="s">
        <v>112</v>
      </c>
    </row>
    <row r="2088" customFormat="false" ht="12.75" hidden="false" customHeight="false" outlineLevel="0" collapsed="false">
      <c r="A2088" s="0" t="s">
        <v>73</v>
      </c>
      <c r="B2088" s="0" t="s">
        <v>80</v>
      </c>
      <c r="C2088" s="0" t="s">
        <v>108</v>
      </c>
      <c r="D2088" s="116" t="n">
        <v>39356</v>
      </c>
      <c r="E2088" s="0" t="n">
        <v>-0.005</v>
      </c>
      <c r="F2088" s="0" t="n">
        <v>3133124</v>
      </c>
      <c r="G2088" s="151" t="s">
        <v>111</v>
      </c>
      <c r="H2088" s="151" t="s">
        <v>111</v>
      </c>
      <c r="I2088" s="152" t="s">
        <v>112</v>
      </c>
    </row>
    <row r="2089" customFormat="false" ht="12.75" hidden="false" customHeight="false" outlineLevel="0" collapsed="false">
      <c r="A2089" s="0" t="s">
        <v>74</v>
      </c>
      <c r="B2089" s="0" t="s">
        <v>80</v>
      </c>
      <c r="C2089" s="0" t="s">
        <v>108</v>
      </c>
      <c r="D2089" s="116" t="n">
        <v>39356</v>
      </c>
      <c r="E2089" s="0" t="n">
        <v>0.01</v>
      </c>
      <c r="F2089" s="0" t="n">
        <v>3133125</v>
      </c>
      <c r="G2089" s="151" t="s">
        <v>111</v>
      </c>
      <c r="H2089" s="151" t="s">
        <v>111</v>
      </c>
      <c r="I2089" s="152" t="s">
        <v>112</v>
      </c>
    </row>
    <row r="2090" customFormat="false" ht="12.75" hidden="false" customHeight="false" outlineLevel="0" collapsed="false">
      <c r="A2090" s="0" t="s">
        <v>75</v>
      </c>
      <c r="B2090" s="0" t="s">
        <v>80</v>
      </c>
      <c r="C2090" s="0" t="s">
        <v>108</v>
      </c>
      <c r="D2090" s="116" t="n">
        <v>39356</v>
      </c>
      <c r="E2090" s="0" t="n">
        <v>-0.055</v>
      </c>
      <c r="F2090" s="0" t="n">
        <v>3133126</v>
      </c>
      <c r="G2090" s="151" t="s">
        <v>111</v>
      </c>
      <c r="H2090" s="151" t="s">
        <v>111</v>
      </c>
      <c r="I2090" s="152" t="s">
        <v>112</v>
      </c>
    </row>
    <row r="2091" customFormat="false" ht="12.75" hidden="false" customHeight="false" outlineLevel="0" collapsed="false">
      <c r="A2091" s="0" t="s">
        <v>76</v>
      </c>
      <c r="B2091" s="0" t="s">
        <v>80</v>
      </c>
      <c r="C2091" s="0" t="s">
        <v>108</v>
      </c>
      <c r="D2091" s="116" t="n">
        <v>39356</v>
      </c>
      <c r="E2091" s="0" t="n">
        <v>0.01</v>
      </c>
      <c r="F2091" s="0" t="n">
        <v>3133127</v>
      </c>
      <c r="G2091" s="151" t="s">
        <v>111</v>
      </c>
      <c r="H2091" s="151" t="s">
        <v>111</v>
      </c>
      <c r="I2091" s="152" t="s">
        <v>112</v>
      </c>
    </row>
    <row r="2092" customFormat="false" ht="12.75" hidden="false" customHeight="false" outlineLevel="0" collapsed="false">
      <c r="A2092" s="0" t="s">
        <v>72</v>
      </c>
      <c r="B2092" s="0" t="s">
        <v>80</v>
      </c>
      <c r="C2092" s="0" t="s">
        <v>108</v>
      </c>
      <c r="D2092" s="116" t="n">
        <v>39356</v>
      </c>
      <c r="E2092" s="158" t="n">
        <v>39387</v>
      </c>
      <c r="I2092" s="152" t="s">
        <v>109</v>
      </c>
    </row>
    <row r="2093" customFormat="false" ht="12.75" hidden="false" customHeight="false" outlineLevel="0" collapsed="false">
      <c r="A2093" s="0" t="s">
        <v>59</v>
      </c>
      <c r="B2093" s="0" t="s">
        <v>110</v>
      </c>
      <c r="C2093" s="0" t="s">
        <v>108</v>
      </c>
      <c r="D2093" s="116" t="n">
        <v>39387</v>
      </c>
      <c r="E2093" s="0" t="n">
        <v>0.555</v>
      </c>
      <c r="F2093" s="0" t="n">
        <v>3133100</v>
      </c>
      <c r="G2093" s="151" t="s">
        <v>111</v>
      </c>
      <c r="H2093" s="151" t="s">
        <v>111</v>
      </c>
      <c r="I2093" s="152" t="s">
        <v>112</v>
      </c>
    </row>
    <row r="2094" customFormat="false" ht="12.75" hidden="false" customHeight="false" outlineLevel="0" collapsed="false">
      <c r="A2094" s="0" t="s">
        <v>59</v>
      </c>
      <c r="B2094" s="0" t="s">
        <v>113</v>
      </c>
      <c r="C2094" s="0" t="s">
        <v>108</v>
      </c>
      <c r="D2094" s="116" t="n">
        <v>39387</v>
      </c>
      <c r="E2094" s="0" t="n">
        <v>0.05</v>
      </c>
      <c r="F2094" s="0" t="n">
        <v>3133101</v>
      </c>
      <c r="G2094" s="151" t="s">
        <v>111</v>
      </c>
      <c r="H2094" s="151" t="s">
        <v>111</v>
      </c>
      <c r="I2094" s="152" t="s">
        <v>112</v>
      </c>
    </row>
    <row r="2095" customFormat="false" ht="12.75" hidden="false" customHeight="false" outlineLevel="0" collapsed="false">
      <c r="A2095" s="0" t="s">
        <v>60</v>
      </c>
      <c r="B2095" s="0" t="s">
        <v>110</v>
      </c>
      <c r="C2095" s="0" t="s">
        <v>108</v>
      </c>
      <c r="D2095" s="116" t="n">
        <v>39387</v>
      </c>
      <c r="E2095" s="0" t="n">
        <v>0.555</v>
      </c>
      <c r="F2095" s="0" t="n">
        <v>3133102</v>
      </c>
      <c r="G2095" s="151" t="s">
        <v>111</v>
      </c>
      <c r="H2095" s="151" t="s">
        <v>111</v>
      </c>
      <c r="I2095" s="152" t="s">
        <v>112</v>
      </c>
    </row>
    <row r="2096" customFormat="false" ht="12.75" hidden="false" customHeight="false" outlineLevel="0" collapsed="false">
      <c r="A2096" s="0" t="s">
        <v>60</v>
      </c>
      <c r="B2096" s="0" t="s">
        <v>113</v>
      </c>
      <c r="C2096" s="0" t="s">
        <v>108</v>
      </c>
      <c r="D2096" s="116" t="n">
        <v>39387</v>
      </c>
      <c r="E2096" s="0" t="n">
        <v>0.14</v>
      </c>
      <c r="F2096" s="0" t="n">
        <v>3133103</v>
      </c>
      <c r="G2096" s="151" t="s">
        <v>111</v>
      </c>
      <c r="H2096" s="151" t="s">
        <v>111</v>
      </c>
      <c r="I2096" s="152" t="s">
        <v>112</v>
      </c>
    </row>
    <row r="2097" customFormat="false" ht="12.75" hidden="false" customHeight="false" outlineLevel="0" collapsed="false">
      <c r="A2097" s="0" t="s">
        <v>61</v>
      </c>
      <c r="B2097" s="0" t="s">
        <v>110</v>
      </c>
      <c r="C2097" s="0" t="s">
        <v>108</v>
      </c>
      <c r="D2097" s="116" t="n">
        <v>39387</v>
      </c>
      <c r="E2097" s="0" t="n">
        <v>0.555</v>
      </c>
      <c r="F2097" s="0" t="n">
        <v>3133104</v>
      </c>
      <c r="G2097" s="151" t="s">
        <v>111</v>
      </c>
      <c r="H2097" s="151" t="s">
        <v>111</v>
      </c>
      <c r="I2097" s="152" t="s">
        <v>112</v>
      </c>
    </row>
    <row r="2098" customFormat="false" ht="12.75" hidden="false" customHeight="false" outlineLevel="0" collapsed="false">
      <c r="A2098" s="0" t="s">
        <v>61</v>
      </c>
      <c r="B2098" s="0" t="s">
        <v>113</v>
      </c>
      <c r="C2098" s="0" t="s">
        <v>108</v>
      </c>
      <c r="D2098" s="116" t="n">
        <v>39387</v>
      </c>
      <c r="E2098" s="0" t="n">
        <v>0.05</v>
      </c>
      <c r="F2098" s="0" t="n">
        <v>3133105</v>
      </c>
      <c r="G2098" s="151" t="s">
        <v>111</v>
      </c>
      <c r="H2098" s="151" t="s">
        <v>111</v>
      </c>
      <c r="I2098" s="152" t="s">
        <v>112</v>
      </c>
    </row>
    <row r="2099" customFormat="false" ht="12.75" hidden="false" customHeight="false" outlineLevel="0" collapsed="false">
      <c r="A2099" s="0" t="s">
        <v>62</v>
      </c>
      <c r="B2099" s="0" t="s">
        <v>110</v>
      </c>
      <c r="C2099" s="0" t="s">
        <v>108</v>
      </c>
      <c r="D2099" s="116" t="n">
        <v>39387</v>
      </c>
      <c r="E2099" s="0" t="n">
        <v>0.555</v>
      </c>
      <c r="F2099" s="0" t="n">
        <v>3133106</v>
      </c>
      <c r="G2099" s="151" t="s">
        <v>111</v>
      </c>
      <c r="H2099" s="151" t="s">
        <v>111</v>
      </c>
      <c r="I2099" s="152" t="s">
        <v>112</v>
      </c>
    </row>
    <row r="2100" customFormat="false" ht="12.75" hidden="false" customHeight="false" outlineLevel="0" collapsed="false">
      <c r="A2100" s="0" t="s">
        <v>62</v>
      </c>
      <c r="B2100" s="0" t="s">
        <v>113</v>
      </c>
      <c r="C2100" s="0" t="s">
        <v>108</v>
      </c>
      <c r="D2100" s="116" t="n">
        <v>39387</v>
      </c>
      <c r="E2100" s="0" t="n">
        <v>0.14</v>
      </c>
      <c r="F2100" s="0" t="n">
        <v>3133107</v>
      </c>
      <c r="G2100" s="151" t="s">
        <v>111</v>
      </c>
      <c r="H2100" s="151" t="s">
        <v>111</v>
      </c>
      <c r="I2100" s="152" t="s">
        <v>112</v>
      </c>
    </row>
    <row r="2101" customFormat="false" ht="12.75" hidden="false" customHeight="false" outlineLevel="0" collapsed="false">
      <c r="A2101" s="0" t="s">
        <v>49</v>
      </c>
      <c r="B2101" s="0" t="s">
        <v>110</v>
      </c>
      <c r="C2101" s="0" t="s">
        <v>108</v>
      </c>
      <c r="D2101" s="116" t="n">
        <v>39387</v>
      </c>
      <c r="E2101" s="0" t="n">
        <v>0.46</v>
      </c>
      <c r="F2101" s="0" t="n">
        <v>3133108</v>
      </c>
      <c r="G2101" s="151" t="s">
        <v>111</v>
      </c>
      <c r="H2101" s="151" t="s">
        <v>111</v>
      </c>
      <c r="I2101" s="152" t="s">
        <v>112</v>
      </c>
    </row>
    <row r="2102" customFormat="false" ht="12.75" hidden="false" customHeight="false" outlineLevel="0" collapsed="false">
      <c r="A2102" s="0" t="s">
        <v>49</v>
      </c>
      <c r="B2102" s="0" t="s">
        <v>113</v>
      </c>
      <c r="C2102" s="0" t="s">
        <v>108</v>
      </c>
      <c r="D2102" s="116" t="n">
        <v>39387</v>
      </c>
      <c r="E2102" s="0" t="n">
        <v>0.05</v>
      </c>
      <c r="F2102" s="0" t="n">
        <v>3133109</v>
      </c>
      <c r="G2102" s="151" t="s">
        <v>111</v>
      </c>
      <c r="H2102" s="151" t="s">
        <v>111</v>
      </c>
      <c r="I2102" s="152" t="s">
        <v>112</v>
      </c>
    </row>
    <row r="2103" customFormat="false" ht="12.75" hidden="false" customHeight="false" outlineLevel="0" collapsed="false">
      <c r="A2103" s="0" t="s">
        <v>50</v>
      </c>
      <c r="B2103" s="0" t="s">
        <v>110</v>
      </c>
      <c r="C2103" s="0" t="s">
        <v>108</v>
      </c>
      <c r="D2103" s="116" t="n">
        <v>39387</v>
      </c>
      <c r="E2103" s="0" t="n">
        <v>0.7</v>
      </c>
      <c r="F2103" s="0" t="n">
        <v>3133110</v>
      </c>
      <c r="G2103" s="151" t="s">
        <v>111</v>
      </c>
      <c r="H2103" s="151" t="s">
        <v>111</v>
      </c>
      <c r="I2103" s="152" t="s">
        <v>112</v>
      </c>
    </row>
    <row r="2104" customFormat="false" ht="12.75" hidden="false" customHeight="false" outlineLevel="0" collapsed="false">
      <c r="A2104" s="0" t="s">
        <v>50</v>
      </c>
      <c r="B2104" s="0" t="s">
        <v>113</v>
      </c>
      <c r="C2104" s="0" t="s">
        <v>108</v>
      </c>
      <c r="D2104" s="116" t="n">
        <v>39387</v>
      </c>
      <c r="E2104" s="0" t="n">
        <v>-0.17</v>
      </c>
      <c r="F2104" s="0" t="n">
        <v>3133111</v>
      </c>
      <c r="G2104" s="151" t="s">
        <v>111</v>
      </c>
      <c r="H2104" s="151" t="s">
        <v>111</v>
      </c>
      <c r="I2104" s="152" t="s">
        <v>112</v>
      </c>
    </row>
    <row r="2105" customFormat="false" ht="12.75" hidden="false" customHeight="false" outlineLevel="0" collapsed="false">
      <c r="A2105" s="0" t="s">
        <v>51</v>
      </c>
      <c r="B2105" s="0" t="s">
        <v>110</v>
      </c>
      <c r="C2105" s="0" t="s">
        <v>108</v>
      </c>
      <c r="D2105" s="116" t="n">
        <v>39387</v>
      </c>
      <c r="E2105" s="0" t="n">
        <v>0.7</v>
      </c>
      <c r="F2105" s="0" t="n">
        <v>3133112</v>
      </c>
      <c r="G2105" s="151" t="s">
        <v>111</v>
      </c>
      <c r="H2105" s="151" t="s">
        <v>111</v>
      </c>
      <c r="I2105" s="152" t="s">
        <v>112</v>
      </c>
    </row>
    <row r="2106" customFormat="false" ht="12.75" hidden="false" customHeight="false" outlineLevel="0" collapsed="false">
      <c r="A2106" s="0" t="s">
        <v>51</v>
      </c>
      <c r="B2106" s="0" t="s">
        <v>113</v>
      </c>
      <c r="C2106" s="0" t="s">
        <v>108</v>
      </c>
      <c r="D2106" s="116" t="n">
        <v>39387</v>
      </c>
      <c r="E2106" s="0" t="n">
        <v>0.055</v>
      </c>
      <c r="F2106" s="0" t="n">
        <v>3133113</v>
      </c>
      <c r="G2106" s="151" t="s">
        <v>111</v>
      </c>
      <c r="H2106" s="151" t="s">
        <v>111</v>
      </c>
      <c r="I2106" s="152" t="s">
        <v>112</v>
      </c>
    </row>
    <row r="2107" customFormat="false" ht="12.75" hidden="false" customHeight="false" outlineLevel="0" collapsed="false">
      <c r="A2107" s="0" t="s">
        <v>52</v>
      </c>
      <c r="B2107" s="0" t="s">
        <v>110</v>
      </c>
      <c r="C2107" s="0" t="s">
        <v>108</v>
      </c>
      <c r="D2107" s="116" t="n">
        <v>39387</v>
      </c>
      <c r="E2107" s="0" t="n">
        <v>0.7</v>
      </c>
      <c r="F2107" s="0" t="n">
        <v>3133114</v>
      </c>
      <c r="G2107" s="151" t="s">
        <v>111</v>
      </c>
      <c r="H2107" s="151" t="s">
        <v>111</v>
      </c>
      <c r="I2107" s="152" t="s">
        <v>112</v>
      </c>
    </row>
    <row r="2108" customFormat="false" ht="12.75" hidden="false" customHeight="false" outlineLevel="0" collapsed="false">
      <c r="A2108" s="0" t="s">
        <v>52</v>
      </c>
      <c r="B2108" s="0" t="s">
        <v>113</v>
      </c>
      <c r="C2108" s="0" t="s">
        <v>108</v>
      </c>
      <c r="D2108" s="116" t="n">
        <v>39387</v>
      </c>
      <c r="E2108" s="0" t="n">
        <v>-0.05</v>
      </c>
      <c r="F2108" s="0" t="n">
        <v>3133115</v>
      </c>
      <c r="G2108" s="151" t="s">
        <v>111</v>
      </c>
      <c r="H2108" s="151" t="s">
        <v>111</v>
      </c>
      <c r="I2108" s="152" t="s">
        <v>112</v>
      </c>
    </row>
    <row r="2109" customFormat="false" ht="12.75" hidden="false" customHeight="false" outlineLevel="0" collapsed="false">
      <c r="A2109" s="0" t="s">
        <v>17</v>
      </c>
      <c r="B2109" s="0" t="s">
        <v>110</v>
      </c>
      <c r="C2109" s="0" t="s">
        <v>108</v>
      </c>
      <c r="D2109" s="116" t="n">
        <v>39387</v>
      </c>
      <c r="E2109" s="0" t="n">
        <v>1.098</v>
      </c>
      <c r="F2109" s="0" t="n">
        <v>3133116</v>
      </c>
      <c r="G2109" s="151" t="s">
        <v>111</v>
      </c>
      <c r="H2109" s="151" t="s">
        <v>111</v>
      </c>
      <c r="I2109" s="152" t="s">
        <v>112</v>
      </c>
    </row>
    <row r="2110" customFormat="false" ht="12.75" hidden="false" customHeight="false" outlineLevel="0" collapsed="false">
      <c r="A2110" s="0" t="s">
        <v>17</v>
      </c>
      <c r="B2110" s="0" t="s">
        <v>113</v>
      </c>
      <c r="C2110" s="0" t="s">
        <v>108</v>
      </c>
      <c r="D2110" s="116" t="n">
        <v>39387</v>
      </c>
      <c r="E2110" s="0" t="n">
        <v>0.018</v>
      </c>
      <c r="F2110" s="0" t="n">
        <v>3133117</v>
      </c>
      <c r="G2110" s="151" t="s">
        <v>111</v>
      </c>
      <c r="H2110" s="151" t="s">
        <v>111</v>
      </c>
      <c r="I2110" s="152" t="s">
        <v>112</v>
      </c>
    </row>
    <row r="2111" customFormat="false" ht="12.75" hidden="false" customHeight="false" outlineLevel="0" collapsed="false">
      <c r="A2111" s="0" t="s">
        <v>18</v>
      </c>
      <c r="B2111" s="0" t="s">
        <v>110</v>
      </c>
      <c r="C2111" s="0" t="s">
        <v>108</v>
      </c>
      <c r="D2111" s="116" t="n">
        <v>39387</v>
      </c>
      <c r="E2111" s="0" t="n">
        <v>0</v>
      </c>
      <c r="F2111" s="0" t="n">
        <v>3133118</v>
      </c>
      <c r="G2111" s="151" t="s">
        <v>111</v>
      </c>
      <c r="H2111" s="151" t="s">
        <v>111</v>
      </c>
      <c r="I2111" s="152" t="s">
        <v>112</v>
      </c>
    </row>
    <row r="2112" customFormat="false" ht="12.75" hidden="false" customHeight="false" outlineLevel="0" collapsed="false">
      <c r="A2112" s="0" t="s">
        <v>18</v>
      </c>
      <c r="B2112" s="0" t="s">
        <v>113</v>
      </c>
      <c r="C2112" s="0" t="s">
        <v>108</v>
      </c>
      <c r="D2112" s="116" t="n">
        <v>39387</v>
      </c>
      <c r="E2112" s="0" t="n">
        <v>0</v>
      </c>
      <c r="F2112" s="0" t="n">
        <v>3133119</v>
      </c>
      <c r="G2112" s="151" t="s">
        <v>111</v>
      </c>
      <c r="H2112" s="151" t="s">
        <v>111</v>
      </c>
      <c r="I2112" s="152" t="s">
        <v>112</v>
      </c>
    </row>
    <row r="2113" customFormat="false" ht="12.75" hidden="false" customHeight="false" outlineLevel="0" collapsed="false">
      <c r="A2113" s="0" t="s">
        <v>19</v>
      </c>
      <c r="B2113" s="0" t="s">
        <v>110</v>
      </c>
      <c r="C2113" s="0" t="s">
        <v>108</v>
      </c>
      <c r="D2113" s="116" t="n">
        <v>39387</v>
      </c>
      <c r="E2113" s="0" t="n">
        <v>0.505</v>
      </c>
      <c r="F2113" s="0" t="n">
        <v>3133120</v>
      </c>
      <c r="G2113" s="151" t="s">
        <v>111</v>
      </c>
      <c r="H2113" s="151" t="s">
        <v>111</v>
      </c>
      <c r="I2113" s="152" t="s">
        <v>112</v>
      </c>
    </row>
    <row r="2114" customFormat="false" ht="12.75" hidden="false" customHeight="false" outlineLevel="0" collapsed="false">
      <c r="A2114" s="0" t="s">
        <v>19</v>
      </c>
      <c r="B2114" s="0" t="s">
        <v>113</v>
      </c>
      <c r="C2114" s="0" t="s">
        <v>108</v>
      </c>
      <c r="D2114" s="116" t="n">
        <v>39387</v>
      </c>
      <c r="E2114" s="0" t="n">
        <v>0.05</v>
      </c>
      <c r="F2114" s="0" t="n">
        <v>3133121</v>
      </c>
      <c r="G2114" s="151" t="s">
        <v>111</v>
      </c>
      <c r="H2114" s="151" t="s">
        <v>111</v>
      </c>
      <c r="I2114" s="152" t="s">
        <v>112</v>
      </c>
    </row>
    <row r="2115" customFormat="false" ht="12.75" hidden="false" customHeight="false" outlineLevel="0" collapsed="false">
      <c r="A2115" s="0" t="s">
        <v>21</v>
      </c>
      <c r="B2115" s="0" t="s">
        <v>110</v>
      </c>
      <c r="C2115" s="0" t="s">
        <v>108</v>
      </c>
      <c r="D2115" s="116" t="n">
        <v>39387</v>
      </c>
      <c r="E2115" s="0" t="n">
        <v>0.495</v>
      </c>
      <c r="F2115" s="0" t="n">
        <v>3133122</v>
      </c>
      <c r="G2115" s="151" t="s">
        <v>111</v>
      </c>
      <c r="H2115" s="151" t="s">
        <v>111</v>
      </c>
      <c r="I2115" s="152" t="s">
        <v>112</v>
      </c>
    </row>
    <row r="2116" customFormat="false" ht="12.75" hidden="false" customHeight="false" outlineLevel="0" collapsed="false">
      <c r="A2116" s="0" t="s">
        <v>21</v>
      </c>
      <c r="B2116" s="0" t="s">
        <v>113</v>
      </c>
      <c r="C2116" s="0" t="s">
        <v>108</v>
      </c>
      <c r="D2116" s="116" t="n">
        <v>39387</v>
      </c>
      <c r="E2116" s="0" t="n">
        <v>0.07</v>
      </c>
      <c r="F2116" s="0" t="n">
        <v>3133123</v>
      </c>
      <c r="G2116" s="151" t="s">
        <v>111</v>
      </c>
      <c r="H2116" s="151" t="s">
        <v>111</v>
      </c>
      <c r="I2116" s="152" t="s">
        <v>112</v>
      </c>
    </row>
    <row r="2117" customFormat="false" ht="12.75" hidden="false" customHeight="false" outlineLevel="0" collapsed="false">
      <c r="A2117" s="0" t="s">
        <v>73</v>
      </c>
      <c r="B2117" s="0" t="s">
        <v>80</v>
      </c>
      <c r="C2117" s="0" t="s">
        <v>108</v>
      </c>
      <c r="D2117" s="116" t="n">
        <v>39387</v>
      </c>
      <c r="E2117" s="0" t="n">
        <v>0.05</v>
      </c>
      <c r="F2117" s="0" t="n">
        <v>3133124</v>
      </c>
      <c r="G2117" s="151" t="s">
        <v>111</v>
      </c>
      <c r="H2117" s="151" t="s">
        <v>111</v>
      </c>
      <c r="I2117" s="152" t="s">
        <v>112</v>
      </c>
    </row>
    <row r="2118" customFormat="false" ht="12.75" hidden="false" customHeight="false" outlineLevel="0" collapsed="false">
      <c r="A2118" s="0" t="s">
        <v>74</v>
      </c>
      <c r="B2118" s="0" t="s">
        <v>80</v>
      </c>
      <c r="C2118" s="0" t="s">
        <v>108</v>
      </c>
      <c r="D2118" s="116" t="n">
        <v>39387</v>
      </c>
      <c r="E2118" s="0" t="n">
        <v>0.055</v>
      </c>
      <c r="F2118" s="0" t="n">
        <v>3133125</v>
      </c>
      <c r="G2118" s="151" t="s">
        <v>111</v>
      </c>
      <c r="H2118" s="151" t="s">
        <v>111</v>
      </c>
      <c r="I2118" s="152" t="s">
        <v>112</v>
      </c>
    </row>
    <row r="2119" customFormat="false" ht="12.75" hidden="false" customHeight="false" outlineLevel="0" collapsed="false">
      <c r="A2119" s="0" t="s">
        <v>75</v>
      </c>
      <c r="B2119" s="0" t="s">
        <v>80</v>
      </c>
      <c r="C2119" s="0" t="s">
        <v>108</v>
      </c>
      <c r="D2119" s="116" t="n">
        <v>39387</v>
      </c>
      <c r="E2119" s="0" t="n">
        <v>-0.05</v>
      </c>
      <c r="F2119" s="0" t="n">
        <v>3133126</v>
      </c>
      <c r="G2119" s="151" t="s">
        <v>111</v>
      </c>
      <c r="H2119" s="151" t="s">
        <v>111</v>
      </c>
      <c r="I2119" s="152" t="s">
        <v>112</v>
      </c>
    </row>
    <row r="2120" customFormat="false" ht="12.75" hidden="false" customHeight="false" outlineLevel="0" collapsed="false">
      <c r="A2120" s="0" t="s">
        <v>76</v>
      </c>
      <c r="B2120" s="0" t="s">
        <v>80</v>
      </c>
      <c r="C2120" s="0" t="s">
        <v>108</v>
      </c>
      <c r="D2120" s="116" t="n">
        <v>39387</v>
      </c>
      <c r="E2120" s="0" t="n">
        <v>0.055</v>
      </c>
      <c r="F2120" s="0" t="n">
        <v>3133127</v>
      </c>
      <c r="G2120" s="151" t="s">
        <v>111</v>
      </c>
      <c r="H2120" s="151" t="s">
        <v>111</v>
      </c>
      <c r="I2120" s="152" t="s">
        <v>112</v>
      </c>
    </row>
    <row r="2121" customFormat="false" ht="12.75" hidden="false" customHeight="false" outlineLevel="0" collapsed="false">
      <c r="A2121" s="0" t="s">
        <v>72</v>
      </c>
      <c r="B2121" s="0" t="s">
        <v>80</v>
      </c>
      <c r="C2121" s="0" t="s">
        <v>108</v>
      </c>
      <c r="D2121" s="116" t="n">
        <v>39387</v>
      </c>
      <c r="E2121" s="158" t="n">
        <v>39417</v>
      </c>
      <c r="I2121" s="152" t="s">
        <v>109</v>
      </c>
    </row>
    <row r="2122" customFormat="false" ht="12.75" hidden="false" customHeight="false" outlineLevel="0" collapsed="false">
      <c r="A2122" s="0" t="s">
        <v>59</v>
      </c>
      <c r="B2122" s="0" t="s">
        <v>110</v>
      </c>
      <c r="C2122" s="0" t="s">
        <v>108</v>
      </c>
      <c r="D2122" s="116" t="n">
        <v>39417</v>
      </c>
      <c r="E2122" s="0" t="n">
        <v>0.91</v>
      </c>
      <c r="F2122" s="0" t="n">
        <v>3133100</v>
      </c>
      <c r="G2122" s="151" t="s">
        <v>111</v>
      </c>
      <c r="H2122" s="151" t="s">
        <v>111</v>
      </c>
      <c r="I2122" s="152" t="s">
        <v>112</v>
      </c>
    </row>
    <row r="2123" customFormat="false" ht="12.75" hidden="false" customHeight="false" outlineLevel="0" collapsed="false">
      <c r="A2123" s="0" t="s">
        <v>59</v>
      </c>
      <c r="B2123" s="0" t="s">
        <v>113</v>
      </c>
      <c r="C2123" s="0" t="s">
        <v>108</v>
      </c>
      <c r="D2123" s="116" t="n">
        <v>39417</v>
      </c>
      <c r="E2123" s="0" t="n">
        <v>0.05</v>
      </c>
      <c r="F2123" s="0" t="n">
        <v>3133101</v>
      </c>
      <c r="G2123" s="151" t="s">
        <v>111</v>
      </c>
      <c r="H2123" s="151" t="s">
        <v>111</v>
      </c>
      <c r="I2123" s="152" t="s">
        <v>112</v>
      </c>
    </row>
    <row r="2124" customFormat="false" ht="12.75" hidden="false" customHeight="false" outlineLevel="0" collapsed="false">
      <c r="A2124" s="0" t="s">
        <v>60</v>
      </c>
      <c r="B2124" s="0" t="s">
        <v>110</v>
      </c>
      <c r="C2124" s="0" t="s">
        <v>108</v>
      </c>
      <c r="D2124" s="116" t="n">
        <v>39417</v>
      </c>
      <c r="E2124" s="0" t="n">
        <v>0.91</v>
      </c>
      <c r="F2124" s="0" t="n">
        <v>3133102</v>
      </c>
      <c r="G2124" s="151" t="s">
        <v>111</v>
      </c>
      <c r="H2124" s="151" t="s">
        <v>111</v>
      </c>
      <c r="I2124" s="152" t="s">
        <v>112</v>
      </c>
    </row>
    <row r="2125" customFormat="false" ht="12.75" hidden="false" customHeight="false" outlineLevel="0" collapsed="false">
      <c r="A2125" s="0" t="s">
        <v>60</v>
      </c>
      <c r="B2125" s="0" t="s">
        <v>113</v>
      </c>
      <c r="C2125" s="0" t="s">
        <v>108</v>
      </c>
      <c r="D2125" s="116" t="n">
        <v>39417</v>
      </c>
      <c r="E2125" s="0" t="n">
        <v>0.29</v>
      </c>
      <c r="F2125" s="0" t="n">
        <v>3133103</v>
      </c>
      <c r="G2125" s="151" t="s">
        <v>111</v>
      </c>
      <c r="H2125" s="151" t="s">
        <v>111</v>
      </c>
      <c r="I2125" s="152" t="s">
        <v>112</v>
      </c>
    </row>
    <row r="2126" customFormat="false" ht="12.75" hidden="false" customHeight="false" outlineLevel="0" collapsed="false">
      <c r="A2126" s="0" t="s">
        <v>61</v>
      </c>
      <c r="B2126" s="0" t="s">
        <v>110</v>
      </c>
      <c r="C2126" s="0" t="s">
        <v>108</v>
      </c>
      <c r="D2126" s="116" t="n">
        <v>39417</v>
      </c>
      <c r="E2126" s="0" t="n">
        <v>0.91</v>
      </c>
      <c r="F2126" s="0" t="n">
        <v>3133104</v>
      </c>
      <c r="G2126" s="151" t="s">
        <v>111</v>
      </c>
      <c r="H2126" s="151" t="s">
        <v>111</v>
      </c>
      <c r="I2126" s="152" t="s">
        <v>112</v>
      </c>
    </row>
    <row r="2127" customFormat="false" ht="12.75" hidden="false" customHeight="false" outlineLevel="0" collapsed="false">
      <c r="A2127" s="0" t="s">
        <v>61</v>
      </c>
      <c r="B2127" s="0" t="s">
        <v>113</v>
      </c>
      <c r="C2127" s="0" t="s">
        <v>108</v>
      </c>
      <c r="D2127" s="116" t="n">
        <v>39417</v>
      </c>
      <c r="E2127" s="0" t="n">
        <v>0.05</v>
      </c>
      <c r="F2127" s="0" t="n">
        <v>3133105</v>
      </c>
      <c r="G2127" s="151" t="s">
        <v>111</v>
      </c>
      <c r="H2127" s="151" t="s">
        <v>111</v>
      </c>
      <c r="I2127" s="152" t="s">
        <v>112</v>
      </c>
    </row>
    <row r="2128" customFormat="false" ht="12.75" hidden="false" customHeight="false" outlineLevel="0" collapsed="false">
      <c r="A2128" s="0" t="s">
        <v>62</v>
      </c>
      <c r="B2128" s="0" t="s">
        <v>110</v>
      </c>
      <c r="C2128" s="0" t="s">
        <v>108</v>
      </c>
      <c r="D2128" s="116" t="n">
        <v>39417</v>
      </c>
      <c r="E2128" s="0" t="n">
        <v>0.91</v>
      </c>
      <c r="F2128" s="0" t="n">
        <v>3133106</v>
      </c>
      <c r="G2128" s="151" t="s">
        <v>111</v>
      </c>
      <c r="H2128" s="151" t="s">
        <v>111</v>
      </c>
      <c r="I2128" s="152" t="s">
        <v>112</v>
      </c>
    </row>
    <row r="2129" customFormat="false" ht="12.75" hidden="false" customHeight="false" outlineLevel="0" collapsed="false">
      <c r="A2129" s="0" t="s">
        <v>62</v>
      </c>
      <c r="B2129" s="0" t="s">
        <v>113</v>
      </c>
      <c r="C2129" s="0" t="s">
        <v>108</v>
      </c>
      <c r="D2129" s="116" t="n">
        <v>39417</v>
      </c>
      <c r="E2129" s="0" t="n">
        <v>0.29</v>
      </c>
      <c r="F2129" s="0" t="n">
        <v>3133107</v>
      </c>
      <c r="G2129" s="151" t="s">
        <v>111</v>
      </c>
      <c r="H2129" s="151" t="s">
        <v>111</v>
      </c>
      <c r="I2129" s="152" t="s">
        <v>112</v>
      </c>
    </row>
    <row r="2130" customFormat="false" ht="12.75" hidden="false" customHeight="false" outlineLevel="0" collapsed="false">
      <c r="A2130" s="0" t="s">
        <v>49</v>
      </c>
      <c r="B2130" s="0" t="s">
        <v>110</v>
      </c>
      <c r="C2130" s="0" t="s">
        <v>108</v>
      </c>
      <c r="D2130" s="116" t="n">
        <v>39417</v>
      </c>
      <c r="E2130" s="0" t="n">
        <v>0.77</v>
      </c>
      <c r="F2130" s="0" t="n">
        <v>3133108</v>
      </c>
      <c r="G2130" s="151" t="s">
        <v>111</v>
      </c>
      <c r="H2130" s="151" t="s">
        <v>111</v>
      </c>
      <c r="I2130" s="152" t="s">
        <v>112</v>
      </c>
    </row>
    <row r="2131" customFormat="false" ht="12.75" hidden="false" customHeight="false" outlineLevel="0" collapsed="false">
      <c r="A2131" s="0" t="s">
        <v>49</v>
      </c>
      <c r="B2131" s="0" t="s">
        <v>113</v>
      </c>
      <c r="C2131" s="0" t="s">
        <v>108</v>
      </c>
      <c r="D2131" s="116" t="n">
        <v>39417</v>
      </c>
      <c r="E2131" s="0" t="n">
        <v>0.05</v>
      </c>
      <c r="F2131" s="0" t="n">
        <v>3133109</v>
      </c>
      <c r="G2131" s="151" t="s">
        <v>111</v>
      </c>
      <c r="H2131" s="151" t="s">
        <v>111</v>
      </c>
      <c r="I2131" s="152" t="s">
        <v>112</v>
      </c>
    </row>
    <row r="2132" customFormat="false" ht="12.75" hidden="false" customHeight="false" outlineLevel="0" collapsed="false">
      <c r="A2132" s="0" t="s">
        <v>50</v>
      </c>
      <c r="B2132" s="0" t="s">
        <v>110</v>
      </c>
      <c r="C2132" s="0" t="s">
        <v>108</v>
      </c>
      <c r="D2132" s="116" t="n">
        <v>39417</v>
      </c>
      <c r="E2132" s="0" t="n">
        <v>0.98</v>
      </c>
      <c r="F2132" s="0" t="n">
        <v>3133110</v>
      </c>
      <c r="G2132" s="151" t="s">
        <v>111</v>
      </c>
      <c r="H2132" s="151" t="s">
        <v>111</v>
      </c>
      <c r="I2132" s="152" t="s">
        <v>112</v>
      </c>
    </row>
    <row r="2133" customFormat="false" ht="12.75" hidden="false" customHeight="false" outlineLevel="0" collapsed="false">
      <c r="A2133" s="0" t="s">
        <v>50</v>
      </c>
      <c r="B2133" s="0" t="s">
        <v>113</v>
      </c>
      <c r="C2133" s="0" t="s">
        <v>108</v>
      </c>
      <c r="D2133" s="116" t="n">
        <v>39417</v>
      </c>
      <c r="E2133" s="0" t="n">
        <v>-0.13</v>
      </c>
      <c r="F2133" s="0" t="n">
        <v>3133111</v>
      </c>
      <c r="G2133" s="151" t="s">
        <v>111</v>
      </c>
      <c r="H2133" s="151" t="s">
        <v>111</v>
      </c>
      <c r="I2133" s="152" t="s">
        <v>112</v>
      </c>
    </row>
    <row r="2134" customFormat="false" ht="12.75" hidden="false" customHeight="false" outlineLevel="0" collapsed="false">
      <c r="A2134" s="0" t="s">
        <v>51</v>
      </c>
      <c r="B2134" s="0" t="s">
        <v>110</v>
      </c>
      <c r="C2134" s="0" t="s">
        <v>108</v>
      </c>
      <c r="D2134" s="116" t="n">
        <v>39417</v>
      </c>
      <c r="E2134" s="0" t="n">
        <v>0.98</v>
      </c>
      <c r="F2134" s="0" t="n">
        <v>3133112</v>
      </c>
      <c r="G2134" s="151" t="s">
        <v>111</v>
      </c>
      <c r="H2134" s="151" t="s">
        <v>111</v>
      </c>
      <c r="I2134" s="152" t="s">
        <v>112</v>
      </c>
    </row>
    <row r="2135" customFormat="false" ht="12.75" hidden="false" customHeight="false" outlineLevel="0" collapsed="false">
      <c r="A2135" s="0" t="s">
        <v>51</v>
      </c>
      <c r="B2135" s="0" t="s">
        <v>113</v>
      </c>
      <c r="C2135" s="0" t="s">
        <v>108</v>
      </c>
      <c r="D2135" s="116" t="n">
        <v>39417</v>
      </c>
      <c r="E2135" s="0" t="n">
        <v>0.25</v>
      </c>
      <c r="F2135" s="0" t="n">
        <v>3133113</v>
      </c>
      <c r="G2135" s="151" t="s">
        <v>111</v>
      </c>
      <c r="H2135" s="151" t="s">
        <v>111</v>
      </c>
      <c r="I2135" s="152" t="s">
        <v>112</v>
      </c>
    </row>
    <row r="2136" customFormat="false" ht="12.75" hidden="false" customHeight="false" outlineLevel="0" collapsed="false">
      <c r="A2136" s="0" t="s">
        <v>52</v>
      </c>
      <c r="B2136" s="0" t="s">
        <v>110</v>
      </c>
      <c r="C2136" s="0" t="s">
        <v>108</v>
      </c>
      <c r="D2136" s="116" t="n">
        <v>39417</v>
      </c>
      <c r="E2136" s="0" t="n">
        <v>0.98</v>
      </c>
      <c r="F2136" s="0" t="n">
        <v>3133114</v>
      </c>
      <c r="G2136" s="151" t="s">
        <v>111</v>
      </c>
      <c r="H2136" s="151" t="s">
        <v>111</v>
      </c>
      <c r="I2136" s="152" t="s">
        <v>112</v>
      </c>
    </row>
    <row r="2137" customFormat="false" ht="12.75" hidden="false" customHeight="false" outlineLevel="0" collapsed="false">
      <c r="A2137" s="0" t="s">
        <v>52</v>
      </c>
      <c r="B2137" s="0" t="s">
        <v>113</v>
      </c>
      <c r="C2137" s="0" t="s">
        <v>108</v>
      </c>
      <c r="D2137" s="116" t="n">
        <v>39417</v>
      </c>
      <c r="E2137" s="0" t="n">
        <v>-0.05</v>
      </c>
      <c r="F2137" s="0" t="n">
        <v>3133115</v>
      </c>
      <c r="G2137" s="151" t="s">
        <v>111</v>
      </c>
      <c r="H2137" s="151" t="s">
        <v>111</v>
      </c>
      <c r="I2137" s="152" t="s">
        <v>112</v>
      </c>
    </row>
    <row r="2138" customFormat="false" ht="12.75" hidden="false" customHeight="false" outlineLevel="0" collapsed="false">
      <c r="A2138" s="0" t="s">
        <v>17</v>
      </c>
      <c r="B2138" s="0" t="s">
        <v>110</v>
      </c>
      <c r="C2138" s="0" t="s">
        <v>108</v>
      </c>
      <c r="D2138" s="116" t="n">
        <v>39417</v>
      </c>
      <c r="E2138" s="0" t="n">
        <v>1.098</v>
      </c>
      <c r="F2138" s="0" t="n">
        <v>3133116</v>
      </c>
      <c r="G2138" s="151" t="s">
        <v>111</v>
      </c>
      <c r="H2138" s="151" t="s">
        <v>111</v>
      </c>
      <c r="I2138" s="152" t="s">
        <v>112</v>
      </c>
    </row>
    <row r="2139" customFormat="false" ht="12.75" hidden="false" customHeight="false" outlineLevel="0" collapsed="false">
      <c r="A2139" s="0" t="s">
        <v>17</v>
      </c>
      <c r="B2139" s="0" t="s">
        <v>113</v>
      </c>
      <c r="C2139" s="0" t="s">
        <v>108</v>
      </c>
      <c r="D2139" s="116" t="n">
        <v>39417</v>
      </c>
      <c r="E2139" s="0" t="n">
        <v>0.02</v>
      </c>
      <c r="F2139" s="0" t="n">
        <v>3133117</v>
      </c>
      <c r="G2139" s="151" t="s">
        <v>111</v>
      </c>
      <c r="H2139" s="151" t="s">
        <v>111</v>
      </c>
      <c r="I2139" s="152" t="s">
        <v>112</v>
      </c>
    </row>
    <row r="2140" customFormat="false" ht="12.75" hidden="false" customHeight="false" outlineLevel="0" collapsed="false">
      <c r="A2140" s="0" t="s">
        <v>18</v>
      </c>
      <c r="B2140" s="0" t="s">
        <v>110</v>
      </c>
      <c r="C2140" s="0" t="s">
        <v>108</v>
      </c>
      <c r="D2140" s="116" t="n">
        <v>39417</v>
      </c>
      <c r="E2140" s="0" t="n">
        <v>0</v>
      </c>
      <c r="F2140" s="0" t="n">
        <v>3133118</v>
      </c>
      <c r="G2140" s="151" t="s">
        <v>111</v>
      </c>
      <c r="H2140" s="151" t="s">
        <v>111</v>
      </c>
      <c r="I2140" s="152" t="s">
        <v>112</v>
      </c>
    </row>
    <row r="2141" customFormat="false" ht="12.75" hidden="false" customHeight="false" outlineLevel="0" collapsed="false">
      <c r="A2141" s="0" t="s">
        <v>18</v>
      </c>
      <c r="B2141" s="0" t="s">
        <v>113</v>
      </c>
      <c r="C2141" s="0" t="s">
        <v>108</v>
      </c>
      <c r="D2141" s="116" t="n">
        <v>39417</v>
      </c>
      <c r="E2141" s="0" t="n">
        <v>0</v>
      </c>
      <c r="F2141" s="0" t="n">
        <v>3133119</v>
      </c>
      <c r="G2141" s="151" t="s">
        <v>111</v>
      </c>
      <c r="H2141" s="151" t="s">
        <v>111</v>
      </c>
      <c r="I2141" s="152" t="s">
        <v>112</v>
      </c>
    </row>
    <row r="2142" customFormat="false" ht="12.75" hidden="false" customHeight="false" outlineLevel="0" collapsed="false">
      <c r="A2142" s="0" t="s">
        <v>19</v>
      </c>
      <c r="B2142" s="0" t="s">
        <v>110</v>
      </c>
      <c r="C2142" s="0" t="s">
        <v>108</v>
      </c>
      <c r="D2142" s="116" t="n">
        <v>39417</v>
      </c>
      <c r="E2142" s="0" t="n">
        <v>0.84</v>
      </c>
      <c r="F2142" s="0" t="n">
        <v>3133120</v>
      </c>
      <c r="G2142" s="151" t="s">
        <v>111</v>
      </c>
      <c r="H2142" s="151" t="s">
        <v>111</v>
      </c>
      <c r="I2142" s="152" t="s">
        <v>112</v>
      </c>
    </row>
    <row r="2143" customFormat="false" ht="12.75" hidden="false" customHeight="false" outlineLevel="0" collapsed="false">
      <c r="A2143" s="0" t="s">
        <v>19</v>
      </c>
      <c r="B2143" s="0" t="s">
        <v>113</v>
      </c>
      <c r="C2143" s="0" t="s">
        <v>108</v>
      </c>
      <c r="D2143" s="116" t="n">
        <v>39417</v>
      </c>
      <c r="E2143" s="0" t="n">
        <v>0.05</v>
      </c>
      <c r="F2143" s="0" t="n">
        <v>3133121</v>
      </c>
      <c r="G2143" s="151" t="s">
        <v>111</v>
      </c>
      <c r="H2143" s="151" t="s">
        <v>111</v>
      </c>
      <c r="I2143" s="152" t="s">
        <v>112</v>
      </c>
    </row>
    <row r="2144" customFormat="false" ht="12.75" hidden="false" customHeight="false" outlineLevel="0" collapsed="false">
      <c r="A2144" s="0" t="s">
        <v>21</v>
      </c>
      <c r="B2144" s="0" t="s">
        <v>110</v>
      </c>
      <c r="C2144" s="0" t="s">
        <v>108</v>
      </c>
      <c r="D2144" s="116" t="n">
        <v>39417</v>
      </c>
      <c r="E2144" s="0" t="n">
        <v>0.83</v>
      </c>
      <c r="F2144" s="0" t="n">
        <v>3133122</v>
      </c>
      <c r="G2144" s="151" t="s">
        <v>111</v>
      </c>
      <c r="H2144" s="151" t="s">
        <v>111</v>
      </c>
      <c r="I2144" s="152" t="s">
        <v>112</v>
      </c>
    </row>
    <row r="2145" customFormat="false" ht="12.75" hidden="false" customHeight="false" outlineLevel="0" collapsed="false">
      <c r="A2145" s="0" t="s">
        <v>21</v>
      </c>
      <c r="B2145" s="0" t="s">
        <v>113</v>
      </c>
      <c r="C2145" s="0" t="s">
        <v>108</v>
      </c>
      <c r="D2145" s="116" t="n">
        <v>39417</v>
      </c>
      <c r="E2145" s="0" t="n">
        <v>0.07</v>
      </c>
      <c r="F2145" s="0" t="n">
        <v>3133123</v>
      </c>
      <c r="G2145" s="151" t="s">
        <v>111</v>
      </c>
      <c r="H2145" s="151" t="s">
        <v>111</v>
      </c>
      <c r="I2145" s="152" t="s">
        <v>112</v>
      </c>
    </row>
    <row r="2146" customFormat="false" ht="12.75" hidden="false" customHeight="false" outlineLevel="0" collapsed="false">
      <c r="A2146" s="0" t="s">
        <v>73</v>
      </c>
      <c r="B2146" s="0" t="s">
        <v>80</v>
      </c>
      <c r="C2146" s="0" t="s">
        <v>108</v>
      </c>
      <c r="D2146" s="116" t="n">
        <v>39417</v>
      </c>
      <c r="E2146" s="0" t="n">
        <v>0.05</v>
      </c>
      <c r="F2146" s="0" t="n">
        <v>3133124</v>
      </c>
      <c r="G2146" s="151" t="s">
        <v>111</v>
      </c>
      <c r="H2146" s="151" t="s">
        <v>111</v>
      </c>
      <c r="I2146" s="152" t="s">
        <v>112</v>
      </c>
    </row>
    <row r="2147" customFormat="false" ht="12.75" hidden="false" customHeight="false" outlineLevel="0" collapsed="false">
      <c r="A2147" s="0" t="s">
        <v>74</v>
      </c>
      <c r="B2147" s="0" t="s">
        <v>80</v>
      </c>
      <c r="C2147" s="0" t="s">
        <v>108</v>
      </c>
      <c r="D2147" s="116" t="n">
        <v>39417</v>
      </c>
      <c r="E2147" s="0" t="n">
        <v>0.25</v>
      </c>
      <c r="F2147" s="0" t="n">
        <v>3133125</v>
      </c>
      <c r="G2147" s="151" t="s">
        <v>111</v>
      </c>
      <c r="H2147" s="151" t="s">
        <v>111</v>
      </c>
      <c r="I2147" s="152" t="s">
        <v>112</v>
      </c>
    </row>
    <row r="2148" customFormat="false" ht="12.75" hidden="false" customHeight="false" outlineLevel="0" collapsed="false">
      <c r="A2148" s="0" t="s">
        <v>75</v>
      </c>
      <c r="B2148" s="0" t="s">
        <v>80</v>
      </c>
      <c r="C2148" s="0" t="s">
        <v>108</v>
      </c>
      <c r="D2148" s="116" t="n">
        <v>39417</v>
      </c>
      <c r="E2148" s="0" t="n">
        <v>-0.05</v>
      </c>
      <c r="F2148" s="0" t="n">
        <v>3133126</v>
      </c>
      <c r="G2148" s="151" t="s">
        <v>111</v>
      </c>
      <c r="H2148" s="151" t="s">
        <v>111</v>
      </c>
      <c r="I2148" s="152" t="s">
        <v>112</v>
      </c>
    </row>
    <row r="2149" customFormat="false" ht="12.75" hidden="false" customHeight="false" outlineLevel="0" collapsed="false">
      <c r="A2149" s="0" t="s">
        <v>76</v>
      </c>
      <c r="B2149" s="0" t="s">
        <v>80</v>
      </c>
      <c r="C2149" s="0" t="s">
        <v>108</v>
      </c>
      <c r="D2149" s="116" t="n">
        <v>39417</v>
      </c>
      <c r="E2149" s="0" t="n">
        <v>0.25</v>
      </c>
      <c r="F2149" s="0" t="n">
        <v>3133127</v>
      </c>
      <c r="G2149" s="151" t="s">
        <v>111</v>
      </c>
      <c r="H2149" s="151" t="s">
        <v>111</v>
      </c>
      <c r="I2149" s="152" t="s">
        <v>112</v>
      </c>
    </row>
    <row r="2150" customFormat="false" ht="12.75" hidden="false" customHeight="false" outlineLevel="0" collapsed="false">
      <c r="A2150" s="0" t="s">
        <v>72</v>
      </c>
      <c r="B2150" s="0" t="s">
        <v>80</v>
      </c>
      <c r="C2150" s="0" t="s">
        <v>108</v>
      </c>
      <c r="D2150" s="116" t="n">
        <v>39417</v>
      </c>
      <c r="E2150" s="158" t="n">
        <v>39448</v>
      </c>
      <c r="I2150" s="152" t="s">
        <v>109</v>
      </c>
    </row>
    <row r="2151" customFormat="false" ht="12.75" hidden="false" customHeight="false" outlineLevel="0" collapsed="false">
      <c r="A2151" s="0" t="s">
        <v>59</v>
      </c>
      <c r="B2151" s="0" t="s">
        <v>110</v>
      </c>
      <c r="C2151" s="0" t="s">
        <v>108</v>
      </c>
      <c r="D2151" s="116" t="n">
        <v>39448</v>
      </c>
      <c r="E2151" s="0" t="n">
        <v>1.215</v>
      </c>
      <c r="F2151" s="0" t="n">
        <v>3133100</v>
      </c>
      <c r="G2151" s="151" t="s">
        <v>111</v>
      </c>
      <c r="H2151" s="151" t="s">
        <v>111</v>
      </c>
      <c r="I2151" s="152" t="s">
        <v>112</v>
      </c>
    </row>
    <row r="2152" customFormat="false" ht="12.75" hidden="false" customHeight="false" outlineLevel="0" collapsed="false">
      <c r="A2152" s="0" t="s">
        <v>59</v>
      </c>
      <c r="B2152" s="0" t="s">
        <v>113</v>
      </c>
      <c r="C2152" s="0" t="s">
        <v>108</v>
      </c>
      <c r="D2152" s="116" t="n">
        <v>39448</v>
      </c>
      <c r="E2152" s="0" t="n">
        <v>0.05</v>
      </c>
      <c r="F2152" s="0" t="n">
        <v>3133101</v>
      </c>
      <c r="G2152" s="151" t="s">
        <v>111</v>
      </c>
      <c r="H2152" s="151" t="s">
        <v>111</v>
      </c>
      <c r="I2152" s="152" t="s">
        <v>112</v>
      </c>
    </row>
    <row r="2153" customFormat="false" ht="12.75" hidden="false" customHeight="false" outlineLevel="0" collapsed="false">
      <c r="A2153" s="0" t="s">
        <v>60</v>
      </c>
      <c r="B2153" s="0" t="s">
        <v>110</v>
      </c>
      <c r="C2153" s="0" t="s">
        <v>108</v>
      </c>
      <c r="D2153" s="116" t="n">
        <v>39448</v>
      </c>
      <c r="E2153" s="0" t="n">
        <v>1.215</v>
      </c>
      <c r="F2153" s="0" t="n">
        <v>3133102</v>
      </c>
      <c r="G2153" s="151" t="s">
        <v>111</v>
      </c>
      <c r="H2153" s="151" t="s">
        <v>111</v>
      </c>
      <c r="I2153" s="152" t="s">
        <v>112</v>
      </c>
    </row>
    <row r="2154" customFormat="false" ht="12.75" hidden="false" customHeight="false" outlineLevel="0" collapsed="false">
      <c r="A2154" s="0" t="s">
        <v>60</v>
      </c>
      <c r="B2154" s="0" t="s">
        <v>113</v>
      </c>
      <c r="C2154" s="0" t="s">
        <v>108</v>
      </c>
      <c r="D2154" s="116" t="n">
        <v>39448</v>
      </c>
      <c r="E2154" s="0" t="n">
        <v>0.32</v>
      </c>
      <c r="F2154" s="0" t="n">
        <v>3133103</v>
      </c>
      <c r="G2154" s="151" t="s">
        <v>111</v>
      </c>
      <c r="H2154" s="151" t="s">
        <v>111</v>
      </c>
      <c r="I2154" s="152" t="s">
        <v>112</v>
      </c>
    </row>
    <row r="2155" customFormat="false" ht="12.75" hidden="false" customHeight="false" outlineLevel="0" collapsed="false">
      <c r="A2155" s="0" t="s">
        <v>61</v>
      </c>
      <c r="B2155" s="0" t="s">
        <v>110</v>
      </c>
      <c r="C2155" s="0" t="s">
        <v>108</v>
      </c>
      <c r="D2155" s="116" t="n">
        <v>39448</v>
      </c>
      <c r="E2155" s="0" t="n">
        <v>1.215</v>
      </c>
      <c r="F2155" s="0" t="n">
        <v>3133104</v>
      </c>
      <c r="G2155" s="151" t="s">
        <v>111</v>
      </c>
      <c r="H2155" s="151" t="s">
        <v>111</v>
      </c>
      <c r="I2155" s="152" t="s">
        <v>112</v>
      </c>
    </row>
    <row r="2156" customFormat="false" ht="12.75" hidden="false" customHeight="false" outlineLevel="0" collapsed="false">
      <c r="A2156" s="0" t="s">
        <v>61</v>
      </c>
      <c r="B2156" s="0" t="s">
        <v>113</v>
      </c>
      <c r="C2156" s="0" t="s">
        <v>108</v>
      </c>
      <c r="D2156" s="116" t="n">
        <v>39448</v>
      </c>
      <c r="E2156" s="0" t="n">
        <v>0.05</v>
      </c>
      <c r="F2156" s="0" t="n">
        <v>3133105</v>
      </c>
      <c r="G2156" s="151" t="s">
        <v>111</v>
      </c>
      <c r="H2156" s="151" t="s">
        <v>111</v>
      </c>
      <c r="I2156" s="152" t="s">
        <v>112</v>
      </c>
    </row>
    <row r="2157" customFormat="false" ht="12.75" hidden="false" customHeight="false" outlineLevel="0" collapsed="false">
      <c r="A2157" s="0" t="s">
        <v>62</v>
      </c>
      <c r="B2157" s="0" t="s">
        <v>110</v>
      </c>
      <c r="C2157" s="0" t="s">
        <v>108</v>
      </c>
      <c r="D2157" s="116" t="n">
        <v>39448</v>
      </c>
      <c r="E2157" s="0" t="n">
        <v>1.215</v>
      </c>
      <c r="F2157" s="0" t="n">
        <v>3133106</v>
      </c>
      <c r="G2157" s="151" t="s">
        <v>111</v>
      </c>
      <c r="H2157" s="151" t="s">
        <v>111</v>
      </c>
      <c r="I2157" s="152" t="s">
        <v>112</v>
      </c>
    </row>
    <row r="2158" customFormat="false" ht="12.75" hidden="false" customHeight="false" outlineLevel="0" collapsed="false">
      <c r="A2158" s="0" t="s">
        <v>62</v>
      </c>
      <c r="B2158" s="0" t="s">
        <v>113</v>
      </c>
      <c r="C2158" s="0" t="s">
        <v>108</v>
      </c>
      <c r="D2158" s="116" t="n">
        <v>39448</v>
      </c>
      <c r="E2158" s="0" t="n">
        <v>0.32</v>
      </c>
      <c r="F2158" s="0" t="n">
        <v>3133107</v>
      </c>
      <c r="G2158" s="151" t="s">
        <v>111</v>
      </c>
      <c r="H2158" s="151" t="s">
        <v>111</v>
      </c>
      <c r="I2158" s="152" t="s">
        <v>112</v>
      </c>
    </row>
    <row r="2159" customFormat="false" ht="12.75" hidden="false" customHeight="false" outlineLevel="0" collapsed="false">
      <c r="A2159" s="0" t="s">
        <v>49</v>
      </c>
      <c r="B2159" s="0" t="s">
        <v>110</v>
      </c>
      <c r="C2159" s="0" t="s">
        <v>108</v>
      </c>
      <c r="D2159" s="116" t="n">
        <v>39448</v>
      </c>
      <c r="E2159" s="0" t="n">
        <v>1.04</v>
      </c>
      <c r="F2159" s="0" t="n">
        <v>3133108</v>
      </c>
      <c r="G2159" s="151" t="s">
        <v>111</v>
      </c>
      <c r="H2159" s="151" t="s">
        <v>111</v>
      </c>
      <c r="I2159" s="152" t="s">
        <v>112</v>
      </c>
    </row>
    <row r="2160" customFormat="false" ht="12.75" hidden="false" customHeight="false" outlineLevel="0" collapsed="false">
      <c r="A2160" s="0" t="s">
        <v>49</v>
      </c>
      <c r="B2160" s="0" t="s">
        <v>113</v>
      </c>
      <c r="C2160" s="0" t="s">
        <v>108</v>
      </c>
      <c r="D2160" s="116" t="n">
        <v>39448</v>
      </c>
      <c r="E2160" s="0" t="n">
        <v>0.05</v>
      </c>
      <c r="F2160" s="0" t="n">
        <v>3133109</v>
      </c>
      <c r="G2160" s="151" t="s">
        <v>111</v>
      </c>
      <c r="H2160" s="151" t="s">
        <v>111</v>
      </c>
      <c r="I2160" s="152" t="s">
        <v>112</v>
      </c>
    </row>
    <row r="2161" customFormat="false" ht="12.75" hidden="false" customHeight="false" outlineLevel="0" collapsed="false">
      <c r="A2161" s="0" t="s">
        <v>50</v>
      </c>
      <c r="B2161" s="0" t="s">
        <v>110</v>
      </c>
      <c r="C2161" s="0" t="s">
        <v>108</v>
      </c>
      <c r="D2161" s="116" t="n">
        <v>39448</v>
      </c>
      <c r="E2161" s="0" t="n">
        <v>1.6</v>
      </c>
      <c r="F2161" s="0" t="n">
        <v>3133110</v>
      </c>
      <c r="G2161" s="151" t="s">
        <v>111</v>
      </c>
      <c r="H2161" s="151" t="s">
        <v>111</v>
      </c>
      <c r="I2161" s="152" t="s">
        <v>112</v>
      </c>
    </row>
    <row r="2162" customFormat="false" ht="12.75" hidden="false" customHeight="false" outlineLevel="0" collapsed="false">
      <c r="A2162" s="0" t="s">
        <v>50</v>
      </c>
      <c r="B2162" s="0" t="s">
        <v>113</v>
      </c>
      <c r="C2162" s="0" t="s">
        <v>108</v>
      </c>
      <c r="D2162" s="116" t="n">
        <v>39448</v>
      </c>
      <c r="E2162" s="0" t="n">
        <v>-0.25</v>
      </c>
      <c r="F2162" s="0" t="n">
        <v>3133111</v>
      </c>
      <c r="G2162" s="151" t="s">
        <v>111</v>
      </c>
      <c r="H2162" s="151" t="s">
        <v>111</v>
      </c>
      <c r="I2162" s="152" t="s">
        <v>112</v>
      </c>
    </row>
    <row r="2163" customFormat="false" ht="12.75" hidden="false" customHeight="false" outlineLevel="0" collapsed="false">
      <c r="A2163" s="0" t="s">
        <v>51</v>
      </c>
      <c r="B2163" s="0" t="s">
        <v>110</v>
      </c>
      <c r="C2163" s="0" t="s">
        <v>108</v>
      </c>
      <c r="D2163" s="116" t="n">
        <v>39448</v>
      </c>
      <c r="E2163" s="0" t="n">
        <v>1.6</v>
      </c>
      <c r="F2163" s="0" t="n">
        <v>3133112</v>
      </c>
      <c r="G2163" s="151" t="s">
        <v>111</v>
      </c>
      <c r="H2163" s="151" t="s">
        <v>111</v>
      </c>
      <c r="I2163" s="152" t="s">
        <v>112</v>
      </c>
    </row>
    <row r="2164" customFormat="false" ht="12.75" hidden="false" customHeight="false" outlineLevel="0" collapsed="false">
      <c r="A2164" s="0" t="s">
        <v>51</v>
      </c>
      <c r="B2164" s="0" t="s">
        <v>113</v>
      </c>
      <c r="C2164" s="0" t="s">
        <v>108</v>
      </c>
      <c r="D2164" s="116" t="n">
        <v>39448</v>
      </c>
      <c r="E2164" s="0" t="n">
        <v>0.45</v>
      </c>
      <c r="F2164" s="0" t="n">
        <v>3133113</v>
      </c>
      <c r="G2164" s="151" t="s">
        <v>111</v>
      </c>
      <c r="H2164" s="151" t="s">
        <v>111</v>
      </c>
      <c r="I2164" s="152" t="s">
        <v>112</v>
      </c>
    </row>
    <row r="2165" customFormat="false" ht="12.75" hidden="false" customHeight="false" outlineLevel="0" collapsed="false">
      <c r="A2165" s="0" t="s">
        <v>52</v>
      </c>
      <c r="B2165" s="0" t="s">
        <v>110</v>
      </c>
      <c r="C2165" s="0" t="s">
        <v>108</v>
      </c>
      <c r="D2165" s="116" t="n">
        <v>39448</v>
      </c>
      <c r="E2165" s="0" t="n">
        <v>1.6</v>
      </c>
      <c r="F2165" s="0" t="n">
        <v>3133114</v>
      </c>
      <c r="G2165" s="151" t="s">
        <v>111</v>
      </c>
      <c r="H2165" s="151" t="s">
        <v>111</v>
      </c>
      <c r="I2165" s="152" t="s">
        <v>112</v>
      </c>
    </row>
    <row r="2166" customFormat="false" ht="12.75" hidden="false" customHeight="false" outlineLevel="0" collapsed="false">
      <c r="A2166" s="0" t="s">
        <v>52</v>
      </c>
      <c r="B2166" s="0" t="s">
        <v>113</v>
      </c>
      <c r="C2166" s="0" t="s">
        <v>108</v>
      </c>
      <c r="D2166" s="116" t="n">
        <v>39448</v>
      </c>
      <c r="E2166" s="0" t="n">
        <v>-0.2</v>
      </c>
      <c r="F2166" s="0" t="n">
        <v>3133115</v>
      </c>
      <c r="G2166" s="151" t="s">
        <v>111</v>
      </c>
      <c r="H2166" s="151" t="s">
        <v>111</v>
      </c>
      <c r="I2166" s="152" t="s">
        <v>112</v>
      </c>
    </row>
    <row r="2167" customFormat="false" ht="12.75" hidden="false" customHeight="false" outlineLevel="0" collapsed="false">
      <c r="A2167" s="0" t="s">
        <v>17</v>
      </c>
      <c r="B2167" s="0" t="s">
        <v>110</v>
      </c>
      <c r="C2167" s="0" t="s">
        <v>108</v>
      </c>
      <c r="D2167" s="116" t="n">
        <v>39448</v>
      </c>
      <c r="E2167" s="0" t="n">
        <v>1.098</v>
      </c>
      <c r="F2167" s="0" t="n">
        <v>3133116</v>
      </c>
      <c r="G2167" s="151" t="s">
        <v>111</v>
      </c>
      <c r="H2167" s="151" t="s">
        <v>111</v>
      </c>
      <c r="I2167" s="152" t="s">
        <v>112</v>
      </c>
    </row>
    <row r="2168" customFormat="false" ht="12.75" hidden="false" customHeight="false" outlineLevel="0" collapsed="false">
      <c r="A2168" s="0" t="s">
        <v>17</v>
      </c>
      <c r="B2168" s="0" t="s">
        <v>113</v>
      </c>
      <c r="C2168" s="0" t="s">
        <v>108</v>
      </c>
      <c r="D2168" s="116" t="n">
        <v>39448</v>
      </c>
      <c r="E2168" s="0" t="n">
        <v>0.02</v>
      </c>
      <c r="F2168" s="0" t="n">
        <v>3133117</v>
      </c>
      <c r="G2168" s="151" t="s">
        <v>111</v>
      </c>
      <c r="H2168" s="151" t="s">
        <v>111</v>
      </c>
      <c r="I2168" s="152" t="s">
        <v>112</v>
      </c>
    </row>
    <row r="2169" customFormat="false" ht="12.75" hidden="false" customHeight="false" outlineLevel="0" collapsed="false">
      <c r="A2169" s="0" t="s">
        <v>18</v>
      </c>
      <c r="B2169" s="0" t="s">
        <v>110</v>
      </c>
      <c r="C2169" s="0" t="s">
        <v>108</v>
      </c>
      <c r="D2169" s="116" t="n">
        <v>39448</v>
      </c>
      <c r="E2169" s="0" t="n">
        <v>0</v>
      </c>
      <c r="F2169" s="0" t="n">
        <v>3133118</v>
      </c>
      <c r="G2169" s="151" t="s">
        <v>111</v>
      </c>
      <c r="H2169" s="151" t="s">
        <v>111</v>
      </c>
      <c r="I2169" s="152" t="s">
        <v>112</v>
      </c>
    </row>
    <row r="2170" customFormat="false" ht="12.75" hidden="false" customHeight="false" outlineLevel="0" collapsed="false">
      <c r="A2170" s="0" t="s">
        <v>18</v>
      </c>
      <c r="B2170" s="0" t="s">
        <v>113</v>
      </c>
      <c r="C2170" s="0" t="s">
        <v>108</v>
      </c>
      <c r="D2170" s="116" t="n">
        <v>39448</v>
      </c>
      <c r="E2170" s="0" t="n">
        <v>0</v>
      </c>
      <c r="F2170" s="0" t="n">
        <v>3133119</v>
      </c>
      <c r="G2170" s="151" t="s">
        <v>111</v>
      </c>
      <c r="H2170" s="151" t="s">
        <v>111</v>
      </c>
      <c r="I2170" s="152" t="s">
        <v>112</v>
      </c>
    </row>
    <row r="2171" customFormat="false" ht="12.75" hidden="false" customHeight="false" outlineLevel="0" collapsed="false">
      <c r="A2171" s="0" t="s">
        <v>19</v>
      </c>
      <c r="B2171" s="0" t="s">
        <v>110</v>
      </c>
      <c r="C2171" s="0" t="s">
        <v>108</v>
      </c>
      <c r="D2171" s="116" t="n">
        <v>39448</v>
      </c>
      <c r="E2171" s="0" t="n">
        <v>1.135</v>
      </c>
      <c r="F2171" s="0" t="n">
        <v>3133120</v>
      </c>
      <c r="G2171" s="151" t="s">
        <v>111</v>
      </c>
      <c r="H2171" s="151" t="s">
        <v>111</v>
      </c>
      <c r="I2171" s="152" t="s">
        <v>112</v>
      </c>
    </row>
    <row r="2172" customFormat="false" ht="12.75" hidden="false" customHeight="false" outlineLevel="0" collapsed="false">
      <c r="A2172" s="0" t="s">
        <v>19</v>
      </c>
      <c r="B2172" s="0" t="s">
        <v>113</v>
      </c>
      <c r="C2172" s="0" t="s">
        <v>108</v>
      </c>
      <c r="D2172" s="116" t="n">
        <v>39448</v>
      </c>
      <c r="E2172" s="0" t="n">
        <v>0.05</v>
      </c>
      <c r="F2172" s="0" t="n">
        <v>3133121</v>
      </c>
      <c r="G2172" s="151" t="s">
        <v>111</v>
      </c>
      <c r="H2172" s="151" t="s">
        <v>111</v>
      </c>
      <c r="I2172" s="152" t="s">
        <v>112</v>
      </c>
    </row>
    <row r="2173" customFormat="false" ht="12.75" hidden="false" customHeight="false" outlineLevel="0" collapsed="false">
      <c r="A2173" s="0" t="s">
        <v>21</v>
      </c>
      <c r="B2173" s="0" t="s">
        <v>110</v>
      </c>
      <c r="C2173" s="0" t="s">
        <v>108</v>
      </c>
      <c r="D2173" s="116" t="n">
        <v>39448</v>
      </c>
      <c r="E2173" s="0" t="n">
        <v>1.125</v>
      </c>
      <c r="F2173" s="0" t="n">
        <v>3133122</v>
      </c>
      <c r="G2173" s="151" t="s">
        <v>111</v>
      </c>
      <c r="H2173" s="151" t="s">
        <v>111</v>
      </c>
      <c r="I2173" s="152" t="s">
        <v>112</v>
      </c>
    </row>
    <row r="2174" customFormat="false" ht="12.75" hidden="false" customHeight="false" outlineLevel="0" collapsed="false">
      <c r="A2174" s="0" t="s">
        <v>21</v>
      </c>
      <c r="B2174" s="0" t="s">
        <v>113</v>
      </c>
      <c r="C2174" s="0" t="s">
        <v>108</v>
      </c>
      <c r="D2174" s="116" t="n">
        <v>39448</v>
      </c>
      <c r="E2174" s="0" t="n">
        <v>0.07</v>
      </c>
      <c r="F2174" s="0" t="n">
        <v>3133123</v>
      </c>
      <c r="G2174" s="151" t="s">
        <v>111</v>
      </c>
      <c r="H2174" s="151" t="s">
        <v>111</v>
      </c>
      <c r="I2174" s="152" t="s">
        <v>112</v>
      </c>
    </row>
    <row r="2175" customFormat="false" ht="12.75" hidden="false" customHeight="false" outlineLevel="0" collapsed="false">
      <c r="A2175" s="0" t="s">
        <v>73</v>
      </c>
      <c r="B2175" s="0" t="s">
        <v>80</v>
      </c>
      <c r="C2175" s="0" t="s">
        <v>108</v>
      </c>
      <c r="D2175" s="116" t="n">
        <v>39448</v>
      </c>
      <c r="E2175" s="0" t="n">
        <v>0.05</v>
      </c>
      <c r="F2175" s="0" t="n">
        <v>3133124</v>
      </c>
      <c r="G2175" s="151" t="s">
        <v>111</v>
      </c>
      <c r="H2175" s="151" t="s">
        <v>111</v>
      </c>
      <c r="I2175" s="152" t="s">
        <v>112</v>
      </c>
    </row>
    <row r="2176" customFormat="false" ht="12.75" hidden="false" customHeight="false" outlineLevel="0" collapsed="false">
      <c r="A2176" s="0" t="s">
        <v>74</v>
      </c>
      <c r="B2176" s="0" t="s">
        <v>80</v>
      </c>
      <c r="C2176" s="0" t="s">
        <v>108</v>
      </c>
      <c r="D2176" s="116" t="n">
        <v>39448</v>
      </c>
      <c r="E2176" s="0" t="n">
        <v>0.45</v>
      </c>
      <c r="F2176" s="0" t="n">
        <v>3133125</v>
      </c>
      <c r="G2176" s="151" t="s">
        <v>111</v>
      </c>
      <c r="H2176" s="151" t="s">
        <v>111</v>
      </c>
      <c r="I2176" s="152" t="s">
        <v>112</v>
      </c>
    </row>
    <row r="2177" customFormat="false" ht="12.75" hidden="false" customHeight="false" outlineLevel="0" collapsed="false">
      <c r="A2177" s="0" t="s">
        <v>75</v>
      </c>
      <c r="B2177" s="0" t="s">
        <v>80</v>
      </c>
      <c r="C2177" s="0" t="s">
        <v>108</v>
      </c>
      <c r="D2177" s="116" t="n">
        <v>39448</v>
      </c>
      <c r="E2177" s="0" t="n">
        <v>-0.2</v>
      </c>
      <c r="F2177" s="0" t="n">
        <v>3133126</v>
      </c>
      <c r="G2177" s="151" t="s">
        <v>111</v>
      </c>
      <c r="H2177" s="151" t="s">
        <v>111</v>
      </c>
      <c r="I2177" s="152" t="s">
        <v>112</v>
      </c>
    </row>
    <row r="2178" customFormat="false" ht="12.75" hidden="false" customHeight="false" outlineLevel="0" collapsed="false">
      <c r="A2178" s="0" t="s">
        <v>76</v>
      </c>
      <c r="B2178" s="0" t="s">
        <v>80</v>
      </c>
      <c r="C2178" s="0" t="s">
        <v>108</v>
      </c>
      <c r="D2178" s="116" t="n">
        <v>39448</v>
      </c>
      <c r="E2178" s="0" t="n">
        <v>0.45</v>
      </c>
      <c r="F2178" s="0" t="n">
        <v>3133127</v>
      </c>
      <c r="G2178" s="151" t="s">
        <v>111</v>
      </c>
      <c r="H2178" s="151" t="s">
        <v>111</v>
      </c>
      <c r="I2178" s="152" t="s">
        <v>112</v>
      </c>
    </row>
    <row r="2179" customFormat="false" ht="12.75" hidden="false" customHeight="false" outlineLevel="0" collapsed="false">
      <c r="A2179" s="0" t="s">
        <v>72</v>
      </c>
      <c r="B2179" s="0" t="s">
        <v>80</v>
      </c>
      <c r="C2179" s="0" t="s">
        <v>108</v>
      </c>
      <c r="D2179" s="116" t="n">
        <v>39448</v>
      </c>
      <c r="E2179" s="158" t="n">
        <v>39479</v>
      </c>
      <c r="I2179" s="152" t="s">
        <v>109</v>
      </c>
    </row>
    <row r="2180" customFormat="false" ht="12.75" hidden="false" customHeight="false" outlineLevel="0" collapsed="false">
      <c r="A2180" s="0" t="s">
        <v>59</v>
      </c>
      <c r="B2180" s="0" t="s">
        <v>110</v>
      </c>
      <c r="C2180" s="0" t="s">
        <v>108</v>
      </c>
      <c r="D2180" s="116" t="n">
        <v>39479</v>
      </c>
      <c r="E2180" s="0" t="n">
        <v>1.215</v>
      </c>
      <c r="F2180" s="0" t="n">
        <v>3133100</v>
      </c>
      <c r="G2180" s="151" t="s">
        <v>111</v>
      </c>
      <c r="H2180" s="151" t="s">
        <v>111</v>
      </c>
      <c r="I2180" s="152" t="s">
        <v>112</v>
      </c>
    </row>
    <row r="2181" customFormat="false" ht="12.75" hidden="false" customHeight="false" outlineLevel="0" collapsed="false">
      <c r="A2181" s="0" t="s">
        <v>59</v>
      </c>
      <c r="B2181" s="0" t="s">
        <v>113</v>
      </c>
      <c r="C2181" s="0" t="s">
        <v>108</v>
      </c>
      <c r="D2181" s="116" t="n">
        <v>39479</v>
      </c>
      <c r="E2181" s="0" t="n">
        <v>0.05</v>
      </c>
      <c r="F2181" s="0" t="n">
        <v>3133101</v>
      </c>
      <c r="G2181" s="151" t="s">
        <v>111</v>
      </c>
      <c r="H2181" s="151" t="s">
        <v>111</v>
      </c>
      <c r="I2181" s="152" t="s">
        <v>112</v>
      </c>
    </row>
    <row r="2182" customFormat="false" ht="12.75" hidden="false" customHeight="false" outlineLevel="0" collapsed="false">
      <c r="A2182" s="0" t="s">
        <v>60</v>
      </c>
      <c r="B2182" s="0" t="s">
        <v>110</v>
      </c>
      <c r="C2182" s="0" t="s">
        <v>108</v>
      </c>
      <c r="D2182" s="116" t="n">
        <v>39479</v>
      </c>
      <c r="E2182" s="0" t="n">
        <v>1.215</v>
      </c>
      <c r="F2182" s="0" t="n">
        <v>3133102</v>
      </c>
      <c r="G2182" s="151" t="s">
        <v>111</v>
      </c>
      <c r="H2182" s="151" t="s">
        <v>111</v>
      </c>
      <c r="I2182" s="152" t="s">
        <v>112</v>
      </c>
    </row>
    <row r="2183" customFormat="false" ht="12.75" hidden="false" customHeight="false" outlineLevel="0" collapsed="false">
      <c r="A2183" s="0" t="s">
        <v>60</v>
      </c>
      <c r="B2183" s="0" t="s">
        <v>113</v>
      </c>
      <c r="C2183" s="0" t="s">
        <v>108</v>
      </c>
      <c r="D2183" s="116" t="n">
        <v>39479</v>
      </c>
      <c r="E2183" s="0" t="n">
        <v>0.32</v>
      </c>
      <c r="F2183" s="0" t="n">
        <v>3133103</v>
      </c>
      <c r="G2183" s="151" t="s">
        <v>111</v>
      </c>
      <c r="H2183" s="151" t="s">
        <v>111</v>
      </c>
      <c r="I2183" s="152" t="s">
        <v>112</v>
      </c>
    </row>
    <row r="2184" customFormat="false" ht="12.75" hidden="false" customHeight="false" outlineLevel="0" collapsed="false">
      <c r="A2184" s="0" t="s">
        <v>61</v>
      </c>
      <c r="B2184" s="0" t="s">
        <v>110</v>
      </c>
      <c r="C2184" s="0" t="s">
        <v>108</v>
      </c>
      <c r="D2184" s="116" t="n">
        <v>39479</v>
      </c>
      <c r="E2184" s="0" t="n">
        <v>1.215</v>
      </c>
      <c r="F2184" s="0" t="n">
        <v>3133104</v>
      </c>
      <c r="G2184" s="151" t="s">
        <v>111</v>
      </c>
      <c r="H2184" s="151" t="s">
        <v>111</v>
      </c>
      <c r="I2184" s="152" t="s">
        <v>112</v>
      </c>
    </row>
    <row r="2185" customFormat="false" ht="12.75" hidden="false" customHeight="false" outlineLevel="0" collapsed="false">
      <c r="A2185" s="0" t="s">
        <v>61</v>
      </c>
      <c r="B2185" s="0" t="s">
        <v>113</v>
      </c>
      <c r="C2185" s="0" t="s">
        <v>108</v>
      </c>
      <c r="D2185" s="116" t="n">
        <v>39479</v>
      </c>
      <c r="E2185" s="0" t="n">
        <v>0.05</v>
      </c>
      <c r="F2185" s="0" t="n">
        <v>3133105</v>
      </c>
      <c r="G2185" s="151" t="s">
        <v>111</v>
      </c>
      <c r="H2185" s="151" t="s">
        <v>111</v>
      </c>
      <c r="I2185" s="152" t="s">
        <v>112</v>
      </c>
    </row>
    <row r="2186" customFormat="false" ht="12.75" hidden="false" customHeight="false" outlineLevel="0" collapsed="false">
      <c r="A2186" s="0" t="s">
        <v>62</v>
      </c>
      <c r="B2186" s="0" t="s">
        <v>110</v>
      </c>
      <c r="C2186" s="0" t="s">
        <v>108</v>
      </c>
      <c r="D2186" s="116" t="n">
        <v>39479</v>
      </c>
      <c r="E2186" s="0" t="n">
        <v>1.215</v>
      </c>
      <c r="F2186" s="0" t="n">
        <v>3133106</v>
      </c>
      <c r="G2186" s="151" t="s">
        <v>111</v>
      </c>
      <c r="H2186" s="151" t="s">
        <v>111</v>
      </c>
      <c r="I2186" s="152" t="s">
        <v>112</v>
      </c>
    </row>
    <row r="2187" customFormat="false" ht="12.75" hidden="false" customHeight="false" outlineLevel="0" collapsed="false">
      <c r="A2187" s="0" t="s">
        <v>62</v>
      </c>
      <c r="B2187" s="0" t="s">
        <v>113</v>
      </c>
      <c r="C2187" s="0" t="s">
        <v>108</v>
      </c>
      <c r="D2187" s="116" t="n">
        <v>39479</v>
      </c>
      <c r="E2187" s="0" t="n">
        <v>0.32</v>
      </c>
      <c r="F2187" s="0" t="n">
        <v>3133107</v>
      </c>
      <c r="G2187" s="151" t="s">
        <v>111</v>
      </c>
      <c r="H2187" s="151" t="s">
        <v>111</v>
      </c>
      <c r="I2187" s="152" t="s">
        <v>112</v>
      </c>
    </row>
    <row r="2188" customFormat="false" ht="12.75" hidden="false" customHeight="false" outlineLevel="0" collapsed="false">
      <c r="A2188" s="0" t="s">
        <v>49</v>
      </c>
      <c r="B2188" s="0" t="s">
        <v>110</v>
      </c>
      <c r="C2188" s="0" t="s">
        <v>108</v>
      </c>
      <c r="D2188" s="116" t="n">
        <v>39479</v>
      </c>
      <c r="E2188" s="0" t="n">
        <v>1.04</v>
      </c>
      <c r="F2188" s="0" t="n">
        <v>3133108</v>
      </c>
      <c r="G2188" s="151" t="s">
        <v>111</v>
      </c>
      <c r="H2188" s="151" t="s">
        <v>111</v>
      </c>
      <c r="I2188" s="152" t="s">
        <v>112</v>
      </c>
    </row>
    <row r="2189" customFormat="false" ht="12.75" hidden="false" customHeight="false" outlineLevel="0" collapsed="false">
      <c r="A2189" s="0" t="s">
        <v>49</v>
      </c>
      <c r="B2189" s="0" t="s">
        <v>113</v>
      </c>
      <c r="C2189" s="0" t="s">
        <v>108</v>
      </c>
      <c r="D2189" s="116" t="n">
        <v>39479</v>
      </c>
      <c r="E2189" s="0" t="n">
        <v>0.05</v>
      </c>
      <c r="F2189" s="0" t="n">
        <v>3133109</v>
      </c>
      <c r="G2189" s="151" t="s">
        <v>111</v>
      </c>
      <c r="H2189" s="151" t="s">
        <v>111</v>
      </c>
      <c r="I2189" s="152" t="s">
        <v>112</v>
      </c>
    </row>
    <row r="2190" customFormat="false" ht="12.75" hidden="false" customHeight="false" outlineLevel="0" collapsed="false">
      <c r="A2190" s="0" t="s">
        <v>50</v>
      </c>
      <c r="B2190" s="0" t="s">
        <v>110</v>
      </c>
      <c r="C2190" s="0" t="s">
        <v>108</v>
      </c>
      <c r="D2190" s="116" t="n">
        <v>39479</v>
      </c>
      <c r="E2190" s="0" t="n">
        <v>1.6</v>
      </c>
      <c r="F2190" s="0" t="n">
        <v>3133110</v>
      </c>
      <c r="G2190" s="151" t="s">
        <v>111</v>
      </c>
      <c r="H2190" s="151" t="s">
        <v>111</v>
      </c>
      <c r="I2190" s="152" t="s">
        <v>112</v>
      </c>
    </row>
    <row r="2191" customFormat="false" ht="12.75" hidden="false" customHeight="false" outlineLevel="0" collapsed="false">
      <c r="A2191" s="0" t="s">
        <v>50</v>
      </c>
      <c r="B2191" s="0" t="s">
        <v>113</v>
      </c>
      <c r="C2191" s="0" t="s">
        <v>108</v>
      </c>
      <c r="D2191" s="116" t="n">
        <v>39479</v>
      </c>
      <c r="E2191" s="0" t="n">
        <v>-0.28</v>
      </c>
      <c r="F2191" s="0" t="n">
        <v>3133111</v>
      </c>
      <c r="G2191" s="151" t="s">
        <v>111</v>
      </c>
      <c r="H2191" s="151" t="s">
        <v>111</v>
      </c>
      <c r="I2191" s="152" t="s">
        <v>112</v>
      </c>
    </row>
    <row r="2192" customFormat="false" ht="12.75" hidden="false" customHeight="false" outlineLevel="0" collapsed="false">
      <c r="A2192" s="0" t="s">
        <v>51</v>
      </c>
      <c r="B2192" s="0" t="s">
        <v>110</v>
      </c>
      <c r="C2192" s="0" t="s">
        <v>108</v>
      </c>
      <c r="D2192" s="116" t="n">
        <v>39479</v>
      </c>
      <c r="E2192" s="0" t="n">
        <v>1.6</v>
      </c>
      <c r="F2192" s="0" t="n">
        <v>3133112</v>
      </c>
      <c r="G2192" s="151" t="s">
        <v>111</v>
      </c>
      <c r="H2192" s="151" t="s">
        <v>111</v>
      </c>
      <c r="I2192" s="152" t="s">
        <v>112</v>
      </c>
    </row>
    <row r="2193" customFormat="false" ht="12.75" hidden="false" customHeight="false" outlineLevel="0" collapsed="false">
      <c r="A2193" s="0" t="s">
        <v>51</v>
      </c>
      <c r="B2193" s="0" t="s">
        <v>113</v>
      </c>
      <c r="C2193" s="0" t="s">
        <v>108</v>
      </c>
      <c r="D2193" s="116" t="n">
        <v>39479</v>
      </c>
      <c r="E2193" s="0" t="n">
        <v>0.45</v>
      </c>
      <c r="F2193" s="0" t="n">
        <v>3133113</v>
      </c>
      <c r="G2193" s="151" t="s">
        <v>111</v>
      </c>
      <c r="H2193" s="151" t="s">
        <v>111</v>
      </c>
      <c r="I2193" s="152" t="s">
        <v>112</v>
      </c>
    </row>
    <row r="2194" customFormat="false" ht="12.75" hidden="false" customHeight="false" outlineLevel="0" collapsed="false">
      <c r="A2194" s="0" t="s">
        <v>52</v>
      </c>
      <c r="B2194" s="0" t="s">
        <v>110</v>
      </c>
      <c r="C2194" s="0" t="s">
        <v>108</v>
      </c>
      <c r="D2194" s="116" t="n">
        <v>39479</v>
      </c>
      <c r="E2194" s="0" t="n">
        <v>1.6</v>
      </c>
      <c r="F2194" s="0" t="n">
        <v>3133114</v>
      </c>
      <c r="G2194" s="151" t="s">
        <v>111</v>
      </c>
      <c r="H2194" s="151" t="s">
        <v>111</v>
      </c>
      <c r="I2194" s="152" t="s">
        <v>112</v>
      </c>
    </row>
    <row r="2195" customFormat="false" ht="12.75" hidden="false" customHeight="false" outlineLevel="0" collapsed="false">
      <c r="A2195" s="0" t="s">
        <v>52</v>
      </c>
      <c r="B2195" s="0" t="s">
        <v>113</v>
      </c>
      <c r="C2195" s="0" t="s">
        <v>108</v>
      </c>
      <c r="D2195" s="116" t="n">
        <v>39479</v>
      </c>
      <c r="E2195" s="0" t="n">
        <v>-0.2</v>
      </c>
      <c r="F2195" s="0" t="n">
        <v>3133115</v>
      </c>
      <c r="G2195" s="151" t="s">
        <v>111</v>
      </c>
      <c r="H2195" s="151" t="s">
        <v>111</v>
      </c>
      <c r="I2195" s="152" t="s">
        <v>112</v>
      </c>
    </row>
    <row r="2196" customFormat="false" ht="12.75" hidden="false" customHeight="false" outlineLevel="0" collapsed="false">
      <c r="A2196" s="0" t="s">
        <v>17</v>
      </c>
      <c r="B2196" s="0" t="s">
        <v>110</v>
      </c>
      <c r="C2196" s="0" t="s">
        <v>108</v>
      </c>
      <c r="D2196" s="116" t="n">
        <v>39479</v>
      </c>
      <c r="E2196" s="0" t="n">
        <v>1.088</v>
      </c>
      <c r="F2196" s="0" t="n">
        <v>3133116</v>
      </c>
      <c r="G2196" s="151" t="s">
        <v>111</v>
      </c>
      <c r="H2196" s="151" t="s">
        <v>111</v>
      </c>
      <c r="I2196" s="152" t="s">
        <v>112</v>
      </c>
    </row>
    <row r="2197" customFormat="false" ht="12.75" hidden="false" customHeight="false" outlineLevel="0" collapsed="false">
      <c r="A2197" s="0" t="s">
        <v>17</v>
      </c>
      <c r="B2197" s="0" t="s">
        <v>113</v>
      </c>
      <c r="C2197" s="0" t="s">
        <v>108</v>
      </c>
      <c r="D2197" s="116" t="n">
        <v>39479</v>
      </c>
      <c r="E2197" s="0" t="n">
        <v>0.02</v>
      </c>
      <c r="F2197" s="0" t="n">
        <v>3133117</v>
      </c>
      <c r="G2197" s="151" t="s">
        <v>111</v>
      </c>
      <c r="H2197" s="151" t="s">
        <v>111</v>
      </c>
      <c r="I2197" s="152" t="s">
        <v>112</v>
      </c>
    </row>
    <row r="2198" customFormat="false" ht="12.75" hidden="false" customHeight="false" outlineLevel="0" collapsed="false">
      <c r="A2198" s="0" t="s">
        <v>18</v>
      </c>
      <c r="B2198" s="0" t="s">
        <v>110</v>
      </c>
      <c r="C2198" s="0" t="s">
        <v>108</v>
      </c>
      <c r="D2198" s="116" t="n">
        <v>39479</v>
      </c>
      <c r="E2198" s="0" t="n">
        <v>0</v>
      </c>
      <c r="F2198" s="0" t="n">
        <v>3133118</v>
      </c>
      <c r="G2198" s="151" t="s">
        <v>111</v>
      </c>
      <c r="H2198" s="151" t="s">
        <v>111</v>
      </c>
      <c r="I2198" s="152" t="s">
        <v>112</v>
      </c>
    </row>
    <row r="2199" customFormat="false" ht="12.75" hidden="false" customHeight="false" outlineLevel="0" collapsed="false">
      <c r="A2199" s="0" t="s">
        <v>18</v>
      </c>
      <c r="B2199" s="0" t="s">
        <v>113</v>
      </c>
      <c r="C2199" s="0" t="s">
        <v>108</v>
      </c>
      <c r="D2199" s="116" t="n">
        <v>39479</v>
      </c>
      <c r="E2199" s="0" t="n">
        <v>0</v>
      </c>
      <c r="F2199" s="0" t="n">
        <v>3133119</v>
      </c>
      <c r="G2199" s="151" t="s">
        <v>111</v>
      </c>
      <c r="H2199" s="151" t="s">
        <v>111</v>
      </c>
      <c r="I2199" s="152" t="s">
        <v>112</v>
      </c>
    </row>
    <row r="2200" customFormat="false" ht="12.75" hidden="false" customHeight="false" outlineLevel="0" collapsed="false">
      <c r="A2200" s="0" t="s">
        <v>19</v>
      </c>
      <c r="B2200" s="0" t="s">
        <v>110</v>
      </c>
      <c r="C2200" s="0" t="s">
        <v>108</v>
      </c>
      <c r="D2200" s="116" t="n">
        <v>39479</v>
      </c>
      <c r="E2200" s="0" t="n">
        <v>1.135</v>
      </c>
      <c r="F2200" s="0" t="n">
        <v>3133120</v>
      </c>
      <c r="G2200" s="151" t="s">
        <v>111</v>
      </c>
      <c r="H2200" s="151" t="s">
        <v>111</v>
      </c>
      <c r="I2200" s="152" t="s">
        <v>112</v>
      </c>
    </row>
    <row r="2201" customFormat="false" ht="12.75" hidden="false" customHeight="false" outlineLevel="0" collapsed="false">
      <c r="A2201" s="0" t="s">
        <v>19</v>
      </c>
      <c r="B2201" s="0" t="s">
        <v>113</v>
      </c>
      <c r="C2201" s="0" t="s">
        <v>108</v>
      </c>
      <c r="D2201" s="116" t="n">
        <v>39479</v>
      </c>
      <c r="E2201" s="0" t="n">
        <v>0.05</v>
      </c>
      <c r="F2201" s="0" t="n">
        <v>3133121</v>
      </c>
      <c r="G2201" s="151" t="s">
        <v>111</v>
      </c>
      <c r="H2201" s="151" t="s">
        <v>111</v>
      </c>
      <c r="I2201" s="152" t="s">
        <v>112</v>
      </c>
    </row>
    <row r="2202" customFormat="false" ht="12.75" hidden="false" customHeight="false" outlineLevel="0" collapsed="false">
      <c r="A2202" s="0" t="s">
        <v>21</v>
      </c>
      <c r="B2202" s="0" t="s">
        <v>110</v>
      </c>
      <c r="C2202" s="0" t="s">
        <v>108</v>
      </c>
      <c r="D2202" s="116" t="n">
        <v>39479</v>
      </c>
      <c r="E2202" s="0" t="n">
        <v>1.125</v>
      </c>
      <c r="F2202" s="0" t="n">
        <v>3133122</v>
      </c>
      <c r="G2202" s="151" t="s">
        <v>111</v>
      </c>
      <c r="H2202" s="151" t="s">
        <v>111</v>
      </c>
      <c r="I2202" s="152" t="s">
        <v>112</v>
      </c>
    </row>
    <row r="2203" customFormat="false" ht="12.75" hidden="false" customHeight="false" outlineLevel="0" collapsed="false">
      <c r="A2203" s="0" t="s">
        <v>21</v>
      </c>
      <c r="B2203" s="0" t="s">
        <v>113</v>
      </c>
      <c r="C2203" s="0" t="s">
        <v>108</v>
      </c>
      <c r="D2203" s="116" t="n">
        <v>39479</v>
      </c>
      <c r="E2203" s="0" t="n">
        <v>0.07</v>
      </c>
      <c r="F2203" s="0" t="n">
        <v>3133123</v>
      </c>
      <c r="G2203" s="151" t="s">
        <v>111</v>
      </c>
      <c r="H2203" s="151" t="s">
        <v>111</v>
      </c>
      <c r="I2203" s="152" t="s">
        <v>112</v>
      </c>
    </row>
    <row r="2204" customFormat="false" ht="12.75" hidden="false" customHeight="false" outlineLevel="0" collapsed="false">
      <c r="A2204" s="0" t="s">
        <v>73</v>
      </c>
      <c r="B2204" s="0" t="s">
        <v>80</v>
      </c>
      <c r="C2204" s="0" t="s">
        <v>108</v>
      </c>
      <c r="D2204" s="116" t="n">
        <v>39479</v>
      </c>
      <c r="E2204" s="0" t="n">
        <v>0.05</v>
      </c>
      <c r="F2204" s="0" t="n">
        <v>3133124</v>
      </c>
      <c r="G2204" s="151" t="s">
        <v>111</v>
      </c>
      <c r="H2204" s="151" t="s">
        <v>111</v>
      </c>
      <c r="I2204" s="152" t="s">
        <v>112</v>
      </c>
    </row>
    <row r="2205" customFormat="false" ht="12.75" hidden="false" customHeight="false" outlineLevel="0" collapsed="false">
      <c r="A2205" s="0" t="s">
        <v>74</v>
      </c>
      <c r="B2205" s="0" t="s">
        <v>80</v>
      </c>
      <c r="C2205" s="0" t="s">
        <v>108</v>
      </c>
      <c r="D2205" s="116" t="n">
        <v>39479</v>
      </c>
      <c r="E2205" s="0" t="n">
        <v>0.45</v>
      </c>
      <c r="F2205" s="0" t="n">
        <v>3133125</v>
      </c>
      <c r="G2205" s="151" t="s">
        <v>111</v>
      </c>
      <c r="H2205" s="151" t="s">
        <v>111</v>
      </c>
      <c r="I2205" s="152" t="s">
        <v>112</v>
      </c>
    </row>
    <row r="2206" customFormat="false" ht="12.75" hidden="false" customHeight="false" outlineLevel="0" collapsed="false">
      <c r="A2206" s="0" t="s">
        <v>75</v>
      </c>
      <c r="B2206" s="0" t="s">
        <v>80</v>
      </c>
      <c r="C2206" s="0" t="s">
        <v>108</v>
      </c>
      <c r="D2206" s="116" t="n">
        <v>39479</v>
      </c>
      <c r="E2206" s="0" t="n">
        <v>-0.2</v>
      </c>
      <c r="F2206" s="0" t="n">
        <v>3133126</v>
      </c>
      <c r="G2206" s="151" t="s">
        <v>111</v>
      </c>
      <c r="H2206" s="151" t="s">
        <v>111</v>
      </c>
      <c r="I2206" s="152" t="s">
        <v>112</v>
      </c>
    </row>
    <row r="2207" customFormat="false" ht="12.75" hidden="false" customHeight="false" outlineLevel="0" collapsed="false">
      <c r="A2207" s="0" t="s">
        <v>76</v>
      </c>
      <c r="B2207" s="0" t="s">
        <v>80</v>
      </c>
      <c r="C2207" s="0" t="s">
        <v>108</v>
      </c>
      <c r="D2207" s="116" t="n">
        <v>39479</v>
      </c>
      <c r="E2207" s="0" t="n">
        <v>0.45</v>
      </c>
      <c r="F2207" s="0" t="n">
        <v>3133127</v>
      </c>
      <c r="G2207" s="151" t="s">
        <v>111</v>
      </c>
      <c r="H2207" s="151" t="s">
        <v>111</v>
      </c>
      <c r="I2207" s="152" t="s">
        <v>112</v>
      </c>
    </row>
    <row r="2208" customFormat="false" ht="12.75" hidden="false" customHeight="false" outlineLevel="0" collapsed="false">
      <c r="A2208" s="0" t="s">
        <v>72</v>
      </c>
      <c r="B2208" s="0" t="s">
        <v>80</v>
      </c>
      <c r="C2208" s="0" t="s">
        <v>108</v>
      </c>
      <c r="D2208" s="116" t="n">
        <v>39479</v>
      </c>
      <c r="E2208" s="158" t="n">
        <v>39508</v>
      </c>
      <c r="I2208" s="152" t="s">
        <v>109</v>
      </c>
    </row>
    <row r="2209" customFormat="false" ht="12.75" hidden="false" customHeight="false" outlineLevel="0" collapsed="false">
      <c r="A2209" s="0" t="s">
        <v>59</v>
      </c>
      <c r="B2209" s="0" t="s">
        <v>110</v>
      </c>
      <c r="C2209" s="0" t="s">
        <v>108</v>
      </c>
      <c r="D2209" s="116" t="n">
        <v>39508</v>
      </c>
      <c r="E2209" s="0" t="n">
        <v>0.655</v>
      </c>
      <c r="F2209" s="0" t="n">
        <v>3133100</v>
      </c>
      <c r="G2209" s="151" t="s">
        <v>111</v>
      </c>
      <c r="H2209" s="151" t="s">
        <v>111</v>
      </c>
      <c r="I2209" s="152" t="s">
        <v>112</v>
      </c>
    </row>
    <row r="2210" customFormat="false" ht="12.75" hidden="false" customHeight="false" outlineLevel="0" collapsed="false">
      <c r="A2210" s="0" t="s">
        <v>59</v>
      </c>
      <c r="B2210" s="0" t="s">
        <v>113</v>
      </c>
      <c r="C2210" s="0" t="s">
        <v>108</v>
      </c>
      <c r="D2210" s="116" t="n">
        <v>39508</v>
      </c>
      <c r="E2210" s="0" t="n">
        <v>0.05</v>
      </c>
      <c r="F2210" s="0" t="n">
        <v>3133101</v>
      </c>
      <c r="G2210" s="151" t="s">
        <v>111</v>
      </c>
      <c r="H2210" s="151" t="s">
        <v>111</v>
      </c>
      <c r="I2210" s="152" t="s">
        <v>112</v>
      </c>
    </row>
    <row r="2211" customFormat="false" ht="12.75" hidden="false" customHeight="false" outlineLevel="0" collapsed="false">
      <c r="A2211" s="0" t="s">
        <v>60</v>
      </c>
      <c r="B2211" s="0" t="s">
        <v>110</v>
      </c>
      <c r="C2211" s="0" t="s">
        <v>108</v>
      </c>
      <c r="D2211" s="116" t="n">
        <v>39508</v>
      </c>
      <c r="E2211" s="0" t="n">
        <v>0.655</v>
      </c>
      <c r="F2211" s="0" t="n">
        <v>3133102</v>
      </c>
      <c r="G2211" s="151" t="s">
        <v>111</v>
      </c>
      <c r="H2211" s="151" t="s">
        <v>111</v>
      </c>
      <c r="I2211" s="152" t="s">
        <v>112</v>
      </c>
    </row>
    <row r="2212" customFormat="false" ht="12.75" hidden="false" customHeight="false" outlineLevel="0" collapsed="false">
      <c r="A2212" s="0" t="s">
        <v>60</v>
      </c>
      <c r="B2212" s="0" t="s">
        <v>113</v>
      </c>
      <c r="C2212" s="0" t="s">
        <v>108</v>
      </c>
      <c r="D2212" s="116" t="n">
        <v>39508</v>
      </c>
      <c r="E2212" s="0" t="n">
        <v>0.15</v>
      </c>
      <c r="F2212" s="0" t="n">
        <v>3133103</v>
      </c>
      <c r="G2212" s="151" t="s">
        <v>111</v>
      </c>
      <c r="H2212" s="151" t="s">
        <v>111</v>
      </c>
      <c r="I2212" s="152" t="s">
        <v>112</v>
      </c>
    </row>
    <row r="2213" customFormat="false" ht="12.75" hidden="false" customHeight="false" outlineLevel="0" collapsed="false">
      <c r="A2213" s="0" t="s">
        <v>61</v>
      </c>
      <c r="B2213" s="0" t="s">
        <v>110</v>
      </c>
      <c r="C2213" s="0" t="s">
        <v>108</v>
      </c>
      <c r="D2213" s="116" t="n">
        <v>39508</v>
      </c>
      <c r="E2213" s="0" t="n">
        <v>0.655</v>
      </c>
      <c r="F2213" s="0" t="n">
        <v>3133104</v>
      </c>
      <c r="G2213" s="151" t="s">
        <v>111</v>
      </c>
      <c r="H2213" s="151" t="s">
        <v>111</v>
      </c>
      <c r="I2213" s="152" t="s">
        <v>112</v>
      </c>
    </row>
    <row r="2214" customFormat="false" ht="12.75" hidden="false" customHeight="false" outlineLevel="0" collapsed="false">
      <c r="A2214" s="0" t="s">
        <v>61</v>
      </c>
      <c r="B2214" s="0" t="s">
        <v>113</v>
      </c>
      <c r="C2214" s="0" t="s">
        <v>108</v>
      </c>
      <c r="D2214" s="116" t="n">
        <v>39508</v>
      </c>
      <c r="E2214" s="0" t="n">
        <v>0.05</v>
      </c>
      <c r="F2214" s="0" t="n">
        <v>3133105</v>
      </c>
      <c r="G2214" s="151" t="s">
        <v>111</v>
      </c>
      <c r="H2214" s="151" t="s">
        <v>111</v>
      </c>
      <c r="I2214" s="152" t="s">
        <v>112</v>
      </c>
    </row>
    <row r="2215" customFormat="false" ht="12.75" hidden="false" customHeight="false" outlineLevel="0" collapsed="false">
      <c r="A2215" s="0" t="s">
        <v>62</v>
      </c>
      <c r="B2215" s="0" t="s">
        <v>110</v>
      </c>
      <c r="C2215" s="0" t="s">
        <v>108</v>
      </c>
      <c r="D2215" s="116" t="n">
        <v>39508</v>
      </c>
      <c r="E2215" s="0" t="n">
        <v>0.655</v>
      </c>
      <c r="F2215" s="0" t="n">
        <v>3133106</v>
      </c>
      <c r="G2215" s="151" t="s">
        <v>111</v>
      </c>
      <c r="H2215" s="151" t="s">
        <v>111</v>
      </c>
      <c r="I2215" s="152" t="s">
        <v>112</v>
      </c>
    </row>
    <row r="2216" customFormat="false" ht="12.75" hidden="false" customHeight="false" outlineLevel="0" collapsed="false">
      <c r="A2216" s="0" t="s">
        <v>62</v>
      </c>
      <c r="B2216" s="0" t="s">
        <v>113</v>
      </c>
      <c r="C2216" s="0" t="s">
        <v>108</v>
      </c>
      <c r="D2216" s="116" t="n">
        <v>39508</v>
      </c>
      <c r="E2216" s="0" t="n">
        <v>0.15</v>
      </c>
      <c r="F2216" s="0" t="n">
        <v>3133107</v>
      </c>
      <c r="G2216" s="151" t="s">
        <v>111</v>
      </c>
      <c r="H2216" s="151" t="s">
        <v>111</v>
      </c>
      <c r="I2216" s="152" t="s">
        <v>112</v>
      </c>
    </row>
    <row r="2217" customFormat="false" ht="12.75" hidden="false" customHeight="false" outlineLevel="0" collapsed="false">
      <c r="A2217" s="0" t="s">
        <v>49</v>
      </c>
      <c r="B2217" s="0" t="s">
        <v>110</v>
      </c>
      <c r="C2217" s="0" t="s">
        <v>108</v>
      </c>
      <c r="D2217" s="116" t="n">
        <v>39508</v>
      </c>
      <c r="E2217" s="0" t="n">
        <v>0.54</v>
      </c>
      <c r="F2217" s="0" t="n">
        <v>3133108</v>
      </c>
      <c r="G2217" s="151" t="s">
        <v>111</v>
      </c>
      <c r="H2217" s="151" t="s">
        <v>111</v>
      </c>
      <c r="I2217" s="152" t="s">
        <v>112</v>
      </c>
    </row>
    <row r="2218" customFormat="false" ht="12.75" hidden="false" customHeight="false" outlineLevel="0" collapsed="false">
      <c r="A2218" s="0" t="s">
        <v>49</v>
      </c>
      <c r="B2218" s="0" t="s">
        <v>113</v>
      </c>
      <c r="C2218" s="0" t="s">
        <v>108</v>
      </c>
      <c r="D2218" s="116" t="n">
        <v>39508</v>
      </c>
      <c r="E2218" s="0" t="n">
        <v>0.05</v>
      </c>
      <c r="F2218" s="0" t="n">
        <v>3133109</v>
      </c>
      <c r="G2218" s="151" t="s">
        <v>111</v>
      </c>
      <c r="H2218" s="151" t="s">
        <v>111</v>
      </c>
      <c r="I2218" s="152" t="s">
        <v>112</v>
      </c>
    </row>
    <row r="2219" customFormat="false" ht="12.75" hidden="false" customHeight="false" outlineLevel="0" collapsed="false">
      <c r="A2219" s="0" t="s">
        <v>50</v>
      </c>
      <c r="B2219" s="0" t="s">
        <v>110</v>
      </c>
      <c r="C2219" s="0" t="s">
        <v>108</v>
      </c>
      <c r="D2219" s="116" t="n">
        <v>39508</v>
      </c>
      <c r="E2219" s="0" t="n">
        <v>0.69</v>
      </c>
      <c r="F2219" s="0" t="n">
        <v>3133110</v>
      </c>
      <c r="G2219" s="151" t="s">
        <v>111</v>
      </c>
      <c r="H2219" s="151" t="s">
        <v>111</v>
      </c>
      <c r="I2219" s="152" t="s">
        <v>112</v>
      </c>
    </row>
    <row r="2220" customFormat="false" ht="12.75" hidden="false" customHeight="false" outlineLevel="0" collapsed="false">
      <c r="A2220" s="0" t="s">
        <v>50</v>
      </c>
      <c r="B2220" s="0" t="s">
        <v>113</v>
      </c>
      <c r="C2220" s="0" t="s">
        <v>108</v>
      </c>
      <c r="D2220" s="116" t="n">
        <v>39508</v>
      </c>
      <c r="E2220" s="0" t="n">
        <v>-0.17</v>
      </c>
      <c r="F2220" s="0" t="n">
        <v>3133111</v>
      </c>
      <c r="G2220" s="151" t="s">
        <v>111</v>
      </c>
      <c r="H2220" s="151" t="s">
        <v>111</v>
      </c>
      <c r="I2220" s="152" t="s">
        <v>112</v>
      </c>
    </row>
    <row r="2221" customFormat="false" ht="12.75" hidden="false" customHeight="false" outlineLevel="0" collapsed="false">
      <c r="A2221" s="0" t="s">
        <v>51</v>
      </c>
      <c r="B2221" s="0" t="s">
        <v>110</v>
      </c>
      <c r="C2221" s="0" t="s">
        <v>108</v>
      </c>
      <c r="D2221" s="116" t="n">
        <v>39508</v>
      </c>
      <c r="E2221" s="0" t="n">
        <v>0.69</v>
      </c>
      <c r="F2221" s="0" t="n">
        <v>3133112</v>
      </c>
      <c r="G2221" s="151" t="s">
        <v>111</v>
      </c>
      <c r="H2221" s="151" t="s">
        <v>111</v>
      </c>
      <c r="I2221" s="152" t="s">
        <v>112</v>
      </c>
    </row>
    <row r="2222" customFormat="false" ht="12.75" hidden="false" customHeight="false" outlineLevel="0" collapsed="false">
      <c r="A2222" s="0" t="s">
        <v>51</v>
      </c>
      <c r="B2222" s="0" t="s">
        <v>113</v>
      </c>
      <c r="C2222" s="0" t="s">
        <v>108</v>
      </c>
      <c r="D2222" s="116" t="n">
        <v>39508</v>
      </c>
      <c r="E2222" s="0" t="n">
        <v>0.1</v>
      </c>
      <c r="F2222" s="0" t="n">
        <v>3133113</v>
      </c>
      <c r="G2222" s="151" t="s">
        <v>111</v>
      </c>
      <c r="H2222" s="151" t="s">
        <v>111</v>
      </c>
      <c r="I2222" s="152" t="s">
        <v>112</v>
      </c>
    </row>
    <row r="2223" customFormat="false" ht="12.75" hidden="false" customHeight="false" outlineLevel="0" collapsed="false">
      <c r="A2223" s="0" t="s">
        <v>52</v>
      </c>
      <c r="B2223" s="0" t="s">
        <v>110</v>
      </c>
      <c r="C2223" s="0" t="s">
        <v>108</v>
      </c>
      <c r="D2223" s="116" t="n">
        <v>39508</v>
      </c>
      <c r="E2223" s="0" t="n">
        <v>0.69</v>
      </c>
      <c r="F2223" s="0" t="n">
        <v>3133114</v>
      </c>
      <c r="G2223" s="151" t="s">
        <v>111</v>
      </c>
      <c r="H2223" s="151" t="s">
        <v>111</v>
      </c>
      <c r="I2223" s="152" t="s">
        <v>112</v>
      </c>
    </row>
    <row r="2224" customFormat="false" ht="12.75" hidden="false" customHeight="false" outlineLevel="0" collapsed="false">
      <c r="A2224" s="0" t="s">
        <v>52</v>
      </c>
      <c r="B2224" s="0" t="s">
        <v>113</v>
      </c>
      <c r="C2224" s="0" t="s">
        <v>108</v>
      </c>
      <c r="D2224" s="116" t="n">
        <v>39508</v>
      </c>
      <c r="E2224" s="0" t="n">
        <v>-0.05</v>
      </c>
      <c r="F2224" s="0" t="n">
        <v>3133115</v>
      </c>
      <c r="G2224" s="151" t="s">
        <v>111</v>
      </c>
      <c r="H2224" s="151" t="s">
        <v>111</v>
      </c>
      <c r="I2224" s="152" t="s">
        <v>112</v>
      </c>
    </row>
    <row r="2225" customFormat="false" ht="12.75" hidden="false" customHeight="false" outlineLevel="0" collapsed="false">
      <c r="A2225" s="0" t="s">
        <v>17</v>
      </c>
      <c r="B2225" s="0" t="s">
        <v>110</v>
      </c>
      <c r="C2225" s="0" t="s">
        <v>108</v>
      </c>
      <c r="D2225" s="116" t="n">
        <v>39508</v>
      </c>
      <c r="E2225" s="0" t="n">
        <v>1.088</v>
      </c>
      <c r="F2225" s="0" t="n">
        <v>3133116</v>
      </c>
      <c r="G2225" s="151" t="s">
        <v>111</v>
      </c>
      <c r="H2225" s="151" t="s">
        <v>111</v>
      </c>
      <c r="I2225" s="152" t="s">
        <v>112</v>
      </c>
    </row>
    <row r="2226" customFormat="false" ht="12.75" hidden="false" customHeight="false" outlineLevel="0" collapsed="false">
      <c r="A2226" s="0" t="s">
        <v>17</v>
      </c>
      <c r="B2226" s="0" t="s">
        <v>113</v>
      </c>
      <c r="C2226" s="0" t="s">
        <v>108</v>
      </c>
      <c r="D2226" s="116" t="n">
        <v>39508</v>
      </c>
      <c r="E2226" s="0" t="n">
        <v>0.02</v>
      </c>
      <c r="F2226" s="0" t="n">
        <v>3133117</v>
      </c>
      <c r="G2226" s="151" t="s">
        <v>111</v>
      </c>
      <c r="H2226" s="151" t="s">
        <v>111</v>
      </c>
      <c r="I2226" s="152" t="s">
        <v>112</v>
      </c>
    </row>
    <row r="2227" customFormat="false" ht="12.75" hidden="false" customHeight="false" outlineLevel="0" collapsed="false">
      <c r="A2227" s="0" t="s">
        <v>18</v>
      </c>
      <c r="B2227" s="0" t="s">
        <v>110</v>
      </c>
      <c r="C2227" s="0" t="s">
        <v>108</v>
      </c>
      <c r="D2227" s="116" t="n">
        <v>39508</v>
      </c>
      <c r="E2227" s="0" t="n">
        <v>0</v>
      </c>
      <c r="F2227" s="0" t="n">
        <v>3133118</v>
      </c>
      <c r="G2227" s="151" t="s">
        <v>111</v>
      </c>
      <c r="H2227" s="151" t="s">
        <v>111</v>
      </c>
      <c r="I2227" s="152" t="s">
        <v>112</v>
      </c>
    </row>
    <row r="2228" customFormat="false" ht="12.75" hidden="false" customHeight="false" outlineLevel="0" collapsed="false">
      <c r="A2228" s="0" t="s">
        <v>18</v>
      </c>
      <c r="B2228" s="0" t="s">
        <v>113</v>
      </c>
      <c r="C2228" s="0" t="s">
        <v>108</v>
      </c>
      <c r="D2228" s="116" t="n">
        <v>39508</v>
      </c>
      <c r="E2228" s="0" t="n">
        <v>0</v>
      </c>
      <c r="F2228" s="0" t="n">
        <v>3133119</v>
      </c>
      <c r="G2228" s="151" t="s">
        <v>111</v>
      </c>
      <c r="H2228" s="151" t="s">
        <v>111</v>
      </c>
      <c r="I2228" s="152" t="s">
        <v>112</v>
      </c>
    </row>
    <row r="2229" customFormat="false" ht="12.75" hidden="false" customHeight="false" outlineLevel="0" collapsed="false">
      <c r="A2229" s="0" t="s">
        <v>19</v>
      </c>
      <c r="B2229" s="0" t="s">
        <v>110</v>
      </c>
      <c r="C2229" s="0" t="s">
        <v>108</v>
      </c>
      <c r="D2229" s="116" t="n">
        <v>39508</v>
      </c>
      <c r="E2229" s="0" t="n">
        <v>0.605</v>
      </c>
      <c r="F2229" s="0" t="n">
        <v>3133120</v>
      </c>
      <c r="G2229" s="151" t="s">
        <v>111</v>
      </c>
      <c r="H2229" s="151" t="s">
        <v>111</v>
      </c>
      <c r="I2229" s="152" t="s">
        <v>112</v>
      </c>
    </row>
    <row r="2230" customFormat="false" ht="12.75" hidden="false" customHeight="false" outlineLevel="0" collapsed="false">
      <c r="A2230" s="0" t="s">
        <v>19</v>
      </c>
      <c r="B2230" s="0" t="s">
        <v>113</v>
      </c>
      <c r="C2230" s="0" t="s">
        <v>108</v>
      </c>
      <c r="D2230" s="116" t="n">
        <v>39508</v>
      </c>
      <c r="E2230" s="0" t="n">
        <v>0.05</v>
      </c>
      <c r="F2230" s="0" t="n">
        <v>3133121</v>
      </c>
      <c r="G2230" s="151" t="s">
        <v>111</v>
      </c>
      <c r="H2230" s="151" t="s">
        <v>111</v>
      </c>
      <c r="I2230" s="152" t="s">
        <v>112</v>
      </c>
    </row>
    <row r="2231" customFormat="false" ht="12.75" hidden="false" customHeight="false" outlineLevel="0" collapsed="false">
      <c r="A2231" s="0" t="s">
        <v>21</v>
      </c>
      <c r="B2231" s="0" t="s">
        <v>110</v>
      </c>
      <c r="C2231" s="0" t="s">
        <v>108</v>
      </c>
      <c r="D2231" s="116" t="n">
        <v>39508</v>
      </c>
      <c r="E2231" s="0" t="n">
        <v>0.595</v>
      </c>
      <c r="F2231" s="0" t="n">
        <v>3133122</v>
      </c>
      <c r="G2231" s="151" t="s">
        <v>111</v>
      </c>
      <c r="H2231" s="151" t="s">
        <v>111</v>
      </c>
      <c r="I2231" s="152" t="s">
        <v>112</v>
      </c>
    </row>
    <row r="2232" customFormat="false" ht="12.75" hidden="false" customHeight="false" outlineLevel="0" collapsed="false">
      <c r="A2232" s="0" t="s">
        <v>21</v>
      </c>
      <c r="B2232" s="0" t="s">
        <v>113</v>
      </c>
      <c r="C2232" s="0" t="s">
        <v>108</v>
      </c>
      <c r="D2232" s="116" t="n">
        <v>39508</v>
      </c>
      <c r="E2232" s="0" t="n">
        <v>0.07</v>
      </c>
      <c r="F2232" s="0" t="n">
        <v>3133123</v>
      </c>
      <c r="G2232" s="151" t="s">
        <v>111</v>
      </c>
      <c r="H2232" s="151" t="s">
        <v>111</v>
      </c>
      <c r="I2232" s="152" t="s">
        <v>112</v>
      </c>
    </row>
    <row r="2233" customFormat="false" ht="12.75" hidden="false" customHeight="false" outlineLevel="0" collapsed="false">
      <c r="A2233" s="0" t="s">
        <v>73</v>
      </c>
      <c r="B2233" s="0" t="s">
        <v>80</v>
      </c>
      <c r="C2233" s="0" t="s">
        <v>108</v>
      </c>
      <c r="D2233" s="116" t="n">
        <v>39508</v>
      </c>
      <c r="E2233" s="0" t="n">
        <v>0.05</v>
      </c>
      <c r="F2233" s="0" t="n">
        <v>3133124</v>
      </c>
      <c r="G2233" s="151" t="s">
        <v>111</v>
      </c>
      <c r="H2233" s="151" t="s">
        <v>111</v>
      </c>
      <c r="I2233" s="152" t="s">
        <v>112</v>
      </c>
    </row>
    <row r="2234" customFormat="false" ht="12.75" hidden="false" customHeight="false" outlineLevel="0" collapsed="false">
      <c r="A2234" s="0" t="s">
        <v>74</v>
      </c>
      <c r="B2234" s="0" t="s">
        <v>80</v>
      </c>
      <c r="C2234" s="0" t="s">
        <v>108</v>
      </c>
      <c r="D2234" s="116" t="n">
        <v>39508</v>
      </c>
      <c r="E2234" s="0" t="n">
        <v>0.1</v>
      </c>
      <c r="F2234" s="0" t="n">
        <v>3133125</v>
      </c>
      <c r="G2234" s="151" t="s">
        <v>111</v>
      </c>
      <c r="H2234" s="151" t="s">
        <v>111</v>
      </c>
      <c r="I2234" s="152" t="s">
        <v>112</v>
      </c>
    </row>
    <row r="2235" customFormat="false" ht="12.75" hidden="false" customHeight="false" outlineLevel="0" collapsed="false">
      <c r="A2235" s="0" t="s">
        <v>75</v>
      </c>
      <c r="B2235" s="0" t="s">
        <v>80</v>
      </c>
      <c r="C2235" s="0" t="s">
        <v>108</v>
      </c>
      <c r="D2235" s="116" t="n">
        <v>39508</v>
      </c>
      <c r="E2235" s="0" t="n">
        <v>-0.05</v>
      </c>
      <c r="F2235" s="0" t="n">
        <v>3133126</v>
      </c>
      <c r="G2235" s="151" t="s">
        <v>111</v>
      </c>
      <c r="H2235" s="151" t="s">
        <v>111</v>
      </c>
      <c r="I2235" s="152" t="s">
        <v>112</v>
      </c>
    </row>
    <row r="2236" customFormat="false" ht="12.75" hidden="false" customHeight="false" outlineLevel="0" collapsed="false">
      <c r="A2236" s="0" t="s">
        <v>76</v>
      </c>
      <c r="B2236" s="0" t="s">
        <v>80</v>
      </c>
      <c r="C2236" s="0" t="s">
        <v>108</v>
      </c>
      <c r="D2236" s="116" t="n">
        <v>39508</v>
      </c>
      <c r="E2236" s="0" t="n">
        <v>0.1</v>
      </c>
      <c r="F2236" s="0" t="n">
        <v>3133127</v>
      </c>
      <c r="G2236" s="151" t="s">
        <v>111</v>
      </c>
      <c r="H2236" s="151" t="s">
        <v>111</v>
      </c>
      <c r="I2236" s="152" t="s">
        <v>112</v>
      </c>
    </row>
    <row r="2237" customFormat="false" ht="12.75" hidden="false" customHeight="false" outlineLevel="0" collapsed="false">
      <c r="A2237" s="0" t="s">
        <v>72</v>
      </c>
      <c r="B2237" s="0" t="s">
        <v>80</v>
      </c>
      <c r="C2237" s="0" t="s">
        <v>108</v>
      </c>
      <c r="D2237" s="116" t="n">
        <v>39508</v>
      </c>
      <c r="E2237" s="158" t="n">
        <v>39539</v>
      </c>
      <c r="I2237" s="152" t="s">
        <v>109</v>
      </c>
    </row>
    <row r="2238" customFormat="false" ht="12.75" hidden="false" customHeight="false" outlineLevel="0" collapsed="false">
      <c r="A2238" s="0" t="s">
        <v>59</v>
      </c>
      <c r="B2238" s="0" t="s">
        <v>110</v>
      </c>
      <c r="C2238" s="0" t="s">
        <v>108</v>
      </c>
      <c r="D2238" s="116" t="n">
        <v>39539</v>
      </c>
      <c r="E2238" s="0" t="n">
        <v>0.435</v>
      </c>
      <c r="F2238" s="0" t="n">
        <v>3133100</v>
      </c>
      <c r="G2238" s="151" t="s">
        <v>111</v>
      </c>
      <c r="H2238" s="151" t="s">
        <v>111</v>
      </c>
      <c r="I2238" s="152" t="s">
        <v>112</v>
      </c>
    </row>
    <row r="2239" customFormat="false" ht="12.75" hidden="false" customHeight="false" outlineLevel="0" collapsed="false">
      <c r="A2239" s="0" t="s">
        <v>59</v>
      </c>
      <c r="B2239" s="0" t="s">
        <v>113</v>
      </c>
      <c r="C2239" s="0" t="s">
        <v>108</v>
      </c>
      <c r="D2239" s="116" t="n">
        <v>39539</v>
      </c>
      <c r="E2239" s="0" t="n">
        <v>0.02</v>
      </c>
      <c r="F2239" s="0" t="n">
        <v>3133101</v>
      </c>
      <c r="G2239" s="151" t="s">
        <v>111</v>
      </c>
      <c r="H2239" s="151" t="s">
        <v>111</v>
      </c>
      <c r="I2239" s="152" t="s">
        <v>112</v>
      </c>
    </row>
    <row r="2240" customFormat="false" ht="12.75" hidden="false" customHeight="false" outlineLevel="0" collapsed="false">
      <c r="A2240" s="0" t="s">
        <v>60</v>
      </c>
      <c r="B2240" s="0" t="s">
        <v>110</v>
      </c>
      <c r="C2240" s="0" t="s">
        <v>108</v>
      </c>
      <c r="D2240" s="116" t="n">
        <v>39539</v>
      </c>
      <c r="E2240" s="0" t="n">
        <v>0.435</v>
      </c>
      <c r="F2240" s="0" t="n">
        <v>3133102</v>
      </c>
      <c r="G2240" s="151" t="s">
        <v>111</v>
      </c>
      <c r="H2240" s="151" t="s">
        <v>111</v>
      </c>
      <c r="I2240" s="152" t="s">
        <v>112</v>
      </c>
    </row>
    <row r="2241" customFormat="false" ht="12.75" hidden="false" customHeight="false" outlineLevel="0" collapsed="false">
      <c r="A2241" s="0" t="s">
        <v>60</v>
      </c>
      <c r="B2241" s="0" t="s">
        <v>113</v>
      </c>
      <c r="C2241" s="0" t="s">
        <v>108</v>
      </c>
      <c r="D2241" s="116" t="n">
        <v>39539</v>
      </c>
      <c r="E2241" s="0" t="n">
        <v>0.05</v>
      </c>
      <c r="F2241" s="0" t="n">
        <v>3133103</v>
      </c>
      <c r="G2241" s="151" t="s">
        <v>111</v>
      </c>
      <c r="H2241" s="151" t="s">
        <v>111</v>
      </c>
      <c r="I2241" s="152" t="s">
        <v>112</v>
      </c>
    </row>
    <row r="2242" customFormat="false" ht="12.75" hidden="false" customHeight="false" outlineLevel="0" collapsed="false">
      <c r="A2242" s="0" t="s">
        <v>61</v>
      </c>
      <c r="B2242" s="0" t="s">
        <v>110</v>
      </c>
      <c r="C2242" s="0" t="s">
        <v>108</v>
      </c>
      <c r="D2242" s="116" t="n">
        <v>39539</v>
      </c>
      <c r="E2242" s="0" t="n">
        <v>0.435</v>
      </c>
      <c r="F2242" s="0" t="n">
        <v>3133104</v>
      </c>
      <c r="G2242" s="151" t="s">
        <v>111</v>
      </c>
      <c r="H2242" s="151" t="s">
        <v>111</v>
      </c>
      <c r="I2242" s="152" t="s">
        <v>112</v>
      </c>
    </row>
    <row r="2243" customFormat="false" ht="12.75" hidden="false" customHeight="false" outlineLevel="0" collapsed="false">
      <c r="A2243" s="0" t="s">
        <v>61</v>
      </c>
      <c r="B2243" s="0" t="s">
        <v>113</v>
      </c>
      <c r="C2243" s="0" t="s">
        <v>108</v>
      </c>
      <c r="D2243" s="116" t="n">
        <v>39539</v>
      </c>
      <c r="E2243" s="0" t="n">
        <v>0.02</v>
      </c>
      <c r="F2243" s="0" t="n">
        <v>3133105</v>
      </c>
      <c r="G2243" s="151" t="s">
        <v>111</v>
      </c>
      <c r="H2243" s="151" t="s">
        <v>111</v>
      </c>
      <c r="I2243" s="152" t="s">
        <v>112</v>
      </c>
    </row>
    <row r="2244" customFormat="false" ht="12.75" hidden="false" customHeight="false" outlineLevel="0" collapsed="false">
      <c r="A2244" s="0" t="s">
        <v>62</v>
      </c>
      <c r="B2244" s="0" t="s">
        <v>110</v>
      </c>
      <c r="C2244" s="0" t="s">
        <v>108</v>
      </c>
      <c r="D2244" s="116" t="n">
        <v>39539</v>
      </c>
      <c r="E2244" s="0" t="n">
        <v>0.435</v>
      </c>
      <c r="F2244" s="0" t="n">
        <v>3133106</v>
      </c>
      <c r="G2244" s="151" t="s">
        <v>111</v>
      </c>
      <c r="H2244" s="151" t="s">
        <v>111</v>
      </c>
      <c r="I2244" s="152" t="s">
        <v>112</v>
      </c>
    </row>
    <row r="2245" customFormat="false" ht="12.75" hidden="false" customHeight="false" outlineLevel="0" collapsed="false">
      <c r="A2245" s="0" t="s">
        <v>62</v>
      </c>
      <c r="B2245" s="0" t="s">
        <v>113</v>
      </c>
      <c r="C2245" s="0" t="s">
        <v>108</v>
      </c>
      <c r="D2245" s="116" t="n">
        <v>39539</v>
      </c>
      <c r="E2245" s="0" t="n">
        <v>0.05</v>
      </c>
      <c r="F2245" s="0" t="n">
        <v>3133107</v>
      </c>
      <c r="G2245" s="151" t="s">
        <v>111</v>
      </c>
      <c r="H2245" s="151" t="s">
        <v>111</v>
      </c>
      <c r="I2245" s="152" t="s">
        <v>112</v>
      </c>
    </row>
    <row r="2246" customFormat="false" ht="12.75" hidden="false" customHeight="false" outlineLevel="0" collapsed="false">
      <c r="A2246" s="0" t="s">
        <v>49</v>
      </c>
      <c r="B2246" s="0" t="s">
        <v>110</v>
      </c>
      <c r="C2246" s="0" t="s">
        <v>108</v>
      </c>
      <c r="D2246" s="116" t="n">
        <v>39539</v>
      </c>
      <c r="E2246" s="0" t="n">
        <v>0.36</v>
      </c>
      <c r="F2246" s="0" t="n">
        <v>3133108</v>
      </c>
      <c r="G2246" s="151" t="s">
        <v>111</v>
      </c>
      <c r="H2246" s="151" t="s">
        <v>111</v>
      </c>
      <c r="I2246" s="152" t="s">
        <v>112</v>
      </c>
    </row>
    <row r="2247" customFormat="false" ht="12.75" hidden="false" customHeight="false" outlineLevel="0" collapsed="false">
      <c r="A2247" s="0" t="s">
        <v>49</v>
      </c>
      <c r="B2247" s="0" t="s">
        <v>113</v>
      </c>
      <c r="C2247" s="0" t="s">
        <v>108</v>
      </c>
      <c r="D2247" s="116" t="n">
        <v>39539</v>
      </c>
      <c r="E2247" s="0" t="n">
        <v>0.005</v>
      </c>
      <c r="F2247" s="0" t="n">
        <v>3133109</v>
      </c>
      <c r="G2247" s="151" t="s">
        <v>111</v>
      </c>
      <c r="H2247" s="151" t="s">
        <v>111</v>
      </c>
      <c r="I2247" s="152" t="s">
        <v>112</v>
      </c>
    </row>
    <row r="2248" customFormat="false" ht="12.75" hidden="false" customHeight="false" outlineLevel="0" collapsed="false">
      <c r="A2248" s="0" t="s">
        <v>50</v>
      </c>
      <c r="B2248" s="0" t="s">
        <v>110</v>
      </c>
      <c r="C2248" s="0" t="s">
        <v>108</v>
      </c>
      <c r="D2248" s="116" t="n">
        <v>39539</v>
      </c>
      <c r="E2248" s="0" t="n">
        <v>0.38</v>
      </c>
      <c r="F2248" s="0" t="n">
        <v>3133110</v>
      </c>
      <c r="G2248" s="151" t="s">
        <v>111</v>
      </c>
      <c r="H2248" s="151" t="s">
        <v>111</v>
      </c>
      <c r="I2248" s="152" t="s">
        <v>112</v>
      </c>
    </row>
    <row r="2249" customFormat="false" ht="12.75" hidden="false" customHeight="false" outlineLevel="0" collapsed="false">
      <c r="A2249" s="0" t="s">
        <v>50</v>
      </c>
      <c r="B2249" s="0" t="s">
        <v>113</v>
      </c>
      <c r="C2249" s="0" t="s">
        <v>108</v>
      </c>
      <c r="D2249" s="116" t="n">
        <v>39539</v>
      </c>
      <c r="E2249" s="0" t="n">
        <v>-0.085</v>
      </c>
      <c r="F2249" s="0" t="n">
        <v>3133111</v>
      </c>
      <c r="G2249" s="151" t="s">
        <v>111</v>
      </c>
      <c r="H2249" s="151" t="s">
        <v>111</v>
      </c>
      <c r="I2249" s="152" t="s">
        <v>112</v>
      </c>
    </row>
    <row r="2250" customFormat="false" ht="12.75" hidden="false" customHeight="false" outlineLevel="0" collapsed="false">
      <c r="A2250" s="0" t="s">
        <v>51</v>
      </c>
      <c r="B2250" s="0" t="s">
        <v>110</v>
      </c>
      <c r="C2250" s="0" t="s">
        <v>108</v>
      </c>
      <c r="D2250" s="116" t="n">
        <v>39539</v>
      </c>
      <c r="E2250" s="0" t="n">
        <v>0.38</v>
      </c>
      <c r="F2250" s="0" t="n">
        <v>3133112</v>
      </c>
      <c r="G2250" s="151" t="s">
        <v>111</v>
      </c>
      <c r="H2250" s="151" t="s">
        <v>111</v>
      </c>
      <c r="I2250" s="152" t="s">
        <v>112</v>
      </c>
    </row>
    <row r="2251" customFormat="false" ht="12.75" hidden="false" customHeight="false" outlineLevel="0" collapsed="false">
      <c r="A2251" s="0" t="s">
        <v>51</v>
      </c>
      <c r="B2251" s="0" t="s">
        <v>113</v>
      </c>
      <c r="C2251" s="0" t="s">
        <v>108</v>
      </c>
      <c r="D2251" s="116" t="n">
        <v>39539</v>
      </c>
      <c r="E2251" s="0" t="n">
        <v>0.02</v>
      </c>
      <c r="F2251" s="0" t="n">
        <v>3133113</v>
      </c>
      <c r="G2251" s="151" t="s">
        <v>111</v>
      </c>
      <c r="H2251" s="151" t="s">
        <v>111</v>
      </c>
      <c r="I2251" s="152" t="s">
        <v>112</v>
      </c>
    </row>
    <row r="2252" customFormat="false" ht="12.75" hidden="false" customHeight="false" outlineLevel="0" collapsed="false">
      <c r="A2252" s="0" t="s">
        <v>52</v>
      </c>
      <c r="B2252" s="0" t="s">
        <v>110</v>
      </c>
      <c r="C2252" s="0" t="s">
        <v>108</v>
      </c>
      <c r="D2252" s="116" t="n">
        <v>39539</v>
      </c>
      <c r="E2252" s="0" t="n">
        <v>0.38</v>
      </c>
      <c r="F2252" s="0" t="n">
        <v>3133114</v>
      </c>
      <c r="G2252" s="151" t="s">
        <v>111</v>
      </c>
      <c r="H2252" s="151" t="s">
        <v>111</v>
      </c>
      <c r="I2252" s="152" t="s">
        <v>112</v>
      </c>
    </row>
    <row r="2253" customFormat="false" ht="12.75" hidden="false" customHeight="false" outlineLevel="0" collapsed="false">
      <c r="A2253" s="0" t="s">
        <v>52</v>
      </c>
      <c r="B2253" s="0" t="s">
        <v>113</v>
      </c>
      <c r="C2253" s="0" t="s">
        <v>108</v>
      </c>
      <c r="D2253" s="116" t="n">
        <v>39539</v>
      </c>
      <c r="E2253" s="0" t="n">
        <v>-0.045</v>
      </c>
      <c r="F2253" s="0" t="n">
        <v>3133115</v>
      </c>
      <c r="G2253" s="151" t="s">
        <v>111</v>
      </c>
      <c r="H2253" s="151" t="s">
        <v>111</v>
      </c>
      <c r="I2253" s="152" t="s">
        <v>112</v>
      </c>
    </row>
    <row r="2254" customFormat="false" ht="12.75" hidden="false" customHeight="false" outlineLevel="0" collapsed="false">
      <c r="A2254" s="0" t="s">
        <v>17</v>
      </c>
      <c r="B2254" s="0" t="s">
        <v>110</v>
      </c>
      <c r="C2254" s="0" t="s">
        <v>108</v>
      </c>
      <c r="D2254" s="116" t="n">
        <v>39539</v>
      </c>
      <c r="E2254" s="0" t="n">
        <v>0.3</v>
      </c>
      <c r="F2254" s="0" t="n">
        <v>3133116</v>
      </c>
      <c r="G2254" s="151" t="s">
        <v>111</v>
      </c>
      <c r="H2254" s="151" t="s">
        <v>111</v>
      </c>
      <c r="I2254" s="152" t="s">
        <v>112</v>
      </c>
    </row>
    <row r="2255" customFormat="false" ht="12.75" hidden="false" customHeight="false" outlineLevel="0" collapsed="false">
      <c r="A2255" s="0" t="s">
        <v>17</v>
      </c>
      <c r="B2255" s="0" t="s">
        <v>113</v>
      </c>
      <c r="C2255" s="0" t="s">
        <v>108</v>
      </c>
      <c r="D2255" s="116" t="n">
        <v>39539</v>
      </c>
      <c r="E2255" s="0" t="n">
        <v>0.02</v>
      </c>
      <c r="F2255" s="0" t="n">
        <v>3133117</v>
      </c>
      <c r="G2255" s="151" t="s">
        <v>111</v>
      </c>
      <c r="H2255" s="151" t="s">
        <v>111</v>
      </c>
      <c r="I2255" s="152" t="s">
        <v>112</v>
      </c>
    </row>
    <row r="2256" customFormat="false" ht="12.75" hidden="false" customHeight="false" outlineLevel="0" collapsed="false">
      <c r="A2256" s="0" t="s">
        <v>18</v>
      </c>
      <c r="B2256" s="0" t="s">
        <v>110</v>
      </c>
      <c r="C2256" s="0" t="s">
        <v>108</v>
      </c>
      <c r="D2256" s="116" t="n">
        <v>39539</v>
      </c>
      <c r="E2256" s="0" t="n">
        <v>0</v>
      </c>
      <c r="F2256" s="0" t="n">
        <v>3133118</v>
      </c>
      <c r="G2256" s="151" t="s">
        <v>111</v>
      </c>
      <c r="H2256" s="151" t="s">
        <v>111</v>
      </c>
      <c r="I2256" s="152" t="s">
        <v>112</v>
      </c>
    </row>
    <row r="2257" customFormat="false" ht="12.75" hidden="false" customHeight="false" outlineLevel="0" collapsed="false">
      <c r="A2257" s="0" t="s">
        <v>18</v>
      </c>
      <c r="B2257" s="0" t="s">
        <v>113</v>
      </c>
      <c r="C2257" s="0" t="s">
        <v>108</v>
      </c>
      <c r="D2257" s="116" t="n">
        <v>39539</v>
      </c>
      <c r="E2257" s="0" t="n">
        <v>0</v>
      </c>
      <c r="F2257" s="0" t="n">
        <v>3133119</v>
      </c>
      <c r="G2257" s="151" t="s">
        <v>111</v>
      </c>
      <c r="H2257" s="151" t="s">
        <v>111</v>
      </c>
      <c r="I2257" s="152" t="s">
        <v>112</v>
      </c>
    </row>
    <row r="2258" customFormat="false" ht="12.75" hidden="false" customHeight="false" outlineLevel="0" collapsed="false">
      <c r="A2258" s="0" t="s">
        <v>19</v>
      </c>
      <c r="B2258" s="0" t="s">
        <v>110</v>
      </c>
      <c r="C2258" s="0" t="s">
        <v>108</v>
      </c>
      <c r="D2258" s="116" t="n">
        <v>39539</v>
      </c>
      <c r="E2258" s="0" t="n">
        <v>0.435</v>
      </c>
      <c r="F2258" s="0" t="n">
        <v>3133120</v>
      </c>
      <c r="G2258" s="151" t="s">
        <v>111</v>
      </c>
      <c r="H2258" s="151" t="s">
        <v>111</v>
      </c>
      <c r="I2258" s="152" t="s">
        <v>112</v>
      </c>
    </row>
    <row r="2259" customFormat="false" ht="12.75" hidden="false" customHeight="false" outlineLevel="0" collapsed="false">
      <c r="A2259" s="0" t="s">
        <v>19</v>
      </c>
      <c r="B2259" s="0" t="s">
        <v>113</v>
      </c>
      <c r="C2259" s="0" t="s">
        <v>108</v>
      </c>
      <c r="D2259" s="116" t="n">
        <v>39539</v>
      </c>
      <c r="E2259" s="0" t="n">
        <v>0.02</v>
      </c>
      <c r="F2259" s="0" t="n">
        <v>3133121</v>
      </c>
      <c r="G2259" s="151" t="s">
        <v>111</v>
      </c>
      <c r="H2259" s="151" t="s">
        <v>111</v>
      </c>
      <c r="I2259" s="152" t="s">
        <v>112</v>
      </c>
    </row>
    <row r="2260" customFormat="false" ht="12.75" hidden="false" customHeight="false" outlineLevel="0" collapsed="false">
      <c r="A2260" s="0" t="s">
        <v>21</v>
      </c>
      <c r="B2260" s="0" t="s">
        <v>110</v>
      </c>
      <c r="C2260" s="0" t="s">
        <v>108</v>
      </c>
      <c r="D2260" s="116" t="n">
        <v>39539</v>
      </c>
      <c r="E2260" s="0" t="n">
        <v>0.425</v>
      </c>
      <c r="F2260" s="0" t="n">
        <v>3133122</v>
      </c>
      <c r="G2260" s="151" t="s">
        <v>111</v>
      </c>
      <c r="H2260" s="151" t="s">
        <v>111</v>
      </c>
      <c r="I2260" s="152" t="s">
        <v>112</v>
      </c>
    </row>
    <row r="2261" customFormat="false" ht="12.75" hidden="false" customHeight="false" outlineLevel="0" collapsed="false">
      <c r="A2261" s="0" t="s">
        <v>21</v>
      </c>
      <c r="B2261" s="0" t="s">
        <v>113</v>
      </c>
      <c r="C2261" s="0" t="s">
        <v>108</v>
      </c>
      <c r="D2261" s="116" t="n">
        <v>39539</v>
      </c>
      <c r="E2261" s="0" t="n">
        <v>0.04</v>
      </c>
      <c r="F2261" s="0" t="n">
        <v>3133123</v>
      </c>
      <c r="G2261" s="151" t="s">
        <v>111</v>
      </c>
      <c r="H2261" s="151" t="s">
        <v>111</v>
      </c>
      <c r="I2261" s="152" t="s">
        <v>112</v>
      </c>
    </row>
    <row r="2262" customFormat="false" ht="12.75" hidden="false" customHeight="false" outlineLevel="0" collapsed="false">
      <c r="A2262" s="0" t="s">
        <v>73</v>
      </c>
      <c r="B2262" s="0" t="s">
        <v>80</v>
      </c>
      <c r="C2262" s="0" t="s">
        <v>108</v>
      </c>
      <c r="D2262" s="116" t="n">
        <v>39539</v>
      </c>
      <c r="E2262" s="0" t="n">
        <v>0.005</v>
      </c>
      <c r="F2262" s="0" t="n">
        <v>3133124</v>
      </c>
      <c r="G2262" s="151" t="s">
        <v>111</v>
      </c>
      <c r="H2262" s="151" t="s">
        <v>111</v>
      </c>
      <c r="I2262" s="152" t="s">
        <v>112</v>
      </c>
    </row>
    <row r="2263" customFormat="false" ht="12.75" hidden="false" customHeight="false" outlineLevel="0" collapsed="false">
      <c r="A2263" s="0" t="s">
        <v>74</v>
      </c>
      <c r="B2263" s="0" t="s">
        <v>80</v>
      </c>
      <c r="C2263" s="0" t="s">
        <v>108</v>
      </c>
      <c r="D2263" s="116" t="n">
        <v>39539</v>
      </c>
      <c r="E2263" s="0" t="n">
        <v>0.02</v>
      </c>
      <c r="F2263" s="0" t="n">
        <v>3133125</v>
      </c>
      <c r="G2263" s="151" t="s">
        <v>111</v>
      </c>
      <c r="H2263" s="151" t="s">
        <v>111</v>
      </c>
      <c r="I2263" s="152" t="s">
        <v>112</v>
      </c>
    </row>
    <row r="2264" customFormat="false" ht="12.75" hidden="false" customHeight="false" outlineLevel="0" collapsed="false">
      <c r="A2264" s="0" t="s">
        <v>75</v>
      </c>
      <c r="B2264" s="0" t="s">
        <v>80</v>
      </c>
      <c r="C2264" s="0" t="s">
        <v>108</v>
      </c>
      <c r="D2264" s="116" t="n">
        <v>39539</v>
      </c>
      <c r="E2264" s="0" t="n">
        <v>-0.045</v>
      </c>
      <c r="F2264" s="0" t="n">
        <v>3133126</v>
      </c>
      <c r="G2264" s="151" t="s">
        <v>111</v>
      </c>
      <c r="H2264" s="151" t="s">
        <v>111</v>
      </c>
      <c r="I2264" s="152" t="s">
        <v>112</v>
      </c>
    </row>
    <row r="2265" customFormat="false" ht="12.75" hidden="false" customHeight="false" outlineLevel="0" collapsed="false">
      <c r="A2265" s="0" t="s">
        <v>76</v>
      </c>
      <c r="B2265" s="0" t="s">
        <v>80</v>
      </c>
      <c r="C2265" s="0" t="s">
        <v>108</v>
      </c>
      <c r="D2265" s="116" t="n">
        <v>39539</v>
      </c>
      <c r="E2265" s="0" t="n">
        <v>0.02</v>
      </c>
      <c r="F2265" s="0" t="n">
        <v>3133127</v>
      </c>
      <c r="G2265" s="151" t="s">
        <v>111</v>
      </c>
      <c r="H2265" s="151" t="s">
        <v>111</v>
      </c>
      <c r="I2265" s="152" t="s">
        <v>112</v>
      </c>
    </row>
    <row r="2266" customFormat="false" ht="12.75" hidden="false" customHeight="false" outlineLevel="0" collapsed="false">
      <c r="A2266" s="0" t="s">
        <v>72</v>
      </c>
      <c r="B2266" s="0" t="s">
        <v>80</v>
      </c>
      <c r="C2266" s="0" t="s">
        <v>108</v>
      </c>
      <c r="D2266" s="116" t="n">
        <v>39539</v>
      </c>
      <c r="E2266" s="158" t="n">
        <v>39569</v>
      </c>
      <c r="I2266" s="152" t="s">
        <v>109</v>
      </c>
    </row>
    <row r="2267" customFormat="false" ht="12.75" hidden="false" customHeight="false" outlineLevel="0" collapsed="false">
      <c r="A2267" s="0" t="s">
        <v>59</v>
      </c>
      <c r="B2267" s="0" t="s">
        <v>110</v>
      </c>
      <c r="C2267" s="0" t="s">
        <v>108</v>
      </c>
      <c r="D2267" s="116" t="n">
        <v>39569</v>
      </c>
      <c r="E2267" s="0" t="n">
        <v>0.385</v>
      </c>
      <c r="F2267" s="0" t="n">
        <v>3133100</v>
      </c>
      <c r="G2267" s="151" t="s">
        <v>111</v>
      </c>
      <c r="H2267" s="151" t="s">
        <v>111</v>
      </c>
      <c r="I2267" s="152" t="s">
        <v>112</v>
      </c>
    </row>
    <row r="2268" customFormat="false" ht="12.75" hidden="false" customHeight="false" outlineLevel="0" collapsed="false">
      <c r="A2268" s="0" t="s">
        <v>59</v>
      </c>
      <c r="B2268" s="0" t="s">
        <v>113</v>
      </c>
      <c r="C2268" s="0" t="s">
        <v>108</v>
      </c>
      <c r="D2268" s="116" t="n">
        <v>39569</v>
      </c>
      <c r="E2268" s="0" t="n">
        <v>0.02</v>
      </c>
      <c r="F2268" s="0" t="n">
        <v>3133101</v>
      </c>
      <c r="G2268" s="151" t="s">
        <v>111</v>
      </c>
      <c r="H2268" s="151" t="s">
        <v>111</v>
      </c>
      <c r="I2268" s="152" t="s">
        <v>112</v>
      </c>
    </row>
    <row r="2269" customFormat="false" ht="12.75" hidden="false" customHeight="false" outlineLevel="0" collapsed="false">
      <c r="A2269" s="0" t="s">
        <v>60</v>
      </c>
      <c r="B2269" s="0" t="s">
        <v>110</v>
      </c>
      <c r="C2269" s="0" t="s">
        <v>108</v>
      </c>
      <c r="D2269" s="116" t="n">
        <v>39569</v>
      </c>
      <c r="E2269" s="0" t="n">
        <v>0.385</v>
      </c>
      <c r="F2269" s="0" t="n">
        <v>3133102</v>
      </c>
      <c r="G2269" s="151" t="s">
        <v>111</v>
      </c>
      <c r="H2269" s="151" t="s">
        <v>111</v>
      </c>
      <c r="I2269" s="152" t="s">
        <v>112</v>
      </c>
    </row>
    <row r="2270" customFormat="false" ht="12.75" hidden="false" customHeight="false" outlineLevel="0" collapsed="false">
      <c r="A2270" s="0" t="s">
        <v>60</v>
      </c>
      <c r="B2270" s="0" t="s">
        <v>113</v>
      </c>
      <c r="C2270" s="0" t="s">
        <v>108</v>
      </c>
      <c r="D2270" s="116" t="n">
        <v>39569</v>
      </c>
      <c r="E2270" s="0" t="n">
        <v>0.05</v>
      </c>
      <c r="F2270" s="0" t="n">
        <v>3133103</v>
      </c>
      <c r="G2270" s="151" t="s">
        <v>111</v>
      </c>
      <c r="H2270" s="151" t="s">
        <v>111</v>
      </c>
      <c r="I2270" s="152" t="s">
        <v>112</v>
      </c>
    </row>
    <row r="2271" customFormat="false" ht="12.75" hidden="false" customHeight="false" outlineLevel="0" collapsed="false">
      <c r="A2271" s="0" t="s">
        <v>61</v>
      </c>
      <c r="B2271" s="0" t="s">
        <v>110</v>
      </c>
      <c r="C2271" s="0" t="s">
        <v>108</v>
      </c>
      <c r="D2271" s="116" t="n">
        <v>39569</v>
      </c>
      <c r="E2271" s="0" t="n">
        <v>0.385</v>
      </c>
      <c r="F2271" s="0" t="n">
        <v>3133104</v>
      </c>
      <c r="G2271" s="151" t="s">
        <v>111</v>
      </c>
      <c r="H2271" s="151" t="s">
        <v>111</v>
      </c>
      <c r="I2271" s="152" t="s">
        <v>112</v>
      </c>
    </row>
    <row r="2272" customFormat="false" ht="12.75" hidden="false" customHeight="false" outlineLevel="0" collapsed="false">
      <c r="A2272" s="0" t="s">
        <v>61</v>
      </c>
      <c r="B2272" s="0" t="s">
        <v>113</v>
      </c>
      <c r="C2272" s="0" t="s">
        <v>108</v>
      </c>
      <c r="D2272" s="116" t="n">
        <v>39569</v>
      </c>
      <c r="E2272" s="0" t="n">
        <v>0.02</v>
      </c>
      <c r="F2272" s="0" t="n">
        <v>3133105</v>
      </c>
      <c r="G2272" s="151" t="s">
        <v>111</v>
      </c>
      <c r="H2272" s="151" t="s">
        <v>111</v>
      </c>
      <c r="I2272" s="152" t="s">
        <v>112</v>
      </c>
    </row>
    <row r="2273" customFormat="false" ht="12.75" hidden="false" customHeight="false" outlineLevel="0" collapsed="false">
      <c r="A2273" s="0" t="s">
        <v>62</v>
      </c>
      <c r="B2273" s="0" t="s">
        <v>110</v>
      </c>
      <c r="C2273" s="0" t="s">
        <v>108</v>
      </c>
      <c r="D2273" s="116" t="n">
        <v>39569</v>
      </c>
      <c r="E2273" s="0" t="n">
        <v>0.385</v>
      </c>
      <c r="F2273" s="0" t="n">
        <v>3133106</v>
      </c>
      <c r="G2273" s="151" t="s">
        <v>111</v>
      </c>
      <c r="H2273" s="151" t="s">
        <v>111</v>
      </c>
      <c r="I2273" s="152" t="s">
        <v>112</v>
      </c>
    </row>
    <row r="2274" customFormat="false" ht="12.75" hidden="false" customHeight="false" outlineLevel="0" collapsed="false">
      <c r="A2274" s="0" t="s">
        <v>62</v>
      </c>
      <c r="B2274" s="0" t="s">
        <v>113</v>
      </c>
      <c r="C2274" s="0" t="s">
        <v>108</v>
      </c>
      <c r="D2274" s="116" t="n">
        <v>39569</v>
      </c>
      <c r="E2274" s="0" t="n">
        <v>0.05</v>
      </c>
      <c r="F2274" s="0" t="n">
        <v>3133107</v>
      </c>
      <c r="G2274" s="151" t="s">
        <v>111</v>
      </c>
      <c r="H2274" s="151" t="s">
        <v>111</v>
      </c>
      <c r="I2274" s="152" t="s">
        <v>112</v>
      </c>
    </row>
    <row r="2275" customFormat="false" ht="12.75" hidden="false" customHeight="false" outlineLevel="0" collapsed="false">
      <c r="A2275" s="0" t="s">
        <v>49</v>
      </c>
      <c r="B2275" s="0" t="s">
        <v>110</v>
      </c>
      <c r="C2275" s="0" t="s">
        <v>108</v>
      </c>
      <c r="D2275" s="116" t="n">
        <v>39569</v>
      </c>
      <c r="E2275" s="0" t="n">
        <v>0.325</v>
      </c>
      <c r="F2275" s="0" t="n">
        <v>3133108</v>
      </c>
      <c r="G2275" s="151" t="s">
        <v>111</v>
      </c>
      <c r="H2275" s="151" t="s">
        <v>111</v>
      </c>
      <c r="I2275" s="152" t="s">
        <v>112</v>
      </c>
    </row>
    <row r="2276" customFormat="false" ht="12.75" hidden="false" customHeight="false" outlineLevel="0" collapsed="false">
      <c r="A2276" s="0" t="s">
        <v>49</v>
      </c>
      <c r="B2276" s="0" t="s">
        <v>113</v>
      </c>
      <c r="C2276" s="0" t="s">
        <v>108</v>
      </c>
      <c r="D2276" s="116" t="n">
        <v>39569</v>
      </c>
      <c r="E2276" s="0" t="n">
        <v>0.005</v>
      </c>
      <c r="F2276" s="0" t="n">
        <v>3133109</v>
      </c>
      <c r="G2276" s="151" t="s">
        <v>111</v>
      </c>
      <c r="H2276" s="151" t="s">
        <v>111</v>
      </c>
      <c r="I2276" s="152" t="s">
        <v>112</v>
      </c>
    </row>
    <row r="2277" customFormat="false" ht="12.75" hidden="false" customHeight="false" outlineLevel="0" collapsed="false">
      <c r="A2277" s="0" t="s">
        <v>50</v>
      </c>
      <c r="B2277" s="0" t="s">
        <v>110</v>
      </c>
      <c r="C2277" s="0" t="s">
        <v>108</v>
      </c>
      <c r="D2277" s="116" t="n">
        <v>39569</v>
      </c>
      <c r="E2277" s="0" t="n">
        <v>0.33</v>
      </c>
      <c r="F2277" s="0" t="n">
        <v>3133110</v>
      </c>
      <c r="G2277" s="151" t="s">
        <v>111</v>
      </c>
      <c r="H2277" s="151" t="s">
        <v>111</v>
      </c>
      <c r="I2277" s="152" t="s">
        <v>112</v>
      </c>
    </row>
    <row r="2278" customFormat="false" ht="12.75" hidden="false" customHeight="false" outlineLevel="0" collapsed="false">
      <c r="A2278" s="0" t="s">
        <v>50</v>
      </c>
      <c r="B2278" s="0" t="s">
        <v>113</v>
      </c>
      <c r="C2278" s="0" t="s">
        <v>108</v>
      </c>
      <c r="D2278" s="116" t="n">
        <v>39569</v>
      </c>
      <c r="E2278" s="0" t="n">
        <v>-0.065</v>
      </c>
      <c r="F2278" s="0" t="n">
        <v>3133111</v>
      </c>
      <c r="G2278" s="151" t="s">
        <v>111</v>
      </c>
      <c r="H2278" s="151" t="s">
        <v>111</v>
      </c>
      <c r="I2278" s="152" t="s">
        <v>112</v>
      </c>
    </row>
    <row r="2279" customFormat="false" ht="12.75" hidden="false" customHeight="false" outlineLevel="0" collapsed="false">
      <c r="A2279" s="0" t="s">
        <v>51</v>
      </c>
      <c r="B2279" s="0" t="s">
        <v>110</v>
      </c>
      <c r="C2279" s="0" t="s">
        <v>108</v>
      </c>
      <c r="D2279" s="116" t="n">
        <v>39569</v>
      </c>
      <c r="E2279" s="0" t="n">
        <v>0.33</v>
      </c>
      <c r="F2279" s="0" t="n">
        <v>3133112</v>
      </c>
      <c r="G2279" s="151" t="s">
        <v>111</v>
      </c>
      <c r="H2279" s="151" t="s">
        <v>111</v>
      </c>
      <c r="I2279" s="152" t="s">
        <v>112</v>
      </c>
    </row>
    <row r="2280" customFormat="false" ht="12.75" hidden="false" customHeight="false" outlineLevel="0" collapsed="false">
      <c r="A2280" s="0" t="s">
        <v>51</v>
      </c>
      <c r="B2280" s="0" t="s">
        <v>113</v>
      </c>
      <c r="C2280" s="0" t="s">
        <v>108</v>
      </c>
      <c r="D2280" s="116" t="n">
        <v>39569</v>
      </c>
      <c r="E2280" s="0" t="n">
        <v>0.02</v>
      </c>
      <c r="F2280" s="0" t="n">
        <v>3133113</v>
      </c>
      <c r="G2280" s="151" t="s">
        <v>111</v>
      </c>
      <c r="H2280" s="151" t="s">
        <v>111</v>
      </c>
      <c r="I2280" s="152" t="s">
        <v>112</v>
      </c>
    </row>
    <row r="2281" customFormat="false" ht="12.75" hidden="false" customHeight="false" outlineLevel="0" collapsed="false">
      <c r="A2281" s="0" t="s">
        <v>52</v>
      </c>
      <c r="B2281" s="0" t="s">
        <v>110</v>
      </c>
      <c r="C2281" s="0" t="s">
        <v>108</v>
      </c>
      <c r="D2281" s="116" t="n">
        <v>39569</v>
      </c>
      <c r="E2281" s="0" t="n">
        <v>0.33</v>
      </c>
      <c r="F2281" s="0" t="n">
        <v>3133114</v>
      </c>
      <c r="G2281" s="151" t="s">
        <v>111</v>
      </c>
      <c r="H2281" s="151" t="s">
        <v>111</v>
      </c>
      <c r="I2281" s="152" t="s">
        <v>112</v>
      </c>
    </row>
    <row r="2282" customFormat="false" ht="12.75" hidden="false" customHeight="false" outlineLevel="0" collapsed="false">
      <c r="A2282" s="0" t="s">
        <v>52</v>
      </c>
      <c r="B2282" s="0" t="s">
        <v>113</v>
      </c>
      <c r="C2282" s="0" t="s">
        <v>108</v>
      </c>
      <c r="D2282" s="116" t="n">
        <v>39569</v>
      </c>
      <c r="E2282" s="0" t="n">
        <v>-0.035</v>
      </c>
      <c r="F2282" s="0" t="n">
        <v>3133115</v>
      </c>
      <c r="G2282" s="151" t="s">
        <v>111</v>
      </c>
      <c r="H2282" s="151" t="s">
        <v>111</v>
      </c>
      <c r="I2282" s="152" t="s">
        <v>112</v>
      </c>
    </row>
    <row r="2283" customFormat="false" ht="12.75" hidden="false" customHeight="false" outlineLevel="0" collapsed="false">
      <c r="A2283" s="0" t="s">
        <v>17</v>
      </c>
      <c r="B2283" s="0" t="s">
        <v>110</v>
      </c>
      <c r="C2283" s="0" t="s">
        <v>108</v>
      </c>
      <c r="D2283" s="116" t="n">
        <v>39569</v>
      </c>
      <c r="E2283" s="0" t="n">
        <v>0.3</v>
      </c>
      <c r="F2283" s="0" t="n">
        <v>3133116</v>
      </c>
      <c r="G2283" s="151" t="s">
        <v>111</v>
      </c>
      <c r="H2283" s="151" t="s">
        <v>111</v>
      </c>
      <c r="I2283" s="152" t="s">
        <v>112</v>
      </c>
    </row>
    <row r="2284" customFormat="false" ht="12.75" hidden="false" customHeight="false" outlineLevel="0" collapsed="false">
      <c r="A2284" s="0" t="s">
        <v>17</v>
      </c>
      <c r="B2284" s="0" t="s">
        <v>113</v>
      </c>
      <c r="C2284" s="0" t="s">
        <v>108</v>
      </c>
      <c r="D2284" s="116" t="n">
        <v>39569</v>
      </c>
      <c r="E2284" s="0" t="n">
        <v>0.02</v>
      </c>
      <c r="F2284" s="0" t="n">
        <v>3133117</v>
      </c>
      <c r="G2284" s="151" t="s">
        <v>111</v>
      </c>
      <c r="H2284" s="151" t="s">
        <v>111</v>
      </c>
      <c r="I2284" s="152" t="s">
        <v>112</v>
      </c>
    </row>
    <row r="2285" customFormat="false" ht="12.75" hidden="false" customHeight="false" outlineLevel="0" collapsed="false">
      <c r="A2285" s="0" t="s">
        <v>18</v>
      </c>
      <c r="B2285" s="0" t="s">
        <v>110</v>
      </c>
      <c r="C2285" s="0" t="s">
        <v>108</v>
      </c>
      <c r="D2285" s="116" t="n">
        <v>39569</v>
      </c>
      <c r="E2285" s="0" t="n">
        <v>0</v>
      </c>
      <c r="F2285" s="0" t="n">
        <v>3133118</v>
      </c>
      <c r="G2285" s="151" t="s">
        <v>111</v>
      </c>
      <c r="H2285" s="151" t="s">
        <v>111</v>
      </c>
      <c r="I2285" s="152" t="s">
        <v>112</v>
      </c>
    </row>
    <row r="2286" customFormat="false" ht="12.75" hidden="false" customHeight="false" outlineLevel="0" collapsed="false">
      <c r="A2286" s="0" t="s">
        <v>18</v>
      </c>
      <c r="B2286" s="0" t="s">
        <v>113</v>
      </c>
      <c r="C2286" s="0" t="s">
        <v>108</v>
      </c>
      <c r="D2286" s="116" t="n">
        <v>39569</v>
      </c>
      <c r="E2286" s="0" t="n">
        <v>0</v>
      </c>
      <c r="F2286" s="0" t="n">
        <v>3133119</v>
      </c>
      <c r="G2286" s="151" t="s">
        <v>111</v>
      </c>
      <c r="H2286" s="151" t="s">
        <v>111</v>
      </c>
      <c r="I2286" s="152" t="s">
        <v>112</v>
      </c>
    </row>
    <row r="2287" customFormat="false" ht="12.75" hidden="false" customHeight="false" outlineLevel="0" collapsed="false">
      <c r="A2287" s="0" t="s">
        <v>19</v>
      </c>
      <c r="B2287" s="0" t="s">
        <v>110</v>
      </c>
      <c r="C2287" s="0" t="s">
        <v>108</v>
      </c>
      <c r="D2287" s="116" t="n">
        <v>39569</v>
      </c>
      <c r="E2287" s="0" t="n">
        <v>0.385</v>
      </c>
      <c r="F2287" s="0" t="n">
        <v>3133120</v>
      </c>
      <c r="G2287" s="151" t="s">
        <v>111</v>
      </c>
      <c r="H2287" s="151" t="s">
        <v>111</v>
      </c>
      <c r="I2287" s="152" t="s">
        <v>112</v>
      </c>
    </row>
    <row r="2288" customFormat="false" ht="12.75" hidden="false" customHeight="false" outlineLevel="0" collapsed="false">
      <c r="A2288" s="0" t="s">
        <v>19</v>
      </c>
      <c r="B2288" s="0" t="s">
        <v>113</v>
      </c>
      <c r="C2288" s="0" t="s">
        <v>108</v>
      </c>
      <c r="D2288" s="116" t="n">
        <v>39569</v>
      </c>
      <c r="E2288" s="0" t="n">
        <v>0.02</v>
      </c>
      <c r="F2288" s="0" t="n">
        <v>3133121</v>
      </c>
      <c r="G2288" s="151" t="s">
        <v>111</v>
      </c>
      <c r="H2288" s="151" t="s">
        <v>111</v>
      </c>
      <c r="I2288" s="152" t="s">
        <v>112</v>
      </c>
    </row>
    <row r="2289" customFormat="false" ht="12.75" hidden="false" customHeight="false" outlineLevel="0" collapsed="false">
      <c r="A2289" s="0" t="s">
        <v>21</v>
      </c>
      <c r="B2289" s="0" t="s">
        <v>110</v>
      </c>
      <c r="C2289" s="0" t="s">
        <v>108</v>
      </c>
      <c r="D2289" s="116" t="n">
        <v>39569</v>
      </c>
      <c r="E2289" s="0" t="n">
        <v>0.375</v>
      </c>
      <c r="F2289" s="0" t="n">
        <v>3133122</v>
      </c>
      <c r="G2289" s="151" t="s">
        <v>111</v>
      </c>
      <c r="H2289" s="151" t="s">
        <v>111</v>
      </c>
      <c r="I2289" s="152" t="s">
        <v>112</v>
      </c>
    </row>
    <row r="2290" customFormat="false" ht="12.75" hidden="false" customHeight="false" outlineLevel="0" collapsed="false">
      <c r="A2290" s="0" t="s">
        <v>21</v>
      </c>
      <c r="B2290" s="0" t="s">
        <v>113</v>
      </c>
      <c r="C2290" s="0" t="s">
        <v>108</v>
      </c>
      <c r="D2290" s="116" t="n">
        <v>39569</v>
      </c>
      <c r="E2290" s="0" t="n">
        <v>0.04</v>
      </c>
      <c r="F2290" s="0" t="n">
        <v>3133123</v>
      </c>
      <c r="G2290" s="151" t="s">
        <v>111</v>
      </c>
      <c r="H2290" s="151" t="s">
        <v>111</v>
      </c>
      <c r="I2290" s="152" t="s">
        <v>112</v>
      </c>
    </row>
    <row r="2291" customFormat="false" ht="12.75" hidden="false" customHeight="false" outlineLevel="0" collapsed="false">
      <c r="A2291" s="0" t="s">
        <v>73</v>
      </c>
      <c r="B2291" s="0" t="s">
        <v>80</v>
      </c>
      <c r="C2291" s="0" t="s">
        <v>108</v>
      </c>
      <c r="D2291" s="116" t="n">
        <v>39569</v>
      </c>
      <c r="E2291" s="0" t="n">
        <v>0.005</v>
      </c>
      <c r="F2291" s="0" t="n">
        <v>3133124</v>
      </c>
      <c r="G2291" s="151" t="s">
        <v>111</v>
      </c>
      <c r="H2291" s="151" t="s">
        <v>111</v>
      </c>
      <c r="I2291" s="152" t="s">
        <v>112</v>
      </c>
    </row>
    <row r="2292" customFormat="false" ht="12.75" hidden="false" customHeight="false" outlineLevel="0" collapsed="false">
      <c r="A2292" s="0" t="s">
        <v>74</v>
      </c>
      <c r="B2292" s="0" t="s">
        <v>80</v>
      </c>
      <c r="C2292" s="0" t="s">
        <v>108</v>
      </c>
      <c r="D2292" s="116" t="n">
        <v>39569</v>
      </c>
      <c r="E2292" s="0" t="n">
        <v>0.02</v>
      </c>
      <c r="F2292" s="0" t="n">
        <v>3133125</v>
      </c>
      <c r="G2292" s="151" t="s">
        <v>111</v>
      </c>
      <c r="H2292" s="151" t="s">
        <v>111</v>
      </c>
      <c r="I2292" s="152" t="s">
        <v>112</v>
      </c>
    </row>
    <row r="2293" customFormat="false" ht="12.75" hidden="false" customHeight="false" outlineLevel="0" collapsed="false">
      <c r="A2293" s="0" t="s">
        <v>75</v>
      </c>
      <c r="B2293" s="0" t="s">
        <v>80</v>
      </c>
      <c r="C2293" s="0" t="s">
        <v>108</v>
      </c>
      <c r="D2293" s="116" t="n">
        <v>39569</v>
      </c>
      <c r="E2293" s="0" t="n">
        <v>-0.035</v>
      </c>
      <c r="F2293" s="0" t="n">
        <v>3133126</v>
      </c>
      <c r="G2293" s="151" t="s">
        <v>111</v>
      </c>
      <c r="H2293" s="151" t="s">
        <v>111</v>
      </c>
      <c r="I2293" s="152" t="s">
        <v>112</v>
      </c>
    </row>
    <row r="2294" customFormat="false" ht="12.75" hidden="false" customHeight="false" outlineLevel="0" collapsed="false">
      <c r="A2294" s="0" t="s">
        <v>76</v>
      </c>
      <c r="B2294" s="0" t="s">
        <v>80</v>
      </c>
      <c r="C2294" s="0" t="s">
        <v>108</v>
      </c>
      <c r="D2294" s="116" t="n">
        <v>39569</v>
      </c>
      <c r="E2294" s="0" t="n">
        <v>0.02</v>
      </c>
      <c r="F2294" s="0" t="n">
        <v>3133127</v>
      </c>
      <c r="G2294" s="151" t="s">
        <v>111</v>
      </c>
      <c r="H2294" s="151" t="s">
        <v>111</v>
      </c>
      <c r="I2294" s="152" t="s">
        <v>112</v>
      </c>
    </row>
    <row r="2295" customFormat="false" ht="12.75" hidden="false" customHeight="false" outlineLevel="0" collapsed="false">
      <c r="A2295" s="0" t="s">
        <v>72</v>
      </c>
      <c r="B2295" s="0" t="s">
        <v>80</v>
      </c>
      <c r="C2295" s="0" t="s">
        <v>108</v>
      </c>
      <c r="D2295" s="116" t="n">
        <v>39569</v>
      </c>
      <c r="E2295" s="158" t="n">
        <v>39600</v>
      </c>
      <c r="I2295" s="152" t="s">
        <v>109</v>
      </c>
    </row>
    <row r="2296" customFormat="false" ht="12.75" hidden="false" customHeight="false" outlineLevel="0" collapsed="false">
      <c r="A2296" s="0" t="s">
        <v>59</v>
      </c>
      <c r="B2296" s="0" t="s">
        <v>110</v>
      </c>
      <c r="C2296" s="0" t="s">
        <v>108</v>
      </c>
      <c r="D2296" s="116" t="n">
        <v>39600</v>
      </c>
      <c r="E2296" s="0" t="n">
        <v>0.385</v>
      </c>
      <c r="F2296" s="0" t="n">
        <v>3133100</v>
      </c>
      <c r="G2296" s="151" t="s">
        <v>111</v>
      </c>
      <c r="H2296" s="151" t="s">
        <v>111</v>
      </c>
      <c r="I2296" s="152" t="s">
        <v>112</v>
      </c>
    </row>
    <row r="2297" customFormat="false" ht="12.75" hidden="false" customHeight="false" outlineLevel="0" collapsed="false">
      <c r="A2297" s="0" t="s">
        <v>59</v>
      </c>
      <c r="B2297" s="0" t="s">
        <v>113</v>
      </c>
      <c r="C2297" s="0" t="s">
        <v>108</v>
      </c>
      <c r="D2297" s="116" t="n">
        <v>39600</v>
      </c>
      <c r="E2297" s="0" t="n">
        <v>0.02</v>
      </c>
      <c r="F2297" s="0" t="n">
        <v>3133101</v>
      </c>
      <c r="G2297" s="151" t="s">
        <v>111</v>
      </c>
      <c r="H2297" s="151" t="s">
        <v>111</v>
      </c>
      <c r="I2297" s="152" t="s">
        <v>112</v>
      </c>
    </row>
    <row r="2298" customFormat="false" ht="12.75" hidden="false" customHeight="false" outlineLevel="0" collapsed="false">
      <c r="A2298" s="0" t="s">
        <v>60</v>
      </c>
      <c r="B2298" s="0" t="s">
        <v>110</v>
      </c>
      <c r="C2298" s="0" t="s">
        <v>108</v>
      </c>
      <c r="D2298" s="116" t="n">
        <v>39600</v>
      </c>
      <c r="E2298" s="0" t="n">
        <v>0.385</v>
      </c>
      <c r="F2298" s="0" t="n">
        <v>3133102</v>
      </c>
      <c r="G2298" s="151" t="s">
        <v>111</v>
      </c>
      <c r="H2298" s="151" t="s">
        <v>111</v>
      </c>
      <c r="I2298" s="152" t="s">
        <v>112</v>
      </c>
    </row>
    <row r="2299" customFormat="false" ht="12.75" hidden="false" customHeight="false" outlineLevel="0" collapsed="false">
      <c r="A2299" s="0" t="s">
        <v>60</v>
      </c>
      <c r="B2299" s="0" t="s">
        <v>113</v>
      </c>
      <c r="C2299" s="0" t="s">
        <v>108</v>
      </c>
      <c r="D2299" s="116" t="n">
        <v>39600</v>
      </c>
      <c r="E2299" s="0" t="n">
        <v>0.06</v>
      </c>
      <c r="F2299" s="0" t="n">
        <v>3133103</v>
      </c>
      <c r="G2299" s="151" t="s">
        <v>111</v>
      </c>
      <c r="H2299" s="151" t="s">
        <v>111</v>
      </c>
      <c r="I2299" s="152" t="s">
        <v>112</v>
      </c>
    </row>
    <row r="2300" customFormat="false" ht="12.75" hidden="false" customHeight="false" outlineLevel="0" collapsed="false">
      <c r="A2300" s="0" t="s">
        <v>61</v>
      </c>
      <c r="B2300" s="0" t="s">
        <v>110</v>
      </c>
      <c r="C2300" s="0" t="s">
        <v>108</v>
      </c>
      <c r="D2300" s="116" t="n">
        <v>39600</v>
      </c>
      <c r="E2300" s="0" t="n">
        <v>0.385</v>
      </c>
      <c r="F2300" s="0" t="n">
        <v>3133104</v>
      </c>
      <c r="G2300" s="151" t="s">
        <v>111</v>
      </c>
      <c r="H2300" s="151" t="s">
        <v>111</v>
      </c>
      <c r="I2300" s="152" t="s">
        <v>112</v>
      </c>
    </row>
    <row r="2301" customFormat="false" ht="12.75" hidden="false" customHeight="false" outlineLevel="0" collapsed="false">
      <c r="A2301" s="0" t="s">
        <v>61</v>
      </c>
      <c r="B2301" s="0" t="s">
        <v>113</v>
      </c>
      <c r="C2301" s="0" t="s">
        <v>108</v>
      </c>
      <c r="D2301" s="116" t="n">
        <v>39600</v>
      </c>
      <c r="E2301" s="0" t="n">
        <v>0.02</v>
      </c>
      <c r="F2301" s="0" t="n">
        <v>3133105</v>
      </c>
      <c r="G2301" s="151" t="s">
        <v>111</v>
      </c>
      <c r="H2301" s="151" t="s">
        <v>111</v>
      </c>
      <c r="I2301" s="152" t="s">
        <v>112</v>
      </c>
    </row>
    <row r="2302" customFormat="false" ht="12.75" hidden="false" customHeight="false" outlineLevel="0" collapsed="false">
      <c r="A2302" s="0" t="s">
        <v>62</v>
      </c>
      <c r="B2302" s="0" t="s">
        <v>110</v>
      </c>
      <c r="C2302" s="0" t="s">
        <v>108</v>
      </c>
      <c r="D2302" s="116" t="n">
        <v>39600</v>
      </c>
      <c r="E2302" s="0" t="n">
        <v>0.385</v>
      </c>
      <c r="F2302" s="0" t="n">
        <v>3133106</v>
      </c>
      <c r="G2302" s="151" t="s">
        <v>111</v>
      </c>
      <c r="H2302" s="151" t="s">
        <v>111</v>
      </c>
      <c r="I2302" s="152" t="s">
        <v>112</v>
      </c>
    </row>
    <row r="2303" customFormat="false" ht="12.75" hidden="false" customHeight="false" outlineLevel="0" collapsed="false">
      <c r="A2303" s="0" t="s">
        <v>62</v>
      </c>
      <c r="B2303" s="0" t="s">
        <v>113</v>
      </c>
      <c r="C2303" s="0" t="s">
        <v>108</v>
      </c>
      <c r="D2303" s="116" t="n">
        <v>39600</v>
      </c>
      <c r="E2303" s="0" t="n">
        <v>0.06</v>
      </c>
      <c r="F2303" s="0" t="n">
        <v>3133107</v>
      </c>
      <c r="G2303" s="151" t="s">
        <v>111</v>
      </c>
      <c r="H2303" s="151" t="s">
        <v>111</v>
      </c>
      <c r="I2303" s="152" t="s">
        <v>112</v>
      </c>
    </row>
    <row r="2304" customFormat="false" ht="12.75" hidden="false" customHeight="false" outlineLevel="0" collapsed="false">
      <c r="A2304" s="0" t="s">
        <v>49</v>
      </c>
      <c r="B2304" s="0" t="s">
        <v>110</v>
      </c>
      <c r="C2304" s="0" t="s">
        <v>108</v>
      </c>
      <c r="D2304" s="116" t="n">
        <v>39600</v>
      </c>
      <c r="E2304" s="0" t="n">
        <v>0.335</v>
      </c>
      <c r="F2304" s="0" t="n">
        <v>3133108</v>
      </c>
      <c r="G2304" s="151" t="s">
        <v>111</v>
      </c>
      <c r="H2304" s="151" t="s">
        <v>111</v>
      </c>
      <c r="I2304" s="152" t="s">
        <v>112</v>
      </c>
    </row>
    <row r="2305" customFormat="false" ht="12.75" hidden="false" customHeight="false" outlineLevel="0" collapsed="false">
      <c r="A2305" s="0" t="s">
        <v>49</v>
      </c>
      <c r="B2305" s="0" t="s">
        <v>113</v>
      </c>
      <c r="C2305" s="0" t="s">
        <v>108</v>
      </c>
      <c r="D2305" s="116" t="n">
        <v>39600</v>
      </c>
      <c r="E2305" s="0" t="n">
        <v>0.005</v>
      </c>
      <c r="F2305" s="0" t="n">
        <v>3133109</v>
      </c>
      <c r="G2305" s="151" t="s">
        <v>111</v>
      </c>
      <c r="H2305" s="151" t="s">
        <v>111</v>
      </c>
      <c r="I2305" s="152" t="s">
        <v>112</v>
      </c>
    </row>
    <row r="2306" customFormat="false" ht="12.75" hidden="false" customHeight="false" outlineLevel="0" collapsed="false">
      <c r="A2306" s="0" t="s">
        <v>50</v>
      </c>
      <c r="B2306" s="0" t="s">
        <v>110</v>
      </c>
      <c r="C2306" s="0" t="s">
        <v>108</v>
      </c>
      <c r="D2306" s="116" t="n">
        <v>39600</v>
      </c>
      <c r="E2306" s="0" t="n">
        <v>0.37</v>
      </c>
      <c r="F2306" s="0" t="n">
        <v>3133110</v>
      </c>
      <c r="G2306" s="151" t="s">
        <v>111</v>
      </c>
      <c r="H2306" s="151" t="s">
        <v>111</v>
      </c>
      <c r="I2306" s="152" t="s">
        <v>112</v>
      </c>
    </row>
    <row r="2307" customFormat="false" ht="12.75" hidden="false" customHeight="false" outlineLevel="0" collapsed="false">
      <c r="A2307" s="0" t="s">
        <v>50</v>
      </c>
      <c r="B2307" s="0" t="s">
        <v>113</v>
      </c>
      <c r="C2307" s="0" t="s">
        <v>108</v>
      </c>
      <c r="D2307" s="116" t="n">
        <v>39600</v>
      </c>
      <c r="E2307" s="0" t="n">
        <v>-0.055</v>
      </c>
      <c r="F2307" s="0" t="n">
        <v>3133111</v>
      </c>
      <c r="G2307" s="151" t="s">
        <v>111</v>
      </c>
      <c r="H2307" s="151" t="s">
        <v>111</v>
      </c>
      <c r="I2307" s="152" t="s">
        <v>112</v>
      </c>
    </row>
    <row r="2308" customFormat="false" ht="12.75" hidden="false" customHeight="false" outlineLevel="0" collapsed="false">
      <c r="A2308" s="0" t="s">
        <v>51</v>
      </c>
      <c r="B2308" s="0" t="s">
        <v>110</v>
      </c>
      <c r="C2308" s="0" t="s">
        <v>108</v>
      </c>
      <c r="D2308" s="116" t="n">
        <v>39600</v>
      </c>
      <c r="E2308" s="0" t="n">
        <v>0.37</v>
      </c>
      <c r="F2308" s="0" t="n">
        <v>3133112</v>
      </c>
      <c r="G2308" s="151" t="s">
        <v>111</v>
      </c>
      <c r="H2308" s="151" t="s">
        <v>111</v>
      </c>
      <c r="I2308" s="152" t="s">
        <v>112</v>
      </c>
    </row>
    <row r="2309" customFormat="false" ht="12.75" hidden="false" customHeight="false" outlineLevel="0" collapsed="false">
      <c r="A2309" s="0" t="s">
        <v>51</v>
      </c>
      <c r="B2309" s="0" t="s">
        <v>113</v>
      </c>
      <c r="C2309" s="0" t="s">
        <v>108</v>
      </c>
      <c r="D2309" s="116" t="n">
        <v>39600</v>
      </c>
      <c r="E2309" s="0" t="n">
        <v>0.035</v>
      </c>
      <c r="F2309" s="0" t="n">
        <v>3133113</v>
      </c>
      <c r="G2309" s="151" t="s">
        <v>111</v>
      </c>
      <c r="H2309" s="151" t="s">
        <v>111</v>
      </c>
      <c r="I2309" s="152" t="s">
        <v>112</v>
      </c>
    </row>
    <row r="2310" customFormat="false" ht="12.75" hidden="false" customHeight="false" outlineLevel="0" collapsed="false">
      <c r="A2310" s="0" t="s">
        <v>52</v>
      </c>
      <c r="B2310" s="0" t="s">
        <v>110</v>
      </c>
      <c r="C2310" s="0" t="s">
        <v>108</v>
      </c>
      <c r="D2310" s="116" t="n">
        <v>39600</v>
      </c>
      <c r="E2310" s="0" t="n">
        <v>0.37</v>
      </c>
      <c r="F2310" s="0" t="n">
        <v>3133114</v>
      </c>
      <c r="G2310" s="151" t="s">
        <v>111</v>
      </c>
      <c r="H2310" s="151" t="s">
        <v>111</v>
      </c>
      <c r="I2310" s="152" t="s">
        <v>112</v>
      </c>
    </row>
    <row r="2311" customFormat="false" ht="12.75" hidden="false" customHeight="false" outlineLevel="0" collapsed="false">
      <c r="A2311" s="0" t="s">
        <v>52</v>
      </c>
      <c r="B2311" s="0" t="s">
        <v>113</v>
      </c>
      <c r="C2311" s="0" t="s">
        <v>108</v>
      </c>
      <c r="D2311" s="116" t="n">
        <v>39600</v>
      </c>
      <c r="E2311" s="0" t="n">
        <v>-0.035</v>
      </c>
      <c r="F2311" s="0" t="n">
        <v>3133115</v>
      </c>
      <c r="G2311" s="151" t="s">
        <v>111</v>
      </c>
      <c r="H2311" s="151" t="s">
        <v>111</v>
      </c>
      <c r="I2311" s="152" t="s">
        <v>112</v>
      </c>
    </row>
    <row r="2312" customFormat="false" ht="12.75" hidden="false" customHeight="false" outlineLevel="0" collapsed="false">
      <c r="A2312" s="0" t="s">
        <v>17</v>
      </c>
      <c r="B2312" s="0" t="s">
        <v>110</v>
      </c>
      <c r="C2312" s="0" t="s">
        <v>108</v>
      </c>
      <c r="D2312" s="116" t="n">
        <v>39600</v>
      </c>
      <c r="E2312" s="0" t="n">
        <v>0.3</v>
      </c>
      <c r="F2312" s="0" t="n">
        <v>3133116</v>
      </c>
      <c r="G2312" s="151" t="s">
        <v>111</v>
      </c>
      <c r="H2312" s="151" t="s">
        <v>111</v>
      </c>
      <c r="I2312" s="152" t="s">
        <v>112</v>
      </c>
    </row>
    <row r="2313" customFormat="false" ht="12.75" hidden="false" customHeight="false" outlineLevel="0" collapsed="false">
      <c r="A2313" s="0" t="s">
        <v>17</v>
      </c>
      <c r="B2313" s="0" t="s">
        <v>113</v>
      </c>
      <c r="C2313" s="0" t="s">
        <v>108</v>
      </c>
      <c r="D2313" s="116" t="n">
        <v>39600</v>
      </c>
      <c r="E2313" s="0" t="n">
        <v>0.02</v>
      </c>
      <c r="F2313" s="0" t="n">
        <v>3133117</v>
      </c>
      <c r="G2313" s="151" t="s">
        <v>111</v>
      </c>
      <c r="H2313" s="151" t="s">
        <v>111</v>
      </c>
      <c r="I2313" s="152" t="s">
        <v>112</v>
      </c>
    </row>
    <row r="2314" customFormat="false" ht="12.75" hidden="false" customHeight="false" outlineLevel="0" collapsed="false">
      <c r="A2314" s="0" t="s">
        <v>18</v>
      </c>
      <c r="B2314" s="0" t="s">
        <v>110</v>
      </c>
      <c r="C2314" s="0" t="s">
        <v>108</v>
      </c>
      <c r="D2314" s="116" t="n">
        <v>39600</v>
      </c>
      <c r="E2314" s="0" t="n">
        <v>0</v>
      </c>
      <c r="F2314" s="0" t="n">
        <v>3133118</v>
      </c>
      <c r="G2314" s="151" t="s">
        <v>111</v>
      </c>
      <c r="H2314" s="151" t="s">
        <v>111</v>
      </c>
      <c r="I2314" s="152" t="s">
        <v>112</v>
      </c>
    </row>
    <row r="2315" customFormat="false" ht="12.75" hidden="false" customHeight="false" outlineLevel="0" collapsed="false">
      <c r="A2315" s="0" t="s">
        <v>18</v>
      </c>
      <c r="B2315" s="0" t="s">
        <v>113</v>
      </c>
      <c r="C2315" s="0" t="s">
        <v>108</v>
      </c>
      <c r="D2315" s="116" t="n">
        <v>39600</v>
      </c>
      <c r="E2315" s="0" t="n">
        <v>0</v>
      </c>
      <c r="F2315" s="0" t="n">
        <v>3133119</v>
      </c>
      <c r="G2315" s="151" t="s">
        <v>111</v>
      </c>
      <c r="H2315" s="151" t="s">
        <v>111</v>
      </c>
      <c r="I2315" s="152" t="s">
        <v>112</v>
      </c>
    </row>
    <row r="2316" customFormat="false" ht="12.75" hidden="false" customHeight="false" outlineLevel="0" collapsed="false">
      <c r="A2316" s="0" t="s">
        <v>19</v>
      </c>
      <c r="B2316" s="0" t="s">
        <v>110</v>
      </c>
      <c r="C2316" s="0" t="s">
        <v>108</v>
      </c>
      <c r="D2316" s="116" t="n">
        <v>39600</v>
      </c>
      <c r="E2316" s="0" t="n">
        <v>0.385</v>
      </c>
      <c r="F2316" s="0" t="n">
        <v>3133120</v>
      </c>
      <c r="G2316" s="151" t="s">
        <v>111</v>
      </c>
      <c r="H2316" s="151" t="s">
        <v>111</v>
      </c>
      <c r="I2316" s="152" t="s">
        <v>112</v>
      </c>
    </row>
    <row r="2317" customFormat="false" ht="12.75" hidden="false" customHeight="false" outlineLevel="0" collapsed="false">
      <c r="A2317" s="0" t="s">
        <v>19</v>
      </c>
      <c r="B2317" s="0" t="s">
        <v>113</v>
      </c>
      <c r="C2317" s="0" t="s">
        <v>108</v>
      </c>
      <c r="D2317" s="116" t="n">
        <v>39600</v>
      </c>
      <c r="E2317" s="0" t="n">
        <v>0.02</v>
      </c>
      <c r="F2317" s="0" t="n">
        <v>3133121</v>
      </c>
      <c r="G2317" s="151" t="s">
        <v>111</v>
      </c>
      <c r="H2317" s="151" t="s">
        <v>111</v>
      </c>
      <c r="I2317" s="152" t="s">
        <v>112</v>
      </c>
    </row>
    <row r="2318" customFormat="false" ht="12.75" hidden="false" customHeight="false" outlineLevel="0" collapsed="false">
      <c r="A2318" s="0" t="s">
        <v>21</v>
      </c>
      <c r="B2318" s="0" t="s">
        <v>110</v>
      </c>
      <c r="C2318" s="0" t="s">
        <v>108</v>
      </c>
      <c r="D2318" s="116" t="n">
        <v>39600</v>
      </c>
      <c r="E2318" s="0" t="n">
        <v>0.375</v>
      </c>
      <c r="F2318" s="0" t="n">
        <v>3133122</v>
      </c>
      <c r="G2318" s="151" t="s">
        <v>111</v>
      </c>
      <c r="H2318" s="151" t="s">
        <v>111</v>
      </c>
      <c r="I2318" s="152" t="s">
        <v>112</v>
      </c>
    </row>
    <row r="2319" customFormat="false" ht="12.75" hidden="false" customHeight="false" outlineLevel="0" collapsed="false">
      <c r="A2319" s="0" t="s">
        <v>21</v>
      </c>
      <c r="B2319" s="0" t="s">
        <v>113</v>
      </c>
      <c r="C2319" s="0" t="s">
        <v>108</v>
      </c>
      <c r="D2319" s="116" t="n">
        <v>39600</v>
      </c>
      <c r="E2319" s="0" t="n">
        <v>0.04</v>
      </c>
      <c r="F2319" s="0" t="n">
        <v>3133123</v>
      </c>
      <c r="G2319" s="151" t="s">
        <v>111</v>
      </c>
      <c r="H2319" s="151" t="s">
        <v>111</v>
      </c>
      <c r="I2319" s="152" t="s">
        <v>112</v>
      </c>
    </row>
    <row r="2320" customFormat="false" ht="12.75" hidden="false" customHeight="false" outlineLevel="0" collapsed="false">
      <c r="A2320" s="0" t="s">
        <v>73</v>
      </c>
      <c r="B2320" s="0" t="s">
        <v>80</v>
      </c>
      <c r="C2320" s="0" t="s">
        <v>108</v>
      </c>
      <c r="D2320" s="116" t="n">
        <v>39600</v>
      </c>
      <c r="E2320" s="0" t="n">
        <v>0.005</v>
      </c>
      <c r="F2320" s="0" t="n">
        <v>3133124</v>
      </c>
      <c r="G2320" s="151" t="s">
        <v>111</v>
      </c>
      <c r="H2320" s="151" t="s">
        <v>111</v>
      </c>
      <c r="I2320" s="152" t="s">
        <v>112</v>
      </c>
    </row>
    <row r="2321" customFormat="false" ht="12.75" hidden="false" customHeight="false" outlineLevel="0" collapsed="false">
      <c r="A2321" s="0" t="s">
        <v>74</v>
      </c>
      <c r="B2321" s="0" t="s">
        <v>80</v>
      </c>
      <c r="C2321" s="0" t="s">
        <v>108</v>
      </c>
      <c r="D2321" s="116" t="n">
        <v>39600</v>
      </c>
      <c r="E2321" s="0" t="n">
        <v>0.035</v>
      </c>
      <c r="F2321" s="0" t="n">
        <v>3133125</v>
      </c>
      <c r="G2321" s="151" t="s">
        <v>111</v>
      </c>
      <c r="H2321" s="151" t="s">
        <v>111</v>
      </c>
      <c r="I2321" s="152" t="s">
        <v>112</v>
      </c>
    </row>
    <row r="2322" customFormat="false" ht="12.75" hidden="false" customHeight="false" outlineLevel="0" collapsed="false">
      <c r="A2322" s="0" t="s">
        <v>75</v>
      </c>
      <c r="B2322" s="0" t="s">
        <v>80</v>
      </c>
      <c r="C2322" s="0" t="s">
        <v>108</v>
      </c>
      <c r="D2322" s="116" t="n">
        <v>39600</v>
      </c>
      <c r="E2322" s="0" t="n">
        <v>-0.035</v>
      </c>
      <c r="F2322" s="0" t="n">
        <v>3133126</v>
      </c>
      <c r="G2322" s="151" t="s">
        <v>111</v>
      </c>
      <c r="H2322" s="151" t="s">
        <v>111</v>
      </c>
      <c r="I2322" s="152" t="s">
        <v>112</v>
      </c>
    </row>
    <row r="2323" customFormat="false" ht="12.75" hidden="false" customHeight="false" outlineLevel="0" collapsed="false">
      <c r="A2323" s="0" t="s">
        <v>76</v>
      </c>
      <c r="B2323" s="0" t="s">
        <v>80</v>
      </c>
      <c r="C2323" s="0" t="s">
        <v>108</v>
      </c>
      <c r="D2323" s="116" t="n">
        <v>39600</v>
      </c>
      <c r="E2323" s="0" t="n">
        <v>0.035</v>
      </c>
      <c r="F2323" s="0" t="n">
        <v>3133127</v>
      </c>
      <c r="G2323" s="151" t="s">
        <v>111</v>
      </c>
      <c r="H2323" s="151" t="s">
        <v>111</v>
      </c>
      <c r="I2323" s="152" t="s">
        <v>112</v>
      </c>
    </row>
    <row r="2324" customFormat="false" ht="12.75" hidden="false" customHeight="false" outlineLevel="0" collapsed="false">
      <c r="A2324" s="0" t="s">
        <v>72</v>
      </c>
      <c r="B2324" s="0" t="s">
        <v>80</v>
      </c>
      <c r="C2324" s="0" t="s">
        <v>108</v>
      </c>
      <c r="D2324" s="116" t="n">
        <v>39600</v>
      </c>
      <c r="E2324" s="158" t="n">
        <v>39630</v>
      </c>
      <c r="I2324" s="152" t="s">
        <v>109</v>
      </c>
    </row>
    <row r="2325" customFormat="false" ht="12.75" hidden="false" customHeight="false" outlineLevel="0" collapsed="false">
      <c r="A2325" s="0" t="s">
        <v>59</v>
      </c>
      <c r="B2325" s="0" t="s">
        <v>110</v>
      </c>
      <c r="C2325" s="0" t="s">
        <v>108</v>
      </c>
      <c r="D2325" s="116" t="n">
        <v>39630</v>
      </c>
      <c r="E2325" s="0" t="n">
        <v>0.3975</v>
      </c>
      <c r="F2325" s="0" t="n">
        <v>3133100</v>
      </c>
      <c r="G2325" s="151" t="s">
        <v>111</v>
      </c>
      <c r="H2325" s="151" t="s">
        <v>111</v>
      </c>
      <c r="I2325" s="152" t="s">
        <v>112</v>
      </c>
    </row>
    <row r="2326" customFormat="false" ht="12.75" hidden="false" customHeight="false" outlineLevel="0" collapsed="false">
      <c r="A2326" s="0" t="s">
        <v>59</v>
      </c>
      <c r="B2326" s="0" t="s">
        <v>113</v>
      </c>
      <c r="C2326" s="0" t="s">
        <v>108</v>
      </c>
      <c r="D2326" s="116" t="n">
        <v>39630</v>
      </c>
      <c r="E2326" s="0" t="n">
        <v>0.02</v>
      </c>
      <c r="F2326" s="0" t="n">
        <v>3133101</v>
      </c>
      <c r="G2326" s="151" t="s">
        <v>111</v>
      </c>
      <c r="H2326" s="151" t="s">
        <v>111</v>
      </c>
      <c r="I2326" s="152" t="s">
        <v>112</v>
      </c>
    </row>
    <row r="2327" customFormat="false" ht="12.75" hidden="false" customHeight="false" outlineLevel="0" collapsed="false">
      <c r="A2327" s="0" t="s">
        <v>60</v>
      </c>
      <c r="B2327" s="0" t="s">
        <v>110</v>
      </c>
      <c r="C2327" s="0" t="s">
        <v>108</v>
      </c>
      <c r="D2327" s="116" t="n">
        <v>39630</v>
      </c>
      <c r="E2327" s="0" t="n">
        <v>0.3975</v>
      </c>
      <c r="F2327" s="0" t="n">
        <v>3133102</v>
      </c>
      <c r="G2327" s="151" t="s">
        <v>111</v>
      </c>
      <c r="H2327" s="151" t="s">
        <v>111</v>
      </c>
      <c r="I2327" s="152" t="s">
        <v>112</v>
      </c>
    </row>
    <row r="2328" customFormat="false" ht="12.75" hidden="false" customHeight="false" outlineLevel="0" collapsed="false">
      <c r="A2328" s="0" t="s">
        <v>60</v>
      </c>
      <c r="B2328" s="0" t="s">
        <v>113</v>
      </c>
      <c r="C2328" s="0" t="s">
        <v>108</v>
      </c>
      <c r="D2328" s="116" t="n">
        <v>39630</v>
      </c>
      <c r="E2328" s="0" t="n">
        <v>0.07</v>
      </c>
      <c r="F2328" s="0" t="n">
        <v>3133103</v>
      </c>
      <c r="G2328" s="151" t="s">
        <v>111</v>
      </c>
      <c r="H2328" s="151" t="s">
        <v>111</v>
      </c>
      <c r="I2328" s="152" t="s">
        <v>112</v>
      </c>
    </row>
    <row r="2329" customFormat="false" ht="12.75" hidden="false" customHeight="false" outlineLevel="0" collapsed="false">
      <c r="A2329" s="0" t="s">
        <v>61</v>
      </c>
      <c r="B2329" s="0" t="s">
        <v>110</v>
      </c>
      <c r="C2329" s="0" t="s">
        <v>108</v>
      </c>
      <c r="D2329" s="116" t="n">
        <v>39630</v>
      </c>
      <c r="E2329" s="0" t="n">
        <v>0.3975</v>
      </c>
      <c r="F2329" s="0" t="n">
        <v>3133104</v>
      </c>
      <c r="G2329" s="151" t="s">
        <v>111</v>
      </c>
      <c r="H2329" s="151" t="s">
        <v>111</v>
      </c>
      <c r="I2329" s="152" t="s">
        <v>112</v>
      </c>
    </row>
    <row r="2330" customFormat="false" ht="12.75" hidden="false" customHeight="false" outlineLevel="0" collapsed="false">
      <c r="A2330" s="0" t="s">
        <v>61</v>
      </c>
      <c r="B2330" s="0" t="s">
        <v>113</v>
      </c>
      <c r="C2330" s="0" t="s">
        <v>108</v>
      </c>
      <c r="D2330" s="116" t="n">
        <v>39630</v>
      </c>
      <c r="E2330" s="0" t="n">
        <v>0.02</v>
      </c>
      <c r="F2330" s="0" t="n">
        <v>3133105</v>
      </c>
      <c r="G2330" s="151" t="s">
        <v>111</v>
      </c>
      <c r="H2330" s="151" t="s">
        <v>111</v>
      </c>
      <c r="I2330" s="152" t="s">
        <v>112</v>
      </c>
    </row>
    <row r="2331" customFormat="false" ht="12.75" hidden="false" customHeight="false" outlineLevel="0" collapsed="false">
      <c r="A2331" s="0" t="s">
        <v>62</v>
      </c>
      <c r="B2331" s="0" t="s">
        <v>110</v>
      </c>
      <c r="C2331" s="0" t="s">
        <v>108</v>
      </c>
      <c r="D2331" s="116" t="n">
        <v>39630</v>
      </c>
      <c r="E2331" s="0" t="n">
        <v>0.3975</v>
      </c>
      <c r="F2331" s="0" t="n">
        <v>3133106</v>
      </c>
      <c r="G2331" s="151" t="s">
        <v>111</v>
      </c>
      <c r="H2331" s="151" t="s">
        <v>111</v>
      </c>
      <c r="I2331" s="152" t="s">
        <v>112</v>
      </c>
    </row>
    <row r="2332" customFormat="false" ht="12.75" hidden="false" customHeight="false" outlineLevel="0" collapsed="false">
      <c r="A2332" s="0" t="s">
        <v>62</v>
      </c>
      <c r="B2332" s="0" t="s">
        <v>113</v>
      </c>
      <c r="C2332" s="0" t="s">
        <v>108</v>
      </c>
      <c r="D2332" s="116" t="n">
        <v>39630</v>
      </c>
      <c r="E2332" s="0" t="n">
        <v>0.07</v>
      </c>
      <c r="F2332" s="0" t="n">
        <v>3133107</v>
      </c>
      <c r="G2332" s="151" t="s">
        <v>111</v>
      </c>
      <c r="H2332" s="151" t="s">
        <v>111</v>
      </c>
      <c r="I2332" s="152" t="s">
        <v>112</v>
      </c>
    </row>
    <row r="2333" customFormat="false" ht="12.75" hidden="false" customHeight="false" outlineLevel="0" collapsed="false">
      <c r="A2333" s="0" t="s">
        <v>49</v>
      </c>
      <c r="B2333" s="0" t="s">
        <v>110</v>
      </c>
      <c r="C2333" s="0" t="s">
        <v>108</v>
      </c>
      <c r="D2333" s="116" t="n">
        <v>39630</v>
      </c>
      <c r="E2333" s="0" t="n">
        <v>0.35</v>
      </c>
      <c r="F2333" s="0" t="n">
        <v>3133108</v>
      </c>
      <c r="G2333" s="151" t="s">
        <v>111</v>
      </c>
      <c r="H2333" s="151" t="s">
        <v>111</v>
      </c>
      <c r="I2333" s="152" t="s">
        <v>112</v>
      </c>
    </row>
    <row r="2334" customFormat="false" ht="12.75" hidden="false" customHeight="false" outlineLevel="0" collapsed="false">
      <c r="A2334" s="0" t="s">
        <v>49</v>
      </c>
      <c r="B2334" s="0" t="s">
        <v>113</v>
      </c>
      <c r="C2334" s="0" t="s">
        <v>108</v>
      </c>
      <c r="D2334" s="116" t="n">
        <v>39630</v>
      </c>
      <c r="E2334" s="0" t="n">
        <v>0.005</v>
      </c>
      <c r="F2334" s="0" t="n">
        <v>3133109</v>
      </c>
      <c r="G2334" s="151" t="s">
        <v>111</v>
      </c>
      <c r="H2334" s="151" t="s">
        <v>111</v>
      </c>
      <c r="I2334" s="152" t="s">
        <v>112</v>
      </c>
    </row>
    <row r="2335" customFormat="false" ht="12.75" hidden="false" customHeight="false" outlineLevel="0" collapsed="false">
      <c r="A2335" s="0" t="s">
        <v>50</v>
      </c>
      <c r="B2335" s="0" t="s">
        <v>110</v>
      </c>
      <c r="C2335" s="0" t="s">
        <v>108</v>
      </c>
      <c r="D2335" s="116" t="n">
        <v>39630</v>
      </c>
      <c r="E2335" s="0" t="n">
        <v>0.41</v>
      </c>
      <c r="F2335" s="0" t="n">
        <v>3133110</v>
      </c>
      <c r="G2335" s="151" t="s">
        <v>111</v>
      </c>
      <c r="H2335" s="151" t="s">
        <v>111</v>
      </c>
      <c r="I2335" s="152" t="s">
        <v>112</v>
      </c>
    </row>
    <row r="2336" customFormat="false" ht="12.75" hidden="false" customHeight="false" outlineLevel="0" collapsed="false">
      <c r="A2336" s="0" t="s">
        <v>50</v>
      </c>
      <c r="B2336" s="0" t="s">
        <v>113</v>
      </c>
      <c r="C2336" s="0" t="s">
        <v>108</v>
      </c>
      <c r="D2336" s="116" t="n">
        <v>39630</v>
      </c>
      <c r="E2336" s="0" t="n">
        <v>-0.02</v>
      </c>
      <c r="F2336" s="0" t="n">
        <v>3133111</v>
      </c>
      <c r="G2336" s="151" t="s">
        <v>111</v>
      </c>
      <c r="H2336" s="151" t="s">
        <v>111</v>
      </c>
      <c r="I2336" s="152" t="s">
        <v>112</v>
      </c>
    </row>
    <row r="2337" customFormat="false" ht="12.75" hidden="false" customHeight="false" outlineLevel="0" collapsed="false">
      <c r="A2337" s="0" t="s">
        <v>51</v>
      </c>
      <c r="B2337" s="0" t="s">
        <v>110</v>
      </c>
      <c r="C2337" s="0" t="s">
        <v>108</v>
      </c>
      <c r="D2337" s="116" t="n">
        <v>39630</v>
      </c>
      <c r="E2337" s="0" t="n">
        <v>0.41</v>
      </c>
      <c r="F2337" s="0" t="n">
        <v>3133112</v>
      </c>
      <c r="G2337" s="151" t="s">
        <v>111</v>
      </c>
      <c r="H2337" s="151" t="s">
        <v>111</v>
      </c>
      <c r="I2337" s="152" t="s">
        <v>112</v>
      </c>
    </row>
    <row r="2338" customFormat="false" ht="12.75" hidden="false" customHeight="false" outlineLevel="0" collapsed="false">
      <c r="A2338" s="0" t="s">
        <v>51</v>
      </c>
      <c r="B2338" s="0" t="s">
        <v>113</v>
      </c>
      <c r="C2338" s="0" t="s">
        <v>108</v>
      </c>
      <c r="D2338" s="116" t="n">
        <v>39630</v>
      </c>
      <c r="E2338" s="0" t="n">
        <v>0.035</v>
      </c>
      <c r="F2338" s="0" t="n">
        <v>3133113</v>
      </c>
      <c r="G2338" s="151" t="s">
        <v>111</v>
      </c>
      <c r="H2338" s="151" t="s">
        <v>111</v>
      </c>
      <c r="I2338" s="152" t="s">
        <v>112</v>
      </c>
    </row>
    <row r="2339" customFormat="false" ht="12.75" hidden="false" customHeight="false" outlineLevel="0" collapsed="false">
      <c r="A2339" s="0" t="s">
        <v>52</v>
      </c>
      <c r="B2339" s="0" t="s">
        <v>110</v>
      </c>
      <c r="C2339" s="0" t="s">
        <v>108</v>
      </c>
      <c r="D2339" s="116" t="n">
        <v>39630</v>
      </c>
      <c r="E2339" s="0" t="n">
        <v>0.41</v>
      </c>
      <c r="F2339" s="0" t="n">
        <v>3133114</v>
      </c>
      <c r="G2339" s="151" t="s">
        <v>111</v>
      </c>
      <c r="H2339" s="151" t="s">
        <v>111</v>
      </c>
      <c r="I2339" s="152" t="s">
        <v>112</v>
      </c>
    </row>
    <row r="2340" customFormat="false" ht="12.75" hidden="false" customHeight="false" outlineLevel="0" collapsed="false">
      <c r="A2340" s="0" t="s">
        <v>52</v>
      </c>
      <c r="B2340" s="0" t="s">
        <v>113</v>
      </c>
      <c r="C2340" s="0" t="s">
        <v>108</v>
      </c>
      <c r="D2340" s="116" t="n">
        <v>39630</v>
      </c>
      <c r="E2340" s="0" t="n">
        <v>-0.02</v>
      </c>
      <c r="F2340" s="0" t="n">
        <v>3133115</v>
      </c>
      <c r="G2340" s="151" t="s">
        <v>111</v>
      </c>
      <c r="H2340" s="151" t="s">
        <v>111</v>
      </c>
      <c r="I2340" s="152" t="s">
        <v>112</v>
      </c>
    </row>
    <row r="2341" customFormat="false" ht="12.75" hidden="false" customHeight="false" outlineLevel="0" collapsed="false">
      <c r="A2341" s="0" t="s">
        <v>17</v>
      </c>
      <c r="B2341" s="0" t="s">
        <v>110</v>
      </c>
      <c r="C2341" s="0" t="s">
        <v>108</v>
      </c>
      <c r="D2341" s="116" t="n">
        <v>39630</v>
      </c>
      <c r="E2341" s="0" t="n">
        <v>0.3</v>
      </c>
      <c r="F2341" s="0" t="n">
        <v>3133116</v>
      </c>
      <c r="G2341" s="151" t="s">
        <v>111</v>
      </c>
      <c r="H2341" s="151" t="s">
        <v>111</v>
      </c>
      <c r="I2341" s="152" t="s">
        <v>112</v>
      </c>
    </row>
    <row r="2342" customFormat="false" ht="12.75" hidden="false" customHeight="false" outlineLevel="0" collapsed="false">
      <c r="A2342" s="0" t="s">
        <v>17</v>
      </c>
      <c r="B2342" s="0" t="s">
        <v>113</v>
      </c>
      <c r="C2342" s="0" t="s">
        <v>108</v>
      </c>
      <c r="D2342" s="116" t="n">
        <v>39630</v>
      </c>
      <c r="E2342" s="0" t="n">
        <v>0.02</v>
      </c>
      <c r="F2342" s="0" t="n">
        <v>3133117</v>
      </c>
      <c r="G2342" s="151" t="s">
        <v>111</v>
      </c>
      <c r="H2342" s="151" t="s">
        <v>111</v>
      </c>
      <c r="I2342" s="152" t="s">
        <v>112</v>
      </c>
    </row>
    <row r="2343" customFormat="false" ht="12.75" hidden="false" customHeight="false" outlineLevel="0" collapsed="false">
      <c r="A2343" s="0" t="s">
        <v>18</v>
      </c>
      <c r="B2343" s="0" t="s">
        <v>110</v>
      </c>
      <c r="C2343" s="0" t="s">
        <v>108</v>
      </c>
      <c r="D2343" s="116" t="n">
        <v>39630</v>
      </c>
      <c r="E2343" s="0" t="n">
        <v>0</v>
      </c>
      <c r="F2343" s="0" t="n">
        <v>3133118</v>
      </c>
      <c r="G2343" s="151" t="s">
        <v>111</v>
      </c>
      <c r="H2343" s="151" t="s">
        <v>111</v>
      </c>
      <c r="I2343" s="152" t="s">
        <v>112</v>
      </c>
    </row>
    <row r="2344" customFormat="false" ht="12.75" hidden="false" customHeight="false" outlineLevel="0" collapsed="false">
      <c r="A2344" s="0" t="s">
        <v>18</v>
      </c>
      <c r="B2344" s="0" t="s">
        <v>113</v>
      </c>
      <c r="C2344" s="0" t="s">
        <v>108</v>
      </c>
      <c r="D2344" s="116" t="n">
        <v>39630</v>
      </c>
      <c r="E2344" s="0" t="n">
        <v>0</v>
      </c>
      <c r="F2344" s="0" t="n">
        <v>3133119</v>
      </c>
      <c r="G2344" s="151" t="s">
        <v>111</v>
      </c>
      <c r="H2344" s="151" t="s">
        <v>111</v>
      </c>
      <c r="I2344" s="152" t="s">
        <v>112</v>
      </c>
    </row>
    <row r="2345" customFormat="false" ht="12.75" hidden="false" customHeight="false" outlineLevel="0" collapsed="false">
      <c r="A2345" s="0" t="s">
        <v>19</v>
      </c>
      <c r="B2345" s="0" t="s">
        <v>110</v>
      </c>
      <c r="C2345" s="0" t="s">
        <v>108</v>
      </c>
      <c r="D2345" s="116" t="n">
        <v>39630</v>
      </c>
      <c r="E2345" s="0" t="n">
        <v>0.3975</v>
      </c>
      <c r="F2345" s="0" t="n">
        <v>3133120</v>
      </c>
      <c r="G2345" s="151" t="s">
        <v>111</v>
      </c>
      <c r="H2345" s="151" t="s">
        <v>111</v>
      </c>
      <c r="I2345" s="152" t="s">
        <v>112</v>
      </c>
    </row>
    <row r="2346" customFormat="false" ht="12.75" hidden="false" customHeight="false" outlineLevel="0" collapsed="false">
      <c r="A2346" s="0" t="s">
        <v>19</v>
      </c>
      <c r="B2346" s="0" t="s">
        <v>113</v>
      </c>
      <c r="C2346" s="0" t="s">
        <v>108</v>
      </c>
      <c r="D2346" s="116" t="n">
        <v>39630</v>
      </c>
      <c r="E2346" s="0" t="n">
        <v>0.02</v>
      </c>
      <c r="F2346" s="0" t="n">
        <v>3133121</v>
      </c>
      <c r="G2346" s="151" t="s">
        <v>111</v>
      </c>
      <c r="H2346" s="151" t="s">
        <v>111</v>
      </c>
      <c r="I2346" s="152" t="s">
        <v>112</v>
      </c>
    </row>
    <row r="2347" customFormat="false" ht="12.75" hidden="false" customHeight="false" outlineLevel="0" collapsed="false">
      <c r="A2347" s="0" t="s">
        <v>21</v>
      </c>
      <c r="B2347" s="0" t="s">
        <v>110</v>
      </c>
      <c r="C2347" s="0" t="s">
        <v>108</v>
      </c>
      <c r="D2347" s="116" t="n">
        <v>39630</v>
      </c>
      <c r="E2347" s="0" t="n">
        <v>0.3875</v>
      </c>
      <c r="F2347" s="0" t="n">
        <v>3133122</v>
      </c>
      <c r="G2347" s="151" t="s">
        <v>111</v>
      </c>
      <c r="H2347" s="151" t="s">
        <v>111</v>
      </c>
      <c r="I2347" s="152" t="s">
        <v>112</v>
      </c>
    </row>
    <row r="2348" customFormat="false" ht="12.75" hidden="false" customHeight="false" outlineLevel="0" collapsed="false">
      <c r="A2348" s="0" t="s">
        <v>21</v>
      </c>
      <c r="B2348" s="0" t="s">
        <v>113</v>
      </c>
      <c r="C2348" s="0" t="s">
        <v>108</v>
      </c>
      <c r="D2348" s="116" t="n">
        <v>39630</v>
      </c>
      <c r="E2348" s="0" t="n">
        <v>0.04</v>
      </c>
      <c r="F2348" s="0" t="n">
        <v>3133123</v>
      </c>
      <c r="G2348" s="151" t="s">
        <v>111</v>
      </c>
      <c r="H2348" s="151" t="s">
        <v>111</v>
      </c>
      <c r="I2348" s="152" t="s">
        <v>112</v>
      </c>
    </row>
    <row r="2349" customFormat="false" ht="12.75" hidden="false" customHeight="false" outlineLevel="0" collapsed="false">
      <c r="A2349" s="0" t="s">
        <v>73</v>
      </c>
      <c r="B2349" s="0" t="s">
        <v>80</v>
      </c>
      <c r="C2349" s="0" t="s">
        <v>108</v>
      </c>
      <c r="D2349" s="116" t="n">
        <v>39630</v>
      </c>
      <c r="E2349" s="0" t="n">
        <v>0.005</v>
      </c>
      <c r="F2349" s="0" t="n">
        <v>3133124</v>
      </c>
      <c r="G2349" s="151" t="s">
        <v>111</v>
      </c>
      <c r="H2349" s="151" t="s">
        <v>111</v>
      </c>
      <c r="I2349" s="152" t="s">
        <v>112</v>
      </c>
    </row>
    <row r="2350" customFormat="false" ht="12.75" hidden="false" customHeight="false" outlineLevel="0" collapsed="false">
      <c r="A2350" s="0" t="s">
        <v>74</v>
      </c>
      <c r="B2350" s="0" t="s">
        <v>80</v>
      </c>
      <c r="C2350" s="0" t="s">
        <v>108</v>
      </c>
      <c r="D2350" s="116" t="n">
        <v>39630</v>
      </c>
      <c r="E2350" s="0" t="n">
        <v>0.035</v>
      </c>
      <c r="F2350" s="0" t="n">
        <v>3133125</v>
      </c>
      <c r="G2350" s="151" t="s">
        <v>111</v>
      </c>
      <c r="H2350" s="151" t="s">
        <v>111</v>
      </c>
      <c r="I2350" s="152" t="s">
        <v>112</v>
      </c>
    </row>
    <row r="2351" customFormat="false" ht="12.75" hidden="false" customHeight="false" outlineLevel="0" collapsed="false">
      <c r="A2351" s="0" t="s">
        <v>75</v>
      </c>
      <c r="B2351" s="0" t="s">
        <v>80</v>
      </c>
      <c r="C2351" s="0" t="s">
        <v>108</v>
      </c>
      <c r="D2351" s="116" t="n">
        <v>39630</v>
      </c>
      <c r="E2351" s="0" t="n">
        <v>-0.02</v>
      </c>
      <c r="F2351" s="0" t="n">
        <v>3133126</v>
      </c>
      <c r="G2351" s="151" t="s">
        <v>111</v>
      </c>
      <c r="H2351" s="151" t="s">
        <v>111</v>
      </c>
      <c r="I2351" s="152" t="s">
        <v>112</v>
      </c>
    </row>
    <row r="2352" customFormat="false" ht="12.75" hidden="false" customHeight="false" outlineLevel="0" collapsed="false">
      <c r="A2352" s="0" t="s">
        <v>76</v>
      </c>
      <c r="B2352" s="0" t="s">
        <v>80</v>
      </c>
      <c r="C2352" s="0" t="s">
        <v>108</v>
      </c>
      <c r="D2352" s="116" t="n">
        <v>39630</v>
      </c>
      <c r="E2352" s="0" t="n">
        <v>0.035</v>
      </c>
      <c r="F2352" s="0" t="n">
        <v>3133127</v>
      </c>
      <c r="G2352" s="151" t="s">
        <v>111</v>
      </c>
      <c r="H2352" s="151" t="s">
        <v>111</v>
      </c>
      <c r="I2352" s="152" t="s">
        <v>112</v>
      </c>
    </row>
    <row r="2353" customFormat="false" ht="12.75" hidden="false" customHeight="false" outlineLevel="0" collapsed="false">
      <c r="A2353" s="0" t="s">
        <v>72</v>
      </c>
      <c r="B2353" s="0" t="s">
        <v>80</v>
      </c>
      <c r="C2353" s="0" t="s">
        <v>108</v>
      </c>
      <c r="D2353" s="116" t="n">
        <v>39630</v>
      </c>
      <c r="E2353" s="158" t="n">
        <v>39661</v>
      </c>
      <c r="I2353" s="152" t="s">
        <v>109</v>
      </c>
    </row>
    <row r="2354" customFormat="false" ht="12.75" hidden="false" customHeight="false" outlineLevel="0" collapsed="false">
      <c r="A2354" s="0" t="s">
        <v>59</v>
      </c>
      <c r="B2354" s="0" t="s">
        <v>110</v>
      </c>
      <c r="C2354" s="0" t="s">
        <v>108</v>
      </c>
      <c r="D2354" s="116" t="n">
        <v>39661</v>
      </c>
      <c r="E2354" s="0" t="n">
        <v>0.4</v>
      </c>
      <c r="F2354" s="0" t="n">
        <v>3133100</v>
      </c>
      <c r="G2354" s="151" t="s">
        <v>111</v>
      </c>
      <c r="H2354" s="151" t="s">
        <v>111</v>
      </c>
      <c r="I2354" s="152" t="s">
        <v>112</v>
      </c>
    </row>
    <row r="2355" customFormat="false" ht="12.75" hidden="false" customHeight="false" outlineLevel="0" collapsed="false">
      <c r="A2355" s="0" t="s">
        <v>59</v>
      </c>
      <c r="B2355" s="0" t="s">
        <v>113</v>
      </c>
      <c r="C2355" s="0" t="s">
        <v>108</v>
      </c>
      <c r="D2355" s="116" t="n">
        <v>39661</v>
      </c>
      <c r="E2355" s="0" t="n">
        <v>0.02</v>
      </c>
      <c r="F2355" s="0" t="n">
        <v>3133101</v>
      </c>
      <c r="G2355" s="151" t="s">
        <v>111</v>
      </c>
      <c r="H2355" s="151" t="s">
        <v>111</v>
      </c>
      <c r="I2355" s="152" t="s">
        <v>112</v>
      </c>
    </row>
    <row r="2356" customFormat="false" ht="12.75" hidden="false" customHeight="false" outlineLevel="0" collapsed="false">
      <c r="A2356" s="0" t="s">
        <v>60</v>
      </c>
      <c r="B2356" s="0" t="s">
        <v>110</v>
      </c>
      <c r="C2356" s="0" t="s">
        <v>108</v>
      </c>
      <c r="D2356" s="116" t="n">
        <v>39661</v>
      </c>
      <c r="E2356" s="0" t="n">
        <v>0.4</v>
      </c>
      <c r="F2356" s="0" t="n">
        <v>3133102</v>
      </c>
      <c r="G2356" s="151" t="s">
        <v>111</v>
      </c>
      <c r="H2356" s="151" t="s">
        <v>111</v>
      </c>
      <c r="I2356" s="152" t="s">
        <v>112</v>
      </c>
    </row>
    <row r="2357" customFormat="false" ht="12.75" hidden="false" customHeight="false" outlineLevel="0" collapsed="false">
      <c r="A2357" s="0" t="s">
        <v>60</v>
      </c>
      <c r="B2357" s="0" t="s">
        <v>113</v>
      </c>
      <c r="C2357" s="0" t="s">
        <v>108</v>
      </c>
      <c r="D2357" s="116" t="n">
        <v>39661</v>
      </c>
      <c r="E2357" s="0" t="n">
        <v>0.07</v>
      </c>
      <c r="F2357" s="0" t="n">
        <v>3133103</v>
      </c>
      <c r="G2357" s="151" t="s">
        <v>111</v>
      </c>
      <c r="H2357" s="151" t="s">
        <v>111</v>
      </c>
      <c r="I2357" s="152" t="s">
        <v>112</v>
      </c>
    </row>
    <row r="2358" customFormat="false" ht="12.75" hidden="false" customHeight="false" outlineLevel="0" collapsed="false">
      <c r="A2358" s="0" t="s">
        <v>61</v>
      </c>
      <c r="B2358" s="0" t="s">
        <v>110</v>
      </c>
      <c r="C2358" s="0" t="s">
        <v>108</v>
      </c>
      <c r="D2358" s="116" t="n">
        <v>39661</v>
      </c>
      <c r="E2358" s="0" t="n">
        <v>0.4</v>
      </c>
      <c r="F2358" s="0" t="n">
        <v>3133104</v>
      </c>
      <c r="G2358" s="151" t="s">
        <v>111</v>
      </c>
      <c r="H2358" s="151" t="s">
        <v>111</v>
      </c>
      <c r="I2358" s="152" t="s">
        <v>112</v>
      </c>
    </row>
    <row r="2359" customFormat="false" ht="12.75" hidden="false" customHeight="false" outlineLevel="0" collapsed="false">
      <c r="A2359" s="0" t="s">
        <v>61</v>
      </c>
      <c r="B2359" s="0" t="s">
        <v>113</v>
      </c>
      <c r="C2359" s="0" t="s">
        <v>108</v>
      </c>
      <c r="D2359" s="116" t="n">
        <v>39661</v>
      </c>
      <c r="E2359" s="0" t="n">
        <v>0.02</v>
      </c>
      <c r="F2359" s="0" t="n">
        <v>3133105</v>
      </c>
      <c r="G2359" s="151" t="s">
        <v>111</v>
      </c>
      <c r="H2359" s="151" t="s">
        <v>111</v>
      </c>
      <c r="I2359" s="152" t="s">
        <v>112</v>
      </c>
    </row>
    <row r="2360" customFormat="false" ht="12.75" hidden="false" customHeight="false" outlineLevel="0" collapsed="false">
      <c r="A2360" s="0" t="s">
        <v>62</v>
      </c>
      <c r="B2360" s="0" t="s">
        <v>110</v>
      </c>
      <c r="C2360" s="0" t="s">
        <v>108</v>
      </c>
      <c r="D2360" s="116" t="n">
        <v>39661</v>
      </c>
      <c r="E2360" s="0" t="n">
        <v>0.4</v>
      </c>
      <c r="F2360" s="0" t="n">
        <v>3133106</v>
      </c>
      <c r="G2360" s="151" t="s">
        <v>111</v>
      </c>
      <c r="H2360" s="151" t="s">
        <v>111</v>
      </c>
      <c r="I2360" s="152" t="s">
        <v>112</v>
      </c>
    </row>
    <row r="2361" customFormat="false" ht="12.75" hidden="false" customHeight="false" outlineLevel="0" collapsed="false">
      <c r="A2361" s="0" t="s">
        <v>62</v>
      </c>
      <c r="B2361" s="0" t="s">
        <v>113</v>
      </c>
      <c r="C2361" s="0" t="s">
        <v>108</v>
      </c>
      <c r="D2361" s="116" t="n">
        <v>39661</v>
      </c>
      <c r="E2361" s="0" t="n">
        <v>0.07</v>
      </c>
      <c r="F2361" s="0" t="n">
        <v>3133107</v>
      </c>
      <c r="G2361" s="151" t="s">
        <v>111</v>
      </c>
      <c r="H2361" s="151" t="s">
        <v>111</v>
      </c>
      <c r="I2361" s="152" t="s">
        <v>112</v>
      </c>
    </row>
    <row r="2362" customFormat="false" ht="12.75" hidden="false" customHeight="false" outlineLevel="0" collapsed="false">
      <c r="A2362" s="0" t="s">
        <v>49</v>
      </c>
      <c r="B2362" s="0" t="s">
        <v>110</v>
      </c>
      <c r="C2362" s="0" t="s">
        <v>108</v>
      </c>
      <c r="D2362" s="116" t="n">
        <v>39661</v>
      </c>
      <c r="E2362" s="0" t="n">
        <v>0.35</v>
      </c>
      <c r="F2362" s="0" t="n">
        <v>3133108</v>
      </c>
      <c r="G2362" s="151" t="s">
        <v>111</v>
      </c>
      <c r="H2362" s="151" t="s">
        <v>111</v>
      </c>
      <c r="I2362" s="152" t="s">
        <v>112</v>
      </c>
    </row>
    <row r="2363" customFormat="false" ht="12.75" hidden="false" customHeight="false" outlineLevel="0" collapsed="false">
      <c r="A2363" s="0" t="s">
        <v>49</v>
      </c>
      <c r="B2363" s="0" t="s">
        <v>113</v>
      </c>
      <c r="C2363" s="0" t="s">
        <v>108</v>
      </c>
      <c r="D2363" s="116" t="n">
        <v>39661</v>
      </c>
      <c r="E2363" s="0" t="n">
        <v>-0.005</v>
      </c>
      <c r="F2363" s="0" t="n">
        <v>3133109</v>
      </c>
      <c r="G2363" s="151" t="s">
        <v>111</v>
      </c>
      <c r="H2363" s="151" t="s">
        <v>111</v>
      </c>
      <c r="I2363" s="152" t="s">
        <v>112</v>
      </c>
    </row>
    <row r="2364" customFormat="false" ht="12.75" hidden="false" customHeight="false" outlineLevel="0" collapsed="false">
      <c r="A2364" s="0" t="s">
        <v>50</v>
      </c>
      <c r="B2364" s="0" t="s">
        <v>110</v>
      </c>
      <c r="C2364" s="0" t="s">
        <v>108</v>
      </c>
      <c r="D2364" s="116" t="n">
        <v>39661</v>
      </c>
      <c r="E2364" s="0" t="n">
        <v>0.41</v>
      </c>
      <c r="F2364" s="0" t="n">
        <v>3133110</v>
      </c>
      <c r="G2364" s="151" t="s">
        <v>111</v>
      </c>
      <c r="H2364" s="151" t="s">
        <v>111</v>
      </c>
      <c r="I2364" s="152" t="s">
        <v>112</v>
      </c>
    </row>
    <row r="2365" customFormat="false" ht="12.75" hidden="false" customHeight="false" outlineLevel="0" collapsed="false">
      <c r="A2365" s="0" t="s">
        <v>50</v>
      </c>
      <c r="B2365" s="0" t="s">
        <v>113</v>
      </c>
      <c r="C2365" s="0" t="s">
        <v>108</v>
      </c>
      <c r="D2365" s="116" t="n">
        <v>39661</v>
      </c>
      <c r="E2365" s="0" t="n">
        <v>-0.02</v>
      </c>
      <c r="F2365" s="0" t="n">
        <v>3133111</v>
      </c>
      <c r="G2365" s="151" t="s">
        <v>111</v>
      </c>
      <c r="H2365" s="151" t="s">
        <v>111</v>
      </c>
      <c r="I2365" s="152" t="s">
        <v>112</v>
      </c>
    </row>
    <row r="2366" customFormat="false" ht="12.75" hidden="false" customHeight="false" outlineLevel="0" collapsed="false">
      <c r="A2366" s="0" t="s">
        <v>51</v>
      </c>
      <c r="B2366" s="0" t="s">
        <v>110</v>
      </c>
      <c r="C2366" s="0" t="s">
        <v>108</v>
      </c>
      <c r="D2366" s="116" t="n">
        <v>39661</v>
      </c>
      <c r="E2366" s="0" t="n">
        <v>0.41</v>
      </c>
      <c r="F2366" s="0" t="n">
        <v>3133112</v>
      </c>
      <c r="G2366" s="151" t="s">
        <v>111</v>
      </c>
      <c r="H2366" s="151" t="s">
        <v>111</v>
      </c>
      <c r="I2366" s="152" t="s">
        <v>112</v>
      </c>
    </row>
    <row r="2367" customFormat="false" ht="12.75" hidden="false" customHeight="false" outlineLevel="0" collapsed="false">
      <c r="A2367" s="0" t="s">
        <v>51</v>
      </c>
      <c r="B2367" s="0" t="s">
        <v>113</v>
      </c>
      <c r="C2367" s="0" t="s">
        <v>108</v>
      </c>
      <c r="D2367" s="116" t="n">
        <v>39661</v>
      </c>
      <c r="E2367" s="0" t="n">
        <v>0.01</v>
      </c>
      <c r="F2367" s="0" t="n">
        <v>3133113</v>
      </c>
      <c r="G2367" s="151" t="s">
        <v>111</v>
      </c>
      <c r="H2367" s="151" t="s">
        <v>111</v>
      </c>
      <c r="I2367" s="152" t="s">
        <v>112</v>
      </c>
    </row>
    <row r="2368" customFormat="false" ht="12.75" hidden="false" customHeight="false" outlineLevel="0" collapsed="false">
      <c r="A2368" s="0" t="s">
        <v>52</v>
      </c>
      <c r="B2368" s="0" t="s">
        <v>110</v>
      </c>
      <c r="C2368" s="0" t="s">
        <v>108</v>
      </c>
      <c r="D2368" s="116" t="n">
        <v>39661</v>
      </c>
      <c r="E2368" s="0" t="n">
        <v>0.41</v>
      </c>
      <c r="F2368" s="0" t="n">
        <v>3133114</v>
      </c>
      <c r="G2368" s="151" t="s">
        <v>111</v>
      </c>
      <c r="H2368" s="151" t="s">
        <v>111</v>
      </c>
      <c r="I2368" s="152" t="s">
        <v>112</v>
      </c>
    </row>
    <row r="2369" customFormat="false" ht="12.75" hidden="false" customHeight="false" outlineLevel="0" collapsed="false">
      <c r="A2369" s="0" t="s">
        <v>52</v>
      </c>
      <c r="B2369" s="0" t="s">
        <v>113</v>
      </c>
      <c r="C2369" s="0" t="s">
        <v>108</v>
      </c>
      <c r="D2369" s="116" t="n">
        <v>39661</v>
      </c>
      <c r="E2369" s="0" t="n">
        <v>-0.02</v>
      </c>
      <c r="F2369" s="0" t="n">
        <v>3133115</v>
      </c>
      <c r="G2369" s="151" t="s">
        <v>111</v>
      </c>
      <c r="H2369" s="151" t="s">
        <v>111</v>
      </c>
      <c r="I2369" s="152" t="s">
        <v>112</v>
      </c>
    </row>
    <row r="2370" customFormat="false" ht="12.75" hidden="false" customHeight="false" outlineLevel="0" collapsed="false">
      <c r="A2370" s="0" t="s">
        <v>17</v>
      </c>
      <c r="B2370" s="0" t="s">
        <v>110</v>
      </c>
      <c r="C2370" s="0" t="s">
        <v>108</v>
      </c>
      <c r="D2370" s="116" t="n">
        <v>39661</v>
      </c>
      <c r="E2370" s="0" t="n">
        <v>0.3</v>
      </c>
      <c r="F2370" s="0" t="n">
        <v>3133116</v>
      </c>
      <c r="G2370" s="151" t="s">
        <v>111</v>
      </c>
      <c r="H2370" s="151" t="s">
        <v>111</v>
      </c>
      <c r="I2370" s="152" t="s">
        <v>112</v>
      </c>
    </row>
    <row r="2371" customFormat="false" ht="12.75" hidden="false" customHeight="false" outlineLevel="0" collapsed="false">
      <c r="A2371" s="0" t="s">
        <v>17</v>
      </c>
      <c r="B2371" s="0" t="s">
        <v>113</v>
      </c>
      <c r="C2371" s="0" t="s">
        <v>108</v>
      </c>
      <c r="D2371" s="116" t="n">
        <v>39661</v>
      </c>
      <c r="E2371" s="0" t="n">
        <v>0.02</v>
      </c>
      <c r="F2371" s="0" t="n">
        <v>3133117</v>
      </c>
      <c r="G2371" s="151" t="s">
        <v>111</v>
      </c>
      <c r="H2371" s="151" t="s">
        <v>111</v>
      </c>
      <c r="I2371" s="152" t="s">
        <v>112</v>
      </c>
    </row>
    <row r="2372" customFormat="false" ht="12.75" hidden="false" customHeight="false" outlineLevel="0" collapsed="false">
      <c r="A2372" s="0" t="s">
        <v>18</v>
      </c>
      <c r="B2372" s="0" t="s">
        <v>110</v>
      </c>
      <c r="C2372" s="0" t="s">
        <v>108</v>
      </c>
      <c r="D2372" s="116" t="n">
        <v>39661</v>
      </c>
      <c r="E2372" s="0" t="n">
        <v>0</v>
      </c>
      <c r="F2372" s="0" t="n">
        <v>3133118</v>
      </c>
      <c r="G2372" s="151" t="s">
        <v>111</v>
      </c>
      <c r="H2372" s="151" t="s">
        <v>111</v>
      </c>
      <c r="I2372" s="152" t="s">
        <v>112</v>
      </c>
    </row>
    <row r="2373" customFormat="false" ht="12.75" hidden="false" customHeight="false" outlineLevel="0" collapsed="false">
      <c r="A2373" s="0" t="s">
        <v>18</v>
      </c>
      <c r="B2373" s="0" t="s">
        <v>113</v>
      </c>
      <c r="C2373" s="0" t="s">
        <v>108</v>
      </c>
      <c r="D2373" s="116" t="n">
        <v>39661</v>
      </c>
      <c r="E2373" s="0" t="n">
        <v>0</v>
      </c>
      <c r="F2373" s="0" t="n">
        <v>3133119</v>
      </c>
      <c r="G2373" s="151" t="s">
        <v>111</v>
      </c>
      <c r="H2373" s="151" t="s">
        <v>111</v>
      </c>
      <c r="I2373" s="152" t="s">
        <v>112</v>
      </c>
    </row>
    <row r="2374" customFormat="false" ht="12.75" hidden="false" customHeight="false" outlineLevel="0" collapsed="false">
      <c r="A2374" s="0" t="s">
        <v>19</v>
      </c>
      <c r="B2374" s="0" t="s">
        <v>110</v>
      </c>
      <c r="C2374" s="0" t="s">
        <v>108</v>
      </c>
      <c r="D2374" s="116" t="n">
        <v>39661</v>
      </c>
      <c r="E2374" s="0" t="n">
        <v>0.4</v>
      </c>
      <c r="F2374" s="0" t="n">
        <v>3133120</v>
      </c>
      <c r="G2374" s="151" t="s">
        <v>111</v>
      </c>
      <c r="H2374" s="151" t="s">
        <v>111</v>
      </c>
      <c r="I2374" s="152" t="s">
        <v>112</v>
      </c>
    </row>
    <row r="2375" customFormat="false" ht="12.75" hidden="false" customHeight="false" outlineLevel="0" collapsed="false">
      <c r="A2375" s="0" t="s">
        <v>19</v>
      </c>
      <c r="B2375" s="0" t="s">
        <v>113</v>
      </c>
      <c r="C2375" s="0" t="s">
        <v>108</v>
      </c>
      <c r="D2375" s="116" t="n">
        <v>39661</v>
      </c>
      <c r="E2375" s="0" t="n">
        <v>0.02</v>
      </c>
      <c r="F2375" s="0" t="n">
        <v>3133121</v>
      </c>
      <c r="G2375" s="151" t="s">
        <v>111</v>
      </c>
      <c r="H2375" s="151" t="s">
        <v>111</v>
      </c>
      <c r="I2375" s="152" t="s">
        <v>112</v>
      </c>
    </row>
    <row r="2376" customFormat="false" ht="12.75" hidden="false" customHeight="false" outlineLevel="0" collapsed="false">
      <c r="A2376" s="0" t="s">
        <v>21</v>
      </c>
      <c r="B2376" s="0" t="s">
        <v>110</v>
      </c>
      <c r="C2376" s="0" t="s">
        <v>108</v>
      </c>
      <c r="D2376" s="116" t="n">
        <v>39661</v>
      </c>
      <c r="E2376" s="0" t="n">
        <v>0.39</v>
      </c>
      <c r="F2376" s="0" t="n">
        <v>3133122</v>
      </c>
      <c r="G2376" s="151" t="s">
        <v>111</v>
      </c>
      <c r="H2376" s="151" t="s">
        <v>111</v>
      </c>
      <c r="I2376" s="152" t="s">
        <v>112</v>
      </c>
    </row>
    <row r="2377" customFormat="false" ht="12.75" hidden="false" customHeight="false" outlineLevel="0" collapsed="false">
      <c r="A2377" s="0" t="s">
        <v>21</v>
      </c>
      <c r="B2377" s="0" t="s">
        <v>113</v>
      </c>
      <c r="C2377" s="0" t="s">
        <v>108</v>
      </c>
      <c r="D2377" s="116" t="n">
        <v>39661</v>
      </c>
      <c r="E2377" s="0" t="n">
        <v>0.04</v>
      </c>
      <c r="F2377" s="0" t="n">
        <v>3133123</v>
      </c>
      <c r="G2377" s="151" t="s">
        <v>111</v>
      </c>
      <c r="H2377" s="151" t="s">
        <v>111</v>
      </c>
      <c r="I2377" s="152" t="s">
        <v>112</v>
      </c>
    </row>
    <row r="2378" customFormat="false" ht="12.75" hidden="false" customHeight="false" outlineLevel="0" collapsed="false">
      <c r="A2378" s="0" t="s">
        <v>73</v>
      </c>
      <c r="B2378" s="0" t="s">
        <v>80</v>
      </c>
      <c r="C2378" s="0" t="s">
        <v>108</v>
      </c>
      <c r="D2378" s="116" t="n">
        <v>39661</v>
      </c>
      <c r="E2378" s="0" t="n">
        <v>-0.005</v>
      </c>
      <c r="F2378" s="0" t="n">
        <v>3133124</v>
      </c>
      <c r="G2378" s="151" t="s">
        <v>111</v>
      </c>
      <c r="H2378" s="151" t="s">
        <v>111</v>
      </c>
      <c r="I2378" s="152" t="s">
        <v>112</v>
      </c>
    </row>
    <row r="2379" customFormat="false" ht="12.75" hidden="false" customHeight="false" outlineLevel="0" collapsed="false">
      <c r="A2379" s="0" t="s">
        <v>74</v>
      </c>
      <c r="B2379" s="0" t="s">
        <v>80</v>
      </c>
      <c r="C2379" s="0" t="s">
        <v>108</v>
      </c>
      <c r="D2379" s="116" t="n">
        <v>39661</v>
      </c>
      <c r="E2379" s="0" t="n">
        <v>0.01</v>
      </c>
      <c r="F2379" s="0" t="n">
        <v>3133125</v>
      </c>
      <c r="G2379" s="151" t="s">
        <v>111</v>
      </c>
      <c r="H2379" s="151" t="s">
        <v>111</v>
      </c>
      <c r="I2379" s="152" t="s">
        <v>112</v>
      </c>
    </row>
    <row r="2380" customFormat="false" ht="12.75" hidden="false" customHeight="false" outlineLevel="0" collapsed="false">
      <c r="A2380" s="0" t="s">
        <v>75</v>
      </c>
      <c r="B2380" s="0" t="s">
        <v>80</v>
      </c>
      <c r="C2380" s="0" t="s">
        <v>108</v>
      </c>
      <c r="D2380" s="116" t="n">
        <v>39661</v>
      </c>
      <c r="E2380" s="0" t="n">
        <v>-0.02</v>
      </c>
      <c r="F2380" s="0" t="n">
        <v>3133126</v>
      </c>
      <c r="G2380" s="151" t="s">
        <v>111</v>
      </c>
      <c r="H2380" s="151" t="s">
        <v>111</v>
      </c>
      <c r="I2380" s="152" t="s">
        <v>112</v>
      </c>
    </row>
    <row r="2381" customFormat="false" ht="12.75" hidden="false" customHeight="false" outlineLevel="0" collapsed="false">
      <c r="A2381" s="0" t="s">
        <v>76</v>
      </c>
      <c r="B2381" s="0" t="s">
        <v>80</v>
      </c>
      <c r="C2381" s="0" t="s">
        <v>108</v>
      </c>
      <c r="D2381" s="116" t="n">
        <v>39661</v>
      </c>
      <c r="E2381" s="0" t="n">
        <v>0.01</v>
      </c>
      <c r="F2381" s="0" t="n">
        <v>3133127</v>
      </c>
      <c r="G2381" s="151" t="s">
        <v>111</v>
      </c>
      <c r="H2381" s="151" t="s">
        <v>111</v>
      </c>
      <c r="I2381" s="152" t="s">
        <v>112</v>
      </c>
    </row>
    <row r="2382" customFormat="false" ht="12.75" hidden="false" customHeight="false" outlineLevel="0" collapsed="false">
      <c r="A2382" s="0" t="s">
        <v>72</v>
      </c>
      <c r="B2382" s="0" t="s">
        <v>80</v>
      </c>
      <c r="C2382" s="0" t="s">
        <v>108</v>
      </c>
      <c r="D2382" s="116" t="n">
        <v>39661</v>
      </c>
      <c r="E2382" s="158" t="n">
        <v>39692</v>
      </c>
      <c r="I2382" s="152" t="s">
        <v>109</v>
      </c>
    </row>
    <row r="2383" customFormat="false" ht="12.75" hidden="false" customHeight="false" outlineLevel="0" collapsed="false">
      <c r="A2383" s="0" t="s">
        <v>59</v>
      </c>
      <c r="B2383" s="0" t="s">
        <v>110</v>
      </c>
      <c r="C2383" s="0" t="s">
        <v>108</v>
      </c>
      <c r="D2383" s="116" t="n">
        <v>39692</v>
      </c>
      <c r="E2383" s="0" t="n">
        <v>0.3975</v>
      </c>
      <c r="F2383" s="0" t="n">
        <v>3133100</v>
      </c>
      <c r="G2383" s="151" t="s">
        <v>111</v>
      </c>
      <c r="H2383" s="151" t="s">
        <v>111</v>
      </c>
      <c r="I2383" s="152" t="s">
        <v>112</v>
      </c>
    </row>
    <row r="2384" customFormat="false" ht="12.75" hidden="false" customHeight="false" outlineLevel="0" collapsed="false">
      <c r="A2384" s="0" t="s">
        <v>59</v>
      </c>
      <c r="B2384" s="0" t="s">
        <v>113</v>
      </c>
      <c r="C2384" s="0" t="s">
        <v>108</v>
      </c>
      <c r="D2384" s="116" t="n">
        <v>39692</v>
      </c>
      <c r="E2384" s="0" t="n">
        <v>0.02</v>
      </c>
      <c r="F2384" s="0" t="n">
        <v>3133101</v>
      </c>
      <c r="G2384" s="151" t="s">
        <v>111</v>
      </c>
      <c r="H2384" s="151" t="s">
        <v>111</v>
      </c>
      <c r="I2384" s="152" t="s">
        <v>112</v>
      </c>
    </row>
    <row r="2385" customFormat="false" ht="12.75" hidden="false" customHeight="false" outlineLevel="0" collapsed="false">
      <c r="A2385" s="0" t="s">
        <v>60</v>
      </c>
      <c r="B2385" s="0" t="s">
        <v>110</v>
      </c>
      <c r="C2385" s="0" t="s">
        <v>108</v>
      </c>
      <c r="D2385" s="116" t="n">
        <v>39692</v>
      </c>
      <c r="E2385" s="0" t="n">
        <v>0.3975</v>
      </c>
      <c r="F2385" s="0" t="n">
        <v>3133102</v>
      </c>
      <c r="G2385" s="151" t="s">
        <v>111</v>
      </c>
      <c r="H2385" s="151" t="s">
        <v>111</v>
      </c>
      <c r="I2385" s="152" t="s">
        <v>112</v>
      </c>
    </row>
    <row r="2386" customFormat="false" ht="12.75" hidden="false" customHeight="false" outlineLevel="0" collapsed="false">
      <c r="A2386" s="0" t="s">
        <v>60</v>
      </c>
      <c r="B2386" s="0" t="s">
        <v>113</v>
      </c>
      <c r="C2386" s="0" t="s">
        <v>108</v>
      </c>
      <c r="D2386" s="116" t="n">
        <v>39692</v>
      </c>
      <c r="E2386" s="0" t="n">
        <v>0.05</v>
      </c>
      <c r="F2386" s="0" t="n">
        <v>3133103</v>
      </c>
      <c r="G2386" s="151" t="s">
        <v>111</v>
      </c>
      <c r="H2386" s="151" t="s">
        <v>111</v>
      </c>
      <c r="I2386" s="152" t="s">
        <v>112</v>
      </c>
    </row>
    <row r="2387" customFormat="false" ht="12.75" hidden="false" customHeight="false" outlineLevel="0" collapsed="false">
      <c r="A2387" s="0" t="s">
        <v>61</v>
      </c>
      <c r="B2387" s="0" t="s">
        <v>110</v>
      </c>
      <c r="C2387" s="0" t="s">
        <v>108</v>
      </c>
      <c r="D2387" s="116" t="n">
        <v>39692</v>
      </c>
      <c r="E2387" s="0" t="n">
        <v>0.3975</v>
      </c>
      <c r="F2387" s="0" t="n">
        <v>3133104</v>
      </c>
      <c r="G2387" s="151" t="s">
        <v>111</v>
      </c>
      <c r="H2387" s="151" t="s">
        <v>111</v>
      </c>
      <c r="I2387" s="152" t="s">
        <v>112</v>
      </c>
    </row>
    <row r="2388" customFormat="false" ht="12.75" hidden="false" customHeight="false" outlineLevel="0" collapsed="false">
      <c r="A2388" s="0" t="s">
        <v>61</v>
      </c>
      <c r="B2388" s="0" t="s">
        <v>113</v>
      </c>
      <c r="C2388" s="0" t="s">
        <v>108</v>
      </c>
      <c r="D2388" s="116" t="n">
        <v>39692</v>
      </c>
      <c r="E2388" s="0" t="n">
        <v>0.02</v>
      </c>
      <c r="F2388" s="0" t="n">
        <v>3133105</v>
      </c>
      <c r="G2388" s="151" t="s">
        <v>111</v>
      </c>
      <c r="H2388" s="151" t="s">
        <v>111</v>
      </c>
      <c r="I2388" s="152" t="s">
        <v>112</v>
      </c>
    </row>
    <row r="2389" customFormat="false" ht="12.75" hidden="false" customHeight="false" outlineLevel="0" collapsed="false">
      <c r="A2389" s="0" t="s">
        <v>62</v>
      </c>
      <c r="B2389" s="0" t="s">
        <v>110</v>
      </c>
      <c r="C2389" s="0" t="s">
        <v>108</v>
      </c>
      <c r="D2389" s="116" t="n">
        <v>39692</v>
      </c>
      <c r="E2389" s="0" t="n">
        <v>0.3975</v>
      </c>
      <c r="F2389" s="0" t="n">
        <v>3133106</v>
      </c>
      <c r="G2389" s="151" t="s">
        <v>111</v>
      </c>
      <c r="H2389" s="151" t="s">
        <v>111</v>
      </c>
      <c r="I2389" s="152" t="s">
        <v>112</v>
      </c>
    </row>
    <row r="2390" customFormat="false" ht="12.75" hidden="false" customHeight="false" outlineLevel="0" collapsed="false">
      <c r="A2390" s="0" t="s">
        <v>62</v>
      </c>
      <c r="B2390" s="0" t="s">
        <v>113</v>
      </c>
      <c r="C2390" s="0" t="s">
        <v>108</v>
      </c>
      <c r="D2390" s="116" t="n">
        <v>39692</v>
      </c>
      <c r="E2390" s="0" t="n">
        <v>0.05</v>
      </c>
      <c r="F2390" s="0" t="n">
        <v>3133107</v>
      </c>
      <c r="G2390" s="151" t="s">
        <v>111</v>
      </c>
      <c r="H2390" s="151" t="s">
        <v>111</v>
      </c>
      <c r="I2390" s="152" t="s">
        <v>112</v>
      </c>
    </row>
    <row r="2391" customFormat="false" ht="12.75" hidden="false" customHeight="false" outlineLevel="0" collapsed="false">
      <c r="A2391" s="0" t="s">
        <v>49</v>
      </c>
      <c r="B2391" s="0" t="s">
        <v>110</v>
      </c>
      <c r="C2391" s="0" t="s">
        <v>108</v>
      </c>
      <c r="D2391" s="116" t="n">
        <v>39692</v>
      </c>
      <c r="E2391" s="0" t="n">
        <v>0.315</v>
      </c>
      <c r="F2391" s="0" t="n">
        <v>3133108</v>
      </c>
      <c r="G2391" s="151" t="s">
        <v>111</v>
      </c>
      <c r="H2391" s="151" t="s">
        <v>111</v>
      </c>
      <c r="I2391" s="152" t="s">
        <v>112</v>
      </c>
    </row>
    <row r="2392" customFormat="false" ht="12.75" hidden="false" customHeight="false" outlineLevel="0" collapsed="false">
      <c r="A2392" s="0" t="s">
        <v>49</v>
      </c>
      <c r="B2392" s="0" t="s">
        <v>113</v>
      </c>
      <c r="C2392" s="0" t="s">
        <v>108</v>
      </c>
      <c r="D2392" s="116" t="n">
        <v>39692</v>
      </c>
      <c r="E2392" s="0" t="n">
        <v>-0.005</v>
      </c>
      <c r="F2392" s="0" t="n">
        <v>3133109</v>
      </c>
      <c r="G2392" s="151" t="s">
        <v>111</v>
      </c>
      <c r="H2392" s="151" t="s">
        <v>111</v>
      </c>
      <c r="I2392" s="152" t="s">
        <v>112</v>
      </c>
    </row>
    <row r="2393" customFormat="false" ht="12.75" hidden="false" customHeight="false" outlineLevel="0" collapsed="false">
      <c r="A2393" s="0" t="s">
        <v>50</v>
      </c>
      <c r="B2393" s="0" t="s">
        <v>110</v>
      </c>
      <c r="C2393" s="0" t="s">
        <v>108</v>
      </c>
      <c r="D2393" s="116" t="n">
        <v>39692</v>
      </c>
      <c r="E2393" s="0" t="n">
        <v>0.36</v>
      </c>
      <c r="F2393" s="0" t="n">
        <v>3133110</v>
      </c>
      <c r="G2393" s="151" t="s">
        <v>111</v>
      </c>
      <c r="H2393" s="151" t="s">
        <v>111</v>
      </c>
      <c r="I2393" s="152" t="s">
        <v>112</v>
      </c>
    </row>
    <row r="2394" customFormat="false" ht="12.75" hidden="false" customHeight="false" outlineLevel="0" collapsed="false">
      <c r="A2394" s="0" t="s">
        <v>50</v>
      </c>
      <c r="B2394" s="0" t="s">
        <v>113</v>
      </c>
      <c r="C2394" s="0" t="s">
        <v>108</v>
      </c>
      <c r="D2394" s="116" t="n">
        <v>39692</v>
      </c>
      <c r="E2394" s="0" t="n">
        <v>-0.04</v>
      </c>
      <c r="F2394" s="0" t="n">
        <v>3133111</v>
      </c>
      <c r="G2394" s="151" t="s">
        <v>111</v>
      </c>
      <c r="H2394" s="151" t="s">
        <v>111</v>
      </c>
      <c r="I2394" s="152" t="s">
        <v>112</v>
      </c>
    </row>
    <row r="2395" customFormat="false" ht="12.75" hidden="false" customHeight="false" outlineLevel="0" collapsed="false">
      <c r="A2395" s="0" t="s">
        <v>51</v>
      </c>
      <c r="B2395" s="0" t="s">
        <v>110</v>
      </c>
      <c r="C2395" s="0" t="s">
        <v>108</v>
      </c>
      <c r="D2395" s="116" t="n">
        <v>39692</v>
      </c>
      <c r="E2395" s="0" t="n">
        <v>0.36</v>
      </c>
      <c r="F2395" s="0" t="n">
        <v>3133112</v>
      </c>
      <c r="G2395" s="151" t="s">
        <v>111</v>
      </c>
      <c r="H2395" s="151" t="s">
        <v>111</v>
      </c>
      <c r="I2395" s="152" t="s">
        <v>112</v>
      </c>
    </row>
    <row r="2396" customFormat="false" ht="12.75" hidden="false" customHeight="false" outlineLevel="0" collapsed="false">
      <c r="A2396" s="0" t="s">
        <v>51</v>
      </c>
      <c r="B2396" s="0" t="s">
        <v>113</v>
      </c>
      <c r="C2396" s="0" t="s">
        <v>108</v>
      </c>
      <c r="D2396" s="116" t="n">
        <v>39692</v>
      </c>
      <c r="E2396" s="0" t="n">
        <v>0.01</v>
      </c>
      <c r="F2396" s="0" t="n">
        <v>3133113</v>
      </c>
      <c r="G2396" s="151" t="s">
        <v>111</v>
      </c>
      <c r="H2396" s="151" t="s">
        <v>111</v>
      </c>
      <c r="I2396" s="152" t="s">
        <v>112</v>
      </c>
    </row>
    <row r="2397" customFormat="false" ht="12.75" hidden="false" customHeight="false" outlineLevel="0" collapsed="false">
      <c r="A2397" s="0" t="s">
        <v>52</v>
      </c>
      <c r="B2397" s="0" t="s">
        <v>110</v>
      </c>
      <c r="C2397" s="0" t="s">
        <v>108</v>
      </c>
      <c r="D2397" s="116" t="n">
        <v>39692</v>
      </c>
      <c r="E2397" s="0" t="n">
        <v>0.36</v>
      </c>
      <c r="F2397" s="0" t="n">
        <v>3133114</v>
      </c>
      <c r="G2397" s="151" t="s">
        <v>111</v>
      </c>
      <c r="H2397" s="151" t="s">
        <v>111</v>
      </c>
      <c r="I2397" s="152" t="s">
        <v>112</v>
      </c>
    </row>
    <row r="2398" customFormat="false" ht="12.75" hidden="false" customHeight="false" outlineLevel="0" collapsed="false">
      <c r="A2398" s="0" t="s">
        <v>52</v>
      </c>
      <c r="B2398" s="0" t="s">
        <v>113</v>
      </c>
      <c r="C2398" s="0" t="s">
        <v>108</v>
      </c>
      <c r="D2398" s="116" t="n">
        <v>39692</v>
      </c>
      <c r="E2398" s="0" t="n">
        <v>-0.02</v>
      </c>
      <c r="F2398" s="0" t="n">
        <v>3133115</v>
      </c>
      <c r="G2398" s="151" t="s">
        <v>111</v>
      </c>
      <c r="H2398" s="151" t="s">
        <v>111</v>
      </c>
      <c r="I2398" s="152" t="s">
        <v>112</v>
      </c>
    </row>
    <row r="2399" customFormat="false" ht="12.75" hidden="false" customHeight="false" outlineLevel="0" collapsed="false">
      <c r="A2399" s="0" t="s">
        <v>17</v>
      </c>
      <c r="B2399" s="0" t="s">
        <v>110</v>
      </c>
      <c r="C2399" s="0" t="s">
        <v>108</v>
      </c>
      <c r="D2399" s="116" t="n">
        <v>39692</v>
      </c>
      <c r="E2399" s="0" t="n">
        <v>0.3</v>
      </c>
      <c r="F2399" s="0" t="n">
        <v>3133116</v>
      </c>
      <c r="G2399" s="151" t="s">
        <v>111</v>
      </c>
      <c r="H2399" s="151" t="s">
        <v>111</v>
      </c>
      <c r="I2399" s="152" t="s">
        <v>112</v>
      </c>
    </row>
    <row r="2400" customFormat="false" ht="12.75" hidden="false" customHeight="false" outlineLevel="0" collapsed="false">
      <c r="A2400" s="0" t="s">
        <v>17</v>
      </c>
      <c r="B2400" s="0" t="s">
        <v>113</v>
      </c>
      <c r="C2400" s="0" t="s">
        <v>108</v>
      </c>
      <c r="D2400" s="116" t="n">
        <v>39692</v>
      </c>
      <c r="E2400" s="0" t="n">
        <v>0.02</v>
      </c>
      <c r="F2400" s="0" t="n">
        <v>3133117</v>
      </c>
      <c r="G2400" s="151" t="s">
        <v>111</v>
      </c>
      <c r="H2400" s="151" t="s">
        <v>111</v>
      </c>
      <c r="I2400" s="152" t="s">
        <v>112</v>
      </c>
    </row>
    <row r="2401" customFormat="false" ht="12.75" hidden="false" customHeight="false" outlineLevel="0" collapsed="false">
      <c r="A2401" s="0" t="s">
        <v>18</v>
      </c>
      <c r="B2401" s="0" t="s">
        <v>110</v>
      </c>
      <c r="C2401" s="0" t="s">
        <v>108</v>
      </c>
      <c r="D2401" s="116" t="n">
        <v>39692</v>
      </c>
      <c r="E2401" s="0" t="n">
        <v>0</v>
      </c>
      <c r="F2401" s="0" t="n">
        <v>3133118</v>
      </c>
      <c r="G2401" s="151" t="s">
        <v>111</v>
      </c>
      <c r="H2401" s="151" t="s">
        <v>111</v>
      </c>
      <c r="I2401" s="152" t="s">
        <v>112</v>
      </c>
    </row>
    <row r="2402" customFormat="false" ht="12.75" hidden="false" customHeight="false" outlineLevel="0" collapsed="false">
      <c r="A2402" s="0" t="s">
        <v>18</v>
      </c>
      <c r="B2402" s="0" t="s">
        <v>113</v>
      </c>
      <c r="C2402" s="0" t="s">
        <v>108</v>
      </c>
      <c r="D2402" s="116" t="n">
        <v>39692</v>
      </c>
      <c r="E2402" s="0" t="n">
        <v>0</v>
      </c>
      <c r="F2402" s="0" t="n">
        <v>3133119</v>
      </c>
      <c r="G2402" s="151" t="s">
        <v>111</v>
      </c>
      <c r="H2402" s="151" t="s">
        <v>111</v>
      </c>
      <c r="I2402" s="152" t="s">
        <v>112</v>
      </c>
    </row>
    <row r="2403" customFormat="false" ht="12.75" hidden="false" customHeight="false" outlineLevel="0" collapsed="false">
      <c r="A2403" s="0" t="s">
        <v>19</v>
      </c>
      <c r="B2403" s="0" t="s">
        <v>110</v>
      </c>
      <c r="C2403" s="0" t="s">
        <v>108</v>
      </c>
      <c r="D2403" s="116" t="n">
        <v>39692</v>
      </c>
      <c r="E2403" s="0" t="n">
        <v>0.3975</v>
      </c>
      <c r="F2403" s="0" t="n">
        <v>3133120</v>
      </c>
      <c r="G2403" s="151" t="s">
        <v>111</v>
      </c>
      <c r="H2403" s="151" t="s">
        <v>111</v>
      </c>
      <c r="I2403" s="152" t="s">
        <v>112</v>
      </c>
    </row>
    <row r="2404" customFormat="false" ht="12.75" hidden="false" customHeight="false" outlineLevel="0" collapsed="false">
      <c r="A2404" s="0" t="s">
        <v>19</v>
      </c>
      <c r="B2404" s="0" t="s">
        <v>113</v>
      </c>
      <c r="C2404" s="0" t="s">
        <v>108</v>
      </c>
      <c r="D2404" s="116" t="n">
        <v>39692</v>
      </c>
      <c r="E2404" s="0" t="n">
        <v>0.02</v>
      </c>
      <c r="F2404" s="0" t="n">
        <v>3133121</v>
      </c>
      <c r="G2404" s="151" t="s">
        <v>111</v>
      </c>
      <c r="H2404" s="151" t="s">
        <v>111</v>
      </c>
      <c r="I2404" s="152" t="s">
        <v>112</v>
      </c>
    </row>
    <row r="2405" customFormat="false" ht="12.75" hidden="false" customHeight="false" outlineLevel="0" collapsed="false">
      <c r="A2405" s="0" t="s">
        <v>21</v>
      </c>
      <c r="B2405" s="0" t="s">
        <v>110</v>
      </c>
      <c r="C2405" s="0" t="s">
        <v>108</v>
      </c>
      <c r="D2405" s="116" t="n">
        <v>39692</v>
      </c>
      <c r="E2405" s="0" t="n">
        <v>0.3875</v>
      </c>
      <c r="F2405" s="0" t="n">
        <v>3133122</v>
      </c>
      <c r="G2405" s="151" t="s">
        <v>111</v>
      </c>
      <c r="H2405" s="151" t="s">
        <v>111</v>
      </c>
      <c r="I2405" s="152" t="s">
        <v>112</v>
      </c>
    </row>
    <row r="2406" customFormat="false" ht="12.75" hidden="false" customHeight="false" outlineLevel="0" collapsed="false">
      <c r="A2406" s="0" t="s">
        <v>21</v>
      </c>
      <c r="B2406" s="0" t="s">
        <v>113</v>
      </c>
      <c r="C2406" s="0" t="s">
        <v>108</v>
      </c>
      <c r="D2406" s="116" t="n">
        <v>39692</v>
      </c>
      <c r="E2406" s="0" t="n">
        <v>0.04</v>
      </c>
      <c r="F2406" s="0" t="n">
        <v>3133123</v>
      </c>
      <c r="G2406" s="151" t="s">
        <v>111</v>
      </c>
      <c r="H2406" s="151" t="s">
        <v>111</v>
      </c>
      <c r="I2406" s="152" t="s">
        <v>112</v>
      </c>
    </row>
    <row r="2407" customFormat="false" ht="12.75" hidden="false" customHeight="false" outlineLevel="0" collapsed="false">
      <c r="A2407" s="0" t="s">
        <v>73</v>
      </c>
      <c r="B2407" s="0" t="s">
        <v>80</v>
      </c>
      <c r="C2407" s="0" t="s">
        <v>108</v>
      </c>
      <c r="D2407" s="116" t="n">
        <v>39692</v>
      </c>
      <c r="E2407" s="0" t="n">
        <v>-0.005</v>
      </c>
      <c r="F2407" s="0" t="n">
        <v>3133124</v>
      </c>
      <c r="G2407" s="151" t="s">
        <v>111</v>
      </c>
      <c r="H2407" s="151" t="s">
        <v>111</v>
      </c>
      <c r="I2407" s="152" t="s">
        <v>112</v>
      </c>
    </row>
    <row r="2408" customFormat="false" ht="12.75" hidden="false" customHeight="false" outlineLevel="0" collapsed="false">
      <c r="A2408" s="0" t="s">
        <v>74</v>
      </c>
      <c r="B2408" s="0" t="s">
        <v>80</v>
      </c>
      <c r="C2408" s="0" t="s">
        <v>108</v>
      </c>
      <c r="D2408" s="116" t="n">
        <v>39692</v>
      </c>
      <c r="E2408" s="0" t="n">
        <v>0.01</v>
      </c>
      <c r="F2408" s="0" t="n">
        <v>3133125</v>
      </c>
      <c r="G2408" s="151" t="s">
        <v>111</v>
      </c>
      <c r="H2408" s="151" t="s">
        <v>111</v>
      </c>
      <c r="I2408" s="152" t="s">
        <v>112</v>
      </c>
    </row>
    <row r="2409" customFormat="false" ht="12.75" hidden="false" customHeight="false" outlineLevel="0" collapsed="false">
      <c r="A2409" s="0" t="s">
        <v>75</v>
      </c>
      <c r="B2409" s="0" t="s">
        <v>80</v>
      </c>
      <c r="C2409" s="0" t="s">
        <v>108</v>
      </c>
      <c r="D2409" s="116" t="n">
        <v>39692</v>
      </c>
      <c r="E2409" s="0" t="n">
        <v>-0.02</v>
      </c>
      <c r="F2409" s="0" t="n">
        <v>3133126</v>
      </c>
      <c r="G2409" s="151" t="s">
        <v>111</v>
      </c>
      <c r="H2409" s="151" t="s">
        <v>111</v>
      </c>
      <c r="I2409" s="152" t="s">
        <v>112</v>
      </c>
    </row>
    <row r="2410" customFormat="false" ht="12.75" hidden="false" customHeight="false" outlineLevel="0" collapsed="false">
      <c r="A2410" s="0" t="s">
        <v>76</v>
      </c>
      <c r="B2410" s="0" t="s">
        <v>80</v>
      </c>
      <c r="C2410" s="0" t="s">
        <v>108</v>
      </c>
      <c r="D2410" s="116" t="n">
        <v>39692</v>
      </c>
      <c r="E2410" s="0" t="n">
        <v>0.01</v>
      </c>
      <c r="F2410" s="0" t="n">
        <v>3133127</v>
      </c>
      <c r="G2410" s="151" t="s">
        <v>111</v>
      </c>
      <c r="H2410" s="151" t="s">
        <v>111</v>
      </c>
      <c r="I2410" s="152" t="s">
        <v>112</v>
      </c>
    </row>
    <row r="2411" customFormat="false" ht="12.75" hidden="false" customHeight="false" outlineLevel="0" collapsed="false">
      <c r="A2411" s="0" t="s">
        <v>72</v>
      </c>
      <c r="B2411" s="0" t="s">
        <v>80</v>
      </c>
      <c r="C2411" s="0" t="s">
        <v>108</v>
      </c>
      <c r="D2411" s="116" t="n">
        <v>39692</v>
      </c>
      <c r="E2411" s="158" t="n">
        <v>39722</v>
      </c>
      <c r="I2411" s="152" t="s">
        <v>109</v>
      </c>
    </row>
    <row r="2412" customFormat="false" ht="12.75" hidden="false" customHeight="false" outlineLevel="0" collapsed="false">
      <c r="A2412" s="0" t="s">
        <v>59</v>
      </c>
      <c r="B2412" s="0" t="s">
        <v>110</v>
      </c>
      <c r="C2412" s="0" t="s">
        <v>108</v>
      </c>
      <c r="D2412" s="116" t="n">
        <v>39722</v>
      </c>
      <c r="E2412" s="0" t="n">
        <v>0.4</v>
      </c>
      <c r="F2412" s="0" t="n">
        <v>3133100</v>
      </c>
      <c r="G2412" s="151" t="s">
        <v>111</v>
      </c>
      <c r="H2412" s="151" t="s">
        <v>111</v>
      </c>
      <c r="I2412" s="152" t="s">
        <v>112</v>
      </c>
    </row>
    <row r="2413" customFormat="false" ht="12.75" hidden="false" customHeight="false" outlineLevel="0" collapsed="false">
      <c r="A2413" s="0" t="s">
        <v>59</v>
      </c>
      <c r="B2413" s="0" t="s">
        <v>113</v>
      </c>
      <c r="C2413" s="0" t="s">
        <v>108</v>
      </c>
      <c r="D2413" s="116" t="n">
        <v>39722</v>
      </c>
      <c r="E2413" s="0" t="n">
        <v>0.02</v>
      </c>
      <c r="F2413" s="0" t="n">
        <v>3133101</v>
      </c>
      <c r="G2413" s="151" t="s">
        <v>111</v>
      </c>
      <c r="H2413" s="151" t="s">
        <v>111</v>
      </c>
      <c r="I2413" s="152" t="s">
        <v>112</v>
      </c>
    </row>
    <row r="2414" customFormat="false" ht="12.75" hidden="false" customHeight="false" outlineLevel="0" collapsed="false">
      <c r="A2414" s="0" t="s">
        <v>60</v>
      </c>
      <c r="B2414" s="0" t="s">
        <v>110</v>
      </c>
      <c r="C2414" s="0" t="s">
        <v>108</v>
      </c>
      <c r="D2414" s="116" t="n">
        <v>39722</v>
      </c>
      <c r="E2414" s="0" t="n">
        <v>0.4</v>
      </c>
      <c r="F2414" s="0" t="n">
        <v>3133102</v>
      </c>
      <c r="G2414" s="151" t="s">
        <v>111</v>
      </c>
      <c r="H2414" s="151" t="s">
        <v>111</v>
      </c>
      <c r="I2414" s="152" t="s">
        <v>112</v>
      </c>
    </row>
    <row r="2415" customFormat="false" ht="12.75" hidden="false" customHeight="false" outlineLevel="0" collapsed="false">
      <c r="A2415" s="0" t="s">
        <v>60</v>
      </c>
      <c r="B2415" s="0" t="s">
        <v>113</v>
      </c>
      <c r="C2415" s="0" t="s">
        <v>108</v>
      </c>
      <c r="D2415" s="116" t="n">
        <v>39722</v>
      </c>
      <c r="E2415" s="0" t="n">
        <v>0.05</v>
      </c>
      <c r="F2415" s="0" t="n">
        <v>3133103</v>
      </c>
      <c r="G2415" s="151" t="s">
        <v>111</v>
      </c>
      <c r="H2415" s="151" t="s">
        <v>111</v>
      </c>
      <c r="I2415" s="152" t="s">
        <v>112</v>
      </c>
    </row>
    <row r="2416" customFormat="false" ht="12.75" hidden="false" customHeight="false" outlineLevel="0" collapsed="false">
      <c r="A2416" s="0" t="s">
        <v>61</v>
      </c>
      <c r="B2416" s="0" t="s">
        <v>110</v>
      </c>
      <c r="C2416" s="0" t="s">
        <v>108</v>
      </c>
      <c r="D2416" s="116" t="n">
        <v>39722</v>
      </c>
      <c r="E2416" s="0" t="n">
        <v>0.4</v>
      </c>
      <c r="F2416" s="0" t="n">
        <v>3133104</v>
      </c>
      <c r="G2416" s="151" t="s">
        <v>111</v>
      </c>
      <c r="H2416" s="151" t="s">
        <v>111</v>
      </c>
      <c r="I2416" s="152" t="s">
        <v>112</v>
      </c>
    </row>
    <row r="2417" customFormat="false" ht="12.75" hidden="false" customHeight="false" outlineLevel="0" collapsed="false">
      <c r="A2417" s="0" t="s">
        <v>61</v>
      </c>
      <c r="B2417" s="0" t="s">
        <v>113</v>
      </c>
      <c r="C2417" s="0" t="s">
        <v>108</v>
      </c>
      <c r="D2417" s="116" t="n">
        <v>39722</v>
      </c>
      <c r="E2417" s="0" t="n">
        <v>0.02</v>
      </c>
      <c r="F2417" s="0" t="n">
        <v>3133105</v>
      </c>
      <c r="G2417" s="151" t="s">
        <v>111</v>
      </c>
      <c r="H2417" s="151" t="s">
        <v>111</v>
      </c>
      <c r="I2417" s="152" t="s">
        <v>112</v>
      </c>
    </row>
    <row r="2418" customFormat="false" ht="12.75" hidden="false" customHeight="false" outlineLevel="0" collapsed="false">
      <c r="A2418" s="0" t="s">
        <v>62</v>
      </c>
      <c r="B2418" s="0" t="s">
        <v>110</v>
      </c>
      <c r="C2418" s="0" t="s">
        <v>108</v>
      </c>
      <c r="D2418" s="116" t="n">
        <v>39722</v>
      </c>
      <c r="E2418" s="0" t="n">
        <v>0.4</v>
      </c>
      <c r="F2418" s="0" t="n">
        <v>3133106</v>
      </c>
      <c r="G2418" s="151" t="s">
        <v>111</v>
      </c>
      <c r="H2418" s="151" t="s">
        <v>111</v>
      </c>
      <c r="I2418" s="152" t="s">
        <v>112</v>
      </c>
    </row>
    <row r="2419" customFormat="false" ht="12.75" hidden="false" customHeight="false" outlineLevel="0" collapsed="false">
      <c r="A2419" s="0" t="s">
        <v>62</v>
      </c>
      <c r="B2419" s="0" t="s">
        <v>113</v>
      </c>
      <c r="C2419" s="0" t="s">
        <v>108</v>
      </c>
      <c r="D2419" s="116" t="n">
        <v>39722</v>
      </c>
      <c r="E2419" s="0" t="n">
        <v>0.05</v>
      </c>
      <c r="F2419" s="0" t="n">
        <v>3133107</v>
      </c>
      <c r="G2419" s="151" t="s">
        <v>111</v>
      </c>
      <c r="H2419" s="151" t="s">
        <v>111</v>
      </c>
      <c r="I2419" s="152" t="s">
        <v>112</v>
      </c>
    </row>
    <row r="2420" customFormat="false" ht="12.75" hidden="false" customHeight="false" outlineLevel="0" collapsed="false">
      <c r="A2420" s="0" t="s">
        <v>49</v>
      </c>
      <c r="B2420" s="0" t="s">
        <v>110</v>
      </c>
      <c r="C2420" s="0" t="s">
        <v>108</v>
      </c>
      <c r="D2420" s="116" t="n">
        <v>39722</v>
      </c>
      <c r="E2420" s="0" t="n">
        <v>0.36</v>
      </c>
      <c r="F2420" s="0" t="n">
        <v>3133108</v>
      </c>
      <c r="G2420" s="151" t="s">
        <v>111</v>
      </c>
      <c r="H2420" s="151" t="s">
        <v>111</v>
      </c>
      <c r="I2420" s="152" t="s">
        <v>112</v>
      </c>
    </row>
    <row r="2421" customFormat="false" ht="12.75" hidden="false" customHeight="false" outlineLevel="0" collapsed="false">
      <c r="A2421" s="0" t="s">
        <v>49</v>
      </c>
      <c r="B2421" s="0" t="s">
        <v>113</v>
      </c>
      <c r="C2421" s="0" t="s">
        <v>108</v>
      </c>
      <c r="D2421" s="116" t="n">
        <v>39722</v>
      </c>
      <c r="E2421" s="0" t="n">
        <v>-0.005</v>
      </c>
      <c r="F2421" s="0" t="n">
        <v>3133109</v>
      </c>
      <c r="G2421" s="151" t="s">
        <v>111</v>
      </c>
      <c r="H2421" s="151" t="s">
        <v>111</v>
      </c>
      <c r="I2421" s="152" t="s">
        <v>112</v>
      </c>
    </row>
    <row r="2422" customFormat="false" ht="12.75" hidden="false" customHeight="false" outlineLevel="0" collapsed="false">
      <c r="A2422" s="0" t="s">
        <v>50</v>
      </c>
      <c r="B2422" s="0" t="s">
        <v>110</v>
      </c>
      <c r="C2422" s="0" t="s">
        <v>108</v>
      </c>
      <c r="D2422" s="116" t="n">
        <v>39722</v>
      </c>
      <c r="E2422" s="0" t="n">
        <v>0.4</v>
      </c>
      <c r="F2422" s="0" t="n">
        <v>3133110</v>
      </c>
      <c r="G2422" s="151" t="s">
        <v>111</v>
      </c>
      <c r="H2422" s="151" t="s">
        <v>111</v>
      </c>
      <c r="I2422" s="152" t="s">
        <v>112</v>
      </c>
    </row>
    <row r="2423" customFormat="false" ht="12.75" hidden="false" customHeight="false" outlineLevel="0" collapsed="false">
      <c r="A2423" s="0" t="s">
        <v>50</v>
      </c>
      <c r="B2423" s="0" t="s">
        <v>113</v>
      </c>
      <c r="C2423" s="0" t="s">
        <v>108</v>
      </c>
      <c r="D2423" s="116" t="n">
        <v>39722</v>
      </c>
      <c r="E2423" s="0" t="n">
        <v>-0.085</v>
      </c>
      <c r="F2423" s="0" t="n">
        <v>3133111</v>
      </c>
      <c r="G2423" s="151" t="s">
        <v>111</v>
      </c>
      <c r="H2423" s="151" t="s">
        <v>111</v>
      </c>
      <c r="I2423" s="152" t="s">
        <v>112</v>
      </c>
    </row>
    <row r="2424" customFormat="false" ht="12.75" hidden="false" customHeight="false" outlineLevel="0" collapsed="false">
      <c r="A2424" s="0" t="s">
        <v>51</v>
      </c>
      <c r="B2424" s="0" t="s">
        <v>110</v>
      </c>
      <c r="C2424" s="0" t="s">
        <v>108</v>
      </c>
      <c r="D2424" s="116" t="n">
        <v>39722</v>
      </c>
      <c r="E2424" s="0" t="n">
        <v>0.4</v>
      </c>
      <c r="F2424" s="0" t="n">
        <v>3133112</v>
      </c>
      <c r="G2424" s="151" t="s">
        <v>111</v>
      </c>
      <c r="H2424" s="151" t="s">
        <v>111</v>
      </c>
      <c r="I2424" s="152" t="s">
        <v>112</v>
      </c>
    </row>
    <row r="2425" customFormat="false" ht="12.75" hidden="false" customHeight="false" outlineLevel="0" collapsed="false">
      <c r="A2425" s="0" t="s">
        <v>51</v>
      </c>
      <c r="B2425" s="0" t="s">
        <v>113</v>
      </c>
      <c r="C2425" s="0" t="s">
        <v>108</v>
      </c>
      <c r="D2425" s="116" t="n">
        <v>39722</v>
      </c>
      <c r="E2425" s="0" t="n">
        <v>0.01</v>
      </c>
      <c r="F2425" s="0" t="n">
        <v>3133113</v>
      </c>
      <c r="G2425" s="151" t="s">
        <v>111</v>
      </c>
      <c r="H2425" s="151" t="s">
        <v>111</v>
      </c>
      <c r="I2425" s="152" t="s">
        <v>112</v>
      </c>
    </row>
    <row r="2426" customFormat="false" ht="12.75" hidden="false" customHeight="false" outlineLevel="0" collapsed="false">
      <c r="A2426" s="0" t="s">
        <v>52</v>
      </c>
      <c r="B2426" s="0" t="s">
        <v>110</v>
      </c>
      <c r="C2426" s="0" t="s">
        <v>108</v>
      </c>
      <c r="D2426" s="116" t="n">
        <v>39722</v>
      </c>
      <c r="E2426" s="0" t="n">
        <v>0.4</v>
      </c>
      <c r="F2426" s="0" t="n">
        <v>3133114</v>
      </c>
      <c r="G2426" s="151" t="s">
        <v>111</v>
      </c>
      <c r="H2426" s="151" t="s">
        <v>111</v>
      </c>
      <c r="I2426" s="152" t="s">
        <v>112</v>
      </c>
    </row>
    <row r="2427" customFormat="false" ht="12.75" hidden="false" customHeight="false" outlineLevel="0" collapsed="false">
      <c r="A2427" s="0" t="s">
        <v>52</v>
      </c>
      <c r="B2427" s="0" t="s">
        <v>113</v>
      </c>
      <c r="C2427" s="0" t="s">
        <v>108</v>
      </c>
      <c r="D2427" s="116" t="n">
        <v>39722</v>
      </c>
      <c r="E2427" s="0" t="n">
        <v>-0.055</v>
      </c>
      <c r="F2427" s="0" t="n">
        <v>3133115</v>
      </c>
      <c r="G2427" s="151" t="s">
        <v>111</v>
      </c>
      <c r="H2427" s="151" t="s">
        <v>111</v>
      </c>
      <c r="I2427" s="152" t="s">
        <v>112</v>
      </c>
    </row>
    <row r="2428" customFormat="false" ht="12.75" hidden="false" customHeight="false" outlineLevel="0" collapsed="false">
      <c r="A2428" s="0" t="s">
        <v>17</v>
      </c>
      <c r="B2428" s="0" t="s">
        <v>110</v>
      </c>
      <c r="C2428" s="0" t="s">
        <v>108</v>
      </c>
      <c r="D2428" s="116" t="n">
        <v>39722</v>
      </c>
      <c r="E2428" s="0" t="n">
        <v>0.3</v>
      </c>
      <c r="F2428" s="0" t="n">
        <v>3133116</v>
      </c>
      <c r="G2428" s="151" t="s">
        <v>111</v>
      </c>
      <c r="H2428" s="151" t="s">
        <v>111</v>
      </c>
      <c r="I2428" s="152" t="s">
        <v>112</v>
      </c>
    </row>
    <row r="2429" customFormat="false" ht="12.75" hidden="false" customHeight="false" outlineLevel="0" collapsed="false">
      <c r="A2429" s="0" t="s">
        <v>17</v>
      </c>
      <c r="B2429" s="0" t="s">
        <v>113</v>
      </c>
      <c r="C2429" s="0" t="s">
        <v>108</v>
      </c>
      <c r="D2429" s="116" t="n">
        <v>39722</v>
      </c>
      <c r="E2429" s="0" t="n">
        <v>0.02</v>
      </c>
      <c r="F2429" s="0" t="n">
        <v>3133117</v>
      </c>
      <c r="G2429" s="151" t="s">
        <v>111</v>
      </c>
      <c r="H2429" s="151" t="s">
        <v>111</v>
      </c>
      <c r="I2429" s="152" t="s">
        <v>112</v>
      </c>
    </row>
    <row r="2430" customFormat="false" ht="12.75" hidden="false" customHeight="false" outlineLevel="0" collapsed="false">
      <c r="A2430" s="0" t="s">
        <v>18</v>
      </c>
      <c r="B2430" s="0" t="s">
        <v>110</v>
      </c>
      <c r="C2430" s="0" t="s">
        <v>108</v>
      </c>
      <c r="D2430" s="116" t="n">
        <v>39722</v>
      </c>
      <c r="E2430" s="0" t="n">
        <v>0</v>
      </c>
      <c r="F2430" s="0" t="n">
        <v>3133118</v>
      </c>
      <c r="G2430" s="151" t="s">
        <v>111</v>
      </c>
      <c r="H2430" s="151" t="s">
        <v>111</v>
      </c>
      <c r="I2430" s="152" t="s">
        <v>112</v>
      </c>
    </row>
    <row r="2431" customFormat="false" ht="12.75" hidden="false" customHeight="false" outlineLevel="0" collapsed="false">
      <c r="A2431" s="0" t="s">
        <v>18</v>
      </c>
      <c r="B2431" s="0" t="s">
        <v>113</v>
      </c>
      <c r="C2431" s="0" t="s">
        <v>108</v>
      </c>
      <c r="D2431" s="116" t="n">
        <v>39722</v>
      </c>
      <c r="E2431" s="0" t="n">
        <v>0</v>
      </c>
      <c r="F2431" s="0" t="n">
        <v>3133119</v>
      </c>
      <c r="G2431" s="151" t="s">
        <v>111</v>
      </c>
      <c r="H2431" s="151" t="s">
        <v>111</v>
      </c>
      <c r="I2431" s="152" t="s">
        <v>112</v>
      </c>
    </row>
    <row r="2432" customFormat="false" ht="12.75" hidden="false" customHeight="false" outlineLevel="0" collapsed="false">
      <c r="A2432" s="0" t="s">
        <v>19</v>
      </c>
      <c r="B2432" s="0" t="s">
        <v>110</v>
      </c>
      <c r="C2432" s="0" t="s">
        <v>108</v>
      </c>
      <c r="D2432" s="116" t="n">
        <v>39722</v>
      </c>
      <c r="E2432" s="0" t="n">
        <v>0.4</v>
      </c>
      <c r="F2432" s="0" t="n">
        <v>3133120</v>
      </c>
      <c r="G2432" s="151" t="s">
        <v>111</v>
      </c>
      <c r="H2432" s="151" t="s">
        <v>111</v>
      </c>
      <c r="I2432" s="152" t="s">
        <v>112</v>
      </c>
    </row>
    <row r="2433" customFormat="false" ht="12.75" hidden="false" customHeight="false" outlineLevel="0" collapsed="false">
      <c r="A2433" s="0" t="s">
        <v>19</v>
      </c>
      <c r="B2433" s="0" t="s">
        <v>113</v>
      </c>
      <c r="C2433" s="0" t="s">
        <v>108</v>
      </c>
      <c r="D2433" s="116" t="n">
        <v>39722</v>
      </c>
      <c r="E2433" s="0" t="n">
        <v>0.02</v>
      </c>
      <c r="F2433" s="0" t="n">
        <v>3133121</v>
      </c>
      <c r="G2433" s="151" t="s">
        <v>111</v>
      </c>
      <c r="H2433" s="151" t="s">
        <v>111</v>
      </c>
      <c r="I2433" s="152" t="s">
        <v>112</v>
      </c>
    </row>
    <row r="2434" customFormat="false" ht="12.75" hidden="false" customHeight="false" outlineLevel="0" collapsed="false">
      <c r="A2434" s="0" t="s">
        <v>21</v>
      </c>
      <c r="B2434" s="0" t="s">
        <v>110</v>
      </c>
      <c r="C2434" s="0" t="s">
        <v>108</v>
      </c>
      <c r="D2434" s="116" t="n">
        <v>39722</v>
      </c>
      <c r="E2434" s="0" t="n">
        <v>0.39</v>
      </c>
      <c r="F2434" s="0" t="n">
        <v>3133122</v>
      </c>
      <c r="G2434" s="151" t="s">
        <v>111</v>
      </c>
      <c r="H2434" s="151" t="s">
        <v>111</v>
      </c>
      <c r="I2434" s="152" t="s">
        <v>112</v>
      </c>
    </row>
    <row r="2435" customFormat="false" ht="12.75" hidden="false" customHeight="false" outlineLevel="0" collapsed="false">
      <c r="A2435" s="0" t="s">
        <v>21</v>
      </c>
      <c r="B2435" s="0" t="s">
        <v>113</v>
      </c>
      <c r="C2435" s="0" t="s">
        <v>108</v>
      </c>
      <c r="D2435" s="116" t="n">
        <v>39722</v>
      </c>
      <c r="E2435" s="0" t="n">
        <v>0.04</v>
      </c>
      <c r="F2435" s="0" t="n">
        <v>3133123</v>
      </c>
      <c r="G2435" s="151" t="s">
        <v>111</v>
      </c>
      <c r="H2435" s="151" t="s">
        <v>111</v>
      </c>
      <c r="I2435" s="152" t="s">
        <v>112</v>
      </c>
    </row>
    <row r="2436" customFormat="false" ht="12.75" hidden="false" customHeight="false" outlineLevel="0" collapsed="false">
      <c r="A2436" s="0" t="s">
        <v>73</v>
      </c>
      <c r="B2436" s="0" t="s">
        <v>80</v>
      </c>
      <c r="C2436" s="0" t="s">
        <v>108</v>
      </c>
      <c r="D2436" s="116" t="n">
        <v>39722</v>
      </c>
      <c r="E2436" s="0" t="n">
        <v>-0.005</v>
      </c>
      <c r="F2436" s="0" t="n">
        <v>3133124</v>
      </c>
      <c r="G2436" s="151" t="s">
        <v>111</v>
      </c>
      <c r="H2436" s="151" t="s">
        <v>111</v>
      </c>
      <c r="I2436" s="152" t="s">
        <v>112</v>
      </c>
    </row>
    <row r="2437" customFormat="false" ht="12.75" hidden="false" customHeight="false" outlineLevel="0" collapsed="false">
      <c r="A2437" s="0" t="s">
        <v>74</v>
      </c>
      <c r="B2437" s="0" t="s">
        <v>80</v>
      </c>
      <c r="C2437" s="0" t="s">
        <v>108</v>
      </c>
      <c r="D2437" s="116" t="n">
        <v>39722</v>
      </c>
      <c r="E2437" s="0" t="n">
        <v>0.01</v>
      </c>
      <c r="F2437" s="0" t="n">
        <v>3133125</v>
      </c>
      <c r="G2437" s="151" t="s">
        <v>111</v>
      </c>
      <c r="H2437" s="151" t="s">
        <v>111</v>
      </c>
      <c r="I2437" s="152" t="s">
        <v>112</v>
      </c>
    </row>
    <row r="2438" customFormat="false" ht="12.75" hidden="false" customHeight="false" outlineLevel="0" collapsed="false">
      <c r="A2438" s="0" t="s">
        <v>75</v>
      </c>
      <c r="B2438" s="0" t="s">
        <v>80</v>
      </c>
      <c r="C2438" s="0" t="s">
        <v>108</v>
      </c>
      <c r="D2438" s="116" t="n">
        <v>39722</v>
      </c>
      <c r="E2438" s="0" t="n">
        <v>-0.055</v>
      </c>
      <c r="F2438" s="0" t="n">
        <v>3133126</v>
      </c>
      <c r="G2438" s="151" t="s">
        <v>111</v>
      </c>
      <c r="H2438" s="151" t="s">
        <v>111</v>
      </c>
      <c r="I2438" s="152" t="s">
        <v>112</v>
      </c>
    </row>
    <row r="2439" customFormat="false" ht="12.75" hidden="false" customHeight="false" outlineLevel="0" collapsed="false">
      <c r="A2439" s="0" t="s">
        <v>76</v>
      </c>
      <c r="B2439" s="0" t="s">
        <v>80</v>
      </c>
      <c r="C2439" s="0" t="s">
        <v>108</v>
      </c>
      <c r="D2439" s="116" t="n">
        <v>39722</v>
      </c>
      <c r="E2439" s="0" t="n">
        <v>0.01</v>
      </c>
      <c r="F2439" s="0" t="n">
        <v>3133127</v>
      </c>
      <c r="G2439" s="151" t="s">
        <v>111</v>
      </c>
      <c r="H2439" s="151" t="s">
        <v>111</v>
      </c>
      <c r="I2439" s="152" t="s">
        <v>112</v>
      </c>
    </row>
    <row r="2440" customFormat="false" ht="12.75" hidden="false" customHeight="false" outlineLevel="0" collapsed="false">
      <c r="A2440" s="0" t="s">
        <v>72</v>
      </c>
      <c r="B2440" s="0" t="s">
        <v>80</v>
      </c>
      <c r="C2440" s="0" t="s">
        <v>108</v>
      </c>
      <c r="D2440" s="116" t="n">
        <v>39722</v>
      </c>
      <c r="E2440" s="158" t="n">
        <v>39753</v>
      </c>
      <c r="I2440" s="152" t="s">
        <v>109</v>
      </c>
    </row>
    <row r="2441" customFormat="false" ht="12.75" hidden="false" customHeight="false" outlineLevel="0" collapsed="false">
      <c r="A2441" s="0" t="s">
        <v>59</v>
      </c>
      <c r="B2441" s="0" t="s">
        <v>110</v>
      </c>
      <c r="C2441" s="0" t="s">
        <v>108</v>
      </c>
      <c r="D2441" s="116" t="n">
        <v>39753</v>
      </c>
      <c r="E2441" s="0" t="n">
        <v>0.555</v>
      </c>
      <c r="F2441" s="0" t="n">
        <v>3133100</v>
      </c>
      <c r="G2441" s="151" t="s">
        <v>111</v>
      </c>
      <c r="H2441" s="151" t="s">
        <v>111</v>
      </c>
      <c r="I2441" s="152" t="s">
        <v>112</v>
      </c>
    </row>
    <row r="2442" customFormat="false" ht="12.75" hidden="false" customHeight="false" outlineLevel="0" collapsed="false">
      <c r="A2442" s="0" t="s">
        <v>59</v>
      </c>
      <c r="B2442" s="0" t="s">
        <v>113</v>
      </c>
      <c r="C2442" s="0" t="s">
        <v>108</v>
      </c>
      <c r="D2442" s="116" t="n">
        <v>39753</v>
      </c>
      <c r="E2442" s="0" t="n">
        <v>0.05</v>
      </c>
      <c r="F2442" s="0" t="n">
        <v>3133101</v>
      </c>
      <c r="G2442" s="151" t="s">
        <v>111</v>
      </c>
      <c r="H2442" s="151" t="s">
        <v>111</v>
      </c>
      <c r="I2442" s="152" t="s">
        <v>112</v>
      </c>
    </row>
    <row r="2443" customFormat="false" ht="12.75" hidden="false" customHeight="false" outlineLevel="0" collapsed="false">
      <c r="A2443" s="0" t="s">
        <v>60</v>
      </c>
      <c r="B2443" s="0" t="s">
        <v>110</v>
      </c>
      <c r="C2443" s="0" t="s">
        <v>108</v>
      </c>
      <c r="D2443" s="116" t="n">
        <v>39753</v>
      </c>
      <c r="E2443" s="0" t="n">
        <v>0.555</v>
      </c>
      <c r="F2443" s="0" t="n">
        <v>3133102</v>
      </c>
      <c r="G2443" s="151" t="s">
        <v>111</v>
      </c>
      <c r="H2443" s="151" t="s">
        <v>111</v>
      </c>
      <c r="I2443" s="152" t="s">
        <v>112</v>
      </c>
    </row>
    <row r="2444" customFormat="false" ht="12.75" hidden="false" customHeight="false" outlineLevel="0" collapsed="false">
      <c r="A2444" s="0" t="s">
        <v>60</v>
      </c>
      <c r="B2444" s="0" t="s">
        <v>113</v>
      </c>
      <c r="C2444" s="0" t="s">
        <v>108</v>
      </c>
      <c r="D2444" s="116" t="n">
        <v>39753</v>
      </c>
      <c r="E2444" s="0" t="n">
        <v>0.14</v>
      </c>
      <c r="F2444" s="0" t="n">
        <v>3133103</v>
      </c>
      <c r="G2444" s="151" t="s">
        <v>111</v>
      </c>
      <c r="H2444" s="151" t="s">
        <v>111</v>
      </c>
      <c r="I2444" s="152" t="s">
        <v>112</v>
      </c>
    </row>
    <row r="2445" customFormat="false" ht="12.75" hidden="false" customHeight="false" outlineLevel="0" collapsed="false">
      <c r="A2445" s="0" t="s">
        <v>61</v>
      </c>
      <c r="B2445" s="0" t="s">
        <v>110</v>
      </c>
      <c r="C2445" s="0" t="s">
        <v>108</v>
      </c>
      <c r="D2445" s="116" t="n">
        <v>39753</v>
      </c>
      <c r="E2445" s="0" t="n">
        <v>0.555</v>
      </c>
      <c r="F2445" s="0" t="n">
        <v>3133104</v>
      </c>
      <c r="G2445" s="151" t="s">
        <v>111</v>
      </c>
      <c r="H2445" s="151" t="s">
        <v>111</v>
      </c>
      <c r="I2445" s="152" t="s">
        <v>112</v>
      </c>
    </row>
    <row r="2446" customFormat="false" ht="12.75" hidden="false" customHeight="false" outlineLevel="0" collapsed="false">
      <c r="A2446" s="0" t="s">
        <v>61</v>
      </c>
      <c r="B2446" s="0" t="s">
        <v>113</v>
      </c>
      <c r="C2446" s="0" t="s">
        <v>108</v>
      </c>
      <c r="D2446" s="116" t="n">
        <v>39753</v>
      </c>
      <c r="E2446" s="0" t="n">
        <v>0.05</v>
      </c>
      <c r="F2446" s="0" t="n">
        <v>3133105</v>
      </c>
      <c r="G2446" s="151" t="s">
        <v>111</v>
      </c>
      <c r="H2446" s="151" t="s">
        <v>111</v>
      </c>
      <c r="I2446" s="152" t="s">
        <v>112</v>
      </c>
    </row>
    <row r="2447" customFormat="false" ht="12.75" hidden="false" customHeight="false" outlineLevel="0" collapsed="false">
      <c r="A2447" s="0" t="s">
        <v>62</v>
      </c>
      <c r="B2447" s="0" t="s">
        <v>110</v>
      </c>
      <c r="C2447" s="0" t="s">
        <v>108</v>
      </c>
      <c r="D2447" s="116" t="n">
        <v>39753</v>
      </c>
      <c r="E2447" s="0" t="n">
        <v>0.555</v>
      </c>
      <c r="F2447" s="0" t="n">
        <v>3133106</v>
      </c>
      <c r="G2447" s="151" t="s">
        <v>111</v>
      </c>
      <c r="H2447" s="151" t="s">
        <v>111</v>
      </c>
      <c r="I2447" s="152" t="s">
        <v>112</v>
      </c>
    </row>
    <row r="2448" customFormat="false" ht="12.75" hidden="false" customHeight="false" outlineLevel="0" collapsed="false">
      <c r="A2448" s="0" t="s">
        <v>62</v>
      </c>
      <c r="B2448" s="0" t="s">
        <v>113</v>
      </c>
      <c r="C2448" s="0" t="s">
        <v>108</v>
      </c>
      <c r="D2448" s="116" t="n">
        <v>39753</v>
      </c>
      <c r="E2448" s="0" t="n">
        <v>0.14</v>
      </c>
      <c r="F2448" s="0" t="n">
        <v>3133107</v>
      </c>
      <c r="G2448" s="151" t="s">
        <v>111</v>
      </c>
      <c r="H2448" s="151" t="s">
        <v>111</v>
      </c>
      <c r="I2448" s="152" t="s">
        <v>112</v>
      </c>
    </row>
    <row r="2449" customFormat="false" ht="12.75" hidden="false" customHeight="false" outlineLevel="0" collapsed="false">
      <c r="A2449" s="0" t="s">
        <v>49</v>
      </c>
      <c r="B2449" s="0" t="s">
        <v>110</v>
      </c>
      <c r="C2449" s="0" t="s">
        <v>108</v>
      </c>
      <c r="D2449" s="116" t="n">
        <v>39753</v>
      </c>
      <c r="E2449" s="0" t="n">
        <v>0.46</v>
      </c>
      <c r="F2449" s="0" t="n">
        <v>3133108</v>
      </c>
      <c r="G2449" s="151" t="s">
        <v>111</v>
      </c>
      <c r="H2449" s="151" t="s">
        <v>111</v>
      </c>
      <c r="I2449" s="152" t="s">
        <v>112</v>
      </c>
    </row>
    <row r="2450" customFormat="false" ht="12.75" hidden="false" customHeight="false" outlineLevel="0" collapsed="false">
      <c r="A2450" s="0" t="s">
        <v>49</v>
      </c>
      <c r="B2450" s="0" t="s">
        <v>113</v>
      </c>
      <c r="C2450" s="0" t="s">
        <v>108</v>
      </c>
      <c r="D2450" s="116" t="n">
        <v>39753</v>
      </c>
      <c r="E2450" s="0" t="n">
        <v>0.05</v>
      </c>
      <c r="F2450" s="0" t="n">
        <v>3133109</v>
      </c>
      <c r="G2450" s="151" t="s">
        <v>111</v>
      </c>
      <c r="H2450" s="151" t="s">
        <v>111</v>
      </c>
      <c r="I2450" s="152" t="s">
        <v>112</v>
      </c>
    </row>
    <row r="2451" customFormat="false" ht="12.75" hidden="false" customHeight="false" outlineLevel="0" collapsed="false">
      <c r="A2451" s="0" t="s">
        <v>50</v>
      </c>
      <c r="B2451" s="0" t="s">
        <v>110</v>
      </c>
      <c r="C2451" s="0" t="s">
        <v>108</v>
      </c>
      <c r="D2451" s="116" t="n">
        <v>39753</v>
      </c>
      <c r="E2451" s="0" t="n">
        <v>0.7</v>
      </c>
      <c r="F2451" s="0" t="n">
        <v>3133110</v>
      </c>
      <c r="G2451" s="151" t="s">
        <v>111</v>
      </c>
      <c r="H2451" s="151" t="s">
        <v>111</v>
      </c>
      <c r="I2451" s="152" t="s">
        <v>112</v>
      </c>
    </row>
    <row r="2452" customFormat="false" ht="12.75" hidden="false" customHeight="false" outlineLevel="0" collapsed="false">
      <c r="A2452" s="0" t="s">
        <v>50</v>
      </c>
      <c r="B2452" s="0" t="s">
        <v>113</v>
      </c>
      <c r="C2452" s="0" t="s">
        <v>108</v>
      </c>
      <c r="D2452" s="116" t="n">
        <v>39753</v>
      </c>
      <c r="E2452" s="0" t="n">
        <v>-0.17</v>
      </c>
      <c r="F2452" s="0" t="n">
        <v>3133111</v>
      </c>
      <c r="G2452" s="151" t="s">
        <v>111</v>
      </c>
      <c r="H2452" s="151" t="s">
        <v>111</v>
      </c>
      <c r="I2452" s="152" t="s">
        <v>112</v>
      </c>
    </row>
    <row r="2453" customFormat="false" ht="12.75" hidden="false" customHeight="false" outlineLevel="0" collapsed="false">
      <c r="A2453" s="0" t="s">
        <v>51</v>
      </c>
      <c r="B2453" s="0" t="s">
        <v>110</v>
      </c>
      <c r="C2453" s="0" t="s">
        <v>108</v>
      </c>
      <c r="D2453" s="116" t="n">
        <v>39753</v>
      </c>
      <c r="E2453" s="0" t="n">
        <v>0.7</v>
      </c>
      <c r="F2453" s="0" t="n">
        <v>3133112</v>
      </c>
      <c r="G2453" s="151" t="s">
        <v>111</v>
      </c>
      <c r="H2453" s="151" t="s">
        <v>111</v>
      </c>
      <c r="I2453" s="152" t="s">
        <v>112</v>
      </c>
    </row>
    <row r="2454" customFormat="false" ht="12.75" hidden="false" customHeight="false" outlineLevel="0" collapsed="false">
      <c r="A2454" s="0" t="s">
        <v>51</v>
      </c>
      <c r="B2454" s="0" t="s">
        <v>113</v>
      </c>
      <c r="C2454" s="0" t="s">
        <v>108</v>
      </c>
      <c r="D2454" s="116" t="n">
        <v>39753</v>
      </c>
      <c r="E2454" s="0" t="n">
        <v>0.055</v>
      </c>
      <c r="F2454" s="0" t="n">
        <v>3133113</v>
      </c>
      <c r="G2454" s="151" t="s">
        <v>111</v>
      </c>
      <c r="H2454" s="151" t="s">
        <v>111</v>
      </c>
      <c r="I2454" s="152" t="s">
        <v>112</v>
      </c>
    </row>
    <row r="2455" customFormat="false" ht="12.75" hidden="false" customHeight="false" outlineLevel="0" collapsed="false">
      <c r="A2455" s="0" t="s">
        <v>52</v>
      </c>
      <c r="B2455" s="0" t="s">
        <v>110</v>
      </c>
      <c r="C2455" s="0" t="s">
        <v>108</v>
      </c>
      <c r="D2455" s="116" t="n">
        <v>39753</v>
      </c>
      <c r="E2455" s="0" t="n">
        <v>0.7</v>
      </c>
      <c r="F2455" s="0" t="n">
        <v>3133114</v>
      </c>
      <c r="G2455" s="151" t="s">
        <v>111</v>
      </c>
      <c r="H2455" s="151" t="s">
        <v>111</v>
      </c>
      <c r="I2455" s="152" t="s">
        <v>112</v>
      </c>
    </row>
    <row r="2456" customFormat="false" ht="12.75" hidden="false" customHeight="false" outlineLevel="0" collapsed="false">
      <c r="A2456" s="0" t="s">
        <v>52</v>
      </c>
      <c r="B2456" s="0" t="s">
        <v>113</v>
      </c>
      <c r="C2456" s="0" t="s">
        <v>108</v>
      </c>
      <c r="D2456" s="116" t="n">
        <v>39753</v>
      </c>
      <c r="E2456" s="0" t="n">
        <v>-0.05</v>
      </c>
      <c r="F2456" s="0" t="n">
        <v>3133115</v>
      </c>
      <c r="G2456" s="151" t="s">
        <v>111</v>
      </c>
      <c r="H2456" s="151" t="s">
        <v>111</v>
      </c>
      <c r="I2456" s="152" t="s">
        <v>112</v>
      </c>
    </row>
    <row r="2457" customFormat="false" ht="12.75" hidden="false" customHeight="false" outlineLevel="0" collapsed="false">
      <c r="A2457" s="0" t="s">
        <v>17</v>
      </c>
      <c r="B2457" s="0" t="s">
        <v>110</v>
      </c>
      <c r="C2457" s="0" t="s">
        <v>108</v>
      </c>
      <c r="D2457" s="116" t="n">
        <v>39753</v>
      </c>
      <c r="E2457" s="0" t="n">
        <v>1.1</v>
      </c>
      <c r="F2457" s="0" t="n">
        <v>3133116</v>
      </c>
      <c r="G2457" s="151" t="s">
        <v>111</v>
      </c>
      <c r="H2457" s="151" t="s">
        <v>111</v>
      </c>
      <c r="I2457" s="152" t="s">
        <v>112</v>
      </c>
    </row>
    <row r="2458" customFormat="false" ht="12.75" hidden="false" customHeight="false" outlineLevel="0" collapsed="false">
      <c r="A2458" s="0" t="s">
        <v>17</v>
      </c>
      <c r="B2458" s="0" t="s">
        <v>113</v>
      </c>
      <c r="C2458" s="0" t="s">
        <v>108</v>
      </c>
      <c r="D2458" s="116" t="n">
        <v>39753</v>
      </c>
      <c r="E2458" s="0" t="n">
        <v>0.02</v>
      </c>
      <c r="F2458" s="0" t="n">
        <v>3133117</v>
      </c>
      <c r="G2458" s="151" t="s">
        <v>111</v>
      </c>
      <c r="H2458" s="151" t="s">
        <v>111</v>
      </c>
      <c r="I2458" s="152" t="s">
        <v>112</v>
      </c>
    </row>
    <row r="2459" customFormat="false" ht="12.75" hidden="false" customHeight="false" outlineLevel="0" collapsed="false">
      <c r="A2459" s="0" t="s">
        <v>18</v>
      </c>
      <c r="B2459" s="0" t="s">
        <v>110</v>
      </c>
      <c r="C2459" s="0" t="s">
        <v>108</v>
      </c>
      <c r="D2459" s="116" t="n">
        <v>39753</v>
      </c>
      <c r="E2459" s="0" t="n">
        <v>0</v>
      </c>
      <c r="F2459" s="0" t="n">
        <v>3133118</v>
      </c>
      <c r="G2459" s="151" t="s">
        <v>111</v>
      </c>
      <c r="H2459" s="151" t="s">
        <v>111</v>
      </c>
      <c r="I2459" s="152" t="s">
        <v>112</v>
      </c>
    </row>
    <row r="2460" customFormat="false" ht="12.75" hidden="false" customHeight="false" outlineLevel="0" collapsed="false">
      <c r="A2460" s="0" t="s">
        <v>18</v>
      </c>
      <c r="B2460" s="0" t="s">
        <v>113</v>
      </c>
      <c r="C2460" s="0" t="s">
        <v>108</v>
      </c>
      <c r="D2460" s="116" t="n">
        <v>39753</v>
      </c>
      <c r="E2460" s="0" t="n">
        <v>0</v>
      </c>
      <c r="F2460" s="0" t="n">
        <v>3133119</v>
      </c>
      <c r="G2460" s="151" t="s">
        <v>111</v>
      </c>
      <c r="H2460" s="151" t="s">
        <v>111</v>
      </c>
      <c r="I2460" s="152" t="s">
        <v>112</v>
      </c>
    </row>
    <row r="2461" customFormat="false" ht="12.75" hidden="false" customHeight="false" outlineLevel="0" collapsed="false">
      <c r="A2461" s="0" t="s">
        <v>19</v>
      </c>
      <c r="B2461" s="0" t="s">
        <v>110</v>
      </c>
      <c r="C2461" s="0" t="s">
        <v>108</v>
      </c>
      <c r="D2461" s="116" t="n">
        <v>39753</v>
      </c>
      <c r="E2461" s="0" t="n">
        <v>0.505</v>
      </c>
      <c r="F2461" s="0" t="n">
        <v>3133120</v>
      </c>
      <c r="G2461" s="151" t="s">
        <v>111</v>
      </c>
      <c r="H2461" s="151" t="s">
        <v>111</v>
      </c>
      <c r="I2461" s="152" t="s">
        <v>112</v>
      </c>
    </row>
    <row r="2462" customFormat="false" ht="12.75" hidden="false" customHeight="false" outlineLevel="0" collapsed="false">
      <c r="A2462" s="0" t="s">
        <v>19</v>
      </c>
      <c r="B2462" s="0" t="s">
        <v>113</v>
      </c>
      <c r="C2462" s="0" t="s">
        <v>108</v>
      </c>
      <c r="D2462" s="116" t="n">
        <v>39753</v>
      </c>
      <c r="E2462" s="0" t="n">
        <v>0.1</v>
      </c>
      <c r="F2462" s="0" t="n">
        <v>3133121</v>
      </c>
      <c r="G2462" s="151" t="s">
        <v>111</v>
      </c>
      <c r="H2462" s="151" t="s">
        <v>111</v>
      </c>
      <c r="I2462" s="152" t="s">
        <v>112</v>
      </c>
    </row>
    <row r="2463" customFormat="false" ht="12.75" hidden="false" customHeight="false" outlineLevel="0" collapsed="false">
      <c r="A2463" s="0" t="s">
        <v>21</v>
      </c>
      <c r="B2463" s="0" t="s">
        <v>110</v>
      </c>
      <c r="C2463" s="0" t="s">
        <v>108</v>
      </c>
      <c r="D2463" s="116" t="n">
        <v>39753</v>
      </c>
      <c r="E2463" s="0" t="n">
        <v>0.485</v>
      </c>
      <c r="F2463" s="0" t="n">
        <v>3133122</v>
      </c>
      <c r="G2463" s="151" t="s">
        <v>111</v>
      </c>
      <c r="H2463" s="151" t="s">
        <v>111</v>
      </c>
      <c r="I2463" s="152" t="s">
        <v>112</v>
      </c>
    </row>
    <row r="2464" customFormat="false" ht="12.75" hidden="false" customHeight="false" outlineLevel="0" collapsed="false">
      <c r="A2464" s="0" t="s">
        <v>21</v>
      </c>
      <c r="B2464" s="0" t="s">
        <v>113</v>
      </c>
      <c r="C2464" s="0" t="s">
        <v>108</v>
      </c>
      <c r="D2464" s="116" t="n">
        <v>39753</v>
      </c>
      <c r="E2464" s="0" t="n">
        <v>0.12</v>
      </c>
      <c r="F2464" s="0" t="n">
        <v>3133123</v>
      </c>
      <c r="G2464" s="151" t="s">
        <v>111</v>
      </c>
      <c r="H2464" s="151" t="s">
        <v>111</v>
      </c>
      <c r="I2464" s="152" t="s">
        <v>112</v>
      </c>
    </row>
    <row r="2465" customFormat="false" ht="12.75" hidden="false" customHeight="false" outlineLevel="0" collapsed="false">
      <c r="A2465" s="0" t="s">
        <v>73</v>
      </c>
      <c r="B2465" s="0" t="s">
        <v>80</v>
      </c>
      <c r="C2465" s="0" t="s">
        <v>108</v>
      </c>
      <c r="D2465" s="116" t="n">
        <v>39753</v>
      </c>
      <c r="E2465" s="0" t="n">
        <v>0.05</v>
      </c>
      <c r="F2465" s="0" t="n">
        <v>3133124</v>
      </c>
      <c r="G2465" s="151" t="s">
        <v>111</v>
      </c>
      <c r="H2465" s="151" t="s">
        <v>111</v>
      </c>
      <c r="I2465" s="152" t="s">
        <v>112</v>
      </c>
    </row>
    <row r="2466" customFormat="false" ht="12.75" hidden="false" customHeight="false" outlineLevel="0" collapsed="false">
      <c r="A2466" s="0" t="s">
        <v>74</v>
      </c>
      <c r="B2466" s="0" t="s">
        <v>80</v>
      </c>
      <c r="C2466" s="0" t="s">
        <v>108</v>
      </c>
      <c r="D2466" s="116" t="n">
        <v>39753</v>
      </c>
      <c r="E2466" s="0" t="n">
        <v>0.055</v>
      </c>
      <c r="F2466" s="0" t="n">
        <v>3133125</v>
      </c>
      <c r="G2466" s="151" t="s">
        <v>111</v>
      </c>
      <c r="H2466" s="151" t="s">
        <v>111</v>
      </c>
      <c r="I2466" s="152" t="s">
        <v>112</v>
      </c>
    </row>
    <row r="2467" customFormat="false" ht="12.75" hidden="false" customHeight="false" outlineLevel="0" collapsed="false">
      <c r="A2467" s="0" t="s">
        <v>75</v>
      </c>
      <c r="B2467" s="0" t="s">
        <v>80</v>
      </c>
      <c r="C2467" s="0" t="s">
        <v>108</v>
      </c>
      <c r="D2467" s="116" t="n">
        <v>39753</v>
      </c>
      <c r="E2467" s="0" t="n">
        <v>-0.05</v>
      </c>
      <c r="F2467" s="0" t="n">
        <v>3133126</v>
      </c>
      <c r="G2467" s="151" t="s">
        <v>111</v>
      </c>
      <c r="H2467" s="151" t="s">
        <v>111</v>
      </c>
      <c r="I2467" s="152" t="s">
        <v>112</v>
      </c>
    </row>
    <row r="2468" customFormat="false" ht="12.75" hidden="false" customHeight="false" outlineLevel="0" collapsed="false">
      <c r="A2468" s="0" t="s">
        <v>76</v>
      </c>
      <c r="B2468" s="0" t="s">
        <v>80</v>
      </c>
      <c r="C2468" s="0" t="s">
        <v>108</v>
      </c>
      <c r="D2468" s="116" t="n">
        <v>39753</v>
      </c>
      <c r="E2468" s="0" t="n">
        <v>0.055</v>
      </c>
      <c r="F2468" s="0" t="n">
        <v>3133127</v>
      </c>
      <c r="G2468" s="151" t="s">
        <v>111</v>
      </c>
      <c r="H2468" s="151" t="s">
        <v>111</v>
      </c>
      <c r="I2468" s="152" t="s">
        <v>112</v>
      </c>
    </row>
    <row r="2469" customFormat="false" ht="12.75" hidden="false" customHeight="false" outlineLevel="0" collapsed="false">
      <c r="A2469" s="0" t="s">
        <v>72</v>
      </c>
      <c r="B2469" s="0" t="s">
        <v>80</v>
      </c>
      <c r="C2469" s="0" t="s">
        <v>108</v>
      </c>
      <c r="D2469" s="116" t="n">
        <v>39753</v>
      </c>
      <c r="E2469" s="158" t="n">
        <v>39783</v>
      </c>
      <c r="I2469" s="152" t="s">
        <v>109</v>
      </c>
    </row>
    <row r="2470" customFormat="false" ht="12.75" hidden="false" customHeight="false" outlineLevel="0" collapsed="false">
      <c r="A2470" s="0" t="s">
        <v>59</v>
      </c>
      <c r="B2470" s="0" t="s">
        <v>110</v>
      </c>
      <c r="C2470" s="0" t="s">
        <v>108</v>
      </c>
      <c r="D2470" s="116" t="n">
        <v>39783</v>
      </c>
      <c r="E2470" s="0" t="n">
        <v>0.91</v>
      </c>
      <c r="F2470" s="0" t="n">
        <v>3133100</v>
      </c>
      <c r="G2470" s="151" t="s">
        <v>111</v>
      </c>
      <c r="H2470" s="151" t="s">
        <v>111</v>
      </c>
      <c r="I2470" s="152" t="s">
        <v>112</v>
      </c>
    </row>
    <row r="2471" customFormat="false" ht="12.75" hidden="false" customHeight="false" outlineLevel="0" collapsed="false">
      <c r="A2471" s="0" t="s">
        <v>59</v>
      </c>
      <c r="B2471" s="0" t="s">
        <v>113</v>
      </c>
      <c r="C2471" s="0" t="s">
        <v>108</v>
      </c>
      <c r="D2471" s="116" t="n">
        <v>39783</v>
      </c>
      <c r="E2471" s="0" t="n">
        <v>0.05</v>
      </c>
      <c r="F2471" s="0" t="n">
        <v>3133101</v>
      </c>
      <c r="G2471" s="151" t="s">
        <v>111</v>
      </c>
      <c r="H2471" s="151" t="s">
        <v>111</v>
      </c>
      <c r="I2471" s="152" t="s">
        <v>112</v>
      </c>
    </row>
    <row r="2472" customFormat="false" ht="12.75" hidden="false" customHeight="false" outlineLevel="0" collapsed="false">
      <c r="A2472" s="0" t="s">
        <v>60</v>
      </c>
      <c r="B2472" s="0" t="s">
        <v>110</v>
      </c>
      <c r="C2472" s="0" t="s">
        <v>108</v>
      </c>
      <c r="D2472" s="116" t="n">
        <v>39783</v>
      </c>
      <c r="E2472" s="0" t="n">
        <v>0.91</v>
      </c>
      <c r="F2472" s="0" t="n">
        <v>3133102</v>
      </c>
      <c r="G2472" s="151" t="s">
        <v>111</v>
      </c>
      <c r="H2472" s="151" t="s">
        <v>111</v>
      </c>
      <c r="I2472" s="152" t="s">
        <v>112</v>
      </c>
    </row>
    <row r="2473" customFormat="false" ht="12.75" hidden="false" customHeight="false" outlineLevel="0" collapsed="false">
      <c r="A2473" s="0" t="s">
        <v>60</v>
      </c>
      <c r="B2473" s="0" t="s">
        <v>113</v>
      </c>
      <c r="C2473" s="0" t="s">
        <v>108</v>
      </c>
      <c r="D2473" s="116" t="n">
        <v>39783</v>
      </c>
      <c r="E2473" s="0" t="n">
        <v>0.29</v>
      </c>
      <c r="F2473" s="0" t="n">
        <v>3133103</v>
      </c>
      <c r="G2473" s="151" t="s">
        <v>111</v>
      </c>
      <c r="H2473" s="151" t="s">
        <v>111</v>
      </c>
      <c r="I2473" s="152" t="s">
        <v>112</v>
      </c>
    </row>
    <row r="2474" customFormat="false" ht="12.75" hidden="false" customHeight="false" outlineLevel="0" collapsed="false">
      <c r="A2474" s="0" t="s">
        <v>61</v>
      </c>
      <c r="B2474" s="0" t="s">
        <v>110</v>
      </c>
      <c r="C2474" s="0" t="s">
        <v>108</v>
      </c>
      <c r="D2474" s="116" t="n">
        <v>39783</v>
      </c>
      <c r="E2474" s="0" t="n">
        <v>0.91</v>
      </c>
      <c r="F2474" s="0" t="n">
        <v>3133104</v>
      </c>
      <c r="G2474" s="151" t="s">
        <v>111</v>
      </c>
      <c r="H2474" s="151" t="s">
        <v>111</v>
      </c>
      <c r="I2474" s="152" t="s">
        <v>112</v>
      </c>
    </row>
    <row r="2475" customFormat="false" ht="12.75" hidden="false" customHeight="false" outlineLevel="0" collapsed="false">
      <c r="A2475" s="0" t="s">
        <v>61</v>
      </c>
      <c r="B2475" s="0" t="s">
        <v>113</v>
      </c>
      <c r="C2475" s="0" t="s">
        <v>108</v>
      </c>
      <c r="D2475" s="116" t="n">
        <v>39783</v>
      </c>
      <c r="E2475" s="0" t="n">
        <v>0.05</v>
      </c>
      <c r="F2475" s="0" t="n">
        <v>3133105</v>
      </c>
      <c r="G2475" s="151" t="s">
        <v>111</v>
      </c>
      <c r="H2475" s="151" t="s">
        <v>111</v>
      </c>
      <c r="I2475" s="152" t="s">
        <v>112</v>
      </c>
    </row>
    <row r="2476" customFormat="false" ht="12.75" hidden="false" customHeight="false" outlineLevel="0" collapsed="false">
      <c r="A2476" s="0" t="s">
        <v>62</v>
      </c>
      <c r="B2476" s="0" t="s">
        <v>110</v>
      </c>
      <c r="C2476" s="0" t="s">
        <v>108</v>
      </c>
      <c r="D2476" s="116" t="n">
        <v>39783</v>
      </c>
      <c r="E2476" s="0" t="n">
        <v>0.91</v>
      </c>
      <c r="F2476" s="0" t="n">
        <v>3133106</v>
      </c>
      <c r="G2476" s="151" t="s">
        <v>111</v>
      </c>
      <c r="H2476" s="151" t="s">
        <v>111</v>
      </c>
      <c r="I2476" s="152" t="s">
        <v>112</v>
      </c>
    </row>
    <row r="2477" customFormat="false" ht="12.75" hidden="false" customHeight="false" outlineLevel="0" collapsed="false">
      <c r="A2477" s="0" t="s">
        <v>62</v>
      </c>
      <c r="B2477" s="0" t="s">
        <v>113</v>
      </c>
      <c r="C2477" s="0" t="s">
        <v>108</v>
      </c>
      <c r="D2477" s="116" t="n">
        <v>39783</v>
      </c>
      <c r="E2477" s="0" t="n">
        <v>0.29</v>
      </c>
      <c r="F2477" s="0" t="n">
        <v>3133107</v>
      </c>
      <c r="G2477" s="151" t="s">
        <v>111</v>
      </c>
      <c r="H2477" s="151" t="s">
        <v>111</v>
      </c>
      <c r="I2477" s="152" t="s">
        <v>112</v>
      </c>
    </row>
    <row r="2478" customFormat="false" ht="12.75" hidden="false" customHeight="false" outlineLevel="0" collapsed="false">
      <c r="A2478" s="0" t="s">
        <v>49</v>
      </c>
      <c r="B2478" s="0" t="s">
        <v>110</v>
      </c>
      <c r="C2478" s="0" t="s">
        <v>108</v>
      </c>
      <c r="D2478" s="116" t="n">
        <v>39783</v>
      </c>
      <c r="E2478" s="0" t="n">
        <v>0.77</v>
      </c>
      <c r="F2478" s="0" t="n">
        <v>3133108</v>
      </c>
      <c r="G2478" s="151" t="s">
        <v>111</v>
      </c>
      <c r="H2478" s="151" t="s">
        <v>111</v>
      </c>
      <c r="I2478" s="152" t="s">
        <v>112</v>
      </c>
    </row>
    <row r="2479" customFormat="false" ht="12.75" hidden="false" customHeight="false" outlineLevel="0" collapsed="false">
      <c r="A2479" s="0" t="s">
        <v>49</v>
      </c>
      <c r="B2479" s="0" t="s">
        <v>113</v>
      </c>
      <c r="C2479" s="0" t="s">
        <v>108</v>
      </c>
      <c r="D2479" s="116" t="n">
        <v>39783</v>
      </c>
      <c r="E2479" s="0" t="n">
        <v>0.05</v>
      </c>
      <c r="F2479" s="0" t="n">
        <v>3133109</v>
      </c>
      <c r="G2479" s="151" t="s">
        <v>111</v>
      </c>
      <c r="H2479" s="151" t="s">
        <v>111</v>
      </c>
      <c r="I2479" s="152" t="s">
        <v>112</v>
      </c>
    </row>
    <row r="2480" customFormat="false" ht="12.75" hidden="false" customHeight="false" outlineLevel="0" collapsed="false">
      <c r="A2480" s="0" t="s">
        <v>50</v>
      </c>
      <c r="B2480" s="0" t="s">
        <v>110</v>
      </c>
      <c r="C2480" s="0" t="s">
        <v>108</v>
      </c>
      <c r="D2480" s="116" t="n">
        <v>39783</v>
      </c>
      <c r="E2480" s="0" t="n">
        <v>0.98</v>
      </c>
      <c r="F2480" s="0" t="n">
        <v>3133110</v>
      </c>
      <c r="G2480" s="151" t="s">
        <v>111</v>
      </c>
      <c r="H2480" s="151" t="s">
        <v>111</v>
      </c>
      <c r="I2480" s="152" t="s">
        <v>112</v>
      </c>
    </row>
    <row r="2481" customFormat="false" ht="12.75" hidden="false" customHeight="false" outlineLevel="0" collapsed="false">
      <c r="A2481" s="0" t="s">
        <v>50</v>
      </c>
      <c r="B2481" s="0" t="s">
        <v>113</v>
      </c>
      <c r="C2481" s="0" t="s">
        <v>108</v>
      </c>
      <c r="D2481" s="116" t="n">
        <v>39783</v>
      </c>
      <c r="E2481" s="0" t="n">
        <v>-0.13</v>
      </c>
      <c r="F2481" s="0" t="n">
        <v>3133111</v>
      </c>
      <c r="G2481" s="151" t="s">
        <v>111</v>
      </c>
      <c r="H2481" s="151" t="s">
        <v>111</v>
      </c>
      <c r="I2481" s="152" t="s">
        <v>112</v>
      </c>
    </row>
    <row r="2482" customFormat="false" ht="12.75" hidden="false" customHeight="false" outlineLevel="0" collapsed="false">
      <c r="A2482" s="0" t="s">
        <v>51</v>
      </c>
      <c r="B2482" s="0" t="s">
        <v>110</v>
      </c>
      <c r="C2482" s="0" t="s">
        <v>108</v>
      </c>
      <c r="D2482" s="116" t="n">
        <v>39783</v>
      </c>
      <c r="E2482" s="0" t="n">
        <v>0.98</v>
      </c>
      <c r="F2482" s="0" t="n">
        <v>3133112</v>
      </c>
      <c r="G2482" s="151" t="s">
        <v>111</v>
      </c>
      <c r="H2482" s="151" t="s">
        <v>111</v>
      </c>
      <c r="I2482" s="152" t="s">
        <v>112</v>
      </c>
    </row>
    <row r="2483" customFormat="false" ht="12.75" hidden="false" customHeight="false" outlineLevel="0" collapsed="false">
      <c r="A2483" s="0" t="s">
        <v>51</v>
      </c>
      <c r="B2483" s="0" t="s">
        <v>113</v>
      </c>
      <c r="C2483" s="0" t="s">
        <v>108</v>
      </c>
      <c r="D2483" s="116" t="n">
        <v>39783</v>
      </c>
      <c r="E2483" s="0" t="n">
        <v>0.25</v>
      </c>
      <c r="F2483" s="0" t="n">
        <v>3133113</v>
      </c>
      <c r="G2483" s="151" t="s">
        <v>111</v>
      </c>
      <c r="H2483" s="151" t="s">
        <v>111</v>
      </c>
      <c r="I2483" s="152" t="s">
        <v>112</v>
      </c>
    </row>
    <row r="2484" customFormat="false" ht="12.75" hidden="false" customHeight="false" outlineLevel="0" collapsed="false">
      <c r="A2484" s="0" t="s">
        <v>52</v>
      </c>
      <c r="B2484" s="0" t="s">
        <v>110</v>
      </c>
      <c r="C2484" s="0" t="s">
        <v>108</v>
      </c>
      <c r="D2484" s="116" t="n">
        <v>39783</v>
      </c>
      <c r="E2484" s="0" t="n">
        <v>0.98</v>
      </c>
      <c r="F2484" s="0" t="n">
        <v>3133114</v>
      </c>
      <c r="G2484" s="151" t="s">
        <v>111</v>
      </c>
      <c r="H2484" s="151" t="s">
        <v>111</v>
      </c>
      <c r="I2484" s="152" t="s">
        <v>112</v>
      </c>
    </row>
    <row r="2485" customFormat="false" ht="12.75" hidden="false" customHeight="false" outlineLevel="0" collapsed="false">
      <c r="A2485" s="0" t="s">
        <v>52</v>
      </c>
      <c r="B2485" s="0" t="s">
        <v>113</v>
      </c>
      <c r="C2485" s="0" t="s">
        <v>108</v>
      </c>
      <c r="D2485" s="116" t="n">
        <v>39783</v>
      </c>
      <c r="E2485" s="0" t="n">
        <v>-0.05</v>
      </c>
      <c r="F2485" s="0" t="n">
        <v>3133115</v>
      </c>
      <c r="G2485" s="151" t="s">
        <v>111</v>
      </c>
      <c r="H2485" s="151" t="s">
        <v>111</v>
      </c>
      <c r="I2485" s="152" t="s">
        <v>112</v>
      </c>
    </row>
    <row r="2486" customFormat="false" ht="12.75" hidden="false" customHeight="false" outlineLevel="0" collapsed="false">
      <c r="A2486" s="0" t="s">
        <v>17</v>
      </c>
      <c r="B2486" s="0" t="s">
        <v>110</v>
      </c>
      <c r="C2486" s="0" t="s">
        <v>108</v>
      </c>
      <c r="D2486" s="116" t="n">
        <v>39783</v>
      </c>
      <c r="E2486" s="0" t="n">
        <v>1.1</v>
      </c>
      <c r="F2486" s="0" t="n">
        <v>3133116</v>
      </c>
      <c r="G2486" s="151" t="s">
        <v>111</v>
      </c>
      <c r="H2486" s="151" t="s">
        <v>111</v>
      </c>
      <c r="I2486" s="152" t="s">
        <v>112</v>
      </c>
    </row>
    <row r="2487" customFormat="false" ht="12.75" hidden="false" customHeight="false" outlineLevel="0" collapsed="false">
      <c r="A2487" s="0" t="s">
        <v>17</v>
      </c>
      <c r="B2487" s="0" t="s">
        <v>113</v>
      </c>
      <c r="C2487" s="0" t="s">
        <v>108</v>
      </c>
      <c r="D2487" s="116" t="n">
        <v>39783</v>
      </c>
      <c r="E2487" s="0" t="n">
        <v>0.022</v>
      </c>
      <c r="F2487" s="0" t="n">
        <v>3133117</v>
      </c>
      <c r="G2487" s="151" t="s">
        <v>111</v>
      </c>
      <c r="H2487" s="151" t="s">
        <v>111</v>
      </c>
      <c r="I2487" s="152" t="s">
        <v>112</v>
      </c>
    </row>
    <row r="2488" customFormat="false" ht="12.75" hidden="false" customHeight="false" outlineLevel="0" collapsed="false">
      <c r="A2488" s="0" t="s">
        <v>18</v>
      </c>
      <c r="B2488" s="0" t="s">
        <v>110</v>
      </c>
      <c r="C2488" s="0" t="s">
        <v>108</v>
      </c>
      <c r="D2488" s="116" t="n">
        <v>39783</v>
      </c>
      <c r="E2488" s="0" t="n">
        <v>0</v>
      </c>
      <c r="F2488" s="0" t="n">
        <v>3133118</v>
      </c>
      <c r="G2488" s="151" t="s">
        <v>111</v>
      </c>
      <c r="H2488" s="151" t="s">
        <v>111</v>
      </c>
      <c r="I2488" s="152" t="s">
        <v>112</v>
      </c>
    </row>
    <row r="2489" customFormat="false" ht="12.75" hidden="false" customHeight="false" outlineLevel="0" collapsed="false">
      <c r="A2489" s="0" t="s">
        <v>18</v>
      </c>
      <c r="B2489" s="0" t="s">
        <v>113</v>
      </c>
      <c r="C2489" s="0" t="s">
        <v>108</v>
      </c>
      <c r="D2489" s="116" t="n">
        <v>39783</v>
      </c>
      <c r="E2489" s="0" t="n">
        <v>0</v>
      </c>
      <c r="F2489" s="0" t="n">
        <v>3133119</v>
      </c>
      <c r="G2489" s="151" t="s">
        <v>111</v>
      </c>
      <c r="H2489" s="151" t="s">
        <v>111</v>
      </c>
      <c r="I2489" s="152" t="s">
        <v>112</v>
      </c>
    </row>
    <row r="2490" customFormat="false" ht="12.75" hidden="false" customHeight="false" outlineLevel="0" collapsed="false">
      <c r="A2490" s="0" t="s">
        <v>19</v>
      </c>
      <c r="B2490" s="0" t="s">
        <v>110</v>
      </c>
      <c r="C2490" s="0" t="s">
        <v>108</v>
      </c>
      <c r="D2490" s="116" t="n">
        <v>39783</v>
      </c>
      <c r="E2490" s="0" t="n">
        <v>0.84</v>
      </c>
      <c r="F2490" s="0" t="n">
        <v>3133120</v>
      </c>
      <c r="G2490" s="151" t="s">
        <v>111</v>
      </c>
      <c r="H2490" s="151" t="s">
        <v>111</v>
      </c>
      <c r="I2490" s="152" t="s">
        <v>112</v>
      </c>
    </row>
    <row r="2491" customFormat="false" ht="12.75" hidden="false" customHeight="false" outlineLevel="0" collapsed="false">
      <c r="A2491" s="0" t="s">
        <v>19</v>
      </c>
      <c r="B2491" s="0" t="s">
        <v>113</v>
      </c>
      <c r="C2491" s="0" t="s">
        <v>108</v>
      </c>
      <c r="D2491" s="116" t="n">
        <v>39783</v>
      </c>
      <c r="E2491" s="0" t="n">
        <v>0.3</v>
      </c>
      <c r="F2491" s="0" t="n">
        <v>3133121</v>
      </c>
      <c r="G2491" s="151" t="s">
        <v>111</v>
      </c>
      <c r="H2491" s="151" t="s">
        <v>111</v>
      </c>
      <c r="I2491" s="152" t="s">
        <v>112</v>
      </c>
    </row>
    <row r="2492" customFormat="false" ht="12.75" hidden="false" customHeight="false" outlineLevel="0" collapsed="false">
      <c r="A2492" s="0" t="s">
        <v>21</v>
      </c>
      <c r="B2492" s="0" t="s">
        <v>110</v>
      </c>
      <c r="C2492" s="0" t="s">
        <v>108</v>
      </c>
      <c r="D2492" s="116" t="n">
        <v>39783</v>
      </c>
      <c r="E2492" s="0" t="n">
        <v>0.84</v>
      </c>
      <c r="F2492" s="0" t="n">
        <v>3133122</v>
      </c>
      <c r="G2492" s="151" t="s">
        <v>111</v>
      </c>
      <c r="H2492" s="151" t="s">
        <v>111</v>
      </c>
      <c r="I2492" s="152" t="s">
        <v>112</v>
      </c>
    </row>
    <row r="2493" customFormat="false" ht="12.75" hidden="false" customHeight="false" outlineLevel="0" collapsed="false">
      <c r="A2493" s="0" t="s">
        <v>21</v>
      </c>
      <c r="B2493" s="0" t="s">
        <v>113</v>
      </c>
      <c r="C2493" s="0" t="s">
        <v>108</v>
      </c>
      <c r="D2493" s="116" t="n">
        <v>39783</v>
      </c>
      <c r="E2493" s="0" t="n">
        <v>0.32</v>
      </c>
      <c r="F2493" s="0" t="n">
        <v>3133123</v>
      </c>
      <c r="G2493" s="151" t="s">
        <v>111</v>
      </c>
      <c r="H2493" s="151" t="s">
        <v>111</v>
      </c>
      <c r="I2493" s="152" t="s">
        <v>112</v>
      </c>
    </row>
    <row r="2494" customFormat="false" ht="12.75" hidden="false" customHeight="false" outlineLevel="0" collapsed="false">
      <c r="A2494" s="0" t="s">
        <v>73</v>
      </c>
      <c r="B2494" s="0" t="s">
        <v>80</v>
      </c>
      <c r="C2494" s="0" t="s">
        <v>108</v>
      </c>
      <c r="D2494" s="116" t="n">
        <v>39783</v>
      </c>
      <c r="E2494" s="0" t="n">
        <v>0.05</v>
      </c>
      <c r="F2494" s="0" t="n">
        <v>3133124</v>
      </c>
      <c r="G2494" s="151" t="s">
        <v>111</v>
      </c>
      <c r="H2494" s="151" t="s">
        <v>111</v>
      </c>
      <c r="I2494" s="152" t="s">
        <v>112</v>
      </c>
    </row>
    <row r="2495" customFormat="false" ht="12.75" hidden="false" customHeight="false" outlineLevel="0" collapsed="false">
      <c r="A2495" s="0" t="s">
        <v>74</v>
      </c>
      <c r="B2495" s="0" t="s">
        <v>80</v>
      </c>
      <c r="C2495" s="0" t="s">
        <v>108</v>
      </c>
      <c r="D2495" s="116" t="n">
        <v>39783</v>
      </c>
      <c r="E2495" s="0" t="n">
        <v>0.25</v>
      </c>
      <c r="F2495" s="0" t="n">
        <v>3133125</v>
      </c>
      <c r="G2495" s="151" t="s">
        <v>111</v>
      </c>
      <c r="H2495" s="151" t="s">
        <v>111</v>
      </c>
      <c r="I2495" s="152" t="s">
        <v>112</v>
      </c>
    </row>
    <row r="2496" customFormat="false" ht="12.75" hidden="false" customHeight="false" outlineLevel="0" collapsed="false">
      <c r="A2496" s="0" t="s">
        <v>75</v>
      </c>
      <c r="B2496" s="0" t="s">
        <v>80</v>
      </c>
      <c r="C2496" s="0" t="s">
        <v>108</v>
      </c>
      <c r="D2496" s="116" t="n">
        <v>39783</v>
      </c>
      <c r="E2496" s="0" t="n">
        <v>-0.05</v>
      </c>
      <c r="F2496" s="0" t="n">
        <v>3133126</v>
      </c>
      <c r="G2496" s="151" t="s">
        <v>111</v>
      </c>
      <c r="H2496" s="151" t="s">
        <v>111</v>
      </c>
      <c r="I2496" s="152" t="s">
        <v>112</v>
      </c>
    </row>
    <row r="2497" customFormat="false" ht="12.75" hidden="false" customHeight="false" outlineLevel="0" collapsed="false">
      <c r="A2497" s="0" t="s">
        <v>76</v>
      </c>
      <c r="B2497" s="0" t="s">
        <v>80</v>
      </c>
      <c r="C2497" s="0" t="s">
        <v>108</v>
      </c>
      <c r="D2497" s="116" t="n">
        <v>39783</v>
      </c>
      <c r="E2497" s="0" t="n">
        <v>0.25</v>
      </c>
      <c r="F2497" s="0" t="n">
        <v>3133127</v>
      </c>
      <c r="G2497" s="151" t="s">
        <v>111</v>
      </c>
      <c r="H2497" s="151" t="s">
        <v>111</v>
      </c>
      <c r="I2497" s="152" t="s">
        <v>112</v>
      </c>
    </row>
    <row r="2498" customFormat="false" ht="12.75" hidden="false" customHeight="false" outlineLevel="0" collapsed="false">
      <c r="A2498" s="0" t="s">
        <v>72</v>
      </c>
      <c r="B2498" s="0" t="s">
        <v>80</v>
      </c>
      <c r="C2498" s="0" t="s">
        <v>108</v>
      </c>
      <c r="D2498" s="116" t="n">
        <v>39783</v>
      </c>
      <c r="E2498" s="158" t="n">
        <v>39814</v>
      </c>
      <c r="I2498" s="152" t="s">
        <v>109</v>
      </c>
    </row>
    <row r="2499" customFormat="false" ht="12.75" hidden="false" customHeight="false" outlineLevel="0" collapsed="false">
      <c r="A2499" s="0" t="s">
        <v>59</v>
      </c>
      <c r="B2499" s="0" t="s">
        <v>110</v>
      </c>
      <c r="C2499" s="0" t="s">
        <v>108</v>
      </c>
      <c r="D2499" s="116" t="n">
        <v>39814</v>
      </c>
      <c r="E2499" s="0" t="n">
        <v>1.215</v>
      </c>
      <c r="F2499" s="0" t="n">
        <v>3133100</v>
      </c>
      <c r="G2499" s="151" t="s">
        <v>111</v>
      </c>
      <c r="H2499" s="151" t="s">
        <v>111</v>
      </c>
      <c r="I2499" s="152" t="s">
        <v>112</v>
      </c>
    </row>
    <row r="2500" customFormat="false" ht="12.75" hidden="false" customHeight="false" outlineLevel="0" collapsed="false">
      <c r="A2500" s="0" t="s">
        <v>59</v>
      </c>
      <c r="B2500" s="0" t="s">
        <v>113</v>
      </c>
      <c r="C2500" s="0" t="s">
        <v>108</v>
      </c>
      <c r="D2500" s="116" t="n">
        <v>39814</v>
      </c>
      <c r="E2500" s="0" t="n">
        <v>0.05</v>
      </c>
      <c r="F2500" s="0" t="n">
        <v>3133101</v>
      </c>
      <c r="G2500" s="151" t="s">
        <v>111</v>
      </c>
      <c r="H2500" s="151" t="s">
        <v>111</v>
      </c>
      <c r="I2500" s="152" t="s">
        <v>112</v>
      </c>
    </row>
    <row r="2501" customFormat="false" ht="12.75" hidden="false" customHeight="false" outlineLevel="0" collapsed="false">
      <c r="A2501" s="0" t="s">
        <v>60</v>
      </c>
      <c r="B2501" s="0" t="s">
        <v>110</v>
      </c>
      <c r="C2501" s="0" t="s">
        <v>108</v>
      </c>
      <c r="D2501" s="116" t="n">
        <v>39814</v>
      </c>
      <c r="E2501" s="0" t="n">
        <v>1.215</v>
      </c>
      <c r="F2501" s="0" t="n">
        <v>3133102</v>
      </c>
      <c r="G2501" s="151" t="s">
        <v>111</v>
      </c>
      <c r="H2501" s="151" t="s">
        <v>111</v>
      </c>
      <c r="I2501" s="152" t="s">
        <v>112</v>
      </c>
    </row>
    <row r="2502" customFormat="false" ht="12.75" hidden="false" customHeight="false" outlineLevel="0" collapsed="false">
      <c r="A2502" s="0" t="s">
        <v>60</v>
      </c>
      <c r="B2502" s="0" t="s">
        <v>113</v>
      </c>
      <c r="C2502" s="0" t="s">
        <v>108</v>
      </c>
      <c r="D2502" s="116" t="n">
        <v>39814</v>
      </c>
      <c r="E2502" s="0" t="n">
        <v>0.32</v>
      </c>
      <c r="F2502" s="0" t="n">
        <v>3133103</v>
      </c>
      <c r="G2502" s="151" t="s">
        <v>111</v>
      </c>
      <c r="H2502" s="151" t="s">
        <v>111</v>
      </c>
      <c r="I2502" s="152" t="s">
        <v>112</v>
      </c>
    </row>
    <row r="2503" customFormat="false" ht="12.75" hidden="false" customHeight="false" outlineLevel="0" collapsed="false">
      <c r="A2503" s="0" t="s">
        <v>61</v>
      </c>
      <c r="B2503" s="0" t="s">
        <v>110</v>
      </c>
      <c r="C2503" s="0" t="s">
        <v>108</v>
      </c>
      <c r="D2503" s="116" t="n">
        <v>39814</v>
      </c>
      <c r="E2503" s="0" t="n">
        <v>1.215</v>
      </c>
      <c r="F2503" s="0" t="n">
        <v>3133104</v>
      </c>
      <c r="G2503" s="151" t="s">
        <v>111</v>
      </c>
      <c r="H2503" s="151" t="s">
        <v>111</v>
      </c>
      <c r="I2503" s="152" t="s">
        <v>112</v>
      </c>
    </row>
    <row r="2504" customFormat="false" ht="12.75" hidden="false" customHeight="false" outlineLevel="0" collapsed="false">
      <c r="A2504" s="0" t="s">
        <v>61</v>
      </c>
      <c r="B2504" s="0" t="s">
        <v>113</v>
      </c>
      <c r="C2504" s="0" t="s">
        <v>108</v>
      </c>
      <c r="D2504" s="116" t="n">
        <v>39814</v>
      </c>
      <c r="E2504" s="0" t="n">
        <v>0.05</v>
      </c>
      <c r="F2504" s="0" t="n">
        <v>3133105</v>
      </c>
      <c r="G2504" s="151" t="s">
        <v>111</v>
      </c>
      <c r="H2504" s="151" t="s">
        <v>111</v>
      </c>
      <c r="I2504" s="152" t="s">
        <v>112</v>
      </c>
    </row>
    <row r="2505" customFormat="false" ht="12.75" hidden="false" customHeight="false" outlineLevel="0" collapsed="false">
      <c r="A2505" s="0" t="s">
        <v>62</v>
      </c>
      <c r="B2505" s="0" t="s">
        <v>110</v>
      </c>
      <c r="C2505" s="0" t="s">
        <v>108</v>
      </c>
      <c r="D2505" s="116" t="n">
        <v>39814</v>
      </c>
      <c r="E2505" s="0" t="n">
        <v>1.215</v>
      </c>
      <c r="F2505" s="0" t="n">
        <v>3133106</v>
      </c>
      <c r="G2505" s="151" t="s">
        <v>111</v>
      </c>
      <c r="H2505" s="151" t="s">
        <v>111</v>
      </c>
      <c r="I2505" s="152" t="s">
        <v>112</v>
      </c>
    </row>
    <row r="2506" customFormat="false" ht="12.75" hidden="false" customHeight="false" outlineLevel="0" collapsed="false">
      <c r="A2506" s="0" t="s">
        <v>62</v>
      </c>
      <c r="B2506" s="0" t="s">
        <v>113</v>
      </c>
      <c r="C2506" s="0" t="s">
        <v>108</v>
      </c>
      <c r="D2506" s="116" t="n">
        <v>39814</v>
      </c>
      <c r="E2506" s="0" t="n">
        <v>0.32</v>
      </c>
      <c r="F2506" s="0" t="n">
        <v>3133107</v>
      </c>
      <c r="G2506" s="151" t="s">
        <v>111</v>
      </c>
      <c r="H2506" s="151" t="s">
        <v>111</v>
      </c>
      <c r="I2506" s="152" t="s">
        <v>112</v>
      </c>
    </row>
    <row r="2507" customFormat="false" ht="12.75" hidden="false" customHeight="false" outlineLevel="0" collapsed="false">
      <c r="A2507" s="0" t="s">
        <v>49</v>
      </c>
      <c r="B2507" s="0" t="s">
        <v>110</v>
      </c>
      <c r="C2507" s="0" t="s">
        <v>108</v>
      </c>
      <c r="D2507" s="116" t="n">
        <v>39814</v>
      </c>
      <c r="E2507" s="0" t="n">
        <v>1.04</v>
      </c>
      <c r="F2507" s="0" t="n">
        <v>3133108</v>
      </c>
      <c r="G2507" s="151" t="s">
        <v>111</v>
      </c>
      <c r="H2507" s="151" t="s">
        <v>111</v>
      </c>
      <c r="I2507" s="152" t="s">
        <v>112</v>
      </c>
    </row>
    <row r="2508" customFormat="false" ht="12.75" hidden="false" customHeight="false" outlineLevel="0" collapsed="false">
      <c r="A2508" s="0" t="s">
        <v>49</v>
      </c>
      <c r="B2508" s="0" t="s">
        <v>113</v>
      </c>
      <c r="C2508" s="0" t="s">
        <v>108</v>
      </c>
      <c r="D2508" s="116" t="n">
        <v>39814</v>
      </c>
      <c r="E2508" s="0" t="n">
        <v>0.05</v>
      </c>
      <c r="F2508" s="0" t="n">
        <v>3133109</v>
      </c>
      <c r="G2508" s="151" t="s">
        <v>111</v>
      </c>
      <c r="H2508" s="151" t="s">
        <v>111</v>
      </c>
      <c r="I2508" s="152" t="s">
        <v>112</v>
      </c>
    </row>
    <row r="2509" customFormat="false" ht="12.75" hidden="false" customHeight="false" outlineLevel="0" collapsed="false">
      <c r="A2509" s="0" t="s">
        <v>50</v>
      </c>
      <c r="B2509" s="0" t="s">
        <v>110</v>
      </c>
      <c r="C2509" s="0" t="s">
        <v>108</v>
      </c>
      <c r="D2509" s="116" t="n">
        <v>39814</v>
      </c>
      <c r="E2509" s="0" t="n">
        <v>1.6</v>
      </c>
      <c r="F2509" s="0" t="n">
        <v>3133110</v>
      </c>
      <c r="G2509" s="151" t="s">
        <v>111</v>
      </c>
      <c r="H2509" s="151" t="s">
        <v>111</v>
      </c>
      <c r="I2509" s="152" t="s">
        <v>112</v>
      </c>
    </row>
    <row r="2510" customFormat="false" ht="12.75" hidden="false" customHeight="false" outlineLevel="0" collapsed="false">
      <c r="A2510" s="0" t="s">
        <v>50</v>
      </c>
      <c r="B2510" s="0" t="s">
        <v>113</v>
      </c>
      <c r="C2510" s="0" t="s">
        <v>108</v>
      </c>
      <c r="D2510" s="116" t="n">
        <v>39814</v>
      </c>
      <c r="E2510" s="0" t="n">
        <v>-0.25</v>
      </c>
      <c r="F2510" s="0" t="n">
        <v>3133111</v>
      </c>
      <c r="G2510" s="151" t="s">
        <v>111</v>
      </c>
      <c r="H2510" s="151" t="s">
        <v>111</v>
      </c>
      <c r="I2510" s="152" t="s">
        <v>112</v>
      </c>
    </row>
    <row r="2511" customFormat="false" ht="12.75" hidden="false" customHeight="false" outlineLevel="0" collapsed="false">
      <c r="A2511" s="0" t="s">
        <v>51</v>
      </c>
      <c r="B2511" s="0" t="s">
        <v>110</v>
      </c>
      <c r="C2511" s="0" t="s">
        <v>108</v>
      </c>
      <c r="D2511" s="116" t="n">
        <v>39814</v>
      </c>
      <c r="E2511" s="0" t="n">
        <v>1.6</v>
      </c>
      <c r="F2511" s="0" t="n">
        <v>3133112</v>
      </c>
      <c r="G2511" s="151" t="s">
        <v>111</v>
      </c>
      <c r="H2511" s="151" t="s">
        <v>111</v>
      </c>
      <c r="I2511" s="152" t="s">
        <v>112</v>
      </c>
    </row>
    <row r="2512" customFormat="false" ht="12.75" hidden="false" customHeight="false" outlineLevel="0" collapsed="false">
      <c r="A2512" s="0" t="s">
        <v>51</v>
      </c>
      <c r="B2512" s="0" t="s">
        <v>113</v>
      </c>
      <c r="C2512" s="0" t="s">
        <v>108</v>
      </c>
      <c r="D2512" s="116" t="n">
        <v>39814</v>
      </c>
      <c r="E2512" s="0" t="n">
        <v>0.45</v>
      </c>
      <c r="F2512" s="0" t="n">
        <v>3133113</v>
      </c>
      <c r="G2512" s="151" t="s">
        <v>111</v>
      </c>
      <c r="H2512" s="151" t="s">
        <v>111</v>
      </c>
      <c r="I2512" s="152" t="s">
        <v>112</v>
      </c>
    </row>
    <row r="2513" customFormat="false" ht="12.75" hidden="false" customHeight="false" outlineLevel="0" collapsed="false">
      <c r="A2513" s="0" t="s">
        <v>52</v>
      </c>
      <c r="B2513" s="0" t="s">
        <v>110</v>
      </c>
      <c r="C2513" s="0" t="s">
        <v>108</v>
      </c>
      <c r="D2513" s="116" t="n">
        <v>39814</v>
      </c>
      <c r="E2513" s="0" t="n">
        <v>1.6</v>
      </c>
      <c r="F2513" s="0" t="n">
        <v>3133114</v>
      </c>
      <c r="G2513" s="151" t="s">
        <v>111</v>
      </c>
      <c r="H2513" s="151" t="s">
        <v>111</v>
      </c>
      <c r="I2513" s="152" t="s">
        <v>112</v>
      </c>
    </row>
    <row r="2514" customFormat="false" ht="12.75" hidden="false" customHeight="false" outlineLevel="0" collapsed="false">
      <c r="A2514" s="0" t="s">
        <v>52</v>
      </c>
      <c r="B2514" s="0" t="s">
        <v>113</v>
      </c>
      <c r="C2514" s="0" t="s">
        <v>108</v>
      </c>
      <c r="D2514" s="116" t="n">
        <v>39814</v>
      </c>
      <c r="E2514" s="0" t="n">
        <v>-0.2</v>
      </c>
      <c r="F2514" s="0" t="n">
        <v>3133115</v>
      </c>
      <c r="G2514" s="151" t="s">
        <v>111</v>
      </c>
      <c r="H2514" s="151" t="s">
        <v>111</v>
      </c>
      <c r="I2514" s="152" t="s">
        <v>112</v>
      </c>
    </row>
    <row r="2515" customFormat="false" ht="12.75" hidden="false" customHeight="false" outlineLevel="0" collapsed="false">
      <c r="A2515" s="0" t="s">
        <v>17</v>
      </c>
      <c r="B2515" s="0" t="s">
        <v>110</v>
      </c>
      <c r="C2515" s="0" t="s">
        <v>108</v>
      </c>
      <c r="D2515" s="116" t="n">
        <v>39814</v>
      </c>
      <c r="E2515" s="0" t="n">
        <v>1.1</v>
      </c>
      <c r="F2515" s="0" t="n">
        <v>3133116</v>
      </c>
      <c r="G2515" s="151" t="s">
        <v>111</v>
      </c>
      <c r="H2515" s="151" t="s">
        <v>111</v>
      </c>
      <c r="I2515" s="152" t="s">
        <v>112</v>
      </c>
    </row>
    <row r="2516" customFormat="false" ht="12.75" hidden="false" customHeight="false" outlineLevel="0" collapsed="false">
      <c r="A2516" s="0" t="s">
        <v>17</v>
      </c>
      <c r="B2516" s="0" t="s">
        <v>113</v>
      </c>
      <c r="C2516" s="0" t="s">
        <v>108</v>
      </c>
      <c r="D2516" s="116" t="n">
        <v>39814</v>
      </c>
      <c r="E2516" s="0" t="n">
        <v>0.022</v>
      </c>
      <c r="F2516" s="0" t="n">
        <v>3133117</v>
      </c>
      <c r="G2516" s="151" t="s">
        <v>111</v>
      </c>
      <c r="H2516" s="151" t="s">
        <v>111</v>
      </c>
      <c r="I2516" s="152" t="s">
        <v>112</v>
      </c>
    </row>
    <row r="2517" customFormat="false" ht="12.75" hidden="false" customHeight="false" outlineLevel="0" collapsed="false">
      <c r="A2517" s="0" t="s">
        <v>18</v>
      </c>
      <c r="B2517" s="0" t="s">
        <v>110</v>
      </c>
      <c r="C2517" s="0" t="s">
        <v>108</v>
      </c>
      <c r="D2517" s="116" t="n">
        <v>39814</v>
      </c>
      <c r="E2517" s="0" t="n">
        <v>0</v>
      </c>
      <c r="F2517" s="0" t="n">
        <v>3133118</v>
      </c>
      <c r="G2517" s="151" t="s">
        <v>111</v>
      </c>
      <c r="H2517" s="151" t="s">
        <v>111</v>
      </c>
      <c r="I2517" s="152" t="s">
        <v>112</v>
      </c>
    </row>
    <row r="2518" customFormat="false" ht="12.75" hidden="false" customHeight="false" outlineLevel="0" collapsed="false">
      <c r="A2518" s="0" t="s">
        <v>18</v>
      </c>
      <c r="B2518" s="0" t="s">
        <v>113</v>
      </c>
      <c r="C2518" s="0" t="s">
        <v>108</v>
      </c>
      <c r="D2518" s="116" t="n">
        <v>39814</v>
      </c>
      <c r="E2518" s="0" t="n">
        <v>0</v>
      </c>
      <c r="F2518" s="0" t="n">
        <v>3133119</v>
      </c>
      <c r="G2518" s="151" t="s">
        <v>111</v>
      </c>
      <c r="H2518" s="151" t="s">
        <v>111</v>
      </c>
      <c r="I2518" s="152" t="s">
        <v>112</v>
      </c>
    </row>
    <row r="2519" customFormat="false" ht="12.75" hidden="false" customHeight="false" outlineLevel="0" collapsed="false">
      <c r="A2519" s="0" t="s">
        <v>19</v>
      </c>
      <c r="B2519" s="0" t="s">
        <v>110</v>
      </c>
      <c r="C2519" s="0" t="s">
        <v>108</v>
      </c>
      <c r="D2519" s="116" t="n">
        <v>39814</v>
      </c>
      <c r="E2519" s="0" t="n">
        <v>1.135</v>
      </c>
      <c r="F2519" s="0" t="n">
        <v>3133120</v>
      </c>
      <c r="G2519" s="151" t="s">
        <v>111</v>
      </c>
      <c r="H2519" s="151" t="s">
        <v>111</v>
      </c>
      <c r="I2519" s="152" t="s">
        <v>112</v>
      </c>
    </row>
    <row r="2520" customFormat="false" ht="12.75" hidden="false" customHeight="false" outlineLevel="0" collapsed="false">
      <c r="A2520" s="0" t="s">
        <v>19</v>
      </c>
      <c r="B2520" s="0" t="s">
        <v>113</v>
      </c>
      <c r="C2520" s="0" t="s">
        <v>108</v>
      </c>
      <c r="D2520" s="116" t="n">
        <v>39814</v>
      </c>
      <c r="E2520" s="0" t="n">
        <v>0.05</v>
      </c>
      <c r="F2520" s="0" t="n">
        <v>3133121</v>
      </c>
      <c r="G2520" s="151" t="s">
        <v>111</v>
      </c>
      <c r="H2520" s="151" t="s">
        <v>111</v>
      </c>
      <c r="I2520" s="152" t="s">
        <v>112</v>
      </c>
    </row>
    <row r="2521" customFormat="false" ht="12.75" hidden="false" customHeight="false" outlineLevel="0" collapsed="false">
      <c r="A2521" s="0" t="s">
        <v>21</v>
      </c>
      <c r="B2521" s="0" t="s">
        <v>110</v>
      </c>
      <c r="C2521" s="0" t="s">
        <v>108</v>
      </c>
      <c r="D2521" s="116" t="n">
        <v>39814</v>
      </c>
      <c r="E2521" s="0" t="n">
        <v>1.135</v>
      </c>
      <c r="F2521" s="0" t="n">
        <v>3133122</v>
      </c>
      <c r="G2521" s="151" t="s">
        <v>111</v>
      </c>
      <c r="H2521" s="151" t="s">
        <v>111</v>
      </c>
      <c r="I2521" s="152" t="s">
        <v>112</v>
      </c>
    </row>
    <row r="2522" customFormat="false" ht="12.75" hidden="false" customHeight="false" outlineLevel="0" collapsed="false">
      <c r="A2522" s="0" t="s">
        <v>21</v>
      </c>
      <c r="B2522" s="0" t="s">
        <v>113</v>
      </c>
      <c r="C2522" s="0" t="s">
        <v>108</v>
      </c>
      <c r="D2522" s="116" t="n">
        <v>39814</v>
      </c>
      <c r="E2522" s="0" t="n">
        <v>0.07</v>
      </c>
      <c r="F2522" s="0" t="n">
        <v>3133123</v>
      </c>
      <c r="G2522" s="151" t="s">
        <v>111</v>
      </c>
      <c r="H2522" s="151" t="s">
        <v>111</v>
      </c>
      <c r="I2522" s="152" t="s">
        <v>112</v>
      </c>
    </row>
    <row r="2523" customFormat="false" ht="12.75" hidden="false" customHeight="false" outlineLevel="0" collapsed="false">
      <c r="A2523" s="0" t="s">
        <v>73</v>
      </c>
      <c r="B2523" s="0" t="s">
        <v>80</v>
      </c>
      <c r="C2523" s="0" t="s">
        <v>108</v>
      </c>
      <c r="D2523" s="116" t="n">
        <v>39814</v>
      </c>
      <c r="E2523" s="0" t="n">
        <v>0.05</v>
      </c>
      <c r="F2523" s="0" t="n">
        <v>3133124</v>
      </c>
      <c r="G2523" s="151" t="s">
        <v>111</v>
      </c>
      <c r="H2523" s="151" t="s">
        <v>111</v>
      </c>
      <c r="I2523" s="152" t="s">
        <v>112</v>
      </c>
    </row>
    <row r="2524" customFormat="false" ht="12.75" hidden="false" customHeight="false" outlineLevel="0" collapsed="false">
      <c r="A2524" s="0" t="s">
        <v>74</v>
      </c>
      <c r="B2524" s="0" t="s">
        <v>80</v>
      </c>
      <c r="C2524" s="0" t="s">
        <v>108</v>
      </c>
      <c r="D2524" s="116" t="n">
        <v>39814</v>
      </c>
      <c r="E2524" s="0" t="n">
        <v>0.45</v>
      </c>
      <c r="F2524" s="0" t="n">
        <v>3133125</v>
      </c>
      <c r="G2524" s="151" t="s">
        <v>111</v>
      </c>
      <c r="H2524" s="151" t="s">
        <v>111</v>
      </c>
      <c r="I2524" s="152" t="s">
        <v>112</v>
      </c>
    </row>
    <row r="2525" customFormat="false" ht="12.75" hidden="false" customHeight="false" outlineLevel="0" collapsed="false">
      <c r="A2525" s="0" t="s">
        <v>75</v>
      </c>
      <c r="B2525" s="0" t="s">
        <v>80</v>
      </c>
      <c r="C2525" s="0" t="s">
        <v>108</v>
      </c>
      <c r="D2525" s="116" t="n">
        <v>39814</v>
      </c>
      <c r="E2525" s="0" t="n">
        <v>-0.2</v>
      </c>
      <c r="F2525" s="0" t="n">
        <v>3133126</v>
      </c>
      <c r="G2525" s="151" t="s">
        <v>111</v>
      </c>
      <c r="H2525" s="151" t="s">
        <v>111</v>
      </c>
      <c r="I2525" s="152" t="s">
        <v>112</v>
      </c>
    </row>
    <row r="2526" customFormat="false" ht="12.75" hidden="false" customHeight="false" outlineLevel="0" collapsed="false">
      <c r="A2526" s="0" t="s">
        <v>76</v>
      </c>
      <c r="B2526" s="0" t="s">
        <v>80</v>
      </c>
      <c r="C2526" s="0" t="s">
        <v>108</v>
      </c>
      <c r="D2526" s="116" t="n">
        <v>39814</v>
      </c>
      <c r="E2526" s="0" t="n">
        <v>0.45</v>
      </c>
      <c r="F2526" s="0" t="n">
        <v>3133127</v>
      </c>
      <c r="G2526" s="151" t="s">
        <v>111</v>
      </c>
      <c r="H2526" s="151" t="s">
        <v>111</v>
      </c>
      <c r="I2526" s="152" t="s">
        <v>112</v>
      </c>
    </row>
    <row r="2527" customFormat="false" ht="12.75" hidden="false" customHeight="false" outlineLevel="0" collapsed="false">
      <c r="A2527" s="0" t="s">
        <v>72</v>
      </c>
      <c r="B2527" s="0" t="s">
        <v>80</v>
      </c>
      <c r="C2527" s="0" t="s">
        <v>108</v>
      </c>
      <c r="D2527" s="116" t="n">
        <v>39814</v>
      </c>
      <c r="E2527" s="158" t="n">
        <v>39845</v>
      </c>
      <c r="I2527" s="152" t="s">
        <v>109</v>
      </c>
    </row>
    <row r="2528" customFormat="false" ht="12.75" hidden="false" customHeight="false" outlineLevel="0" collapsed="false">
      <c r="A2528" s="0" t="s">
        <v>59</v>
      </c>
      <c r="B2528" s="0" t="s">
        <v>110</v>
      </c>
      <c r="C2528" s="0" t="s">
        <v>108</v>
      </c>
      <c r="D2528" s="116" t="n">
        <v>39845</v>
      </c>
      <c r="E2528" s="0" t="n">
        <v>1.215</v>
      </c>
      <c r="F2528" s="0" t="n">
        <v>3133100</v>
      </c>
      <c r="G2528" s="151" t="s">
        <v>111</v>
      </c>
      <c r="H2528" s="151" t="s">
        <v>111</v>
      </c>
      <c r="I2528" s="152" t="s">
        <v>112</v>
      </c>
    </row>
    <row r="2529" customFormat="false" ht="12.75" hidden="false" customHeight="false" outlineLevel="0" collapsed="false">
      <c r="A2529" s="0" t="s">
        <v>59</v>
      </c>
      <c r="B2529" s="0" t="s">
        <v>113</v>
      </c>
      <c r="C2529" s="0" t="s">
        <v>108</v>
      </c>
      <c r="D2529" s="116" t="n">
        <v>39845</v>
      </c>
      <c r="E2529" s="0" t="n">
        <v>0.05</v>
      </c>
      <c r="F2529" s="0" t="n">
        <v>3133101</v>
      </c>
      <c r="G2529" s="151" t="s">
        <v>111</v>
      </c>
      <c r="H2529" s="151" t="s">
        <v>111</v>
      </c>
      <c r="I2529" s="152" t="s">
        <v>112</v>
      </c>
    </row>
    <row r="2530" customFormat="false" ht="12.75" hidden="false" customHeight="false" outlineLevel="0" collapsed="false">
      <c r="A2530" s="0" t="s">
        <v>60</v>
      </c>
      <c r="B2530" s="0" t="s">
        <v>110</v>
      </c>
      <c r="C2530" s="0" t="s">
        <v>108</v>
      </c>
      <c r="D2530" s="116" t="n">
        <v>39845</v>
      </c>
      <c r="E2530" s="0" t="n">
        <v>1.215</v>
      </c>
      <c r="F2530" s="0" t="n">
        <v>3133102</v>
      </c>
      <c r="G2530" s="151" t="s">
        <v>111</v>
      </c>
      <c r="H2530" s="151" t="s">
        <v>111</v>
      </c>
      <c r="I2530" s="152" t="s">
        <v>112</v>
      </c>
    </row>
    <row r="2531" customFormat="false" ht="12.75" hidden="false" customHeight="false" outlineLevel="0" collapsed="false">
      <c r="A2531" s="0" t="s">
        <v>60</v>
      </c>
      <c r="B2531" s="0" t="s">
        <v>113</v>
      </c>
      <c r="C2531" s="0" t="s">
        <v>108</v>
      </c>
      <c r="D2531" s="116" t="n">
        <v>39845</v>
      </c>
      <c r="E2531" s="0" t="n">
        <v>0.32</v>
      </c>
      <c r="F2531" s="0" t="n">
        <v>3133103</v>
      </c>
      <c r="G2531" s="151" t="s">
        <v>111</v>
      </c>
      <c r="H2531" s="151" t="s">
        <v>111</v>
      </c>
      <c r="I2531" s="152" t="s">
        <v>112</v>
      </c>
    </row>
    <row r="2532" customFormat="false" ht="12.75" hidden="false" customHeight="false" outlineLevel="0" collapsed="false">
      <c r="A2532" s="0" t="s">
        <v>61</v>
      </c>
      <c r="B2532" s="0" t="s">
        <v>110</v>
      </c>
      <c r="C2532" s="0" t="s">
        <v>108</v>
      </c>
      <c r="D2532" s="116" t="n">
        <v>39845</v>
      </c>
      <c r="E2532" s="0" t="n">
        <v>1.215</v>
      </c>
      <c r="F2532" s="0" t="n">
        <v>3133104</v>
      </c>
      <c r="G2532" s="151" t="s">
        <v>111</v>
      </c>
      <c r="H2532" s="151" t="s">
        <v>111</v>
      </c>
      <c r="I2532" s="152" t="s">
        <v>112</v>
      </c>
    </row>
    <row r="2533" customFormat="false" ht="12.75" hidden="false" customHeight="false" outlineLevel="0" collapsed="false">
      <c r="A2533" s="0" t="s">
        <v>61</v>
      </c>
      <c r="B2533" s="0" t="s">
        <v>113</v>
      </c>
      <c r="C2533" s="0" t="s">
        <v>108</v>
      </c>
      <c r="D2533" s="116" t="n">
        <v>39845</v>
      </c>
      <c r="E2533" s="0" t="n">
        <v>0.05</v>
      </c>
      <c r="F2533" s="0" t="n">
        <v>3133105</v>
      </c>
      <c r="G2533" s="151" t="s">
        <v>111</v>
      </c>
      <c r="H2533" s="151" t="s">
        <v>111</v>
      </c>
      <c r="I2533" s="152" t="s">
        <v>112</v>
      </c>
    </row>
    <row r="2534" customFormat="false" ht="12.75" hidden="false" customHeight="false" outlineLevel="0" collapsed="false">
      <c r="A2534" s="0" t="s">
        <v>62</v>
      </c>
      <c r="B2534" s="0" t="s">
        <v>110</v>
      </c>
      <c r="C2534" s="0" t="s">
        <v>108</v>
      </c>
      <c r="D2534" s="116" t="n">
        <v>39845</v>
      </c>
      <c r="E2534" s="0" t="n">
        <v>1.215</v>
      </c>
      <c r="F2534" s="0" t="n">
        <v>3133106</v>
      </c>
      <c r="G2534" s="151" t="s">
        <v>111</v>
      </c>
      <c r="H2534" s="151" t="s">
        <v>111</v>
      </c>
      <c r="I2534" s="152" t="s">
        <v>112</v>
      </c>
    </row>
    <row r="2535" customFormat="false" ht="12.75" hidden="false" customHeight="false" outlineLevel="0" collapsed="false">
      <c r="A2535" s="0" t="s">
        <v>62</v>
      </c>
      <c r="B2535" s="0" t="s">
        <v>113</v>
      </c>
      <c r="C2535" s="0" t="s">
        <v>108</v>
      </c>
      <c r="D2535" s="116" t="n">
        <v>39845</v>
      </c>
      <c r="E2535" s="0" t="n">
        <v>0.32</v>
      </c>
      <c r="F2535" s="0" t="n">
        <v>3133107</v>
      </c>
      <c r="G2535" s="151" t="s">
        <v>111</v>
      </c>
      <c r="H2535" s="151" t="s">
        <v>111</v>
      </c>
      <c r="I2535" s="152" t="s">
        <v>112</v>
      </c>
    </row>
    <row r="2536" customFormat="false" ht="12.75" hidden="false" customHeight="false" outlineLevel="0" collapsed="false">
      <c r="A2536" s="0" t="s">
        <v>49</v>
      </c>
      <c r="B2536" s="0" t="s">
        <v>110</v>
      </c>
      <c r="C2536" s="0" t="s">
        <v>108</v>
      </c>
      <c r="D2536" s="116" t="n">
        <v>39845</v>
      </c>
      <c r="E2536" s="0" t="n">
        <v>1.04</v>
      </c>
      <c r="F2536" s="0" t="n">
        <v>3133108</v>
      </c>
      <c r="G2536" s="151" t="s">
        <v>111</v>
      </c>
      <c r="H2536" s="151" t="s">
        <v>111</v>
      </c>
      <c r="I2536" s="152" t="s">
        <v>112</v>
      </c>
    </row>
    <row r="2537" customFormat="false" ht="12.75" hidden="false" customHeight="false" outlineLevel="0" collapsed="false">
      <c r="A2537" s="0" t="s">
        <v>49</v>
      </c>
      <c r="B2537" s="0" t="s">
        <v>113</v>
      </c>
      <c r="C2537" s="0" t="s">
        <v>108</v>
      </c>
      <c r="D2537" s="116" t="n">
        <v>39845</v>
      </c>
      <c r="E2537" s="0" t="n">
        <v>0.05</v>
      </c>
      <c r="F2537" s="0" t="n">
        <v>3133109</v>
      </c>
      <c r="G2537" s="151" t="s">
        <v>111</v>
      </c>
      <c r="H2537" s="151" t="s">
        <v>111</v>
      </c>
      <c r="I2537" s="152" t="s">
        <v>112</v>
      </c>
    </row>
    <row r="2538" customFormat="false" ht="12.75" hidden="false" customHeight="false" outlineLevel="0" collapsed="false">
      <c r="A2538" s="0" t="s">
        <v>50</v>
      </c>
      <c r="B2538" s="0" t="s">
        <v>110</v>
      </c>
      <c r="C2538" s="0" t="s">
        <v>108</v>
      </c>
      <c r="D2538" s="116" t="n">
        <v>39845</v>
      </c>
      <c r="E2538" s="0" t="n">
        <v>1.6</v>
      </c>
      <c r="F2538" s="0" t="n">
        <v>3133110</v>
      </c>
      <c r="G2538" s="151" t="s">
        <v>111</v>
      </c>
      <c r="H2538" s="151" t="s">
        <v>111</v>
      </c>
      <c r="I2538" s="152" t="s">
        <v>112</v>
      </c>
    </row>
    <row r="2539" customFormat="false" ht="12.75" hidden="false" customHeight="false" outlineLevel="0" collapsed="false">
      <c r="A2539" s="0" t="s">
        <v>50</v>
      </c>
      <c r="B2539" s="0" t="s">
        <v>113</v>
      </c>
      <c r="C2539" s="0" t="s">
        <v>108</v>
      </c>
      <c r="D2539" s="116" t="n">
        <v>39845</v>
      </c>
      <c r="E2539" s="0" t="n">
        <v>-0.28</v>
      </c>
      <c r="F2539" s="0" t="n">
        <v>3133111</v>
      </c>
      <c r="G2539" s="151" t="s">
        <v>111</v>
      </c>
      <c r="H2539" s="151" t="s">
        <v>111</v>
      </c>
      <c r="I2539" s="152" t="s">
        <v>112</v>
      </c>
    </row>
    <row r="2540" customFormat="false" ht="12.75" hidden="false" customHeight="false" outlineLevel="0" collapsed="false">
      <c r="A2540" s="0" t="s">
        <v>51</v>
      </c>
      <c r="B2540" s="0" t="s">
        <v>110</v>
      </c>
      <c r="C2540" s="0" t="s">
        <v>108</v>
      </c>
      <c r="D2540" s="116" t="n">
        <v>39845</v>
      </c>
      <c r="E2540" s="0" t="n">
        <v>1.6</v>
      </c>
      <c r="F2540" s="0" t="n">
        <v>3133112</v>
      </c>
      <c r="G2540" s="151" t="s">
        <v>111</v>
      </c>
      <c r="H2540" s="151" t="s">
        <v>111</v>
      </c>
      <c r="I2540" s="152" t="s">
        <v>112</v>
      </c>
    </row>
    <row r="2541" customFormat="false" ht="12.75" hidden="false" customHeight="false" outlineLevel="0" collapsed="false">
      <c r="A2541" s="0" t="s">
        <v>51</v>
      </c>
      <c r="B2541" s="0" t="s">
        <v>113</v>
      </c>
      <c r="C2541" s="0" t="s">
        <v>108</v>
      </c>
      <c r="D2541" s="116" t="n">
        <v>39845</v>
      </c>
      <c r="E2541" s="0" t="n">
        <v>0.45</v>
      </c>
      <c r="F2541" s="0" t="n">
        <v>3133113</v>
      </c>
      <c r="G2541" s="151" t="s">
        <v>111</v>
      </c>
      <c r="H2541" s="151" t="s">
        <v>111</v>
      </c>
      <c r="I2541" s="152" t="s">
        <v>112</v>
      </c>
    </row>
    <row r="2542" customFormat="false" ht="12.75" hidden="false" customHeight="false" outlineLevel="0" collapsed="false">
      <c r="A2542" s="0" t="s">
        <v>52</v>
      </c>
      <c r="B2542" s="0" t="s">
        <v>110</v>
      </c>
      <c r="C2542" s="0" t="s">
        <v>108</v>
      </c>
      <c r="D2542" s="116" t="n">
        <v>39845</v>
      </c>
      <c r="E2542" s="0" t="n">
        <v>1.6</v>
      </c>
      <c r="F2542" s="0" t="n">
        <v>3133114</v>
      </c>
      <c r="G2542" s="151" t="s">
        <v>111</v>
      </c>
      <c r="H2542" s="151" t="s">
        <v>111</v>
      </c>
      <c r="I2542" s="152" t="s">
        <v>112</v>
      </c>
    </row>
    <row r="2543" customFormat="false" ht="12.75" hidden="false" customHeight="false" outlineLevel="0" collapsed="false">
      <c r="A2543" s="0" t="s">
        <v>52</v>
      </c>
      <c r="B2543" s="0" t="s">
        <v>113</v>
      </c>
      <c r="C2543" s="0" t="s">
        <v>108</v>
      </c>
      <c r="D2543" s="116" t="n">
        <v>39845</v>
      </c>
      <c r="E2543" s="0" t="n">
        <v>-0.2</v>
      </c>
      <c r="F2543" s="0" t="n">
        <v>3133115</v>
      </c>
      <c r="G2543" s="151" t="s">
        <v>111</v>
      </c>
      <c r="H2543" s="151" t="s">
        <v>111</v>
      </c>
      <c r="I2543" s="152" t="s">
        <v>112</v>
      </c>
    </row>
    <row r="2544" customFormat="false" ht="12.75" hidden="false" customHeight="false" outlineLevel="0" collapsed="false">
      <c r="A2544" s="0" t="s">
        <v>17</v>
      </c>
      <c r="B2544" s="0" t="s">
        <v>110</v>
      </c>
      <c r="C2544" s="0" t="s">
        <v>108</v>
      </c>
      <c r="D2544" s="116" t="n">
        <v>39845</v>
      </c>
      <c r="E2544" s="0" t="n">
        <v>0</v>
      </c>
      <c r="F2544" s="0" t="n">
        <v>3133116</v>
      </c>
      <c r="G2544" s="151" t="s">
        <v>111</v>
      </c>
      <c r="H2544" s="151" t="s">
        <v>111</v>
      </c>
      <c r="I2544" s="152" t="s">
        <v>112</v>
      </c>
    </row>
    <row r="2545" customFormat="false" ht="12.75" hidden="false" customHeight="false" outlineLevel="0" collapsed="false">
      <c r="A2545" s="0" t="s">
        <v>17</v>
      </c>
      <c r="B2545" s="0" t="s">
        <v>113</v>
      </c>
      <c r="C2545" s="0" t="s">
        <v>108</v>
      </c>
      <c r="D2545" s="116" t="n">
        <v>39845</v>
      </c>
      <c r="E2545" s="0" t="n">
        <v>0</v>
      </c>
      <c r="F2545" s="0" t="n">
        <v>3133117</v>
      </c>
      <c r="G2545" s="151" t="s">
        <v>111</v>
      </c>
      <c r="H2545" s="151" t="s">
        <v>111</v>
      </c>
      <c r="I2545" s="152" t="s">
        <v>112</v>
      </c>
    </row>
    <row r="2546" customFormat="false" ht="12.75" hidden="false" customHeight="false" outlineLevel="0" collapsed="false">
      <c r="A2546" s="0" t="s">
        <v>18</v>
      </c>
      <c r="B2546" s="0" t="s">
        <v>110</v>
      </c>
      <c r="C2546" s="0" t="s">
        <v>108</v>
      </c>
      <c r="D2546" s="116" t="n">
        <v>39845</v>
      </c>
      <c r="E2546" s="0" t="n">
        <v>0</v>
      </c>
      <c r="F2546" s="0" t="n">
        <v>3133118</v>
      </c>
      <c r="G2546" s="151" t="s">
        <v>111</v>
      </c>
      <c r="H2546" s="151" t="s">
        <v>111</v>
      </c>
      <c r="I2546" s="152" t="s">
        <v>112</v>
      </c>
    </row>
    <row r="2547" customFormat="false" ht="12.75" hidden="false" customHeight="false" outlineLevel="0" collapsed="false">
      <c r="A2547" s="0" t="s">
        <v>18</v>
      </c>
      <c r="B2547" s="0" t="s">
        <v>113</v>
      </c>
      <c r="C2547" s="0" t="s">
        <v>108</v>
      </c>
      <c r="D2547" s="116" t="n">
        <v>39845</v>
      </c>
      <c r="E2547" s="0" t="n">
        <v>0</v>
      </c>
      <c r="F2547" s="0" t="n">
        <v>3133119</v>
      </c>
      <c r="G2547" s="151" t="s">
        <v>111</v>
      </c>
      <c r="H2547" s="151" t="s">
        <v>111</v>
      </c>
      <c r="I2547" s="152" t="s">
        <v>112</v>
      </c>
    </row>
    <row r="2548" customFormat="false" ht="12.75" hidden="false" customHeight="false" outlineLevel="0" collapsed="false">
      <c r="A2548" s="0" t="s">
        <v>19</v>
      </c>
      <c r="B2548" s="0" t="s">
        <v>110</v>
      </c>
      <c r="C2548" s="0" t="s">
        <v>108</v>
      </c>
      <c r="D2548" s="116" t="n">
        <v>39845</v>
      </c>
      <c r="E2548" s="0" t="n">
        <v>1.135</v>
      </c>
      <c r="F2548" s="0" t="n">
        <v>3133120</v>
      </c>
      <c r="G2548" s="151" t="s">
        <v>111</v>
      </c>
      <c r="H2548" s="151" t="s">
        <v>111</v>
      </c>
      <c r="I2548" s="152" t="s">
        <v>112</v>
      </c>
    </row>
    <row r="2549" customFormat="false" ht="12.75" hidden="false" customHeight="false" outlineLevel="0" collapsed="false">
      <c r="A2549" s="0" t="s">
        <v>19</v>
      </c>
      <c r="B2549" s="0" t="s">
        <v>113</v>
      </c>
      <c r="C2549" s="0" t="s">
        <v>108</v>
      </c>
      <c r="D2549" s="116" t="n">
        <v>39845</v>
      </c>
      <c r="E2549" s="0" t="n">
        <v>0.05</v>
      </c>
      <c r="F2549" s="0" t="n">
        <v>3133121</v>
      </c>
      <c r="G2549" s="151" t="s">
        <v>111</v>
      </c>
      <c r="H2549" s="151" t="s">
        <v>111</v>
      </c>
      <c r="I2549" s="152" t="s">
        <v>112</v>
      </c>
    </row>
    <row r="2550" customFormat="false" ht="12.75" hidden="false" customHeight="false" outlineLevel="0" collapsed="false">
      <c r="A2550" s="0" t="s">
        <v>21</v>
      </c>
      <c r="B2550" s="0" t="s">
        <v>110</v>
      </c>
      <c r="C2550" s="0" t="s">
        <v>108</v>
      </c>
      <c r="D2550" s="116" t="n">
        <v>39845</v>
      </c>
      <c r="E2550" s="0" t="n">
        <v>1.135</v>
      </c>
      <c r="F2550" s="0" t="n">
        <v>3133122</v>
      </c>
      <c r="G2550" s="151" t="s">
        <v>111</v>
      </c>
      <c r="H2550" s="151" t="s">
        <v>111</v>
      </c>
      <c r="I2550" s="152" t="s">
        <v>112</v>
      </c>
    </row>
    <row r="2551" customFormat="false" ht="12.75" hidden="false" customHeight="false" outlineLevel="0" collapsed="false">
      <c r="A2551" s="0" t="s">
        <v>21</v>
      </c>
      <c r="B2551" s="0" t="s">
        <v>113</v>
      </c>
      <c r="C2551" s="0" t="s">
        <v>108</v>
      </c>
      <c r="D2551" s="116" t="n">
        <v>39845</v>
      </c>
      <c r="E2551" s="0" t="n">
        <v>0.07</v>
      </c>
      <c r="F2551" s="0" t="n">
        <v>3133123</v>
      </c>
      <c r="G2551" s="151" t="s">
        <v>111</v>
      </c>
      <c r="H2551" s="151" t="s">
        <v>111</v>
      </c>
      <c r="I2551" s="152" t="s">
        <v>112</v>
      </c>
    </row>
    <row r="2552" customFormat="false" ht="12.75" hidden="false" customHeight="false" outlineLevel="0" collapsed="false">
      <c r="A2552" s="0" t="s">
        <v>73</v>
      </c>
      <c r="B2552" s="0" t="s">
        <v>80</v>
      </c>
      <c r="C2552" s="0" t="s">
        <v>108</v>
      </c>
      <c r="D2552" s="116" t="n">
        <v>39845</v>
      </c>
      <c r="E2552" s="0" t="n">
        <v>0.05</v>
      </c>
      <c r="F2552" s="0" t="n">
        <v>3133124</v>
      </c>
      <c r="G2552" s="151" t="s">
        <v>111</v>
      </c>
      <c r="H2552" s="151" t="s">
        <v>111</v>
      </c>
      <c r="I2552" s="152" t="s">
        <v>112</v>
      </c>
    </row>
    <row r="2553" customFormat="false" ht="12.75" hidden="false" customHeight="false" outlineLevel="0" collapsed="false">
      <c r="A2553" s="0" t="s">
        <v>74</v>
      </c>
      <c r="B2553" s="0" t="s">
        <v>80</v>
      </c>
      <c r="C2553" s="0" t="s">
        <v>108</v>
      </c>
      <c r="D2553" s="116" t="n">
        <v>39845</v>
      </c>
      <c r="E2553" s="0" t="n">
        <v>0.45</v>
      </c>
      <c r="F2553" s="0" t="n">
        <v>3133125</v>
      </c>
      <c r="G2553" s="151" t="s">
        <v>111</v>
      </c>
      <c r="H2553" s="151" t="s">
        <v>111</v>
      </c>
      <c r="I2553" s="152" t="s">
        <v>112</v>
      </c>
    </row>
    <row r="2554" customFormat="false" ht="12.75" hidden="false" customHeight="false" outlineLevel="0" collapsed="false">
      <c r="A2554" s="0" t="s">
        <v>75</v>
      </c>
      <c r="B2554" s="0" t="s">
        <v>80</v>
      </c>
      <c r="C2554" s="0" t="s">
        <v>108</v>
      </c>
      <c r="D2554" s="116" t="n">
        <v>39845</v>
      </c>
      <c r="E2554" s="0" t="n">
        <v>-0.2</v>
      </c>
      <c r="F2554" s="0" t="n">
        <v>3133126</v>
      </c>
      <c r="G2554" s="151" t="s">
        <v>111</v>
      </c>
      <c r="H2554" s="151" t="s">
        <v>111</v>
      </c>
      <c r="I2554" s="152" t="s">
        <v>112</v>
      </c>
    </row>
    <row r="2555" customFormat="false" ht="12.75" hidden="false" customHeight="false" outlineLevel="0" collapsed="false">
      <c r="A2555" s="0" t="s">
        <v>76</v>
      </c>
      <c r="B2555" s="0" t="s">
        <v>80</v>
      </c>
      <c r="C2555" s="0" t="s">
        <v>108</v>
      </c>
      <c r="D2555" s="116" t="n">
        <v>39845</v>
      </c>
      <c r="E2555" s="0" t="n">
        <v>0.45</v>
      </c>
      <c r="F2555" s="0" t="n">
        <v>3133127</v>
      </c>
      <c r="G2555" s="151" t="s">
        <v>111</v>
      </c>
      <c r="H2555" s="151" t="s">
        <v>111</v>
      </c>
      <c r="I2555" s="152" t="s">
        <v>112</v>
      </c>
    </row>
    <row r="2556" customFormat="false" ht="12.75" hidden="false" customHeight="false" outlineLevel="0" collapsed="false">
      <c r="A2556" s="0" t="s">
        <v>72</v>
      </c>
      <c r="B2556" s="0" t="s">
        <v>80</v>
      </c>
      <c r="C2556" s="0" t="s">
        <v>108</v>
      </c>
      <c r="D2556" s="116" t="n">
        <v>39845</v>
      </c>
      <c r="E2556" s="158" t="n">
        <v>39873</v>
      </c>
      <c r="I2556" s="152" t="s">
        <v>109</v>
      </c>
    </row>
    <row r="2557" customFormat="false" ht="12.75" hidden="false" customHeight="false" outlineLevel="0" collapsed="false">
      <c r="A2557" s="0" t="s">
        <v>59</v>
      </c>
      <c r="B2557" s="0" t="s">
        <v>110</v>
      </c>
      <c r="C2557" s="0" t="s">
        <v>108</v>
      </c>
      <c r="D2557" s="116" t="n">
        <v>39873</v>
      </c>
      <c r="E2557" s="0" t="n">
        <v>0.655</v>
      </c>
      <c r="F2557" s="0" t="n">
        <v>3133100</v>
      </c>
      <c r="G2557" s="151" t="s">
        <v>111</v>
      </c>
      <c r="H2557" s="151" t="s">
        <v>111</v>
      </c>
      <c r="I2557" s="152" t="s">
        <v>112</v>
      </c>
    </row>
    <row r="2558" customFormat="false" ht="12.75" hidden="false" customHeight="false" outlineLevel="0" collapsed="false">
      <c r="A2558" s="0" t="s">
        <v>59</v>
      </c>
      <c r="B2558" s="0" t="s">
        <v>113</v>
      </c>
      <c r="C2558" s="0" t="s">
        <v>108</v>
      </c>
      <c r="D2558" s="116" t="n">
        <v>39873</v>
      </c>
      <c r="E2558" s="0" t="n">
        <v>0.05</v>
      </c>
      <c r="F2558" s="0" t="n">
        <v>3133101</v>
      </c>
      <c r="G2558" s="151" t="s">
        <v>111</v>
      </c>
      <c r="H2558" s="151" t="s">
        <v>111</v>
      </c>
      <c r="I2558" s="152" t="s">
        <v>112</v>
      </c>
    </row>
    <row r="2559" customFormat="false" ht="12.75" hidden="false" customHeight="false" outlineLevel="0" collapsed="false">
      <c r="A2559" s="0" t="s">
        <v>60</v>
      </c>
      <c r="B2559" s="0" t="s">
        <v>110</v>
      </c>
      <c r="C2559" s="0" t="s">
        <v>108</v>
      </c>
      <c r="D2559" s="116" t="n">
        <v>39873</v>
      </c>
      <c r="E2559" s="0" t="n">
        <v>0.655</v>
      </c>
      <c r="F2559" s="0" t="n">
        <v>3133102</v>
      </c>
      <c r="G2559" s="151" t="s">
        <v>111</v>
      </c>
      <c r="H2559" s="151" t="s">
        <v>111</v>
      </c>
      <c r="I2559" s="152" t="s">
        <v>112</v>
      </c>
    </row>
    <row r="2560" customFormat="false" ht="12.75" hidden="false" customHeight="false" outlineLevel="0" collapsed="false">
      <c r="A2560" s="0" t="s">
        <v>60</v>
      </c>
      <c r="B2560" s="0" t="s">
        <v>113</v>
      </c>
      <c r="C2560" s="0" t="s">
        <v>108</v>
      </c>
      <c r="D2560" s="116" t="n">
        <v>39873</v>
      </c>
      <c r="E2560" s="0" t="n">
        <v>0.15</v>
      </c>
      <c r="F2560" s="0" t="n">
        <v>3133103</v>
      </c>
      <c r="G2560" s="151" t="s">
        <v>111</v>
      </c>
      <c r="H2560" s="151" t="s">
        <v>111</v>
      </c>
      <c r="I2560" s="152" t="s">
        <v>112</v>
      </c>
    </row>
    <row r="2561" customFormat="false" ht="12.75" hidden="false" customHeight="false" outlineLevel="0" collapsed="false">
      <c r="A2561" s="0" t="s">
        <v>61</v>
      </c>
      <c r="B2561" s="0" t="s">
        <v>110</v>
      </c>
      <c r="C2561" s="0" t="s">
        <v>108</v>
      </c>
      <c r="D2561" s="116" t="n">
        <v>39873</v>
      </c>
      <c r="E2561" s="0" t="n">
        <v>0.655</v>
      </c>
      <c r="F2561" s="0" t="n">
        <v>3133104</v>
      </c>
      <c r="G2561" s="151" t="s">
        <v>111</v>
      </c>
      <c r="H2561" s="151" t="s">
        <v>111</v>
      </c>
      <c r="I2561" s="152" t="s">
        <v>112</v>
      </c>
    </row>
    <row r="2562" customFormat="false" ht="12.75" hidden="false" customHeight="false" outlineLevel="0" collapsed="false">
      <c r="A2562" s="0" t="s">
        <v>61</v>
      </c>
      <c r="B2562" s="0" t="s">
        <v>113</v>
      </c>
      <c r="C2562" s="0" t="s">
        <v>108</v>
      </c>
      <c r="D2562" s="116" t="n">
        <v>39873</v>
      </c>
      <c r="E2562" s="0" t="n">
        <v>0.05</v>
      </c>
      <c r="F2562" s="0" t="n">
        <v>3133105</v>
      </c>
      <c r="G2562" s="151" t="s">
        <v>111</v>
      </c>
      <c r="H2562" s="151" t="s">
        <v>111</v>
      </c>
      <c r="I2562" s="152" t="s">
        <v>112</v>
      </c>
    </row>
    <row r="2563" customFormat="false" ht="12.75" hidden="false" customHeight="false" outlineLevel="0" collapsed="false">
      <c r="A2563" s="0" t="s">
        <v>62</v>
      </c>
      <c r="B2563" s="0" t="s">
        <v>110</v>
      </c>
      <c r="C2563" s="0" t="s">
        <v>108</v>
      </c>
      <c r="D2563" s="116" t="n">
        <v>39873</v>
      </c>
      <c r="E2563" s="0" t="n">
        <v>0.655</v>
      </c>
      <c r="F2563" s="0" t="n">
        <v>3133106</v>
      </c>
      <c r="G2563" s="151" t="s">
        <v>111</v>
      </c>
      <c r="H2563" s="151" t="s">
        <v>111</v>
      </c>
      <c r="I2563" s="152" t="s">
        <v>112</v>
      </c>
    </row>
    <row r="2564" customFormat="false" ht="12.75" hidden="false" customHeight="false" outlineLevel="0" collapsed="false">
      <c r="A2564" s="0" t="s">
        <v>62</v>
      </c>
      <c r="B2564" s="0" t="s">
        <v>113</v>
      </c>
      <c r="C2564" s="0" t="s">
        <v>108</v>
      </c>
      <c r="D2564" s="116" t="n">
        <v>39873</v>
      </c>
      <c r="E2564" s="0" t="n">
        <v>0.15</v>
      </c>
      <c r="F2564" s="0" t="n">
        <v>3133107</v>
      </c>
      <c r="G2564" s="151" t="s">
        <v>111</v>
      </c>
      <c r="H2564" s="151" t="s">
        <v>111</v>
      </c>
      <c r="I2564" s="152" t="s">
        <v>112</v>
      </c>
    </row>
    <row r="2565" customFormat="false" ht="12.75" hidden="false" customHeight="false" outlineLevel="0" collapsed="false">
      <c r="A2565" s="0" t="s">
        <v>49</v>
      </c>
      <c r="B2565" s="0" t="s">
        <v>110</v>
      </c>
      <c r="C2565" s="0" t="s">
        <v>108</v>
      </c>
      <c r="D2565" s="116" t="n">
        <v>39873</v>
      </c>
      <c r="E2565" s="0" t="n">
        <v>0.54</v>
      </c>
      <c r="F2565" s="0" t="n">
        <v>3133108</v>
      </c>
      <c r="G2565" s="151" t="s">
        <v>111</v>
      </c>
      <c r="H2565" s="151" t="s">
        <v>111</v>
      </c>
      <c r="I2565" s="152" t="s">
        <v>112</v>
      </c>
    </row>
    <row r="2566" customFormat="false" ht="12.75" hidden="false" customHeight="false" outlineLevel="0" collapsed="false">
      <c r="A2566" s="0" t="s">
        <v>49</v>
      </c>
      <c r="B2566" s="0" t="s">
        <v>113</v>
      </c>
      <c r="C2566" s="0" t="s">
        <v>108</v>
      </c>
      <c r="D2566" s="116" t="n">
        <v>39873</v>
      </c>
      <c r="E2566" s="0" t="n">
        <v>0.05</v>
      </c>
      <c r="F2566" s="0" t="n">
        <v>3133109</v>
      </c>
      <c r="G2566" s="151" t="s">
        <v>111</v>
      </c>
      <c r="H2566" s="151" t="s">
        <v>111</v>
      </c>
      <c r="I2566" s="152" t="s">
        <v>112</v>
      </c>
    </row>
    <row r="2567" customFormat="false" ht="12.75" hidden="false" customHeight="false" outlineLevel="0" collapsed="false">
      <c r="A2567" s="0" t="s">
        <v>50</v>
      </c>
      <c r="B2567" s="0" t="s">
        <v>110</v>
      </c>
      <c r="C2567" s="0" t="s">
        <v>108</v>
      </c>
      <c r="D2567" s="116" t="n">
        <v>39873</v>
      </c>
      <c r="E2567" s="0" t="n">
        <v>0.69</v>
      </c>
      <c r="F2567" s="0" t="n">
        <v>3133110</v>
      </c>
      <c r="G2567" s="151" t="s">
        <v>111</v>
      </c>
      <c r="H2567" s="151" t="s">
        <v>111</v>
      </c>
      <c r="I2567" s="152" t="s">
        <v>112</v>
      </c>
    </row>
    <row r="2568" customFormat="false" ht="12.75" hidden="false" customHeight="false" outlineLevel="0" collapsed="false">
      <c r="A2568" s="0" t="s">
        <v>50</v>
      </c>
      <c r="B2568" s="0" t="s">
        <v>113</v>
      </c>
      <c r="C2568" s="0" t="s">
        <v>108</v>
      </c>
      <c r="D2568" s="116" t="n">
        <v>39873</v>
      </c>
      <c r="E2568" s="0" t="n">
        <v>-0.17</v>
      </c>
      <c r="F2568" s="0" t="n">
        <v>3133111</v>
      </c>
      <c r="G2568" s="151" t="s">
        <v>111</v>
      </c>
      <c r="H2568" s="151" t="s">
        <v>111</v>
      </c>
      <c r="I2568" s="152" t="s">
        <v>112</v>
      </c>
    </row>
    <row r="2569" customFormat="false" ht="12.75" hidden="false" customHeight="false" outlineLevel="0" collapsed="false">
      <c r="A2569" s="0" t="s">
        <v>51</v>
      </c>
      <c r="B2569" s="0" t="s">
        <v>110</v>
      </c>
      <c r="C2569" s="0" t="s">
        <v>108</v>
      </c>
      <c r="D2569" s="116" t="n">
        <v>39873</v>
      </c>
      <c r="E2569" s="0" t="n">
        <v>0.69</v>
      </c>
      <c r="F2569" s="0" t="n">
        <v>3133112</v>
      </c>
      <c r="G2569" s="151" t="s">
        <v>111</v>
      </c>
      <c r="H2569" s="151" t="s">
        <v>111</v>
      </c>
      <c r="I2569" s="152" t="s">
        <v>112</v>
      </c>
    </row>
    <row r="2570" customFormat="false" ht="12.75" hidden="false" customHeight="false" outlineLevel="0" collapsed="false">
      <c r="A2570" s="0" t="s">
        <v>51</v>
      </c>
      <c r="B2570" s="0" t="s">
        <v>113</v>
      </c>
      <c r="C2570" s="0" t="s">
        <v>108</v>
      </c>
      <c r="D2570" s="116" t="n">
        <v>39873</v>
      </c>
      <c r="E2570" s="0" t="n">
        <v>0.1</v>
      </c>
      <c r="F2570" s="0" t="n">
        <v>3133113</v>
      </c>
      <c r="G2570" s="151" t="s">
        <v>111</v>
      </c>
      <c r="H2570" s="151" t="s">
        <v>111</v>
      </c>
      <c r="I2570" s="152" t="s">
        <v>112</v>
      </c>
    </row>
    <row r="2571" customFormat="false" ht="12.75" hidden="false" customHeight="false" outlineLevel="0" collapsed="false">
      <c r="A2571" s="0" t="s">
        <v>52</v>
      </c>
      <c r="B2571" s="0" t="s">
        <v>110</v>
      </c>
      <c r="C2571" s="0" t="s">
        <v>108</v>
      </c>
      <c r="D2571" s="116" t="n">
        <v>39873</v>
      </c>
      <c r="E2571" s="0" t="n">
        <v>0.69</v>
      </c>
      <c r="F2571" s="0" t="n">
        <v>3133114</v>
      </c>
      <c r="G2571" s="151" t="s">
        <v>111</v>
      </c>
      <c r="H2571" s="151" t="s">
        <v>111</v>
      </c>
      <c r="I2571" s="152" t="s">
        <v>112</v>
      </c>
    </row>
    <row r="2572" customFormat="false" ht="12.75" hidden="false" customHeight="false" outlineLevel="0" collapsed="false">
      <c r="A2572" s="0" t="s">
        <v>52</v>
      </c>
      <c r="B2572" s="0" t="s">
        <v>113</v>
      </c>
      <c r="C2572" s="0" t="s">
        <v>108</v>
      </c>
      <c r="D2572" s="116" t="n">
        <v>39873</v>
      </c>
      <c r="E2572" s="0" t="n">
        <v>-0.05</v>
      </c>
      <c r="F2572" s="0" t="n">
        <v>3133115</v>
      </c>
      <c r="G2572" s="151" t="s">
        <v>111</v>
      </c>
      <c r="H2572" s="151" t="s">
        <v>111</v>
      </c>
      <c r="I2572" s="152" t="s">
        <v>112</v>
      </c>
    </row>
    <row r="2573" customFormat="false" ht="12.75" hidden="false" customHeight="false" outlineLevel="0" collapsed="false">
      <c r="A2573" s="0" t="s">
        <v>17</v>
      </c>
      <c r="B2573" s="0" t="s">
        <v>110</v>
      </c>
      <c r="C2573" s="0" t="s">
        <v>108</v>
      </c>
      <c r="D2573" s="116" t="n">
        <v>39873</v>
      </c>
      <c r="E2573" s="0" t="n">
        <v>0</v>
      </c>
      <c r="F2573" s="0" t="n">
        <v>3133116</v>
      </c>
      <c r="G2573" s="151" t="s">
        <v>111</v>
      </c>
      <c r="H2573" s="151" t="s">
        <v>111</v>
      </c>
      <c r="I2573" s="152" t="s">
        <v>112</v>
      </c>
    </row>
    <row r="2574" customFormat="false" ht="12.75" hidden="false" customHeight="false" outlineLevel="0" collapsed="false">
      <c r="A2574" s="0" t="s">
        <v>17</v>
      </c>
      <c r="B2574" s="0" t="s">
        <v>113</v>
      </c>
      <c r="C2574" s="0" t="s">
        <v>108</v>
      </c>
      <c r="D2574" s="116" t="n">
        <v>39873</v>
      </c>
      <c r="E2574" s="0" t="n">
        <v>0</v>
      </c>
      <c r="F2574" s="0" t="n">
        <v>3133117</v>
      </c>
      <c r="G2574" s="151" t="s">
        <v>111</v>
      </c>
      <c r="H2574" s="151" t="s">
        <v>111</v>
      </c>
      <c r="I2574" s="152" t="s">
        <v>112</v>
      </c>
    </row>
    <row r="2575" customFormat="false" ht="12.75" hidden="false" customHeight="false" outlineLevel="0" collapsed="false">
      <c r="A2575" s="0" t="s">
        <v>18</v>
      </c>
      <c r="B2575" s="0" t="s">
        <v>110</v>
      </c>
      <c r="C2575" s="0" t="s">
        <v>108</v>
      </c>
      <c r="D2575" s="116" t="n">
        <v>39873</v>
      </c>
      <c r="E2575" s="0" t="n">
        <v>0</v>
      </c>
      <c r="F2575" s="0" t="n">
        <v>3133118</v>
      </c>
      <c r="G2575" s="151" t="s">
        <v>111</v>
      </c>
      <c r="H2575" s="151" t="s">
        <v>111</v>
      </c>
      <c r="I2575" s="152" t="s">
        <v>112</v>
      </c>
    </row>
    <row r="2576" customFormat="false" ht="12.75" hidden="false" customHeight="false" outlineLevel="0" collapsed="false">
      <c r="A2576" s="0" t="s">
        <v>18</v>
      </c>
      <c r="B2576" s="0" t="s">
        <v>113</v>
      </c>
      <c r="C2576" s="0" t="s">
        <v>108</v>
      </c>
      <c r="D2576" s="116" t="n">
        <v>39873</v>
      </c>
      <c r="E2576" s="0" t="n">
        <v>0</v>
      </c>
      <c r="F2576" s="0" t="n">
        <v>3133119</v>
      </c>
      <c r="G2576" s="151" t="s">
        <v>111</v>
      </c>
      <c r="H2576" s="151" t="s">
        <v>111</v>
      </c>
      <c r="I2576" s="152" t="s">
        <v>112</v>
      </c>
    </row>
    <row r="2577" customFormat="false" ht="12.75" hidden="false" customHeight="false" outlineLevel="0" collapsed="false">
      <c r="A2577" s="0" t="s">
        <v>19</v>
      </c>
      <c r="B2577" s="0" t="s">
        <v>110</v>
      </c>
      <c r="C2577" s="0" t="s">
        <v>108</v>
      </c>
      <c r="D2577" s="116" t="n">
        <v>39873</v>
      </c>
      <c r="E2577" s="0" t="n">
        <v>0.605</v>
      </c>
      <c r="F2577" s="0" t="n">
        <v>3133120</v>
      </c>
      <c r="G2577" s="151" t="s">
        <v>111</v>
      </c>
      <c r="H2577" s="151" t="s">
        <v>111</v>
      </c>
      <c r="I2577" s="152" t="s">
        <v>112</v>
      </c>
    </row>
    <row r="2578" customFormat="false" ht="12.75" hidden="false" customHeight="false" outlineLevel="0" collapsed="false">
      <c r="A2578" s="0" t="s">
        <v>19</v>
      </c>
      <c r="B2578" s="0" t="s">
        <v>113</v>
      </c>
      <c r="C2578" s="0" t="s">
        <v>108</v>
      </c>
      <c r="D2578" s="116" t="n">
        <v>39873</v>
      </c>
      <c r="E2578" s="0" t="n">
        <v>0.05</v>
      </c>
      <c r="F2578" s="0" t="n">
        <v>3133121</v>
      </c>
      <c r="G2578" s="151" t="s">
        <v>111</v>
      </c>
      <c r="H2578" s="151" t="s">
        <v>111</v>
      </c>
      <c r="I2578" s="152" t="s">
        <v>112</v>
      </c>
    </row>
    <row r="2579" customFormat="false" ht="12.75" hidden="false" customHeight="false" outlineLevel="0" collapsed="false">
      <c r="A2579" s="0" t="s">
        <v>21</v>
      </c>
      <c r="B2579" s="0" t="s">
        <v>110</v>
      </c>
      <c r="C2579" s="0" t="s">
        <v>108</v>
      </c>
      <c r="D2579" s="116" t="n">
        <v>39873</v>
      </c>
      <c r="E2579" s="0" t="n">
        <v>0.585</v>
      </c>
      <c r="F2579" s="0" t="n">
        <v>3133122</v>
      </c>
      <c r="G2579" s="151" t="s">
        <v>111</v>
      </c>
      <c r="H2579" s="151" t="s">
        <v>111</v>
      </c>
      <c r="I2579" s="152" t="s">
        <v>112</v>
      </c>
    </row>
    <row r="2580" customFormat="false" ht="12.75" hidden="false" customHeight="false" outlineLevel="0" collapsed="false">
      <c r="A2580" s="0" t="s">
        <v>21</v>
      </c>
      <c r="B2580" s="0" t="s">
        <v>113</v>
      </c>
      <c r="C2580" s="0" t="s">
        <v>108</v>
      </c>
      <c r="D2580" s="116" t="n">
        <v>39873</v>
      </c>
      <c r="E2580" s="0" t="n">
        <v>0.07</v>
      </c>
      <c r="F2580" s="0" t="n">
        <v>3133123</v>
      </c>
      <c r="G2580" s="151" t="s">
        <v>111</v>
      </c>
      <c r="H2580" s="151" t="s">
        <v>111</v>
      </c>
      <c r="I2580" s="152" t="s">
        <v>112</v>
      </c>
    </row>
    <row r="2581" customFormat="false" ht="12.75" hidden="false" customHeight="false" outlineLevel="0" collapsed="false">
      <c r="A2581" s="0" t="s">
        <v>73</v>
      </c>
      <c r="B2581" s="0" t="s">
        <v>80</v>
      </c>
      <c r="C2581" s="0" t="s">
        <v>108</v>
      </c>
      <c r="D2581" s="116" t="n">
        <v>39873</v>
      </c>
      <c r="E2581" s="0" t="n">
        <v>0.05</v>
      </c>
      <c r="F2581" s="0" t="n">
        <v>3133124</v>
      </c>
      <c r="G2581" s="151" t="s">
        <v>111</v>
      </c>
      <c r="H2581" s="151" t="s">
        <v>111</v>
      </c>
      <c r="I2581" s="152" t="s">
        <v>112</v>
      </c>
    </row>
    <row r="2582" customFormat="false" ht="12.75" hidden="false" customHeight="false" outlineLevel="0" collapsed="false">
      <c r="A2582" s="0" t="s">
        <v>74</v>
      </c>
      <c r="B2582" s="0" t="s">
        <v>80</v>
      </c>
      <c r="C2582" s="0" t="s">
        <v>108</v>
      </c>
      <c r="D2582" s="116" t="n">
        <v>39873</v>
      </c>
      <c r="E2582" s="0" t="n">
        <v>0.1</v>
      </c>
      <c r="F2582" s="0" t="n">
        <v>3133125</v>
      </c>
      <c r="G2582" s="151" t="s">
        <v>111</v>
      </c>
      <c r="H2582" s="151" t="s">
        <v>111</v>
      </c>
      <c r="I2582" s="152" t="s">
        <v>112</v>
      </c>
    </row>
    <row r="2583" customFormat="false" ht="12.75" hidden="false" customHeight="false" outlineLevel="0" collapsed="false">
      <c r="A2583" s="0" t="s">
        <v>75</v>
      </c>
      <c r="B2583" s="0" t="s">
        <v>80</v>
      </c>
      <c r="C2583" s="0" t="s">
        <v>108</v>
      </c>
      <c r="D2583" s="116" t="n">
        <v>39873</v>
      </c>
      <c r="E2583" s="0" t="n">
        <v>-0.05</v>
      </c>
      <c r="F2583" s="0" t="n">
        <v>3133126</v>
      </c>
      <c r="G2583" s="151" t="s">
        <v>111</v>
      </c>
      <c r="H2583" s="151" t="s">
        <v>111</v>
      </c>
      <c r="I2583" s="152" t="s">
        <v>112</v>
      </c>
    </row>
    <row r="2584" customFormat="false" ht="12.75" hidden="false" customHeight="false" outlineLevel="0" collapsed="false">
      <c r="A2584" s="0" t="s">
        <v>76</v>
      </c>
      <c r="B2584" s="0" t="s">
        <v>80</v>
      </c>
      <c r="C2584" s="0" t="s">
        <v>108</v>
      </c>
      <c r="D2584" s="116" t="n">
        <v>39873</v>
      </c>
      <c r="E2584" s="0" t="n">
        <v>0.1</v>
      </c>
      <c r="F2584" s="0" t="n">
        <v>3133127</v>
      </c>
      <c r="G2584" s="151" t="s">
        <v>111</v>
      </c>
      <c r="H2584" s="151" t="s">
        <v>111</v>
      </c>
      <c r="I2584" s="152" t="s">
        <v>112</v>
      </c>
    </row>
    <row r="2585" customFormat="false" ht="12.75" hidden="false" customHeight="false" outlineLevel="0" collapsed="false">
      <c r="A2585" s="0" t="s">
        <v>72</v>
      </c>
      <c r="B2585" s="0" t="s">
        <v>80</v>
      </c>
      <c r="C2585" s="0" t="s">
        <v>108</v>
      </c>
      <c r="D2585" s="116" t="n">
        <v>39873</v>
      </c>
      <c r="E2585" s="158" t="n">
        <v>39904</v>
      </c>
      <c r="I2585" s="152" t="s">
        <v>109</v>
      </c>
    </row>
    <row r="2586" customFormat="false" ht="12.75" hidden="false" customHeight="false" outlineLevel="0" collapsed="false">
      <c r="A2586" s="0" t="s">
        <v>59</v>
      </c>
      <c r="B2586" s="0" t="s">
        <v>110</v>
      </c>
      <c r="C2586" s="0" t="s">
        <v>108</v>
      </c>
      <c r="D2586" s="116" t="n">
        <v>39904</v>
      </c>
      <c r="E2586" s="0" t="n">
        <v>0.435</v>
      </c>
      <c r="F2586" s="0" t="n">
        <v>3133100</v>
      </c>
      <c r="G2586" s="151" t="s">
        <v>111</v>
      </c>
      <c r="H2586" s="151" t="s">
        <v>111</v>
      </c>
      <c r="I2586" s="152" t="s">
        <v>112</v>
      </c>
    </row>
    <row r="2587" customFormat="false" ht="12.75" hidden="false" customHeight="false" outlineLevel="0" collapsed="false">
      <c r="A2587" s="0" t="s">
        <v>59</v>
      </c>
      <c r="B2587" s="0" t="s">
        <v>113</v>
      </c>
      <c r="C2587" s="0" t="s">
        <v>108</v>
      </c>
      <c r="D2587" s="116" t="n">
        <v>39904</v>
      </c>
      <c r="E2587" s="0" t="n">
        <v>0.02</v>
      </c>
      <c r="F2587" s="0" t="n">
        <v>3133101</v>
      </c>
      <c r="G2587" s="151" t="s">
        <v>111</v>
      </c>
      <c r="H2587" s="151" t="s">
        <v>111</v>
      </c>
      <c r="I2587" s="152" t="s">
        <v>112</v>
      </c>
    </row>
    <row r="2588" customFormat="false" ht="12.75" hidden="false" customHeight="false" outlineLevel="0" collapsed="false">
      <c r="A2588" s="0" t="s">
        <v>60</v>
      </c>
      <c r="B2588" s="0" t="s">
        <v>110</v>
      </c>
      <c r="C2588" s="0" t="s">
        <v>108</v>
      </c>
      <c r="D2588" s="116" t="n">
        <v>39904</v>
      </c>
      <c r="E2588" s="0" t="n">
        <v>0.435</v>
      </c>
      <c r="F2588" s="0" t="n">
        <v>3133102</v>
      </c>
      <c r="G2588" s="151" t="s">
        <v>111</v>
      </c>
      <c r="H2588" s="151" t="s">
        <v>111</v>
      </c>
      <c r="I2588" s="152" t="s">
        <v>112</v>
      </c>
    </row>
    <row r="2589" customFormat="false" ht="12.75" hidden="false" customHeight="false" outlineLevel="0" collapsed="false">
      <c r="A2589" s="0" t="s">
        <v>60</v>
      </c>
      <c r="B2589" s="0" t="s">
        <v>113</v>
      </c>
      <c r="C2589" s="0" t="s">
        <v>108</v>
      </c>
      <c r="D2589" s="116" t="n">
        <v>39904</v>
      </c>
      <c r="E2589" s="0" t="n">
        <v>0.05</v>
      </c>
      <c r="F2589" s="0" t="n">
        <v>3133103</v>
      </c>
      <c r="G2589" s="151" t="s">
        <v>111</v>
      </c>
      <c r="H2589" s="151" t="s">
        <v>111</v>
      </c>
      <c r="I2589" s="152" t="s">
        <v>112</v>
      </c>
    </row>
    <row r="2590" customFormat="false" ht="12.75" hidden="false" customHeight="false" outlineLevel="0" collapsed="false">
      <c r="A2590" s="0" t="s">
        <v>61</v>
      </c>
      <c r="B2590" s="0" t="s">
        <v>110</v>
      </c>
      <c r="C2590" s="0" t="s">
        <v>108</v>
      </c>
      <c r="D2590" s="116" t="n">
        <v>39904</v>
      </c>
      <c r="E2590" s="0" t="n">
        <v>0.435</v>
      </c>
      <c r="F2590" s="0" t="n">
        <v>3133104</v>
      </c>
      <c r="G2590" s="151" t="s">
        <v>111</v>
      </c>
      <c r="H2590" s="151" t="s">
        <v>111</v>
      </c>
      <c r="I2590" s="152" t="s">
        <v>112</v>
      </c>
    </row>
    <row r="2591" customFormat="false" ht="12.75" hidden="false" customHeight="false" outlineLevel="0" collapsed="false">
      <c r="A2591" s="0" t="s">
        <v>61</v>
      </c>
      <c r="B2591" s="0" t="s">
        <v>113</v>
      </c>
      <c r="C2591" s="0" t="s">
        <v>108</v>
      </c>
      <c r="D2591" s="116" t="n">
        <v>39904</v>
      </c>
      <c r="E2591" s="0" t="n">
        <v>0.02</v>
      </c>
      <c r="F2591" s="0" t="n">
        <v>3133105</v>
      </c>
      <c r="G2591" s="151" t="s">
        <v>111</v>
      </c>
      <c r="H2591" s="151" t="s">
        <v>111</v>
      </c>
      <c r="I2591" s="152" t="s">
        <v>112</v>
      </c>
    </row>
    <row r="2592" customFormat="false" ht="12.75" hidden="false" customHeight="false" outlineLevel="0" collapsed="false">
      <c r="A2592" s="0" t="s">
        <v>62</v>
      </c>
      <c r="B2592" s="0" t="s">
        <v>110</v>
      </c>
      <c r="C2592" s="0" t="s">
        <v>108</v>
      </c>
      <c r="D2592" s="116" t="n">
        <v>39904</v>
      </c>
      <c r="E2592" s="0" t="n">
        <v>0.435</v>
      </c>
      <c r="F2592" s="0" t="n">
        <v>3133106</v>
      </c>
      <c r="G2592" s="151" t="s">
        <v>111</v>
      </c>
      <c r="H2592" s="151" t="s">
        <v>111</v>
      </c>
      <c r="I2592" s="152" t="s">
        <v>112</v>
      </c>
    </row>
    <row r="2593" customFormat="false" ht="12.75" hidden="false" customHeight="false" outlineLevel="0" collapsed="false">
      <c r="A2593" s="0" t="s">
        <v>62</v>
      </c>
      <c r="B2593" s="0" t="s">
        <v>113</v>
      </c>
      <c r="C2593" s="0" t="s">
        <v>108</v>
      </c>
      <c r="D2593" s="116" t="n">
        <v>39904</v>
      </c>
      <c r="E2593" s="0" t="n">
        <v>0.05</v>
      </c>
      <c r="F2593" s="0" t="n">
        <v>3133107</v>
      </c>
      <c r="G2593" s="151" t="s">
        <v>111</v>
      </c>
      <c r="H2593" s="151" t="s">
        <v>111</v>
      </c>
      <c r="I2593" s="152" t="s">
        <v>112</v>
      </c>
    </row>
    <row r="2594" customFormat="false" ht="12.75" hidden="false" customHeight="false" outlineLevel="0" collapsed="false">
      <c r="A2594" s="0" t="s">
        <v>49</v>
      </c>
      <c r="B2594" s="0" t="s">
        <v>110</v>
      </c>
      <c r="C2594" s="0" t="s">
        <v>108</v>
      </c>
      <c r="D2594" s="116" t="n">
        <v>39904</v>
      </c>
      <c r="E2594" s="0" t="n">
        <v>0.36</v>
      </c>
      <c r="F2594" s="0" t="n">
        <v>3133108</v>
      </c>
      <c r="G2594" s="151" t="s">
        <v>111</v>
      </c>
      <c r="H2594" s="151" t="s">
        <v>111</v>
      </c>
      <c r="I2594" s="152" t="s">
        <v>112</v>
      </c>
    </row>
    <row r="2595" customFormat="false" ht="12.75" hidden="false" customHeight="false" outlineLevel="0" collapsed="false">
      <c r="A2595" s="0" t="s">
        <v>49</v>
      </c>
      <c r="B2595" s="0" t="s">
        <v>113</v>
      </c>
      <c r="C2595" s="0" t="s">
        <v>108</v>
      </c>
      <c r="D2595" s="116" t="n">
        <v>39904</v>
      </c>
      <c r="E2595" s="0" t="n">
        <v>0.005</v>
      </c>
      <c r="F2595" s="0" t="n">
        <v>3133109</v>
      </c>
      <c r="G2595" s="151" t="s">
        <v>111</v>
      </c>
      <c r="H2595" s="151" t="s">
        <v>111</v>
      </c>
      <c r="I2595" s="152" t="s">
        <v>112</v>
      </c>
    </row>
    <row r="2596" customFormat="false" ht="12.75" hidden="false" customHeight="false" outlineLevel="0" collapsed="false">
      <c r="A2596" s="0" t="s">
        <v>50</v>
      </c>
      <c r="B2596" s="0" t="s">
        <v>110</v>
      </c>
      <c r="C2596" s="0" t="s">
        <v>108</v>
      </c>
      <c r="D2596" s="116" t="n">
        <v>39904</v>
      </c>
      <c r="E2596" s="0" t="n">
        <v>0.38</v>
      </c>
      <c r="F2596" s="0" t="n">
        <v>3133110</v>
      </c>
      <c r="G2596" s="151" t="s">
        <v>111</v>
      </c>
      <c r="H2596" s="151" t="s">
        <v>111</v>
      </c>
      <c r="I2596" s="152" t="s">
        <v>112</v>
      </c>
    </row>
    <row r="2597" customFormat="false" ht="12.75" hidden="false" customHeight="false" outlineLevel="0" collapsed="false">
      <c r="A2597" s="0" t="s">
        <v>50</v>
      </c>
      <c r="B2597" s="0" t="s">
        <v>113</v>
      </c>
      <c r="C2597" s="0" t="s">
        <v>108</v>
      </c>
      <c r="D2597" s="116" t="n">
        <v>39904</v>
      </c>
      <c r="E2597" s="0" t="n">
        <v>-0.085</v>
      </c>
      <c r="F2597" s="0" t="n">
        <v>3133111</v>
      </c>
      <c r="G2597" s="151" t="s">
        <v>111</v>
      </c>
      <c r="H2597" s="151" t="s">
        <v>111</v>
      </c>
      <c r="I2597" s="152" t="s">
        <v>112</v>
      </c>
    </row>
    <row r="2598" customFormat="false" ht="12.75" hidden="false" customHeight="false" outlineLevel="0" collapsed="false">
      <c r="A2598" s="0" t="s">
        <v>51</v>
      </c>
      <c r="B2598" s="0" t="s">
        <v>110</v>
      </c>
      <c r="C2598" s="0" t="s">
        <v>108</v>
      </c>
      <c r="D2598" s="116" t="n">
        <v>39904</v>
      </c>
      <c r="E2598" s="0" t="n">
        <v>0.38</v>
      </c>
      <c r="F2598" s="0" t="n">
        <v>3133112</v>
      </c>
      <c r="G2598" s="151" t="s">
        <v>111</v>
      </c>
      <c r="H2598" s="151" t="s">
        <v>111</v>
      </c>
      <c r="I2598" s="152" t="s">
        <v>112</v>
      </c>
    </row>
    <row r="2599" customFormat="false" ht="12.75" hidden="false" customHeight="false" outlineLevel="0" collapsed="false">
      <c r="A2599" s="0" t="s">
        <v>51</v>
      </c>
      <c r="B2599" s="0" t="s">
        <v>113</v>
      </c>
      <c r="C2599" s="0" t="s">
        <v>108</v>
      </c>
      <c r="D2599" s="116" t="n">
        <v>39904</v>
      </c>
      <c r="E2599" s="0" t="n">
        <v>0.02</v>
      </c>
      <c r="F2599" s="0" t="n">
        <v>3133113</v>
      </c>
      <c r="G2599" s="151" t="s">
        <v>111</v>
      </c>
      <c r="H2599" s="151" t="s">
        <v>111</v>
      </c>
      <c r="I2599" s="152" t="s">
        <v>112</v>
      </c>
    </row>
    <row r="2600" customFormat="false" ht="12.75" hidden="false" customHeight="false" outlineLevel="0" collapsed="false">
      <c r="A2600" s="0" t="s">
        <v>52</v>
      </c>
      <c r="B2600" s="0" t="s">
        <v>110</v>
      </c>
      <c r="C2600" s="0" t="s">
        <v>108</v>
      </c>
      <c r="D2600" s="116" t="n">
        <v>39904</v>
      </c>
      <c r="E2600" s="0" t="n">
        <v>0.38</v>
      </c>
      <c r="F2600" s="0" t="n">
        <v>3133114</v>
      </c>
      <c r="G2600" s="151" t="s">
        <v>111</v>
      </c>
      <c r="H2600" s="151" t="s">
        <v>111</v>
      </c>
      <c r="I2600" s="152" t="s">
        <v>112</v>
      </c>
    </row>
    <row r="2601" customFormat="false" ht="12.75" hidden="false" customHeight="false" outlineLevel="0" collapsed="false">
      <c r="A2601" s="0" t="s">
        <v>52</v>
      </c>
      <c r="B2601" s="0" t="s">
        <v>113</v>
      </c>
      <c r="C2601" s="0" t="s">
        <v>108</v>
      </c>
      <c r="D2601" s="116" t="n">
        <v>39904</v>
      </c>
      <c r="E2601" s="0" t="n">
        <v>-0.045</v>
      </c>
      <c r="F2601" s="0" t="n">
        <v>3133115</v>
      </c>
      <c r="G2601" s="151" t="s">
        <v>111</v>
      </c>
      <c r="H2601" s="151" t="s">
        <v>111</v>
      </c>
      <c r="I2601" s="152" t="s">
        <v>112</v>
      </c>
    </row>
    <row r="2602" customFormat="false" ht="12.75" hidden="false" customHeight="false" outlineLevel="0" collapsed="false">
      <c r="A2602" s="0" t="s">
        <v>17</v>
      </c>
      <c r="B2602" s="0" t="s">
        <v>110</v>
      </c>
      <c r="C2602" s="0" t="s">
        <v>108</v>
      </c>
      <c r="D2602" s="116" t="n">
        <v>39904</v>
      </c>
      <c r="E2602" s="0" t="n">
        <v>0</v>
      </c>
      <c r="F2602" s="0" t="n">
        <v>3133116</v>
      </c>
      <c r="G2602" s="151" t="s">
        <v>111</v>
      </c>
      <c r="H2602" s="151" t="s">
        <v>111</v>
      </c>
      <c r="I2602" s="152" t="s">
        <v>112</v>
      </c>
    </row>
    <row r="2603" customFormat="false" ht="12.75" hidden="false" customHeight="false" outlineLevel="0" collapsed="false">
      <c r="A2603" s="0" t="s">
        <v>17</v>
      </c>
      <c r="B2603" s="0" t="s">
        <v>113</v>
      </c>
      <c r="C2603" s="0" t="s">
        <v>108</v>
      </c>
      <c r="D2603" s="116" t="n">
        <v>39904</v>
      </c>
      <c r="E2603" s="0" t="n">
        <v>0</v>
      </c>
      <c r="F2603" s="0" t="n">
        <v>3133117</v>
      </c>
      <c r="G2603" s="151" t="s">
        <v>111</v>
      </c>
      <c r="H2603" s="151" t="s">
        <v>111</v>
      </c>
      <c r="I2603" s="152" t="s">
        <v>112</v>
      </c>
    </row>
    <row r="2604" customFormat="false" ht="12.75" hidden="false" customHeight="false" outlineLevel="0" collapsed="false">
      <c r="A2604" s="0" t="s">
        <v>18</v>
      </c>
      <c r="B2604" s="0" t="s">
        <v>110</v>
      </c>
      <c r="C2604" s="0" t="s">
        <v>108</v>
      </c>
      <c r="D2604" s="116" t="n">
        <v>39904</v>
      </c>
      <c r="E2604" s="0" t="n">
        <v>0</v>
      </c>
      <c r="F2604" s="0" t="n">
        <v>3133118</v>
      </c>
      <c r="G2604" s="151" t="s">
        <v>111</v>
      </c>
      <c r="H2604" s="151" t="s">
        <v>111</v>
      </c>
      <c r="I2604" s="152" t="s">
        <v>112</v>
      </c>
    </row>
    <row r="2605" customFormat="false" ht="12.75" hidden="false" customHeight="false" outlineLevel="0" collapsed="false">
      <c r="A2605" s="0" t="s">
        <v>18</v>
      </c>
      <c r="B2605" s="0" t="s">
        <v>113</v>
      </c>
      <c r="C2605" s="0" t="s">
        <v>108</v>
      </c>
      <c r="D2605" s="116" t="n">
        <v>39904</v>
      </c>
      <c r="E2605" s="0" t="n">
        <v>0</v>
      </c>
      <c r="F2605" s="0" t="n">
        <v>3133119</v>
      </c>
      <c r="G2605" s="151" t="s">
        <v>111</v>
      </c>
      <c r="H2605" s="151" t="s">
        <v>111</v>
      </c>
      <c r="I2605" s="152" t="s">
        <v>112</v>
      </c>
    </row>
    <row r="2606" customFormat="false" ht="12.75" hidden="false" customHeight="false" outlineLevel="0" collapsed="false">
      <c r="A2606" s="0" t="s">
        <v>19</v>
      </c>
      <c r="B2606" s="0" t="s">
        <v>110</v>
      </c>
      <c r="C2606" s="0" t="s">
        <v>108</v>
      </c>
      <c r="D2606" s="116" t="n">
        <v>39904</v>
      </c>
      <c r="E2606" s="0" t="n">
        <v>0.435</v>
      </c>
      <c r="F2606" s="0" t="n">
        <v>3133120</v>
      </c>
      <c r="G2606" s="151" t="s">
        <v>111</v>
      </c>
      <c r="H2606" s="151" t="s">
        <v>111</v>
      </c>
      <c r="I2606" s="152" t="s">
        <v>112</v>
      </c>
    </row>
    <row r="2607" customFormat="false" ht="12.75" hidden="false" customHeight="false" outlineLevel="0" collapsed="false">
      <c r="A2607" s="0" t="s">
        <v>19</v>
      </c>
      <c r="B2607" s="0" t="s">
        <v>113</v>
      </c>
      <c r="C2607" s="0" t="s">
        <v>108</v>
      </c>
      <c r="D2607" s="116" t="n">
        <v>39904</v>
      </c>
      <c r="E2607" s="0" t="n">
        <v>0.02</v>
      </c>
      <c r="F2607" s="0" t="n">
        <v>3133121</v>
      </c>
      <c r="G2607" s="151" t="s">
        <v>111</v>
      </c>
      <c r="H2607" s="151" t="s">
        <v>111</v>
      </c>
      <c r="I2607" s="152" t="s">
        <v>112</v>
      </c>
    </row>
    <row r="2608" customFormat="false" ht="12.75" hidden="false" customHeight="false" outlineLevel="0" collapsed="false">
      <c r="A2608" s="0" t="s">
        <v>21</v>
      </c>
      <c r="B2608" s="0" t="s">
        <v>110</v>
      </c>
      <c r="C2608" s="0" t="s">
        <v>108</v>
      </c>
      <c r="D2608" s="116" t="n">
        <v>39904</v>
      </c>
      <c r="E2608" s="0" t="n">
        <v>0.435</v>
      </c>
      <c r="F2608" s="0" t="n">
        <v>3133122</v>
      </c>
      <c r="G2608" s="151" t="s">
        <v>111</v>
      </c>
      <c r="H2608" s="151" t="s">
        <v>111</v>
      </c>
      <c r="I2608" s="152" t="s">
        <v>112</v>
      </c>
    </row>
    <row r="2609" customFormat="false" ht="12.75" hidden="false" customHeight="false" outlineLevel="0" collapsed="false">
      <c r="A2609" s="0" t="s">
        <v>21</v>
      </c>
      <c r="B2609" s="0" t="s">
        <v>113</v>
      </c>
      <c r="C2609" s="0" t="s">
        <v>108</v>
      </c>
      <c r="D2609" s="116" t="n">
        <v>39904</v>
      </c>
      <c r="E2609" s="0" t="n">
        <v>0.04</v>
      </c>
      <c r="F2609" s="0" t="n">
        <v>3133123</v>
      </c>
      <c r="G2609" s="151" t="s">
        <v>111</v>
      </c>
      <c r="H2609" s="151" t="s">
        <v>111</v>
      </c>
      <c r="I2609" s="152" t="s">
        <v>112</v>
      </c>
    </row>
    <row r="2610" customFormat="false" ht="12.75" hidden="false" customHeight="false" outlineLevel="0" collapsed="false">
      <c r="A2610" s="0" t="s">
        <v>73</v>
      </c>
      <c r="B2610" s="0" t="s">
        <v>80</v>
      </c>
      <c r="C2610" s="0" t="s">
        <v>108</v>
      </c>
      <c r="D2610" s="116" t="n">
        <v>39904</v>
      </c>
      <c r="E2610" s="0" t="n">
        <v>0.005</v>
      </c>
      <c r="F2610" s="0" t="n">
        <v>3133124</v>
      </c>
      <c r="G2610" s="151" t="s">
        <v>111</v>
      </c>
      <c r="H2610" s="151" t="s">
        <v>111</v>
      </c>
      <c r="I2610" s="152" t="s">
        <v>112</v>
      </c>
    </row>
    <row r="2611" customFormat="false" ht="12.75" hidden="false" customHeight="false" outlineLevel="0" collapsed="false">
      <c r="A2611" s="0" t="s">
        <v>74</v>
      </c>
      <c r="B2611" s="0" t="s">
        <v>80</v>
      </c>
      <c r="C2611" s="0" t="s">
        <v>108</v>
      </c>
      <c r="D2611" s="116" t="n">
        <v>39904</v>
      </c>
      <c r="E2611" s="0" t="n">
        <v>0.02</v>
      </c>
      <c r="F2611" s="0" t="n">
        <v>3133125</v>
      </c>
      <c r="G2611" s="151" t="s">
        <v>111</v>
      </c>
      <c r="H2611" s="151" t="s">
        <v>111</v>
      </c>
      <c r="I2611" s="152" t="s">
        <v>112</v>
      </c>
    </row>
    <row r="2612" customFormat="false" ht="12.75" hidden="false" customHeight="false" outlineLevel="0" collapsed="false">
      <c r="A2612" s="0" t="s">
        <v>75</v>
      </c>
      <c r="B2612" s="0" t="s">
        <v>80</v>
      </c>
      <c r="C2612" s="0" t="s">
        <v>108</v>
      </c>
      <c r="D2612" s="116" t="n">
        <v>39904</v>
      </c>
      <c r="E2612" s="0" t="n">
        <v>-0.045</v>
      </c>
      <c r="F2612" s="0" t="n">
        <v>3133126</v>
      </c>
      <c r="G2612" s="151" t="s">
        <v>111</v>
      </c>
      <c r="H2612" s="151" t="s">
        <v>111</v>
      </c>
      <c r="I2612" s="152" t="s">
        <v>112</v>
      </c>
    </row>
    <row r="2613" customFormat="false" ht="12.75" hidden="false" customHeight="false" outlineLevel="0" collapsed="false">
      <c r="A2613" s="0" t="s">
        <v>76</v>
      </c>
      <c r="B2613" s="0" t="s">
        <v>80</v>
      </c>
      <c r="C2613" s="0" t="s">
        <v>108</v>
      </c>
      <c r="D2613" s="116" t="n">
        <v>39904</v>
      </c>
      <c r="E2613" s="0" t="n">
        <v>0.02</v>
      </c>
      <c r="F2613" s="0" t="n">
        <v>3133127</v>
      </c>
      <c r="G2613" s="151" t="s">
        <v>111</v>
      </c>
      <c r="H2613" s="151" t="s">
        <v>111</v>
      </c>
      <c r="I2613" s="152" t="s">
        <v>112</v>
      </c>
    </row>
    <row r="2614" customFormat="false" ht="12.75" hidden="false" customHeight="false" outlineLevel="0" collapsed="false">
      <c r="A2614" s="0" t="s">
        <v>72</v>
      </c>
      <c r="B2614" s="0" t="s">
        <v>80</v>
      </c>
      <c r="C2614" s="0" t="s">
        <v>108</v>
      </c>
      <c r="D2614" s="116" t="n">
        <v>39904</v>
      </c>
      <c r="E2614" s="158" t="n">
        <v>39934</v>
      </c>
      <c r="I2614" s="152" t="s">
        <v>109</v>
      </c>
    </row>
    <row r="2615" customFormat="false" ht="12.75" hidden="false" customHeight="false" outlineLevel="0" collapsed="false">
      <c r="A2615" s="0" t="s">
        <v>59</v>
      </c>
      <c r="B2615" s="0" t="s">
        <v>110</v>
      </c>
      <c r="C2615" s="0" t="s">
        <v>108</v>
      </c>
      <c r="D2615" s="116" t="n">
        <v>39934</v>
      </c>
      <c r="E2615" s="0" t="n">
        <v>0.385</v>
      </c>
      <c r="F2615" s="0" t="n">
        <v>3133100</v>
      </c>
      <c r="G2615" s="151" t="s">
        <v>111</v>
      </c>
      <c r="H2615" s="151" t="s">
        <v>111</v>
      </c>
      <c r="I2615" s="152" t="s">
        <v>112</v>
      </c>
    </row>
    <row r="2616" customFormat="false" ht="12.75" hidden="false" customHeight="false" outlineLevel="0" collapsed="false">
      <c r="A2616" s="0" t="s">
        <v>59</v>
      </c>
      <c r="B2616" s="0" t="s">
        <v>113</v>
      </c>
      <c r="C2616" s="0" t="s">
        <v>108</v>
      </c>
      <c r="D2616" s="116" t="n">
        <v>39934</v>
      </c>
      <c r="E2616" s="0" t="n">
        <v>0.02</v>
      </c>
      <c r="F2616" s="0" t="n">
        <v>3133101</v>
      </c>
      <c r="G2616" s="151" t="s">
        <v>111</v>
      </c>
      <c r="H2616" s="151" t="s">
        <v>111</v>
      </c>
      <c r="I2616" s="152" t="s">
        <v>112</v>
      </c>
    </row>
    <row r="2617" customFormat="false" ht="12.75" hidden="false" customHeight="false" outlineLevel="0" collapsed="false">
      <c r="A2617" s="0" t="s">
        <v>60</v>
      </c>
      <c r="B2617" s="0" t="s">
        <v>110</v>
      </c>
      <c r="C2617" s="0" t="s">
        <v>108</v>
      </c>
      <c r="D2617" s="116" t="n">
        <v>39934</v>
      </c>
      <c r="E2617" s="0" t="n">
        <v>0.385</v>
      </c>
      <c r="F2617" s="0" t="n">
        <v>3133102</v>
      </c>
      <c r="G2617" s="151" t="s">
        <v>111</v>
      </c>
      <c r="H2617" s="151" t="s">
        <v>111</v>
      </c>
      <c r="I2617" s="152" t="s">
        <v>112</v>
      </c>
    </row>
    <row r="2618" customFormat="false" ht="12.75" hidden="false" customHeight="false" outlineLevel="0" collapsed="false">
      <c r="A2618" s="0" t="s">
        <v>60</v>
      </c>
      <c r="B2618" s="0" t="s">
        <v>113</v>
      </c>
      <c r="C2618" s="0" t="s">
        <v>108</v>
      </c>
      <c r="D2618" s="116" t="n">
        <v>39934</v>
      </c>
      <c r="E2618" s="0" t="n">
        <v>0.05</v>
      </c>
      <c r="F2618" s="0" t="n">
        <v>3133103</v>
      </c>
      <c r="G2618" s="151" t="s">
        <v>111</v>
      </c>
      <c r="H2618" s="151" t="s">
        <v>111</v>
      </c>
      <c r="I2618" s="152" t="s">
        <v>112</v>
      </c>
    </row>
    <row r="2619" customFormat="false" ht="12.75" hidden="false" customHeight="false" outlineLevel="0" collapsed="false">
      <c r="A2619" s="0" t="s">
        <v>61</v>
      </c>
      <c r="B2619" s="0" t="s">
        <v>110</v>
      </c>
      <c r="C2619" s="0" t="s">
        <v>108</v>
      </c>
      <c r="D2619" s="116" t="n">
        <v>39934</v>
      </c>
      <c r="E2619" s="0" t="n">
        <v>0.385</v>
      </c>
      <c r="F2619" s="0" t="n">
        <v>3133104</v>
      </c>
      <c r="G2619" s="151" t="s">
        <v>111</v>
      </c>
      <c r="H2619" s="151" t="s">
        <v>111</v>
      </c>
      <c r="I2619" s="152" t="s">
        <v>112</v>
      </c>
    </row>
    <row r="2620" customFormat="false" ht="12.75" hidden="false" customHeight="false" outlineLevel="0" collapsed="false">
      <c r="A2620" s="0" t="s">
        <v>61</v>
      </c>
      <c r="B2620" s="0" t="s">
        <v>113</v>
      </c>
      <c r="C2620" s="0" t="s">
        <v>108</v>
      </c>
      <c r="D2620" s="116" t="n">
        <v>39934</v>
      </c>
      <c r="E2620" s="0" t="n">
        <v>0.02</v>
      </c>
      <c r="F2620" s="0" t="n">
        <v>3133105</v>
      </c>
      <c r="G2620" s="151" t="s">
        <v>111</v>
      </c>
      <c r="H2620" s="151" t="s">
        <v>111</v>
      </c>
      <c r="I2620" s="152" t="s">
        <v>112</v>
      </c>
    </row>
    <row r="2621" customFormat="false" ht="12.75" hidden="false" customHeight="false" outlineLevel="0" collapsed="false">
      <c r="A2621" s="0" t="s">
        <v>62</v>
      </c>
      <c r="B2621" s="0" t="s">
        <v>110</v>
      </c>
      <c r="C2621" s="0" t="s">
        <v>108</v>
      </c>
      <c r="D2621" s="116" t="n">
        <v>39934</v>
      </c>
      <c r="E2621" s="0" t="n">
        <v>0.385</v>
      </c>
      <c r="F2621" s="0" t="n">
        <v>3133106</v>
      </c>
      <c r="G2621" s="151" t="s">
        <v>111</v>
      </c>
      <c r="H2621" s="151" t="s">
        <v>111</v>
      </c>
      <c r="I2621" s="152" t="s">
        <v>112</v>
      </c>
    </row>
    <row r="2622" customFormat="false" ht="12.75" hidden="false" customHeight="false" outlineLevel="0" collapsed="false">
      <c r="A2622" s="0" t="s">
        <v>62</v>
      </c>
      <c r="B2622" s="0" t="s">
        <v>113</v>
      </c>
      <c r="C2622" s="0" t="s">
        <v>108</v>
      </c>
      <c r="D2622" s="116" t="n">
        <v>39934</v>
      </c>
      <c r="E2622" s="0" t="n">
        <v>0.05</v>
      </c>
      <c r="F2622" s="0" t="n">
        <v>3133107</v>
      </c>
      <c r="G2622" s="151" t="s">
        <v>111</v>
      </c>
      <c r="H2622" s="151" t="s">
        <v>111</v>
      </c>
      <c r="I2622" s="152" t="s">
        <v>112</v>
      </c>
    </row>
    <row r="2623" customFormat="false" ht="12.75" hidden="false" customHeight="false" outlineLevel="0" collapsed="false">
      <c r="A2623" s="0" t="s">
        <v>49</v>
      </c>
      <c r="B2623" s="0" t="s">
        <v>110</v>
      </c>
      <c r="C2623" s="0" t="s">
        <v>108</v>
      </c>
      <c r="D2623" s="116" t="n">
        <v>39934</v>
      </c>
      <c r="E2623" s="0" t="n">
        <v>0.325</v>
      </c>
      <c r="F2623" s="0" t="n">
        <v>3133108</v>
      </c>
      <c r="G2623" s="151" t="s">
        <v>111</v>
      </c>
      <c r="H2623" s="151" t="s">
        <v>111</v>
      </c>
      <c r="I2623" s="152" t="s">
        <v>112</v>
      </c>
    </row>
    <row r="2624" customFormat="false" ht="12.75" hidden="false" customHeight="false" outlineLevel="0" collapsed="false">
      <c r="A2624" s="0" t="s">
        <v>49</v>
      </c>
      <c r="B2624" s="0" t="s">
        <v>113</v>
      </c>
      <c r="C2624" s="0" t="s">
        <v>108</v>
      </c>
      <c r="D2624" s="116" t="n">
        <v>39934</v>
      </c>
      <c r="E2624" s="0" t="n">
        <v>0.005</v>
      </c>
      <c r="F2624" s="0" t="n">
        <v>3133109</v>
      </c>
      <c r="G2624" s="151" t="s">
        <v>111</v>
      </c>
      <c r="H2624" s="151" t="s">
        <v>111</v>
      </c>
      <c r="I2624" s="152" t="s">
        <v>112</v>
      </c>
    </row>
    <row r="2625" customFormat="false" ht="12.75" hidden="false" customHeight="false" outlineLevel="0" collapsed="false">
      <c r="A2625" s="0" t="s">
        <v>50</v>
      </c>
      <c r="B2625" s="0" t="s">
        <v>110</v>
      </c>
      <c r="C2625" s="0" t="s">
        <v>108</v>
      </c>
      <c r="D2625" s="116" t="n">
        <v>39934</v>
      </c>
      <c r="E2625" s="0" t="n">
        <v>0.33</v>
      </c>
      <c r="F2625" s="0" t="n">
        <v>3133110</v>
      </c>
      <c r="G2625" s="151" t="s">
        <v>111</v>
      </c>
      <c r="H2625" s="151" t="s">
        <v>111</v>
      </c>
      <c r="I2625" s="152" t="s">
        <v>112</v>
      </c>
    </row>
    <row r="2626" customFormat="false" ht="12.75" hidden="false" customHeight="false" outlineLevel="0" collapsed="false">
      <c r="A2626" s="0" t="s">
        <v>50</v>
      </c>
      <c r="B2626" s="0" t="s">
        <v>113</v>
      </c>
      <c r="C2626" s="0" t="s">
        <v>108</v>
      </c>
      <c r="D2626" s="116" t="n">
        <v>39934</v>
      </c>
      <c r="E2626" s="0" t="n">
        <v>-0.065</v>
      </c>
      <c r="F2626" s="0" t="n">
        <v>3133111</v>
      </c>
      <c r="G2626" s="151" t="s">
        <v>111</v>
      </c>
      <c r="H2626" s="151" t="s">
        <v>111</v>
      </c>
      <c r="I2626" s="152" t="s">
        <v>112</v>
      </c>
    </row>
    <row r="2627" customFormat="false" ht="12.75" hidden="false" customHeight="false" outlineLevel="0" collapsed="false">
      <c r="A2627" s="0" t="s">
        <v>51</v>
      </c>
      <c r="B2627" s="0" t="s">
        <v>110</v>
      </c>
      <c r="C2627" s="0" t="s">
        <v>108</v>
      </c>
      <c r="D2627" s="116" t="n">
        <v>39934</v>
      </c>
      <c r="E2627" s="0" t="n">
        <v>0.33</v>
      </c>
      <c r="F2627" s="0" t="n">
        <v>3133112</v>
      </c>
      <c r="G2627" s="151" t="s">
        <v>111</v>
      </c>
      <c r="H2627" s="151" t="s">
        <v>111</v>
      </c>
      <c r="I2627" s="152" t="s">
        <v>112</v>
      </c>
    </row>
    <row r="2628" customFormat="false" ht="12.75" hidden="false" customHeight="false" outlineLevel="0" collapsed="false">
      <c r="A2628" s="0" t="s">
        <v>51</v>
      </c>
      <c r="B2628" s="0" t="s">
        <v>113</v>
      </c>
      <c r="C2628" s="0" t="s">
        <v>108</v>
      </c>
      <c r="D2628" s="116" t="n">
        <v>39934</v>
      </c>
      <c r="E2628" s="0" t="n">
        <v>0.02</v>
      </c>
      <c r="F2628" s="0" t="n">
        <v>3133113</v>
      </c>
      <c r="G2628" s="151" t="s">
        <v>111</v>
      </c>
      <c r="H2628" s="151" t="s">
        <v>111</v>
      </c>
      <c r="I2628" s="152" t="s">
        <v>112</v>
      </c>
    </row>
    <row r="2629" customFormat="false" ht="12.75" hidden="false" customHeight="false" outlineLevel="0" collapsed="false">
      <c r="A2629" s="0" t="s">
        <v>52</v>
      </c>
      <c r="B2629" s="0" t="s">
        <v>110</v>
      </c>
      <c r="C2629" s="0" t="s">
        <v>108</v>
      </c>
      <c r="D2629" s="116" t="n">
        <v>39934</v>
      </c>
      <c r="E2629" s="0" t="n">
        <v>0.33</v>
      </c>
      <c r="F2629" s="0" t="n">
        <v>3133114</v>
      </c>
      <c r="G2629" s="151" t="s">
        <v>111</v>
      </c>
      <c r="H2629" s="151" t="s">
        <v>111</v>
      </c>
      <c r="I2629" s="152" t="s">
        <v>112</v>
      </c>
    </row>
    <row r="2630" customFormat="false" ht="12.75" hidden="false" customHeight="false" outlineLevel="0" collapsed="false">
      <c r="A2630" s="0" t="s">
        <v>52</v>
      </c>
      <c r="B2630" s="0" t="s">
        <v>113</v>
      </c>
      <c r="C2630" s="0" t="s">
        <v>108</v>
      </c>
      <c r="D2630" s="116" t="n">
        <v>39934</v>
      </c>
      <c r="E2630" s="0" t="n">
        <v>-0.035</v>
      </c>
      <c r="F2630" s="0" t="n">
        <v>3133115</v>
      </c>
      <c r="G2630" s="151" t="s">
        <v>111</v>
      </c>
      <c r="H2630" s="151" t="s">
        <v>111</v>
      </c>
      <c r="I2630" s="152" t="s">
        <v>112</v>
      </c>
    </row>
    <row r="2631" customFormat="false" ht="12.75" hidden="false" customHeight="false" outlineLevel="0" collapsed="false">
      <c r="A2631" s="0" t="s">
        <v>17</v>
      </c>
      <c r="B2631" s="0" t="s">
        <v>110</v>
      </c>
      <c r="C2631" s="0" t="s">
        <v>108</v>
      </c>
      <c r="D2631" s="116" t="n">
        <v>39934</v>
      </c>
      <c r="E2631" s="0" t="n">
        <v>0</v>
      </c>
      <c r="F2631" s="0" t="n">
        <v>3133116</v>
      </c>
      <c r="G2631" s="151" t="s">
        <v>111</v>
      </c>
      <c r="H2631" s="151" t="s">
        <v>111</v>
      </c>
      <c r="I2631" s="152" t="s">
        <v>112</v>
      </c>
    </row>
    <row r="2632" customFormat="false" ht="12.75" hidden="false" customHeight="false" outlineLevel="0" collapsed="false">
      <c r="A2632" s="0" t="s">
        <v>17</v>
      </c>
      <c r="B2632" s="0" t="s">
        <v>113</v>
      </c>
      <c r="C2632" s="0" t="s">
        <v>108</v>
      </c>
      <c r="D2632" s="116" t="n">
        <v>39934</v>
      </c>
      <c r="E2632" s="0" t="n">
        <v>0</v>
      </c>
      <c r="F2632" s="0" t="n">
        <v>3133117</v>
      </c>
      <c r="G2632" s="151" t="s">
        <v>111</v>
      </c>
      <c r="H2632" s="151" t="s">
        <v>111</v>
      </c>
      <c r="I2632" s="152" t="s">
        <v>112</v>
      </c>
    </row>
    <row r="2633" customFormat="false" ht="12.75" hidden="false" customHeight="false" outlineLevel="0" collapsed="false">
      <c r="A2633" s="0" t="s">
        <v>18</v>
      </c>
      <c r="B2633" s="0" t="s">
        <v>110</v>
      </c>
      <c r="C2633" s="0" t="s">
        <v>108</v>
      </c>
      <c r="D2633" s="116" t="n">
        <v>39934</v>
      </c>
      <c r="E2633" s="0" t="n">
        <v>0</v>
      </c>
      <c r="F2633" s="0" t="n">
        <v>3133118</v>
      </c>
      <c r="G2633" s="151" t="s">
        <v>111</v>
      </c>
      <c r="H2633" s="151" t="s">
        <v>111</v>
      </c>
      <c r="I2633" s="152" t="s">
        <v>112</v>
      </c>
    </row>
    <row r="2634" customFormat="false" ht="12.75" hidden="false" customHeight="false" outlineLevel="0" collapsed="false">
      <c r="A2634" s="0" t="s">
        <v>18</v>
      </c>
      <c r="B2634" s="0" t="s">
        <v>113</v>
      </c>
      <c r="C2634" s="0" t="s">
        <v>108</v>
      </c>
      <c r="D2634" s="116" t="n">
        <v>39934</v>
      </c>
      <c r="E2634" s="0" t="n">
        <v>0</v>
      </c>
      <c r="F2634" s="0" t="n">
        <v>3133119</v>
      </c>
      <c r="G2634" s="151" t="s">
        <v>111</v>
      </c>
      <c r="H2634" s="151" t="s">
        <v>111</v>
      </c>
      <c r="I2634" s="152" t="s">
        <v>112</v>
      </c>
    </row>
    <row r="2635" customFormat="false" ht="12.75" hidden="false" customHeight="false" outlineLevel="0" collapsed="false">
      <c r="A2635" s="0" t="s">
        <v>19</v>
      </c>
      <c r="B2635" s="0" t="s">
        <v>110</v>
      </c>
      <c r="C2635" s="0" t="s">
        <v>108</v>
      </c>
      <c r="D2635" s="116" t="n">
        <v>39934</v>
      </c>
      <c r="E2635" s="0" t="n">
        <v>0.385</v>
      </c>
      <c r="F2635" s="0" t="n">
        <v>3133120</v>
      </c>
      <c r="G2635" s="151" t="s">
        <v>111</v>
      </c>
      <c r="H2635" s="151" t="s">
        <v>111</v>
      </c>
      <c r="I2635" s="152" t="s">
        <v>112</v>
      </c>
    </row>
    <row r="2636" customFormat="false" ht="12.75" hidden="false" customHeight="false" outlineLevel="0" collapsed="false">
      <c r="A2636" s="0" t="s">
        <v>19</v>
      </c>
      <c r="B2636" s="0" t="s">
        <v>113</v>
      </c>
      <c r="C2636" s="0" t="s">
        <v>108</v>
      </c>
      <c r="D2636" s="116" t="n">
        <v>39934</v>
      </c>
      <c r="E2636" s="0" t="n">
        <v>0.02</v>
      </c>
      <c r="F2636" s="0" t="n">
        <v>3133121</v>
      </c>
      <c r="G2636" s="151" t="s">
        <v>111</v>
      </c>
      <c r="H2636" s="151" t="s">
        <v>111</v>
      </c>
      <c r="I2636" s="152" t="s">
        <v>112</v>
      </c>
    </row>
    <row r="2637" customFormat="false" ht="12.75" hidden="false" customHeight="false" outlineLevel="0" collapsed="false">
      <c r="A2637" s="0" t="s">
        <v>21</v>
      </c>
      <c r="B2637" s="0" t="s">
        <v>110</v>
      </c>
      <c r="C2637" s="0" t="s">
        <v>108</v>
      </c>
      <c r="D2637" s="116" t="n">
        <v>39934</v>
      </c>
      <c r="E2637" s="0" t="n">
        <v>0.385</v>
      </c>
      <c r="F2637" s="0" t="n">
        <v>3133122</v>
      </c>
      <c r="G2637" s="151" t="s">
        <v>111</v>
      </c>
      <c r="H2637" s="151" t="s">
        <v>111</v>
      </c>
      <c r="I2637" s="152" t="s">
        <v>112</v>
      </c>
    </row>
    <row r="2638" customFormat="false" ht="12.75" hidden="false" customHeight="false" outlineLevel="0" collapsed="false">
      <c r="A2638" s="0" t="s">
        <v>21</v>
      </c>
      <c r="B2638" s="0" t="s">
        <v>113</v>
      </c>
      <c r="C2638" s="0" t="s">
        <v>108</v>
      </c>
      <c r="D2638" s="116" t="n">
        <v>39934</v>
      </c>
      <c r="E2638" s="0" t="n">
        <v>0.04</v>
      </c>
      <c r="F2638" s="0" t="n">
        <v>3133123</v>
      </c>
      <c r="G2638" s="151" t="s">
        <v>111</v>
      </c>
      <c r="H2638" s="151" t="s">
        <v>111</v>
      </c>
      <c r="I2638" s="152" t="s">
        <v>112</v>
      </c>
    </row>
    <row r="2639" customFormat="false" ht="12.75" hidden="false" customHeight="false" outlineLevel="0" collapsed="false">
      <c r="A2639" s="0" t="s">
        <v>73</v>
      </c>
      <c r="B2639" s="0" t="s">
        <v>80</v>
      </c>
      <c r="C2639" s="0" t="s">
        <v>108</v>
      </c>
      <c r="D2639" s="116" t="n">
        <v>39934</v>
      </c>
      <c r="E2639" s="0" t="n">
        <v>0.005</v>
      </c>
      <c r="F2639" s="0" t="n">
        <v>3133124</v>
      </c>
      <c r="G2639" s="151" t="s">
        <v>111</v>
      </c>
      <c r="H2639" s="151" t="s">
        <v>111</v>
      </c>
      <c r="I2639" s="152" t="s">
        <v>112</v>
      </c>
    </row>
    <row r="2640" customFormat="false" ht="12.75" hidden="false" customHeight="false" outlineLevel="0" collapsed="false">
      <c r="A2640" s="0" t="s">
        <v>74</v>
      </c>
      <c r="B2640" s="0" t="s">
        <v>80</v>
      </c>
      <c r="C2640" s="0" t="s">
        <v>108</v>
      </c>
      <c r="D2640" s="116" t="n">
        <v>39934</v>
      </c>
      <c r="E2640" s="0" t="n">
        <v>0.02</v>
      </c>
      <c r="F2640" s="0" t="n">
        <v>3133125</v>
      </c>
      <c r="G2640" s="151" t="s">
        <v>111</v>
      </c>
      <c r="H2640" s="151" t="s">
        <v>111</v>
      </c>
      <c r="I2640" s="152" t="s">
        <v>112</v>
      </c>
    </row>
    <row r="2641" customFormat="false" ht="12.75" hidden="false" customHeight="false" outlineLevel="0" collapsed="false">
      <c r="A2641" s="0" t="s">
        <v>75</v>
      </c>
      <c r="B2641" s="0" t="s">
        <v>80</v>
      </c>
      <c r="C2641" s="0" t="s">
        <v>108</v>
      </c>
      <c r="D2641" s="116" t="n">
        <v>39934</v>
      </c>
      <c r="E2641" s="0" t="n">
        <v>-0.035</v>
      </c>
      <c r="F2641" s="0" t="n">
        <v>3133126</v>
      </c>
      <c r="G2641" s="151" t="s">
        <v>111</v>
      </c>
      <c r="H2641" s="151" t="s">
        <v>111</v>
      </c>
      <c r="I2641" s="152" t="s">
        <v>112</v>
      </c>
    </row>
    <row r="2642" customFormat="false" ht="12.75" hidden="false" customHeight="false" outlineLevel="0" collapsed="false">
      <c r="A2642" s="0" t="s">
        <v>76</v>
      </c>
      <c r="B2642" s="0" t="s">
        <v>80</v>
      </c>
      <c r="C2642" s="0" t="s">
        <v>108</v>
      </c>
      <c r="D2642" s="116" t="n">
        <v>39934</v>
      </c>
      <c r="E2642" s="0" t="n">
        <v>0.02</v>
      </c>
      <c r="F2642" s="0" t="n">
        <v>3133127</v>
      </c>
      <c r="G2642" s="151" t="s">
        <v>111</v>
      </c>
      <c r="H2642" s="151" t="s">
        <v>111</v>
      </c>
      <c r="I2642" s="152" t="s">
        <v>112</v>
      </c>
    </row>
    <row r="2643" customFormat="false" ht="12.75" hidden="false" customHeight="false" outlineLevel="0" collapsed="false">
      <c r="A2643" s="0" t="s">
        <v>72</v>
      </c>
      <c r="B2643" s="0" t="s">
        <v>80</v>
      </c>
      <c r="C2643" s="0" t="s">
        <v>108</v>
      </c>
      <c r="D2643" s="116" t="n">
        <v>39934</v>
      </c>
      <c r="E2643" s="158" t="n">
        <v>39965</v>
      </c>
      <c r="I2643" s="152" t="s">
        <v>109</v>
      </c>
    </row>
    <row r="2644" customFormat="false" ht="12.75" hidden="false" customHeight="false" outlineLevel="0" collapsed="false">
      <c r="A2644" s="0" t="s">
        <v>59</v>
      </c>
      <c r="B2644" s="0" t="s">
        <v>110</v>
      </c>
      <c r="C2644" s="0" t="s">
        <v>108</v>
      </c>
      <c r="D2644" s="116" t="n">
        <v>39965</v>
      </c>
      <c r="E2644" s="0" t="n">
        <v>0.385</v>
      </c>
      <c r="F2644" s="0" t="n">
        <v>3133100</v>
      </c>
      <c r="G2644" s="151" t="s">
        <v>111</v>
      </c>
      <c r="H2644" s="151" t="s">
        <v>111</v>
      </c>
      <c r="I2644" s="152" t="s">
        <v>112</v>
      </c>
    </row>
    <row r="2645" customFormat="false" ht="12.75" hidden="false" customHeight="false" outlineLevel="0" collapsed="false">
      <c r="A2645" s="0" t="s">
        <v>59</v>
      </c>
      <c r="B2645" s="0" t="s">
        <v>113</v>
      </c>
      <c r="C2645" s="0" t="s">
        <v>108</v>
      </c>
      <c r="D2645" s="116" t="n">
        <v>39965</v>
      </c>
      <c r="E2645" s="0" t="n">
        <v>0.02</v>
      </c>
      <c r="F2645" s="0" t="n">
        <v>3133101</v>
      </c>
      <c r="G2645" s="151" t="s">
        <v>111</v>
      </c>
      <c r="H2645" s="151" t="s">
        <v>111</v>
      </c>
      <c r="I2645" s="152" t="s">
        <v>112</v>
      </c>
    </row>
    <row r="2646" customFormat="false" ht="12.75" hidden="false" customHeight="false" outlineLevel="0" collapsed="false">
      <c r="A2646" s="0" t="s">
        <v>60</v>
      </c>
      <c r="B2646" s="0" t="s">
        <v>110</v>
      </c>
      <c r="C2646" s="0" t="s">
        <v>108</v>
      </c>
      <c r="D2646" s="116" t="n">
        <v>39965</v>
      </c>
      <c r="E2646" s="0" t="n">
        <v>0.385</v>
      </c>
      <c r="F2646" s="0" t="n">
        <v>3133102</v>
      </c>
      <c r="G2646" s="151" t="s">
        <v>111</v>
      </c>
      <c r="H2646" s="151" t="s">
        <v>111</v>
      </c>
      <c r="I2646" s="152" t="s">
        <v>112</v>
      </c>
    </row>
    <row r="2647" customFormat="false" ht="12.75" hidden="false" customHeight="false" outlineLevel="0" collapsed="false">
      <c r="A2647" s="0" t="s">
        <v>60</v>
      </c>
      <c r="B2647" s="0" t="s">
        <v>113</v>
      </c>
      <c r="C2647" s="0" t="s">
        <v>108</v>
      </c>
      <c r="D2647" s="116" t="n">
        <v>39965</v>
      </c>
      <c r="E2647" s="0" t="n">
        <v>0.06</v>
      </c>
      <c r="F2647" s="0" t="n">
        <v>3133103</v>
      </c>
      <c r="G2647" s="151" t="s">
        <v>111</v>
      </c>
      <c r="H2647" s="151" t="s">
        <v>111</v>
      </c>
      <c r="I2647" s="152" t="s">
        <v>112</v>
      </c>
    </row>
    <row r="2648" customFormat="false" ht="12.75" hidden="false" customHeight="false" outlineLevel="0" collapsed="false">
      <c r="A2648" s="0" t="s">
        <v>61</v>
      </c>
      <c r="B2648" s="0" t="s">
        <v>110</v>
      </c>
      <c r="C2648" s="0" t="s">
        <v>108</v>
      </c>
      <c r="D2648" s="116" t="n">
        <v>39965</v>
      </c>
      <c r="E2648" s="0" t="n">
        <v>0.385</v>
      </c>
      <c r="F2648" s="0" t="n">
        <v>3133104</v>
      </c>
      <c r="G2648" s="151" t="s">
        <v>111</v>
      </c>
      <c r="H2648" s="151" t="s">
        <v>111</v>
      </c>
      <c r="I2648" s="152" t="s">
        <v>112</v>
      </c>
    </row>
    <row r="2649" customFormat="false" ht="12.75" hidden="false" customHeight="false" outlineLevel="0" collapsed="false">
      <c r="A2649" s="0" t="s">
        <v>61</v>
      </c>
      <c r="B2649" s="0" t="s">
        <v>113</v>
      </c>
      <c r="C2649" s="0" t="s">
        <v>108</v>
      </c>
      <c r="D2649" s="116" t="n">
        <v>39965</v>
      </c>
      <c r="E2649" s="0" t="n">
        <v>0.02</v>
      </c>
      <c r="F2649" s="0" t="n">
        <v>3133105</v>
      </c>
      <c r="G2649" s="151" t="s">
        <v>111</v>
      </c>
      <c r="H2649" s="151" t="s">
        <v>111</v>
      </c>
      <c r="I2649" s="152" t="s">
        <v>112</v>
      </c>
    </row>
    <row r="2650" customFormat="false" ht="12.75" hidden="false" customHeight="false" outlineLevel="0" collapsed="false">
      <c r="A2650" s="0" t="s">
        <v>62</v>
      </c>
      <c r="B2650" s="0" t="s">
        <v>110</v>
      </c>
      <c r="C2650" s="0" t="s">
        <v>108</v>
      </c>
      <c r="D2650" s="116" t="n">
        <v>39965</v>
      </c>
      <c r="E2650" s="0" t="n">
        <v>0.385</v>
      </c>
      <c r="F2650" s="0" t="n">
        <v>3133106</v>
      </c>
      <c r="G2650" s="151" t="s">
        <v>111</v>
      </c>
      <c r="H2650" s="151" t="s">
        <v>111</v>
      </c>
      <c r="I2650" s="152" t="s">
        <v>112</v>
      </c>
    </row>
    <row r="2651" customFormat="false" ht="12.75" hidden="false" customHeight="false" outlineLevel="0" collapsed="false">
      <c r="A2651" s="0" t="s">
        <v>62</v>
      </c>
      <c r="B2651" s="0" t="s">
        <v>113</v>
      </c>
      <c r="C2651" s="0" t="s">
        <v>108</v>
      </c>
      <c r="D2651" s="116" t="n">
        <v>39965</v>
      </c>
      <c r="E2651" s="0" t="n">
        <v>0.06</v>
      </c>
      <c r="F2651" s="0" t="n">
        <v>3133107</v>
      </c>
      <c r="G2651" s="151" t="s">
        <v>111</v>
      </c>
      <c r="H2651" s="151" t="s">
        <v>111</v>
      </c>
      <c r="I2651" s="152" t="s">
        <v>112</v>
      </c>
    </row>
    <row r="2652" customFormat="false" ht="12.75" hidden="false" customHeight="false" outlineLevel="0" collapsed="false">
      <c r="A2652" s="0" t="s">
        <v>49</v>
      </c>
      <c r="B2652" s="0" t="s">
        <v>110</v>
      </c>
      <c r="C2652" s="0" t="s">
        <v>108</v>
      </c>
      <c r="D2652" s="116" t="n">
        <v>39965</v>
      </c>
      <c r="E2652" s="0" t="n">
        <v>0.335</v>
      </c>
      <c r="F2652" s="0" t="n">
        <v>3133108</v>
      </c>
      <c r="G2652" s="151" t="s">
        <v>111</v>
      </c>
      <c r="H2652" s="151" t="s">
        <v>111</v>
      </c>
      <c r="I2652" s="152" t="s">
        <v>112</v>
      </c>
    </row>
    <row r="2653" customFormat="false" ht="12.75" hidden="false" customHeight="false" outlineLevel="0" collapsed="false">
      <c r="A2653" s="0" t="s">
        <v>49</v>
      </c>
      <c r="B2653" s="0" t="s">
        <v>113</v>
      </c>
      <c r="C2653" s="0" t="s">
        <v>108</v>
      </c>
      <c r="D2653" s="116" t="n">
        <v>39965</v>
      </c>
      <c r="E2653" s="0" t="n">
        <v>0.005</v>
      </c>
      <c r="F2653" s="0" t="n">
        <v>3133109</v>
      </c>
      <c r="G2653" s="151" t="s">
        <v>111</v>
      </c>
      <c r="H2653" s="151" t="s">
        <v>111</v>
      </c>
      <c r="I2653" s="152" t="s">
        <v>112</v>
      </c>
    </row>
    <row r="2654" customFormat="false" ht="12.75" hidden="false" customHeight="false" outlineLevel="0" collapsed="false">
      <c r="A2654" s="0" t="s">
        <v>50</v>
      </c>
      <c r="B2654" s="0" t="s">
        <v>110</v>
      </c>
      <c r="C2654" s="0" t="s">
        <v>108</v>
      </c>
      <c r="D2654" s="116" t="n">
        <v>39965</v>
      </c>
      <c r="E2654" s="0" t="n">
        <v>0.37</v>
      </c>
      <c r="F2654" s="0" t="n">
        <v>3133110</v>
      </c>
      <c r="G2654" s="151" t="s">
        <v>111</v>
      </c>
      <c r="H2654" s="151" t="s">
        <v>111</v>
      </c>
      <c r="I2654" s="152" t="s">
        <v>112</v>
      </c>
    </row>
    <row r="2655" customFormat="false" ht="12.75" hidden="false" customHeight="false" outlineLevel="0" collapsed="false">
      <c r="A2655" s="0" t="s">
        <v>50</v>
      </c>
      <c r="B2655" s="0" t="s">
        <v>113</v>
      </c>
      <c r="C2655" s="0" t="s">
        <v>108</v>
      </c>
      <c r="D2655" s="116" t="n">
        <v>39965</v>
      </c>
      <c r="E2655" s="0" t="n">
        <v>-0.055</v>
      </c>
      <c r="F2655" s="0" t="n">
        <v>3133111</v>
      </c>
      <c r="G2655" s="151" t="s">
        <v>111</v>
      </c>
      <c r="H2655" s="151" t="s">
        <v>111</v>
      </c>
      <c r="I2655" s="152" t="s">
        <v>112</v>
      </c>
    </row>
    <row r="2656" customFormat="false" ht="12.75" hidden="false" customHeight="false" outlineLevel="0" collapsed="false">
      <c r="A2656" s="0" t="s">
        <v>51</v>
      </c>
      <c r="B2656" s="0" t="s">
        <v>110</v>
      </c>
      <c r="C2656" s="0" t="s">
        <v>108</v>
      </c>
      <c r="D2656" s="116" t="n">
        <v>39965</v>
      </c>
      <c r="E2656" s="0" t="n">
        <v>0.37</v>
      </c>
      <c r="F2656" s="0" t="n">
        <v>3133112</v>
      </c>
      <c r="G2656" s="151" t="s">
        <v>111</v>
      </c>
      <c r="H2656" s="151" t="s">
        <v>111</v>
      </c>
      <c r="I2656" s="152" t="s">
        <v>112</v>
      </c>
    </row>
    <row r="2657" customFormat="false" ht="12.75" hidden="false" customHeight="false" outlineLevel="0" collapsed="false">
      <c r="A2657" s="0" t="s">
        <v>51</v>
      </c>
      <c r="B2657" s="0" t="s">
        <v>113</v>
      </c>
      <c r="C2657" s="0" t="s">
        <v>108</v>
      </c>
      <c r="D2657" s="116" t="n">
        <v>39965</v>
      </c>
      <c r="E2657" s="0" t="n">
        <v>0.035</v>
      </c>
      <c r="F2657" s="0" t="n">
        <v>3133113</v>
      </c>
      <c r="G2657" s="151" t="s">
        <v>111</v>
      </c>
      <c r="H2657" s="151" t="s">
        <v>111</v>
      </c>
      <c r="I2657" s="152" t="s">
        <v>112</v>
      </c>
    </row>
    <row r="2658" customFormat="false" ht="12.75" hidden="false" customHeight="false" outlineLevel="0" collapsed="false">
      <c r="A2658" s="0" t="s">
        <v>52</v>
      </c>
      <c r="B2658" s="0" t="s">
        <v>110</v>
      </c>
      <c r="C2658" s="0" t="s">
        <v>108</v>
      </c>
      <c r="D2658" s="116" t="n">
        <v>39965</v>
      </c>
      <c r="E2658" s="0" t="n">
        <v>0.37</v>
      </c>
      <c r="F2658" s="0" t="n">
        <v>3133114</v>
      </c>
      <c r="G2658" s="151" t="s">
        <v>111</v>
      </c>
      <c r="H2658" s="151" t="s">
        <v>111</v>
      </c>
      <c r="I2658" s="152" t="s">
        <v>112</v>
      </c>
    </row>
    <row r="2659" customFormat="false" ht="12.75" hidden="false" customHeight="false" outlineLevel="0" collapsed="false">
      <c r="A2659" s="0" t="s">
        <v>52</v>
      </c>
      <c r="B2659" s="0" t="s">
        <v>113</v>
      </c>
      <c r="C2659" s="0" t="s">
        <v>108</v>
      </c>
      <c r="D2659" s="116" t="n">
        <v>39965</v>
      </c>
      <c r="E2659" s="0" t="n">
        <v>-0.035</v>
      </c>
      <c r="F2659" s="0" t="n">
        <v>3133115</v>
      </c>
      <c r="G2659" s="151" t="s">
        <v>111</v>
      </c>
      <c r="H2659" s="151" t="s">
        <v>111</v>
      </c>
      <c r="I2659" s="152" t="s">
        <v>112</v>
      </c>
    </row>
    <row r="2660" customFormat="false" ht="12.75" hidden="false" customHeight="false" outlineLevel="0" collapsed="false">
      <c r="A2660" s="0" t="s">
        <v>17</v>
      </c>
      <c r="B2660" s="0" t="s">
        <v>110</v>
      </c>
      <c r="C2660" s="0" t="s">
        <v>108</v>
      </c>
      <c r="D2660" s="116" t="n">
        <v>39965</v>
      </c>
      <c r="E2660" s="0" t="n">
        <v>0</v>
      </c>
      <c r="F2660" s="0" t="n">
        <v>3133116</v>
      </c>
      <c r="G2660" s="151" t="s">
        <v>111</v>
      </c>
      <c r="H2660" s="151" t="s">
        <v>111</v>
      </c>
      <c r="I2660" s="152" t="s">
        <v>112</v>
      </c>
    </row>
    <row r="2661" customFormat="false" ht="12.75" hidden="false" customHeight="false" outlineLevel="0" collapsed="false">
      <c r="A2661" s="0" t="s">
        <v>17</v>
      </c>
      <c r="B2661" s="0" t="s">
        <v>113</v>
      </c>
      <c r="C2661" s="0" t="s">
        <v>108</v>
      </c>
      <c r="D2661" s="116" t="n">
        <v>39965</v>
      </c>
      <c r="E2661" s="0" t="n">
        <v>0</v>
      </c>
      <c r="F2661" s="0" t="n">
        <v>3133117</v>
      </c>
      <c r="G2661" s="151" t="s">
        <v>111</v>
      </c>
      <c r="H2661" s="151" t="s">
        <v>111</v>
      </c>
      <c r="I2661" s="152" t="s">
        <v>112</v>
      </c>
    </row>
    <row r="2662" customFormat="false" ht="12.75" hidden="false" customHeight="false" outlineLevel="0" collapsed="false">
      <c r="A2662" s="0" t="s">
        <v>18</v>
      </c>
      <c r="B2662" s="0" t="s">
        <v>110</v>
      </c>
      <c r="C2662" s="0" t="s">
        <v>108</v>
      </c>
      <c r="D2662" s="116" t="n">
        <v>39965</v>
      </c>
      <c r="E2662" s="0" t="n">
        <v>0</v>
      </c>
      <c r="F2662" s="0" t="n">
        <v>3133118</v>
      </c>
      <c r="G2662" s="151" t="s">
        <v>111</v>
      </c>
      <c r="H2662" s="151" t="s">
        <v>111</v>
      </c>
      <c r="I2662" s="152" t="s">
        <v>112</v>
      </c>
    </row>
    <row r="2663" customFormat="false" ht="12.75" hidden="false" customHeight="false" outlineLevel="0" collapsed="false">
      <c r="A2663" s="0" t="s">
        <v>18</v>
      </c>
      <c r="B2663" s="0" t="s">
        <v>113</v>
      </c>
      <c r="C2663" s="0" t="s">
        <v>108</v>
      </c>
      <c r="D2663" s="116" t="n">
        <v>39965</v>
      </c>
      <c r="E2663" s="0" t="n">
        <v>0</v>
      </c>
      <c r="F2663" s="0" t="n">
        <v>3133119</v>
      </c>
      <c r="G2663" s="151" t="s">
        <v>111</v>
      </c>
      <c r="H2663" s="151" t="s">
        <v>111</v>
      </c>
      <c r="I2663" s="152" t="s">
        <v>112</v>
      </c>
    </row>
    <row r="2664" customFormat="false" ht="12.75" hidden="false" customHeight="false" outlineLevel="0" collapsed="false">
      <c r="A2664" s="0" t="s">
        <v>19</v>
      </c>
      <c r="B2664" s="0" t="s">
        <v>110</v>
      </c>
      <c r="C2664" s="0" t="s">
        <v>108</v>
      </c>
      <c r="D2664" s="116" t="n">
        <v>39965</v>
      </c>
      <c r="E2664" s="0" t="n">
        <v>0.385</v>
      </c>
      <c r="F2664" s="0" t="n">
        <v>3133120</v>
      </c>
      <c r="G2664" s="151" t="s">
        <v>111</v>
      </c>
      <c r="H2664" s="151" t="s">
        <v>111</v>
      </c>
      <c r="I2664" s="152" t="s">
        <v>112</v>
      </c>
    </row>
    <row r="2665" customFormat="false" ht="12.75" hidden="false" customHeight="false" outlineLevel="0" collapsed="false">
      <c r="A2665" s="0" t="s">
        <v>19</v>
      </c>
      <c r="B2665" s="0" t="s">
        <v>113</v>
      </c>
      <c r="C2665" s="0" t="s">
        <v>108</v>
      </c>
      <c r="D2665" s="116" t="n">
        <v>39965</v>
      </c>
      <c r="E2665" s="0" t="n">
        <v>0.02</v>
      </c>
      <c r="F2665" s="0" t="n">
        <v>3133121</v>
      </c>
      <c r="G2665" s="151" t="s">
        <v>111</v>
      </c>
      <c r="H2665" s="151" t="s">
        <v>111</v>
      </c>
      <c r="I2665" s="152" t="s">
        <v>112</v>
      </c>
    </row>
    <row r="2666" customFormat="false" ht="12.75" hidden="false" customHeight="false" outlineLevel="0" collapsed="false">
      <c r="A2666" s="0" t="s">
        <v>21</v>
      </c>
      <c r="B2666" s="0" t="s">
        <v>110</v>
      </c>
      <c r="C2666" s="0" t="s">
        <v>108</v>
      </c>
      <c r="D2666" s="116" t="n">
        <v>39965</v>
      </c>
      <c r="E2666" s="0" t="n">
        <v>0.385</v>
      </c>
      <c r="F2666" s="0" t="n">
        <v>3133122</v>
      </c>
      <c r="G2666" s="151" t="s">
        <v>111</v>
      </c>
      <c r="H2666" s="151" t="s">
        <v>111</v>
      </c>
      <c r="I2666" s="152" t="s">
        <v>112</v>
      </c>
    </row>
    <row r="2667" customFormat="false" ht="12.75" hidden="false" customHeight="false" outlineLevel="0" collapsed="false">
      <c r="A2667" s="0" t="s">
        <v>21</v>
      </c>
      <c r="B2667" s="0" t="s">
        <v>113</v>
      </c>
      <c r="C2667" s="0" t="s">
        <v>108</v>
      </c>
      <c r="D2667" s="116" t="n">
        <v>39965</v>
      </c>
      <c r="E2667" s="0" t="n">
        <v>0.04</v>
      </c>
      <c r="F2667" s="0" t="n">
        <v>3133123</v>
      </c>
      <c r="G2667" s="151" t="s">
        <v>111</v>
      </c>
      <c r="H2667" s="151" t="s">
        <v>111</v>
      </c>
      <c r="I2667" s="152" t="s">
        <v>112</v>
      </c>
    </row>
    <row r="2668" customFormat="false" ht="12.75" hidden="false" customHeight="false" outlineLevel="0" collapsed="false">
      <c r="A2668" s="0" t="s">
        <v>73</v>
      </c>
      <c r="B2668" s="0" t="s">
        <v>80</v>
      </c>
      <c r="C2668" s="0" t="s">
        <v>108</v>
      </c>
      <c r="D2668" s="116" t="n">
        <v>39965</v>
      </c>
      <c r="E2668" s="0" t="n">
        <v>0.005</v>
      </c>
      <c r="F2668" s="0" t="n">
        <v>3133124</v>
      </c>
      <c r="G2668" s="151" t="s">
        <v>111</v>
      </c>
      <c r="H2668" s="151" t="s">
        <v>111</v>
      </c>
      <c r="I2668" s="152" t="s">
        <v>112</v>
      </c>
    </row>
    <row r="2669" customFormat="false" ht="12.75" hidden="false" customHeight="false" outlineLevel="0" collapsed="false">
      <c r="A2669" s="0" t="s">
        <v>74</v>
      </c>
      <c r="B2669" s="0" t="s">
        <v>80</v>
      </c>
      <c r="C2669" s="0" t="s">
        <v>108</v>
      </c>
      <c r="D2669" s="116" t="n">
        <v>39965</v>
      </c>
      <c r="E2669" s="0" t="n">
        <v>0.035</v>
      </c>
      <c r="F2669" s="0" t="n">
        <v>3133125</v>
      </c>
      <c r="G2669" s="151" t="s">
        <v>111</v>
      </c>
      <c r="H2669" s="151" t="s">
        <v>111</v>
      </c>
      <c r="I2669" s="152" t="s">
        <v>112</v>
      </c>
    </row>
    <row r="2670" customFormat="false" ht="12.75" hidden="false" customHeight="false" outlineLevel="0" collapsed="false">
      <c r="A2670" s="0" t="s">
        <v>75</v>
      </c>
      <c r="B2670" s="0" t="s">
        <v>80</v>
      </c>
      <c r="C2670" s="0" t="s">
        <v>108</v>
      </c>
      <c r="D2670" s="116" t="n">
        <v>39965</v>
      </c>
      <c r="E2670" s="0" t="n">
        <v>-0.035</v>
      </c>
      <c r="F2670" s="0" t="n">
        <v>3133126</v>
      </c>
      <c r="G2670" s="151" t="s">
        <v>111</v>
      </c>
      <c r="H2670" s="151" t="s">
        <v>111</v>
      </c>
      <c r="I2670" s="152" t="s">
        <v>112</v>
      </c>
    </row>
    <row r="2671" customFormat="false" ht="12.75" hidden="false" customHeight="false" outlineLevel="0" collapsed="false">
      <c r="A2671" s="0" t="s">
        <v>76</v>
      </c>
      <c r="B2671" s="0" t="s">
        <v>80</v>
      </c>
      <c r="C2671" s="0" t="s">
        <v>108</v>
      </c>
      <c r="D2671" s="116" t="n">
        <v>39965</v>
      </c>
      <c r="E2671" s="0" t="n">
        <v>0.035</v>
      </c>
      <c r="F2671" s="0" t="n">
        <v>3133127</v>
      </c>
      <c r="G2671" s="151" t="s">
        <v>111</v>
      </c>
      <c r="H2671" s="151" t="s">
        <v>111</v>
      </c>
      <c r="I2671" s="152" t="s">
        <v>112</v>
      </c>
    </row>
    <row r="2672" customFormat="false" ht="12.75" hidden="false" customHeight="false" outlineLevel="0" collapsed="false">
      <c r="A2672" s="0" t="s">
        <v>72</v>
      </c>
      <c r="B2672" s="0" t="s">
        <v>80</v>
      </c>
      <c r="C2672" s="0" t="s">
        <v>108</v>
      </c>
      <c r="D2672" s="116" t="n">
        <v>39965</v>
      </c>
      <c r="E2672" s="158" t="n">
        <v>39995</v>
      </c>
      <c r="I2672" s="152" t="s">
        <v>109</v>
      </c>
    </row>
    <row r="2673" customFormat="false" ht="12.75" hidden="false" customHeight="false" outlineLevel="0" collapsed="false">
      <c r="A2673" s="0" t="s">
        <v>59</v>
      </c>
      <c r="B2673" s="0" t="s">
        <v>110</v>
      </c>
      <c r="C2673" s="0" t="s">
        <v>108</v>
      </c>
      <c r="D2673" s="116" t="n">
        <v>39995</v>
      </c>
      <c r="E2673" s="0" t="n">
        <v>0.3975</v>
      </c>
      <c r="F2673" s="0" t="n">
        <v>3133100</v>
      </c>
      <c r="G2673" s="151" t="s">
        <v>111</v>
      </c>
      <c r="H2673" s="151" t="s">
        <v>111</v>
      </c>
      <c r="I2673" s="152" t="s">
        <v>112</v>
      </c>
    </row>
    <row r="2674" customFormat="false" ht="12.75" hidden="false" customHeight="false" outlineLevel="0" collapsed="false">
      <c r="A2674" s="0" t="s">
        <v>59</v>
      </c>
      <c r="B2674" s="0" t="s">
        <v>113</v>
      </c>
      <c r="C2674" s="0" t="s">
        <v>108</v>
      </c>
      <c r="D2674" s="116" t="n">
        <v>39995</v>
      </c>
      <c r="E2674" s="0" t="n">
        <v>0.02</v>
      </c>
      <c r="F2674" s="0" t="n">
        <v>3133101</v>
      </c>
      <c r="G2674" s="151" t="s">
        <v>111</v>
      </c>
      <c r="H2674" s="151" t="s">
        <v>111</v>
      </c>
      <c r="I2674" s="152" t="s">
        <v>112</v>
      </c>
    </row>
    <row r="2675" customFormat="false" ht="12.75" hidden="false" customHeight="false" outlineLevel="0" collapsed="false">
      <c r="A2675" s="0" t="s">
        <v>60</v>
      </c>
      <c r="B2675" s="0" t="s">
        <v>110</v>
      </c>
      <c r="C2675" s="0" t="s">
        <v>108</v>
      </c>
      <c r="D2675" s="116" t="n">
        <v>39995</v>
      </c>
      <c r="E2675" s="0" t="n">
        <v>0.3975</v>
      </c>
      <c r="F2675" s="0" t="n">
        <v>3133102</v>
      </c>
      <c r="G2675" s="151" t="s">
        <v>111</v>
      </c>
      <c r="H2675" s="151" t="s">
        <v>111</v>
      </c>
      <c r="I2675" s="152" t="s">
        <v>112</v>
      </c>
    </row>
    <row r="2676" customFormat="false" ht="12.75" hidden="false" customHeight="false" outlineLevel="0" collapsed="false">
      <c r="A2676" s="0" t="s">
        <v>60</v>
      </c>
      <c r="B2676" s="0" t="s">
        <v>113</v>
      </c>
      <c r="C2676" s="0" t="s">
        <v>108</v>
      </c>
      <c r="D2676" s="116" t="n">
        <v>39995</v>
      </c>
      <c r="E2676" s="0" t="n">
        <v>0.07</v>
      </c>
      <c r="F2676" s="0" t="n">
        <v>3133103</v>
      </c>
      <c r="G2676" s="151" t="s">
        <v>111</v>
      </c>
      <c r="H2676" s="151" t="s">
        <v>111</v>
      </c>
      <c r="I2676" s="152" t="s">
        <v>112</v>
      </c>
    </row>
    <row r="2677" customFormat="false" ht="12.75" hidden="false" customHeight="false" outlineLevel="0" collapsed="false">
      <c r="A2677" s="0" t="s">
        <v>61</v>
      </c>
      <c r="B2677" s="0" t="s">
        <v>110</v>
      </c>
      <c r="C2677" s="0" t="s">
        <v>108</v>
      </c>
      <c r="D2677" s="116" t="n">
        <v>39995</v>
      </c>
      <c r="E2677" s="0" t="n">
        <v>0.3975</v>
      </c>
      <c r="F2677" s="0" t="n">
        <v>3133104</v>
      </c>
      <c r="G2677" s="151" t="s">
        <v>111</v>
      </c>
      <c r="H2677" s="151" t="s">
        <v>111</v>
      </c>
      <c r="I2677" s="152" t="s">
        <v>112</v>
      </c>
    </row>
    <row r="2678" customFormat="false" ht="12.75" hidden="false" customHeight="false" outlineLevel="0" collapsed="false">
      <c r="A2678" s="0" t="s">
        <v>61</v>
      </c>
      <c r="B2678" s="0" t="s">
        <v>113</v>
      </c>
      <c r="C2678" s="0" t="s">
        <v>108</v>
      </c>
      <c r="D2678" s="116" t="n">
        <v>39995</v>
      </c>
      <c r="E2678" s="0" t="n">
        <v>0.02</v>
      </c>
      <c r="F2678" s="0" t="n">
        <v>3133105</v>
      </c>
      <c r="G2678" s="151" t="s">
        <v>111</v>
      </c>
      <c r="H2678" s="151" t="s">
        <v>111</v>
      </c>
      <c r="I2678" s="152" t="s">
        <v>112</v>
      </c>
    </row>
    <row r="2679" customFormat="false" ht="12.75" hidden="false" customHeight="false" outlineLevel="0" collapsed="false">
      <c r="A2679" s="0" t="s">
        <v>62</v>
      </c>
      <c r="B2679" s="0" t="s">
        <v>110</v>
      </c>
      <c r="C2679" s="0" t="s">
        <v>108</v>
      </c>
      <c r="D2679" s="116" t="n">
        <v>39995</v>
      </c>
      <c r="E2679" s="0" t="n">
        <v>0.3975</v>
      </c>
      <c r="F2679" s="0" t="n">
        <v>3133106</v>
      </c>
      <c r="G2679" s="151" t="s">
        <v>111</v>
      </c>
      <c r="H2679" s="151" t="s">
        <v>111</v>
      </c>
      <c r="I2679" s="152" t="s">
        <v>112</v>
      </c>
    </row>
    <row r="2680" customFormat="false" ht="12.75" hidden="false" customHeight="false" outlineLevel="0" collapsed="false">
      <c r="A2680" s="0" t="s">
        <v>62</v>
      </c>
      <c r="B2680" s="0" t="s">
        <v>113</v>
      </c>
      <c r="C2680" s="0" t="s">
        <v>108</v>
      </c>
      <c r="D2680" s="116" t="n">
        <v>39995</v>
      </c>
      <c r="E2680" s="0" t="n">
        <v>0.07</v>
      </c>
      <c r="F2680" s="0" t="n">
        <v>3133107</v>
      </c>
      <c r="G2680" s="151" t="s">
        <v>111</v>
      </c>
      <c r="H2680" s="151" t="s">
        <v>111</v>
      </c>
      <c r="I2680" s="152" t="s">
        <v>112</v>
      </c>
    </row>
    <row r="2681" customFormat="false" ht="12.75" hidden="false" customHeight="false" outlineLevel="0" collapsed="false">
      <c r="A2681" s="0" t="s">
        <v>49</v>
      </c>
      <c r="B2681" s="0" t="s">
        <v>110</v>
      </c>
      <c r="C2681" s="0" t="s">
        <v>108</v>
      </c>
      <c r="D2681" s="116" t="n">
        <v>39995</v>
      </c>
      <c r="E2681" s="0" t="n">
        <v>0.35</v>
      </c>
      <c r="F2681" s="0" t="n">
        <v>3133108</v>
      </c>
      <c r="G2681" s="151" t="s">
        <v>111</v>
      </c>
      <c r="H2681" s="151" t="s">
        <v>111</v>
      </c>
      <c r="I2681" s="152" t="s">
        <v>112</v>
      </c>
    </row>
    <row r="2682" customFormat="false" ht="12.75" hidden="false" customHeight="false" outlineLevel="0" collapsed="false">
      <c r="A2682" s="0" t="s">
        <v>49</v>
      </c>
      <c r="B2682" s="0" t="s">
        <v>113</v>
      </c>
      <c r="C2682" s="0" t="s">
        <v>108</v>
      </c>
      <c r="D2682" s="116" t="n">
        <v>39995</v>
      </c>
      <c r="E2682" s="0" t="n">
        <v>0.005</v>
      </c>
      <c r="F2682" s="0" t="n">
        <v>3133109</v>
      </c>
      <c r="G2682" s="151" t="s">
        <v>111</v>
      </c>
      <c r="H2682" s="151" t="s">
        <v>111</v>
      </c>
      <c r="I2682" s="152" t="s">
        <v>112</v>
      </c>
    </row>
    <row r="2683" customFormat="false" ht="12.75" hidden="false" customHeight="false" outlineLevel="0" collapsed="false">
      <c r="A2683" s="0" t="s">
        <v>50</v>
      </c>
      <c r="B2683" s="0" t="s">
        <v>110</v>
      </c>
      <c r="C2683" s="0" t="s">
        <v>108</v>
      </c>
      <c r="D2683" s="116" t="n">
        <v>39995</v>
      </c>
      <c r="E2683" s="0" t="n">
        <v>0.41</v>
      </c>
      <c r="F2683" s="0" t="n">
        <v>3133110</v>
      </c>
      <c r="G2683" s="151" t="s">
        <v>111</v>
      </c>
      <c r="H2683" s="151" t="s">
        <v>111</v>
      </c>
      <c r="I2683" s="152" t="s">
        <v>112</v>
      </c>
    </row>
    <row r="2684" customFormat="false" ht="12.75" hidden="false" customHeight="false" outlineLevel="0" collapsed="false">
      <c r="A2684" s="0" t="s">
        <v>50</v>
      </c>
      <c r="B2684" s="0" t="s">
        <v>113</v>
      </c>
      <c r="C2684" s="0" t="s">
        <v>108</v>
      </c>
      <c r="D2684" s="116" t="n">
        <v>39995</v>
      </c>
      <c r="E2684" s="0" t="n">
        <v>-0.02</v>
      </c>
      <c r="F2684" s="0" t="n">
        <v>3133111</v>
      </c>
      <c r="G2684" s="151" t="s">
        <v>111</v>
      </c>
      <c r="H2684" s="151" t="s">
        <v>111</v>
      </c>
      <c r="I2684" s="152" t="s">
        <v>112</v>
      </c>
    </row>
    <row r="2685" customFormat="false" ht="12.75" hidden="false" customHeight="false" outlineLevel="0" collapsed="false">
      <c r="A2685" s="0" t="s">
        <v>51</v>
      </c>
      <c r="B2685" s="0" t="s">
        <v>110</v>
      </c>
      <c r="C2685" s="0" t="s">
        <v>108</v>
      </c>
      <c r="D2685" s="116" t="n">
        <v>39995</v>
      </c>
      <c r="E2685" s="0" t="n">
        <v>0.41</v>
      </c>
      <c r="F2685" s="0" t="n">
        <v>3133112</v>
      </c>
      <c r="G2685" s="151" t="s">
        <v>111</v>
      </c>
      <c r="H2685" s="151" t="s">
        <v>111</v>
      </c>
      <c r="I2685" s="152" t="s">
        <v>112</v>
      </c>
    </row>
    <row r="2686" customFormat="false" ht="12.75" hidden="false" customHeight="false" outlineLevel="0" collapsed="false">
      <c r="A2686" s="0" t="s">
        <v>51</v>
      </c>
      <c r="B2686" s="0" t="s">
        <v>113</v>
      </c>
      <c r="C2686" s="0" t="s">
        <v>108</v>
      </c>
      <c r="D2686" s="116" t="n">
        <v>39995</v>
      </c>
      <c r="E2686" s="0" t="n">
        <v>0.035</v>
      </c>
      <c r="F2686" s="0" t="n">
        <v>3133113</v>
      </c>
      <c r="G2686" s="151" t="s">
        <v>111</v>
      </c>
      <c r="H2686" s="151" t="s">
        <v>111</v>
      </c>
      <c r="I2686" s="152" t="s">
        <v>112</v>
      </c>
    </row>
    <row r="2687" customFormat="false" ht="12.75" hidden="false" customHeight="false" outlineLevel="0" collapsed="false">
      <c r="A2687" s="0" t="s">
        <v>52</v>
      </c>
      <c r="B2687" s="0" t="s">
        <v>110</v>
      </c>
      <c r="C2687" s="0" t="s">
        <v>108</v>
      </c>
      <c r="D2687" s="116" t="n">
        <v>39995</v>
      </c>
      <c r="E2687" s="0" t="n">
        <v>0.41</v>
      </c>
      <c r="F2687" s="0" t="n">
        <v>3133114</v>
      </c>
      <c r="G2687" s="151" t="s">
        <v>111</v>
      </c>
      <c r="H2687" s="151" t="s">
        <v>111</v>
      </c>
      <c r="I2687" s="152" t="s">
        <v>112</v>
      </c>
    </row>
    <row r="2688" customFormat="false" ht="12.75" hidden="false" customHeight="false" outlineLevel="0" collapsed="false">
      <c r="A2688" s="0" t="s">
        <v>52</v>
      </c>
      <c r="B2688" s="0" t="s">
        <v>113</v>
      </c>
      <c r="C2688" s="0" t="s">
        <v>108</v>
      </c>
      <c r="D2688" s="116" t="n">
        <v>39995</v>
      </c>
      <c r="E2688" s="0" t="n">
        <v>-0.02</v>
      </c>
      <c r="F2688" s="0" t="n">
        <v>3133115</v>
      </c>
      <c r="G2688" s="151" t="s">
        <v>111</v>
      </c>
      <c r="H2688" s="151" t="s">
        <v>111</v>
      </c>
      <c r="I2688" s="152" t="s">
        <v>112</v>
      </c>
    </row>
    <row r="2689" customFormat="false" ht="12.75" hidden="false" customHeight="false" outlineLevel="0" collapsed="false">
      <c r="A2689" s="0" t="s">
        <v>17</v>
      </c>
      <c r="B2689" s="0" t="s">
        <v>110</v>
      </c>
      <c r="C2689" s="0" t="s">
        <v>108</v>
      </c>
      <c r="D2689" s="116" t="n">
        <v>39995</v>
      </c>
      <c r="E2689" s="0" t="n">
        <v>0</v>
      </c>
      <c r="F2689" s="0" t="n">
        <v>3133116</v>
      </c>
      <c r="G2689" s="151" t="s">
        <v>111</v>
      </c>
      <c r="H2689" s="151" t="s">
        <v>111</v>
      </c>
      <c r="I2689" s="152" t="s">
        <v>112</v>
      </c>
    </row>
    <row r="2690" customFormat="false" ht="12.75" hidden="false" customHeight="false" outlineLevel="0" collapsed="false">
      <c r="A2690" s="0" t="s">
        <v>17</v>
      </c>
      <c r="B2690" s="0" t="s">
        <v>113</v>
      </c>
      <c r="C2690" s="0" t="s">
        <v>108</v>
      </c>
      <c r="D2690" s="116" t="n">
        <v>39995</v>
      </c>
      <c r="E2690" s="0" t="n">
        <v>0</v>
      </c>
      <c r="F2690" s="0" t="n">
        <v>3133117</v>
      </c>
      <c r="G2690" s="151" t="s">
        <v>111</v>
      </c>
      <c r="H2690" s="151" t="s">
        <v>111</v>
      </c>
      <c r="I2690" s="152" t="s">
        <v>112</v>
      </c>
    </row>
    <row r="2691" customFormat="false" ht="12.75" hidden="false" customHeight="false" outlineLevel="0" collapsed="false">
      <c r="A2691" s="0" t="s">
        <v>18</v>
      </c>
      <c r="B2691" s="0" t="s">
        <v>110</v>
      </c>
      <c r="C2691" s="0" t="s">
        <v>108</v>
      </c>
      <c r="D2691" s="116" t="n">
        <v>39995</v>
      </c>
      <c r="E2691" s="0" t="n">
        <v>0</v>
      </c>
      <c r="F2691" s="0" t="n">
        <v>3133118</v>
      </c>
      <c r="G2691" s="151" t="s">
        <v>111</v>
      </c>
      <c r="H2691" s="151" t="s">
        <v>111</v>
      </c>
      <c r="I2691" s="152" t="s">
        <v>112</v>
      </c>
    </row>
    <row r="2692" customFormat="false" ht="12.75" hidden="false" customHeight="false" outlineLevel="0" collapsed="false">
      <c r="A2692" s="0" t="s">
        <v>18</v>
      </c>
      <c r="B2692" s="0" t="s">
        <v>113</v>
      </c>
      <c r="C2692" s="0" t="s">
        <v>108</v>
      </c>
      <c r="D2692" s="116" t="n">
        <v>39995</v>
      </c>
      <c r="E2692" s="0" t="n">
        <v>0</v>
      </c>
      <c r="F2692" s="0" t="n">
        <v>3133119</v>
      </c>
      <c r="G2692" s="151" t="s">
        <v>111</v>
      </c>
      <c r="H2692" s="151" t="s">
        <v>111</v>
      </c>
      <c r="I2692" s="152" t="s">
        <v>112</v>
      </c>
    </row>
    <row r="2693" customFormat="false" ht="12.75" hidden="false" customHeight="false" outlineLevel="0" collapsed="false">
      <c r="A2693" s="0" t="s">
        <v>19</v>
      </c>
      <c r="B2693" s="0" t="s">
        <v>110</v>
      </c>
      <c r="C2693" s="0" t="s">
        <v>108</v>
      </c>
      <c r="D2693" s="116" t="n">
        <v>39995</v>
      </c>
      <c r="E2693" s="0" t="n">
        <v>0.3975</v>
      </c>
      <c r="F2693" s="0" t="n">
        <v>3133120</v>
      </c>
      <c r="G2693" s="151" t="s">
        <v>111</v>
      </c>
      <c r="H2693" s="151" t="s">
        <v>111</v>
      </c>
      <c r="I2693" s="152" t="s">
        <v>112</v>
      </c>
    </row>
    <row r="2694" customFormat="false" ht="12.75" hidden="false" customHeight="false" outlineLevel="0" collapsed="false">
      <c r="A2694" s="0" t="s">
        <v>19</v>
      </c>
      <c r="B2694" s="0" t="s">
        <v>113</v>
      </c>
      <c r="C2694" s="0" t="s">
        <v>108</v>
      </c>
      <c r="D2694" s="116" t="n">
        <v>39995</v>
      </c>
      <c r="E2694" s="0" t="n">
        <v>0.02</v>
      </c>
      <c r="F2694" s="0" t="n">
        <v>3133121</v>
      </c>
      <c r="G2694" s="151" t="s">
        <v>111</v>
      </c>
      <c r="H2694" s="151" t="s">
        <v>111</v>
      </c>
      <c r="I2694" s="152" t="s">
        <v>112</v>
      </c>
    </row>
    <row r="2695" customFormat="false" ht="12.75" hidden="false" customHeight="false" outlineLevel="0" collapsed="false">
      <c r="A2695" s="0" t="s">
        <v>21</v>
      </c>
      <c r="B2695" s="0" t="s">
        <v>110</v>
      </c>
      <c r="C2695" s="0" t="s">
        <v>108</v>
      </c>
      <c r="D2695" s="116" t="n">
        <v>39995</v>
      </c>
      <c r="E2695" s="0" t="n">
        <v>0.3975</v>
      </c>
      <c r="F2695" s="0" t="n">
        <v>3133122</v>
      </c>
      <c r="G2695" s="151" t="s">
        <v>111</v>
      </c>
      <c r="H2695" s="151" t="s">
        <v>111</v>
      </c>
      <c r="I2695" s="152" t="s">
        <v>112</v>
      </c>
    </row>
    <row r="2696" customFormat="false" ht="12.75" hidden="false" customHeight="false" outlineLevel="0" collapsed="false">
      <c r="A2696" s="0" t="s">
        <v>21</v>
      </c>
      <c r="B2696" s="0" t="s">
        <v>113</v>
      </c>
      <c r="C2696" s="0" t="s">
        <v>108</v>
      </c>
      <c r="D2696" s="116" t="n">
        <v>39995</v>
      </c>
      <c r="E2696" s="0" t="n">
        <v>0.04</v>
      </c>
      <c r="F2696" s="0" t="n">
        <v>3133123</v>
      </c>
      <c r="G2696" s="151" t="s">
        <v>111</v>
      </c>
      <c r="H2696" s="151" t="s">
        <v>111</v>
      </c>
      <c r="I2696" s="152" t="s">
        <v>112</v>
      </c>
    </row>
    <row r="2697" customFormat="false" ht="12.75" hidden="false" customHeight="false" outlineLevel="0" collapsed="false">
      <c r="A2697" s="0" t="s">
        <v>73</v>
      </c>
      <c r="B2697" s="0" t="s">
        <v>80</v>
      </c>
      <c r="C2697" s="0" t="s">
        <v>108</v>
      </c>
      <c r="D2697" s="116" t="n">
        <v>39995</v>
      </c>
      <c r="E2697" s="0" t="n">
        <v>0.005</v>
      </c>
      <c r="F2697" s="0" t="n">
        <v>3133124</v>
      </c>
      <c r="G2697" s="151" t="s">
        <v>111</v>
      </c>
      <c r="H2697" s="151" t="s">
        <v>111</v>
      </c>
      <c r="I2697" s="152" t="s">
        <v>112</v>
      </c>
    </row>
    <row r="2698" customFormat="false" ht="12.75" hidden="false" customHeight="false" outlineLevel="0" collapsed="false">
      <c r="A2698" s="0" t="s">
        <v>74</v>
      </c>
      <c r="B2698" s="0" t="s">
        <v>80</v>
      </c>
      <c r="C2698" s="0" t="s">
        <v>108</v>
      </c>
      <c r="D2698" s="116" t="n">
        <v>39995</v>
      </c>
      <c r="E2698" s="0" t="n">
        <v>0.035</v>
      </c>
      <c r="F2698" s="0" t="n">
        <v>3133125</v>
      </c>
      <c r="G2698" s="151" t="s">
        <v>111</v>
      </c>
      <c r="H2698" s="151" t="s">
        <v>111</v>
      </c>
      <c r="I2698" s="152" t="s">
        <v>112</v>
      </c>
    </row>
    <row r="2699" customFormat="false" ht="12.75" hidden="false" customHeight="false" outlineLevel="0" collapsed="false">
      <c r="A2699" s="0" t="s">
        <v>75</v>
      </c>
      <c r="B2699" s="0" t="s">
        <v>80</v>
      </c>
      <c r="C2699" s="0" t="s">
        <v>108</v>
      </c>
      <c r="D2699" s="116" t="n">
        <v>39995</v>
      </c>
      <c r="E2699" s="0" t="n">
        <v>-0.02</v>
      </c>
      <c r="F2699" s="0" t="n">
        <v>3133126</v>
      </c>
      <c r="G2699" s="151" t="s">
        <v>111</v>
      </c>
      <c r="H2699" s="151" t="s">
        <v>111</v>
      </c>
      <c r="I2699" s="152" t="s">
        <v>112</v>
      </c>
    </row>
    <row r="2700" customFormat="false" ht="12.75" hidden="false" customHeight="false" outlineLevel="0" collapsed="false">
      <c r="A2700" s="0" t="s">
        <v>76</v>
      </c>
      <c r="B2700" s="0" t="s">
        <v>80</v>
      </c>
      <c r="C2700" s="0" t="s">
        <v>108</v>
      </c>
      <c r="D2700" s="116" t="n">
        <v>39995</v>
      </c>
      <c r="E2700" s="0" t="n">
        <v>0.035</v>
      </c>
      <c r="F2700" s="0" t="n">
        <v>3133127</v>
      </c>
      <c r="G2700" s="151" t="s">
        <v>111</v>
      </c>
      <c r="H2700" s="151" t="s">
        <v>111</v>
      </c>
      <c r="I2700" s="152" t="s">
        <v>112</v>
      </c>
    </row>
    <row r="2701" customFormat="false" ht="12.75" hidden="false" customHeight="false" outlineLevel="0" collapsed="false">
      <c r="A2701" s="0" t="s">
        <v>72</v>
      </c>
      <c r="B2701" s="0" t="s">
        <v>80</v>
      </c>
      <c r="C2701" s="0" t="s">
        <v>108</v>
      </c>
      <c r="D2701" s="116" t="n">
        <v>39995</v>
      </c>
      <c r="E2701" s="158" t="n">
        <v>40026</v>
      </c>
      <c r="I2701" s="152" t="s">
        <v>109</v>
      </c>
    </row>
    <row r="2702" customFormat="false" ht="12.75" hidden="false" customHeight="false" outlineLevel="0" collapsed="false">
      <c r="A2702" s="0" t="s">
        <v>59</v>
      </c>
      <c r="B2702" s="0" t="s">
        <v>110</v>
      </c>
      <c r="C2702" s="0" t="s">
        <v>108</v>
      </c>
      <c r="D2702" s="116" t="n">
        <v>40026</v>
      </c>
      <c r="E2702" s="0" t="n">
        <v>0.4</v>
      </c>
      <c r="F2702" s="0" t="n">
        <v>3133100</v>
      </c>
      <c r="G2702" s="151" t="s">
        <v>111</v>
      </c>
      <c r="H2702" s="151" t="s">
        <v>111</v>
      </c>
      <c r="I2702" s="152" t="s">
        <v>112</v>
      </c>
    </row>
    <row r="2703" customFormat="false" ht="12.75" hidden="false" customHeight="false" outlineLevel="0" collapsed="false">
      <c r="A2703" s="0" t="s">
        <v>59</v>
      </c>
      <c r="B2703" s="0" t="s">
        <v>113</v>
      </c>
      <c r="C2703" s="0" t="s">
        <v>108</v>
      </c>
      <c r="D2703" s="116" t="n">
        <v>40026</v>
      </c>
      <c r="E2703" s="0" t="n">
        <v>0.02</v>
      </c>
      <c r="F2703" s="0" t="n">
        <v>3133101</v>
      </c>
      <c r="G2703" s="151" t="s">
        <v>111</v>
      </c>
      <c r="H2703" s="151" t="s">
        <v>111</v>
      </c>
      <c r="I2703" s="152" t="s">
        <v>112</v>
      </c>
    </row>
    <row r="2704" customFormat="false" ht="12.75" hidden="false" customHeight="false" outlineLevel="0" collapsed="false">
      <c r="A2704" s="0" t="s">
        <v>60</v>
      </c>
      <c r="B2704" s="0" t="s">
        <v>110</v>
      </c>
      <c r="C2704" s="0" t="s">
        <v>108</v>
      </c>
      <c r="D2704" s="116" t="n">
        <v>40026</v>
      </c>
      <c r="E2704" s="0" t="n">
        <v>0.4</v>
      </c>
      <c r="F2704" s="0" t="n">
        <v>3133102</v>
      </c>
      <c r="G2704" s="151" t="s">
        <v>111</v>
      </c>
      <c r="H2704" s="151" t="s">
        <v>111</v>
      </c>
      <c r="I2704" s="152" t="s">
        <v>112</v>
      </c>
    </row>
    <row r="2705" customFormat="false" ht="12.75" hidden="false" customHeight="false" outlineLevel="0" collapsed="false">
      <c r="A2705" s="0" t="s">
        <v>60</v>
      </c>
      <c r="B2705" s="0" t="s">
        <v>113</v>
      </c>
      <c r="C2705" s="0" t="s">
        <v>108</v>
      </c>
      <c r="D2705" s="116" t="n">
        <v>40026</v>
      </c>
      <c r="E2705" s="0" t="n">
        <v>0.07</v>
      </c>
      <c r="F2705" s="0" t="n">
        <v>3133103</v>
      </c>
      <c r="G2705" s="151" t="s">
        <v>111</v>
      </c>
      <c r="H2705" s="151" t="s">
        <v>111</v>
      </c>
      <c r="I2705" s="152" t="s">
        <v>112</v>
      </c>
    </row>
    <row r="2706" customFormat="false" ht="12.75" hidden="false" customHeight="false" outlineLevel="0" collapsed="false">
      <c r="A2706" s="0" t="s">
        <v>61</v>
      </c>
      <c r="B2706" s="0" t="s">
        <v>110</v>
      </c>
      <c r="C2706" s="0" t="s">
        <v>108</v>
      </c>
      <c r="D2706" s="116" t="n">
        <v>40026</v>
      </c>
      <c r="E2706" s="0" t="n">
        <v>0.4</v>
      </c>
      <c r="F2706" s="0" t="n">
        <v>3133104</v>
      </c>
      <c r="G2706" s="151" t="s">
        <v>111</v>
      </c>
      <c r="H2706" s="151" t="s">
        <v>111</v>
      </c>
      <c r="I2706" s="152" t="s">
        <v>112</v>
      </c>
    </row>
    <row r="2707" customFormat="false" ht="12.75" hidden="false" customHeight="false" outlineLevel="0" collapsed="false">
      <c r="A2707" s="0" t="s">
        <v>61</v>
      </c>
      <c r="B2707" s="0" t="s">
        <v>113</v>
      </c>
      <c r="C2707" s="0" t="s">
        <v>108</v>
      </c>
      <c r="D2707" s="116" t="n">
        <v>40026</v>
      </c>
      <c r="E2707" s="0" t="n">
        <v>0.02</v>
      </c>
      <c r="F2707" s="0" t="n">
        <v>3133105</v>
      </c>
      <c r="G2707" s="151" t="s">
        <v>111</v>
      </c>
      <c r="H2707" s="151" t="s">
        <v>111</v>
      </c>
      <c r="I2707" s="152" t="s">
        <v>112</v>
      </c>
    </row>
    <row r="2708" customFormat="false" ht="12.75" hidden="false" customHeight="false" outlineLevel="0" collapsed="false">
      <c r="A2708" s="0" t="s">
        <v>62</v>
      </c>
      <c r="B2708" s="0" t="s">
        <v>110</v>
      </c>
      <c r="C2708" s="0" t="s">
        <v>108</v>
      </c>
      <c r="D2708" s="116" t="n">
        <v>40026</v>
      </c>
      <c r="E2708" s="0" t="n">
        <v>0.4</v>
      </c>
      <c r="F2708" s="0" t="n">
        <v>3133106</v>
      </c>
      <c r="G2708" s="151" t="s">
        <v>111</v>
      </c>
      <c r="H2708" s="151" t="s">
        <v>111</v>
      </c>
      <c r="I2708" s="152" t="s">
        <v>112</v>
      </c>
    </row>
    <row r="2709" customFormat="false" ht="12.75" hidden="false" customHeight="false" outlineLevel="0" collapsed="false">
      <c r="A2709" s="0" t="s">
        <v>62</v>
      </c>
      <c r="B2709" s="0" t="s">
        <v>113</v>
      </c>
      <c r="C2709" s="0" t="s">
        <v>108</v>
      </c>
      <c r="D2709" s="116" t="n">
        <v>40026</v>
      </c>
      <c r="E2709" s="0" t="n">
        <v>0.07</v>
      </c>
      <c r="F2709" s="0" t="n">
        <v>3133107</v>
      </c>
      <c r="G2709" s="151" t="s">
        <v>111</v>
      </c>
      <c r="H2709" s="151" t="s">
        <v>111</v>
      </c>
      <c r="I2709" s="152" t="s">
        <v>112</v>
      </c>
    </row>
    <row r="2710" customFormat="false" ht="12.75" hidden="false" customHeight="false" outlineLevel="0" collapsed="false">
      <c r="A2710" s="0" t="s">
        <v>49</v>
      </c>
      <c r="B2710" s="0" t="s">
        <v>110</v>
      </c>
      <c r="C2710" s="0" t="s">
        <v>108</v>
      </c>
      <c r="D2710" s="116" t="n">
        <v>40026</v>
      </c>
      <c r="E2710" s="0" t="n">
        <v>0.35</v>
      </c>
      <c r="F2710" s="0" t="n">
        <v>3133108</v>
      </c>
      <c r="G2710" s="151" t="s">
        <v>111</v>
      </c>
      <c r="H2710" s="151" t="s">
        <v>111</v>
      </c>
      <c r="I2710" s="152" t="s">
        <v>112</v>
      </c>
    </row>
    <row r="2711" customFormat="false" ht="12.75" hidden="false" customHeight="false" outlineLevel="0" collapsed="false">
      <c r="A2711" s="0" t="s">
        <v>49</v>
      </c>
      <c r="B2711" s="0" t="s">
        <v>113</v>
      </c>
      <c r="C2711" s="0" t="s">
        <v>108</v>
      </c>
      <c r="D2711" s="116" t="n">
        <v>40026</v>
      </c>
      <c r="E2711" s="0" t="n">
        <v>-0.005</v>
      </c>
      <c r="F2711" s="0" t="n">
        <v>3133109</v>
      </c>
      <c r="G2711" s="151" t="s">
        <v>111</v>
      </c>
      <c r="H2711" s="151" t="s">
        <v>111</v>
      </c>
      <c r="I2711" s="152" t="s">
        <v>112</v>
      </c>
    </row>
    <row r="2712" customFormat="false" ht="12.75" hidden="false" customHeight="false" outlineLevel="0" collapsed="false">
      <c r="A2712" s="0" t="s">
        <v>50</v>
      </c>
      <c r="B2712" s="0" t="s">
        <v>110</v>
      </c>
      <c r="C2712" s="0" t="s">
        <v>108</v>
      </c>
      <c r="D2712" s="116" t="n">
        <v>40026</v>
      </c>
      <c r="E2712" s="0" t="n">
        <v>0.41</v>
      </c>
      <c r="F2712" s="0" t="n">
        <v>3133110</v>
      </c>
      <c r="G2712" s="151" t="s">
        <v>111</v>
      </c>
      <c r="H2712" s="151" t="s">
        <v>111</v>
      </c>
      <c r="I2712" s="152" t="s">
        <v>112</v>
      </c>
    </row>
    <row r="2713" customFormat="false" ht="12.75" hidden="false" customHeight="false" outlineLevel="0" collapsed="false">
      <c r="A2713" s="0" t="s">
        <v>50</v>
      </c>
      <c r="B2713" s="0" t="s">
        <v>113</v>
      </c>
      <c r="C2713" s="0" t="s">
        <v>108</v>
      </c>
      <c r="D2713" s="116" t="n">
        <v>40026</v>
      </c>
      <c r="E2713" s="0" t="n">
        <v>-0.02</v>
      </c>
      <c r="F2713" s="0" t="n">
        <v>3133111</v>
      </c>
      <c r="G2713" s="151" t="s">
        <v>111</v>
      </c>
      <c r="H2713" s="151" t="s">
        <v>111</v>
      </c>
      <c r="I2713" s="152" t="s">
        <v>112</v>
      </c>
    </row>
    <row r="2714" customFormat="false" ht="12.75" hidden="false" customHeight="false" outlineLevel="0" collapsed="false">
      <c r="A2714" s="0" t="s">
        <v>51</v>
      </c>
      <c r="B2714" s="0" t="s">
        <v>110</v>
      </c>
      <c r="C2714" s="0" t="s">
        <v>108</v>
      </c>
      <c r="D2714" s="116" t="n">
        <v>40026</v>
      </c>
      <c r="E2714" s="0" t="n">
        <v>0.41</v>
      </c>
      <c r="F2714" s="0" t="n">
        <v>3133112</v>
      </c>
      <c r="G2714" s="151" t="s">
        <v>111</v>
      </c>
      <c r="H2714" s="151" t="s">
        <v>111</v>
      </c>
      <c r="I2714" s="152" t="s">
        <v>112</v>
      </c>
    </row>
    <row r="2715" customFormat="false" ht="12.75" hidden="false" customHeight="false" outlineLevel="0" collapsed="false">
      <c r="A2715" s="0" t="s">
        <v>51</v>
      </c>
      <c r="B2715" s="0" t="s">
        <v>113</v>
      </c>
      <c r="C2715" s="0" t="s">
        <v>108</v>
      </c>
      <c r="D2715" s="116" t="n">
        <v>40026</v>
      </c>
      <c r="E2715" s="0" t="n">
        <v>0.01</v>
      </c>
      <c r="F2715" s="0" t="n">
        <v>3133113</v>
      </c>
      <c r="G2715" s="151" t="s">
        <v>111</v>
      </c>
      <c r="H2715" s="151" t="s">
        <v>111</v>
      </c>
      <c r="I2715" s="152" t="s">
        <v>112</v>
      </c>
    </row>
    <row r="2716" customFormat="false" ht="12.75" hidden="false" customHeight="false" outlineLevel="0" collapsed="false">
      <c r="A2716" s="0" t="s">
        <v>52</v>
      </c>
      <c r="B2716" s="0" t="s">
        <v>110</v>
      </c>
      <c r="C2716" s="0" t="s">
        <v>108</v>
      </c>
      <c r="D2716" s="116" t="n">
        <v>40026</v>
      </c>
      <c r="E2716" s="0" t="n">
        <v>0.41</v>
      </c>
      <c r="F2716" s="0" t="n">
        <v>3133114</v>
      </c>
      <c r="G2716" s="151" t="s">
        <v>111</v>
      </c>
      <c r="H2716" s="151" t="s">
        <v>111</v>
      </c>
      <c r="I2716" s="152" t="s">
        <v>112</v>
      </c>
    </row>
    <row r="2717" customFormat="false" ht="12.75" hidden="false" customHeight="false" outlineLevel="0" collapsed="false">
      <c r="A2717" s="0" t="s">
        <v>52</v>
      </c>
      <c r="B2717" s="0" t="s">
        <v>113</v>
      </c>
      <c r="C2717" s="0" t="s">
        <v>108</v>
      </c>
      <c r="D2717" s="116" t="n">
        <v>40026</v>
      </c>
      <c r="E2717" s="0" t="n">
        <v>-0.02</v>
      </c>
      <c r="F2717" s="0" t="n">
        <v>3133115</v>
      </c>
      <c r="G2717" s="151" t="s">
        <v>111</v>
      </c>
      <c r="H2717" s="151" t="s">
        <v>111</v>
      </c>
      <c r="I2717" s="152" t="s">
        <v>112</v>
      </c>
    </row>
    <row r="2718" customFormat="false" ht="12.75" hidden="false" customHeight="false" outlineLevel="0" collapsed="false">
      <c r="A2718" s="0" t="s">
        <v>17</v>
      </c>
      <c r="B2718" s="0" t="s">
        <v>110</v>
      </c>
      <c r="C2718" s="0" t="s">
        <v>108</v>
      </c>
      <c r="D2718" s="116" t="n">
        <v>40026</v>
      </c>
      <c r="E2718" s="0" t="n">
        <v>0</v>
      </c>
      <c r="F2718" s="0" t="n">
        <v>3133116</v>
      </c>
      <c r="G2718" s="151" t="s">
        <v>111</v>
      </c>
      <c r="H2718" s="151" t="s">
        <v>111</v>
      </c>
      <c r="I2718" s="152" t="s">
        <v>112</v>
      </c>
    </row>
    <row r="2719" customFormat="false" ht="12.75" hidden="false" customHeight="false" outlineLevel="0" collapsed="false">
      <c r="A2719" s="0" t="s">
        <v>17</v>
      </c>
      <c r="B2719" s="0" t="s">
        <v>113</v>
      </c>
      <c r="C2719" s="0" t="s">
        <v>108</v>
      </c>
      <c r="D2719" s="116" t="n">
        <v>40026</v>
      </c>
      <c r="E2719" s="0" t="n">
        <v>0</v>
      </c>
      <c r="F2719" s="0" t="n">
        <v>3133117</v>
      </c>
      <c r="G2719" s="151" t="s">
        <v>111</v>
      </c>
      <c r="H2719" s="151" t="s">
        <v>111</v>
      </c>
      <c r="I2719" s="152" t="s">
        <v>112</v>
      </c>
    </row>
    <row r="2720" customFormat="false" ht="12.75" hidden="false" customHeight="false" outlineLevel="0" collapsed="false">
      <c r="A2720" s="0" t="s">
        <v>18</v>
      </c>
      <c r="B2720" s="0" t="s">
        <v>110</v>
      </c>
      <c r="C2720" s="0" t="s">
        <v>108</v>
      </c>
      <c r="D2720" s="116" t="n">
        <v>40026</v>
      </c>
      <c r="E2720" s="0" t="n">
        <v>0</v>
      </c>
      <c r="F2720" s="0" t="n">
        <v>3133118</v>
      </c>
      <c r="G2720" s="151" t="s">
        <v>111</v>
      </c>
      <c r="H2720" s="151" t="s">
        <v>111</v>
      </c>
      <c r="I2720" s="152" t="s">
        <v>112</v>
      </c>
    </row>
    <row r="2721" customFormat="false" ht="12.75" hidden="false" customHeight="false" outlineLevel="0" collapsed="false">
      <c r="A2721" s="0" t="s">
        <v>18</v>
      </c>
      <c r="B2721" s="0" t="s">
        <v>113</v>
      </c>
      <c r="C2721" s="0" t="s">
        <v>108</v>
      </c>
      <c r="D2721" s="116" t="n">
        <v>40026</v>
      </c>
      <c r="E2721" s="0" t="n">
        <v>0</v>
      </c>
      <c r="F2721" s="0" t="n">
        <v>3133119</v>
      </c>
      <c r="G2721" s="151" t="s">
        <v>111</v>
      </c>
      <c r="H2721" s="151" t="s">
        <v>111</v>
      </c>
      <c r="I2721" s="152" t="s">
        <v>112</v>
      </c>
    </row>
    <row r="2722" customFormat="false" ht="12.75" hidden="false" customHeight="false" outlineLevel="0" collapsed="false">
      <c r="A2722" s="0" t="s">
        <v>19</v>
      </c>
      <c r="B2722" s="0" t="s">
        <v>110</v>
      </c>
      <c r="C2722" s="0" t="s">
        <v>108</v>
      </c>
      <c r="D2722" s="116" t="n">
        <v>40026</v>
      </c>
      <c r="E2722" s="0" t="n">
        <v>0.4</v>
      </c>
      <c r="F2722" s="0" t="n">
        <v>3133120</v>
      </c>
      <c r="G2722" s="151" t="s">
        <v>111</v>
      </c>
      <c r="H2722" s="151" t="s">
        <v>111</v>
      </c>
      <c r="I2722" s="152" t="s">
        <v>112</v>
      </c>
    </row>
    <row r="2723" customFormat="false" ht="12.75" hidden="false" customHeight="false" outlineLevel="0" collapsed="false">
      <c r="A2723" s="0" t="s">
        <v>19</v>
      </c>
      <c r="B2723" s="0" t="s">
        <v>113</v>
      </c>
      <c r="C2723" s="0" t="s">
        <v>108</v>
      </c>
      <c r="D2723" s="116" t="n">
        <v>40026</v>
      </c>
      <c r="E2723" s="0" t="n">
        <v>0.02</v>
      </c>
      <c r="F2723" s="0" t="n">
        <v>3133121</v>
      </c>
      <c r="G2723" s="151" t="s">
        <v>111</v>
      </c>
      <c r="H2723" s="151" t="s">
        <v>111</v>
      </c>
      <c r="I2723" s="152" t="s">
        <v>112</v>
      </c>
    </row>
    <row r="2724" customFormat="false" ht="12.75" hidden="false" customHeight="false" outlineLevel="0" collapsed="false">
      <c r="A2724" s="0" t="s">
        <v>21</v>
      </c>
      <c r="B2724" s="0" t="s">
        <v>110</v>
      </c>
      <c r="C2724" s="0" t="s">
        <v>108</v>
      </c>
      <c r="D2724" s="116" t="n">
        <v>40026</v>
      </c>
      <c r="E2724" s="0" t="n">
        <v>0.4</v>
      </c>
      <c r="F2724" s="0" t="n">
        <v>3133122</v>
      </c>
      <c r="G2724" s="151" t="s">
        <v>111</v>
      </c>
      <c r="H2724" s="151" t="s">
        <v>111</v>
      </c>
      <c r="I2724" s="152" t="s">
        <v>112</v>
      </c>
    </row>
    <row r="2725" customFormat="false" ht="12.75" hidden="false" customHeight="false" outlineLevel="0" collapsed="false">
      <c r="A2725" s="0" t="s">
        <v>21</v>
      </c>
      <c r="B2725" s="0" t="s">
        <v>113</v>
      </c>
      <c r="C2725" s="0" t="s">
        <v>108</v>
      </c>
      <c r="D2725" s="116" t="n">
        <v>40026</v>
      </c>
      <c r="E2725" s="0" t="n">
        <v>0.04</v>
      </c>
      <c r="F2725" s="0" t="n">
        <v>3133123</v>
      </c>
      <c r="G2725" s="151" t="s">
        <v>111</v>
      </c>
      <c r="H2725" s="151" t="s">
        <v>111</v>
      </c>
      <c r="I2725" s="152" t="s">
        <v>112</v>
      </c>
    </row>
    <row r="2726" customFormat="false" ht="12.75" hidden="false" customHeight="false" outlineLevel="0" collapsed="false">
      <c r="A2726" s="0" t="s">
        <v>73</v>
      </c>
      <c r="B2726" s="0" t="s">
        <v>80</v>
      </c>
      <c r="C2726" s="0" t="s">
        <v>108</v>
      </c>
      <c r="D2726" s="116" t="n">
        <v>40026</v>
      </c>
      <c r="E2726" s="0" t="n">
        <v>-0.005</v>
      </c>
      <c r="F2726" s="0" t="n">
        <v>3133124</v>
      </c>
      <c r="G2726" s="151" t="s">
        <v>111</v>
      </c>
      <c r="H2726" s="151" t="s">
        <v>111</v>
      </c>
      <c r="I2726" s="152" t="s">
        <v>112</v>
      </c>
    </row>
    <row r="2727" customFormat="false" ht="12.75" hidden="false" customHeight="false" outlineLevel="0" collapsed="false">
      <c r="A2727" s="0" t="s">
        <v>74</v>
      </c>
      <c r="B2727" s="0" t="s">
        <v>80</v>
      </c>
      <c r="C2727" s="0" t="s">
        <v>108</v>
      </c>
      <c r="D2727" s="116" t="n">
        <v>40026</v>
      </c>
      <c r="E2727" s="0" t="n">
        <v>0.01</v>
      </c>
      <c r="F2727" s="0" t="n">
        <v>3133125</v>
      </c>
      <c r="G2727" s="151" t="s">
        <v>111</v>
      </c>
      <c r="H2727" s="151" t="s">
        <v>111</v>
      </c>
      <c r="I2727" s="152" t="s">
        <v>112</v>
      </c>
    </row>
    <row r="2728" customFormat="false" ht="12.75" hidden="false" customHeight="false" outlineLevel="0" collapsed="false">
      <c r="A2728" s="0" t="s">
        <v>75</v>
      </c>
      <c r="B2728" s="0" t="s">
        <v>80</v>
      </c>
      <c r="C2728" s="0" t="s">
        <v>108</v>
      </c>
      <c r="D2728" s="116" t="n">
        <v>40026</v>
      </c>
      <c r="E2728" s="0" t="n">
        <v>-0.02</v>
      </c>
      <c r="F2728" s="0" t="n">
        <v>3133126</v>
      </c>
      <c r="G2728" s="151" t="s">
        <v>111</v>
      </c>
      <c r="H2728" s="151" t="s">
        <v>111</v>
      </c>
      <c r="I2728" s="152" t="s">
        <v>112</v>
      </c>
    </row>
    <row r="2729" customFormat="false" ht="12.75" hidden="false" customHeight="false" outlineLevel="0" collapsed="false">
      <c r="A2729" s="0" t="s">
        <v>76</v>
      </c>
      <c r="B2729" s="0" t="s">
        <v>80</v>
      </c>
      <c r="C2729" s="0" t="s">
        <v>108</v>
      </c>
      <c r="D2729" s="116" t="n">
        <v>40026</v>
      </c>
      <c r="E2729" s="0" t="n">
        <v>0.01</v>
      </c>
      <c r="F2729" s="0" t="n">
        <v>3133127</v>
      </c>
      <c r="G2729" s="151" t="s">
        <v>111</v>
      </c>
      <c r="H2729" s="151" t="s">
        <v>111</v>
      </c>
      <c r="I2729" s="152" t="s">
        <v>112</v>
      </c>
    </row>
    <row r="2730" customFormat="false" ht="12.75" hidden="false" customHeight="false" outlineLevel="0" collapsed="false">
      <c r="A2730" s="0" t="s">
        <v>72</v>
      </c>
      <c r="B2730" s="0" t="s">
        <v>80</v>
      </c>
      <c r="C2730" s="0" t="s">
        <v>108</v>
      </c>
      <c r="D2730" s="116" t="n">
        <v>40026</v>
      </c>
      <c r="E2730" s="158" t="n">
        <v>40057</v>
      </c>
      <c r="I2730" s="152" t="s">
        <v>109</v>
      </c>
    </row>
    <row r="2731" customFormat="false" ht="12.75" hidden="false" customHeight="false" outlineLevel="0" collapsed="false">
      <c r="A2731" s="0" t="s">
        <v>59</v>
      </c>
      <c r="B2731" s="0" t="s">
        <v>110</v>
      </c>
      <c r="C2731" s="0" t="s">
        <v>108</v>
      </c>
      <c r="D2731" s="116" t="n">
        <v>40057</v>
      </c>
      <c r="E2731" s="0" t="n">
        <v>0.3975</v>
      </c>
      <c r="F2731" s="0" t="n">
        <v>3133100</v>
      </c>
      <c r="G2731" s="151" t="s">
        <v>111</v>
      </c>
      <c r="H2731" s="151" t="s">
        <v>111</v>
      </c>
      <c r="I2731" s="152" t="s">
        <v>112</v>
      </c>
    </row>
    <row r="2732" customFormat="false" ht="12.75" hidden="false" customHeight="false" outlineLevel="0" collapsed="false">
      <c r="A2732" s="0" t="s">
        <v>59</v>
      </c>
      <c r="B2732" s="0" t="s">
        <v>113</v>
      </c>
      <c r="C2732" s="0" t="s">
        <v>108</v>
      </c>
      <c r="D2732" s="116" t="n">
        <v>40057</v>
      </c>
      <c r="E2732" s="0" t="n">
        <v>0.02</v>
      </c>
      <c r="F2732" s="0" t="n">
        <v>3133101</v>
      </c>
      <c r="G2732" s="151" t="s">
        <v>111</v>
      </c>
      <c r="H2732" s="151" t="s">
        <v>111</v>
      </c>
      <c r="I2732" s="152" t="s">
        <v>112</v>
      </c>
    </row>
    <row r="2733" customFormat="false" ht="12.75" hidden="false" customHeight="false" outlineLevel="0" collapsed="false">
      <c r="A2733" s="0" t="s">
        <v>60</v>
      </c>
      <c r="B2733" s="0" t="s">
        <v>110</v>
      </c>
      <c r="C2733" s="0" t="s">
        <v>108</v>
      </c>
      <c r="D2733" s="116" t="n">
        <v>40057</v>
      </c>
      <c r="E2733" s="0" t="n">
        <v>0.3975</v>
      </c>
      <c r="F2733" s="0" t="n">
        <v>3133102</v>
      </c>
      <c r="G2733" s="151" t="s">
        <v>111</v>
      </c>
      <c r="H2733" s="151" t="s">
        <v>111</v>
      </c>
      <c r="I2733" s="152" t="s">
        <v>112</v>
      </c>
    </row>
    <row r="2734" customFormat="false" ht="12.75" hidden="false" customHeight="false" outlineLevel="0" collapsed="false">
      <c r="A2734" s="0" t="s">
        <v>60</v>
      </c>
      <c r="B2734" s="0" t="s">
        <v>113</v>
      </c>
      <c r="C2734" s="0" t="s">
        <v>108</v>
      </c>
      <c r="D2734" s="116" t="n">
        <v>40057</v>
      </c>
      <c r="E2734" s="0" t="n">
        <v>0.05</v>
      </c>
      <c r="F2734" s="0" t="n">
        <v>3133103</v>
      </c>
      <c r="G2734" s="151" t="s">
        <v>111</v>
      </c>
      <c r="H2734" s="151" t="s">
        <v>111</v>
      </c>
      <c r="I2734" s="152" t="s">
        <v>112</v>
      </c>
    </row>
    <row r="2735" customFormat="false" ht="12.75" hidden="false" customHeight="false" outlineLevel="0" collapsed="false">
      <c r="A2735" s="0" t="s">
        <v>61</v>
      </c>
      <c r="B2735" s="0" t="s">
        <v>110</v>
      </c>
      <c r="C2735" s="0" t="s">
        <v>108</v>
      </c>
      <c r="D2735" s="116" t="n">
        <v>40057</v>
      </c>
      <c r="E2735" s="0" t="n">
        <v>0.3975</v>
      </c>
      <c r="F2735" s="0" t="n">
        <v>3133104</v>
      </c>
      <c r="G2735" s="151" t="s">
        <v>111</v>
      </c>
      <c r="H2735" s="151" t="s">
        <v>111</v>
      </c>
      <c r="I2735" s="152" t="s">
        <v>112</v>
      </c>
    </row>
    <row r="2736" customFormat="false" ht="12.75" hidden="false" customHeight="false" outlineLevel="0" collapsed="false">
      <c r="A2736" s="0" t="s">
        <v>61</v>
      </c>
      <c r="B2736" s="0" t="s">
        <v>113</v>
      </c>
      <c r="C2736" s="0" t="s">
        <v>108</v>
      </c>
      <c r="D2736" s="116" t="n">
        <v>40057</v>
      </c>
      <c r="E2736" s="0" t="n">
        <v>0.02</v>
      </c>
      <c r="F2736" s="0" t="n">
        <v>3133105</v>
      </c>
      <c r="G2736" s="151" t="s">
        <v>111</v>
      </c>
      <c r="H2736" s="151" t="s">
        <v>111</v>
      </c>
      <c r="I2736" s="152" t="s">
        <v>112</v>
      </c>
    </row>
    <row r="2737" customFormat="false" ht="12.75" hidden="false" customHeight="false" outlineLevel="0" collapsed="false">
      <c r="A2737" s="0" t="s">
        <v>62</v>
      </c>
      <c r="B2737" s="0" t="s">
        <v>110</v>
      </c>
      <c r="C2737" s="0" t="s">
        <v>108</v>
      </c>
      <c r="D2737" s="116" t="n">
        <v>40057</v>
      </c>
      <c r="E2737" s="0" t="n">
        <v>0.3975</v>
      </c>
      <c r="F2737" s="0" t="n">
        <v>3133106</v>
      </c>
      <c r="G2737" s="151" t="s">
        <v>111</v>
      </c>
      <c r="H2737" s="151" t="s">
        <v>111</v>
      </c>
      <c r="I2737" s="152" t="s">
        <v>112</v>
      </c>
    </row>
    <row r="2738" customFormat="false" ht="12.75" hidden="false" customHeight="false" outlineLevel="0" collapsed="false">
      <c r="A2738" s="0" t="s">
        <v>62</v>
      </c>
      <c r="B2738" s="0" t="s">
        <v>113</v>
      </c>
      <c r="C2738" s="0" t="s">
        <v>108</v>
      </c>
      <c r="D2738" s="116" t="n">
        <v>40057</v>
      </c>
      <c r="E2738" s="0" t="n">
        <v>0.05</v>
      </c>
      <c r="F2738" s="0" t="n">
        <v>3133107</v>
      </c>
      <c r="G2738" s="151" t="s">
        <v>111</v>
      </c>
      <c r="H2738" s="151" t="s">
        <v>111</v>
      </c>
      <c r="I2738" s="152" t="s">
        <v>112</v>
      </c>
    </row>
    <row r="2739" customFormat="false" ht="12.75" hidden="false" customHeight="false" outlineLevel="0" collapsed="false">
      <c r="A2739" s="0" t="s">
        <v>49</v>
      </c>
      <c r="B2739" s="0" t="s">
        <v>110</v>
      </c>
      <c r="C2739" s="0" t="s">
        <v>108</v>
      </c>
      <c r="D2739" s="116" t="n">
        <v>40057</v>
      </c>
      <c r="E2739" s="0" t="n">
        <v>0.315</v>
      </c>
      <c r="F2739" s="0" t="n">
        <v>3133108</v>
      </c>
      <c r="G2739" s="151" t="s">
        <v>111</v>
      </c>
      <c r="H2739" s="151" t="s">
        <v>111</v>
      </c>
      <c r="I2739" s="152" t="s">
        <v>112</v>
      </c>
    </row>
    <row r="2740" customFormat="false" ht="12.75" hidden="false" customHeight="false" outlineLevel="0" collapsed="false">
      <c r="A2740" s="0" t="s">
        <v>49</v>
      </c>
      <c r="B2740" s="0" t="s">
        <v>113</v>
      </c>
      <c r="C2740" s="0" t="s">
        <v>108</v>
      </c>
      <c r="D2740" s="116" t="n">
        <v>40057</v>
      </c>
      <c r="E2740" s="0" t="n">
        <v>-0.005</v>
      </c>
      <c r="F2740" s="0" t="n">
        <v>3133109</v>
      </c>
      <c r="G2740" s="151" t="s">
        <v>111</v>
      </c>
      <c r="H2740" s="151" t="s">
        <v>111</v>
      </c>
      <c r="I2740" s="152" t="s">
        <v>112</v>
      </c>
    </row>
    <row r="2741" customFormat="false" ht="12.75" hidden="false" customHeight="false" outlineLevel="0" collapsed="false">
      <c r="A2741" s="0" t="s">
        <v>50</v>
      </c>
      <c r="B2741" s="0" t="s">
        <v>110</v>
      </c>
      <c r="C2741" s="0" t="s">
        <v>108</v>
      </c>
      <c r="D2741" s="116" t="n">
        <v>40057</v>
      </c>
      <c r="E2741" s="0" t="n">
        <v>0.36</v>
      </c>
      <c r="F2741" s="0" t="n">
        <v>3133110</v>
      </c>
      <c r="G2741" s="151" t="s">
        <v>111</v>
      </c>
      <c r="H2741" s="151" t="s">
        <v>111</v>
      </c>
      <c r="I2741" s="152" t="s">
        <v>112</v>
      </c>
    </row>
    <row r="2742" customFormat="false" ht="12.75" hidden="false" customHeight="false" outlineLevel="0" collapsed="false">
      <c r="A2742" s="0" t="s">
        <v>50</v>
      </c>
      <c r="B2742" s="0" t="s">
        <v>113</v>
      </c>
      <c r="C2742" s="0" t="s">
        <v>108</v>
      </c>
      <c r="D2742" s="116" t="n">
        <v>40057</v>
      </c>
      <c r="E2742" s="0" t="n">
        <v>-0.04</v>
      </c>
      <c r="F2742" s="0" t="n">
        <v>3133111</v>
      </c>
      <c r="G2742" s="151" t="s">
        <v>111</v>
      </c>
      <c r="H2742" s="151" t="s">
        <v>111</v>
      </c>
      <c r="I2742" s="152" t="s">
        <v>112</v>
      </c>
    </row>
    <row r="2743" customFormat="false" ht="12.75" hidden="false" customHeight="false" outlineLevel="0" collapsed="false">
      <c r="A2743" s="0" t="s">
        <v>51</v>
      </c>
      <c r="B2743" s="0" t="s">
        <v>110</v>
      </c>
      <c r="C2743" s="0" t="s">
        <v>108</v>
      </c>
      <c r="D2743" s="116" t="n">
        <v>40057</v>
      </c>
      <c r="E2743" s="0" t="n">
        <v>0.36</v>
      </c>
      <c r="F2743" s="0" t="n">
        <v>3133112</v>
      </c>
      <c r="G2743" s="151" t="s">
        <v>111</v>
      </c>
      <c r="H2743" s="151" t="s">
        <v>111</v>
      </c>
      <c r="I2743" s="152" t="s">
        <v>112</v>
      </c>
    </row>
    <row r="2744" customFormat="false" ht="12.75" hidden="false" customHeight="false" outlineLevel="0" collapsed="false">
      <c r="A2744" s="0" t="s">
        <v>51</v>
      </c>
      <c r="B2744" s="0" t="s">
        <v>113</v>
      </c>
      <c r="C2744" s="0" t="s">
        <v>108</v>
      </c>
      <c r="D2744" s="116" t="n">
        <v>40057</v>
      </c>
      <c r="E2744" s="0" t="n">
        <v>0.01</v>
      </c>
      <c r="F2744" s="0" t="n">
        <v>3133113</v>
      </c>
      <c r="G2744" s="151" t="s">
        <v>111</v>
      </c>
      <c r="H2744" s="151" t="s">
        <v>111</v>
      </c>
      <c r="I2744" s="152" t="s">
        <v>112</v>
      </c>
    </row>
    <row r="2745" customFormat="false" ht="12.75" hidden="false" customHeight="false" outlineLevel="0" collapsed="false">
      <c r="A2745" s="0" t="s">
        <v>52</v>
      </c>
      <c r="B2745" s="0" t="s">
        <v>110</v>
      </c>
      <c r="C2745" s="0" t="s">
        <v>108</v>
      </c>
      <c r="D2745" s="116" t="n">
        <v>40057</v>
      </c>
      <c r="E2745" s="0" t="n">
        <v>0.36</v>
      </c>
      <c r="F2745" s="0" t="n">
        <v>3133114</v>
      </c>
      <c r="G2745" s="151" t="s">
        <v>111</v>
      </c>
      <c r="H2745" s="151" t="s">
        <v>111</v>
      </c>
      <c r="I2745" s="152" t="s">
        <v>112</v>
      </c>
    </row>
    <row r="2746" customFormat="false" ht="12.75" hidden="false" customHeight="false" outlineLevel="0" collapsed="false">
      <c r="A2746" s="0" t="s">
        <v>52</v>
      </c>
      <c r="B2746" s="0" t="s">
        <v>113</v>
      </c>
      <c r="C2746" s="0" t="s">
        <v>108</v>
      </c>
      <c r="D2746" s="116" t="n">
        <v>40057</v>
      </c>
      <c r="E2746" s="0" t="n">
        <v>-0.02</v>
      </c>
      <c r="F2746" s="0" t="n">
        <v>3133115</v>
      </c>
      <c r="G2746" s="151" t="s">
        <v>111</v>
      </c>
      <c r="H2746" s="151" t="s">
        <v>111</v>
      </c>
      <c r="I2746" s="152" t="s">
        <v>112</v>
      </c>
    </row>
    <row r="2747" customFormat="false" ht="12.75" hidden="false" customHeight="false" outlineLevel="0" collapsed="false">
      <c r="A2747" s="0" t="s">
        <v>17</v>
      </c>
      <c r="B2747" s="0" t="s">
        <v>110</v>
      </c>
      <c r="C2747" s="0" t="s">
        <v>108</v>
      </c>
      <c r="D2747" s="116" t="n">
        <v>40057</v>
      </c>
      <c r="E2747" s="0" t="n">
        <v>0</v>
      </c>
      <c r="F2747" s="0" t="n">
        <v>3133116</v>
      </c>
      <c r="G2747" s="151" t="s">
        <v>111</v>
      </c>
      <c r="H2747" s="151" t="s">
        <v>111</v>
      </c>
      <c r="I2747" s="152" t="s">
        <v>112</v>
      </c>
    </row>
    <row r="2748" customFormat="false" ht="12.75" hidden="false" customHeight="false" outlineLevel="0" collapsed="false">
      <c r="A2748" s="0" t="s">
        <v>17</v>
      </c>
      <c r="B2748" s="0" t="s">
        <v>113</v>
      </c>
      <c r="C2748" s="0" t="s">
        <v>108</v>
      </c>
      <c r="D2748" s="116" t="n">
        <v>40057</v>
      </c>
      <c r="E2748" s="0" t="n">
        <v>0</v>
      </c>
      <c r="F2748" s="0" t="n">
        <v>3133117</v>
      </c>
      <c r="G2748" s="151" t="s">
        <v>111</v>
      </c>
      <c r="H2748" s="151" t="s">
        <v>111</v>
      </c>
      <c r="I2748" s="152" t="s">
        <v>112</v>
      </c>
    </row>
    <row r="2749" customFormat="false" ht="12.75" hidden="false" customHeight="false" outlineLevel="0" collapsed="false">
      <c r="A2749" s="0" t="s">
        <v>18</v>
      </c>
      <c r="B2749" s="0" t="s">
        <v>110</v>
      </c>
      <c r="C2749" s="0" t="s">
        <v>108</v>
      </c>
      <c r="D2749" s="116" t="n">
        <v>40057</v>
      </c>
      <c r="E2749" s="0" t="n">
        <v>0</v>
      </c>
      <c r="F2749" s="0" t="n">
        <v>3133118</v>
      </c>
      <c r="G2749" s="151" t="s">
        <v>111</v>
      </c>
      <c r="H2749" s="151" t="s">
        <v>111</v>
      </c>
      <c r="I2749" s="152" t="s">
        <v>112</v>
      </c>
    </row>
    <row r="2750" customFormat="false" ht="12.75" hidden="false" customHeight="false" outlineLevel="0" collapsed="false">
      <c r="A2750" s="0" t="s">
        <v>18</v>
      </c>
      <c r="B2750" s="0" t="s">
        <v>113</v>
      </c>
      <c r="C2750" s="0" t="s">
        <v>108</v>
      </c>
      <c r="D2750" s="116" t="n">
        <v>40057</v>
      </c>
      <c r="E2750" s="0" t="n">
        <v>0</v>
      </c>
      <c r="F2750" s="0" t="n">
        <v>3133119</v>
      </c>
      <c r="G2750" s="151" t="s">
        <v>111</v>
      </c>
      <c r="H2750" s="151" t="s">
        <v>111</v>
      </c>
      <c r="I2750" s="152" t="s">
        <v>112</v>
      </c>
    </row>
    <row r="2751" customFormat="false" ht="12.75" hidden="false" customHeight="false" outlineLevel="0" collapsed="false">
      <c r="A2751" s="0" t="s">
        <v>19</v>
      </c>
      <c r="B2751" s="0" t="s">
        <v>110</v>
      </c>
      <c r="C2751" s="0" t="s">
        <v>108</v>
      </c>
      <c r="D2751" s="116" t="n">
        <v>40057</v>
      </c>
      <c r="E2751" s="0" t="n">
        <v>0.3975</v>
      </c>
      <c r="F2751" s="0" t="n">
        <v>3133120</v>
      </c>
      <c r="G2751" s="151" t="s">
        <v>111</v>
      </c>
      <c r="H2751" s="151" t="s">
        <v>111</v>
      </c>
      <c r="I2751" s="152" t="s">
        <v>112</v>
      </c>
    </row>
    <row r="2752" customFormat="false" ht="12.75" hidden="false" customHeight="false" outlineLevel="0" collapsed="false">
      <c r="A2752" s="0" t="s">
        <v>19</v>
      </c>
      <c r="B2752" s="0" t="s">
        <v>113</v>
      </c>
      <c r="C2752" s="0" t="s">
        <v>108</v>
      </c>
      <c r="D2752" s="116" t="n">
        <v>40057</v>
      </c>
      <c r="E2752" s="0" t="n">
        <v>0.02</v>
      </c>
      <c r="F2752" s="0" t="n">
        <v>3133121</v>
      </c>
      <c r="G2752" s="151" t="s">
        <v>111</v>
      </c>
      <c r="H2752" s="151" t="s">
        <v>111</v>
      </c>
      <c r="I2752" s="152" t="s">
        <v>112</v>
      </c>
    </row>
    <row r="2753" customFormat="false" ht="12.75" hidden="false" customHeight="false" outlineLevel="0" collapsed="false">
      <c r="A2753" s="0" t="s">
        <v>21</v>
      </c>
      <c r="B2753" s="0" t="s">
        <v>110</v>
      </c>
      <c r="C2753" s="0" t="s">
        <v>108</v>
      </c>
      <c r="D2753" s="116" t="n">
        <v>40057</v>
      </c>
      <c r="E2753" s="0" t="n">
        <v>0.3975</v>
      </c>
      <c r="F2753" s="0" t="n">
        <v>3133122</v>
      </c>
      <c r="G2753" s="151" t="s">
        <v>111</v>
      </c>
      <c r="H2753" s="151" t="s">
        <v>111</v>
      </c>
      <c r="I2753" s="152" t="s">
        <v>112</v>
      </c>
    </row>
    <row r="2754" customFormat="false" ht="12.75" hidden="false" customHeight="false" outlineLevel="0" collapsed="false">
      <c r="A2754" s="0" t="s">
        <v>21</v>
      </c>
      <c r="B2754" s="0" t="s">
        <v>113</v>
      </c>
      <c r="C2754" s="0" t="s">
        <v>108</v>
      </c>
      <c r="D2754" s="116" t="n">
        <v>40057</v>
      </c>
      <c r="E2754" s="0" t="n">
        <v>0.04</v>
      </c>
      <c r="F2754" s="0" t="n">
        <v>3133123</v>
      </c>
      <c r="G2754" s="151" t="s">
        <v>111</v>
      </c>
      <c r="H2754" s="151" t="s">
        <v>111</v>
      </c>
      <c r="I2754" s="152" t="s">
        <v>112</v>
      </c>
    </row>
    <row r="2755" customFormat="false" ht="12.75" hidden="false" customHeight="false" outlineLevel="0" collapsed="false">
      <c r="A2755" s="0" t="s">
        <v>73</v>
      </c>
      <c r="B2755" s="0" t="s">
        <v>80</v>
      </c>
      <c r="C2755" s="0" t="s">
        <v>108</v>
      </c>
      <c r="D2755" s="116" t="n">
        <v>40057</v>
      </c>
      <c r="E2755" s="0" t="n">
        <v>-0.005</v>
      </c>
      <c r="F2755" s="0" t="n">
        <v>3133124</v>
      </c>
      <c r="G2755" s="151" t="s">
        <v>111</v>
      </c>
      <c r="H2755" s="151" t="s">
        <v>111</v>
      </c>
      <c r="I2755" s="152" t="s">
        <v>112</v>
      </c>
    </row>
    <row r="2756" customFormat="false" ht="12.75" hidden="false" customHeight="false" outlineLevel="0" collapsed="false">
      <c r="A2756" s="0" t="s">
        <v>74</v>
      </c>
      <c r="B2756" s="0" t="s">
        <v>80</v>
      </c>
      <c r="C2756" s="0" t="s">
        <v>108</v>
      </c>
      <c r="D2756" s="116" t="n">
        <v>40057</v>
      </c>
      <c r="E2756" s="0" t="n">
        <v>0.01</v>
      </c>
      <c r="F2756" s="0" t="n">
        <v>3133125</v>
      </c>
      <c r="G2756" s="151" t="s">
        <v>111</v>
      </c>
      <c r="H2756" s="151" t="s">
        <v>111</v>
      </c>
      <c r="I2756" s="152" t="s">
        <v>112</v>
      </c>
    </row>
    <row r="2757" customFormat="false" ht="12.75" hidden="false" customHeight="false" outlineLevel="0" collapsed="false">
      <c r="A2757" s="0" t="s">
        <v>75</v>
      </c>
      <c r="B2757" s="0" t="s">
        <v>80</v>
      </c>
      <c r="C2757" s="0" t="s">
        <v>108</v>
      </c>
      <c r="D2757" s="116" t="n">
        <v>40057</v>
      </c>
      <c r="E2757" s="0" t="n">
        <v>-0.02</v>
      </c>
      <c r="F2757" s="0" t="n">
        <v>3133126</v>
      </c>
      <c r="G2757" s="151" t="s">
        <v>111</v>
      </c>
      <c r="H2757" s="151" t="s">
        <v>111</v>
      </c>
      <c r="I2757" s="152" t="s">
        <v>112</v>
      </c>
    </row>
    <row r="2758" customFormat="false" ht="12.75" hidden="false" customHeight="false" outlineLevel="0" collapsed="false">
      <c r="A2758" s="0" t="s">
        <v>76</v>
      </c>
      <c r="B2758" s="0" t="s">
        <v>80</v>
      </c>
      <c r="C2758" s="0" t="s">
        <v>108</v>
      </c>
      <c r="D2758" s="116" t="n">
        <v>40057</v>
      </c>
      <c r="E2758" s="0" t="n">
        <v>0.01</v>
      </c>
      <c r="F2758" s="0" t="n">
        <v>3133127</v>
      </c>
      <c r="G2758" s="151" t="s">
        <v>111</v>
      </c>
      <c r="H2758" s="151" t="s">
        <v>111</v>
      </c>
      <c r="I2758" s="152" t="s">
        <v>112</v>
      </c>
    </row>
    <row r="2759" customFormat="false" ht="12.75" hidden="false" customHeight="false" outlineLevel="0" collapsed="false">
      <c r="A2759" s="0" t="s">
        <v>72</v>
      </c>
      <c r="B2759" s="0" t="s">
        <v>80</v>
      </c>
      <c r="C2759" s="0" t="s">
        <v>108</v>
      </c>
      <c r="D2759" s="116" t="n">
        <v>40057</v>
      </c>
      <c r="E2759" s="158" t="n">
        <v>40087</v>
      </c>
      <c r="I2759" s="152" t="s">
        <v>109</v>
      </c>
    </row>
    <row r="2760" customFormat="false" ht="12.75" hidden="false" customHeight="false" outlineLevel="0" collapsed="false">
      <c r="A2760" s="0" t="s">
        <v>59</v>
      </c>
      <c r="B2760" s="0" t="s">
        <v>110</v>
      </c>
      <c r="C2760" s="0" t="s">
        <v>108</v>
      </c>
      <c r="D2760" s="116" t="n">
        <v>40087</v>
      </c>
      <c r="E2760" s="0" t="n">
        <v>0.4</v>
      </c>
      <c r="F2760" s="0" t="n">
        <v>3133100</v>
      </c>
      <c r="G2760" s="151" t="s">
        <v>111</v>
      </c>
      <c r="H2760" s="151" t="s">
        <v>111</v>
      </c>
      <c r="I2760" s="152" t="s">
        <v>112</v>
      </c>
    </row>
    <row r="2761" customFormat="false" ht="12.75" hidden="false" customHeight="false" outlineLevel="0" collapsed="false">
      <c r="A2761" s="0" t="s">
        <v>59</v>
      </c>
      <c r="B2761" s="0" t="s">
        <v>113</v>
      </c>
      <c r="C2761" s="0" t="s">
        <v>108</v>
      </c>
      <c r="D2761" s="116" t="n">
        <v>40087</v>
      </c>
      <c r="E2761" s="0" t="n">
        <v>0.02</v>
      </c>
      <c r="F2761" s="0" t="n">
        <v>3133101</v>
      </c>
      <c r="G2761" s="151" t="s">
        <v>111</v>
      </c>
      <c r="H2761" s="151" t="s">
        <v>111</v>
      </c>
      <c r="I2761" s="152" t="s">
        <v>112</v>
      </c>
    </row>
    <row r="2762" customFormat="false" ht="12.75" hidden="false" customHeight="false" outlineLevel="0" collapsed="false">
      <c r="A2762" s="0" t="s">
        <v>60</v>
      </c>
      <c r="B2762" s="0" t="s">
        <v>110</v>
      </c>
      <c r="C2762" s="0" t="s">
        <v>108</v>
      </c>
      <c r="D2762" s="116" t="n">
        <v>40087</v>
      </c>
      <c r="E2762" s="0" t="n">
        <v>0.4</v>
      </c>
      <c r="F2762" s="0" t="n">
        <v>3133102</v>
      </c>
      <c r="G2762" s="151" t="s">
        <v>111</v>
      </c>
      <c r="H2762" s="151" t="s">
        <v>111</v>
      </c>
      <c r="I2762" s="152" t="s">
        <v>112</v>
      </c>
    </row>
    <row r="2763" customFormat="false" ht="12.75" hidden="false" customHeight="false" outlineLevel="0" collapsed="false">
      <c r="A2763" s="0" t="s">
        <v>60</v>
      </c>
      <c r="B2763" s="0" t="s">
        <v>113</v>
      </c>
      <c r="C2763" s="0" t="s">
        <v>108</v>
      </c>
      <c r="D2763" s="116" t="n">
        <v>40087</v>
      </c>
      <c r="E2763" s="0" t="n">
        <v>0.05</v>
      </c>
      <c r="F2763" s="0" t="n">
        <v>3133103</v>
      </c>
      <c r="G2763" s="151" t="s">
        <v>111</v>
      </c>
      <c r="H2763" s="151" t="s">
        <v>111</v>
      </c>
      <c r="I2763" s="152" t="s">
        <v>112</v>
      </c>
    </row>
    <row r="2764" customFormat="false" ht="12.75" hidden="false" customHeight="false" outlineLevel="0" collapsed="false">
      <c r="A2764" s="0" t="s">
        <v>61</v>
      </c>
      <c r="B2764" s="0" t="s">
        <v>110</v>
      </c>
      <c r="C2764" s="0" t="s">
        <v>108</v>
      </c>
      <c r="D2764" s="116" t="n">
        <v>40087</v>
      </c>
      <c r="E2764" s="0" t="n">
        <v>0.4</v>
      </c>
      <c r="F2764" s="0" t="n">
        <v>3133104</v>
      </c>
      <c r="G2764" s="151" t="s">
        <v>111</v>
      </c>
      <c r="H2764" s="151" t="s">
        <v>111</v>
      </c>
      <c r="I2764" s="152" t="s">
        <v>112</v>
      </c>
    </row>
    <row r="2765" customFormat="false" ht="12.75" hidden="false" customHeight="false" outlineLevel="0" collapsed="false">
      <c r="A2765" s="0" t="s">
        <v>61</v>
      </c>
      <c r="B2765" s="0" t="s">
        <v>113</v>
      </c>
      <c r="C2765" s="0" t="s">
        <v>108</v>
      </c>
      <c r="D2765" s="116" t="n">
        <v>40087</v>
      </c>
      <c r="E2765" s="0" t="n">
        <v>0.02</v>
      </c>
      <c r="F2765" s="0" t="n">
        <v>3133105</v>
      </c>
      <c r="G2765" s="151" t="s">
        <v>111</v>
      </c>
      <c r="H2765" s="151" t="s">
        <v>111</v>
      </c>
      <c r="I2765" s="152" t="s">
        <v>112</v>
      </c>
    </row>
    <row r="2766" customFormat="false" ht="12.75" hidden="false" customHeight="false" outlineLevel="0" collapsed="false">
      <c r="A2766" s="0" t="s">
        <v>62</v>
      </c>
      <c r="B2766" s="0" t="s">
        <v>110</v>
      </c>
      <c r="C2766" s="0" t="s">
        <v>108</v>
      </c>
      <c r="D2766" s="116" t="n">
        <v>40087</v>
      </c>
      <c r="E2766" s="0" t="n">
        <v>0.4</v>
      </c>
      <c r="F2766" s="0" t="n">
        <v>3133106</v>
      </c>
      <c r="G2766" s="151" t="s">
        <v>111</v>
      </c>
      <c r="H2766" s="151" t="s">
        <v>111</v>
      </c>
      <c r="I2766" s="152" t="s">
        <v>112</v>
      </c>
    </row>
    <row r="2767" customFormat="false" ht="12.75" hidden="false" customHeight="false" outlineLevel="0" collapsed="false">
      <c r="A2767" s="0" t="s">
        <v>62</v>
      </c>
      <c r="B2767" s="0" t="s">
        <v>113</v>
      </c>
      <c r="C2767" s="0" t="s">
        <v>108</v>
      </c>
      <c r="D2767" s="116" t="n">
        <v>40087</v>
      </c>
      <c r="E2767" s="0" t="n">
        <v>0.05</v>
      </c>
      <c r="F2767" s="0" t="n">
        <v>3133107</v>
      </c>
      <c r="G2767" s="151" t="s">
        <v>111</v>
      </c>
      <c r="H2767" s="151" t="s">
        <v>111</v>
      </c>
      <c r="I2767" s="152" t="s">
        <v>112</v>
      </c>
    </row>
    <row r="2768" customFormat="false" ht="12.75" hidden="false" customHeight="false" outlineLevel="0" collapsed="false">
      <c r="A2768" s="0" t="s">
        <v>49</v>
      </c>
      <c r="B2768" s="0" t="s">
        <v>110</v>
      </c>
      <c r="C2768" s="0" t="s">
        <v>108</v>
      </c>
      <c r="D2768" s="116" t="n">
        <v>40087</v>
      </c>
      <c r="E2768" s="0" t="n">
        <v>0.36</v>
      </c>
      <c r="F2768" s="0" t="n">
        <v>3133108</v>
      </c>
      <c r="G2768" s="151" t="s">
        <v>111</v>
      </c>
      <c r="H2768" s="151" t="s">
        <v>111</v>
      </c>
      <c r="I2768" s="152" t="s">
        <v>112</v>
      </c>
    </row>
    <row r="2769" customFormat="false" ht="12.75" hidden="false" customHeight="false" outlineLevel="0" collapsed="false">
      <c r="A2769" s="0" t="s">
        <v>49</v>
      </c>
      <c r="B2769" s="0" t="s">
        <v>113</v>
      </c>
      <c r="C2769" s="0" t="s">
        <v>108</v>
      </c>
      <c r="D2769" s="116" t="n">
        <v>40087</v>
      </c>
      <c r="E2769" s="0" t="n">
        <v>-0.005</v>
      </c>
      <c r="F2769" s="0" t="n">
        <v>3133109</v>
      </c>
      <c r="G2769" s="151" t="s">
        <v>111</v>
      </c>
      <c r="H2769" s="151" t="s">
        <v>111</v>
      </c>
      <c r="I2769" s="152" t="s">
        <v>112</v>
      </c>
    </row>
    <row r="2770" customFormat="false" ht="12.75" hidden="false" customHeight="false" outlineLevel="0" collapsed="false">
      <c r="A2770" s="0" t="s">
        <v>50</v>
      </c>
      <c r="B2770" s="0" t="s">
        <v>110</v>
      </c>
      <c r="C2770" s="0" t="s">
        <v>108</v>
      </c>
      <c r="D2770" s="116" t="n">
        <v>40087</v>
      </c>
      <c r="E2770" s="0" t="n">
        <v>0.4</v>
      </c>
      <c r="F2770" s="0" t="n">
        <v>3133110</v>
      </c>
      <c r="G2770" s="151" t="s">
        <v>111</v>
      </c>
      <c r="H2770" s="151" t="s">
        <v>111</v>
      </c>
      <c r="I2770" s="152" t="s">
        <v>112</v>
      </c>
    </row>
    <row r="2771" customFormat="false" ht="12.75" hidden="false" customHeight="false" outlineLevel="0" collapsed="false">
      <c r="A2771" s="0" t="s">
        <v>50</v>
      </c>
      <c r="B2771" s="0" t="s">
        <v>113</v>
      </c>
      <c r="C2771" s="0" t="s">
        <v>108</v>
      </c>
      <c r="D2771" s="116" t="n">
        <v>40087</v>
      </c>
      <c r="E2771" s="0" t="n">
        <v>-0.085</v>
      </c>
      <c r="F2771" s="0" t="n">
        <v>3133111</v>
      </c>
      <c r="G2771" s="151" t="s">
        <v>111</v>
      </c>
      <c r="H2771" s="151" t="s">
        <v>111</v>
      </c>
      <c r="I2771" s="152" t="s">
        <v>112</v>
      </c>
    </row>
    <row r="2772" customFormat="false" ht="12.75" hidden="false" customHeight="false" outlineLevel="0" collapsed="false">
      <c r="A2772" s="0" t="s">
        <v>51</v>
      </c>
      <c r="B2772" s="0" t="s">
        <v>110</v>
      </c>
      <c r="C2772" s="0" t="s">
        <v>108</v>
      </c>
      <c r="D2772" s="116" t="n">
        <v>40087</v>
      </c>
      <c r="E2772" s="0" t="n">
        <v>0.4</v>
      </c>
      <c r="F2772" s="0" t="n">
        <v>3133112</v>
      </c>
      <c r="G2772" s="151" t="s">
        <v>111</v>
      </c>
      <c r="H2772" s="151" t="s">
        <v>111</v>
      </c>
      <c r="I2772" s="152" t="s">
        <v>112</v>
      </c>
    </row>
    <row r="2773" customFormat="false" ht="12.75" hidden="false" customHeight="false" outlineLevel="0" collapsed="false">
      <c r="A2773" s="0" t="s">
        <v>51</v>
      </c>
      <c r="B2773" s="0" t="s">
        <v>113</v>
      </c>
      <c r="C2773" s="0" t="s">
        <v>108</v>
      </c>
      <c r="D2773" s="116" t="n">
        <v>40087</v>
      </c>
      <c r="E2773" s="0" t="n">
        <v>0.01</v>
      </c>
      <c r="F2773" s="0" t="n">
        <v>3133113</v>
      </c>
      <c r="G2773" s="151" t="s">
        <v>111</v>
      </c>
      <c r="H2773" s="151" t="s">
        <v>111</v>
      </c>
      <c r="I2773" s="152" t="s">
        <v>112</v>
      </c>
    </row>
    <row r="2774" customFormat="false" ht="12.75" hidden="false" customHeight="false" outlineLevel="0" collapsed="false">
      <c r="A2774" s="0" t="s">
        <v>52</v>
      </c>
      <c r="B2774" s="0" t="s">
        <v>110</v>
      </c>
      <c r="C2774" s="0" t="s">
        <v>108</v>
      </c>
      <c r="D2774" s="116" t="n">
        <v>40087</v>
      </c>
      <c r="E2774" s="0" t="n">
        <v>0.4</v>
      </c>
      <c r="F2774" s="0" t="n">
        <v>3133114</v>
      </c>
      <c r="G2774" s="151" t="s">
        <v>111</v>
      </c>
      <c r="H2774" s="151" t="s">
        <v>111</v>
      </c>
      <c r="I2774" s="152" t="s">
        <v>112</v>
      </c>
    </row>
    <row r="2775" customFormat="false" ht="12.75" hidden="false" customHeight="false" outlineLevel="0" collapsed="false">
      <c r="A2775" s="0" t="s">
        <v>52</v>
      </c>
      <c r="B2775" s="0" t="s">
        <v>113</v>
      </c>
      <c r="C2775" s="0" t="s">
        <v>108</v>
      </c>
      <c r="D2775" s="116" t="n">
        <v>40087</v>
      </c>
      <c r="E2775" s="0" t="n">
        <v>-0.055</v>
      </c>
      <c r="F2775" s="0" t="n">
        <v>3133115</v>
      </c>
      <c r="G2775" s="151" t="s">
        <v>111</v>
      </c>
      <c r="H2775" s="151" t="s">
        <v>111</v>
      </c>
      <c r="I2775" s="152" t="s">
        <v>112</v>
      </c>
    </row>
    <row r="2776" customFormat="false" ht="12.75" hidden="false" customHeight="false" outlineLevel="0" collapsed="false">
      <c r="A2776" s="0" t="s">
        <v>17</v>
      </c>
      <c r="B2776" s="0" t="s">
        <v>110</v>
      </c>
      <c r="C2776" s="0" t="s">
        <v>108</v>
      </c>
      <c r="D2776" s="116" t="n">
        <v>40087</v>
      </c>
      <c r="E2776" s="0" t="n">
        <v>0</v>
      </c>
      <c r="F2776" s="0" t="n">
        <v>3133116</v>
      </c>
      <c r="G2776" s="151" t="s">
        <v>111</v>
      </c>
      <c r="H2776" s="151" t="s">
        <v>111</v>
      </c>
      <c r="I2776" s="152" t="s">
        <v>112</v>
      </c>
    </row>
    <row r="2777" customFormat="false" ht="12.75" hidden="false" customHeight="false" outlineLevel="0" collapsed="false">
      <c r="A2777" s="0" t="s">
        <v>17</v>
      </c>
      <c r="B2777" s="0" t="s">
        <v>113</v>
      </c>
      <c r="C2777" s="0" t="s">
        <v>108</v>
      </c>
      <c r="D2777" s="116" t="n">
        <v>40087</v>
      </c>
      <c r="E2777" s="0" t="n">
        <v>0</v>
      </c>
      <c r="F2777" s="0" t="n">
        <v>3133117</v>
      </c>
      <c r="G2777" s="151" t="s">
        <v>111</v>
      </c>
      <c r="H2777" s="151" t="s">
        <v>111</v>
      </c>
      <c r="I2777" s="152" t="s">
        <v>112</v>
      </c>
    </row>
    <row r="2778" customFormat="false" ht="12.75" hidden="false" customHeight="false" outlineLevel="0" collapsed="false">
      <c r="A2778" s="0" t="s">
        <v>18</v>
      </c>
      <c r="B2778" s="0" t="s">
        <v>110</v>
      </c>
      <c r="C2778" s="0" t="s">
        <v>108</v>
      </c>
      <c r="D2778" s="116" t="n">
        <v>40087</v>
      </c>
      <c r="E2778" s="0" t="n">
        <v>0</v>
      </c>
      <c r="F2778" s="0" t="n">
        <v>3133118</v>
      </c>
      <c r="G2778" s="151" t="s">
        <v>111</v>
      </c>
      <c r="H2778" s="151" t="s">
        <v>111</v>
      </c>
      <c r="I2778" s="152" t="s">
        <v>112</v>
      </c>
    </row>
    <row r="2779" customFormat="false" ht="12.75" hidden="false" customHeight="false" outlineLevel="0" collapsed="false">
      <c r="A2779" s="0" t="s">
        <v>18</v>
      </c>
      <c r="B2779" s="0" t="s">
        <v>113</v>
      </c>
      <c r="C2779" s="0" t="s">
        <v>108</v>
      </c>
      <c r="D2779" s="116" t="n">
        <v>40087</v>
      </c>
      <c r="E2779" s="0" t="n">
        <v>0</v>
      </c>
      <c r="F2779" s="0" t="n">
        <v>3133119</v>
      </c>
      <c r="G2779" s="151" t="s">
        <v>111</v>
      </c>
      <c r="H2779" s="151" t="s">
        <v>111</v>
      </c>
      <c r="I2779" s="152" t="s">
        <v>112</v>
      </c>
    </row>
    <row r="2780" customFormat="false" ht="12.75" hidden="false" customHeight="false" outlineLevel="0" collapsed="false">
      <c r="A2780" s="0" t="s">
        <v>19</v>
      </c>
      <c r="B2780" s="0" t="s">
        <v>110</v>
      </c>
      <c r="C2780" s="0" t="s">
        <v>108</v>
      </c>
      <c r="D2780" s="116" t="n">
        <v>40087</v>
      </c>
      <c r="E2780" s="0" t="n">
        <v>0.4</v>
      </c>
      <c r="F2780" s="0" t="n">
        <v>3133120</v>
      </c>
      <c r="G2780" s="151" t="s">
        <v>111</v>
      </c>
      <c r="H2780" s="151" t="s">
        <v>111</v>
      </c>
      <c r="I2780" s="152" t="s">
        <v>112</v>
      </c>
    </row>
    <row r="2781" customFormat="false" ht="12.75" hidden="false" customHeight="false" outlineLevel="0" collapsed="false">
      <c r="A2781" s="0" t="s">
        <v>19</v>
      </c>
      <c r="B2781" s="0" t="s">
        <v>113</v>
      </c>
      <c r="C2781" s="0" t="s">
        <v>108</v>
      </c>
      <c r="D2781" s="116" t="n">
        <v>40087</v>
      </c>
      <c r="E2781" s="0" t="n">
        <v>0.02</v>
      </c>
      <c r="F2781" s="0" t="n">
        <v>3133121</v>
      </c>
      <c r="G2781" s="151" t="s">
        <v>111</v>
      </c>
      <c r="H2781" s="151" t="s">
        <v>111</v>
      </c>
      <c r="I2781" s="152" t="s">
        <v>112</v>
      </c>
    </row>
    <row r="2782" customFormat="false" ht="12.75" hidden="false" customHeight="false" outlineLevel="0" collapsed="false">
      <c r="A2782" s="0" t="s">
        <v>21</v>
      </c>
      <c r="B2782" s="0" t="s">
        <v>110</v>
      </c>
      <c r="C2782" s="0" t="s">
        <v>108</v>
      </c>
      <c r="D2782" s="116" t="n">
        <v>40087</v>
      </c>
      <c r="E2782" s="0" t="n">
        <v>0.4</v>
      </c>
      <c r="F2782" s="0" t="n">
        <v>3133122</v>
      </c>
      <c r="G2782" s="151" t="s">
        <v>111</v>
      </c>
      <c r="H2782" s="151" t="s">
        <v>111</v>
      </c>
      <c r="I2782" s="152" t="s">
        <v>112</v>
      </c>
    </row>
    <row r="2783" customFormat="false" ht="12.75" hidden="false" customHeight="false" outlineLevel="0" collapsed="false">
      <c r="A2783" s="0" t="s">
        <v>21</v>
      </c>
      <c r="B2783" s="0" t="s">
        <v>113</v>
      </c>
      <c r="C2783" s="0" t="s">
        <v>108</v>
      </c>
      <c r="D2783" s="116" t="n">
        <v>40087</v>
      </c>
      <c r="E2783" s="0" t="n">
        <v>0.04</v>
      </c>
      <c r="F2783" s="0" t="n">
        <v>3133123</v>
      </c>
      <c r="G2783" s="151" t="s">
        <v>111</v>
      </c>
      <c r="H2783" s="151" t="s">
        <v>111</v>
      </c>
      <c r="I2783" s="152" t="s">
        <v>112</v>
      </c>
    </row>
    <row r="2784" customFormat="false" ht="12.75" hidden="false" customHeight="false" outlineLevel="0" collapsed="false">
      <c r="A2784" s="0" t="s">
        <v>73</v>
      </c>
      <c r="B2784" s="0" t="s">
        <v>80</v>
      </c>
      <c r="C2784" s="0" t="s">
        <v>108</v>
      </c>
      <c r="D2784" s="116" t="n">
        <v>40087</v>
      </c>
      <c r="E2784" s="0" t="n">
        <v>-0.005</v>
      </c>
      <c r="F2784" s="0" t="n">
        <v>3133124</v>
      </c>
      <c r="G2784" s="151" t="s">
        <v>111</v>
      </c>
      <c r="H2784" s="151" t="s">
        <v>111</v>
      </c>
      <c r="I2784" s="152" t="s">
        <v>112</v>
      </c>
    </row>
    <row r="2785" customFormat="false" ht="12.75" hidden="false" customHeight="false" outlineLevel="0" collapsed="false">
      <c r="A2785" s="0" t="s">
        <v>74</v>
      </c>
      <c r="B2785" s="0" t="s">
        <v>80</v>
      </c>
      <c r="C2785" s="0" t="s">
        <v>108</v>
      </c>
      <c r="D2785" s="116" t="n">
        <v>40087</v>
      </c>
      <c r="E2785" s="0" t="n">
        <v>0.01</v>
      </c>
      <c r="F2785" s="0" t="n">
        <v>3133125</v>
      </c>
      <c r="G2785" s="151" t="s">
        <v>111</v>
      </c>
      <c r="H2785" s="151" t="s">
        <v>111</v>
      </c>
      <c r="I2785" s="152" t="s">
        <v>112</v>
      </c>
    </row>
    <row r="2786" customFormat="false" ht="12.75" hidden="false" customHeight="false" outlineLevel="0" collapsed="false">
      <c r="A2786" s="0" t="s">
        <v>75</v>
      </c>
      <c r="B2786" s="0" t="s">
        <v>80</v>
      </c>
      <c r="C2786" s="0" t="s">
        <v>108</v>
      </c>
      <c r="D2786" s="116" t="n">
        <v>40087</v>
      </c>
      <c r="E2786" s="0" t="n">
        <v>-0.055</v>
      </c>
      <c r="F2786" s="0" t="n">
        <v>3133126</v>
      </c>
      <c r="G2786" s="151" t="s">
        <v>111</v>
      </c>
      <c r="H2786" s="151" t="s">
        <v>111</v>
      </c>
      <c r="I2786" s="152" t="s">
        <v>112</v>
      </c>
    </row>
    <row r="2787" customFormat="false" ht="12.75" hidden="false" customHeight="false" outlineLevel="0" collapsed="false">
      <c r="A2787" s="0" t="s">
        <v>76</v>
      </c>
      <c r="B2787" s="0" t="s">
        <v>80</v>
      </c>
      <c r="C2787" s="0" t="s">
        <v>108</v>
      </c>
      <c r="D2787" s="116" t="n">
        <v>40087</v>
      </c>
      <c r="E2787" s="0" t="n">
        <v>0.01</v>
      </c>
      <c r="F2787" s="0" t="n">
        <v>3133127</v>
      </c>
      <c r="G2787" s="151" t="s">
        <v>111</v>
      </c>
      <c r="H2787" s="151" t="s">
        <v>111</v>
      </c>
      <c r="I2787" s="152" t="s">
        <v>112</v>
      </c>
    </row>
    <row r="2788" customFormat="false" ht="12.75" hidden="false" customHeight="false" outlineLevel="0" collapsed="false">
      <c r="A2788" s="0" t="s">
        <v>72</v>
      </c>
      <c r="B2788" s="0" t="s">
        <v>80</v>
      </c>
      <c r="C2788" s="0" t="s">
        <v>108</v>
      </c>
      <c r="D2788" s="116" t="n">
        <v>40087</v>
      </c>
      <c r="E2788" s="158" t="n">
        <v>40118</v>
      </c>
      <c r="I2788" s="152" t="s">
        <v>109</v>
      </c>
    </row>
    <row r="2789" customFormat="false" ht="12.75" hidden="false" customHeight="false" outlineLevel="0" collapsed="false">
      <c r="A2789" s="0" t="s">
        <v>59</v>
      </c>
      <c r="B2789" s="0" t="s">
        <v>110</v>
      </c>
      <c r="C2789" s="0" t="s">
        <v>108</v>
      </c>
      <c r="D2789" s="116" t="n">
        <v>40118</v>
      </c>
      <c r="E2789" s="0" t="n">
        <v>0.555</v>
      </c>
      <c r="F2789" s="0" t="n">
        <v>3133100</v>
      </c>
      <c r="G2789" s="151" t="s">
        <v>111</v>
      </c>
      <c r="H2789" s="151" t="s">
        <v>111</v>
      </c>
      <c r="I2789" s="152" t="s">
        <v>112</v>
      </c>
    </row>
    <row r="2790" customFormat="false" ht="12.75" hidden="false" customHeight="false" outlineLevel="0" collapsed="false">
      <c r="A2790" s="0" t="s">
        <v>59</v>
      </c>
      <c r="B2790" s="0" t="s">
        <v>113</v>
      </c>
      <c r="C2790" s="0" t="s">
        <v>108</v>
      </c>
      <c r="D2790" s="116" t="n">
        <v>40118</v>
      </c>
      <c r="E2790" s="0" t="n">
        <v>0.05</v>
      </c>
      <c r="F2790" s="0" t="n">
        <v>3133101</v>
      </c>
      <c r="G2790" s="151" t="s">
        <v>111</v>
      </c>
      <c r="H2790" s="151" t="s">
        <v>111</v>
      </c>
      <c r="I2790" s="152" t="s">
        <v>112</v>
      </c>
    </row>
    <row r="2791" customFormat="false" ht="12.75" hidden="false" customHeight="false" outlineLevel="0" collapsed="false">
      <c r="A2791" s="0" t="s">
        <v>60</v>
      </c>
      <c r="B2791" s="0" t="s">
        <v>110</v>
      </c>
      <c r="C2791" s="0" t="s">
        <v>108</v>
      </c>
      <c r="D2791" s="116" t="n">
        <v>40118</v>
      </c>
      <c r="E2791" s="0" t="n">
        <v>0.555</v>
      </c>
      <c r="F2791" s="0" t="n">
        <v>3133102</v>
      </c>
      <c r="G2791" s="151" t="s">
        <v>111</v>
      </c>
      <c r="H2791" s="151" t="s">
        <v>111</v>
      </c>
      <c r="I2791" s="152" t="s">
        <v>112</v>
      </c>
    </row>
    <row r="2792" customFormat="false" ht="12.75" hidden="false" customHeight="false" outlineLevel="0" collapsed="false">
      <c r="A2792" s="0" t="s">
        <v>60</v>
      </c>
      <c r="B2792" s="0" t="s">
        <v>113</v>
      </c>
      <c r="C2792" s="0" t="s">
        <v>108</v>
      </c>
      <c r="D2792" s="116" t="n">
        <v>40118</v>
      </c>
      <c r="E2792" s="0" t="n">
        <v>0.14</v>
      </c>
      <c r="F2792" s="0" t="n">
        <v>3133103</v>
      </c>
      <c r="G2792" s="151" t="s">
        <v>111</v>
      </c>
      <c r="H2792" s="151" t="s">
        <v>111</v>
      </c>
      <c r="I2792" s="152" t="s">
        <v>112</v>
      </c>
    </row>
    <row r="2793" customFormat="false" ht="12.75" hidden="false" customHeight="false" outlineLevel="0" collapsed="false">
      <c r="A2793" s="0" t="s">
        <v>61</v>
      </c>
      <c r="B2793" s="0" t="s">
        <v>110</v>
      </c>
      <c r="C2793" s="0" t="s">
        <v>108</v>
      </c>
      <c r="D2793" s="116" t="n">
        <v>40118</v>
      </c>
      <c r="E2793" s="0" t="n">
        <v>0.555</v>
      </c>
      <c r="F2793" s="0" t="n">
        <v>3133104</v>
      </c>
      <c r="G2793" s="151" t="s">
        <v>111</v>
      </c>
      <c r="H2793" s="151" t="s">
        <v>111</v>
      </c>
      <c r="I2793" s="152" t="s">
        <v>112</v>
      </c>
    </row>
    <row r="2794" customFormat="false" ht="12.75" hidden="false" customHeight="false" outlineLevel="0" collapsed="false">
      <c r="A2794" s="0" t="s">
        <v>61</v>
      </c>
      <c r="B2794" s="0" t="s">
        <v>113</v>
      </c>
      <c r="C2794" s="0" t="s">
        <v>108</v>
      </c>
      <c r="D2794" s="116" t="n">
        <v>40118</v>
      </c>
      <c r="E2794" s="0" t="n">
        <v>0.05</v>
      </c>
      <c r="F2794" s="0" t="n">
        <v>3133105</v>
      </c>
      <c r="G2794" s="151" t="s">
        <v>111</v>
      </c>
      <c r="H2794" s="151" t="s">
        <v>111</v>
      </c>
      <c r="I2794" s="152" t="s">
        <v>112</v>
      </c>
    </row>
    <row r="2795" customFormat="false" ht="12.75" hidden="false" customHeight="false" outlineLevel="0" collapsed="false">
      <c r="A2795" s="0" t="s">
        <v>62</v>
      </c>
      <c r="B2795" s="0" t="s">
        <v>110</v>
      </c>
      <c r="C2795" s="0" t="s">
        <v>108</v>
      </c>
      <c r="D2795" s="116" t="n">
        <v>40118</v>
      </c>
      <c r="E2795" s="0" t="n">
        <v>0.555</v>
      </c>
      <c r="F2795" s="0" t="n">
        <v>3133106</v>
      </c>
      <c r="G2795" s="151" t="s">
        <v>111</v>
      </c>
      <c r="H2795" s="151" t="s">
        <v>111</v>
      </c>
      <c r="I2795" s="152" t="s">
        <v>112</v>
      </c>
    </row>
    <row r="2796" customFormat="false" ht="12.75" hidden="false" customHeight="false" outlineLevel="0" collapsed="false">
      <c r="A2796" s="0" t="s">
        <v>62</v>
      </c>
      <c r="B2796" s="0" t="s">
        <v>113</v>
      </c>
      <c r="C2796" s="0" t="s">
        <v>108</v>
      </c>
      <c r="D2796" s="116" t="n">
        <v>40118</v>
      </c>
      <c r="E2796" s="0" t="n">
        <v>0.14</v>
      </c>
      <c r="F2796" s="0" t="n">
        <v>3133107</v>
      </c>
      <c r="G2796" s="151" t="s">
        <v>111</v>
      </c>
      <c r="H2796" s="151" t="s">
        <v>111</v>
      </c>
      <c r="I2796" s="152" t="s">
        <v>112</v>
      </c>
    </row>
    <row r="2797" customFormat="false" ht="12.75" hidden="false" customHeight="false" outlineLevel="0" collapsed="false">
      <c r="A2797" s="0" t="s">
        <v>49</v>
      </c>
      <c r="B2797" s="0" t="s">
        <v>110</v>
      </c>
      <c r="C2797" s="0" t="s">
        <v>108</v>
      </c>
      <c r="D2797" s="116" t="n">
        <v>40118</v>
      </c>
      <c r="E2797" s="0" t="n">
        <v>0.46</v>
      </c>
      <c r="F2797" s="0" t="n">
        <v>3133108</v>
      </c>
      <c r="G2797" s="151" t="s">
        <v>111</v>
      </c>
      <c r="H2797" s="151" t="s">
        <v>111</v>
      </c>
      <c r="I2797" s="152" t="s">
        <v>112</v>
      </c>
    </row>
    <row r="2798" customFormat="false" ht="12.75" hidden="false" customHeight="false" outlineLevel="0" collapsed="false">
      <c r="A2798" s="0" t="s">
        <v>49</v>
      </c>
      <c r="B2798" s="0" t="s">
        <v>113</v>
      </c>
      <c r="C2798" s="0" t="s">
        <v>108</v>
      </c>
      <c r="D2798" s="116" t="n">
        <v>40118</v>
      </c>
      <c r="E2798" s="0" t="n">
        <v>0.05</v>
      </c>
      <c r="F2798" s="0" t="n">
        <v>3133109</v>
      </c>
      <c r="G2798" s="151" t="s">
        <v>111</v>
      </c>
      <c r="H2798" s="151" t="s">
        <v>111</v>
      </c>
      <c r="I2798" s="152" t="s">
        <v>112</v>
      </c>
    </row>
    <row r="2799" customFormat="false" ht="12.75" hidden="false" customHeight="false" outlineLevel="0" collapsed="false">
      <c r="A2799" s="0" t="s">
        <v>50</v>
      </c>
      <c r="B2799" s="0" t="s">
        <v>110</v>
      </c>
      <c r="C2799" s="0" t="s">
        <v>108</v>
      </c>
      <c r="D2799" s="116" t="n">
        <v>40118</v>
      </c>
      <c r="E2799" s="0" t="n">
        <v>0.7</v>
      </c>
      <c r="F2799" s="0" t="n">
        <v>3133110</v>
      </c>
      <c r="G2799" s="151" t="s">
        <v>111</v>
      </c>
      <c r="H2799" s="151" t="s">
        <v>111</v>
      </c>
      <c r="I2799" s="152" t="s">
        <v>112</v>
      </c>
    </row>
    <row r="2800" customFormat="false" ht="12.75" hidden="false" customHeight="false" outlineLevel="0" collapsed="false">
      <c r="A2800" s="0" t="s">
        <v>50</v>
      </c>
      <c r="B2800" s="0" t="s">
        <v>113</v>
      </c>
      <c r="C2800" s="0" t="s">
        <v>108</v>
      </c>
      <c r="D2800" s="116" t="n">
        <v>40118</v>
      </c>
      <c r="E2800" s="0" t="n">
        <v>-0.17</v>
      </c>
      <c r="F2800" s="0" t="n">
        <v>3133111</v>
      </c>
      <c r="G2800" s="151" t="s">
        <v>111</v>
      </c>
      <c r="H2800" s="151" t="s">
        <v>111</v>
      </c>
      <c r="I2800" s="152" t="s">
        <v>112</v>
      </c>
    </row>
    <row r="2801" customFormat="false" ht="12.75" hidden="false" customHeight="false" outlineLevel="0" collapsed="false">
      <c r="A2801" s="0" t="s">
        <v>51</v>
      </c>
      <c r="B2801" s="0" t="s">
        <v>110</v>
      </c>
      <c r="C2801" s="0" t="s">
        <v>108</v>
      </c>
      <c r="D2801" s="116" t="n">
        <v>40118</v>
      </c>
      <c r="E2801" s="0" t="n">
        <v>0.7</v>
      </c>
      <c r="F2801" s="0" t="n">
        <v>3133112</v>
      </c>
      <c r="G2801" s="151" t="s">
        <v>111</v>
      </c>
      <c r="H2801" s="151" t="s">
        <v>111</v>
      </c>
      <c r="I2801" s="152" t="s">
        <v>112</v>
      </c>
    </row>
    <row r="2802" customFormat="false" ht="12.75" hidden="false" customHeight="false" outlineLevel="0" collapsed="false">
      <c r="A2802" s="0" t="s">
        <v>51</v>
      </c>
      <c r="B2802" s="0" t="s">
        <v>113</v>
      </c>
      <c r="C2802" s="0" t="s">
        <v>108</v>
      </c>
      <c r="D2802" s="116" t="n">
        <v>40118</v>
      </c>
      <c r="E2802" s="0" t="n">
        <v>0.055</v>
      </c>
      <c r="F2802" s="0" t="n">
        <v>3133113</v>
      </c>
      <c r="G2802" s="151" t="s">
        <v>111</v>
      </c>
      <c r="H2802" s="151" t="s">
        <v>111</v>
      </c>
      <c r="I2802" s="152" t="s">
        <v>112</v>
      </c>
    </row>
    <row r="2803" customFormat="false" ht="12.75" hidden="false" customHeight="false" outlineLevel="0" collapsed="false">
      <c r="A2803" s="0" t="s">
        <v>52</v>
      </c>
      <c r="B2803" s="0" t="s">
        <v>110</v>
      </c>
      <c r="C2803" s="0" t="s">
        <v>108</v>
      </c>
      <c r="D2803" s="116" t="n">
        <v>40118</v>
      </c>
      <c r="E2803" s="0" t="n">
        <v>0.7</v>
      </c>
      <c r="F2803" s="0" t="n">
        <v>3133114</v>
      </c>
      <c r="G2803" s="151" t="s">
        <v>111</v>
      </c>
      <c r="H2803" s="151" t="s">
        <v>111</v>
      </c>
      <c r="I2803" s="152" t="s">
        <v>112</v>
      </c>
    </row>
    <row r="2804" customFormat="false" ht="12.75" hidden="false" customHeight="false" outlineLevel="0" collapsed="false">
      <c r="A2804" s="0" t="s">
        <v>52</v>
      </c>
      <c r="B2804" s="0" t="s">
        <v>113</v>
      </c>
      <c r="C2804" s="0" t="s">
        <v>108</v>
      </c>
      <c r="D2804" s="116" t="n">
        <v>40118</v>
      </c>
      <c r="E2804" s="0" t="n">
        <v>-0.05</v>
      </c>
      <c r="F2804" s="0" t="n">
        <v>3133115</v>
      </c>
      <c r="G2804" s="151" t="s">
        <v>111</v>
      </c>
      <c r="H2804" s="151" t="s">
        <v>111</v>
      </c>
      <c r="I2804" s="152" t="s">
        <v>112</v>
      </c>
    </row>
    <row r="2805" customFormat="false" ht="12.75" hidden="false" customHeight="false" outlineLevel="0" collapsed="false">
      <c r="A2805" s="0" t="s">
        <v>17</v>
      </c>
      <c r="B2805" s="0" t="s">
        <v>110</v>
      </c>
      <c r="C2805" s="0" t="s">
        <v>108</v>
      </c>
      <c r="D2805" s="116" t="n">
        <v>40118</v>
      </c>
      <c r="E2805" s="0" t="n">
        <v>0</v>
      </c>
      <c r="F2805" s="0" t="n">
        <v>3133116</v>
      </c>
      <c r="G2805" s="151" t="s">
        <v>111</v>
      </c>
      <c r="H2805" s="151" t="s">
        <v>111</v>
      </c>
      <c r="I2805" s="152" t="s">
        <v>112</v>
      </c>
    </row>
    <row r="2806" customFormat="false" ht="12.75" hidden="false" customHeight="false" outlineLevel="0" collapsed="false">
      <c r="A2806" s="0" t="s">
        <v>17</v>
      </c>
      <c r="B2806" s="0" t="s">
        <v>113</v>
      </c>
      <c r="C2806" s="0" t="s">
        <v>108</v>
      </c>
      <c r="D2806" s="116" t="n">
        <v>40118</v>
      </c>
      <c r="E2806" s="0" t="n">
        <v>0</v>
      </c>
      <c r="F2806" s="0" t="n">
        <v>3133117</v>
      </c>
      <c r="G2806" s="151" t="s">
        <v>111</v>
      </c>
      <c r="H2806" s="151" t="s">
        <v>111</v>
      </c>
      <c r="I2806" s="152" t="s">
        <v>112</v>
      </c>
    </row>
    <row r="2807" customFormat="false" ht="12.75" hidden="false" customHeight="false" outlineLevel="0" collapsed="false">
      <c r="A2807" s="0" t="s">
        <v>18</v>
      </c>
      <c r="B2807" s="0" t="s">
        <v>110</v>
      </c>
      <c r="C2807" s="0" t="s">
        <v>108</v>
      </c>
      <c r="D2807" s="116" t="n">
        <v>40118</v>
      </c>
      <c r="E2807" s="0" t="n">
        <v>0</v>
      </c>
      <c r="F2807" s="0" t="n">
        <v>3133118</v>
      </c>
      <c r="G2807" s="151" t="s">
        <v>111</v>
      </c>
      <c r="H2807" s="151" t="s">
        <v>111</v>
      </c>
      <c r="I2807" s="152" t="s">
        <v>112</v>
      </c>
    </row>
    <row r="2808" customFormat="false" ht="12.75" hidden="false" customHeight="false" outlineLevel="0" collapsed="false">
      <c r="A2808" s="0" t="s">
        <v>18</v>
      </c>
      <c r="B2808" s="0" t="s">
        <v>113</v>
      </c>
      <c r="C2808" s="0" t="s">
        <v>108</v>
      </c>
      <c r="D2808" s="116" t="n">
        <v>40118</v>
      </c>
      <c r="E2808" s="0" t="n">
        <v>0</v>
      </c>
      <c r="F2808" s="0" t="n">
        <v>3133119</v>
      </c>
      <c r="G2808" s="151" t="s">
        <v>111</v>
      </c>
      <c r="H2808" s="151" t="s">
        <v>111</v>
      </c>
      <c r="I2808" s="152" t="s">
        <v>112</v>
      </c>
    </row>
    <row r="2809" customFormat="false" ht="12.75" hidden="false" customHeight="false" outlineLevel="0" collapsed="false">
      <c r="A2809" s="0" t="s">
        <v>19</v>
      </c>
      <c r="B2809" s="0" t="s">
        <v>110</v>
      </c>
      <c r="C2809" s="0" t="s">
        <v>108</v>
      </c>
      <c r="D2809" s="116" t="n">
        <v>40118</v>
      </c>
      <c r="E2809" s="0" t="n">
        <v>0.505</v>
      </c>
      <c r="F2809" s="0" t="n">
        <v>3133120</v>
      </c>
      <c r="G2809" s="151" t="s">
        <v>111</v>
      </c>
      <c r="H2809" s="151" t="s">
        <v>111</v>
      </c>
      <c r="I2809" s="152" t="s">
        <v>112</v>
      </c>
    </row>
    <row r="2810" customFormat="false" ht="12.75" hidden="false" customHeight="false" outlineLevel="0" collapsed="false">
      <c r="A2810" s="0" t="s">
        <v>19</v>
      </c>
      <c r="B2810" s="0" t="s">
        <v>113</v>
      </c>
      <c r="C2810" s="0" t="s">
        <v>108</v>
      </c>
      <c r="D2810" s="116" t="n">
        <v>40118</v>
      </c>
      <c r="E2810" s="0" t="n">
        <v>0.1</v>
      </c>
      <c r="F2810" s="0" t="n">
        <v>3133121</v>
      </c>
      <c r="G2810" s="151" t="s">
        <v>111</v>
      </c>
      <c r="H2810" s="151" t="s">
        <v>111</v>
      </c>
      <c r="I2810" s="152" t="s">
        <v>112</v>
      </c>
    </row>
    <row r="2811" customFormat="false" ht="12.75" hidden="false" customHeight="false" outlineLevel="0" collapsed="false">
      <c r="A2811" s="0" t="s">
        <v>21</v>
      </c>
      <c r="B2811" s="0" t="s">
        <v>110</v>
      </c>
      <c r="C2811" s="0" t="s">
        <v>108</v>
      </c>
      <c r="D2811" s="116" t="n">
        <v>40118</v>
      </c>
      <c r="E2811" s="0" t="n">
        <v>0.505</v>
      </c>
      <c r="F2811" s="0" t="n">
        <v>3133122</v>
      </c>
      <c r="G2811" s="151" t="s">
        <v>111</v>
      </c>
      <c r="H2811" s="151" t="s">
        <v>111</v>
      </c>
      <c r="I2811" s="152" t="s">
        <v>112</v>
      </c>
    </row>
    <row r="2812" customFormat="false" ht="12.75" hidden="false" customHeight="false" outlineLevel="0" collapsed="false">
      <c r="A2812" s="0" t="s">
        <v>21</v>
      </c>
      <c r="B2812" s="0" t="s">
        <v>113</v>
      </c>
      <c r="C2812" s="0" t="s">
        <v>108</v>
      </c>
      <c r="D2812" s="116" t="n">
        <v>40118</v>
      </c>
      <c r="E2812" s="0" t="n">
        <v>0.12</v>
      </c>
      <c r="F2812" s="0" t="n">
        <v>3133123</v>
      </c>
      <c r="G2812" s="151" t="s">
        <v>111</v>
      </c>
      <c r="H2812" s="151" t="s">
        <v>111</v>
      </c>
      <c r="I2812" s="152" t="s">
        <v>112</v>
      </c>
    </row>
    <row r="2813" customFormat="false" ht="12.75" hidden="false" customHeight="false" outlineLevel="0" collapsed="false">
      <c r="A2813" s="0" t="s">
        <v>73</v>
      </c>
      <c r="B2813" s="0" t="s">
        <v>80</v>
      </c>
      <c r="C2813" s="0" t="s">
        <v>108</v>
      </c>
      <c r="D2813" s="116" t="n">
        <v>40118</v>
      </c>
      <c r="E2813" s="0" t="n">
        <v>0.05</v>
      </c>
      <c r="F2813" s="0" t="n">
        <v>3133124</v>
      </c>
      <c r="G2813" s="151" t="s">
        <v>111</v>
      </c>
      <c r="H2813" s="151" t="s">
        <v>111</v>
      </c>
      <c r="I2813" s="152" t="s">
        <v>112</v>
      </c>
    </row>
    <row r="2814" customFormat="false" ht="12.75" hidden="false" customHeight="false" outlineLevel="0" collapsed="false">
      <c r="A2814" s="0" t="s">
        <v>74</v>
      </c>
      <c r="B2814" s="0" t="s">
        <v>80</v>
      </c>
      <c r="C2814" s="0" t="s">
        <v>108</v>
      </c>
      <c r="D2814" s="116" t="n">
        <v>40118</v>
      </c>
      <c r="E2814" s="0" t="n">
        <v>0.055</v>
      </c>
      <c r="F2814" s="0" t="n">
        <v>3133125</v>
      </c>
      <c r="G2814" s="151" t="s">
        <v>111</v>
      </c>
      <c r="H2814" s="151" t="s">
        <v>111</v>
      </c>
      <c r="I2814" s="152" t="s">
        <v>112</v>
      </c>
    </row>
    <row r="2815" customFormat="false" ht="12.75" hidden="false" customHeight="false" outlineLevel="0" collapsed="false">
      <c r="A2815" s="0" t="s">
        <v>75</v>
      </c>
      <c r="B2815" s="0" t="s">
        <v>80</v>
      </c>
      <c r="C2815" s="0" t="s">
        <v>108</v>
      </c>
      <c r="D2815" s="116" t="n">
        <v>40118</v>
      </c>
      <c r="E2815" s="0" t="n">
        <v>-0.05</v>
      </c>
      <c r="F2815" s="0" t="n">
        <v>3133126</v>
      </c>
      <c r="G2815" s="151" t="s">
        <v>111</v>
      </c>
      <c r="H2815" s="151" t="s">
        <v>111</v>
      </c>
      <c r="I2815" s="152" t="s">
        <v>112</v>
      </c>
    </row>
    <row r="2816" customFormat="false" ht="12.75" hidden="false" customHeight="false" outlineLevel="0" collapsed="false">
      <c r="A2816" s="0" t="s">
        <v>76</v>
      </c>
      <c r="B2816" s="0" t="s">
        <v>80</v>
      </c>
      <c r="C2816" s="0" t="s">
        <v>108</v>
      </c>
      <c r="D2816" s="116" t="n">
        <v>40118</v>
      </c>
      <c r="E2816" s="0" t="n">
        <v>0.055</v>
      </c>
      <c r="F2816" s="0" t="n">
        <v>3133127</v>
      </c>
      <c r="G2816" s="151" t="s">
        <v>111</v>
      </c>
      <c r="H2816" s="151" t="s">
        <v>111</v>
      </c>
      <c r="I2816" s="152" t="s">
        <v>112</v>
      </c>
    </row>
    <row r="2817" customFormat="false" ht="12.75" hidden="false" customHeight="false" outlineLevel="0" collapsed="false">
      <c r="A2817" s="0" t="s">
        <v>72</v>
      </c>
      <c r="B2817" s="0" t="s">
        <v>80</v>
      </c>
      <c r="C2817" s="0" t="s">
        <v>108</v>
      </c>
      <c r="D2817" s="116" t="n">
        <v>40118</v>
      </c>
      <c r="E2817" s="158" t="n">
        <v>40148</v>
      </c>
      <c r="I2817" s="152" t="s">
        <v>109</v>
      </c>
    </row>
    <row r="2818" customFormat="false" ht="12.75" hidden="false" customHeight="false" outlineLevel="0" collapsed="false">
      <c r="A2818" s="0" t="s">
        <v>59</v>
      </c>
      <c r="B2818" s="0" t="s">
        <v>110</v>
      </c>
      <c r="C2818" s="0" t="s">
        <v>108</v>
      </c>
      <c r="D2818" s="116" t="n">
        <v>40148</v>
      </c>
      <c r="E2818" s="0" t="n">
        <v>0.91</v>
      </c>
      <c r="F2818" s="0" t="n">
        <v>3133100</v>
      </c>
      <c r="G2818" s="151" t="s">
        <v>111</v>
      </c>
      <c r="H2818" s="151" t="s">
        <v>111</v>
      </c>
      <c r="I2818" s="152" t="s">
        <v>112</v>
      </c>
    </row>
    <row r="2819" customFormat="false" ht="12.75" hidden="false" customHeight="false" outlineLevel="0" collapsed="false">
      <c r="A2819" s="0" t="s">
        <v>59</v>
      </c>
      <c r="B2819" s="0" t="s">
        <v>113</v>
      </c>
      <c r="C2819" s="0" t="s">
        <v>108</v>
      </c>
      <c r="D2819" s="116" t="n">
        <v>40148</v>
      </c>
      <c r="E2819" s="0" t="n">
        <v>0.05</v>
      </c>
      <c r="F2819" s="0" t="n">
        <v>3133101</v>
      </c>
      <c r="G2819" s="151" t="s">
        <v>111</v>
      </c>
      <c r="H2819" s="151" t="s">
        <v>111</v>
      </c>
      <c r="I2819" s="152" t="s">
        <v>112</v>
      </c>
    </row>
    <row r="2820" customFormat="false" ht="12.75" hidden="false" customHeight="false" outlineLevel="0" collapsed="false">
      <c r="A2820" s="0" t="s">
        <v>60</v>
      </c>
      <c r="B2820" s="0" t="s">
        <v>110</v>
      </c>
      <c r="C2820" s="0" t="s">
        <v>108</v>
      </c>
      <c r="D2820" s="116" t="n">
        <v>40148</v>
      </c>
      <c r="E2820" s="0" t="n">
        <v>0.91</v>
      </c>
      <c r="F2820" s="0" t="n">
        <v>3133102</v>
      </c>
      <c r="G2820" s="151" t="s">
        <v>111</v>
      </c>
      <c r="H2820" s="151" t="s">
        <v>111</v>
      </c>
      <c r="I2820" s="152" t="s">
        <v>112</v>
      </c>
    </row>
    <row r="2821" customFormat="false" ht="12.75" hidden="false" customHeight="false" outlineLevel="0" collapsed="false">
      <c r="A2821" s="0" t="s">
        <v>60</v>
      </c>
      <c r="B2821" s="0" t="s">
        <v>113</v>
      </c>
      <c r="C2821" s="0" t="s">
        <v>108</v>
      </c>
      <c r="D2821" s="116" t="n">
        <v>40148</v>
      </c>
      <c r="E2821" s="0" t="n">
        <v>0.29</v>
      </c>
      <c r="F2821" s="0" t="n">
        <v>3133103</v>
      </c>
      <c r="G2821" s="151" t="s">
        <v>111</v>
      </c>
      <c r="H2821" s="151" t="s">
        <v>111</v>
      </c>
      <c r="I2821" s="152" t="s">
        <v>112</v>
      </c>
    </row>
    <row r="2822" customFormat="false" ht="12.75" hidden="false" customHeight="false" outlineLevel="0" collapsed="false">
      <c r="A2822" s="0" t="s">
        <v>61</v>
      </c>
      <c r="B2822" s="0" t="s">
        <v>110</v>
      </c>
      <c r="C2822" s="0" t="s">
        <v>108</v>
      </c>
      <c r="D2822" s="116" t="n">
        <v>40148</v>
      </c>
      <c r="E2822" s="0" t="n">
        <v>0.91</v>
      </c>
      <c r="F2822" s="0" t="n">
        <v>3133104</v>
      </c>
      <c r="G2822" s="151" t="s">
        <v>111</v>
      </c>
      <c r="H2822" s="151" t="s">
        <v>111</v>
      </c>
      <c r="I2822" s="152" t="s">
        <v>112</v>
      </c>
    </row>
    <row r="2823" customFormat="false" ht="12.75" hidden="false" customHeight="false" outlineLevel="0" collapsed="false">
      <c r="A2823" s="0" t="s">
        <v>61</v>
      </c>
      <c r="B2823" s="0" t="s">
        <v>113</v>
      </c>
      <c r="C2823" s="0" t="s">
        <v>108</v>
      </c>
      <c r="D2823" s="116" t="n">
        <v>40148</v>
      </c>
      <c r="E2823" s="0" t="n">
        <v>0.05</v>
      </c>
      <c r="F2823" s="0" t="n">
        <v>3133105</v>
      </c>
      <c r="G2823" s="151" t="s">
        <v>111</v>
      </c>
      <c r="H2823" s="151" t="s">
        <v>111</v>
      </c>
      <c r="I2823" s="152" t="s">
        <v>112</v>
      </c>
    </row>
    <row r="2824" customFormat="false" ht="12.75" hidden="false" customHeight="false" outlineLevel="0" collapsed="false">
      <c r="A2824" s="0" t="s">
        <v>62</v>
      </c>
      <c r="B2824" s="0" t="s">
        <v>110</v>
      </c>
      <c r="C2824" s="0" t="s">
        <v>108</v>
      </c>
      <c r="D2824" s="116" t="n">
        <v>40148</v>
      </c>
      <c r="E2824" s="0" t="n">
        <v>0.91</v>
      </c>
      <c r="F2824" s="0" t="n">
        <v>3133106</v>
      </c>
      <c r="G2824" s="151" t="s">
        <v>111</v>
      </c>
      <c r="H2824" s="151" t="s">
        <v>111</v>
      </c>
      <c r="I2824" s="152" t="s">
        <v>112</v>
      </c>
    </row>
    <row r="2825" customFormat="false" ht="12.75" hidden="false" customHeight="false" outlineLevel="0" collapsed="false">
      <c r="A2825" s="0" t="s">
        <v>62</v>
      </c>
      <c r="B2825" s="0" t="s">
        <v>113</v>
      </c>
      <c r="C2825" s="0" t="s">
        <v>108</v>
      </c>
      <c r="D2825" s="116" t="n">
        <v>40148</v>
      </c>
      <c r="E2825" s="0" t="n">
        <v>0.29</v>
      </c>
      <c r="F2825" s="0" t="n">
        <v>3133107</v>
      </c>
      <c r="G2825" s="151" t="s">
        <v>111</v>
      </c>
      <c r="H2825" s="151" t="s">
        <v>111</v>
      </c>
      <c r="I2825" s="152" t="s">
        <v>112</v>
      </c>
    </row>
    <row r="2826" customFormat="false" ht="12.75" hidden="false" customHeight="false" outlineLevel="0" collapsed="false">
      <c r="A2826" s="0" t="s">
        <v>49</v>
      </c>
      <c r="B2826" s="0" t="s">
        <v>110</v>
      </c>
      <c r="C2826" s="0" t="s">
        <v>108</v>
      </c>
      <c r="D2826" s="116" t="n">
        <v>40148</v>
      </c>
      <c r="E2826" s="0" t="n">
        <v>0.77</v>
      </c>
      <c r="F2826" s="0" t="n">
        <v>3133108</v>
      </c>
      <c r="G2826" s="151" t="s">
        <v>111</v>
      </c>
      <c r="H2826" s="151" t="s">
        <v>111</v>
      </c>
      <c r="I2826" s="152" t="s">
        <v>112</v>
      </c>
    </row>
    <row r="2827" customFormat="false" ht="12.75" hidden="false" customHeight="false" outlineLevel="0" collapsed="false">
      <c r="A2827" s="0" t="s">
        <v>49</v>
      </c>
      <c r="B2827" s="0" t="s">
        <v>113</v>
      </c>
      <c r="C2827" s="0" t="s">
        <v>108</v>
      </c>
      <c r="D2827" s="116" t="n">
        <v>40148</v>
      </c>
      <c r="E2827" s="0" t="n">
        <v>0.05</v>
      </c>
      <c r="F2827" s="0" t="n">
        <v>3133109</v>
      </c>
      <c r="G2827" s="151" t="s">
        <v>111</v>
      </c>
      <c r="H2827" s="151" t="s">
        <v>111</v>
      </c>
      <c r="I2827" s="152" t="s">
        <v>112</v>
      </c>
    </row>
    <row r="2828" customFormat="false" ht="12.75" hidden="false" customHeight="false" outlineLevel="0" collapsed="false">
      <c r="A2828" s="0" t="s">
        <v>50</v>
      </c>
      <c r="B2828" s="0" t="s">
        <v>110</v>
      </c>
      <c r="C2828" s="0" t="s">
        <v>108</v>
      </c>
      <c r="D2828" s="116" t="n">
        <v>40148</v>
      </c>
      <c r="E2828" s="0" t="n">
        <v>0.98</v>
      </c>
      <c r="F2828" s="0" t="n">
        <v>3133110</v>
      </c>
      <c r="G2828" s="151" t="s">
        <v>111</v>
      </c>
      <c r="H2828" s="151" t="s">
        <v>111</v>
      </c>
      <c r="I2828" s="152" t="s">
        <v>112</v>
      </c>
    </row>
    <row r="2829" customFormat="false" ht="12.75" hidden="false" customHeight="false" outlineLevel="0" collapsed="false">
      <c r="A2829" s="0" t="s">
        <v>50</v>
      </c>
      <c r="B2829" s="0" t="s">
        <v>113</v>
      </c>
      <c r="C2829" s="0" t="s">
        <v>108</v>
      </c>
      <c r="D2829" s="116" t="n">
        <v>40148</v>
      </c>
      <c r="E2829" s="0" t="n">
        <v>-0.13</v>
      </c>
      <c r="F2829" s="0" t="n">
        <v>3133111</v>
      </c>
      <c r="G2829" s="151" t="s">
        <v>111</v>
      </c>
      <c r="H2829" s="151" t="s">
        <v>111</v>
      </c>
      <c r="I2829" s="152" t="s">
        <v>112</v>
      </c>
    </row>
    <row r="2830" customFormat="false" ht="12.75" hidden="false" customHeight="false" outlineLevel="0" collapsed="false">
      <c r="A2830" s="0" t="s">
        <v>51</v>
      </c>
      <c r="B2830" s="0" t="s">
        <v>110</v>
      </c>
      <c r="C2830" s="0" t="s">
        <v>108</v>
      </c>
      <c r="D2830" s="116" t="n">
        <v>40148</v>
      </c>
      <c r="E2830" s="0" t="n">
        <v>0.98</v>
      </c>
      <c r="F2830" s="0" t="n">
        <v>3133112</v>
      </c>
      <c r="G2830" s="151" t="s">
        <v>111</v>
      </c>
      <c r="H2830" s="151" t="s">
        <v>111</v>
      </c>
      <c r="I2830" s="152" t="s">
        <v>112</v>
      </c>
    </row>
    <row r="2831" customFormat="false" ht="12.75" hidden="false" customHeight="false" outlineLevel="0" collapsed="false">
      <c r="A2831" s="0" t="s">
        <v>51</v>
      </c>
      <c r="B2831" s="0" t="s">
        <v>113</v>
      </c>
      <c r="C2831" s="0" t="s">
        <v>108</v>
      </c>
      <c r="D2831" s="116" t="n">
        <v>40148</v>
      </c>
      <c r="E2831" s="0" t="n">
        <v>0.25</v>
      </c>
      <c r="F2831" s="0" t="n">
        <v>3133113</v>
      </c>
      <c r="G2831" s="151" t="s">
        <v>111</v>
      </c>
      <c r="H2831" s="151" t="s">
        <v>111</v>
      </c>
      <c r="I2831" s="152" t="s">
        <v>112</v>
      </c>
    </row>
    <row r="2832" customFormat="false" ht="12.75" hidden="false" customHeight="false" outlineLevel="0" collapsed="false">
      <c r="A2832" s="0" t="s">
        <v>52</v>
      </c>
      <c r="B2832" s="0" t="s">
        <v>110</v>
      </c>
      <c r="C2832" s="0" t="s">
        <v>108</v>
      </c>
      <c r="D2832" s="116" t="n">
        <v>40148</v>
      </c>
      <c r="E2832" s="0" t="n">
        <v>0.98</v>
      </c>
      <c r="F2832" s="0" t="n">
        <v>3133114</v>
      </c>
      <c r="G2832" s="151" t="s">
        <v>111</v>
      </c>
      <c r="H2832" s="151" t="s">
        <v>111</v>
      </c>
      <c r="I2832" s="152" t="s">
        <v>112</v>
      </c>
    </row>
    <row r="2833" customFormat="false" ht="12.75" hidden="false" customHeight="false" outlineLevel="0" collapsed="false">
      <c r="A2833" s="0" t="s">
        <v>52</v>
      </c>
      <c r="B2833" s="0" t="s">
        <v>113</v>
      </c>
      <c r="C2833" s="0" t="s">
        <v>108</v>
      </c>
      <c r="D2833" s="116" t="n">
        <v>40148</v>
      </c>
      <c r="E2833" s="0" t="n">
        <v>-0.05</v>
      </c>
      <c r="F2833" s="0" t="n">
        <v>3133115</v>
      </c>
      <c r="G2833" s="151" t="s">
        <v>111</v>
      </c>
      <c r="H2833" s="151" t="s">
        <v>111</v>
      </c>
      <c r="I2833" s="152" t="s">
        <v>112</v>
      </c>
    </row>
    <row r="2834" customFormat="false" ht="12.75" hidden="false" customHeight="false" outlineLevel="0" collapsed="false">
      <c r="A2834" s="0" t="s">
        <v>17</v>
      </c>
      <c r="B2834" s="0" t="s">
        <v>110</v>
      </c>
      <c r="C2834" s="0" t="s">
        <v>108</v>
      </c>
      <c r="D2834" s="116" t="n">
        <v>40148</v>
      </c>
      <c r="E2834" s="0" t="n">
        <v>0</v>
      </c>
      <c r="F2834" s="0" t="n">
        <v>3133116</v>
      </c>
      <c r="G2834" s="151" t="s">
        <v>111</v>
      </c>
      <c r="H2834" s="151" t="s">
        <v>111</v>
      </c>
      <c r="I2834" s="152" t="s">
        <v>112</v>
      </c>
    </row>
    <row r="2835" customFormat="false" ht="12.75" hidden="false" customHeight="false" outlineLevel="0" collapsed="false">
      <c r="A2835" s="0" t="s">
        <v>17</v>
      </c>
      <c r="B2835" s="0" t="s">
        <v>113</v>
      </c>
      <c r="C2835" s="0" t="s">
        <v>108</v>
      </c>
      <c r="D2835" s="116" t="n">
        <v>40148</v>
      </c>
      <c r="E2835" s="0" t="n">
        <v>0</v>
      </c>
      <c r="F2835" s="0" t="n">
        <v>3133117</v>
      </c>
      <c r="G2835" s="151" t="s">
        <v>111</v>
      </c>
      <c r="H2835" s="151" t="s">
        <v>111</v>
      </c>
      <c r="I2835" s="152" t="s">
        <v>112</v>
      </c>
    </row>
    <row r="2836" customFormat="false" ht="12.75" hidden="false" customHeight="false" outlineLevel="0" collapsed="false">
      <c r="A2836" s="0" t="s">
        <v>18</v>
      </c>
      <c r="B2836" s="0" t="s">
        <v>110</v>
      </c>
      <c r="C2836" s="0" t="s">
        <v>108</v>
      </c>
      <c r="D2836" s="116" t="n">
        <v>40148</v>
      </c>
      <c r="E2836" s="0" t="n">
        <v>0</v>
      </c>
      <c r="F2836" s="0" t="n">
        <v>3133118</v>
      </c>
      <c r="G2836" s="151" t="s">
        <v>111</v>
      </c>
      <c r="H2836" s="151" t="s">
        <v>111</v>
      </c>
      <c r="I2836" s="152" t="s">
        <v>112</v>
      </c>
    </row>
    <row r="2837" customFormat="false" ht="12.75" hidden="false" customHeight="false" outlineLevel="0" collapsed="false">
      <c r="A2837" s="0" t="s">
        <v>18</v>
      </c>
      <c r="B2837" s="0" t="s">
        <v>113</v>
      </c>
      <c r="C2837" s="0" t="s">
        <v>108</v>
      </c>
      <c r="D2837" s="116" t="n">
        <v>40148</v>
      </c>
      <c r="E2837" s="0" t="n">
        <v>0</v>
      </c>
      <c r="F2837" s="0" t="n">
        <v>3133119</v>
      </c>
      <c r="G2837" s="151" t="s">
        <v>111</v>
      </c>
      <c r="H2837" s="151" t="s">
        <v>111</v>
      </c>
      <c r="I2837" s="152" t="s">
        <v>112</v>
      </c>
    </row>
    <row r="2838" customFormat="false" ht="12.75" hidden="false" customHeight="false" outlineLevel="0" collapsed="false">
      <c r="A2838" s="0" t="s">
        <v>19</v>
      </c>
      <c r="B2838" s="0" t="s">
        <v>110</v>
      </c>
      <c r="C2838" s="0" t="s">
        <v>108</v>
      </c>
      <c r="D2838" s="116" t="n">
        <v>40148</v>
      </c>
      <c r="E2838" s="0" t="n">
        <v>0.84</v>
      </c>
      <c r="F2838" s="0" t="n">
        <v>3133120</v>
      </c>
      <c r="G2838" s="151" t="s">
        <v>111</v>
      </c>
      <c r="H2838" s="151" t="s">
        <v>111</v>
      </c>
      <c r="I2838" s="152" t="s">
        <v>112</v>
      </c>
    </row>
    <row r="2839" customFormat="false" ht="12.75" hidden="false" customHeight="false" outlineLevel="0" collapsed="false">
      <c r="A2839" s="0" t="s">
        <v>19</v>
      </c>
      <c r="B2839" s="0" t="s">
        <v>113</v>
      </c>
      <c r="C2839" s="0" t="s">
        <v>108</v>
      </c>
      <c r="D2839" s="116" t="n">
        <v>40148</v>
      </c>
      <c r="E2839" s="0" t="n">
        <v>0.3</v>
      </c>
      <c r="F2839" s="0" t="n">
        <v>3133121</v>
      </c>
      <c r="G2839" s="151" t="s">
        <v>111</v>
      </c>
      <c r="H2839" s="151" t="s">
        <v>111</v>
      </c>
      <c r="I2839" s="152" t="s">
        <v>112</v>
      </c>
    </row>
    <row r="2840" customFormat="false" ht="12.75" hidden="false" customHeight="false" outlineLevel="0" collapsed="false">
      <c r="A2840" s="0" t="s">
        <v>21</v>
      </c>
      <c r="B2840" s="0" t="s">
        <v>110</v>
      </c>
      <c r="C2840" s="0" t="s">
        <v>108</v>
      </c>
      <c r="D2840" s="116" t="n">
        <v>40148</v>
      </c>
      <c r="E2840" s="0" t="n">
        <v>0.84</v>
      </c>
      <c r="F2840" s="0" t="n">
        <v>3133122</v>
      </c>
      <c r="G2840" s="151" t="s">
        <v>111</v>
      </c>
      <c r="H2840" s="151" t="s">
        <v>111</v>
      </c>
      <c r="I2840" s="152" t="s">
        <v>112</v>
      </c>
    </row>
    <row r="2841" customFormat="false" ht="12.75" hidden="false" customHeight="false" outlineLevel="0" collapsed="false">
      <c r="A2841" s="0" t="s">
        <v>21</v>
      </c>
      <c r="B2841" s="0" t="s">
        <v>113</v>
      </c>
      <c r="C2841" s="0" t="s">
        <v>108</v>
      </c>
      <c r="D2841" s="116" t="n">
        <v>40148</v>
      </c>
      <c r="E2841" s="0" t="n">
        <v>0.32</v>
      </c>
      <c r="F2841" s="0" t="n">
        <v>3133123</v>
      </c>
      <c r="G2841" s="151" t="s">
        <v>111</v>
      </c>
      <c r="H2841" s="151" t="s">
        <v>111</v>
      </c>
      <c r="I2841" s="152" t="s">
        <v>112</v>
      </c>
    </row>
    <row r="2842" customFormat="false" ht="12.75" hidden="false" customHeight="false" outlineLevel="0" collapsed="false">
      <c r="A2842" s="0" t="s">
        <v>73</v>
      </c>
      <c r="B2842" s="0" t="s">
        <v>80</v>
      </c>
      <c r="C2842" s="0" t="s">
        <v>108</v>
      </c>
      <c r="D2842" s="116" t="n">
        <v>40148</v>
      </c>
      <c r="E2842" s="0" t="n">
        <v>0.05</v>
      </c>
      <c r="F2842" s="0" t="n">
        <v>3133124</v>
      </c>
      <c r="G2842" s="151" t="s">
        <v>111</v>
      </c>
      <c r="H2842" s="151" t="s">
        <v>111</v>
      </c>
      <c r="I2842" s="152" t="s">
        <v>112</v>
      </c>
    </row>
    <row r="2843" customFormat="false" ht="12.75" hidden="false" customHeight="false" outlineLevel="0" collapsed="false">
      <c r="A2843" s="0" t="s">
        <v>74</v>
      </c>
      <c r="B2843" s="0" t="s">
        <v>80</v>
      </c>
      <c r="C2843" s="0" t="s">
        <v>108</v>
      </c>
      <c r="D2843" s="116" t="n">
        <v>40148</v>
      </c>
      <c r="E2843" s="0" t="n">
        <v>0.25</v>
      </c>
      <c r="F2843" s="0" t="n">
        <v>3133125</v>
      </c>
      <c r="G2843" s="151" t="s">
        <v>111</v>
      </c>
      <c r="H2843" s="151" t="s">
        <v>111</v>
      </c>
      <c r="I2843" s="152" t="s">
        <v>112</v>
      </c>
    </row>
    <row r="2844" customFormat="false" ht="12.75" hidden="false" customHeight="false" outlineLevel="0" collapsed="false">
      <c r="A2844" s="0" t="s">
        <v>75</v>
      </c>
      <c r="B2844" s="0" t="s">
        <v>80</v>
      </c>
      <c r="C2844" s="0" t="s">
        <v>108</v>
      </c>
      <c r="D2844" s="116" t="n">
        <v>40148</v>
      </c>
      <c r="E2844" s="0" t="n">
        <v>-0.05</v>
      </c>
      <c r="F2844" s="0" t="n">
        <v>3133126</v>
      </c>
      <c r="G2844" s="151" t="s">
        <v>111</v>
      </c>
      <c r="H2844" s="151" t="s">
        <v>111</v>
      </c>
      <c r="I2844" s="152" t="s">
        <v>112</v>
      </c>
    </row>
    <row r="2845" customFormat="false" ht="12.75" hidden="false" customHeight="false" outlineLevel="0" collapsed="false">
      <c r="A2845" s="0" t="s">
        <v>76</v>
      </c>
      <c r="B2845" s="0" t="s">
        <v>80</v>
      </c>
      <c r="C2845" s="0" t="s">
        <v>108</v>
      </c>
      <c r="D2845" s="116" t="n">
        <v>40148</v>
      </c>
      <c r="E2845" s="0" t="n">
        <v>0.25</v>
      </c>
      <c r="F2845" s="0" t="n">
        <v>3133127</v>
      </c>
      <c r="G2845" s="151" t="s">
        <v>111</v>
      </c>
      <c r="H2845" s="151" t="s">
        <v>111</v>
      </c>
      <c r="I2845" s="152" t="s">
        <v>112</v>
      </c>
    </row>
    <row r="2846" customFormat="false" ht="12.75" hidden="false" customHeight="false" outlineLevel="0" collapsed="false">
      <c r="A2846" s="0" t="s">
        <v>72</v>
      </c>
      <c r="B2846" s="0" t="s">
        <v>80</v>
      </c>
      <c r="C2846" s="0" t="s">
        <v>108</v>
      </c>
      <c r="D2846" s="116" t="n">
        <v>40148</v>
      </c>
      <c r="E2846" s="158" t="n">
        <v>40179</v>
      </c>
      <c r="I2846" s="152" t="s">
        <v>109</v>
      </c>
    </row>
    <row r="2847" customFormat="false" ht="12.75" hidden="false" customHeight="false" outlineLevel="0" collapsed="false">
      <c r="A2847" s="0" t="s">
        <v>59</v>
      </c>
      <c r="B2847" s="0" t="s">
        <v>110</v>
      </c>
      <c r="C2847" s="0" t="s">
        <v>108</v>
      </c>
      <c r="D2847" s="116" t="n">
        <v>40179</v>
      </c>
      <c r="E2847" s="0" t="n">
        <v>1.215</v>
      </c>
      <c r="F2847" s="0" t="n">
        <v>3133100</v>
      </c>
      <c r="G2847" s="151" t="s">
        <v>111</v>
      </c>
      <c r="H2847" s="151" t="s">
        <v>111</v>
      </c>
      <c r="I2847" s="152" t="s">
        <v>112</v>
      </c>
    </row>
    <row r="2848" customFormat="false" ht="12.75" hidden="false" customHeight="false" outlineLevel="0" collapsed="false">
      <c r="A2848" s="0" t="s">
        <v>59</v>
      </c>
      <c r="B2848" s="0" t="s">
        <v>113</v>
      </c>
      <c r="C2848" s="0" t="s">
        <v>108</v>
      </c>
      <c r="D2848" s="116" t="n">
        <v>40179</v>
      </c>
      <c r="E2848" s="0" t="n">
        <v>0.05</v>
      </c>
      <c r="F2848" s="0" t="n">
        <v>3133101</v>
      </c>
      <c r="G2848" s="151" t="s">
        <v>111</v>
      </c>
      <c r="H2848" s="151" t="s">
        <v>111</v>
      </c>
      <c r="I2848" s="152" t="s">
        <v>112</v>
      </c>
    </row>
    <row r="2849" customFormat="false" ht="12.75" hidden="false" customHeight="false" outlineLevel="0" collapsed="false">
      <c r="A2849" s="0" t="s">
        <v>60</v>
      </c>
      <c r="B2849" s="0" t="s">
        <v>110</v>
      </c>
      <c r="C2849" s="0" t="s">
        <v>108</v>
      </c>
      <c r="D2849" s="116" t="n">
        <v>40179</v>
      </c>
      <c r="E2849" s="0" t="n">
        <v>1.215</v>
      </c>
      <c r="F2849" s="0" t="n">
        <v>3133102</v>
      </c>
      <c r="G2849" s="151" t="s">
        <v>111</v>
      </c>
      <c r="H2849" s="151" t="s">
        <v>111</v>
      </c>
      <c r="I2849" s="152" t="s">
        <v>112</v>
      </c>
    </row>
    <row r="2850" customFormat="false" ht="12.75" hidden="false" customHeight="false" outlineLevel="0" collapsed="false">
      <c r="A2850" s="0" t="s">
        <v>60</v>
      </c>
      <c r="B2850" s="0" t="s">
        <v>113</v>
      </c>
      <c r="C2850" s="0" t="s">
        <v>108</v>
      </c>
      <c r="D2850" s="116" t="n">
        <v>40179</v>
      </c>
      <c r="E2850" s="0" t="n">
        <v>0.32</v>
      </c>
      <c r="F2850" s="0" t="n">
        <v>3133103</v>
      </c>
      <c r="G2850" s="151" t="s">
        <v>111</v>
      </c>
      <c r="H2850" s="151" t="s">
        <v>111</v>
      </c>
      <c r="I2850" s="152" t="s">
        <v>112</v>
      </c>
    </row>
    <row r="2851" customFormat="false" ht="12.75" hidden="false" customHeight="false" outlineLevel="0" collapsed="false">
      <c r="A2851" s="0" t="s">
        <v>61</v>
      </c>
      <c r="B2851" s="0" t="s">
        <v>110</v>
      </c>
      <c r="C2851" s="0" t="s">
        <v>108</v>
      </c>
      <c r="D2851" s="116" t="n">
        <v>40179</v>
      </c>
      <c r="E2851" s="0" t="n">
        <v>1.215</v>
      </c>
      <c r="F2851" s="0" t="n">
        <v>3133104</v>
      </c>
      <c r="G2851" s="151" t="s">
        <v>111</v>
      </c>
      <c r="H2851" s="151" t="s">
        <v>111</v>
      </c>
      <c r="I2851" s="152" t="s">
        <v>112</v>
      </c>
    </row>
    <row r="2852" customFormat="false" ht="12.75" hidden="false" customHeight="false" outlineLevel="0" collapsed="false">
      <c r="A2852" s="0" t="s">
        <v>61</v>
      </c>
      <c r="B2852" s="0" t="s">
        <v>113</v>
      </c>
      <c r="C2852" s="0" t="s">
        <v>108</v>
      </c>
      <c r="D2852" s="116" t="n">
        <v>40179</v>
      </c>
      <c r="E2852" s="0" t="n">
        <v>0.05</v>
      </c>
      <c r="F2852" s="0" t="n">
        <v>3133105</v>
      </c>
      <c r="G2852" s="151" t="s">
        <v>111</v>
      </c>
      <c r="H2852" s="151" t="s">
        <v>111</v>
      </c>
      <c r="I2852" s="152" t="s">
        <v>112</v>
      </c>
    </row>
    <row r="2853" customFormat="false" ht="12.75" hidden="false" customHeight="false" outlineLevel="0" collapsed="false">
      <c r="A2853" s="0" t="s">
        <v>62</v>
      </c>
      <c r="B2853" s="0" t="s">
        <v>110</v>
      </c>
      <c r="C2853" s="0" t="s">
        <v>108</v>
      </c>
      <c r="D2853" s="116" t="n">
        <v>40179</v>
      </c>
      <c r="E2853" s="0" t="n">
        <v>1.215</v>
      </c>
      <c r="F2853" s="0" t="n">
        <v>3133106</v>
      </c>
      <c r="G2853" s="151" t="s">
        <v>111</v>
      </c>
      <c r="H2853" s="151" t="s">
        <v>111</v>
      </c>
      <c r="I2853" s="152" t="s">
        <v>112</v>
      </c>
    </row>
    <row r="2854" customFormat="false" ht="12.75" hidden="false" customHeight="false" outlineLevel="0" collapsed="false">
      <c r="A2854" s="0" t="s">
        <v>62</v>
      </c>
      <c r="B2854" s="0" t="s">
        <v>113</v>
      </c>
      <c r="C2854" s="0" t="s">
        <v>108</v>
      </c>
      <c r="D2854" s="116" t="n">
        <v>40179</v>
      </c>
      <c r="E2854" s="0" t="n">
        <v>0.32</v>
      </c>
      <c r="F2854" s="0" t="n">
        <v>3133107</v>
      </c>
      <c r="G2854" s="151" t="s">
        <v>111</v>
      </c>
      <c r="H2854" s="151" t="s">
        <v>111</v>
      </c>
      <c r="I2854" s="152" t="s">
        <v>112</v>
      </c>
    </row>
    <row r="2855" customFormat="false" ht="12.75" hidden="false" customHeight="false" outlineLevel="0" collapsed="false">
      <c r="A2855" s="0" t="s">
        <v>49</v>
      </c>
      <c r="B2855" s="0" t="s">
        <v>110</v>
      </c>
      <c r="C2855" s="0" t="s">
        <v>108</v>
      </c>
      <c r="D2855" s="116" t="n">
        <v>40179</v>
      </c>
      <c r="E2855" s="0" t="n">
        <v>1.04</v>
      </c>
      <c r="F2855" s="0" t="n">
        <v>3133108</v>
      </c>
      <c r="G2855" s="151" t="s">
        <v>111</v>
      </c>
      <c r="H2855" s="151" t="s">
        <v>111</v>
      </c>
      <c r="I2855" s="152" t="s">
        <v>112</v>
      </c>
    </row>
    <row r="2856" customFormat="false" ht="12.75" hidden="false" customHeight="false" outlineLevel="0" collapsed="false">
      <c r="A2856" s="0" t="s">
        <v>49</v>
      </c>
      <c r="B2856" s="0" t="s">
        <v>113</v>
      </c>
      <c r="C2856" s="0" t="s">
        <v>108</v>
      </c>
      <c r="D2856" s="116" t="n">
        <v>40179</v>
      </c>
      <c r="E2856" s="0" t="n">
        <v>0.05</v>
      </c>
      <c r="F2856" s="0" t="n">
        <v>3133109</v>
      </c>
      <c r="G2856" s="151" t="s">
        <v>111</v>
      </c>
      <c r="H2856" s="151" t="s">
        <v>111</v>
      </c>
      <c r="I2856" s="152" t="s">
        <v>112</v>
      </c>
    </row>
    <row r="2857" customFormat="false" ht="12.75" hidden="false" customHeight="false" outlineLevel="0" collapsed="false">
      <c r="A2857" s="0" t="s">
        <v>50</v>
      </c>
      <c r="B2857" s="0" t="s">
        <v>110</v>
      </c>
      <c r="C2857" s="0" t="s">
        <v>108</v>
      </c>
      <c r="D2857" s="116" t="n">
        <v>40179</v>
      </c>
      <c r="E2857" s="0" t="n">
        <v>1.6</v>
      </c>
      <c r="F2857" s="0" t="n">
        <v>3133110</v>
      </c>
      <c r="G2857" s="151" t="s">
        <v>111</v>
      </c>
      <c r="H2857" s="151" t="s">
        <v>111</v>
      </c>
      <c r="I2857" s="152" t="s">
        <v>112</v>
      </c>
    </row>
    <row r="2858" customFormat="false" ht="12.75" hidden="false" customHeight="false" outlineLevel="0" collapsed="false">
      <c r="A2858" s="0" t="s">
        <v>50</v>
      </c>
      <c r="B2858" s="0" t="s">
        <v>113</v>
      </c>
      <c r="C2858" s="0" t="s">
        <v>108</v>
      </c>
      <c r="D2858" s="116" t="n">
        <v>40179</v>
      </c>
      <c r="E2858" s="0" t="n">
        <v>-0.25</v>
      </c>
      <c r="F2858" s="0" t="n">
        <v>3133111</v>
      </c>
      <c r="G2858" s="151" t="s">
        <v>111</v>
      </c>
      <c r="H2858" s="151" t="s">
        <v>111</v>
      </c>
      <c r="I2858" s="152" t="s">
        <v>112</v>
      </c>
    </row>
    <row r="2859" customFormat="false" ht="12.75" hidden="false" customHeight="false" outlineLevel="0" collapsed="false">
      <c r="A2859" s="0" t="s">
        <v>51</v>
      </c>
      <c r="B2859" s="0" t="s">
        <v>110</v>
      </c>
      <c r="C2859" s="0" t="s">
        <v>108</v>
      </c>
      <c r="D2859" s="116" t="n">
        <v>40179</v>
      </c>
      <c r="E2859" s="0" t="n">
        <v>1.6</v>
      </c>
      <c r="F2859" s="0" t="n">
        <v>3133112</v>
      </c>
      <c r="G2859" s="151" t="s">
        <v>111</v>
      </c>
      <c r="H2859" s="151" t="s">
        <v>111</v>
      </c>
      <c r="I2859" s="152" t="s">
        <v>112</v>
      </c>
    </row>
    <row r="2860" customFormat="false" ht="12.75" hidden="false" customHeight="false" outlineLevel="0" collapsed="false">
      <c r="A2860" s="0" t="s">
        <v>51</v>
      </c>
      <c r="B2860" s="0" t="s">
        <v>113</v>
      </c>
      <c r="C2860" s="0" t="s">
        <v>108</v>
      </c>
      <c r="D2860" s="116" t="n">
        <v>40179</v>
      </c>
      <c r="E2860" s="0" t="n">
        <v>0.45</v>
      </c>
      <c r="F2860" s="0" t="n">
        <v>3133113</v>
      </c>
      <c r="G2860" s="151" t="s">
        <v>111</v>
      </c>
      <c r="H2860" s="151" t="s">
        <v>111</v>
      </c>
      <c r="I2860" s="152" t="s">
        <v>112</v>
      </c>
    </row>
    <row r="2861" customFormat="false" ht="12.75" hidden="false" customHeight="false" outlineLevel="0" collapsed="false">
      <c r="A2861" s="0" t="s">
        <v>52</v>
      </c>
      <c r="B2861" s="0" t="s">
        <v>110</v>
      </c>
      <c r="C2861" s="0" t="s">
        <v>108</v>
      </c>
      <c r="D2861" s="116" t="n">
        <v>40179</v>
      </c>
      <c r="E2861" s="0" t="n">
        <v>1.6</v>
      </c>
      <c r="F2861" s="0" t="n">
        <v>3133114</v>
      </c>
      <c r="G2861" s="151" t="s">
        <v>111</v>
      </c>
      <c r="H2861" s="151" t="s">
        <v>111</v>
      </c>
      <c r="I2861" s="152" t="s">
        <v>112</v>
      </c>
    </row>
    <row r="2862" customFormat="false" ht="12.75" hidden="false" customHeight="false" outlineLevel="0" collapsed="false">
      <c r="A2862" s="0" t="s">
        <v>52</v>
      </c>
      <c r="B2862" s="0" t="s">
        <v>113</v>
      </c>
      <c r="C2862" s="0" t="s">
        <v>108</v>
      </c>
      <c r="D2862" s="116" t="n">
        <v>40179</v>
      </c>
      <c r="E2862" s="0" t="n">
        <v>-0.2</v>
      </c>
      <c r="F2862" s="0" t="n">
        <v>3133115</v>
      </c>
      <c r="G2862" s="151" t="s">
        <v>111</v>
      </c>
      <c r="H2862" s="151" t="s">
        <v>111</v>
      </c>
      <c r="I2862" s="152" t="s">
        <v>112</v>
      </c>
    </row>
    <row r="2863" customFormat="false" ht="12.75" hidden="false" customHeight="false" outlineLevel="0" collapsed="false">
      <c r="A2863" s="0" t="s">
        <v>17</v>
      </c>
      <c r="B2863" s="0" t="s">
        <v>110</v>
      </c>
      <c r="C2863" s="0" t="s">
        <v>108</v>
      </c>
      <c r="D2863" s="116" t="n">
        <v>40179</v>
      </c>
      <c r="E2863" s="0" t="n">
        <v>0</v>
      </c>
      <c r="F2863" s="0" t="n">
        <v>3133116</v>
      </c>
      <c r="G2863" s="151" t="s">
        <v>111</v>
      </c>
      <c r="H2863" s="151" t="s">
        <v>111</v>
      </c>
      <c r="I2863" s="152" t="s">
        <v>112</v>
      </c>
    </row>
    <row r="2864" customFormat="false" ht="12.75" hidden="false" customHeight="false" outlineLevel="0" collapsed="false">
      <c r="A2864" s="0" t="s">
        <v>17</v>
      </c>
      <c r="B2864" s="0" t="s">
        <v>113</v>
      </c>
      <c r="C2864" s="0" t="s">
        <v>108</v>
      </c>
      <c r="D2864" s="116" t="n">
        <v>40179</v>
      </c>
      <c r="E2864" s="0" t="n">
        <v>0</v>
      </c>
      <c r="F2864" s="0" t="n">
        <v>3133117</v>
      </c>
      <c r="G2864" s="151" t="s">
        <v>111</v>
      </c>
      <c r="H2864" s="151" t="s">
        <v>111</v>
      </c>
      <c r="I2864" s="152" t="s">
        <v>112</v>
      </c>
    </row>
    <row r="2865" customFormat="false" ht="12.75" hidden="false" customHeight="false" outlineLevel="0" collapsed="false">
      <c r="A2865" s="0" t="s">
        <v>18</v>
      </c>
      <c r="B2865" s="0" t="s">
        <v>110</v>
      </c>
      <c r="C2865" s="0" t="s">
        <v>108</v>
      </c>
      <c r="D2865" s="116" t="n">
        <v>40179</v>
      </c>
      <c r="E2865" s="0" t="n">
        <v>0</v>
      </c>
      <c r="F2865" s="0" t="n">
        <v>3133118</v>
      </c>
      <c r="G2865" s="151" t="s">
        <v>111</v>
      </c>
      <c r="H2865" s="151" t="s">
        <v>111</v>
      </c>
      <c r="I2865" s="152" t="s">
        <v>112</v>
      </c>
    </row>
    <row r="2866" customFormat="false" ht="12.75" hidden="false" customHeight="false" outlineLevel="0" collapsed="false">
      <c r="A2866" s="0" t="s">
        <v>18</v>
      </c>
      <c r="B2866" s="0" t="s">
        <v>113</v>
      </c>
      <c r="C2866" s="0" t="s">
        <v>108</v>
      </c>
      <c r="D2866" s="116" t="n">
        <v>40179</v>
      </c>
      <c r="E2866" s="0" t="n">
        <v>0</v>
      </c>
      <c r="F2866" s="0" t="n">
        <v>3133119</v>
      </c>
      <c r="G2866" s="151" t="s">
        <v>111</v>
      </c>
      <c r="H2866" s="151" t="s">
        <v>111</v>
      </c>
      <c r="I2866" s="152" t="s">
        <v>112</v>
      </c>
    </row>
    <row r="2867" customFormat="false" ht="12.75" hidden="false" customHeight="false" outlineLevel="0" collapsed="false">
      <c r="A2867" s="0" t="s">
        <v>19</v>
      </c>
      <c r="B2867" s="0" t="s">
        <v>110</v>
      </c>
      <c r="C2867" s="0" t="s">
        <v>108</v>
      </c>
      <c r="D2867" s="116" t="n">
        <v>40179</v>
      </c>
      <c r="E2867" s="0" t="n">
        <v>1.135</v>
      </c>
      <c r="F2867" s="0" t="n">
        <v>3133120</v>
      </c>
      <c r="G2867" s="151" t="s">
        <v>111</v>
      </c>
      <c r="H2867" s="151" t="s">
        <v>111</v>
      </c>
      <c r="I2867" s="152" t="s">
        <v>112</v>
      </c>
    </row>
    <row r="2868" customFormat="false" ht="12.75" hidden="false" customHeight="false" outlineLevel="0" collapsed="false">
      <c r="A2868" s="0" t="s">
        <v>19</v>
      </c>
      <c r="B2868" s="0" t="s">
        <v>113</v>
      </c>
      <c r="C2868" s="0" t="s">
        <v>108</v>
      </c>
      <c r="D2868" s="116" t="n">
        <v>40179</v>
      </c>
      <c r="E2868" s="0" t="n">
        <v>0.05</v>
      </c>
      <c r="F2868" s="0" t="n">
        <v>3133121</v>
      </c>
      <c r="G2868" s="151" t="s">
        <v>111</v>
      </c>
      <c r="H2868" s="151" t="s">
        <v>111</v>
      </c>
      <c r="I2868" s="152" t="s">
        <v>112</v>
      </c>
    </row>
    <row r="2869" customFormat="false" ht="12.75" hidden="false" customHeight="false" outlineLevel="0" collapsed="false">
      <c r="A2869" s="0" t="s">
        <v>21</v>
      </c>
      <c r="B2869" s="0" t="s">
        <v>110</v>
      </c>
      <c r="C2869" s="0" t="s">
        <v>108</v>
      </c>
      <c r="D2869" s="116" t="n">
        <v>40179</v>
      </c>
      <c r="E2869" s="0" t="n">
        <v>1.135</v>
      </c>
      <c r="F2869" s="0" t="n">
        <v>3133122</v>
      </c>
      <c r="G2869" s="151" t="s">
        <v>111</v>
      </c>
      <c r="H2869" s="151" t="s">
        <v>111</v>
      </c>
      <c r="I2869" s="152" t="s">
        <v>112</v>
      </c>
    </row>
    <row r="2870" customFormat="false" ht="12.75" hidden="false" customHeight="false" outlineLevel="0" collapsed="false">
      <c r="A2870" s="0" t="s">
        <v>21</v>
      </c>
      <c r="B2870" s="0" t="s">
        <v>113</v>
      </c>
      <c r="C2870" s="0" t="s">
        <v>108</v>
      </c>
      <c r="D2870" s="116" t="n">
        <v>40179</v>
      </c>
      <c r="E2870" s="0" t="n">
        <v>0.07</v>
      </c>
      <c r="F2870" s="0" t="n">
        <v>3133123</v>
      </c>
      <c r="G2870" s="151" t="s">
        <v>111</v>
      </c>
      <c r="H2870" s="151" t="s">
        <v>111</v>
      </c>
      <c r="I2870" s="152" t="s">
        <v>112</v>
      </c>
    </row>
    <row r="2871" customFormat="false" ht="12.75" hidden="false" customHeight="false" outlineLevel="0" collapsed="false">
      <c r="A2871" s="0" t="s">
        <v>73</v>
      </c>
      <c r="B2871" s="0" t="s">
        <v>80</v>
      </c>
      <c r="C2871" s="0" t="s">
        <v>108</v>
      </c>
      <c r="D2871" s="116" t="n">
        <v>40179</v>
      </c>
      <c r="E2871" s="0" t="n">
        <v>0.05</v>
      </c>
      <c r="F2871" s="0" t="n">
        <v>3133124</v>
      </c>
      <c r="G2871" s="151" t="s">
        <v>111</v>
      </c>
      <c r="H2871" s="151" t="s">
        <v>111</v>
      </c>
      <c r="I2871" s="152" t="s">
        <v>112</v>
      </c>
    </row>
    <row r="2872" customFormat="false" ht="12.75" hidden="false" customHeight="false" outlineLevel="0" collapsed="false">
      <c r="A2872" s="0" t="s">
        <v>74</v>
      </c>
      <c r="B2872" s="0" t="s">
        <v>80</v>
      </c>
      <c r="C2872" s="0" t="s">
        <v>108</v>
      </c>
      <c r="D2872" s="116" t="n">
        <v>40179</v>
      </c>
      <c r="E2872" s="0" t="n">
        <v>0.45</v>
      </c>
      <c r="F2872" s="0" t="n">
        <v>3133125</v>
      </c>
      <c r="G2872" s="151" t="s">
        <v>111</v>
      </c>
      <c r="H2872" s="151" t="s">
        <v>111</v>
      </c>
      <c r="I2872" s="152" t="s">
        <v>112</v>
      </c>
    </row>
    <row r="2873" customFormat="false" ht="12.75" hidden="false" customHeight="false" outlineLevel="0" collapsed="false">
      <c r="A2873" s="0" t="s">
        <v>75</v>
      </c>
      <c r="B2873" s="0" t="s">
        <v>80</v>
      </c>
      <c r="C2873" s="0" t="s">
        <v>108</v>
      </c>
      <c r="D2873" s="116" t="n">
        <v>40179</v>
      </c>
      <c r="E2873" s="0" t="n">
        <v>-0.2</v>
      </c>
      <c r="F2873" s="0" t="n">
        <v>3133126</v>
      </c>
      <c r="G2873" s="151" t="s">
        <v>111</v>
      </c>
      <c r="H2873" s="151" t="s">
        <v>111</v>
      </c>
      <c r="I2873" s="152" t="s">
        <v>112</v>
      </c>
    </row>
    <row r="2874" customFormat="false" ht="12.75" hidden="false" customHeight="false" outlineLevel="0" collapsed="false">
      <c r="A2874" s="0" t="s">
        <v>76</v>
      </c>
      <c r="B2874" s="0" t="s">
        <v>80</v>
      </c>
      <c r="C2874" s="0" t="s">
        <v>108</v>
      </c>
      <c r="D2874" s="116" t="n">
        <v>40179</v>
      </c>
      <c r="E2874" s="0" t="n">
        <v>0.45</v>
      </c>
      <c r="F2874" s="0" t="n">
        <v>3133127</v>
      </c>
      <c r="G2874" s="151" t="s">
        <v>111</v>
      </c>
      <c r="H2874" s="151" t="s">
        <v>111</v>
      </c>
      <c r="I2874" s="152" t="s">
        <v>112</v>
      </c>
    </row>
    <row r="2875" customFormat="false" ht="12.75" hidden="false" customHeight="false" outlineLevel="0" collapsed="false">
      <c r="A2875" s="0" t="s">
        <v>72</v>
      </c>
      <c r="B2875" s="0" t="s">
        <v>80</v>
      </c>
      <c r="C2875" s="0" t="s">
        <v>108</v>
      </c>
      <c r="D2875" s="116" t="n">
        <v>40179</v>
      </c>
      <c r="E2875" s="158" t="n">
        <v>40210</v>
      </c>
      <c r="I2875" s="152" t="s">
        <v>109</v>
      </c>
    </row>
    <row r="2876" customFormat="false" ht="12.75" hidden="false" customHeight="false" outlineLevel="0" collapsed="false">
      <c r="A2876" s="0" t="s">
        <v>59</v>
      </c>
      <c r="B2876" s="0" t="s">
        <v>110</v>
      </c>
      <c r="C2876" s="0" t="s">
        <v>108</v>
      </c>
      <c r="D2876" s="116" t="n">
        <v>40210</v>
      </c>
      <c r="E2876" s="0" t="n">
        <v>1.215</v>
      </c>
      <c r="F2876" s="0" t="n">
        <v>3133100</v>
      </c>
      <c r="G2876" s="151" t="s">
        <v>111</v>
      </c>
      <c r="H2876" s="151" t="s">
        <v>111</v>
      </c>
      <c r="I2876" s="152" t="s">
        <v>112</v>
      </c>
    </row>
    <row r="2877" customFormat="false" ht="12.75" hidden="false" customHeight="false" outlineLevel="0" collapsed="false">
      <c r="A2877" s="0" t="s">
        <v>59</v>
      </c>
      <c r="B2877" s="0" t="s">
        <v>113</v>
      </c>
      <c r="C2877" s="0" t="s">
        <v>108</v>
      </c>
      <c r="D2877" s="116" t="n">
        <v>40210</v>
      </c>
      <c r="E2877" s="0" t="n">
        <v>0.05</v>
      </c>
      <c r="F2877" s="0" t="n">
        <v>3133101</v>
      </c>
      <c r="G2877" s="151" t="s">
        <v>111</v>
      </c>
      <c r="H2877" s="151" t="s">
        <v>111</v>
      </c>
      <c r="I2877" s="152" t="s">
        <v>112</v>
      </c>
    </row>
    <row r="2878" customFormat="false" ht="12.75" hidden="false" customHeight="false" outlineLevel="0" collapsed="false">
      <c r="A2878" s="0" t="s">
        <v>60</v>
      </c>
      <c r="B2878" s="0" t="s">
        <v>110</v>
      </c>
      <c r="C2878" s="0" t="s">
        <v>108</v>
      </c>
      <c r="D2878" s="116" t="n">
        <v>40210</v>
      </c>
      <c r="E2878" s="0" t="n">
        <v>1.215</v>
      </c>
      <c r="F2878" s="0" t="n">
        <v>3133102</v>
      </c>
      <c r="G2878" s="151" t="s">
        <v>111</v>
      </c>
      <c r="H2878" s="151" t="s">
        <v>111</v>
      </c>
      <c r="I2878" s="152" t="s">
        <v>112</v>
      </c>
    </row>
    <row r="2879" customFormat="false" ht="12.75" hidden="false" customHeight="false" outlineLevel="0" collapsed="false">
      <c r="A2879" s="0" t="s">
        <v>60</v>
      </c>
      <c r="B2879" s="0" t="s">
        <v>113</v>
      </c>
      <c r="C2879" s="0" t="s">
        <v>108</v>
      </c>
      <c r="D2879" s="116" t="n">
        <v>40210</v>
      </c>
      <c r="E2879" s="0" t="n">
        <v>0.32</v>
      </c>
      <c r="F2879" s="0" t="n">
        <v>3133103</v>
      </c>
      <c r="G2879" s="151" t="s">
        <v>111</v>
      </c>
      <c r="H2879" s="151" t="s">
        <v>111</v>
      </c>
      <c r="I2879" s="152" t="s">
        <v>112</v>
      </c>
    </row>
    <row r="2880" customFormat="false" ht="12.75" hidden="false" customHeight="false" outlineLevel="0" collapsed="false">
      <c r="A2880" s="0" t="s">
        <v>61</v>
      </c>
      <c r="B2880" s="0" t="s">
        <v>110</v>
      </c>
      <c r="C2880" s="0" t="s">
        <v>108</v>
      </c>
      <c r="D2880" s="116" t="n">
        <v>40210</v>
      </c>
      <c r="E2880" s="0" t="n">
        <v>1.215</v>
      </c>
      <c r="F2880" s="0" t="n">
        <v>3133104</v>
      </c>
      <c r="G2880" s="151" t="s">
        <v>111</v>
      </c>
      <c r="H2880" s="151" t="s">
        <v>111</v>
      </c>
      <c r="I2880" s="152" t="s">
        <v>112</v>
      </c>
    </row>
    <row r="2881" customFormat="false" ht="12.75" hidden="false" customHeight="false" outlineLevel="0" collapsed="false">
      <c r="A2881" s="0" t="s">
        <v>61</v>
      </c>
      <c r="B2881" s="0" t="s">
        <v>113</v>
      </c>
      <c r="C2881" s="0" t="s">
        <v>108</v>
      </c>
      <c r="D2881" s="116" t="n">
        <v>40210</v>
      </c>
      <c r="E2881" s="0" t="n">
        <v>0.05</v>
      </c>
      <c r="F2881" s="0" t="n">
        <v>3133105</v>
      </c>
      <c r="G2881" s="151" t="s">
        <v>111</v>
      </c>
      <c r="H2881" s="151" t="s">
        <v>111</v>
      </c>
      <c r="I2881" s="152" t="s">
        <v>112</v>
      </c>
    </row>
    <row r="2882" customFormat="false" ht="12.75" hidden="false" customHeight="false" outlineLevel="0" collapsed="false">
      <c r="A2882" s="0" t="s">
        <v>62</v>
      </c>
      <c r="B2882" s="0" t="s">
        <v>110</v>
      </c>
      <c r="C2882" s="0" t="s">
        <v>108</v>
      </c>
      <c r="D2882" s="116" t="n">
        <v>40210</v>
      </c>
      <c r="E2882" s="0" t="n">
        <v>1.215</v>
      </c>
      <c r="F2882" s="0" t="n">
        <v>3133106</v>
      </c>
      <c r="G2882" s="151" t="s">
        <v>111</v>
      </c>
      <c r="H2882" s="151" t="s">
        <v>111</v>
      </c>
      <c r="I2882" s="152" t="s">
        <v>112</v>
      </c>
    </row>
    <row r="2883" customFormat="false" ht="12.75" hidden="false" customHeight="false" outlineLevel="0" collapsed="false">
      <c r="A2883" s="0" t="s">
        <v>62</v>
      </c>
      <c r="B2883" s="0" t="s">
        <v>113</v>
      </c>
      <c r="C2883" s="0" t="s">
        <v>108</v>
      </c>
      <c r="D2883" s="116" t="n">
        <v>40210</v>
      </c>
      <c r="E2883" s="0" t="n">
        <v>0.32</v>
      </c>
      <c r="F2883" s="0" t="n">
        <v>3133107</v>
      </c>
      <c r="G2883" s="151" t="s">
        <v>111</v>
      </c>
      <c r="H2883" s="151" t="s">
        <v>111</v>
      </c>
      <c r="I2883" s="152" t="s">
        <v>112</v>
      </c>
    </row>
    <row r="2884" customFormat="false" ht="12.75" hidden="false" customHeight="false" outlineLevel="0" collapsed="false">
      <c r="A2884" s="0" t="s">
        <v>49</v>
      </c>
      <c r="B2884" s="0" t="s">
        <v>110</v>
      </c>
      <c r="C2884" s="0" t="s">
        <v>108</v>
      </c>
      <c r="D2884" s="116" t="n">
        <v>40210</v>
      </c>
      <c r="E2884" s="0" t="n">
        <v>1.04</v>
      </c>
      <c r="F2884" s="0" t="n">
        <v>3133108</v>
      </c>
      <c r="G2884" s="151" t="s">
        <v>111</v>
      </c>
      <c r="H2884" s="151" t="s">
        <v>111</v>
      </c>
      <c r="I2884" s="152" t="s">
        <v>112</v>
      </c>
    </row>
    <row r="2885" customFormat="false" ht="12.75" hidden="false" customHeight="false" outlineLevel="0" collapsed="false">
      <c r="A2885" s="0" t="s">
        <v>49</v>
      </c>
      <c r="B2885" s="0" t="s">
        <v>113</v>
      </c>
      <c r="C2885" s="0" t="s">
        <v>108</v>
      </c>
      <c r="D2885" s="116" t="n">
        <v>40210</v>
      </c>
      <c r="E2885" s="0" t="n">
        <v>0.05</v>
      </c>
      <c r="F2885" s="0" t="n">
        <v>3133109</v>
      </c>
      <c r="G2885" s="151" t="s">
        <v>111</v>
      </c>
      <c r="H2885" s="151" t="s">
        <v>111</v>
      </c>
      <c r="I2885" s="152" t="s">
        <v>112</v>
      </c>
    </row>
    <row r="2886" customFormat="false" ht="12.75" hidden="false" customHeight="false" outlineLevel="0" collapsed="false">
      <c r="A2886" s="0" t="s">
        <v>50</v>
      </c>
      <c r="B2886" s="0" t="s">
        <v>110</v>
      </c>
      <c r="C2886" s="0" t="s">
        <v>108</v>
      </c>
      <c r="D2886" s="116" t="n">
        <v>40210</v>
      </c>
      <c r="E2886" s="0" t="n">
        <v>1.6</v>
      </c>
      <c r="F2886" s="0" t="n">
        <v>3133110</v>
      </c>
      <c r="G2886" s="151" t="s">
        <v>111</v>
      </c>
      <c r="H2886" s="151" t="s">
        <v>111</v>
      </c>
      <c r="I2886" s="152" t="s">
        <v>112</v>
      </c>
    </row>
    <row r="2887" customFormat="false" ht="12.75" hidden="false" customHeight="false" outlineLevel="0" collapsed="false">
      <c r="A2887" s="0" t="s">
        <v>50</v>
      </c>
      <c r="B2887" s="0" t="s">
        <v>113</v>
      </c>
      <c r="C2887" s="0" t="s">
        <v>108</v>
      </c>
      <c r="D2887" s="116" t="n">
        <v>40210</v>
      </c>
      <c r="E2887" s="0" t="n">
        <v>-0.28</v>
      </c>
      <c r="F2887" s="0" t="n">
        <v>3133111</v>
      </c>
      <c r="G2887" s="151" t="s">
        <v>111</v>
      </c>
      <c r="H2887" s="151" t="s">
        <v>111</v>
      </c>
      <c r="I2887" s="152" t="s">
        <v>112</v>
      </c>
    </row>
    <row r="2888" customFormat="false" ht="12.75" hidden="false" customHeight="false" outlineLevel="0" collapsed="false">
      <c r="A2888" s="0" t="s">
        <v>51</v>
      </c>
      <c r="B2888" s="0" t="s">
        <v>110</v>
      </c>
      <c r="C2888" s="0" t="s">
        <v>108</v>
      </c>
      <c r="D2888" s="116" t="n">
        <v>40210</v>
      </c>
      <c r="E2888" s="0" t="n">
        <v>1.6</v>
      </c>
      <c r="F2888" s="0" t="n">
        <v>3133112</v>
      </c>
      <c r="G2888" s="151" t="s">
        <v>111</v>
      </c>
      <c r="H2888" s="151" t="s">
        <v>111</v>
      </c>
      <c r="I2888" s="152" t="s">
        <v>112</v>
      </c>
    </row>
    <row r="2889" customFormat="false" ht="12.75" hidden="false" customHeight="false" outlineLevel="0" collapsed="false">
      <c r="A2889" s="0" t="s">
        <v>51</v>
      </c>
      <c r="B2889" s="0" t="s">
        <v>113</v>
      </c>
      <c r="C2889" s="0" t="s">
        <v>108</v>
      </c>
      <c r="D2889" s="116" t="n">
        <v>40210</v>
      </c>
      <c r="E2889" s="0" t="n">
        <v>0.45</v>
      </c>
      <c r="F2889" s="0" t="n">
        <v>3133113</v>
      </c>
      <c r="G2889" s="151" t="s">
        <v>111</v>
      </c>
      <c r="H2889" s="151" t="s">
        <v>111</v>
      </c>
      <c r="I2889" s="152" t="s">
        <v>112</v>
      </c>
    </row>
    <row r="2890" customFormat="false" ht="12.75" hidden="false" customHeight="false" outlineLevel="0" collapsed="false">
      <c r="A2890" s="0" t="s">
        <v>52</v>
      </c>
      <c r="B2890" s="0" t="s">
        <v>110</v>
      </c>
      <c r="C2890" s="0" t="s">
        <v>108</v>
      </c>
      <c r="D2890" s="116" t="n">
        <v>40210</v>
      </c>
      <c r="E2890" s="0" t="n">
        <v>1.6</v>
      </c>
      <c r="F2890" s="0" t="n">
        <v>3133114</v>
      </c>
      <c r="G2890" s="151" t="s">
        <v>111</v>
      </c>
      <c r="H2890" s="151" t="s">
        <v>111</v>
      </c>
      <c r="I2890" s="152" t="s">
        <v>112</v>
      </c>
    </row>
    <row r="2891" customFormat="false" ht="12.75" hidden="false" customHeight="false" outlineLevel="0" collapsed="false">
      <c r="A2891" s="0" t="s">
        <v>52</v>
      </c>
      <c r="B2891" s="0" t="s">
        <v>113</v>
      </c>
      <c r="C2891" s="0" t="s">
        <v>108</v>
      </c>
      <c r="D2891" s="116" t="n">
        <v>40210</v>
      </c>
      <c r="E2891" s="0" t="n">
        <v>-0.2</v>
      </c>
      <c r="F2891" s="0" t="n">
        <v>3133115</v>
      </c>
      <c r="G2891" s="151" t="s">
        <v>111</v>
      </c>
      <c r="H2891" s="151" t="s">
        <v>111</v>
      </c>
      <c r="I2891" s="152" t="s">
        <v>112</v>
      </c>
    </row>
    <row r="2892" customFormat="false" ht="12.75" hidden="false" customHeight="false" outlineLevel="0" collapsed="false">
      <c r="A2892" s="0" t="s">
        <v>17</v>
      </c>
      <c r="B2892" s="0" t="s">
        <v>110</v>
      </c>
      <c r="C2892" s="0" t="s">
        <v>108</v>
      </c>
      <c r="D2892" s="116" t="n">
        <v>40210</v>
      </c>
      <c r="E2892" s="0" t="n">
        <v>0</v>
      </c>
      <c r="F2892" s="0" t="n">
        <v>3133116</v>
      </c>
      <c r="G2892" s="151" t="s">
        <v>111</v>
      </c>
      <c r="H2892" s="151" t="s">
        <v>111</v>
      </c>
      <c r="I2892" s="152" t="s">
        <v>112</v>
      </c>
    </row>
    <row r="2893" customFormat="false" ht="12.75" hidden="false" customHeight="false" outlineLevel="0" collapsed="false">
      <c r="A2893" s="0" t="s">
        <v>17</v>
      </c>
      <c r="B2893" s="0" t="s">
        <v>113</v>
      </c>
      <c r="C2893" s="0" t="s">
        <v>108</v>
      </c>
      <c r="D2893" s="116" t="n">
        <v>40210</v>
      </c>
      <c r="E2893" s="0" t="n">
        <v>0</v>
      </c>
      <c r="F2893" s="0" t="n">
        <v>3133117</v>
      </c>
      <c r="G2893" s="151" t="s">
        <v>111</v>
      </c>
      <c r="H2893" s="151" t="s">
        <v>111</v>
      </c>
      <c r="I2893" s="152" t="s">
        <v>112</v>
      </c>
    </row>
    <row r="2894" customFormat="false" ht="12.75" hidden="false" customHeight="false" outlineLevel="0" collapsed="false">
      <c r="A2894" s="0" t="s">
        <v>18</v>
      </c>
      <c r="B2894" s="0" t="s">
        <v>110</v>
      </c>
      <c r="C2894" s="0" t="s">
        <v>108</v>
      </c>
      <c r="D2894" s="116" t="n">
        <v>40210</v>
      </c>
      <c r="E2894" s="0" t="n">
        <v>0</v>
      </c>
      <c r="F2894" s="0" t="n">
        <v>3133118</v>
      </c>
      <c r="G2894" s="151" t="s">
        <v>111</v>
      </c>
      <c r="H2894" s="151" t="s">
        <v>111</v>
      </c>
      <c r="I2894" s="152" t="s">
        <v>112</v>
      </c>
    </row>
    <row r="2895" customFormat="false" ht="12.75" hidden="false" customHeight="false" outlineLevel="0" collapsed="false">
      <c r="A2895" s="0" t="s">
        <v>18</v>
      </c>
      <c r="B2895" s="0" t="s">
        <v>113</v>
      </c>
      <c r="C2895" s="0" t="s">
        <v>108</v>
      </c>
      <c r="D2895" s="116" t="n">
        <v>40210</v>
      </c>
      <c r="E2895" s="0" t="n">
        <v>0</v>
      </c>
      <c r="F2895" s="0" t="n">
        <v>3133119</v>
      </c>
      <c r="G2895" s="151" t="s">
        <v>111</v>
      </c>
      <c r="H2895" s="151" t="s">
        <v>111</v>
      </c>
      <c r="I2895" s="152" t="s">
        <v>112</v>
      </c>
    </row>
    <row r="2896" customFormat="false" ht="12.75" hidden="false" customHeight="false" outlineLevel="0" collapsed="false">
      <c r="A2896" s="0" t="s">
        <v>19</v>
      </c>
      <c r="B2896" s="0" t="s">
        <v>110</v>
      </c>
      <c r="C2896" s="0" t="s">
        <v>108</v>
      </c>
      <c r="D2896" s="116" t="n">
        <v>40210</v>
      </c>
      <c r="E2896" s="0" t="n">
        <v>1.135</v>
      </c>
      <c r="F2896" s="0" t="n">
        <v>3133120</v>
      </c>
      <c r="G2896" s="151" t="s">
        <v>111</v>
      </c>
      <c r="H2896" s="151" t="s">
        <v>111</v>
      </c>
      <c r="I2896" s="152" t="s">
        <v>112</v>
      </c>
    </row>
    <row r="2897" customFormat="false" ht="12.75" hidden="false" customHeight="false" outlineLevel="0" collapsed="false">
      <c r="A2897" s="0" t="s">
        <v>19</v>
      </c>
      <c r="B2897" s="0" t="s">
        <v>113</v>
      </c>
      <c r="C2897" s="0" t="s">
        <v>108</v>
      </c>
      <c r="D2897" s="116" t="n">
        <v>40210</v>
      </c>
      <c r="E2897" s="0" t="n">
        <v>0.05</v>
      </c>
      <c r="F2897" s="0" t="n">
        <v>3133121</v>
      </c>
      <c r="G2897" s="151" t="s">
        <v>111</v>
      </c>
      <c r="H2897" s="151" t="s">
        <v>111</v>
      </c>
      <c r="I2897" s="152" t="s">
        <v>112</v>
      </c>
    </row>
    <row r="2898" customFormat="false" ht="12.75" hidden="false" customHeight="false" outlineLevel="0" collapsed="false">
      <c r="A2898" s="0" t="s">
        <v>21</v>
      </c>
      <c r="B2898" s="0" t="s">
        <v>110</v>
      </c>
      <c r="C2898" s="0" t="s">
        <v>108</v>
      </c>
      <c r="D2898" s="116" t="n">
        <v>40210</v>
      </c>
      <c r="E2898" s="0" t="n">
        <v>1.135</v>
      </c>
      <c r="F2898" s="0" t="n">
        <v>3133122</v>
      </c>
      <c r="G2898" s="151" t="s">
        <v>111</v>
      </c>
      <c r="H2898" s="151" t="s">
        <v>111</v>
      </c>
      <c r="I2898" s="152" t="s">
        <v>112</v>
      </c>
    </row>
    <row r="2899" customFormat="false" ht="12.75" hidden="false" customHeight="false" outlineLevel="0" collapsed="false">
      <c r="A2899" s="0" t="s">
        <v>21</v>
      </c>
      <c r="B2899" s="0" t="s">
        <v>113</v>
      </c>
      <c r="C2899" s="0" t="s">
        <v>108</v>
      </c>
      <c r="D2899" s="116" t="n">
        <v>40210</v>
      </c>
      <c r="E2899" s="0" t="n">
        <v>0.07</v>
      </c>
      <c r="F2899" s="0" t="n">
        <v>3133123</v>
      </c>
      <c r="G2899" s="151" t="s">
        <v>111</v>
      </c>
      <c r="H2899" s="151" t="s">
        <v>111</v>
      </c>
      <c r="I2899" s="152" t="s">
        <v>112</v>
      </c>
    </row>
    <row r="2900" customFormat="false" ht="12.75" hidden="false" customHeight="false" outlineLevel="0" collapsed="false">
      <c r="A2900" s="0" t="s">
        <v>73</v>
      </c>
      <c r="B2900" s="0" t="s">
        <v>80</v>
      </c>
      <c r="C2900" s="0" t="s">
        <v>108</v>
      </c>
      <c r="D2900" s="116" t="n">
        <v>40210</v>
      </c>
      <c r="E2900" s="0" t="n">
        <v>0.05</v>
      </c>
      <c r="F2900" s="0" t="n">
        <v>3133124</v>
      </c>
      <c r="G2900" s="151" t="s">
        <v>111</v>
      </c>
      <c r="H2900" s="151" t="s">
        <v>111</v>
      </c>
      <c r="I2900" s="152" t="s">
        <v>112</v>
      </c>
    </row>
    <row r="2901" customFormat="false" ht="12.75" hidden="false" customHeight="false" outlineLevel="0" collapsed="false">
      <c r="A2901" s="0" t="s">
        <v>74</v>
      </c>
      <c r="B2901" s="0" t="s">
        <v>80</v>
      </c>
      <c r="C2901" s="0" t="s">
        <v>108</v>
      </c>
      <c r="D2901" s="116" t="n">
        <v>40210</v>
      </c>
      <c r="E2901" s="0" t="n">
        <v>0.45</v>
      </c>
      <c r="F2901" s="0" t="n">
        <v>3133125</v>
      </c>
      <c r="G2901" s="151" t="s">
        <v>111</v>
      </c>
      <c r="H2901" s="151" t="s">
        <v>111</v>
      </c>
      <c r="I2901" s="152" t="s">
        <v>112</v>
      </c>
    </row>
    <row r="2902" customFormat="false" ht="12.75" hidden="false" customHeight="false" outlineLevel="0" collapsed="false">
      <c r="A2902" s="0" t="s">
        <v>75</v>
      </c>
      <c r="B2902" s="0" t="s">
        <v>80</v>
      </c>
      <c r="C2902" s="0" t="s">
        <v>108</v>
      </c>
      <c r="D2902" s="116" t="n">
        <v>40210</v>
      </c>
      <c r="E2902" s="0" t="n">
        <v>-0.2</v>
      </c>
      <c r="F2902" s="0" t="n">
        <v>3133126</v>
      </c>
      <c r="G2902" s="151" t="s">
        <v>111</v>
      </c>
      <c r="H2902" s="151" t="s">
        <v>111</v>
      </c>
      <c r="I2902" s="152" t="s">
        <v>112</v>
      </c>
    </row>
    <row r="2903" customFormat="false" ht="12.75" hidden="false" customHeight="false" outlineLevel="0" collapsed="false">
      <c r="A2903" s="0" t="s">
        <v>76</v>
      </c>
      <c r="B2903" s="0" t="s">
        <v>80</v>
      </c>
      <c r="C2903" s="0" t="s">
        <v>108</v>
      </c>
      <c r="D2903" s="116" t="n">
        <v>40210</v>
      </c>
      <c r="E2903" s="0" t="n">
        <v>0.45</v>
      </c>
      <c r="F2903" s="0" t="n">
        <v>3133127</v>
      </c>
      <c r="G2903" s="151" t="s">
        <v>111</v>
      </c>
      <c r="H2903" s="151" t="s">
        <v>111</v>
      </c>
      <c r="I2903" s="152" t="s">
        <v>112</v>
      </c>
    </row>
    <row r="2904" customFormat="false" ht="12.75" hidden="false" customHeight="false" outlineLevel="0" collapsed="false">
      <c r="A2904" s="0" t="s">
        <v>72</v>
      </c>
      <c r="B2904" s="0" t="s">
        <v>80</v>
      </c>
      <c r="C2904" s="0" t="s">
        <v>108</v>
      </c>
      <c r="D2904" s="116" t="n">
        <v>40210</v>
      </c>
      <c r="E2904" s="158" t="n">
        <v>40238</v>
      </c>
      <c r="I2904" s="152" t="s">
        <v>109</v>
      </c>
    </row>
    <row r="2905" customFormat="false" ht="12.75" hidden="false" customHeight="false" outlineLevel="0" collapsed="false">
      <c r="A2905" s="0" t="s">
        <v>59</v>
      </c>
      <c r="B2905" s="0" t="s">
        <v>110</v>
      </c>
      <c r="C2905" s="0" t="s">
        <v>108</v>
      </c>
      <c r="D2905" s="116" t="n">
        <v>40238</v>
      </c>
      <c r="E2905" s="0" t="n">
        <v>0.655</v>
      </c>
      <c r="F2905" s="0" t="n">
        <v>3133100</v>
      </c>
      <c r="G2905" s="151" t="s">
        <v>111</v>
      </c>
      <c r="H2905" s="151" t="s">
        <v>111</v>
      </c>
      <c r="I2905" s="152" t="s">
        <v>112</v>
      </c>
    </row>
    <row r="2906" customFormat="false" ht="12.75" hidden="false" customHeight="false" outlineLevel="0" collapsed="false">
      <c r="A2906" s="0" t="s">
        <v>59</v>
      </c>
      <c r="B2906" s="0" t="s">
        <v>113</v>
      </c>
      <c r="C2906" s="0" t="s">
        <v>108</v>
      </c>
      <c r="D2906" s="116" t="n">
        <v>40238</v>
      </c>
      <c r="E2906" s="0" t="n">
        <v>0.05</v>
      </c>
      <c r="F2906" s="0" t="n">
        <v>3133101</v>
      </c>
      <c r="G2906" s="151" t="s">
        <v>111</v>
      </c>
      <c r="H2906" s="151" t="s">
        <v>111</v>
      </c>
      <c r="I2906" s="152" t="s">
        <v>112</v>
      </c>
    </row>
    <row r="2907" customFormat="false" ht="12.75" hidden="false" customHeight="false" outlineLevel="0" collapsed="false">
      <c r="A2907" s="0" t="s">
        <v>60</v>
      </c>
      <c r="B2907" s="0" t="s">
        <v>110</v>
      </c>
      <c r="C2907" s="0" t="s">
        <v>108</v>
      </c>
      <c r="D2907" s="116" t="n">
        <v>40238</v>
      </c>
      <c r="E2907" s="0" t="n">
        <v>0.655</v>
      </c>
      <c r="F2907" s="0" t="n">
        <v>3133102</v>
      </c>
      <c r="G2907" s="151" t="s">
        <v>111</v>
      </c>
      <c r="H2907" s="151" t="s">
        <v>111</v>
      </c>
      <c r="I2907" s="152" t="s">
        <v>112</v>
      </c>
    </row>
    <row r="2908" customFormat="false" ht="12.75" hidden="false" customHeight="false" outlineLevel="0" collapsed="false">
      <c r="A2908" s="0" t="s">
        <v>60</v>
      </c>
      <c r="B2908" s="0" t="s">
        <v>113</v>
      </c>
      <c r="C2908" s="0" t="s">
        <v>108</v>
      </c>
      <c r="D2908" s="116" t="n">
        <v>40238</v>
      </c>
      <c r="E2908" s="0" t="n">
        <v>0.15</v>
      </c>
      <c r="F2908" s="0" t="n">
        <v>3133103</v>
      </c>
      <c r="G2908" s="151" t="s">
        <v>111</v>
      </c>
      <c r="H2908" s="151" t="s">
        <v>111</v>
      </c>
      <c r="I2908" s="152" t="s">
        <v>112</v>
      </c>
    </row>
    <row r="2909" customFormat="false" ht="12.75" hidden="false" customHeight="false" outlineLevel="0" collapsed="false">
      <c r="A2909" s="0" t="s">
        <v>61</v>
      </c>
      <c r="B2909" s="0" t="s">
        <v>110</v>
      </c>
      <c r="C2909" s="0" t="s">
        <v>108</v>
      </c>
      <c r="D2909" s="116" t="n">
        <v>40238</v>
      </c>
      <c r="E2909" s="0" t="n">
        <v>0.655</v>
      </c>
      <c r="F2909" s="0" t="n">
        <v>3133104</v>
      </c>
      <c r="G2909" s="151" t="s">
        <v>111</v>
      </c>
      <c r="H2909" s="151" t="s">
        <v>111</v>
      </c>
      <c r="I2909" s="152" t="s">
        <v>112</v>
      </c>
    </row>
    <row r="2910" customFormat="false" ht="12.75" hidden="false" customHeight="false" outlineLevel="0" collapsed="false">
      <c r="A2910" s="0" t="s">
        <v>61</v>
      </c>
      <c r="B2910" s="0" t="s">
        <v>113</v>
      </c>
      <c r="C2910" s="0" t="s">
        <v>108</v>
      </c>
      <c r="D2910" s="116" t="n">
        <v>40238</v>
      </c>
      <c r="E2910" s="0" t="n">
        <v>0.05</v>
      </c>
      <c r="F2910" s="0" t="n">
        <v>3133105</v>
      </c>
      <c r="G2910" s="151" t="s">
        <v>111</v>
      </c>
      <c r="H2910" s="151" t="s">
        <v>111</v>
      </c>
      <c r="I2910" s="152" t="s">
        <v>112</v>
      </c>
    </row>
    <row r="2911" customFormat="false" ht="12.75" hidden="false" customHeight="false" outlineLevel="0" collapsed="false">
      <c r="A2911" s="0" t="s">
        <v>62</v>
      </c>
      <c r="B2911" s="0" t="s">
        <v>110</v>
      </c>
      <c r="C2911" s="0" t="s">
        <v>108</v>
      </c>
      <c r="D2911" s="116" t="n">
        <v>40238</v>
      </c>
      <c r="E2911" s="0" t="n">
        <v>0.655</v>
      </c>
      <c r="F2911" s="0" t="n">
        <v>3133106</v>
      </c>
      <c r="G2911" s="151" t="s">
        <v>111</v>
      </c>
      <c r="H2911" s="151" t="s">
        <v>111</v>
      </c>
      <c r="I2911" s="152" t="s">
        <v>112</v>
      </c>
    </row>
    <row r="2912" customFormat="false" ht="12.75" hidden="false" customHeight="false" outlineLevel="0" collapsed="false">
      <c r="A2912" s="0" t="s">
        <v>62</v>
      </c>
      <c r="B2912" s="0" t="s">
        <v>113</v>
      </c>
      <c r="C2912" s="0" t="s">
        <v>108</v>
      </c>
      <c r="D2912" s="116" t="n">
        <v>40238</v>
      </c>
      <c r="E2912" s="0" t="n">
        <v>0.15</v>
      </c>
      <c r="F2912" s="0" t="n">
        <v>3133107</v>
      </c>
      <c r="G2912" s="151" t="s">
        <v>111</v>
      </c>
      <c r="H2912" s="151" t="s">
        <v>111</v>
      </c>
      <c r="I2912" s="152" t="s">
        <v>112</v>
      </c>
    </row>
    <row r="2913" customFormat="false" ht="12.75" hidden="false" customHeight="false" outlineLevel="0" collapsed="false">
      <c r="A2913" s="0" t="s">
        <v>49</v>
      </c>
      <c r="B2913" s="0" t="s">
        <v>110</v>
      </c>
      <c r="C2913" s="0" t="s">
        <v>108</v>
      </c>
      <c r="D2913" s="116" t="n">
        <v>40238</v>
      </c>
      <c r="E2913" s="0" t="n">
        <v>0.54</v>
      </c>
      <c r="F2913" s="0" t="n">
        <v>3133108</v>
      </c>
      <c r="G2913" s="151" t="s">
        <v>111</v>
      </c>
      <c r="H2913" s="151" t="s">
        <v>111</v>
      </c>
      <c r="I2913" s="152" t="s">
        <v>112</v>
      </c>
    </row>
    <row r="2914" customFormat="false" ht="12.75" hidden="false" customHeight="false" outlineLevel="0" collapsed="false">
      <c r="A2914" s="0" t="s">
        <v>49</v>
      </c>
      <c r="B2914" s="0" t="s">
        <v>113</v>
      </c>
      <c r="C2914" s="0" t="s">
        <v>108</v>
      </c>
      <c r="D2914" s="116" t="n">
        <v>40238</v>
      </c>
      <c r="E2914" s="0" t="n">
        <v>0.05</v>
      </c>
      <c r="F2914" s="0" t="n">
        <v>3133109</v>
      </c>
      <c r="G2914" s="151" t="s">
        <v>111</v>
      </c>
      <c r="H2914" s="151" t="s">
        <v>111</v>
      </c>
      <c r="I2914" s="152" t="s">
        <v>112</v>
      </c>
    </row>
    <row r="2915" customFormat="false" ht="12.75" hidden="false" customHeight="false" outlineLevel="0" collapsed="false">
      <c r="A2915" s="0" t="s">
        <v>50</v>
      </c>
      <c r="B2915" s="0" t="s">
        <v>110</v>
      </c>
      <c r="C2915" s="0" t="s">
        <v>108</v>
      </c>
      <c r="D2915" s="116" t="n">
        <v>40238</v>
      </c>
      <c r="E2915" s="0" t="n">
        <v>0.69</v>
      </c>
      <c r="F2915" s="0" t="n">
        <v>3133110</v>
      </c>
      <c r="G2915" s="151" t="s">
        <v>111</v>
      </c>
      <c r="H2915" s="151" t="s">
        <v>111</v>
      </c>
      <c r="I2915" s="152" t="s">
        <v>112</v>
      </c>
    </row>
    <row r="2916" customFormat="false" ht="12.75" hidden="false" customHeight="false" outlineLevel="0" collapsed="false">
      <c r="A2916" s="0" t="s">
        <v>50</v>
      </c>
      <c r="B2916" s="0" t="s">
        <v>113</v>
      </c>
      <c r="C2916" s="0" t="s">
        <v>108</v>
      </c>
      <c r="D2916" s="116" t="n">
        <v>40238</v>
      </c>
      <c r="E2916" s="0" t="n">
        <v>-0.17</v>
      </c>
      <c r="F2916" s="0" t="n">
        <v>3133111</v>
      </c>
      <c r="G2916" s="151" t="s">
        <v>111</v>
      </c>
      <c r="H2916" s="151" t="s">
        <v>111</v>
      </c>
      <c r="I2916" s="152" t="s">
        <v>112</v>
      </c>
    </row>
    <row r="2917" customFormat="false" ht="12.75" hidden="false" customHeight="false" outlineLevel="0" collapsed="false">
      <c r="A2917" s="0" t="s">
        <v>51</v>
      </c>
      <c r="B2917" s="0" t="s">
        <v>110</v>
      </c>
      <c r="C2917" s="0" t="s">
        <v>108</v>
      </c>
      <c r="D2917" s="116" t="n">
        <v>40238</v>
      </c>
      <c r="E2917" s="0" t="n">
        <v>0.69</v>
      </c>
      <c r="F2917" s="0" t="n">
        <v>3133112</v>
      </c>
      <c r="G2917" s="151" t="s">
        <v>111</v>
      </c>
      <c r="H2917" s="151" t="s">
        <v>111</v>
      </c>
      <c r="I2917" s="152" t="s">
        <v>112</v>
      </c>
    </row>
    <row r="2918" customFormat="false" ht="12.75" hidden="false" customHeight="false" outlineLevel="0" collapsed="false">
      <c r="A2918" s="0" t="s">
        <v>51</v>
      </c>
      <c r="B2918" s="0" t="s">
        <v>113</v>
      </c>
      <c r="C2918" s="0" t="s">
        <v>108</v>
      </c>
      <c r="D2918" s="116" t="n">
        <v>40238</v>
      </c>
      <c r="E2918" s="0" t="n">
        <v>0.1</v>
      </c>
      <c r="F2918" s="0" t="n">
        <v>3133113</v>
      </c>
      <c r="G2918" s="151" t="s">
        <v>111</v>
      </c>
      <c r="H2918" s="151" t="s">
        <v>111</v>
      </c>
      <c r="I2918" s="152" t="s">
        <v>112</v>
      </c>
    </row>
    <row r="2919" customFormat="false" ht="12.75" hidden="false" customHeight="false" outlineLevel="0" collapsed="false">
      <c r="A2919" s="0" t="s">
        <v>52</v>
      </c>
      <c r="B2919" s="0" t="s">
        <v>110</v>
      </c>
      <c r="C2919" s="0" t="s">
        <v>108</v>
      </c>
      <c r="D2919" s="116" t="n">
        <v>40238</v>
      </c>
      <c r="E2919" s="0" t="n">
        <v>0.69</v>
      </c>
      <c r="F2919" s="0" t="n">
        <v>3133114</v>
      </c>
      <c r="G2919" s="151" t="s">
        <v>111</v>
      </c>
      <c r="H2919" s="151" t="s">
        <v>111</v>
      </c>
      <c r="I2919" s="152" t="s">
        <v>112</v>
      </c>
    </row>
    <row r="2920" customFormat="false" ht="12.75" hidden="false" customHeight="false" outlineLevel="0" collapsed="false">
      <c r="A2920" s="0" t="s">
        <v>52</v>
      </c>
      <c r="B2920" s="0" t="s">
        <v>113</v>
      </c>
      <c r="C2920" s="0" t="s">
        <v>108</v>
      </c>
      <c r="D2920" s="116" t="n">
        <v>40238</v>
      </c>
      <c r="E2920" s="0" t="n">
        <v>-0.05</v>
      </c>
      <c r="F2920" s="0" t="n">
        <v>3133115</v>
      </c>
      <c r="G2920" s="151" t="s">
        <v>111</v>
      </c>
      <c r="H2920" s="151" t="s">
        <v>111</v>
      </c>
      <c r="I2920" s="152" t="s">
        <v>112</v>
      </c>
    </row>
    <row r="2921" customFormat="false" ht="12.75" hidden="false" customHeight="false" outlineLevel="0" collapsed="false">
      <c r="A2921" s="0" t="s">
        <v>17</v>
      </c>
      <c r="B2921" s="0" t="s">
        <v>110</v>
      </c>
      <c r="C2921" s="0" t="s">
        <v>108</v>
      </c>
      <c r="D2921" s="116" t="n">
        <v>40238</v>
      </c>
      <c r="E2921" s="0" t="n">
        <v>0</v>
      </c>
      <c r="F2921" s="0" t="n">
        <v>3133116</v>
      </c>
      <c r="G2921" s="151" t="s">
        <v>111</v>
      </c>
      <c r="H2921" s="151" t="s">
        <v>111</v>
      </c>
      <c r="I2921" s="152" t="s">
        <v>112</v>
      </c>
    </row>
    <row r="2922" customFormat="false" ht="12.75" hidden="false" customHeight="false" outlineLevel="0" collapsed="false">
      <c r="A2922" s="0" t="s">
        <v>17</v>
      </c>
      <c r="B2922" s="0" t="s">
        <v>113</v>
      </c>
      <c r="C2922" s="0" t="s">
        <v>108</v>
      </c>
      <c r="D2922" s="116" t="n">
        <v>40238</v>
      </c>
      <c r="E2922" s="0" t="n">
        <v>0</v>
      </c>
      <c r="F2922" s="0" t="n">
        <v>3133117</v>
      </c>
      <c r="G2922" s="151" t="s">
        <v>111</v>
      </c>
      <c r="H2922" s="151" t="s">
        <v>111</v>
      </c>
      <c r="I2922" s="152" t="s">
        <v>112</v>
      </c>
    </row>
    <row r="2923" customFormat="false" ht="12.75" hidden="false" customHeight="false" outlineLevel="0" collapsed="false">
      <c r="A2923" s="0" t="s">
        <v>18</v>
      </c>
      <c r="B2923" s="0" t="s">
        <v>110</v>
      </c>
      <c r="C2923" s="0" t="s">
        <v>108</v>
      </c>
      <c r="D2923" s="116" t="n">
        <v>40238</v>
      </c>
      <c r="E2923" s="0" t="n">
        <v>0</v>
      </c>
      <c r="F2923" s="0" t="n">
        <v>3133118</v>
      </c>
      <c r="G2923" s="151" t="s">
        <v>111</v>
      </c>
      <c r="H2923" s="151" t="s">
        <v>111</v>
      </c>
      <c r="I2923" s="152" t="s">
        <v>112</v>
      </c>
    </row>
    <row r="2924" customFormat="false" ht="12.75" hidden="false" customHeight="false" outlineLevel="0" collapsed="false">
      <c r="A2924" s="0" t="s">
        <v>18</v>
      </c>
      <c r="B2924" s="0" t="s">
        <v>113</v>
      </c>
      <c r="C2924" s="0" t="s">
        <v>108</v>
      </c>
      <c r="D2924" s="116" t="n">
        <v>40238</v>
      </c>
      <c r="E2924" s="0" t="n">
        <v>0</v>
      </c>
      <c r="F2924" s="0" t="n">
        <v>3133119</v>
      </c>
      <c r="G2924" s="151" t="s">
        <v>111</v>
      </c>
      <c r="H2924" s="151" t="s">
        <v>111</v>
      </c>
      <c r="I2924" s="152" t="s">
        <v>112</v>
      </c>
    </row>
    <row r="2925" customFormat="false" ht="12.75" hidden="false" customHeight="false" outlineLevel="0" collapsed="false">
      <c r="A2925" s="0" t="s">
        <v>19</v>
      </c>
      <c r="B2925" s="0" t="s">
        <v>110</v>
      </c>
      <c r="C2925" s="0" t="s">
        <v>108</v>
      </c>
      <c r="D2925" s="116" t="n">
        <v>40238</v>
      </c>
      <c r="E2925" s="0" t="n">
        <v>0.605</v>
      </c>
      <c r="F2925" s="0" t="n">
        <v>3133120</v>
      </c>
      <c r="G2925" s="151" t="s">
        <v>111</v>
      </c>
      <c r="H2925" s="151" t="s">
        <v>111</v>
      </c>
      <c r="I2925" s="152" t="s">
        <v>112</v>
      </c>
    </row>
    <row r="2926" customFormat="false" ht="12.75" hidden="false" customHeight="false" outlineLevel="0" collapsed="false">
      <c r="A2926" s="0" t="s">
        <v>19</v>
      </c>
      <c r="B2926" s="0" t="s">
        <v>113</v>
      </c>
      <c r="C2926" s="0" t="s">
        <v>108</v>
      </c>
      <c r="D2926" s="116" t="n">
        <v>40238</v>
      </c>
      <c r="E2926" s="0" t="n">
        <v>0.05</v>
      </c>
      <c r="F2926" s="0" t="n">
        <v>3133121</v>
      </c>
      <c r="G2926" s="151" t="s">
        <v>111</v>
      </c>
      <c r="H2926" s="151" t="s">
        <v>111</v>
      </c>
      <c r="I2926" s="152" t="s">
        <v>112</v>
      </c>
    </row>
    <row r="2927" customFormat="false" ht="12.75" hidden="false" customHeight="false" outlineLevel="0" collapsed="false">
      <c r="A2927" s="0" t="s">
        <v>21</v>
      </c>
      <c r="B2927" s="0" t="s">
        <v>110</v>
      </c>
      <c r="C2927" s="0" t="s">
        <v>108</v>
      </c>
      <c r="D2927" s="116" t="n">
        <v>40238</v>
      </c>
      <c r="E2927" s="0" t="n">
        <v>0.605</v>
      </c>
      <c r="F2927" s="0" t="n">
        <v>3133122</v>
      </c>
      <c r="G2927" s="151" t="s">
        <v>111</v>
      </c>
      <c r="H2927" s="151" t="s">
        <v>111</v>
      </c>
      <c r="I2927" s="152" t="s">
        <v>112</v>
      </c>
    </row>
    <row r="2928" customFormat="false" ht="12.75" hidden="false" customHeight="false" outlineLevel="0" collapsed="false">
      <c r="A2928" s="0" t="s">
        <v>21</v>
      </c>
      <c r="B2928" s="0" t="s">
        <v>113</v>
      </c>
      <c r="C2928" s="0" t="s">
        <v>108</v>
      </c>
      <c r="D2928" s="116" t="n">
        <v>40238</v>
      </c>
      <c r="E2928" s="0" t="n">
        <v>0.07</v>
      </c>
      <c r="F2928" s="0" t="n">
        <v>3133123</v>
      </c>
      <c r="G2928" s="151" t="s">
        <v>111</v>
      </c>
      <c r="H2928" s="151" t="s">
        <v>111</v>
      </c>
      <c r="I2928" s="152" t="s">
        <v>112</v>
      </c>
    </row>
    <row r="2929" customFormat="false" ht="12.75" hidden="false" customHeight="false" outlineLevel="0" collapsed="false">
      <c r="A2929" s="0" t="s">
        <v>73</v>
      </c>
      <c r="B2929" s="0" t="s">
        <v>80</v>
      </c>
      <c r="C2929" s="0" t="s">
        <v>108</v>
      </c>
      <c r="D2929" s="116" t="n">
        <v>40238</v>
      </c>
      <c r="E2929" s="0" t="n">
        <v>0.05</v>
      </c>
      <c r="F2929" s="0" t="n">
        <v>3133124</v>
      </c>
      <c r="G2929" s="151" t="s">
        <v>111</v>
      </c>
      <c r="H2929" s="151" t="s">
        <v>111</v>
      </c>
      <c r="I2929" s="152" t="s">
        <v>112</v>
      </c>
    </row>
    <row r="2930" customFormat="false" ht="12.75" hidden="false" customHeight="false" outlineLevel="0" collapsed="false">
      <c r="A2930" s="0" t="s">
        <v>74</v>
      </c>
      <c r="B2930" s="0" t="s">
        <v>80</v>
      </c>
      <c r="C2930" s="0" t="s">
        <v>108</v>
      </c>
      <c r="D2930" s="116" t="n">
        <v>40238</v>
      </c>
      <c r="E2930" s="0" t="n">
        <v>0.1</v>
      </c>
      <c r="F2930" s="0" t="n">
        <v>3133125</v>
      </c>
      <c r="G2930" s="151" t="s">
        <v>111</v>
      </c>
      <c r="H2930" s="151" t="s">
        <v>111</v>
      </c>
      <c r="I2930" s="152" t="s">
        <v>112</v>
      </c>
    </row>
    <row r="2931" customFormat="false" ht="12.75" hidden="false" customHeight="false" outlineLevel="0" collapsed="false">
      <c r="A2931" s="0" t="s">
        <v>75</v>
      </c>
      <c r="B2931" s="0" t="s">
        <v>80</v>
      </c>
      <c r="C2931" s="0" t="s">
        <v>108</v>
      </c>
      <c r="D2931" s="116" t="n">
        <v>40238</v>
      </c>
      <c r="E2931" s="0" t="n">
        <v>-0.05</v>
      </c>
      <c r="F2931" s="0" t="n">
        <v>3133126</v>
      </c>
      <c r="G2931" s="151" t="s">
        <v>111</v>
      </c>
      <c r="H2931" s="151" t="s">
        <v>111</v>
      </c>
      <c r="I2931" s="152" t="s">
        <v>112</v>
      </c>
    </row>
    <row r="2932" customFormat="false" ht="12.75" hidden="false" customHeight="false" outlineLevel="0" collapsed="false">
      <c r="A2932" s="0" t="s">
        <v>76</v>
      </c>
      <c r="B2932" s="0" t="s">
        <v>80</v>
      </c>
      <c r="C2932" s="0" t="s">
        <v>108</v>
      </c>
      <c r="D2932" s="116" t="n">
        <v>40238</v>
      </c>
      <c r="E2932" s="0" t="n">
        <v>0.1</v>
      </c>
      <c r="F2932" s="0" t="n">
        <v>3133127</v>
      </c>
      <c r="G2932" s="151" t="s">
        <v>111</v>
      </c>
      <c r="H2932" s="151" t="s">
        <v>111</v>
      </c>
      <c r="I2932" s="152" t="s">
        <v>112</v>
      </c>
    </row>
    <row r="2933" customFormat="false" ht="12.75" hidden="false" customHeight="false" outlineLevel="0" collapsed="false">
      <c r="A2933" s="0" t="s">
        <v>72</v>
      </c>
      <c r="B2933" s="0" t="s">
        <v>80</v>
      </c>
      <c r="C2933" s="0" t="s">
        <v>108</v>
      </c>
      <c r="D2933" s="116" t="n">
        <v>40238</v>
      </c>
      <c r="E2933" s="158" t="n">
        <v>40269</v>
      </c>
      <c r="I2933" s="152" t="s">
        <v>109</v>
      </c>
    </row>
    <row r="2934" customFormat="false" ht="12.75" hidden="false" customHeight="false" outlineLevel="0" collapsed="false">
      <c r="A2934" s="0" t="s">
        <v>59</v>
      </c>
      <c r="B2934" s="0" t="s">
        <v>110</v>
      </c>
      <c r="C2934" s="0" t="s">
        <v>108</v>
      </c>
      <c r="D2934" s="116" t="n">
        <v>40269</v>
      </c>
      <c r="E2934" s="0" t="n">
        <v>0.435</v>
      </c>
      <c r="F2934" s="0" t="n">
        <v>3133100</v>
      </c>
      <c r="G2934" s="151" t="s">
        <v>111</v>
      </c>
      <c r="H2934" s="151" t="s">
        <v>111</v>
      </c>
      <c r="I2934" s="152" t="s">
        <v>112</v>
      </c>
    </row>
    <row r="2935" customFormat="false" ht="12.75" hidden="false" customHeight="false" outlineLevel="0" collapsed="false">
      <c r="A2935" s="0" t="s">
        <v>59</v>
      </c>
      <c r="B2935" s="0" t="s">
        <v>113</v>
      </c>
      <c r="C2935" s="0" t="s">
        <v>108</v>
      </c>
      <c r="D2935" s="116" t="n">
        <v>40269</v>
      </c>
      <c r="E2935" s="0" t="n">
        <v>0.02</v>
      </c>
      <c r="F2935" s="0" t="n">
        <v>3133101</v>
      </c>
      <c r="G2935" s="151" t="s">
        <v>111</v>
      </c>
      <c r="H2935" s="151" t="s">
        <v>111</v>
      </c>
      <c r="I2935" s="152" t="s">
        <v>112</v>
      </c>
    </row>
    <row r="2936" customFormat="false" ht="12.75" hidden="false" customHeight="false" outlineLevel="0" collapsed="false">
      <c r="A2936" s="0" t="s">
        <v>60</v>
      </c>
      <c r="B2936" s="0" t="s">
        <v>110</v>
      </c>
      <c r="C2936" s="0" t="s">
        <v>108</v>
      </c>
      <c r="D2936" s="116" t="n">
        <v>40269</v>
      </c>
      <c r="E2936" s="0" t="n">
        <v>0.435</v>
      </c>
      <c r="F2936" s="0" t="n">
        <v>3133102</v>
      </c>
      <c r="G2936" s="151" t="s">
        <v>111</v>
      </c>
      <c r="H2936" s="151" t="s">
        <v>111</v>
      </c>
      <c r="I2936" s="152" t="s">
        <v>112</v>
      </c>
    </row>
    <row r="2937" customFormat="false" ht="12.75" hidden="false" customHeight="false" outlineLevel="0" collapsed="false">
      <c r="A2937" s="0" t="s">
        <v>60</v>
      </c>
      <c r="B2937" s="0" t="s">
        <v>113</v>
      </c>
      <c r="C2937" s="0" t="s">
        <v>108</v>
      </c>
      <c r="D2937" s="116" t="n">
        <v>40269</v>
      </c>
      <c r="E2937" s="0" t="n">
        <v>0.05</v>
      </c>
      <c r="F2937" s="0" t="n">
        <v>3133103</v>
      </c>
      <c r="G2937" s="151" t="s">
        <v>111</v>
      </c>
      <c r="H2937" s="151" t="s">
        <v>111</v>
      </c>
      <c r="I2937" s="152" t="s">
        <v>112</v>
      </c>
    </row>
    <row r="2938" customFormat="false" ht="12.75" hidden="false" customHeight="false" outlineLevel="0" collapsed="false">
      <c r="A2938" s="0" t="s">
        <v>61</v>
      </c>
      <c r="B2938" s="0" t="s">
        <v>110</v>
      </c>
      <c r="C2938" s="0" t="s">
        <v>108</v>
      </c>
      <c r="D2938" s="116" t="n">
        <v>40269</v>
      </c>
      <c r="E2938" s="0" t="n">
        <v>0.435</v>
      </c>
      <c r="F2938" s="0" t="n">
        <v>3133104</v>
      </c>
      <c r="G2938" s="151" t="s">
        <v>111</v>
      </c>
      <c r="H2938" s="151" t="s">
        <v>111</v>
      </c>
      <c r="I2938" s="152" t="s">
        <v>112</v>
      </c>
    </row>
    <row r="2939" customFormat="false" ht="12.75" hidden="false" customHeight="false" outlineLevel="0" collapsed="false">
      <c r="A2939" s="0" t="s">
        <v>61</v>
      </c>
      <c r="B2939" s="0" t="s">
        <v>113</v>
      </c>
      <c r="C2939" s="0" t="s">
        <v>108</v>
      </c>
      <c r="D2939" s="116" t="n">
        <v>40269</v>
      </c>
      <c r="E2939" s="0" t="n">
        <v>0.02</v>
      </c>
      <c r="F2939" s="0" t="n">
        <v>3133105</v>
      </c>
      <c r="G2939" s="151" t="s">
        <v>111</v>
      </c>
      <c r="H2939" s="151" t="s">
        <v>111</v>
      </c>
      <c r="I2939" s="152" t="s">
        <v>112</v>
      </c>
    </row>
    <row r="2940" customFormat="false" ht="12.75" hidden="false" customHeight="false" outlineLevel="0" collapsed="false">
      <c r="A2940" s="0" t="s">
        <v>62</v>
      </c>
      <c r="B2940" s="0" t="s">
        <v>110</v>
      </c>
      <c r="C2940" s="0" t="s">
        <v>108</v>
      </c>
      <c r="D2940" s="116" t="n">
        <v>40269</v>
      </c>
      <c r="E2940" s="0" t="n">
        <v>0.435</v>
      </c>
      <c r="F2940" s="0" t="n">
        <v>3133106</v>
      </c>
      <c r="G2940" s="151" t="s">
        <v>111</v>
      </c>
      <c r="H2940" s="151" t="s">
        <v>111</v>
      </c>
      <c r="I2940" s="152" t="s">
        <v>112</v>
      </c>
    </row>
    <row r="2941" customFormat="false" ht="12.75" hidden="false" customHeight="false" outlineLevel="0" collapsed="false">
      <c r="A2941" s="0" t="s">
        <v>62</v>
      </c>
      <c r="B2941" s="0" t="s">
        <v>113</v>
      </c>
      <c r="C2941" s="0" t="s">
        <v>108</v>
      </c>
      <c r="D2941" s="116" t="n">
        <v>40269</v>
      </c>
      <c r="E2941" s="0" t="n">
        <v>0.05</v>
      </c>
      <c r="F2941" s="0" t="n">
        <v>3133107</v>
      </c>
      <c r="G2941" s="151" t="s">
        <v>111</v>
      </c>
      <c r="H2941" s="151" t="s">
        <v>111</v>
      </c>
      <c r="I2941" s="152" t="s">
        <v>112</v>
      </c>
    </row>
    <row r="2942" customFormat="false" ht="12.75" hidden="false" customHeight="false" outlineLevel="0" collapsed="false">
      <c r="A2942" s="0" t="s">
        <v>49</v>
      </c>
      <c r="B2942" s="0" t="s">
        <v>110</v>
      </c>
      <c r="C2942" s="0" t="s">
        <v>108</v>
      </c>
      <c r="D2942" s="116" t="n">
        <v>40269</v>
      </c>
      <c r="E2942" s="0" t="n">
        <v>0.36</v>
      </c>
      <c r="F2942" s="0" t="n">
        <v>3133108</v>
      </c>
      <c r="G2942" s="151" t="s">
        <v>111</v>
      </c>
      <c r="H2942" s="151" t="s">
        <v>111</v>
      </c>
      <c r="I2942" s="152" t="s">
        <v>112</v>
      </c>
    </row>
    <row r="2943" customFormat="false" ht="12.75" hidden="false" customHeight="false" outlineLevel="0" collapsed="false">
      <c r="A2943" s="0" t="s">
        <v>49</v>
      </c>
      <c r="B2943" s="0" t="s">
        <v>113</v>
      </c>
      <c r="C2943" s="0" t="s">
        <v>108</v>
      </c>
      <c r="D2943" s="116" t="n">
        <v>40269</v>
      </c>
      <c r="E2943" s="0" t="n">
        <v>0.005</v>
      </c>
      <c r="F2943" s="0" t="n">
        <v>3133109</v>
      </c>
      <c r="G2943" s="151" t="s">
        <v>111</v>
      </c>
      <c r="H2943" s="151" t="s">
        <v>111</v>
      </c>
      <c r="I2943" s="152" t="s">
        <v>112</v>
      </c>
    </row>
    <row r="2944" customFormat="false" ht="12.75" hidden="false" customHeight="false" outlineLevel="0" collapsed="false">
      <c r="A2944" s="0" t="s">
        <v>50</v>
      </c>
      <c r="B2944" s="0" t="s">
        <v>110</v>
      </c>
      <c r="C2944" s="0" t="s">
        <v>108</v>
      </c>
      <c r="D2944" s="116" t="n">
        <v>40269</v>
      </c>
      <c r="E2944" s="0" t="n">
        <v>0.38</v>
      </c>
      <c r="F2944" s="0" t="n">
        <v>3133110</v>
      </c>
      <c r="G2944" s="151" t="s">
        <v>111</v>
      </c>
      <c r="H2944" s="151" t="s">
        <v>111</v>
      </c>
      <c r="I2944" s="152" t="s">
        <v>112</v>
      </c>
    </row>
    <row r="2945" customFormat="false" ht="12.75" hidden="false" customHeight="false" outlineLevel="0" collapsed="false">
      <c r="A2945" s="0" t="s">
        <v>50</v>
      </c>
      <c r="B2945" s="0" t="s">
        <v>113</v>
      </c>
      <c r="C2945" s="0" t="s">
        <v>108</v>
      </c>
      <c r="D2945" s="116" t="n">
        <v>40269</v>
      </c>
      <c r="E2945" s="0" t="n">
        <v>-0.085</v>
      </c>
      <c r="F2945" s="0" t="n">
        <v>3133111</v>
      </c>
      <c r="G2945" s="151" t="s">
        <v>111</v>
      </c>
      <c r="H2945" s="151" t="s">
        <v>111</v>
      </c>
      <c r="I2945" s="152" t="s">
        <v>112</v>
      </c>
    </row>
    <row r="2946" customFormat="false" ht="12.75" hidden="false" customHeight="false" outlineLevel="0" collapsed="false">
      <c r="A2946" s="0" t="s">
        <v>51</v>
      </c>
      <c r="B2946" s="0" t="s">
        <v>110</v>
      </c>
      <c r="C2946" s="0" t="s">
        <v>108</v>
      </c>
      <c r="D2946" s="116" t="n">
        <v>40269</v>
      </c>
      <c r="E2946" s="0" t="n">
        <v>0.38</v>
      </c>
      <c r="F2946" s="0" t="n">
        <v>3133112</v>
      </c>
      <c r="G2946" s="151" t="s">
        <v>111</v>
      </c>
      <c r="H2946" s="151" t="s">
        <v>111</v>
      </c>
      <c r="I2946" s="152" t="s">
        <v>112</v>
      </c>
    </row>
    <row r="2947" customFormat="false" ht="12.75" hidden="false" customHeight="false" outlineLevel="0" collapsed="false">
      <c r="A2947" s="0" t="s">
        <v>51</v>
      </c>
      <c r="B2947" s="0" t="s">
        <v>113</v>
      </c>
      <c r="C2947" s="0" t="s">
        <v>108</v>
      </c>
      <c r="D2947" s="116" t="n">
        <v>40269</v>
      </c>
      <c r="E2947" s="0" t="n">
        <v>0.02</v>
      </c>
      <c r="F2947" s="0" t="n">
        <v>3133113</v>
      </c>
      <c r="G2947" s="151" t="s">
        <v>111</v>
      </c>
      <c r="H2947" s="151" t="s">
        <v>111</v>
      </c>
      <c r="I2947" s="152" t="s">
        <v>112</v>
      </c>
    </row>
    <row r="2948" customFormat="false" ht="12.75" hidden="false" customHeight="false" outlineLevel="0" collapsed="false">
      <c r="A2948" s="0" t="s">
        <v>52</v>
      </c>
      <c r="B2948" s="0" t="s">
        <v>110</v>
      </c>
      <c r="C2948" s="0" t="s">
        <v>108</v>
      </c>
      <c r="D2948" s="116" t="n">
        <v>40269</v>
      </c>
      <c r="E2948" s="0" t="n">
        <v>0.38</v>
      </c>
      <c r="F2948" s="0" t="n">
        <v>3133114</v>
      </c>
      <c r="G2948" s="151" t="s">
        <v>111</v>
      </c>
      <c r="H2948" s="151" t="s">
        <v>111</v>
      </c>
      <c r="I2948" s="152" t="s">
        <v>112</v>
      </c>
    </row>
    <row r="2949" customFormat="false" ht="12.75" hidden="false" customHeight="false" outlineLevel="0" collapsed="false">
      <c r="A2949" s="0" t="s">
        <v>52</v>
      </c>
      <c r="B2949" s="0" t="s">
        <v>113</v>
      </c>
      <c r="C2949" s="0" t="s">
        <v>108</v>
      </c>
      <c r="D2949" s="116" t="n">
        <v>40269</v>
      </c>
      <c r="E2949" s="0" t="n">
        <v>-0.045</v>
      </c>
      <c r="F2949" s="0" t="n">
        <v>3133115</v>
      </c>
      <c r="G2949" s="151" t="s">
        <v>111</v>
      </c>
      <c r="H2949" s="151" t="s">
        <v>111</v>
      </c>
      <c r="I2949" s="152" t="s">
        <v>112</v>
      </c>
    </row>
    <row r="2950" customFormat="false" ht="12.75" hidden="false" customHeight="false" outlineLevel="0" collapsed="false">
      <c r="A2950" s="0" t="s">
        <v>17</v>
      </c>
      <c r="B2950" s="0" t="s">
        <v>110</v>
      </c>
      <c r="C2950" s="0" t="s">
        <v>108</v>
      </c>
      <c r="D2950" s="116" t="n">
        <v>40269</v>
      </c>
      <c r="E2950" s="0" t="n">
        <v>0</v>
      </c>
      <c r="F2950" s="0" t="n">
        <v>3133116</v>
      </c>
      <c r="G2950" s="151" t="s">
        <v>111</v>
      </c>
      <c r="H2950" s="151" t="s">
        <v>111</v>
      </c>
      <c r="I2950" s="152" t="s">
        <v>112</v>
      </c>
    </row>
    <row r="2951" customFormat="false" ht="12.75" hidden="false" customHeight="false" outlineLevel="0" collapsed="false">
      <c r="A2951" s="0" t="s">
        <v>17</v>
      </c>
      <c r="B2951" s="0" t="s">
        <v>113</v>
      </c>
      <c r="C2951" s="0" t="s">
        <v>108</v>
      </c>
      <c r="D2951" s="116" t="n">
        <v>40269</v>
      </c>
      <c r="E2951" s="0" t="n">
        <v>0</v>
      </c>
      <c r="F2951" s="0" t="n">
        <v>3133117</v>
      </c>
      <c r="G2951" s="151" t="s">
        <v>111</v>
      </c>
      <c r="H2951" s="151" t="s">
        <v>111</v>
      </c>
      <c r="I2951" s="152" t="s">
        <v>112</v>
      </c>
    </row>
    <row r="2952" customFormat="false" ht="12.75" hidden="false" customHeight="false" outlineLevel="0" collapsed="false">
      <c r="A2952" s="0" t="s">
        <v>18</v>
      </c>
      <c r="B2952" s="0" t="s">
        <v>110</v>
      </c>
      <c r="C2952" s="0" t="s">
        <v>108</v>
      </c>
      <c r="D2952" s="116" t="n">
        <v>40269</v>
      </c>
      <c r="E2952" s="0" t="n">
        <v>0</v>
      </c>
      <c r="F2952" s="0" t="n">
        <v>3133118</v>
      </c>
      <c r="G2952" s="151" t="s">
        <v>111</v>
      </c>
      <c r="H2952" s="151" t="s">
        <v>111</v>
      </c>
      <c r="I2952" s="152" t="s">
        <v>112</v>
      </c>
    </row>
    <row r="2953" customFormat="false" ht="12.75" hidden="false" customHeight="false" outlineLevel="0" collapsed="false">
      <c r="A2953" s="0" t="s">
        <v>18</v>
      </c>
      <c r="B2953" s="0" t="s">
        <v>113</v>
      </c>
      <c r="C2953" s="0" t="s">
        <v>108</v>
      </c>
      <c r="D2953" s="116" t="n">
        <v>40269</v>
      </c>
      <c r="E2953" s="0" t="n">
        <v>0</v>
      </c>
      <c r="F2953" s="0" t="n">
        <v>3133119</v>
      </c>
      <c r="G2953" s="151" t="s">
        <v>111</v>
      </c>
      <c r="H2953" s="151" t="s">
        <v>111</v>
      </c>
      <c r="I2953" s="152" t="s">
        <v>112</v>
      </c>
    </row>
    <row r="2954" customFormat="false" ht="12.75" hidden="false" customHeight="false" outlineLevel="0" collapsed="false">
      <c r="A2954" s="0" t="s">
        <v>19</v>
      </c>
      <c r="B2954" s="0" t="s">
        <v>110</v>
      </c>
      <c r="C2954" s="0" t="s">
        <v>108</v>
      </c>
      <c r="D2954" s="116" t="n">
        <v>40269</v>
      </c>
      <c r="E2954" s="0" t="n">
        <v>0.435</v>
      </c>
      <c r="F2954" s="0" t="n">
        <v>3133120</v>
      </c>
      <c r="G2954" s="151" t="s">
        <v>111</v>
      </c>
      <c r="H2954" s="151" t="s">
        <v>111</v>
      </c>
      <c r="I2954" s="152" t="s">
        <v>112</v>
      </c>
    </row>
    <row r="2955" customFormat="false" ht="12.75" hidden="false" customHeight="false" outlineLevel="0" collapsed="false">
      <c r="A2955" s="0" t="s">
        <v>19</v>
      </c>
      <c r="B2955" s="0" t="s">
        <v>113</v>
      </c>
      <c r="C2955" s="0" t="s">
        <v>108</v>
      </c>
      <c r="D2955" s="116" t="n">
        <v>40269</v>
      </c>
      <c r="E2955" s="0" t="n">
        <v>0.02</v>
      </c>
      <c r="F2955" s="0" t="n">
        <v>3133121</v>
      </c>
      <c r="G2955" s="151" t="s">
        <v>111</v>
      </c>
      <c r="H2955" s="151" t="s">
        <v>111</v>
      </c>
      <c r="I2955" s="152" t="s">
        <v>112</v>
      </c>
    </row>
    <row r="2956" customFormat="false" ht="12.75" hidden="false" customHeight="false" outlineLevel="0" collapsed="false">
      <c r="A2956" s="0" t="s">
        <v>21</v>
      </c>
      <c r="B2956" s="0" t="s">
        <v>110</v>
      </c>
      <c r="C2956" s="0" t="s">
        <v>108</v>
      </c>
      <c r="D2956" s="116" t="n">
        <v>40269</v>
      </c>
      <c r="E2956" s="0" t="n">
        <v>0.435</v>
      </c>
      <c r="F2956" s="0" t="n">
        <v>3133122</v>
      </c>
      <c r="G2956" s="151" t="s">
        <v>111</v>
      </c>
      <c r="H2956" s="151" t="s">
        <v>111</v>
      </c>
      <c r="I2956" s="152" t="s">
        <v>112</v>
      </c>
    </row>
    <row r="2957" customFormat="false" ht="12.75" hidden="false" customHeight="false" outlineLevel="0" collapsed="false">
      <c r="A2957" s="0" t="s">
        <v>21</v>
      </c>
      <c r="B2957" s="0" t="s">
        <v>113</v>
      </c>
      <c r="C2957" s="0" t="s">
        <v>108</v>
      </c>
      <c r="D2957" s="116" t="n">
        <v>40269</v>
      </c>
      <c r="E2957" s="0" t="n">
        <v>0.04</v>
      </c>
      <c r="F2957" s="0" t="n">
        <v>3133123</v>
      </c>
      <c r="G2957" s="151" t="s">
        <v>111</v>
      </c>
      <c r="H2957" s="151" t="s">
        <v>111</v>
      </c>
      <c r="I2957" s="152" t="s">
        <v>112</v>
      </c>
    </row>
    <row r="2958" customFormat="false" ht="12.75" hidden="false" customHeight="false" outlineLevel="0" collapsed="false">
      <c r="A2958" s="0" t="s">
        <v>73</v>
      </c>
      <c r="B2958" s="0" t="s">
        <v>80</v>
      </c>
      <c r="C2958" s="0" t="s">
        <v>108</v>
      </c>
      <c r="D2958" s="116" t="n">
        <v>40269</v>
      </c>
      <c r="E2958" s="0" t="n">
        <v>0.005</v>
      </c>
      <c r="F2958" s="0" t="n">
        <v>3133124</v>
      </c>
      <c r="G2958" s="151" t="s">
        <v>111</v>
      </c>
      <c r="H2958" s="151" t="s">
        <v>111</v>
      </c>
      <c r="I2958" s="152" t="s">
        <v>112</v>
      </c>
    </row>
    <row r="2959" customFormat="false" ht="12.75" hidden="false" customHeight="false" outlineLevel="0" collapsed="false">
      <c r="A2959" s="0" t="s">
        <v>74</v>
      </c>
      <c r="B2959" s="0" t="s">
        <v>80</v>
      </c>
      <c r="C2959" s="0" t="s">
        <v>108</v>
      </c>
      <c r="D2959" s="116" t="n">
        <v>40269</v>
      </c>
      <c r="E2959" s="0" t="n">
        <v>0.02</v>
      </c>
      <c r="F2959" s="0" t="n">
        <v>3133125</v>
      </c>
      <c r="G2959" s="151" t="s">
        <v>111</v>
      </c>
      <c r="H2959" s="151" t="s">
        <v>111</v>
      </c>
      <c r="I2959" s="152" t="s">
        <v>112</v>
      </c>
    </row>
    <row r="2960" customFormat="false" ht="12.75" hidden="false" customHeight="false" outlineLevel="0" collapsed="false">
      <c r="A2960" s="0" t="s">
        <v>75</v>
      </c>
      <c r="B2960" s="0" t="s">
        <v>80</v>
      </c>
      <c r="C2960" s="0" t="s">
        <v>108</v>
      </c>
      <c r="D2960" s="116" t="n">
        <v>40269</v>
      </c>
      <c r="E2960" s="0" t="n">
        <v>-0.045</v>
      </c>
      <c r="F2960" s="0" t="n">
        <v>3133126</v>
      </c>
      <c r="G2960" s="151" t="s">
        <v>111</v>
      </c>
      <c r="H2960" s="151" t="s">
        <v>111</v>
      </c>
      <c r="I2960" s="152" t="s">
        <v>112</v>
      </c>
    </row>
    <row r="2961" customFormat="false" ht="12.75" hidden="false" customHeight="false" outlineLevel="0" collapsed="false">
      <c r="A2961" s="0" t="s">
        <v>76</v>
      </c>
      <c r="B2961" s="0" t="s">
        <v>80</v>
      </c>
      <c r="C2961" s="0" t="s">
        <v>108</v>
      </c>
      <c r="D2961" s="116" t="n">
        <v>40269</v>
      </c>
      <c r="E2961" s="0" t="n">
        <v>0.02</v>
      </c>
      <c r="F2961" s="0" t="n">
        <v>3133127</v>
      </c>
      <c r="G2961" s="151" t="s">
        <v>111</v>
      </c>
      <c r="H2961" s="151" t="s">
        <v>111</v>
      </c>
      <c r="I2961" s="152" t="s">
        <v>112</v>
      </c>
    </row>
    <row r="2962" customFormat="false" ht="12.75" hidden="false" customHeight="false" outlineLevel="0" collapsed="false">
      <c r="A2962" s="0" t="s">
        <v>72</v>
      </c>
      <c r="B2962" s="0" t="s">
        <v>80</v>
      </c>
      <c r="C2962" s="0" t="s">
        <v>108</v>
      </c>
      <c r="D2962" s="116" t="n">
        <v>40269</v>
      </c>
      <c r="E2962" s="158" t="n">
        <v>40299</v>
      </c>
      <c r="I2962" s="152" t="s">
        <v>109</v>
      </c>
    </row>
    <row r="2963" customFormat="false" ht="12.75" hidden="false" customHeight="false" outlineLevel="0" collapsed="false">
      <c r="A2963" s="0" t="s">
        <v>59</v>
      </c>
      <c r="B2963" s="0" t="s">
        <v>110</v>
      </c>
      <c r="C2963" s="0" t="s">
        <v>108</v>
      </c>
      <c r="D2963" s="116" t="n">
        <v>40299</v>
      </c>
      <c r="E2963" s="0" t="n">
        <v>0.385</v>
      </c>
      <c r="F2963" s="0" t="n">
        <v>3133100</v>
      </c>
      <c r="G2963" s="151" t="s">
        <v>111</v>
      </c>
      <c r="H2963" s="151" t="s">
        <v>111</v>
      </c>
      <c r="I2963" s="152" t="s">
        <v>112</v>
      </c>
    </row>
    <row r="2964" customFormat="false" ht="12.75" hidden="false" customHeight="false" outlineLevel="0" collapsed="false">
      <c r="A2964" s="0" t="s">
        <v>59</v>
      </c>
      <c r="B2964" s="0" t="s">
        <v>113</v>
      </c>
      <c r="C2964" s="0" t="s">
        <v>108</v>
      </c>
      <c r="D2964" s="116" t="n">
        <v>40299</v>
      </c>
      <c r="E2964" s="0" t="n">
        <v>0.02</v>
      </c>
      <c r="F2964" s="0" t="n">
        <v>3133101</v>
      </c>
      <c r="G2964" s="151" t="s">
        <v>111</v>
      </c>
      <c r="H2964" s="151" t="s">
        <v>111</v>
      </c>
      <c r="I2964" s="152" t="s">
        <v>112</v>
      </c>
    </row>
    <row r="2965" customFormat="false" ht="12.75" hidden="false" customHeight="false" outlineLevel="0" collapsed="false">
      <c r="A2965" s="0" t="s">
        <v>60</v>
      </c>
      <c r="B2965" s="0" t="s">
        <v>110</v>
      </c>
      <c r="C2965" s="0" t="s">
        <v>108</v>
      </c>
      <c r="D2965" s="116" t="n">
        <v>40299</v>
      </c>
      <c r="E2965" s="0" t="n">
        <v>0.385</v>
      </c>
      <c r="F2965" s="0" t="n">
        <v>3133102</v>
      </c>
      <c r="G2965" s="151" t="s">
        <v>111</v>
      </c>
      <c r="H2965" s="151" t="s">
        <v>111</v>
      </c>
      <c r="I2965" s="152" t="s">
        <v>112</v>
      </c>
    </row>
    <row r="2966" customFormat="false" ht="12.75" hidden="false" customHeight="false" outlineLevel="0" collapsed="false">
      <c r="A2966" s="0" t="s">
        <v>60</v>
      </c>
      <c r="B2966" s="0" t="s">
        <v>113</v>
      </c>
      <c r="C2966" s="0" t="s">
        <v>108</v>
      </c>
      <c r="D2966" s="116" t="n">
        <v>40299</v>
      </c>
      <c r="E2966" s="0" t="n">
        <v>0.05</v>
      </c>
      <c r="F2966" s="0" t="n">
        <v>3133103</v>
      </c>
      <c r="G2966" s="151" t="s">
        <v>111</v>
      </c>
      <c r="H2966" s="151" t="s">
        <v>111</v>
      </c>
      <c r="I2966" s="152" t="s">
        <v>112</v>
      </c>
    </row>
    <row r="2967" customFormat="false" ht="12.75" hidden="false" customHeight="false" outlineLevel="0" collapsed="false">
      <c r="A2967" s="0" t="s">
        <v>61</v>
      </c>
      <c r="B2967" s="0" t="s">
        <v>110</v>
      </c>
      <c r="C2967" s="0" t="s">
        <v>108</v>
      </c>
      <c r="D2967" s="116" t="n">
        <v>40299</v>
      </c>
      <c r="E2967" s="0" t="n">
        <v>0.385</v>
      </c>
      <c r="F2967" s="0" t="n">
        <v>3133104</v>
      </c>
      <c r="G2967" s="151" t="s">
        <v>111</v>
      </c>
      <c r="H2967" s="151" t="s">
        <v>111</v>
      </c>
      <c r="I2967" s="152" t="s">
        <v>112</v>
      </c>
    </row>
    <row r="2968" customFormat="false" ht="12.75" hidden="false" customHeight="false" outlineLevel="0" collapsed="false">
      <c r="A2968" s="0" t="s">
        <v>61</v>
      </c>
      <c r="B2968" s="0" t="s">
        <v>113</v>
      </c>
      <c r="C2968" s="0" t="s">
        <v>108</v>
      </c>
      <c r="D2968" s="116" t="n">
        <v>40299</v>
      </c>
      <c r="E2968" s="0" t="n">
        <v>0.02</v>
      </c>
      <c r="F2968" s="0" t="n">
        <v>3133105</v>
      </c>
      <c r="G2968" s="151" t="s">
        <v>111</v>
      </c>
      <c r="H2968" s="151" t="s">
        <v>111</v>
      </c>
      <c r="I2968" s="152" t="s">
        <v>112</v>
      </c>
    </row>
    <row r="2969" customFormat="false" ht="12.75" hidden="false" customHeight="false" outlineLevel="0" collapsed="false">
      <c r="A2969" s="0" t="s">
        <v>62</v>
      </c>
      <c r="B2969" s="0" t="s">
        <v>110</v>
      </c>
      <c r="C2969" s="0" t="s">
        <v>108</v>
      </c>
      <c r="D2969" s="116" t="n">
        <v>40299</v>
      </c>
      <c r="E2969" s="0" t="n">
        <v>0.385</v>
      </c>
      <c r="F2969" s="0" t="n">
        <v>3133106</v>
      </c>
      <c r="G2969" s="151" t="s">
        <v>111</v>
      </c>
      <c r="H2969" s="151" t="s">
        <v>111</v>
      </c>
      <c r="I2969" s="152" t="s">
        <v>112</v>
      </c>
    </row>
    <row r="2970" customFormat="false" ht="12.75" hidden="false" customHeight="false" outlineLevel="0" collapsed="false">
      <c r="A2970" s="0" t="s">
        <v>62</v>
      </c>
      <c r="B2970" s="0" t="s">
        <v>113</v>
      </c>
      <c r="C2970" s="0" t="s">
        <v>108</v>
      </c>
      <c r="D2970" s="116" t="n">
        <v>40299</v>
      </c>
      <c r="E2970" s="0" t="n">
        <v>0.05</v>
      </c>
      <c r="F2970" s="0" t="n">
        <v>3133107</v>
      </c>
      <c r="G2970" s="151" t="s">
        <v>111</v>
      </c>
      <c r="H2970" s="151" t="s">
        <v>111</v>
      </c>
      <c r="I2970" s="152" t="s">
        <v>112</v>
      </c>
    </row>
    <row r="2971" customFormat="false" ht="12.75" hidden="false" customHeight="false" outlineLevel="0" collapsed="false">
      <c r="A2971" s="0" t="s">
        <v>49</v>
      </c>
      <c r="B2971" s="0" t="s">
        <v>110</v>
      </c>
      <c r="C2971" s="0" t="s">
        <v>108</v>
      </c>
      <c r="D2971" s="116" t="n">
        <v>40299</v>
      </c>
      <c r="E2971" s="0" t="n">
        <v>0.325</v>
      </c>
      <c r="F2971" s="0" t="n">
        <v>3133108</v>
      </c>
      <c r="G2971" s="151" t="s">
        <v>111</v>
      </c>
      <c r="H2971" s="151" t="s">
        <v>111</v>
      </c>
      <c r="I2971" s="152" t="s">
        <v>112</v>
      </c>
    </row>
    <row r="2972" customFormat="false" ht="12.75" hidden="false" customHeight="false" outlineLevel="0" collapsed="false">
      <c r="A2972" s="0" t="s">
        <v>49</v>
      </c>
      <c r="B2972" s="0" t="s">
        <v>113</v>
      </c>
      <c r="C2972" s="0" t="s">
        <v>108</v>
      </c>
      <c r="D2972" s="116" t="n">
        <v>40299</v>
      </c>
      <c r="E2972" s="0" t="n">
        <v>0.005</v>
      </c>
      <c r="F2972" s="0" t="n">
        <v>3133109</v>
      </c>
      <c r="G2972" s="151" t="s">
        <v>111</v>
      </c>
      <c r="H2972" s="151" t="s">
        <v>111</v>
      </c>
      <c r="I2972" s="152" t="s">
        <v>112</v>
      </c>
    </row>
    <row r="2973" customFormat="false" ht="12.75" hidden="false" customHeight="false" outlineLevel="0" collapsed="false">
      <c r="A2973" s="0" t="s">
        <v>50</v>
      </c>
      <c r="B2973" s="0" t="s">
        <v>110</v>
      </c>
      <c r="C2973" s="0" t="s">
        <v>108</v>
      </c>
      <c r="D2973" s="116" t="n">
        <v>40299</v>
      </c>
      <c r="E2973" s="0" t="n">
        <v>0.33</v>
      </c>
      <c r="F2973" s="0" t="n">
        <v>3133110</v>
      </c>
      <c r="G2973" s="151" t="s">
        <v>111</v>
      </c>
      <c r="H2973" s="151" t="s">
        <v>111</v>
      </c>
      <c r="I2973" s="152" t="s">
        <v>112</v>
      </c>
    </row>
    <row r="2974" customFormat="false" ht="12.75" hidden="false" customHeight="false" outlineLevel="0" collapsed="false">
      <c r="A2974" s="0" t="s">
        <v>50</v>
      </c>
      <c r="B2974" s="0" t="s">
        <v>113</v>
      </c>
      <c r="C2974" s="0" t="s">
        <v>108</v>
      </c>
      <c r="D2974" s="116" t="n">
        <v>40299</v>
      </c>
      <c r="E2974" s="0" t="n">
        <v>-0.065</v>
      </c>
      <c r="F2974" s="0" t="n">
        <v>3133111</v>
      </c>
      <c r="G2974" s="151" t="s">
        <v>111</v>
      </c>
      <c r="H2974" s="151" t="s">
        <v>111</v>
      </c>
      <c r="I2974" s="152" t="s">
        <v>112</v>
      </c>
    </row>
    <row r="2975" customFormat="false" ht="12.75" hidden="false" customHeight="false" outlineLevel="0" collapsed="false">
      <c r="A2975" s="0" t="s">
        <v>51</v>
      </c>
      <c r="B2975" s="0" t="s">
        <v>110</v>
      </c>
      <c r="C2975" s="0" t="s">
        <v>108</v>
      </c>
      <c r="D2975" s="116" t="n">
        <v>40299</v>
      </c>
      <c r="E2975" s="0" t="n">
        <v>0.33</v>
      </c>
      <c r="F2975" s="0" t="n">
        <v>3133112</v>
      </c>
      <c r="G2975" s="151" t="s">
        <v>111</v>
      </c>
      <c r="H2975" s="151" t="s">
        <v>111</v>
      </c>
      <c r="I2975" s="152" t="s">
        <v>112</v>
      </c>
    </row>
    <row r="2976" customFormat="false" ht="12.75" hidden="false" customHeight="false" outlineLevel="0" collapsed="false">
      <c r="A2976" s="0" t="s">
        <v>51</v>
      </c>
      <c r="B2976" s="0" t="s">
        <v>113</v>
      </c>
      <c r="C2976" s="0" t="s">
        <v>108</v>
      </c>
      <c r="D2976" s="116" t="n">
        <v>40299</v>
      </c>
      <c r="E2976" s="0" t="n">
        <v>0.02</v>
      </c>
      <c r="F2976" s="0" t="n">
        <v>3133113</v>
      </c>
      <c r="G2976" s="151" t="s">
        <v>111</v>
      </c>
      <c r="H2976" s="151" t="s">
        <v>111</v>
      </c>
      <c r="I2976" s="152" t="s">
        <v>112</v>
      </c>
    </row>
    <row r="2977" customFormat="false" ht="12.75" hidden="false" customHeight="false" outlineLevel="0" collapsed="false">
      <c r="A2977" s="0" t="s">
        <v>52</v>
      </c>
      <c r="B2977" s="0" t="s">
        <v>110</v>
      </c>
      <c r="C2977" s="0" t="s">
        <v>108</v>
      </c>
      <c r="D2977" s="116" t="n">
        <v>40299</v>
      </c>
      <c r="E2977" s="0" t="n">
        <v>0.33</v>
      </c>
      <c r="F2977" s="0" t="n">
        <v>3133114</v>
      </c>
      <c r="G2977" s="151" t="s">
        <v>111</v>
      </c>
      <c r="H2977" s="151" t="s">
        <v>111</v>
      </c>
      <c r="I2977" s="152" t="s">
        <v>112</v>
      </c>
    </row>
    <row r="2978" customFormat="false" ht="12.75" hidden="false" customHeight="false" outlineLevel="0" collapsed="false">
      <c r="A2978" s="0" t="s">
        <v>52</v>
      </c>
      <c r="B2978" s="0" t="s">
        <v>113</v>
      </c>
      <c r="C2978" s="0" t="s">
        <v>108</v>
      </c>
      <c r="D2978" s="116" t="n">
        <v>40299</v>
      </c>
      <c r="E2978" s="0" t="n">
        <v>-0.035</v>
      </c>
      <c r="F2978" s="0" t="n">
        <v>3133115</v>
      </c>
      <c r="G2978" s="151" t="s">
        <v>111</v>
      </c>
      <c r="H2978" s="151" t="s">
        <v>111</v>
      </c>
      <c r="I2978" s="152" t="s">
        <v>112</v>
      </c>
    </row>
    <row r="2979" customFormat="false" ht="12.75" hidden="false" customHeight="false" outlineLevel="0" collapsed="false">
      <c r="A2979" s="0" t="s">
        <v>17</v>
      </c>
      <c r="B2979" s="0" t="s">
        <v>110</v>
      </c>
      <c r="C2979" s="0" t="s">
        <v>108</v>
      </c>
      <c r="D2979" s="116" t="n">
        <v>40299</v>
      </c>
      <c r="E2979" s="0" t="n">
        <v>0</v>
      </c>
      <c r="F2979" s="0" t="n">
        <v>3133116</v>
      </c>
      <c r="G2979" s="151" t="s">
        <v>111</v>
      </c>
      <c r="H2979" s="151" t="s">
        <v>111</v>
      </c>
      <c r="I2979" s="152" t="s">
        <v>112</v>
      </c>
    </row>
    <row r="2980" customFormat="false" ht="12.75" hidden="false" customHeight="false" outlineLevel="0" collapsed="false">
      <c r="A2980" s="0" t="s">
        <v>17</v>
      </c>
      <c r="B2980" s="0" t="s">
        <v>113</v>
      </c>
      <c r="C2980" s="0" t="s">
        <v>108</v>
      </c>
      <c r="D2980" s="116" t="n">
        <v>40299</v>
      </c>
      <c r="E2980" s="0" t="n">
        <v>0</v>
      </c>
      <c r="F2980" s="0" t="n">
        <v>3133117</v>
      </c>
      <c r="G2980" s="151" t="s">
        <v>111</v>
      </c>
      <c r="H2980" s="151" t="s">
        <v>111</v>
      </c>
      <c r="I2980" s="152" t="s">
        <v>112</v>
      </c>
    </row>
    <row r="2981" customFormat="false" ht="12.75" hidden="false" customHeight="false" outlineLevel="0" collapsed="false">
      <c r="A2981" s="0" t="s">
        <v>18</v>
      </c>
      <c r="B2981" s="0" t="s">
        <v>110</v>
      </c>
      <c r="C2981" s="0" t="s">
        <v>108</v>
      </c>
      <c r="D2981" s="116" t="n">
        <v>40299</v>
      </c>
      <c r="E2981" s="0" t="n">
        <v>0</v>
      </c>
      <c r="F2981" s="0" t="n">
        <v>3133118</v>
      </c>
      <c r="G2981" s="151" t="s">
        <v>111</v>
      </c>
      <c r="H2981" s="151" t="s">
        <v>111</v>
      </c>
      <c r="I2981" s="152" t="s">
        <v>112</v>
      </c>
    </row>
    <row r="2982" customFormat="false" ht="12.75" hidden="false" customHeight="false" outlineLevel="0" collapsed="false">
      <c r="A2982" s="0" t="s">
        <v>18</v>
      </c>
      <c r="B2982" s="0" t="s">
        <v>113</v>
      </c>
      <c r="C2982" s="0" t="s">
        <v>108</v>
      </c>
      <c r="D2982" s="116" t="n">
        <v>40299</v>
      </c>
      <c r="E2982" s="0" t="n">
        <v>0</v>
      </c>
      <c r="F2982" s="0" t="n">
        <v>3133119</v>
      </c>
      <c r="G2982" s="151" t="s">
        <v>111</v>
      </c>
      <c r="H2982" s="151" t="s">
        <v>111</v>
      </c>
      <c r="I2982" s="152" t="s">
        <v>112</v>
      </c>
    </row>
    <row r="2983" customFormat="false" ht="12.75" hidden="false" customHeight="false" outlineLevel="0" collapsed="false">
      <c r="A2983" s="0" t="s">
        <v>19</v>
      </c>
      <c r="B2983" s="0" t="s">
        <v>110</v>
      </c>
      <c r="C2983" s="0" t="s">
        <v>108</v>
      </c>
      <c r="D2983" s="116" t="n">
        <v>40299</v>
      </c>
      <c r="E2983" s="0" t="n">
        <v>0.385</v>
      </c>
      <c r="F2983" s="0" t="n">
        <v>3133120</v>
      </c>
      <c r="G2983" s="151" t="s">
        <v>111</v>
      </c>
      <c r="H2983" s="151" t="s">
        <v>111</v>
      </c>
      <c r="I2983" s="152" t="s">
        <v>112</v>
      </c>
    </row>
    <row r="2984" customFormat="false" ht="12.75" hidden="false" customHeight="false" outlineLevel="0" collapsed="false">
      <c r="A2984" s="0" t="s">
        <v>19</v>
      </c>
      <c r="B2984" s="0" t="s">
        <v>113</v>
      </c>
      <c r="C2984" s="0" t="s">
        <v>108</v>
      </c>
      <c r="D2984" s="116" t="n">
        <v>40299</v>
      </c>
      <c r="E2984" s="0" t="n">
        <v>0.02</v>
      </c>
      <c r="F2984" s="0" t="n">
        <v>3133121</v>
      </c>
      <c r="G2984" s="151" t="s">
        <v>111</v>
      </c>
      <c r="H2984" s="151" t="s">
        <v>111</v>
      </c>
      <c r="I2984" s="152" t="s">
        <v>112</v>
      </c>
    </row>
    <row r="2985" customFormat="false" ht="12.75" hidden="false" customHeight="false" outlineLevel="0" collapsed="false">
      <c r="A2985" s="0" t="s">
        <v>21</v>
      </c>
      <c r="B2985" s="0" t="s">
        <v>110</v>
      </c>
      <c r="C2985" s="0" t="s">
        <v>108</v>
      </c>
      <c r="D2985" s="116" t="n">
        <v>40299</v>
      </c>
      <c r="E2985" s="0" t="n">
        <v>0.385</v>
      </c>
      <c r="F2985" s="0" t="n">
        <v>3133122</v>
      </c>
      <c r="G2985" s="151" t="s">
        <v>111</v>
      </c>
      <c r="H2985" s="151" t="s">
        <v>111</v>
      </c>
      <c r="I2985" s="152" t="s">
        <v>112</v>
      </c>
    </row>
    <row r="2986" customFormat="false" ht="12.75" hidden="false" customHeight="false" outlineLevel="0" collapsed="false">
      <c r="A2986" s="0" t="s">
        <v>21</v>
      </c>
      <c r="B2986" s="0" t="s">
        <v>113</v>
      </c>
      <c r="C2986" s="0" t="s">
        <v>108</v>
      </c>
      <c r="D2986" s="116" t="n">
        <v>40299</v>
      </c>
      <c r="E2986" s="0" t="n">
        <v>0.04</v>
      </c>
      <c r="F2986" s="0" t="n">
        <v>3133123</v>
      </c>
      <c r="G2986" s="151" t="s">
        <v>111</v>
      </c>
      <c r="H2986" s="151" t="s">
        <v>111</v>
      </c>
      <c r="I2986" s="152" t="s">
        <v>112</v>
      </c>
    </row>
    <row r="2987" customFormat="false" ht="12.75" hidden="false" customHeight="false" outlineLevel="0" collapsed="false">
      <c r="A2987" s="0" t="s">
        <v>73</v>
      </c>
      <c r="B2987" s="0" t="s">
        <v>80</v>
      </c>
      <c r="C2987" s="0" t="s">
        <v>108</v>
      </c>
      <c r="D2987" s="116" t="n">
        <v>40299</v>
      </c>
      <c r="E2987" s="0" t="n">
        <v>0.005</v>
      </c>
      <c r="F2987" s="0" t="n">
        <v>3133124</v>
      </c>
      <c r="G2987" s="151" t="s">
        <v>111</v>
      </c>
      <c r="H2987" s="151" t="s">
        <v>111</v>
      </c>
      <c r="I2987" s="152" t="s">
        <v>112</v>
      </c>
    </row>
    <row r="2988" customFormat="false" ht="12.75" hidden="false" customHeight="false" outlineLevel="0" collapsed="false">
      <c r="A2988" s="0" t="s">
        <v>74</v>
      </c>
      <c r="B2988" s="0" t="s">
        <v>80</v>
      </c>
      <c r="C2988" s="0" t="s">
        <v>108</v>
      </c>
      <c r="D2988" s="116" t="n">
        <v>40299</v>
      </c>
      <c r="E2988" s="0" t="n">
        <v>0.02</v>
      </c>
      <c r="F2988" s="0" t="n">
        <v>3133125</v>
      </c>
      <c r="G2988" s="151" t="s">
        <v>111</v>
      </c>
      <c r="H2988" s="151" t="s">
        <v>111</v>
      </c>
      <c r="I2988" s="152" t="s">
        <v>112</v>
      </c>
    </row>
    <row r="2989" customFormat="false" ht="12.75" hidden="false" customHeight="false" outlineLevel="0" collapsed="false">
      <c r="A2989" s="0" t="s">
        <v>75</v>
      </c>
      <c r="B2989" s="0" t="s">
        <v>80</v>
      </c>
      <c r="C2989" s="0" t="s">
        <v>108</v>
      </c>
      <c r="D2989" s="116" t="n">
        <v>40299</v>
      </c>
      <c r="E2989" s="0" t="n">
        <v>-0.035</v>
      </c>
      <c r="F2989" s="0" t="n">
        <v>3133126</v>
      </c>
      <c r="G2989" s="151" t="s">
        <v>111</v>
      </c>
      <c r="H2989" s="151" t="s">
        <v>111</v>
      </c>
      <c r="I2989" s="152" t="s">
        <v>112</v>
      </c>
    </row>
    <row r="2990" customFormat="false" ht="12.75" hidden="false" customHeight="false" outlineLevel="0" collapsed="false">
      <c r="A2990" s="0" t="s">
        <v>76</v>
      </c>
      <c r="B2990" s="0" t="s">
        <v>80</v>
      </c>
      <c r="C2990" s="0" t="s">
        <v>108</v>
      </c>
      <c r="D2990" s="116" t="n">
        <v>40299</v>
      </c>
      <c r="E2990" s="0" t="n">
        <v>0.02</v>
      </c>
      <c r="F2990" s="0" t="n">
        <v>3133127</v>
      </c>
      <c r="G2990" s="151" t="s">
        <v>111</v>
      </c>
      <c r="H2990" s="151" t="s">
        <v>111</v>
      </c>
      <c r="I2990" s="152" t="s">
        <v>112</v>
      </c>
    </row>
    <row r="2991" customFormat="false" ht="12.75" hidden="false" customHeight="false" outlineLevel="0" collapsed="false">
      <c r="A2991" s="0" t="s">
        <v>72</v>
      </c>
      <c r="B2991" s="0" t="s">
        <v>80</v>
      </c>
      <c r="C2991" s="0" t="s">
        <v>108</v>
      </c>
      <c r="D2991" s="116" t="n">
        <v>40299</v>
      </c>
      <c r="E2991" s="158" t="n">
        <v>40330</v>
      </c>
      <c r="I2991" s="152" t="s">
        <v>109</v>
      </c>
    </row>
    <row r="2992" customFormat="false" ht="12.75" hidden="false" customHeight="false" outlineLevel="0" collapsed="false">
      <c r="A2992" s="0" t="s">
        <v>59</v>
      </c>
      <c r="B2992" s="0" t="s">
        <v>110</v>
      </c>
      <c r="C2992" s="0" t="s">
        <v>108</v>
      </c>
      <c r="D2992" s="116" t="n">
        <v>40330</v>
      </c>
      <c r="E2992" s="0" t="n">
        <v>0.385</v>
      </c>
      <c r="F2992" s="0" t="n">
        <v>3133100</v>
      </c>
      <c r="G2992" s="151" t="s">
        <v>111</v>
      </c>
      <c r="H2992" s="151" t="s">
        <v>111</v>
      </c>
      <c r="I2992" s="152" t="s">
        <v>112</v>
      </c>
    </row>
    <row r="2993" customFormat="false" ht="12.75" hidden="false" customHeight="false" outlineLevel="0" collapsed="false">
      <c r="A2993" s="0" t="s">
        <v>59</v>
      </c>
      <c r="B2993" s="0" t="s">
        <v>113</v>
      </c>
      <c r="C2993" s="0" t="s">
        <v>108</v>
      </c>
      <c r="D2993" s="116" t="n">
        <v>40330</v>
      </c>
      <c r="E2993" s="0" t="n">
        <v>0.02</v>
      </c>
      <c r="F2993" s="0" t="n">
        <v>3133101</v>
      </c>
      <c r="G2993" s="151" t="s">
        <v>111</v>
      </c>
      <c r="H2993" s="151" t="s">
        <v>111</v>
      </c>
      <c r="I2993" s="152" t="s">
        <v>112</v>
      </c>
    </row>
    <row r="2994" customFormat="false" ht="12.75" hidden="false" customHeight="false" outlineLevel="0" collapsed="false">
      <c r="A2994" s="0" t="s">
        <v>60</v>
      </c>
      <c r="B2994" s="0" t="s">
        <v>110</v>
      </c>
      <c r="C2994" s="0" t="s">
        <v>108</v>
      </c>
      <c r="D2994" s="116" t="n">
        <v>40330</v>
      </c>
      <c r="E2994" s="0" t="n">
        <v>0.385</v>
      </c>
      <c r="F2994" s="0" t="n">
        <v>3133102</v>
      </c>
      <c r="G2994" s="151" t="s">
        <v>111</v>
      </c>
      <c r="H2994" s="151" t="s">
        <v>111</v>
      </c>
      <c r="I2994" s="152" t="s">
        <v>112</v>
      </c>
    </row>
    <row r="2995" customFormat="false" ht="12.75" hidden="false" customHeight="false" outlineLevel="0" collapsed="false">
      <c r="A2995" s="0" t="s">
        <v>60</v>
      </c>
      <c r="B2995" s="0" t="s">
        <v>113</v>
      </c>
      <c r="C2995" s="0" t="s">
        <v>108</v>
      </c>
      <c r="D2995" s="116" t="n">
        <v>40330</v>
      </c>
      <c r="E2995" s="0" t="n">
        <v>0.06</v>
      </c>
      <c r="F2995" s="0" t="n">
        <v>3133103</v>
      </c>
      <c r="G2995" s="151" t="s">
        <v>111</v>
      </c>
      <c r="H2995" s="151" t="s">
        <v>111</v>
      </c>
      <c r="I2995" s="152" t="s">
        <v>112</v>
      </c>
    </row>
    <row r="2996" customFormat="false" ht="12.75" hidden="false" customHeight="false" outlineLevel="0" collapsed="false">
      <c r="A2996" s="0" t="s">
        <v>61</v>
      </c>
      <c r="B2996" s="0" t="s">
        <v>110</v>
      </c>
      <c r="C2996" s="0" t="s">
        <v>108</v>
      </c>
      <c r="D2996" s="116" t="n">
        <v>40330</v>
      </c>
      <c r="E2996" s="0" t="n">
        <v>0.385</v>
      </c>
      <c r="F2996" s="0" t="n">
        <v>3133104</v>
      </c>
      <c r="G2996" s="151" t="s">
        <v>111</v>
      </c>
      <c r="H2996" s="151" t="s">
        <v>111</v>
      </c>
      <c r="I2996" s="152" t="s">
        <v>112</v>
      </c>
    </row>
    <row r="2997" customFormat="false" ht="12.75" hidden="false" customHeight="false" outlineLevel="0" collapsed="false">
      <c r="A2997" s="0" t="s">
        <v>61</v>
      </c>
      <c r="B2997" s="0" t="s">
        <v>113</v>
      </c>
      <c r="C2997" s="0" t="s">
        <v>108</v>
      </c>
      <c r="D2997" s="116" t="n">
        <v>40330</v>
      </c>
      <c r="E2997" s="0" t="n">
        <v>0.02</v>
      </c>
      <c r="F2997" s="0" t="n">
        <v>3133105</v>
      </c>
      <c r="G2997" s="151" t="s">
        <v>111</v>
      </c>
      <c r="H2997" s="151" t="s">
        <v>111</v>
      </c>
      <c r="I2997" s="152" t="s">
        <v>112</v>
      </c>
    </row>
    <row r="2998" customFormat="false" ht="12.75" hidden="false" customHeight="false" outlineLevel="0" collapsed="false">
      <c r="A2998" s="0" t="s">
        <v>62</v>
      </c>
      <c r="B2998" s="0" t="s">
        <v>110</v>
      </c>
      <c r="C2998" s="0" t="s">
        <v>108</v>
      </c>
      <c r="D2998" s="116" t="n">
        <v>40330</v>
      </c>
      <c r="E2998" s="0" t="n">
        <v>0.385</v>
      </c>
      <c r="F2998" s="0" t="n">
        <v>3133106</v>
      </c>
      <c r="G2998" s="151" t="s">
        <v>111</v>
      </c>
      <c r="H2998" s="151" t="s">
        <v>111</v>
      </c>
      <c r="I2998" s="152" t="s">
        <v>112</v>
      </c>
    </row>
    <row r="2999" customFormat="false" ht="12.75" hidden="false" customHeight="false" outlineLevel="0" collapsed="false">
      <c r="A2999" s="0" t="s">
        <v>62</v>
      </c>
      <c r="B2999" s="0" t="s">
        <v>113</v>
      </c>
      <c r="C2999" s="0" t="s">
        <v>108</v>
      </c>
      <c r="D2999" s="116" t="n">
        <v>40330</v>
      </c>
      <c r="E2999" s="0" t="n">
        <v>0.06</v>
      </c>
      <c r="F2999" s="0" t="n">
        <v>3133107</v>
      </c>
      <c r="G2999" s="151" t="s">
        <v>111</v>
      </c>
      <c r="H2999" s="151" t="s">
        <v>111</v>
      </c>
      <c r="I2999" s="152" t="s">
        <v>112</v>
      </c>
    </row>
    <row r="3000" customFormat="false" ht="12.75" hidden="false" customHeight="false" outlineLevel="0" collapsed="false">
      <c r="A3000" s="0" t="s">
        <v>49</v>
      </c>
      <c r="B3000" s="0" t="s">
        <v>110</v>
      </c>
      <c r="C3000" s="0" t="s">
        <v>108</v>
      </c>
      <c r="D3000" s="116" t="n">
        <v>40330</v>
      </c>
      <c r="E3000" s="0" t="n">
        <v>0.335</v>
      </c>
      <c r="F3000" s="0" t="n">
        <v>3133108</v>
      </c>
      <c r="G3000" s="151" t="s">
        <v>111</v>
      </c>
      <c r="H3000" s="151" t="s">
        <v>111</v>
      </c>
      <c r="I3000" s="152" t="s">
        <v>112</v>
      </c>
    </row>
    <row r="3001" customFormat="false" ht="12.75" hidden="false" customHeight="false" outlineLevel="0" collapsed="false">
      <c r="A3001" s="0" t="s">
        <v>49</v>
      </c>
      <c r="B3001" s="0" t="s">
        <v>113</v>
      </c>
      <c r="C3001" s="0" t="s">
        <v>108</v>
      </c>
      <c r="D3001" s="116" t="n">
        <v>40330</v>
      </c>
      <c r="E3001" s="0" t="n">
        <v>0.005</v>
      </c>
      <c r="F3001" s="0" t="n">
        <v>3133109</v>
      </c>
      <c r="G3001" s="151" t="s">
        <v>111</v>
      </c>
      <c r="H3001" s="151" t="s">
        <v>111</v>
      </c>
      <c r="I3001" s="152" t="s">
        <v>112</v>
      </c>
    </row>
    <row r="3002" customFormat="false" ht="12.75" hidden="false" customHeight="false" outlineLevel="0" collapsed="false">
      <c r="A3002" s="0" t="s">
        <v>50</v>
      </c>
      <c r="B3002" s="0" t="s">
        <v>110</v>
      </c>
      <c r="C3002" s="0" t="s">
        <v>108</v>
      </c>
      <c r="D3002" s="116" t="n">
        <v>40330</v>
      </c>
      <c r="E3002" s="0" t="n">
        <v>0.37</v>
      </c>
      <c r="F3002" s="0" t="n">
        <v>3133110</v>
      </c>
      <c r="G3002" s="151" t="s">
        <v>111</v>
      </c>
      <c r="H3002" s="151" t="s">
        <v>111</v>
      </c>
      <c r="I3002" s="152" t="s">
        <v>112</v>
      </c>
    </row>
    <row r="3003" customFormat="false" ht="12.75" hidden="false" customHeight="false" outlineLevel="0" collapsed="false">
      <c r="A3003" s="0" t="s">
        <v>50</v>
      </c>
      <c r="B3003" s="0" t="s">
        <v>113</v>
      </c>
      <c r="C3003" s="0" t="s">
        <v>108</v>
      </c>
      <c r="D3003" s="116" t="n">
        <v>40330</v>
      </c>
      <c r="E3003" s="0" t="n">
        <v>-0.055</v>
      </c>
      <c r="F3003" s="0" t="n">
        <v>3133111</v>
      </c>
      <c r="G3003" s="151" t="s">
        <v>111</v>
      </c>
      <c r="H3003" s="151" t="s">
        <v>111</v>
      </c>
      <c r="I3003" s="152" t="s">
        <v>112</v>
      </c>
    </row>
    <row r="3004" customFormat="false" ht="12.75" hidden="false" customHeight="false" outlineLevel="0" collapsed="false">
      <c r="A3004" s="0" t="s">
        <v>51</v>
      </c>
      <c r="B3004" s="0" t="s">
        <v>110</v>
      </c>
      <c r="C3004" s="0" t="s">
        <v>108</v>
      </c>
      <c r="D3004" s="116" t="n">
        <v>40330</v>
      </c>
      <c r="E3004" s="0" t="n">
        <v>0.37</v>
      </c>
      <c r="F3004" s="0" t="n">
        <v>3133112</v>
      </c>
      <c r="G3004" s="151" t="s">
        <v>111</v>
      </c>
      <c r="H3004" s="151" t="s">
        <v>111</v>
      </c>
      <c r="I3004" s="152" t="s">
        <v>112</v>
      </c>
    </row>
    <row r="3005" customFormat="false" ht="12.75" hidden="false" customHeight="false" outlineLevel="0" collapsed="false">
      <c r="A3005" s="0" t="s">
        <v>51</v>
      </c>
      <c r="B3005" s="0" t="s">
        <v>113</v>
      </c>
      <c r="C3005" s="0" t="s">
        <v>108</v>
      </c>
      <c r="D3005" s="116" t="n">
        <v>40330</v>
      </c>
      <c r="E3005" s="0" t="n">
        <v>0.035</v>
      </c>
      <c r="F3005" s="0" t="n">
        <v>3133113</v>
      </c>
      <c r="G3005" s="151" t="s">
        <v>111</v>
      </c>
      <c r="H3005" s="151" t="s">
        <v>111</v>
      </c>
      <c r="I3005" s="152" t="s">
        <v>112</v>
      </c>
    </row>
    <row r="3006" customFormat="false" ht="12.75" hidden="false" customHeight="false" outlineLevel="0" collapsed="false">
      <c r="A3006" s="0" t="s">
        <v>52</v>
      </c>
      <c r="B3006" s="0" t="s">
        <v>110</v>
      </c>
      <c r="C3006" s="0" t="s">
        <v>108</v>
      </c>
      <c r="D3006" s="116" t="n">
        <v>40330</v>
      </c>
      <c r="E3006" s="0" t="n">
        <v>0.37</v>
      </c>
      <c r="F3006" s="0" t="n">
        <v>3133114</v>
      </c>
      <c r="G3006" s="151" t="s">
        <v>111</v>
      </c>
      <c r="H3006" s="151" t="s">
        <v>111</v>
      </c>
      <c r="I3006" s="152" t="s">
        <v>112</v>
      </c>
    </row>
    <row r="3007" customFormat="false" ht="12.75" hidden="false" customHeight="false" outlineLevel="0" collapsed="false">
      <c r="A3007" s="0" t="s">
        <v>52</v>
      </c>
      <c r="B3007" s="0" t="s">
        <v>113</v>
      </c>
      <c r="C3007" s="0" t="s">
        <v>108</v>
      </c>
      <c r="D3007" s="116" t="n">
        <v>40330</v>
      </c>
      <c r="E3007" s="0" t="n">
        <v>-0.035</v>
      </c>
      <c r="F3007" s="0" t="n">
        <v>3133115</v>
      </c>
      <c r="G3007" s="151" t="s">
        <v>111</v>
      </c>
      <c r="H3007" s="151" t="s">
        <v>111</v>
      </c>
      <c r="I3007" s="152" t="s">
        <v>112</v>
      </c>
    </row>
    <row r="3008" customFormat="false" ht="12.75" hidden="false" customHeight="false" outlineLevel="0" collapsed="false">
      <c r="A3008" s="0" t="s">
        <v>17</v>
      </c>
      <c r="B3008" s="0" t="s">
        <v>110</v>
      </c>
      <c r="C3008" s="0" t="s">
        <v>108</v>
      </c>
      <c r="D3008" s="116" t="n">
        <v>40330</v>
      </c>
      <c r="E3008" s="0" t="n">
        <v>0</v>
      </c>
      <c r="F3008" s="0" t="n">
        <v>3133116</v>
      </c>
      <c r="G3008" s="151" t="s">
        <v>111</v>
      </c>
      <c r="H3008" s="151" t="s">
        <v>111</v>
      </c>
      <c r="I3008" s="152" t="s">
        <v>112</v>
      </c>
    </row>
    <row r="3009" customFormat="false" ht="12.75" hidden="false" customHeight="false" outlineLevel="0" collapsed="false">
      <c r="A3009" s="0" t="s">
        <v>17</v>
      </c>
      <c r="B3009" s="0" t="s">
        <v>113</v>
      </c>
      <c r="C3009" s="0" t="s">
        <v>108</v>
      </c>
      <c r="D3009" s="116" t="n">
        <v>40330</v>
      </c>
      <c r="E3009" s="0" t="n">
        <v>0</v>
      </c>
      <c r="F3009" s="0" t="n">
        <v>3133117</v>
      </c>
      <c r="G3009" s="151" t="s">
        <v>111</v>
      </c>
      <c r="H3009" s="151" t="s">
        <v>111</v>
      </c>
      <c r="I3009" s="152" t="s">
        <v>112</v>
      </c>
    </row>
    <row r="3010" customFormat="false" ht="12.75" hidden="false" customHeight="false" outlineLevel="0" collapsed="false">
      <c r="A3010" s="0" t="s">
        <v>18</v>
      </c>
      <c r="B3010" s="0" t="s">
        <v>110</v>
      </c>
      <c r="C3010" s="0" t="s">
        <v>108</v>
      </c>
      <c r="D3010" s="116" t="n">
        <v>40330</v>
      </c>
      <c r="E3010" s="0" t="n">
        <v>0</v>
      </c>
      <c r="F3010" s="0" t="n">
        <v>3133118</v>
      </c>
      <c r="G3010" s="151" t="s">
        <v>111</v>
      </c>
      <c r="H3010" s="151" t="s">
        <v>111</v>
      </c>
      <c r="I3010" s="152" t="s">
        <v>112</v>
      </c>
    </row>
    <row r="3011" customFormat="false" ht="12.75" hidden="false" customHeight="false" outlineLevel="0" collapsed="false">
      <c r="A3011" s="0" t="s">
        <v>18</v>
      </c>
      <c r="B3011" s="0" t="s">
        <v>113</v>
      </c>
      <c r="C3011" s="0" t="s">
        <v>108</v>
      </c>
      <c r="D3011" s="116" t="n">
        <v>40330</v>
      </c>
      <c r="E3011" s="0" t="n">
        <v>0</v>
      </c>
      <c r="F3011" s="0" t="n">
        <v>3133119</v>
      </c>
      <c r="G3011" s="151" t="s">
        <v>111</v>
      </c>
      <c r="H3011" s="151" t="s">
        <v>111</v>
      </c>
      <c r="I3011" s="152" t="s">
        <v>112</v>
      </c>
    </row>
    <row r="3012" customFormat="false" ht="12.75" hidden="false" customHeight="false" outlineLevel="0" collapsed="false">
      <c r="A3012" s="0" t="s">
        <v>19</v>
      </c>
      <c r="B3012" s="0" t="s">
        <v>110</v>
      </c>
      <c r="C3012" s="0" t="s">
        <v>108</v>
      </c>
      <c r="D3012" s="116" t="n">
        <v>40330</v>
      </c>
      <c r="E3012" s="0" t="n">
        <v>0.385</v>
      </c>
      <c r="F3012" s="0" t="n">
        <v>3133120</v>
      </c>
      <c r="G3012" s="151" t="s">
        <v>111</v>
      </c>
      <c r="H3012" s="151" t="s">
        <v>111</v>
      </c>
      <c r="I3012" s="152" t="s">
        <v>112</v>
      </c>
    </row>
    <row r="3013" customFormat="false" ht="12.75" hidden="false" customHeight="false" outlineLevel="0" collapsed="false">
      <c r="A3013" s="0" t="s">
        <v>19</v>
      </c>
      <c r="B3013" s="0" t="s">
        <v>113</v>
      </c>
      <c r="C3013" s="0" t="s">
        <v>108</v>
      </c>
      <c r="D3013" s="116" t="n">
        <v>40330</v>
      </c>
      <c r="E3013" s="0" t="n">
        <v>0.02</v>
      </c>
      <c r="F3013" s="0" t="n">
        <v>3133121</v>
      </c>
      <c r="G3013" s="151" t="s">
        <v>111</v>
      </c>
      <c r="H3013" s="151" t="s">
        <v>111</v>
      </c>
      <c r="I3013" s="152" t="s">
        <v>112</v>
      </c>
    </row>
    <row r="3014" customFormat="false" ht="12.75" hidden="false" customHeight="false" outlineLevel="0" collapsed="false">
      <c r="A3014" s="0" t="s">
        <v>21</v>
      </c>
      <c r="B3014" s="0" t="s">
        <v>110</v>
      </c>
      <c r="C3014" s="0" t="s">
        <v>108</v>
      </c>
      <c r="D3014" s="116" t="n">
        <v>40330</v>
      </c>
      <c r="E3014" s="0" t="n">
        <v>0.385</v>
      </c>
      <c r="F3014" s="0" t="n">
        <v>3133122</v>
      </c>
      <c r="G3014" s="151" t="s">
        <v>111</v>
      </c>
      <c r="H3014" s="151" t="s">
        <v>111</v>
      </c>
      <c r="I3014" s="152" t="s">
        <v>112</v>
      </c>
    </row>
    <row r="3015" customFormat="false" ht="12.75" hidden="false" customHeight="false" outlineLevel="0" collapsed="false">
      <c r="A3015" s="0" t="s">
        <v>21</v>
      </c>
      <c r="B3015" s="0" t="s">
        <v>113</v>
      </c>
      <c r="C3015" s="0" t="s">
        <v>108</v>
      </c>
      <c r="D3015" s="116" t="n">
        <v>40330</v>
      </c>
      <c r="E3015" s="0" t="n">
        <v>0.04</v>
      </c>
      <c r="F3015" s="0" t="n">
        <v>3133123</v>
      </c>
      <c r="G3015" s="151" t="s">
        <v>111</v>
      </c>
      <c r="H3015" s="151" t="s">
        <v>111</v>
      </c>
      <c r="I3015" s="152" t="s">
        <v>112</v>
      </c>
    </row>
    <row r="3016" customFormat="false" ht="12.75" hidden="false" customHeight="false" outlineLevel="0" collapsed="false">
      <c r="A3016" s="0" t="s">
        <v>73</v>
      </c>
      <c r="B3016" s="0" t="s">
        <v>80</v>
      </c>
      <c r="C3016" s="0" t="s">
        <v>108</v>
      </c>
      <c r="D3016" s="116" t="n">
        <v>40330</v>
      </c>
      <c r="E3016" s="0" t="n">
        <v>0.005</v>
      </c>
      <c r="F3016" s="0" t="n">
        <v>3133124</v>
      </c>
      <c r="G3016" s="151" t="s">
        <v>111</v>
      </c>
      <c r="H3016" s="151" t="s">
        <v>111</v>
      </c>
      <c r="I3016" s="152" t="s">
        <v>112</v>
      </c>
    </row>
    <row r="3017" customFormat="false" ht="12.75" hidden="false" customHeight="false" outlineLevel="0" collapsed="false">
      <c r="A3017" s="0" t="s">
        <v>74</v>
      </c>
      <c r="B3017" s="0" t="s">
        <v>80</v>
      </c>
      <c r="C3017" s="0" t="s">
        <v>108</v>
      </c>
      <c r="D3017" s="116" t="n">
        <v>40330</v>
      </c>
      <c r="E3017" s="0" t="n">
        <v>0.035</v>
      </c>
      <c r="F3017" s="0" t="n">
        <v>3133125</v>
      </c>
      <c r="G3017" s="151" t="s">
        <v>111</v>
      </c>
      <c r="H3017" s="151" t="s">
        <v>111</v>
      </c>
      <c r="I3017" s="152" t="s">
        <v>112</v>
      </c>
    </row>
    <row r="3018" customFormat="false" ht="12.75" hidden="false" customHeight="false" outlineLevel="0" collapsed="false">
      <c r="A3018" s="0" t="s">
        <v>75</v>
      </c>
      <c r="B3018" s="0" t="s">
        <v>80</v>
      </c>
      <c r="C3018" s="0" t="s">
        <v>108</v>
      </c>
      <c r="D3018" s="116" t="n">
        <v>40330</v>
      </c>
      <c r="E3018" s="0" t="n">
        <v>-0.035</v>
      </c>
      <c r="F3018" s="0" t="n">
        <v>3133126</v>
      </c>
      <c r="G3018" s="151" t="s">
        <v>111</v>
      </c>
      <c r="H3018" s="151" t="s">
        <v>111</v>
      </c>
      <c r="I3018" s="152" t="s">
        <v>112</v>
      </c>
    </row>
    <row r="3019" customFormat="false" ht="12.75" hidden="false" customHeight="false" outlineLevel="0" collapsed="false">
      <c r="A3019" s="0" t="s">
        <v>76</v>
      </c>
      <c r="B3019" s="0" t="s">
        <v>80</v>
      </c>
      <c r="C3019" s="0" t="s">
        <v>108</v>
      </c>
      <c r="D3019" s="116" t="n">
        <v>40330</v>
      </c>
      <c r="E3019" s="0" t="n">
        <v>0.035</v>
      </c>
      <c r="F3019" s="0" t="n">
        <v>3133127</v>
      </c>
      <c r="G3019" s="151" t="s">
        <v>111</v>
      </c>
      <c r="H3019" s="151" t="s">
        <v>111</v>
      </c>
      <c r="I3019" s="152" t="s">
        <v>112</v>
      </c>
    </row>
    <row r="3020" customFormat="false" ht="12.75" hidden="false" customHeight="false" outlineLevel="0" collapsed="false">
      <c r="A3020" s="0" t="s">
        <v>72</v>
      </c>
      <c r="B3020" s="0" t="s">
        <v>80</v>
      </c>
      <c r="C3020" s="0" t="s">
        <v>108</v>
      </c>
      <c r="D3020" s="116" t="n">
        <v>40330</v>
      </c>
      <c r="E3020" s="158" t="n">
        <v>40360</v>
      </c>
      <c r="I3020" s="152" t="s">
        <v>109</v>
      </c>
    </row>
    <row r="3021" customFormat="false" ht="12.75" hidden="false" customHeight="false" outlineLevel="0" collapsed="false">
      <c r="A3021" s="0" t="s">
        <v>59</v>
      </c>
      <c r="B3021" s="0" t="s">
        <v>110</v>
      </c>
      <c r="C3021" s="0" t="s">
        <v>108</v>
      </c>
      <c r="D3021" s="116" t="n">
        <v>40360</v>
      </c>
      <c r="E3021" s="0" t="n">
        <v>0.3975</v>
      </c>
      <c r="F3021" s="0" t="n">
        <v>3133100</v>
      </c>
      <c r="G3021" s="151" t="s">
        <v>111</v>
      </c>
      <c r="H3021" s="151" t="s">
        <v>111</v>
      </c>
      <c r="I3021" s="152" t="s">
        <v>112</v>
      </c>
    </row>
    <row r="3022" customFormat="false" ht="12.75" hidden="false" customHeight="false" outlineLevel="0" collapsed="false">
      <c r="A3022" s="0" t="s">
        <v>59</v>
      </c>
      <c r="B3022" s="0" t="s">
        <v>113</v>
      </c>
      <c r="C3022" s="0" t="s">
        <v>108</v>
      </c>
      <c r="D3022" s="116" t="n">
        <v>40360</v>
      </c>
      <c r="E3022" s="0" t="n">
        <v>0.02</v>
      </c>
      <c r="F3022" s="0" t="n">
        <v>3133101</v>
      </c>
      <c r="G3022" s="151" t="s">
        <v>111</v>
      </c>
      <c r="H3022" s="151" t="s">
        <v>111</v>
      </c>
      <c r="I3022" s="152" t="s">
        <v>112</v>
      </c>
    </row>
    <row r="3023" customFormat="false" ht="12.75" hidden="false" customHeight="false" outlineLevel="0" collapsed="false">
      <c r="A3023" s="0" t="s">
        <v>60</v>
      </c>
      <c r="B3023" s="0" t="s">
        <v>110</v>
      </c>
      <c r="C3023" s="0" t="s">
        <v>108</v>
      </c>
      <c r="D3023" s="116" t="n">
        <v>40360</v>
      </c>
      <c r="E3023" s="0" t="n">
        <v>0.3975</v>
      </c>
      <c r="F3023" s="0" t="n">
        <v>3133102</v>
      </c>
      <c r="G3023" s="151" t="s">
        <v>111</v>
      </c>
      <c r="H3023" s="151" t="s">
        <v>111</v>
      </c>
      <c r="I3023" s="152" t="s">
        <v>112</v>
      </c>
    </row>
    <row r="3024" customFormat="false" ht="12.75" hidden="false" customHeight="false" outlineLevel="0" collapsed="false">
      <c r="A3024" s="0" t="s">
        <v>60</v>
      </c>
      <c r="B3024" s="0" t="s">
        <v>113</v>
      </c>
      <c r="C3024" s="0" t="s">
        <v>108</v>
      </c>
      <c r="D3024" s="116" t="n">
        <v>40360</v>
      </c>
      <c r="E3024" s="0" t="n">
        <v>0.07</v>
      </c>
      <c r="F3024" s="0" t="n">
        <v>3133103</v>
      </c>
      <c r="G3024" s="151" t="s">
        <v>111</v>
      </c>
      <c r="H3024" s="151" t="s">
        <v>111</v>
      </c>
      <c r="I3024" s="152" t="s">
        <v>112</v>
      </c>
    </row>
    <row r="3025" customFormat="false" ht="12.75" hidden="false" customHeight="false" outlineLevel="0" collapsed="false">
      <c r="A3025" s="0" t="s">
        <v>61</v>
      </c>
      <c r="B3025" s="0" t="s">
        <v>110</v>
      </c>
      <c r="C3025" s="0" t="s">
        <v>108</v>
      </c>
      <c r="D3025" s="116" t="n">
        <v>40360</v>
      </c>
      <c r="E3025" s="0" t="n">
        <v>0.3975</v>
      </c>
      <c r="F3025" s="0" t="n">
        <v>3133104</v>
      </c>
      <c r="G3025" s="151" t="s">
        <v>111</v>
      </c>
      <c r="H3025" s="151" t="s">
        <v>111</v>
      </c>
      <c r="I3025" s="152" t="s">
        <v>112</v>
      </c>
    </row>
    <row r="3026" customFormat="false" ht="12.75" hidden="false" customHeight="false" outlineLevel="0" collapsed="false">
      <c r="A3026" s="0" t="s">
        <v>61</v>
      </c>
      <c r="B3026" s="0" t="s">
        <v>113</v>
      </c>
      <c r="C3026" s="0" t="s">
        <v>108</v>
      </c>
      <c r="D3026" s="116" t="n">
        <v>40360</v>
      </c>
      <c r="E3026" s="0" t="n">
        <v>0.02</v>
      </c>
      <c r="F3026" s="0" t="n">
        <v>3133105</v>
      </c>
      <c r="G3026" s="151" t="s">
        <v>111</v>
      </c>
      <c r="H3026" s="151" t="s">
        <v>111</v>
      </c>
      <c r="I3026" s="152" t="s">
        <v>112</v>
      </c>
    </row>
    <row r="3027" customFormat="false" ht="12.75" hidden="false" customHeight="false" outlineLevel="0" collapsed="false">
      <c r="A3027" s="0" t="s">
        <v>62</v>
      </c>
      <c r="B3027" s="0" t="s">
        <v>110</v>
      </c>
      <c r="C3027" s="0" t="s">
        <v>108</v>
      </c>
      <c r="D3027" s="116" t="n">
        <v>40360</v>
      </c>
      <c r="E3027" s="0" t="n">
        <v>0.3975</v>
      </c>
      <c r="F3027" s="0" t="n">
        <v>3133106</v>
      </c>
      <c r="G3027" s="151" t="s">
        <v>111</v>
      </c>
      <c r="H3027" s="151" t="s">
        <v>111</v>
      </c>
      <c r="I3027" s="152" t="s">
        <v>112</v>
      </c>
    </row>
    <row r="3028" customFormat="false" ht="12.75" hidden="false" customHeight="false" outlineLevel="0" collapsed="false">
      <c r="A3028" s="0" t="s">
        <v>62</v>
      </c>
      <c r="B3028" s="0" t="s">
        <v>113</v>
      </c>
      <c r="C3028" s="0" t="s">
        <v>108</v>
      </c>
      <c r="D3028" s="116" t="n">
        <v>40360</v>
      </c>
      <c r="E3028" s="0" t="n">
        <v>0.07</v>
      </c>
      <c r="F3028" s="0" t="n">
        <v>3133107</v>
      </c>
      <c r="G3028" s="151" t="s">
        <v>111</v>
      </c>
      <c r="H3028" s="151" t="s">
        <v>111</v>
      </c>
      <c r="I3028" s="152" t="s">
        <v>112</v>
      </c>
    </row>
    <row r="3029" customFormat="false" ht="12.75" hidden="false" customHeight="false" outlineLevel="0" collapsed="false">
      <c r="A3029" s="0" t="s">
        <v>49</v>
      </c>
      <c r="B3029" s="0" t="s">
        <v>110</v>
      </c>
      <c r="C3029" s="0" t="s">
        <v>108</v>
      </c>
      <c r="D3029" s="116" t="n">
        <v>40360</v>
      </c>
      <c r="E3029" s="0" t="n">
        <v>0.35</v>
      </c>
      <c r="F3029" s="0" t="n">
        <v>3133108</v>
      </c>
      <c r="G3029" s="151" t="s">
        <v>111</v>
      </c>
      <c r="H3029" s="151" t="s">
        <v>111</v>
      </c>
      <c r="I3029" s="152" t="s">
        <v>112</v>
      </c>
    </row>
    <row r="3030" customFormat="false" ht="12.75" hidden="false" customHeight="false" outlineLevel="0" collapsed="false">
      <c r="A3030" s="0" t="s">
        <v>49</v>
      </c>
      <c r="B3030" s="0" t="s">
        <v>113</v>
      </c>
      <c r="C3030" s="0" t="s">
        <v>108</v>
      </c>
      <c r="D3030" s="116" t="n">
        <v>40360</v>
      </c>
      <c r="E3030" s="0" t="n">
        <v>0.005</v>
      </c>
      <c r="F3030" s="0" t="n">
        <v>3133109</v>
      </c>
      <c r="G3030" s="151" t="s">
        <v>111</v>
      </c>
      <c r="H3030" s="151" t="s">
        <v>111</v>
      </c>
      <c r="I3030" s="152" t="s">
        <v>112</v>
      </c>
    </row>
    <row r="3031" customFormat="false" ht="12.75" hidden="false" customHeight="false" outlineLevel="0" collapsed="false">
      <c r="A3031" s="0" t="s">
        <v>50</v>
      </c>
      <c r="B3031" s="0" t="s">
        <v>110</v>
      </c>
      <c r="C3031" s="0" t="s">
        <v>108</v>
      </c>
      <c r="D3031" s="116" t="n">
        <v>40360</v>
      </c>
      <c r="E3031" s="0" t="n">
        <v>0.41</v>
      </c>
      <c r="F3031" s="0" t="n">
        <v>3133110</v>
      </c>
      <c r="G3031" s="151" t="s">
        <v>111</v>
      </c>
      <c r="H3031" s="151" t="s">
        <v>111</v>
      </c>
      <c r="I3031" s="152" t="s">
        <v>112</v>
      </c>
    </row>
    <row r="3032" customFormat="false" ht="12.75" hidden="false" customHeight="false" outlineLevel="0" collapsed="false">
      <c r="A3032" s="0" t="s">
        <v>50</v>
      </c>
      <c r="B3032" s="0" t="s">
        <v>113</v>
      </c>
      <c r="C3032" s="0" t="s">
        <v>108</v>
      </c>
      <c r="D3032" s="116" t="n">
        <v>40360</v>
      </c>
      <c r="E3032" s="0" t="n">
        <v>-0.02</v>
      </c>
      <c r="F3032" s="0" t="n">
        <v>3133111</v>
      </c>
      <c r="G3032" s="151" t="s">
        <v>111</v>
      </c>
      <c r="H3032" s="151" t="s">
        <v>111</v>
      </c>
      <c r="I3032" s="152" t="s">
        <v>112</v>
      </c>
    </row>
    <row r="3033" customFormat="false" ht="12.75" hidden="false" customHeight="false" outlineLevel="0" collapsed="false">
      <c r="A3033" s="0" t="s">
        <v>51</v>
      </c>
      <c r="B3033" s="0" t="s">
        <v>110</v>
      </c>
      <c r="C3033" s="0" t="s">
        <v>108</v>
      </c>
      <c r="D3033" s="116" t="n">
        <v>40360</v>
      </c>
      <c r="E3033" s="0" t="n">
        <v>0.41</v>
      </c>
      <c r="F3033" s="0" t="n">
        <v>3133112</v>
      </c>
      <c r="G3033" s="151" t="s">
        <v>111</v>
      </c>
      <c r="H3033" s="151" t="s">
        <v>111</v>
      </c>
      <c r="I3033" s="152" t="s">
        <v>112</v>
      </c>
    </row>
    <row r="3034" customFormat="false" ht="12.75" hidden="false" customHeight="false" outlineLevel="0" collapsed="false">
      <c r="A3034" s="0" t="s">
        <v>51</v>
      </c>
      <c r="B3034" s="0" t="s">
        <v>113</v>
      </c>
      <c r="C3034" s="0" t="s">
        <v>108</v>
      </c>
      <c r="D3034" s="116" t="n">
        <v>40360</v>
      </c>
      <c r="E3034" s="0" t="n">
        <v>0.035</v>
      </c>
      <c r="F3034" s="0" t="n">
        <v>3133113</v>
      </c>
      <c r="G3034" s="151" t="s">
        <v>111</v>
      </c>
      <c r="H3034" s="151" t="s">
        <v>111</v>
      </c>
      <c r="I3034" s="152" t="s">
        <v>112</v>
      </c>
    </row>
    <row r="3035" customFormat="false" ht="12.75" hidden="false" customHeight="false" outlineLevel="0" collapsed="false">
      <c r="A3035" s="0" t="s">
        <v>52</v>
      </c>
      <c r="B3035" s="0" t="s">
        <v>110</v>
      </c>
      <c r="C3035" s="0" t="s">
        <v>108</v>
      </c>
      <c r="D3035" s="116" t="n">
        <v>40360</v>
      </c>
      <c r="E3035" s="0" t="n">
        <v>0.41</v>
      </c>
      <c r="F3035" s="0" t="n">
        <v>3133114</v>
      </c>
      <c r="G3035" s="151" t="s">
        <v>111</v>
      </c>
      <c r="H3035" s="151" t="s">
        <v>111</v>
      </c>
      <c r="I3035" s="152" t="s">
        <v>112</v>
      </c>
    </row>
    <row r="3036" customFormat="false" ht="12.75" hidden="false" customHeight="false" outlineLevel="0" collapsed="false">
      <c r="A3036" s="0" t="s">
        <v>52</v>
      </c>
      <c r="B3036" s="0" t="s">
        <v>113</v>
      </c>
      <c r="C3036" s="0" t="s">
        <v>108</v>
      </c>
      <c r="D3036" s="116" t="n">
        <v>40360</v>
      </c>
      <c r="E3036" s="0" t="n">
        <v>-0.02</v>
      </c>
      <c r="F3036" s="0" t="n">
        <v>3133115</v>
      </c>
      <c r="G3036" s="151" t="s">
        <v>111</v>
      </c>
      <c r="H3036" s="151" t="s">
        <v>111</v>
      </c>
      <c r="I3036" s="152" t="s">
        <v>112</v>
      </c>
    </row>
    <row r="3037" customFormat="false" ht="12.75" hidden="false" customHeight="false" outlineLevel="0" collapsed="false">
      <c r="A3037" s="0" t="s">
        <v>17</v>
      </c>
      <c r="B3037" s="0" t="s">
        <v>110</v>
      </c>
      <c r="C3037" s="0" t="s">
        <v>108</v>
      </c>
      <c r="D3037" s="116" t="n">
        <v>40360</v>
      </c>
      <c r="E3037" s="0" t="n">
        <v>0</v>
      </c>
      <c r="F3037" s="0" t="n">
        <v>3133116</v>
      </c>
      <c r="G3037" s="151" t="s">
        <v>111</v>
      </c>
      <c r="H3037" s="151" t="s">
        <v>111</v>
      </c>
      <c r="I3037" s="152" t="s">
        <v>112</v>
      </c>
    </row>
    <row r="3038" customFormat="false" ht="12.75" hidden="false" customHeight="false" outlineLevel="0" collapsed="false">
      <c r="A3038" s="0" t="s">
        <v>17</v>
      </c>
      <c r="B3038" s="0" t="s">
        <v>113</v>
      </c>
      <c r="C3038" s="0" t="s">
        <v>108</v>
      </c>
      <c r="D3038" s="116" t="n">
        <v>40360</v>
      </c>
      <c r="E3038" s="0" t="n">
        <v>0</v>
      </c>
      <c r="F3038" s="0" t="n">
        <v>3133117</v>
      </c>
      <c r="G3038" s="151" t="s">
        <v>111</v>
      </c>
      <c r="H3038" s="151" t="s">
        <v>111</v>
      </c>
      <c r="I3038" s="152" t="s">
        <v>112</v>
      </c>
    </row>
    <row r="3039" customFormat="false" ht="12.75" hidden="false" customHeight="false" outlineLevel="0" collapsed="false">
      <c r="A3039" s="0" t="s">
        <v>18</v>
      </c>
      <c r="B3039" s="0" t="s">
        <v>110</v>
      </c>
      <c r="C3039" s="0" t="s">
        <v>108</v>
      </c>
      <c r="D3039" s="116" t="n">
        <v>40360</v>
      </c>
      <c r="E3039" s="0" t="n">
        <v>0</v>
      </c>
      <c r="F3039" s="0" t="n">
        <v>3133118</v>
      </c>
      <c r="G3039" s="151" t="s">
        <v>111</v>
      </c>
      <c r="H3039" s="151" t="s">
        <v>111</v>
      </c>
      <c r="I3039" s="152" t="s">
        <v>112</v>
      </c>
    </row>
    <row r="3040" customFormat="false" ht="12.75" hidden="false" customHeight="false" outlineLevel="0" collapsed="false">
      <c r="A3040" s="0" t="s">
        <v>18</v>
      </c>
      <c r="B3040" s="0" t="s">
        <v>113</v>
      </c>
      <c r="C3040" s="0" t="s">
        <v>108</v>
      </c>
      <c r="D3040" s="116" t="n">
        <v>40360</v>
      </c>
      <c r="E3040" s="0" t="n">
        <v>0</v>
      </c>
      <c r="F3040" s="0" t="n">
        <v>3133119</v>
      </c>
      <c r="G3040" s="151" t="s">
        <v>111</v>
      </c>
      <c r="H3040" s="151" t="s">
        <v>111</v>
      </c>
      <c r="I3040" s="152" t="s">
        <v>112</v>
      </c>
    </row>
    <row r="3041" customFormat="false" ht="12.75" hidden="false" customHeight="false" outlineLevel="0" collapsed="false">
      <c r="A3041" s="0" t="s">
        <v>19</v>
      </c>
      <c r="B3041" s="0" t="s">
        <v>110</v>
      </c>
      <c r="C3041" s="0" t="s">
        <v>108</v>
      </c>
      <c r="D3041" s="116" t="n">
        <v>40360</v>
      </c>
      <c r="E3041" s="0" t="n">
        <v>0.3975</v>
      </c>
      <c r="F3041" s="0" t="n">
        <v>3133120</v>
      </c>
      <c r="G3041" s="151" t="s">
        <v>111</v>
      </c>
      <c r="H3041" s="151" t="s">
        <v>111</v>
      </c>
      <c r="I3041" s="152" t="s">
        <v>112</v>
      </c>
    </row>
    <row r="3042" customFormat="false" ht="12.75" hidden="false" customHeight="false" outlineLevel="0" collapsed="false">
      <c r="A3042" s="0" t="s">
        <v>19</v>
      </c>
      <c r="B3042" s="0" t="s">
        <v>113</v>
      </c>
      <c r="C3042" s="0" t="s">
        <v>108</v>
      </c>
      <c r="D3042" s="116" t="n">
        <v>40360</v>
      </c>
      <c r="E3042" s="0" t="n">
        <v>0.02</v>
      </c>
      <c r="F3042" s="0" t="n">
        <v>3133121</v>
      </c>
      <c r="G3042" s="151" t="s">
        <v>111</v>
      </c>
      <c r="H3042" s="151" t="s">
        <v>111</v>
      </c>
      <c r="I3042" s="152" t="s">
        <v>112</v>
      </c>
    </row>
    <row r="3043" customFormat="false" ht="12.75" hidden="false" customHeight="false" outlineLevel="0" collapsed="false">
      <c r="A3043" s="0" t="s">
        <v>21</v>
      </c>
      <c r="B3043" s="0" t="s">
        <v>110</v>
      </c>
      <c r="C3043" s="0" t="s">
        <v>108</v>
      </c>
      <c r="D3043" s="116" t="n">
        <v>40360</v>
      </c>
      <c r="E3043" s="0" t="n">
        <v>0.3975</v>
      </c>
      <c r="F3043" s="0" t="n">
        <v>3133122</v>
      </c>
      <c r="G3043" s="151" t="s">
        <v>111</v>
      </c>
      <c r="H3043" s="151" t="s">
        <v>111</v>
      </c>
      <c r="I3043" s="152" t="s">
        <v>112</v>
      </c>
    </row>
    <row r="3044" customFormat="false" ht="12.75" hidden="false" customHeight="false" outlineLevel="0" collapsed="false">
      <c r="A3044" s="0" t="s">
        <v>21</v>
      </c>
      <c r="B3044" s="0" t="s">
        <v>113</v>
      </c>
      <c r="C3044" s="0" t="s">
        <v>108</v>
      </c>
      <c r="D3044" s="116" t="n">
        <v>40360</v>
      </c>
      <c r="E3044" s="0" t="n">
        <v>0.04</v>
      </c>
      <c r="F3044" s="0" t="n">
        <v>3133123</v>
      </c>
      <c r="G3044" s="151" t="s">
        <v>111</v>
      </c>
      <c r="H3044" s="151" t="s">
        <v>111</v>
      </c>
      <c r="I3044" s="152" t="s">
        <v>112</v>
      </c>
    </row>
    <row r="3045" customFormat="false" ht="12.75" hidden="false" customHeight="false" outlineLevel="0" collapsed="false">
      <c r="A3045" s="0" t="s">
        <v>73</v>
      </c>
      <c r="B3045" s="0" t="s">
        <v>80</v>
      </c>
      <c r="C3045" s="0" t="s">
        <v>108</v>
      </c>
      <c r="D3045" s="116" t="n">
        <v>40360</v>
      </c>
      <c r="E3045" s="0" t="n">
        <v>0.005</v>
      </c>
      <c r="F3045" s="0" t="n">
        <v>3133124</v>
      </c>
      <c r="G3045" s="151" t="s">
        <v>111</v>
      </c>
      <c r="H3045" s="151" t="s">
        <v>111</v>
      </c>
      <c r="I3045" s="152" t="s">
        <v>112</v>
      </c>
    </row>
    <row r="3046" customFormat="false" ht="12.75" hidden="false" customHeight="false" outlineLevel="0" collapsed="false">
      <c r="A3046" s="0" t="s">
        <v>74</v>
      </c>
      <c r="B3046" s="0" t="s">
        <v>80</v>
      </c>
      <c r="C3046" s="0" t="s">
        <v>108</v>
      </c>
      <c r="D3046" s="116" t="n">
        <v>40360</v>
      </c>
      <c r="E3046" s="0" t="n">
        <v>0.035</v>
      </c>
      <c r="F3046" s="0" t="n">
        <v>3133125</v>
      </c>
      <c r="G3046" s="151" t="s">
        <v>111</v>
      </c>
      <c r="H3046" s="151" t="s">
        <v>111</v>
      </c>
      <c r="I3046" s="152" t="s">
        <v>112</v>
      </c>
    </row>
    <row r="3047" customFormat="false" ht="12.75" hidden="false" customHeight="false" outlineLevel="0" collapsed="false">
      <c r="A3047" s="0" t="s">
        <v>75</v>
      </c>
      <c r="B3047" s="0" t="s">
        <v>80</v>
      </c>
      <c r="C3047" s="0" t="s">
        <v>108</v>
      </c>
      <c r="D3047" s="116" t="n">
        <v>40360</v>
      </c>
      <c r="E3047" s="0" t="n">
        <v>-0.02</v>
      </c>
      <c r="F3047" s="0" t="n">
        <v>3133126</v>
      </c>
      <c r="G3047" s="151" t="s">
        <v>111</v>
      </c>
      <c r="H3047" s="151" t="s">
        <v>111</v>
      </c>
      <c r="I3047" s="152" t="s">
        <v>112</v>
      </c>
    </row>
    <row r="3048" customFormat="false" ht="12.75" hidden="false" customHeight="false" outlineLevel="0" collapsed="false">
      <c r="A3048" s="0" t="s">
        <v>76</v>
      </c>
      <c r="B3048" s="0" t="s">
        <v>80</v>
      </c>
      <c r="C3048" s="0" t="s">
        <v>108</v>
      </c>
      <c r="D3048" s="116" t="n">
        <v>40360</v>
      </c>
      <c r="E3048" s="0" t="n">
        <v>0.035</v>
      </c>
      <c r="F3048" s="0" t="n">
        <v>3133127</v>
      </c>
      <c r="G3048" s="151" t="s">
        <v>111</v>
      </c>
      <c r="H3048" s="151" t="s">
        <v>111</v>
      </c>
      <c r="I3048" s="152" t="s">
        <v>112</v>
      </c>
    </row>
    <row r="3049" customFormat="false" ht="12.75" hidden="false" customHeight="false" outlineLevel="0" collapsed="false">
      <c r="A3049" s="0" t="s">
        <v>72</v>
      </c>
      <c r="B3049" s="0" t="s">
        <v>80</v>
      </c>
      <c r="C3049" s="0" t="s">
        <v>108</v>
      </c>
      <c r="D3049" s="116" t="n">
        <v>40360</v>
      </c>
      <c r="E3049" s="158" t="n">
        <v>40391</v>
      </c>
      <c r="I3049" s="152" t="s">
        <v>109</v>
      </c>
    </row>
    <row r="3050" customFormat="false" ht="12.75" hidden="false" customHeight="false" outlineLevel="0" collapsed="false">
      <c r="A3050" s="0" t="s">
        <v>59</v>
      </c>
      <c r="B3050" s="0" t="s">
        <v>110</v>
      </c>
      <c r="C3050" s="0" t="s">
        <v>108</v>
      </c>
      <c r="D3050" s="116" t="n">
        <v>40391</v>
      </c>
      <c r="E3050" s="0" t="n">
        <v>0.4</v>
      </c>
      <c r="F3050" s="0" t="n">
        <v>3133100</v>
      </c>
      <c r="G3050" s="151" t="s">
        <v>111</v>
      </c>
      <c r="H3050" s="151" t="s">
        <v>111</v>
      </c>
      <c r="I3050" s="152" t="s">
        <v>112</v>
      </c>
    </row>
    <row r="3051" customFormat="false" ht="12.75" hidden="false" customHeight="false" outlineLevel="0" collapsed="false">
      <c r="A3051" s="0" t="s">
        <v>59</v>
      </c>
      <c r="B3051" s="0" t="s">
        <v>113</v>
      </c>
      <c r="C3051" s="0" t="s">
        <v>108</v>
      </c>
      <c r="D3051" s="116" t="n">
        <v>40391</v>
      </c>
      <c r="E3051" s="0" t="n">
        <v>0.02</v>
      </c>
      <c r="F3051" s="0" t="n">
        <v>3133101</v>
      </c>
      <c r="G3051" s="151" t="s">
        <v>111</v>
      </c>
      <c r="H3051" s="151" t="s">
        <v>111</v>
      </c>
      <c r="I3051" s="152" t="s">
        <v>112</v>
      </c>
    </row>
    <row r="3052" customFormat="false" ht="12.75" hidden="false" customHeight="false" outlineLevel="0" collapsed="false">
      <c r="A3052" s="0" t="s">
        <v>60</v>
      </c>
      <c r="B3052" s="0" t="s">
        <v>110</v>
      </c>
      <c r="C3052" s="0" t="s">
        <v>108</v>
      </c>
      <c r="D3052" s="116" t="n">
        <v>40391</v>
      </c>
      <c r="E3052" s="0" t="n">
        <v>0.4</v>
      </c>
      <c r="F3052" s="0" t="n">
        <v>3133102</v>
      </c>
      <c r="G3052" s="151" t="s">
        <v>111</v>
      </c>
      <c r="H3052" s="151" t="s">
        <v>111</v>
      </c>
      <c r="I3052" s="152" t="s">
        <v>112</v>
      </c>
    </row>
    <row r="3053" customFormat="false" ht="12.75" hidden="false" customHeight="false" outlineLevel="0" collapsed="false">
      <c r="A3053" s="0" t="s">
        <v>60</v>
      </c>
      <c r="B3053" s="0" t="s">
        <v>113</v>
      </c>
      <c r="C3053" s="0" t="s">
        <v>108</v>
      </c>
      <c r="D3053" s="116" t="n">
        <v>40391</v>
      </c>
      <c r="E3053" s="0" t="n">
        <v>0.07</v>
      </c>
      <c r="F3053" s="0" t="n">
        <v>3133103</v>
      </c>
      <c r="G3053" s="151" t="s">
        <v>111</v>
      </c>
      <c r="H3053" s="151" t="s">
        <v>111</v>
      </c>
      <c r="I3053" s="152" t="s">
        <v>112</v>
      </c>
    </row>
    <row r="3054" customFormat="false" ht="12.75" hidden="false" customHeight="false" outlineLevel="0" collapsed="false">
      <c r="A3054" s="0" t="s">
        <v>61</v>
      </c>
      <c r="B3054" s="0" t="s">
        <v>110</v>
      </c>
      <c r="C3054" s="0" t="s">
        <v>108</v>
      </c>
      <c r="D3054" s="116" t="n">
        <v>40391</v>
      </c>
      <c r="E3054" s="0" t="n">
        <v>0.4</v>
      </c>
      <c r="F3054" s="0" t="n">
        <v>3133104</v>
      </c>
      <c r="G3054" s="151" t="s">
        <v>111</v>
      </c>
      <c r="H3054" s="151" t="s">
        <v>111</v>
      </c>
      <c r="I3054" s="152" t="s">
        <v>112</v>
      </c>
    </row>
    <row r="3055" customFormat="false" ht="12.75" hidden="false" customHeight="false" outlineLevel="0" collapsed="false">
      <c r="A3055" s="0" t="s">
        <v>61</v>
      </c>
      <c r="B3055" s="0" t="s">
        <v>113</v>
      </c>
      <c r="C3055" s="0" t="s">
        <v>108</v>
      </c>
      <c r="D3055" s="116" t="n">
        <v>40391</v>
      </c>
      <c r="E3055" s="0" t="n">
        <v>0.02</v>
      </c>
      <c r="F3055" s="0" t="n">
        <v>3133105</v>
      </c>
      <c r="G3055" s="151" t="s">
        <v>111</v>
      </c>
      <c r="H3055" s="151" t="s">
        <v>111</v>
      </c>
      <c r="I3055" s="152" t="s">
        <v>112</v>
      </c>
    </row>
    <row r="3056" customFormat="false" ht="12.75" hidden="false" customHeight="false" outlineLevel="0" collapsed="false">
      <c r="A3056" s="0" t="s">
        <v>62</v>
      </c>
      <c r="B3056" s="0" t="s">
        <v>110</v>
      </c>
      <c r="C3056" s="0" t="s">
        <v>108</v>
      </c>
      <c r="D3056" s="116" t="n">
        <v>40391</v>
      </c>
      <c r="E3056" s="0" t="n">
        <v>0.4</v>
      </c>
      <c r="F3056" s="0" t="n">
        <v>3133106</v>
      </c>
      <c r="G3056" s="151" t="s">
        <v>111</v>
      </c>
      <c r="H3056" s="151" t="s">
        <v>111</v>
      </c>
      <c r="I3056" s="152" t="s">
        <v>112</v>
      </c>
    </row>
    <row r="3057" customFormat="false" ht="12.75" hidden="false" customHeight="false" outlineLevel="0" collapsed="false">
      <c r="A3057" s="0" t="s">
        <v>62</v>
      </c>
      <c r="B3057" s="0" t="s">
        <v>113</v>
      </c>
      <c r="C3057" s="0" t="s">
        <v>108</v>
      </c>
      <c r="D3057" s="116" t="n">
        <v>40391</v>
      </c>
      <c r="E3057" s="0" t="n">
        <v>0.07</v>
      </c>
      <c r="F3057" s="0" t="n">
        <v>3133107</v>
      </c>
      <c r="G3057" s="151" t="s">
        <v>111</v>
      </c>
      <c r="H3057" s="151" t="s">
        <v>111</v>
      </c>
      <c r="I3057" s="152" t="s">
        <v>112</v>
      </c>
    </row>
    <row r="3058" customFormat="false" ht="12.75" hidden="false" customHeight="false" outlineLevel="0" collapsed="false">
      <c r="A3058" s="0" t="s">
        <v>49</v>
      </c>
      <c r="B3058" s="0" t="s">
        <v>110</v>
      </c>
      <c r="C3058" s="0" t="s">
        <v>108</v>
      </c>
      <c r="D3058" s="116" t="n">
        <v>40391</v>
      </c>
      <c r="E3058" s="0" t="n">
        <v>0.35</v>
      </c>
      <c r="F3058" s="0" t="n">
        <v>3133108</v>
      </c>
      <c r="G3058" s="151" t="s">
        <v>111</v>
      </c>
      <c r="H3058" s="151" t="s">
        <v>111</v>
      </c>
      <c r="I3058" s="152" t="s">
        <v>112</v>
      </c>
    </row>
    <row r="3059" customFormat="false" ht="12.75" hidden="false" customHeight="false" outlineLevel="0" collapsed="false">
      <c r="A3059" s="0" t="s">
        <v>49</v>
      </c>
      <c r="B3059" s="0" t="s">
        <v>113</v>
      </c>
      <c r="C3059" s="0" t="s">
        <v>108</v>
      </c>
      <c r="D3059" s="116" t="n">
        <v>40391</v>
      </c>
      <c r="E3059" s="0" t="n">
        <v>-0.005</v>
      </c>
      <c r="F3059" s="0" t="n">
        <v>3133109</v>
      </c>
      <c r="G3059" s="151" t="s">
        <v>111</v>
      </c>
      <c r="H3059" s="151" t="s">
        <v>111</v>
      </c>
      <c r="I3059" s="152" t="s">
        <v>112</v>
      </c>
    </row>
    <row r="3060" customFormat="false" ht="12.75" hidden="false" customHeight="false" outlineLevel="0" collapsed="false">
      <c r="A3060" s="0" t="s">
        <v>50</v>
      </c>
      <c r="B3060" s="0" t="s">
        <v>110</v>
      </c>
      <c r="C3060" s="0" t="s">
        <v>108</v>
      </c>
      <c r="D3060" s="116" t="n">
        <v>40391</v>
      </c>
      <c r="E3060" s="0" t="n">
        <v>0.41</v>
      </c>
      <c r="F3060" s="0" t="n">
        <v>3133110</v>
      </c>
      <c r="G3060" s="151" t="s">
        <v>111</v>
      </c>
      <c r="H3060" s="151" t="s">
        <v>111</v>
      </c>
      <c r="I3060" s="152" t="s">
        <v>112</v>
      </c>
    </row>
    <row r="3061" customFormat="false" ht="12.75" hidden="false" customHeight="false" outlineLevel="0" collapsed="false">
      <c r="A3061" s="0" t="s">
        <v>50</v>
      </c>
      <c r="B3061" s="0" t="s">
        <v>113</v>
      </c>
      <c r="C3061" s="0" t="s">
        <v>108</v>
      </c>
      <c r="D3061" s="116" t="n">
        <v>40391</v>
      </c>
      <c r="E3061" s="0" t="n">
        <v>-0.02</v>
      </c>
      <c r="F3061" s="0" t="n">
        <v>3133111</v>
      </c>
      <c r="G3061" s="151" t="s">
        <v>111</v>
      </c>
      <c r="H3061" s="151" t="s">
        <v>111</v>
      </c>
      <c r="I3061" s="152" t="s">
        <v>112</v>
      </c>
    </row>
    <row r="3062" customFormat="false" ht="12.75" hidden="false" customHeight="false" outlineLevel="0" collapsed="false">
      <c r="A3062" s="0" t="s">
        <v>51</v>
      </c>
      <c r="B3062" s="0" t="s">
        <v>110</v>
      </c>
      <c r="C3062" s="0" t="s">
        <v>108</v>
      </c>
      <c r="D3062" s="116" t="n">
        <v>40391</v>
      </c>
      <c r="E3062" s="0" t="n">
        <v>0.41</v>
      </c>
      <c r="F3062" s="0" t="n">
        <v>3133112</v>
      </c>
      <c r="G3062" s="151" t="s">
        <v>111</v>
      </c>
      <c r="H3062" s="151" t="s">
        <v>111</v>
      </c>
      <c r="I3062" s="152" t="s">
        <v>112</v>
      </c>
    </row>
    <row r="3063" customFormat="false" ht="12.75" hidden="false" customHeight="false" outlineLevel="0" collapsed="false">
      <c r="A3063" s="0" t="s">
        <v>51</v>
      </c>
      <c r="B3063" s="0" t="s">
        <v>113</v>
      </c>
      <c r="C3063" s="0" t="s">
        <v>108</v>
      </c>
      <c r="D3063" s="116" t="n">
        <v>40391</v>
      </c>
      <c r="E3063" s="0" t="n">
        <v>0.01</v>
      </c>
      <c r="F3063" s="0" t="n">
        <v>3133113</v>
      </c>
      <c r="G3063" s="151" t="s">
        <v>111</v>
      </c>
      <c r="H3063" s="151" t="s">
        <v>111</v>
      </c>
      <c r="I3063" s="152" t="s">
        <v>112</v>
      </c>
    </row>
    <row r="3064" customFormat="false" ht="12.75" hidden="false" customHeight="false" outlineLevel="0" collapsed="false">
      <c r="A3064" s="0" t="s">
        <v>52</v>
      </c>
      <c r="B3064" s="0" t="s">
        <v>110</v>
      </c>
      <c r="C3064" s="0" t="s">
        <v>108</v>
      </c>
      <c r="D3064" s="116" t="n">
        <v>40391</v>
      </c>
      <c r="E3064" s="0" t="n">
        <v>0.41</v>
      </c>
      <c r="F3064" s="0" t="n">
        <v>3133114</v>
      </c>
      <c r="G3064" s="151" t="s">
        <v>111</v>
      </c>
      <c r="H3064" s="151" t="s">
        <v>111</v>
      </c>
      <c r="I3064" s="152" t="s">
        <v>112</v>
      </c>
    </row>
    <row r="3065" customFormat="false" ht="12.75" hidden="false" customHeight="false" outlineLevel="0" collapsed="false">
      <c r="A3065" s="0" t="s">
        <v>52</v>
      </c>
      <c r="B3065" s="0" t="s">
        <v>113</v>
      </c>
      <c r="C3065" s="0" t="s">
        <v>108</v>
      </c>
      <c r="D3065" s="116" t="n">
        <v>40391</v>
      </c>
      <c r="E3065" s="0" t="n">
        <v>-0.02</v>
      </c>
      <c r="F3065" s="0" t="n">
        <v>3133115</v>
      </c>
      <c r="G3065" s="151" t="s">
        <v>111</v>
      </c>
      <c r="H3065" s="151" t="s">
        <v>111</v>
      </c>
      <c r="I3065" s="152" t="s">
        <v>112</v>
      </c>
    </row>
    <row r="3066" customFormat="false" ht="12.75" hidden="false" customHeight="false" outlineLevel="0" collapsed="false">
      <c r="A3066" s="0" t="s">
        <v>17</v>
      </c>
      <c r="B3066" s="0" t="s">
        <v>110</v>
      </c>
      <c r="C3066" s="0" t="s">
        <v>108</v>
      </c>
      <c r="D3066" s="116" t="n">
        <v>40391</v>
      </c>
      <c r="E3066" s="0" t="n">
        <v>0</v>
      </c>
      <c r="F3066" s="0" t="n">
        <v>3133116</v>
      </c>
      <c r="G3066" s="151" t="s">
        <v>111</v>
      </c>
      <c r="H3066" s="151" t="s">
        <v>111</v>
      </c>
      <c r="I3066" s="152" t="s">
        <v>112</v>
      </c>
    </row>
    <row r="3067" customFormat="false" ht="12.75" hidden="false" customHeight="false" outlineLevel="0" collapsed="false">
      <c r="A3067" s="0" t="s">
        <v>17</v>
      </c>
      <c r="B3067" s="0" t="s">
        <v>113</v>
      </c>
      <c r="C3067" s="0" t="s">
        <v>108</v>
      </c>
      <c r="D3067" s="116" t="n">
        <v>40391</v>
      </c>
      <c r="E3067" s="0" t="n">
        <v>0</v>
      </c>
      <c r="F3067" s="0" t="n">
        <v>3133117</v>
      </c>
      <c r="G3067" s="151" t="s">
        <v>111</v>
      </c>
      <c r="H3067" s="151" t="s">
        <v>111</v>
      </c>
      <c r="I3067" s="152" t="s">
        <v>112</v>
      </c>
    </row>
    <row r="3068" customFormat="false" ht="12.75" hidden="false" customHeight="false" outlineLevel="0" collapsed="false">
      <c r="A3068" s="0" t="s">
        <v>18</v>
      </c>
      <c r="B3068" s="0" t="s">
        <v>110</v>
      </c>
      <c r="C3068" s="0" t="s">
        <v>108</v>
      </c>
      <c r="D3068" s="116" t="n">
        <v>40391</v>
      </c>
      <c r="E3068" s="0" t="n">
        <v>0</v>
      </c>
      <c r="F3068" s="0" t="n">
        <v>3133118</v>
      </c>
      <c r="G3068" s="151" t="s">
        <v>111</v>
      </c>
      <c r="H3068" s="151" t="s">
        <v>111</v>
      </c>
      <c r="I3068" s="152" t="s">
        <v>112</v>
      </c>
    </row>
    <row r="3069" customFormat="false" ht="12.75" hidden="false" customHeight="false" outlineLevel="0" collapsed="false">
      <c r="A3069" s="0" t="s">
        <v>18</v>
      </c>
      <c r="B3069" s="0" t="s">
        <v>113</v>
      </c>
      <c r="C3069" s="0" t="s">
        <v>108</v>
      </c>
      <c r="D3069" s="116" t="n">
        <v>40391</v>
      </c>
      <c r="E3069" s="0" t="n">
        <v>0</v>
      </c>
      <c r="F3069" s="0" t="n">
        <v>3133119</v>
      </c>
      <c r="G3069" s="151" t="s">
        <v>111</v>
      </c>
      <c r="H3069" s="151" t="s">
        <v>111</v>
      </c>
      <c r="I3069" s="152" t="s">
        <v>112</v>
      </c>
    </row>
    <row r="3070" customFormat="false" ht="12.75" hidden="false" customHeight="false" outlineLevel="0" collapsed="false">
      <c r="A3070" s="0" t="s">
        <v>19</v>
      </c>
      <c r="B3070" s="0" t="s">
        <v>110</v>
      </c>
      <c r="C3070" s="0" t="s">
        <v>108</v>
      </c>
      <c r="D3070" s="116" t="n">
        <v>40391</v>
      </c>
      <c r="E3070" s="0" t="n">
        <v>0.4</v>
      </c>
      <c r="F3070" s="0" t="n">
        <v>3133120</v>
      </c>
      <c r="G3070" s="151" t="s">
        <v>111</v>
      </c>
      <c r="H3070" s="151" t="s">
        <v>111</v>
      </c>
      <c r="I3070" s="152" t="s">
        <v>112</v>
      </c>
    </row>
    <row r="3071" customFormat="false" ht="12.75" hidden="false" customHeight="false" outlineLevel="0" collapsed="false">
      <c r="A3071" s="0" t="s">
        <v>19</v>
      </c>
      <c r="B3071" s="0" t="s">
        <v>113</v>
      </c>
      <c r="C3071" s="0" t="s">
        <v>108</v>
      </c>
      <c r="D3071" s="116" t="n">
        <v>40391</v>
      </c>
      <c r="E3071" s="0" t="n">
        <v>0.02</v>
      </c>
      <c r="F3071" s="0" t="n">
        <v>3133121</v>
      </c>
      <c r="G3071" s="151" t="s">
        <v>111</v>
      </c>
      <c r="H3071" s="151" t="s">
        <v>111</v>
      </c>
      <c r="I3071" s="152" t="s">
        <v>112</v>
      </c>
    </row>
    <row r="3072" customFormat="false" ht="12.75" hidden="false" customHeight="false" outlineLevel="0" collapsed="false">
      <c r="A3072" s="0" t="s">
        <v>21</v>
      </c>
      <c r="B3072" s="0" t="s">
        <v>110</v>
      </c>
      <c r="C3072" s="0" t="s">
        <v>108</v>
      </c>
      <c r="D3072" s="116" t="n">
        <v>40391</v>
      </c>
      <c r="E3072" s="0" t="n">
        <v>0.4</v>
      </c>
      <c r="F3072" s="0" t="n">
        <v>3133122</v>
      </c>
      <c r="G3072" s="151" t="s">
        <v>111</v>
      </c>
      <c r="H3072" s="151" t="s">
        <v>111</v>
      </c>
      <c r="I3072" s="152" t="s">
        <v>112</v>
      </c>
    </row>
    <row r="3073" customFormat="false" ht="12.75" hidden="false" customHeight="false" outlineLevel="0" collapsed="false">
      <c r="A3073" s="0" t="s">
        <v>21</v>
      </c>
      <c r="B3073" s="0" t="s">
        <v>113</v>
      </c>
      <c r="C3073" s="0" t="s">
        <v>108</v>
      </c>
      <c r="D3073" s="116" t="n">
        <v>40391</v>
      </c>
      <c r="E3073" s="0" t="n">
        <v>0.04</v>
      </c>
      <c r="F3073" s="0" t="n">
        <v>3133123</v>
      </c>
      <c r="G3073" s="151" t="s">
        <v>111</v>
      </c>
      <c r="H3073" s="151" t="s">
        <v>111</v>
      </c>
      <c r="I3073" s="152" t="s">
        <v>112</v>
      </c>
    </row>
    <row r="3074" customFormat="false" ht="12.75" hidden="false" customHeight="false" outlineLevel="0" collapsed="false">
      <c r="A3074" s="0" t="s">
        <v>73</v>
      </c>
      <c r="B3074" s="0" t="s">
        <v>80</v>
      </c>
      <c r="C3074" s="0" t="s">
        <v>108</v>
      </c>
      <c r="D3074" s="116" t="n">
        <v>40391</v>
      </c>
      <c r="E3074" s="0" t="n">
        <v>-0.005</v>
      </c>
      <c r="F3074" s="0" t="n">
        <v>3133124</v>
      </c>
      <c r="G3074" s="151" t="s">
        <v>111</v>
      </c>
      <c r="H3074" s="151" t="s">
        <v>111</v>
      </c>
      <c r="I3074" s="152" t="s">
        <v>112</v>
      </c>
    </row>
    <row r="3075" customFormat="false" ht="12.75" hidden="false" customHeight="false" outlineLevel="0" collapsed="false">
      <c r="A3075" s="0" t="s">
        <v>74</v>
      </c>
      <c r="B3075" s="0" t="s">
        <v>80</v>
      </c>
      <c r="C3075" s="0" t="s">
        <v>108</v>
      </c>
      <c r="D3075" s="116" t="n">
        <v>40391</v>
      </c>
      <c r="E3075" s="0" t="n">
        <v>0.01</v>
      </c>
      <c r="F3075" s="0" t="n">
        <v>3133125</v>
      </c>
      <c r="G3075" s="151" t="s">
        <v>111</v>
      </c>
      <c r="H3075" s="151" t="s">
        <v>111</v>
      </c>
      <c r="I3075" s="152" t="s">
        <v>112</v>
      </c>
    </row>
    <row r="3076" customFormat="false" ht="12.75" hidden="false" customHeight="false" outlineLevel="0" collapsed="false">
      <c r="A3076" s="0" t="s">
        <v>75</v>
      </c>
      <c r="B3076" s="0" t="s">
        <v>80</v>
      </c>
      <c r="C3076" s="0" t="s">
        <v>108</v>
      </c>
      <c r="D3076" s="116" t="n">
        <v>40391</v>
      </c>
      <c r="E3076" s="0" t="n">
        <v>-0.02</v>
      </c>
      <c r="F3076" s="0" t="n">
        <v>3133126</v>
      </c>
      <c r="G3076" s="151" t="s">
        <v>111</v>
      </c>
      <c r="H3076" s="151" t="s">
        <v>111</v>
      </c>
      <c r="I3076" s="152" t="s">
        <v>112</v>
      </c>
    </row>
    <row r="3077" customFormat="false" ht="12.75" hidden="false" customHeight="false" outlineLevel="0" collapsed="false">
      <c r="A3077" s="0" t="s">
        <v>76</v>
      </c>
      <c r="B3077" s="0" t="s">
        <v>80</v>
      </c>
      <c r="C3077" s="0" t="s">
        <v>108</v>
      </c>
      <c r="D3077" s="116" t="n">
        <v>40391</v>
      </c>
      <c r="E3077" s="0" t="n">
        <v>0.01</v>
      </c>
      <c r="F3077" s="0" t="n">
        <v>3133127</v>
      </c>
      <c r="G3077" s="151" t="s">
        <v>111</v>
      </c>
      <c r="H3077" s="151" t="s">
        <v>111</v>
      </c>
      <c r="I3077" s="152" t="s">
        <v>112</v>
      </c>
    </row>
    <row r="3078" customFormat="false" ht="12.75" hidden="false" customHeight="false" outlineLevel="0" collapsed="false">
      <c r="A3078" s="0" t="s">
        <v>72</v>
      </c>
      <c r="B3078" s="0" t="s">
        <v>80</v>
      </c>
      <c r="C3078" s="0" t="s">
        <v>108</v>
      </c>
      <c r="D3078" s="116" t="n">
        <v>40391</v>
      </c>
      <c r="E3078" s="158" t="n">
        <v>40422</v>
      </c>
      <c r="I3078" s="152" t="s">
        <v>109</v>
      </c>
    </row>
    <row r="3079" customFormat="false" ht="12.75" hidden="false" customHeight="false" outlineLevel="0" collapsed="false">
      <c r="A3079" s="0" t="s">
        <v>59</v>
      </c>
      <c r="B3079" s="0" t="s">
        <v>110</v>
      </c>
      <c r="C3079" s="0" t="s">
        <v>108</v>
      </c>
      <c r="D3079" s="116" t="n">
        <v>40422</v>
      </c>
      <c r="E3079" s="0" t="n">
        <v>0.3975</v>
      </c>
      <c r="F3079" s="0" t="n">
        <v>3133100</v>
      </c>
      <c r="G3079" s="151" t="s">
        <v>111</v>
      </c>
      <c r="H3079" s="151" t="s">
        <v>111</v>
      </c>
      <c r="I3079" s="152" t="s">
        <v>112</v>
      </c>
    </row>
    <row r="3080" customFormat="false" ht="12.75" hidden="false" customHeight="false" outlineLevel="0" collapsed="false">
      <c r="A3080" s="0" t="s">
        <v>59</v>
      </c>
      <c r="B3080" s="0" t="s">
        <v>113</v>
      </c>
      <c r="C3080" s="0" t="s">
        <v>108</v>
      </c>
      <c r="D3080" s="116" t="n">
        <v>40422</v>
      </c>
      <c r="E3080" s="0" t="n">
        <v>0.02</v>
      </c>
      <c r="F3080" s="0" t="n">
        <v>3133101</v>
      </c>
      <c r="G3080" s="151" t="s">
        <v>111</v>
      </c>
      <c r="H3080" s="151" t="s">
        <v>111</v>
      </c>
      <c r="I3080" s="152" t="s">
        <v>112</v>
      </c>
    </row>
    <row r="3081" customFormat="false" ht="12.75" hidden="false" customHeight="false" outlineLevel="0" collapsed="false">
      <c r="A3081" s="0" t="s">
        <v>60</v>
      </c>
      <c r="B3081" s="0" t="s">
        <v>110</v>
      </c>
      <c r="C3081" s="0" t="s">
        <v>108</v>
      </c>
      <c r="D3081" s="116" t="n">
        <v>40422</v>
      </c>
      <c r="E3081" s="0" t="n">
        <v>0.3975</v>
      </c>
      <c r="F3081" s="0" t="n">
        <v>3133102</v>
      </c>
      <c r="G3081" s="151" t="s">
        <v>111</v>
      </c>
      <c r="H3081" s="151" t="s">
        <v>111</v>
      </c>
      <c r="I3081" s="152" t="s">
        <v>112</v>
      </c>
    </row>
    <row r="3082" customFormat="false" ht="12.75" hidden="false" customHeight="false" outlineLevel="0" collapsed="false">
      <c r="A3082" s="0" t="s">
        <v>60</v>
      </c>
      <c r="B3082" s="0" t="s">
        <v>113</v>
      </c>
      <c r="C3082" s="0" t="s">
        <v>108</v>
      </c>
      <c r="D3082" s="116" t="n">
        <v>40422</v>
      </c>
      <c r="E3082" s="0" t="n">
        <v>0.05</v>
      </c>
      <c r="F3082" s="0" t="n">
        <v>3133103</v>
      </c>
      <c r="G3082" s="151" t="s">
        <v>111</v>
      </c>
      <c r="H3082" s="151" t="s">
        <v>111</v>
      </c>
      <c r="I3082" s="152" t="s">
        <v>112</v>
      </c>
    </row>
    <row r="3083" customFormat="false" ht="12.75" hidden="false" customHeight="false" outlineLevel="0" collapsed="false">
      <c r="A3083" s="0" t="s">
        <v>61</v>
      </c>
      <c r="B3083" s="0" t="s">
        <v>110</v>
      </c>
      <c r="C3083" s="0" t="s">
        <v>108</v>
      </c>
      <c r="D3083" s="116" t="n">
        <v>40422</v>
      </c>
      <c r="E3083" s="0" t="n">
        <v>0.3975</v>
      </c>
      <c r="F3083" s="0" t="n">
        <v>3133104</v>
      </c>
      <c r="G3083" s="151" t="s">
        <v>111</v>
      </c>
      <c r="H3083" s="151" t="s">
        <v>111</v>
      </c>
      <c r="I3083" s="152" t="s">
        <v>112</v>
      </c>
    </row>
    <row r="3084" customFormat="false" ht="12.75" hidden="false" customHeight="false" outlineLevel="0" collapsed="false">
      <c r="A3084" s="0" t="s">
        <v>61</v>
      </c>
      <c r="B3084" s="0" t="s">
        <v>113</v>
      </c>
      <c r="C3084" s="0" t="s">
        <v>108</v>
      </c>
      <c r="D3084" s="116" t="n">
        <v>40422</v>
      </c>
      <c r="E3084" s="0" t="n">
        <v>0.02</v>
      </c>
      <c r="F3084" s="0" t="n">
        <v>3133105</v>
      </c>
      <c r="G3084" s="151" t="s">
        <v>111</v>
      </c>
      <c r="H3084" s="151" t="s">
        <v>111</v>
      </c>
      <c r="I3084" s="152" t="s">
        <v>112</v>
      </c>
    </row>
    <row r="3085" customFormat="false" ht="12.75" hidden="false" customHeight="false" outlineLevel="0" collapsed="false">
      <c r="A3085" s="0" t="s">
        <v>62</v>
      </c>
      <c r="B3085" s="0" t="s">
        <v>110</v>
      </c>
      <c r="C3085" s="0" t="s">
        <v>108</v>
      </c>
      <c r="D3085" s="116" t="n">
        <v>40422</v>
      </c>
      <c r="E3085" s="0" t="n">
        <v>0.3975</v>
      </c>
      <c r="F3085" s="0" t="n">
        <v>3133106</v>
      </c>
      <c r="G3085" s="151" t="s">
        <v>111</v>
      </c>
      <c r="H3085" s="151" t="s">
        <v>111</v>
      </c>
      <c r="I3085" s="152" t="s">
        <v>112</v>
      </c>
    </row>
    <row r="3086" customFormat="false" ht="12.75" hidden="false" customHeight="false" outlineLevel="0" collapsed="false">
      <c r="A3086" s="0" t="s">
        <v>62</v>
      </c>
      <c r="B3086" s="0" t="s">
        <v>113</v>
      </c>
      <c r="C3086" s="0" t="s">
        <v>108</v>
      </c>
      <c r="D3086" s="116" t="n">
        <v>40422</v>
      </c>
      <c r="E3086" s="0" t="n">
        <v>0.05</v>
      </c>
      <c r="F3086" s="0" t="n">
        <v>3133107</v>
      </c>
      <c r="G3086" s="151" t="s">
        <v>111</v>
      </c>
      <c r="H3086" s="151" t="s">
        <v>111</v>
      </c>
      <c r="I3086" s="152" t="s">
        <v>112</v>
      </c>
    </row>
    <row r="3087" customFormat="false" ht="12.75" hidden="false" customHeight="false" outlineLevel="0" collapsed="false">
      <c r="A3087" s="0" t="s">
        <v>49</v>
      </c>
      <c r="B3087" s="0" t="s">
        <v>110</v>
      </c>
      <c r="C3087" s="0" t="s">
        <v>108</v>
      </c>
      <c r="D3087" s="116" t="n">
        <v>40422</v>
      </c>
      <c r="E3087" s="0" t="n">
        <v>0.315</v>
      </c>
      <c r="F3087" s="0" t="n">
        <v>3133108</v>
      </c>
      <c r="G3087" s="151" t="s">
        <v>111</v>
      </c>
      <c r="H3087" s="151" t="s">
        <v>111</v>
      </c>
      <c r="I3087" s="152" t="s">
        <v>112</v>
      </c>
    </row>
    <row r="3088" customFormat="false" ht="12.75" hidden="false" customHeight="false" outlineLevel="0" collapsed="false">
      <c r="A3088" s="0" t="s">
        <v>49</v>
      </c>
      <c r="B3088" s="0" t="s">
        <v>113</v>
      </c>
      <c r="C3088" s="0" t="s">
        <v>108</v>
      </c>
      <c r="D3088" s="116" t="n">
        <v>40422</v>
      </c>
      <c r="E3088" s="0" t="n">
        <v>-0.005</v>
      </c>
      <c r="F3088" s="0" t="n">
        <v>3133109</v>
      </c>
      <c r="G3088" s="151" t="s">
        <v>111</v>
      </c>
      <c r="H3088" s="151" t="s">
        <v>111</v>
      </c>
      <c r="I3088" s="152" t="s">
        <v>112</v>
      </c>
    </row>
    <row r="3089" customFormat="false" ht="12.75" hidden="false" customHeight="false" outlineLevel="0" collapsed="false">
      <c r="A3089" s="0" t="s">
        <v>50</v>
      </c>
      <c r="B3089" s="0" t="s">
        <v>110</v>
      </c>
      <c r="C3089" s="0" t="s">
        <v>108</v>
      </c>
      <c r="D3089" s="116" t="n">
        <v>40422</v>
      </c>
      <c r="E3089" s="0" t="n">
        <v>0.36</v>
      </c>
      <c r="F3089" s="0" t="n">
        <v>3133110</v>
      </c>
      <c r="G3089" s="151" t="s">
        <v>111</v>
      </c>
      <c r="H3089" s="151" t="s">
        <v>111</v>
      </c>
      <c r="I3089" s="152" t="s">
        <v>112</v>
      </c>
    </row>
    <row r="3090" customFormat="false" ht="12.75" hidden="false" customHeight="false" outlineLevel="0" collapsed="false">
      <c r="A3090" s="0" t="s">
        <v>50</v>
      </c>
      <c r="B3090" s="0" t="s">
        <v>113</v>
      </c>
      <c r="C3090" s="0" t="s">
        <v>108</v>
      </c>
      <c r="D3090" s="116" t="n">
        <v>40422</v>
      </c>
      <c r="E3090" s="0" t="n">
        <v>-0.04</v>
      </c>
      <c r="F3090" s="0" t="n">
        <v>3133111</v>
      </c>
      <c r="G3090" s="151" t="s">
        <v>111</v>
      </c>
      <c r="H3090" s="151" t="s">
        <v>111</v>
      </c>
      <c r="I3090" s="152" t="s">
        <v>112</v>
      </c>
    </row>
    <row r="3091" customFormat="false" ht="12.75" hidden="false" customHeight="false" outlineLevel="0" collapsed="false">
      <c r="A3091" s="0" t="s">
        <v>51</v>
      </c>
      <c r="B3091" s="0" t="s">
        <v>110</v>
      </c>
      <c r="C3091" s="0" t="s">
        <v>108</v>
      </c>
      <c r="D3091" s="116" t="n">
        <v>40422</v>
      </c>
      <c r="E3091" s="0" t="n">
        <v>0.36</v>
      </c>
      <c r="F3091" s="0" t="n">
        <v>3133112</v>
      </c>
      <c r="G3091" s="151" t="s">
        <v>111</v>
      </c>
      <c r="H3091" s="151" t="s">
        <v>111</v>
      </c>
      <c r="I3091" s="152" t="s">
        <v>112</v>
      </c>
    </row>
    <row r="3092" customFormat="false" ht="12.75" hidden="false" customHeight="false" outlineLevel="0" collapsed="false">
      <c r="A3092" s="0" t="s">
        <v>51</v>
      </c>
      <c r="B3092" s="0" t="s">
        <v>113</v>
      </c>
      <c r="C3092" s="0" t="s">
        <v>108</v>
      </c>
      <c r="D3092" s="116" t="n">
        <v>40422</v>
      </c>
      <c r="E3092" s="0" t="n">
        <v>0.01</v>
      </c>
      <c r="F3092" s="0" t="n">
        <v>3133113</v>
      </c>
      <c r="G3092" s="151" t="s">
        <v>111</v>
      </c>
      <c r="H3092" s="151" t="s">
        <v>111</v>
      </c>
      <c r="I3092" s="152" t="s">
        <v>112</v>
      </c>
    </row>
    <row r="3093" customFormat="false" ht="12.75" hidden="false" customHeight="false" outlineLevel="0" collapsed="false">
      <c r="A3093" s="0" t="s">
        <v>52</v>
      </c>
      <c r="B3093" s="0" t="s">
        <v>110</v>
      </c>
      <c r="C3093" s="0" t="s">
        <v>108</v>
      </c>
      <c r="D3093" s="116" t="n">
        <v>40422</v>
      </c>
      <c r="E3093" s="0" t="n">
        <v>0.36</v>
      </c>
      <c r="F3093" s="0" t="n">
        <v>3133114</v>
      </c>
      <c r="G3093" s="151" t="s">
        <v>111</v>
      </c>
      <c r="H3093" s="151" t="s">
        <v>111</v>
      </c>
      <c r="I3093" s="152" t="s">
        <v>112</v>
      </c>
    </row>
    <row r="3094" customFormat="false" ht="12.75" hidden="false" customHeight="false" outlineLevel="0" collapsed="false">
      <c r="A3094" s="0" t="s">
        <v>52</v>
      </c>
      <c r="B3094" s="0" t="s">
        <v>113</v>
      </c>
      <c r="C3094" s="0" t="s">
        <v>108</v>
      </c>
      <c r="D3094" s="116" t="n">
        <v>40422</v>
      </c>
      <c r="E3094" s="0" t="n">
        <v>-0.02</v>
      </c>
      <c r="F3094" s="0" t="n">
        <v>3133115</v>
      </c>
      <c r="G3094" s="151" t="s">
        <v>111</v>
      </c>
      <c r="H3094" s="151" t="s">
        <v>111</v>
      </c>
      <c r="I3094" s="152" t="s">
        <v>112</v>
      </c>
    </row>
    <row r="3095" customFormat="false" ht="12.75" hidden="false" customHeight="false" outlineLevel="0" collapsed="false">
      <c r="A3095" s="0" t="s">
        <v>17</v>
      </c>
      <c r="B3095" s="0" t="s">
        <v>110</v>
      </c>
      <c r="C3095" s="0" t="s">
        <v>108</v>
      </c>
      <c r="D3095" s="116" t="n">
        <v>40422</v>
      </c>
      <c r="E3095" s="0" t="n">
        <v>0</v>
      </c>
      <c r="F3095" s="0" t="n">
        <v>3133116</v>
      </c>
      <c r="G3095" s="151" t="s">
        <v>111</v>
      </c>
      <c r="H3095" s="151" t="s">
        <v>111</v>
      </c>
      <c r="I3095" s="152" t="s">
        <v>112</v>
      </c>
    </row>
    <row r="3096" customFormat="false" ht="12.75" hidden="false" customHeight="false" outlineLevel="0" collapsed="false">
      <c r="A3096" s="0" t="s">
        <v>17</v>
      </c>
      <c r="B3096" s="0" t="s">
        <v>113</v>
      </c>
      <c r="C3096" s="0" t="s">
        <v>108</v>
      </c>
      <c r="D3096" s="116" t="n">
        <v>40422</v>
      </c>
      <c r="E3096" s="0" t="n">
        <v>0</v>
      </c>
      <c r="F3096" s="0" t="n">
        <v>3133117</v>
      </c>
      <c r="G3096" s="151" t="s">
        <v>111</v>
      </c>
      <c r="H3096" s="151" t="s">
        <v>111</v>
      </c>
      <c r="I3096" s="152" t="s">
        <v>112</v>
      </c>
    </row>
    <row r="3097" customFormat="false" ht="12.75" hidden="false" customHeight="false" outlineLevel="0" collapsed="false">
      <c r="A3097" s="0" t="s">
        <v>18</v>
      </c>
      <c r="B3097" s="0" t="s">
        <v>110</v>
      </c>
      <c r="C3097" s="0" t="s">
        <v>108</v>
      </c>
      <c r="D3097" s="116" t="n">
        <v>40422</v>
      </c>
      <c r="E3097" s="0" t="n">
        <v>0</v>
      </c>
      <c r="F3097" s="0" t="n">
        <v>3133118</v>
      </c>
      <c r="G3097" s="151" t="s">
        <v>111</v>
      </c>
      <c r="H3097" s="151" t="s">
        <v>111</v>
      </c>
      <c r="I3097" s="152" t="s">
        <v>112</v>
      </c>
    </row>
    <row r="3098" customFormat="false" ht="12.75" hidden="false" customHeight="false" outlineLevel="0" collapsed="false">
      <c r="A3098" s="0" t="s">
        <v>18</v>
      </c>
      <c r="B3098" s="0" t="s">
        <v>113</v>
      </c>
      <c r="C3098" s="0" t="s">
        <v>108</v>
      </c>
      <c r="D3098" s="116" t="n">
        <v>40422</v>
      </c>
      <c r="E3098" s="0" t="n">
        <v>0</v>
      </c>
      <c r="F3098" s="0" t="n">
        <v>3133119</v>
      </c>
      <c r="G3098" s="151" t="s">
        <v>111</v>
      </c>
      <c r="H3098" s="151" t="s">
        <v>111</v>
      </c>
      <c r="I3098" s="152" t="s">
        <v>112</v>
      </c>
    </row>
    <row r="3099" customFormat="false" ht="12.75" hidden="false" customHeight="false" outlineLevel="0" collapsed="false">
      <c r="A3099" s="0" t="s">
        <v>19</v>
      </c>
      <c r="B3099" s="0" t="s">
        <v>110</v>
      </c>
      <c r="C3099" s="0" t="s">
        <v>108</v>
      </c>
      <c r="D3099" s="116" t="n">
        <v>40422</v>
      </c>
      <c r="E3099" s="0" t="n">
        <v>0.3975</v>
      </c>
      <c r="F3099" s="0" t="n">
        <v>3133120</v>
      </c>
      <c r="G3099" s="151" t="s">
        <v>111</v>
      </c>
      <c r="H3099" s="151" t="s">
        <v>111</v>
      </c>
      <c r="I3099" s="152" t="s">
        <v>112</v>
      </c>
    </row>
    <row r="3100" customFormat="false" ht="12.75" hidden="false" customHeight="false" outlineLevel="0" collapsed="false">
      <c r="A3100" s="0" t="s">
        <v>19</v>
      </c>
      <c r="B3100" s="0" t="s">
        <v>113</v>
      </c>
      <c r="C3100" s="0" t="s">
        <v>108</v>
      </c>
      <c r="D3100" s="116" t="n">
        <v>40422</v>
      </c>
      <c r="E3100" s="0" t="n">
        <v>0.02</v>
      </c>
      <c r="F3100" s="0" t="n">
        <v>3133121</v>
      </c>
      <c r="G3100" s="151" t="s">
        <v>111</v>
      </c>
      <c r="H3100" s="151" t="s">
        <v>111</v>
      </c>
      <c r="I3100" s="152" t="s">
        <v>112</v>
      </c>
    </row>
    <row r="3101" customFormat="false" ht="12.75" hidden="false" customHeight="false" outlineLevel="0" collapsed="false">
      <c r="A3101" s="0" t="s">
        <v>21</v>
      </c>
      <c r="B3101" s="0" t="s">
        <v>110</v>
      </c>
      <c r="C3101" s="0" t="s">
        <v>108</v>
      </c>
      <c r="D3101" s="116" t="n">
        <v>40422</v>
      </c>
      <c r="E3101" s="0" t="n">
        <v>0.3975</v>
      </c>
      <c r="F3101" s="0" t="n">
        <v>3133122</v>
      </c>
      <c r="G3101" s="151" t="s">
        <v>111</v>
      </c>
      <c r="H3101" s="151" t="s">
        <v>111</v>
      </c>
      <c r="I3101" s="152" t="s">
        <v>112</v>
      </c>
    </row>
    <row r="3102" customFormat="false" ht="12.75" hidden="false" customHeight="false" outlineLevel="0" collapsed="false">
      <c r="A3102" s="0" t="s">
        <v>21</v>
      </c>
      <c r="B3102" s="0" t="s">
        <v>113</v>
      </c>
      <c r="C3102" s="0" t="s">
        <v>108</v>
      </c>
      <c r="D3102" s="116" t="n">
        <v>40422</v>
      </c>
      <c r="E3102" s="0" t="n">
        <v>0.04</v>
      </c>
      <c r="F3102" s="0" t="n">
        <v>3133123</v>
      </c>
      <c r="G3102" s="151" t="s">
        <v>111</v>
      </c>
      <c r="H3102" s="151" t="s">
        <v>111</v>
      </c>
      <c r="I3102" s="152" t="s">
        <v>112</v>
      </c>
    </row>
    <row r="3103" customFormat="false" ht="12.75" hidden="false" customHeight="false" outlineLevel="0" collapsed="false">
      <c r="A3103" s="0" t="s">
        <v>73</v>
      </c>
      <c r="B3103" s="0" t="s">
        <v>80</v>
      </c>
      <c r="C3103" s="0" t="s">
        <v>108</v>
      </c>
      <c r="D3103" s="116" t="n">
        <v>40422</v>
      </c>
      <c r="E3103" s="0" t="n">
        <v>-0.005</v>
      </c>
      <c r="F3103" s="0" t="n">
        <v>3133124</v>
      </c>
      <c r="G3103" s="151" t="s">
        <v>111</v>
      </c>
      <c r="H3103" s="151" t="s">
        <v>111</v>
      </c>
      <c r="I3103" s="152" t="s">
        <v>112</v>
      </c>
    </row>
    <row r="3104" customFormat="false" ht="12.75" hidden="false" customHeight="false" outlineLevel="0" collapsed="false">
      <c r="A3104" s="0" t="s">
        <v>74</v>
      </c>
      <c r="B3104" s="0" t="s">
        <v>80</v>
      </c>
      <c r="C3104" s="0" t="s">
        <v>108</v>
      </c>
      <c r="D3104" s="116" t="n">
        <v>40422</v>
      </c>
      <c r="E3104" s="0" t="n">
        <v>0.01</v>
      </c>
      <c r="F3104" s="0" t="n">
        <v>3133125</v>
      </c>
      <c r="G3104" s="151" t="s">
        <v>111</v>
      </c>
      <c r="H3104" s="151" t="s">
        <v>111</v>
      </c>
      <c r="I3104" s="152" t="s">
        <v>112</v>
      </c>
    </row>
    <row r="3105" customFormat="false" ht="12.75" hidden="false" customHeight="false" outlineLevel="0" collapsed="false">
      <c r="A3105" s="0" t="s">
        <v>75</v>
      </c>
      <c r="B3105" s="0" t="s">
        <v>80</v>
      </c>
      <c r="C3105" s="0" t="s">
        <v>108</v>
      </c>
      <c r="D3105" s="116" t="n">
        <v>40422</v>
      </c>
      <c r="E3105" s="0" t="n">
        <v>-0.02</v>
      </c>
      <c r="F3105" s="0" t="n">
        <v>3133126</v>
      </c>
      <c r="G3105" s="151" t="s">
        <v>111</v>
      </c>
      <c r="H3105" s="151" t="s">
        <v>111</v>
      </c>
      <c r="I3105" s="152" t="s">
        <v>112</v>
      </c>
    </row>
    <row r="3106" customFormat="false" ht="12.75" hidden="false" customHeight="false" outlineLevel="0" collapsed="false">
      <c r="A3106" s="0" t="s">
        <v>76</v>
      </c>
      <c r="B3106" s="0" t="s">
        <v>80</v>
      </c>
      <c r="C3106" s="0" t="s">
        <v>108</v>
      </c>
      <c r="D3106" s="116" t="n">
        <v>40422</v>
      </c>
      <c r="E3106" s="0" t="n">
        <v>0.01</v>
      </c>
      <c r="F3106" s="0" t="n">
        <v>3133127</v>
      </c>
      <c r="G3106" s="151" t="s">
        <v>111</v>
      </c>
      <c r="H3106" s="151" t="s">
        <v>111</v>
      </c>
      <c r="I3106" s="152" t="s">
        <v>112</v>
      </c>
    </row>
    <row r="3107" customFormat="false" ht="12.75" hidden="false" customHeight="false" outlineLevel="0" collapsed="false">
      <c r="A3107" s="0" t="s">
        <v>72</v>
      </c>
      <c r="B3107" s="0" t="s">
        <v>80</v>
      </c>
      <c r="C3107" s="0" t="s">
        <v>108</v>
      </c>
      <c r="D3107" s="116" t="n">
        <v>40422</v>
      </c>
      <c r="E3107" s="158" t="n">
        <v>40452</v>
      </c>
      <c r="I3107" s="152" t="s">
        <v>109</v>
      </c>
    </row>
    <row r="3108" customFormat="false" ht="12.75" hidden="false" customHeight="false" outlineLevel="0" collapsed="false">
      <c r="A3108" s="0" t="s">
        <v>59</v>
      </c>
      <c r="B3108" s="0" t="s">
        <v>110</v>
      </c>
      <c r="C3108" s="0" t="s">
        <v>108</v>
      </c>
      <c r="D3108" s="116" t="n">
        <v>40452</v>
      </c>
      <c r="E3108" s="0" t="n">
        <v>0.4</v>
      </c>
      <c r="F3108" s="0" t="n">
        <v>3133100</v>
      </c>
      <c r="G3108" s="151" t="s">
        <v>111</v>
      </c>
      <c r="H3108" s="151" t="s">
        <v>111</v>
      </c>
      <c r="I3108" s="152" t="s">
        <v>112</v>
      </c>
    </row>
    <row r="3109" customFormat="false" ht="12.75" hidden="false" customHeight="false" outlineLevel="0" collapsed="false">
      <c r="A3109" s="0" t="s">
        <v>59</v>
      </c>
      <c r="B3109" s="0" t="s">
        <v>113</v>
      </c>
      <c r="C3109" s="0" t="s">
        <v>108</v>
      </c>
      <c r="D3109" s="116" t="n">
        <v>40452</v>
      </c>
      <c r="E3109" s="0" t="n">
        <v>0.02</v>
      </c>
      <c r="F3109" s="0" t="n">
        <v>3133101</v>
      </c>
      <c r="G3109" s="151" t="s">
        <v>111</v>
      </c>
      <c r="H3109" s="151" t="s">
        <v>111</v>
      </c>
      <c r="I3109" s="152" t="s">
        <v>112</v>
      </c>
    </row>
    <row r="3110" customFormat="false" ht="12.75" hidden="false" customHeight="false" outlineLevel="0" collapsed="false">
      <c r="A3110" s="0" t="s">
        <v>60</v>
      </c>
      <c r="B3110" s="0" t="s">
        <v>110</v>
      </c>
      <c r="C3110" s="0" t="s">
        <v>108</v>
      </c>
      <c r="D3110" s="116" t="n">
        <v>40452</v>
      </c>
      <c r="E3110" s="0" t="n">
        <v>0.4</v>
      </c>
      <c r="F3110" s="0" t="n">
        <v>3133102</v>
      </c>
      <c r="G3110" s="151" t="s">
        <v>111</v>
      </c>
      <c r="H3110" s="151" t="s">
        <v>111</v>
      </c>
      <c r="I3110" s="152" t="s">
        <v>112</v>
      </c>
    </row>
    <row r="3111" customFormat="false" ht="12.75" hidden="false" customHeight="false" outlineLevel="0" collapsed="false">
      <c r="A3111" s="0" t="s">
        <v>60</v>
      </c>
      <c r="B3111" s="0" t="s">
        <v>113</v>
      </c>
      <c r="C3111" s="0" t="s">
        <v>108</v>
      </c>
      <c r="D3111" s="116" t="n">
        <v>40452</v>
      </c>
      <c r="E3111" s="0" t="n">
        <v>0.05</v>
      </c>
      <c r="F3111" s="0" t="n">
        <v>3133103</v>
      </c>
      <c r="G3111" s="151" t="s">
        <v>111</v>
      </c>
      <c r="H3111" s="151" t="s">
        <v>111</v>
      </c>
      <c r="I3111" s="152" t="s">
        <v>112</v>
      </c>
    </row>
    <row r="3112" customFormat="false" ht="12.75" hidden="false" customHeight="false" outlineLevel="0" collapsed="false">
      <c r="A3112" s="0" t="s">
        <v>61</v>
      </c>
      <c r="B3112" s="0" t="s">
        <v>110</v>
      </c>
      <c r="C3112" s="0" t="s">
        <v>108</v>
      </c>
      <c r="D3112" s="116" t="n">
        <v>40452</v>
      </c>
      <c r="E3112" s="0" t="n">
        <v>0.4</v>
      </c>
      <c r="F3112" s="0" t="n">
        <v>3133104</v>
      </c>
      <c r="G3112" s="151" t="s">
        <v>111</v>
      </c>
      <c r="H3112" s="151" t="s">
        <v>111</v>
      </c>
      <c r="I3112" s="152" t="s">
        <v>112</v>
      </c>
    </row>
    <row r="3113" customFormat="false" ht="12.75" hidden="false" customHeight="false" outlineLevel="0" collapsed="false">
      <c r="A3113" s="0" t="s">
        <v>61</v>
      </c>
      <c r="B3113" s="0" t="s">
        <v>113</v>
      </c>
      <c r="C3113" s="0" t="s">
        <v>108</v>
      </c>
      <c r="D3113" s="116" t="n">
        <v>40452</v>
      </c>
      <c r="E3113" s="0" t="n">
        <v>0.02</v>
      </c>
      <c r="F3113" s="0" t="n">
        <v>3133105</v>
      </c>
      <c r="G3113" s="151" t="s">
        <v>111</v>
      </c>
      <c r="H3113" s="151" t="s">
        <v>111</v>
      </c>
      <c r="I3113" s="152" t="s">
        <v>112</v>
      </c>
    </row>
    <row r="3114" customFormat="false" ht="12.75" hidden="false" customHeight="false" outlineLevel="0" collapsed="false">
      <c r="A3114" s="0" t="s">
        <v>62</v>
      </c>
      <c r="B3114" s="0" t="s">
        <v>110</v>
      </c>
      <c r="C3114" s="0" t="s">
        <v>108</v>
      </c>
      <c r="D3114" s="116" t="n">
        <v>40452</v>
      </c>
      <c r="E3114" s="0" t="n">
        <v>0.4</v>
      </c>
      <c r="F3114" s="0" t="n">
        <v>3133106</v>
      </c>
      <c r="G3114" s="151" t="s">
        <v>111</v>
      </c>
      <c r="H3114" s="151" t="s">
        <v>111</v>
      </c>
      <c r="I3114" s="152" t="s">
        <v>112</v>
      </c>
    </row>
    <row r="3115" customFormat="false" ht="12.75" hidden="false" customHeight="false" outlineLevel="0" collapsed="false">
      <c r="A3115" s="0" t="s">
        <v>62</v>
      </c>
      <c r="B3115" s="0" t="s">
        <v>113</v>
      </c>
      <c r="C3115" s="0" t="s">
        <v>108</v>
      </c>
      <c r="D3115" s="116" t="n">
        <v>40452</v>
      </c>
      <c r="E3115" s="0" t="n">
        <v>0.05</v>
      </c>
      <c r="F3115" s="0" t="n">
        <v>3133107</v>
      </c>
      <c r="G3115" s="151" t="s">
        <v>111</v>
      </c>
      <c r="H3115" s="151" t="s">
        <v>111</v>
      </c>
      <c r="I3115" s="152" t="s">
        <v>112</v>
      </c>
    </row>
    <row r="3116" customFormat="false" ht="12.75" hidden="false" customHeight="false" outlineLevel="0" collapsed="false">
      <c r="A3116" s="0" t="s">
        <v>49</v>
      </c>
      <c r="B3116" s="0" t="s">
        <v>110</v>
      </c>
      <c r="C3116" s="0" t="s">
        <v>108</v>
      </c>
      <c r="D3116" s="116" t="n">
        <v>40452</v>
      </c>
      <c r="E3116" s="0" t="n">
        <v>0.36</v>
      </c>
      <c r="F3116" s="0" t="n">
        <v>3133108</v>
      </c>
      <c r="G3116" s="151" t="s">
        <v>111</v>
      </c>
      <c r="H3116" s="151" t="s">
        <v>111</v>
      </c>
      <c r="I3116" s="152" t="s">
        <v>112</v>
      </c>
    </row>
    <row r="3117" customFormat="false" ht="12.75" hidden="false" customHeight="false" outlineLevel="0" collapsed="false">
      <c r="A3117" s="0" t="s">
        <v>49</v>
      </c>
      <c r="B3117" s="0" t="s">
        <v>113</v>
      </c>
      <c r="C3117" s="0" t="s">
        <v>108</v>
      </c>
      <c r="D3117" s="116" t="n">
        <v>40452</v>
      </c>
      <c r="E3117" s="0" t="n">
        <v>-0.005</v>
      </c>
      <c r="F3117" s="0" t="n">
        <v>3133109</v>
      </c>
      <c r="G3117" s="151" t="s">
        <v>111</v>
      </c>
      <c r="H3117" s="151" t="s">
        <v>111</v>
      </c>
      <c r="I3117" s="152" t="s">
        <v>112</v>
      </c>
    </row>
    <row r="3118" customFormat="false" ht="12.75" hidden="false" customHeight="false" outlineLevel="0" collapsed="false">
      <c r="A3118" s="0" t="s">
        <v>50</v>
      </c>
      <c r="B3118" s="0" t="s">
        <v>110</v>
      </c>
      <c r="C3118" s="0" t="s">
        <v>108</v>
      </c>
      <c r="D3118" s="116" t="n">
        <v>40452</v>
      </c>
      <c r="E3118" s="0" t="n">
        <v>0.4</v>
      </c>
      <c r="F3118" s="0" t="n">
        <v>3133110</v>
      </c>
      <c r="G3118" s="151" t="s">
        <v>111</v>
      </c>
      <c r="H3118" s="151" t="s">
        <v>111</v>
      </c>
      <c r="I3118" s="152" t="s">
        <v>112</v>
      </c>
    </row>
    <row r="3119" customFormat="false" ht="12.75" hidden="false" customHeight="false" outlineLevel="0" collapsed="false">
      <c r="A3119" s="0" t="s">
        <v>50</v>
      </c>
      <c r="B3119" s="0" t="s">
        <v>113</v>
      </c>
      <c r="C3119" s="0" t="s">
        <v>108</v>
      </c>
      <c r="D3119" s="116" t="n">
        <v>40452</v>
      </c>
      <c r="E3119" s="0" t="n">
        <v>-0.085</v>
      </c>
      <c r="F3119" s="0" t="n">
        <v>3133111</v>
      </c>
      <c r="G3119" s="151" t="s">
        <v>111</v>
      </c>
      <c r="H3119" s="151" t="s">
        <v>111</v>
      </c>
      <c r="I3119" s="152" t="s">
        <v>112</v>
      </c>
    </row>
    <row r="3120" customFormat="false" ht="12.75" hidden="false" customHeight="false" outlineLevel="0" collapsed="false">
      <c r="A3120" s="0" t="s">
        <v>51</v>
      </c>
      <c r="B3120" s="0" t="s">
        <v>110</v>
      </c>
      <c r="C3120" s="0" t="s">
        <v>108</v>
      </c>
      <c r="D3120" s="116" t="n">
        <v>40452</v>
      </c>
      <c r="E3120" s="0" t="n">
        <v>0.4</v>
      </c>
      <c r="F3120" s="0" t="n">
        <v>3133112</v>
      </c>
      <c r="G3120" s="151" t="s">
        <v>111</v>
      </c>
      <c r="H3120" s="151" t="s">
        <v>111</v>
      </c>
      <c r="I3120" s="152" t="s">
        <v>112</v>
      </c>
    </row>
    <row r="3121" customFormat="false" ht="12.75" hidden="false" customHeight="false" outlineLevel="0" collapsed="false">
      <c r="A3121" s="0" t="s">
        <v>51</v>
      </c>
      <c r="B3121" s="0" t="s">
        <v>113</v>
      </c>
      <c r="C3121" s="0" t="s">
        <v>108</v>
      </c>
      <c r="D3121" s="116" t="n">
        <v>40452</v>
      </c>
      <c r="E3121" s="0" t="n">
        <v>0.01</v>
      </c>
      <c r="F3121" s="0" t="n">
        <v>3133113</v>
      </c>
      <c r="G3121" s="151" t="s">
        <v>111</v>
      </c>
      <c r="H3121" s="151" t="s">
        <v>111</v>
      </c>
      <c r="I3121" s="152" t="s">
        <v>112</v>
      </c>
    </row>
    <row r="3122" customFormat="false" ht="12.75" hidden="false" customHeight="false" outlineLevel="0" collapsed="false">
      <c r="A3122" s="0" t="s">
        <v>52</v>
      </c>
      <c r="B3122" s="0" t="s">
        <v>110</v>
      </c>
      <c r="C3122" s="0" t="s">
        <v>108</v>
      </c>
      <c r="D3122" s="116" t="n">
        <v>40452</v>
      </c>
      <c r="E3122" s="0" t="n">
        <v>0.4</v>
      </c>
      <c r="F3122" s="0" t="n">
        <v>3133114</v>
      </c>
      <c r="G3122" s="151" t="s">
        <v>111</v>
      </c>
      <c r="H3122" s="151" t="s">
        <v>111</v>
      </c>
      <c r="I3122" s="152" t="s">
        <v>112</v>
      </c>
    </row>
    <row r="3123" customFormat="false" ht="12.75" hidden="false" customHeight="false" outlineLevel="0" collapsed="false">
      <c r="A3123" s="0" t="s">
        <v>52</v>
      </c>
      <c r="B3123" s="0" t="s">
        <v>113</v>
      </c>
      <c r="C3123" s="0" t="s">
        <v>108</v>
      </c>
      <c r="D3123" s="116" t="n">
        <v>40452</v>
      </c>
      <c r="E3123" s="0" t="n">
        <v>-0.055</v>
      </c>
      <c r="F3123" s="0" t="n">
        <v>3133115</v>
      </c>
      <c r="G3123" s="151" t="s">
        <v>111</v>
      </c>
      <c r="H3123" s="151" t="s">
        <v>111</v>
      </c>
      <c r="I3123" s="152" t="s">
        <v>112</v>
      </c>
    </row>
    <row r="3124" customFormat="false" ht="12.75" hidden="false" customHeight="false" outlineLevel="0" collapsed="false">
      <c r="A3124" s="0" t="s">
        <v>17</v>
      </c>
      <c r="B3124" s="0" t="s">
        <v>110</v>
      </c>
      <c r="C3124" s="0" t="s">
        <v>108</v>
      </c>
      <c r="D3124" s="116" t="n">
        <v>40452</v>
      </c>
      <c r="E3124" s="0" t="n">
        <v>0</v>
      </c>
      <c r="F3124" s="0" t="n">
        <v>3133116</v>
      </c>
      <c r="G3124" s="151" t="s">
        <v>111</v>
      </c>
      <c r="H3124" s="151" t="s">
        <v>111</v>
      </c>
      <c r="I3124" s="152" t="s">
        <v>112</v>
      </c>
    </row>
    <row r="3125" customFormat="false" ht="12.75" hidden="false" customHeight="false" outlineLevel="0" collapsed="false">
      <c r="A3125" s="0" t="s">
        <v>17</v>
      </c>
      <c r="B3125" s="0" t="s">
        <v>113</v>
      </c>
      <c r="C3125" s="0" t="s">
        <v>108</v>
      </c>
      <c r="D3125" s="116" t="n">
        <v>40452</v>
      </c>
      <c r="E3125" s="0" t="n">
        <v>0</v>
      </c>
      <c r="F3125" s="0" t="n">
        <v>3133117</v>
      </c>
      <c r="G3125" s="151" t="s">
        <v>111</v>
      </c>
      <c r="H3125" s="151" t="s">
        <v>111</v>
      </c>
      <c r="I3125" s="152" t="s">
        <v>112</v>
      </c>
    </row>
    <row r="3126" customFormat="false" ht="12.75" hidden="false" customHeight="false" outlineLevel="0" collapsed="false">
      <c r="A3126" s="0" t="s">
        <v>18</v>
      </c>
      <c r="B3126" s="0" t="s">
        <v>110</v>
      </c>
      <c r="C3126" s="0" t="s">
        <v>108</v>
      </c>
      <c r="D3126" s="116" t="n">
        <v>40452</v>
      </c>
      <c r="E3126" s="0" t="n">
        <v>0</v>
      </c>
      <c r="F3126" s="0" t="n">
        <v>3133118</v>
      </c>
      <c r="G3126" s="151" t="s">
        <v>111</v>
      </c>
      <c r="H3126" s="151" t="s">
        <v>111</v>
      </c>
      <c r="I3126" s="152" t="s">
        <v>112</v>
      </c>
    </row>
    <row r="3127" customFormat="false" ht="12.75" hidden="false" customHeight="false" outlineLevel="0" collapsed="false">
      <c r="A3127" s="0" t="s">
        <v>18</v>
      </c>
      <c r="B3127" s="0" t="s">
        <v>113</v>
      </c>
      <c r="C3127" s="0" t="s">
        <v>108</v>
      </c>
      <c r="D3127" s="116" t="n">
        <v>40452</v>
      </c>
      <c r="E3127" s="0" t="n">
        <v>0</v>
      </c>
      <c r="F3127" s="0" t="n">
        <v>3133119</v>
      </c>
      <c r="G3127" s="151" t="s">
        <v>111</v>
      </c>
      <c r="H3127" s="151" t="s">
        <v>111</v>
      </c>
      <c r="I3127" s="152" t="s">
        <v>112</v>
      </c>
    </row>
    <row r="3128" customFormat="false" ht="12.75" hidden="false" customHeight="false" outlineLevel="0" collapsed="false">
      <c r="A3128" s="0" t="s">
        <v>19</v>
      </c>
      <c r="B3128" s="0" t="s">
        <v>110</v>
      </c>
      <c r="C3128" s="0" t="s">
        <v>108</v>
      </c>
      <c r="D3128" s="116" t="n">
        <v>40452</v>
      </c>
      <c r="E3128" s="0" t="n">
        <v>0.4</v>
      </c>
      <c r="F3128" s="0" t="n">
        <v>3133120</v>
      </c>
      <c r="G3128" s="151" t="s">
        <v>111</v>
      </c>
      <c r="H3128" s="151" t="s">
        <v>111</v>
      </c>
      <c r="I3128" s="152" t="s">
        <v>112</v>
      </c>
    </row>
    <row r="3129" customFormat="false" ht="12.75" hidden="false" customHeight="false" outlineLevel="0" collapsed="false">
      <c r="A3129" s="0" t="s">
        <v>19</v>
      </c>
      <c r="B3129" s="0" t="s">
        <v>113</v>
      </c>
      <c r="C3129" s="0" t="s">
        <v>108</v>
      </c>
      <c r="D3129" s="116" t="n">
        <v>40452</v>
      </c>
      <c r="E3129" s="0" t="n">
        <v>0.02</v>
      </c>
      <c r="F3129" s="0" t="n">
        <v>3133121</v>
      </c>
      <c r="G3129" s="151" t="s">
        <v>111</v>
      </c>
      <c r="H3129" s="151" t="s">
        <v>111</v>
      </c>
      <c r="I3129" s="152" t="s">
        <v>112</v>
      </c>
    </row>
    <row r="3130" customFormat="false" ht="12.75" hidden="false" customHeight="false" outlineLevel="0" collapsed="false">
      <c r="A3130" s="0" t="s">
        <v>21</v>
      </c>
      <c r="B3130" s="0" t="s">
        <v>110</v>
      </c>
      <c r="C3130" s="0" t="s">
        <v>108</v>
      </c>
      <c r="D3130" s="116" t="n">
        <v>40452</v>
      </c>
      <c r="E3130" s="0" t="n">
        <v>0.4</v>
      </c>
      <c r="F3130" s="0" t="n">
        <v>3133122</v>
      </c>
      <c r="G3130" s="151" t="s">
        <v>111</v>
      </c>
      <c r="H3130" s="151" t="s">
        <v>111</v>
      </c>
      <c r="I3130" s="152" t="s">
        <v>112</v>
      </c>
    </row>
    <row r="3131" customFormat="false" ht="12.75" hidden="false" customHeight="false" outlineLevel="0" collapsed="false">
      <c r="A3131" s="0" t="s">
        <v>21</v>
      </c>
      <c r="B3131" s="0" t="s">
        <v>113</v>
      </c>
      <c r="C3131" s="0" t="s">
        <v>108</v>
      </c>
      <c r="D3131" s="116" t="n">
        <v>40452</v>
      </c>
      <c r="E3131" s="0" t="n">
        <v>0.04</v>
      </c>
      <c r="F3131" s="0" t="n">
        <v>3133123</v>
      </c>
      <c r="G3131" s="151" t="s">
        <v>111</v>
      </c>
      <c r="H3131" s="151" t="s">
        <v>111</v>
      </c>
      <c r="I3131" s="152" t="s">
        <v>112</v>
      </c>
    </row>
    <row r="3132" customFormat="false" ht="12.75" hidden="false" customHeight="false" outlineLevel="0" collapsed="false">
      <c r="A3132" s="0" t="s">
        <v>73</v>
      </c>
      <c r="B3132" s="0" t="s">
        <v>80</v>
      </c>
      <c r="C3132" s="0" t="s">
        <v>108</v>
      </c>
      <c r="D3132" s="116" t="n">
        <v>40452</v>
      </c>
      <c r="E3132" s="0" t="n">
        <v>-0.005</v>
      </c>
      <c r="F3132" s="0" t="n">
        <v>3133124</v>
      </c>
      <c r="G3132" s="151" t="s">
        <v>111</v>
      </c>
      <c r="H3132" s="151" t="s">
        <v>111</v>
      </c>
      <c r="I3132" s="152" t="s">
        <v>112</v>
      </c>
    </row>
    <row r="3133" customFormat="false" ht="12.75" hidden="false" customHeight="false" outlineLevel="0" collapsed="false">
      <c r="A3133" s="0" t="s">
        <v>74</v>
      </c>
      <c r="B3133" s="0" t="s">
        <v>80</v>
      </c>
      <c r="C3133" s="0" t="s">
        <v>108</v>
      </c>
      <c r="D3133" s="116" t="n">
        <v>40452</v>
      </c>
      <c r="E3133" s="0" t="n">
        <v>0.01</v>
      </c>
      <c r="F3133" s="0" t="n">
        <v>3133125</v>
      </c>
      <c r="G3133" s="151" t="s">
        <v>111</v>
      </c>
      <c r="H3133" s="151" t="s">
        <v>111</v>
      </c>
      <c r="I3133" s="152" t="s">
        <v>112</v>
      </c>
    </row>
    <row r="3134" customFormat="false" ht="12.75" hidden="false" customHeight="false" outlineLevel="0" collapsed="false">
      <c r="A3134" s="0" t="s">
        <v>75</v>
      </c>
      <c r="B3134" s="0" t="s">
        <v>80</v>
      </c>
      <c r="C3134" s="0" t="s">
        <v>108</v>
      </c>
      <c r="D3134" s="116" t="n">
        <v>40452</v>
      </c>
      <c r="E3134" s="0" t="n">
        <v>-0.055</v>
      </c>
      <c r="F3134" s="0" t="n">
        <v>3133126</v>
      </c>
      <c r="G3134" s="151" t="s">
        <v>111</v>
      </c>
      <c r="H3134" s="151" t="s">
        <v>111</v>
      </c>
      <c r="I3134" s="152" t="s">
        <v>112</v>
      </c>
    </row>
    <row r="3135" customFormat="false" ht="12.75" hidden="false" customHeight="false" outlineLevel="0" collapsed="false">
      <c r="A3135" s="0" t="s">
        <v>76</v>
      </c>
      <c r="B3135" s="0" t="s">
        <v>80</v>
      </c>
      <c r="C3135" s="0" t="s">
        <v>108</v>
      </c>
      <c r="D3135" s="116" t="n">
        <v>40452</v>
      </c>
      <c r="E3135" s="0" t="n">
        <v>0.01</v>
      </c>
      <c r="F3135" s="0" t="n">
        <v>3133127</v>
      </c>
      <c r="G3135" s="151" t="s">
        <v>111</v>
      </c>
      <c r="H3135" s="151" t="s">
        <v>111</v>
      </c>
      <c r="I3135" s="152" t="s">
        <v>112</v>
      </c>
    </row>
    <row r="3136" customFormat="false" ht="12.75" hidden="false" customHeight="false" outlineLevel="0" collapsed="false">
      <c r="A3136" s="0" t="s">
        <v>72</v>
      </c>
      <c r="B3136" s="0" t="s">
        <v>80</v>
      </c>
      <c r="C3136" s="0" t="s">
        <v>108</v>
      </c>
      <c r="D3136" s="116" t="n">
        <v>40452</v>
      </c>
      <c r="E3136" s="158" t="n">
        <v>40483</v>
      </c>
      <c r="I3136" s="152" t="s">
        <v>109</v>
      </c>
    </row>
    <row r="3137" customFormat="false" ht="12.75" hidden="false" customHeight="false" outlineLevel="0" collapsed="false">
      <c r="A3137" s="0" t="s">
        <v>59</v>
      </c>
      <c r="B3137" s="0" t="s">
        <v>110</v>
      </c>
      <c r="C3137" s="0" t="s">
        <v>108</v>
      </c>
      <c r="D3137" s="116" t="n">
        <v>40483</v>
      </c>
      <c r="E3137" s="0" t="n">
        <v>0.555</v>
      </c>
      <c r="F3137" s="0" t="n">
        <v>3133100</v>
      </c>
      <c r="G3137" s="151" t="s">
        <v>111</v>
      </c>
      <c r="H3137" s="151" t="s">
        <v>111</v>
      </c>
      <c r="I3137" s="152" t="s">
        <v>112</v>
      </c>
    </row>
    <row r="3138" customFormat="false" ht="12.75" hidden="false" customHeight="false" outlineLevel="0" collapsed="false">
      <c r="A3138" s="0" t="s">
        <v>59</v>
      </c>
      <c r="B3138" s="0" t="s">
        <v>113</v>
      </c>
      <c r="C3138" s="0" t="s">
        <v>108</v>
      </c>
      <c r="D3138" s="116" t="n">
        <v>40483</v>
      </c>
      <c r="E3138" s="0" t="n">
        <v>0.05</v>
      </c>
      <c r="F3138" s="0" t="n">
        <v>3133101</v>
      </c>
      <c r="G3138" s="151" t="s">
        <v>111</v>
      </c>
      <c r="H3138" s="151" t="s">
        <v>111</v>
      </c>
      <c r="I3138" s="152" t="s">
        <v>112</v>
      </c>
    </row>
    <row r="3139" customFormat="false" ht="12.75" hidden="false" customHeight="false" outlineLevel="0" collapsed="false">
      <c r="A3139" s="0" t="s">
        <v>60</v>
      </c>
      <c r="B3139" s="0" t="s">
        <v>110</v>
      </c>
      <c r="C3139" s="0" t="s">
        <v>108</v>
      </c>
      <c r="D3139" s="116" t="n">
        <v>40483</v>
      </c>
      <c r="E3139" s="0" t="n">
        <v>0.555</v>
      </c>
      <c r="F3139" s="0" t="n">
        <v>3133102</v>
      </c>
      <c r="G3139" s="151" t="s">
        <v>111</v>
      </c>
      <c r="H3139" s="151" t="s">
        <v>111</v>
      </c>
      <c r="I3139" s="152" t="s">
        <v>112</v>
      </c>
    </row>
    <row r="3140" customFormat="false" ht="12.75" hidden="false" customHeight="false" outlineLevel="0" collapsed="false">
      <c r="A3140" s="0" t="s">
        <v>60</v>
      </c>
      <c r="B3140" s="0" t="s">
        <v>113</v>
      </c>
      <c r="C3140" s="0" t="s">
        <v>108</v>
      </c>
      <c r="D3140" s="116" t="n">
        <v>40483</v>
      </c>
      <c r="E3140" s="0" t="n">
        <v>0.14</v>
      </c>
      <c r="F3140" s="0" t="n">
        <v>3133103</v>
      </c>
      <c r="G3140" s="151" t="s">
        <v>111</v>
      </c>
      <c r="H3140" s="151" t="s">
        <v>111</v>
      </c>
      <c r="I3140" s="152" t="s">
        <v>112</v>
      </c>
    </row>
    <row r="3141" customFormat="false" ht="12.75" hidden="false" customHeight="false" outlineLevel="0" collapsed="false">
      <c r="A3141" s="0" t="s">
        <v>61</v>
      </c>
      <c r="B3141" s="0" t="s">
        <v>110</v>
      </c>
      <c r="C3141" s="0" t="s">
        <v>108</v>
      </c>
      <c r="D3141" s="116" t="n">
        <v>40483</v>
      </c>
      <c r="E3141" s="0" t="n">
        <v>0.555</v>
      </c>
      <c r="F3141" s="0" t="n">
        <v>3133104</v>
      </c>
      <c r="G3141" s="151" t="s">
        <v>111</v>
      </c>
      <c r="H3141" s="151" t="s">
        <v>111</v>
      </c>
      <c r="I3141" s="152" t="s">
        <v>112</v>
      </c>
    </row>
    <row r="3142" customFormat="false" ht="12.75" hidden="false" customHeight="false" outlineLevel="0" collapsed="false">
      <c r="A3142" s="0" t="s">
        <v>61</v>
      </c>
      <c r="B3142" s="0" t="s">
        <v>113</v>
      </c>
      <c r="C3142" s="0" t="s">
        <v>108</v>
      </c>
      <c r="D3142" s="116" t="n">
        <v>40483</v>
      </c>
      <c r="E3142" s="0" t="n">
        <v>0.05</v>
      </c>
      <c r="F3142" s="0" t="n">
        <v>3133105</v>
      </c>
      <c r="G3142" s="151" t="s">
        <v>111</v>
      </c>
      <c r="H3142" s="151" t="s">
        <v>111</v>
      </c>
      <c r="I3142" s="152" t="s">
        <v>112</v>
      </c>
    </row>
    <row r="3143" customFormat="false" ht="12.75" hidden="false" customHeight="false" outlineLevel="0" collapsed="false">
      <c r="A3143" s="0" t="s">
        <v>62</v>
      </c>
      <c r="B3143" s="0" t="s">
        <v>110</v>
      </c>
      <c r="C3143" s="0" t="s">
        <v>108</v>
      </c>
      <c r="D3143" s="116" t="n">
        <v>40483</v>
      </c>
      <c r="E3143" s="0" t="n">
        <v>0.555</v>
      </c>
      <c r="F3143" s="0" t="n">
        <v>3133106</v>
      </c>
      <c r="G3143" s="151" t="s">
        <v>111</v>
      </c>
      <c r="H3143" s="151" t="s">
        <v>111</v>
      </c>
      <c r="I3143" s="152" t="s">
        <v>112</v>
      </c>
    </row>
    <row r="3144" customFormat="false" ht="12.75" hidden="false" customHeight="false" outlineLevel="0" collapsed="false">
      <c r="A3144" s="0" t="s">
        <v>62</v>
      </c>
      <c r="B3144" s="0" t="s">
        <v>113</v>
      </c>
      <c r="C3144" s="0" t="s">
        <v>108</v>
      </c>
      <c r="D3144" s="116" t="n">
        <v>40483</v>
      </c>
      <c r="E3144" s="0" t="n">
        <v>0.14</v>
      </c>
      <c r="F3144" s="0" t="n">
        <v>3133107</v>
      </c>
      <c r="G3144" s="151" t="s">
        <v>111</v>
      </c>
      <c r="H3144" s="151" t="s">
        <v>111</v>
      </c>
      <c r="I3144" s="152" t="s">
        <v>112</v>
      </c>
    </row>
    <row r="3145" customFormat="false" ht="12.75" hidden="false" customHeight="false" outlineLevel="0" collapsed="false">
      <c r="A3145" s="0" t="s">
        <v>49</v>
      </c>
      <c r="B3145" s="0" t="s">
        <v>110</v>
      </c>
      <c r="C3145" s="0" t="s">
        <v>108</v>
      </c>
      <c r="D3145" s="116" t="n">
        <v>40483</v>
      </c>
      <c r="E3145" s="0" t="n">
        <v>0.46</v>
      </c>
      <c r="F3145" s="0" t="n">
        <v>3133108</v>
      </c>
      <c r="G3145" s="151" t="s">
        <v>111</v>
      </c>
      <c r="H3145" s="151" t="s">
        <v>111</v>
      </c>
      <c r="I3145" s="152" t="s">
        <v>112</v>
      </c>
    </row>
    <row r="3146" customFormat="false" ht="12.75" hidden="false" customHeight="false" outlineLevel="0" collapsed="false">
      <c r="A3146" s="0" t="s">
        <v>49</v>
      </c>
      <c r="B3146" s="0" t="s">
        <v>113</v>
      </c>
      <c r="C3146" s="0" t="s">
        <v>108</v>
      </c>
      <c r="D3146" s="116" t="n">
        <v>40483</v>
      </c>
      <c r="E3146" s="0" t="n">
        <v>0.05</v>
      </c>
      <c r="F3146" s="0" t="n">
        <v>3133109</v>
      </c>
      <c r="G3146" s="151" t="s">
        <v>111</v>
      </c>
      <c r="H3146" s="151" t="s">
        <v>111</v>
      </c>
      <c r="I3146" s="152" t="s">
        <v>112</v>
      </c>
    </row>
    <row r="3147" customFormat="false" ht="12.75" hidden="false" customHeight="false" outlineLevel="0" collapsed="false">
      <c r="A3147" s="0" t="s">
        <v>50</v>
      </c>
      <c r="B3147" s="0" t="s">
        <v>110</v>
      </c>
      <c r="C3147" s="0" t="s">
        <v>108</v>
      </c>
      <c r="D3147" s="116" t="n">
        <v>40483</v>
      </c>
      <c r="E3147" s="0" t="n">
        <v>0.7</v>
      </c>
      <c r="F3147" s="0" t="n">
        <v>3133110</v>
      </c>
      <c r="G3147" s="151" t="s">
        <v>111</v>
      </c>
      <c r="H3147" s="151" t="s">
        <v>111</v>
      </c>
      <c r="I3147" s="152" t="s">
        <v>112</v>
      </c>
    </row>
    <row r="3148" customFormat="false" ht="12.75" hidden="false" customHeight="false" outlineLevel="0" collapsed="false">
      <c r="A3148" s="0" t="s">
        <v>50</v>
      </c>
      <c r="B3148" s="0" t="s">
        <v>113</v>
      </c>
      <c r="C3148" s="0" t="s">
        <v>108</v>
      </c>
      <c r="D3148" s="116" t="n">
        <v>40483</v>
      </c>
      <c r="E3148" s="0" t="n">
        <v>-0.17</v>
      </c>
      <c r="F3148" s="0" t="n">
        <v>3133111</v>
      </c>
      <c r="G3148" s="151" t="s">
        <v>111</v>
      </c>
      <c r="H3148" s="151" t="s">
        <v>111</v>
      </c>
      <c r="I3148" s="152" t="s">
        <v>112</v>
      </c>
    </row>
    <row r="3149" customFormat="false" ht="12.75" hidden="false" customHeight="false" outlineLevel="0" collapsed="false">
      <c r="A3149" s="0" t="s">
        <v>51</v>
      </c>
      <c r="B3149" s="0" t="s">
        <v>110</v>
      </c>
      <c r="C3149" s="0" t="s">
        <v>108</v>
      </c>
      <c r="D3149" s="116" t="n">
        <v>40483</v>
      </c>
      <c r="E3149" s="0" t="n">
        <v>0.7</v>
      </c>
      <c r="F3149" s="0" t="n">
        <v>3133112</v>
      </c>
      <c r="G3149" s="151" t="s">
        <v>111</v>
      </c>
      <c r="H3149" s="151" t="s">
        <v>111</v>
      </c>
      <c r="I3149" s="152" t="s">
        <v>112</v>
      </c>
    </row>
    <row r="3150" customFormat="false" ht="12.75" hidden="false" customHeight="false" outlineLevel="0" collapsed="false">
      <c r="A3150" s="0" t="s">
        <v>51</v>
      </c>
      <c r="B3150" s="0" t="s">
        <v>113</v>
      </c>
      <c r="C3150" s="0" t="s">
        <v>108</v>
      </c>
      <c r="D3150" s="116" t="n">
        <v>40483</v>
      </c>
      <c r="E3150" s="0" t="n">
        <v>0.055</v>
      </c>
      <c r="F3150" s="0" t="n">
        <v>3133113</v>
      </c>
      <c r="G3150" s="151" t="s">
        <v>111</v>
      </c>
      <c r="H3150" s="151" t="s">
        <v>111</v>
      </c>
      <c r="I3150" s="152" t="s">
        <v>112</v>
      </c>
    </row>
    <row r="3151" customFormat="false" ht="12.75" hidden="false" customHeight="false" outlineLevel="0" collapsed="false">
      <c r="A3151" s="0" t="s">
        <v>52</v>
      </c>
      <c r="B3151" s="0" t="s">
        <v>110</v>
      </c>
      <c r="C3151" s="0" t="s">
        <v>108</v>
      </c>
      <c r="D3151" s="116" t="n">
        <v>40483</v>
      </c>
      <c r="E3151" s="0" t="n">
        <v>0.7</v>
      </c>
      <c r="F3151" s="0" t="n">
        <v>3133114</v>
      </c>
      <c r="G3151" s="151" t="s">
        <v>111</v>
      </c>
      <c r="H3151" s="151" t="s">
        <v>111</v>
      </c>
      <c r="I3151" s="152" t="s">
        <v>112</v>
      </c>
    </row>
    <row r="3152" customFormat="false" ht="12.75" hidden="false" customHeight="false" outlineLevel="0" collapsed="false">
      <c r="A3152" s="0" t="s">
        <v>52</v>
      </c>
      <c r="B3152" s="0" t="s">
        <v>113</v>
      </c>
      <c r="C3152" s="0" t="s">
        <v>108</v>
      </c>
      <c r="D3152" s="116" t="n">
        <v>40483</v>
      </c>
      <c r="E3152" s="0" t="n">
        <v>-0.05</v>
      </c>
      <c r="F3152" s="0" t="n">
        <v>3133115</v>
      </c>
      <c r="G3152" s="151" t="s">
        <v>111</v>
      </c>
      <c r="H3152" s="151" t="s">
        <v>111</v>
      </c>
      <c r="I3152" s="152" t="s">
        <v>112</v>
      </c>
    </row>
    <row r="3153" customFormat="false" ht="12.75" hidden="false" customHeight="false" outlineLevel="0" collapsed="false">
      <c r="A3153" s="0" t="s">
        <v>17</v>
      </c>
      <c r="B3153" s="0" t="s">
        <v>110</v>
      </c>
      <c r="C3153" s="0" t="s">
        <v>108</v>
      </c>
      <c r="D3153" s="116" t="n">
        <v>40483</v>
      </c>
      <c r="E3153" s="0" t="n">
        <v>0</v>
      </c>
      <c r="F3153" s="0" t="n">
        <v>3133116</v>
      </c>
      <c r="G3153" s="151" t="s">
        <v>111</v>
      </c>
      <c r="H3153" s="151" t="s">
        <v>111</v>
      </c>
      <c r="I3153" s="152" t="s">
        <v>112</v>
      </c>
    </row>
    <row r="3154" customFormat="false" ht="12.75" hidden="false" customHeight="false" outlineLevel="0" collapsed="false">
      <c r="A3154" s="0" t="s">
        <v>17</v>
      </c>
      <c r="B3154" s="0" t="s">
        <v>113</v>
      </c>
      <c r="C3154" s="0" t="s">
        <v>108</v>
      </c>
      <c r="D3154" s="116" t="n">
        <v>40483</v>
      </c>
      <c r="E3154" s="0" t="n">
        <v>0</v>
      </c>
      <c r="F3154" s="0" t="n">
        <v>3133117</v>
      </c>
      <c r="G3154" s="151" t="s">
        <v>111</v>
      </c>
      <c r="H3154" s="151" t="s">
        <v>111</v>
      </c>
      <c r="I3154" s="152" t="s">
        <v>112</v>
      </c>
    </row>
    <row r="3155" customFormat="false" ht="12.75" hidden="false" customHeight="false" outlineLevel="0" collapsed="false">
      <c r="A3155" s="0" t="s">
        <v>18</v>
      </c>
      <c r="B3155" s="0" t="s">
        <v>110</v>
      </c>
      <c r="C3155" s="0" t="s">
        <v>108</v>
      </c>
      <c r="D3155" s="116" t="n">
        <v>40483</v>
      </c>
      <c r="E3155" s="0" t="n">
        <v>0</v>
      </c>
      <c r="F3155" s="0" t="n">
        <v>3133118</v>
      </c>
      <c r="G3155" s="151" t="s">
        <v>111</v>
      </c>
      <c r="H3155" s="151" t="s">
        <v>111</v>
      </c>
      <c r="I3155" s="152" t="s">
        <v>112</v>
      </c>
    </row>
    <row r="3156" customFormat="false" ht="12.75" hidden="false" customHeight="false" outlineLevel="0" collapsed="false">
      <c r="A3156" s="0" t="s">
        <v>18</v>
      </c>
      <c r="B3156" s="0" t="s">
        <v>113</v>
      </c>
      <c r="C3156" s="0" t="s">
        <v>108</v>
      </c>
      <c r="D3156" s="116" t="n">
        <v>40483</v>
      </c>
      <c r="E3156" s="0" t="n">
        <v>0</v>
      </c>
      <c r="F3156" s="0" t="n">
        <v>3133119</v>
      </c>
      <c r="G3156" s="151" t="s">
        <v>111</v>
      </c>
      <c r="H3156" s="151" t="s">
        <v>111</v>
      </c>
      <c r="I3156" s="152" t="s">
        <v>112</v>
      </c>
    </row>
    <row r="3157" customFormat="false" ht="12.75" hidden="false" customHeight="false" outlineLevel="0" collapsed="false">
      <c r="A3157" s="0" t="s">
        <v>19</v>
      </c>
      <c r="B3157" s="0" t="s">
        <v>110</v>
      </c>
      <c r="C3157" s="0" t="s">
        <v>108</v>
      </c>
      <c r="D3157" s="116" t="n">
        <v>40483</v>
      </c>
      <c r="E3157" s="0" t="n">
        <v>0.505</v>
      </c>
      <c r="F3157" s="0" t="n">
        <v>3133120</v>
      </c>
      <c r="G3157" s="151" t="s">
        <v>111</v>
      </c>
      <c r="H3157" s="151" t="s">
        <v>111</v>
      </c>
      <c r="I3157" s="152" t="s">
        <v>112</v>
      </c>
    </row>
    <row r="3158" customFormat="false" ht="12.75" hidden="false" customHeight="false" outlineLevel="0" collapsed="false">
      <c r="A3158" s="0" t="s">
        <v>19</v>
      </c>
      <c r="B3158" s="0" t="s">
        <v>113</v>
      </c>
      <c r="C3158" s="0" t="s">
        <v>108</v>
      </c>
      <c r="D3158" s="116" t="n">
        <v>40483</v>
      </c>
      <c r="E3158" s="0" t="n">
        <v>0.1</v>
      </c>
      <c r="F3158" s="0" t="n">
        <v>3133121</v>
      </c>
      <c r="G3158" s="151" t="s">
        <v>111</v>
      </c>
      <c r="H3158" s="151" t="s">
        <v>111</v>
      </c>
      <c r="I3158" s="152" t="s">
        <v>112</v>
      </c>
    </row>
    <row r="3159" customFormat="false" ht="12.75" hidden="false" customHeight="false" outlineLevel="0" collapsed="false">
      <c r="A3159" s="0" t="s">
        <v>21</v>
      </c>
      <c r="B3159" s="0" t="s">
        <v>110</v>
      </c>
      <c r="C3159" s="0" t="s">
        <v>108</v>
      </c>
      <c r="D3159" s="116" t="n">
        <v>40483</v>
      </c>
      <c r="E3159" s="0" t="n">
        <v>0.505</v>
      </c>
      <c r="F3159" s="0" t="n">
        <v>3133122</v>
      </c>
      <c r="G3159" s="151" t="s">
        <v>111</v>
      </c>
      <c r="H3159" s="151" t="s">
        <v>111</v>
      </c>
      <c r="I3159" s="152" t="s">
        <v>112</v>
      </c>
    </row>
    <row r="3160" customFormat="false" ht="12.75" hidden="false" customHeight="false" outlineLevel="0" collapsed="false">
      <c r="A3160" s="0" t="s">
        <v>21</v>
      </c>
      <c r="B3160" s="0" t="s">
        <v>113</v>
      </c>
      <c r="C3160" s="0" t="s">
        <v>108</v>
      </c>
      <c r="D3160" s="116" t="n">
        <v>40483</v>
      </c>
      <c r="E3160" s="0" t="n">
        <v>0</v>
      </c>
      <c r="F3160" s="0" t="n">
        <v>3133123</v>
      </c>
      <c r="G3160" s="151" t="s">
        <v>111</v>
      </c>
      <c r="H3160" s="151" t="s">
        <v>111</v>
      </c>
      <c r="I3160" s="152" t="s">
        <v>112</v>
      </c>
    </row>
    <row r="3161" customFormat="false" ht="12.75" hidden="false" customHeight="false" outlineLevel="0" collapsed="false">
      <c r="A3161" s="0" t="s">
        <v>73</v>
      </c>
      <c r="B3161" s="0" t="s">
        <v>80</v>
      </c>
      <c r="C3161" s="0" t="s">
        <v>108</v>
      </c>
      <c r="D3161" s="116" t="n">
        <v>40483</v>
      </c>
      <c r="E3161" s="0" t="n">
        <v>0.05</v>
      </c>
      <c r="F3161" s="0" t="n">
        <v>3133124</v>
      </c>
      <c r="G3161" s="151" t="s">
        <v>111</v>
      </c>
      <c r="H3161" s="151" t="s">
        <v>111</v>
      </c>
      <c r="I3161" s="152" t="s">
        <v>112</v>
      </c>
    </row>
    <row r="3162" customFormat="false" ht="12.75" hidden="false" customHeight="false" outlineLevel="0" collapsed="false">
      <c r="A3162" s="0" t="s">
        <v>74</v>
      </c>
      <c r="B3162" s="0" t="s">
        <v>80</v>
      </c>
      <c r="C3162" s="0" t="s">
        <v>108</v>
      </c>
      <c r="D3162" s="116" t="n">
        <v>40483</v>
      </c>
      <c r="E3162" s="0" t="n">
        <v>0.055</v>
      </c>
      <c r="F3162" s="0" t="n">
        <v>3133125</v>
      </c>
      <c r="G3162" s="151" t="s">
        <v>111</v>
      </c>
      <c r="H3162" s="151" t="s">
        <v>111</v>
      </c>
      <c r="I3162" s="152" t="s">
        <v>112</v>
      </c>
    </row>
    <row r="3163" customFormat="false" ht="12.75" hidden="false" customHeight="false" outlineLevel="0" collapsed="false">
      <c r="A3163" s="0" t="s">
        <v>75</v>
      </c>
      <c r="B3163" s="0" t="s">
        <v>80</v>
      </c>
      <c r="C3163" s="0" t="s">
        <v>108</v>
      </c>
      <c r="D3163" s="116" t="n">
        <v>40483</v>
      </c>
      <c r="E3163" s="0" t="n">
        <v>-0.05</v>
      </c>
      <c r="F3163" s="0" t="n">
        <v>3133126</v>
      </c>
      <c r="G3163" s="151" t="s">
        <v>111</v>
      </c>
      <c r="H3163" s="151" t="s">
        <v>111</v>
      </c>
      <c r="I3163" s="152" t="s">
        <v>112</v>
      </c>
    </row>
    <row r="3164" customFormat="false" ht="12.75" hidden="false" customHeight="false" outlineLevel="0" collapsed="false">
      <c r="A3164" s="0" t="s">
        <v>76</v>
      </c>
      <c r="B3164" s="0" t="s">
        <v>80</v>
      </c>
      <c r="C3164" s="0" t="s">
        <v>108</v>
      </c>
      <c r="D3164" s="116" t="n">
        <v>40483</v>
      </c>
      <c r="E3164" s="0" t="n">
        <v>0.055</v>
      </c>
      <c r="F3164" s="0" t="n">
        <v>3133127</v>
      </c>
      <c r="G3164" s="151" t="s">
        <v>111</v>
      </c>
      <c r="H3164" s="151" t="s">
        <v>111</v>
      </c>
      <c r="I3164" s="152" t="s">
        <v>112</v>
      </c>
    </row>
    <row r="3165" customFormat="false" ht="12.75" hidden="false" customHeight="false" outlineLevel="0" collapsed="false">
      <c r="A3165" s="0" t="s">
        <v>72</v>
      </c>
      <c r="B3165" s="0" t="s">
        <v>80</v>
      </c>
      <c r="C3165" s="0" t="s">
        <v>108</v>
      </c>
      <c r="D3165" s="116" t="n">
        <v>40483</v>
      </c>
      <c r="E3165" s="158" t="n">
        <v>40513</v>
      </c>
      <c r="I3165" s="152" t="s">
        <v>109</v>
      </c>
    </row>
    <row r="3166" customFormat="false" ht="12.75" hidden="false" customHeight="false" outlineLevel="0" collapsed="false">
      <c r="A3166" s="0" t="s">
        <v>59</v>
      </c>
      <c r="B3166" s="0" t="s">
        <v>110</v>
      </c>
      <c r="C3166" s="0" t="s">
        <v>108</v>
      </c>
      <c r="D3166" s="116" t="n">
        <v>40513</v>
      </c>
      <c r="E3166" s="0" t="n">
        <v>0.91</v>
      </c>
      <c r="F3166" s="0" t="n">
        <v>3133100</v>
      </c>
      <c r="G3166" s="151" t="s">
        <v>111</v>
      </c>
      <c r="H3166" s="151" t="s">
        <v>111</v>
      </c>
      <c r="I3166" s="152" t="s">
        <v>112</v>
      </c>
    </row>
    <row r="3167" customFormat="false" ht="12.75" hidden="false" customHeight="false" outlineLevel="0" collapsed="false">
      <c r="A3167" s="0" t="s">
        <v>59</v>
      </c>
      <c r="B3167" s="0" t="s">
        <v>113</v>
      </c>
      <c r="C3167" s="0" t="s">
        <v>108</v>
      </c>
      <c r="D3167" s="116" t="n">
        <v>40513</v>
      </c>
      <c r="E3167" s="0" t="n">
        <v>0.05</v>
      </c>
      <c r="F3167" s="0" t="n">
        <v>3133101</v>
      </c>
      <c r="G3167" s="151" t="s">
        <v>111</v>
      </c>
      <c r="H3167" s="151" t="s">
        <v>111</v>
      </c>
      <c r="I3167" s="152" t="s">
        <v>112</v>
      </c>
    </row>
    <row r="3168" customFormat="false" ht="12.75" hidden="false" customHeight="false" outlineLevel="0" collapsed="false">
      <c r="A3168" s="0" t="s">
        <v>60</v>
      </c>
      <c r="B3168" s="0" t="s">
        <v>110</v>
      </c>
      <c r="C3168" s="0" t="s">
        <v>108</v>
      </c>
      <c r="D3168" s="116" t="n">
        <v>40513</v>
      </c>
      <c r="E3168" s="0" t="n">
        <v>0.91</v>
      </c>
      <c r="F3168" s="0" t="n">
        <v>3133102</v>
      </c>
      <c r="G3168" s="151" t="s">
        <v>111</v>
      </c>
      <c r="H3168" s="151" t="s">
        <v>111</v>
      </c>
      <c r="I3168" s="152" t="s">
        <v>112</v>
      </c>
    </row>
    <row r="3169" customFormat="false" ht="12.75" hidden="false" customHeight="false" outlineLevel="0" collapsed="false">
      <c r="A3169" s="0" t="s">
        <v>60</v>
      </c>
      <c r="B3169" s="0" t="s">
        <v>113</v>
      </c>
      <c r="C3169" s="0" t="s">
        <v>108</v>
      </c>
      <c r="D3169" s="116" t="n">
        <v>40513</v>
      </c>
      <c r="E3169" s="0" t="n">
        <v>0.29</v>
      </c>
      <c r="F3169" s="0" t="n">
        <v>3133103</v>
      </c>
      <c r="G3169" s="151" t="s">
        <v>111</v>
      </c>
      <c r="H3169" s="151" t="s">
        <v>111</v>
      </c>
      <c r="I3169" s="152" t="s">
        <v>112</v>
      </c>
    </row>
    <row r="3170" customFormat="false" ht="12.75" hidden="false" customHeight="false" outlineLevel="0" collapsed="false">
      <c r="A3170" s="0" t="s">
        <v>61</v>
      </c>
      <c r="B3170" s="0" t="s">
        <v>110</v>
      </c>
      <c r="C3170" s="0" t="s">
        <v>108</v>
      </c>
      <c r="D3170" s="116" t="n">
        <v>40513</v>
      </c>
      <c r="E3170" s="0" t="n">
        <v>0.91</v>
      </c>
      <c r="F3170" s="0" t="n">
        <v>3133104</v>
      </c>
      <c r="G3170" s="151" t="s">
        <v>111</v>
      </c>
      <c r="H3170" s="151" t="s">
        <v>111</v>
      </c>
      <c r="I3170" s="152" t="s">
        <v>112</v>
      </c>
    </row>
    <row r="3171" customFormat="false" ht="12.75" hidden="false" customHeight="false" outlineLevel="0" collapsed="false">
      <c r="A3171" s="0" t="s">
        <v>61</v>
      </c>
      <c r="B3171" s="0" t="s">
        <v>113</v>
      </c>
      <c r="C3171" s="0" t="s">
        <v>108</v>
      </c>
      <c r="D3171" s="116" t="n">
        <v>40513</v>
      </c>
      <c r="E3171" s="0" t="n">
        <v>0.05</v>
      </c>
      <c r="F3171" s="0" t="n">
        <v>3133105</v>
      </c>
      <c r="G3171" s="151" t="s">
        <v>111</v>
      </c>
      <c r="H3171" s="151" t="s">
        <v>111</v>
      </c>
      <c r="I3171" s="152" t="s">
        <v>112</v>
      </c>
    </row>
    <row r="3172" customFormat="false" ht="12.75" hidden="false" customHeight="false" outlineLevel="0" collapsed="false">
      <c r="A3172" s="0" t="s">
        <v>62</v>
      </c>
      <c r="B3172" s="0" t="s">
        <v>110</v>
      </c>
      <c r="C3172" s="0" t="s">
        <v>108</v>
      </c>
      <c r="D3172" s="116" t="n">
        <v>40513</v>
      </c>
      <c r="E3172" s="0" t="n">
        <v>0.91</v>
      </c>
      <c r="F3172" s="0" t="n">
        <v>3133106</v>
      </c>
      <c r="G3172" s="151" t="s">
        <v>111</v>
      </c>
      <c r="H3172" s="151" t="s">
        <v>111</v>
      </c>
      <c r="I3172" s="152" t="s">
        <v>112</v>
      </c>
    </row>
    <row r="3173" customFormat="false" ht="12.75" hidden="false" customHeight="false" outlineLevel="0" collapsed="false">
      <c r="A3173" s="0" t="s">
        <v>62</v>
      </c>
      <c r="B3173" s="0" t="s">
        <v>113</v>
      </c>
      <c r="C3173" s="0" t="s">
        <v>108</v>
      </c>
      <c r="D3173" s="116" t="n">
        <v>40513</v>
      </c>
      <c r="E3173" s="0" t="n">
        <v>0.29</v>
      </c>
      <c r="F3173" s="0" t="n">
        <v>3133107</v>
      </c>
      <c r="G3173" s="151" t="s">
        <v>111</v>
      </c>
      <c r="H3173" s="151" t="s">
        <v>111</v>
      </c>
      <c r="I3173" s="152" t="s">
        <v>112</v>
      </c>
    </row>
    <row r="3174" customFormat="false" ht="12.75" hidden="false" customHeight="false" outlineLevel="0" collapsed="false">
      <c r="A3174" s="0" t="s">
        <v>49</v>
      </c>
      <c r="B3174" s="0" t="s">
        <v>110</v>
      </c>
      <c r="C3174" s="0" t="s">
        <v>108</v>
      </c>
      <c r="D3174" s="116" t="n">
        <v>40513</v>
      </c>
      <c r="E3174" s="0" t="n">
        <v>0.77</v>
      </c>
      <c r="F3174" s="0" t="n">
        <v>3133108</v>
      </c>
      <c r="G3174" s="151" t="s">
        <v>111</v>
      </c>
      <c r="H3174" s="151" t="s">
        <v>111</v>
      </c>
      <c r="I3174" s="152" t="s">
        <v>112</v>
      </c>
    </row>
    <row r="3175" customFormat="false" ht="12.75" hidden="false" customHeight="false" outlineLevel="0" collapsed="false">
      <c r="A3175" s="0" t="s">
        <v>49</v>
      </c>
      <c r="B3175" s="0" t="s">
        <v>113</v>
      </c>
      <c r="C3175" s="0" t="s">
        <v>108</v>
      </c>
      <c r="D3175" s="116" t="n">
        <v>40513</v>
      </c>
      <c r="E3175" s="0" t="n">
        <v>0.05</v>
      </c>
      <c r="F3175" s="0" t="n">
        <v>3133109</v>
      </c>
      <c r="G3175" s="151" t="s">
        <v>111</v>
      </c>
      <c r="H3175" s="151" t="s">
        <v>111</v>
      </c>
      <c r="I3175" s="152" t="s">
        <v>112</v>
      </c>
    </row>
    <row r="3176" customFormat="false" ht="12.75" hidden="false" customHeight="false" outlineLevel="0" collapsed="false">
      <c r="A3176" s="0" t="s">
        <v>50</v>
      </c>
      <c r="B3176" s="0" t="s">
        <v>110</v>
      </c>
      <c r="C3176" s="0" t="s">
        <v>108</v>
      </c>
      <c r="D3176" s="116" t="n">
        <v>40513</v>
      </c>
      <c r="E3176" s="0" t="n">
        <v>0.98</v>
      </c>
      <c r="F3176" s="0" t="n">
        <v>3133110</v>
      </c>
      <c r="G3176" s="151" t="s">
        <v>111</v>
      </c>
      <c r="H3176" s="151" t="s">
        <v>111</v>
      </c>
      <c r="I3176" s="152" t="s">
        <v>112</v>
      </c>
    </row>
    <row r="3177" customFormat="false" ht="12.75" hidden="false" customHeight="false" outlineLevel="0" collapsed="false">
      <c r="A3177" s="0" t="s">
        <v>50</v>
      </c>
      <c r="B3177" s="0" t="s">
        <v>113</v>
      </c>
      <c r="C3177" s="0" t="s">
        <v>108</v>
      </c>
      <c r="D3177" s="116" t="n">
        <v>40513</v>
      </c>
      <c r="E3177" s="0" t="n">
        <v>-0.13</v>
      </c>
      <c r="F3177" s="0" t="n">
        <v>3133111</v>
      </c>
      <c r="G3177" s="151" t="s">
        <v>111</v>
      </c>
      <c r="H3177" s="151" t="s">
        <v>111</v>
      </c>
      <c r="I3177" s="152" t="s">
        <v>112</v>
      </c>
    </row>
    <row r="3178" customFormat="false" ht="12.75" hidden="false" customHeight="false" outlineLevel="0" collapsed="false">
      <c r="A3178" s="0" t="s">
        <v>51</v>
      </c>
      <c r="B3178" s="0" t="s">
        <v>110</v>
      </c>
      <c r="C3178" s="0" t="s">
        <v>108</v>
      </c>
      <c r="D3178" s="116" t="n">
        <v>40513</v>
      </c>
      <c r="E3178" s="0" t="n">
        <v>0.98</v>
      </c>
      <c r="F3178" s="0" t="n">
        <v>3133112</v>
      </c>
      <c r="G3178" s="151" t="s">
        <v>111</v>
      </c>
      <c r="H3178" s="151" t="s">
        <v>111</v>
      </c>
      <c r="I3178" s="152" t="s">
        <v>112</v>
      </c>
    </row>
    <row r="3179" customFormat="false" ht="12.75" hidden="false" customHeight="false" outlineLevel="0" collapsed="false">
      <c r="A3179" s="0" t="s">
        <v>51</v>
      </c>
      <c r="B3179" s="0" t="s">
        <v>113</v>
      </c>
      <c r="C3179" s="0" t="s">
        <v>108</v>
      </c>
      <c r="D3179" s="116" t="n">
        <v>40513</v>
      </c>
      <c r="E3179" s="0" t="n">
        <v>0.25</v>
      </c>
      <c r="F3179" s="0" t="n">
        <v>3133113</v>
      </c>
      <c r="G3179" s="151" t="s">
        <v>111</v>
      </c>
      <c r="H3179" s="151" t="s">
        <v>111</v>
      </c>
      <c r="I3179" s="152" t="s">
        <v>112</v>
      </c>
    </row>
    <row r="3180" customFormat="false" ht="12.75" hidden="false" customHeight="false" outlineLevel="0" collapsed="false">
      <c r="A3180" s="0" t="s">
        <v>52</v>
      </c>
      <c r="B3180" s="0" t="s">
        <v>110</v>
      </c>
      <c r="C3180" s="0" t="s">
        <v>108</v>
      </c>
      <c r="D3180" s="116" t="n">
        <v>40513</v>
      </c>
      <c r="E3180" s="0" t="n">
        <v>0.98</v>
      </c>
      <c r="F3180" s="0" t="n">
        <v>3133114</v>
      </c>
      <c r="G3180" s="151" t="s">
        <v>111</v>
      </c>
      <c r="H3180" s="151" t="s">
        <v>111</v>
      </c>
      <c r="I3180" s="152" t="s">
        <v>112</v>
      </c>
    </row>
    <row r="3181" customFormat="false" ht="12.75" hidden="false" customHeight="false" outlineLevel="0" collapsed="false">
      <c r="A3181" s="0" t="s">
        <v>52</v>
      </c>
      <c r="B3181" s="0" t="s">
        <v>113</v>
      </c>
      <c r="C3181" s="0" t="s">
        <v>108</v>
      </c>
      <c r="D3181" s="116" t="n">
        <v>40513</v>
      </c>
      <c r="E3181" s="0" t="n">
        <v>-0.05</v>
      </c>
      <c r="F3181" s="0" t="n">
        <v>3133115</v>
      </c>
      <c r="G3181" s="151" t="s">
        <v>111</v>
      </c>
      <c r="H3181" s="151" t="s">
        <v>111</v>
      </c>
      <c r="I3181" s="152" t="s">
        <v>112</v>
      </c>
    </row>
    <row r="3182" customFormat="false" ht="12.75" hidden="false" customHeight="false" outlineLevel="0" collapsed="false">
      <c r="A3182" s="0" t="s">
        <v>17</v>
      </c>
      <c r="B3182" s="0" t="s">
        <v>110</v>
      </c>
      <c r="C3182" s="0" t="s">
        <v>108</v>
      </c>
      <c r="D3182" s="116" t="n">
        <v>40513</v>
      </c>
      <c r="E3182" s="0" t="n">
        <v>0</v>
      </c>
      <c r="F3182" s="0" t="n">
        <v>3133116</v>
      </c>
      <c r="G3182" s="151" t="s">
        <v>111</v>
      </c>
      <c r="H3182" s="151" t="s">
        <v>111</v>
      </c>
      <c r="I3182" s="152" t="s">
        <v>112</v>
      </c>
    </row>
    <row r="3183" customFormat="false" ht="12.75" hidden="false" customHeight="false" outlineLevel="0" collapsed="false">
      <c r="A3183" s="0" t="s">
        <v>17</v>
      </c>
      <c r="B3183" s="0" t="s">
        <v>113</v>
      </c>
      <c r="C3183" s="0" t="s">
        <v>108</v>
      </c>
      <c r="D3183" s="116" t="n">
        <v>40513</v>
      </c>
      <c r="E3183" s="0" t="n">
        <v>0</v>
      </c>
      <c r="F3183" s="0" t="n">
        <v>3133117</v>
      </c>
      <c r="G3183" s="151" t="s">
        <v>111</v>
      </c>
      <c r="H3183" s="151" t="s">
        <v>111</v>
      </c>
      <c r="I3183" s="152" t="s">
        <v>112</v>
      </c>
    </row>
    <row r="3184" customFormat="false" ht="12.75" hidden="false" customHeight="false" outlineLevel="0" collapsed="false">
      <c r="A3184" s="0" t="s">
        <v>18</v>
      </c>
      <c r="B3184" s="0" t="s">
        <v>110</v>
      </c>
      <c r="C3184" s="0" t="s">
        <v>108</v>
      </c>
      <c r="D3184" s="116" t="n">
        <v>40513</v>
      </c>
      <c r="E3184" s="0" t="n">
        <v>0</v>
      </c>
      <c r="F3184" s="0" t="n">
        <v>3133118</v>
      </c>
      <c r="G3184" s="151" t="s">
        <v>111</v>
      </c>
      <c r="H3184" s="151" t="s">
        <v>111</v>
      </c>
      <c r="I3184" s="152" t="s">
        <v>112</v>
      </c>
    </row>
    <row r="3185" customFormat="false" ht="12.75" hidden="false" customHeight="false" outlineLevel="0" collapsed="false">
      <c r="A3185" s="0" t="s">
        <v>18</v>
      </c>
      <c r="B3185" s="0" t="s">
        <v>113</v>
      </c>
      <c r="C3185" s="0" t="s">
        <v>108</v>
      </c>
      <c r="D3185" s="116" t="n">
        <v>40513</v>
      </c>
      <c r="E3185" s="0" t="n">
        <v>0</v>
      </c>
      <c r="F3185" s="0" t="n">
        <v>3133119</v>
      </c>
      <c r="G3185" s="151" t="s">
        <v>111</v>
      </c>
      <c r="H3185" s="151" t="s">
        <v>111</v>
      </c>
      <c r="I3185" s="152" t="s">
        <v>112</v>
      </c>
    </row>
    <row r="3186" customFormat="false" ht="12.75" hidden="false" customHeight="false" outlineLevel="0" collapsed="false">
      <c r="A3186" s="0" t="s">
        <v>19</v>
      </c>
      <c r="B3186" s="0" t="s">
        <v>110</v>
      </c>
      <c r="C3186" s="0" t="s">
        <v>108</v>
      </c>
      <c r="D3186" s="116" t="n">
        <v>40513</v>
      </c>
      <c r="E3186" s="0" t="n">
        <v>0.84</v>
      </c>
      <c r="F3186" s="0" t="n">
        <v>3133120</v>
      </c>
      <c r="G3186" s="151" t="s">
        <v>111</v>
      </c>
      <c r="H3186" s="151" t="s">
        <v>111</v>
      </c>
      <c r="I3186" s="152" t="s">
        <v>112</v>
      </c>
    </row>
    <row r="3187" customFormat="false" ht="12.75" hidden="false" customHeight="false" outlineLevel="0" collapsed="false">
      <c r="A3187" s="0" t="s">
        <v>19</v>
      </c>
      <c r="B3187" s="0" t="s">
        <v>113</v>
      </c>
      <c r="C3187" s="0" t="s">
        <v>108</v>
      </c>
      <c r="D3187" s="116" t="n">
        <v>40513</v>
      </c>
      <c r="E3187" s="0" t="n">
        <v>0.3</v>
      </c>
      <c r="F3187" s="0" t="n">
        <v>3133121</v>
      </c>
      <c r="G3187" s="151" t="s">
        <v>111</v>
      </c>
      <c r="H3187" s="151" t="s">
        <v>111</v>
      </c>
      <c r="I3187" s="152" t="s">
        <v>112</v>
      </c>
    </row>
    <row r="3188" customFormat="false" ht="12.75" hidden="false" customHeight="false" outlineLevel="0" collapsed="false">
      <c r="A3188" s="0" t="s">
        <v>21</v>
      </c>
      <c r="B3188" s="0" t="s">
        <v>110</v>
      </c>
      <c r="C3188" s="0" t="s">
        <v>108</v>
      </c>
      <c r="D3188" s="116" t="n">
        <v>40513</v>
      </c>
      <c r="E3188" s="0" t="n">
        <v>0.84</v>
      </c>
      <c r="F3188" s="0" t="n">
        <v>3133122</v>
      </c>
      <c r="G3188" s="151" t="s">
        <v>111</v>
      </c>
      <c r="H3188" s="151" t="s">
        <v>111</v>
      </c>
      <c r="I3188" s="152" t="s">
        <v>112</v>
      </c>
    </row>
    <row r="3189" customFormat="false" ht="12.75" hidden="false" customHeight="false" outlineLevel="0" collapsed="false">
      <c r="A3189" s="0" t="s">
        <v>21</v>
      </c>
      <c r="B3189" s="0" t="s">
        <v>113</v>
      </c>
      <c r="C3189" s="0" t="s">
        <v>108</v>
      </c>
      <c r="D3189" s="116" t="n">
        <v>40513</v>
      </c>
      <c r="E3189" s="0" t="n">
        <v>0</v>
      </c>
      <c r="F3189" s="0" t="n">
        <v>3133123</v>
      </c>
      <c r="G3189" s="151" t="s">
        <v>111</v>
      </c>
      <c r="H3189" s="151" t="s">
        <v>111</v>
      </c>
      <c r="I3189" s="152" t="s">
        <v>112</v>
      </c>
    </row>
    <row r="3190" customFormat="false" ht="12.75" hidden="false" customHeight="false" outlineLevel="0" collapsed="false">
      <c r="A3190" s="0" t="s">
        <v>73</v>
      </c>
      <c r="B3190" s="0" t="s">
        <v>80</v>
      </c>
      <c r="C3190" s="0" t="s">
        <v>108</v>
      </c>
      <c r="D3190" s="116" t="n">
        <v>40513</v>
      </c>
      <c r="E3190" s="0" t="n">
        <v>0.05</v>
      </c>
      <c r="F3190" s="0" t="n">
        <v>3133124</v>
      </c>
      <c r="G3190" s="151" t="s">
        <v>111</v>
      </c>
      <c r="H3190" s="151" t="s">
        <v>111</v>
      </c>
      <c r="I3190" s="152" t="s">
        <v>112</v>
      </c>
    </row>
    <row r="3191" customFormat="false" ht="12.75" hidden="false" customHeight="false" outlineLevel="0" collapsed="false">
      <c r="A3191" s="0" t="s">
        <v>74</v>
      </c>
      <c r="B3191" s="0" t="s">
        <v>80</v>
      </c>
      <c r="C3191" s="0" t="s">
        <v>108</v>
      </c>
      <c r="D3191" s="116" t="n">
        <v>40513</v>
      </c>
      <c r="E3191" s="0" t="n">
        <v>0.25</v>
      </c>
      <c r="F3191" s="0" t="n">
        <v>3133125</v>
      </c>
      <c r="G3191" s="151" t="s">
        <v>111</v>
      </c>
      <c r="H3191" s="151" t="s">
        <v>111</v>
      </c>
      <c r="I3191" s="152" t="s">
        <v>112</v>
      </c>
    </row>
    <row r="3192" customFormat="false" ht="12.75" hidden="false" customHeight="false" outlineLevel="0" collapsed="false">
      <c r="A3192" s="0" t="s">
        <v>75</v>
      </c>
      <c r="B3192" s="0" t="s">
        <v>80</v>
      </c>
      <c r="C3192" s="0" t="s">
        <v>108</v>
      </c>
      <c r="D3192" s="116" t="n">
        <v>40513</v>
      </c>
      <c r="E3192" s="0" t="n">
        <v>-0.05</v>
      </c>
      <c r="F3192" s="0" t="n">
        <v>3133126</v>
      </c>
      <c r="G3192" s="151" t="s">
        <v>111</v>
      </c>
      <c r="H3192" s="151" t="s">
        <v>111</v>
      </c>
      <c r="I3192" s="152" t="s">
        <v>112</v>
      </c>
    </row>
    <row r="3193" customFormat="false" ht="12.75" hidden="false" customHeight="false" outlineLevel="0" collapsed="false">
      <c r="A3193" s="0" t="s">
        <v>76</v>
      </c>
      <c r="B3193" s="0" t="s">
        <v>80</v>
      </c>
      <c r="C3193" s="0" t="s">
        <v>108</v>
      </c>
      <c r="D3193" s="116" t="n">
        <v>40513</v>
      </c>
      <c r="E3193" s="0" t="n">
        <v>0.25</v>
      </c>
      <c r="F3193" s="0" t="n">
        <v>3133127</v>
      </c>
      <c r="G3193" s="151" t="s">
        <v>111</v>
      </c>
      <c r="H3193" s="151" t="s">
        <v>111</v>
      </c>
      <c r="I3193" s="152" t="s">
        <v>112</v>
      </c>
    </row>
    <row r="3194" customFormat="false" ht="12.75" hidden="false" customHeight="false" outlineLevel="0" collapsed="false">
      <c r="A3194" s="0" t="s">
        <v>72</v>
      </c>
      <c r="B3194" s="0" t="s">
        <v>80</v>
      </c>
      <c r="C3194" s="0" t="s">
        <v>108</v>
      </c>
      <c r="D3194" s="116" t="n">
        <v>40513</v>
      </c>
      <c r="E3194" s="158" t="n">
        <v>40544</v>
      </c>
      <c r="I3194" s="152" t="s">
        <v>109</v>
      </c>
    </row>
    <row r="3195" customFormat="false" ht="12.75" hidden="false" customHeight="false" outlineLevel="0" collapsed="false">
      <c r="A3195" s="0" t="s">
        <v>59</v>
      </c>
      <c r="B3195" s="0" t="s">
        <v>110</v>
      </c>
      <c r="C3195" s="0" t="s">
        <v>108</v>
      </c>
      <c r="D3195" s="116" t="n">
        <v>40544</v>
      </c>
      <c r="E3195" s="0" t="n">
        <v>1.215</v>
      </c>
      <c r="F3195" s="0" t="n">
        <v>3133100</v>
      </c>
      <c r="G3195" s="151" t="s">
        <v>111</v>
      </c>
      <c r="H3195" s="151" t="s">
        <v>111</v>
      </c>
      <c r="I3195" s="152" t="s">
        <v>112</v>
      </c>
    </row>
    <row r="3196" customFormat="false" ht="12.75" hidden="false" customHeight="false" outlineLevel="0" collapsed="false">
      <c r="A3196" s="0" t="s">
        <v>59</v>
      </c>
      <c r="B3196" s="0" t="s">
        <v>113</v>
      </c>
      <c r="C3196" s="0" t="s">
        <v>108</v>
      </c>
      <c r="D3196" s="116" t="n">
        <v>40544</v>
      </c>
      <c r="E3196" s="0" t="n">
        <v>0.05</v>
      </c>
      <c r="F3196" s="0" t="n">
        <v>3133101</v>
      </c>
      <c r="G3196" s="151" t="s">
        <v>111</v>
      </c>
      <c r="H3196" s="151" t="s">
        <v>111</v>
      </c>
      <c r="I3196" s="152" t="s">
        <v>112</v>
      </c>
    </row>
    <row r="3197" customFormat="false" ht="12.75" hidden="false" customHeight="false" outlineLevel="0" collapsed="false">
      <c r="A3197" s="0" t="s">
        <v>60</v>
      </c>
      <c r="B3197" s="0" t="s">
        <v>110</v>
      </c>
      <c r="C3197" s="0" t="s">
        <v>108</v>
      </c>
      <c r="D3197" s="116" t="n">
        <v>40544</v>
      </c>
      <c r="E3197" s="0" t="n">
        <v>1.215</v>
      </c>
      <c r="F3197" s="0" t="n">
        <v>3133102</v>
      </c>
      <c r="G3197" s="151" t="s">
        <v>111</v>
      </c>
      <c r="H3197" s="151" t="s">
        <v>111</v>
      </c>
      <c r="I3197" s="152" t="s">
        <v>112</v>
      </c>
    </row>
    <row r="3198" customFormat="false" ht="12.75" hidden="false" customHeight="false" outlineLevel="0" collapsed="false">
      <c r="A3198" s="0" t="s">
        <v>60</v>
      </c>
      <c r="B3198" s="0" t="s">
        <v>113</v>
      </c>
      <c r="C3198" s="0" t="s">
        <v>108</v>
      </c>
      <c r="D3198" s="116" t="n">
        <v>40544</v>
      </c>
      <c r="E3198" s="0" t="n">
        <v>0.32</v>
      </c>
      <c r="F3198" s="0" t="n">
        <v>3133103</v>
      </c>
      <c r="G3198" s="151" t="s">
        <v>111</v>
      </c>
      <c r="H3198" s="151" t="s">
        <v>111</v>
      </c>
      <c r="I3198" s="152" t="s">
        <v>112</v>
      </c>
    </row>
    <row r="3199" customFormat="false" ht="12.75" hidden="false" customHeight="false" outlineLevel="0" collapsed="false">
      <c r="A3199" s="0" t="s">
        <v>61</v>
      </c>
      <c r="B3199" s="0" t="s">
        <v>110</v>
      </c>
      <c r="C3199" s="0" t="s">
        <v>108</v>
      </c>
      <c r="D3199" s="116" t="n">
        <v>40544</v>
      </c>
      <c r="E3199" s="0" t="n">
        <v>1.215</v>
      </c>
      <c r="F3199" s="0" t="n">
        <v>3133104</v>
      </c>
      <c r="G3199" s="151" t="s">
        <v>111</v>
      </c>
      <c r="H3199" s="151" t="s">
        <v>111</v>
      </c>
      <c r="I3199" s="152" t="s">
        <v>112</v>
      </c>
    </row>
    <row r="3200" customFormat="false" ht="12.75" hidden="false" customHeight="false" outlineLevel="0" collapsed="false">
      <c r="A3200" s="0" t="s">
        <v>61</v>
      </c>
      <c r="B3200" s="0" t="s">
        <v>113</v>
      </c>
      <c r="C3200" s="0" t="s">
        <v>108</v>
      </c>
      <c r="D3200" s="116" t="n">
        <v>40544</v>
      </c>
      <c r="E3200" s="0" t="n">
        <v>0.05</v>
      </c>
      <c r="F3200" s="0" t="n">
        <v>3133105</v>
      </c>
      <c r="G3200" s="151" t="s">
        <v>111</v>
      </c>
      <c r="H3200" s="151" t="s">
        <v>111</v>
      </c>
      <c r="I3200" s="152" t="s">
        <v>112</v>
      </c>
    </row>
    <row r="3201" customFormat="false" ht="12.75" hidden="false" customHeight="false" outlineLevel="0" collapsed="false">
      <c r="A3201" s="0" t="s">
        <v>62</v>
      </c>
      <c r="B3201" s="0" t="s">
        <v>110</v>
      </c>
      <c r="C3201" s="0" t="s">
        <v>108</v>
      </c>
      <c r="D3201" s="116" t="n">
        <v>40544</v>
      </c>
      <c r="E3201" s="0" t="n">
        <v>1.215</v>
      </c>
      <c r="F3201" s="0" t="n">
        <v>3133106</v>
      </c>
      <c r="G3201" s="151" t="s">
        <v>111</v>
      </c>
      <c r="H3201" s="151" t="s">
        <v>111</v>
      </c>
      <c r="I3201" s="152" t="s">
        <v>112</v>
      </c>
    </row>
    <row r="3202" customFormat="false" ht="12.75" hidden="false" customHeight="false" outlineLevel="0" collapsed="false">
      <c r="A3202" s="0" t="s">
        <v>62</v>
      </c>
      <c r="B3202" s="0" t="s">
        <v>113</v>
      </c>
      <c r="C3202" s="0" t="s">
        <v>108</v>
      </c>
      <c r="D3202" s="116" t="n">
        <v>40544</v>
      </c>
      <c r="E3202" s="0" t="n">
        <v>0.32</v>
      </c>
      <c r="F3202" s="0" t="n">
        <v>3133107</v>
      </c>
      <c r="G3202" s="151" t="s">
        <v>111</v>
      </c>
      <c r="H3202" s="151" t="s">
        <v>111</v>
      </c>
      <c r="I3202" s="152" t="s">
        <v>112</v>
      </c>
    </row>
    <row r="3203" customFormat="false" ht="12.75" hidden="false" customHeight="false" outlineLevel="0" collapsed="false">
      <c r="A3203" s="0" t="s">
        <v>49</v>
      </c>
      <c r="B3203" s="0" t="s">
        <v>110</v>
      </c>
      <c r="C3203" s="0" t="s">
        <v>108</v>
      </c>
      <c r="D3203" s="116" t="n">
        <v>40544</v>
      </c>
      <c r="E3203" s="0" t="n">
        <v>1.04</v>
      </c>
      <c r="F3203" s="0" t="n">
        <v>3133108</v>
      </c>
      <c r="G3203" s="151" t="s">
        <v>111</v>
      </c>
      <c r="H3203" s="151" t="s">
        <v>111</v>
      </c>
      <c r="I3203" s="152" t="s">
        <v>112</v>
      </c>
    </row>
    <row r="3204" customFormat="false" ht="12.75" hidden="false" customHeight="false" outlineLevel="0" collapsed="false">
      <c r="A3204" s="0" t="s">
        <v>49</v>
      </c>
      <c r="B3204" s="0" t="s">
        <v>113</v>
      </c>
      <c r="C3204" s="0" t="s">
        <v>108</v>
      </c>
      <c r="D3204" s="116" t="n">
        <v>40544</v>
      </c>
      <c r="E3204" s="0" t="n">
        <v>0.05</v>
      </c>
      <c r="F3204" s="0" t="n">
        <v>3133109</v>
      </c>
      <c r="G3204" s="151" t="s">
        <v>111</v>
      </c>
      <c r="H3204" s="151" t="s">
        <v>111</v>
      </c>
      <c r="I3204" s="152" t="s">
        <v>112</v>
      </c>
    </row>
    <row r="3205" customFormat="false" ht="12.75" hidden="false" customHeight="false" outlineLevel="0" collapsed="false">
      <c r="A3205" s="0" t="s">
        <v>50</v>
      </c>
      <c r="B3205" s="0" t="s">
        <v>110</v>
      </c>
      <c r="C3205" s="0" t="s">
        <v>108</v>
      </c>
      <c r="D3205" s="116" t="n">
        <v>40544</v>
      </c>
      <c r="E3205" s="0" t="n">
        <v>1.6</v>
      </c>
      <c r="F3205" s="0" t="n">
        <v>3133110</v>
      </c>
      <c r="G3205" s="151" t="s">
        <v>111</v>
      </c>
      <c r="H3205" s="151" t="s">
        <v>111</v>
      </c>
      <c r="I3205" s="152" t="s">
        <v>112</v>
      </c>
    </row>
    <row r="3206" customFormat="false" ht="12.75" hidden="false" customHeight="false" outlineLevel="0" collapsed="false">
      <c r="A3206" s="0" t="s">
        <v>50</v>
      </c>
      <c r="B3206" s="0" t="s">
        <v>113</v>
      </c>
      <c r="C3206" s="0" t="s">
        <v>108</v>
      </c>
      <c r="D3206" s="116" t="n">
        <v>40544</v>
      </c>
      <c r="E3206" s="0" t="n">
        <v>-0.25</v>
      </c>
      <c r="F3206" s="0" t="n">
        <v>3133111</v>
      </c>
      <c r="G3206" s="151" t="s">
        <v>111</v>
      </c>
      <c r="H3206" s="151" t="s">
        <v>111</v>
      </c>
      <c r="I3206" s="152" t="s">
        <v>112</v>
      </c>
    </row>
    <row r="3207" customFormat="false" ht="12.75" hidden="false" customHeight="false" outlineLevel="0" collapsed="false">
      <c r="A3207" s="0" t="s">
        <v>51</v>
      </c>
      <c r="B3207" s="0" t="s">
        <v>110</v>
      </c>
      <c r="C3207" s="0" t="s">
        <v>108</v>
      </c>
      <c r="D3207" s="116" t="n">
        <v>40544</v>
      </c>
      <c r="E3207" s="0" t="n">
        <v>1.6</v>
      </c>
      <c r="F3207" s="0" t="n">
        <v>3133112</v>
      </c>
      <c r="G3207" s="151" t="s">
        <v>111</v>
      </c>
      <c r="H3207" s="151" t="s">
        <v>111</v>
      </c>
      <c r="I3207" s="152" t="s">
        <v>112</v>
      </c>
    </row>
    <row r="3208" customFormat="false" ht="12.75" hidden="false" customHeight="false" outlineLevel="0" collapsed="false">
      <c r="A3208" s="0" t="s">
        <v>51</v>
      </c>
      <c r="B3208" s="0" t="s">
        <v>113</v>
      </c>
      <c r="C3208" s="0" t="s">
        <v>108</v>
      </c>
      <c r="D3208" s="116" t="n">
        <v>40544</v>
      </c>
      <c r="E3208" s="0" t="n">
        <v>0.45</v>
      </c>
      <c r="F3208" s="0" t="n">
        <v>3133113</v>
      </c>
      <c r="G3208" s="151" t="s">
        <v>111</v>
      </c>
      <c r="H3208" s="151" t="s">
        <v>111</v>
      </c>
      <c r="I3208" s="152" t="s">
        <v>112</v>
      </c>
    </row>
    <row r="3209" customFormat="false" ht="12.75" hidden="false" customHeight="false" outlineLevel="0" collapsed="false">
      <c r="A3209" s="0" t="s">
        <v>52</v>
      </c>
      <c r="B3209" s="0" t="s">
        <v>110</v>
      </c>
      <c r="C3209" s="0" t="s">
        <v>108</v>
      </c>
      <c r="D3209" s="116" t="n">
        <v>40544</v>
      </c>
      <c r="E3209" s="0" t="n">
        <v>1.6</v>
      </c>
      <c r="F3209" s="0" t="n">
        <v>3133114</v>
      </c>
      <c r="G3209" s="151" t="s">
        <v>111</v>
      </c>
      <c r="H3209" s="151" t="s">
        <v>111</v>
      </c>
      <c r="I3209" s="152" t="s">
        <v>112</v>
      </c>
    </row>
    <row r="3210" customFormat="false" ht="12.75" hidden="false" customHeight="false" outlineLevel="0" collapsed="false">
      <c r="A3210" s="0" t="s">
        <v>52</v>
      </c>
      <c r="B3210" s="0" t="s">
        <v>113</v>
      </c>
      <c r="C3210" s="0" t="s">
        <v>108</v>
      </c>
      <c r="D3210" s="116" t="n">
        <v>40544</v>
      </c>
      <c r="E3210" s="0" t="n">
        <v>-0.2</v>
      </c>
      <c r="F3210" s="0" t="n">
        <v>3133115</v>
      </c>
      <c r="G3210" s="151" t="s">
        <v>111</v>
      </c>
      <c r="H3210" s="151" t="s">
        <v>111</v>
      </c>
      <c r="I3210" s="152" t="s">
        <v>112</v>
      </c>
    </row>
    <row r="3211" customFormat="false" ht="12.75" hidden="false" customHeight="false" outlineLevel="0" collapsed="false">
      <c r="A3211" s="0" t="s">
        <v>17</v>
      </c>
      <c r="B3211" s="0" t="s">
        <v>110</v>
      </c>
      <c r="C3211" s="0" t="s">
        <v>108</v>
      </c>
      <c r="D3211" s="116" t="n">
        <v>40544</v>
      </c>
      <c r="E3211" s="0" t="n">
        <v>0</v>
      </c>
      <c r="F3211" s="0" t="n">
        <v>3133116</v>
      </c>
      <c r="G3211" s="151" t="s">
        <v>111</v>
      </c>
      <c r="H3211" s="151" t="s">
        <v>111</v>
      </c>
      <c r="I3211" s="152" t="s">
        <v>112</v>
      </c>
    </row>
    <row r="3212" customFormat="false" ht="12.75" hidden="false" customHeight="false" outlineLevel="0" collapsed="false">
      <c r="A3212" s="0" t="s">
        <v>17</v>
      </c>
      <c r="B3212" s="0" t="s">
        <v>113</v>
      </c>
      <c r="C3212" s="0" t="s">
        <v>108</v>
      </c>
      <c r="D3212" s="116" t="n">
        <v>40544</v>
      </c>
      <c r="E3212" s="0" t="n">
        <v>0</v>
      </c>
      <c r="F3212" s="0" t="n">
        <v>3133117</v>
      </c>
      <c r="G3212" s="151" t="s">
        <v>111</v>
      </c>
      <c r="H3212" s="151" t="s">
        <v>111</v>
      </c>
      <c r="I3212" s="152" t="s">
        <v>112</v>
      </c>
    </row>
    <row r="3213" customFormat="false" ht="12.75" hidden="false" customHeight="false" outlineLevel="0" collapsed="false">
      <c r="A3213" s="0" t="s">
        <v>18</v>
      </c>
      <c r="B3213" s="0" t="s">
        <v>110</v>
      </c>
      <c r="C3213" s="0" t="s">
        <v>108</v>
      </c>
      <c r="D3213" s="116" t="n">
        <v>40544</v>
      </c>
      <c r="E3213" s="0" t="n">
        <v>0</v>
      </c>
      <c r="F3213" s="0" t="n">
        <v>3133118</v>
      </c>
      <c r="G3213" s="151" t="s">
        <v>111</v>
      </c>
      <c r="H3213" s="151" t="s">
        <v>111</v>
      </c>
      <c r="I3213" s="152" t="s">
        <v>112</v>
      </c>
    </row>
    <row r="3214" customFormat="false" ht="12.75" hidden="false" customHeight="false" outlineLevel="0" collapsed="false">
      <c r="A3214" s="0" t="s">
        <v>18</v>
      </c>
      <c r="B3214" s="0" t="s">
        <v>113</v>
      </c>
      <c r="C3214" s="0" t="s">
        <v>108</v>
      </c>
      <c r="D3214" s="116" t="n">
        <v>40544</v>
      </c>
      <c r="E3214" s="0" t="n">
        <v>0</v>
      </c>
      <c r="F3214" s="0" t="n">
        <v>3133119</v>
      </c>
      <c r="G3214" s="151" t="s">
        <v>111</v>
      </c>
      <c r="H3214" s="151" t="s">
        <v>111</v>
      </c>
      <c r="I3214" s="152" t="s">
        <v>112</v>
      </c>
    </row>
    <row r="3215" customFormat="false" ht="12.75" hidden="false" customHeight="false" outlineLevel="0" collapsed="false">
      <c r="A3215" s="0" t="s">
        <v>19</v>
      </c>
      <c r="B3215" s="0" t="s">
        <v>110</v>
      </c>
      <c r="C3215" s="0" t="s">
        <v>108</v>
      </c>
      <c r="D3215" s="116" t="n">
        <v>40544</v>
      </c>
      <c r="E3215" s="0" t="n">
        <v>1.135</v>
      </c>
      <c r="F3215" s="0" t="n">
        <v>3133120</v>
      </c>
      <c r="G3215" s="151" t="s">
        <v>111</v>
      </c>
      <c r="H3215" s="151" t="s">
        <v>111</v>
      </c>
      <c r="I3215" s="152" t="s">
        <v>112</v>
      </c>
    </row>
    <row r="3216" customFormat="false" ht="12.75" hidden="false" customHeight="false" outlineLevel="0" collapsed="false">
      <c r="A3216" s="0" t="s">
        <v>19</v>
      </c>
      <c r="B3216" s="0" t="s">
        <v>113</v>
      </c>
      <c r="C3216" s="0" t="s">
        <v>108</v>
      </c>
      <c r="D3216" s="116" t="n">
        <v>40544</v>
      </c>
      <c r="E3216" s="0" t="n">
        <v>0.05</v>
      </c>
      <c r="F3216" s="0" t="n">
        <v>3133121</v>
      </c>
      <c r="G3216" s="151" t="s">
        <v>111</v>
      </c>
      <c r="H3216" s="151" t="s">
        <v>111</v>
      </c>
      <c r="I3216" s="152" t="s">
        <v>112</v>
      </c>
    </row>
    <row r="3217" customFormat="false" ht="12.75" hidden="false" customHeight="false" outlineLevel="0" collapsed="false">
      <c r="A3217" s="0" t="s">
        <v>21</v>
      </c>
      <c r="B3217" s="0" t="s">
        <v>110</v>
      </c>
      <c r="C3217" s="0" t="s">
        <v>108</v>
      </c>
      <c r="D3217" s="116" t="n">
        <v>40544</v>
      </c>
      <c r="E3217" s="0" t="n">
        <v>1.135</v>
      </c>
      <c r="F3217" s="0" t="n">
        <v>3133122</v>
      </c>
      <c r="G3217" s="151" t="s">
        <v>111</v>
      </c>
      <c r="H3217" s="151" t="s">
        <v>111</v>
      </c>
      <c r="I3217" s="152" t="s">
        <v>112</v>
      </c>
    </row>
    <row r="3218" customFormat="false" ht="12.75" hidden="false" customHeight="false" outlineLevel="0" collapsed="false">
      <c r="A3218" s="0" t="s">
        <v>21</v>
      </c>
      <c r="B3218" s="0" t="s">
        <v>113</v>
      </c>
      <c r="C3218" s="0" t="s">
        <v>108</v>
      </c>
      <c r="D3218" s="116" t="n">
        <v>40544</v>
      </c>
      <c r="E3218" s="0" t="n">
        <v>0</v>
      </c>
      <c r="F3218" s="0" t="n">
        <v>3133123</v>
      </c>
      <c r="G3218" s="151" t="s">
        <v>111</v>
      </c>
      <c r="H3218" s="151" t="s">
        <v>111</v>
      </c>
      <c r="I3218" s="152" t="s">
        <v>112</v>
      </c>
    </row>
    <row r="3219" customFormat="false" ht="12.75" hidden="false" customHeight="false" outlineLevel="0" collapsed="false">
      <c r="A3219" s="0" t="s">
        <v>73</v>
      </c>
      <c r="B3219" s="0" t="s">
        <v>80</v>
      </c>
      <c r="C3219" s="0" t="s">
        <v>108</v>
      </c>
      <c r="D3219" s="116" t="n">
        <v>40544</v>
      </c>
      <c r="E3219" s="0" t="n">
        <v>0.05</v>
      </c>
      <c r="F3219" s="0" t="n">
        <v>3133124</v>
      </c>
      <c r="G3219" s="151" t="s">
        <v>111</v>
      </c>
      <c r="H3219" s="151" t="s">
        <v>111</v>
      </c>
      <c r="I3219" s="152" t="s">
        <v>112</v>
      </c>
    </row>
    <row r="3220" customFormat="false" ht="12.75" hidden="false" customHeight="false" outlineLevel="0" collapsed="false">
      <c r="A3220" s="0" t="s">
        <v>74</v>
      </c>
      <c r="B3220" s="0" t="s">
        <v>80</v>
      </c>
      <c r="C3220" s="0" t="s">
        <v>108</v>
      </c>
      <c r="D3220" s="116" t="n">
        <v>40544</v>
      </c>
      <c r="E3220" s="0" t="n">
        <v>0.45</v>
      </c>
      <c r="F3220" s="0" t="n">
        <v>3133125</v>
      </c>
      <c r="G3220" s="151" t="s">
        <v>111</v>
      </c>
      <c r="H3220" s="151" t="s">
        <v>111</v>
      </c>
      <c r="I3220" s="152" t="s">
        <v>112</v>
      </c>
    </row>
    <row r="3221" customFormat="false" ht="12.75" hidden="false" customHeight="false" outlineLevel="0" collapsed="false">
      <c r="A3221" s="0" t="s">
        <v>75</v>
      </c>
      <c r="B3221" s="0" t="s">
        <v>80</v>
      </c>
      <c r="C3221" s="0" t="s">
        <v>108</v>
      </c>
      <c r="D3221" s="116" t="n">
        <v>40544</v>
      </c>
      <c r="E3221" s="0" t="n">
        <v>-0.2</v>
      </c>
      <c r="F3221" s="0" t="n">
        <v>3133126</v>
      </c>
      <c r="G3221" s="151" t="s">
        <v>111</v>
      </c>
      <c r="H3221" s="151" t="s">
        <v>111</v>
      </c>
      <c r="I3221" s="152" t="s">
        <v>112</v>
      </c>
    </row>
    <row r="3222" customFormat="false" ht="12.75" hidden="false" customHeight="false" outlineLevel="0" collapsed="false">
      <c r="A3222" s="0" t="s">
        <v>76</v>
      </c>
      <c r="B3222" s="0" t="s">
        <v>80</v>
      </c>
      <c r="C3222" s="0" t="s">
        <v>108</v>
      </c>
      <c r="D3222" s="116" t="n">
        <v>40544</v>
      </c>
      <c r="E3222" s="0" t="n">
        <v>0.45</v>
      </c>
      <c r="F3222" s="0" t="n">
        <v>3133127</v>
      </c>
      <c r="G3222" s="151" t="s">
        <v>111</v>
      </c>
      <c r="H3222" s="151" t="s">
        <v>111</v>
      </c>
      <c r="I3222" s="152" t="s">
        <v>112</v>
      </c>
    </row>
    <row r="3223" customFormat="false" ht="12.75" hidden="false" customHeight="false" outlineLevel="0" collapsed="false">
      <c r="A3223" s="0" t="s">
        <v>72</v>
      </c>
      <c r="B3223" s="0" t="s">
        <v>80</v>
      </c>
      <c r="C3223" s="0" t="s">
        <v>108</v>
      </c>
      <c r="D3223" s="116" t="n">
        <v>40544</v>
      </c>
      <c r="E3223" s="158" t="n">
        <v>40575</v>
      </c>
      <c r="I3223" s="152" t="s">
        <v>109</v>
      </c>
    </row>
    <row r="3224" customFormat="false" ht="12.75" hidden="false" customHeight="false" outlineLevel="0" collapsed="false">
      <c r="A3224" s="0" t="s">
        <v>59</v>
      </c>
      <c r="B3224" s="0" t="s">
        <v>110</v>
      </c>
      <c r="C3224" s="0" t="s">
        <v>108</v>
      </c>
      <c r="D3224" s="116" t="n">
        <v>40575</v>
      </c>
      <c r="E3224" s="0" t="n">
        <v>1.215</v>
      </c>
      <c r="F3224" s="0" t="n">
        <v>3133100</v>
      </c>
      <c r="G3224" s="151" t="s">
        <v>111</v>
      </c>
      <c r="H3224" s="151" t="s">
        <v>111</v>
      </c>
      <c r="I3224" s="152" t="s">
        <v>112</v>
      </c>
    </row>
    <row r="3225" customFormat="false" ht="12.75" hidden="false" customHeight="false" outlineLevel="0" collapsed="false">
      <c r="A3225" s="0" t="s">
        <v>59</v>
      </c>
      <c r="B3225" s="0" t="s">
        <v>113</v>
      </c>
      <c r="C3225" s="0" t="s">
        <v>108</v>
      </c>
      <c r="D3225" s="116" t="n">
        <v>40575</v>
      </c>
      <c r="E3225" s="0" t="n">
        <v>0.05</v>
      </c>
      <c r="F3225" s="0" t="n">
        <v>3133101</v>
      </c>
      <c r="G3225" s="151" t="s">
        <v>111</v>
      </c>
      <c r="H3225" s="151" t="s">
        <v>111</v>
      </c>
      <c r="I3225" s="152" t="s">
        <v>112</v>
      </c>
    </row>
    <row r="3226" customFormat="false" ht="12.75" hidden="false" customHeight="false" outlineLevel="0" collapsed="false">
      <c r="A3226" s="0" t="s">
        <v>60</v>
      </c>
      <c r="B3226" s="0" t="s">
        <v>110</v>
      </c>
      <c r="C3226" s="0" t="s">
        <v>108</v>
      </c>
      <c r="D3226" s="116" t="n">
        <v>40575</v>
      </c>
      <c r="E3226" s="0" t="n">
        <v>1.215</v>
      </c>
      <c r="F3226" s="0" t="n">
        <v>3133102</v>
      </c>
      <c r="G3226" s="151" t="s">
        <v>111</v>
      </c>
      <c r="H3226" s="151" t="s">
        <v>111</v>
      </c>
      <c r="I3226" s="152" t="s">
        <v>112</v>
      </c>
    </row>
    <row r="3227" customFormat="false" ht="12.75" hidden="false" customHeight="false" outlineLevel="0" collapsed="false">
      <c r="A3227" s="0" t="s">
        <v>60</v>
      </c>
      <c r="B3227" s="0" t="s">
        <v>113</v>
      </c>
      <c r="C3227" s="0" t="s">
        <v>108</v>
      </c>
      <c r="D3227" s="116" t="n">
        <v>40575</v>
      </c>
      <c r="E3227" s="0" t="n">
        <v>0.32</v>
      </c>
      <c r="F3227" s="0" t="n">
        <v>3133103</v>
      </c>
      <c r="G3227" s="151" t="s">
        <v>111</v>
      </c>
      <c r="H3227" s="151" t="s">
        <v>111</v>
      </c>
      <c r="I3227" s="152" t="s">
        <v>112</v>
      </c>
    </row>
    <row r="3228" customFormat="false" ht="12.75" hidden="false" customHeight="false" outlineLevel="0" collapsed="false">
      <c r="A3228" s="0" t="s">
        <v>61</v>
      </c>
      <c r="B3228" s="0" t="s">
        <v>110</v>
      </c>
      <c r="C3228" s="0" t="s">
        <v>108</v>
      </c>
      <c r="D3228" s="116" t="n">
        <v>40575</v>
      </c>
      <c r="E3228" s="0" t="n">
        <v>1.215</v>
      </c>
      <c r="F3228" s="0" t="n">
        <v>3133104</v>
      </c>
      <c r="G3228" s="151" t="s">
        <v>111</v>
      </c>
      <c r="H3228" s="151" t="s">
        <v>111</v>
      </c>
      <c r="I3228" s="152" t="s">
        <v>112</v>
      </c>
    </row>
    <row r="3229" customFormat="false" ht="12.75" hidden="false" customHeight="false" outlineLevel="0" collapsed="false">
      <c r="A3229" s="0" t="s">
        <v>61</v>
      </c>
      <c r="B3229" s="0" t="s">
        <v>113</v>
      </c>
      <c r="C3229" s="0" t="s">
        <v>108</v>
      </c>
      <c r="D3229" s="116" t="n">
        <v>40575</v>
      </c>
      <c r="E3229" s="0" t="n">
        <v>0.05</v>
      </c>
      <c r="F3229" s="0" t="n">
        <v>3133105</v>
      </c>
      <c r="G3229" s="151" t="s">
        <v>111</v>
      </c>
      <c r="H3229" s="151" t="s">
        <v>111</v>
      </c>
      <c r="I3229" s="152" t="s">
        <v>112</v>
      </c>
    </row>
    <row r="3230" customFormat="false" ht="12.75" hidden="false" customHeight="false" outlineLevel="0" collapsed="false">
      <c r="A3230" s="0" t="s">
        <v>62</v>
      </c>
      <c r="B3230" s="0" t="s">
        <v>110</v>
      </c>
      <c r="C3230" s="0" t="s">
        <v>108</v>
      </c>
      <c r="D3230" s="116" t="n">
        <v>40575</v>
      </c>
      <c r="E3230" s="0" t="n">
        <v>1.215</v>
      </c>
      <c r="F3230" s="0" t="n">
        <v>3133106</v>
      </c>
      <c r="G3230" s="151" t="s">
        <v>111</v>
      </c>
      <c r="H3230" s="151" t="s">
        <v>111</v>
      </c>
      <c r="I3230" s="152" t="s">
        <v>112</v>
      </c>
    </row>
    <row r="3231" customFormat="false" ht="12.75" hidden="false" customHeight="false" outlineLevel="0" collapsed="false">
      <c r="A3231" s="0" t="s">
        <v>62</v>
      </c>
      <c r="B3231" s="0" t="s">
        <v>113</v>
      </c>
      <c r="C3231" s="0" t="s">
        <v>108</v>
      </c>
      <c r="D3231" s="116" t="n">
        <v>40575</v>
      </c>
      <c r="E3231" s="0" t="n">
        <v>0.32</v>
      </c>
      <c r="F3231" s="0" t="n">
        <v>3133107</v>
      </c>
      <c r="G3231" s="151" t="s">
        <v>111</v>
      </c>
      <c r="H3231" s="151" t="s">
        <v>111</v>
      </c>
      <c r="I3231" s="152" t="s">
        <v>112</v>
      </c>
    </row>
    <row r="3232" customFormat="false" ht="12.75" hidden="false" customHeight="false" outlineLevel="0" collapsed="false">
      <c r="A3232" s="0" t="s">
        <v>49</v>
      </c>
      <c r="B3232" s="0" t="s">
        <v>110</v>
      </c>
      <c r="C3232" s="0" t="s">
        <v>108</v>
      </c>
      <c r="D3232" s="116" t="n">
        <v>40575</v>
      </c>
      <c r="E3232" s="0" t="n">
        <v>1.04</v>
      </c>
      <c r="F3232" s="0" t="n">
        <v>3133108</v>
      </c>
      <c r="G3232" s="151" t="s">
        <v>111</v>
      </c>
      <c r="H3232" s="151" t="s">
        <v>111</v>
      </c>
      <c r="I3232" s="152" t="s">
        <v>112</v>
      </c>
    </row>
    <row r="3233" customFormat="false" ht="12.75" hidden="false" customHeight="false" outlineLevel="0" collapsed="false">
      <c r="A3233" s="0" t="s">
        <v>49</v>
      </c>
      <c r="B3233" s="0" t="s">
        <v>113</v>
      </c>
      <c r="C3233" s="0" t="s">
        <v>108</v>
      </c>
      <c r="D3233" s="116" t="n">
        <v>40575</v>
      </c>
      <c r="E3233" s="0" t="n">
        <v>0.05</v>
      </c>
      <c r="F3233" s="0" t="n">
        <v>3133109</v>
      </c>
      <c r="G3233" s="151" t="s">
        <v>111</v>
      </c>
      <c r="H3233" s="151" t="s">
        <v>111</v>
      </c>
      <c r="I3233" s="152" t="s">
        <v>112</v>
      </c>
    </row>
    <row r="3234" customFormat="false" ht="12.75" hidden="false" customHeight="false" outlineLevel="0" collapsed="false">
      <c r="A3234" s="0" t="s">
        <v>50</v>
      </c>
      <c r="B3234" s="0" t="s">
        <v>110</v>
      </c>
      <c r="C3234" s="0" t="s">
        <v>108</v>
      </c>
      <c r="D3234" s="116" t="n">
        <v>40575</v>
      </c>
      <c r="E3234" s="0" t="n">
        <v>1.6</v>
      </c>
      <c r="F3234" s="0" t="n">
        <v>3133110</v>
      </c>
      <c r="G3234" s="151" t="s">
        <v>111</v>
      </c>
      <c r="H3234" s="151" t="s">
        <v>111</v>
      </c>
      <c r="I3234" s="152" t="s">
        <v>112</v>
      </c>
    </row>
    <row r="3235" customFormat="false" ht="12.75" hidden="false" customHeight="false" outlineLevel="0" collapsed="false">
      <c r="A3235" s="0" t="s">
        <v>50</v>
      </c>
      <c r="B3235" s="0" t="s">
        <v>113</v>
      </c>
      <c r="C3235" s="0" t="s">
        <v>108</v>
      </c>
      <c r="D3235" s="116" t="n">
        <v>40575</v>
      </c>
      <c r="E3235" s="0" t="n">
        <v>-0.28</v>
      </c>
      <c r="F3235" s="0" t="n">
        <v>3133111</v>
      </c>
      <c r="G3235" s="151" t="s">
        <v>111</v>
      </c>
      <c r="H3235" s="151" t="s">
        <v>111</v>
      </c>
      <c r="I3235" s="152" t="s">
        <v>112</v>
      </c>
    </row>
    <row r="3236" customFormat="false" ht="12.75" hidden="false" customHeight="false" outlineLevel="0" collapsed="false">
      <c r="A3236" s="0" t="s">
        <v>51</v>
      </c>
      <c r="B3236" s="0" t="s">
        <v>110</v>
      </c>
      <c r="C3236" s="0" t="s">
        <v>108</v>
      </c>
      <c r="D3236" s="116" t="n">
        <v>40575</v>
      </c>
      <c r="E3236" s="0" t="n">
        <v>1.6</v>
      </c>
      <c r="F3236" s="0" t="n">
        <v>3133112</v>
      </c>
      <c r="G3236" s="151" t="s">
        <v>111</v>
      </c>
      <c r="H3236" s="151" t="s">
        <v>111</v>
      </c>
      <c r="I3236" s="152" t="s">
        <v>112</v>
      </c>
    </row>
    <row r="3237" customFormat="false" ht="12.75" hidden="false" customHeight="false" outlineLevel="0" collapsed="false">
      <c r="A3237" s="0" t="s">
        <v>51</v>
      </c>
      <c r="B3237" s="0" t="s">
        <v>113</v>
      </c>
      <c r="C3237" s="0" t="s">
        <v>108</v>
      </c>
      <c r="D3237" s="116" t="n">
        <v>40575</v>
      </c>
      <c r="E3237" s="0" t="n">
        <v>0.45</v>
      </c>
      <c r="F3237" s="0" t="n">
        <v>3133113</v>
      </c>
      <c r="G3237" s="151" t="s">
        <v>111</v>
      </c>
      <c r="H3237" s="151" t="s">
        <v>111</v>
      </c>
      <c r="I3237" s="152" t="s">
        <v>112</v>
      </c>
    </row>
    <row r="3238" customFormat="false" ht="12.75" hidden="false" customHeight="false" outlineLevel="0" collapsed="false">
      <c r="A3238" s="0" t="s">
        <v>52</v>
      </c>
      <c r="B3238" s="0" t="s">
        <v>110</v>
      </c>
      <c r="C3238" s="0" t="s">
        <v>108</v>
      </c>
      <c r="D3238" s="116" t="n">
        <v>40575</v>
      </c>
      <c r="E3238" s="0" t="n">
        <v>1.6</v>
      </c>
      <c r="F3238" s="0" t="n">
        <v>3133114</v>
      </c>
      <c r="G3238" s="151" t="s">
        <v>111</v>
      </c>
      <c r="H3238" s="151" t="s">
        <v>111</v>
      </c>
      <c r="I3238" s="152" t="s">
        <v>112</v>
      </c>
    </row>
    <row r="3239" customFormat="false" ht="12.75" hidden="false" customHeight="false" outlineLevel="0" collapsed="false">
      <c r="A3239" s="0" t="s">
        <v>52</v>
      </c>
      <c r="B3239" s="0" t="s">
        <v>113</v>
      </c>
      <c r="C3239" s="0" t="s">
        <v>108</v>
      </c>
      <c r="D3239" s="116" t="n">
        <v>40575</v>
      </c>
      <c r="E3239" s="0" t="n">
        <v>-0.2</v>
      </c>
      <c r="F3239" s="0" t="n">
        <v>3133115</v>
      </c>
      <c r="G3239" s="151" t="s">
        <v>111</v>
      </c>
      <c r="H3239" s="151" t="s">
        <v>111</v>
      </c>
      <c r="I3239" s="152" t="s">
        <v>112</v>
      </c>
    </row>
    <row r="3240" customFormat="false" ht="12.75" hidden="false" customHeight="false" outlineLevel="0" collapsed="false">
      <c r="A3240" s="0" t="s">
        <v>17</v>
      </c>
      <c r="B3240" s="0" t="s">
        <v>110</v>
      </c>
      <c r="C3240" s="0" t="s">
        <v>108</v>
      </c>
      <c r="D3240" s="116" t="n">
        <v>40575</v>
      </c>
      <c r="E3240" s="0" t="n">
        <v>0</v>
      </c>
      <c r="F3240" s="0" t="n">
        <v>3133116</v>
      </c>
      <c r="G3240" s="151" t="s">
        <v>111</v>
      </c>
      <c r="H3240" s="151" t="s">
        <v>111</v>
      </c>
      <c r="I3240" s="152" t="s">
        <v>112</v>
      </c>
    </row>
    <row r="3241" customFormat="false" ht="12.75" hidden="false" customHeight="false" outlineLevel="0" collapsed="false">
      <c r="A3241" s="0" t="s">
        <v>17</v>
      </c>
      <c r="B3241" s="0" t="s">
        <v>113</v>
      </c>
      <c r="C3241" s="0" t="s">
        <v>108</v>
      </c>
      <c r="D3241" s="116" t="n">
        <v>40575</v>
      </c>
      <c r="E3241" s="0" t="n">
        <v>0</v>
      </c>
      <c r="F3241" s="0" t="n">
        <v>3133117</v>
      </c>
      <c r="G3241" s="151" t="s">
        <v>111</v>
      </c>
      <c r="H3241" s="151" t="s">
        <v>111</v>
      </c>
      <c r="I3241" s="152" t="s">
        <v>112</v>
      </c>
    </row>
    <row r="3242" customFormat="false" ht="12.75" hidden="false" customHeight="false" outlineLevel="0" collapsed="false">
      <c r="A3242" s="0" t="s">
        <v>18</v>
      </c>
      <c r="B3242" s="0" t="s">
        <v>110</v>
      </c>
      <c r="C3242" s="0" t="s">
        <v>108</v>
      </c>
      <c r="D3242" s="116" t="n">
        <v>40575</v>
      </c>
      <c r="E3242" s="0" t="n">
        <v>0</v>
      </c>
      <c r="F3242" s="0" t="n">
        <v>3133118</v>
      </c>
      <c r="G3242" s="151" t="s">
        <v>111</v>
      </c>
      <c r="H3242" s="151" t="s">
        <v>111</v>
      </c>
      <c r="I3242" s="152" t="s">
        <v>112</v>
      </c>
    </row>
    <row r="3243" customFormat="false" ht="12.75" hidden="false" customHeight="false" outlineLevel="0" collapsed="false">
      <c r="A3243" s="0" t="s">
        <v>18</v>
      </c>
      <c r="B3243" s="0" t="s">
        <v>113</v>
      </c>
      <c r="C3243" s="0" t="s">
        <v>108</v>
      </c>
      <c r="D3243" s="116" t="n">
        <v>40575</v>
      </c>
      <c r="E3243" s="0" t="n">
        <v>0</v>
      </c>
      <c r="F3243" s="0" t="n">
        <v>3133119</v>
      </c>
      <c r="G3243" s="151" t="s">
        <v>111</v>
      </c>
      <c r="H3243" s="151" t="s">
        <v>111</v>
      </c>
      <c r="I3243" s="152" t="s">
        <v>112</v>
      </c>
    </row>
    <row r="3244" customFormat="false" ht="12.75" hidden="false" customHeight="false" outlineLevel="0" collapsed="false">
      <c r="A3244" s="0" t="s">
        <v>19</v>
      </c>
      <c r="B3244" s="0" t="s">
        <v>110</v>
      </c>
      <c r="C3244" s="0" t="s">
        <v>108</v>
      </c>
      <c r="D3244" s="116" t="n">
        <v>40575</v>
      </c>
      <c r="E3244" s="0" t="n">
        <v>1.135</v>
      </c>
      <c r="F3244" s="0" t="n">
        <v>3133120</v>
      </c>
      <c r="G3244" s="151" t="s">
        <v>111</v>
      </c>
      <c r="H3244" s="151" t="s">
        <v>111</v>
      </c>
      <c r="I3244" s="152" t="s">
        <v>112</v>
      </c>
    </row>
    <row r="3245" customFormat="false" ht="12.75" hidden="false" customHeight="false" outlineLevel="0" collapsed="false">
      <c r="A3245" s="0" t="s">
        <v>19</v>
      </c>
      <c r="B3245" s="0" t="s">
        <v>113</v>
      </c>
      <c r="C3245" s="0" t="s">
        <v>108</v>
      </c>
      <c r="D3245" s="116" t="n">
        <v>40575</v>
      </c>
      <c r="E3245" s="0" t="n">
        <v>0.05</v>
      </c>
      <c r="F3245" s="0" t="n">
        <v>3133121</v>
      </c>
      <c r="G3245" s="151" t="s">
        <v>111</v>
      </c>
      <c r="H3245" s="151" t="s">
        <v>111</v>
      </c>
      <c r="I3245" s="152" t="s">
        <v>112</v>
      </c>
    </row>
    <row r="3246" customFormat="false" ht="12.75" hidden="false" customHeight="false" outlineLevel="0" collapsed="false">
      <c r="A3246" s="0" t="s">
        <v>21</v>
      </c>
      <c r="B3246" s="0" t="s">
        <v>110</v>
      </c>
      <c r="C3246" s="0" t="s">
        <v>108</v>
      </c>
      <c r="D3246" s="116" t="n">
        <v>40575</v>
      </c>
      <c r="E3246" s="0" t="n">
        <v>1.135</v>
      </c>
      <c r="F3246" s="0" t="n">
        <v>3133122</v>
      </c>
      <c r="G3246" s="151" t="s">
        <v>111</v>
      </c>
      <c r="H3246" s="151" t="s">
        <v>111</v>
      </c>
      <c r="I3246" s="152" t="s">
        <v>112</v>
      </c>
    </row>
    <row r="3247" customFormat="false" ht="12.75" hidden="false" customHeight="false" outlineLevel="0" collapsed="false">
      <c r="A3247" s="0" t="s">
        <v>21</v>
      </c>
      <c r="B3247" s="0" t="s">
        <v>113</v>
      </c>
      <c r="C3247" s="0" t="s">
        <v>108</v>
      </c>
      <c r="D3247" s="116" t="n">
        <v>40575</v>
      </c>
      <c r="E3247" s="0" t="n">
        <v>0</v>
      </c>
      <c r="F3247" s="0" t="n">
        <v>3133123</v>
      </c>
      <c r="G3247" s="151" t="s">
        <v>111</v>
      </c>
      <c r="H3247" s="151" t="s">
        <v>111</v>
      </c>
      <c r="I3247" s="152" t="s">
        <v>112</v>
      </c>
    </row>
    <row r="3248" customFormat="false" ht="12.75" hidden="false" customHeight="false" outlineLevel="0" collapsed="false">
      <c r="A3248" s="0" t="s">
        <v>73</v>
      </c>
      <c r="B3248" s="0" t="s">
        <v>80</v>
      </c>
      <c r="C3248" s="0" t="s">
        <v>108</v>
      </c>
      <c r="D3248" s="116" t="n">
        <v>40575</v>
      </c>
      <c r="E3248" s="0" t="n">
        <v>0.05</v>
      </c>
      <c r="F3248" s="0" t="n">
        <v>3133124</v>
      </c>
      <c r="G3248" s="151" t="s">
        <v>111</v>
      </c>
      <c r="H3248" s="151" t="s">
        <v>111</v>
      </c>
      <c r="I3248" s="152" t="s">
        <v>112</v>
      </c>
    </row>
    <row r="3249" customFormat="false" ht="12.75" hidden="false" customHeight="false" outlineLevel="0" collapsed="false">
      <c r="A3249" s="0" t="s">
        <v>74</v>
      </c>
      <c r="B3249" s="0" t="s">
        <v>80</v>
      </c>
      <c r="C3249" s="0" t="s">
        <v>108</v>
      </c>
      <c r="D3249" s="116" t="n">
        <v>40575</v>
      </c>
      <c r="E3249" s="0" t="n">
        <v>0.45</v>
      </c>
      <c r="F3249" s="0" t="n">
        <v>3133125</v>
      </c>
      <c r="G3249" s="151" t="s">
        <v>111</v>
      </c>
      <c r="H3249" s="151" t="s">
        <v>111</v>
      </c>
      <c r="I3249" s="152" t="s">
        <v>112</v>
      </c>
    </row>
    <row r="3250" customFormat="false" ht="12.75" hidden="false" customHeight="false" outlineLevel="0" collapsed="false">
      <c r="A3250" s="0" t="s">
        <v>75</v>
      </c>
      <c r="B3250" s="0" t="s">
        <v>80</v>
      </c>
      <c r="C3250" s="0" t="s">
        <v>108</v>
      </c>
      <c r="D3250" s="116" t="n">
        <v>40575</v>
      </c>
      <c r="E3250" s="0" t="n">
        <v>-0.2</v>
      </c>
      <c r="F3250" s="0" t="n">
        <v>3133126</v>
      </c>
      <c r="G3250" s="151" t="s">
        <v>111</v>
      </c>
      <c r="H3250" s="151" t="s">
        <v>111</v>
      </c>
      <c r="I3250" s="152" t="s">
        <v>112</v>
      </c>
    </row>
    <row r="3251" customFormat="false" ht="12.75" hidden="false" customHeight="false" outlineLevel="0" collapsed="false">
      <c r="A3251" s="0" t="s">
        <v>76</v>
      </c>
      <c r="B3251" s="0" t="s">
        <v>80</v>
      </c>
      <c r="C3251" s="0" t="s">
        <v>108</v>
      </c>
      <c r="D3251" s="116" t="n">
        <v>40575</v>
      </c>
      <c r="E3251" s="0" t="n">
        <v>0.45</v>
      </c>
      <c r="F3251" s="0" t="n">
        <v>3133127</v>
      </c>
      <c r="G3251" s="151" t="s">
        <v>111</v>
      </c>
      <c r="H3251" s="151" t="s">
        <v>111</v>
      </c>
      <c r="I3251" s="152" t="s">
        <v>112</v>
      </c>
    </row>
    <row r="3252" customFormat="false" ht="12.75" hidden="false" customHeight="false" outlineLevel="0" collapsed="false">
      <c r="A3252" s="0" t="s">
        <v>72</v>
      </c>
      <c r="B3252" s="0" t="s">
        <v>80</v>
      </c>
      <c r="C3252" s="0" t="s">
        <v>108</v>
      </c>
      <c r="D3252" s="116" t="n">
        <v>40575</v>
      </c>
      <c r="E3252" s="158" t="n">
        <v>40603</v>
      </c>
      <c r="I3252" s="152" t="s">
        <v>109</v>
      </c>
    </row>
    <row r="3253" customFormat="false" ht="12.75" hidden="false" customHeight="false" outlineLevel="0" collapsed="false">
      <c r="A3253" s="0" t="s">
        <v>59</v>
      </c>
      <c r="B3253" s="0" t="s">
        <v>110</v>
      </c>
      <c r="C3253" s="0" t="s">
        <v>108</v>
      </c>
      <c r="D3253" s="116" t="n">
        <v>40603</v>
      </c>
      <c r="E3253" s="0" t="n">
        <v>0.655</v>
      </c>
      <c r="F3253" s="0" t="n">
        <v>3133100</v>
      </c>
      <c r="G3253" s="151" t="s">
        <v>111</v>
      </c>
      <c r="H3253" s="151" t="s">
        <v>111</v>
      </c>
      <c r="I3253" s="152" t="s">
        <v>112</v>
      </c>
    </row>
    <row r="3254" customFormat="false" ht="12.75" hidden="false" customHeight="false" outlineLevel="0" collapsed="false">
      <c r="A3254" s="0" t="s">
        <v>59</v>
      </c>
      <c r="B3254" s="0" t="s">
        <v>113</v>
      </c>
      <c r="C3254" s="0" t="s">
        <v>108</v>
      </c>
      <c r="D3254" s="116" t="n">
        <v>40603</v>
      </c>
      <c r="E3254" s="0" t="n">
        <v>0.05</v>
      </c>
      <c r="F3254" s="0" t="n">
        <v>3133101</v>
      </c>
      <c r="G3254" s="151" t="s">
        <v>111</v>
      </c>
      <c r="H3254" s="151" t="s">
        <v>111</v>
      </c>
      <c r="I3254" s="152" t="s">
        <v>112</v>
      </c>
    </row>
    <row r="3255" customFormat="false" ht="12.75" hidden="false" customHeight="false" outlineLevel="0" collapsed="false">
      <c r="A3255" s="0" t="s">
        <v>60</v>
      </c>
      <c r="B3255" s="0" t="s">
        <v>110</v>
      </c>
      <c r="C3255" s="0" t="s">
        <v>108</v>
      </c>
      <c r="D3255" s="116" t="n">
        <v>40603</v>
      </c>
      <c r="E3255" s="0" t="n">
        <v>0.655</v>
      </c>
      <c r="F3255" s="0" t="n">
        <v>3133102</v>
      </c>
      <c r="G3255" s="151" t="s">
        <v>111</v>
      </c>
      <c r="H3255" s="151" t="s">
        <v>111</v>
      </c>
      <c r="I3255" s="152" t="s">
        <v>112</v>
      </c>
    </row>
    <row r="3256" customFormat="false" ht="12.75" hidden="false" customHeight="false" outlineLevel="0" collapsed="false">
      <c r="A3256" s="0" t="s">
        <v>60</v>
      </c>
      <c r="B3256" s="0" t="s">
        <v>113</v>
      </c>
      <c r="C3256" s="0" t="s">
        <v>108</v>
      </c>
      <c r="D3256" s="116" t="n">
        <v>40603</v>
      </c>
      <c r="E3256" s="0" t="n">
        <v>0.15</v>
      </c>
      <c r="F3256" s="0" t="n">
        <v>3133103</v>
      </c>
      <c r="G3256" s="151" t="s">
        <v>111</v>
      </c>
      <c r="H3256" s="151" t="s">
        <v>111</v>
      </c>
      <c r="I3256" s="152" t="s">
        <v>112</v>
      </c>
    </row>
    <row r="3257" customFormat="false" ht="12.75" hidden="false" customHeight="false" outlineLevel="0" collapsed="false">
      <c r="A3257" s="0" t="s">
        <v>61</v>
      </c>
      <c r="B3257" s="0" t="s">
        <v>110</v>
      </c>
      <c r="C3257" s="0" t="s">
        <v>108</v>
      </c>
      <c r="D3257" s="116" t="n">
        <v>40603</v>
      </c>
      <c r="E3257" s="0" t="n">
        <v>0.655</v>
      </c>
      <c r="F3257" s="0" t="n">
        <v>3133104</v>
      </c>
      <c r="G3257" s="151" t="s">
        <v>111</v>
      </c>
      <c r="H3257" s="151" t="s">
        <v>111</v>
      </c>
      <c r="I3257" s="152" t="s">
        <v>112</v>
      </c>
    </row>
    <row r="3258" customFormat="false" ht="12.75" hidden="false" customHeight="false" outlineLevel="0" collapsed="false">
      <c r="A3258" s="0" t="s">
        <v>61</v>
      </c>
      <c r="B3258" s="0" t="s">
        <v>113</v>
      </c>
      <c r="C3258" s="0" t="s">
        <v>108</v>
      </c>
      <c r="D3258" s="116" t="n">
        <v>40603</v>
      </c>
      <c r="E3258" s="0" t="n">
        <v>0.05</v>
      </c>
      <c r="F3258" s="0" t="n">
        <v>3133105</v>
      </c>
      <c r="G3258" s="151" t="s">
        <v>111</v>
      </c>
      <c r="H3258" s="151" t="s">
        <v>111</v>
      </c>
      <c r="I3258" s="152" t="s">
        <v>112</v>
      </c>
    </row>
    <row r="3259" customFormat="false" ht="12.75" hidden="false" customHeight="false" outlineLevel="0" collapsed="false">
      <c r="A3259" s="0" t="s">
        <v>62</v>
      </c>
      <c r="B3259" s="0" t="s">
        <v>110</v>
      </c>
      <c r="C3259" s="0" t="s">
        <v>108</v>
      </c>
      <c r="D3259" s="116" t="n">
        <v>40603</v>
      </c>
      <c r="E3259" s="0" t="n">
        <v>0.655</v>
      </c>
      <c r="F3259" s="0" t="n">
        <v>3133106</v>
      </c>
      <c r="G3259" s="151" t="s">
        <v>111</v>
      </c>
      <c r="H3259" s="151" t="s">
        <v>111</v>
      </c>
      <c r="I3259" s="152" t="s">
        <v>112</v>
      </c>
    </row>
    <row r="3260" customFormat="false" ht="12.75" hidden="false" customHeight="false" outlineLevel="0" collapsed="false">
      <c r="A3260" s="0" t="s">
        <v>62</v>
      </c>
      <c r="B3260" s="0" t="s">
        <v>113</v>
      </c>
      <c r="C3260" s="0" t="s">
        <v>108</v>
      </c>
      <c r="D3260" s="116" t="n">
        <v>40603</v>
      </c>
      <c r="E3260" s="0" t="n">
        <v>0.15</v>
      </c>
      <c r="F3260" s="0" t="n">
        <v>3133107</v>
      </c>
      <c r="G3260" s="151" t="s">
        <v>111</v>
      </c>
      <c r="H3260" s="151" t="s">
        <v>111</v>
      </c>
      <c r="I3260" s="152" t="s">
        <v>112</v>
      </c>
    </row>
    <row r="3261" customFormat="false" ht="12.75" hidden="false" customHeight="false" outlineLevel="0" collapsed="false">
      <c r="A3261" s="0" t="s">
        <v>49</v>
      </c>
      <c r="B3261" s="0" t="s">
        <v>110</v>
      </c>
      <c r="C3261" s="0" t="s">
        <v>108</v>
      </c>
      <c r="D3261" s="116" t="n">
        <v>40603</v>
      </c>
      <c r="E3261" s="0" t="n">
        <v>0.54</v>
      </c>
      <c r="F3261" s="0" t="n">
        <v>3133108</v>
      </c>
      <c r="G3261" s="151" t="s">
        <v>111</v>
      </c>
      <c r="H3261" s="151" t="s">
        <v>111</v>
      </c>
      <c r="I3261" s="152" t="s">
        <v>112</v>
      </c>
    </row>
    <row r="3262" customFormat="false" ht="12.75" hidden="false" customHeight="false" outlineLevel="0" collapsed="false">
      <c r="A3262" s="0" t="s">
        <v>49</v>
      </c>
      <c r="B3262" s="0" t="s">
        <v>113</v>
      </c>
      <c r="C3262" s="0" t="s">
        <v>108</v>
      </c>
      <c r="D3262" s="116" t="n">
        <v>40603</v>
      </c>
      <c r="E3262" s="0" t="n">
        <v>0.05</v>
      </c>
      <c r="F3262" s="0" t="n">
        <v>3133109</v>
      </c>
      <c r="G3262" s="151" t="s">
        <v>111</v>
      </c>
      <c r="H3262" s="151" t="s">
        <v>111</v>
      </c>
      <c r="I3262" s="152" t="s">
        <v>112</v>
      </c>
    </row>
    <row r="3263" customFormat="false" ht="12.75" hidden="false" customHeight="false" outlineLevel="0" collapsed="false">
      <c r="A3263" s="0" t="s">
        <v>50</v>
      </c>
      <c r="B3263" s="0" t="s">
        <v>110</v>
      </c>
      <c r="C3263" s="0" t="s">
        <v>108</v>
      </c>
      <c r="D3263" s="116" t="n">
        <v>40603</v>
      </c>
      <c r="E3263" s="0" t="n">
        <v>0.69</v>
      </c>
      <c r="F3263" s="0" t="n">
        <v>3133110</v>
      </c>
      <c r="G3263" s="151" t="s">
        <v>111</v>
      </c>
      <c r="H3263" s="151" t="s">
        <v>111</v>
      </c>
      <c r="I3263" s="152" t="s">
        <v>112</v>
      </c>
    </row>
    <row r="3264" customFormat="false" ht="12.75" hidden="false" customHeight="false" outlineLevel="0" collapsed="false">
      <c r="A3264" s="0" t="s">
        <v>50</v>
      </c>
      <c r="B3264" s="0" t="s">
        <v>113</v>
      </c>
      <c r="C3264" s="0" t="s">
        <v>108</v>
      </c>
      <c r="D3264" s="116" t="n">
        <v>40603</v>
      </c>
      <c r="E3264" s="0" t="n">
        <v>-0.17</v>
      </c>
      <c r="F3264" s="0" t="n">
        <v>3133111</v>
      </c>
      <c r="G3264" s="151" t="s">
        <v>111</v>
      </c>
      <c r="H3264" s="151" t="s">
        <v>111</v>
      </c>
      <c r="I3264" s="152" t="s">
        <v>112</v>
      </c>
    </row>
    <row r="3265" customFormat="false" ht="12.75" hidden="false" customHeight="false" outlineLevel="0" collapsed="false">
      <c r="A3265" s="0" t="s">
        <v>51</v>
      </c>
      <c r="B3265" s="0" t="s">
        <v>110</v>
      </c>
      <c r="C3265" s="0" t="s">
        <v>108</v>
      </c>
      <c r="D3265" s="116" t="n">
        <v>40603</v>
      </c>
      <c r="E3265" s="0" t="n">
        <v>0.69</v>
      </c>
      <c r="F3265" s="0" t="n">
        <v>3133112</v>
      </c>
      <c r="G3265" s="151" t="s">
        <v>111</v>
      </c>
      <c r="H3265" s="151" t="s">
        <v>111</v>
      </c>
      <c r="I3265" s="152" t="s">
        <v>112</v>
      </c>
    </row>
    <row r="3266" customFormat="false" ht="12.75" hidden="false" customHeight="false" outlineLevel="0" collapsed="false">
      <c r="A3266" s="0" t="s">
        <v>51</v>
      </c>
      <c r="B3266" s="0" t="s">
        <v>113</v>
      </c>
      <c r="C3266" s="0" t="s">
        <v>108</v>
      </c>
      <c r="D3266" s="116" t="n">
        <v>40603</v>
      </c>
      <c r="E3266" s="0" t="n">
        <v>0.1</v>
      </c>
      <c r="F3266" s="0" t="n">
        <v>3133113</v>
      </c>
      <c r="G3266" s="151" t="s">
        <v>111</v>
      </c>
      <c r="H3266" s="151" t="s">
        <v>111</v>
      </c>
      <c r="I3266" s="152" t="s">
        <v>112</v>
      </c>
    </row>
    <row r="3267" customFormat="false" ht="12.75" hidden="false" customHeight="false" outlineLevel="0" collapsed="false">
      <c r="A3267" s="0" t="s">
        <v>52</v>
      </c>
      <c r="B3267" s="0" t="s">
        <v>110</v>
      </c>
      <c r="C3267" s="0" t="s">
        <v>108</v>
      </c>
      <c r="D3267" s="116" t="n">
        <v>40603</v>
      </c>
      <c r="E3267" s="0" t="n">
        <v>0.69</v>
      </c>
      <c r="F3267" s="0" t="n">
        <v>3133114</v>
      </c>
      <c r="G3267" s="151" t="s">
        <v>111</v>
      </c>
      <c r="H3267" s="151" t="s">
        <v>111</v>
      </c>
      <c r="I3267" s="152" t="s">
        <v>112</v>
      </c>
    </row>
    <row r="3268" customFormat="false" ht="12.75" hidden="false" customHeight="false" outlineLevel="0" collapsed="false">
      <c r="A3268" s="0" t="s">
        <v>52</v>
      </c>
      <c r="B3268" s="0" t="s">
        <v>113</v>
      </c>
      <c r="C3268" s="0" t="s">
        <v>108</v>
      </c>
      <c r="D3268" s="116" t="n">
        <v>40603</v>
      </c>
      <c r="E3268" s="0" t="n">
        <v>-0.05</v>
      </c>
      <c r="F3268" s="0" t="n">
        <v>3133115</v>
      </c>
      <c r="G3268" s="151" t="s">
        <v>111</v>
      </c>
      <c r="H3268" s="151" t="s">
        <v>111</v>
      </c>
      <c r="I3268" s="152" t="s">
        <v>112</v>
      </c>
    </row>
    <row r="3269" customFormat="false" ht="12.75" hidden="false" customHeight="false" outlineLevel="0" collapsed="false">
      <c r="A3269" s="0" t="s">
        <v>17</v>
      </c>
      <c r="B3269" s="0" t="s">
        <v>110</v>
      </c>
      <c r="C3269" s="0" t="s">
        <v>108</v>
      </c>
      <c r="D3269" s="116" t="n">
        <v>40603</v>
      </c>
      <c r="E3269" s="0" t="n">
        <v>0</v>
      </c>
      <c r="F3269" s="0" t="n">
        <v>3133116</v>
      </c>
      <c r="G3269" s="151" t="s">
        <v>111</v>
      </c>
      <c r="H3269" s="151" t="s">
        <v>111</v>
      </c>
      <c r="I3269" s="152" t="s">
        <v>112</v>
      </c>
    </row>
    <row r="3270" customFormat="false" ht="12.75" hidden="false" customHeight="false" outlineLevel="0" collapsed="false">
      <c r="A3270" s="0" t="s">
        <v>17</v>
      </c>
      <c r="B3270" s="0" t="s">
        <v>113</v>
      </c>
      <c r="C3270" s="0" t="s">
        <v>108</v>
      </c>
      <c r="D3270" s="116" t="n">
        <v>40603</v>
      </c>
      <c r="E3270" s="0" t="n">
        <v>0</v>
      </c>
      <c r="F3270" s="0" t="n">
        <v>3133117</v>
      </c>
      <c r="G3270" s="151" t="s">
        <v>111</v>
      </c>
      <c r="H3270" s="151" t="s">
        <v>111</v>
      </c>
      <c r="I3270" s="152" t="s">
        <v>112</v>
      </c>
    </row>
    <row r="3271" customFormat="false" ht="12.75" hidden="false" customHeight="false" outlineLevel="0" collapsed="false">
      <c r="A3271" s="0" t="s">
        <v>18</v>
      </c>
      <c r="B3271" s="0" t="s">
        <v>110</v>
      </c>
      <c r="C3271" s="0" t="s">
        <v>108</v>
      </c>
      <c r="D3271" s="116" t="n">
        <v>40603</v>
      </c>
      <c r="E3271" s="0" t="n">
        <v>0</v>
      </c>
      <c r="F3271" s="0" t="n">
        <v>3133118</v>
      </c>
      <c r="G3271" s="151" t="s">
        <v>111</v>
      </c>
      <c r="H3271" s="151" t="s">
        <v>111</v>
      </c>
      <c r="I3271" s="152" t="s">
        <v>112</v>
      </c>
    </row>
    <row r="3272" customFormat="false" ht="12.75" hidden="false" customHeight="false" outlineLevel="0" collapsed="false">
      <c r="A3272" s="0" t="s">
        <v>18</v>
      </c>
      <c r="B3272" s="0" t="s">
        <v>113</v>
      </c>
      <c r="C3272" s="0" t="s">
        <v>108</v>
      </c>
      <c r="D3272" s="116" t="n">
        <v>40603</v>
      </c>
      <c r="E3272" s="0" t="n">
        <v>0</v>
      </c>
      <c r="F3272" s="0" t="n">
        <v>3133119</v>
      </c>
      <c r="G3272" s="151" t="s">
        <v>111</v>
      </c>
      <c r="H3272" s="151" t="s">
        <v>111</v>
      </c>
      <c r="I3272" s="152" t="s">
        <v>112</v>
      </c>
    </row>
    <row r="3273" customFormat="false" ht="12.75" hidden="false" customHeight="false" outlineLevel="0" collapsed="false">
      <c r="A3273" s="0" t="s">
        <v>19</v>
      </c>
      <c r="B3273" s="0" t="s">
        <v>110</v>
      </c>
      <c r="C3273" s="0" t="s">
        <v>108</v>
      </c>
      <c r="D3273" s="116" t="n">
        <v>40603</v>
      </c>
      <c r="E3273" s="0" t="n">
        <v>0.605</v>
      </c>
      <c r="F3273" s="0" t="n">
        <v>3133120</v>
      </c>
      <c r="G3273" s="151" t="s">
        <v>111</v>
      </c>
      <c r="H3273" s="151" t="s">
        <v>111</v>
      </c>
      <c r="I3273" s="152" t="s">
        <v>112</v>
      </c>
    </row>
    <row r="3274" customFormat="false" ht="12.75" hidden="false" customHeight="false" outlineLevel="0" collapsed="false">
      <c r="A3274" s="0" t="s">
        <v>19</v>
      </c>
      <c r="B3274" s="0" t="s">
        <v>113</v>
      </c>
      <c r="C3274" s="0" t="s">
        <v>108</v>
      </c>
      <c r="D3274" s="116" t="n">
        <v>40603</v>
      </c>
      <c r="E3274" s="0" t="n">
        <v>0.05</v>
      </c>
      <c r="F3274" s="0" t="n">
        <v>3133121</v>
      </c>
      <c r="G3274" s="151" t="s">
        <v>111</v>
      </c>
      <c r="H3274" s="151" t="s">
        <v>111</v>
      </c>
      <c r="I3274" s="152" t="s">
        <v>112</v>
      </c>
    </row>
    <row r="3275" customFormat="false" ht="12.75" hidden="false" customHeight="false" outlineLevel="0" collapsed="false">
      <c r="A3275" s="0" t="s">
        <v>21</v>
      </c>
      <c r="B3275" s="0" t="s">
        <v>110</v>
      </c>
      <c r="C3275" s="0" t="s">
        <v>108</v>
      </c>
      <c r="D3275" s="116" t="n">
        <v>40603</v>
      </c>
      <c r="E3275" s="0" t="n">
        <v>0.605</v>
      </c>
      <c r="F3275" s="0" t="n">
        <v>3133122</v>
      </c>
      <c r="G3275" s="151" t="s">
        <v>111</v>
      </c>
      <c r="H3275" s="151" t="s">
        <v>111</v>
      </c>
      <c r="I3275" s="152" t="s">
        <v>112</v>
      </c>
    </row>
    <row r="3276" customFormat="false" ht="12.75" hidden="false" customHeight="false" outlineLevel="0" collapsed="false">
      <c r="A3276" s="0" t="s">
        <v>21</v>
      </c>
      <c r="B3276" s="0" t="s">
        <v>113</v>
      </c>
      <c r="C3276" s="0" t="s">
        <v>108</v>
      </c>
      <c r="D3276" s="116" t="n">
        <v>40603</v>
      </c>
      <c r="E3276" s="0" t="n">
        <v>0</v>
      </c>
      <c r="F3276" s="0" t="n">
        <v>3133123</v>
      </c>
      <c r="G3276" s="151" t="s">
        <v>111</v>
      </c>
      <c r="H3276" s="151" t="s">
        <v>111</v>
      </c>
      <c r="I3276" s="152" t="s">
        <v>112</v>
      </c>
    </row>
    <row r="3277" customFormat="false" ht="12.75" hidden="false" customHeight="false" outlineLevel="0" collapsed="false">
      <c r="A3277" s="0" t="s">
        <v>73</v>
      </c>
      <c r="B3277" s="0" t="s">
        <v>80</v>
      </c>
      <c r="C3277" s="0" t="s">
        <v>108</v>
      </c>
      <c r="D3277" s="116" t="n">
        <v>40603</v>
      </c>
      <c r="E3277" s="0" t="n">
        <v>0.05</v>
      </c>
      <c r="F3277" s="0" t="n">
        <v>3133124</v>
      </c>
      <c r="G3277" s="151" t="s">
        <v>111</v>
      </c>
      <c r="H3277" s="151" t="s">
        <v>111</v>
      </c>
      <c r="I3277" s="152" t="s">
        <v>112</v>
      </c>
    </row>
    <row r="3278" customFormat="false" ht="12.75" hidden="false" customHeight="false" outlineLevel="0" collapsed="false">
      <c r="A3278" s="0" t="s">
        <v>74</v>
      </c>
      <c r="B3278" s="0" t="s">
        <v>80</v>
      </c>
      <c r="C3278" s="0" t="s">
        <v>108</v>
      </c>
      <c r="D3278" s="116" t="n">
        <v>40603</v>
      </c>
      <c r="E3278" s="0" t="n">
        <v>0.1</v>
      </c>
      <c r="F3278" s="0" t="n">
        <v>3133125</v>
      </c>
      <c r="G3278" s="151" t="s">
        <v>111</v>
      </c>
      <c r="H3278" s="151" t="s">
        <v>111</v>
      </c>
      <c r="I3278" s="152" t="s">
        <v>112</v>
      </c>
    </row>
    <row r="3279" customFormat="false" ht="12.75" hidden="false" customHeight="false" outlineLevel="0" collapsed="false">
      <c r="A3279" s="0" t="s">
        <v>75</v>
      </c>
      <c r="B3279" s="0" t="s">
        <v>80</v>
      </c>
      <c r="C3279" s="0" t="s">
        <v>108</v>
      </c>
      <c r="D3279" s="116" t="n">
        <v>40603</v>
      </c>
      <c r="E3279" s="0" t="n">
        <v>-0.05</v>
      </c>
      <c r="F3279" s="0" t="n">
        <v>3133126</v>
      </c>
      <c r="G3279" s="151" t="s">
        <v>111</v>
      </c>
      <c r="H3279" s="151" t="s">
        <v>111</v>
      </c>
      <c r="I3279" s="152" t="s">
        <v>112</v>
      </c>
    </row>
    <row r="3280" customFormat="false" ht="12.75" hidden="false" customHeight="false" outlineLevel="0" collapsed="false">
      <c r="A3280" s="0" t="s">
        <v>76</v>
      </c>
      <c r="B3280" s="0" t="s">
        <v>80</v>
      </c>
      <c r="C3280" s="0" t="s">
        <v>108</v>
      </c>
      <c r="D3280" s="116" t="n">
        <v>40603</v>
      </c>
      <c r="E3280" s="0" t="n">
        <v>0.1</v>
      </c>
      <c r="F3280" s="0" t="n">
        <v>3133127</v>
      </c>
      <c r="G3280" s="151" t="s">
        <v>111</v>
      </c>
      <c r="H3280" s="151" t="s">
        <v>111</v>
      </c>
      <c r="I3280" s="152" t="s">
        <v>112</v>
      </c>
    </row>
    <row r="3281" customFormat="false" ht="12.75" hidden="false" customHeight="false" outlineLevel="0" collapsed="false">
      <c r="A3281" s="0" t="s">
        <v>72</v>
      </c>
      <c r="B3281" s="0" t="s">
        <v>80</v>
      </c>
      <c r="C3281" s="0" t="s">
        <v>108</v>
      </c>
      <c r="D3281" s="116" t="n">
        <v>40603</v>
      </c>
      <c r="E3281" s="158" t="n">
        <v>40634</v>
      </c>
      <c r="I3281" s="152" t="s">
        <v>109</v>
      </c>
    </row>
    <row r="3282" customFormat="false" ht="12.75" hidden="false" customHeight="false" outlineLevel="0" collapsed="false">
      <c r="A3282" s="0" t="s">
        <v>59</v>
      </c>
      <c r="B3282" s="0" t="s">
        <v>110</v>
      </c>
      <c r="C3282" s="0" t="s">
        <v>108</v>
      </c>
      <c r="D3282" s="116" t="n">
        <v>40634</v>
      </c>
      <c r="E3282" s="0" t="n">
        <v>0.435</v>
      </c>
      <c r="F3282" s="0" t="n">
        <v>3133100</v>
      </c>
      <c r="G3282" s="151" t="s">
        <v>111</v>
      </c>
      <c r="H3282" s="151" t="s">
        <v>111</v>
      </c>
      <c r="I3282" s="152" t="s">
        <v>112</v>
      </c>
    </row>
    <row r="3283" customFormat="false" ht="12.75" hidden="false" customHeight="false" outlineLevel="0" collapsed="false">
      <c r="A3283" s="0" t="s">
        <v>59</v>
      </c>
      <c r="B3283" s="0" t="s">
        <v>113</v>
      </c>
      <c r="C3283" s="0" t="s">
        <v>108</v>
      </c>
      <c r="D3283" s="116" t="n">
        <v>40634</v>
      </c>
      <c r="E3283" s="0" t="n">
        <v>0.02</v>
      </c>
      <c r="F3283" s="0" t="n">
        <v>3133101</v>
      </c>
      <c r="G3283" s="151" t="s">
        <v>111</v>
      </c>
      <c r="H3283" s="151" t="s">
        <v>111</v>
      </c>
      <c r="I3283" s="152" t="s">
        <v>112</v>
      </c>
    </row>
    <row r="3284" customFormat="false" ht="12.75" hidden="false" customHeight="false" outlineLevel="0" collapsed="false">
      <c r="A3284" s="0" t="s">
        <v>60</v>
      </c>
      <c r="B3284" s="0" t="s">
        <v>110</v>
      </c>
      <c r="C3284" s="0" t="s">
        <v>108</v>
      </c>
      <c r="D3284" s="116" t="n">
        <v>40634</v>
      </c>
      <c r="E3284" s="0" t="n">
        <v>0.435</v>
      </c>
      <c r="F3284" s="0" t="n">
        <v>3133102</v>
      </c>
      <c r="G3284" s="151" t="s">
        <v>111</v>
      </c>
      <c r="H3284" s="151" t="s">
        <v>111</v>
      </c>
      <c r="I3284" s="152" t="s">
        <v>112</v>
      </c>
    </row>
    <row r="3285" customFormat="false" ht="12.75" hidden="false" customHeight="false" outlineLevel="0" collapsed="false">
      <c r="A3285" s="0" t="s">
        <v>60</v>
      </c>
      <c r="B3285" s="0" t="s">
        <v>113</v>
      </c>
      <c r="C3285" s="0" t="s">
        <v>108</v>
      </c>
      <c r="D3285" s="116" t="n">
        <v>40634</v>
      </c>
      <c r="E3285" s="0" t="n">
        <v>0.05</v>
      </c>
      <c r="F3285" s="0" t="n">
        <v>3133103</v>
      </c>
      <c r="G3285" s="151" t="s">
        <v>111</v>
      </c>
      <c r="H3285" s="151" t="s">
        <v>111</v>
      </c>
      <c r="I3285" s="152" t="s">
        <v>112</v>
      </c>
    </row>
    <row r="3286" customFormat="false" ht="12.75" hidden="false" customHeight="false" outlineLevel="0" collapsed="false">
      <c r="A3286" s="0" t="s">
        <v>61</v>
      </c>
      <c r="B3286" s="0" t="s">
        <v>110</v>
      </c>
      <c r="C3286" s="0" t="s">
        <v>108</v>
      </c>
      <c r="D3286" s="116" t="n">
        <v>40634</v>
      </c>
      <c r="E3286" s="0" t="n">
        <v>0.435</v>
      </c>
      <c r="F3286" s="0" t="n">
        <v>3133104</v>
      </c>
      <c r="G3286" s="151" t="s">
        <v>111</v>
      </c>
      <c r="H3286" s="151" t="s">
        <v>111</v>
      </c>
      <c r="I3286" s="152" t="s">
        <v>112</v>
      </c>
    </row>
    <row r="3287" customFormat="false" ht="12.75" hidden="false" customHeight="false" outlineLevel="0" collapsed="false">
      <c r="A3287" s="0" t="s">
        <v>61</v>
      </c>
      <c r="B3287" s="0" t="s">
        <v>113</v>
      </c>
      <c r="C3287" s="0" t="s">
        <v>108</v>
      </c>
      <c r="D3287" s="116" t="n">
        <v>40634</v>
      </c>
      <c r="E3287" s="0" t="n">
        <v>0.02</v>
      </c>
      <c r="F3287" s="0" t="n">
        <v>3133105</v>
      </c>
      <c r="G3287" s="151" t="s">
        <v>111</v>
      </c>
      <c r="H3287" s="151" t="s">
        <v>111</v>
      </c>
      <c r="I3287" s="152" t="s">
        <v>112</v>
      </c>
    </row>
    <row r="3288" customFormat="false" ht="12.75" hidden="false" customHeight="false" outlineLevel="0" collapsed="false">
      <c r="A3288" s="0" t="s">
        <v>62</v>
      </c>
      <c r="B3288" s="0" t="s">
        <v>110</v>
      </c>
      <c r="C3288" s="0" t="s">
        <v>108</v>
      </c>
      <c r="D3288" s="116" t="n">
        <v>40634</v>
      </c>
      <c r="E3288" s="0" t="n">
        <v>0.435</v>
      </c>
      <c r="F3288" s="0" t="n">
        <v>3133106</v>
      </c>
      <c r="G3288" s="151" t="s">
        <v>111</v>
      </c>
      <c r="H3288" s="151" t="s">
        <v>111</v>
      </c>
      <c r="I3288" s="152" t="s">
        <v>112</v>
      </c>
    </row>
    <row r="3289" customFormat="false" ht="12.75" hidden="false" customHeight="false" outlineLevel="0" collapsed="false">
      <c r="A3289" s="0" t="s">
        <v>62</v>
      </c>
      <c r="B3289" s="0" t="s">
        <v>113</v>
      </c>
      <c r="C3289" s="0" t="s">
        <v>108</v>
      </c>
      <c r="D3289" s="116" t="n">
        <v>40634</v>
      </c>
      <c r="E3289" s="0" t="n">
        <v>0.05</v>
      </c>
      <c r="F3289" s="0" t="n">
        <v>3133107</v>
      </c>
      <c r="G3289" s="151" t="s">
        <v>111</v>
      </c>
      <c r="H3289" s="151" t="s">
        <v>111</v>
      </c>
      <c r="I3289" s="152" t="s">
        <v>112</v>
      </c>
    </row>
    <row r="3290" customFormat="false" ht="12.75" hidden="false" customHeight="false" outlineLevel="0" collapsed="false">
      <c r="A3290" s="0" t="s">
        <v>49</v>
      </c>
      <c r="B3290" s="0" t="s">
        <v>110</v>
      </c>
      <c r="C3290" s="0" t="s">
        <v>108</v>
      </c>
      <c r="D3290" s="116" t="n">
        <v>40634</v>
      </c>
      <c r="E3290" s="0" t="n">
        <v>0.36</v>
      </c>
      <c r="F3290" s="0" t="n">
        <v>3133108</v>
      </c>
      <c r="G3290" s="151" t="s">
        <v>111</v>
      </c>
      <c r="H3290" s="151" t="s">
        <v>111</v>
      </c>
      <c r="I3290" s="152" t="s">
        <v>112</v>
      </c>
    </row>
    <row r="3291" customFormat="false" ht="12.75" hidden="false" customHeight="false" outlineLevel="0" collapsed="false">
      <c r="A3291" s="0" t="s">
        <v>49</v>
      </c>
      <c r="B3291" s="0" t="s">
        <v>113</v>
      </c>
      <c r="C3291" s="0" t="s">
        <v>108</v>
      </c>
      <c r="D3291" s="116" t="n">
        <v>40634</v>
      </c>
      <c r="E3291" s="0" t="n">
        <v>0.005</v>
      </c>
      <c r="F3291" s="0" t="n">
        <v>3133109</v>
      </c>
      <c r="G3291" s="151" t="s">
        <v>111</v>
      </c>
      <c r="H3291" s="151" t="s">
        <v>111</v>
      </c>
      <c r="I3291" s="152" t="s">
        <v>112</v>
      </c>
    </row>
    <row r="3292" customFormat="false" ht="12.75" hidden="false" customHeight="false" outlineLevel="0" collapsed="false">
      <c r="A3292" s="0" t="s">
        <v>50</v>
      </c>
      <c r="B3292" s="0" t="s">
        <v>110</v>
      </c>
      <c r="C3292" s="0" t="s">
        <v>108</v>
      </c>
      <c r="D3292" s="116" t="n">
        <v>40634</v>
      </c>
      <c r="E3292" s="0" t="n">
        <v>0.38</v>
      </c>
      <c r="F3292" s="0" t="n">
        <v>3133110</v>
      </c>
      <c r="G3292" s="151" t="s">
        <v>111</v>
      </c>
      <c r="H3292" s="151" t="s">
        <v>111</v>
      </c>
      <c r="I3292" s="152" t="s">
        <v>112</v>
      </c>
    </row>
    <row r="3293" customFormat="false" ht="12.75" hidden="false" customHeight="false" outlineLevel="0" collapsed="false">
      <c r="A3293" s="0" t="s">
        <v>50</v>
      </c>
      <c r="B3293" s="0" t="s">
        <v>113</v>
      </c>
      <c r="C3293" s="0" t="s">
        <v>108</v>
      </c>
      <c r="D3293" s="116" t="n">
        <v>40634</v>
      </c>
      <c r="E3293" s="0" t="n">
        <v>-0.085</v>
      </c>
      <c r="F3293" s="0" t="n">
        <v>3133111</v>
      </c>
      <c r="G3293" s="151" t="s">
        <v>111</v>
      </c>
      <c r="H3293" s="151" t="s">
        <v>111</v>
      </c>
      <c r="I3293" s="152" t="s">
        <v>112</v>
      </c>
    </row>
    <row r="3294" customFormat="false" ht="12.75" hidden="false" customHeight="false" outlineLevel="0" collapsed="false">
      <c r="A3294" s="0" t="s">
        <v>51</v>
      </c>
      <c r="B3294" s="0" t="s">
        <v>110</v>
      </c>
      <c r="C3294" s="0" t="s">
        <v>108</v>
      </c>
      <c r="D3294" s="116" t="n">
        <v>40634</v>
      </c>
      <c r="E3294" s="0" t="n">
        <v>0.38</v>
      </c>
      <c r="F3294" s="0" t="n">
        <v>3133112</v>
      </c>
      <c r="G3294" s="151" t="s">
        <v>111</v>
      </c>
      <c r="H3294" s="151" t="s">
        <v>111</v>
      </c>
      <c r="I3294" s="152" t="s">
        <v>112</v>
      </c>
    </row>
    <row r="3295" customFormat="false" ht="12.75" hidden="false" customHeight="false" outlineLevel="0" collapsed="false">
      <c r="A3295" s="0" t="s">
        <v>51</v>
      </c>
      <c r="B3295" s="0" t="s">
        <v>113</v>
      </c>
      <c r="C3295" s="0" t="s">
        <v>108</v>
      </c>
      <c r="D3295" s="116" t="n">
        <v>40634</v>
      </c>
      <c r="E3295" s="0" t="n">
        <v>0.02</v>
      </c>
      <c r="F3295" s="0" t="n">
        <v>3133113</v>
      </c>
      <c r="G3295" s="151" t="s">
        <v>111</v>
      </c>
      <c r="H3295" s="151" t="s">
        <v>111</v>
      </c>
      <c r="I3295" s="152" t="s">
        <v>112</v>
      </c>
    </row>
    <row r="3296" customFormat="false" ht="12.75" hidden="false" customHeight="false" outlineLevel="0" collapsed="false">
      <c r="A3296" s="0" t="s">
        <v>52</v>
      </c>
      <c r="B3296" s="0" t="s">
        <v>110</v>
      </c>
      <c r="C3296" s="0" t="s">
        <v>108</v>
      </c>
      <c r="D3296" s="116" t="n">
        <v>40634</v>
      </c>
      <c r="E3296" s="0" t="n">
        <v>0.38</v>
      </c>
      <c r="F3296" s="0" t="n">
        <v>3133114</v>
      </c>
      <c r="G3296" s="151" t="s">
        <v>111</v>
      </c>
      <c r="H3296" s="151" t="s">
        <v>111</v>
      </c>
      <c r="I3296" s="152" t="s">
        <v>112</v>
      </c>
    </row>
    <row r="3297" customFormat="false" ht="12.75" hidden="false" customHeight="false" outlineLevel="0" collapsed="false">
      <c r="A3297" s="0" t="s">
        <v>52</v>
      </c>
      <c r="B3297" s="0" t="s">
        <v>113</v>
      </c>
      <c r="C3297" s="0" t="s">
        <v>108</v>
      </c>
      <c r="D3297" s="116" t="n">
        <v>40634</v>
      </c>
      <c r="E3297" s="0" t="n">
        <v>-0.045</v>
      </c>
      <c r="F3297" s="0" t="n">
        <v>3133115</v>
      </c>
      <c r="G3297" s="151" t="s">
        <v>111</v>
      </c>
      <c r="H3297" s="151" t="s">
        <v>111</v>
      </c>
      <c r="I3297" s="152" t="s">
        <v>112</v>
      </c>
    </row>
    <row r="3298" customFormat="false" ht="12.75" hidden="false" customHeight="false" outlineLevel="0" collapsed="false">
      <c r="A3298" s="0" t="s">
        <v>17</v>
      </c>
      <c r="B3298" s="0" t="s">
        <v>110</v>
      </c>
      <c r="C3298" s="0" t="s">
        <v>108</v>
      </c>
      <c r="D3298" s="116" t="n">
        <v>40634</v>
      </c>
      <c r="E3298" s="0" t="n">
        <v>0</v>
      </c>
      <c r="F3298" s="0" t="n">
        <v>3133116</v>
      </c>
      <c r="G3298" s="151" t="s">
        <v>111</v>
      </c>
      <c r="H3298" s="151" t="s">
        <v>111</v>
      </c>
      <c r="I3298" s="152" t="s">
        <v>112</v>
      </c>
    </row>
    <row r="3299" customFormat="false" ht="12.75" hidden="false" customHeight="false" outlineLevel="0" collapsed="false">
      <c r="A3299" s="0" t="s">
        <v>17</v>
      </c>
      <c r="B3299" s="0" t="s">
        <v>113</v>
      </c>
      <c r="C3299" s="0" t="s">
        <v>108</v>
      </c>
      <c r="D3299" s="116" t="n">
        <v>40634</v>
      </c>
      <c r="E3299" s="0" t="n">
        <v>0</v>
      </c>
      <c r="F3299" s="0" t="n">
        <v>3133117</v>
      </c>
      <c r="G3299" s="151" t="s">
        <v>111</v>
      </c>
      <c r="H3299" s="151" t="s">
        <v>111</v>
      </c>
      <c r="I3299" s="152" t="s">
        <v>112</v>
      </c>
    </row>
    <row r="3300" customFormat="false" ht="12.75" hidden="false" customHeight="false" outlineLevel="0" collapsed="false">
      <c r="A3300" s="0" t="s">
        <v>18</v>
      </c>
      <c r="B3300" s="0" t="s">
        <v>110</v>
      </c>
      <c r="C3300" s="0" t="s">
        <v>108</v>
      </c>
      <c r="D3300" s="116" t="n">
        <v>40634</v>
      </c>
      <c r="E3300" s="0" t="n">
        <v>0</v>
      </c>
      <c r="F3300" s="0" t="n">
        <v>3133118</v>
      </c>
      <c r="G3300" s="151" t="s">
        <v>111</v>
      </c>
      <c r="H3300" s="151" t="s">
        <v>111</v>
      </c>
      <c r="I3300" s="152" t="s">
        <v>112</v>
      </c>
    </row>
    <row r="3301" customFormat="false" ht="12.75" hidden="false" customHeight="false" outlineLevel="0" collapsed="false">
      <c r="A3301" s="0" t="s">
        <v>18</v>
      </c>
      <c r="B3301" s="0" t="s">
        <v>113</v>
      </c>
      <c r="C3301" s="0" t="s">
        <v>108</v>
      </c>
      <c r="D3301" s="116" t="n">
        <v>40634</v>
      </c>
      <c r="E3301" s="0" t="n">
        <v>0</v>
      </c>
      <c r="F3301" s="0" t="n">
        <v>3133119</v>
      </c>
      <c r="G3301" s="151" t="s">
        <v>111</v>
      </c>
      <c r="H3301" s="151" t="s">
        <v>111</v>
      </c>
      <c r="I3301" s="152" t="s">
        <v>112</v>
      </c>
    </row>
    <row r="3302" customFormat="false" ht="12.75" hidden="false" customHeight="false" outlineLevel="0" collapsed="false">
      <c r="A3302" s="0" t="s">
        <v>19</v>
      </c>
      <c r="B3302" s="0" t="s">
        <v>110</v>
      </c>
      <c r="C3302" s="0" t="s">
        <v>108</v>
      </c>
      <c r="D3302" s="116" t="n">
        <v>40634</v>
      </c>
      <c r="E3302" s="0" t="n">
        <v>0.435</v>
      </c>
      <c r="F3302" s="0" t="n">
        <v>3133120</v>
      </c>
      <c r="G3302" s="151" t="s">
        <v>111</v>
      </c>
      <c r="H3302" s="151" t="s">
        <v>111</v>
      </c>
      <c r="I3302" s="152" t="s">
        <v>112</v>
      </c>
    </row>
    <row r="3303" customFormat="false" ht="12.75" hidden="false" customHeight="false" outlineLevel="0" collapsed="false">
      <c r="A3303" s="0" t="s">
        <v>19</v>
      </c>
      <c r="B3303" s="0" t="s">
        <v>113</v>
      </c>
      <c r="C3303" s="0" t="s">
        <v>108</v>
      </c>
      <c r="D3303" s="116" t="n">
        <v>40634</v>
      </c>
      <c r="E3303" s="0" t="n">
        <v>0.02</v>
      </c>
      <c r="F3303" s="0" t="n">
        <v>3133121</v>
      </c>
      <c r="G3303" s="151" t="s">
        <v>111</v>
      </c>
      <c r="H3303" s="151" t="s">
        <v>111</v>
      </c>
      <c r="I3303" s="152" t="s">
        <v>112</v>
      </c>
    </row>
    <row r="3304" customFormat="false" ht="12.75" hidden="false" customHeight="false" outlineLevel="0" collapsed="false">
      <c r="A3304" s="0" t="s">
        <v>21</v>
      </c>
      <c r="B3304" s="0" t="s">
        <v>110</v>
      </c>
      <c r="C3304" s="0" t="s">
        <v>108</v>
      </c>
      <c r="D3304" s="116" t="n">
        <v>40634</v>
      </c>
      <c r="E3304" s="0" t="n">
        <v>0.435</v>
      </c>
      <c r="F3304" s="0" t="n">
        <v>3133122</v>
      </c>
      <c r="G3304" s="151" t="s">
        <v>111</v>
      </c>
      <c r="H3304" s="151" t="s">
        <v>111</v>
      </c>
      <c r="I3304" s="152" t="s">
        <v>112</v>
      </c>
    </row>
    <row r="3305" customFormat="false" ht="12.75" hidden="false" customHeight="false" outlineLevel="0" collapsed="false">
      <c r="A3305" s="0" t="s">
        <v>21</v>
      </c>
      <c r="B3305" s="0" t="s">
        <v>113</v>
      </c>
      <c r="C3305" s="0" t="s">
        <v>108</v>
      </c>
      <c r="D3305" s="116" t="n">
        <v>40634</v>
      </c>
      <c r="E3305" s="0" t="n">
        <v>0</v>
      </c>
      <c r="F3305" s="0" t="n">
        <v>3133123</v>
      </c>
      <c r="G3305" s="151" t="s">
        <v>111</v>
      </c>
      <c r="H3305" s="151" t="s">
        <v>111</v>
      </c>
      <c r="I3305" s="152" t="s">
        <v>112</v>
      </c>
    </row>
    <row r="3306" customFormat="false" ht="12.75" hidden="false" customHeight="false" outlineLevel="0" collapsed="false">
      <c r="A3306" s="0" t="s">
        <v>73</v>
      </c>
      <c r="B3306" s="0" t="s">
        <v>80</v>
      </c>
      <c r="C3306" s="0" t="s">
        <v>108</v>
      </c>
      <c r="D3306" s="116" t="n">
        <v>40634</v>
      </c>
      <c r="E3306" s="0" t="n">
        <v>0.005</v>
      </c>
      <c r="F3306" s="0" t="n">
        <v>3133124</v>
      </c>
      <c r="G3306" s="151" t="s">
        <v>111</v>
      </c>
      <c r="H3306" s="151" t="s">
        <v>111</v>
      </c>
      <c r="I3306" s="152" t="s">
        <v>112</v>
      </c>
    </row>
    <row r="3307" customFormat="false" ht="12.75" hidden="false" customHeight="false" outlineLevel="0" collapsed="false">
      <c r="A3307" s="0" t="s">
        <v>74</v>
      </c>
      <c r="B3307" s="0" t="s">
        <v>80</v>
      </c>
      <c r="C3307" s="0" t="s">
        <v>108</v>
      </c>
      <c r="D3307" s="116" t="n">
        <v>40634</v>
      </c>
      <c r="E3307" s="0" t="n">
        <v>0.02</v>
      </c>
      <c r="F3307" s="0" t="n">
        <v>3133125</v>
      </c>
      <c r="G3307" s="151" t="s">
        <v>111</v>
      </c>
      <c r="H3307" s="151" t="s">
        <v>111</v>
      </c>
      <c r="I3307" s="152" t="s">
        <v>112</v>
      </c>
    </row>
    <row r="3308" customFormat="false" ht="12.75" hidden="false" customHeight="false" outlineLevel="0" collapsed="false">
      <c r="A3308" s="0" t="s">
        <v>75</v>
      </c>
      <c r="B3308" s="0" t="s">
        <v>80</v>
      </c>
      <c r="C3308" s="0" t="s">
        <v>108</v>
      </c>
      <c r="D3308" s="116" t="n">
        <v>40634</v>
      </c>
      <c r="E3308" s="0" t="n">
        <v>-0.045</v>
      </c>
      <c r="F3308" s="0" t="n">
        <v>3133126</v>
      </c>
      <c r="G3308" s="151" t="s">
        <v>111</v>
      </c>
      <c r="H3308" s="151" t="s">
        <v>111</v>
      </c>
      <c r="I3308" s="152" t="s">
        <v>112</v>
      </c>
    </row>
    <row r="3309" customFormat="false" ht="12.75" hidden="false" customHeight="false" outlineLevel="0" collapsed="false">
      <c r="A3309" s="0" t="s">
        <v>76</v>
      </c>
      <c r="B3309" s="0" t="s">
        <v>80</v>
      </c>
      <c r="C3309" s="0" t="s">
        <v>108</v>
      </c>
      <c r="D3309" s="116" t="n">
        <v>40634</v>
      </c>
      <c r="E3309" s="0" t="n">
        <v>0.02</v>
      </c>
      <c r="F3309" s="0" t="n">
        <v>3133127</v>
      </c>
      <c r="G3309" s="151" t="s">
        <v>111</v>
      </c>
      <c r="H3309" s="151" t="s">
        <v>111</v>
      </c>
      <c r="I3309" s="152" t="s">
        <v>112</v>
      </c>
    </row>
    <row r="3310" customFormat="false" ht="12.75" hidden="false" customHeight="false" outlineLevel="0" collapsed="false">
      <c r="A3310" s="0" t="s">
        <v>72</v>
      </c>
      <c r="B3310" s="0" t="s">
        <v>80</v>
      </c>
      <c r="C3310" s="0" t="s">
        <v>108</v>
      </c>
      <c r="D3310" s="116" t="n">
        <v>40634</v>
      </c>
      <c r="E3310" s="158" t="n">
        <v>40664</v>
      </c>
      <c r="I3310" s="152" t="s">
        <v>109</v>
      </c>
    </row>
    <row r="3311" customFormat="false" ht="12.75" hidden="false" customHeight="false" outlineLevel="0" collapsed="false">
      <c r="A3311" s="0" t="s">
        <v>59</v>
      </c>
      <c r="B3311" s="0" t="s">
        <v>110</v>
      </c>
      <c r="C3311" s="0" t="s">
        <v>108</v>
      </c>
      <c r="D3311" s="116" t="n">
        <v>40664</v>
      </c>
      <c r="E3311" s="0" t="n">
        <v>0.385</v>
      </c>
      <c r="F3311" s="0" t="n">
        <v>3133100</v>
      </c>
      <c r="G3311" s="151" t="s">
        <v>111</v>
      </c>
      <c r="H3311" s="151" t="s">
        <v>111</v>
      </c>
      <c r="I3311" s="152" t="s">
        <v>112</v>
      </c>
    </row>
    <row r="3312" customFormat="false" ht="12.75" hidden="false" customHeight="false" outlineLevel="0" collapsed="false">
      <c r="A3312" s="0" t="s">
        <v>59</v>
      </c>
      <c r="B3312" s="0" t="s">
        <v>113</v>
      </c>
      <c r="C3312" s="0" t="s">
        <v>108</v>
      </c>
      <c r="D3312" s="116" t="n">
        <v>40664</v>
      </c>
      <c r="E3312" s="0" t="n">
        <v>0.02</v>
      </c>
      <c r="F3312" s="0" t="n">
        <v>3133101</v>
      </c>
      <c r="G3312" s="151" t="s">
        <v>111</v>
      </c>
      <c r="H3312" s="151" t="s">
        <v>111</v>
      </c>
      <c r="I3312" s="152" t="s">
        <v>112</v>
      </c>
    </row>
    <row r="3313" customFormat="false" ht="12.75" hidden="false" customHeight="false" outlineLevel="0" collapsed="false">
      <c r="A3313" s="0" t="s">
        <v>60</v>
      </c>
      <c r="B3313" s="0" t="s">
        <v>110</v>
      </c>
      <c r="C3313" s="0" t="s">
        <v>108</v>
      </c>
      <c r="D3313" s="116" t="n">
        <v>40664</v>
      </c>
      <c r="E3313" s="0" t="n">
        <v>0.385</v>
      </c>
      <c r="F3313" s="0" t="n">
        <v>3133102</v>
      </c>
      <c r="G3313" s="151" t="s">
        <v>111</v>
      </c>
      <c r="H3313" s="151" t="s">
        <v>111</v>
      </c>
      <c r="I3313" s="152" t="s">
        <v>112</v>
      </c>
    </row>
    <row r="3314" customFormat="false" ht="12.75" hidden="false" customHeight="false" outlineLevel="0" collapsed="false">
      <c r="A3314" s="0" t="s">
        <v>60</v>
      </c>
      <c r="B3314" s="0" t="s">
        <v>113</v>
      </c>
      <c r="C3314" s="0" t="s">
        <v>108</v>
      </c>
      <c r="D3314" s="116" t="n">
        <v>40664</v>
      </c>
      <c r="E3314" s="0" t="n">
        <v>0.05</v>
      </c>
      <c r="F3314" s="0" t="n">
        <v>3133103</v>
      </c>
      <c r="G3314" s="151" t="s">
        <v>111</v>
      </c>
      <c r="H3314" s="151" t="s">
        <v>111</v>
      </c>
      <c r="I3314" s="152" t="s">
        <v>112</v>
      </c>
    </row>
    <row r="3315" customFormat="false" ht="12.75" hidden="false" customHeight="false" outlineLevel="0" collapsed="false">
      <c r="A3315" s="0" t="s">
        <v>61</v>
      </c>
      <c r="B3315" s="0" t="s">
        <v>110</v>
      </c>
      <c r="C3315" s="0" t="s">
        <v>108</v>
      </c>
      <c r="D3315" s="116" t="n">
        <v>40664</v>
      </c>
      <c r="E3315" s="0" t="n">
        <v>0.385</v>
      </c>
      <c r="F3315" s="0" t="n">
        <v>3133104</v>
      </c>
      <c r="G3315" s="151" t="s">
        <v>111</v>
      </c>
      <c r="H3315" s="151" t="s">
        <v>111</v>
      </c>
      <c r="I3315" s="152" t="s">
        <v>112</v>
      </c>
    </row>
    <row r="3316" customFormat="false" ht="12.75" hidden="false" customHeight="false" outlineLevel="0" collapsed="false">
      <c r="A3316" s="0" t="s">
        <v>61</v>
      </c>
      <c r="B3316" s="0" t="s">
        <v>113</v>
      </c>
      <c r="C3316" s="0" t="s">
        <v>108</v>
      </c>
      <c r="D3316" s="116" t="n">
        <v>40664</v>
      </c>
      <c r="E3316" s="0" t="n">
        <v>0.02</v>
      </c>
      <c r="F3316" s="0" t="n">
        <v>3133105</v>
      </c>
      <c r="G3316" s="151" t="s">
        <v>111</v>
      </c>
      <c r="H3316" s="151" t="s">
        <v>111</v>
      </c>
      <c r="I3316" s="152" t="s">
        <v>112</v>
      </c>
    </row>
    <row r="3317" customFormat="false" ht="12.75" hidden="false" customHeight="false" outlineLevel="0" collapsed="false">
      <c r="A3317" s="0" t="s">
        <v>62</v>
      </c>
      <c r="B3317" s="0" t="s">
        <v>110</v>
      </c>
      <c r="C3317" s="0" t="s">
        <v>108</v>
      </c>
      <c r="D3317" s="116" t="n">
        <v>40664</v>
      </c>
      <c r="E3317" s="0" t="n">
        <v>0.385</v>
      </c>
      <c r="F3317" s="0" t="n">
        <v>3133106</v>
      </c>
      <c r="G3317" s="151" t="s">
        <v>111</v>
      </c>
      <c r="H3317" s="151" t="s">
        <v>111</v>
      </c>
      <c r="I3317" s="152" t="s">
        <v>112</v>
      </c>
    </row>
    <row r="3318" customFormat="false" ht="12.75" hidden="false" customHeight="false" outlineLevel="0" collapsed="false">
      <c r="A3318" s="0" t="s">
        <v>62</v>
      </c>
      <c r="B3318" s="0" t="s">
        <v>113</v>
      </c>
      <c r="C3318" s="0" t="s">
        <v>108</v>
      </c>
      <c r="D3318" s="116" t="n">
        <v>40664</v>
      </c>
      <c r="E3318" s="0" t="n">
        <v>0.05</v>
      </c>
      <c r="F3318" s="0" t="n">
        <v>3133107</v>
      </c>
      <c r="G3318" s="151" t="s">
        <v>111</v>
      </c>
      <c r="H3318" s="151" t="s">
        <v>111</v>
      </c>
      <c r="I3318" s="152" t="s">
        <v>112</v>
      </c>
    </row>
    <row r="3319" customFormat="false" ht="12.75" hidden="false" customHeight="false" outlineLevel="0" collapsed="false">
      <c r="A3319" s="0" t="s">
        <v>49</v>
      </c>
      <c r="B3319" s="0" t="s">
        <v>110</v>
      </c>
      <c r="C3319" s="0" t="s">
        <v>108</v>
      </c>
      <c r="D3319" s="116" t="n">
        <v>40664</v>
      </c>
      <c r="E3319" s="0" t="n">
        <v>0.325</v>
      </c>
      <c r="F3319" s="0" t="n">
        <v>3133108</v>
      </c>
      <c r="G3319" s="151" t="s">
        <v>111</v>
      </c>
      <c r="H3319" s="151" t="s">
        <v>111</v>
      </c>
      <c r="I3319" s="152" t="s">
        <v>112</v>
      </c>
    </row>
    <row r="3320" customFormat="false" ht="12.75" hidden="false" customHeight="false" outlineLevel="0" collapsed="false">
      <c r="A3320" s="0" t="s">
        <v>49</v>
      </c>
      <c r="B3320" s="0" t="s">
        <v>113</v>
      </c>
      <c r="C3320" s="0" t="s">
        <v>108</v>
      </c>
      <c r="D3320" s="116" t="n">
        <v>40664</v>
      </c>
      <c r="E3320" s="0" t="n">
        <v>0.005</v>
      </c>
      <c r="F3320" s="0" t="n">
        <v>3133109</v>
      </c>
      <c r="G3320" s="151" t="s">
        <v>111</v>
      </c>
      <c r="H3320" s="151" t="s">
        <v>111</v>
      </c>
      <c r="I3320" s="152" t="s">
        <v>112</v>
      </c>
    </row>
    <row r="3321" customFormat="false" ht="12.75" hidden="false" customHeight="false" outlineLevel="0" collapsed="false">
      <c r="A3321" s="0" t="s">
        <v>50</v>
      </c>
      <c r="B3321" s="0" t="s">
        <v>110</v>
      </c>
      <c r="C3321" s="0" t="s">
        <v>108</v>
      </c>
      <c r="D3321" s="116" t="n">
        <v>40664</v>
      </c>
      <c r="E3321" s="0" t="n">
        <v>0.33</v>
      </c>
      <c r="F3321" s="0" t="n">
        <v>3133110</v>
      </c>
      <c r="G3321" s="151" t="s">
        <v>111</v>
      </c>
      <c r="H3321" s="151" t="s">
        <v>111</v>
      </c>
      <c r="I3321" s="152" t="s">
        <v>112</v>
      </c>
    </row>
    <row r="3322" customFormat="false" ht="12.75" hidden="false" customHeight="false" outlineLevel="0" collapsed="false">
      <c r="A3322" s="0" t="s">
        <v>50</v>
      </c>
      <c r="B3322" s="0" t="s">
        <v>113</v>
      </c>
      <c r="C3322" s="0" t="s">
        <v>108</v>
      </c>
      <c r="D3322" s="116" t="n">
        <v>40664</v>
      </c>
      <c r="E3322" s="0" t="n">
        <v>-0.065</v>
      </c>
      <c r="F3322" s="0" t="n">
        <v>3133111</v>
      </c>
      <c r="G3322" s="151" t="s">
        <v>111</v>
      </c>
      <c r="H3322" s="151" t="s">
        <v>111</v>
      </c>
      <c r="I3322" s="152" t="s">
        <v>112</v>
      </c>
    </row>
    <row r="3323" customFormat="false" ht="12.75" hidden="false" customHeight="false" outlineLevel="0" collapsed="false">
      <c r="A3323" s="0" t="s">
        <v>51</v>
      </c>
      <c r="B3323" s="0" t="s">
        <v>110</v>
      </c>
      <c r="C3323" s="0" t="s">
        <v>108</v>
      </c>
      <c r="D3323" s="116" t="n">
        <v>40664</v>
      </c>
      <c r="E3323" s="0" t="n">
        <v>0.33</v>
      </c>
      <c r="F3323" s="0" t="n">
        <v>3133112</v>
      </c>
      <c r="G3323" s="151" t="s">
        <v>111</v>
      </c>
      <c r="H3323" s="151" t="s">
        <v>111</v>
      </c>
      <c r="I3323" s="152" t="s">
        <v>112</v>
      </c>
    </row>
    <row r="3324" customFormat="false" ht="12.75" hidden="false" customHeight="false" outlineLevel="0" collapsed="false">
      <c r="A3324" s="0" t="s">
        <v>51</v>
      </c>
      <c r="B3324" s="0" t="s">
        <v>113</v>
      </c>
      <c r="C3324" s="0" t="s">
        <v>108</v>
      </c>
      <c r="D3324" s="116" t="n">
        <v>40664</v>
      </c>
      <c r="E3324" s="0" t="n">
        <v>0.02</v>
      </c>
      <c r="F3324" s="0" t="n">
        <v>3133113</v>
      </c>
      <c r="G3324" s="151" t="s">
        <v>111</v>
      </c>
      <c r="H3324" s="151" t="s">
        <v>111</v>
      </c>
      <c r="I3324" s="152" t="s">
        <v>112</v>
      </c>
    </row>
    <row r="3325" customFormat="false" ht="12.75" hidden="false" customHeight="false" outlineLevel="0" collapsed="false">
      <c r="A3325" s="0" t="s">
        <v>52</v>
      </c>
      <c r="B3325" s="0" t="s">
        <v>110</v>
      </c>
      <c r="C3325" s="0" t="s">
        <v>108</v>
      </c>
      <c r="D3325" s="116" t="n">
        <v>40664</v>
      </c>
      <c r="E3325" s="0" t="n">
        <v>0.33</v>
      </c>
      <c r="F3325" s="0" t="n">
        <v>3133114</v>
      </c>
      <c r="G3325" s="151" t="s">
        <v>111</v>
      </c>
      <c r="H3325" s="151" t="s">
        <v>111</v>
      </c>
      <c r="I3325" s="152" t="s">
        <v>112</v>
      </c>
    </row>
    <row r="3326" customFormat="false" ht="12.75" hidden="false" customHeight="false" outlineLevel="0" collapsed="false">
      <c r="A3326" s="0" t="s">
        <v>52</v>
      </c>
      <c r="B3326" s="0" t="s">
        <v>113</v>
      </c>
      <c r="C3326" s="0" t="s">
        <v>108</v>
      </c>
      <c r="D3326" s="116" t="n">
        <v>40664</v>
      </c>
      <c r="E3326" s="0" t="n">
        <v>-0.035</v>
      </c>
      <c r="F3326" s="0" t="n">
        <v>3133115</v>
      </c>
      <c r="G3326" s="151" t="s">
        <v>111</v>
      </c>
      <c r="H3326" s="151" t="s">
        <v>111</v>
      </c>
      <c r="I3326" s="152" t="s">
        <v>112</v>
      </c>
    </row>
    <row r="3327" customFormat="false" ht="12.75" hidden="false" customHeight="false" outlineLevel="0" collapsed="false">
      <c r="A3327" s="0" t="s">
        <v>17</v>
      </c>
      <c r="B3327" s="0" t="s">
        <v>110</v>
      </c>
      <c r="C3327" s="0" t="s">
        <v>108</v>
      </c>
      <c r="D3327" s="116" t="n">
        <v>40664</v>
      </c>
      <c r="E3327" s="0" t="n">
        <v>0</v>
      </c>
      <c r="F3327" s="0" t="n">
        <v>3133116</v>
      </c>
      <c r="G3327" s="151" t="s">
        <v>111</v>
      </c>
      <c r="H3327" s="151" t="s">
        <v>111</v>
      </c>
      <c r="I3327" s="152" t="s">
        <v>112</v>
      </c>
    </row>
    <row r="3328" customFormat="false" ht="12.75" hidden="false" customHeight="false" outlineLevel="0" collapsed="false">
      <c r="A3328" s="0" t="s">
        <v>17</v>
      </c>
      <c r="B3328" s="0" t="s">
        <v>113</v>
      </c>
      <c r="C3328" s="0" t="s">
        <v>108</v>
      </c>
      <c r="D3328" s="116" t="n">
        <v>40664</v>
      </c>
      <c r="E3328" s="0" t="n">
        <v>0</v>
      </c>
      <c r="F3328" s="0" t="n">
        <v>3133117</v>
      </c>
      <c r="G3328" s="151" t="s">
        <v>111</v>
      </c>
      <c r="H3328" s="151" t="s">
        <v>111</v>
      </c>
      <c r="I3328" s="152" t="s">
        <v>112</v>
      </c>
    </row>
    <row r="3329" customFormat="false" ht="12.75" hidden="false" customHeight="false" outlineLevel="0" collapsed="false">
      <c r="A3329" s="0" t="s">
        <v>18</v>
      </c>
      <c r="B3329" s="0" t="s">
        <v>110</v>
      </c>
      <c r="C3329" s="0" t="s">
        <v>108</v>
      </c>
      <c r="D3329" s="116" t="n">
        <v>40664</v>
      </c>
      <c r="E3329" s="0" t="n">
        <v>0</v>
      </c>
      <c r="F3329" s="0" t="n">
        <v>3133118</v>
      </c>
      <c r="G3329" s="151" t="s">
        <v>111</v>
      </c>
      <c r="H3329" s="151" t="s">
        <v>111</v>
      </c>
      <c r="I3329" s="152" t="s">
        <v>112</v>
      </c>
    </row>
    <row r="3330" customFormat="false" ht="12.75" hidden="false" customHeight="false" outlineLevel="0" collapsed="false">
      <c r="A3330" s="0" t="s">
        <v>18</v>
      </c>
      <c r="B3330" s="0" t="s">
        <v>113</v>
      </c>
      <c r="C3330" s="0" t="s">
        <v>108</v>
      </c>
      <c r="D3330" s="116" t="n">
        <v>40664</v>
      </c>
      <c r="E3330" s="0" t="n">
        <v>0</v>
      </c>
      <c r="F3330" s="0" t="n">
        <v>3133119</v>
      </c>
      <c r="G3330" s="151" t="s">
        <v>111</v>
      </c>
      <c r="H3330" s="151" t="s">
        <v>111</v>
      </c>
      <c r="I3330" s="152" t="s">
        <v>112</v>
      </c>
    </row>
    <row r="3331" customFormat="false" ht="12.75" hidden="false" customHeight="false" outlineLevel="0" collapsed="false">
      <c r="A3331" s="0" t="s">
        <v>19</v>
      </c>
      <c r="B3331" s="0" t="s">
        <v>110</v>
      </c>
      <c r="C3331" s="0" t="s">
        <v>108</v>
      </c>
      <c r="D3331" s="116" t="n">
        <v>40664</v>
      </c>
      <c r="E3331" s="0" t="n">
        <v>0.385</v>
      </c>
      <c r="F3331" s="0" t="n">
        <v>3133120</v>
      </c>
      <c r="G3331" s="151" t="s">
        <v>111</v>
      </c>
      <c r="H3331" s="151" t="s">
        <v>111</v>
      </c>
      <c r="I3331" s="152" t="s">
        <v>112</v>
      </c>
    </row>
    <row r="3332" customFormat="false" ht="12.75" hidden="false" customHeight="false" outlineLevel="0" collapsed="false">
      <c r="A3332" s="0" t="s">
        <v>19</v>
      </c>
      <c r="B3332" s="0" t="s">
        <v>113</v>
      </c>
      <c r="C3332" s="0" t="s">
        <v>108</v>
      </c>
      <c r="D3332" s="116" t="n">
        <v>40664</v>
      </c>
      <c r="E3332" s="0" t="n">
        <v>0.02</v>
      </c>
      <c r="F3332" s="0" t="n">
        <v>3133121</v>
      </c>
      <c r="G3332" s="151" t="s">
        <v>111</v>
      </c>
      <c r="H3332" s="151" t="s">
        <v>111</v>
      </c>
      <c r="I3332" s="152" t="s">
        <v>112</v>
      </c>
    </row>
    <row r="3333" customFormat="false" ht="12.75" hidden="false" customHeight="false" outlineLevel="0" collapsed="false">
      <c r="A3333" s="0" t="s">
        <v>21</v>
      </c>
      <c r="B3333" s="0" t="s">
        <v>110</v>
      </c>
      <c r="C3333" s="0" t="s">
        <v>108</v>
      </c>
      <c r="D3333" s="116" t="n">
        <v>40664</v>
      </c>
      <c r="E3333" s="0" t="n">
        <v>0.385</v>
      </c>
      <c r="F3333" s="0" t="n">
        <v>3133122</v>
      </c>
      <c r="G3333" s="151" t="s">
        <v>111</v>
      </c>
      <c r="H3333" s="151" t="s">
        <v>111</v>
      </c>
      <c r="I3333" s="152" t="s">
        <v>112</v>
      </c>
    </row>
    <row r="3334" customFormat="false" ht="12.75" hidden="false" customHeight="false" outlineLevel="0" collapsed="false">
      <c r="A3334" s="0" t="s">
        <v>21</v>
      </c>
      <c r="B3334" s="0" t="s">
        <v>113</v>
      </c>
      <c r="C3334" s="0" t="s">
        <v>108</v>
      </c>
      <c r="D3334" s="116" t="n">
        <v>40664</v>
      </c>
      <c r="E3334" s="0" t="n">
        <v>0</v>
      </c>
      <c r="F3334" s="0" t="n">
        <v>3133123</v>
      </c>
      <c r="G3334" s="151" t="s">
        <v>111</v>
      </c>
      <c r="H3334" s="151" t="s">
        <v>111</v>
      </c>
      <c r="I3334" s="152" t="s">
        <v>112</v>
      </c>
    </row>
    <row r="3335" customFormat="false" ht="12.75" hidden="false" customHeight="false" outlineLevel="0" collapsed="false">
      <c r="A3335" s="0" t="s">
        <v>73</v>
      </c>
      <c r="B3335" s="0" t="s">
        <v>80</v>
      </c>
      <c r="C3335" s="0" t="s">
        <v>108</v>
      </c>
      <c r="D3335" s="116" t="n">
        <v>40664</v>
      </c>
      <c r="E3335" s="0" t="n">
        <v>0.005</v>
      </c>
      <c r="F3335" s="0" t="n">
        <v>3133124</v>
      </c>
      <c r="G3335" s="151" t="s">
        <v>111</v>
      </c>
      <c r="H3335" s="151" t="s">
        <v>111</v>
      </c>
      <c r="I3335" s="152" t="s">
        <v>112</v>
      </c>
    </row>
    <row r="3336" customFormat="false" ht="12.75" hidden="false" customHeight="false" outlineLevel="0" collapsed="false">
      <c r="A3336" s="0" t="s">
        <v>74</v>
      </c>
      <c r="B3336" s="0" t="s">
        <v>80</v>
      </c>
      <c r="C3336" s="0" t="s">
        <v>108</v>
      </c>
      <c r="D3336" s="116" t="n">
        <v>40664</v>
      </c>
      <c r="E3336" s="0" t="n">
        <v>0.02</v>
      </c>
      <c r="F3336" s="0" t="n">
        <v>3133125</v>
      </c>
      <c r="G3336" s="151" t="s">
        <v>111</v>
      </c>
      <c r="H3336" s="151" t="s">
        <v>111</v>
      </c>
      <c r="I3336" s="152" t="s">
        <v>112</v>
      </c>
    </row>
    <row r="3337" customFormat="false" ht="12.75" hidden="false" customHeight="false" outlineLevel="0" collapsed="false">
      <c r="A3337" s="0" t="s">
        <v>75</v>
      </c>
      <c r="B3337" s="0" t="s">
        <v>80</v>
      </c>
      <c r="C3337" s="0" t="s">
        <v>108</v>
      </c>
      <c r="D3337" s="116" t="n">
        <v>40664</v>
      </c>
      <c r="E3337" s="0" t="n">
        <v>-0.035</v>
      </c>
      <c r="F3337" s="0" t="n">
        <v>3133126</v>
      </c>
      <c r="G3337" s="151" t="s">
        <v>111</v>
      </c>
      <c r="H3337" s="151" t="s">
        <v>111</v>
      </c>
      <c r="I3337" s="152" t="s">
        <v>112</v>
      </c>
    </row>
    <row r="3338" customFormat="false" ht="12.75" hidden="false" customHeight="false" outlineLevel="0" collapsed="false">
      <c r="A3338" s="0" t="s">
        <v>76</v>
      </c>
      <c r="B3338" s="0" t="s">
        <v>80</v>
      </c>
      <c r="C3338" s="0" t="s">
        <v>108</v>
      </c>
      <c r="D3338" s="116" t="n">
        <v>40664</v>
      </c>
      <c r="E3338" s="0" t="n">
        <v>0.02</v>
      </c>
      <c r="F3338" s="0" t="n">
        <v>3133127</v>
      </c>
      <c r="G3338" s="151" t="s">
        <v>111</v>
      </c>
      <c r="H3338" s="151" t="s">
        <v>111</v>
      </c>
      <c r="I3338" s="152" t="s">
        <v>112</v>
      </c>
    </row>
    <row r="3339" customFormat="false" ht="12.75" hidden="false" customHeight="false" outlineLevel="0" collapsed="false">
      <c r="A3339" s="0" t="s">
        <v>72</v>
      </c>
      <c r="B3339" s="0" t="s">
        <v>80</v>
      </c>
      <c r="C3339" s="0" t="s">
        <v>108</v>
      </c>
      <c r="D3339" s="116" t="n">
        <v>40664</v>
      </c>
      <c r="E3339" s="158" t="n">
        <v>40695</v>
      </c>
      <c r="I3339" s="152" t="s">
        <v>109</v>
      </c>
    </row>
    <row r="3340" customFormat="false" ht="12.75" hidden="false" customHeight="false" outlineLevel="0" collapsed="false">
      <c r="A3340" s="0" t="s">
        <v>59</v>
      </c>
      <c r="B3340" s="0" t="s">
        <v>110</v>
      </c>
      <c r="C3340" s="0" t="s">
        <v>108</v>
      </c>
      <c r="D3340" s="116" t="n">
        <v>40695</v>
      </c>
      <c r="E3340" s="0" t="n">
        <v>0.385</v>
      </c>
      <c r="F3340" s="0" t="n">
        <v>3133100</v>
      </c>
      <c r="G3340" s="151" t="s">
        <v>111</v>
      </c>
      <c r="H3340" s="151" t="s">
        <v>111</v>
      </c>
      <c r="I3340" s="152" t="s">
        <v>112</v>
      </c>
    </row>
    <row r="3341" customFormat="false" ht="12.75" hidden="false" customHeight="false" outlineLevel="0" collapsed="false">
      <c r="A3341" s="0" t="s">
        <v>59</v>
      </c>
      <c r="B3341" s="0" t="s">
        <v>113</v>
      </c>
      <c r="C3341" s="0" t="s">
        <v>108</v>
      </c>
      <c r="D3341" s="116" t="n">
        <v>40695</v>
      </c>
      <c r="E3341" s="0" t="n">
        <v>0.02</v>
      </c>
      <c r="F3341" s="0" t="n">
        <v>3133101</v>
      </c>
      <c r="G3341" s="151" t="s">
        <v>111</v>
      </c>
      <c r="H3341" s="151" t="s">
        <v>111</v>
      </c>
      <c r="I3341" s="152" t="s">
        <v>112</v>
      </c>
    </row>
    <row r="3342" customFormat="false" ht="12.75" hidden="false" customHeight="false" outlineLevel="0" collapsed="false">
      <c r="A3342" s="0" t="s">
        <v>60</v>
      </c>
      <c r="B3342" s="0" t="s">
        <v>110</v>
      </c>
      <c r="C3342" s="0" t="s">
        <v>108</v>
      </c>
      <c r="D3342" s="116" t="n">
        <v>40695</v>
      </c>
      <c r="E3342" s="0" t="n">
        <v>0.385</v>
      </c>
      <c r="F3342" s="0" t="n">
        <v>3133102</v>
      </c>
      <c r="G3342" s="151" t="s">
        <v>111</v>
      </c>
      <c r="H3342" s="151" t="s">
        <v>111</v>
      </c>
      <c r="I3342" s="152" t="s">
        <v>112</v>
      </c>
    </row>
    <row r="3343" customFormat="false" ht="12.75" hidden="false" customHeight="false" outlineLevel="0" collapsed="false">
      <c r="A3343" s="0" t="s">
        <v>60</v>
      </c>
      <c r="B3343" s="0" t="s">
        <v>113</v>
      </c>
      <c r="C3343" s="0" t="s">
        <v>108</v>
      </c>
      <c r="D3343" s="116" t="n">
        <v>40695</v>
      </c>
      <c r="E3343" s="0" t="n">
        <v>0.06</v>
      </c>
      <c r="F3343" s="0" t="n">
        <v>3133103</v>
      </c>
      <c r="G3343" s="151" t="s">
        <v>111</v>
      </c>
      <c r="H3343" s="151" t="s">
        <v>111</v>
      </c>
      <c r="I3343" s="152" t="s">
        <v>112</v>
      </c>
    </row>
    <row r="3344" customFormat="false" ht="12.75" hidden="false" customHeight="false" outlineLevel="0" collapsed="false">
      <c r="A3344" s="0" t="s">
        <v>61</v>
      </c>
      <c r="B3344" s="0" t="s">
        <v>110</v>
      </c>
      <c r="C3344" s="0" t="s">
        <v>108</v>
      </c>
      <c r="D3344" s="116" t="n">
        <v>40695</v>
      </c>
      <c r="E3344" s="0" t="n">
        <v>0.385</v>
      </c>
      <c r="F3344" s="0" t="n">
        <v>3133104</v>
      </c>
      <c r="G3344" s="151" t="s">
        <v>111</v>
      </c>
      <c r="H3344" s="151" t="s">
        <v>111</v>
      </c>
      <c r="I3344" s="152" t="s">
        <v>112</v>
      </c>
    </row>
    <row r="3345" customFormat="false" ht="12.75" hidden="false" customHeight="false" outlineLevel="0" collapsed="false">
      <c r="A3345" s="0" t="s">
        <v>61</v>
      </c>
      <c r="B3345" s="0" t="s">
        <v>113</v>
      </c>
      <c r="C3345" s="0" t="s">
        <v>108</v>
      </c>
      <c r="D3345" s="116" t="n">
        <v>40695</v>
      </c>
      <c r="E3345" s="0" t="n">
        <v>0.02</v>
      </c>
      <c r="F3345" s="0" t="n">
        <v>3133105</v>
      </c>
      <c r="G3345" s="151" t="s">
        <v>111</v>
      </c>
      <c r="H3345" s="151" t="s">
        <v>111</v>
      </c>
      <c r="I3345" s="152" t="s">
        <v>112</v>
      </c>
    </row>
    <row r="3346" customFormat="false" ht="12.75" hidden="false" customHeight="false" outlineLevel="0" collapsed="false">
      <c r="A3346" s="0" t="s">
        <v>62</v>
      </c>
      <c r="B3346" s="0" t="s">
        <v>110</v>
      </c>
      <c r="C3346" s="0" t="s">
        <v>108</v>
      </c>
      <c r="D3346" s="116" t="n">
        <v>40695</v>
      </c>
      <c r="E3346" s="0" t="n">
        <v>0.385</v>
      </c>
      <c r="F3346" s="0" t="n">
        <v>3133106</v>
      </c>
      <c r="G3346" s="151" t="s">
        <v>111</v>
      </c>
      <c r="H3346" s="151" t="s">
        <v>111</v>
      </c>
      <c r="I3346" s="152" t="s">
        <v>112</v>
      </c>
    </row>
    <row r="3347" customFormat="false" ht="12.75" hidden="false" customHeight="false" outlineLevel="0" collapsed="false">
      <c r="A3347" s="0" t="s">
        <v>62</v>
      </c>
      <c r="B3347" s="0" t="s">
        <v>113</v>
      </c>
      <c r="C3347" s="0" t="s">
        <v>108</v>
      </c>
      <c r="D3347" s="116" t="n">
        <v>40695</v>
      </c>
      <c r="E3347" s="0" t="n">
        <v>0.06</v>
      </c>
      <c r="F3347" s="0" t="n">
        <v>3133107</v>
      </c>
      <c r="G3347" s="151" t="s">
        <v>111</v>
      </c>
      <c r="H3347" s="151" t="s">
        <v>111</v>
      </c>
      <c r="I3347" s="152" t="s">
        <v>112</v>
      </c>
    </row>
    <row r="3348" customFormat="false" ht="12.75" hidden="false" customHeight="false" outlineLevel="0" collapsed="false">
      <c r="A3348" s="0" t="s">
        <v>49</v>
      </c>
      <c r="B3348" s="0" t="s">
        <v>110</v>
      </c>
      <c r="C3348" s="0" t="s">
        <v>108</v>
      </c>
      <c r="D3348" s="116" t="n">
        <v>40695</v>
      </c>
      <c r="E3348" s="0" t="n">
        <v>0.335</v>
      </c>
      <c r="F3348" s="0" t="n">
        <v>3133108</v>
      </c>
      <c r="G3348" s="151" t="s">
        <v>111</v>
      </c>
      <c r="H3348" s="151" t="s">
        <v>111</v>
      </c>
      <c r="I3348" s="152" t="s">
        <v>112</v>
      </c>
    </row>
    <row r="3349" customFormat="false" ht="12.75" hidden="false" customHeight="false" outlineLevel="0" collapsed="false">
      <c r="A3349" s="0" t="s">
        <v>49</v>
      </c>
      <c r="B3349" s="0" t="s">
        <v>113</v>
      </c>
      <c r="C3349" s="0" t="s">
        <v>108</v>
      </c>
      <c r="D3349" s="116" t="n">
        <v>40695</v>
      </c>
      <c r="E3349" s="0" t="n">
        <v>0.005</v>
      </c>
      <c r="F3349" s="0" t="n">
        <v>3133109</v>
      </c>
      <c r="G3349" s="151" t="s">
        <v>111</v>
      </c>
      <c r="H3349" s="151" t="s">
        <v>111</v>
      </c>
      <c r="I3349" s="152" t="s">
        <v>112</v>
      </c>
    </row>
    <row r="3350" customFormat="false" ht="12.75" hidden="false" customHeight="false" outlineLevel="0" collapsed="false">
      <c r="A3350" s="0" t="s">
        <v>50</v>
      </c>
      <c r="B3350" s="0" t="s">
        <v>110</v>
      </c>
      <c r="C3350" s="0" t="s">
        <v>108</v>
      </c>
      <c r="D3350" s="116" t="n">
        <v>40695</v>
      </c>
      <c r="E3350" s="0" t="n">
        <v>0.37</v>
      </c>
      <c r="F3350" s="0" t="n">
        <v>3133110</v>
      </c>
      <c r="G3350" s="151" t="s">
        <v>111</v>
      </c>
      <c r="H3350" s="151" t="s">
        <v>111</v>
      </c>
      <c r="I3350" s="152" t="s">
        <v>112</v>
      </c>
    </row>
    <row r="3351" customFormat="false" ht="12.75" hidden="false" customHeight="false" outlineLevel="0" collapsed="false">
      <c r="A3351" s="0" t="s">
        <v>50</v>
      </c>
      <c r="B3351" s="0" t="s">
        <v>113</v>
      </c>
      <c r="C3351" s="0" t="s">
        <v>108</v>
      </c>
      <c r="D3351" s="116" t="n">
        <v>40695</v>
      </c>
      <c r="E3351" s="0" t="n">
        <v>-0.055</v>
      </c>
      <c r="F3351" s="0" t="n">
        <v>3133111</v>
      </c>
      <c r="G3351" s="151" t="s">
        <v>111</v>
      </c>
      <c r="H3351" s="151" t="s">
        <v>111</v>
      </c>
      <c r="I3351" s="152" t="s">
        <v>112</v>
      </c>
    </row>
    <row r="3352" customFormat="false" ht="12.75" hidden="false" customHeight="false" outlineLevel="0" collapsed="false">
      <c r="A3352" s="0" t="s">
        <v>51</v>
      </c>
      <c r="B3352" s="0" t="s">
        <v>110</v>
      </c>
      <c r="C3352" s="0" t="s">
        <v>108</v>
      </c>
      <c r="D3352" s="116" t="n">
        <v>40695</v>
      </c>
      <c r="E3352" s="0" t="n">
        <v>0.37</v>
      </c>
      <c r="F3352" s="0" t="n">
        <v>3133112</v>
      </c>
      <c r="G3352" s="151" t="s">
        <v>111</v>
      </c>
      <c r="H3352" s="151" t="s">
        <v>111</v>
      </c>
      <c r="I3352" s="152" t="s">
        <v>112</v>
      </c>
    </row>
    <row r="3353" customFormat="false" ht="12.75" hidden="false" customHeight="false" outlineLevel="0" collapsed="false">
      <c r="A3353" s="0" t="s">
        <v>51</v>
      </c>
      <c r="B3353" s="0" t="s">
        <v>113</v>
      </c>
      <c r="C3353" s="0" t="s">
        <v>108</v>
      </c>
      <c r="D3353" s="116" t="n">
        <v>40695</v>
      </c>
      <c r="E3353" s="0" t="n">
        <v>0.035</v>
      </c>
      <c r="F3353" s="0" t="n">
        <v>3133113</v>
      </c>
      <c r="G3353" s="151" t="s">
        <v>111</v>
      </c>
      <c r="H3353" s="151" t="s">
        <v>111</v>
      </c>
      <c r="I3353" s="152" t="s">
        <v>112</v>
      </c>
    </row>
    <row r="3354" customFormat="false" ht="12.75" hidden="false" customHeight="false" outlineLevel="0" collapsed="false">
      <c r="A3354" s="0" t="s">
        <v>52</v>
      </c>
      <c r="B3354" s="0" t="s">
        <v>110</v>
      </c>
      <c r="C3354" s="0" t="s">
        <v>108</v>
      </c>
      <c r="D3354" s="116" t="n">
        <v>40695</v>
      </c>
      <c r="E3354" s="0" t="n">
        <v>0.37</v>
      </c>
      <c r="F3354" s="0" t="n">
        <v>3133114</v>
      </c>
      <c r="G3354" s="151" t="s">
        <v>111</v>
      </c>
      <c r="H3354" s="151" t="s">
        <v>111</v>
      </c>
      <c r="I3354" s="152" t="s">
        <v>112</v>
      </c>
    </row>
    <row r="3355" customFormat="false" ht="12.75" hidden="false" customHeight="false" outlineLevel="0" collapsed="false">
      <c r="A3355" s="0" t="s">
        <v>52</v>
      </c>
      <c r="B3355" s="0" t="s">
        <v>113</v>
      </c>
      <c r="C3355" s="0" t="s">
        <v>108</v>
      </c>
      <c r="D3355" s="116" t="n">
        <v>40695</v>
      </c>
      <c r="E3355" s="0" t="n">
        <v>-0.035</v>
      </c>
      <c r="F3355" s="0" t="n">
        <v>3133115</v>
      </c>
      <c r="G3355" s="151" t="s">
        <v>111</v>
      </c>
      <c r="H3355" s="151" t="s">
        <v>111</v>
      </c>
      <c r="I3355" s="152" t="s">
        <v>112</v>
      </c>
    </row>
    <row r="3356" customFormat="false" ht="12.75" hidden="false" customHeight="false" outlineLevel="0" collapsed="false">
      <c r="A3356" s="0" t="s">
        <v>17</v>
      </c>
      <c r="B3356" s="0" t="s">
        <v>110</v>
      </c>
      <c r="C3356" s="0" t="s">
        <v>108</v>
      </c>
      <c r="D3356" s="116" t="n">
        <v>40695</v>
      </c>
      <c r="E3356" s="0" t="n">
        <v>0</v>
      </c>
      <c r="F3356" s="0" t="n">
        <v>3133116</v>
      </c>
      <c r="G3356" s="151" t="s">
        <v>111</v>
      </c>
      <c r="H3356" s="151" t="s">
        <v>111</v>
      </c>
      <c r="I3356" s="152" t="s">
        <v>112</v>
      </c>
    </row>
    <row r="3357" customFormat="false" ht="12.75" hidden="false" customHeight="false" outlineLevel="0" collapsed="false">
      <c r="A3357" s="0" t="s">
        <v>17</v>
      </c>
      <c r="B3357" s="0" t="s">
        <v>113</v>
      </c>
      <c r="C3357" s="0" t="s">
        <v>108</v>
      </c>
      <c r="D3357" s="116" t="n">
        <v>40695</v>
      </c>
      <c r="E3357" s="0" t="n">
        <v>0</v>
      </c>
      <c r="F3357" s="0" t="n">
        <v>3133117</v>
      </c>
      <c r="G3357" s="151" t="s">
        <v>111</v>
      </c>
      <c r="H3357" s="151" t="s">
        <v>111</v>
      </c>
      <c r="I3357" s="152" t="s">
        <v>112</v>
      </c>
    </row>
    <row r="3358" customFormat="false" ht="12.75" hidden="false" customHeight="false" outlineLevel="0" collapsed="false">
      <c r="A3358" s="0" t="s">
        <v>18</v>
      </c>
      <c r="B3358" s="0" t="s">
        <v>110</v>
      </c>
      <c r="C3358" s="0" t="s">
        <v>108</v>
      </c>
      <c r="D3358" s="116" t="n">
        <v>40695</v>
      </c>
      <c r="E3358" s="0" t="n">
        <v>0</v>
      </c>
      <c r="F3358" s="0" t="n">
        <v>3133118</v>
      </c>
      <c r="G3358" s="151" t="s">
        <v>111</v>
      </c>
      <c r="H3358" s="151" t="s">
        <v>111</v>
      </c>
      <c r="I3358" s="152" t="s">
        <v>112</v>
      </c>
    </row>
    <row r="3359" customFormat="false" ht="12.75" hidden="false" customHeight="false" outlineLevel="0" collapsed="false">
      <c r="A3359" s="0" t="s">
        <v>18</v>
      </c>
      <c r="B3359" s="0" t="s">
        <v>113</v>
      </c>
      <c r="C3359" s="0" t="s">
        <v>108</v>
      </c>
      <c r="D3359" s="116" t="n">
        <v>40695</v>
      </c>
      <c r="E3359" s="0" t="n">
        <v>0</v>
      </c>
      <c r="F3359" s="0" t="n">
        <v>3133119</v>
      </c>
      <c r="G3359" s="151" t="s">
        <v>111</v>
      </c>
      <c r="H3359" s="151" t="s">
        <v>111</v>
      </c>
      <c r="I3359" s="152" t="s">
        <v>112</v>
      </c>
    </row>
    <row r="3360" customFormat="false" ht="12.75" hidden="false" customHeight="false" outlineLevel="0" collapsed="false">
      <c r="A3360" s="0" t="s">
        <v>19</v>
      </c>
      <c r="B3360" s="0" t="s">
        <v>110</v>
      </c>
      <c r="C3360" s="0" t="s">
        <v>108</v>
      </c>
      <c r="D3360" s="116" t="n">
        <v>40695</v>
      </c>
      <c r="E3360" s="0" t="n">
        <v>0.385</v>
      </c>
      <c r="F3360" s="0" t="n">
        <v>3133120</v>
      </c>
      <c r="G3360" s="151" t="s">
        <v>111</v>
      </c>
      <c r="H3360" s="151" t="s">
        <v>111</v>
      </c>
      <c r="I3360" s="152" t="s">
        <v>112</v>
      </c>
    </row>
    <row r="3361" customFormat="false" ht="12.75" hidden="false" customHeight="false" outlineLevel="0" collapsed="false">
      <c r="A3361" s="0" t="s">
        <v>19</v>
      </c>
      <c r="B3361" s="0" t="s">
        <v>113</v>
      </c>
      <c r="C3361" s="0" t="s">
        <v>108</v>
      </c>
      <c r="D3361" s="116" t="n">
        <v>40695</v>
      </c>
      <c r="E3361" s="0" t="n">
        <v>0.02</v>
      </c>
      <c r="F3361" s="0" t="n">
        <v>3133121</v>
      </c>
      <c r="G3361" s="151" t="s">
        <v>111</v>
      </c>
      <c r="H3361" s="151" t="s">
        <v>111</v>
      </c>
      <c r="I3361" s="152" t="s">
        <v>112</v>
      </c>
    </row>
    <row r="3362" customFormat="false" ht="12.75" hidden="false" customHeight="false" outlineLevel="0" collapsed="false">
      <c r="A3362" s="0" t="s">
        <v>21</v>
      </c>
      <c r="B3362" s="0" t="s">
        <v>110</v>
      </c>
      <c r="C3362" s="0" t="s">
        <v>108</v>
      </c>
      <c r="D3362" s="116" t="n">
        <v>40695</v>
      </c>
      <c r="E3362" s="0" t="n">
        <v>0.385</v>
      </c>
      <c r="F3362" s="0" t="n">
        <v>3133122</v>
      </c>
      <c r="G3362" s="151" t="s">
        <v>111</v>
      </c>
      <c r="H3362" s="151" t="s">
        <v>111</v>
      </c>
      <c r="I3362" s="152" t="s">
        <v>112</v>
      </c>
    </row>
    <row r="3363" customFormat="false" ht="12.75" hidden="false" customHeight="false" outlineLevel="0" collapsed="false">
      <c r="A3363" s="0" t="s">
        <v>21</v>
      </c>
      <c r="B3363" s="0" t="s">
        <v>113</v>
      </c>
      <c r="C3363" s="0" t="s">
        <v>108</v>
      </c>
      <c r="D3363" s="116" t="n">
        <v>40695</v>
      </c>
      <c r="E3363" s="0" t="n">
        <v>0</v>
      </c>
      <c r="F3363" s="0" t="n">
        <v>3133123</v>
      </c>
      <c r="G3363" s="151" t="s">
        <v>111</v>
      </c>
      <c r="H3363" s="151" t="s">
        <v>111</v>
      </c>
      <c r="I3363" s="152" t="s">
        <v>112</v>
      </c>
    </row>
    <row r="3364" customFormat="false" ht="12.75" hidden="false" customHeight="false" outlineLevel="0" collapsed="false">
      <c r="A3364" s="0" t="s">
        <v>73</v>
      </c>
      <c r="B3364" s="0" t="s">
        <v>80</v>
      </c>
      <c r="C3364" s="0" t="s">
        <v>108</v>
      </c>
      <c r="D3364" s="116" t="n">
        <v>40695</v>
      </c>
      <c r="E3364" s="0" t="n">
        <v>0.005</v>
      </c>
      <c r="F3364" s="0" t="n">
        <v>3133124</v>
      </c>
      <c r="G3364" s="151" t="s">
        <v>111</v>
      </c>
      <c r="H3364" s="151" t="s">
        <v>111</v>
      </c>
      <c r="I3364" s="152" t="s">
        <v>112</v>
      </c>
    </row>
    <row r="3365" customFormat="false" ht="12.75" hidden="false" customHeight="false" outlineLevel="0" collapsed="false">
      <c r="A3365" s="0" t="s">
        <v>74</v>
      </c>
      <c r="B3365" s="0" t="s">
        <v>80</v>
      </c>
      <c r="C3365" s="0" t="s">
        <v>108</v>
      </c>
      <c r="D3365" s="116" t="n">
        <v>40695</v>
      </c>
      <c r="E3365" s="0" t="n">
        <v>0.035</v>
      </c>
      <c r="F3365" s="0" t="n">
        <v>3133125</v>
      </c>
      <c r="G3365" s="151" t="s">
        <v>111</v>
      </c>
      <c r="H3365" s="151" t="s">
        <v>111</v>
      </c>
      <c r="I3365" s="152" t="s">
        <v>112</v>
      </c>
    </row>
    <row r="3366" customFormat="false" ht="12.75" hidden="false" customHeight="false" outlineLevel="0" collapsed="false">
      <c r="A3366" s="0" t="s">
        <v>75</v>
      </c>
      <c r="B3366" s="0" t="s">
        <v>80</v>
      </c>
      <c r="C3366" s="0" t="s">
        <v>108</v>
      </c>
      <c r="D3366" s="116" t="n">
        <v>40695</v>
      </c>
      <c r="E3366" s="0" t="n">
        <v>-0.035</v>
      </c>
      <c r="F3366" s="0" t="n">
        <v>3133126</v>
      </c>
      <c r="G3366" s="151" t="s">
        <v>111</v>
      </c>
      <c r="H3366" s="151" t="s">
        <v>111</v>
      </c>
      <c r="I3366" s="152" t="s">
        <v>112</v>
      </c>
    </row>
    <row r="3367" customFormat="false" ht="12.75" hidden="false" customHeight="false" outlineLevel="0" collapsed="false">
      <c r="A3367" s="0" t="s">
        <v>76</v>
      </c>
      <c r="B3367" s="0" t="s">
        <v>80</v>
      </c>
      <c r="C3367" s="0" t="s">
        <v>108</v>
      </c>
      <c r="D3367" s="116" t="n">
        <v>40695</v>
      </c>
      <c r="E3367" s="0" t="n">
        <v>0.035</v>
      </c>
      <c r="F3367" s="0" t="n">
        <v>3133127</v>
      </c>
      <c r="G3367" s="151" t="s">
        <v>111</v>
      </c>
      <c r="H3367" s="151" t="s">
        <v>111</v>
      </c>
      <c r="I3367" s="152" t="s">
        <v>112</v>
      </c>
    </row>
    <row r="3368" customFormat="false" ht="12.75" hidden="false" customHeight="false" outlineLevel="0" collapsed="false">
      <c r="A3368" s="0" t="s">
        <v>72</v>
      </c>
      <c r="B3368" s="0" t="s">
        <v>80</v>
      </c>
      <c r="C3368" s="0" t="s">
        <v>108</v>
      </c>
      <c r="D3368" s="116" t="n">
        <v>40695</v>
      </c>
      <c r="E3368" s="158" t="n">
        <v>40725</v>
      </c>
      <c r="I3368" s="152" t="s">
        <v>109</v>
      </c>
    </row>
    <row r="3369" customFormat="false" ht="12.75" hidden="false" customHeight="false" outlineLevel="0" collapsed="false">
      <c r="A3369" s="0" t="s">
        <v>59</v>
      </c>
      <c r="B3369" s="0" t="s">
        <v>110</v>
      </c>
      <c r="C3369" s="0" t="s">
        <v>108</v>
      </c>
      <c r="D3369" s="116" t="n">
        <v>40725</v>
      </c>
      <c r="E3369" s="0" t="n">
        <v>0.3975</v>
      </c>
      <c r="F3369" s="0" t="n">
        <v>3133100</v>
      </c>
      <c r="G3369" s="151" t="s">
        <v>111</v>
      </c>
      <c r="H3369" s="151" t="s">
        <v>111</v>
      </c>
      <c r="I3369" s="152" t="s">
        <v>112</v>
      </c>
    </row>
    <row r="3370" customFormat="false" ht="12.75" hidden="false" customHeight="false" outlineLevel="0" collapsed="false">
      <c r="A3370" s="0" t="s">
        <v>59</v>
      </c>
      <c r="B3370" s="0" t="s">
        <v>113</v>
      </c>
      <c r="C3370" s="0" t="s">
        <v>108</v>
      </c>
      <c r="D3370" s="116" t="n">
        <v>40725</v>
      </c>
      <c r="E3370" s="0" t="n">
        <v>0.02</v>
      </c>
      <c r="F3370" s="0" t="n">
        <v>3133101</v>
      </c>
      <c r="G3370" s="151" t="s">
        <v>111</v>
      </c>
      <c r="H3370" s="151" t="s">
        <v>111</v>
      </c>
      <c r="I3370" s="152" t="s">
        <v>112</v>
      </c>
    </row>
    <row r="3371" customFormat="false" ht="12.75" hidden="false" customHeight="false" outlineLevel="0" collapsed="false">
      <c r="A3371" s="0" t="s">
        <v>60</v>
      </c>
      <c r="B3371" s="0" t="s">
        <v>110</v>
      </c>
      <c r="C3371" s="0" t="s">
        <v>108</v>
      </c>
      <c r="D3371" s="116" t="n">
        <v>40725</v>
      </c>
      <c r="E3371" s="0" t="n">
        <v>0.3975</v>
      </c>
      <c r="F3371" s="0" t="n">
        <v>3133102</v>
      </c>
      <c r="G3371" s="151" t="s">
        <v>111</v>
      </c>
      <c r="H3371" s="151" t="s">
        <v>111</v>
      </c>
      <c r="I3371" s="152" t="s">
        <v>112</v>
      </c>
    </row>
    <row r="3372" customFormat="false" ht="12.75" hidden="false" customHeight="false" outlineLevel="0" collapsed="false">
      <c r="A3372" s="0" t="s">
        <v>60</v>
      </c>
      <c r="B3372" s="0" t="s">
        <v>113</v>
      </c>
      <c r="C3372" s="0" t="s">
        <v>108</v>
      </c>
      <c r="D3372" s="116" t="n">
        <v>40725</v>
      </c>
      <c r="E3372" s="0" t="n">
        <v>0.07</v>
      </c>
      <c r="F3372" s="0" t="n">
        <v>3133103</v>
      </c>
      <c r="G3372" s="151" t="s">
        <v>111</v>
      </c>
      <c r="H3372" s="151" t="s">
        <v>111</v>
      </c>
      <c r="I3372" s="152" t="s">
        <v>112</v>
      </c>
    </row>
    <row r="3373" customFormat="false" ht="12.75" hidden="false" customHeight="false" outlineLevel="0" collapsed="false">
      <c r="A3373" s="0" t="s">
        <v>61</v>
      </c>
      <c r="B3373" s="0" t="s">
        <v>110</v>
      </c>
      <c r="C3373" s="0" t="s">
        <v>108</v>
      </c>
      <c r="D3373" s="116" t="n">
        <v>40725</v>
      </c>
      <c r="E3373" s="0" t="n">
        <v>0.3975</v>
      </c>
      <c r="F3373" s="0" t="n">
        <v>3133104</v>
      </c>
      <c r="G3373" s="151" t="s">
        <v>111</v>
      </c>
      <c r="H3373" s="151" t="s">
        <v>111</v>
      </c>
      <c r="I3373" s="152" t="s">
        <v>112</v>
      </c>
    </row>
    <row r="3374" customFormat="false" ht="12.75" hidden="false" customHeight="false" outlineLevel="0" collapsed="false">
      <c r="A3374" s="0" t="s">
        <v>61</v>
      </c>
      <c r="B3374" s="0" t="s">
        <v>113</v>
      </c>
      <c r="C3374" s="0" t="s">
        <v>108</v>
      </c>
      <c r="D3374" s="116" t="n">
        <v>40725</v>
      </c>
      <c r="E3374" s="0" t="n">
        <v>0.02</v>
      </c>
      <c r="F3374" s="0" t="n">
        <v>3133105</v>
      </c>
      <c r="G3374" s="151" t="s">
        <v>111</v>
      </c>
      <c r="H3374" s="151" t="s">
        <v>111</v>
      </c>
      <c r="I3374" s="152" t="s">
        <v>112</v>
      </c>
    </row>
    <row r="3375" customFormat="false" ht="12.75" hidden="false" customHeight="false" outlineLevel="0" collapsed="false">
      <c r="A3375" s="0" t="s">
        <v>62</v>
      </c>
      <c r="B3375" s="0" t="s">
        <v>110</v>
      </c>
      <c r="C3375" s="0" t="s">
        <v>108</v>
      </c>
      <c r="D3375" s="116" t="n">
        <v>40725</v>
      </c>
      <c r="E3375" s="0" t="n">
        <v>0.3975</v>
      </c>
      <c r="F3375" s="0" t="n">
        <v>3133106</v>
      </c>
      <c r="G3375" s="151" t="s">
        <v>111</v>
      </c>
      <c r="H3375" s="151" t="s">
        <v>111</v>
      </c>
      <c r="I3375" s="152" t="s">
        <v>112</v>
      </c>
    </row>
    <row r="3376" customFormat="false" ht="12.75" hidden="false" customHeight="false" outlineLevel="0" collapsed="false">
      <c r="A3376" s="0" t="s">
        <v>62</v>
      </c>
      <c r="B3376" s="0" t="s">
        <v>113</v>
      </c>
      <c r="C3376" s="0" t="s">
        <v>108</v>
      </c>
      <c r="D3376" s="116" t="n">
        <v>40725</v>
      </c>
      <c r="E3376" s="0" t="n">
        <v>0.07</v>
      </c>
      <c r="F3376" s="0" t="n">
        <v>3133107</v>
      </c>
      <c r="G3376" s="151" t="s">
        <v>111</v>
      </c>
      <c r="H3376" s="151" t="s">
        <v>111</v>
      </c>
      <c r="I3376" s="152" t="s">
        <v>112</v>
      </c>
    </row>
    <row r="3377" customFormat="false" ht="12.75" hidden="false" customHeight="false" outlineLevel="0" collapsed="false">
      <c r="A3377" s="0" t="s">
        <v>49</v>
      </c>
      <c r="B3377" s="0" t="s">
        <v>110</v>
      </c>
      <c r="C3377" s="0" t="s">
        <v>108</v>
      </c>
      <c r="D3377" s="116" t="n">
        <v>40725</v>
      </c>
      <c r="E3377" s="0" t="n">
        <v>0.35</v>
      </c>
      <c r="F3377" s="0" t="n">
        <v>3133108</v>
      </c>
      <c r="G3377" s="151" t="s">
        <v>111</v>
      </c>
      <c r="H3377" s="151" t="s">
        <v>111</v>
      </c>
      <c r="I3377" s="152" t="s">
        <v>112</v>
      </c>
    </row>
    <row r="3378" customFormat="false" ht="12.75" hidden="false" customHeight="false" outlineLevel="0" collapsed="false">
      <c r="A3378" s="0" t="s">
        <v>49</v>
      </c>
      <c r="B3378" s="0" t="s">
        <v>113</v>
      </c>
      <c r="C3378" s="0" t="s">
        <v>108</v>
      </c>
      <c r="D3378" s="116" t="n">
        <v>40725</v>
      </c>
      <c r="E3378" s="0" t="n">
        <v>0.005</v>
      </c>
      <c r="F3378" s="0" t="n">
        <v>3133109</v>
      </c>
      <c r="G3378" s="151" t="s">
        <v>111</v>
      </c>
      <c r="H3378" s="151" t="s">
        <v>111</v>
      </c>
      <c r="I3378" s="152" t="s">
        <v>112</v>
      </c>
    </row>
    <row r="3379" customFormat="false" ht="12.75" hidden="false" customHeight="false" outlineLevel="0" collapsed="false">
      <c r="A3379" s="0" t="s">
        <v>50</v>
      </c>
      <c r="B3379" s="0" t="s">
        <v>110</v>
      </c>
      <c r="C3379" s="0" t="s">
        <v>108</v>
      </c>
      <c r="D3379" s="116" t="n">
        <v>40725</v>
      </c>
      <c r="E3379" s="0" t="n">
        <v>0.41</v>
      </c>
      <c r="F3379" s="0" t="n">
        <v>3133110</v>
      </c>
      <c r="G3379" s="151" t="s">
        <v>111</v>
      </c>
      <c r="H3379" s="151" t="s">
        <v>111</v>
      </c>
      <c r="I3379" s="152" t="s">
        <v>112</v>
      </c>
    </row>
    <row r="3380" customFormat="false" ht="12.75" hidden="false" customHeight="false" outlineLevel="0" collapsed="false">
      <c r="A3380" s="0" t="s">
        <v>50</v>
      </c>
      <c r="B3380" s="0" t="s">
        <v>113</v>
      </c>
      <c r="C3380" s="0" t="s">
        <v>108</v>
      </c>
      <c r="D3380" s="116" t="n">
        <v>40725</v>
      </c>
      <c r="E3380" s="0" t="n">
        <v>-0.02</v>
      </c>
      <c r="F3380" s="0" t="n">
        <v>3133111</v>
      </c>
      <c r="G3380" s="151" t="s">
        <v>111</v>
      </c>
      <c r="H3380" s="151" t="s">
        <v>111</v>
      </c>
      <c r="I3380" s="152" t="s">
        <v>112</v>
      </c>
    </row>
    <row r="3381" customFormat="false" ht="12.75" hidden="false" customHeight="false" outlineLevel="0" collapsed="false">
      <c r="A3381" s="0" t="s">
        <v>51</v>
      </c>
      <c r="B3381" s="0" t="s">
        <v>110</v>
      </c>
      <c r="C3381" s="0" t="s">
        <v>108</v>
      </c>
      <c r="D3381" s="116" t="n">
        <v>40725</v>
      </c>
      <c r="E3381" s="0" t="n">
        <v>0.41</v>
      </c>
      <c r="F3381" s="0" t="n">
        <v>3133112</v>
      </c>
      <c r="G3381" s="151" t="s">
        <v>111</v>
      </c>
      <c r="H3381" s="151" t="s">
        <v>111</v>
      </c>
      <c r="I3381" s="152" t="s">
        <v>112</v>
      </c>
    </row>
    <row r="3382" customFormat="false" ht="12.75" hidden="false" customHeight="false" outlineLevel="0" collapsed="false">
      <c r="A3382" s="0" t="s">
        <v>51</v>
      </c>
      <c r="B3382" s="0" t="s">
        <v>113</v>
      </c>
      <c r="C3382" s="0" t="s">
        <v>108</v>
      </c>
      <c r="D3382" s="116" t="n">
        <v>40725</v>
      </c>
      <c r="E3382" s="0" t="n">
        <v>0.035</v>
      </c>
      <c r="F3382" s="0" t="n">
        <v>3133113</v>
      </c>
      <c r="G3382" s="151" t="s">
        <v>111</v>
      </c>
      <c r="H3382" s="151" t="s">
        <v>111</v>
      </c>
      <c r="I3382" s="152" t="s">
        <v>112</v>
      </c>
    </row>
    <row r="3383" customFormat="false" ht="12.75" hidden="false" customHeight="false" outlineLevel="0" collapsed="false">
      <c r="A3383" s="0" t="s">
        <v>52</v>
      </c>
      <c r="B3383" s="0" t="s">
        <v>110</v>
      </c>
      <c r="C3383" s="0" t="s">
        <v>108</v>
      </c>
      <c r="D3383" s="116" t="n">
        <v>40725</v>
      </c>
      <c r="E3383" s="0" t="n">
        <v>0.41</v>
      </c>
      <c r="F3383" s="0" t="n">
        <v>3133114</v>
      </c>
      <c r="G3383" s="151" t="s">
        <v>111</v>
      </c>
      <c r="H3383" s="151" t="s">
        <v>111</v>
      </c>
      <c r="I3383" s="152" t="s">
        <v>112</v>
      </c>
    </row>
    <row r="3384" customFormat="false" ht="12.75" hidden="false" customHeight="false" outlineLevel="0" collapsed="false">
      <c r="A3384" s="0" t="s">
        <v>52</v>
      </c>
      <c r="B3384" s="0" t="s">
        <v>113</v>
      </c>
      <c r="C3384" s="0" t="s">
        <v>108</v>
      </c>
      <c r="D3384" s="116" t="n">
        <v>40725</v>
      </c>
      <c r="E3384" s="0" t="n">
        <v>-0.02</v>
      </c>
      <c r="F3384" s="0" t="n">
        <v>3133115</v>
      </c>
      <c r="G3384" s="151" t="s">
        <v>111</v>
      </c>
      <c r="H3384" s="151" t="s">
        <v>111</v>
      </c>
      <c r="I3384" s="152" t="s">
        <v>112</v>
      </c>
    </row>
    <row r="3385" customFormat="false" ht="12.75" hidden="false" customHeight="false" outlineLevel="0" collapsed="false">
      <c r="A3385" s="0" t="s">
        <v>17</v>
      </c>
      <c r="B3385" s="0" t="s">
        <v>110</v>
      </c>
      <c r="C3385" s="0" t="s">
        <v>108</v>
      </c>
      <c r="D3385" s="116" t="n">
        <v>40725</v>
      </c>
      <c r="E3385" s="0" t="n">
        <v>0</v>
      </c>
      <c r="F3385" s="0" t="n">
        <v>3133116</v>
      </c>
      <c r="G3385" s="151" t="s">
        <v>111</v>
      </c>
      <c r="H3385" s="151" t="s">
        <v>111</v>
      </c>
      <c r="I3385" s="152" t="s">
        <v>112</v>
      </c>
    </row>
    <row r="3386" customFormat="false" ht="12.75" hidden="false" customHeight="false" outlineLevel="0" collapsed="false">
      <c r="A3386" s="0" t="s">
        <v>17</v>
      </c>
      <c r="B3386" s="0" t="s">
        <v>113</v>
      </c>
      <c r="C3386" s="0" t="s">
        <v>108</v>
      </c>
      <c r="D3386" s="116" t="n">
        <v>40725</v>
      </c>
      <c r="E3386" s="0" t="n">
        <v>0</v>
      </c>
      <c r="F3386" s="0" t="n">
        <v>3133117</v>
      </c>
      <c r="G3386" s="151" t="s">
        <v>111</v>
      </c>
      <c r="H3386" s="151" t="s">
        <v>111</v>
      </c>
      <c r="I3386" s="152" t="s">
        <v>112</v>
      </c>
    </row>
    <row r="3387" customFormat="false" ht="12.75" hidden="false" customHeight="false" outlineLevel="0" collapsed="false">
      <c r="A3387" s="0" t="s">
        <v>18</v>
      </c>
      <c r="B3387" s="0" t="s">
        <v>110</v>
      </c>
      <c r="C3387" s="0" t="s">
        <v>108</v>
      </c>
      <c r="D3387" s="116" t="n">
        <v>40725</v>
      </c>
      <c r="E3387" s="0" t="n">
        <v>0</v>
      </c>
      <c r="F3387" s="0" t="n">
        <v>3133118</v>
      </c>
      <c r="G3387" s="151" t="s">
        <v>111</v>
      </c>
      <c r="H3387" s="151" t="s">
        <v>111</v>
      </c>
      <c r="I3387" s="152" t="s">
        <v>112</v>
      </c>
    </row>
    <row r="3388" customFormat="false" ht="12.75" hidden="false" customHeight="false" outlineLevel="0" collapsed="false">
      <c r="A3388" s="0" t="s">
        <v>18</v>
      </c>
      <c r="B3388" s="0" t="s">
        <v>113</v>
      </c>
      <c r="C3388" s="0" t="s">
        <v>108</v>
      </c>
      <c r="D3388" s="116" t="n">
        <v>40725</v>
      </c>
      <c r="E3388" s="0" t="n">
        <v>0</v>
      </c>
      <c r="F3388" s="0" t="n">
        <v>3133119</v>
      </c>
      <c r="G3388" s="151" t="s">
        <v>111</v>
      </c>
      <c r="H3388" s="151" t="s">
        <v>111</v>
      </c>
      <c r="I3388" s="152" t="s">
        <v>112</v>
      </c>
    </row>
    <row r="3389" customFormat="false" ht="12.75" hidden="false" customHeight="false" outlineLevel="0" collapsed="false">
      <c r="A3389" s="0" t="s">
        <v>19</v>
      </c>
      <c r="B3389" s="0" t="s">
        <v>110</v>
      </c>
      <c r="C3389" s="0" t="s">
        <v>108</v>
      </c>
      <c r="D3389" s="116" t="n">
        <v>40725</v>
      </c>
      <c r="E3389" s="0" t="n">
        <v>0.3975</v>
      </c>
      <c r="F3389" s="0" t="n">
        <v>3133120</v>
      </c>
      <c r="G3389" s="151" t="s">
        <v>111</v>
      </c>
      <c r="H3389" s="151" t="s">
        <v>111</v>
      </c>
      <c r="I3389" s="152" t="s">
        <v>112</v>
      </c>
    </row>
    <row r="3390" customFormat="false" ht="12.75" hidden="false" customHeight="false" outlineLevel="0" collapsed="false">
      <c r="A3390" s="0" t="s">
        <v>19</v>
      </c>
      <c r="B3390" s="0" t="s">
        <v>113</v>
      </c>
      <c r="C3390" s="0" t="s">
        <v>108</v>
      </c>
      <c r="D3390" s="116" t="n">
        <v>40725</v>
      </c>
      <c r="E3390" s="0" t="n">
        <v>0.02</v>
      </c>
      <c r="F3390" s="0" t="n">
        <v>3133121</v>
      </c>
      <c r="G3390" s="151" t="s">
        <v>111</v>
      </c>
      <c r="H3390" s="151" t="s">
        <v>111</v>
      </c>
      <c r="I3390" s="152" t="s">
        <v>112</v>
      </c>
    </row>
    <row r="3391" customFormat="false" ht="12.75" hidden="false" customHeight="false" outlineLevel="0" collapsed="false">
      <c r="A3391" s="0" t="s">
        <v>21</v>
      </c>
      <c r="B3391" s="0" t="s">
        <v>110</v>
      </c>
      <c r="C3391" s="0" t="s">
        <v>108</v>
      </c>
      <c r="D3391" s="116" t="n">
        <v>40725</v>
      </c>
      <c r="E3391" s="0" t="n">
        <v>0</v>
      </c>
      <c r="F3391" s="0" t="n">
        <v>3133122</v>
      </c>
      <c r="G3391" s="151" t="s">
        <v>111</v>
      </c>
      <c r="H3391" s="151" t="s">
        <v>111</v>
      </c>
      <c r="I3391" s="152" t="s">
        <v>112</v>
      </c>
    </row>
    <row r="3392" customFormat="false" ht="12.75" hidden="false" customHeight="false" outlineLevel="0" collapsed="false">
      <c r="A3392" s="0" t="s">
        <v>21</v>
      </c>
      <c r="B3392" s="0" t="s">
        <v>113</v>
      </c>
      <c r="C3392" s="0" t="s">
        <v>108</v>
      </c>
      <c r="D3392" s="116" t="n">
        <v>40725</v>
      </c>
      <c r="E3392" s="0" t="n">
        <v>0</v>
      </c>
      <c r="F3392" s="0" t="n">
        <v>3133123</v>
      </c>
      <c r="G3392" s="151" t="s">
        <v>111</v>
      </c>
      <c r="H3392" s="151" t="s">
        <v>111</v>
      </c>
      <c r="I3392" s="152" t="s">
        <v>112</v>
      </c>
    </row>
    <row r="3393" customFormat="false" ht="12.75" hidden="false" customHeight="false" outlineLevel="0" collapsed="false">
      <c r="A3393" s="0" t="s">
        <v>73</v>
      </c>
      <c r="B3393" s="0" t="s">
        <v>80</v>
      </c>
      <c r="C3393" s="0" t="s">
        <v>108</v>
      </c>
      <c r="D3393" s="116" t="n">
        <v>40725</v>
      </c>
      <c r="E3393" s="0" t="n">
        <v>0.005</v>
      </c>
      <c r="F3393" s="0" t="n">
        <v>3133124</v>
      </c>
      <c r="G3393" s="151" t="s">
        <v>111</v>
      </c>
      <c r="H3393" s="151" t="s">
        <v>111</v>
      </c>
      <c r="I3393" s="152" t="s">
        <v>112</v>
      </c>
    </row>
    <row r="3394" customFormat="false" ht="12.75" hidden="false" customHeight="false" outlineLevel="0" collapsed="false">
      <c r="A3394" s="0" t="s">
        <v>74</v>
      </c>
      <c r="B3394" s="0" t="s">
        <v>80</v>
      </c>
      <c r="C3394" s="0" t="s">
        <v>108</v>
      </c>
      <c r="D3394" s="116" t="n">
        <v>40725</v>
      </c>
      <c r="E3394" s="0" t="n">
        <v>0.035</v>
      </c>
      <c r="F3394" s="0" t="n">
        <v>3133125</v>
      </c>
      <c r="G3394" s="151" t="s">
        <v>111</v>
      </c>
      <c r="H3394" s="151" t="s">
        <v>111</v>
      </c>
      <c r="I3394" s="152" t="s">
        <v>112</v>
      </c>
    </row>
    <row r="3395" customFormat="false" ht="12.75" hidden="false" customHeight="false" outlineLevel="0" collapsed="false">
      <c r="A3395" s="0" t="s">
        <v>75</v>
      </c>
      <c r="B3395" s="0" t="s">
        <v>80</v>
      </c>
      <c r="C3395" s="0" t="s">
        <v>108</v>
      </c>
      <c r="D3395" s="116" t="n">
        <v>40725</v>
      </c>
      <c r="E3395" s="0" t="n">
        <v>-0.02</v>
      </c>
      <c r="F3395" s="0" t="n">
        <v>3133126</v>
      </c>
      <c r="G3395" s="151" t="s">
        <v>111</v>
      </c>
      <c r="H3395" s="151" t="s">
        <v>111</v>
      </c>
      <c r="I3395" s="152" t="s">
        <v>112</v>
      </c>
    </row>
    <row r="3396" customFormat="false" ht="12.75" hidden="false" customHeight="false" outlineLevel="0" collapsed="false">
      <c r="A3396" s="0" t="s">
        <v>76</v>
      </c>
      <c r="B3396" s="0" t="s">
        <v>80</v>
      </c>
      <c r="C3396" s="0" t="s">
        <v>108</v>
      </c>
      <c r="D3396" s="116" t="n">
        <v>40725</v>
      </c>
      <c r="E3396" s="0" t="n">
        <v>0.035</v>
      </c>
      <c r="F3396" s="0" t="n">
        <v>3133127</v>
      </c>
      <c r="G3396" s="151" t="s">
        <v>111</v>
      </c>
      <c r="H3396" s="151" t="s">
        <v>111</v>
      </c>
      <c r="I3396" s="152" t="s">
        <v>112</v>
      </c>
    </row>
    <row r="3397" customFormat="false" ht="12.75" hidden="false" customHeight="false" outlineLevel="0" collapsed="false">
      <c r="A3397" s="0" t="s">
        <v>72</v>
      </c>
      <c r="B3397" s="0" t="s">
        <v>80</v>
      </c>
      <c r="C3397" s="0" t="s">
        <v>108</v>
      </c>
      <c r="D3397" s="116" t="n">
        <v>40725</v>
      </c>
      <c r="E3397" s="158" t="n">
        <v>40756</v>
      </c>
      <c r="I3397" s="152" t="s">
        <v>109</v>
      </c>
    </row>
    <row r="3398" customFormat="false" ht="12.75" hidden="false" customHeight="false" outlineLevel="0" collapsed="false">
      <c r="A3398" s="0" t="s">
        <v>59</v>
      </c>
      <c r="B3398" s="0" t="s">
        <v>110</v>
      </c>
      <c r="C3398" s="0" t="s">
        <v>108</v>
      </c>
      <c r="D3398" s="116" t="n">
        <v>40756</v>
      </c>
      <c r="E3398" s="0" t="n">
        <v>0.4</v>
      </c>
      <c r="F3398" s="0" t="n">
        <v>3133100</v>
      </c>
      <c r="G3398" s="151" t="s">
        <v>111</v>
      </c>
      <c r="H3398" s="151" t="s">
        <v>111</v>
      </c>
      <c r="I3398" s="152" t="s">
        <v>112</v>
      </c>
    </row>
    <row r="3399" customFormat="false" ht="12.75" hidden="false" customHeight="false" outlineLevel="0" collapsed="false">
      <c r="A3399" s="0" t="s">
        <v>59</v>
      </c>
      <c r="B3399" s="0" t="s">
        <v>113</v>
      </c>
      <c r="C3399" s="0" t="s">
        <v>108</v>
      </c>
      <c r="D3399" s="116" t="n">
        <v>40756</v>
      </c>
      <c r="E3399" s="0" t="n">
        <v>0.02</v>
      </c>
      <c r="F3399" s="0" t="n">
        <v>3133101</v>
      </c>
      <c r="G3399" s="151" t="s">
        <v>111</v>
      </c>
      <c r="H3399" s="151" t="s">
        <v>111</v>
      </c>
      <c r="I3399" s="152" t="s">
        <v>112</v>
      </c>
    </row>
    <row r="3400" customFormat="false" ht="12.75" hidden="false" customHeight="false" outlineLevel="0" collapsed="false">
      <c r="A3400" s="0" t="s">
        <v>60</v>
      </c>
      <c r="B3400" s="0" t="s">
        <v>110</v>
      </c>
      <c r="C3400" s="0" t="s">
        <v>108</v>
      </c>
      <c r="D3400" s="116" t="n">
        <v>40756</v>
      </c>
      <c r="E3400" s="0" t="n">
        <v>0.4</v>
      </c>
      <c r="F3400" s="0" t="n">
        <v>3133102</v>
      </c>
      <c r="G3400" s="151" t="s">
        <v>111</v>
      </c>
      <c r="H3400" s="151" t="s">
        <v>111</v>
      </c>
      <c r="I3400" s="152" t="s">
        <v>112</v>
      </c>
    </row>
    <row r="3401" customFormat="false" ht="12.75" hidden="false" customHeight="false" outlineLevel="0" collapsed="false">
      <c r="A3401" s="0" t="s">
        <v>60</v>
      </c>
      <c r="B3401" s="0" t="s">
        <v>113</v>
      </c>
      <c r="C3401" s="0" t="s">
        <v>108</v>
      </c>
      <c r="D3401" s="116" t="n">
        <v>40756</v>
      </c>
      <c r="E3401" s="0" t="n">
        <v>0.07</v>
      </c>
      <c r="F3401" s="0" t="n">
        <v>3133103</v>
      </c>
      <c r="G3401" s="151" t="s">
        <v>111</v>
      </c>
      <c r="H3401" s="151" t="s">
        <v>111</v>
      </c>
      <c r="I3401" s="152" t="s">
        <v>112</v>
      </c>
    </row>
    <row r="3402" customFormat="false" ht="12.75" hidden="false" customHeight="false" outlineLevel="0" collapsed="false">
      <c r="A3402" s="0" t="s">
        <v>61</v>
      </c>
      <c r="B3402" s="0" t="s">
        <v>110</v>
      </c>
      <c r="C3402" s="0" t="s">
        <v>108</v>
      </c>
      <c r="D3402" s="116" t="n">
        <v>40756</v>
      </c>
      <c r="E3402" s="0" t="n">
        <v>0.4</v>
      </c>
      <c r="F3402" s="0" t="n">
        <v>3133104</v>
      </c>
      <c r="G3402" s="151" t="s">
        <v>111</v>
      </c>
      <c r="H3402" s="151" t="s">
        <v>111</v>
      </c>
      <c r="I3402" s="152" t="s">
        <v>112</v>
      </c>
    </row>
    <row r="3403" customFormat="false" ht="12.75" hidden="false" customHeight="false" outlineLevel="0" collapsed="false">
      <c r="A3403" s="0" t="s">
        <v>61</v>
      </c>
      <c r="B3403" s="0" t="s">
        <v>113</v>
      </c>
      <c r="C3403" s="0" t="s">
        <v>108</v>
      </c>
      <c r="D3403" s="116" t="n">
        <v>40756</v>
      </c>
      <c r="E3403" s="0" t="n">
        <v>0.02</v>
      </c>
      <c r="F3403" s="0" t="n">
        <v>3133105</v>
      </c>
      <c r="G3403" s="151" t="s">
        <v>111</v>
      </c>
      <c r="H3403" s="151" t="s">
        <v>111</v>
      </c>
      <c r="I3403" s="152" t="s">
        <v>112</v>
      </c>
    </row>
    <row r="3404" customFormat="false" ht="12.75" hidden="false" customHeight="false" outlineLevel="0" collapsed="false">
      <c r="A3404" s="0" t="s">
        <v>62</v>
      </c>
      <c r="B3404" s="0" t="s">
        <v>110</v>
      </c>
      <c r="C3404" s="0" t="s">
        <v>108</v>
      </c>
      <c r="D3404" s="116" t="n">
        <v>40756</v>
      </c>
      <c r="E3404" s="0" t="n">
        <v>0.4</v>
      </c>
      <c r="F3404" s="0" t="n">
        <v>3133106</v>
      </c>
      <c r="G3404" s="151" t="s">
        <v>111</v>
      </c>
      <c r="H3404" s="151" t="s">
        <v>111</v>
      </c>
      <c r="I3404" s="152" t="s">
        <v>112</v>
      </c>
    </row>
    <row r="3405" customFormat="false" ht="12.75" hidden="false" customHeight="false" outlineLevel="0" collapsed="false">
      <c r="A3405" s="0" t="s">
        <v>62</v>
      </c>
      <c r="B3405" s="0" t="s">
        <v>113</v>
      </c>
      <c r="C3405" s="0" t="s">
        <v>108</v>
      </c>
      <c r="D3405" s="116" t="n">
        <v>40756</v>
      </c>
      <c r="E3405" s="0" t="n">
        <v>0.07</v>
      </c>
      <c r="F3405" s="0" t="n">
        <v>3133107</v>
      </c>
      <c r="G3405" s="151" t="s">
        <v>111</v>
      </c>
      <c r="H3405" s="151" t="s">
        <v>111</v>
      </c>
      <c r="I3405" s="152" t="s">
        <v>112</v>
      </c>
    </row>
    <row r="3406" customFormat="false" ht="12.75" hidden="false" customHeight="false" outlineLevel="0" collapsed="false">
      <c r="A3406" s="0" t="s">
        <v>49</v>
      </c>
      <c r="B3406" s="0" t="s">
        <v>110</v>
      </c>
      <c r="C3406" s="0" t="s">
        <v>108</v>
      </c>
      <c r="D3406" s="116" t="n">
        <v>40756</v>
      </c>
      <c r="E3406" s="0" t="n">
        <v>0.35</v>
      </c>
      <c r="F3406" s="0" t="n">
        <v>3133108</v>
      </c>
      <c r="G3406" s="151" t="s">
        <v>111</v>
      </c>
      <c r="H3406" s="151" t="s">
        <v>111</v>
      </c>
      <c r="I3406" s="152" t="s">
        <v>112</v>
      </c>
    </row>
    <row r="3407" customFormat="false" ht="12.75" hidden="false" customHeight="false" outlineLevel="0" collapsed="false">
      <c r="A3407" s="0" t="s">
        <v>49</v>
      </c>
      <c r="B3407" s="0" t="s">
        <v>113</v>
      </c>
      <c r="C3407" s="0" t="s">
        <v>108</v>
      </c>
      <c r="D3407" s="116" t="n">
        <v>40756</v>
      </c>
      <c r="E3407" s="0" t="n">
        <v>-0.005</v>
      </c>
      <c r="F3407" s="0" t="n">
        <v>3133109</v>
      </c>
      <c r="G3407" s="151" t="s">
        <v>111</v>
      </c>
      <c r="H3407" s="151" t="s">
        <v>111</v>
      </c>
      <c r="I3407" s="152" t="s">
        <v>112</v>
      </c>
    </row>
    <row r="3408" customFormat="false" ht="12.75" hidden="false" customHeight="false" outlineLevel="0" collapsed="false">
      <c r="A3408" s="0" t="s">
        <v>50</v>
      </c>
      <c r="B3408" s="0" t="s">
        <v>110</v>
      </c>
      <c r="C3408" s="0" t="s">
        <v>108</v>
      </c>
      <c r="D3408" s="116" t="n">
        <v>40756</v>
      </c>
      <c r="E3408" s="0" t="n">
        <v>0.41</v>
      </c>
      <c r="F3408" s="0" t="n">
        <v>3133110</v>
      </c>
      <c r="G3408" s="151" t="s">
        <v>111</v>
      </c>
      <c r="H3408" s="151" t="s">
        <v>111</v>
      </c>
      <c r="I3408" s="152" t="s">
        <v>112</v>
      </c>
    </row>
    <row r="3409" customFormat="false" ht="12.75" hidden="false" customHeight="false" outlineLevel="0" collapsed="false">
      <c r="A3409" s="0" t="s">
        <v>50</v>
      </c>
      <c r="B3409" s="0" t="s">
        <v>113</v>
      </c>
      <c r="C3409" s="0" t="s">
        <v>108</v>
      </c>
      <c r="D3409" s="116" t="n">
        <v>40756</v>
      </c>
      <c r="E3409" s="0" t="n">
        <v>-0.02</v>
      </c>
      <c r="F3409" s="0" t="n">
        <v>3133111</v>
      </c>
      <c r="G3409" s="151" t="s">
        <v>111</v>
      </c>
      <c r="H3409" s="151" t="s">
        <v>111</v>
      </c>
      <c r="I3409" s="152" t="s">
        <v>112</v>
      </c>
    </row>
    <row r="3410" customFormat="false" ht="12.75" hidden="false" customHeight="false" outlineLevel="0" collapsed="false">
      <c r="A3410" s="0" t="s">
        <v>51</v>
      </c>
      <c r="B3410" s="0" t="s">
        <v>110</v>
      </c>
      <c r="C3410" s="0" t="s">
        <v>108</v>
      </c>
      <c r="D3410" s="116" t="n">
        <v>40756</v>
      </c>
      <c r="E3410" s="0" t="n">
        <v>0.41</v>
      </c>
      <c r="F3410" s="0" t="n">
        <v>3133112</v>
      </c>
      <c r="G3410" s="151" t="s">
        <v>111</v>
      </c>
      <c r="H3410" s="151" t="s">
        <v>111</v>
      </c>
      <c r="I3410" s="152" t="s">
        <v>112</v>
      </c>
    </row>
    <row r="3411" customFormat="false" ht="12.75" hidden="false" customHeight="false" outlineLevel="0" collapsed="false">
      <c r="A3411" s="0" t="s">
        <v>51</v>
      </c>
      <c r="B3411" s="0" t="s">
        <v>113</v>
      </c>
      <c r="C3411" s="0" t="s">
        <v>108</v>
      </c>
      <c r="D3411" s="116" t="n">
        <v>40756</v>
      </c>
      <c r="E3411" s="0" t="n">
        <v>0.01</v>
      </c>
      <c r="F3411" s="0" t="n">
        <v>3133113</v>
      </c>
      <c r="G3411" s="151" t="s">
        <v>111</v>
      </c>
      <c r="H3411" s="151" t="s">
        <v>111</v>
      </c>
      <c r="I3411" s="152" t="s">
        <v>112</v>
      </c>
    </row>
    <row r="3412" customFormat="false" ht="12.75" hidden="false" customHeight="false" outlineLevel="0" collapsed="false">
      <c r="A3412" s="0" t="s">
        <v>52</v>
      </c>
      <c r="B3412" s="0" t="s">
        <v>110</v>
      </c>
      <c r="C3412" s="0" t="s">
        <v>108</v>
      </c>
      <c r="D3412" s="116" t="n">
        <v>40756</v>
      </c>
      <c r="E3412" s="0" t="n">
        <v>0.41</v>
      </c>
      <c r="F3412" s="0" t="n">
        <v>3133114</v>
      </c>
      <c r="G3412" s="151" t="s">
        <v>111</v>
      </c>
      <c r="H3412" s="151" t="s">
        <v>111</v>
      </c>
      <c r="I3412" s="152" t="s">
        <v>112</v>
      </c>
    </row>
    <row r="3413" customFormat="false" ht="12.75" hidden="false" customHeight="false" outlineLevel="0" collapsed="false">
      <c r="A3413" s="0" t="s">
        <v>52</v>
      </c>
      <c r="B3413" s="0" t="s">
        <v>113</v>
      </c>
      <c r="C3413" s="0" t="s">
        <v>108</v>
      </c>
      <c r="D3413" s="116" t="n">
        <v>40756</v>
      </c>
      <c r="E3413" s="0" t="n">
        <v>-0.02</v>
      </c>
      <c r="F3413" s="0" t="n">
        <v>3133115</v>
      </c>
      <c r="G3413" s="151" t="s">
        <v>111</v>
      </c>
      <c r="H3413" s="151" t="s">
        <v>111</v>
      </c>
      <c r="I3413" s="152" t="s">
        <v>112</v>
      </c>
    </row>
    <row r="3414" customFormat="false" ht="12.75" hidden="false" customHeight="false" outlineLevel="0" collapsed="false">
      <c r="A3414" s="0" t="s">
        <v>17</v>
      </c>
      <c r="B3414" s="0" t="s">
        <v>110</v>
      </c>
      <c r="C3414" s="0" t="s">
        <v>108</v>
      </c>
      <c r="D3414" s="116" t="n">
        <v>40756</v>
      </c>
      <c r="E3414" s="0" t="n">
        <v>0</v>
      </c>
      <c r="F3414" s="0" t="n">
        <v>3133116</v>
      </c>
      <c r="G3414" s="151" t="s">
        <v>111</v>
      </c>
      <c r="H3414" s="151" t="s">
        <v>111</v>
      </c>
      <c r="I3414" s="152" t="s">
        <v>112</v>
      </c>
    </row>
    <row r="3415" customFormat="false" ht="12.75" hidden="false" customHeight="false" outlineLevel="0" collapsed="false">
      <c r="A3415" s="0" t="s">
        <v>17</v>
      </c>
      <c r="B3415" s="0" t="s">
        <v>113</v>
      </c>
      <c r="C3415" s="0" t="s">
        <v>108</v>
      </c>
      <c r="D3415" s="116" t="n">
        <v>40756</v>
      </c>
      <c r="E3415" s="0" t="n">
        <v>0</v>
      </c>
      <c r="F3415" s="0" t="n">
        <v>3133117</v>
      </c>
      <c r="G3415" s="151" t="s">
        <v>111</v>
      </c>
      <c r="H3415" s="151" t="s">
        <v>111</v>
      </c>
      <c r="I3415" s="152" t="s">
        <v>112</v>
      </c>
    </row>
    <row r="3416" customFormat="false" ht="12.75" hidden="false" customHeight="false" outlineLevel="0" collapsed="false">
      <c r="A3416" s="0" t="s">
        <v>18</v>
      </c>
      <c r="B3416" s="0" t="s">
        <v>110</v>
      </c>
      <c r="C3416" s="0" t="s">
        <v>108</v>
      </c>
      <c r="D3416" s="116" t="n">
        <v>40756</v>
      </c>
      <c r="E3416" s="0" t="n">
        <v>0</v>
      </c>
      <c r="F3416" s="0" t="n">
        <v>3133118</v>
      </c>
      <c r="G3416" s="151" t="s">
        <v>111</v>
      </c>
      <c r="H3416" s="151" t="s">
        <v>111</v>
      </c>
      <c r="I3416" s="152" t="s">
        <v>112</v>
      </c>
    </row>
    <row r="3417" customFormat="false" ht="12.75" hidden="false" customHeight="false" outlineLevel="0" collapsed="false">
      <c r="A3417" s="0" t="s">
        <v>18</v>
      </c>
      <c r="B3417" s="0" t="s">
        <v>113</v>
      </c>
      <c r="C3417" s="0" t="s">
        <v>108</v>
      </c>
      <c r="D3417" s="116" t="n">
        <v>40756</v>
      </c>
      <c r="E3417" s="0" t="n">
        <v>0</v>
      </c>
      <c r="F3417" s="0" t="n">
        <v>3133119</v>
      </c>
      <c r="G3417" s="151" t="s">
        <v>111</v>
      </c>
      <c r="H3417" s="151" t="s">
        <v>111</v>
      </c>
      <c r="I3417" s="152" t="s">
        <v>112</v>
      </c>
    </row>
    <row r="3418" customFormat="false" ht="12.75" hidden="false" customHeight="false" outlineLevel="0" collapsed="false">
      <c r="A3418" s="0" t="s">
        <v>19</v>
      </c>
      <c r="B3418" s="0" t="s">
        <v>110</v>
      </c>
      <c r="C3418" s="0" t="s">
        <v>108</v>
      </c>
      <c r="D3418" s="116" t="n">
        <v>40756</v>
      </c>
      <c r="E3418" s="0" t="n">
        <v>0.4</v>
      </c>
      <c r="F3418" s="0" t="n">
        <v>3133120</v>
      </c>
      <c r="G3418" s="151" t="s">
        <v>111</v>
      </c>
      <c r="H3418" s="151" t="s">
        <v>111</v>
      </c>
      <c r="I3418" s="152" t="s">
        <v>112</v>
      </c>
    </row>
    <row r="3419" customFormat="false" ht="12.75" hidden="false" customHeight="false" outlineLevel="0" collapsed="false">
      <c r="A3419" s="0" t="s">
        <v>19</v>
      </c>
      <c r="B3419" s="0" t="s">
        <v>113</v>
      </c>
      <c r="C3419" s="0" t="s">
        <v>108</v>
      </c>
      <c r="D3419" s="116" t="n">
        <v>40756</v>
      </c>
      <c r="E3419" s="0" t="n">
        <v>0.02</v>
      </c>
      <c r="F3419" s="0" t="n">
        <v>3133121</v>
      </c>
      <c r="G3419" s="151" t="s">
        <v>111</v>
      </c>
      <c r="H3419" s="151" t="s">
        <v>111</v>
      </c>
      <c r="I3419" s="152" t="s">
        <v>112</v>
      </c>
    </row>
    <row r="3420" customFormat="false" ht="12.75" hidden="false" customHeight="false" outlineLevel="0" collapsed="false">
      <c r="A3420" s="0" t="s">
        <v>21</v>
      </c>
      <c r="B3420" s="0" t="s">
        <v>110</v>
      </c>
      <c r="C3420" s="0" t="s">
        <v>108</v>
      </c>
      <c r="D3420" s="116" t="n">
        <v>40756</v>
      </c>
      <c r="E3420" s="0" t="n">
        <v>0</v>
      </c>
      <c r="F3420" s="0" t="n">
        <v>3133122</v>
      </c>
      <c r="G3420" s="151" t="s">
        <v>111</v>
      </c>
      <c r="H3420" s="151" t="s">
        <v>111</v>
      </c>
      <c r="I3420" s="152" t="s">
        <v>112</v>
      </c>
    </row>
    <row r="3421" customFormat="false" ht="12.75" hidden="false" customHeight="false" outlineLevel="0" collapsed="false">
      <c r="A3421" s="0" t="s">
        <v>21</v>
      </c>
      <c r="B3421" s="0" t="s">
        <v>113</v>
      </c>
      <c r="C3421" s="0" t="s">
        <v>108</v>
      </c>
      <c r="D3421" s="116" t="n">
        <v>40756</v>
      </c>
      <c r="E3421" s="0" t="n">
        <v>0</v>
      </c>
      <c r="F3421" s="0" t="n">
        <v>3133123</v>
      </c>
      <c r="G3421" s="151" t="s">
        <v>111</v>
      </c>
      <c r="H3421" s="151" t="s">
        <v>111</v>
      </c>
      <c r="I3421" s="152" t="s">
        <v>112</v>
      </c>
    </row>
    <row r="3422" customFormat="false" ht="12.75" hidden="false" customHeight="false" outlineLevel="0" collapsed="false">
      <c r="A3422" s="0" t="s">
        <v>73</v>
      </c>
      <c r="B3422" s="0" t="s">
        <v>80</v>
      </c>
      <c r="C3422" s="0" t="s">
        <v>108</v>
      </c>
      <c r="D3422" s="116" t="n">
        <v>40756</v>
      </c>
      <c r="E3422" s="0" t="n">
        <v>-0.005</v>
      </c>
      <c r="F3422" s="0" t="n">
        <v>3133124</v>
      </c>
      <c r="G3422" s="151" t="s">
        <v>111</v>
      </c>
      <c r="H3422" s="151" t="s">
        <v>111</v>
      </c>
      <c r="I3422" s="152" t="s">
        <v>112</v>
      </c>
    </row>
    <row r="3423" customFormat="false" ht="12.75" hidden="false" customHeight="false" outlineLevel="0" collapsed="false">
      <c r="A3423" s="0" t="s">
        <v>74</v>
      </c>
      <c r="B3423" s="0" t="s">
        <v>80</v>
      </c>
      <c r="C3423" s="0" t="s">
        <v>108</v>
      </c>
      <c r="D3423" s="116" t="n">
        <v>40756</v>
      </c>
      <c r="E3423" s="0" t="n">
        <v>0.01</v>
      </c>
      <c r="F3423" s="0" t="n">
        <v>3133125</v>
      </c>
      <c r="G3423" s="151" t="s">
        <v>111</v>
      </c>
      <c r="H3423" s="151" t="s">
        <v>111</v>
      </c>
      <c r="I3423" s="152" t="s">
        <v>112</v>
      </c>
    </row>
    <row r="3424" customFormat="false" ht="12.75" hidden="false" customHeight="false" outlineLevel="0" collapsed="false">
      <c r="A3424" s="0" t="s">
        <v>75</v>
      </c>
      <c r="B3424" s="0" t="s">
        <v>80</v>
      </c>
      <c r="C3424" s="0" t="s">
        <v>108</v>
      </c>
      <c r="D3424" s="116" t="n">
        <v>40756</v>
      </c>
      <c r="E3424" s="0" t="n">
        <v>-0.02</v>
      </c>
      <c r="F3424" s="0" t="n">
        <v>3133126</v>
      </c>
      <c r="G3424" s="151" t="s">
        <v>111</v>
      </c>
      <c r="H3424" s="151" t="s">
        <v>111</v>
      </c>
      <c r="I3424" s="152" t="s">
        <v>112</v>
      </c>
    </row>
    <row r="3425" customFormat="false" ht="12.75" hidden="false" customHeight="false" outlineLevel="0" collapsed="false">
      <c r="A3425" s="0" t="s">
        <v>76</v>
      </c>
      <c r="B3425" s="0" t="s">
        <v>80</v>
      </c>
      <c r="C3425" s="0" t="s">
        <v>108</v>
      </c>
      <c r="D3425" s="116" t="n">
        <v>40756</v>
      </c>
      <c r="E3425" s="0" t="n">
        <v>0.01</v>
      </c>
      <c r="F3425" s="0" t="n">
        <v>3133127</v>
      </c>
      <c r="G3425" s="151" t="s">
        <v>111</v>
      </c>
      <c r="H3425" s="151" t="s">
        <v>111</v>
      </c>
      <c r="I3425" s="152" t="s">
        <v>112</v>
      </c>
    </row>
    <row r="3426" customFormat="false" ht="12.75" hidden="false" customHeight="false" outlineLevel="0" collapsed="false">
      <c r="A3426" s="0" t="s">
        <v>72</v>
      </c>
      <c r="B3426" s="0" t="s">
        <v>80</v>
      </c>
      <c r="C3426" s="0" t="s">
        <v>108</v>
      </c>
      <c r="D3426" s="116" t="n">
        <v>40756</v>
      </c>
      <c r="E3426" s="158" t="n">
        <v>40787</v>
      </c>
      <c r="I3426" s="152" t="s">
        <v>109</v>
      </c>
    </row>
    <row r="3427" customFormat="false" ht="12.75" hidden="false" customHeight="false" outlineLevel="0" collapsed="false">
      <c r="A3427" s="0" t="s">
        <v>59</v>
      </c>
      <c r="B3427" s="0" t="s">
        <v>110</v>
      </c>
      <c r="C3427" s="0" t="s">
        <v>108</v>
      </c>
      <c r="D3427" s="116" t="n">
        <v>40787</v>
      </c>
      <c r="E3427" s="0" t="n">
        <v>0.3975</v>
      </c>
      <c r="F3427" s="0" t="n">
        <v>3133100</v>
      </c>
      <c r="G3427" s="151" t="s">
        <v>111</v>
      </c>
      <c r="H3427" s="151" t="s">
        <v>111</v>
      </c>
      <c r="I3427" s="152" t="s">
        <v>112</v>
      </c>
    </row>
    <row r="3428" customFormat="false" ht="12.75" hidden="false" customHeight="false" outlineLevel="0" collapsed="false">
      <c r="A3428" s="0" t="s">
        <v>59</v>
      </c>
      <c r="B3428" s="0" t="s">
        <v>113</v>
      </c>
      <c r="C3428" s="0" t="s">
        <v>108</v>
      </c>
      <c r="D3428" s="116" t="n">
        <v>40787</v>
      </c>
      <c r="E3428" s="0" t="n">
        <v>0.02</v>
      </c>
      <c r="F3428" s="0" t="n">
        <v>3133101</v>
      </c>
      <c r="G3428" s="151" t="s">
        <v>111</v>
      </c>
      <c r="H3428" s="151" t="s">
        <v>111</v>
      </c>
      <c r="I3428" s="152" t="s">
        <v>112</v>
      </c>
    </row>
    <row r="3429" customFormat="false" ht="12.75" hidden="false" customHeight="false" outlineLevel="0" collapsed="false">
      <c r="A3429" s="0" t="s">
        <v>60</v>
      </c>
      <c r="B3429" s="0" t="s">
        <v>110</v>
      </c>
      <c r="C3429" s="0" t="s">
        <v>108</v>
      </c>
      <c r="D3429" s="116" t="n">
        <v>40787</v>
      </c>
      <c r="E3429" s="0" t="n">
        <v>0.3975</v>
      </c>
      <c r="F3429" s="0" t="n">
        <v>3133102</v>
      </c>
      <c r="G3429" s="151" t="s">
        <v>111</v>
      </c>
      <c r="H3429" s="151" t="s">
        <v>111</v>
      </c>
      <c r="I3429" s="152" t="s">
        <v>112</v>
      </c>
    </row>
    <row r="3430" customFormat="false" ht="12.75" hidden="false" customHeight="false" outlineLevel="0" collapsed="false">
      <c r="A3430" s="0" t="s">
        <v>60</v>
      </c>
      <c r="B3430" s="0" t="s">
        <v>113</v>
      </c>
      <c r="C3430" s="0" t="s">
        <v>108</v>
      </c>
      <c r="D3430" s="116" t="n">
        <v>40787</v>
      </c>
      <c r="E3430" s="0" t="n">
        <v>0.05</v>
      </c>
      <c r="F3430" s="0" t="n">
        <v>3133103</v>
      </c>
      <c r="G3430" s="151" t="s">
        <v>111</v>
      </c>
      <c r="H3430" s="151" t="s">
        <v>111</v>
      </c>
      <c r="I3430" s="152" t="s">
        <v>112</v>
      </c>
    </row>
    <row r="3431" customFormat="false" ht="12.75" hidden="false" customHeight="false" outlineLevel="0" collapsed="false">
      <c r="A3431" s="0" t="s">
        <v>61</v>
      </c>
      <c r="B3431" s="0" t="s">
        <v>110</v>
      </c>
      <c r="C3431" s="0" t="s">
        <v>108</v>
      </c>
      <c r="D3431" s="116" t="n">
        <v>40787</v>
      </c>
      <c r="E3431" s="0" t="n">
        <v>0.3975</v>
      </c>
      <c r="F3431" s="0" t="n">
        <v>3133104</v>
      </c>
      <c r="G3431" s="151" t="s">
        <v>111</v>
      </c>
      <c r="H3431" s="151" t="s">
        <v>111</v>
      </c>
      <c r="I3431" s="152" t="s">
        <v>112</v>
      </c>
    </row>
    <row r="3432" customFormat="false" ht="12.75" hidden="false" customHeight="false" outlineLevel="0" collapsed="false">
      <c r="A3432" s="0" t="s">
        <v>61</v>
      </c>
      <c r="B3432" s="0" t="s">
        <v>113</v>
      </c>
      <c r="C3432" s="0" t="s">
        <v>108</v>
      </c>
      <c r="D3432" s="116" t="n">
        <v>40787</v>
      </c>
      <c r="E3432" s="0" t="n">
        <v>0.02</v>
      </c>
      <c r="F3432" s="0" t="n">
        <v>3133105</v>
      </c>
      <c r="G3432" s="151" t="s">
        <v>111</v>
      </c>
      <c r="H3432" s="151" t="s">
        <v>111</v>
      </c>
      <c r="I3432" s="152" t="s">
        <v>112</v>
      </c>
    </row>
    <row r="3433" customFormat="false" ht="12.75" hidden="false" customHeight="false" outlineLevel="0" collapsed="false">
      <c r="A3433" s="0" t="s">
        <v>62</v>
      </c>
      <c r="B3433" s="0" t="s">
        <v>110</v>
      </c>
      <c r="C3433" s="0" t="s">
        <v>108</v>
      </c>
      <c r="D3433" s="116" t="n">
        <v>40787</v>
      </c>
      <c r="E3433" s="0" t="n">
        <v>0.3975</v>
      </c>
      <c r="F3433" s="0" t="n">
        <v>3133106</v>
      </c>
      <c r="G3433" s="151" t="s">
        <v>111</v>
      </c>
      <c r="H3433" s="151" t="s">
        <v>111</v>
      </c>
      <c r="I3433" s="152" t="s">
        <v>112</v>
      </c>
    </row>
    <row r="3434" customFormat="false" ht="12.75" hidden="false" customHeight="false" outlineLevel="0" collapsed="false">
      <c r="A3434" s="0" t="s">
        <v>62</v>
      </c>
      <c r="B3434" s="0" t="s">
        <v>113</v>
      </c>
      <c r="C3434" s="0" t="s">
        <v>108</v>
      </c>
      <c r="D3434" s="116" t="n">
        <v>40787</v>
      </c>
      <c r="E3434" s="0" t="n">
        <v>0.05</v>
      </c>
      <c r="F3434" s="0" t="n">
        <v>3133107</v>
      </c>
      <c r="G3434" s="151" t="s">
        <v>111</v>
      </c>
      <c r="H3434" s="151" t="s">
        <v>111</v>
      </c>
      <c r="I3434" s="152" t="s">
        <v>112</v>
      </c>
    </row>
    <row r="3435" customFormat="false" ht="12.75" hidden="false" customHeight="false" outlineLevel="0" collapsed="false">
      <c r="A3435" s="0" t="s">
        <v>49</v>
      </c>
      <c r="B3435" s="0" t="s">
        <v>110</v>
      </c>
      <c r="C3435" s="0" t="s">
        <v>108</v>
      </c>
      <c r="D3435" s="116" t="n">
        <v>40787</v>
      </c>
      <c r="E3435" s="0" t="n">
        <v>0.315</v>
      </c>
      <c r="F3435" s="0" t="n">
        <v>3133108</v>
      </c>
      <c r="G3435" s="151" t="s">
        <v>111</v>
      </c>
      <c r="H3435" s="151" t="s">
        <v>111</v>
      </c>
      <c r="I3435" s="152" t="s">
        <v>112</v>
      </c>
    </row>
    <row r="3436" customFormat="false" ht="12.75" hidden="false" customHeight="false" outlineLevel="0" collapsed="false">
      <c r="A3436" s="0" t="s">
        <v>49</v>
      </c>
      <c r="B3436" s="0" t="s">
        <v>113</v>
      </c>
      <c r="C3436" s="0" t="s">
        <v>108</v>
      </c>
      <c r="D3436" s="116" t="n">
        <v>40787</v>
      </c>
      <c r="E3436" s="0" t="n">
        <v>-0.005</v>
      </c>
      <c r="F3436" s="0" t="n">
        <v>3133109</v>
      </c>
      <c r="G3436" s="151" t="s">
        <v>111</v>
      </c>
      <c r="H3436" s="151" t="s">
        <v>111</v>
      </c>
      <c r="I3436" s="152" t="s">
        <v>112</v>
      </c>
    </row>
    <row r="3437" customFormat="false" ht="12.75" hidden="false" customHeight="false" outlineLevel="0" collapsed="false">
      <c r="A3437" s="0" t="s">
        <v>50</v>
      </c>
      <c r="B3437" s="0" t="s">
        <v>110</v>
      </c>
      <c r="C3437" s="0" t="s">
        <v>108</v>
      </c>
      <c r="D3437" s="116" t="n">
        <v>40787</v>
      </c>
      <c r="E3437" s="0" t="n">
        <v>0.36</v>
      </c>
      <c r="F3437" s="0" t="n">
        <v>3133110</v>
      </c>
      <c r="G3437" s="151" t="s">
        <v>111</v>
      </c>
      <c r="H3437" s="151" t="s">
        <v>111</v>
      </c>
      <c r="I3437" s="152" t="s">
        <v>112</v>
      </c>
    </row>
    <row r="3438" customFormat="false" ht="12.75" hidden="false" customHeight="false" outlineLevel="0" collapsed="false">
      <c r="A3438" s="0" t="s">
        <v>50</v>
      </c>
      <c r="B3438" s="0" t="s">
        <v>113</v>
      </c>
      <c r="C3438" s="0" t="s">
        <v>108</v>
      </c>
      <c r="D3438" s="116" t="n">
        <v>40787</v>
      </c>
      <c r="E3438" s="0" t="n">
        <v>-0.04</v>
      </c>
      <c r="F3438" s="0" t="n">
        <v>3133111</v>
      </c>
      <c r="G3438" s="151" t="s">
        <v>111</v>
      </c>
      <c r="H3438" s="151" t="s">
        <v>111</v>
      </c>
      <c r="I3438" s="152" t="s">
        <v>112</v>
      </c>
    </row>
    <row r="3439" customFormat="false" ht="12.75" hidden="false" customHeight="false" outlineLevel="0" collapsed="false">
      <c r="A3439" s="0" t="s">
        <v>51</v>
      </c>
      <c r="B3439" s="0" t="s">
        <v>110</v>
      </c>
      <c r="C3439" s="0" t="s">
        <v>108</v>
      </c>
      <c r="D3439" s="116" t="n">
        <v>40787</v>
      </c>
      <c r="E3439" s="0" t="n">
        <v>0.36</v>
      </c>
      <c r="F3439" s="0" t="n">
        <v>3133112</v>
      </c>
      <c r="G3439" s="151" t="s">
        <v>111</v>
      </c>
      <c r="H3439" s="151" t="s">
        <v>111</v>
      </c>
      <c r="I3439" s="152" t="s">
        <v>112</v>
      </c>
    </row>
    <row r="3440" customFormat="false" ht="12.75" hidden="false" customHeight="false" outlineLevel="0" collapsed="false">
      <c r="A3440" s="0" t="s">
        <v>51</v>
      </c>
      <c r="B3440" s="0" t="s">
        <v>113</v>
      </c>
      <c r="C3440" s="0" t="s">
        <v>108</v>
      </c>
      <c r="D3440" s="116" t="n">
        <v>40787</v>
      </c>
      <c r="E3440" s="0" t="n">
        <v>0.01</v>
      </c>
      <c r="F3440" s="0" t="n">
        <v>3133113</v>
      </c>
      <c r="G3440" s="151" t="s">
        <v>111</v>
      </c>
      <c r="H3440" s="151" t="s">
        <v>111</v>
      </c>
      <c r="I3440" s="152" t="s">
        <v>112</v>
      </c>
    </row>
    <row r="3441" customFormat="false" ht="12.75" hidden="false" customHeight="false" outlineLevel="0" collapsed="false">
      <c r="A3441" s="0" t="s">
        <v>52</v>
      </c>
      <c r="B3441" s="0" t="s">
        <v>110</v>
      </c>
      <c r="C3441" s="0" t="s">
        <v>108</v>
      </c>
      <c r="D3441" s="116" t="n">
        <v>40787</v>
      </c>
      <c r="E3441" s="0" t="n">
        <v>0.36</v>
      </c>
      <c r="F3441" s="0" t="n">
        <v>3133114</v>
      </c>
      <c r="G3441" s="151" t="s">
        <v>111</v>
      </c>
      <c r="H3441" s="151" t="s">
        <v>111</v>
      </c>
      <c r="I3441" s="152" t="s">
        <v>112</v>
      </c>
    </row>
    <row r="3442" customFormat="false" ht="12.75" hidden="false" customHeight="false" outlineLevel="0" collapsed="false">
      <c r="A3442" s="0" t="s">
        <v>52</v>
      </c>
      <c r="B3442" s="0" t="s">
        <v>113</v>
      </c>
      <c r="C3442" s="0" t="s">
        <v>108</v>
      </c>
      <c r="D3442" s="116" t="n">
        <v>40787</v>
      </c>
      <c r="E3442" s="0" t="n">
        <v>-0.02</v>
      </c>
      <c r="F3442" s="0" t="n">
        <v>3133115</v>
      </c>
      <c r="G3442" s="151" t="s">
        <v>111</v>
      </c>
      <c r="H3442" s="151" t="s">
        <v>111</v>
      </c>
      <c r="I3442" s="152" t="s">
        <v>112</v>
      </c>
    </row>
    <row r="3443" customFormat="false" ht="12.75" hidden="false" customHeight="false" outlineLevel="0" collapsed="false">
      <c r="A3443" s="0" t="s">
        <v>17</v>
      </c>
      <c r="B3443" s="0" t="s">
        <v>110</v>
      </c>
      <c r="C3443" s="0" t="s">
        <v>108</v>
      </c>
      <c r="D3443" s="116" t="n">
        <v>40787</v>
      </c>
      <c r="E3443" s="0" t="n">
        <v>0</v>
      </c>
      <c r="F3443" s="0" t="n">
        <v>3133116</v>
      </c>
      <c r="G3443" s="151" t="s">
        <v>111</v>
      </c>
      <c r="H3443" s="151" t="s">
        <v>111</v>
      </c>
      <c r="I3443" s="152" t="s">
        <v>112</v>
      </c>
    </row>
    <row r="3444" customFormat="false" ht="12.75" hidden="false" customHeight="false" outlineLevel="0" collapsed="false">
      <c r="A3444" s="0" t="s">
        <v>17</v>
      </c>
      <c r="B3444" s="0" t="s">
        <v>113</v>
      </c>
      <c r="C3444" s="0" t="s">
        <v>108</v>
      </c>
      <c r="D3444" s="116" t="n">
        <v>40787</v>
      </c>
      <c r="E3444" s="0" t="n">
        <v>0</v>
      </c>
      <c r="F3444" s="0" t="n">
        <v>3133117</v>
      </c>
      <c r="G3444" s="151" t="s">
        <v>111</v>
      </c>
      <c r="H3444" s="151" t="s">
        <v>111</v>
      </c>
      <c r="I3444" s="152" t="s">
        <v>112</v>
      </c>
    </row>
    <row r="3445" customFormat="false" ht="12.75" hidden="false" customHeight="false" outlineLevel="0" collapsed="false">
      <c r="A3445" s="0" t="s">
        <v>18</v>
      </c>
      <c r="B3445" s="0" t="s">
        <v>110</v>
      </c>
      <c r="C3445" s="0" t="s">
        <v>108</v>
      </c>
      <c r="D3445" s="116" t="n">
        <v>40787</v>
      </c>
      <c r="E3445" s="0" t="n">
        <v>0</v>
      </c>
      <c r="F3445" s="0" t="n">
        <v>3133118</v>
      </c>
      <c r="G3445" s="151" t="s">
        <v>111</v>
      </c>
      <c r="H3445" s="151" t="s">
        <v>111</v>
      </c>
      <c r="I3445" s="152" t="s">
        <v>112</v>
      </c>
    </row>
    <row r="3446" customFormat="false" ht="12.75" hidden="false" customHeight="false" outlineLevel="0" collapsed="false">
      <c r="A3446" s="0" t="s">
        <v>18</v>
      </c>
      <c r="B3446" s="0" t="s">
        <v>113</v>
      </c>
      <c r="C3446" s="0" t="s">
        <v>108</v>
      </c>
      <c r="D3446" s="116" t="n">
        <v>40787</v>
      </c>
      <c r="E3446" s="0" t="n">
        <v>0</v>
      </c>
      <c r="F3446" s="0" t="n">
        <v>3133119</v>
      </c>
      <c r="G3446" s="151" t="s">
        <v>111</v>
      </c>
      <c r="H3446" s="151" t="s">
        <v>111</v>
      </c>
      <c r="I3446" s="152" t="s">
        <v>112</v>
      </c>
    </row>
    <row r="3447" customFormat="false" ht="12.75" hidden="false" customHeight="false" outlineLevel="0" collapsed="false">
      <c r="A3447" s="0" t="s">
        <v>19</v>
      </c>
      <c r="B3447" s="0" t="s">
        <v>110</v>
      </c>
      <c r="C3447" s="0" t="s">
        <v>108</v>
      </c>
      <c r="D3447" s="116" t="n">
        <v>40787</v>
      </c>
      <c r="E3447" s="0" t="n">
        <v>0.3975</v>
      </c>
      <c r="F3447" s="0" t="n">
        <v>3133120</v>
      </c>
      <c r="G3447" s="151" t="s">
        <v>111</v>
      </c>
      <c r="H3447" s="151" t="s">
        <v>111</v>
      </c>
      <c r="I3447" s="152" t="s">
        <v>112</v>
      </c>
    </row>
    <row r="3448" customFormat="false" ht="12.75" hidden="false" customHeight="false" outlineLevel="0" collapsed="false">
      <c r="A3448" s="0" t="s">
        <v>19</v>
      </c>
      <c r="B3448" s="0" t="s">
        <v>113</v>
      </c>
      <c r="C3448" s="0" t="s">
        <v>108</v>
      </c>
      <c r="D3448" s="116" t="n">
        <v>40787</v>
      </c>
      <c r="E3448" s="0" t="n">
        <v>0.02</v>
      </c>
      <c r="F3448" s="0" t="n">
        <v>3133121</v>
      </c>
      <c r="G3448" s="151" t="s">
        <v>111</v>
      </c>
      <c r="H3448" s="151" t="s">
        <v>111</v>
      </c>
      <c r="I3448" s="152" t="s">
        <v>112</v>
      </c>
    </row>
    <row r="3449" customFormat="false" ht="12.75" hidden="false" customHeight="false" outlineLevel="0" collapsed="false">
      <c r="A3449" s="0" t="s">
        <v>21</v>
      </c>
      <c r="B3449" s="0" t="s">
        <v>110</v>
      </c>
      <c r="C3449" s="0" t="s">
        <v>108</v>
      </c>
      <c r="D3449" s="116" t="n">
        <v>40787</v>
      </c>
      <c r="E3449" s="0" t="n">
        <v>0</v>
      </c>
      <c r="F3449" s="0" t="n">
        <v>3133122</v>
      </c>
      <c r="G3449" s="151" t="s">
        <v>111</v>
      </c>
      <c r="H3449" s="151" t="s">
        <v>111</v>
      </c>
      <c r="I3449" s="152" t="s">
        <v>112</v>
      </c>
    </row>
    <row r="3450" customFormat="false" ht="12.75" hidden="false" customHeight="false" outlineLevel="0" collapsed="false">
      <c r="A3450" s="0" t="s">
        <v>21</v>
      </c>
      <c r="B3450" s="0" t="s">
        <v>113</v>
      </c>
      <c r="C3450" s="0" t="s">
        <v>108</v>
      </c>
      <c r="D3450" s="116" t="n">
        <v>40787</v>
      </c>
      <c r="E3450" s="0" t="n">
        <v>0</v>
      </c>
      <c r="F3450" s="0" t="n">
        <v>3133123</v>
      </c>
      <c r="G3450" s="151" t="s">
        <v>111</v>
      </c>
      <c r="H3450" s="151" t="s">
        <v>111</v>
      </c>
      <c r="I3450" s="152" t="s">
        <v>112</v>
      </c>
    </row>
    <row r="3451" customFormat="false" ht="12.75" hidden="false" customHeight="false" outlineLevel="0" collapsed="false">
      <c r="A3451" s="0" t="s">
        <v>73</v>
      </c>
      <c r="B3451" s="0" t="s">
        <v>80</v>
      </c>
      <c r="C3451" s="0" t="s">
        <v>108</v>
      </c>
      <c r="D3451" s="116" t="n">
        <v>40787</v>
      </c>
      <c r="E3451" s="0" t="n">
        <v>-0.005</v>
      </c>
      <c r="F3451" s="0" t="n">
        <v>3133124</v>
      </c>
      <c r="G3451" s="151" t="s">
        <v>111</v>
      </c>
      <c r="H3451" s="151" t="s">
        <v>111</v>
      </c>
      <c r="I3451" s="152" t="s">
        <v>112</v>
      </c>
    </row>
    <row r="3452" customFormat="false" ht="12.75" hidden="false" customHeight="false" outlineLevel="0" collapsed="false">
      <c r="A3452" s="0" t="s">
        <v>74</v>
      </c>
      <c r="B3452" s="0" t="s">
        <v>80</v>
      </c>
      <c r="C3452" s="0" t="s">
        <v>108</v>
      </c>
      <c r="D3452" s="116" t="n">
        <v>40787</v>
      </c>
      <c r="E3452" s="0" t="n">
        <v>0.01</v>
      </c>
      <c r="F3452" s="0" t="n">
        <v>3133125</v>
      </c>
      <c r="G3452" s="151" t="s">
        <v>111</v>
      </c>
      <c r="H3452" s="151" t="s">
        <v>111</v>
      </c>
      <c r="I3452" s="152" t="s">
        <v>112</v>
      </c>
    </row>
    <row r="3453" customFormat="false" ht="12.75" hidden="false" customHeight="false" outlineLevel="0" collapsed="false">
      <c r="A3453" s="0" t="s">
        <v>75</v>
      </c>
      <c r="B3453" s="0" t="s">
        <v>80</v>
      </c>
      <c r="C3453" s="0" t="s">
        <v>108</v>
      </c>
      <c r="D3453" s="116" t="n">
        <v>40787</v>
      </c>
      <c r="E3453" s="0" t="n">
        <v>-0.02</v>
      </c>
      <c r="F3453" s="0" t="n">
        <v>3133126</v>
      </c>
      <c r="G3453" s="151" t="s">
        <v>111</v>
      </c>
      <c r="H3453" s="151" t="s">
        <v>111</v>
      </c>
      <c r="I3453" s="152" t="s">
        <v>112</v>
      </c>
    </row>
    <row r="3454" customFormat="false" ht="12.75" hidden="false" customHeight="false" outlineLevel="0" collapsed="false">
      <c r="A3454" s="0" t="s">
        <v>76</v>
      </c>
      <c r="B3454" s="0" t="s">
        <v>80</v>
      </c>
      <c r="C3454" s="0" t="s">
        <v>108</v>
      </c>
      <c r="D3454" s="116" t="n">
        <v>40787</v>
      </c>
      <c r="E3454" s="0" t="n">
        <v>0.01</v>
      </c>
      <c r="F3454" s="0" t="n">
        <v>3133127</v>
      </c>
      <c r="G3454" s="151" t="s">
        <v>111</v>
      </c>
      <c r="H3454" s="151" t="s">
        <v>111</v>
      </c>
      <c r="I3454" s="152" t="s">
        <v>112</v>
      </c>
    </row>
    <row r="3455" customFormat="false" ht="12.75" hidden="false" customHeight="false" outlineLevel="0" collapsed="false">
      <c r="A3455" s="0" t="s">
        <v>72</v>
      </c>
      <c r="B3455" s="0" t="s">
        <v>80</v>
      </c>
      <c r="C3455" s="0" t="s">
        <v>108</v>
      </c>
      <c r="D3455" s="116" t="n">
        <v>40787</v>
      </c>
      <c r="E3455" s="158" t="n">
        <v>40817</v>
      </c>
      <c r="I3455" s="152" t="s">
        <v>109</v>
      </c>
    </row>
    <row r="3456" customFormat="false" ht="12.75" hidden="false" customHeight="false" outlineLevel="0" collapsed="false">
      <c r="A3456" s="0" t="s">
        <v>59</v>
      </c>
      <c r="B3456" s="0" t="s">
        <v>110</v>
      </c>
      <c r="C3456" s="0" t="s">
        <v>108</v>
      </c>
      <c r="D3456" s="116" t="n">
        <v>40817</v>
      </c>
      <c r="E3456" s="0" t="n">
        <v>0.4</v>
      </c>
      <c r="F3456" s="0" t="n">
        <v>3133100</v>
      </c>
      <c r="G3456" s="151" t="s">
        <v>111</v>
      </c>
      <c r="H3456" s="151" t="s">
        <v>111</v>
      </c>
      <c r="I3456" s="152" t="s">
        <v>112</v>
      </c>
    </row>
    <row r="3457" customFormat="false" ht="12.75" hidden="false" customHeight="false" outlineLevel="0" collapsed="false">
      <c r="A3457" s="0" t="s">
        <v>59</v>
      </c>
      <c r="B3457" s="0" t="s">
        <v>113</v>
      </c>
      <c r="C3457" s="0" t="s">
        <v>108</v>
      </c>
      <c r="D3457" s="116" t="n">
        <v>40817</v>
      </c>
      <c r="E3457" s="0" t="n">
        <v>0.02</v>
      </c>
      <c r="F3457" s="0" t="n">
        <v>3133101</v>
      </c>
      <c r="G3457" s="151" t="s">
        <v>111</v>
      </c>
      <c r="H3457" s="151" t="s">
        <v>111</v>
      </c>
      <c r="I3457" s="152" t="s">
        <v>112</v>
      </c>
    </row>
    <row r="3458" customFormat="false" ht="12.75" hidden="false" customHeight="false" outlineLevel="0" collapsed="false">
      <c r="A3458" s="0" t="s">
        <v>60</v>
      </c>
      <c r="B3458" s="0" t="s">
        <v>110</v>
      </c>
      <c r="C3458" s="0" t="s">
        <v>108</v>
      </c>
      <c r="D3458" s="116" t="n">
        <v>40817</v>
      </c>
      <c r="E3458" s="0" t="n">
        <v>0.4</v>
      </c>
      <c r="F3458" s="0" t="n">
        <v>3133102</v>
      </c>
      <c r="G3458" s="151" t="s">
        <v>111</v>
      </c>
      <c r="H3458" s="151" t="s">
        <v>111</v>
      </c>
      <c r="I3458" s="152" t="s">
        <v>112</v>
      </c>
    </row>
    <row r="3459" customFormat="false" ht="12.75" hidden="false" customHeight="false" outlineLevel="0" collapsed="false">
      <c r="A3459" s="0" t="s">
        <v>60</v>
      </c>
      <c r="B3459" s="0" t="s">
        <v>113</v>
      </c>
      <c r="C3459" s="0" t="s">
        <v>108</v>
      </c>
      <c r="D3459" s="116" t="n">
        <v>40817</v>
      </c>
      <c r="E3459" s="0" t="n">
        <v>0.05</v>
      </c>
      <c r="F3459" s="0" t="n">
        <v>3133103</v>
      </c>
      <c r="G3459" s="151" t="s">
        <v>111</v>
      </c>
      <c r="H3459" s="151" t="s">
        <v>111</v>
      </c>
      <c r="I3459" s="152" t="s">
        <v>112</v>
      </c>
    </row>
    <row r="3460" customFormat="false" ht="12.75" hidden="false" customHeight="false" outlineLevel="0" collapsed="false">
      <c r="A3460" s="0" t="s">
        <v>61</v>
      </c>
      <c r="B3460" s="0" t="s">
        <v>110</v>
      </c>
      <c r="C3460" s="0" t="s">
        <v>108</v>
      </c>
      <c r="D3460" s="116" t="n">
        <v>40817</v>
      </c>
      <c r="E3460" s="0" t="n">
        <v>0.4</v>
      </c>
      <c r="F3460" s="0" t="n">
        <v>3133104</v>
      </c>
      <c r="G3460" s="151" t="s">
        <v>111</v>
      </c>
      <c r="H3460" s="151" t="s">
        <v>111</v>
      </c>
      <c r="I3460" s="152" t="s">
        <v>112</v>
      </c>
    </row>
    <row r="3461" customFormat="false" ht="12.75" hidden="false" customHeight="false" outlineLevel="0" collapsed="false">
      <c r="A3461" s="0" t="s">
        <v>61</v>
      </c>
      <c r="B3461" s="0" t="s">
        <v>113</v>
      </c>
      <c r="C3461" s="0" t="s">
        <v>108</v>
      </c>
      <c r="D3461" s="116" t="n">
        <v>40817</v>
      </c>
      <c r="E3461" s="0" t="n">
        <v>0.02</v>
      </c>
      <c r="F3461" s="0" t="n">
        <v>3133105</v>
      </c>
      <c r="G3461" s="151" t="s">
        <v>111</v>
      </c>
      <c r="H3461" s="151" t="s">
        <v>111</v>
      </c>
      <c r="I3461" s="152" t="s">
        <v>112</v>
      </c>
    </row>
    <row r="3462" customFormat="false" ht="12.75" hidden="false" customHeight="false" outlineLevel="0" collapsed="false">
      <c r="A3462" s="0" t="s">
        <v>62</v>
      </c>
      <c r="B3462" s="0" t="s">
        <v>110</v>
      </c>
      <c r="C3462" s="0" t="s">
        <v>108</v>
      </c>
      <c r="D3462" s="116" t="n">
        <v>40817</v>
      </c>
      <c r="E3462" s="0" t="n">
        <v>0.4</v>
      </c>
      <c r="F3462" s="0" t="n">
        <v>3133106</v>
      </c>
      <c r="G3462" s="151" t="s">
        <v>111</v>
      </c>
      <c r="H3462" s="151" t="s">
        <v>111</v>
      </c>
      <c r="I3462" s="152" t="s">
        <v>112</v>
      </c>
    </row>
    <row r="3463" customFormat="false" ht="12.75" hidden="false" customHeight="false" outlineLevel="0" collapsed="false">
      <c r="A3463" s="0" t="s">
        <v>62</v>
      </c>
      <c r="B3463" s="0" t="s">
        <v>113</v>
      </c>
      <c r="C3463" s="0" t="s">
        <v>108</v>
      </c>
      <c r="D3463" s="116" t="n">
        <v>40817</v>
      </c>
      <c r="E3463" s="0" t="n">
        <v>0.05</v>
      </c>
      <c r="F3463" s="0" t="n">
        <v>3133107</v>
      </c>
      <c r="G3463" s="151" t="s">
        <v>111</v>
      </c>
      <c r="H3463" s="151" t="s">
        <v>111</v>
      </c>
      <c r="I3463" s="152" t="s">
        <v>112</v>
      </c>
    </row>
    <row r="3464" customFormat="false" ht="12.75" hidden="false" customHeight="false" outlineLevel="0" collapsed="false">
      <c r="A3464" s="0" t="s">
        <v>49</v>
      </c>
      <c r="B3464" s="0" t="s">
        <v>110</v>
      </c>
      <c r="C3464" s="0" t="s">
        <v>108</v>
      </c>
      <c r="D3464" s="116" t="n">
        <v>40817</v>
      </c>
      <c r="E3464" s="0" t="n">
        <v>0.36</v>
      </c>
      <c r="F3464" s="0" t="n">
        <v>3133108</v>
      </c>
      <c r="G3464" s="151" t="s">
        <v>111</v>
      </c>
      <c r="H3464" s="151" t="s">
        <v>111</v>
      </c>
      <c r="I3464" s="152" t="s">
        <v>112</v>
      </c>
    </row>
    <row r="3465" customFormat="false" ht="12.75" hidden="false" customHeight="false" outlineLevel="0" collapsed="false">
      <c r="A3465" s="0" t="s">
        <v>49</v>
      </c>
      <c r="B3465" s="0" t="s">
        <v>113</v>
      </c>
      <c r="C3465" s="0" t="s">
        <v>108</v>
      </c>
      <c r="D3465" s="116" t="n">
        <v>40817</v>
      </c>
      <c r="E3465" s="0" t="n">
        <v>-0.005</v>
      </c>
      <c r="F3465" s="0" t="n">
        <v>3133109</v>
      </c>
      <c r="G3465" s="151" t="s">
        <v>111</v>
      </c>
      <c r="H3465" s="151" t="s">
        <v>111</v>
      </c>
      <c r="I3465" s="152" t="s">
        <v>112</v>
      </c>
    </row>
    <row r="3466" customFormat="false" ht="12.75" hidden="false" customHeight="false" outlineLevel="0" collapsed="false">
      <c r="A3466" s="0" t="s">
        <v>50</v>
      </c>
      <c r="B3466" s="0" t="s">
        <v>110</v>
      </c>
      <c r="C3466" s="0" t="s">
        <v>108</v>
      </c>
      <c r="D3466" s="116" t="n">
        <v>40817</v>
      </c>
      <c r="E3466" s="0" t="n">
        <v>0.4</v>
      </c>
      <c r="F3466" s="0" t="n">
        <v>3133110</v>
      </c>
      <c r="G3466" s="151" t="s">
        <v>111</v>
      </c>
      <c r="H3466" s="151" t="s">
        <v>111</v>
      </c>
      <c r="I3466" s="152" t="s">
        <v>112</v>
      </c>
    </row>
    <row r="3467" customFormat="false" ht="12.75" hidden="false" customHeight="false" outlineLevel="0" collapsed="false">
      <c r="A3467" s="0" t="s">
        <v>50</v>
      </c>
      <c r="B3467" s="0" t="s">
        <v>113</v>
      </c>
      <c r="C3467" s="0" t="s">
        <v>108</v>
      </c>
      <c r="D3467" s="116" t="n">
        <v>40817</v>
      </c>
      <c r="E3467" s="0" t="n">
        <v>-0.085</v>
      </c>
      <c r="F3467" s="0" t="n">
        <v>3133111</v>
      </c>
      <c r="G3467" s="151" t="s">
        <v>111</v>
      </c>
      <c r="H3467" s="151" t="s">
        <v>111</v>
      </c>
      <c r="I3467" s="152" t="s">
        <v>112</v>
      </c>
    </row>
    <row r="3468" customFormat="false" ht="12.75" hidden="false" customHeight="false" outlineLevel="0" collapsed="false">
      <c r="A3468" s="0" t="s">
        <v>51</v>
      </c>
      <c r="B3468" s="0" t="s">
        <v>110</v>
      </c>
      <c r="C3468" s="0" t="s">
        <v>108</v>
      </c>
      <c r="D3468" s="116" t="n">
        <v>40817</v>
      </c>
      <c r="E3468" s="0" t="n">
        <v>0.4</v>
      </c>
      <c r="F3468" s="0" t="n">
        <v>3133112</v>
      </c>
      <c r="G3468" s="151" t="s">
        <v>111</v>
      </c>
      <c r="H3468" s="151" t="s">
        <v>111</v>
      </c>
      <c r="I3468" s="152" t="s">
        <v>112</v>
      </c>
    </row>
    <row r="3469" customFormat="false" ht="12.75" hidden="false" customHeight="false" outlineLevel="0" collapsed="false">
      <c r="A3469" s="0" t="s">
        <v>51</v>
      </c>
      <c r="B3469" s="0" t="s">
        <v>113</v>
      </c>
      <c r="C3469" s="0" t="s">
        <v>108</v>
      </c>
      <c r="D3469" s="116" t="n">
        <v>40817</v>
      </c>
      <c r="E3469" s="0" t="n">
        <v>0.01</v>
      </c>
      <c r="F3469" s="0" t="n">
        <v>3133113</v>
      </c>
      <c r="G3469" s="151" t="s">
        <v>111</v>
      </c>
      <c r="H3469" s="151" t="s">
        <v>111</v>
      </c>
      <c r="I3469" s="152" t="s">
        <v>112</v>
      </c>
    </row>
    <row r="3470" customFormat="false" ht="12.75" hidden="false" customHeight="false" outlineLevel="0" collapsed="false">
      <c r="A3470" s="0" t="s">
        <v>52</v>
      </c>
      <c r="B3470" s="0" t="s">
        <v>110</v>
      </c>
      <c r="C3470" s="0" t="s">
        <v>108</v>
      </c>
      <c r="D3470" s="116" t="n">
        <v>40817</v>
      </c>
      <c r="E3470" s="0" t="n">
        <v>0.4</v>
      </c>
      <c r="F3470" s="0" t="n">
        <v>3133114</v>
      </c>
      <c r="G3470" s="151" t="s">
        <v>111</v>
      </c>
      <c r="H3470" s="151" t="s">
        <v>111</v>
      </c>
      <c r="I3470" s="152" t="s">
        <v>112</v>
      </c>
    </row>
    <row r="3471" customFormat="false" ht="12.75" hidden="false" customHeight="false" outlineLevel="0" collapsed="false">
      <c r="A3471" s="0" t="s">
        <v>52</v>
      </c>
      <c r="B3471" s="0" t="s">
        <v>113</v>
      </c>
      <c r="C3471" s="0" t="s">
        <v>108</v>
      </c>
      <c r="D3471" s="116" t="n">
        <v>40817</v>
      </c>
      <c r="E3471" s="0" t="n">
        <v>-0.055</v>
      </c>
      <c r="F3471" s="0" t="n">
        <v>3133115</v>
      </c>
      <c r="G3471" s="151" t="s">
        <v>111</v>
      </c>
      <c r="H3471" s="151" t="s">
        <v>111</v>
      </c>
      <c r="I3471" s="152" t="s">
        <v>112</v>
      </c>
    </row>
    <row r="3472" customFormat="false" ht="12.75" hidden="false" customHeight="false" outlineLevel="0" collapsed="false">
      <c r="A3472" s="0" t="s">
        <v>17</v>
      </c>
      <c r="B3472" s="0" t="s">
        <v>110</v>
      </c>
      <c r="C3472" s="0" t="s">
        <v>108</v>
      </c>
      <c r="D3472" s="116" t="n">
        <v>40817</v>
      </c>
      <c r="E3472" s="0" t="n">
        <v>0</v>
      </c>
      <c r="F3472" s="0" t="n">
        <v>3133116</v>
      </c>
      <c r="G3472" s="151" t="s">
        <v>111</v>
      </c>
      <c r="H3472" s="151" t="s">
        <v>111</v>
      </c>
      <c r="I3472" s="152" t="s">
        <v>112</v>
      </c>
    </row>
    <row r="3473" customFormat="false" ht="12.75" hidden="false" customHeight="false" outlineLevel="0" collapsed="false">
      <c r="A3473" s="0" t="s">
        <v>17</v>
      </c>
      <c r="B3473" s="0" t="s">
        <v>113</v>
      </c>
      <c r="C3473" s="0" t="s">
        <v>108</v>
      </c>
      <c r="D3473" s="116" t="n">
        <v>40817</v>
      </c>
      <c r="E3473" s="0" t="n">
        <v>0</v>
      </c>
      <c r="F3473" s="0" t="n">
        <v>3133117</v>
      </c>
      <c r="G3473" s="151" t="s">
        <v>111</v>
      </c>
      <c r="H3473" s="151" t="s">
        <v>111</v>
      </c>
      <c r="I3473" s="152" t="s">
        <v>112</v>
      </c>
    </row>
    <row r="3474" customFormat="false" ht="12.75" hidden="false" customHeight="false" outlineLevel="0" collapsed="false">
      <c r="A3474" s="0" t="s">
        <v>18</v>
      </c>
      <c r="B3474" s="0" t="s">
        <v>110</v>
      </c>
      <c r="C3474" s="0" t="s">
        <v>108</v>
      </c>
      <c r="D3474" s="116" t="n">
        <v>40817</v>
      </c>
      <c r="E3474" s="0" t="n">
        <v>0</v>
      </c>
      <c r="F3474" s="0" t="n">
        <v>3133118</v>
      </c>
      <c r="G3474" s="151" t="s">
        <v>111</v>
      </c>
      <c r="H3474" s="151" t="s">
        <v>111</v>
      </c>
      <c r="I3474" s="152" t="s">
        <v>112</v>
      </c>
    </row>
    <row r="3475" customFormat="false" ht="12.75" hidden="false" customHeight="false" outlineLevel="0" collapsed="false">
      <c r="A3475" s="0" t="s">
        <v>18</v>
      </c>
      <c r="B3475" s="0" t="s">
        <v>113</v>
      </c>
      <c r="C3475" s="0" t="s">
        <v>108</v>
      </c>
      <c r="D3475" s="116" t="n">
        <v>40817</v>
      </c>
      <c r="E3475" s="0" t="n">
        <v>0</v>
      </c>
      <c r="F3475" s="0" t="n">
        <v>3133119</v>
      </c>
      <c r="G3475" s="151" t="s">
        <v>111</v>
      </c>
      <c r="H3475" s="151" t="s">
        <v>111</v>
      </c>
      <c r="I3475" s="152" t="s">
        <v>112</v>
      </c>
    </row>
    <row r="3476" customFormat="false" ht="12.75" hidden="false" customHeight="false" outlineLevel="0" collapsed="false">
      <c r="A3476" s="0" t="s">
        <v>19</v>
      </c>
      <c r="B3476" s="0" t="s">
        <v>110</v>
      </c>
      <c r="C3476" s="0" t="s">
        <v>108</v>
      </c>
      <c r="D3476" s="116" t="n">
        <v>40817</v>
      </c>
      <c r="E3476" s="0" t="n">
        <v>0.4</v>
      </c>
      <c r="F3476" s="0" t="n">
        <v>3133120</v>
      </c>
      <c r="G3476" s="151" t="s">
        <v>111</v>
      </c>
      <c r="H3476" s="151" t="s">
        <v>111</v>
      </c>
      <c r="I3476" s="152" t="s">
        <v>112</v>
      </c>
    </row>
    <row r="3477" customFormat="false" ht="12.75" hidden="false" customHeight="false" outlineLevel="0" collapsed="false">
      <c r="A3477" s="0" t="s">
        <v>19</v>
      </c>
      <c r="B3477" s="0" t="s">
        <v>113</v>
      </c>
      <c r="C3477" s="0" t="s">
        <v>108</v>
      </c>
      <c r="D3477" s="116" t="n">
        <v>40817</v>
      </c>
      <c r="E3477" s="0" t="n">
        <v>0.02</v>
      </c>
      <c r="F3477" s="0" t="n">
        <v>3133121</v>
      </c>
      <c r="G3477" s="151" t="s">
        <v>111</v>
      </c>
      <c r="H3477" s="151" t="s">
        <v>111</v>
      </c>
      <c r="I3477" s="152" t="s">
        <v>112</v>
      </c>
    </row>
    <row r="3478" customFormat="false" ht="12.75" hidden="false" customHeight="false" outlineLevel="0" collapsed="false">
      <c r="A3478" s="0" t="s">
        <v>21</v>
      </c>
      <c r="B3478" s="0" t="s">
        <v>110</v>
      </c>
      <c r="C3478" s="0" t="s">
        <v>108</v>
      </c>
      <c r="D3478" s="116" t="n">
        <v>40817</v>
      </c>
      <c r="E3478" s="0" t="n">
        <v>0</v>
      </c>
      <c r="F3478" s="0" t="n">
        <v>3133122</v>
      </c>
      <c r="G3478" s="151" t="s">
        <v>111</v>
      </c>
      <c r="H3478" s="151" t="s">
        <v>111</v>
      </c>
      <c r="I3478" s="152" t="s">
        <v>112</v>
      </c>
    </row>
    <row r="3479" customFormat="false" ht="12.75" hidden="false" customHeight="false" outlineLevel="0" collapsed="false">
      <c r="A3479" s="0" t="s">
        <v>21</v>
      </c>
      <c r="B3479" s="0" t="s">
        <v>113</v>
      </c>
      <c r="C3479" s="0" t="s">
        <v>108</v>
      </c>
      <c r="D3479" s="116" t="n">
        <v>40817</v>
      </c>
      <c r="E3479" s="0" t="n">
        <v>0</v>
      </c>
      <c r="F3479" s="0" t="n">
        <v>3133123</v>
      </c>
      <c r="G3479" s="151" t="s">
        <v>111</v>
      </c>
      <c r="H3479" s="151" t="s">
        <v>111</v>
      </c>
      <c r="I3479" s="152" t="s">
        <v>112</v>
      </c>
    </row>
    <row r="3480" customFormat="false" ht="12.75" hidden="false" customHeight="false" outlineLevel="0" collapsed="false">
      <c r="A3480" s="0" t="s">
        <v>73</v>
      </c>
      <c r="B3480" s="0" t="s">
        <v>80</v>
      </c>
      <c r="C3480" s="0" t="s">
        <v>108</v>
      </c>
      <c r="D3480" s="116" t="n">
        <v>40817</v>
      </c>
      <c r="E3480" s="0" t="n">
        <v>-0.005</v>
      </c>
      <c r="F3480" s="0" t="n">
        <v>3133124</v>
      </c>
      <c r="G3480" s="151" t="s">
        <v>111</v>
      </c>
      <c r="H3480" s="151" t="s">
        <v>111</v>
      </c>
      <c r="I3480" s="152" t="s">
        <v>112</v>
      </c>
    </row>
    <row r="3481" customFormat="false" ht="12.75" hidden="false" customHeight="false" outlineLevel="0" collapsed="false">
      <c r="A3481" s="0" t="s">
        <v>74</v>
      </c>
      <c r="B3481" s="0" t="s">
        <v>80</v>
      </c>
      <c r="C3481" s="0" t="s">
        <v>108</v>
      </c>
      <c r="D3481" s="116" t="n">
        <v>40817</v>
      </c>
      <c r="E3481" s="0" t="n">
        <v>0.01</v>
      </c>
      <c r="F3481" s="0" t="n">
        <v>3133125</v>
      </c>
      <c r="G3481" s="151" t="s">
        <v>111</v>
      </c>
      <c r="H3481" s="151" t="s">
        <v>111</v>
      </c>
      <c r="I3481" s="152" t="s">
        <v>112</v>
      </c>
    </row>
    <row r="3482" customFormat="false" ht="12.75" hidden="false" customHeight="false" outlineLevel="0" collapsed="false">
      <c r="A3482" s="0" t="s">
        <v>75</v>
      </c>
      <c r="B3482" s="0" t="s">
        <v>80</v>
      </c>
      <c r="C3482" s="0" t="s">
        <v>108</v>
      </c>
      <c r="D3482" s="116" t="n">
        <v>40817</v>
      </c>
      <c r="E3482" s="0" t="n">
        <v>-0.055</v>
      </c>
      <c r="F3482" s="0" t="n">
        <v>3133126</v>
      </c>
      <c r="G3482" s="151" t="s">
        <v>111</v>
      </c>
      <c r="H3482" s="151" t="s">
        <v>111</v>
      </c>
      <c r="I3482" s="152" t="s">
        <v>112</v>
      </c>
    </row>
    <row r="3483" customFormat="false" ht="12.75" hidden="false" customHeight="false" outlineLevel="0" collapsed="false">
      <c r="A3483" s="0" t="s">
        <v>76</v>
      </c>
      <c r="B3483" s="0" t="s">
        <v>80</v>
      </c>
      <c r="C3483" s="0" t="s">
        <v>108</v>
      </c>
      <c r="D3483" s="116" t="n">
        <v>40817</v>
      </c>
      <c r="E3483" s="0" t="n">
        <v>0.01</v>
      </c>
      <c r="F3483" s="0" t="n">
        <v>3133127</v>
      </c>
      <c r="G3483" s="151" t="s">
        <v>111</v>
      </c>
      <c r="H3483" s="151" t="s">
        <v>111</v>
      </c>
      <c r="I3483" s="152" t="s">
        <v>112</v>
      </c>
    </row>
    <row r="3484" customFormat="false" ht="12.75" hidden="false" customHeight="false" outlineLevel="0" collapsed="false">
      <c r="A3484" s="0" t="s">
        <v>72</v>
      </c>
      <c r="B3484" s="0" t="s">
        <v>80</v>
      </c>
      <c r="C3484" s="0" t="s">
        <v>108</v>
      </c>
      <c r="D3484" s="116" t="n">
        <v>40817</v>
      </c>
      <c r="E3484" s="158" t="n">
        <v>40848</v>
      </c>
      <c r="I3484" s="152" t="s">
        <v>109</v>
      </c>
    </row>
    <row r="3485" customFormat="false" ht="12.75" hidden="false" customHeight="false" outlineLevel="0" collapsed="false">
      <c r="A3485" s="0" t="s">
        <v>59</v>
      </c>
      <c r="B3485" s="0" t="s">
        <v>110</v>
      </c>
      <c r="C3485" s="0" t="s">
        <v>108</v>
      </c>
      <c r="D3485" s="116" t="n">
        <v>40848</v>
      </c>
      <c r="E3485" s="0" t="n">
        <v>0.555</v>
      </c>
      <c r="F3485" s="0" t="n">
        <v>3133100</v>
      </c>
      <c r="G3485" s="151" t="s">
        <v>111</v>
      </c>
      <c r="H3485" s="151" t="s">
        <v>111</v>
      </c>
      <c r="I3485" s="152" t="s">
        <v>112</v>
      </c>
    </row>
    <row r="3486" customFormat="false" ht="12.75" hidden="false" customHeight="false" outlineLevel="0" collapsed="false">
      <c r="A3486" s="0" t="s">
        <v>59</v>
      </c>
      <c r="B3486" s="0" t="s">
        <v>113</v>
      </c>
      <c r="C3486" s="0" t="s">
        <v>108</v>
      </c>
      <c r="D3486" s="116" t="n">
        <v>40848</v>
      </c>
      <c r="E3486" s="0" t="n">
        <v>0.05</v>
      </c>
      <c r="F3486" s="0" t="n">
        <v>3133101</v>
      </c>
      <c r="G3486" s="151" t="s">
        <v>111</v>
      </c>
      <c r="H3486" s="151" t="s">
        <v>111</v>
      </c>
      <c r="I3486" s="152" t="s">
        <v>112</v>
      </c>
    </row>
    <row r="3487" customFormat="false" ht="12.75" hidden="false" customHeight="false" outlineLevel="0" collapsed="false">
      <c r="A3487" s="0" t="s">
        <v>60</v>
      </c>
      <c r="B3487" s="0" t="s">
        <v>110</v>
      </c>
      <c r="C3487" s="0" t="s">
        <v>108</v>
      </c>
      <c r="D3487" s="116" t="n">
        <v>40848</v>
      </c>
      <c r="E3487" s="0" t="n">
        <v>0.555</v>
      </c>
      <c r="F3487" s="0" t="n">
        <v>3133102</v>
      </c>
      <c r="G3487" s="151" t="s">
        <v>111</v>
      </c>
      <c r="H3487" s="151" t="s">
        <v>111</v>
      </c>
      <c r="I3487" s="152" t="s">
        <v>112</v>
      </c>
    </row>
    <row r="3488" customFormat="false" ht="12.75" hidden="false" customHeight="false" outlineLevel="0" collapsed="false">
      <c r="A3488" s="0" t="s">
        <v>60</v>
      </c>
      <c r="B3488" s="0" t="s">
        <v>113</v>
      </c>
      <c r="C3488" s="0" t="s">
        <v>108</v>
      </c>
      <c r="D3488" s="116" t="n">
        <v>40848</v>
      </c>
      <c r="E3488" s="0" t="n">
        <v>0.14</v>
      </c>
      <c r="F3488" s="0" t="n">
        <v>3133103</v>
      </c>
      <c r="G3488" s="151" t="s">
        <v>111</v>
      </c>
      <c r="H3488" s="151" t="s">
        <v>111</v>
      </c>
      <c r="I3488" s="152" t="s">
        <v>112</v>
      </c>
    </row>
    <row r="3489" customFormat="false" ht="12.75" hidden="false" customHeight="false" outlineLevel="0" collapsed="false">
      <c r="A3489" s="0" t="s">
        <v>61</v>
      </c>
      <c r="B3489" s="0" t="s">
        <v>110</v>
      </c>
      <c r="C3489" s="0" t="s">
        <v>108</v>
      </c>
      <c r="D3489" s="116" t="n">
        <v>40848</v>
      </c>
      <c r="E3489" s="0" t="n">
        <v>0.555</v>
      </c>
      <c r="F3489" s="0" t="n">
        <v>3133104</v>
      </c>
      <c r="G3489" s="151" t="s">
        <v>111</v>
      </c>
      <c r="H3489" s="151" t="s">
        <v>111</v>
      </c>
      <c r="I3489" s="152" t="s">
        <v>112</v>
      </c>
    </row>
    <row r="3490" customFormat="false" ht="12.75" hidden="false" customHeight="false" outlineLevel="0" collapsed="false">
      <c r="A3490" s="0" t="s">
        <v>61</v>
      </c>
      <c r="B3490" s="0" t="s">
        <v>113</v>
      </c>
      <c r="C3490" s="0" t="s">
        <v>108</v>
      </c>
      <c r="D3490" s="116" t="n">
        <v>40848</v>
      </c>
      <c r="E3490" s="0" t="n">
        <v>0.05</v>
      </c>
      <c r="F3490" s="0" t="n">
        <v>3133105</v>
      </c>
      <c r="G3490" s="151" t="s">
        <v>111</v>
      </c>
      <c r="H3490" s="151" t="s">
        <v>111</v>
      </c>
      <c r="I3490" s="152" t="s">
        <v>112</v>
      </c>
    </row>
    <row r="3491" customFormat="false" ht="12.75" hidden="false" customHeight="false" outlineLevel="0" collapsed="false">
      <c r="A3491" s="0" t="s">
        <v>62</v>
      </c>
      <c r="B3491" s="0" t="s">
        <v>110</v>
      </c>
      <c r="C3491" s="0" t="s">
        <v>108</v>
      </c>
      <c r="D3491" s="116" t="n">
        <v>40848</v>
      </c>
      <c r="E3491" s="0" t="n">
        <v>0.555</v>
      </c>
      <c r="F3491" s="0" t="n">
        <v>3133106</v>
      </c>
      <c r="G3491" s="151" t="s">
        <v>111</v>
      </c>
      <c r="H3491" s="151" t="s">
        <v>111</v>
      </c>
      <c r="I3491" s="152" t="s">
        <v>112</v>
      </c>
    </row>
    <row r="3492" customFormat="false" ht="12.75" hidden="false" customHeight="false" outlineLevel="0" collapsed="false">
      <c r="A3492" s="0" t="s">
        <v>62</v>
      </c>
      <c r="B3492" s="0" t="s">
        <v>113</v>
      </c>
      <c r="C3492" s="0" t="s">
        <v>108</v>
      </c>
      <c r="D3492" s="116" t="n">
        <v>40848</v>
      </c>
      <c r="E3492" s="0" t="n">
        <v>0.14</v>
      </c>
      <c r="F3492" s="0" t="n">
        <v>3133107</v>
      </c>
      <c r="G3492" s="151" t="s">
        <v>111</v>
      </c>
      <c r="H3492" s="151" t="s">
        <v>111</v>
      </c>
      <c r="I3492" s="152" t="s">
        <v>112</v>
      </c>
    </row>
    <row r="3493" customFormat="false" ht="12.75" hidden="false" customHeight="false" outlineLevel="0" collapsed="false">
      <c r="A3493" s="0" t="s">
        <v>49</v>
      </c>
      <c r="B3493" s="0" t="s">
        <v>110</v>
      </c>
      <c r="C3493" s="0" t="s">
        <v>108</v>
      </c>
      <c r="D3493" s="116" t="n">
        <v>40848</v>
      </c>
      <c r="E3493" s="0" t="n">
        <v>0.46</v>
      </c>
      <c r="F3493" s="0" t="n">
        <v>3133108</v>
      </c>
      <c r="G3493" s="151" t="s">
        <v>111</v>
      </c>
      <c r="H3493" s="151" t="s">
        <v>111</v>
      </c>
      <c r="I3493" s="152" t="s">
        <v>112</v>
      </c>
    </row>
    <row r="3494" customFormat="false" ht="12.75" hidden="false" customHeight="false" outlineLevel="0" collapsed="false">
      <c r="A3494" s="0" t="s">
        <v>49</v>
      </c>
      <c r="B3494" s="0" t="s">
        <v>113</v>
      </c>
      <c r="C3494" s="0" t="s">
        <v>108</v>
      </c>
      <c r="D3494" s="116" t="n">
        <v>40848</v>
      </c>
      <c r="E3494" s="0" t="n">
        <v>0.05</v>
      </c>
      <c r="F3494" s="0" t="n">
        <v>3133109</v>
      </c>
      <c r="G3494" s="151" t="s">
        <v>111</v>
      </c>
      <c r="H3494" s="151" t="s">
        <v>111</v>
      </c>
      <c r="I3494" s="152" t="s">
        <v>112</v>
      </c>
    </row>
    <row r="3495" customFormat="false" ht="12.75" hidden="false" customHeight="false" outlineLevel="0" collapsed="false">
      <c r="A3495" s="0" t="s">
        <v>50</v>
      </c>
      <c r="B3495" s="0" t="s">
        <v>110</v>
      </c>
      <c r="C3495" s="0" t="s">
        <v>108</v>
      </c>
      <c r="D3495" s="116" t="n">
        <v>40848</v>
      </c>
      <c r="E3495" s="0" t="n">
        <v>0.7</v>
      </c>
      <c r="F3495" s="0" t="n">
        <v>3133110</v>
      </c>
      <c r="G3495" s="151" t="s">
        <v>111</v>
      </c>
      <c r="H3495" s="151" t="s">
        <v>111</v>
      </c>
      <c r="I3495" s="152" t="s">
        <v>112</v>
      </c>
    </row>
    <row r="3496" customFormat="false" ht="12.75" hidden="false" customHeight="false" outlineLevel="0" collapsed="false">
      <c r="A3496" s="0" t="s">
        <v>50</v>
      </c>
      <c r="B3496" s="0" t="s">
        <v>113</v>
      </c>
      <c r="C3496" s="0" t="s">
        <v>108</v>
      </c>
      <c r="D3496" s="116" t="n">
        <v>40848</v>
      </c>
      <c r="E3496" s="0" t="n">
        <v>-0.17</v>
      </c>
      <c r="F3496" s="0" t="n">
        <v>3133111</v>
      </c>
      <c r="G3496" s="151" t="s">
        <v>111</v>
      </c>
      <c r="H3496" s="151" t="s">
        <v>111</v>
      </c>
      <c r="I3496" s="152" t="s">
        <v>112</v>
      </c>
    </row>
    <row r="3497" customFormat="false" ht="12.75" hidden="false" customHeight="false" outlineLevel="0" collapsed="false">
      <c r="A3497" s="0" t="s">
        <v>51</v>
      </c>
      <c r="B3497" s="0" t="s">
        <v>110</v>
      </c>
      <c r="C3497" s="0" t="s">
        <v>108</v>
      </c>
      <c r="D3497" s="116" t="n">
        <v>40848</v>
      </c>
      <c r="E3497" s="0" t="n">
        <v>0.7</v>
      </c>
      <c r="F3497" s="0" t="n">
        <v>3133112</v>
      </c>
      <c r="G3497" s="151" t="s">
        <v>111</v>
      </c>
      <c r="H3497" s="151" t="s">
        <v>111</v>
      </c>
      <c r="I3497" s="152" t="s">
        <v>112</v>
      </c>
    </row>
    <row r="3498" customFormat="false" ht="12.75" hidden="false" customHeight="false" outlineLevel="0" collapsed="false">
      <c r="A3498" s="0" t="s">
        <v>51</v>
      </c>
      <c r="B3498" s="0" t="s">
        <v>113</v>
      </c>
      <c r="C3498" s="0" t="s">
        <v>108</v>
      </c>
      <c r="D3498" s="116" t="n">
        <v>40848</v>
      </c>
      <c r="E3498" s="0" t="n">
        <v>0.055</v>
      </c>
      <c r="F3498" s="0" t="n">
        <v>3133113</v>
      </c>
      <c r="G3498" s="151" t="s">
        <v>111</v>
      </c>
      <c r="H3498" s="151" t="s">
        <v>111</v>
      </c>
      <c r="I3498" s="152" t="s">
        <v>112</v>
      </c>
    </row>
    <row r="3499" customFormat="false" ht="12.75" hidden="false" customHeight="false" outlineLevel="0" collapsed="false">
      <c r="A3499" s="0" t="s">
        <v>52</v>
      </c>
      <c r="B3499" s="0" t="s">
        <v>110</v>
      </c>
      <c r="C3499" s="0" t="s">
        <v>108</v>
      </c>
      <c r="D3499" s="116" t="n">
        <v>40848</v>
      </c>
      <c r="E3499" s="0" t="n">
        <v>0.7</v>
      </c>
      <c r="F3499" s="0" t="n">
        <v>3133114</v>
      </c>
      <c r="G3499" s="151" t="s">
        <v>111</v>
      </c>
      <c r="H3499" s="151" t="s">
        <v>111</v>
      </c>
      <c r="I3499" s="152" t="s">
        <v>112</v>
      </c>
    </row>
    <row r="3500" customFormat="false" ht="12.75" hidden="false" customHeight="false" outlineLevel="0" collapsed="false">
      <c r="A3500" s="0" t="s">
        <v>52</v>
      </c>
      <c r="B3500" s="0" t="s">
        <v>113</v>
      </c>
      <c r="C3500" s="0" t="s">
        <v>108</v>
      </c>
      <c r="D3500" s="116" t="n">
        <v>40848</v>
      </c>
      <c r="E3500" s="0" t="n">
        <v>-0.05</v>
      </c>
      <c r="F3500" s="0" t="n">
        <v>3133115</v>
      </c>
      <c r="G3500" s="151" t="s">
        <v>111</v>
      </c>
      <c r="H3500" s="151" t="s">
        <v>111</v>
      </c>
      <c r="I3500" s="152" t="s">
        <v>112</v>
      </c>
    </row>
    <row r="3501" customFormat="false" ht="12.75" hidden="false" customHeight="false" outlineLevel="0" collapsed="false">
      <c r="A3501" s="0" t="s">
        <v>17</v>
      </c>
      <c r="B3501" s="0" t="s">
        <v>110</v>
      </c>
      <c r="C3501" s="0" t="s">
        <v>108</v>
      </c>
      <c r="D3501" s="116" t="n">
        <v>40848</v>
      </c>
      <c r="E3501" s="0" t="n">
        <v>0</v>
      </c>
      <c r="F3501" s="0" t="n">
        <v>3133116</v>
      </c>
      <c r="G3501" s="151" t="s">
        <v>111</v>
      </c>
      <c r="H3501" s="151" t="s">
        <v>111</v>
      </c>
      <c r="I3501" s="152" t="s">
        <v>112</v>
      </c>
    </row>
    <row r="3502" customFormat="false" ht="12.75" hidden="false" customHeight="false" outlineLevel="0" collapsed="false">
      <c r="A3502" s="0" t="s">
        <v>17</v>
      </c>
      <c r="B3502" s="0" t="s">
        <v>113</v>
      </c>
      <c r="C3502" s="0" t="s">
        <v>108</v>
      </c>
      <c r="D3502" s="116" t="n">
        <v>40848</v>
      </c>
      <c r="E3502" s="0" t="n">
        <v>0</v>
      </c>
      <c r="F3502" s="0" t="n">
        <v>3133117</v>
      </c>
      <c r="G3502" s="151" t="s">
        <v>111</v>
      </c>
      <c r="H3502" s="151" t="s">
        <v>111</v>
      </c>
      <c r="I3502" s="152" t="s">
        <v>112</v>
      </c>
    </row>
    <row r="3503" customFormat="false" ht="12.75" hidden="false" customHeight="false" outlineLevel="0" collapsed="false">
      <c r="A3503" s="0" t="s">
        <v>18</v>
      </c>
      <c r="B3503" s="0" t="s">
        <v>110</v>
      </c>
      <c r="C3503" s="0" t="s">
        <v>108</v>
      </c>
      <c r="D3503" s="116" t="n">
        <v>40848</v>
      </c>
      <c r="E3503" s="0" t="n">
        <v>0</v>
      </c>
      <c r="F3503" s="0" t="n">
        <v>3133118</v>
      </c>
      <c r="G3503" s="151" t="s">
        <v>111</v>
      </c>
      <c r="H3503" s="151" t="s">
        <v>111</v>
      </c>
      <c r="I3503" s="152" t="s">
        <v>112</v>
      </c>
    </row>
    <row r="3504" customFormat="false" ht="12.75" hidden="false" customHeight="false" outlineLevel="0" collapsed="false">
      <c r="A3504" s="0" t="s">
        <v>18</v>
      </c>
      <c r="B3504" s="0" t="s">
        <v>113</v>
      </c>
      <c r="C3504" s="0" t="s">
        <v>108</v>
      </c>
      <c r="D3504" s="116" t="n">
        <v>40848</v>
      </c>
      <c r="E3504" s="0" t="n">
        <v>0</v>
      </c>
      <c r="F3504" s="0" t="n">
        <v>3133119</v>
      </c>
      <c r="G3504" s="151" t="s">
        <v>111</v>
      </c>
      <c r="H3504" s="151" t="s">
        <v>111</v>
      </c>
      <c r="I3504" s="152" t="s">
        <v>112</v>
      </c>
    </row>
    <row r="3505" customFormat="false" ht="12.75" hidden="false" customHeight="false" outlineLevel="0" collapsed="false">
      <c r="A3505" s="0" t="s">
        <v>19</v>
      </c>
      <c r="B3505" s="0" t="s">
        <v>110</v>
      </c>
      <c r="C3505" s="0" t="s">
        <v>108</v>
      </c>
      <c r="D3505" s="116" t="n">
        <v>40848</v>
      </c>
      <c r="E3505" s="0" t="n">
        <v>0.505</v>
      </c>
      <c r="F3505" s="0" t="n">
        <v>3133120</v>
      </c>
      <c r="G3505" s="151" t="s">
        <v>111</v>
      </c>
      <c r="H3505" s="151" t="s">
        <v>111</v>
      </c>
      <c r="I3505" s="152" t="s">
        <v>112</v>
      </c>
    </row>
    <row r="3506" customFormat="false" ht="12.75" hidden="false" customHeight="false" outlineLevel="0" collapsed="false">
      <c r="A3506" s="0" t="s">
        <v>19</v>
      </c>
      <c r="B3506" s="0" t="s">
        <v>113</v>
      </c>
      <c r="C3506" s="0" t="s">
        <v>108</v>
      </c>
      <c r="D3506" s="116" t="n">
        <v>40848</v>
      </c>
      <c r="E3506" s="0" t="n">
        <v>0.1</v>
      </c>
      <c r="F3506" s="0" t="n">
        <v>3133121</v>
      </c>
      <c r="G3506" s="151" t="s">
        <v>111</v>
      </c>
      <c r="H3506" s="151" t="s">
        <v>111</v>
      </c>
      <c r="I3506" s="152" t="s">
        <v>112</v>
      </c>
    </row>
    <row r="3507" customFormat="false" ht="12.75" hidden="false" customHeight="false" outlineLevel="0" collapsed="false">
      <c r="A3507" s="0" t="s">
        <v>21</v>
      </c>
      <c r="B3507" s="0" t="s">
        <v>110</v>
      </c>
      <c r="C3507" s="0" t="s">
        <v>108</v>
      </c>
      <c r="D3507" s="116" t="n">
        <v>40848</v>
      </c>
      <c r="E3507" s="0" t="n">
        <v>0</v>
      </c>
      <c r="F3507" s="0" t="n">
        <v>3133122</v>
      </c>
      <c r="G3507" s="151" t="s">
        <v>111</v>
      </c>
      <c r="H3507" s="151" t="s">
        <v>111</v>
      </c>
      <c r="I3507" s="152" t="s">
        <v>112</v>
      </c>
    </row>
    <row r="3508" customFormat="false" ht="12.75" hidden="false" customHeight="false" outlineLevel="0" collapsed="false">
      <c r="A3508" s="0" t="s">
        <v>21</v>
      </c>
      <c r="B3508" s="0" t="s">
        <v>113</v>
      </c>
      <c r="C3508" s="0" t="s">
        <v>108</v>
      </c>
      <c r="D3508" s="116" t="n">
        <v>40848</v>
      </c>
      <c r="E3508" s="0" t="n">
        <v>0</v>
      </c>
      <c r="F3508" s="0" t="n">
        <v>3133123</v>
      </c>
      <c r="G3508" s="151" t="s">
        <v>111</v>
      </c>
      <c r="H3508" s="151" t="s">
        <v>111</v>
      </c>
      <c r="I3508" s="152" t="s">
        <v>112</v>
      </c>
    </row>
    <row r="3509" customFormat="false" ht="12.75" hidden="false" customHeight="false" outlineLevel="0" collapsed="false">
      <c r="A3509" s="0" t="s">
        <v>73</v>
      </c>
      <c r="B3509" s="0" t="s">
        <v>80</v>
      </c>
      <c r="C3509" s="0" t="s">
        <v>108</v>
      </c>
      <c r="D3509" s="116" t="n">
        <v>40848</v>
      </c>
      <c r="E3509" s="0" t="n">
        <v>0.05</v>
      </c>
      <c r="F3509" s="0" t="n">
        <v>3133124</v>
      </c>
      <c r="G3509" s="151" t="s">
        <v>111</v>
      </c>
      <c r="H3509" s="151" t="s">
        <v>111</v>
      </c>
      <c r="I3509" s="152" t="s">
        <v>112</v>
      </c>
    </row>
    <row r="3510" customFormat="false" ht="12.75" hidden="false" customHeight="false" outlineLevel="0" collapsed="false">
      <c r="A3510" s="0" t="s">
        <v>74</v>
      </c>
      <c r="B3510" s="0" t="s">
        <v>80</v>
      </c>
      <c r="C3510" s="0" t="s">
        <v>108</v>
      </c>
      <c r="D3510" s="116" t="n">
        <v>40848</v>
      </c>
      <c r="E3510" s="0" t="n">
        <v>0.055</v>
      </c>
      <c r="F3510" s="0" t="n">
        <v>3133125</v>
      </c>
      <c r="G3510" s="151" t="s">
        <v>111</v>
      </c>
      <c r="H3510" s="151" t="s">
        <v>111</v>
      </c>
      <c r="I3510" s="152" t="s">
        <v>112</v>
      </c>
    </row>
    <row r="3511" customFormat="false" ht="12.75" hidden="false" customHeight="false" outlineLevel="0" collapsed="false">
      <c r="A3511" s="0" t="s">
        <v>75</v>
      </c>
      <c r="B3511" s="0" t="s">
        <v>80</v>
      </c>
      <c r="C3511" s="0" t="s">
        <v>108</v>
      </c>
      <c r="D3511" s="116" t="n">
        <v>40848</v>
      </c>
      <c r="E3511" s="0" t="n">
        <v>-0.05</v>
      </c>
      <c r="F3511" s="0" t="n">
        <v>3133126</v>
      </c>
      <c r="G3511" s="151" t="s">
        <v>111</v>
      </c>
      <c r="H3511" s="151" t="s">
        <v>111</v>
      </c>
      <c r="I3511" s="152" t="s">
        <v>112</v>
      </c>
    </row>
    <row r="3512" customFormat="false" ht="12.75" hidden="false" customHeight="false" outlineLevel="0" collapsed="false">
      <c r="A3512" s="0" t="s">
        <v>76</v>
      </c>
      <c r="B3512" s="0" t="s">
        <v>80</v>
      </c>
      <c r="C3512" s="0" t="s">
        <v>108</v>
      </c>
      <c r="D3512" s="116" t="n">
        <v>40848</v>
      </c>
      <c r="E3512" s="0" t="n">
        <v>0.055</v>
      </c>
      <c r="F3512" s="0" t="n">
        <v>3133127</v>
      </c>
      <c r="G3512" s="151" t="s">
        <v>111</v>
      </c>
      <c r="H3512" s="151" t="s">
        <v>111</v>
      </c>
      <c r="I3512" s="152" t="s">
        <v>112</v>
      </c>
    </row>
    <row r="3513" customFormat="false" ht="12.75" hidden="false" customHeight="false" outlineLevel="0" collapsed="false">
      <c r="A3513" s="0" t="s">
        <v>72</v>
      </c>
      <c r="B3513" s="0" t="s">
        <v>80</v>
      </c>
      <c r="C3513" s="0" t="s">
        <v>108</v>
      </c>
      <c r="D3513" s="116" t="n">
        <v>40848</v>
      </c>
      <c r="E3513" s="158" t="n">
        <v>40878</v>
      </c>
      <c r="I3513" s="152" t="s">
        <v>109</v>
      </c>
    </row>
    <row r="3514" customFormat="false" ht="12.75" hidden="false" customHeight="false" outlineLevel="0" collapsed="false">
      <c r="A3514" s="0" t="s">
        <v>59</v>
      </c>
      <c r="B3514" s="0" t="s">
        <v>110</v>
      </c>
      <c r="C3514" s="0" t="s">
        <v>108</v>
      </c>
      <c r="D3514" s="116" t="n">
        <v>40878</v>
      </c>
      <c r="E3514" s="0" t="n">
        <v>0.91</v>
      </c>
      <c r="F3514" s="0" t="n">
        <v>3133100</v>
      </c>
      <c r="G3514" s="151" t="s">
        <v>111</v>
      </c>
      <c r="H3514" s="151" t="s">
        <v>111</v>
      </c>
      <c r="I3514" s="152" t="s">
        <v>112</v>
      </c>
    </row>
    <row r="3515" customFormat="false" ht="12.75" hidden="false" customHeight="false" outlineLevel="0" collapsed="false">
      <c r="A3515" s="0" t="s">
        <v>59</v>
      </c>
      <c r="B3515" s="0" t="s">
        <v>113</v>
      </c>
      <c r="C3515" s="0" t="s">
        <v>108</v>
      </c>
      <c r="D3515" s="116" t="n">
        <v>40878</v>
      </c>
      <c r="E3515" s="0" t="n">
        <v>0.05</v>
      </c>
      <c r="F3515" s="0" t="n">
        <v>3133101</v>
      </c>
      <c r="G3515" s="151" t="s">
        <v>111</v>
      </c>
      <c r="H3515" s="151" t="s">
        <v>111</v>
      </c>
      <c r="I3515" s="152" t="s">
        <v>112</v>
      </c>
    </row>
    <row r="3516" customFormat="false" ht="12.75" hidden="false" customHeight="false" outlineLevel="0" collapsed="false">
      <c r="A3516" s="0" t="s">
        <v>60</v>
      </c>
      <c r="B3516" s="0" t="s">
        <v>110</v>
      </c>
      <c r="C3516" s="0" t="s">
        <v>108</v>
      </c>
      <c r="D3516" s="116" t="n">
        <v>40878</v>
      </c>
      <c r="E3516" s="0" t="n">
        <v>0.91</v>
      </c>
      <c r="F3516" s="0" t="n">
        <v>3133102</v>
      </c>
      <c r="G3516" s="151" t="s">
        <v>111</v>
      </c>
      <c r="H3516" s="151" t="s">
        <v>111</v>
      </c>
      <c r="I3516" s="152" t="s">
        <v>112</v>
      </c>
    </row>
    <row r="3517" customFormat="false" ht="12.75" hidden="false" customHeight="false" outlineLevel="0" collapsed="false">
      <c r="A3517" s="0" t="s">
        <v>60</v>
      </c>
      <c r="B3517" s="0" t="s">
        <v>113</v>
      </c>
      <c r="C3517" s="0" t="s">
        <v>108</v>
      </c>
      <c r="D3517" s="116" t="n">
        <v>40878</v>
      </c>
      <c r="E3517" s="0" t="n">
        <v>0.29</v>
      </c>
      <c r="F3517" s="0" t="n">
        <v>3133103</v>
      </c>
      <c r="G3517" s="151" t="s">
        <v>111</v>
      </c>
      <c r="H3517" s="151" t="s">
        <v>111</v>
      </c>
      <c r="I3517" s="152" t="s">
        <v>112</v>
      </c>
    </row>
    <row r="3518" customFormat="false" ht="12.75" hidden="false" customHeight="false" outlineLevel="0" collapsed="false">
      <c r="A3518" s="0" t="s">
        <v>61</v>
      </c>
      <c r="B3518" s="0" t="s">
        <v>110</v>
      </c>
      <c r="C3518" s="0" t="s">
        <v>108</v>
      </c>
      <c r="D3518" s="116" t="n">
        <v>40878</v>
      </c>
      <c r="E3518" s="0" t="n">
        <v>0.91</v>
      </c>
      <c r="F3518" s="0" t="n">
        <v>3133104</v>
      </c>
      <c r="G3518" s="151" t="s">
        <v>111</v>
      </c>
      <c r="H3518" s="151" t="s">
        <v>111</v>
      </c>
      <c r="I3518" s="152" t="s">
        <v>112</v>
      </c>
    </row>
    <row r="3519" customFormat="false" ht="12.75" hidden="false" customHeight="false" outlineLevel="0" collapsed="false">
      <c r="A3519" s="0" t="s">
        <v>61</v>
      </c>
      <c r="B3519" s="0" t="s">
        <v>113</v>
      </c>
      <c r="C3519" s="0" t="s">
        <v>108</v>
      </c>
      <c r="D3519" s="116" t="n">
        <v>40878</v>
      </c>
      <c r="E3519" s="0" t="n">
        <v>0.05</v>
      </c>
      <c r="F3519" s="0" t="n">
        <v>3133105</v>
      </c>
      <c r="G3519" s="151" t="s">
        <v>111</v>
      </c>
      <c r="H3519" s="151" t="s">
        <v>111</v>
      </c>
      <c r="I3519" s="152" t="s">
        <v>112</v>
      </c>
    </row>
    <row r="3520" customFormat="false" ht="12.75" hidden="false" customHeight="false" outlineLevel="0" collapsed="false">
      <c r="A3520" s="0" t="s">
        <v>62</v>
      </c>
      <c r="B3520" s="0" t="s">
        <v>110</v>
      </c>
      <c r="C3520" s="0" t="s">
        <v>108</v>
      </c>
      <c r="D3520" s="116" t="n">
        <v>40878</v>
      </c>
      <c r="E3520" s="0" t="n">
        <v>0.91</v>
      </c>
      <c r="F3520" s="0" t="n">
        <v>3133106</v>
      </c>
      <c r="G3520" s="151" t="s">
        <v>111</v>
      </c>
      <c r="H3520" s="151" t="s">
        <v>111</v>
      </c>
      <c r="I3520" s="152" t="s">
        <v>112</v>
      </c>
    </row>
    <row r="3521" customFormat="false" ht="12.75" hidden="false" customHeight="false" outlineLevel="0" collapsed="false">
      <c r="A3521" s="0" t="s">
        <v>62</v>
      </c>
      <c r="B3521" s="0" t="s">
        <v>113</v>
      </c>
      <c r="C3521" s="0" t="s">
        <v>108</v>
      </c>
      <c r="D3521" s="116" t="n">
        <v>40878</v>
      </c>
      <c r="E3521" s="0" t="n">
        <v>0.29</v>
      </c>
      <c r="F3521" s="0" t="n">
        <v>3133107</v>
      </c>
      <c r="G3521" s="151" t="s">
        <v>111</v>
      </c>
      <c r="H3521" s="151" t="s">
        <v>111</v>
      </c>
      <c r="I3521" s="152" t="s">
        <v>112</v>
      </c>
    </row>
    <row r="3522" customFormat="false" ht="12.75" hidden="false" customHeight="false" outlineLevel="0" collapsed="false">
      <c r="A3522" s="0" t="s">
        <v>49</v>
      </c>
      <c r="B3522" s="0" t="s">
        <v>110</v>
      </c>
      <c r="C3522" s="0" t="s">
        <v>108</v>
      </c>
      <c r="D3522" s="116" t="n">
        <v>40878</v>
      </c>
      <c r="E3522" s="0" t="n">
        <v>0.77</v>
      </c>
      <c r="F3522" s="0" t="n">
        <v>3133108</v>
      </c>
      <c r="G3522" s="151" t="s">
        <v>111</v>
      </c>
      <c r="H3522" s="151" t="s">
        <v>111</v>
      </c>
      <c r="I3522" s="152" t="s">
        <v>112</v>
      </c>
    </row>
    <row r="3523" customFormat="false" ht="12.75" hidden="false" customHeight="false" outlineLevel="0" collapsed="false">
      <c r="A3523" s="0" t="s">
        <v>49</v>
      </c>
      <c r="B3523" s="0" t="s">
        <v>113</v>
      </c>
      <c r="C3523" s="0" t="s">
        <v>108</v>
      </c>
      <c r="D3523" s="116" t="n">
        <v>40878</v>
      </c>
      <c r="E3523" s="0" t="n">
        <v>0.05</v>
      </c>
      <c r="F3523" s="0" t="n">
        <v>3133109</v>
      </c>
      <c r="G3523" s="151" t="s">
        <v>111</v>
      </c>
      <c r="H3523" s="151" t="s">
        <v>111</v>
      </c>
      <c r="I3523" s="152" t="s">
        <v>112</v>
      </c>
    </row>
    <row r="3524" customFormat="false" ht="12.75" hidden="false" customHeight="false" outlineLevel="0" collapsed="false">
      <c r="A3524" s="0" t="s">
        <v>50</v>
      </c>
      <c r="B3524" s="0" t="s">
        <v>110</v>
      </c>
      <c r="C3524" s="0" t="s">
        <v>108</v>
      </c>
      <c r="D3524" s="116" t="n">
        <v>40878</v>
      </c>
      <c r="E3524" s="0" t="n">
        <v>0.98</v>
      </c>
      <c r="F3524" s="0" t="n">
        <v>3133110</v>
      </c>
      <c r="G3524" s="151" t="s">
        <v>111</v>
      </c>
      <c r="H3524" s="151" t="s">
        <v>111</v>
      </c>
      <c r="I3524" s="152" t="s">
        <v>112</v>
      </c>
    </row>
    <row r="3525" customFormat="false" ht="12.75" hidden="false" customHeight="false" outlineLevel="0" collapsed="false">
      <c r="A3525" s="0" t="s">
        <v>50</v>
      </c>
      <c r="B3525" s="0" t="s">
        <v>113</v>
      </c>
      <c r="C3525" s="0" t="s">
        <v>108</v>
      </c>
      <c r="D3525" s="116" t="n">
        <v>40878</v>
      </c>
      <c r="E3525" s="0" t="n">
        <v>-0.13</v>
      </c>
      <c r="F3525" s="0" t="n">
        <v>3133111</v>
      </c>
      <c r="G3525" s="151" t="s">
        <v>111</v>
      </c>
      <c r="H3525" s="151" t="s">
        <v>111</v>
      </c>
      <c r="I3525" s="152" t="s">
        <v>112</v>
      </c>
    </row>
    <row r="3526" customFormat="false" ht="12.75" hidden="false" customHeight="false" outlineLevel="0" collapsed="false">
      <c r="A3526" s="0" t="s">
        <v>51</v>
      </c>
      <c r="B3526" s="0" t="s">
        <v>110</v>
      </c>
      <c r="C3526" s="0" t="s">
        <v>108</v>
      </c>
      <c r="D3526" s="116" t="n">
        <v>40878</v>
      </c>
      <c r="E3526" s="0" t="n">
        <v>0.98</v>
      </c>
      <c r="F3526" s="0" t="n">
        <v>3133112</v>
      </c>
      <c r="G3526" s="151" t="s">
        <v>111</v>
      </c>
      <c r="H3526" s="151" t="s">
        <v>111</v>
      </c>
      <c r="I3526" s="152" t="s">
        <v>112</v>
      </c>
    </row>
    <row r="3527" customFormat="false" ht="12.75" hidden="false" customHeight="false" outlineLevel="0" collapsed="false">
      <c r="A3527" s="0" t="s">
        <v>51</v>
      </c>
      <c r="B3527" s="0" t="s">
        <v>113</v>
      </c>
      <c r="C3527" s="0" t="s">
        <v>108</v>
      </c>
      <c r="D3527" s="116" t="n">
        <v>40878</v>
      </c>
      <c r="E3527" s="0" t="n">
        <v>0.25</v>
      </c>
      <c r="F3527" s="0" t="n">
        <v>3133113</v>
      </c>
      <c r="G3527" s="151" t="s">
        <v>111</v>
      </c>
      <c r="H3527" s="151" t="s">
        <v>111</v>
      </c>
      <c r="I3527" s="152" t="s">
        <v>112</v>
      </c>
    </row>
    <row r="3528" customFormat="false" ht="12.75" hidden="false" customHeight="false" outlineLevel="0" collapsed="false">
      <c r="A3528" s="0" t="s">
        <v>52</v>
      </c>
      <c r="B3528" s="0" t="s">
        <v>110</v>
      </c>
      <c r="C3528" s="0" t="s">
        <v>108</v>
      </c>
      <c r="D3528" s="116" t="n">
        <v>40878</v>
      </c>
      <c r="E3528" s="0" t="n">
        <v>0.98</v>
      </c>
      <c r="F3528" s="0" t="n">
        <v>3133114</v>
      </c>
      <c r="G3528" s="151" t="s">
        <v>111</v>
      </c>
      <c r="H3528" s="151" t="s">
        <v>111</v>
      </c>
      <c r="I3528" s="152" t="s">
        <v>112</v>
      </c>
    </row>
    <row r="3529" customFormat="false" ht="12.75" hidden="false" customHeight="false" outlineLevel="0" collapsed="false">
      <c r="A3529" s="0" t="s">
        <v>52</v>
      </c>
      <c r="B3529" s="0" t="s">
        <v>113</v>
      </c>
      <c r="C3529" s="0" t="s">
        <v>108</v>
      </c>
      <c r="D3529" s="116" t="n">
        <v>40878</v>
      </c>
      <c r="E3529" s="0" t="n">
        <v>-0.05</v>
      </c>
      <c r="F3529" s="0" t="n">
        <v>3133115</v>
      </c>
      <c r="G3529" s="151" t="s">
        <v>111</v>
      </c>
      <c r="H3529" s="151" t="s">
        <v>111</v>
      </c>
      <c r="I3529" s="152" t="s">
        <v>112</v>
      </c>
    </row>
    <row r="3530" customFormat="false" ht="12.75" hidden="false" customHeight="false" outlineLevel="0" collapsed="false">
      <c r="A3530" s="0" t="s">
        <v>17</v>
      </c>
      <c r="B3530" s="0" t="s">
        <v>110</v>
      </c>
      <c r="C3530" s="0" t="s">
        <v>108</v>
      </c>
      <c r="D3530" s="116" t="n">
        <v>40878</v>
      </c>
      <c r="E3530" s="0" t="n">
        <v>0</v>
      </c>
      <c r="F3530" s="0" t="n">
        <v>3133116</v>
      </c>
      <c r="G3530" s="151" t="s">
        <v>111</v>
      </c>
      <c r="H3530" s="151" t="s">
        <v>111</v>
      </c>
      <c r="I3530" s="152" t="s">
        <v>112</v>
      </c>
    </row>
    <row r="3531" customFormat="false" ht="12.75" hidden="false" customHeight="false" outlineLevel="0" collapsed="false">
      <c r="A3531" s="0" t="s">
        <v>17</v>
      </c>
      <c r="B3531" s="0" t="s">
        <v>113</v>
      </c>
      <c r="C3531" s="0" t="s">
        <v>108</v>
      </c>
      <c r="D3531" s="116" t="n">
        <v>40878</v>
      </c>
      <c r="E3531" s="0" t="n">
        <v>0</v>
      </c>
      <c r="F3531" s="0" t="n">
        <v>3133117</v>
      </c>
      <c r="G3531" s="151" t="s">
        <v>111</v>
      </c>
      <c r="H3531" s="151" t="s">
        <v>111</v>
      </c>
      <c r="I3531" s="152" t="s">
        <v>112</v>
      </c>
    </row>
    <row r="3532" customFormat="false" ht="12.75" hidden="false" customHeight="false" outlineLevel="0" collapsed="false">
      <c r="A3532" s="0" t="s">
        <v>18</v>
      </c>
      <c r="B3532" s="0" t="s">
        <v>110</v>
      </c>
      <c r="C3532" s="0" t="s">
        <v>108</v>
      </c>
      <c r="D3532" s="116" t="n">
        <v>40878</v>
      </c>
      <c r="E3532" s="0" t="n">
        <v>0</v>
      </c>
      <c r="F3532" s="0" t="n">
        <v>3133118</v>
      </c>
      <c r="G3532" s="151" t="s">
        <v>111</v>
      </c>
      <c r="H3532" s="151" t="s">
        <v>111</v>
      </c>
      <c r="I3532" s="152" t="s">
        <v>112</v>
      </c>
    </row>
    <row r="3533" customFormat="false" ht="12.75" hidden="false" customHeight="false" outlineLevel="0" collapsed="false">
      <c r="A3533" s="0" t="s">
        <v>18</v>
      </c>
      <c r="B3533" s="0" t="s">
        <v>113</v>
      </c>
      <c r="C3533" s="0" t="s">
        <v>108</v>
      </c>
      <c r="D3533" s="116" t="n">
        <v>40878</v>
      </c>
      <c r="E3533" s="0" t="n">
        <v>0</v>
      </c>
      <c r="F3533" s="0" t="n">
        <v>3133119</v>
      </c>
      <c r="G3533" s="151" t="s">
        <v>111</v>
      </c>
      <c r="H3533" s="151" t="s">
        <v>111</v>
      </c>
      <c r="I3533" s="152" t="s">
        <v>112</v>
      </c>
    </row>
    <row r="3534" customFormat="false" ht="12.75" hidden="false" customHeight="false" outlineLevel="0" collapsed="false">
      <c r="A3534" s="0" t="s">
        <v>19</v>
      </c>
      <c r="B3534" s="0" t="s">
        <v>110</v>
      </c>
      <c r="C3534" s="0" t="s">
        <v>108</v>
      </c>
      <c r="D3534" s="116" t="n">
        <v>40878</v>
      </c>
      <c r="E3534" s="0" t="n">
        <v>0.84</v>
      </c>
      <c r="F3534" s="0" t="n">
        <v>3133120</v>
      </c>
      <c r="G3534" s="151" t="s">
        <v>111</v>
      </c>
      <c r="H3534" s="151" t="s">
        <v>111</v>
      </c>
      <c r="I3534" s="152" t="s">
        <v>112</v>
      </c>
    </row>
    <row r="3535" customFormat="false" ht="12.75" hidden="false" customHeight="false" outlineLevel="0" collapsed="false">
      <c r="A3535" s="0" t="s">
        <v>19</v>
      </c>
      <c r="B3535" s="0" t="s">
        <v>113</v>
      </c>
      <c r="C3535" s="0" t="s">
        <v>108</v>
      </c>
      <c r="D3535" s="116" t="n">
        <v>40878</v>
      </c>
      <c r="E3535" s="0" t="n">
        <v>0.3</v>
      </c>
      <c r="F3535" s="0" t="n">
        <v>3133121</v>
      </c>
      <c r="G3535" s="151" t="s">
        <v>111</v>
      </c>
      <c r="H3535" s="151" t="s">
        <v>111</v>
      </c>
      <c r="I3535" s="152" t="s">
        <v>112</v>
      </c>
    </row>
    <row r="3536" customFormat="false" ht="12.75" hidden="false" customHeight="false" outlineLevel="0" collapsed="false">
      <c r="A3536" s="0" t="s">
        <v>21</v>
      </c>
      <c r="B3536" s="0" t="s">
        <v>110</v>
      </c>
      <c r="C3536" s="0" t="s">
        <v>108</v>
      </c>
      <c r="D3536" s="116" t="n">
        <v>40878</v>
      </c>
      <c r="E3536" s="0" t="n">
        <v>0</v>
      </c>
      <c r="F3536" s="0" t="n">
        <v>3133122</v>
      </c>
      <c r="G3536" s="151" t="s">
        <v>111</v>
      </c>
      <c r="H3536" s="151" t="s">
        <v>111</v>
      </c>
      <c r="I3536" s="152" t="s">
        <v>112</v>
      </c>
    </row>
    <row r="3537" customFormat="false" ht="12.75" hidden="false" customHeight="false" outlineLevel="0" collapsed="false">
      <c r="A3537" s="0" t="s">
        <v>21</v>
      </c>
      <c r="B3537" s="0" t="s">
        <v>113</v>
      </c>
      <c r="C3537" s="0" t="s">
        <v>108</v>
      </c>
      <c r="D3537" s="116" t="n">
        <v>40878</v>
      </c>
      <c r="E3537" s="0" t="n">
        <v>0</v>
      </c>
      <c r="F3537" s="0" t="n">
        <v>3133123</v>
      </c>
      <c r="G3537" s="151" t="s">
        <v>111</v>
      </c>
      <c r="H3537" s="151" t="s">
        <v>111</v>
      </c>
      <c r="I3537" s="152" t="s">
        <v>112</v>
      </c>
    </row>
    <row r="3538" customFormat="false" ht="12.75" hidden="false" customHeight="false" outlineLevel="0" collapsed="false">
      <c r="A3538" s="0" t="s">
        <v>73</v>
      </c>
      <c r="B3538" s="0" t="s">
        <v>80</v>
      </c>
      <c r="C3538" s="0" t="s">
        <v>108</v>
      </c>
      <c r="D3538" s="116" t="n">
        <v>40878</v>
      </c>
      <c r="E3538" s="0" t="n">
        <v>0.05</v>
      </c>
      <c r="F3538" s="0" t="n">
        <v>3133124</v>
      </c>
      <c r="G3538" s="151" t="s">
        <v>111</v>
      </c>
      <c r="H3538" s="151" t="s">
        <v>111</v>
      </c>
      <c r="I3538" s="152" t="s">
        <v>112</v>
      </c>
    </row>
    <row r="3539" customFormat="false" ht="12.75" hidden="false" customHeight="false" outlineLevel="0" collapsed="false">
      <c r="A3539" s="0" t="s">
        <v>74</v>
      </c>
      <c r="B3539" s="0" t="s">
        <v>80</v>
      </c>
      <c r="C3539" s="0" t="s">
        <v>108</v>
      </c>
      <c r="D3539" s="116" t="n">
        <v>40878</v>
      </c>
      <c r="E3539" s="0" t="n">
        <v>0.25</v>
      </c>
      <c r="F3539" s="0" t="n">
        <v>3133125</v>
      </c>
      <c r="G3539" s="151" t="s">
        <v>111</v>
      </c>
      <c r="H3539" s="151" t="s">
        <v>111</v>
      </c>
      <c r="I3539" s="152" t="s">
        <v>112</v>
      </c>
    </row>
    <row r="3540" customFormat="false" ht="12.75" hidden="false" customHeight="false" outlineLevel="0" collapsed="false">
      <c r="A3540" s="0" t="s">
        <v>75</v>
      </c>
      <c r="B3540" s="0" t="s">
        <v>80</v>
      </c>
      <c r="C3540" s="0" t="s">
        <v>108</v>
      </c>
      <c r="D3540" s="116" t="n">
        <v>40878</v>
      </c>
      <c r="E3540" s="0" t="n">
        <v>-0.05</v>
      </c>
      <c r="F3540" s="0" t="n">
        <v>3133126</v>
      </c>
      <c r="G3540" s="151" t="s">
        <v>111</v>
      </c>
      <c r="H3540" s="151" t="s">
        <v>111</v>
      </c>
      <c r="I3540" s="152" t="s">
        <v>112</v>
      </c>
    </row>
    <row r="3541" customFormat="false" ht="12.75" hidden="false" customHeight="false" outlineLevel="0" collapsed="false">
      <c r="A3541" s="0" t="s">
        <v>76</v>
      </c>
      <c r="B3541" s="0" t="s">
        <v>80</v>
      </c>
      <c r="C3541" s="0" t="s">
        <v>108</v>
      </c>
      <c r="D3541" s="116" t="n">
        <v>40878</v>
      </c>
      <c r="E3541" s="0" t="n">
        <v>0.25</v>
      </c>
      <c r="F3541" s="0" t="n">
        <v>3133127</v>
      </c>
      <c r="G3541" s="151" t="s">
        <v>111</v>
      </c>
      <c r="H3541" s="151" t="s">
        <v>111</v>
      </c>
      <c r="I3541" s="152" t="s">
        <v>112</v>
      </c>
    </row>
    <row r="3542" customFormat="false" ht="12.75" hidden="false" customHeight="false" outlineLevel="0" collapsed="false">
      <c r="A3542" s="0" t="s">
        <v>72</v>
      </c>
      <c r="B3542" s="0" t="s">
        <v>80</v>
      </c>
      <c r="C3542" s="0" t="s">
        <v>108</v>
      </c>
      <c r="D3542" s="116" t="n">
        <v>40878</v>
      </c>
      <c r="E3542" s="158" t="n">
        <v>40909</v>
      </c>
      <c r="I3542" s="152" t="s">
        <v>109</v>
      </c>
    </row>
    <row r="3543" customFormat="false" ht="12.75" hidden="false" customHeight="false" outlineLevel="0" collapsed="false">
      <c r="A3543" s="0" t="s">
        <v>59</v>
      </c>
      <c r="B3543" s="0" t="s">
        <v>110</v>
      </c>
      <c r="C3543" s="0" t="s">
        <v>108</v>
      </c>
      <c r="D3543" s="116" t="n">
        <v>40909</v>
      </c>
      <c r="E3543" s="0" t="n">
        <v>1.215</v>
      </c>
      <c r="F3543" s="0" t="n">
        <v>3133100</v>
      </c>
      <c r="G3543" s="151" t="s">
        <v>111</v>
      </c>
      <c r="H3543" s="151" t="s">
        <v>111</v>
      </c>
      <c r="I3543" s="152" t="s">
        <v>112</v>
      </c>
    </row>
    <row r="3544" customFormat="false" ht="12.75" hidden="false" customHeight="false" outlineLevel="0" collapsed="false">
      <c r="A3544" s="0" t="s">
        <v>59</v>
      </c>
      <c r="B3544" s="0" t="s">
        <v>113</v>
      </c>
      <c r="C3544" s="0" t="s">
        <v>108</v>
      </c>
      <c r="D3544" s="116" t="n">
        <v>40909</v>
      </c>
      <c r="E3544" s="0" t="n">
        <v>0.05</v>
      </c>
      <c r="F3544" s="0" t="n">
        <v>3133101</v>
      </c>
      <c r="G3544" s="151" t="s">
        <v>111</v>
      </c>
      <c r="H3544" s="151" t="s">
        <v>111</v>
      </c>
      <c r="I3544" s="152" t="s">
        <v>112</v>
      </c>
    </row>
    <row r="3545" customFormat="false" ht="12.75" hidden="false" customHeight="false" outlineLevel="0" collapsed="false">
      <c r="A3545" s="0" t="s">
        <v>60</v>
      </c>
      <c r="B3545" s="0" t="s">
        <v>110</v>
      </c>
      <c r="C3545" s="0" t="s">
        <v>108</v>
      </c>
      <c r="D3545" s="116" t="n">
        <v>40909</v>
      </c>
      <c r="E3545" s="0" t="n">
        <v>1.215</v>
      </c>
      <c r="F3545" s="0" t="n">
        <v>3133102</v>
      </c>
      <c r="G3545" s="151" t="s">
        <v>111</v>
      </c>
      <c r="H3545" s="151" t="s">
        <v>111</v>
      </c>
      <c r="I3545" s="152" t="s">
        <v>112</v>
      </c>
    </row>
    <row r="3546" customFormat="false" ht="12.75" hidden="false" customHeight="false" outlineLevel="0" collapsed="false">
      <c r="A3546" s="0" t="s">
        <v>60</v>
      </c>
      <c r="B3546" s="0" t="s">
        <v>113</v>
      </c>
      <c r="C3546" s="0" t="s">
        <v>108</v>
      </c>
      <c r="D3546" s="116" t="n">
        <v>40909</v>
      </c>
      <c r="E3546" s="0" t="n">
        <v>0.32</v>
      </c>
      <c r="F3546" s="0" t="n">
        <v>3133103</v>
      </c>
      <c r="G3546" s="151" t="s">
        <v>111</v>
      </c>
      <c r="H3546" s="151" t="s">
        <v>111</v>
      </c>
      <c r="I3546" s="152" t="s">
        <v>112</v>
      </c>
    </row>
    <row r="3547" customFormat="false" ht="12.75" hidden="false" customHeight="false" outlineLevel="0" collapsed="false">
      <c r="A3547" s="0" t="s">
        <v>61</v>
      </c>
      <c r="B3547" s="0" t="s">
        <v>110</v>
      </c>
      <c r="C3547" s="0" t="s">
        <v>108</v>
      </c>
      <c r="D3547" s="116" t="n">
        <v>40909</v>
      </c>
      <c r="E3547" s="0" t="n">
        <v>1.215</v>
      </c>
      <c r="F3547" s="0" t="n">
        <v>3133104</v>
      </c>
      <c r="G3547" s="151" t="s">
        <v>111</v>
      </c>
      <c r="H3547" s="151" t="s">
        <v>111</v>
      </c>
      <c r="I3547" s="152" t="s">
        <v>112</v>
      </c>
    </row>
    <row r="3548" customFormat="false" ht="12.75" hidden="false" customHeight="false" outlineLevel="0" collapsed="false">
      <c r="A3548" s="0" t="s">
        <v>61</v>
      </c>
      <c r="B3548" s="0" t="s">
        <v>113</v>
      </c>
      <c r="C3548" s="0" t="s">
        <v>108</v>
      </c>
      <c r="D3548" s="116" t="n">
        <v>40909</v>
      </c>
      <c r="E3548" s="0" t="n">
        <v>0.05</v>
      </c>
      <c r="F3548" s="0" t="n">
        <v>3133105</v>
      </c>
      <c r="G3548" s="151" t="s">
        <v>111</v>
      </c>
      <c r="H3548" s="151" t="s">
        <v>111</v>
      </c>
      <c r="I3548" s="152" t="s">
        <v>112</v>
      </c>
    </row>
    <row r="3549" customFormat="false" ht="12.75" hidden="false" customHeight="false" outlineLevel="0" collapsed="false">
      <c r="A3549" s="0" t="s">
        <v>62</v>
      </c>
      <c r="B3549" s="0" t="s">
        <v>110</v>
      </c>
      <c r="C3549" s="0" t="s">
        <v>108</v>
      </c>
      <c r="D3549" s="116" t="n">
        <v>40909</v>
      </c>
      <c r="E3549" s="0" t="n">
        <v>1.215</v>
      </c>
      <c r="F3549" s="0" t="n">
        <v>3133106</v>
      </c>
      <c r="G3549" s="151" t="s">
        <v>111</v>
      </c>
      <c r="H3549" s="151" t="s">
        <v>111</v>
      </c>
      <c r="I3549" s="152" t="s">
        <v>112</v>
      </c>
    </row>
    <row r="3550" customFormat="false" ht="12.75" hidden="false" customHeight="false" outlineLevel="0" collapsed="false">
      <c r="A3550" s="0" t="s">
        <v>62</v>
      </c>
      <c r="B3550" s="0" t="s">
        <v>113</v>
      </c>
      <c r="C3550" s="0" t="s">
        <v>108</v>
      </c>
      <c r="D3550" s="116" t="n">
        <v>40909</v>
      </c>
      <c r="E3550" s="0" t="n">
        <v>0.32</v>
      </c>
      <c r="F3550" s="0" t="n">
        <v>3133107</v>
      </c>
      <c r="G3550" s="151" t="s">
        <v>111</v>
      </c>
      <c r="H3550" s="151" t="s">
        <v>111</v>
      </c>
      <c r="I3550" s="152" t="s">
        <v>112</v>
      </c>
    </row>
    <row r="3551" customFormat="false" ht="12.75" hidden="false" customHeight="false" outlineLevel="0" collapsed="false">
      <c r="A3551" s="0" t="s">
        <v>49</v>
      </c>
      <c r="B3551" s="0" t="s">
        <v>110</v>
      </c>
      <c r="C3551" s="0" t="s">
        <v>108</v>
      </c>
      <c r="D3551" s="116" t="n">
        <v>40909</v>
      </c>
      <c r="E3551" s="0" t="n">
        <v>1.04</v>
      </c>
      <c r="F3551" s="0" t="n">
        <v>3133108</v>
      </c>
      <c r="G3551" s="151" t="s">
        <v>111</v>
      </c>
      <c r="H3551" s="151" t="s">
        <v>111</v>
      </c>
      <c r="I3551" s="152" t="s">
        <v>112</v>
      </c>
    </row>
    <row r="3552" customFormat="false" ht="12.75" hidden="false" customHeight="false" outlineLevel="0" collapsed="false">
      <c r="A3552" s="0" t="s">
        <v>49</v>
      </c>
      <c r="B3552" s="0" t="s">
        <v>113</v>
      </c>
      <c r="C3552" s="0" t="s">
        <v>108</v>
      </c>
      <c r="D3552" s="116" t="n">
        <v>40909</v>
      </c>
      <c r="E3552" s="0" t="n">
        <v>0.05</v>
      </c>
      <c r="F3552" s="0" t="n">
        <v>3133109</v>
      </c>
      <c r="G3552" s="151" t="s">
        <v>111</v>
      </c>
      <c r="H3552" s="151" t="s">
        <v>111</v>
      </c>
      <c r="I3552" s="152" t="s">
        <v>112</v>
      </c>
    </row>
    <row r="3553" customFormat="false" ht="12.75" hidden="false" customHeight="false" outlineLevel="0" collapsed="false">
      <c r="A3553" s="0" t="s">
        <v>50</v>
      </c>
      <c r="B3553" s="0" t="s">
        <v>110</v>
      </c>
      <c r="C3553" s="0" t="s">
        <v>108</v>
      </c>
      <c r="D3553" s="116" t="n">
        <v>40909</v>
      </c>
      <c r="E3553" s="0" t="n">
        <v>1.6</v>
      </c>
      <c r="F3553" s="0" t="n">
        <v>3133110</v>
      </c>
      <c r="G3553" s="151" t="s">
        <v>111</v>
      </c>
      <c r="H3553" s="151" t="s">
        <v>111</v>
      </c>
      <c r="I3553" s="152" t="s">
        <v>112</v>
      </c>
    </row>
    <row r="3554" customFormat="false" ht="12.75" hidden="false" customHeight="false" outlineLevel="0" collapsed="false">
      <c r="A3554" s="0" t="s">
        <v>50</v>
      </c>
      <c r="B3554" s="0" t="s">
        <v>113</v>
      </c>
      <c r="C3554" s="0" t="s">
        <v>108</v>
      </c>
      <c r="D3554" s="116" t="n">
        <v>40909</v>
      </c>
      <c r="E3554" s="0" t="n">
        <v>-0.25</v>
      </c>
      <c r="F3554" s="0" t="n">
        <v>3133111</v>
      </c>
      <c r="G3554" s="151" t="s">
        <v>111</v>
      </c>
      <c r="H3554" s="151" t="s">
        <v>111</v>
      </c>
      <c r="I3554" s="152" t="s">
        <v>112</v>
      </c>
    </row>
    <row r="3555" customFormat="false" ht="12.75" hidden="false" customHeight="false" outlineLevel="0" collapsed="false">
      <c r="A3555" s="0" t="s">
        <v>51</v>
      </c>
      <c r="B3555" s="0" t="s">
        <v>110</v>
      </c>
      <c r="C3555" s="0" t="s">
        <v>108</v>
      </c>
      <c r="D3555" s="116" t="n">
        <v>40909</v>
      </c>
      <c r="E3555" s="0" t="n">
        <v>1.6</v>
      </c>
      <c r="F3555" s="0" t="n">
        <v>3133112</v>
      </c>
      <c r="G3555" s="151" t="s">
        <v>111</v>
      </c>
      <c r="H3555" s="151" t="s">
        <v>111</v>
      </c>
      <c r="I3555" s="152" t="s">
        <v>112</v>
      </c>
    </row>
    <row r="3556" customFormat="false" ht="12.75" hidden="false" customHeight="false" outlineLevel="0" collapsed="false">
      <c r="A3556" s="0" t="s">
        <v>51</v>
      </c>
      <c r="B3556" s="0" t="s">
        <v>113</v>
      </c>
      <c r="C3556" s="0" t="s">
        <v>108</v>
      </c>
      <c r="D3556" s="116" t="n">
        <v>40909</v>
      </c>
      <c r="E3556" s="0" t="n">
        <v>0.45</v>
      </c>
      <c r="F3556" s="0" t="n">
        <v>3133113</v>
      </c>
      <c r="G3556" s="151" t="s">
        <v>111</v>
      </c>
      <c r="H3556" s="151" t="s">
        <v>111</v>
      </c>
      <c r="I3556" s="152" t="s">
        <v>112</v>
      </c>
    </row>
    <row r="3557" customFormat="false" ht="12.75" hidden="false" customHeight="false" outlineLevel="0" collapsed="false">
      <c r="A3557" s="0" t="s">
        <v>52</v>
      </c>
      <c r="B3557" s="0" t="s">
        <v>110</v>
      </c>
      <c r="C3557" s="0" t="s">
        <v>108</v>
      </c>
      <c r="D3557" s="116" t="n">
        <v>40909</v>
      </c>
      <c r="E3557" s="0" t="n">
        <v>1.6</v>
      </c>
      <c r="F3557" s="0" t="n">
        <v>3133114</v>
      </c>
      <c r="G3557" s="151" t="s">
        <v>111</v>
      </c>
      <c r="H3557" s="151" t="s">
        <v>111</v>
      </c>
      <c r="I3557" s="152" t="s">
        <v>112</v>
      </c>
    </row>
    <row r="3558" customFormat="false" ht="12.75" hidden="false" customHeight="false" outlineLevel="0" collapsed="false">
      <c r="A3558" s="0" t="s">
        <v>52</v>
      </c>
      <c r="B3558" s="0" t="s">
        <v>113</v>
      </c>
      <c r="C3558" s="0" t="s">
        <v>108</v>
      </c>
      <c r="D3558" s="116" t="n">
        <v>40909</v>
      </c>
      <c r="E3558" s="0" t="n">
        <v>-0.2</v>
      </c>
      <c r="F3558" s="0" t="n">
        <v>3133115</v>
      </c>
      <c r="G3558" s="151" t="s">
        <v>111</v>
      </c>
      <c r="H3558" s="151" t="s">
        <v>111</v>
      </c>
      <c r="I3558" s="152" t="s">
        <v>112</v>
      </c>
    </row>
    <row r="3559" customFormat="false" ht="12.75" hidden="false" customHeight="false" outlineLevel="0" collapsed="false">
      <c r="A3559" s="0" t="s">
        <v>17</v>
      </c>
      <c r="B3559" s="0" t="s">
        <v>110</v>
      </c>
      <c r="C3559" s="0" t="s">
        <v>108</v>
      </c>
      <c r="D3559" s="116" t="n">
        <v>40909</v>
      </c>
      <c r="E3559" s="0" t="n">
        <v>0</v>
      </c>
      <c r="F3559" s="0" t="n">
        <v>3133116</v>
      </c>
      <c r="G3559" s="151" t="s">
        <v>111</v>
      </c>
      <c r="H3559" s="151" t="s">
        <v>111</v>
      </c>
      <c r="I3559" s="152" t="s">
        <v>112</v>
      </c>
    </row>
    <row r="3560" customFormat="false" ht="12.75" hidden="false" customHeight="false" outlineLevel="0" collapsed="false">
      <c r="A3560" s="0" t="s">
        <v>17</v>
      </c>
      <c r="B3560" s="0" t="s">
        <v>113</v>
      </c>
      <c r="C3560" s="0" t="s">
        <v>108</v>
      </c>
      <c r="D3560" s="116" t="n">
        <v>40909</v>
      </c>
      <c r="E3560" s="0" t="n">
        <v>0</v>
      </c>
      <c r="F3560" s="0" t="n">
        <v>3133117</v>
      </c>
      <c r="G3560" s="151" t="s">
        <v>111</v>
      </c>
      <c r="H3560" s="151" t="s">
        <v>111</v>
      </c>
      <c r="I3560" s="152" t="s">
        <v>112</v>
      </c>
    </row>
    <row r="3561" customFormat="false" ht="12.75" hidden="false" customHeight="false" outlineLevel="0" collapsed="false">
      <c r="A3561" s="0" t="s">
        <v>18</v>
      </c>
      <c r="B3561" s="0" t="s">
        <v>110</v>
      </c>
      <c r="C3561" s="0" t="s">
        <v>108</v>
      </c>
      <c r="D3561" s="116" t="n">
        <v>40909</v>
      </c>
      <c r="E3561" s="0" t="n">
        <v>0</v>
      </c>
      <c r="F3561" s="0" t="n">
        <v>3133118</v>
      </c>
      <c r="G3561" s="151" t="s">
        <v>111</v>
      </c>
      <c r="H3561" s="151" t="s">
        <v>111</v>
      </c>
      <c r="I3561" s="152" t="s">
        <v>112</v>
      </c>
    </row>
    <row r="3562" customFormat="false" ht="12.75" hidden="false" customHeight="false" outlineLevel="0" collapsed="false">
      <c r="A3562" s="0" t="s">
        <v>18</v>
      </c>
      <c r="B3562" s="0" t="s">
        <v>113</v>
      </c>
      <c r="C3562" s="0" t="s">
        <v>108</v>
      </c>
      <c r="D3562" s="116" t="n">
        <v>40909</v>
      </c>
      <c r="E3562" s="0" t="n">
        <v>0</v>
      </c>
      <c r="F3562" s="0" t="n">
        <v>3133119</v>
      </c>
      <c r="G3562" s="151" t="s">
        <v>111</v>
      </c>
      <c r="H3562" s="151" t="s">
        <v>111</v>
      </c>
      <c r="I3562" s="152" t="s">
        <v>112</v>
      </c>
    </row>
    <row r="3563" customFormat="false" ht="12.75" hidden="false" customHeight="false" outlineLevel="0" collapsed="false">
      <c r="A3563" s="0" t="s">
        <v>19</v>
      </c>
      <c r="B3563" s="0" t="s">
        <v>110</v>
      </c>
      <c r="C3563" s="0" t="s">
        <v>108</v>
      </c>
      <c r="D3563" s="116" t="n">
        <v>40909</v>
      </c>
      <c r="E3563" s="0" t="n">
        <v>1.135</v>
      </c>
      <c r="F3563" s="0" t="n">
        <v>3133120</v>
      </c>
      <c r="G3563" s="151" t="s">
        <v>111</v>
      </c>
      <c r="H3563" s="151" t="s">
        <v>111</v>
      </c>
      <c r="I3563" s="152" t="s">
        <v>112</v>
      </c>
    </row>
    <row r="3564" customFormat="false" ht="12.75" hidden="false" customHeight="false" outlineLevel="0" collapsed="false">
      <c r="A3564" s="0" t="s">
        <v>19</v>
      </c>
      <c r="B3564" s="0" t="s">
        <v>113</v>
      </c>
      <c r="C3564" s="0" t="s">
        <v>108</v>
      </c>
      <c r="D3564" s="116" t="n">
        <v>40909</v>
      </c>
      <c r="E3564" s="0" t="n">
        <v>0.05</v>
      </c>
      <c r="F3564" s="0" t="n">
        <v>3133121</v>
      </c>
      <c r="G3564" s="151" t="s">
        <v>111</v>
      </c>
      <c r="H3564" s="151" t="s">
        <v>111</v>
      </c>
      <c r="I3564" s="152" t="s">
        <v>112</v>
      </c>
    </row>
    <row r="3565" customFormat="false" ht="12.75" hidden="false" customHeight="false" outlineLevel="0" collapsed="false">
      <c r="A3565" s="0" t="s">
        <v>21</v>
      </c>
      <c r="B3565" s="0" t="s">
        <v>110</v>
      </c>
      <c r="C3565" s="0" t="s">
        <v>108</v>
      </c>
      <c r="D3565" s="116" t="n">
        <v>40909</v>
      </c>
      <c r="E3565" s="0" t="n">
        <v>0</v>
      </c>
      <c r="F3565" s="0" t="n">
        <v>3133122</v>
      </c>
      <c r="G3565" s="151" t="s">
        <v>111</v>
      </c>
      <c r="H3565" s="151" t="s">
        <v>111</v>
      </c>
      <c r="I3565" s="152" t="s">
        <v>112</v>
      </c>
    </row>
    <row r="3566" customFormat="false" ht="12.75" hidden="false" customHeight="false" outlineLevel="0" collapsed="false">
      <c r="A3566" s="0" t="s">
        <v>21</v>
      </c>
      <c r="B3566" s="0" t="s">
        <v>113</v>
      </c>
      <c r="C3566" s="0" t="s">
        <v>108</v>
      </c>
      <c r="D3566" s="116" t="n">
        <v>40909</v>
      </c>
      <c r="E3566" s="0" t="n">
        <v>0</v>
      </c>
      <c r="F3566" s="0" t="n">
        <v>3133123</v>
      </c>
      <c r="G3566" s="151" t="s">
        <v>111</v>
      </c>
      <c r="H3566" s="151" t="s">
        <v>111</v>
      </c>
      <c r="I3566" s="152" t="s">
        <v>112</v>
      </c>
    </row>
    <row r="3567" customFormat="false" ht="12.75" hidden="false" customHeight="false" outlineLevel="0" collapsed="false">
      <c r="A3567" s="0" t="s">
        <v>73</v>
      </c>
      <c r="B3567" s="0" t="s">
        <v>80</v>
      </c>
      <c r="C3567" s="0" t="s">
        <v>108</v>
      </c>
      <c r="D3567" s="116" t="n">
        <v>40909</v>
      </c>
      <c r="E3567" s="0" t="n">
        <v>0.05</v>
      </c>
      <c r="F3567" s="0" t="n">
        <v>3133124</v>
      </c>
      <c r="G3567" s="151" t="s">
        <v>111</v>
      </c>
      <c r="H3567" s="151" t="s">
        <v>111</v>
      </c>
      <c r="I3567" s="152" t="s">
        <v>112</v>
      </c>
    </row>
    <row r="3568" customFormat="false" ht="12.75" hidden="false" customHeight="false" outlineLevel="0" collapsed="false">
      <c r="A3568" s="0" t="s">
        <v>74</v>
      </c>
      <c r="B3568" s="0" t="s">
        <v>80</v>
      </c>
      <c r="C3568" s="0" t="s">
        <v>108</v>
      </c>
      <c r="D3568" s="116" t="n">
        <v>40909</v>
      </c>
      <c r="E3568" s="0" t="n">
        <v>0.45</v>
      </c>
      <c r="F3568" s="0" t="n">
        <v>3133125</v>
      </c>
      <c r="G3568" s="151" t="s">
        <v>111</v>
      </c>
      <c r="H3568" s="151" t="s">
        <v>111</v>
      </c>
      <c r="I3568" s="152" t="s">
        <v>112</v>
      </c>
    </row>
    <row r="3569" customFormat="false" ht="12.75" hidden="false" customHeight="false" outlineLevel="0" collapsed="false">
      <c r="A3569" s="0" t="s">
        <v>75</v>
      </c>
      <c r="B3569" s="0" t="s">
        <v>80</v>
      </c>
      <c r="C3569" s="0" t="s">
        <v>108</v>
      </c>
      <c r="D3569" s="116" t="n">
        <v>40909</v>
      </c>
      <c r="E3569" s="0" t="n">
        <v>-0.2</v>
      </c>
      <c r="F3569" s="0" t="n">
        <v>3133126</v>
      </c>
      <c r="G3569" s="151" t="s">
        <v>111</v>
      </c>
      <c r="H3569" s="151" t="s">
        <v>111</v>
      </c>
      <c r="I3569" s="152" t="s">
        <v>112</v>
      </c>
    </row>
    <row r="3570" customFormat="false" ht="12.75" hidden="false" customHeight="false" outlineLevel="0" collapsed="false">
      <c r="A3570" s="0" t="s">
        <v>76</v>
      </c>
      <c r="B3570" s="0" t="s">
        <v>80</v>
      </c>
      <c r="C3570" s="0" t="s">
        <v>108</v>
      </c>
      <c r="D3570" s="116" t="n">
        <v>40909</v>
      </c>
      <c r="E3570" s="0" t="n">
        <v>0.45</v>
      </c>
      <c r="F3570" s="0" t="n">
        <v>3133127</v>
      </c>
      <c r="G3570" s="151" t="s">
        <v>111</v>
      </c>
      <c r="H3570" s="151" t="s">
        <v>111</v>
      </c>
      <c r="I3570" s="152" t="s">
        <v>112</v>
      </c>
    </row>
    <row r="3571" customFormat="false" ht="12.75" hidden="false" customHeight="false" outlineLevel="0" collapsed="false">
      <c r="A3571" s="0" t="s">
        <v>72</v>
      </c>
      <c r="B3571" s="0" t="s">
        <v>80</v>
      </c>
      <c r="C3571" s="0" t="s">
        <v>108</v>
      </c>
      <c r="D3571" s="116" t="n">
        <v>40909</v>
      </c>
      <c r="E3571" s="158" t="n">
        <v>40940</v>
      </c>
      <c r="I3571" s="152" t="s">
        <v>109</v>
      </c>
    </row>
    <row r="3572" customFormat="false" ht="12.75" hidden="false" customHeight="false" outlineLevel="0" collapsed="false">
      <c r="A3572" s="0" t="s">
        <v>59</v>
      </c>
      <c r="B3572" s="0" t="s">
        <v>110</v>
      </c>
      <c r="C3572" s="0" t="s">
        <v>108</v>
      </c>
      <c r="D3572" s="116" t="n">
        <v>40940</v>
      </c>
      <c r="E3572" s="0" t="n">
        <v>1.215</v>
      </c>
      <c r="F3572" s="0" t="n">
        <v>3133100</v>
      </c>
      <c r="G3572" s="151" t="s">
        <v>111</v>
      </c>
      <c r="H3572" s="151" t="s">
        <v>111</v>
      </c>
      <c r="I3572" s="152" t="s">
        <v>112</v>
      </c>
    </row>
    <row r="3573" customFormat="false" ht="12.75" hidden="false" customHeight="false" outlineLevel="0" collapsed="false">
      <c r="A3573" s="0" t="s">
        <v>59</v>
      </c>
      <c r="B3573" s="0" t="s">
        <v>113</v>
      </c>
      <c r="C3573" s="0" t="s">
        <v>108</v>
      </c>
      <c r="D3573" s="116" t="n">
        <v>40940</v>
      </c>
      <c r="E3573" s="0" t="n">
        <v>0.05</v>
      </c>
      <c r="F3573" s="0" t="n">
        <v>3133101</v>
      </c>
      <c r="G3573" s="151" t="s">
        <v>111</v>
      </c>
      <c r="H3573" s="151" t="s">
        <v>111</v>
      </c>
      <c r="I3573" s="152" t="s">
        <v>112</v>
      </c>
    </row>
    <row r="3574" customFormat="false" ht="12.75" hidden="false" customHeight="false" outlineLevel="0" collapsed="false">
      <c r="A3574" s="0" t="s">
        <v>60</v>
      </c>
      <c r="B3574" s="0" t="s">
        <v>110</v>
      </c>
      <c r="C3574" s="0" t="s">
        <v>108</v>
      </c>
      <c r="D3574" s="116" t="n">
        <v>40940</v>
      </c>
      <c r="E3574" s="0" t="n">
        <v>1.215</v>
      </c>
      <c r="F3574" s="0" t="n">
        <v>3133102</v>
      </c>
      <c r="G3574" s="151" t="s">
        <v>111</v>
      </c>
      <c r="H3574" s="151" t="s">
        <v>111</v>
      </c>
      <c r="I3574" s="152" t="s">
        <v>112</v>
      </c>
    </row>
    <row r="3575" customFormat="false" ht="12.75" hidden="false" customHeight="false" outlineLevel="0" collapsed="false">
      <c r="A3575" s="0" t="s">
        <v>60</v>
      </c>
      <c r="B3575" s="0" t="s">
        <v>113</v>
      </c>
      <c r="C3575" s="0" t="s">
        <v>108</v>
      </c>
      <c r="D3575" s="116" t="n">
        <v>40940</v>
      </c>
      <c r="E3575" s="0" t="n">
        <v>0.32</v>
      </c>
      <c r="F3575" s="0" t="n">
        <v>3133103</v>
      </c>
      <c r="G3575" s="151" t="s">
        <v>111</v>
      </c>
      <c r="H3575" s="151" t="s">
        <v>111</v>
      </c>
      <c r="I3575" s="152" t="s">
        <v>112</v>
      </c>
    </row>
    <row r="3576" customFormat="false" ht="12.75" hidden="false" customHeight="false" outlineLevel="0" collapsed="false">
      <c r="A3576" s="0" t="s">
        <v>61</v>
      </c>
      <c r="B3576" s="0" t="s">
        <v>110</v>
      </c>
      <c r="C3576" s="0" t="s">
        <v>108</v>
      </c>
      <c r="D3576" s="116" t="n">
        <v>40940</v>
      </c>
      <c r="E3576" s="0" t="n">
        <v>1.215</v>
      </c>
      <c r="F3576" s="0" t="n">
        <v>3133104</v>
      </c>
      <c r="G3576" s="151" t="s">
        <v>111</v>
      </c>
      <c r="H3576" s="151" t="s">
        <v>111</v>
      </c>
      <c r="I3576" s="152" t="s">
        <v>112</v>
      </c>
    </row>
    <row r="3577" customFormat="false" ht="12.75" hidden="false" customHeight="false" outlineLevel="0" collapsed="false">
      <c r="A3577" s="0" t="s">
        <v>61</v>
      </c>
      <c r="B3577" s="0" t="s">
        <v>113</v>
      </c>
      <c r="C3577" s="0" t="s">
        <v>108</v>
      </c>
      <c r="D3577" s="116" t="n">
        <v>40940</v>
      </c>
      <c r="E3577" s="0" t="n">
        <v>0.05</v>
      </c>
      <c r="F3577" s="0" t="n">
        <v>3133105</v>
      </c>
      <c r="G3577" s="151" t="s">
        <v>111</v>
      </c>
      <c r="H3577" s="151" t="s">
        <v>111</v>
      </c>
      <c r="I3577" s="152" t="s">
        <v>112</v>
      </c>
    </row>
    <row r="3578" customFormat="false" ht="12.75" hidden="false" customHeight="false" outlineLevel="0" collapsed="false">
      <c r="A3578" s="0" t="s">
        <v>62</v>
      </c>
      <c r="B3578" s="0" t="s">
        <v>110</v>
      </c>
      <c r="C3578" s="0" t="s">
        <v>108</v>
      </c>
      <c r="D3578" s="116" t="n">
        <v>40940</v>
      </c>
      <c r="E3578" s="0" t="n">
        <v>1.215</v>
      </c>
      <c r="F3578" s="0" t="n">
        <v>3133106</v>
      </c>
      <c r="G3578" s="151" t="s">
        <v>111</v>
      </c>
      <c r="H3578" s="151" t="s">
        <v>111</v>
      </c>
      <c r="I3578" s="152" t="s">
        <v>112</v>
      </c>
    </row>
    <row r="3579" customFormat="false" ht="12.75" hidden="false" customHeight="false" outlineLevel="0" collapsed="false">
      <c r="A3579" s="0" t="s">
        <v>62</v>
      </c>
      <c r="B3579" s="0" t="s">
        <v>113</v>
      </c>
      <c r="C3579" s="0" t="s">
        <v>108</v>
      </c>
      <c r="D3579" s="116" t="n">
        <v>40940</v>
      </c>
      <c r="E3579" s="0" t="n">
        <v>0.32</v>
      </c>
      <c r="F3579" s="0" t="n">
        <v>3133107</v>
      </c>
      <c r="G3579" s="151" t="s">
        <v>111</v>
      </c>
      <c r="H3579" s="151" t="s">
        <v>111</v>
      </c>
      <c r="I3579" s="152" t="s">
        <v>112</v>
      </c>
    </row>
    <row r="3580" customFormat="false" ht="12.75" hidden="false" customHeight="false" outlineLevel="0" collapsed="false">
      <c r="A3580" s="0" t="s">
        <v>49</v>
      </c>
      <c r="B3580" s="0" t="s">
        <v>110</v>
      </c>
      <c r="C3580" s="0" t="s">
        <v>108</v>
      </c>
      <c r="D3580" s="116" t="n">
        <v>40940</v>
      </c>
      <c r="E3580" s="0" t="n">
        <v>1.04</v>
      </c>
      <c r="F3580" s="0" t="n">
        <v>3133108</v>
      </c>
      <c r="G3580" s="151" t="s">
        <v>111</v>
      </c>
      <c r="H3580" s="151" t="s">
        <v>111</v>
      </c>
      <c r="I3580" s="152" t="s">
        <v>112</v>
      </c>
    </row>
    <row r="3581" customFormat="false" ht="12.75" hidden="false" customHeight="false" outlineLevel="0" collapsed="false">
      <c r="A3581" s="0" t="s">
        <v>49</v>
      </c>
      <c r="B3581" s="0" t="s">
        <v>113</v>
      </c>
      <c r="C3581" s="0" t="s">
        <v>108</v>
      </c>
      <c r="D3581" s="116" t="n">
        <v>40940</v>
      </c>
      <c r="E3581" s="0" t="n">
        <v>0.05</v>
      </c>
      <c r="F3581" s="0" t="n">
        <v>3133109</v>
      </c>
      <c r="G3581" s="151" t="s">
        <v>111</v>
      </c>
      <c r="H3581" s="151" t="s">
        <v>111</v>
      </c>
      <c r="I3581" s="152" t="s">
        <v>112</v>
      </c>
    </row>
    <row r="3582" customFormat="false" ht="12.75" hidden="false" customHeight="false" outlineLevel="0" collapsed="false">
      <c r="A3582" s="0" t="s">
        <v>50</v>
      </c>
      <c r="B3582" s="0" t="s">
        <v>110</v>
      </c>
      <c r="C3582" s="0" t="s">
        <v>108</v>
      </c>
      <c r="D3582" s="116" t="n">
        <v>40940</v>
      </c>
      <c r="E3582" s="0" t="n">
        <v>1.6</v>
      </c>
      <c r="F3582" s="0" t="n">
        <v>3133110</v>
      </c>
      <c r="G3582" s="151" t="s">
        <v>111</v>
      </c>
      <c r="H3582" s="151" t="s">
        <v>111</v>
      </c>
      <c r="I3582" s="152" t="s">
        <v>112</v>
      </c>
    </row>
    <row r="3583" customFormat="false" ht="12.75" hidden="false" customHeight="false" outlineLevel="0" collapsed="false">
      <c r="A3583" s="0" t="s">
        <v>50</v>
      </c>
      <c r="B3583" s="0" t="s">
        <v>113</v>
      </c>
      <c r="C3583" s="0" t="s">
        <v>108</v>
      </c>
      <c r="D3583" s="116" t="n">
        <v>40940</v>
      </c>
      <c r="E3583" s="0" t="n">
        <v>-0.28</v>
      </c>
      <c r="F3583" s="0" t="n">
        <v>3133111</v>
      </c>
      <c r="G3583" s="151" t="s">
        <v>111</v>
      </c>
      <c r="H3583" s="151" t="s">
        <v>111</v>
      </c>
      <c r="I3583" s="152" t="s">
        <v>112</v>
      </c>
    </row>
    <row r="3584" customFormat="false" ht="12.75" hidden="false" customHeight="false" outlineLevel="0" collapsed="false">
      <c r="A3584" s="0" t="s">
        <v>51</v>
      </c>
      <c r="B3584" s="0" t="s">
        <v>110</v>
      </c>
      <c r="C3584" s="0" t="s">
        <v>108</v>
      </c>
      <c r="D3584" s="116" t="n">
        <v>40940</v>
      </c>
      <c r="E3584" s="0" t="n">
        <v>1.6</v>
      </c>
      <c r="F3584" s="0" t="n">
        <v>3133112</v>
      </c>
      <c r="G3584" s="151" t="s">
        <v>111</v>
      </c>
      <c r="H3584" s="151" t="s">
        <v>111</v>
      </c>
      <c r="I3584" s="152" t="s">
        <v>112</v>
      </c>
    </row>
    <row r="3585" customFormat="false" ht="12.75" hidden="false" customHeight="false" outlineLevel="0" collapsed="false">
      <c r="A3585" s="0" t="s">
        <v>51</v>
      </c>
      <c r="B3585" s="0" t="s">
        <v>113</v>
      </c>
      <c r="C3585" s="0" t="s">
        <v>108</v>
      </c>
      <c r="D3585" s="116" t="n">
        <v>40940</v>
      </c>
      <c r="E3585" s="0" t="n">
        <v>0.45</v>
      </c>
      <c r="F3585" s="0" t="n">
        <v>3133113</v>
      </c>
      <c r="G3585" s="151" t="s">
        <v>111</v>
      </c>
      <c r="H3585" s="151" t="s">
        <v>111</v>
      </c>
      <c r="I3585" s="152" t="s">
        <v>112</v>
      </c>
    </row>
    <row r="3586" customFormat="false" ht="12.75" hidden="false" customHeight="false" outlineLevel="0" collapsed="false">
      <c r="A3586" s="0" t="s">
        <v>52</v>
      </c>
      <c r="B3586" s="0" t="s">
        <v>110</v>
      </c>
      <c r="C3586" s="0" t="s">
        <v>108</v>
      </c>
      <c r="D3586" s="116" t="n">
        <v>40940</v>
      </c>
      <c r="E3586" s="0" t="n">
        <v>1.6</v>
      </c>
      <c r="F3586" s="0" t="n">
        <v>3133114</v>
      </c>
      <c r="G3586" s="151" t="s">
        <v>111</v>
      </c>
      <c r="H3586" s="151" t="s">
        <v>111</v>
      </c>
      <c r="I3586" s="152" t="s">
        <v>112</v>
      </c>
    </row>
    <row r="3587" customFormat="false" ht="12.75" hidden="false" customHeight="false" outlineLevel="0" collapsed="false">
      <c r="A3587" s="0" t="s">
        <v>52</v>
      </c>
      <c r="B3587" s="0" t="s">
        <v>113</v>
      </c>
      <c r="C3587" s="0" t="s">
        <v>108</v>
      </c>
      <c r="D3587" s="116" t="n">
        <v>40940</v>
      </c>
      <c r="E3587" s="0" t="n">
        <v>-0.2</v>
      </c>
      <c r="F3587" s="0" t="n">
        <v>3133115</v>
      </c>
      <c r="G3587" s="151" t="s">
        <v>111</v>
      </c>
      <c r="H3587" s="151" t="s">
        <v>111</v>
      </c>
      <c r="I3587" s="152" t="s">
        <v>112</v>
      </c>
    </row>
    <row r="3588" customFormat="false" ht="12.75" hidden="false" customHeight="false" outlineLevel="0" collapsed="false">
      <c r="A3588" s="0" t="s">
        <v>17</v>
      </c>
      <c r="B3588" s="0" t="s">
        <v>110</v>
      </c>
      <c r="C3588" s="0" t="s">
        <v>108</v>
      </c>
      <c r="D3588" s="116" t="n">
        <v>40940</v>
      </c>
      <c r="E3588" s="0" t="n">
        <v>0</v>
      </c>
      <c r="F3588" s="0" t="n">
        <v>3133116</v>
      </c>
      <c r="G3588" s="151" t="s">
        <v>111</v>
      </c>
      <c r="H3588" s="151" t="s">
        <v>111</v>
      </c>
      <c r="I3588" s="152" t="s">
        <v>112</v>
      </c>
    </row>
    <row r="3589" customFormat="false" ht="12.75" hidden="false" customHeight="false" outlineLevel="0" collapsed="false">
      <c r="A3589" s="0" t="s">
        <v>17</v>
      </c>
      <c r="B3589" s="0" t="s">
        <v>113</v>
      </c>
      <c r="C3589" s="0" t="s">
        <v>108</v>
      </c>
      <c r="D3589" s="116" t="n">
        <v>40940</v>
      </c>
      <c r="E3589" s="0" t="n">
        <v>0</v>
      </c>
      <c r="F3589" s="0" t="n">
        <v>3133117</v>
      </c>
      <c r="G3589" s="151" t="s">
        <v>111</v>
      </c>
      <c r="H3589" s="151" t="s">
        <v>111</v>
      </c>
      <c r="I3589" s="152" t="s">
        <v>112</v>
      </c>
    </row>
    <row r="3590" customFormat="false" ht="12.75" hidden="false" customHeight="false" outlineLevel="0" collapsed="false">
      <c r="A3590" s="0" t="s">
        <v>18</v>
      </c>
      <c r="B3590" s="0" t="s">
        <v>110</v>
      </c>
      <c r="C3590" s="0" t="s">
        <v>108</v>
      </c>
      <c r="D3590" s="116" t="n">
        <v>40940</v>
      </c>
      <c r="E3590" s="0" t="n">
        <v>0</v>
      </c>
      <c r="F3590" s="0" t="n">
        <v>3133118</v>
      </c>
      <c r="G3590" s="151" t="s">
        <v>111</v>
      </c>
      <c r="H3590" s="151" t="s">
        <v>111</v>
      </c>
      <c r="I3590" s="152" t="s">
        <v>112</v>
      </c>
    </row>
    <row r="3591" customFormat="false" ht="12.75" hidden="false" customHeight="false" outlineLevel="0" collapsed="false">
      <c r="A3591" s="0" t="s">
        <v>18</v>
      </c>
      <c r="B3591" s="0" t="s">
        <v>113</v>
      </c>
      <c r="C3591" s="0" t="s">
        <v>108</v>
      </c>
      <c r="D3591" s="116" t="n">
        <v>40940</v>
      </c>
      <c r="E3591" s="0" t="n">
        <v>0</v>
      </c>
      <c r="F3591" s="0" t="n">
        <v>3133119</v>
      </c>
      <c r="G3591" s="151" t="s">
        <v>111</v>
      </c>
      <c r="H3591" s="151" t="s">
        <v>111</v>
      </c>
      <c r="I3591" s="152" t="s">
        <v>112</v>
      </c>
    </row>
    <row r="3592" customFormat="false" ht="12.75" hidden="false" customHeight="false" outlineLevel="0" collapsed="false">
      <c r="A3592" s="0" t="s">
        <v>19</v>
      </c>
      <c r="B3592" s="0" t="s">
        <v>110</v>
      </c>
      <c r="C3592" s="0" t="s">
        <v>108</v>
      </c>
      <c r="D3592" s="116" t="n">
        <v>40940</v>
      </c>
      <c r="E3592" s="0" t="n">
        <v>1.135</v>
      </c>
      <c r="F3592" s="0" t="n">
        <v>3133120</v>
      </c>
      <c r="G3592" s="151" t="s">
        <v>111</v>
      </c>
      <c r="H3592" s="151" t="s">
        <v>111</v>
      </c>
      <c r="I3592" s="152" t="s">
        <v>112</v>
      </c>
    </row>
    <row r="3593" customFormat="false" ht="12.75" hidden="false" customHeight="false" outlineLevel="0" collapsed="false">
      <c r="A3593" s="0" t="s">
        <v>19</v>
      </c>
      <c r="B3593" s="0" t="s">
        <v>113</v>
      </c>
      <c r="C3593" s="0" t="s">
        <v>108</v>
      </c>
      <c r="D3593" s="116" t="n">
        <v>40940</v>
      </c>
      <c r="E3593" s="0" t="n">
        <v>0.05</v>
      </c>
      <c r="F3593" s="0" t="n">
        <v>3133121</v>
      </c>
      <c r="G3593" s="151" t="s">
        <v>111</v>
      </c>
      <c r="H3593" s="151" t="s">
        <v>111</v>
      </c>
      <c r="I3593" s="152" t="s">
        <v>112</v>
      </c>
    </row>
    <row r="3594" customFormat="false" ht="12.75" hidden="false" customHeight="false" outlineLevel="0" collapsed="false">
      <c r="A3594" s="0" t="s">
        <v>21</v>
      </c>
      <c r="B3594" s="0" t="s">
        <v>110</v>
      </c>
      <c r="C3594" s="0" t="s">
        <v>108</v>
      </c>
      <c r="D3594" s="116" t="n">
        <v>40940</v>
      </c>
      <c r="E3594" s="0" t="n">
        <v>0</v>
      </c>
      <c r="F3594" s="0" t="n">
        <v>3133122</v>
      </c>
      <c r="G3594" s="151" t="s">
        <v>111</v>
      </c>
      <c r="H3594" s="151" t="s">
        <v>111</v>
      </c>
      <c r="I3594" s="152" t="s">
        <v>112</v>
      </c>
    </row>
    <row r="3595" customFormat="false" ht="12.75" hidden="false" customHeight="false" outlineLevel="0" collapsed="false">
      <c r="A3595" s="0" t="s">
        <v>21</v>
      </c>
      <c r="B3595" s="0" t="s">
        <v>113</v>
      </c>
      <c r="C3595" s="0" t="s">
        <v>108</v>
      </c>
      <c r="D3595" s="116" t="n">
        <v>40940</v>
      </c>
      <c r="E3595" s="0" t="n">
        <v>0</v>
      </c>
      <c r="F3595" s="0" t="n">
        <v>3133123</v>
      </c>
      <c r="G3595" s="151" t="s">
        <v>111</v>
      </c>
      <c r="H3595" s="151" t="s">
        <v>111</v>
      </c>
      <c r="I3595" s="152" t="s">
        <v>112</v>
      </c>
    </row>
    <row r="3596" customFormat="false" ht="12.75" hidden="false" customHeight="false" outlineLevel="0" collapsed="false">
      <c r="A3596" s="0" t="s">
        <v>73</v>
      </c>
      <c r="B3596" s="0" t="s">
        <v>80</v>
      </c>
      <c r="C3596" s="0" t="s">
        <v>108</v>
      </c>
      <c r="D3596" s="116" t="n">
        <v>40940</v>
      </c>
      <c r="E3596" s="0" t="n">
        <v>0.05</v>
      </c>
      <c r="F3596" s="0" t="n">
        <v>3133124</v>
      </c>
      <c r="G3596" s="151" t="s">
        <v>111</v>
      </c>
      <c r="H3596" s="151" t="s">
        <v>111</v>
      </c>
      <c r="I3596" s="152" t="s">
        <v>112</v>
      </c>
    </row>
    <row r="3597" customFormat="false" ht="12.75" hidden="false" customHeight="false" outlineLevel="0" collapsed="false">
      <c r="A3597" s="0" t="s">
        <v>74</v>
      </c>
      <c r="B3597" s="0" t="s">
        <v>80</v>
      </c>
      <c r="C3597" s="0" t="s">
        <v>108</v>
      </c>
      <c r="D3597" s="116" t="n">
        <v>40940</v>
      </c>
      <c r="E3597" s="0" t="n">
        <v>0.45</v>
      </c>
      <c r="F3597" s="0" t="n">
        <v>3133125</v>
      </c>
      <c r="G3597" s="151" t="s">
        <v>111</v>
      </c>
      <c r="H3597" s="151" t="s">
        <v>111</v>
      </c>
      <c r="I3597" s="152" t="s">
        <v>112</v>
      </c>
    </row>
    <row r="3598" customFormat="false" ht="12.75" hidden="false" customHeight="false" outlineLevel="0" collapsed="false">
      <c r="A3598" s="0" t="s">
        <v>75</v>
      </c>
      <c r="B3598" s="0" t="s">
        <v>80</v>
      </c>
      <c r="C3598" s="0" t="s">
        <v>108</v>
      </c>
      <c r="D3598" s="116" t="n">
        <v>40940</v>
      </c>
      <c r="E3598" s="0" t="n">
        <v>-0.2</v>
      </c>
      <c r="F3598" s="0" t="n">
        <v>3133126</v>
      </c>
      <c r="G3598" s="151" t="s">
        <v>111</v>
      </c>
      <c r="H3598" s="151" t="s">
        <v>111</v>
      </c>
      <c r="I3598" s="152" t="s">
        <v>112</v>
      </c>
    </row>
    <row r="3599" customFormat="false" ht="12.75" hidden="false" customHeight="false" outlineLevel="0" collapsed="false">
      <c r="A3599" s="0" t="s">
        <v>76</v>
      </c>
      <c r="B3599" s="0" t="s">
        <v>80</v>
      </c>
      <c r="C3599" s="0" t="s">
        <v>108</v>
      </c>
      <c r="D3599" s="116" t="n">
        <v>40940</v>
      </c>
      <c r="E3599" s="0" t="n">
        <v>0.45</v>
      </c>
      <c r="F3599" s="0" t="n">
        <v>3133127</v>
      </c>
      <c r="G3599" s="151" t="s">
        <v>111</v>
      </c>
      <c r="H3599" s="151" t="s">
        <v>111</v>
      </c>
      <c r="I3599" s="152" t="s">
        <v>112</v>
      </c>
    </row>
    <row r="3600" customFormat="false" ht="12.75" hidden="false" customHeight="false" outlineLevel="0" collapsed="false">
      <c r="A3600" s="0" t="s">
        <v>72</v>
      </c>
      <c r="B3600" s="0" t="s">
        <v>80</v>
      </c>
      <c r="C3600" s="0" t="s">
        <v>108</v>
      </c>
      <c r="D3600" s="116" t="n">
        <v>40940</v>
      </c>
      <c r="E3600" s="158" t="n">
        <v>40969</v>
      </c>
      <c r="I3600" s="152" t="s">
        <v>109</v>
      </c>
    </row>
    <row r="3601" customFormat="false" ht="12.75" hidden="false" customHeight="false" outlineLevel="0" collapsed="false">
      <c r="A3601" s="0" t="s">
        <v>59</v>
      </c>
      <c r="B3601" s="0" t="s">
        <v>110</v>
      </c>
      <c r="C3601" s="0" t="s">
        <v>108</v>
      </c>
      <c r="D3601" s="116" t="n">
        <v>40969</v>
      </c>
      <c r="E3601" s="0" t="n">
        <v>0.655</v>
      </c>
      <c r="F3601" s="0" t="n">
        <v>3133100</v>
      </c>
      <c r="G3601" s="151" t="s">
        <v>111</v>
      </c>
      <c r="H3601" s="151" t="s">
        <v>111</v>
      </c>
      <c r="I3601" s="152" t="s">
        <v>112</v>
      </c>
    </row>
    <row r="3602" customFormat="false" ht="12.75" hidden="false" customHeight="false" outlineLevel="0" collapsed="false">
      <c r="A3602" s="0" t="s">
        <v>59</v>
      </c>
      <c r="B3602" s="0" t="s">
        <v>113</v>
      </c>
      <c r="C3602" s="0" t="s">
        <v>108</v>
      </c>
      <c r="D3602" s="116" t="n">
        <v>40969</v>
      </c>
      <c r="E3602" s="0" t="n">
        <v>0.05</v>
      </c>
      <c r="F3602" s="0" t="n">
        <v>3133101</v>
      </c>
      <c r="G3602" s="151" t="s">
        <v>111</v>
      </c>
      <c r="H3602" s="151" t="s">
        <v>111</v>
      </c>
      <c r="I3602" s="152" t="s">
        <v>112</v>
      </c>
    </row>
    <row r="3603" customFormat="false" ht="12.75" hidden="false" customHeight="false" outlineLevel="0" collapsed="false">
      <c r="A3603" s="0" t="s">
        <v>60</v>
      </c>
      <c r="B3603" s="0" t="s">
        <v>110</v>
      </c>
      <c r="C3603" s="0" t="s">
        <v>108</v>
      </c>
      <c r="D3603" s="116" t="n">
        <v>40969</v>
      </c>
      <c r="E3603" s="0" t="n">
        <v>0.655</v>
      </c>
      <c r="F3603" s="0" t="n">
        <v>3133102</v>
      </c>
      <c r="G3603" s="151" t="s">
        <v>111</v>
      </c>
      <c r="H3603" s="151" t="s">
        <v>111</v>
      </c>
      <c r="I3603" s="152" t="s">
        <v>112</v>
      </c>
    </row>
    <row r="3604" customFormat="false" ht="12.75" hidden="false" customHeight="false" outlineLevel="0" collapsed="false">
      <c r="A3604" s="0" t="s">
        <v>60</v>
      </c>
      <c r="B3604" s="0" t="s">
        <v>113</v>
      </c>
      <c r="C3604" s="0" t="s">
        <v>108</v>
      </c>
      <c r="D3604" s="116" t="n">
        <v>40969</v>
      </c>
      <c r="E3604" s="0" t="n">
        <v>0.15</v>
      </c>
      <c r="F3604" s="0" t="n">
        <v>3133103</v>
      </c>
      <c r="G3604" s="151" t="s">
        <v>111</v>
      </c>
      <c r="H3604" s="151" t="s">
        <v>111</v>
      </c>
      <c r="I3604" s="152" t="s">
        <v>112</v>
      </c>
    </row>
    <row r="3605" customFormat="false" ht="12.75" hidden="false" customHeight="false" outlineLevel="0" collapsed="false">
      <c r="A3605" s="0" t="s">
        <v>61</v>
      </c>
      <c r="B3605" s="0" t="s">
        <v>110</v>
      </c>
      <c r="C3605" s="0" t="s">
        <v>108</v>
      </c>
      <c r="D3605" s="116" t="n">
        <v>40969</v>
      </c>
      <c r="E3605" s="0" t="n">
        <v>0.655</v>
      </c>
      <c r="F3605" s="0" t="n">
        <v>3133104</v>
      </c>
      <c r="G3605" s="151" t="s">
        <v>111</v>
      </c>
      <c r="H3605" s="151" t="s">
        <v>111</v>
      </c>
      <c r="I3605" s="152" t="s">
        <v>112</v>
      </c>
    </row>
    <row r="3606" customFormat="false" ht="12.75" hidden="false" customHeight="false" outlineLevel="0" collapsed="false">
      <c r="A3606" s="0" t="s">
        <v>61</v>
      </c>
      <c r="B3606" s="0" t="s">
        <v>113</v>
      </c>
      <c r="C3606" s="0" t="s">
        <v>108</v>
      </c>
      <c r="D3606" s="116" t="n">
        <v>40969</v>
      </c>
      <c r="E3606" s="0" t="n">
        <v>0.05</v>
      </c>
      <c r="F3606" s="0" t="n">
        <v>3133105</v>
      </c>
      <c r="G3606" s="151" t="s">
        <v>111</v>
      </c>
      <c r="H3606" s="151" t="s">
        <v>111</v>
      </c>
      <c r="I3606" s="152" t="s">
        <v>112</v>
      </c>
    </row>
    <row r="3607" customFormat="false" ht="12.75" hidden="false" customHeight="false" outlineLevel="0" collapsed="false">
      <c r="A3607" s="0" t="s">
        <v>62</v>
      </c>
      <c r="B3607" s="0" t="s">
        <v>110</v>
      </c>
      <c r="C3607" s="0" t="s">
        <v>108</v>
      </c>
      <c r="D3607" s="116" t="n">
        <v>40969</v>
      </c>
      <c r="E3607" s="0" t="n">
        <v>0.655</v>
      </c>
      <c r="F3607" s="0" t="n">
        <v>3133106</v>
      </c>
      <c r="G3607" s="151" t="s">
        <v>111</v>
      </c>
      <c r="H3607" s="151" t="s">
        <v>111</v>
      </c>
      <c r="I3607" s="152" t="s">
        <v>112</v>
      </c>
    </row>
    <row r="3608" customFormat="false" ht="12.75" hidden="false" customHeight="false" outlineLevel="0" collapsed="false">
      <c r="A3608" s="0" t="s">
        <v>62</v>
      </c>
      <c r="B3608" s="0" t="s">
        <v>113</v>
      </c>
      <c r="C3608" s="0" t="s">
        <v>108</v>
      </c>
      <c r="D3608" s="116" t="n">
        <v>40969</v>
      </c>
      <c r="E3608" s="0" t="n">
        <v>0.15</v>
      </c>
      <c r="F3608" s="0" t="n">
        <v>3133107</v>
      </c>
      <c r="G3608" s="151" t="s">
        <v>111</v>
      </c>
      <c r="H3608" s="151" t="s">
        <v>111</v>
      </c>
      <c r="I3608" s="152" t="s">
        <v>112</v>
      </c>
    </row>
    <row r="3609" customFormat="false" ht="12.75" hidden="false" customHeight="false" outlineLevel="0" collapsed="false">
      <c r="A3609" s="0" t="s">
        <v>49</v>
      </c>
      <c r="B3609" s="0" t="s">
        <v>110</v>
      </c>
      <c r="C3609" s="0" t="s">
        <v>108</v>
      </c>
      <c r="D3609" s="116" t="n">
        <v>40969</v>
      </c>
      <c r="E3609" s="0" t="n">
        <v>0.54</v>
      </c>
      <c r="F3609" s="0" t="n">
        <v>3133108</v>
      </c>
      <c r="G3609" s="151" t="s">
        <v>111</v>
      </c>
      <c r="H3609" s="151" t="s">
        <v>111</v>
      </c>
      <c r="I3609" s="152" t="s">
        <v>112</v>
      </c>
    </row>
    <row r="3610" customFormat="false" ht="12.75" hidden="false" customHeight="false" outlineLevel="0" collapsed="false">
      <c r="A3610" s="0" t="s">
        <v>49</v>
      </c>
      <c r="B3610" s="0" t="s">
        <v>113</v>
      </c>
      <c r="C3610" s="0" t="s">
        <v>108</v>
      </c>
      <c r="D3610" s="116" t="n">
        <v>40969</v>
      </c>
      <c r="E3610" s="0" t="n">
        <v>0.05</v>
      </c>
      <c r="F3610" s="0" t="n">
        <v>3133109</v>
      </c>
      <c r="G3610" s="151" t="s">
        <v>111</v>
      </c>
      <c r="H3610" s="151" t="s">
        <v>111</v>
      </c>
      <c r="I3610" s="152" t="s">
        <v>112</v>
      </c>
    </row>
    <row r="3611" customFormat="false" ht="12.75" hidden="false" customHeight="false" outlineLevel="0" collapsed="false">
      <c r="A3611" s="0" t="s">
        <v>50</v>
      </c>
      <c r="B3611" s="0" t="s">
        <v>110</v>
      </c>
      <c r="C3611" s="0" t="s">
        <v>108</v>
      </c>
      <c r="D3611" s="116" t="n">
        <v>40969</v>
      </c>
      <c r="E3611" s="0" t="n">
        <v>0.69</v>
      </c>
      <c r="F3611" s="0" t="n">
        <v>3133110</v>
      </c>
      <c r="G3611" s="151" t="s">
        <v>111</v>
      </c>
      <c r="H3611" s="151" t="s">
        <v>111</v>
      </c>
      <c r="I3611" s="152" t="s">
        <v>112</v>
      </c>
    </row>
    <row r="3612" customFormat="false" ht="12.75" hidden="false" customHeight="false" outlineLevel="0" collapsed="false">
      <c r="A3612" s="0" t="s">
        <v>50</v>
      </c>
      <c r="B3612" s="0" t="s">
        <v>113</v>
      </c>
      <c r="C3612" s="0" t="s">
        <v>108</v>
      </c>
      <c r="D3612" s="116" t="n">
        <v>40969</v>
      </c>
      <c r="E3612" s="0" t="n">
        <v>-0.17</v>
      </c>
      <c r="F3612" s="0" t="n">
        <v>3133111</v>
      </c>
      <c r="G3612" s="151" t="s">
        <v>111</v>
      </c>
      <c r="H3612" s="151" t="s">
        <v>111</v>
      </c>
      <c r="I3612" s="152" t="s">
        <v>112</v>
      </c>
    </row>
    <row r="3613" customFormat="false" ht="12.75" hidden="false" customHeight="false" outlineLevel="0" collapsed="false">
      <c r="A3613" s="0" t="s">
        <v>51</v>
      </c>
      <c r="B3613" s="0" t="s">
        <v>110</v>
      </c>
      <c r="C3613" s="0" t="s">
        <v>108</v>
      </c>
      <c r="D3613" s="116" t="n">
        <v>40969</v>
      </c>
      <c r="E3613" s="0" t="n">
        <v>0.69</v>
      </c>
      <c r="F3613" s="0" t="n">
        <v>3133112</v>
      </c>
      <c r="G3613" s="151" t="s">
        <v>111</v>
      </c>
      <c r="H3613" s="151" t="s">
        <v>111</v>
      </c>
      <c r="I3613" s="152" t="s">
        <v>112</v>
      </c>
    </row>
    <row r="3614" customFormat="false" ht="12.75" hidden="false" customHeight="false" outlineLevel="0" collapsed="false">
      <c r="A3614" s="0" t="s">
        <v>51</v>
      </c>
      <c r="B3614" s="0" t="s">
        <v>113</v>
      </c>
      <c r="C3614" s="0" t="s">
        <v>108</v>
      </c>
      <c r="D3614" s="116" t="n">
        <v>40969</v>
      </c>
      <c r="E3614" s="0" t="n">
        <v>0.1</v>
      </c>
      <c r="F3614" s="0" t="n">
        <v>3133113</v>
      </c>
      <c r="G3614" s="151" t="s">
        <v>111</v>
      </c>
      <c r="H3614" s="151" t="s">
        <v>111</v>
      </c>
      <c r="I3614" s="152" t="s">
        <v>112</v>
      </c>
    </row>
    <row r="3615" customFormat="false" ht="12.75" hidden="false" customHeight="false" outlineLevel="0" collapsed="false">
      <c r="A3615" s="0" t="s">
        <v>52</v>
      </c>
      <c r="B3615" s="0" t="s">
        <v>110</v>
      </c>
      <c r="C3615" s="0" t="s">
        <v>108</v>
      </c>
      <c r="D3615" s="116" t="n">
        <v>40969</v>
      </c>
      <c r="E3615" s="0" t="n">
        <v>0.69</v>
      </c>
      <c r="F3615" s="0" t="n">
        <v>3133114</v>
      </c>
      <c r="G3615" s="151" t="s">
        <v>111</v>
      </c>
      <c r="H3615" s="151" t="s">
        <v>111</v>
      </c>
      <c r="I3615" s="152" t="s">
        <v>112</v>
      </c>
    </row>
    <row r="3616" customFormat="false" ht="12.75" hidden="false" customHeight="false" outlineLevel="0" collapsed="false">
      <c r="A3616" s="0" t="s">
        <v>52</v>
      </c>
      <c r="B3616" s="0" t="s">
        <v>113</v>
      </c>
      <c r="C3616" s="0" t="s">
        <v>108</v>
      </c>
      <c r="D3616" s="116" t="n">
        <v>40969</v>
      </c>
      <c r="E3616" s="0" t="n">
        <v>-0.05</v>
      </c>
      <c r="F3616" s="0" t="n">
        <v>3133115</v>
      </c>
      <c r="G3616" s="151" t="s">
        <v>111</v>
      </c>
      <c r="H3616" s="151" t="s">
        <v>111</v>
      </c>
      <c r="I3616" s="152" t="s">
        <v>112</v>
      </c>
    </row>
    <row r="3617" customFormat="false" ht="12.75" hidden="false" customHeight="false" outlineLevel="0" collapsed="false">
      <c r="A3617" s="0" t="s">
        <v>17</v>
      </c>
      <c r="B3617" s="0" t="s">
        <v>110</v>
      </c>
      <c r="C3617" s="0" t="s">
        <v>108</v>
      </c>
      <c r="D3617" s="116" t="n">
        <v>40969</v>
      </c>
      <c r="E3617" s="0" t="n">
        <v>0</v>
      </c>
      <c r="F3617" s="0" t="n">
        <v>3133116</v>
      </c>
      <c r="G3617" s="151" t="s">
        <v>111</v>
      </c>
      <c r="H3617" s="151" t="s">
        <v>111</v>
      </c>
      <c r="I3617" s="152" t="s">
        <v>112</v>
      </c>
    </row>
    <row r="3618" customFormat="false" ht="12.75" hidden="false" customHeight="false" outlineLevel="0" collapsed="false">
      <c r="A3618" s="0" t="s">
        <v>17</v>
      </c>
      <c r="B3618" s="0" t="s">
        <v>113</v>
      </c>
      <c r="C3618" s="0" t="s">
        <v>108</v>
      </c>
      <c r="D3618" s="116" t="n">
        <v>40969</v>
      </c>
      <c r="E3618" s="0" t="n">
        <v>0</v>
      </c>
      <c r="F3618" s="0" t="n">
        <v>3133117</v>
      </c>
      <c r="G3618" s="151" t="s">
        <v>111</v>
      </c>
      <c r="H3618" s="151" t="s">
        <v>111</v>
      </c>
      <c r="I3618" s="152" t="s">
        <v>112</v>
      </c>
    </row>
    <row r="3619" customFormat="false" ht="12.75" hidden="false" customHeight="false" outlineLevel="0" collapsed="false">
      <c r="A3619" s="0" t="s">
        <v>18</v>
      </c>
      <c r="B3619" s="0" t="s">
        <v>110</v>
      </c>
      <c r="C3619" s="0" t="s">
        <v>108</v>
      </c>
      <c r="D3619" s="116" t="n">
        <v>40969</v>
      </c>
      <c r="E3619" s="0" t="n">
        <v>0</v>
      </c>
      <c r="F3619" s="0" t="n">
        <v>3133118</v>
      </c>
      <c r="G3619" s="151" t="s">
        <v>111</v>
      </c>
      <c r="H3619" s="151" t="s">
        <v>111</v>
      </c>
      <c r="I3619" s="152" t="s">
        <v>112</v>
      </c>
    </row>
    <row r="3620" customFormat="false" ht="12.75" hidden="false" customHeight="false" outlineLevel="0" collapsed="false">
      <c r="A3620" s="0" t="s">
        <v>18</v>
      </c>
      <c r="B3620" s="0" t="s">
        <v>113</v>
      </c>
      <c r="C3620" s="0" t="s">
        <v>108</v>
      </c>
      <c r="D3620" s="116" t="n">
        <v>40969</v>
      </c>
      <c r="E3620" s="0" t="n">
        <v>0</v>
      </c>
      <c r="F3620" s="0" t="n">
        <v>3133119</v>
      </c>
      <c r="G3620" s="151" t="s">
        <v>111</v>
      </c>
      <c r="H3620" s="151" t="s">
        <v>111</v>
      </c>
      <c r="I3620" s="152" t="s">
        <v>112</v>
      </c>
    </row>
    <row r="3621" customFormat="false" ht="12.75" hidden="false" customHeight="false" outlineLevel="0" collapsed="false">
      <c r="A3621" s="0" t="s">
        <v>19</v>
      </c>
      <c r="B3621" s="0" t="s">
        <v>110</v>
      </c>
      <c r="C3621" s="0" t="s">
        <v>108</v>
      </c>
      <c r="D3621" s="116" t="n">
        <v>40969</v>
      </c>
      <c r="E3621" s="0" t="n">
        <v>0.605</v>
      </c>
      <c r="F3621" s="0" t="n">
        <v>3133120</v>
      </c>
      <c r="G3621" s="151" t="s">
        <v>111</v>
      </c>
      <c r="H3621" s="151" t="s">
        <v>111</v>
      </c>
      <c r="I3621" s="152" t="s">
        <v>112</v>
      </c>
    </row>
    <row r="3622" customFormat="false" ht="12.75" hidden="false" customHeight="false" outlineLevel="0" collapsed="false">
      <c r="A3622" s="0" t="s">
        <v>19</v>
      </c>
      <c r="B3622" s="0" t="s">
        <v>113</v>
      </c>
      <c r="C3622" s="0" t="s">
        <v>108</v>
      </c>
      <c r="D3622" s="116" t="n">
        <v>40969</v>
      </c>
      <c r="E3622" s="0" t="n">
        <v>0.05</v>
      </c>
      <c r="F3622" s="0" t="n">
        <v>3133121</v>
      </c>
      <c r="G3622" s="151" t="s">
        <v>111</v>
      </c>
      <c r="H3622" s="151" t="s">
        <v>111</v>
      </c>
      <c r="I3622" s="152" t="s">
        <v>112</v>
      </c>
    </row>
    <row r="3623" customFormat="false" ht="12.75" hidden="false" customHeight="false" outlineLevel="0" collapsed="false">
      <c r="A3623" s="0" t="s">
        <v>21</v>
      </c>
      <c r="B3623" s="0" t="s">
        <v>110</v>
      </c>
      <c r="C3623" s="0" t="s">
        <v>108</v>
      </c>
      <c r="D3623" s="116" t="n">
        <v>40969</v>
      </c>
      <c r="E3623" s="0" t="n">
        <v>0</v>
      </c>
      <c r="F3623" s="0" t="n">
        <v>3133122</v>
      </c>
      <c r="G3623" s="151" t="s">
        <v>111</v>
      </c>
      <c r="H3623" s="151" t="s">
        <v>111</v>
      </c>
      <c r="I3623" s="152" t="s">
        <v>112</v>
      </c>
    </row>
    <row r="3624" customFormat="false" ht="12.75" hidden="false" customHeight="false" outlineLevel="0" collapsed="false">
      <c r="A3624" s="0" t="s">
        <v>21</v>
      </c>
      <c r="B3624" s="0" t="s">
        <v>113</v>
      </c>
      <c r="C3624" s="0" t="s">
        <v>108</v>
      </c>
      <c r="D3624" s="116" t="n">
        <v>40969</v>
      </c>
      <c r="E3624" s="0" t="n">
        <v>0</v>
      </c>
      <c r="F3624" s="0" t="n">
        <v>3133123</v>
      </c>
      <c r="G3624" s="151" t="s">
        <v>111</v>
      </c>
      <c r="H3624" s="151" t="s">
        <v>111</v>
      </c>
      <c r="I3624" s="152" t="s">
        <v>112</v>
      </c>
    </row>
    <row r="3625" customFormat="false" ht="12.75" hidden="false" customHeight="false" outlineLevel="0" collapsed="false">
      <c r="A3625" s="0" t="s">
        <v>73</v>
      </c>
      <c r="B3625" s="0" t="s">
        <v>80</v>
      </c>
      <c r="C3625" s="0" t="s">
        <v>108</v>
      </c>
      <c r="D3625" s="116" t="n">
        <v>40969</v>
      </c>
      <c r="E3625" s="0" t="n">
        <v>0.05</v>
      </c>
      <c r="F3625" s="0" t="n">
        <v>3133124</v>
      </c>
      <c r="G3625" s="151" t="s">
        <v>111</v>
      </c>
      <c r="H3625" s="151" t="s">
        <v>111</v>
      </c>
      <c r="I3625" s="152" t="s">
        <v>112</v>
      </c>
    </row>
    <row r="3626" customFormat="false" ht="12.75" hidden="false" customHeight="false" outlineLevel="0" collapsed="false">
      <c r="A3626" s="0" t="s">
        <v>74</v>
      </c>
      <c r="B3626" s="0" t="s">
        <v>80</v>
      </c>
      <c r="C3626" s="0" t="s">
        <v>108</v>
      </c>
      <c r="D3626" s="116" t="n">
        <v>40969</v>
      </c>
      <c r="E3626" s="0" t="n">
        <v>0.1</v>
      </c>
      <c r="F3626" s="0" t="n">
        <v>3133125</v>
      </c>
      <c r="G3626" s="151" t="s">
        <v>111</v>
      </c>
      <c r="H3626" s="151" t="s">
        <v>111</v>
      </c>
      <c r="I3626" s="152" t="s">
        <v>112</v>
      </c>
    </row>
    <row r="3627" customFormat="false" ht="12.75" hidden="false" customHeight="false" outlineLevel="0" collapsed="false">
      <c r="A3627" s="0" t="s">
        <v>75</v>
      </c>
      <c r="B3627" s="0" t="s">
        <v>80</v>
      </c>
      <c r="C3627" s="0" t="s">
        <v>108</v>
      </c>
      <c r="D3627" s="116" t="n">
        <v>40969</v>
      </c>
      <c r="E3627" s="0" t="n">
        <v>-0.05</v>
      </c>
      <c r="F3627" s="0" t="n">
        <v>3133126</v>
      </c>
      <c r="G3627" s="151" t="s">
        <v>111</v>
      </c>
      <c r="H3627" s="151" t="s">
        <v>111</v>
      </c>
      <c r="I3627" s="152" t="s">
        <v>112</v>
      </c>
    </row>
    <row r="3628" customFormat="false" ht="12.75" hidden="false" customHeight="false" outlineLevel="0" collapsed="false">
      <c r="A3628" s="0" t="s">
        <v>76</v>
      </c>
      <c r="B3628" s="0" t="s">
        <v>80</v>
      </c>
      <c r="C3628" s="0" t="s">
        <v>108</v>
      </c>
      <c r="D3628" s="116" t="n">
        <v>40969</v>
      </c>
      <c r="E3628" s="0" t="n">
        <v>0.1</v>
      </c>
      <c r="F3628" s="0" t="n">
        <v>3133127</v>
      </c>
      <c r="G3628" s="151" t="s">
        <v>111</v>
      </c>
      <c r="H3628" s="151" t="s">
        <v>111</v>
      </c>
      <c r="I3628" s="152" t="s">
        <v>112</v>
      </c>
    </row>
    <row r="3629" customFormat="false" ht="12.75" hidden="false" customHeight="false" outlineLevel="0" collapsed="false">
      <c r="A3629" s="0" t="s">
        <v>72</v>
      </c>
      <c r="B3629" s="0" t="s">
        <v>80</v>
      </c>
      <c r="C3629" s="0" t="s">
        <v>108</v>
      </c>
      <c r="D3629" s="116" t="n">
        <v>40969</v>
      </c>
      <c r="E3629" s="158" t="n">
        <v>41000</v>
      </c>
      <c r="I3629" s="152" t="s">
        <v>109</v>
      </c>
    </row>
    <row r="3630" customFormat="false" ht="12.75" hidden="false" customHeight="false" outlineLevel="0" collapsed="false">
      <c r="A3630" s="0" t="s">
        <v>59</v>
      </c>
      <c r="B3630" s="0" t="s">
        <v>110</v>
      </c>
      <c r="C3630" s="0" t="s">
        <v>108</v>
      </c>
      <c r="D3630" s="116" t="n">
        <v>41000</v>
      </c>
      <c r="E3630" s="0" t="n">
        <v>0.435</v>
      </c>
      <c r="F3630" s="0" t="n">
        <v>3133100</v>
      </c>
      <c r="G3630" s="151" t="s">
        <v>111</v>
      </c>
      <c r="H3630" s="151" t="s">
        <v>111</v>
      </c>
      <c r="I3630" s="152" t="s">
        <v>112</v>
      </c>
    </row>
    <row r="3631" customFormat="false" ht="12.75" hidden="false" customHeight="false" outlineLevel="0" collapsed="false">
      <c r="A3631" s="0" t="s">
        <v>59</v>
      </c>
      <c r="B3631" s="0" t="s">
        <v>113</v>
      </c>
      <c r="C3631" s="0" t="s">
        <v>108</v>
      </c>
      <c r="D3631" s="116" t="n">
        <v>41000</v>
      </c>
      <c r="E3631" s="0" t="n">
        <v>0.02</v>
      </c>
      <c r="F3631" s="0" t="n">
        <v>3133101</v>
      </c>
      <c r="G3631" s="151" t="s">
        <v>111</v>
      </c>
      <c r="H3631" s="151" t="s">
        <v>111</v>
      </c>
      <c r="I3631" s="152" t="s">
        <v>112</v>
      </c>
    </row>
    <row r="3632" customFormat="false" ht="12.75" hidden="false" customHeight="false" outlineLevel="0" collapsed="false">
      <c r="A3632" s="0" t="s">
        <v>60</v>
      </c>
      <c r="B3632" s="0" t="s">
        <v>110</v>
      </c>
      <c r="C3632" s="0" t="s">
        <v>108</v>
      </c>
      <c r="D3632" s="116" t="n">
        <v>41000</v>
      </c>
      <c r="E3632" s="0" t="n">
        <v>0.435</v>
      </c>
      <c r="F3632" s="0" t="n">
        <v>3133102</v>
      </c>
      <c r="G3632" s="151" t="s">
        <v>111</v>
      </c>
      <c r="H3632" s="151" t="s">
        <v>111</v>
      </c>
      <c r="I3632" s="152" t="s">
        <v>112</v>
      </c>
    </row>
    <row r="3633" customFormat="false" ht="12.75" hidden="false" customHeight="false" outlineLevel="0" collapsed="false">
      <c r="A3633" s="0" t="s">
        <v>60</v>
      </c>
      <c r="B3633" s="0" t="s">
        <v>113</v>
      </c>
      <c r="C3633" s="0" t="s">
        <v>108</v>
      </c>
      <c r="D3633" s="116" t="n">
        <v>41000</v>
      </c>
      <c r="E3633" s="0" t="n">
        <v>0.05</v>
      </c>
      <c r="F3633" s="0" t="n">
        <v>3133103</v>
      </c>
      <c r="G3633" s="151" t="s">
        <v>111</v>
      </c>
      <c r="H3633" s="151" t="s">
        <v>111</v>
      </c>
      <c r="I3633" s="152" t="s">
        <v>112</v>
      </c>
    </row>
    <row r="3634" customFormat="false" ht="12.75" hidden="false" customHeight="false" outlineLevel="0" collapsed="false">
      <c r="A3634" s="0" t="s">
        <v>61</v>
      </c>
      <c r="B3634" s="0" t="s">
        <v>110</v>
      </c>
      <c r="C3634" s="0" t="s">
        <v>108</v>
      </c>
      <c r="D3634" s="116" t="n">
        <v>41000</v>
      </c>
      <c r="E3634" s="0" t="n">
        <v>0.435</v>
      </c>
      <c r="F3634" s="0" t="n">
        <v>3133104</v>
      </c>
      <c r="G3634" s="151" t="s">
        <v>111</v>
      </c>
      <c r="H3634" s="151" t="s">
        <v>111</v>
      </c>
      <c r="I3634" s="152" t="s">
        <v>112</v>
      </c>
    </row>
    <row r="3635" customFormat="false" ht="12.75" hidden="false" customHeight="false" outlineLevel="0" collapsed="false">
      <c r="A3635" s="0" t="s">
        <v>61</v>
      </c>
      <c r="B3635" s="0" t="s">
        <v>113</v>
      </c>
      <c r="C3635" s="0" t="s">
        <v>108</v>
      </c>
      <c r="D3635" s="116" t="n">
        <v>41000</v>
      </c>
      <c r="E3635" s="0" t="n">
        <v>0.02</v>
      </c>
      <c r="F3635" s="0" t="n">
        <v>3133105</v>
      </c>
      <c r="G3635" s="151" t="s">
        <v>111</v>
      </c>
      <c r="H3635" s="151" t="s">
        <v>111</v>
      </c>
      <c r="I3635" s="152" t="s">
        <v>112</v>
      </c>
    </row>
    <row r="3636" customFormat="false" ht="12.75" hidden="false" customHeight="false" outlineLevel="0" collapsed="false">
      <c r="A3636" s="0" t="s">
        <v>62</v>
      </c>
      <c r="B3636" s="0" t="s">
        <v>110</v>
      </c>
      <c r="C3636" s="0" t="s">
        <v>108</v>
      </c>
      <c r="D3636" s="116" t="n">
        <v>41000</v>
      </c>
      <c r="E3636" s="0" t="n">
        <v>0.435</v>
      </c>
      <c r="F3636" s="0" t="n">
        <v>3133106</v>
      </c>
      <c r="G3636" s="151" t="s">
        <v>111</v>
      </c>
      <c r="H3636" s="151" t="s">
        <v>111</v>
      </c>
      <c r="I3636" s="152" t="s">
        <v>112</v>
      </c>
    </row>
    <row r="3637" customFormat="false" ht="12.75" hidden="false" customHeight="false" outlineLevel="0" collapsed="false">
      <c r="A3637" s="0" t="s">
        <v>62</v>
      </c>
      <c r="B3637" s="0" t="s">
        <v>113</v>
      </c>
      <c r="C3637" s="0" t="s">
        <v>108</v>
      </c>
      <c r="D3637" s="116" t="n">
        <v>41000</v>
      </c>
      <c r="E3637" s="0" t="n">
        <v>0.05</v>
      </c>
      <c r="F3637" s="0" t="n">
        <v>3133107</v>
      </c>
      <c r="G3637" s="151" t="s">
        <v>111</v>
      </c>
      <c r="H3637" s="151" t="s">
        <v>111</v>
      </c>
      <c r="I3637" s="152" t="s">
        <v>112</v>
      </c>
    </row>
    <row r="3638" customFormat="false" ht="12.75" hidden="false" customHeight="false" outlineLevel="0" collapsed="false">
      <c r="A3638" s="0" t="s">
        <v>49</v>
      </c>
      <c r="B3638" s="0" t="s">
        <v>110</v>
      </c>
      <c r="C3638" s="0" t="s">
        <v>108</v>
      </c>
      <c r="D3638" s="116" t="n">
        <v>41000</v>
      </c>
      <c r="E3638" s="0" t="n">
        <v>0.36</v>
      </c>
      <c r="F3638" s="0" t="n">
        <v>3133108</v>
      </c>
      <c r="G3638" s="151" t="s">
        <v>111</v>
      </c>
      <c r="H3638" s="151" t="s">
        <v>111</v>
      </c>
      <c r="I3638" s="152" t="s">
        <v>112</v>
      </c>
    </row>
    <row r="3639" customFormat="false" ht="12.75" hidden="false" customHeight="false" outlineLevel="0" collapsed="false">
      <c r="A3639" s="0" t="s">
        <v>49</v>
      </c>
      <c r="B3639" s="0" t="s">
        <v>113</v>
      </c>
      <c r="C3639" s="0" t="s">
        <v>108</v>
      </c>
      <c r="D3639" s="116" t="n">
        <v>41000</v>
      </c>
      <c r="E3639" s="0" t="n">
        <v>0.005</v>
      </c>
      <c r="F3639" s="0" t="n">
        <v>3133109</v>
      </c>
      <c r="G3639" s="151" t="s">
        <v>111</v>
      </c>
      <c r="H3639" s="151" t="s">
        <v>111</v>
      </c>
      <c r="I3639" s="152" t="s">
        <v>112</v>
      </c>
    </row>
    <row r="3640" customFormat="false" ht="12.75" hidden="false" customHeight="false" outlineLevel="0" collapsed="false">
      <c r="A3640" s="0" t="s">
        <v>50</v>
      </c>
      <c r="B3640" s="0" t="s">
        <v>110</v>
      </c>
      <c r="C3640" s="0" t="s">
        <v>108</v>
      </c>
      <c r="D3640" s="116" t="n">
        <v>41000</v>
      </c>
      <c r="E3640" s="0" t="n">
        <v>0.38</v>
      </c>
      <c r="F3640" s="0" t="n">
        <v>3133110</v>
      </c>
      <c r="G3640" s="151" t="s">
        <v>111</v>
      </c>
      <c r="H3640" s="151" t="s">
        <v>111</v>
      </c>
      <c r="I3640" s="152" t="s">
        <v>112</v>
      </c>
    </row>
    <row r="3641" customFormat="false" ht="12.75" hidden="false" customHeight="false" outlineLevel="0" collapsed="false">
      <c r="A3641" s="0" t="s">
        <v>50</v>
      </c>
      <c r="B3641" s="0" t="s">
        <v>113</v>
      </c>
      <c r="C3641" s="0" t="s">
        <v>108</v>
      </c>
      <c r="D3641" s="116" t="n">
        <v>41000</v>
      </c>
      <c r="E3641" s="0" t="n">
        <v>-0.085</v>
      </c>
      <c r="F3641" s="0" t="n">
        <v>3133111</v>
      </c>
      <c r="G3641" s="151" t="s">
        <v>111</v>
      </c>
      <c r="H3641" s="151" t="s">
        <v>111</v>
      </c>
      <c r="I3641" s="152" t="s">
        <v>112</v>
      </c>
    </row>
    <row r="3642" customFormat="false" ht="12.75" hidden="false" customHeight="false" outlineLevel="0" collapsed="false">
      <c r="A3642" s="0" t="s">
        <v>51</v>
      </c>
      <c r="B3642" s="0" t="s">
        <v>110</v>
      </c>
      <c r="C3642" s="0" t="s">
        <v>108</v>
      </c>
      <c r="D3642" s="116" t="n">
        <v>41000</v>
      </c>
      <c r="E3642" s="0" t="n">
        <v>0.38</v>
      </c>
      <c r="F3642" s="0" t="n">
        <v>3133112</v>
      </c>
      <c r="G3642" s="151" t="s">
        <v>111</v>
      </c>
      <c r="H3642" s="151" t="s">
        <v>111</v>
      </c>
      <c r="I3642" s="152" t="s">
        <v>112</v>
      </c>
    </row>
    <row r="3643" customFormat="false" ht="12.75" hidden="false" customHeight="false" outlineLevel="0" collapsed="false">
      <c r="A3643" s="0" t="s">
        <v>51</v>
      </c>
      <c r="B3643" s="0" t="s">
        <v>113</v>
      </c>
      <c r="C3643" s="0" t="s">
        <v>108</v>
      </c>
      <c r="D3643" s="116" t="n">
        <v>41000</v>
      </c>
      <c r="E3643" s="0" t="n">
        <v>0.02</v>
      </c>
      <c r="F3643" s="0" t="n">
        <v>3133113</v>
      </c>
      <c r="G3643" s="151" t="s">
        <v>111</v>
      </c>
      <c r="H3643" s="151" t="s">
        <v>111</v>
      </c>
      <c r="I3643" s="152" t="s">
        <v>112</v>
      </c>
    </row>
    <row r="3644" customFormat="false" ht="12.75" hidden="false" customHeight="false" outlineLevel="0" collapsed="false">
      <c r="A3644" s="0" t="s">
        <v>52</v>
      </c>
      <c r="B3644" s="0" t="s">
        <v>110</v>
      </c>
      <c r="C3644" s="0" t="s">
        <v>108</v>
      </c>
      <c r="D3644" s="116" t="n">
        <v>41000</v>
      </c>
      <c r="E3644" s="0" t="n">
        <v>0.38</v>
      </c>
      <c r="F3644" s="0" t="n">
        <v>3133114</v>
      </c>
      <c r="G3644" s="151" t="s">
        <v>111</v>
      </c>
      <c r="H3644" s="151" t="s">
        <v>111</v>
      </c>
      <c r="I3644" s="152" t="s">
        <v>112</v>
      </c>
    </row>
    <row r="3645" customFormat="false" ht="12.75" hidden="false" customHeight="false" outlineLevel="0" collapsed="false">
      <c r="A3645" s="0" t="s">
        <v>52</v>
      </c>
      <c r="B3645" s="0" t="s">
        <v>113</v>
      </c>
      <c r="C3645" s="0" t="s">
        <v>108</v>
      </c>
      <c r="D3645" s="116" t="n">
        <v>41000</v>
      </c>
      <c r="E3645" s="0" t="n">
        <v>-0.045</v>
      </c>
      <c r="F3645" s="0" t="n">
        <v>3133115</v>
      </c>
      <c r="G3645" s="151" t="s">
        <v>111</v>
      </c>
      <c r="H3645" s="151" t="s">
        <v>111</v>
      </c>
      <c r="I3645" s="152" t="s">
        <v>112</v>
      </c>
    </row>
    <row r="3646" customFormat="false" ht="12.75" hidden="false" customHeight="false" outlineLevel="0" collapsed="false">
      <c r="A3646" s="0" t="s">
        <v>17</v>
      </c>
      <c r="B3646" s="0" t="s">
        <v>110</v>
      </c>
      <c r="C3646" s="0" t="s">
        <v>108</v>
      </c>
      <c r="D3646" s="116" t="n">
        <v>41000</v>
      </c>
      <c r="E3646" s="0" t="n">
        <v>0</v>
      </c>
      <c r="F3646" s="0" t="n">
        <v>3133116</v>
      </c>
      <c r="G3646" s="151" t="s">
        <v>111</v>
      </c>
      <c r="H3646" s="151" t="s">
        <v>111</v>
      </c>
      <c r="I3646" s="152" t="s">
        <v>112</v>
      </c>
    </row>
    <row r="3647" customFormat="false" ht="12.75" hidden="false" customHeight="false" outlineLevel="0" collapsed="false">
      <c r="A3647" s="0" t="s">
        <v>17</v>
      </c>
      <c r="B3647" s="0" t="s">
        <v>113</v>
      </c>
      <c r="C3647" s="0" t="s">
        <v>108</v>
      </c>
      <c r="D3647" s="116" t="n">
        <v>41000</v>
      </c>
      <c r="E3647" s="0" t="n">
        <v>0</v>
      </c>
      <c r="F3647" s="0" t="n">
        <v>3133117</v>
      </c>
      <c r="G3647" s="151" t="s">
        <v>111</v>
      </c>
      <c r="H3647" s="151" t="s">
        <v>111</v>
      </c>
      <c r="I3647" s="152" t="s">
        <v>112</v>
      </c>
    </row>
    <row r="3648" customFormat="false" ht="12.75" hidden="false" customHeight="false" outlineLevel="0" collapsed="false">
      <c r="A3648" s="0" t="s">
        <v>18</v>
      </c>
      <c r="B3648" s="0" t="s">
        <v>110</v>
      </c>
      <c r="C3648" s="0" t="s">
        <v>108</v>
      </c>
      <c r="D3648" s="116" t="n">
        <v>41000</v>
      </c>
      <c r="E3648" s="0" t="n">
        <v>0</v>
      </c>
      <c r="F3648" s="0" t="n">
        <v>3133118</v>
      </c>
      <c r="G3648" s="151" t="s">
        <v>111</v>
      </c>
      <c r="H3648" s="151" t="s">
        <v>111</v>
      </c>
      <c r="I3648" s="152" t="s">
        <v>112</v>
      </c>
    </row>
    <row r="3649" customFormat="false" ht="12.75" hidden="false" customHeight="false" outlineLevel="0" collapsed="false">
      <c r="A3649" s="0" t="s">
        <v>18</v>
      </c>
      <c r="B3649" s="0" t="s">
        <v>113</v>
      </c>
      <c r="C3649" s="0" t="s">
        <v>108</v>
      </c>
      <c r="D3649" s="116" t="n">
        <v>41000</v>
      </c>
      <c r="E3649" s="0" t="n">
        <v>0</v>
      </c>
      <c r="F3649" s="0" t="n">
        <v>3133119</v>
      </c>
      <c r="G3649" s="151" t="s">
        <v>111</v>
      </c>
      <c r="H3649" s="151" t="s">
        <v>111</v>
      </c>
      <c r="I3649" s="152" t="s">
        <v>112</v>
      </c>
    </row>
    <row r="3650" customFormat="false" ht="12.75" hidden="false" customHeight="false" outlineLevel="0" collapsed="false">
      <c r="A3650" s="0" t="s">
        <v>19</v>
      </c>
      <c r="B3650" s="0" t="s">
        <v>110</v>
      </c>
      <c r="C3650" s="0" t="s">
        <v>108</v>
      </c>
      <c r="D3650" s="116" t="n">
        <v>41000</v>
      </c>
      <c r="E3650" s="0" t="n">
        <v>0.435</v>
      </c>
      <c r="F3650" s="0" t="n">
        <v>3133120</v>
      </c>
      <c r="G3650" s="151" t="s">
        <v>111</v>
      </c>
      <c r="H3650" s="151" t="s">
        <v>111</v>
      </c>
      <c r="I3650" s="152" t="s">
        <v>112</v>
      </c>
    </row>
    <row r="3651" customFormat="false" ht="12.75" hidden="false" customHeight="false" outlineLevel="0" collapsed="false">
      <c r="A3651" s="0" t="s">
        <v>19</v>
      </c>
      <c r="B3651" s="0" t="s">
        <v>113</v>
      </c>
      <c r="C3651" s="0" t="s">
        <v>108</v>
      </c>
      <c r="D3651" s="116" t="n">
        <v>41000</v>
      </c>
      <c r="E3651" s="0" t="n">
        <v>0.02</v>
      </c>
      <c r="F3651" s="0" t="n">
        <v>3133121</v>
      </c>
      <c r="G3651" s="151" t="s">
        <v>111</v>
      </c>
      <c r="H3651" s="151" t="s">
        <v>111</v>
      </c>
      <c r="I3651" s="152" t="s">
        <v>112</v>
      </c>
    </row>
    <row r="3652" customFormat="false" ht="12.75" hidden="false" customHeight="false" outlineLevel="0" collapsed="false">
      <c r="A3652" s="0" t="s">
        <v>21</v>
      </c>
      <c r="B3652" s="0" t="s">
        <v>110</v>
      </c>
      <c r="C3652" s="0" t="s">
        <v>108</v>
      </c>
      <c r="D3652" s="116" t="n">
        <v>41000</v>
      </c>
      <c r="E3652" s="0" t="n">
        <v>0</v>
      </c>
      <c r="F3652" s="0" t="n">
        <v>3133122</v>
      </c>
      <c r="G3652" s="151" t="s">
        <v>111</v>
      </c>
      <c r="H3652" s="151" t="s">
        <v>111</v>
      </c>
      <c r="I3652" s="152" t="s">
        <v>112</v>
      </c>
    </row>
    <row r="3653" customFormat="false" ht="12.75" hidden="false" customHeight="false" outlineLevel="0" collapsed="false">
      <c r="A3653" s="0" t="s">
        <v>21</v>
      </c>
      <c r="B3653" s="0" t="s">
        <v>113</v>
      </c>
      <c r="C3653" s="0" t="s">
        <v>108</v>
      </c>
      <c r="D3653" s="116" t="n">
        <v>41000</v>
      </c>
      <c r="E3653" s="0" t="n">
        <v>0</v>
      </c>
      <c r="F3653" s="0" t="n">
        <v>3133123</v>
      </c>
      <c r="G3653" s="151" t="s">
        <v>111</v>
      </c>
      <c r="H3653" s="151" t="s">
        <v>111</v>
      </c>
      <c r="I3653" s="152" t="s">
        <v>112</v>
      </c>
    </row>
    <row r="3654" customFormat="false" ht="12.75" hidden="false" customHeight="false" outlineLevel="0" collapsed="false">
      <c r="A3654" s="0" t="s">
        <v>73</v>
      </c>
      <c r="B3654" s="0" t="s">
        <v>80</v>
      </c>
      <c r="C3654" s="0" t="s">
        <v>108</v>
      </c>
      <c r="D3654" s="116" t="n">
        <v>41000</v>
      </c>
      <c r="E3654" s="0" t="n">
        <v>0.005</v>
      </c>
      <c r="F3654" s="0" t="n">
        <v>3133124</v>
      </c>
      <c r="G3654" s="151" t="s">
        <v>111</v>
      </c>
      <c r="H3654" s="151" t="s">
        <v>111</v>
      </c>
      <c r="I3654" s="152" t="s">
        <v>112</v>
      </c>
    </row>
    <row r="3655" customFormat="false" ht="12.75" hidden="false" customHeight="false" outlineLevel="0" collapsed="false">
      <c r="A3655" s="0" t="s">
        <v>74</v>
      </c>
      <c r="B3655" s="0" t="s">
        <v>80</v>
      </c>
      <c r="C3655" s="0" t="s">
        <v>108</v>
      </c>
      <c r="D3655" s="116" t="n">
        <v>41000</v>
      </c>
      <c r="E3655" s="0" t="n">
        <v>0.02</v>
      </c>
      <c r="F3655" s="0" t="n">
        <v>3133125</v>
      </c>
      <c r="G3655" s="151" t="s">
        <v>111</v>
      </c>
      <c r="H3655" s="151" t="s">
        <v>111</v>
      </c>
      <c r="I3655" s="152" t="s">
        <v>112</v>
      </c>
    </row>
    <row r="3656" customFormat="false" ht="12.75" hidden="false" customHeight="false" outlineLevel="0" collapsed="false">
      <c r="A3656" s="0" t="s">
        <v>75</v>
      </c>
      <c r="B3656" s="0" t="s">
        <v>80</v>
      </c>
      <c r="C3656" s="0" t="s">
        <v>108</v>
      </c>
      <c r="D3656" s="116" t="n">
        <v>41000</v>
      </c>
      <c r="E3656" s="0" t="n">
        <v>-0.045</v>
      </c>
      <c r="F3656" s="0" t="n">
        <v>3133126</v>
      </c>
      <c r="G3656" s="151" t="s">
        <v>111</v>
      </c>
      <c r="H3656" s="151" t="s">
        <v>111</v>
      </c>
      <c r="I3656" s="152" t="s">
        <v>112</v>
      </c>
    </row>
    <row r="3657" customFormat="false" ht="12.75" hidden="false" customHeight="false" outlineLevel="0" collapsed="false">
      <c r="A3657" s="0" t="s">
        <v>76</v>
      </c>
      <c r="B3657" s="0" t="s">
        <v>80</v>
      </c>
      <c r="C3657" s="0" t="s">
        <v>108</v>
      </c>
      <c r="D3657" s="116" t="n">
        <v>41000</v>
      </c>
      <c r="E3657" s="0" t="n">
        <v>0.02</v>
      </c>
      <c r="F3657" s="0" t="n">
        <v>3133127</v>
      </c>
      <c r="G3657" s="151" t="s">
        <v>111</v>
      </c>
      <c r="H3657" s="151" t="s">
        <v>111</v>
      </c>
      <c r="I3657" s="152" t="s">
        <v>112</v>
      </c>
    </row>
    <row r="3658" customFormat="false" ht="12.75" hidden="false" customHeight="false" outlineLevel="0" collapsed="false">
      <c r="A3658" s="0" t="s">
        <v>72</v>
      </c>
      <c r="B3658" s="0" t="s">
        <v>80</v>
      </c>
      <c r="C3658" s="0" t="s">
        <v>108</v>
      </c>
      <c r="D3658" s="116" t="n">
        <v>41000</v>
      </c>
      <c r="E3658" s="158" t="n">
        <v>41030</v>
      </c>
      <c r="I3658" s="152" t="s">
        <v>109</v>
      </c>
    </row>
    <row r="3659" customFormat="false" ht="12.75" hidden="false" customHeight="false" outlineLevel="0" collapsed="false">
      <c r="A3659" s="0" t="s">
        <v>59</v>
      </c>
      <c r="B3659" s="0" t="s">
        <v>110</v>
      </c>
      <c r="C3659" s="0" t="s">
        <v>108</v>
      </c>
      <c r="D3659" s="116" t="n">
        <v>41030</v>
      </c>
      <c r="E3659" s="0" t="n">
        <v>0.385</v>
      </c>
      <c r="F3659" s="0" t="n">
        <v>3133100</v>
      </c>
      <c r="G3659" s="151" t="s">
        <v>111</v>
      </c>
      <c r="H3659" s="151" t="s">
        <v>111</v>
      </c>
      <c r="I3659" s="152" t="s">
        <v>112</v>
      </c>
    </row>
    <row r="3660" customFormat="false" ht="12.75" hidden="false" customHeight="false" outlineLevel="0" collapsed="false">
      <c r="A3660" s="0" t="s">
        <v>59</v>
      </c>
      <c r="B3660" s="0" t="s">
        <v>113</v>
      </c>
      <c r="C3660" s="0" t="s">
        <v>108</v>
      </c>
      <c r="D3660" s="116" t="n">
        <v>41030</v>
      </c>
      <c r="E3660" s="0" t="n">
        <v>0.02</v>
      </c>
      <c r="F3660" s="0" t="n">
        <v>3133101</v>
      </c>
      <c r="G3660" s="151" t="s">
        <v>111</v>
      </c>
      <c r="H3660" s="151" t="s">
        <v>111</v>
      </c>
      <c r="I3660" s="152" t="s">
        <v>112</v>
      </c>
    </row>
    <row r="3661" customFormat="false" ht="12.75" hidden="false" customHeight="false" outlineLevel="0" collapsed="false">
      <c r="A3661" s="0" t="s">
        <v>60</v>
      </c>
      <c r="B3661" s="0" t="s">
        <v>110</v>
      </c>
      <c r="C3661" s="0" t="s">
        <v>108</v>
      </c>
      <c r="D3661" s="116" t="n">
        <v>41030</v>
      </c>
      <c r="E3661" s="0" t="n">
        <v>0.385</v>
      </c>
      <c r="F3661" s="0" t="n">
        <v>3133102</v>
      </c>
      <c r="G3661" s="151" t="s">
        <v>111</v>
      </c>
      <c r="H3661" s="151" t="s">
        <v>111</v>
      </c>
      <c r="I3661" s="152" t="s">
        <v>112</v>
      </c>
    </row>
    <row r="3662" customFormat="false" ht="12.75" hidden="false" customHeight="false" outlineLevel="0" collapsed="false">
      <c r="A3662" s="0" t="s">
        <v>60</v>
      </c>
      <c r="B3662" s="0" t="s">
        <v>113</v>
      </c>
      <c r="C3662" s="0" t="s">
        <v>108</v>
      </c>
      <c r="D3662" s="116" t="n">
        <v>41030</v>
      </c>
      <c r="E3662" s="0" t="n">
        <v>0.05</v>
      </c>
      <c r="F3662" s="0" t="n">
        <v>3133103</v>
      </c>
      <c r="G3662" s="151" t="s">
        <v>111</v>
      </c>
      <c r="H3662" s="151" t="s">
        <v>111</v>
      </c>
      <c r="I3662" s="152" t="s">
        <v>112</v>
      </c>
    </row>
    <row r="3663" customFormat="false" ht="12.75" hidden="false" customHeight="false" outlineLevel="0" collapsed="false">
      <c r="A3663" s="0" t="s">
        <v>61</v>
      </c>
      <c r="B3663" s="0" t="s">
        <v>110</v>
      </c>
      <c r="C3663" s="0" t="s">
        <v>108</v>
      </c>
      <c r="D3663" s="116" t="n">
        <v>41030</v>
      </c>
      <c r="E3663" s="0" t="n">
        <v>0.385</v>
      </c>
      <c r="F3663" s="0" t="n">
        <v>3133104</v>
      </c>
      <c r="G3663" s="151" t="s">
        <v>111</v>
      </c>
      <c r="H3663" s="151" t="s">
        <v>111</v>
      </c>
      <c r="I3663" s="152" t="s">
        <v>112</v>
      </c>
    </row>
    <row r="3664" customFormat="false" ht="12.75" hidden="false" customHeight="false" outlineLevel="0" collapsed="false">
      <c r="A3664" s="0" t="s">
        <v>61</v>
      </c>
      <c r="B3664" s="0" t="s">
        <v>113</v>
      </c>
      <c r="C3664" s="0" t="s">
        <v>108</v>
      </c>
      <c r="D3664" s="116" t="n">
        <v>41030</v>
      </c>
      <c r="E3664" s="0" t="n">
        <v>0.02</v>
      </c>
      <c r="F3664" s="0" t="n">
        <v>3133105</v>
      </c>
      <c r="G3664" s="151" t="s">
        <v>111</v>
      </c>
      <c r="H3664" s="151" t="s">
        <v>111</v>
      </c>
      <c r="I3664" s="152" t="s">
        <v>112</v>
      </c>
    </row>
    <row r="3665" customFormat="false" ht="12.75" hidden="false" customHeight="false" outlineLevel="0" collapsed="false">
      <c r="A3665" s="0" t="s">
        <v>62</v>
      </c>
      <c r="B3665" s="0" t="s">
        <v>110</v>
      </c>
      <c r="C3665" s="0" t="s">
        <v>108</v>
      </c>
      <c r="D3665" s="116" t="n">
        <v>41030</v>
      </c>
      <c r="E3665" s="0" t="n">
        <v>0.385</v>
      </c>
      <c r="F3665" s="0" t="n">
        <v>3133106</v>
      </c>
      <c r="G3665" s="151" t="s">
        <v>111</v>
      </c>
      <c r="H3665" s="151" t="s">
        <v>111</v>
      </c>
      <c r="I3665" s="152" t="s">
        <v>112</v>
      </c>
    </row>
    <row r="3666" customFormat="false" ht="12.75" hidden="false" customHeight="false" outlineLevel="0" collapsed="false">
      <c r="A3666" s="0" t="s">
        <v>62</v>
      </c>
      <c r="B3666" s="0" t="s">
        <v>113</v>
      </c>
      <c r="C3666" s="0" t="s">
        <v>108</v>
      </c>
      <c r="D3666" s="116" t="n">
        <v>41030</v>
      </c>
      <c r="E3666" s="0" t="n">
        <v>0.05</v>
      </c>
      <c r="F3666" s="0" t="n">
        <v>3133107</v>
      </c>
      <c r="G3666" s="151" t="s">
        <v>111</v>
      </c>
      <c r="H3666" s="151" t="s">
        <v>111</v>
      </c>
      <c r="I3666" s="152" t="s">
        <v>112</v>
      </c>
    </row>
    <row r="3667" customFormat="false" ht="12.75" hidden="false" customHeight="false" outlineLevel="0" collapsed="false">
      <c r="A3667" s="0" t="s">
        <v>49</v>
      </c>
      <c r="B3667" s="0" t="s">
        <v>110</v>
      </c>
      <c r="C3667" s="0" t="s">
        <v>108</v>
      </c>
      <c r="D3667" s="116" t="n">
        <v>41030</v>
      </c>
      <c r="E3667" s="0" t="n">
        <v>0.325</v>
      </c>
      <c r="F3667" s="0" t="n">
        <v>3133108</v>
      </c>
      <c r="G3667" s="151" t="s">
        <v>111</v>
      </c>
      <c r="H3667" s="151" t="s">
        <v>111</v>
      </c>
      <c r="I3667" s="152" t="s">
        <v>112</v>
      </c>
    </row>
    <row r="3668" customFormat="false" ht="12.75" hidden="false" customHeight="false" outlineLevel="0" collapsed="false">
      <c r="A3668" s="0" t="s">
        <v>49</v>
      </c>
      <c r="B3668" s="0" t="s">
        <v>113</v>
      </c>
      <c r="C3668" s="0" t="s">
        <v>108</v>
      </c>
      <c r="D3668" s="116" t="n">
        <v>41030</v>
      </c>
      <c r="E3668" s="0" t="n">
        <v>0.005</v>
      </c>
      <c r="F3668" s="0" t="n">
        <v>3133109</v>
      </c>
      <c r="G3668" s="151" t="s">
        <v>111</v>
      </c>
      <c r="H3668" s="151" t="s">
        <v>111</v>
      </c>
      <c r="I3668" s="152" t="s">
        <v>112</v>
      </c>
    </row>
    <row r="3669" customFormat="false" ht="12.75" hidden="false" customHeight="false" outlineLevel="0" collapsed="false">
      <c r="A3669" s="0" t="s">
        <v>50</v>
      </c>
      <c r="B3669" s="0" t="s">
        <v>110</v>
      </c>
      <c r="C3669" s="0" t="s">
        <v>108</v>
      </c>
      <c r="D3669" s="116" t="n">
        <v>41030</v>
      </c>
      <c r="E3669" s="0" t="n">
        <v>0.33</v>
      </c>
      <c r="F3669" s="0" t="n">
        <v>3133110</v>
      </c>
      <c r="G3669" s="151" t="s">
        <v>111</v>
      </c>
      <c r="H3669" s="151" t="s">
        <v>111</v>
      </c>
      <c r="I3669" s="152" t="s">
        <v>112</v>
      </c>
    </row>
    <row r="3670" customFormat="false" ht="12.75" hidden="false" customHeight="false" outlineLevel="0" collapsed="false">
      <c r="A3670" s="0" t="s">
        <v>50</v>
      </c>
      <c r="B3670" s="0" t="s">
        <v>113</v>
      </c>
      <c r="C3670" s="0" t="s">
        <v>108</v>
      </c>
      <c r="D3670" s="116" t="n">
        <v>41030</v>
      </c>
      <c r="E3670" s="0" t="n">
        <v>-0.065</v>
      </c>
      <c r="F3670" s="0" t="n">
        <v>3133111</v>
      </c>
      <c r="G3670" s="151" t="s">
        <v>111</v>
      </c>
      <c r="H3670" s="151" t="s">
        <v>111</v>
      </c>
      <c r="I3670" s="152" t="s">
        <v>112</v>
      </c>
    </row>
    <row r="3671" customFormat="false" ht="12.75" hidden="false" customHeight="false" outlineLevel="0" collapsed="false">
      <c r="A3671" s="0" t="s">
        <v>51</v>
      </c>
      <c r="B3671" s="0" t="s">
        <v>110</v>
      </c>
      <c r="C3671" s="0" t="s">
        <v>108</v>
      </c>
      <c r="D3671" s="116" t="n">
        <v>41030</v>
      </c>
      <c r="E3671" s="0" t="n">
        <v>0.33</v>
      </c>
      <c r="F3671" s="0" t="n">
        <v>3133112</v>
      </c>
      <c r="G3671" s="151" t="s">
        <v>111</v>
      </c>
      <c r="H3671" s="151" t="s">
        <v>111</v>
      </c>
      <c r="I3671" s="152" t="s">
        <v>112</v>
      </c>
    </row>
    <row r="3672" customFormat="false" ht="12.75" hidden="false" customHeight="false" outlineLevel="0" collapsed="false">
      <c r="A3672" s="0" t="s">
        <v>51</v>
      </c>
      <c r="B3672" s="0" t="s">
        <v>113</v>
      </c>
      <c r="C3672" s="0" t="s">
        <v>108</v>
      </c>
      <c r="D3672" s="116" t="n">
        <v>41030</v>
      </c>
      <c r="E3672" s="0" t="n">
        <v>0.02</v>
      </c>
      <c r="F3672" s="0" t="n">
        <v>3133113</v>
      </c>
      <c r="G3672" s="151" t="s">
        <v>111</v>
      </c>
      <c r="H3672" s="151" t="s">
        <v>111</v>
      </c>
      <c r="I3672" s="152" t="s">
        <v>112</v>
      </c>
    </row>
    <row r="3673" customFormat="false" ht="12.75" hidden="false" customHeight="false" outlineLevel="0" collapsed="false">
      <c r="A3673" s="0" t="s">
        <v>52</v>
      </c>
      <c r="B3673" s="0" t="s">
        <v>110</v>
      </c>
      <c r="C3673" s="0" t="s">
        <v>108</v>
      </c>
      <c r="D3673" s="116" t="n">
        <v>41030</v>
      </c>
      <c r="E3673" s="0" t="n">
        <v>0.33</v>
      </c>
      <c r="F3673" s="0" t="n">
        <v>3133114</v>
      </c>
      <c r="G3673" s="151" t="s">
        <v>111</v>
      </c>
      <c r="H3673" s="151" t="s">
        <v>111</v>
      </c>
      <c r="I3673" s="152" t="s">
        <v>112</v>
      </c>
    </row>
    <row r="3674" customFormat="false" ht="12.75" hidden="false" customHeight="false" outlineLevel="0" collapsed="false">
      <c r="A3674" s="0" t="s">
        <v>52</v>
      </c>
      <c r="B3674" s="0" t="s">
        <v>113</v>
      </c>
      <c r="C3674" s="0" t="s">
        <v>108</v>
      </c>
      <c r="D3674" s="116" t="n">
        <v>41030</v>
      </c>
      <c r="E3674" s="0" t="n">
        <v>-0.035</v>
      </c>
      <c r="F3674" s="0" t="n">
        <v>3133115</v>
      </c>
      <c r="G3674" s="151" t="s">
        <v>111</v>
      </c>
      <c r="H3674" s="151" t="s">
        <v>111</v>
      </c>
      <c r="I3674" s="152" t="s">
        <v>112</v>
      </c>
    </row>
    <row r="3675" customFormat="false" ht="12.75" hidden="false" customHeight="false" outlineLevel="0" collapsed="false">
      <c r="A3675" s="0" t="s">
        <v>17</v>
      </c>
      <c r="B3675" s="0" t="s">
        <v>110</v>
      </c>
      <c r="C3675" s="0" t="s">
        <v>108</v>
      </c>
      <c r="D3675" s="116" t="n">
        <v>41030</v>
      </c>
      <c r="E3675" s="0" t="n">
        <v>0</v>
      </c>
      <c r="F3675" s="0" t="n">
        <v>3133116</v>
      </c>
      <c r="G3675" s="151" t="s">
        <v>111</v>
      </c>
      <c r="H3675" s="151" t="s">
        <v>111</v>
      </c>
      <c r="I3675" s="152" t="s">
        <v>112</v>
      </c>
    </row>
    <row r="3676" customFormat="false" ht="12.75" hidden="false" customHeight="false" outlineLevel="0" collapsed="false">
      <c r="A3676" s="0" t="s">
        <v>17</v>
      </c>
      <c r="B3676" s="0" t="s">
        <v>113</v>
      </c>
      <c r="C3676" s="0" t="s">
        <v>108</v>
      </c>
      <c r="D3676" s="116" t="n">
        <v>41030</v>
      </c>
      <c r="E3676" s="0" t="n">
        <v>0</v>
      </c>
      <c r="F3676" s="0" t="n">
        <v>3133117</v>
      </c>
      <c r="G3676" s="151" t="s">
        <v>111</v>
      </c>
      <c r="H3676" s="151" t="s">
        <v>111</v>
      </c>
      <c r="I3676" s="152" t="s">
        <v>112</v>
      </c>
    </row>
    <row r="3677" customFormat="false" ht="12.75" hidden="false" customHeight="false" outlineLevel="0" collapsed="false">
      <c r="A3677" s="0" t="s">
        <v>18</v>
      </c>
      <c r="B3677" s="0" t="s">
        <v>110</v>
      </c>
      <c r="C3677" s="0" t="s">
        <v>108</v>
      </c>
      <c r="D3677" s="116" t="n">
        <v>41030</v>
      </c>
      <c r="E3677" s="0" t="n">
        <v>0</v>
      </c>
      <c r="F3677" s="0" t="n">
        <v>3133118</v>
      </c>
      <c r="G3677" s="151" t="s">
        <v>111</v>
      </c>
      <c r="H3677" s="151" t="s">
        <v>111</v>
      </c>
      <c r="I3677" s="152" t="s">
        <v>112</v>
      </c>
    </row>
    <row r="3678" customFormat="false" ht="12.75" hidden="false" customHeight="false" outlineLevel="0" collapsed="false">
      <c r="A3678" s="0" t="s">
        <v>18</v>
      </c>
      <c r="B3678" s="0" t="s">
        <v>113</v>
      </c>
      <c r="C3678" s="0" t="s">
        <v>108</v>
      </c>
      <c r="D3678" s="116" t="n">
        <v>41030</v>
      </c>
      <c r="E3678" s="0" t="n">
        <v>0</v>
      </c>
      <c r="F3678" s="0" t="n">
        <v>3133119</v>
      </c>
      <c r="G3678" s="151" t="s">
        <v>111</v>
      </c>
      <c r="H3678" s="151" t="s">
        <v>111</v>
      </c>
      <c r="I3678" s="152" t="s">
        <v>112</v>
      </c>
    </row>
    <row r="3679" customFormat="false" ht="12.75" hidden="false" customHeight="false" outlineLevel="0" collapsed="false">
      <c r="A3679" s="0" t="s">
        <v>19</v>
      </c>
      <c r="B3679" s="0" t="s">
        <v>110</v>
      </c>
      <c r="C3679" s="0" t="s">
        <v>108</v>
      </c>
      <c r="D3679" s="116" t="n">
        <v>41030</v>
      </c>
      <c r="E3679" s="0" t="n">
        <v>0.385</v>
      </c>
      <c r="F3679" s="0" t="n">
        <v>3133120</v>
      </c>
      <c r="G3679" s="151" t="s">
        <v>111</v>
      </c>
      <c r="H3679" s="151" t="s">
        <v>111</v>
      </c>
      <c r="I3679" s="152" t="s">
        <v>112</v>
      </c>
    </row>
    <row r="3680" customFormat="false" ht="12.75" hidden="false" customHeight="false" outlineLevel="0" collapsed="false">
      <c r="A3680" s="0" t="s">
        <v>19</v>
      </c>
      <c r="B3680" s="0" t="s">
        <v>113</v>
      </c>
      <c r="C3680" s="0" t="s">
        <v>108</v>
      </c>
      <c r="D3680" s="116" t="n">
        <v>41030</v>
      </c>
      <c r="E3680" s="0" t="n">
        <v>0.02</v>
      </c>
      <c r="F3680" s="0" t="n">
        <v>3133121</v>
      </c>
      <c r="G3680" s="151" t="s">
        <v>111</v>
      </c>
      <c r="H3680" s="151" t="s">
        <v>111</v>
      </c>
      <c r="I3680" s="152" t="s">
        <v>112</v>
      </c>
    </row>
    <row r="3681" customFormat="false" ht="12.75" hidden="false" customHeight="false" outlineLevel="0" collapsed="false">
      <c r="A3681" s="0" t="s">
        <v>21</v>
      </c>
      <c r="B3681" s="0" t="s">
        <v>110</v>
      </c>
      <c r="C3681" s="0" t="s">
        <v>108</v>
      </c>
      <c r="D3681" s="116" t="n">
        <v>41030</v>
      </c>
      <c r="E3681" s="0" t="n">
        <v>0</v>
      </c>
      <c r="F3681" s="0" t="n">
        <v>3133122</v>
      </c>
      <c r="G3681" s="151" t="s">
        <v>111</v>
      </c>
      <c r="H3681" s="151" t="s">
        <v>111</v>
      </c>
      <c r="I3681" s="152" t="s">
        <v>112</v>
      </c>
    </row>
    <row r="3682" customFormat="false" ht="12.75" hidden="false" customHeight="false" outlineLevel="0" collapsed="false">
      <c r="A3682" s="0" t="s">
        <v>21</v>
      </c>
      <c r="B3682" s="0" t="s">
        <v>113</v>
      </c>
      <c r="C3682" s="0" t="s">
        <v>108</v>
      </c>
      <c r="D3682" s="116" t="n">
        <v>41030</v>
      </c>
      <c r="E3682" s="0" t="n">
        <v>0</v>
      </c>
      <c r="F3682" s="0" t="n">
        <v>3133123</v>
      </c>
      <c r="G3682" s="151" t="s">
        <v>111</v>
      </c>
      <c r="H3682" s="151" t="s">
        <v>111</v>
      </c>
      <c r="I3682" s="152" t="s">
        <v>112</v>
      </c>
    </row>
    <row r="3683" customFormat="false" ht="12.75" hidden="false" customHeight="false" outlineLevel="0" collapsed="false">
      <c r="A3683" s="0" t="s">
        <v>73</v>
      </c>
      <c r="B3683" s="0" t="s">
        <v>80</v>
      </c>
      <c r="C3683" s="0" t="s">
        <v>108</v>
      </c>
      <c r="D3683" s="116" t="n">
        <v>41030</v>
      </c>
      <c r="E3683" s="0" t="n">
        <v>0.005</v>
      </c>
      <c r="F3683" s="0" t="n">
        <v>3133124</v>
      </c>
      <c r="G3683" s="151" t="s">
        <v>111</v>
      </c>
      <c r="H3683" s="151" t="s">
        <v>111</v>
      </c>
      <c r="I3683" s="152" t="s">
        <v>112</v>
      </c>
    </row>
    <row r="3684" customFormat="false" ht="12.75" hidden="false" customHeight="false" outlineLevel="0" collapsed="false">
      <c r="A3684" s="0" t="s">
        <v>74</v>
      </c>
      <c r="B3684" s="0" t="s">
        <v>80</v>
      </c>
      <c r="C3684" s="0" t="s">
        <v>108</v>
      </c>
      <c r="D3684" s="116" t="n">
        <v>41030</v>
      </c>
      <c r="E3684" s="0" t="n">
        <v>0.02</v>
      </c>
      <c r="F3684" s="0" t="n">
        <v>3133125</v>
      </c>
      <c r="G3684" s="151" t="s">
        <v>111</v>
      </c>
      <c r="H3684" s="151" t="s">
        <v>111</v>
      </c>
      <c r="I3684" s="152" t="s">
        <v>112</v>
      </c>
    </row>
    <row r="3685" customFormat="false" ht="12.75" hidden="false" customHeight="false" outlineLevel="0" collapsed="false">
      <c r="A3685" s="0" t="s">
        <v>75</v>
      </c>
      <c r="B3685" s="0" t="s">
        <v>80</v>
      </c>
      <c r="C3685" s="0" t="s">
        <v>108</v>
      </c>
      <c r="D3685" s="116" t="n">
        <v>41030</v>
      </c>
      <c r="E3685" s="0" t="n">
        <v>-0.035</v>
      </c>
      <c r="F3685" s="0" t="n">
        <v>3133126</v>
      </c>
      <c r="G3685" s="151" t="s">
        <v>111</v>
      </c>
      <c r="H3685" s="151" t="s">
        <v>111</v>
      </c>
      <c r="I3685" s="152" t="s">
        <v>112</v>
      </c>
    </row>
    <row r="3686" customFormat="false" ht="12.75" hidden="false" customHeight="false" outlineLevel="0" collapsed="false">
      <c r="A3686" s="0" t="s">
        <v>76</v>
      </c>
      <c r="B3686" s="0" t="s">
        <v>80</v>
      </c>
      <c r="C3686" s="0" t="s">
        <v>108</v>
      </c>
      <c r="D3686" s="116" t="n">
        <v>41030</v>
      </c>
      <c r="E3686" s="0" t="n">
        <v>0.02</v>
      </c>
      <c r="F3686" s="0" t="n">
        <v>3133127</v>
      </c>
      <c r="G3686" s="151" t="s">
        <v>111</v>
      </c>
      <c r="H3686" s="151" t="s">
        <v>111</v>
      </c>
      <c r="I3686" s="152" t="s">
        <v>112</v>
      </c>
    </row>
    <row r="3687" customFormat="false" ht="12.75" hidden="false" customHeight="false" outlineLevel="0" collapsed="false">
      <c r="A3687" s="0" t="s">
        <v>72</v>
      </c>
      <c r="B3687" s="0" t="s">
        <v>80</v>
      </c>
      <c r="C3687" s="0" t="s">
        <v>108</v>
      </c>
      <c r="D3687" s="116" t="n">
        <v>41030</v>
      </c>
      <c r="E3687" s="158" t="n">
        <v>41061</v>
      </c>
      <c r="I3687" s="152" t="s">
        <v>109</v>
      </c>
    </row>
    <row r="3688" customFormat="false" ht="12.75" hidden="false" customHeight="false" outlineLevel="0" collapsed="false">
      <c r="A3688" s="0" t="s">
        <v>59</v>
      </c>
      <c r="B3688" s="0" t="s">
        <v>110</v>
      </c>
      <c r="C3688" s="0" t="s">
        <v>108</v>
      </c>
      <c r="D3688" s="116" t="n">
        <v>41061</v>
      </c>
      <c r="E3688" s="0" t="n">
        <v>0.385</v>
      </c>
      <c r="F3688" s="0" t="n">
        <v>3133100</v>
      </c>
      <c r="G3688" s="151" t="s">
        <v>111</v>
      </c>
      <c r="H3688" s="151" t="s">
        <v>111</v>
      </c>
      <c r="I3688" s="152" t="s">
        <v>112</v>
      </c>
    </row>
    <row r="3689" customFormat="false" ht="12.75" hidden="false" customHeight="false" outlineLevel="0" collapsed="false">
      <c r="A3689" s="0" t="s">
        <v>59</v>
      </c>
      <c r="B3689" s="0" t="s">
        <v>113</v>
      </c>
      <c r="C3689" s="0" t="s">
        <v>108</v>
      </c>
      <c r="D3689" s="116" t="n">
        <v>41061</v>
      </c>
      <c r="E3689" s="0" t="n">
        <v>0.02</v>
      </c>
      <c r="F3689" s="0" t="n">
        <v>3133101</v>
      </c>
      <c r="G3689" s="151" t="s">
        <v>111</v>
      </c>
      <c r="H3689" s="151" t="s">
        <v>111</v>
      </c>
      <c r="I3689" s="152" t="s">
        <v>112</v>
      </c>
    </row>
    <row r="3690" customFormat="false" ht="12.75" hidden="false" customHeight="false" outlineLevel="0" collapsed="false">
      <c r="A3690" s="0" t="s">
        <v>60</v>
      </c>
      <c r="B3690" s="0" t="s">
        <v>110</v>
      </c>
      <c r="C3690" s="0" t="s">
        <v>108</v>
      </c>
      <c r="D3690" s="116" t="n">
        <v>41061</v>
      </c>
      <c r="E3690" s="0" t="n">
        <v>0.385</v>
      </c>
      <c r="F3690" s="0" t="n">
        <v>3133102</v>
      </c>
      <c r="G3690" s="151" t="s">
        <v>111</v>
      </c>
      <c r="H3690" s="151" t="s">
        <v>111</v>
      </c>
      <c r="I3690" s="152" t="s">
        <v>112</v>
      </c>
    </row>
    <row r="3691" customFormat="false" ht="12.75" hidden="false" customHeight="false" outlineLevel="0" collapsed="false">
      <c r="A3691" s="0" t="s">
        <v>60</v>
      </c>
      <c r="B3691" s="0" t="s">
        <v>113</v>
      </c>
      <c r="C3691" s="0" t="s">
        <v>108</v>
      </c>
      <c r="D3691" s="116" t="n">
        <v>41061</v>
      </c>
      <c r="E3691" s="0" t="n">
        <v>0.06</v>
      </c>
      <c r="F3691" s="0" t="n">
        <v>3133103</v>
      </c>
      <c r="G3691" s="151" t="s">
        <v>111</v>
      </c>
      <c r="H3691" s="151" t="s">
        <v>111</v>
      </c>
      <c r="I3691" s="152" t="s">
        <v>112</v>
      </c>
    </row>
    <row r="3692" customFormat="false" ht="12.75" hidden="false" customHeight="false" outlineLevel="0" collapsed="false">
      <c r="A3692" s="0" t="s">
        <v>61</v>
      </c>
      <c r="B3692" s="0" t="s">
        <v>110</v>
      </c>
      <c r="C3692" s="0" t="s">
        <v>108</v>
      </c>
      <c r="D3692" s="116" t="n">
        <v>41061</v>
      </c>
      <c r="E3692" s="0" t="n">
        <v>0.385</v>
      </c>
      <c r="F3692" s="0" t="n">
        <v>3133104</v>
      </c>
      <c r="G3692" s="151" t="s">
        <v>111</v>
      </c>
      <c r="H3692" s="151" t="s">
        <v>111</v>
      </c>
      <c r="I3692" s="152" t="s">
        <v>112</v>
      </c>
    </row>
    <row r="3693" customFormat="false" ht="12.75" hidden="false" customHeight="false" outlineLevel="0" collapsed="false">
      <c r="A3693" s="0" t="s">
        <v>61</v>
      </c>
      <c r="B3693" s="0" t="s">
        <v>113</v>
      </c>
      <c r="C3693" s="0" t="s">
        <v>108</v>
      </c>
      <c r="D3693" s="116" t="n">
        <v>41061</v>
      </c>
      <c r="E3693" s="0" t="n">
        <v>0.02</v>
      </c>
      <c r="F3693" s="0" t="n">
        <v>3133105</v>
      </c>
      <c r="G3693" s="151" t="s">
        <v>111</v>
      </c>
      <c r="H3693" s="151" t="s">
        <v>111</v>
      </c>
      <c r="I3693" s="152" t="s">
        <v>112</v>
      </c>
    </row>
    <row r="3694" customFormat="false" ht="12.75" hidden="false" customHeight="false" outlineLevel="0" collapsed="false">
      <c r="A3694" s="0" t="s">
        <v>62</v>
      </c>
      <c r="B3694" s="0" t="s">
        <v>110</v>
      </c>
      <c r="C3694" s="0" t="s">
        <v>108</v>
      </c>
      <c r="D3694" s="116" t="n">
        <v>41061</v>
      </c>
      <c r="E3694" s="0" t="n">
        <v>0.385</v>
      </c>
      <c r="F3694" s="0" t="n">
        <v>3133106</v>
      </c>
      <c r="G3694" s="151" t="s">
        <v>111</v>
      </c>
      <c r="H3694" s="151" t="s">
        <v>111</v>
      </c>
      <c r="I3694" s="152" t="s">
        <v>112</v>
      </c>
    </row>
    <row r="3695" customFormat="false" ht="12.75" hidden="false" customHeight="false" outlineLevel="0" collapsed="false">
      <c r="A3695" s="0" t="s">
        <v>62</v>
      </c>
      <c r="B3695" s="0" t="s">
        <v>113</v>
      </c>
      <c r="C3695" s="0" t="s">
        <v>108</v>
      </c>
      <c r="D3695" s="116" t="n">
        <v>41061</v>
      </c>
      <c r="E3695" s="0" t="n">
        <v>0.06</v>
      </c>
      <c r="F3695" s="0" t="n">
        <v>3133107</v>
      </c>
      <c r="G3695" s="151" t="s">
        <v>111</v>
      </c>
      <c r="H3695" s="151" t="s">
        <v>111</v>
      </c>
      <c r="I3695" s="152" t="s">
        <v>112</v>
      </c>
    </row>
    <row r="3696" customFormat="false" ht="12.75" hidden="false" customHeight="false" outlineLevel="0" collapsed="false">
      <c r="A3696" s="0" t="s">
        <v>49</v>
      </c>
      <c r="B3696" s="0" t="s">
        <v>110</v>
      </c>
      <c r="C3696" s="0" t="s">
        <v>108</v>
      </c>
      <c r="D3696" s="116" t="n">
        <v>41061</v>
      </c>
      <c r="E3696" s="0" t="n">
        <v>0.335</v>
      </c>
      <c r="F3696" s="0" t="n">
        <v>3133108</v>
      </c>
      <c r="G3696" s="151" t="s">
        <v>111</v>
      </c>
      <c r="H3696" s="151" t="s">
        <v>111</v>
      </c>
      <c r="I3696" s="152" t="s">
        <v>112</v>
      </c>
    </row>
    <row r="3697" customFormat="false" ht="12.75" hidden="false" customHeight="false" outlineLevel="0" collapsed="false">
      <c r="A3697" s="0" t="s">
        <v>49</v>
      </c>
      <c r="B3697" s="0" t="s">
        <v>113</v>
      </c>
      <c r="C3697" s="0" t="s">
        <v>108</v>
      </c>
      <c r="D3697" s="116" t="n">
        <v>41061</v>
      </c>
      <c r="E3697" s="0" t="n">
        <v>0.005</v>
      </c>
      <c r="F3697" s="0" t="n">
        <v>3133109</v>
      </c>
      <c r="G3697" s="151" t="s">
        <v>111</v>
      </c>
      <c r="H3697" s="151" t="s">
        <v>111</v>
      </c>
      <c r="I3697" s="152" t="s">
        <v>112</v>
      </c>
    </row>
    <row r="3698" customFormat="false" ht="12.75" hidden="false" customHeight="false" outlineLevel="0" collapsed="false">
      <c r="A3698" s="0" t="s">
        <v>50</v>
      </c>
      <c r="B3698" s="0" t="s">
        <v>110</v>
      </c>
      <c r="C3698" s="0" t="s">
        <v>108</v>
      </c>
      <c r="D3698" s="116" t="n">
        <v>41061</v>
      </c>
      <c r="E3698" s="0" t="n">
        <v>0.37</v>
      </c>
      <c r="F3698" s="0" t="n">
        <v>3133110</v>
      </c>
      <c r="G3698" s="151" t="s">
        <v>111</v>
      </c>
      <c r="H3698" s="151" t="s">
        <v>111</v>
      </c>
      <c r="I3698" s="152" t="s">
        <v>112</v>
      </c>
    </row>
    <row r="3699" customFormat="false" ht="12.75" hidden="false" customHeight="false" outlineLevel="0" collapsed="false">
      <c r="A3699" s="0" t="s">
        <v>50</v>
      </c>
      <c r="B3699" s="0" t="s">
        <v>113</v>
      </c>
      <c r="C3699" s="0" t="s">
        <v>108</v>
      </c>
      <c r="D3699" s="116" t="n">
        <v>41061</v>
      </c>
      <c r="E3699" s="0" t="n">
        <v>-0.055</v>
      </c>
      <c r="F3699" s="0" t="n">
        <v>3133111</v>
      </c>
      <c r="G3699" s="151" t="s">
        <v>111</v>
      </c>
      <c r="H3699" s="151" t="s">
        <v>111</v>
      </c>
      <c r="I3699" s="152" t="s">
        <v>112</v>
      </c>
    </row>
    <row r="3700" customFormat="false" ht="12.75" hidden="false" customHeight="false" outlineLevel="0" collapsed="false">
      <c r="A3700" s="0" t="s">
        <v>51</v>
      </c>
      <c r="B3700" s="0" t="s">
        <v>110</v>
      </c>
      <c r="C3700" s="0" t="s">
        <v>108</v>
      </c>
      <c r="D3700" s="116" t="n">
        <v>41061</v>
      </c>
      <c r="E3700" s="0" t="n">
        <v>0.37</v>
      </c>
      <c r="F3700" s="0" t="n">
        <v>3133112</v>
      </c>
      <c r="G3700" s="151" t="s">
        <v>111</v>
      </c>
      <c r="H3700" s="151" t="s">
        <v>111</v>
      </c>
      <c r="I3700" s="152" t="s">
        <v>112</v>
      </c>
    </row>
    <row r="3701" customFormat="false" ht="12.75" hidden="false" customHeight="false" outlineLevel="0" collapsed="false">
      <c r="A3701" s="0" t="s">
        <v>51</v>
      </c>
      <c r="B3701" s="0" t="s">
        <v>113</v>
      </c>
      <c r="C3701" s="0" t="s">
        <v>108</v>
      </c>
      <c r="D3701" s="116" t="n">
        <v>41061</v>
      </c>
      <c r="E3701" s="0" t="n">
        <v>0.035</v>
      </c>
      <c r="F3701" s="0" t="n">
        <v>3133113</v>
      </c>
      <c r="G3701" s="151" t="s">
        <v>111</v>
      </c>
      <c r="H3701" s="151" t="s">
        <v>111</v>
      </c>
      <c r="I3701" s="152" t="s">
        <v>112</v>
      </c>
    </row>
    <row r="3702" customFormat="false" ht="12.75" hidden="false" customHeight="false" outlineLevel="0" collapsed="false">
      <c r="A3702" s="0" t="s">
        <v>52</v>
      </c>
      <c r="B3702" s="0" t="s">
        <v>110</v>
      </c>
      <c r="C3702" s="0" t="s">
        <v>108</v>
      </c>
      <c r="D3702" s="116" t="n">
        <v>41061</v>
      </c>
      <c r="E3702" s="0" t="n">
        <v>0.37</v>
      </c>
      <c r="F3702" s="0" t="n">
        <v>3133114</v>
      </c>
      <c r="G3702" s="151" t="s">
        <v>111</v>
      </c>
      <c r="H3702" s="151" t="s">
        <v>111</v>
      </c>
      <c r="I3702" s="152" t="s">
        <v>112</v>
      </c>
    </row>
    <row r="3703" customFormat="false" ht="12.75" hidden="false" customHeight="false" outlineLevel="0" collapsed="false">
      <c r="A3703" s="0" t="s">
        <v>52</v>
      </c>
      <c r="B3703" s="0" t="s">
        <v>113</v>
      </c>
      <c r="C3703" s="0" t="s">
        <v>108</v>
      </c>
      <c r="D3703" s="116" t="n">
        <v>41061</v>
      </c>
      <c r="E3703" s="0" t="n">
        <v>-0.035</v>
      </c>
      <c r="F3703" s="0" t="n">
        <v>3133115</v>
      </c>
      <c r="G3703" s="151" t="s">
        <v>111</v>
      </c>
      <c r="H3703" s="151" t="s">
        <v>111</v>
      </c>
      <c r="I3703" s="152" t="s">
        <v>112</v>
      </c>
    </row>
    <row r="3704" customFormat="false" ht="12.75" hidden="false" customHeight="false" outlineLevel="0" collapsed="false">
      <c r="A3704" s="0" t="s">
        <v>17</v>
      </c>
      <c r="B3704" s="0" t="s">
        <v>110</v>
      </c>
      <c r="C3704" s="0" t="s">
        <v>108</v>
      </c>
      <c r="D3704" s="116" t="n">
        <v>41061</v>
      </c>
      <c r="E3704" s="0" t="n">
        <v>0</v>
      </c>
      <c r="F3704" s="0" t="n">
        <v>3133116</v>
      </c>
      <c r="G3704" s="151" t="s">
        <v>111</v>
      </c>
      <c r="H3704" s="151" t="s">
        <v>111</v>
      </c>
      <c r="I3704" s="152" t="s">
        <v>112</v>
      </c>
    </row>
    <row r="3705" customFormat="false" ht="12.75" hidden="false" customHeight="false" outlineLevel="0" collapsed="false">
      <c r="A3705" s="0" t="s">
        <v>17</v>
      </c>
      <c r="B3705" s="0" t="s">
        <v>113</v>
      </c>
      <c r="C3705" s="0" t="s">
        <v>108</v>
      </c>
      <c r="D3705" s="116" t="n">
        <v>41061</v>
      </c>
      <c r="E3705" s="0" t="n">
        <v>0</v>
      </c>
      <c r="F3705" s="0" t="n">
        <v>3133117</v>
      </c>
      <c r="G3705" s="151" t="s">
        <v>111</v>
      </c>
      <c r="H3705" s="151" t="s">
        <v>111</v>
      </c>
      <c r="I3705" s="152" t="s">
        <v>112</v>
      </c>
    </row>
    <row r="3706" customFormat="false" ht="12.75" hidden="false" customHeight="false" outlineLevel="0" collapsed="false">
      <c r="A3706" s="0" t="s">
        <v>18</v>
      </c>
      <c r="B3706" s="0" t="s">
        <v>110</v>
      </c>
      <c r="C3706" s="0" t="s">
        <v>108</v>
      </c>
      <c r="D3706" s="116" t="n">
        <v>41061</v>
      </c>
      <c r="E3706" s="0" t="n">
        <v>0</v>
      </c>
      <c r="F3706" s="0" t="n">
        <v>3133118</v>
      </c>
      <c r="G3706" s="151" t="s">
        <v>111</v>
      </c>
      <c r="H3706" s="151" t="s">
        <v>111</v>
      </c>
      <c r="I3706" s="152" t="s">
        <v>112</v>
      </c>
    </row>
    <row r="3707" customFormat="false" ht="12.75" hidden="false" customHeight="false" outlineLevel="0" collapsed="false">
      <c r="A3707" s="0" t="s">
        <v>18</v>
      </c>
      <c r="B3707" s="0" t="s">
        <v>113</v>
      </c>
      <c r="C3707" s="0" t="s">
        <v>108</v>
      </c>
      <c r="D3707" s="116" t="n">
        <v>41061</v>
      </c>
      <c r="E3707" s="0" t="n">
        <v>0</v>
      </c>
      <c r="F3707" s="0" t="n">
        <v>3133119</v>
      </c>
      <c r="G3707" s="151" t="s">
        <v>111</v>
      </c>
      <c r="H3707" s="151" t="s">
        <v>111</v>
      </c>
      <c r="I3707" s="152" t="s">
        <v>112</v>
      </c>
    </row>
    <row r="3708" customFormat="false" ht="12.75" hidden="false" customHeight="false" outlineLevel="0" collapsed="false">
      <c r="A3708" s="0" t="s">
        <v>19</v>
      </c>
      <c r="B3708" s="0" t="s">
        <v>110</v>
      </c>
      <c r="C3708" s="0" t="s">
        <v>108</v>
      </c>
      <c r="D3708" s="116" t="n">
        <v>41061</v>
      </c>
      <c r="E3708" s="0" t="n">
        <v>0.385</v>
      </c>
      <c r="F3708" s="0" t="n">
        <v>3133120</v>
      </c>
      <c r="G3708" s="151" t="s">
        <v>111</v>
      </c>
      <c r="H3708" s="151" t="s">
        <v>111</v>
      </c>
      <c r="I3708" s="152" t="s">
        <v>112</v>
      </c>
    </row>
    <row r="3709" customFormat="false" ht="12.75" hidden="false" customHeight="false" outlineLevel="0" collapsed="false">
      <c r="A3709" s="0" t="s">
        <v>19</v>
      </c>
      <c r="B3709" s="0" t="s">
        <v>113</v>
      </c>
      <c r="C3709" s="0" t="s">
        <v>108</v>
      </c>
      <c r="D3709" s="116" t="n">
        <v>41061</v>
      </c>
      <c r="E3709" s="0" t="n">
        <v>0.02</v>
      </c>
      <c r="F3709" s="0" t="n">
        <v>3133121</v>
      </c>
      <c r="G3709" s="151" t="s">
        <v>111</v>
      </c>
      <c r="H3709" s="151" t="s">
        <v>111</v>
      </c>
      <c r="I3709" s="152" t="s">
        <v>112</v>
      </c>
    </row>
    <row r="3710" customFormat="false" ht="12.75" hidden="false" customHeight="false" outlineLevel="0" collapsed="false">
      <c r="A3710" s="0" t="s">
        <v>21</v>
      </c>
      <c r="B3710" s="0" t="s">
        <v>110</v>
      </c>
      <c r="C3710" s="0" t="s">
        <v>108</v>
      </c>
      <c r="D3710" s="116" t="n">
        <v>41061</v>
      </c>
      <c r="E3710" s="0" t="n">
        <v>0</v>
      </c>
      <c r="F3710" s="0" t="n">
        <v>3133122</v>
      </c>
      <c r="G3710" s="151" t="s">
        <v>111</v>
      </c>
      <c r="H3710" s="151" t="s">
        <v>111</v>
      </c>
      <c r="I3710" s="152" t="s">
        <v>112</v>
      </c>
    </row>
    <row r="3711" customFormat="false" ht="12.75" hidden="false" customHeight="false" outlineLevel="0" collapsed="false">
      <c r="A3711" s="0" t="s">
        <v>21</v>
      </c>
      <c r="B3711" s="0" t="s">
        <v>113</v>
      </c>
      <c r="C3711" s="0" t="s">
        <v>108</v>
      </c>
      <c r="D3711" s="116" t="n">
        <v>41061</v>
      </c>
      <c r="E3711" s="0" t="n">
        <v>0</v>
      </c>
      <c r="F3711" s="0" t="n">
        <v>3133123</v>
      </c>
      <c r="G3711" s="151" t="s">
        <v>111</v>
      </c>
      <c r="H3711" s="151" t="s">
        <v>111</v>
      </c>
      <c r="I3711" s="152" t="s">
        <v>112</v>
      </c>
    </row>
    <row r="3712" customFormat="false" ht="12.75" hidden="false" customHeight="false" outlineLevel="0" collapsed="false">
      <c r="A3712" s="0" t="s">
        <v>73</v>
      </c>
      <c r="B3712" s="0" t="s">
        <v>80</v>
      </c>
      <c r="C3712" s="0" t="s">
        <v>108</v>
      </c>
      <c r="D3712" s="116" t="n">
        <v>41061</v>
      </c>
      <c r="E3712" s="0" t="n">
        <v>0.005</v>
      </c>
      <c r="F3712" s="0" t="n">
        <v>3133124</v>
      </c>
      <c r="G3712" s="151" t="s">
        <v>111</v>
      </c>
      <c r="H3712" s="151" t="s">
        <v>111</v>
      </c>
      <c r="I3712" s="152" t="s">
        <v>112</v>
      </c>
    </row>
    <row r="3713" customFormat="false" ht="12.75" hidden="false" customHeight="false" outlineLevel="0" collapsed="false">
      <c r="A3713" s="0" t="s">
        <v>74</v>
      </c>
      <c r="B3713" s="0" t="s">
        <v>80</v>
      </c>
      <c r="C3713" s="0" t="s">
        <v>108</v>
      </c>
      <c r="D3713" s="116" t="n">
        <v>41061</v>
      </c>
      <c r="E3713" s="0" t="n">
        <v>0.035</v>
      </c>
      <c r="F3713" s="0" t="n">
        <v>3133125</v>
      </c>
      <c r="G3713" s="151" t="s">
        <v>111</v>
      </c>
      <c r="H3713" s="151" t="s">
        <v>111</v>
      </c>
      <c r="I3713" s="152" t="s">
        <v>112</v>
      </c>
    </row>
    <row r="3714" customFormat="false" ht="12.75" hidden="false" customHeight="false" outlineLevel="0" collapsed="false">
      <c r="A3714" s="0" t="s">
        <v>75</v>
      </c>
      <c r="B3714" s="0" t="s">
        <v>80</v>
      </c>
      <c r="C3714" s="0" t="s">
        <v>108</v>
      </c>
      <c r="D3714" s="116" t="n">
        <v>41061</v>
      </c>
      <c r="E3714" s="0" t="n">
        <v>-0.035</v>
      </c>
      <c r="F3714" s="0" t="n">
        <v>3133126</v>
      </c>
      <c r="G3714" s="151" t="s">
        <v>111</v>
      </c>
      <c r="H3714" s="151" t="s">
        <v>111</v>
      </c>
      <c r="I3714" s="152" t="s">
        <v>112</v>
      </c>
    </row>
    <row r="3715" customFormat="false" ht="12.75" hidden="false" customHeight="false" outlineLevel="0" collapsed="false">
      <c r="A3715" s="0" t="s">
        <v>76</v>
      </c>
      <c r="B3715" s="0" t="s">
        <v>80</v>
      </c>
      <c r="C3715" s="0" t="s">
        <v>108</v>
      </c>
      <c r="D3715" s="116" t="n">
        <v>41061</v>
      </c>
      <c r="E3715" s="0" t="n">
        <v>0.035</v>
      </c>
      <c r="F3715" s="0" t="n">
        <v>3133127</v>
      </c>
      <c r="G3715" s="151" t="s">
        <v>111</v>
      </c>
      <c r="H3715" s="151" t="s">
        <v>111</v>
      </c>
      <c r="I3715" s="152" t="s">
        <v>112</v>
      </c>
    </row>
    <row r="3716" customFormat="false" ht="12.75" hidden="false" customHeight="false" outlineLevel="0" collapsed="false">
      <c r="A3716" s="0" t="s">
        <v>72</v>
      </c>
      <c r="B3716" s="0" t="s">
        <v>80</v>
      </c>
      <c r="C3716" s="0" t="s">
        <v>108</v>
      </c>
      <c r="D3716" s="116" t="n">
        <v>41061</v>
      </c>
      <c r="E3716" s="158" t="n">
        <v>41091</v>
      </c>
      <c r="I3716" s="152" t="s">
        <v>109</v>
      </c>
    </row>
    <row r="3717" customFormat="false" ht="12.75" hidden="false" customHeight="false" outlineLevel="0" collapsed="false">
      <c r="A3717" s="0" t="s">
        <v>59</v>
      </c>
      <c r="B3717" s="0" t="s">
        <v>110</v>
      </c>
      <c r="C3717" s="0" t="s">
        <v>108</v>
      </c>
      <c r="D3717" s="116" t="n">
        <v>41091</v>
      </c>
      <c r="E3717" s="0" t="n">
        <v>0.3975</v>
      </c>
      <c r="F3717" s="0" t="n">
        <v>3133100</v>
      </c>
      <c r="G3717" s="151" t="s">
        <v>111</v>
      </c>
      <c r="H3717" s="151" t="s">
        <v>111</v>
      </c>
      <c r="I3717" s="152" t="s">
        <v>112</v>
      </c>
    </row>
    <row r="3718" customFormat="false" ht="12.75" hidden="false" customHeight="false" outlineLevel="0" collapsed="false">
      <c r="A3718" s="0" t="s">
        <v>59</v>
      </c>
      <c r="B3718" s="0" t="s">
        <v>113</v>
      </c>
      <c r="C3718" s="0" t="s">
        <v>108</v>
      </c>
      <c r="D3718" s="116" t="n">
        <v>41091</v>
      </c>
      <c r="E3718" s="0" t="n">
        <v>0.02</v>
      </c>
      <c r="F3718" s="0" t="n">
        <v>3133101</v>
      </c>
      <c r="G3718" s="151" t="s">
        <v>111</v>
      </c>
      <c r="H3718" s="151" t="s">
        <v>111</v>
      </c>
      <c r="I3718" s="152" t="s">
        <v>112</v>
      </c>
    </row>
    <row r="3719" customFormat="false" ht="12.75" hidden="false" customHeight="false" outlineLevel="0" collapsed="false">
      <c r="A3719" s="0" t="s">
        <v>60</v>
      </c>
      <c r="B3719" s="0" t="s">
        <v>110</v>
      </c>
      <c r="C3719" s="0" t="s">
        <v>108</v>
      </c>
      <c r="D3719" s="116" t="n">
        <v>41091</v>
      </c>
      <c r="E3719" s="0" t="n">
        <v>0.3975</v>
      </c>
      <c r="F3719" s="0" t="n">
        <v>3133102</v>
      </c>
      <c r="G3719" s="151" t="s">
        <v>111</v>
      </c>
      <c r="H3719" s="151" t="s">
        <v>111</v>
      </c>
      <c r="I3719" s="152" t="s">
        <v>112</v>
      </c>
    </row>
    <row r="3720" customFormat="false" ht="12.75" hidden="false" customHeight="false" outlineLevel="0" collapsed="false">
      <c r="A3720" s="0" t="s">
        <v>60</v>
      </c>
      <c r="B3720" s="0" t="s">
        <v>113</v>
      </c>
      <c r="C3720" s="0" t="s">
        <v>108</v>
      </c>
      <c r="D3720" s="116" t="n">
        <v>41091</v>
      </c>
      <c r="E3720" s="0" t="n">
        <v>0.07</v>
      </c>
      <c r="F3720" s="0" t="n">
        <v>3133103</v>
      </c>
      <c r="G3720" s="151" t="s">
        <v>111</v>
      </c>
      <c r="H3720" s="151" t="s">
        <v>111</v>
      </c>
      <c r="I3720" s="152" t="s">
        <v>112</v>
      </c>
    </row>
    <row r="3721" customFormat="false" ht="12.75" hidden="false" customHeight="false" outlineLevel="0" collapsed="false">
      <c r="A3721" s="0" t="s">
        <v>61</v>
      </c>
      <c r="B3721" s="0" t="s">
        <v>110</v>
      </c>
      <c r="C3721" s="0" t="s">
        <v>108</v>
      </c>
      <c r="D3721" s="116" t="n">
        <v>41091</v>
      </c>
      <c r="E3721" s="0" t="n">
        <v>0.3975</v>
      </c>
      <c r="F3721" s="0" t="n">
        <v>3133104</v>
      </c>
      <c r="G3721" s="151" t="s">
        <v>111</v>
      </c>
      <c r="H3721" s="151" t="s">
        <v>111</v>
      </c>
      <c r="I3721" s="152" t="s">
        <v>112</v>
      </c>
    </row>
    <row r="3722" customFormat="false" ht="12.75" hidden="false" customHeight="false" outlineLevel="0" collapsed="false">
      <c r="A3722" s="0" t="s">
        <v>61</v>
      </c>
      <c r="B3722" s="0" t="s">
        <v>113</v>
      </c>
      <c r="C3722" s="0" t="s">
        <v>108</v>
      </c>
      <c r="D3722" s="116" t="n">
        <v>41091</v>
      </c>
      <c r="E3722" s="0" t="n">
        <v>0.02</v>
      </c>
      <c r="F3722" s="0" t="n">
        <v>3133105</v>
      </c>
      <c r="G3722" s="151" t="s">
        <v>111</v>
      </c>
      <c r="H3722" s="151" t="s">
        <v>111</v>
      </c>
      <c r="I3722" s="152" t="s">
        <v>112</v>
      </c>
    </row>
    <row r="3723" customFormat="false" ht="12.75" hidden="false" customHeight="false" outlineLevel="0" collapsed="false">
      <c r="A3723" s="0" t="s">
        <v>62</v>
      </c>
      <c r="B3723" s="0" t="s">
        <v>110</v>
      </c>
      <c r="C3723" s="0" t="s">
        <v>108</v>
      </c>
      <c r="D3723" s="116" t="n">
        <v>41091</v>
      </c>
      <c r="E3723" s="0" t="n">
        <v>0.3975</v>
      </c>
      <c r="F3723" s="0" t="n">
        <v>3133106</v>
      </c>
      <c r="G3723" s="151" t="s">
        <v>111</v>
      </c>
      <c r="H3723" s="151" t="s">
        <v>111</v>
      </c>
      <c r="I3723" s="152" t="s">
        <v>112</v>
      </c>
    </row>
    <row r="3724" customFormat="false" ht="12.75" hidden="false" customHeight="false" outlineLevel="0" collapsed="false">
      <c r="A3724" s="0" t="s">
        <v>62</v>
      </c>
      <c r="B3724" s="0" t="s">
        <v>113</v>
      </c>
      <c r="C3724" s="0" t="s">
        <v>108</v>
      </c>
      <c r="D3724" s="116" t="n">
        <v>41091</v>
      </c>
      <c r="E3724" s="0" t="n">
        <v>0.07</v>
      </c>
      <c r="F3724" s="0" t="n">
        <v>3133107</v>
      </c>
      <c r="G3724" s="151" t="s">
        <v>111</v>
      </c>
      <c r="H3724" s="151" t="s">
        <v>111</v>
      </c>
      <c r="I3724" s="152" t="s">
        <v>112</v>
      </c>
    </row>
    <row r="3725" customFormat="false" ht="12.75" hidden="false" customHeight="false" outlineLevel="0" collapsed="false">
      <c r="A3725" s="0" t="s">
        <v>49</v>
      </c>
      <c r="B3725" s="0" t="s">
        <v>110</v>
      </c>
      <c r="C3725" s="0" t="s">
        <v>108</v>
      </c>
      <c r="D3725" s="116" t="n">
        <v>41091</v>
      </c>
      <c r="E3725" s="0" t="n">
        <v>0.35</v>
      </c>
      <c r="F3725" s="0" t="n">
        <v>3133108</v>
      </c>
      <c r="G3725" s="151" t="s">
        <v>111</v>
      </c>
      <c r="H3725" s="151" t="s">
        <v>111</v>
      </c>
      <c r="I3725" s="152" t="s">
        <v>112</v>
      </c>
    </row>
    <row r="3726" customFormat="false" ht="12.75" hidden="false" customHeight="false" outlineLevel="0" collapsed="false">
      <c r="A3726" s="0" t="s">
        <v>49</v>
      </c>
      <c r="B3726" s="0" t="s">
        <v>113</v>
      </c>
      <c r="C3726" s="0" t="s">
        <v>108</v>
      </c>
      <c r="D3726" s="116" t="n">
        <v>41091</v>
      </c>
      <c r="E3726" s="0" t="n">
        <v>0.005</v>
      </c>
      <c r="F3726" s="0" t="n">
        <v>3133109</v>
      </c>
      <c r="G3726" s="151" t="s">
        <v>111</v>
      </c>
      <c r="H3726" s="151" t="s">
        <v>111</v>
      </c>
      <c r="I3726" s="152" t="s">
        <v>112</v>
      </c>
    </row>
    <row r="3727" customFormat="false" ht="12.75" hidden="false" customHeight="false" outlineLevel="0" collapsed="false">
      <c r="A3727" s="0" t="s">
        <v>50</v>
      </c>
      <c r="B3727" s="0" t="s">
        <v>110</v>
      </c>
      <c r="C3727" s="0" t="s">
        <v>108</v>
      </c>
      <c r="D3727" s="116" t="n">
        <v>41091</v>
      </c>
      <c r="E3727" s="0" t="n">
        <v>0.41</v>
      </c>
      <c r="F3727" s="0" t="n">
        <v>3133110</v>
      </c>
      <c r="G3727" s="151" t="s">
        <v>111</v>
      </c>
      <c r="H3727" s="151" t="s">
        <v>111</v>
      </c>
      <c r="I3727" s="152" t="s">
        <v>112</v>
      </c>
    </row>
    <row r="3728" customFormat="false" ht="12.75" hidden="false" customHeight="false" outlineLevel="0" collapsed="false">
      <c r="A3728" s="0" t="s">
        <v>50</v>
      </c>
      <c r="B3728" s="0" t="s">
        <v>113</v>
      </c>
      <c r="C3728" s="0" t="s">
        <v>108</v>
      </c>
      <c r="D3728" s="116" t="n">
        <v>41091</v>
      </c>
      <c r="E3728" s="0" t="n">
        <v>-0.02</v>
      </c>
      <c r="F3728" s="0" t="n">
        <v>3133111</v>
      </c>
      <c r="G3728" s="151" t="s">
        <v>111</v>
      </c>
      <c r="H3728" s="151" t="s">
        <v>111</v>
      </c>
      <c r="I3728" s="152" t="s">
        <v>112</v>
      </c>
    </row>
    <row r="3729" customFormat="false" ht="12.75" hidden="false" customHeight="false" outlineLevel="0" collapsed="false">
      <c r="A3729" s="0" t="s">
        <v>51</v>
      </c>
      <c r="B3729" s="0" t="s">
        <v>110</v>
      </c>
      <c r="C3729" s="0" t="s">
        <v>108</v>
      </c>
      <c r="D3729" s="116" t="n">
        <v>41091</v>
      </c>
      <c r="E3729" s="0" t="n">
        <v>0.41</v>
      </c>
      <c r="F3729" s="0" t="n">
        <v>3133112</v>
      </c>
      <c r="G3729" s="151" t="s">
        <v>111</v>
      </c>
      <c r="H3729" s="151" t="s">
        <v>111</v>
      </c>
      <c r="I3729" s="152" t="s">
        <v>112</v>
      </c>
    </row>
    <row r="3730" customFormat="false" ht="12.75" hidden="false" customHeight="false" outlineLevel="0" collapsed="false">
      <c r="A3730" s="0" t="s">
        <v>51</v>
      </c>
      <c r="B3730" s="0" t="s">
        <v>113</v>
      </c>
      <c r="C3730" s="0" t="s">
        <v>108</v>
      </c>
      <c r="D3730" s="116" t="n">
        <v>41091</v>
      </c>
      <c r="E3730" s="0" t="n">
        <v>0.035</v>
      </c>
      <c r="F3730" s="0" t="n">
        <v>3133113</v>
      </c>
      <c r="G3730" s="151" t="s">
        <v>111</v>
      </c>
      <c r="H3730" s="151" t="s">
        <v>111</v>
      </c>
      <c r="I3730" s="152" t="s">
        <v>112</v>
      </c>
    </row>
    <row r="3731" customFormat="false" ht="12.75" hidden="false" customHeight="false" outlineLevel="0" collapsed="false">
      <c r="A3731" s="0" t="s">
        <v>52</v>
      </c>
      <c r="B3731" s="0" t="s">
        <v>110</v>
      </c>
      <c r="C3731" s="0" t="s">
        <v>108</v>
      </c>
      <c r="D3731" s="116" t="n">
        <v>41091</v>
      </c>
      <c r="E3731" s="0" t="n">
        <v>0.41</v>
      </c>
      <c r="F3731" s="0" t="n">
        <v>3133114</v>
      </c>
      <c r="G3731" s="151" t="s">
        <v>111</v>
      </c>
      <c r="H3731" s="151" t="s">
        <v>111</v>
      </c>
      <c r="I3731" s="152" t="s">
        <v>112</v>
      </c>
    </row>
    <row r="3732" customFormat="false" ht="12.75" hidden="false" customHeight="false" outlineLevel="0" collapsed="false">
      <c r="A3732" s="0" t="s">
        <v>52</v>
      </c>
      <c r="B3732" s="0" t="s">
        <v>113</v>
      </c>
      <c r="C3732" s="0" t="s">
        <v>108</v>
      </c>
      <c r="D3732" s="116" t="n">
        <v>41091</v>
      </c>
      <c r="E3732" s="0" t="n">
        <v>-0.02</v>
      </c>
      <c r="F3732" s="0" t="n">
        <v>3133115</v>
      </c>
      <c r="G3732" s="151" t="s">
        <v>111</v>
      </c>
      <c r="H3732" s="151" t="s">
        <v>111</v>
      </c>
      <c r="I3732" s="152" t="s">
        <v>112</v>
      </c>
    </row>
    <row r="3733" customFormat="false" ht="12.75" hidden="false" customHeight="false" outlineLevel="0" collapsed="false">
      <c r="A3733" s="0" t="s">
        <v>17</v>
      </c>
      <c r="B3733" s="0" t="s">
        <v>110</v>
      </c>
      <c r="C3733" s="0" t="s">
        <v>108</v>
      </c>
      <c r="D3733" s="116" t="n">
        <v>41091</v>
      </c>
      <c r="E3733" s="0" t="n">
        <v>0</v>
      </c>
      <c r="F3733" s="0" t="n">
        <v>3133116</v>
      </c>
      <c r="G3733" s="151" t="s">
        <v>111</v>
      </c>
      <c r="H3733" s="151" t="s">
        <v>111</v>
      </c>
      <c r="I3733" s="152" t="s">
        <v>112</v>
      </c>
    </row>
    <row r="3734" customFormat="false" ht="12.75" hidden="false" customHeight="false" outlineLevel="0" collapsed="false">
      <c r="A3734" s="0" t="s">
        <v>17</v>
      </c>
      <c r="B3734" s="0" t="s">
        <v>113</v>
      </c>
      <c r="C3734" s="0" t="s">
        <v>108</v>
      </c>
      <c r="D3734" s="116" t="n">
        <v>41091</v>
      </c>
      <c r="E3734" s="0" t="n">
        <v>0</v>
      </c>
      <c r="F3734" s="0" t="n">
        <v>3133117</v>
      </c>
      <c r="G3734" s="151" t="s">
        <v>111</v>
      </c>
      <c r="H3734" s="151" t="s">
        <v>111</v>
      </c>
      <c r="I3734" s="152" t="s">
        <v>112</v>
      </c>
    </row>
    <row r="3735" customFormat="false" ht="12.75" hidden="false" customHeight="false" outlineLevel="0" collapsed="false">
      <c r="A3735" s="0" t="s">
        <v>18</v>
      </c>
      <c r="B3735" s="0" t="s">
        <v>110</v>
      </c>
      <c r="C3735" s="0" t="s">
        <v>108</v>
      </c>
      <c r="D3735" s="116" t="n">
        <v>41091</v>
      </c>
      <c r="E3735" s="0" t="n">
        <v>0</v>
      </c>
      <c r="F3735" s="0" t="n">
        <v>3133118</v>
      </c>
      <c r="G3735" s="151" t="s">
        <v>111</v>
      </c>
      <c r="H3735" s="151" t="s">
        <v>111</v>
      </c>
      <c r="I3735" s="152" t="s">
        <v>112</v>
      </c>
    </row>
    <row r="3736" customFormat="false" ht="12.75" hidden="false" customHeight="false" outlineLevel="0" collapsed="false">
      <c r="A3736" s="0" t="s">
        <v>18</v>
      </c>
      <c r="B3736" s="0" t="s">
        <v>113</v>
      </c>
      <c r="C3736" s="0" t="s">
        <v>108</v>
      </c>
      <c r="D3736" s="116" t="n">
        <v>41091</v>
      </c>
      <c r="E3736" s="0" t="n">
        <v>0</v>
      </c>
      <c r="F3736" s="0" t="n">
        <v>3133119</v>
      </c>
      <c r="G3736" s="151" t="s">
        <v>111</v>
      </c>
      <c r="H3736" s="151" t="s">
        <v>111</v>
      </c>
      <c r="I3736" s="152" t="s">
        <v>112</v>
      </c>
    </row>
    <row r="3737" customFormat="false" ht="12.75" hidden="false" customHeight="false" outlineLevel="0" collapsed="false">
      <c r="A3737" s="0" t="s">
        <v>19</v>
      </c>
      <c r="B3737" s="0" t="s">
        <v>110</v>
      </c>
      <c r="C3737" s="0" t="s">
        <v>108</v>
      </c>
      <c r="D3737" s="116" t="n">
        <v>41091</v>
      </c>
      <c r="E3737" s="0" t="n">
        <v>0.3975</v>
      </c>
      <c r="F3737" s="0" t="n">
        <v>3133120</v>
      </c>
      <c r="G3737" s="151" t="s">
        <v>111</v>
      </c>
      <c r="H3737" s="151" t="s">
        <v>111</v>
      </c>
      <c r="I3737" s="152" t="s">
        <v>112</v>
      </c>
    </row>
    <row r="3738" customFormat="false" ht="12.75" hidden="false" customHeight="false" outlineLevel="0" collapsed="false">
      <c r="A3738" s="0" t="s">
        <v>19</v>
      </c>
      <c r="B3738" s="0" t="s">
        <v>113</v>
      </c>
      <c r="C3738" s="0" t="s">
        <v>108</v>
      </c>
      <c r="D3738" s="116" t="n">
        <v>41091</v>
      </c>
      <c r="E3738" s="0" t="n">
        <v>0.02</v>
      </c>
      <c r="F3738" s="0" t="n">
        <v>3133121</v>
      </c>
      <c r="G3738" s="151" t="s">
        <v>111</v>
      </c>
      <c r="H3738" s="151" t="s">
        <v>111</v>
      </c>
      <c r="I3738" s="152" t="s">
        <v>112</v>
      </c>
    </row>
    <row r="3739" customFormat="false" ht="12.75" hidden="false" customHeight="false" outlineLevel="0" collapsed="false">
      <c r="A3739" s="0" t="s">
        <v>21</v>
      </c>
      <c r="B3739" s="0" t="s">
        <v>110</v>
      </c>
      <c r="C3739" s="0" t="s">
        <v>108</v>
      </c>
      <c r="D3739" s="116" t="n">
        <v>41091</v>
      </c>
      <c r="E3739" s="0" t="n">
        <v>0</v>
      </c>
      <c r="F3739" s="0" t="n">
        <v>3133122</v>
      </c>
      <c r="G3739" s="151" t="s">
        <v>111</v>
      </c>
      <c r="H3739" s="151" t="s">
        <v>111</v>
      </c>
      <c r="I3739" s="152" t="s">
        <v>112</v>
      </c>
    </row>
    <row r="3740" customFormat="false" ht="12.75" hidden="false" customHeight="false" outlineLevel="0" collapsed="false">
      <c r="A3740" s="0" t="s">
        <v>21</v>
      </c>
      <c r="B3740" s="0" t="s">
        <v>113</v>
      </c>
      <c r="C3740" s="0" t="s">
        <v>108</v>
      </c>
      <c r="D3740" s="116" t="n">
        <v>41091</v>
      </c>
      <c r="E3740" s="0" t="n">
        <v>0</v>
      </c>
      <c r="F3740" s="0" t="n">
        <v>3133123</v>
      </c>
      <c r="G3740" s="151" t="s">
        <v>111</v>
      </c>
      <c r="H3740" s="151" t="s">
        <v>111</v>
      </c>
      <c r="I3740" s="152" t="s">
        <v>112</v>
      </c>
    </row>
    <row r="3741" customFormat="false" ht="12.75" hidden="false" customHeight="false" outlineLevel="0" collapsed="false">
      <c r="A3741" s="0" t="s">
        <v>73</v>
      </c>
      <c r="B3741" s="0" t="s">
        <v>80</v>
      </c>
      <c r="C3741" s="0" t="s">
        <v>108</v>
      </c>
      <c r="D3741" s="116" t="n">
        <v>41091</v>
      </c>
      <c r="E3741" s="0" t="n">
        <v>0.005</v>
      </c>
      <c r="F3741" s="0" t="n">
        <v>3133124</v>
      </c>
      <c r="G3741" s="151" t="s">
        <v>111</v>
      </c>
      <c r="H3741" s="151" t="s">
        <v>111</v>
      </c>
      <c r="I3741" s="152" t="s">
        <v>112</v>
      </c>
    </row>
    <row r="3742" customFormat="false" ht="12.75" hidden="false" customHeight="false" outlineLevel="0" collapsed="false">
      <c r="A3742" s="0" t="s">
        <v>74</v>
      </c>
      <c r="B3742" s="0" t="s">
        <v>80</v>
      </c>
      <c r="C3742" s="0" t="s">
        <v>108</v>
      </c>
      <c r="D3742" s="116" t="n">
        <v>41091</v>
      </c>
      <c r="E3742" s="0" t="n">
        <v>0.035</v>
      </c>
      <c r="F3742" s="0" t="n">
        <v>3133125</v>
      </c>
      <c r="G3742" s="151" t="s">
        <v>111</v>
      </c>
      <c r="H3742" s="151" t="s">
        <v>111</v>
      </c>
      <c r="I3742" s="152" t="s">
        <v>112</v>
      </c>
    </row>
    <row r="3743" customFormat="false" ht="12.75" hidden="false" customHeight="false" outlineLevel="0" collapsed="false">
      <c r="A3743" s="0" t="s">
        <v>75</v>
      </c>
      <c r="B3743" s="0" t="s">
        <v>80</v>
      </c>
      <c r="C3743" s="0" t="s">
        <v>108</v>
      </c>
      <c r="D3743" s="116" t="n">
        <v>41091</v>
      </c>
      <c r="E3743" s="0" t="n">
        <v>-0.02</v>
      </c>
      <c r="F3743" s="0" t="n">
        <v>3133126</v>
      </c>
      <c r="G3743" s="151" t="s">
        <v>111</v>
      </c>
      <c r="H3743" s="151" t="s">
        <v>111</v>
      </c>
      <c r="I3743" s="152" t="s">
        <v>112</v>
      </c>
    </row>
    <row r="3744" customFormat="false" ht="12.75" hidden="false" customHeight="false" outlineLevel="0" collapsed="false">
      <c r="A3744" s="0" t="s">
        <v>76</v>
      </c>
      <c r="B3744" s="0" t="s">
        <v>80</v>
      </c>
      <c r="C3744" s="0" t="s">
        <v>108</v>
      </c>
      <c r="D3744" s="116" t="n">
        <v>41091</v>
      </c>
      <c r="E3744" s="0" t="n">
        <v>0.035</v>
      </c>
      <c r="F3744" s="0" t="n">
        <v>3133127</v>
      </c>
      <c r="G3744" s="151" t="s">
        <v>111</v>
      </c>
      <c r="H3744" s="151" t="s">
        <v>111</v>
      </c>
      <c r="I3744" s="152" t="s">
        <v>112</v>
      </c>
    </row>
    <row r="3745" customFormat="false" ht="12.75" hidden="false" customHeight="false" outlineLevel="0" collapsed="false">
      <c r="A3745" s="0" t="s">
        <v>72</v>
      </c>
      <c r="B3745" s="0" t="s">
        <v>80</v>
      </c>
      <c r="C3745" s="0" t="s">
        <v>108</v>
      </c>
      <c r="D3745" s="116" t="n">
        <v>41091</v>
      </c>
      <c r="E3745" s="158" t="n">
        <v>41122</v>
      </c>
      <c r="I3745" s="152" t="s">
        <v>109</v>
      </c>
    </row>
    <row r="3746" customFormat="false" ht="12.75" hidden="false" customHeight="false" outlineLevel="0" collapsed="false">
      <c r="A3746" s="0" t="s">
        <v>59</v>
      </c>
      <c r="B3746" s="0" t="s">
        <v>110</v>
      </c>
      <c r="C3746" s="0" t="s">
        <v>108</v>
      </c>
      <c r="D3746" s="116" t="n">
        <v>41122</v>
      </c>
      <c r="E3746" s="0" t="n">
        <v>0.4</v>
      </c>
      <c r="F3746" s="0" t="n">
        <v>3133100</v>
      </c>
      <c r="G3746" s="151" t="s">
        <v>111</v>
      </c>
      <c r="H3746" s="151" t="s">
        <v>111</v>
      </c>
      <c r="I3746" s="152" t="s">
        <v>112</v>
      </c>
    </row>
    <row r="3747" customFormat="false" ht="12.75" hidden="false" customHeight="false" outlineLevel="0" collapsed="false">
      <c r="A3747" s="0" t="s">
        <v>59</v>
      </c>
      <c r="B3747" s="0" t="s">
        <v>113</v>
      </c>
      <c r="C3747" s="0" t="s">
        <v>108</v>
      </c>
      <c r="D3747" s="116" t="n">
        <v>41122</v>
      </c>
      <c r="E3747" s="0" t="n">
        <v>0.02</v>
      </c>
      <c r="F3747" s="0" t="n">
        <v>3133101</v>
      </c>
      <c r="G3747" s="151" t="s">
        <v>111</v>
      </c>
      <c r="H3747" s="151" t="s">
        <v>111</v>
      </c>
      <c r="I3747" s="152" t="s">
        <v>112</v>
      </c>
    </row>
    <row r="3748" customFormat="false" ht="12.75" hidden="false" customHeight="false" outlineLevel="0" collapsed="false">
      <c r="A3748" s="0" t="s">
        <v>60</v>
      </c>
      <c r="B3748" s="0" t="s">
        <v>110</v>
      </c>
      <c r="C3748" s="0" t="s">
        <v>108</v>
      </c>
      <c r="D3748" s="116" t="n">
        <v>41122</v>
      </c>
      <c r="E3748" s="0" t="n">
        <v>0.4</v>
      </c>
      <c r="F3748" s="0" t="n">
        <v>3133102</v>
      </c>
      <c r="G3748" s="151" t="s">
        <v>111</v>
      </c>
      <c r="H3748" s="151" t="s">
        <v>111</v>
      </c>
      <c r="I3748" s="152" t="s">
        <v>112</v>
      </c>
    </row>
    <row r="3749" customFormat="false" ht="12.75" hidden="false" customHeight="false" outlineLevel="0" collapsed="false">
      <c r="A3749" s="0" t="s">
        <v>60</v>
      </c>
      <c r="B3749" s="0" t="s">
        <v>113</v>
      </c>
      <c r="C3749" s="0" t="s">
        <v>108</v>
      </c>
      <c r="D3749" s="116" t="n">
        <v>41122</v>
      </c>
      <c r="E3749" s="0" t="n">
        <v>0.07</v>
      </c>
      <c r="F3749" s="0" t="n">
        <v>3133103</v>
      </c>
      <c r="G3749" s="151" t="s">
        <v>111</v>
      </c>
      <c r="H3749" s="151" t="s">
        <v>111</v>
      </c>
      <c r="I3749" s="152" t="s">
        <v>112</v>
      </c>
    </row>
    <row r="3750" customFormat="false" ht="12.75" hidden="false" customHeight="false" outlineLevel="0" collapsed="false">
      <c r="A3750" s="0" t="s">
        <v>61</v>
      </c>
      <c r="B3750" s="0" t="s">
        <v>110</v>
      </c>
      <c r="C3750" s="0" t="s">
        <v>108</v>
      </c>
      <c r="D3750" s="116" t="n">
        <v>41122</v>
      </c>
      <c r="E3750" s="0" t="n">
        <v>0.4</v>
      </c>
      <c r="F3750" s="0" t="n">
        <v>3133104</v>
      </c>
      <c r="G3750" s="151" t="s">
        <v>111</v>
      </c>
      <c r="H3750" s="151" t="s">
        <v>111</v>
      </c>
      <c r="I3750" s="152" t="s">
        <v>112</v>
      </c>
    </row>
    <row r="3751" customFormat="false" ht="12.75" hidden="false" customHeight="false" outlineLevel="0" collapsed="false">
      <c r="A3751" s="0" t="s">
        <v>61</v>
      </c>
      <c r="B3751" s="0" t="s">
        <v>113</v>
      </c>
      <c r="C3751" s="0" t="s">
        <v>108</v>
      </c>
      <c r="D3751" s="116" t="n">
        <v>41122</v>
      </c>
      <c r="E3751" s="0" t="n">
        <v>0.02</v>
      </c>
      <c r="F3751" s="0" t="n">
        <v>3133105</v>
      </c>
      <c r="G3751" s="151" t="s">
        <v>111</v>
      </c>
      <c r="H3751" s="151" t="s">
        <v>111</v>
      </c>
      <c r="I3751" s="152" t="s">
        <v>112</v>
      </c>
    </row>
    <row r="3752" customFormat="false" ht="12.75" hidden="false" customHeight="false" outlineLevel="0" collapsed="false">
      <c r="A3752" s="0" t="s">
        <v>62</v>
      </c>
      <c r="B3752" s="0" t="s">
        <v>110</v>
      </c>
      <c r="C3752" s="0" t="s">
        <v>108</v>
      </c>
      <c r="D3752" s="116" t="n">
        <v>41122</v>
      </c>
      <c r="E3752" s="0" t="n">
        <v>0.4</v>
      </c>
      <c r="F3752" s="0" t="n">
        <v>3133106</v>
      </c>
      <c r="G3752" s="151" t="s">
        <v>111</v>
      </c>
      <c r="H3752" s="151" t="s">
        <v>111</v>
      </c>
      <c r="I3752" s="152" t="s">
        <v>112</v>
      </c>
    </row>
    <row r="3753" customFormat="false" ht="12.75" hidden="false" customHeight="false" outlineLevel="0" collapsed="false">
      <c r="A3753" s="0" t="s">
        <v>62</v>
      </c>
      <c r="B3753" s="0" t="s">
        <v>113</v>
      </c>
      <c r="C3753" s="0" t="s">
        <v>108</v>
      </c>
      <c r="D3753" s="116" t="n">
        <v>41122</v>
      </c>
      <c r="E3753" s="0" t="n">
        <v>0.07</v>
      </c>
      <c r="F3753" s="0" t="n">
        <v>3133107</v>
      </c>
      <c r="G3753" s="151" t="s">
        <v>111</v>
      </c>
      <c r="H3753" s="151" t="s">
        <v>111</v>
      </c>
      <c r="I3753" s="152" t="s">
        <v>112</v>
      </c>
    </row>
    <row r="3754" customFormat="false" ht="12.75" hidden="false" customHeight="false" outlineLevel="0" collapsed="false">
      <c r="A3754" s="0" t="s">
        <v>49</v>
      </c>
      <c r="B3754" s="0" t="s">
        <v>110</v>
      </c>
      <c r="C3754" s="0" t="s">
        <v>108</v>
      </c>
      <c r="D3754" s="116" t="n">
        <v>41122</v>
      </c>
      <c r="E3754" s="0" t="n">
        <v>0.35</v>
      </c>
      <c r="F3754" s="0" t="n">
        <v>3133108</v>
      </c>
      <c r="G3754" s="151" t="s">
        <v>111</v>
      </c>
      <c r="H3754" s="151" t="s">
        <v>111</v>
      </c>
      <c r="I3754" s="152" t="s">
        <v>112</v>
      </c>
    </row>
    <row r="3755" customFormat="false" ht="12.75" hidden="false" customHeight="false" outlineLevel="0" collapsed="false">
      <c r="A3755" s="0" t="s">
        <v>49</v>
      </c>
      <c r="B3755" s="0" t="s">
        <v>113</v>
      </c>
      <c r="C3755" s="0" t="s">
        <v>108</v>
      </c>
      <c r="D3755" s="116" t="n">
        <v>41122</v>
      </c>
      <c r="E3755" s="0" t="n">
        <v>-0.005</v>
      </c>
      <c r="F3755" s="0" t="n">
        <v>3133109</v>
      </c>
      <c r="G3755" s="151" t="s">
        <v>111</v>
      </c>
      <c r="H3755" s="151" t="s">
        <v>111</v>
      </c>
      <c r="I3755" s="152" t="s">
        <v>112</v>
      </c>
    </row>
    <row r="3756" customFormat="false" ht="12.75" hidden="false" customHeight="false" outlineLevel="0" collapsed="false">
      <c r="A3756" s="0" t="s">
        <v>50</v>
      </c>
      <c r="B3756" s="0" t="s">
        <v>110</v>
      </c>
      <c r="C3756" s="0" t="s">
        <v>108</v>
      </c>
      <c r="D3756" s="116" t="n">
        <v>41122</v>
      </c>
      <c r="E3756" s="0" t="n">
        <v>0.41</v>
      </c>
      <c r="F3756" s="0" t="n">
        <v>3133110</v>
      </c>
      <c r="G3756" s="151" t="s">
        <v>111</v>
      </c>
      <c r="H3756" s="151" t="s">
        <v>111</v>
      </c>
      <c r="I3756" s="152" t="s">
        <v>112</v>
      </c>
    </row>
    <row r="3757" customFormat="false" ht="12.75" hidden="false" customHeight="false" outlineLevel="0" collapsed="false">
      <c r="A3757" s="0" t="s">
        <v>50</v>
      </c>
      <c r="B3757" s="0" t="s">
        <v>113</v>
      </c>
      <c r="C3757" s="0" t="s">
        <v>108</v>
      </c>
      <c r="D3757" s="116" t="n">
        <v>41122</v>
      </c>
      <c r="E3757" s="0" t="n">
        <v>-0.02</v>
      </c>
      <c r="F3757" s="0" t="n">
        <v>3133111</v>
      </c>
      <c r="G3757" s="151" t="s">
        <v>111</v>
      </c>
      <c r="H3757" s="151" t="s">
        <v>111</v>
      </c>
      <c r="I3757" s="152" t="s">
        <v>112</v>
      </c>
    </row>
    <row r="3758" customFormat="false" ht="12.75" hidden="false" customHeight="false" outlineLevel="0" collapsed="false">
      <c r="A3758" s="0" t="s">
        <v>51</v>
      </c>
      <c r="B3758" s="0" t="s">
        <v>110</v>
      </c>
      <c r="C3758" s="0" t="s">
        <v>108</v>
      </c>
      <c r="D3758" s="116" t="n">
        <v>41122</v>
      </c>
      <c r="E3758" s="0" t="n">
        <v>0.41</v>
      </c>
      <c r="F3758" s="0" t="n">
        <v>3133112</v>
      </c>
      <c r="G3758" s="151" t="s">
        <v>111</v>
      </c>
      <c r="H3758" s="151" t="s">
        <v>111</v>
      </c>
      <c r="I3758" s="152" t="s">
        <v>112</v>
      </c>
    </row>
    <row r="3759" customFormat="false" ht="12.75" hidden="false" customHeight="false" outlineLevel="0" collapsed="false">
      <c r="A3759" s="0" t="s">
        <v>51</v>
      </c>
      <c r="B3759" s="0" t="s">
        <v>113</v>
      </c>
      <c r="C3759" s="0" t="s">
        <v>108</v>
      </c>
      <c r="D3759" s="116" t="n">
        <v>41122</v>
      </c>
      <c r="E3759" s="0" t="n">
        <v>0.01</v>
      </c>
      <c r="F3759" s="0" t="n">
        <v>3133113</v>
      </c>
      <c r="G3759" s="151" t="s">
        <v>111</v>
      </c>
      <c r="H3759" s="151" t="s">
        <v>111</v>
      </c>
      <c r="I3759" s="152" t="s">
        <v>112</v>
      </c>
    </row>
    <row r="3760" customFormat="false" ht="12.75" hidden="false" customHeight="false" outlineLevel="0" collapsed="false">
      <c r="A3760" s="0" t="s">
        <v>52</v>
      </c>
      <c r="B3760" s="0" t="s">
        <v>110</v>
      </c>
      <c r="C3760" s="0" t="s">
        <v>108</v>
      </c>
      <c r="D3760" s="116" t="n">
        <v>41122</v>
      </c>
      <c r="E3760" s="0" t="n">
        <v>0.41</v>
      </c>
      <c r="F3760" s="0" t="n">
        <v>3133114</v>
      </c>
      <c r="G3760" s="151" t="s">
        <v>111</v>
      </c>
      <c r="H3760" s="151" t="s">
        <v>111</v>
      </c>
      <c r="I3760" s="152" t="s">
        <v>112</v>
      </c>
    </row>
    <row r="3761" customFormat="false" ht="12.75" hidden="false" customHeight="false" outlineLevel="0" collapsed="false">
      <c r="A3761" s="0" t="s">
        <v>52</v>
      </c>
      <c r="B3761" s="0" t="s">
        <v>113</v>
      </c>
      <c r="C3761" s="0" t="s">
        <v>108</v>
      </c>
      <c r="D3761" s="116" t="n">
        <v>41122</v>
      </c>
      <c r="E3761" s="0" t="n">
        <v>-0.02</v>
      </c>
      <c r="F3761" s="0" t="n">
        <v>3133115</v>
      </c>
      <c r="G3761" s="151" t="s">
        <v>111</v>
      </c>
      <c r="H3761" s="151" t="s">
        <v>111</v>
      </c>
      <c r="I3761" s="152" t="s">
        <v>112</v>
      </c>
    </row>
    <row r="3762" customFormat="false" ht="12.75" hidden="false" customHeight="false" outlineLevel="0" collapsed="false">
      <c r="A3762" s="0" t="s">
        <v>17</v>
      </c>
      <c r="B3762" s="0" t="s">
        <v>110</v>
      </c>
      <c r="C3762" s="0" t="s">
        <v>108</v>
      </c>
      <c r="D3762" s="116" t="n">
        <v>41122</v>
      </c>
      <c r="E3762" s="0" t="n">
        <v>0</v>
      </c>
      <c r="F3762" s="0" t="n">
        <v>3133116</v>
      </c>
      <c r="G3762" s="151" t="s">
        <v>111</v>
      </c>
      <c r="H3762" s="151" t="s">
        <v>111</v>
      </c>
      <c r="I3762" s="152" t="s">
        <v>112</v>
      </c>
    </row>
    <row r="3763" customFormat="false" ht="12.75" hidden="false" customHeight="false" outlineLevel="0" collapsed="false">
      <c r="A3763" s="0" t="s">
        <v>17</v>
      </c>
      <c r="B3763" s="0" t="s">
        <v>113</v>
      </c>
      <c r="C3763" s="0" t="s">
        <v>108</v>
      </c>
      <c r="D3763" s="116" t="n">
        <v>41122</v>
      </c>
      <c r="E3763" s="0" t="n">
        <v>0</v>
      </c>
      <c r="F3763" s="0" t="n">
        <v>3133117</v>
      </c>
      <c r="G3763" s="151" t="s">
        <v>111</v>
      </c>
      <c r="H3763" s="151" t="s">
        <v>111</v>
      </c>
      <c r="I3763" s="152" t="s">
        <v>112</v>
      </c>
    </row>
    <row r="3764" customFormat="false" ht="12.75" hidden="false" customHeight="false" outlineLevel="0" collapsed="false">
      <c r="A3764" s="0" t="s">
        <v>18</v>
      </c>
      <c r="B3764" s="0" t="s">
        <v>110</v>
      </c>
      <c r="C3764" s="0" t="s">
        <v>108</v>
      </c>
      <c r="D3764" s="116" t="n">
        <v>41122</v>
      </c>
      <c r="E3764" s="0" t="n">
        <v>0</v>
      </c>
      <c r="F3764" s="0" t="n">
        <v>3133118</v>
      </c>
      <c r="G3764" s="151" t="s">
        <v>111</v>
      </c>
      <c r="H3764" s="151" t="s">
        <v>111</v>
      </c>
      <c r="I3764" s="152" t="s">
        <v>112</v>
      </c>
    </row>
    <row r="3765" customFormat="false" ht="12.75" hidden="false" customHeight="false" outlineLevel="0" collapsed="false">
      <c r="A3765" s="0" t="s">
        <v>18</v>
      </c>
      <c r="B3765" s="0" t="s">
        <v>113</v>
      </c>
      <c r="C3765" s="0" t="s">
        <v>108</v>
      </c>
      <c r="D3765" s="116" t="n">
        <v>41122</v>
      </c>
      <c r="E3765" s="0" t="n">
        <v>0</v>
      </c>
      <c r="F3765" s="0" t="n">
        <v>3133119</v>
      </c>
      <c r="G3765" s="151" t="s">
        <v>111</v>
      </c>
      <c r="H3765" s="151" t="s">
        <v>111</v>
      </c>
      <c r="I3765" s="152" t="s">
        <v>112</v>
      </c>
    </row>
    <row r="3766" customFormat="false" ht="12.75" hidden="false" customHeight="false" outlineLevel="0" collapsed="false">
      <c r="A3766" s="0" t="s">
        <v>19</v>
      </c>
      <c r="B3766" s="0" t="s">
        <v>110</v>
      </c>
      <c r="C3766" s="0" t="s">
        <v>108</v>
      </c>
      <c r="D3766" s="116" t="n">
        <v>41122</v>
      </c>
      <c r="E3766" s="0" t="n">
        <v>0.4</v>
      </c>
      <c r="F3766" s="0" t="n">
        <v>3133120</v>
      </c>
      <c r="G3766" s="151" t="s">
        <v>111</v>
      </c>
      <c r="H3766" s="151" t="s">
        <v>111</v>
      </c>
      <c r="I3766" s="152" t="s">
        <v>112</v>
      </c>
    </row>
    <row r="3767" customFormat="false" ht="12.75" hidden="false" customHeight="false" outlineLevel="0" collapsed="false">
      <c r="A3767" s="0" t="s">
        <v>19</v>
      </c>
      <c r="B3767" s="0" t="s">
        <v>113</v>
      </c>
      <c r="C3767" s="0" t="s">
        <v>108</v>
      </c>
      <c r="D3767" s="116" t="n">
        <v>41122</v>
      </c>
      <c r="E3767" s="0" t="n">
        <v>0.02</v>
      </c>
      <c r="F3767" s="0" t="n">
        <v>3133121</v>
      </c>
      <c r="G3767" s="151" t="s">
        <v>111</v>
      </c>
      <c r="H3767" s="151" t="s">
        <v>111</v>
      </c>
      <c r="I3767" s="152" t="s">
        <v>112</v>
      </c>
    </row>
    <row r="3768" customFormat="false" ht="12.75" hidden="false" customHeight="false" outlineLevel="0" collapsed="false">
      <c r="A3768" s="0" t="s">
        <v>21</v>
      </c>
      <c r="B3768" s="0" t="s">
        <v>110</v>
      </c>
      <c r="C3768" s="0" t="s">
        <v>108</v>
      </c>
      <c r="D3768" s="116" t="n">
        <v>41122</v>
      </c>
      <c r="E3768" s="0" t="n">
        <v>0</v>
      </c>
      <c r="F3768" s="0" t="n">
        <v>3133122</v>
      </c>
      <c r="G3768" s="151" t="s">
        <v>111</v>
      </c>
      <c r="H3768" s="151" t="s">
        <v>111</v>
      </c>
      <c r="I3768" s="152" t="s">
        <v>112</v>
      </c>
    </row>
    <row r="3769" customFormat="false" ht="12.75" hidden="false" customHeight="false" outlineLevel="0" collapsed="false">
      <c r="A3769" s="0" t="s">
        <v>21</v>
      </c>
      <c r="B3769" s="0" t="s">
        <v>113</v>
      </c>
      <c r="C3769" s="0" t="s">
        <v>108</v>
      </c>
      <c r="D3769" s="116" t="n">
        <v>41122</v>
      </c>
      <c r="E3769" s="0" t="n">
        <v>0</v>
      </c>
      <c r="F3769" s="0" t="n">
        <v>3133123</v>
      </c>
      <c r="G3769" s="151" t="s">
        <v>111</v>
      </c>
      <c r="H3769" s="151" t="s">
        <v>111</v>
      </c>
      <c r="I3769" s="152" t="s">
        <v>112</v>
      </c>
    </row>
    <row r="3770" customFormat="false" ht="12.75" hidden="false" customHeight="false" outlineLevel="0" collapsed="false">
      <c r="A3770" s="0" t="s">
        <v>73</v>
      </c>
      <c r="B3770" s="0" t="s">
        <v>80</v>
      </c>
      <c r="C3770" s="0" t="s">
        <v>108</v>
      </c>
      <c r="D3770" s="116" t="n">
        <v>41122</v>
      </c>
      <c r="E3770" s="0" t="n">
        <v>-0.005</v>
      </c>
      <c r="F3770" s="0" t="n">
        <v>3133124</v>
      </c>
      <c r="G3770" s="151" t="s">
        <v>111</v>
      </c>
      <c r="H3770" s="151" t="s">
        <v>111</v>
      </c>
      <c r="I3770" s="152" t="s">
        <v>112</v>
      </c>
    </row>
    <row r="3771" customFormat="false" ht="12.75" hidden="false" customHeight="false" outlineLevel="0" collapsed="false">
      <c r="A3771" s="0" t="s">
        <v>74</v>
      </c>
      <c r="B3771" s="0" t="s">
        <v>80</v>
      </c>
      <c r="C3771" s="0" t="s">
        <v>108</v>
      </c>
      <c r="D3771" s="116" t="n">
        <v>41122</v>
      </c>
      <c r="E3771" s="0" t="n">
        <v>0.01</v>
      </c>
      <c r="F3771" s="0" t="n">
        <v>3133125</v>
      </c>
      <c r="G3771" s="151" t="s">
        <v>111</v>
      </c>
      <c r="H3771" s="151" t="s">
        <v>111</v>
      </c>
      <c r="I3771" s="152" t="s">
        <v>112</v>
      </c>
    </row>
    <row r="3772" customFormat="false" ht="12.75" hidden="false" customHeight="false" outlineLevel="0" collapsed="false">
      <c r="A3772" s="0" t="s">
        <v>75</v>
      </c>
      <c r="B3772" s="0" t="s">
        <v>80</v>
      </c>
      <c r="C3772" s="0" t="s">
        <v>108</v>
      </c>
      <c r="D3772" s="116" t="n">
        <v>41122</v>
      </c>
      <c r="E3772" s="0" t="n">
        <v>-0.02</v>
      </c>
      <c r="F3772" s="0" t="n">
        <v>3133126</v>
      </c>
      <c r="G3772" s="151" t="s">
        <v>111</v>
      </c>
      <c r="H3772" s="151" t="s">
        <v>111</v>
      </c>
      <c r="I3772" s="152" t="s">
        <v>112</v>
      </c>
    </row>
    <row r="3773" customFormat="false" ht="12.75" hidden="false" customHeight="false" outlineLevel="0" collapsed="false">
      <c r="A3773" s="0" t="s">
        <v>76</v>
      </c>
      <c r="B3773" s="0" t="s">
        <v>80</v>
      </c>
      <c r="C3773" s="0" t="s">
        <v>108</v>
      </c>
      <c r="D3773" s="116" t="n">
        <v>41122</v>
      </c>
      <c r="E3773" s="0" t="n">
        <v>0.01</v>
      </c>
      <c r="F3773" s="0" t="n">
        <v>3133127</v>
      </c>
      <c r="G3773" s="151" t="s">
        <v>111</v>
      </c>
      <c r="H3773" s="151" t="s">
        <v>111</v>
      </c>
      <c r="I3773" s="152" t="s">
        <v>112</v>
      </c>
    </row>
    <row r="3774" customFormat="false" ht="12.75" hidden="false" customHeight="false" outlineLevel="0" collapsed="false">
      <c r="A3774" s="0" t="s">
        <v>72</v>
      </c>
      <c r="B3774" s="0" t="s">
        <v>80</v>
      </c>
      <c r="C3774" s="0" t="s">
        <v>108</v>
      </c>
      <c r="D3774" s="116" t="n">
        <v>41122</v>
      </c>
      <c r="E3774" s="158" t="n">
        <v>41153</v>
      </c>
      <c r="I3774" s="152" t="s">
        <v>109</v>
      </c>
    </row>
    <row r="3775" customFormat="false" ht="12.75" hidden="false" customHeight="false" outlineLevel="0" collapsed="false">
      <c r="A3775" s="0" t="s">
        <v>59</v>
      </c>
      <c r="B3775" s="0" t="s">
        <v>110</v>
      </c>
      <c r="C3775" s="0" t="s">
        <v>108</v>
      </c>
      <c r="D3775" s="116" t="n">
        <v>41153</v>
      </c>
      <c r="E3775" s="0" t="n">
        <v>0.3975</v>
      </c>
      <c r="F3775" s="0" t="n">
        <v>3133100</v>
      </c>
      <c r="G3775" s="151" t="s">
        <v>111</v>
      </c>
      <c r="H3775" s="151" t="s">
        <v>111</v>
      </c>
      <c r="I3775" s="152" t="s">
        <v>112</v>
      </c>
    </row>
    <row r="3776" customFormat="false" ht="12.75" hidden="false" customHeight="false" outlineLevel="0" collapsed="false">
      <c r="A3776" s="0" t="s">
        <v>59</v>
      </c>
      <c r="B3776" s="0" t="s">
        <v>113</v>
      </c>
      <c r="C3776" s="0" t="s">
        <v>108</v>
      </c>
      <c r="D3776" s="116" t="n">
        <v>41153</v>
      </c>
      <c r="E3776" s="0" t="n">
        <v>0.02</v>
      </c>
      <c r="F3776" s="0" t="n">
        <v>3133101</v>
      </c>
      <c r="G3776" s="151" t="s">
        <v>111</v>
      </c>
      <c r="H3776" s="151" t="s">
        <v>111</v>
      </c>
      <c r="I3776" s="152" t="s">
        <v>112</v>
      </c>
    </row>
    <row r="3777" customFormat="false" ht="12.75" hidden="false" customHeight="false" outlineLevel="0" collapsed="false">
      <c r="A3777" s="0" t="s">
        <v>60</v>
      </c>
      <c r="B3777" s="0" t="s">
        <v>110</v>
      </c>
      <c r="C3777" s="0" t="s">
        <v>108</v>
      </c>
      <c r="D3777" s="116" t="n">
        <v>41153</v>
      </c>
      <c r="E3777" s="0" t="n">
        <v>0.3975</v>
      </c>
      <c r="F3777" s="0" t="n">
        <v>3133102</v>
      </c>
      <c r="G3777" s="151" t="s">
        <v>111</v>
      </c>
      <c r="H3777" s="151" t="s">
        <v>111</v>
      </c>
      <c r="I3777" s="152" t="s">
        <v>112</v>
      </c>
    </row>
    <row r="3778" customFormat="false" ht="12.75" hidden="false" customHeight="false" outlineLevel="0" collapsed="false">
      <c r="A3778" s="0" t="s">
        <v>60</v>
      </c>
      <c r="B3778" s="0" t="s">
        <v>113</v>
      </c>
      <c r="C3778" s="0" t="s">
        <v>108</v>
      </c>
      <c r="D3778" s="116" t="n">
        <v>41153</v>
      </c>
      <c r="E3778" s="0" t="n">
        <v>0.05</v>
      </c>
      <c r="F3778" s="0" t="n">
        <v>3133103</v>
      </c>
      <c r="G3778" s="151" t="s">
        <v>111</v>
      </c>
      <c r="H3778" s="151" t="s">
        <v>111</v>
      </c>
      <c r="I3778" s="152" t="s">
        <v>112</v>
      </c>
    </row>
    <row r="3779" customFormat="false" ht="12.75" hidden="false" customHeight="false" outlineLevel="0" collapsed="false">
      <c r="A3779" s="0" t="s">
        <v>61</v>
      </c>
      <c r="B3779" s="0" t="s">
        <v>110</v>
      </c>
      <c r="C3779" s="0" t="s">
        <v>108</v>
      </c>
      <c r="D3779" s="116" t="n">
        <v>41153</v>
      </c>
      <c r="E3779" s="0" t="n">
        <v>0.3975</v>
      </c>
      <c r="F3779" s="0" t="n">
        <v>3133104</v>
      </c>
      <c r="G3779" s="151" t="s">
        <v>111</v>
      </c>
      <c r="H3779" s="151" t="s">
        <v>111</v>
      </c>
      <c r="I3779" s="152" t="s">
        <v>112</v>
      </c>
    </row>
    <row r="3780" customFormat="false" ht="12.75" hidden="false" customHeight="false" outlineLevel="0" collapsed="false">
      <c r="A3780" s="0" t="s">
        <v>61</v>
      </c>
      <c r="B3780" s="0" t="s">
        <v>113</v>
      </c>
      <c r="C3780" s="0" t="s">
        <v>108</v>
      </c>
      <c r="D3780" s="116" t="n">
        <v>41153</v>
      </c>
      <c r="E3780" s="0" t="n">
        <v>0.02</v>
      </c>
      <c r="F3780" s="0" t="n">
        <v>3133105</v>
      </c>
      <c r="G3780" s="151" t="s">
        <v>111</v>
      </c>
      <c r="H3780" s="151" t="s">
        <v>111</v>
      </c>
      <c r="I3780" s="152" t="s">
        <v>112</v>
      </c>
    </row>
    <row r="3781" customFormat="false" ht="12.75" hidden="false" customHeight="false" outlineLevel="0" collapsed="false">
      <c r="A3781" s="0" t="s">
        <v>62</v>
      </c>
      <c r="B3781" s="0" t="s">
        <v>110</v>
      </c>
      <c r="C3781" s="0" t="s">
        <v>108</v>
      </c>
      <c r="D3781" s="116" t="n">
        <v>41153</v>
      </c>
      <c r="E3781" s="0" t="n">
        <v>0.3975</v>
      </c>
      <c r="F3781" s="0" t="n">
        <v>3133106</v>
      </c>
      <c r="G3781" s="151" t="s">
        <v>111</v>
      </c>
      <c r="H3781" s="151" t="s">
        <v>111</v>
      </c>
      <c r="I3781" s="152" t="s">
        <v>112</v>
      </c>
    </row>
    <row r="3782" customFormat="false" ht="12.75" hidden="false" customHeight="false" outlineLevel="0" collapsed="false">
      <c r="A3782" s="0" t="s">
        <v>62</v>
      </c>
      <c r="B3782" s="0" t="s">
        <v>113</v>
      </c>
      <c r="C3782" s="0" t="s">
        <v>108</v>
      </c>
      <c r="D3782" s="116" t="n">
        <v>41153</v>
      </c>
      <c r="E3782" s="0" t="n">
        <v>0.05</v>
      </c>
      <c r="F3782" s="0" t="n">
        <v>3133107</v>
      </c>
      <c r="G3782" s="151" t="s">
        <v>111</v>
      </c>
      <c r="H3782" s="151" t="s">
        <v>111</v>
      </c>
      <c r="I3782" s="152" t="s">
        <v>112</v>
      </c>
    </row>
    <row r="3783" customFormat="false" ht="12.75" hidden="false" customHeight="false" outlineLevel="0" collapsed="false">
      <c r="A3783" s="0" t="s">
        <v>49</v>
      </c>
      <c r="B3783" s="0" t="s">
        <v>110</v>
      </c>
      <c r="C3783" s="0" t="s">
        <v>108</v>
      </c>
      <c r="D3783" s="116" t="n">
        <v>41153</v>
      </c>
      <c r="E3783" s="0" t="n">
        <v>0.315</v>
      </c>
      <c r="F3783" s="0" t="n">
        <v>3133108</v>
      </c>
      <c r="G3783" s="151" t="s">
        <v>111</v>
      </c>
      <c r="H3783" s="151" t="s">
        <v>111</v>
      </c>
      <c r="I3783" s="152" t="s">
        <v>112</v>
      </c>
    </row>
    <row r="3784" customFormat="false" ht="12.75" hidden="false" customHeight="false" outlineLevel="0" collapsed="false">
      <c r="A3784" s="0" t="s">
        <v>49</v>
      </c>
      <c r="B3784" s="0" t="s">
        <v>113</v>
      </c>
      <c r="C3784" s="0" t="s">
        <v>108</v>
      </c>
      <c r="D3784" s="116" t="n">
        <v>41153</v>
      </c>
      <c r="E3784" s="0" t="n">
        <v>-0.005</v>
      </c>
      <c r="F3784" s="0" t="n">
        <v>3133109</v>
      </c>
      <c r="G3784" s="151" t="s">
        <v>111</v>
      </c>
      <c r="H3784" s="151" t="s">
        <v>111</v>
      </c>
      <c r="I3784" s="152" t="s">
        <v>112</v>
      </c>
    </row>
    <row r="3785" customFormat="false" ht="12.75" hidden="false" customHeight="false" outlineLevel="0" collapsed="false">
      <c r="A3785" s="0" t="s">
        <v>50</v>
      </c>
      <c r="B3785" s="0" t="s">
        <v>110</v>
      </c>
      <c r="C3785" s="0" t="s">
        <v>108</v>
      </c>
      <c r="D3785" s="116" t="n">
        <v>41153</v>
      </c>
      <c r="E3785" s="0" t="n">
        <v>0.36</v>
      </c>
      <c r="F3785" s="0" t="n">
        <v>3133110</v>
      </c>
      <c r="G3785" s="151" t="s">
        <v>111</v>
      </c>
      <c r="H3785" s="151" t="s">
        <v>111</v>
      </c>
      <c r="I3785" s="152" t="s">
        <v>112</v>
      </c>
    </row>
    <row r="3786" customFormat="false" ht="12.75" hidden="false" customHeight="false" outlineLevel="0" collapsed="false">
      <c r="A3786" s="0" t="s">
        <v>50</v>
      </c>
      <c r="B3786" s="0" t="s">
        <v>113</v>
      </c>
      <c r="C3786" s="0" t="s">
        <v>108</v>
      </c>
      <c r="D3786" s="116" t="n">
        <v>41153</v>
      </c>
      <c r="E3786" s="0" t="n">
        <v>-0.04</v>
      </c>
      <c r="F3786" s="0" t="n">
        <v>3133111</v>
      </c>
      <c r="G3786" s="151" t="s">
        <v>111</v>
      </c>
      <c r="H3786" s="151" t="s">
        <v>111</v>
      </c>
      <c r="I3786" s="152" t="s">
        <v>112</v>
      </c>
    </row>
    <row r="3787" customFormat="false" ht="12.75" hidden="false" customHeight="false" outlineLevel="0" collapsed="false">
      <c r="A3787" s="0" t="s">
        <v>51</v>
      </c>
      <c r="B3787" s="0" t="s">
        <v>110</v>
      </c>
      <c r="C3787" s="0" t="s">
        <v>108</v>
      </c>
      <c r="D3787" s="116" t="n">
        <v>41153</v>
      </c>
      <c r="E3787" s="0" t="n">
        <v>0.36</v>
      </c>
      <c r="F3787" s="0" t="n">
        <v>3133112</v>
      </c>
      <c r="G3787" s="151" t="s">
        <v>111</v>
      </c>
      <c r="H3787" s="151" t="s">
        <v>111</v>
      </c>
      <c r="I3787" s="152" t="s">
        <v>112</v>
      </c>
    </row>
    <row r="3788" customFormat="false" ht="12.75" hidden="false" customHeight="false" outlineLevel="0" collapsed="false">
      <c r="A3788" s="0" t="s">
        <v>51</v>
      </c>
      <c r="B3788" s="0" t="s">
        <v>113</v>
      </c>
      <c r="C3788" s="0" t="s">
        <v>108</v>
      </c>
      <c r="D3788" s="116" t="n">
        <v>41153</v>
      </c>
      <c r="E3788" s="0" t="n">
        <v>0.01</v>
      </c>
      <c r="F3788" s="0" t="n">
        <v>3133113</v>
      </c>
      <c r="G3788" s="151" t="s">
        <v>111</v>
      </c>
      <c r="H3788" s="151" t="s">
        <v>111</v>
      </c>
      <c r="I3788" s="152" t="s">
        <v>112</v>
      </c>
    </row>
    <row r="3789" customFormat="false" ht="12.75" hidden="false" customHeight="false" outlineLevel="0" collapsed="false">
      <c r="A3789" s="0" t="s">
        <v>52</v>
      </c>
      <c r="B3789" s="0" t="s">
        <v>110</v>
      </c>
      <c r="C3789" s="0" t="s">
        <v>108</v>
      </c>
      <c r="D3789" s="116" t="n">
        <v>41153</v>
      </c>
      <c r="E3789" s="0" t="n">
        <v>0.36</v>
      </c>
      <c r="F3789" s="0" t="n">
        <v>3133114</v>
      </c>
      <c r="G3789" s="151" t="s">
        <v>111</v>
      </c>
      <c r="H3789" s="151" t="s">
        <v>111</v>
      </c>
      <c r="I3789" s="152" t="s">
        <v>112</v>
      </c>
    </row>
    <row r="3790" customFormat="false" ht="12.75" hidden="false" customHeight="false" outlineLevel="0" collapsed="false">
      <c r="A3790" s="0" t="s">
        <v>52</v>
      </c>
      <c r="B3790" s="0" t="s">
        <v>113</v>
      </c>
      <c r="C3790" s="0" t="s">
        <v>108</v>
      </c>
      <c r="D3790" s="116" t="n">
        <v>41153</v>
      </c>
      <c r="E3790" s="0" t="n">
        <v>-0.02</v>
      </c>
      <c r="F3790" s="0" t="n">
        <v>3133115</v>
      </c>
      <c r="G3790" s="151" t="s">
        <v>111</v>
      </c>
      <c r="H3790" s="151" t="s">
        <v>111</v>
      </c>
      <c r="I3790" s="152" t="s">
        <v>112</v>
      </c>
    </row>
    <row r="3791" customFormat="false" ht="12.75" hidden="false" customHeight="false" outlineLevel="0" collapsed="false">
      <c r="A3791" s="0" t="s">
        <v>17</v>
      </c>
      <c r="B3791" s="0" t="s">
        <v>110</v>
      </c>
      <c r="C3791" s="0" t="s">
        <v>108</v>
      </c>
      <c r="D3791" s="116" t="n">
        <v>41153</v>
      </c>
      <c r="E3791" s="0" t="n">
        <v>0</v>
      </c>
      <c r="F3791" s="0" t="n">
        <v>3133116</v>
      </c>
      <c r="G3791" s="151" t="s">
        <v>111</v>
      </c>
      <c r="H3791" s="151" t="s">
        <v>111</v>
      </c>
      <c r="I3791" s="152" t="s">
        <v>112</v>
      </c>
    </row>
    <row r="3792" customFormat="false" ht="12.75" hidden="false" customHeight="false" outlineLevel="0" collapsed="false">
      <c r="A3792" s="0" t="s">
        <v>17</v>
      </c>
      <c r="B3792" s="0" t="s">
        <v>113</v>
      </c>
      <c r="C3792" s="0" t="s">
        <v>108</v>
      </c>
      <c r="D3792" s="116" t="n">
        <v>41153</v>
      </c>
      <c r="E3792" s="0" t="n">
        <v>0</v>
      </c>
      <c r="F3792" s="0" t="n">
        <v>3133117</v>
      </c>
      <c r="G3792" s="151" t="s">
        <v>111</v>
      </c>
      <c r="H3792" s="151" t="s">
        <v>111</v>
      </c>
      <c r="I3792" s="152" t="s">
        <v>112</v>
      </c>
    </row>
    <row r="3793" customFormat="false" ht="12.75" hidden="false" customHeight="false" outlineLevel="0" collapsed="false">
      <c r="A3793" s="0" t="s">
        <v>18</v>
      </c>
      <c r="B3793" s="0" t="s">
        <v>110</v>
      </c>
      <c r="C3793" s="0" t="s">
        <v>108</v>
      </c>
      <c r="D3793" s="116" t="n">
        <v>41153</v>
      </c>
      <c r="E3793" s="0" t="n">
        <v>0</v>
      </c>
      <c r="F3793" s="0" t="n">
        <v>3133118</v>
      </c>
      <c r="G3793" s="151" t="s">
        <v>111</v>
      </c>
      <c r="H3793" s="151" t="s">
        <v>111</v>
      </c>
      <c r="I3793" s="152" t="s">
        <v>112</v>
      </c>
    </row>
    <row r="3794" customFormat="false" ht="12.75" hidden="false" customHeight="false" outlineLevel="0" collapsed="false">
      <c r="A3794" s="0" t="s">
        <v>18</v>
      </c>
      <c r="B3794" s="0" t="s">
        <v>113</v>
      </c>
      <c r="C3794" s="0" t="s">
        <v>108</v>
      </c>
      <c r="D3794" s="116" t="n">
        <v>41153</v>
      </c>
      <c r="E3794" s="0" t="n">
        <v>0</v>
      </c>
      <c r="F3794" s="0" t="n">
        <v>3133119</v>
      </c>
      <c r="G3794" s="151" t="s">
        <v>111</v>
      </c>
      <c r="H3794" s="151" t="s">
        <v>111</v>
      </c>
      <c r="I3794" s="152" t="s">
        <v>112</v>
      </c>
    </row>
    <row r="3795" customFormat="false" ht="12.75" hidden="false" customHeight="false" outlineLevel="0" collapsed="false">
      <c r="A3795" s="0" t="s">
        <v>19</v>
      </c>
      <c r="B3795" s="0" t="s">
        <v>110</v>
      </c>
      <c r="C3795" s="0" t="s">
        <v>108</v>
      </c>
      <c r="D3795" s="116" t="n">
        <v>41153</v>
      </c>
      <c r="E3795" s="0" t="n">
        <v>0.3975</v>
      </c>
      <c r="F3795" s="0" t="n">
        <v>3133120</v>
      </c>
      <c r="G3795" s="151" t="s">
        <v>111</v>
      </c>
      <c r="H3795" s="151" t="s">
        <v>111</v>
      </c>
      <c r="I3795" s="152" t="s">
        <v>112</v>
      </c>
    </row>
    <row r="3796" customFormat="false" ht="12.75" hidden="false" customHeight="false" outlineLevel="0" collapsed="false">
      <c r="A3796" s="0" t="s">
        <v>19</v>
      </c>
      <c r="B3796" s="0" t="s">
        <v>113</v>
      </c>
      <c r="C3796" s="0" t="s">
        <v>108</v>
      </c>
      <c r="D3796" s="116" t="n">
        <v>41153</v>
      </c>
      <c r="E3796" s="0" t="n">
        <v>0.02</v>
      </c>
      <c r="F3796" s="0" t="n">
        <v>3133121</v>
      </c>
      <c r="G3796" s="151" t="s">
        <v>111</v>
      </c>
      <c r="H3796" s="151" t="s">
        <v>111</v>
      </c>
      <c r="I3796" s="152" t="s">
        <v>112</v>
      </c>
    </row>
    <row r="3797" customFormat="false" ht="12.75" hidden="false" customHeight="false" outlineLevel="0" collapsed="false">
      <c r="A3797" s="0" t="s">
        <v>21</v>
      </c>
      <c r="B3797" s="0" t="s">
        <v>110</v>
      </c>
      <c r="C3797" s="0" t="s">
        <v>108</v>
      </c>
      <c r="D3797" s="116" t="n">
        <v>41153</v>
      </c>
      <c r="E3797" s="0" t="n">
        <v>0</v>
      </c>
      <c r="F3797" s="0" t="n">
        <v>3133122</v>
      </c>
      <c r="G3797" s="151" t="s">
        <v>111</v>
      </c>
      <c r="H3797" s="151" t="s">
        <v>111</v>
      </c>
      <c r="I3797" s="152" t="s">
        <v>112</v>
      </c>
    </row>
    <row r="3798" customFormat="false" ht="12.75" hidden="false" customHeight="false" outlineLevel="0" collapsed="false">
      <c r="A3798" s="0" t="s">
        <v>21</v>
      </c>
      <c r="B3798" s="0" t="s">
        <v>113</v>
      </c>
      <c r="C3798" s="0" t="s">
        <v>108</v>
      </c>
      <c r="D3798" s="116" t="n">
        <v>41153</v>
      </c>
      <c r="E3798" s="0" t="n">
        <v>0</v>
      </c>
      <c r="F3798" s="0" t="n">
        <v>3133123</v>
      </c>
      <c r="G3798" s="151" t="s">
        <v>111</v>
      </c>
      <c r="H3798" s="151" t="s">
        <v>111</v>
      </c>
      <c r="I3798" s="152" t="s">
        <v>112</v>
      </c>
    </row>
    <row r="3799" customFormat="false" ht="12.75" hidden="false" customHeight="false" outlineLevel="0" collapsed="false">
      <c r="A3799" s="0" t="s">
        <v>73</v>
      </c>
      <c r="B3799" s="0" t="s">
        <v>80</v>
      </c>
      <c r="C3799" s="0" t="s">
        <v>108</v>
      </c>
      <c r="D3799" s="116" t="n">
        <v>41153</v>
      </c>
      <c r="E3799" s="0" t="n">
        <v>-0.005</v>
      </c>
      <c r="F3799" s="0" t="n">
        <v>3133124</v>
      </c>
      <c r="G3799" s="151" t="s">
        <v>111</v>
      </c>
      <c r="H3799" s="151" t="s">
        <v>111</v>
      </c>
      <c r="I3799" s="152" t="s">
        <v>112</v>
      </c>
    </row>
    <row r="3800" customFormat="false" ht="12.75" hidden="false" customHeight="false" outlineLevel="0" collapsed="false">
      <c r="A3800" s="0" t="s">
        <v>74</v>
      </c>
      <c r="B3800" s="0" t="s">
        <v>80</v>
      </c>
      <c r="C3800" s="0" t="s">
        <v>108</v>
      </c>
      <c r="D3800" s="116" t="n">
        <v>41153</v>
      </c>
      <c r="E3800" s="0" t="n">
        <v>0.01</v>
      </c>
      <c r="F3800" s="0" t="n">
        <v>3133125</v>
      </c>
      <c r="G3800" s="151" t="s">
        <v>111</v>
      </c>
      <c r="H3800" s="151" t="s">
        <v>111</v>
      </c>
      <c r="I3800" s="152" t="s">
        <v>112</v>
      </c>
    </row>
    <row r="3801" customFormat="false" ht="12.75" hidden="false" customHeight="false" outlineLevel="0" collapsed="false">
      <c r="A3801" s="0" t="s">
        <v>75</v>
      </c>
      <c r="B3801" s="0" t="s">
        <v>80</v>
      </c>
      <c r="C3801" s="0" t="s">
        <v>108</v>
      </c>
      <c r="D3801" s="116" t="n">
        <v>41153</v>
      </c>
      <c r="E3801" s="0" t="n">
        <v>-0.02</v>
      </c>
      <c r="F3801" s="0" t="n">
        <v>3133126</v>
      </c>
      <c r="G3801" s="151" t="s">
        <v>111</v>
      </c>
      <c r="H3801" s="151" t="s">
        <v>111</v>
      </c>
      <c r="I3801" s="152" t="s">
        <v>112</v>
      </c>
    </row>
    <row r="3802" customFormat="false" ht="12.75" hidden="false" customHeight="false" outlineLevel="0" collapsed="false">
      <c r="A3802" s="0" t="s">
        <v>76</v>
      </c>
      <c r="B3802" s="0" t="s">
        <v>80</v>
      </c>
      <c r="C3802" s="0" t="s">
        <v>108</v>
      </c>
      <c r="D3802" s="116" t="n">
        <v>41153</v>
      </c>
      <c r="E3802" s="0" t="n">
        <v>0.01</v>
      </c>
      <c r="F3802" s="0" t="n">
        <v>3133127</v>
      </c>
      <c r="G3802" s="151" t="s">
        <v>111</v>
      </c>
      <c r="H3802" s="151" t="s">
        <v>111</v>
      </c>
      <c r="I3802" s="152" t="s">
        <v>112</v>
      </c>
    </row>
    <row r="3803" customFormat="false" ht="12.75" hidden="false" customHeight="false" outlineLevel="0" collapsed="false">
      <c r="A3803" s="0" t="s">
        <v>72</v>
      </c>
      <c r="B3803" s="0" t="s">
        <v>80</v>
      </c>
      <c r="C3803" s="0" t="s">
        <v>108</v>
      </c>
      <c r="D3803" s="116" t="n">
        <v>41153</v>
      </c>
      <c r="E3803" s="158" t="n">
        <v>41183</v>
      </c>
      <c r="I3803" s="152" t="s">
        <v>109</v>
      </c>
    </row>
    <row r="3804" customFormat="false" ht="12.75" hidden="false" customHeight="false" outlineLevel="0" collapsed="false">
      <c r="A3804" s="0" t="s">
        <v>59</v>
      </c>
      <c r="B3804" s="0" t="s">
        <v>110</v>
      </c>
      <c r="C3804" s="0" t="s">
        <v>108</v>
      </c>
      <c r="D3804" s="116" t="n">
        <v>41183</v>
      </c>
      <c r="E3804" s="0" t="n">
        <v>0.4</v>
      </c>
      <c r="F3804" s="0" t="n">
        <v>3133100</v>
      </c>
      <c r="G3804" s="151" t="s">
        <v>111</v>
      </c>
      <c r="H3804" s="151" t="s">
        <v>111</v>
      </c>
      <c r="I3804" s="152" t="s">
        <v>112</v>
      </c>
    </row>
    <row r="3805" customFormat="false" ht="12.75" hidden="false" customHeight="false" outlineLevel="0" collapsed="false">
      <c r="A3805" s="0" t="s">
        <v>59</v>
      </c>
      <c r="B3805" s="0" t="s">
        <v>113</v>
      </c>
      <c r="C3805" s="0" t="s">
        <v>108</v>
      </c>
      <c r="D3805" s="116" t="n">
        <v>41183</v>
      </c>
      <c r="E3805" s="0" t="n">
        <v>0.02</v>
      </c>
      <c r="F3805" s="0" t="n">
        <v>3133101</v>
      </c>
      <c r="G3805" s="151" t="s">
        <v>111</v>
      </c>
      <c r="H3805" s="151" t="s">
        <v>111</v>
      </c>
      <c r="I3805" s="152" t="s">
        <v>112</v>
      </c>
    </row>
    <row r="3806" customFormat="false" ht="12.75" hidden="false" customHeight="false" outlineLevel="0" collapsed="false">
      <c r="A3806" s="0" t="s">
        <v>60</v>
      </c>
      <c r="B3806" s="0" t="s">
        <v>110</v>
      </c>
      <c r="C3806" s="0" t="s">
        <v>108</v>
      </c>
      <c r="D3806" s="116" t="n">
        <v>41183</v>
      </c>
      <c r="E3806" s="0" t="n">
        <v>0.4</v>
      </c>
      <c r="F3806" s="0" t="n">
        <v>3133102</v>
      </c>
      <c r="G3806" s="151" t="s">
        <v>111</v>
      </c>
      <c r="H3806" s="151" t="s">
        <v>111</v>
      </c>
      <c r="I3806" s="152" t="s">
        <v>112</v>
      </c>
    </row>
    <row r="3807" customFormat="false" ht="12.75" hidden="false" customHeight="false" outlineLevel="0" collapsed="false">
      <c r="A3807" s="0" t="s">
        <v>60</v>
      </c>
      <c r="B3807" s="0" t="s">
        <v>113</v>
      </c>
      <c r="C3807" s="0" t="s">
        <v>108</v>
      </c>
      <c r="D3807" s="116" t="n">
        <v>41183</v>
      </c>
      <c r="E3807" s="0" t="n">
        <v>0.05</v>
      </c>
      <c r="F3807" s="0" t="n">
        <v>3133103</v>
      </c>
      <c r="G3807" s="151" t="s">
        <v>111</v>
      </c>
      <c r="H3807" s="151" t="s">
        <v>111</v>
      </c>
      <c r="I3807" s="152" t="s">
        <v>112</v>
      </c>
    </row>
    <row r="3808" customFormat="false" ht="12.75" hidden="false" customHeight="false" outlineLevel="0" collapsed="false">
      <c r="A3808" s="0" t="s">
        <v>61</v>
      </c>
      <c r="B3808" s="0" t="s">
        <v>110</v>
      </c>
      <c r="C3808" s="0" t="s">
        <v>108</v>
      </c>
      <c r="D3808" s="116" t="n">
        <v>41183</v>
      </c>
      <c r="E3808" s="0" t="n">
        <v>0.4</v>
      </c>
      <c r="F3808" s="0" t="n">
        <v>3133104</v>
      </c>
      <c r="G3808" s="151" t="s">
        <v>111</v>
      </c>
      <c r="H3808" s="151" t="s">
        <v>111</v>
      </c>
      <c r="I3808" s="152" t="s">
        <v>112</v>
      </c>
    </row>
    <row r="3809" customFormat="false" ht="12.75" hidden="false" customHeight="false" outlineLevel="0" collapsed="false">
      <c r="A3809" s="0" t="s">
        <v>61</v>
      </c>
      <c r="B3809" s="0" t="s">
        <v>113</v>
      </c>
      <c r="C3809" s="0" t="s">
        <v>108</v>
      </c>
      <c r="D3809" s="116" t="n">
        <v>41183</v>
      </c>
      <c r="E3809" s="0" t="n">
        <v>0.02</v>
      </c>
      <c r="F3809" s="0" t="n">
        <v>3133105</v>
      </c>
      <c r="G3809" s="151" t="s">
        <v>111</v>
      </c>
      <c r="H3809" s="151" t="s">
        <v>111</v>
      </c>
      <c r="I3809" s="152" t="s">
        <v>112</v>
      </c>
    </row>
    <row r="3810" customFormat="false" ht="12.75" hidden="false" customHeight="false" outlineLevel="0" collapsed="false">
      <c r="A3810" s="0" t="s">
        <v>62</v>
      </c>
      <c r="B3810" s="0" t="s">
        <v>110</v>
      </c>
      <c r="C3810" s="0" t="s">
        <v>108</v>
      </c>
      <c r="D3810" s="116" t="n">
        <v>41183</v>
      </c>
      <c r="E3810" s="0" t="n">
        <v>0.4</v>
      </c>
      <c r="F3810" s="0" t="n">
        <v>3133106</v>
      </c>
      <c r="G3810" s="151" t="s">
        <v>111</v>
      </c>
      <c r="H3810" s="151" t="s">
        <v>111</v>
      </c>
      <c r="I3810" s="152" t="s">
        <v>112</v>
      </c>
    </row>
    <row r="3811" customFormat="false" ht="12.75" hidden="false" customHeight="false" outlineLevel="0" collapsed="false">
      <c r="A3811" s="0" t="s">
        <v>62</v>
      </c>
      <c r="B3811" s="0" t="s">
        <v>113</v>
      </c>
      <c r="C3811" s="0" t="s">
        <v>108</v>
      </c>
      <c r="D3811" s="116" t="n">
        <v>41183</v>
      </c>
      <c r="E3811" s="0" t="n">
        <v>0.05</v>
      </c>
      <c r="F3811" s="0" t="n">
        <v>3133107</v>
      </c>
      <c r="G3811" s="151" t="s">
        <v>111</v>
      </c>
      <c r="H3811" s="151" t="s">
        <v>111</v>
      </c>
      <c r="I3811" s="152" t="s">
        <v>112</v>
      </c>
    </row>
    <row r="3812" customFormat="false" ht="12.75" hidden="false" customHeight="false" outlineLevel="0" collapsed="false">
      <c r="A3812" s="0" t="s">
        <v>49</v>
      </c>
      <c r="B3812" s="0" t="s">
        <v>110</v>
      </c>
      <c r="C3812" s="0" t="s">
        <v>108</v>
      </c>
      <c r="D3812" s="116" t="n">
        <v>41183</v>
      </c>
      <c r="E3812" s="0" t="n">
        <v>0.36</v>
      </c>
      <c r="F3812" s="0" t="n">
        <v>3133108</v>
      </c>
      <c r="G3812" s="151" t="s">
        <v>111</v>
      </c>
      <c r="H3812" s="151" t="s">
        <v>111</v>
      </c>
      <c r="I3812" s="152" t="s">
        <v>112</v>
      </c>
    </row>
    <row r="3813" customFormat="false" ht="12.75" hidden="false" customHeight="false" outlineLevel="0" collapsed="false">
      <c r="A3813" s="0" t="s">
        <v>49</v>
      </c>
      <c r="B3813" s="0" t="s">
        <v>113</v>
      </c>
      <c r="C3813" s="0" t="s">
        <v>108</v>
      </c>
      <c r="D3813" s="116" t="n">
        <v>41183</v>
      </c>
      <c r="E3813" s="0" t="n">
        <v>-0.005</v>
      </c>
      <c r="F3813" s="0" t="n">
        <v>3133109</v>
      </c>
      <c r="G3813" s="151" t="s">
        <v>111</v>
      </c>
      <c r="H3813" s="151" t="s">
        <v>111</v>
      </c>
      <c r="I3813" s="152" t="s">
        <v>112</v>
      </c>
    </row>
    <row r="3814" customFormat="false" ht="12.75" hidden="false" customHeight="false" outlineLevel="0" collapsed="false">
      <c r="A3814" s="0" t="s">
        <v>50</v>
      </c>
      <c r="B3814" s="0" t="s">
        <v>110</v>
      </c>
      <c r="C3814" s="0" t="s">
        <v>108</v>
      </c>
      <c r="D3814" s="116" t="n">
        <v>41183</v>
      </c>
      <c r="E3814" s="0" t="n">
        <v>0.4</v>
      </c>
      <c r="F3814" s="0" t="n">
        <v>3133110</v>
      </c>
      <c r="G3814" s="151" t="s">
        <v>111</v>
      </c>
      <c r="H3814" s="151" t="s">
        <v>111</v>
      </c>
      <c r="I3814" s="152" t="s">
        <v>112</v>
      </c>
    </row>
    <row r="3815" customFormat="false" ht="12.75" hidden="false" customHeight="false" outlineLevel="0" collapsed="false">
      <c r="A3815" s="0" t="s">
        <v>50</v>
      </c>
      <c r="B3815" s="0" t="s">
        <v>113</v>
      </c>
      <c r="C3815" s="0" t="s">
        <v>108</v>
      </c>
      <c r="D3815" s="116" t="n">
        <v>41183</v>
      </c>
      <c r="E3815" s="0" t="n">
        <v>-0.085</v>
      </c>
      <c r="F3815" s="0" t="n">
        <v>3133111</v>
      </c>
      <c r="G3815" s="151" t="s">
        <v>111</v>
      </c>
      <c r="H3815" s="151" t="s">
        <v>111</v>
      </c>
      <c r="I3815" s="152" t="s">
        <v>112</v>
      </c>
    </row>
    <row r="3816" customFormat="false" ht="12.75" hidden="false" customHeight="false" outlineLevel="0" collapsed="false">
      <c r="A3816" s="0" t="s">
        <v>51</v>
      </c>
      <c r="B3816" s="0" t="s">
        <v>110</v>
      </c>
      <c r="C3816" s="0" t="s">
        <v>108</v>
      </c>
      <c r="D3816" s="116" t="n">
        <v>41183</v>
      </c>
      <c r="E3816" s="0" t="n">
        <v>0.4</v>
      </c>
      <c r="F3816" s="0" t="n">
        <v>3133112</v>
      </c>
      <c r="G3816" s="151" t="s">
        <v>111</v>
      </c>
      <c r="H3816" s="151" t="s">
        <v>111</v>
      </c>
      <c r="I3816" s="152" t="s">
        <v>112</v>
      </c>
    </row>
    <row r="3817" customFormat="false" ht="12.75" hidden="false" customHeight="false" outlineLevel="0" collapsed="false">
      <c r="A3817" s="0" t="s">
        <v>51</v>
      </c>
      <c r="B3817" s="0" t="s">
        <v>113</v>
      </c>
      <c r="C3817" s="0" t="s">
        <v>108</v>
      </c>
      <c r="D3817" s="116" t="n">
        <v>41183</v>
      </c>
      <c r="E3817" s="0" t="n">
        <v>0.01</v>
      </c>
      <c r="F3817" s="0" t="n">
        <v>3133113</v>
      </c>
      <c r="G3817" s="151" t="s">
        <v>111</v>
      </c>
      <c r="H3817" s="151" t="s">
        <v>111</v>
      </c>
      <c r="I3817" s="152" t="s">
        <v>112</v>
      </c>
    </row>
    <row r="3818" customFormat="false" ht="12.75" hidden="false" customHeight="false" outlineLevel="0" collapsed="false">
      <c r="A3818" s="0" t="s">
        <v>52</v>
      </c>
      <c r="B3818" s="0" t="s">
        <v>110</v>
      </c>
      <c r="C3818" s="0" t="s">
        <v>108</v>
      </c>
      <c r="D3818" s="116" t="n">
        <v>41183</v>
      </c>
      <c r="E3818" s="0" t="n">
        <v>0.4</v>
      </c>
      <c r="F3818" s="0" t="n">
        <v>3133114</v>
      </c>
      <c r="G3818" s="151" t="s">
        <v>111</v>
      </c>
      <c r="H3818" s="151" t="s">
        <v>111</v>
      </c>
      <c r="I3818" s="152" t="s">
        <v>112</v>
      </c>
    </row>
    <row r="3819" customFormat="false" ht="12.75" hidden="false" customHeight="false" outlineLevel="0" collapsed="false">
      <c r="A3819" s="0" t="s">
        <v>52</v>
      </c>
      <c r="B3819" s="0" t="s">
        <v>113</v>
      </c>
      <c r="C3819" s="0" t="s">
        <v>108</v>
      </c>
      <c r="D3819" s="116" t="n">
        <v>41183</v>
      </c>
      <c r="E3819" s="0" t="n">
        <v>-0.055</v>
      </c>
      <c r="F3819" s="0" t="n">
        <v>3133115</v>
      </c>
      <c r="G3819" s="151" t="s">
        <v>111</v>
      </c>
      <c r="H3819" s="151" t="s">
        <v>111</v>
      </c>
      <c r="I3819" s="152" t="s">
        <v>112</v>
      </c>
    </row>
    <row r="3820" customFormat="false" ht="12.75" hidden="false" customHeight="false" outlineLevel="0" collapsed="false">
      <c r="A3820" s="0" t="s">
        <v>17</v>
      </c>
      <c r="B3820" s="0" t="s">
        <v>110</v>
      </c>
      <c r="C3820" s="0" t="s">
        <v>108</v>
      </c>
      <c r="D3820" s="116" t="n">
        <v>41183</v>
      </c>
      <c r="E3820" s="0" t="n">
        <v>0</v>
      </c>
      <c r="F3820" s="0" t="n">
        <v>3133116</v>
      </c>
      <c r="G3820" s="151" t="s">
        <v>111</v>
      </c>
      <c r="H3820" s="151" t="s">
        <v>111</v>
      </c>
      <c r="I3820" s="152" t="s">
        <v>112</v>
      </c>
    </row>
    <row r="3821" customFormat="false" ht="12.75" hidden="false" customHeight="false" outlineLevel="0" collapsed="false">
      <c r="A3821" s="0" t="s">
        <v>17</v>
      </c>
      <c r="B3821" s="0" t="s">
        <v>113</v>
      </c>
      <c r="C3821" s="0" t="s">
        <v>108</v>
      </c>
      <c r="D3821" s="116" t="n">
        <v>41183</v>
      </c>
      <c r="E3821" s="0" t="n">
        <v>0</v>
      </c>
      <c r="F3821" s="0" t="n">
        <v>3133117</v>
      </c>
      <c r="G3821" s="151" t="s">
        <v>111</v>
      </c>
      <c r="H3821" s="151" t="s">
        <v>111</v>
      </c>
      <c r="I3821" s="152" t="s">
        <v>112</v>
      </c>
    </row>
    <row r="3822" customFormat="false" ht="12.75" hidden="false" customHeight="false" outlineLevel="0" collapsed="false">
      <c r="A3822" s="0" t="s">
        <v>18</v>
      </c>
      <c r="B3822" s="0" t="s">
        <v>110</v>
      </c>
      <c r="C3822" s="0" t="s">
        <v>108</v>
      </c>
      <c r="D3822" s="116" t="n">
        <v>41183</v>
      </c>
      <c r="E3822" s="0" t="n">
        <v>0</v>
      </c>
      <c r="F3822" s="0" t="n">
        <v>3133118</v>
      </c>
      <c r="G3822" s="151" t="s">
        <v>111</v>
      </c>
      <c r="H3822" s="151" t="s">
        <v>111</v>
      </c>
      <c r="I3822" s="152" t="s">
        <v>112</v>
      </c>
    </row>
    <row r="3823" customFormat="false" ht="12.75" hidden="false" customHeight="false" outlineLevel="0" collapsed="false">
      <c r="A3823" s="0" t="s">
        <v>18</v>
      </c>
      <c r="B3823" s="0" t="s">
        <v>113</v>
      </c>
      <c r="C3823" s="0" t="s">
        <v>108</v>
      </c>
      <c r="D3823" s="116" t="n">
        <v>41183</v>
      </c>
      <c r="E3823" s="0" t="n">
        <v>0</v>
      </c>
      <c r="F3823" s="0" t="n">
        <v>3133119</v>
      </c>
      <c r="G3823" s="151" t="s">
        <v>111</v>
      </c>
      <c r="H3823" s="151" t="s">
        <v>111</v>
      </c>
      <c r="I3823" s="152" t="s">
        <v>112</v>
      </c>
    </row>
    <row r="3824" customFormat="false" ht="12.75" hidden="false" customHeight="false" outlineLevel="0" collapsed="false">
      <c r="A3824" s="0" t="s">
        <v>19</v>
      </c>
      <c r="B3824" s="0" t="s">
        <v>110</v>
      </c>
      <c r="C3824" s="0" t="s">
        <v>108</v>
      </c>
      <c r="D3824" s="116" t="n">
        <v>41183</v>
      </c>
      <c r="E3824" s="0" t="n">
        <v>0.4</v>
      </c>
      <c r="F3824" s="0" t="n">
        <v>3133120</v>
      </c>
      <c r="G3824" s="151" t="s">
        <v>111</v>
      </c>
      <c r="H3824" s="151" t="s">
        <v>111</v>
      </c>
      <c r="I3824" s="152" t="s">
        <v>112</v>
      </c>
    </row>
    <row r="3825" customFormat="false" ht="12.75" hidden="false" customHeight="false" outlineLevel="0" collapsed="false">
      <c r="A3825" s="0" t="s">
        <v>19</v>
      </c>
      <c r="B3825" s="0" t="s">
        <v>113</v>
      </c>
      <c r="C3825" s="0" t="s">
        <v>108</v>
      </c>
      <c r="D3825" s="116" t="n">
        <v>41183</v>
      </c>
      <c r="E3825" s="0" t="n">
        <v>0.02</v>
      </c>
      <c r="F3825" s="0" t="n">
        <v>3133121</v>
      </c>
      <c r="G3825" s="151" t="s">
        <v>111</v>
      </c>
      <c r="H3825" s="151" t="s">
        <v>111</v>
      </c>
      <c r="I3825" s="152" t="s">
        <v>112</v>
      </c>
    </row>
    <row r="3826" customFormat="false" ht="12.75" hidden="false" customHeight="false" outlineLevel="0" collapsed="false">
      <c r="A3826" s="0" t="s">
        <v>21</v>
      </c>
      <c r="B3826" s="0" t="s">
        <v>110</v>
      </c>
      <c r="C3826" s="0" t="s">
        <v>108</v>
      </c>
      <c r="D3826" s="116" t="n">
        <v>41183</v>
      </c>
      <c r="E3826" s="0" t="n">
        <v>0</v>
      </c>
      <c r="F3826" s="0" t="n">
        <v>3133122</v>
      </c>
      <c r="G3826" s="151" t="s">
        <v>111</v>
      </c>
      <c r="H3826" s="151" t="s">
        <v>111</v>
      </c>
      <c r="I3826" s="152" t="s">
        <v>112</v>
      </c>
    </row>
    <row r="3827" customFormat="false" ht="12.75" hidden="false" customHeight="false" outlineLevel="0" collapsed="false">
      <c r="A3827" s="0" t="s">
        <v>21</v>
      </c>
      <c r="B3827" s="0" t="s">
        <v>113</v>
      </c>
      <c r="C3827" s="0" t="s">
        <v>108</v>
      </c>
      <c r="D3827" s="116" t="n">
        <v>41183</v>
      </c>
      <c r="E3827" s="0" t="n">
        <v>0</v>
      </c>
      <c r="F3827" s="0" t="n">
        <v>3133123</v>
      </c>
      <c r="G3827" s="151" t="s">
        <v>111</v>
      </c>
      <c r="H3827" s="151" t="s">
        <v>111</v>
      </c>
      <c r="I3827" s="152" t="s">
        <v>112</v>
      </c>
    </row>
    <row r="3828" customFormat="false" ht="12.75" hidden="false" customHeight="false" outlineLevel="0" collapsed="false">
      <c r="A3828" s="0" t="s">
        <v>73</v>
      </c>
      <c r="B3828" s="0" t="s">
        <v>80</v>
      </c>
      <c r="C3828" s="0" t="s">
        <v>108</v>
      </c>
      <c r="D3828" s="116" t="n">
        <v>41183</v>
      </c>
      <c r="E3828" s="0" t="n">
        <v>-0.005</v>
      </c>
      <c r="F3828" s="0" t="n">
        <v>3133124</v>
      </c>
      <c r="G3828" s="151" t="s">
        <v>111</v>
      </c>
      <c r="H3828" s="151" t="s">
        <v>111</v>
      </c>
      <c r="I3828" s="152" t="s">
        <v>112</v>
      </c>
    </row>
    <row r="3829" customFormat="false" ht="12.75" hidden="false" customHeight="false" outlineLevel="0" collapsed="false">
      <c r="A3829" s="0" t="s">
        <v>74</v>
      </c>
      <c r="B3829" s="0" t="s">
        <v>80</v>
      </c>
      <c r="C3829" s="0" t="s">
        <v>108</v>
      </c>
      <c r="D3829" s="116" t="n">
        <v>41183</v>
      </c>
      <c r="E3829" s="0" t="n">
        <v>0.01</v>
      </c>
      <c r="F3829" s="0" t="n">
        <v>3133125</v>
      </c>
      <c r="G3829" s="151" t="s">
        <v>111</v>
      </c>
      <c r="H3829" s="151" t="s">
        <v>111</v>
      </c>
      <c r="I3829" s="152" t="s">
        <v>112</v>
      </c>
    </row>
    <row r="3830" customFormat="false" ht="12.75" hidden="false" customHeight="false" outlineLevel="0" collapsed="false">
      <c r="A3830" s="0" t="s">
        <v>75</v>
      </c>
      <c r="B3830" s="0" t="s">
        <v>80</v>
      </c>
      <c r="C3830" s="0" t="s">
        <v>108</v>
      </c>
      <c r="D3830" s="116" t="n">
        <v>41183</v>
      </c>
      <c r="E3830" s="0" t="n">
        <v>-0.055</v>
      </c>
      <c r="F3830" s="0" t="n">
        <v>3133126</v>
      </c>
      <c r="G3830" s="151" t="s">
        <v>111</v>
      </c>
      <c r="H3830" s="151" t="s">
        <v>111</v>
      </c>
      <c r="I3830" s="152" t="s">
        <v>112</v>
      </c>
    </row>
    <row r="3831" customFormat="false" ht="12.75" hidden="false" customHeight="false" outlineLevel="0" collapsed="false">
      <c r="A3831" s="0" t="s">
        <v>76</v>
      </c>
      <c r="B3831" s="0" t="s">
        <v>80</v>
      </c>
      <c r="C3831" s="0" t="s">
        <v>108</v>
      </c>
      <c r="D3831" s="116" t="n">
        <v>41183</v>
      </c>
      <c r="E3831" s="0" t="n">
        <v>0.01</v>
      </c>
      <c r="F3831" s="0" t="n">
        <v>3133127</v>
      </c>
      <c r="G3831" s="151" t="s">
        <v>111</v>
      </c>
      <c r="H3831" s="151" t="s">
        <v>111</v>
      </c>
      <c r="I3831" s="152" t="s">
        <v>112</v>
      </c>
    </row>
    <row r="3832" customFormat="false" ht="12.75" hidden="false" customHeight="false" outlineLevel="0" collapsed="false">
      <c r="A3832" s="0" t="s">
        <v>72</v>
      </c>
      <c r="B3832" s="0" t="s">
        <v>80</v>
      </c>
      <c r="C3832" s="0" t="s">
        <v>108</v>
      </c>
      <c r="D3832" s="116" t="n">
        <v>41183</v>
      </c>
      <c r="E3832" s="158" t="n">
        <v>41214</v>
      </c>
      <c r="I3832" s="152" t="s">
        <v>109</v>
      </c>
    </row>
    <row r="3833" customFormat="false" ht="12.75" hidden="false" customHeight="false" outlineLevel="0" collapsed="false">
      <c r="A3833" s="0" t="s">
        <v>59</v>
      </c>
      <c r="B3833" s="0" t="s">
        <v>110</v>
      </c>
      <c r="C3833" s="0" t="s">
        <v>108</v>
      </c>
      <c r="D3833" s="116" t="n">
        <v>41214</v>
      </c>
      <c r="E3833" s="0" t="n">
        <v>0.555</v>
      </c>
      <c r="F3833" s="0" t="n">
        <v>3133100</v>
      </c>
      <c r="G3833" s="151" t="s">
        <v>111</v>
      </c>
      <c r="H3833" s="151" t="s">
        <v>111</v>
      </c>
      <c r="I3833" s="152" t="s">
        <v>112</v>
      </c>
    </row>
    <row r="3834" customFormat="false" ht="12.75" hidden="false" customHeight="false" outlineLevel="0" collapsed="false">
      <c r="A3834" s="0" t="s">
        <v>59</v>
      </c>
      <c r="B3834" s="0" t="s">
        <v>113</v>
      </c>
      <c r="C3834" s="0" t="s">
        <v>108</v>
      </c>
      <c r="D3834" s="116" t="n">
        <v>41214</v>
      </c>
      <c r="E3834" s="0" t="n">
        <v>0.05</v>
      </c>
      <c r="F3834" s="0" t="n">
        <v>3133101</v>
      </c>
      <c r="G3834" s="151" t="s">
        <v>111</v>
      </c>
      <c r="H3834" s="151" t="s">
        <v>111</v>
      </c>
      <c r="I3834" s="152" t="s">
        <v>112</v>
      </c>
    </row>
    <row r="3835" customFormat="false" ht="12.75" hidden="false" customHeight="false" outlineLevel="0" collapsed="false">
      <c r="A3835" s="0" t="s">
        <v>60</v>
      </c>
      <c r="B3835" s="0" t="s">
        <v>110</v>
      </c>
      <c r="C3835" s="0" t="s">
        <v>108</v>
      </c>
      <c r="D3835" s="116" t="n">
        <v>41214</v>
      </c>
      <c r="E3835" s="0" t="n">
        <v>0.555</v>
      </c>
      <c r="F3835" s="0" t="n">
        <v>3133102</v>
      </c>
      <c r="G3835" s="151" t="s">
        <v>111</v>
      </c>
      <c r="H3835" s="151" t="s">
        <v>111</v>
      </c>
      <c r="I3835" s="152" t="s">
        <v>112</v>
      </c>
    </row>
    <row r="3836" customFormat="false" ht="12.75" hidden="false" customHeight="false" outlineLevel="0" collapsed="false">
      <c r="A3836" s="0" t="s">
        <v>60</v>
      </c>
      <c r="B3836" s="0" t="s">
        <v>113</v>
      </c>
      <c r="C3836" s="0" t="s">
        <v>108</v>
      </c>
      <c r="D3836" s="116" t="n">
        <v>41214</v>
      </c>
      <c r="E3836" s="0" t="n">
        <v>0.14</v>
      </c>
      <c r="F3836" s="0" t="n">
        <v>3133103</v>
      </c>
      <c r="G3836" s="151" t="s">
        <v>111</v>
      </c>
      <c r="H3836" s="151" t="s">
        <v>111</v>
      </c>
      <c r="I3836" s="152" t="s">
        <v>112</v>
      </c>
    </row>
    <row r="3837" customFormat="false" ht="12.75" hidden="false" customHeight="false" outlineLevel="0" collapsed="false">
      <c r="A3837" s="0" t="s">
        <v>61</v>
      </c>
      <c r="B3837" s="0" t="s">
        <v>110</v>
      </c>
      <c r="C3837" s="0" t="s">
        <v>108</v>
      </c>
      <c r="D3837" s="116" t="n">
        <v>41214</v>
      </c>
      <c r="E3837" s="0" t="n">
        <v>0.555</v>
      </c>
      <c r="F3837" s="0" t="n">
        <v>3133104</v>
      </c>
      <c r="G3837" s="151" t="s">
        <v>111</v>
      </c>
      <c r="H3837" s="151" t="s">
        <v>111</v>
      </c>
      <c r="I3837" s="152" t="s">
        <v>112</v>
      </c>
    </row>
    <row r="3838" customFormat="false" ht="12.75" hidden="false" customHeight="false" outlineLevel="0" collapsed="false">
      <c r="A3838" s="0" t="s">
        <v>61</v>
      </c>
      <c r="B3838" s="0" t="s">
        <v>113</v>
      </c>
      <c r="C3838" s="0" t="s">
        <v>108</v>
      </c>
      <c r="D3838" s="116" t="n">
        <v>41214</v>
      </c>
      <c r="E3838" s="0" t="n">
        <v>0.05</v>
      </c>
      <c r="F3838" s="0" t="n">
        <v>3133105</v>
      </c>
      <c r="G3838" s="151" t="s">
        <v>111</v>
      </c>
      <c r="H3838" s="151" t="s">
        <v>111</v>
      </c>
      <c r="I3838" s="152" t="s">
        <v>112</v>
      </c>
    </row>
    <row r="3839" customFormat="false" ht="12.75" hidden="false" customHeight="false" outlineLevel="0" collapsed="false">
      <c r="A3839" s="0" t="s">
        <v>62</v>
      </c>
      <c r="B3839" s="0" t="s">
        <v>110</v>
      </c>
      <c r="C3839" s="0" t="s">
        <v>108</v>
      </c>
      <c r="D3839" s="116" t="n">
        <v>41214</v>
      </c>
      <c r="E3839" s="0" t="n">
        <v>0.555</v>
      </c>
      <c r="F3839" s="0" t="n">
        <v>3133106</v>
      </c>
      <c r="G3839" s="151" t="s">
        <v>111</v>
      </c>
      <c r="H3839" s="151" t="s">
        <v>111</v>
      </c>
      <c r="I3839" s="152" t="s">
        <v>112</v>
      </c>
    </row>
    <row r="3840" customFormat="false" ht="12.75" hidden="false" customHeight="false" outlineLevel="0" collapsed="false">
      <c r="A3840" s="0" t="s">
        <v>62</v>
      </c>
      <c r="B3840" s="0" t="s">
        <v>113</v>
      </c>
      <c r="C3840" s="0" t="s">
        <v>108</v>
      </c>
      <c r="D3840" s="116" t="n">
        <v>41214</v>
      </c>
      <c r="E3840" s="0" t="n">
        <v>0.14</v>
      </c>
      <c r="F3840" s="0" t="n">
        <v>3133107</v>
      </c>
      <c r="G3840" s="151" t="s">
        <v>111</v>
      </c>
      <c r="H3840" s="151" t="s">
        <v>111</v>
      </c>
      <c r="I3840" s="152" t="s">
        <v>112</v>
      </c>
    </row>
    <row r="3841" customFormat="false" ht="12.75" hidden="false" customHeight="false" outlineLevel="0" collapsed="false">
      <c r="A3841" s="0" t="s">
        <v>49</v>
      </c>
      <c r="B3841" s="0" t="s">
        <v>110</v>
      </c>
      <c r="C3841" s="0" t="s">
        <v>108</v>
      </c>
      <c r="D3841" s="116" t="n">
        <v>41214</v>
      </c>
      <c r="E3841" s="0" t="n">
        <v>0.46</v>
      </c>
      <c r="F3841" s="0" t="n">
        <v>3133108</v>
      </c>
      <c r="G3841" s="151" t="s">
        <v>111</v>
      </c>
      <c r="H3841" s="151" t="s">
        <v>111</v>
      </c>
      <c r="I3841" s="152" t="s">
        <v>112</v>
      </c>
    </row>
    <row r="3842" customFormat="false" ht="12.75" hidden="false" customHeight="false" outlineLevel="0" collapsed="false">
      <c r="A3842" s="0" t="s">
        <v>49</v>
      </c>
      <c r="B3842" s="0" t="s">
        <v>113</v>
      </c>
      <c r="C3842" s="0" t="s">
        <v>108</v>
      </c>
      <c r="D3842" s="116" t="n">
        <v>41214</v>
      </c>
      <c r="E3842" s="0" t="n">
        <v>0.05</v>
      </c>
      <c r="F3842" s="0" t="n">
        <v>3133109</v>
      </c>
      <c r="G3842" s="151" t="s">
        <v>111</v>
      </c>
      <c r="H3842" s="151" t="s">
        <v>111</v>
      </c>
      <c r="I3842" s="152" t="s">
        <v>112</v>
      </c>
    </row>
    <row r="3843" customFormat="false" ht="12.75" hidden="false" customHeight="false" outlineLevel="0" collapsed="false">
      <c r="A3843" s="0" t="s">
        <v>50</v>
      </c>
      <c r="B3843" s="0" t="s">
        <v>110</v>
      </c>
      <c r="C3843" s="0" t="s">
        <v>108</v>
      </c>
      <c r="D3843" s="116" t="n">
        <v>41214</v>
      </c>
      <c r="E3843" s="0" t="n">
        <v>0.7</v>
      </c>
      <c r="F3843" s="0" t="n">
        <v>3133110</v>
      </c>
      <c r="G3843" s="151" t="s">
        <v>111</v>
      </c>
      <c r="H3843" s="151" t="s">
        <v>111</v>
      </c>
      <c r="I3843" s="152" t="s">
        <v>112</v>
      </c>
    </row>
    <row r="3844" customFormat="false" ht="12.75" hidden="false" customHeight="false" outlineLevel="0" collapsed="false">
      <c r="A3844" s="0" t="s">
        <v>50</v>
      </c>
      <c r="B3844" s="0" t="s">
        <v>113</v>
      </c>
      <c r="C3844" s="0" t="s">
        <v>108</v>
      </c>
      <c r="D3844" s="116" t="n">
        <v>41214</v>
      </c>
      <c r="E3844" s="0" t="n">
        <v>-0.17</v>
      </c>
      <c r="F3844" s="0" t="n">
        <v>3133111</v>
      </c>
      <c r="G3844" s="151" t="s">
        <v>111</v>
      </c>
      <c r="H3844" s="151" t="s">
        <v>111</v>
      </c>
      <c r="I3844" s="152" t="s">
        <v>112</v>
      </c>
    </row>
    <row r="3845" customFormat="false" ht="12.75" hidden="false" customHeight="false" outlineLevel="0" collapsed="false">
      <c r="A3845" s="0" t="s">
        <v>51</v>
      </c>
      <c r="B3845" s="0" t="s">
        <v>110</v>
      </c>
      <c r="C3845" s="0" t="s">
        <v>108</v>
      </c>
      <c r="D3845" s="116" t="n">
        <v>41214</v>
      </c>
      <c r="E3845" s="0" t="n">
        <v>0.7</v>
      </c>
      <c r="F3845" s="0" t="n">
        <v>3133112</v>
      </c>
      <c r="G3845" s="151" t="s">
        <v>111</v>
      </c>
      <c r="H3845" s="151" t="s">
        <v>111</v>
      </c>
      <c r="I3845" s="152" t="s">
        <v>112</v>
      </c>
    </row>
    <row r="3846" customFormat="false" ht="12.75" hidden="false" customHeight="false" outlineLevel="0" collapsed="false">
      <c r="A3846" s="0" t="s">
        <v>51</v>
      </c>
      <c r="B3846" s="0" t="s">
        <v>113</v>
      </c>
      <c r="C3846" s="0" t="s">
        <v>108</v>
      </c>
      <c r="D3846" s="116" t="n">
        <v>41214</v>
      </c>
      <c r="E3846" s="0" t="n">
        <v>0.055</v>
      </c>
      <c r="F3846" s="0" t="n">
        <v>3133113</v>
      </c>
      <c r="G3846" s="151" t="s">
        <v>111</v>
      </c>
      <c r="H3846" s="151" t="s">
        <v>111</v>
      </c>
      <c r="I3846" s="152" t="s">
        <v>112</v>
      </c>
    </row>
    <row r="3847" customFormat="false" ht="12.75" hidden="false" customHeight="false" outlineLevel="0" collapsed="false">
      <c r="A3847" s="0" t="s">
        <v>52</v>
      </c>
      <c r="B3847" s="0" t="s">
        <v>110</v>
      </c>
      <c r="C3847" s="0" t="s">
        <v>108</v>
      </c>
      <c r="D3847" s="116" t="n">
        <v>41214</v>
      </c>
      <c r="E3847" s="0" t="n">
        <v>0.7</v>
      </c>
      <c r="F3847" s="0" t="n">
        <v>3133114</v>
      </c>
      <c r="G3847" s="151" t="s">
        <v>111</v>
      </c>
      <c r="H3847" s="151" t="s">
        <v>111</v>
      </c>
      <c r="I3847" s="152" t="s">
        <v>112</v>
      </c>
    </row>
    <row r="3848" customFormat="false" ht="12.75" hidden="false" customHeight="false" outlineLevel="0" collapsed="false">
      <c r="A3848" s="0" t="s">
        <v>52</v>
      </c>
      <c r="B3848" s="0" t="s">
        <v>113</v>
      </c>
      <c r="C3848" s="0" t="s">
        <v>108</v>
      </c>
      <c r="D3848" s="116" t="n">
        <v>41214</v>
      </c>
      <c r="E3848" s="0" t="n">
        <v>-0.05</v>
      </c>
      <c r="F3848" s="0" t="n">
        <v>3133115</v>
      </c>
      <c r="G3848" s="151" t="s">
        <v>111</v>
      </c>
      <c r="H3848" s="151" t="s">
        <v>111</v>
      </c>
      <c r="I3848" s="152" t="s">
        <v>112</v>
      </c>
    </row>
    <row r="3849" customFormat="false" ht="12.75" hidden="false" customHeight="false" outlineLevel="0" collapsed="false">
      <c r="A3849" s="0" t="s">
        <v>17</v>
      </c>
      <c r="B3849" s="0" t="s">
        <v>110</v>
      </c>
      <c r="C3849" s="0" t="s">
        <v>108</v>
      </c>
      <c r="D3849" s="116" t="n">
        <v>41214</v>
      </c>
      <c r="E3849" s="0" t="n">
        <v>0</v>
      </c>
      <c r="F3849" s="0" t="n">
        <v>3133116</v>
      </c>
      <c r="G3849" s="151" t="s">
        <v>111</v>
      </c>
      <c r="H3849" s="151" t="s">
        <v>111</v>
      </c>
      <c r="I3849" s="152" t="s">
        <v>112</v>
      </c>
    </row>
    <row r="3850" customFormat="false" ht="12.75" hidden="false" customHeight="false" outlineLevel="0" collapsed="false">
      <c r="A3850" s="0" t="s">
        <v>17</v>
      </c>
      <c r="B3850" s="0" t="s">
        <v>113</v>
      </c>
      <c r="C3850" s="0" t="s">
        <v>108</v>
      </c>
      <c r="D3850" s="116" t="n">
        <v>41214</v>
      </c>
      <c r="E3850" s="0" t="n">
        <v>0</v>
      </c>
      <c r="F3850" s="0" t="n">
        <v>3133117</v>
      </c>
      <c r="G3850" s="151" t="s">
        <v>111</v>
      </c>
      <c r="H3850" s="151" t="s">
        <v>111</v>
      </c>
      <c r="I3850" s="152" t="s">
        <v>112</v>
      </c>
    </row>
    <row r="3851" customFormat="false" ht="12.75" hidden="false" customHeight="false" outlineLevel="0" collapsed="false">
      <c r="A3851" s="0" t="s">
        <v>18</v>
      </c>
      <c r="B3851" s="0" t="s">
        <v>110</v>
      </c>
      <c r="C3851" s="0" t="s">
        <v>108</v>
      </c>
      <c r="D3851" s="116" t="n">
        <v>41214</v>
      </c>
      <c r="E3851" s="0" t="n">
        <v>0</v>
      </c>
      <c r="F3851" s="0" t="n">
        <v>3133118</v>
      </c>
      <c r="G3851" s="151" t="s">
        <v>111</v>
      </c>
      <c r="H3851" s="151" t="s">
        <v>111</v>
      </c>
      <c r="I3851" s="152" t="s">
        <v>112</v>
      </c>
    </row>
    <row r="3852" customFormat="false" ht="12.75" hidden="false" customHeight="false" outlineLevel="0" collapsed="false">
      <c r="A3852" s="0" t="s">
        <v>18</v>
      </c>
      <c r="B3852" s="0" t="s">
        <v>113</v>
      </c>
      <c r="C3852" s="0" t="s">
        <v>108</v>
      </c>
      <c r="D3852" s="116" t="n">
        <v>41214</v>
      </c>
      <c r="E3852" s="0" t="n">
        <v>0</v>
      </c>
      <c r="F3852" s="0" t="n">
        <v>3133119</v>
      </c>
      <c r="G3852" s="151" t="s">
        <v>111</v>
      </c>
      <c r="H3852" s="151" t="s">
        <v>111</v>
      </c>
      <c r="I3852" s="152" t="s">
        <v>112</v>
      </c>
    </row>
    <row r="3853" customFormat="false" ht="12.75" hidden="false" customHeight="false" outlineLevel="0" collapsed="false">
      <c r="A3853" s="0" t="s">
        <v>19</v>
      </c>
      <c r="B3853" s="0" t="s">
        <v>110</v>
      </c>
      <c r="C3853" s="0" t="s">
        <v>108</v>
      </c>
      <c r="D3853" s="116" t="n">
        <v>41214</v>
      </c>
      <c r="E3853" s="0" t="n">
        <v>0.505</v>
      </c>
      <c r="F3853" s="0" t="n">
        <v>3133120</v>
      </c>
      <c r="G3853" s="151" t="s">
        <v>111</v>
      </c>
      <c r="H3853" s="151" t="s">
        <v>111</v>
      </c>
      <c r="I3853" s="152" t="s">
        <v>112</v>
      </c>
    </row>
    <row r="3854" customFormat="false" ht="12.75" hidden="false" customHeight="false" outlineLevel="0" collapsed="false">
      <c r="A3854" s="0" t="s">
        <v>19</v>
      </c>
      <c r="B3854" s="0" t="s">
        <v>113</v>
      </c>
      <c r="C3854" s="0" t="s">
        <v>108</v>
      </c>
      <c r="D3854" s="116" t="n">
        <v>41214</v>
      </c>
      <c r="E3854" s="0" t="n">
        <v>0.1</v>
      </c>
      <c r="F3854" s="0" t="n">
        <v>3133121</v>
      </c>
      <c r="G3854" s="151" t="s">
        <v>111</v>
      </c>
      <c r="H3854" s="151" t="s">
        <v>111</v>
      </c>
      <c r="I3854" s="152" t="s">
        <v>112</v>
      </c>
    </row>
    <row r="3855" customFormat="false" ht="12.75" hidden="false" customHeight="false" outlineLevel="0" collapsed="false">
      <c r="A3855" s="0" t="s">
        <v>21</v>
      </c>
      <c r="B3855" s="0" t="s">
        <v>110</v>
      </c>
      <c r="C3855" s="0" t="s">
        <v>108</v>
      </c>
      <c r="D3855" s="116" t="n">
        <v>41214</v>
      </c>
      <c r="E3855" s="0" t="n">
        <v>0</v>
      </c>
      <c r="F3855" s="0" t="n">
        <v>3133122</v>
      </c>
      <c r="G3855" s="151" t="s">
        <v>111</v>
      </c>
      <c r="H3855" s="151" t="s">
        <v>111</v>
      </c>
      <c r="I3855" s="152" t="s">
        <v>112</v>
      </c>
    </row>
    <row r="3856" customFormat="false" ht="12.75" hidden="false" customHeight="false" outlineLevel="0" collapsed="false">
      <c r="A3856" s="0" t="s">
        <v>21</v>
      </c>
      <c r="B3856" s="0" t="s">
        <v>113</v>
      </c>
      <c r="C3856" s="0" t="s">
        <v>108</v>
      </c>
      <c r="D3856" s="116" t="n">
        <v>41214</v>
      </c>
      <c r="E3856" s="0" t="n">
        <v>0</v>
      </c>
      <c r="F3856" s="0" t="n">
        <v>3133123</v>
      </c>
      <c r="G3856" s="151" t="s">
        <v>111</v>
      </c>
      <c r="H3856" s="151" t="s">
        <v>111</v>
      </c>
      <c r="I3856" s="152" t="s">
        <v>112</v>
      </c>
    </row>
    <row r="3857" customFormat="false" ht="12.75" hidden="false" customHeight="false" outlineLevel="0" collapsed="false">
      <c r="A3857" s="0" t="s">
        <v>73</v>
      </c>
      <c r="B3857" s="0" t="s">
        <v>80</v>
      </c>
      <c r="C3857" s="0" t="s">
        <v>108</v>
      </c>
      <c r="D3857" s="116" t="n">
        <v>41214</v>
      </c>
      <c r="E3857" s="0" t="n">
        <v>0.05</v>
      </c>
      <c r="F3857" s="0" t="n">
        <v>3133124</v>
      </c>
      <c r="G3857" s="151" t="s">
        <v>111</v>
      </c>
      <c r="H3857" s="151" t="s">
        <v>111</v>
      </c>
      <c r="I3857" s="152" t="s">
        <v>112</v>
      </c>
    </row>
    <row r="3858" customFormat="false" ht="12.75" hidden="false" customHeight="false" outlineLevel="0" collapsed="false">
      <c r="A3858" s="0" t="s">
        <v>74</v>
      </c>
      <c r="B3858" s="0" t="s">
        <v>80</v>
      </c>
      <c r="C3858" s="0" t="s">
        <v>108</v>
      </c>
      <c r="D3858" s="116" t="n">
        <v>41214</v>
      </c>
      <c r="E3858" s="0" t="n">
        <v>0.055</v>
      </c>
      <c r="F3858" s="0" t="n">
        <v>3133125</v>
      </c>
      <c r="G3858" s="151" t="s">
        <v>111</v>
      </c>
      <c r="H3858" s="151" t="s">
        <v>111</v>
      </c>
      <c r="I3858" s="152" t="s">
        <v>112</v>
      </c>
    </row>
    <row r="3859" customFormat="false" ht="12.75" hidden="false" customHeight="false" outlineLevel="0" collapsed="false">
      <c r="A3859" s="0" t="s">
        <v>75</v>
      </c>
      <c r="B3859" s="0" t="s">
        <v>80</v>
      </c>
      <c r="C3859" s="0" t="s">
        <v>108</v>
      </c>
      <c r="D3859" s="116" t="n">
        <v>41214</v>
      </c>
      <c r="E3859" s="0" t="n">
        <v>-0.05</v>
      </c>
      <c r="F3859" s="0" t="n">
        <v>3133126</v>
      </c>
      <c r="G3859" s="151" t="s">
        <v>111</v>
      </c>
      <c r="H3859" s="151" t="s">
        <v>111</v>
      </c>
      <c r="I3859" s="152" t="s">
        <v>112</v>
      </c>
    </row>
    <row r="3860" customFormat="false" ht="12.75" hidden="false" customHeight="false" outlineLevel="0" collapsed="false">
      <c r="A3860" s="0" t="s">
        <v>76</v>
      </c>
      <c r="B3860" s="0" t="s">
        <v>80</v>
      </c>
      <c r="C3860" s="0" t="s">
        <v>108</v>
      </c>
      <c r="D3860" s="116" t="n">
        <v>41214</v>
      </c>
      <c r="E3860" s="0" t="n">
        <v>0.055</v>
      </c>
      <c r="F3860" s="0" t="n">
        <v>3133127</v>
      </c>
      <c r="G3860" s="151" t="s">
        <v>111</v>
      </c>
      <c r="H3860" s="151" t="s">
        <v>111</v>
      </c>
      <c r="I3860" s="152" t="s">
        <v>112</v>
      </c>
    </row>
    <row r="3861" customFormat="false" ht="12.75" hidden="false" customHeight="false" outlineLevel="0" collapsed="false">
      <c r="A3861" s="0" t="s">
        <v>72</v>
      </c>
      <c r="B3861" s="0" t="s">
        <v>80</v>
      </c>
      <c r="C3861" s="0" t="s">
        <v>108</v>
      </c>
      <c r="D3861" s="116" t="n">
        <v>41214</v>
      </c>
      <c r="E3861" s="158" t="n">
        <v>41244</v>
      </c>
      <c r="I3861" s="152" t="s">
        <v>109</v>
      </c>
    </row>
    <row r="3862" customFormat="false" ht="12.75" hidden="false" customHeight="false" outlineLevel="0" collapsed="false">
      <c r="A3862" s="0" t="s">
        <v>59</v>
      </c>
      <c r="B3862" s="0" t="s">
        <v>110</v>
      </c>
      <c r="C3862" s="0" t="s">
        <v>108</v>
      </c>
      <c r="D3862" s="116" t="n">
        <v>41244</v>
      </c>
      <c r="E3862" s="0" t="n">
        <v>0.605</v>
      </c>
      <c r="F3862" s="0" t="n">
        <v>3133100</v>
      </c>
      <c r="G3862" s="151" t="s">
        <v>111</v>
      </c>
      <c r="H3862" s="151" t="s">
        <v>111</v>
      </c>
      <c r="I3862" s="152" t="s">
        <v>112</v>
      </c>
    </row>
    <row r="3863" customFormat="false" ht="12.75" hidden="false" customHeight="false" outlineLevel="0" collapsed="false">
      <c r="A3863" s="0" t="s">
        <v>59</v>
      </c>
      <c r="B3863" s="0" t="s">
        <v>113</v>
      </c>
      <c r="C3863" s="0" t="s">
        <v>108</v>
      </c>
      <c r="D3863" s="116" t="n">
        <v>41244</v>
      </c>
      <c r="E3863" s="0" t="n">
        <v>0.05</v>
      </c>
      <c r="F3863" s="0" t="n">
        <v>3133101</v>
      </c>
      <c r="G3863" s="151" t="s">
        <v>111</v>
      </c>
      <c r="H3863" s="151" t="s">
        <v>111</v>
      </c>
      <c r="I3863" s="152" t="s">
        <v>112</v>
      </c>
    </row>
    <row r="3864" customFormat="false" ht="12.75" hidden="false" customHeight="false" outlineLevel="0" collapsed="false">
      <c r="A3864" s="0" t="s">
        <v>60</v>
      </c>
      <c r="B3864" s="0" t="s">
        <v>110</v>
      </c>
      <c r="C3864" s="0" t="s">
        <v>108</v>
      </c>
      <c r="D3864" s="116" t="n">
        <v>41244</v>
      </c>
      <c r="E3864" s="0" t="n">
        <v>0.605</v>
      </c>
      <c r="F3864" s="0" t="n">
        <v>3133102</v>
      </c>
      <c r="G3864" s="151" t="s">
        <v>111</v>
      </c>
      <c r="H3864" s="151" t="s">
        <v>111</v>
      </c>
      <c r="I3864" s="152" t="s">
        <v>112</v>
      </c>
    </row>
    <row r="3865" customFormat="false" ht="12.75" hidden="false" customHeight="false" outlineLevel="0" collapsed="false">
      <c r="A3865" s="0" t="s">
        <v>60</v>
      </c>
      <c r="B3865" s="0" t="s">
        <v>113</v>
      </c>
      <c r="C3865" s="0" t="s">
        <v>108</v>
      </c>
      <c r="D3865" s="116" t="n">
        <v>41244</v>
      </c>
      <c r="E3865" s="0" t="n">
        <v>0.29</v>
      </c>
      <c r="F3865" s="0" t="n">
        <v>3133103</v>
      </c>
      <c r="G3865" s="151" t="s">
        <v>111</v>
      </c>
      <c r="H3865" s="151" t="s">
        <v>111</v>
      </c>
      <c r="I3865" s="152" t="s">
        <v>112</v>
      </c>
    </row>
    <row r="3866" customFormat="false" ht="12.75" hidden="false" customHeight="false" outlineLevel="0" collapsed="false">
      <c r="A3866" s="0" t="s">
        <v>61</v>
      </c>
      <c r="B3866" s="0" t="s">
        <v>110</v>
      </c>
      <c r="C3866" s="0" t="s">
        <v>108</v>
      </c>
      <c r="D3866" s="116" t="n">
        <v>41244</v>
      </c>
      <c r="E3866" s="0" t="n">
        <v>0.605</v>
      </c>
      <c r="F3866" s="0" t="n">
        <v>3133104</v>
      </c>
      <c r="G3866" s="151" t="s">
        <v>111</v>
      </c>
      <c r="H3866" s="151" t="s">
        <v>111</v>
      </c>
      <c r="I3866" s="152" t="s">
        <v>112</v>
      </c>
    </row>
    <row r="3867" customFormat="false" ht="12.75" hidden="false" customHeight="false" outlineLevel="0" collapsed="false">
      <c r="A3867" s="0" t="s">
        <v>61</v>
      </c>
      <c r="B3867" s="0" t="s">
        <v>113</v>
      </c>
      <c r="C3867" s="0" t="s">
        <v>108</v>
      </c>
      <c r="D3867" s="116" t="n">
        <v>41244</v>
      </c>
      <c r="E3867" s="0" t="n">
        <v>0.05</v>
      </c>
      <c r="F3867" s="0" t="n">
        <v>3133105</v>
      </c>
      <c r="G3867" s="151" t="s">
        <v>111</v>
      </c>
      <c r="H3867" s="151" t="s">
        <v>111</v>
      </c>
      <c r="I3867" s="152" t="s">
        <v>112</v>
      </c>
    </row>
    <row r="3868" customFormat="false" ht="12.75" hidden="false" customHeight="false" outlineLevel="0" collapsed="false">
      <c r="A3868" s="0" t="s">
        <v>62</v>
      </c>
      <c r="B3868" s="0" t="s">
        <v>110</v>
      </c>
      <c r="C3868" s="0" t="s">
        <v>108</v>
      </c>
      <c r="D3868" s="116" t="n">
        <v>41244</v>
      </c>
      <c r="E3868" s="0" t="n">
        <v>0.605</v>
      </c>
      <c r="F3868" s="0" t="n">
        <v>3133106</v>
      </c>
      <c r="G3868" s="151" t="s">
        <v>111</v>
      </c>
      <c r="H3868" s="151" t="s">
        <v>111</v>
      </c>
      <c r="I3868" s="152" t="s">
        <v>112</v>
      </c>
    </row>
    <row r="3869" customFormat="false" ht="12.75" hidden="false" customHeight="false" outlineLevel="0" collapsed="false">
      <c r="A3869" s="0" t="s">
        <v>62</v>
      </c>
      <c r="B3869" s="0" t="s">
        <v>113</v>
      </c>
      <c r="C3869" s="0" t="s">
        <v>108</v>
      </c>
      <c r="D3869" s="116" t="n">
        <v>41244</v>
      </c>
      <c r="E3869" s="0" t="n">
        <v>0.29</v>
      </c>
      <c r="F3869" s="0" t="n">
        <v>3133107</v>
      </c>
      <c r="G3869" s="151" t="s">
        <v>111</v>
      </c>
      <c r="H3869" s="151" t="s">
        <v>111</v>
      </c>
      <c r="I3869" s="152" t="s">
        <v>112</v>
      </c>
    </row>
    <row r="3870" customFormat="false" ht="12.75" hidden="false" customHeight="false" outlineLevel="0" collapsed="false">
      <c r="A3870" s="0" t="s">
        <v>49</v>
      </c>
      <c r="B3870" s="0" t="s">
        <v>110</v>
      </c>
      <c r="C3870" s="0" t="s">
        <v>108</v>
      </c>
      <c r="D3870" s="116" t="n">
        <v>41244</v>
      </c>
      <c r="E3870" s="0" t="n">
        <v>0.77</v>
      </c>
      <c r="F3870" s="0" t="n">
        <v>3133108</v>
      </c>
      <c r="G3870" s="151" t="s">
        <v>111</v>
      </c>
      <c r="H3870" s="151" t="s">
        <v>111</v>
      </c>
      <c r="I3870" s="152" t="s">
        <v>112</v>
      </c>
    </row>
    <row r="3871" customFormat="false" ht="12.75" hidden="false" customHeight="false" outlineLevel="0" collapsed="false">
      <c r="A3871" s="0" t="s">
        <v>49</v>
      </c>
      <c r="B3871" s="0" t="s">
        <v>113</v>
      </c>
      <c r="C3871" s="0" t="s">
        <v>108</v>
      </c>
      <c r="D3871" s="116" t="n">
        <v>41244</v>
      </c>
      <c r="E3871" s="0" t="n">
        <v>0.05</v>
      </c>
      <c r="F3871" s="0" t="n">
        <v>3133109</v>
      </c>
      <c r="G3871" s="151" t="s">
        <v>111</v>
      </c>
      <c r="H3871" s="151" t="s">
        <v>111</v>
      </c>
      <c r="I3871" s="152" t="s">
        <v>112</v>
      </c>
    </row>
    <row r="3872" customFormat="false" ht="12.75" hidden="false" customHeight="false" outlineLevel="0" collapsed="false">
      <c r="A3872" s="0" t="s">
        <v>50</v>
      </c>
      <c r="B3872" s="0" t="s">
        <v>110</v>
      </c>
      <c r="C3872" s="0" t="s">
        <v>108</v>
      </c>
      <c r="D3872" s="116" t="n">
        <v>41244</v>
      </c>
      <c r="E3872" s="0" t="n">
        <v>0.98</v>
      </c>
      <c r="F3872" s="0" t="n">
        <v>3133110</v>
      </c>
      <c r="G3872" s="151" t="s">
        <v>111</v>
      </c>
      <c r="H3872" s="151" t="s">
        <v>111</v>
      </c>
      <c r="I3872" s="152" t="s">
        <v>112</v>
      </c>
    </row>
    <row r="3873" customFormat="false" ht="12.75" hidden="false" customHeight="false" outlineLevel="0" collapsed="false">
      <c r="A3873" s="0" t="s">
        <v>50</v>
      </c>
      <c r="B3873" s="0" t="s">
        <v>113</v>
      </c>
      <c r="C3873" s="0" t="s">
        <v>108</v>
      </c>
      <c r="D3873" s="116" t="n">
        <v>41244</v>
      </c>
      <c r="E3873" s="0" t="n">
        <v>-0.13</v>
      </c>
      <c r="F3873" s="0" t="n">
        <v>3133111</v>
      </c>
      <c r="G3873" s="151" t="s">
        <v>111</v>
      </c>
      <c r="H3873" s="151" t="s">
        <v>111</v>
      </c>
      <c r="I3873" s="152" t="s">
        <v>112</v>
      </c>
    </row>
    <row r="3874" customFormat="false" ht="12.75" hidden="false" customHeight="false" outlineLevel="0" collapsed="false">
      <c r="A3874" s="0" t="s">
        <v>51</v>
      </c>
      <c r="B3874" s="0" t="s">
        <v>110</v>
      </c>
      <c r="C3874" s="0" t="s">
        <v>108</v>
      </c>
      <c r="D3874" s="116" t="n">
        <v>41244</v>
      </c>
      <c r="E3874" s="0" t="n">
        <v>0.98</v>
      </c>
      <c r="F3874" s="0" t="n">
        <v>3133112</v>
      </c>
      <c r="G3874" s="151" t="s">
        <v>111</v>
      </c>
      <c r="H3874" s="151" t="s">
        <v>111</v>
      </c>
      <c r="I3874" s="152" t="s">
        <v>112</v>
      </c>
    </row>
    <row r="3875" customFormat="false" ht="12.75" hidden="false" customHeight="false" outlineLevel="0" collapsed="false">
      <c r="A3875" s="0" t="s">
        <v>51</v>
      </c>
      <c r="B3875" s="0" t="s">
        <v>113</v>
      </c>
      <c r="C3875" s="0" t="s">
        <v>108</v>
      </c>
      <c r="D3875" s="116" t="n">
        <v>41244</v>
      </c>
      <c r="E3875" s="0" t="n">
        <v>0.25</v>
      </c>
      <c r="F3875" s="0" t="n">
        <v>3133113</v>
      </c>
      <c r="G3875" s="151" t="s">
        <v>111</v>
      </c>
      <c r="H3875" s="151" t="s">
        <v>111</v>
      </c>
      <c r="I3875" s="152" t="s">
        <v>112</v>
      </c>
    </row>
    <row r="3876" customFormat="false" ht="12.75" hidden="false" customHeight="false" outlineLevel="0" collapsed="false">
      <c r="A3876" s="0" t="s">
        <v>52</v>
      </c>
      <c r="B3876" s="0" t="s">
        <v>110</v>
      </c>
      <c r="C3876" s="0" t="s">
        <v>108</v>
      </c>
      <c r="D3876" s="116" t="n">
        <v>41244</v>
      </c>
      <c r="E3876" s="0" t="n">
        <v>0.98</v>
      </c>
      <c r="F3876" s="0" t="n">
        <v>3133114</v>
      </c>
      <c r="G3876" s="151" t="s">
        <v>111</v>
      </c>
      <c r="H3876" s="151" t="s">
        <v>111</v>
      </c>
      <c r="I3876" s="152" t="s">
        <v>112</v>
      </c>
    </row>
    <row r="3877" customFormat="false" ht="12.75" hidden="false" customHeight="false" outlineLevel="0" collapsed="false">
      <c r="A3877" s="0" t="s">
        <v>52</v>
      </c>
      <c r="B3877" s="0" t="s">
        <v>113</v>
      </c>
      <c r="C3877" s="0" t="s">
        <v>108</v>
      </c>
      <c r="D3877" s="116" t="n">
        <v>41244</v>
      </c>
      <c r="E3877" s="0" t="n">
        <v>-0.05</v>
      </c>
      <c r="F3877" s="0" t="n">
        <v>3133115</v>
      </c>
      <c r="G3877" s="151" t="s">
        <v>111</v>
      </c>
      <c r="H3877" s="151" t="s">
        <v>111</v>
      </c>
      <c r="I3877" s="152" t="s">
        <v>112</v>
      </c>
    </row>
    <row r="3878" customFormat="false" ht="12.75" hidden="false" customHeight="false" outlineLevel="0" collapsed="false">
      <c r="A3878" s="0" t="s">
        <v>17</v>
      </c>
      <c r="B3878" s="0" t="s">
        <v>110</v>
      </c>
      <c r="C3878" s="0" t="s">
        <v>108</v>
      </c>
      <c r="D3878" s="116" t="n">
        <v>41244</v>
      </c>
      <c r="E3878" s="0" t="n">
        <v>0</v>
      </c>
      <c r="F3878" s="0" t="n">
        <v>3133116</v>
      </c>
      <c r="G3878" s="151" t="s">
        <v>111</v>
      </c>
      <c r="H3878" s="151" t="s">
        <v>111</v>
      </c>
      <c r="I3878" s="152" t="s">
        <v>112</v>
      </c>
    </row>
    <row r="3879" customFormat="false" ht="12.75" hidden="false" customHeight="false" outlineLevel="0" collapsed="false">
      <c r="A3879" s="0" t="s">
        <v>17</v>
      </c>
      <c r="B3879" s="0" t="s">
        <v>113</v>
      </c>
      <c r="C3879" s="0" t="s">
        <v>108</v>
      </c>
      <c r="D3879" s="116" t="n">
        <v>41244</v>
      </c>
      <c r="E3879" s="0" t="n">
        <v>0</v>
      </c>
      <c r="F3879" s="0" t="n">
        <v>3133117</v>
      </c>
      <c r="G3879" s="151" t="s">
        <v>111</v>
      </c>
      <c r="H3879" s="151" t="s">
        <v>111</v>
      </c>
      <c r="I3879" s="152" t="s">
        <v>112</v>
      </c>
    </row>
    <row r="3880" customFormat="false" ht="12.75" hidden="false" customHeight="false" outlineLevel="0" collapsed="false">
      <c r="A3880" s="0" t="s">
        <v>18</v>
      </c>
      <c r="B3880" s="0" t="s">
        <v>110</v>
      </c>
      <c r="C3880" s="0" t="s">
        <v>108</v>
      </c>
      <c r="D3880" s="116" t="n">
        <v>41244</v>
      </c>
      <c r="E3880" s="0" t="n">
        <v>0</v>
      </c>
      <c r="F3880" s="0" t="n">
        <v>3133118</v>
      </c>
      <c r="G3880" s="151" t="s">
        <v>111</v>
      </c>
      <c r="H3880" s="151" t="s">
        <v>111</v>
      </c>
      <c r="I3880" s="152" t="s">
        <v>112</v>
      </c>
    </row>
    <row r="3881" customFormat="false" ht="12.75" hidden="false" customHeight="false" outlineLevel="0" collapsed="false">
      <c r="A3881" s="0" t="s">
        <v>18</v>
      </c>
      <c r="B3881" s="0" t="s">
        <v>113</v>
      </c>
      <c r="C3881" s="0" t="s">
        <v>108</v>
      </c>
      <c r="D3881" s="116" t="n">
        <v>41244</v>
      </c>
      <c r="E3881" s="0" t="n">
        <v>0</v>
      </c>
      <c r="F3881" s="0" t="n">
        <v>3133119</v>
      </c>
      <c r="G3881" s="151" t="s">
        <v>111</v>
      </c>
      <c r="H3881" s="151" t="s">
        <v>111</v>
      </c>
      <c r="I3881" s="152" t="s">
        <v>112</v>
      </c>
    </row>
    <row r="3882" customFormat="false" ht="12.75" hidden="false" customHeight="false" outlineLevel="0" collapsed="false">
      <c r="A3882" s="0" t="s">
        <v>19</v>
      </c>
      <c r="B3882" s="0" t="s">
        <v>110</v>
      </c>
      <c r="C3882" s="0" t="s">
        <v>108</v>
      </c>
      <c r="D3882" s="116" t="n">
        <v>41244</v>
      </c>
      <c r="E3882" s="0" t="n">
        <v>0.535</v>
      </c>
      <c r="F3882" s="0" t="n">
        <v>3133120</v>
      </c>
      <c r="G3882" s="151" t="s">
        <v>111</v>
      </c>
      <c r="H3882" s="151" t="s">
        <v>111</v>
      </c>
      <c r="I3882" s="152" t="s">
        <v>112</v>
      </c>
    </row>
    <row r="3883" customFormat="false" ht="12.75" hidden="false" customHeight="false" outlineLevel="0" collapsed="false">
      <c r="A3883" s="0" t="s">
        <v>19</v>
      </c>
      <c r="B3883" s="0" t="s">
        <v>113</v>
      </c>
      <c r="C3883" s="0" t="s">
        <v>108</v>
      </c>
      <c r="D3883" s="116" t="n">
        <v>41244</v>
      </c>
      <c r="E3883" s="0" t="n">
        <v>0.3</v>
      </c>
      <c r="F3883" s="0" t="n">
        <v>3133121</v>
      </c>
      <c r="G3883" s="151" t="s">
        <v>111</v>
      </c>
      <c r="H3883" s="151" t="s">
        <v>111</v>
      </c>
      <c r="I3883" s="152" t="s">
        <v>112</v>
      </c>
    </row>
    <row r="3884" customFormat="false" ht="12.75" hidden="false" customHeight="false" outlineLevel="0" collapsed="false">
      <c r="A3884" s="0" t="s">
        <v>21</v>
      </c>
      <c r="B3884" s="0" t="s">
        <v>110</v>
      </c>
      <c r="C3884" s="0" t="s">
        <v>108</v>
      </c>
      <c r="D3884" s="116" t="n">
        <v>41244</v>
      </c>
      <c r="E3884" s="0" t="n">
        <v>0</v>
      </c>
      <c r="F3884" s="0" t="n">
        <v>3133122</v>
      </c>
      <c r="G3884" s="151" t="s">
        <v>111</v>
      </c>
      <c r="H3884" s="151" t="s">
        <v>111</v>
      </c>
      <c r="I3884" s="152" t="s">
        <v>112</v>
      </c>
    </row>
    <row r="3885" customFormat="false" ht="12.75" hidden="false" customHeight="false" outlineLevel="0" collapsed="false">
      <c r="A3885" s="0" t="s">
        <v>21</v>
      </c>
      <c r="B3885" s="0" t="s">
        <v>113</v>
      </c>
      <c r="C3885" s="0" t="s">
        <v>108</v>
      </c>
      <c r="D3885" s="116" t="n">
        <v>41244</v>
      </c>
      <c r="E3885" s="0" t="n">
        <v>0</v>
      </c>
      <c r="F3885" s="0" t="n">
        <v>3133123</v>
      </c>
      <c r="G3885" s="151" t="s">
        <v>111</v>
      </c>
      <c r="H3885" s="151" t="s">
        <v>111</v>
      </c>
      <c r="I3885" s="152" t="s">
        <v>112</v>
      </c>
    </row>
    <row r="3886" customFormat="false" ht="12.75" hidden="false" customHeight="false" outlineLevel="0" collapsed="false">
      <c r="A3886" s="0" t="s">
        <v>73</v>
      </c>
      <c r="B3886" s="0" t="s">
        <v>80</v>
      </c>
      <c r="C3886" s="0" t="s">
        <v>108</v>
      </c>
      <c r="D3886" s="116" t="n">
        <v>41244</v>
      </c>
      <c r="E3886" s="0" t="n">
        <v>0.05</v>
      </c>
      <c r="F3886" s="0" t="n">
        <v>3133124</v>
      </c>
      <c r="G3886" s="151" t="s">
        <v>111</v>
      </c>
      <c r="H3886" s="151" t="s">
        <v>111</v>
      </c>
      <c r="I3886" s="152" t="s">
        <v>112</v>
      </c>
    </row>
    <row r="3887" customFormat="false" ht="12.75" hidden="false" customHeight="false" outlineLevel="0" collapsed="false">
      <c r="A3887" s="0" t="s">
        <v>74</v>
      </c>
      <c r="B3887" s="0" t="s">
        <v>80</v>
      </c>
      <c r="C3887" s="0" t="s">
        <v>108</v>
      </c>
      <c r="D3887" s="116" t="n">
        <v>41244</v>
      </c>
      <c r="E3887" s="0" t="n">
        <v>0.25</v>
      </c>
      <c r="F3887" s="0" t="n">
        <v>3133125</v>
      </c>
      <c r="G3887" s="151" t="s">
        <v>111</v>
      </c>
      <c r="H3887" s="151" t="s">
        <v>111</v>
      </c>
      <c r="I3887" s="152" t="s">
        <v>112</v>
      </c>
    </row>
    <row r="3888" customFormat="false" ht="12.75" hidden="false" customHeight="false" outlineLevel="0" collapsed="false">
      <c r="A3888" s="0" t="s">
        <v>75</v>
      </c>
      <c r="B3888" s="0" t="s">
        <v>80</v>
      </c>
      <c r="C3888" s="0" t="s">
        <v>108</v>
      </c>
      <c r="D3888" s="116" t="n">
        <v>41244</v>
      </c>
      <c r="E3888" s="0" t="n">
        <v>-0.05</v>
      </c>
      <c r="F3888" s="0" t="n">
        <v>3133126</v>
      </c>
      <c r="G3888" s="151" t="s">
        <v>111</v>
      </c>
      <c r="H3888" s="151" t="s">
        <v>111</v>
      </c>
      <c r="I3888" s="152" t="s">
        <v>112</v>
      </c>
    </row>
    <row r="3889" customFormat="false" ht="12.75" hidden="false" customHeight="false" outlineLevel="0" collapsed="false">
      <c r="A3889" s="0" t="s">
        <v>76</v>
      </c>
      <c r="B3889" s="0" t="s">
        <v>80</v>
      </c>
      <c r="C3889" s="0" t="s">
        <v>108</v>
      </c>
      <c r="D3889" s="116" t="n">
        <v>41244</v>
      </c>
      <c r="E3889" s="0" t="n">
        <v>0.25</v>
      </c>
      <c r="F3889" s="0" t="n">
        <v>3133127</v>
      </c>
      <c r="G3889" s="151" t="s">
        <v>111</v>
      </c>
      <c r="H3889" s="151" t="s">
        <v>111</v>
      </c>
      <c r="I3889" s="152" t="s">
        <v>112</v>
      </c>
    </row>
    <row r="3890" customFormat="false" ht="12.75" hidden="false" customHeight="false" outlineLevel="0" collapsed="false">
      <c r="A3890" s="0" t="s">
        <v>72</v>
      </c>
      <c r="B3890" s="0" t="s">
        <v>80</v>
      </c>
      <c r="C3890" s="0" t="s">
        <v>108</v>
      </c>
      <c r="D3890" s="116" t="n">
        <v>41244</v>
      </c>
      <c r="E3890" s="158" t="n">
        <v>41275</v>
      </c>
      <c r="I3890" s="152" t="s">
        <v>109</v>
      </c>
    </row>
    <row r="3891" customFormat="false" ht="12.75" hidden="false" customHeight="false" outlineLevel="0" collapsed="false">
      <c r="A3891" s="0" t="s">
        <v>59</v>
      </c>
      <c r="B3891" s="0" t="s">
        <v>110</v>
      </c>
      <c r="C3891" s="0" t="s">
        <v>108</v>
      </c>
      <c r="D3891" s="116" t="n">
        <v>41275</v>
      </c>
      <c r="E3891" s="0" t="n">
        <v>0.605</v>
      </c>
      <c r="F3891" s="0" t="n">
        <v>3133100</v>
      </c>
      <c r="G3891" s="151" t="s">
        <v>111</v>
      </c>
      <c r="H3891" s="151" t="s">
        <v>111</v>
      </c>
      <c r="I3891" s="152" t="s">
        <v>112</v>
      </c>
    </row>
    <row r="3892" customFormat="false" ht="12.75" hidden="false" customHeight="false" outlineLevel="0" collapsed="false">
      <c r="A3892" s="0" t="s">
        <v>59</v>
      </c>
      <c r="B3892" s="0" t="s">
        <v>113</v>
      </c>
      <c r="C3892" s="0" t="s">
        <v>108</v>
      </c>
      <c r="D3892" s="116" t="n">
        <v>41275</v>
      </c>
      <c r="E3892" s="0" t="n">
        <v>0.05</v>
      </c>
      <c r="F3892" s="0" t="n">
        <v>3133101</v>
      </c>
      <c r="G3892" s="151" t="s">
        <v>111</v>
      </c>
      <c r="H3892" s="151" t="s">
        <v>111</v>
      </c>
      <c r="I3892" s="152" t="s">
        <v>112</v>
      </c>
    </row>
    <row r="3893" customFormat="false" ht="12.75" hidden="false" customHeight="false" outlineLevel="0" collapsed="false">
      <c r="A3893" s="0" t="s">
        <v>60</v>
      </c>
      <c r="B3893" s="0" t="s">
        <v>110</v>
      </c>
      <c r="C3893" s="0" t="s">
        <v>108</v>
      </c>
      <c r="D3893" s="116" t="n">
        <v>41275</v>
      </c>
      <c r="E3893" s="0" t="n">
        <v>0.605</v>
      </c>
      <c r="F3893" s="0" t="n">
        <v>3133102</v>
      </c>
      <c r="G3893" s="151" t="s">
        <v>111</v>
      </c>
      <c r="H3893" s="151" t="s">
        <v>111</v>
      </c>
      <c r="I3893" s="152" t="s">
        <v>112</v>
      </c>
    </row>
    <row r="3894" customFormat="false" ht="12.75" hidden="false" customHeight="false" outlineLevel="0" collapsed="false">
      <c r="A3894" s="0" t="s">
        <v>60</v>
      </c>
      <c r="B3894" s="0" t="s">
        <v>113</v>
      </c>
      <c r="C3894" s="0" t="s">
        <v>108</v>
      </c>
      <c r="D3894" s="116" t="n">
        <v>41275</v>
      </c>
      <c r="E3894" s="0" t="n">
        <v>0.32</v>
      </c>
      <c r="F3894" s="0" t="n">
        <v>3133103</v>
      </c>
      <c r="G3894" s="151" t="s">
        <v>111</v>
      </c>
      <c r="H3894" s="151" t="s">
        <v>111</v>
      </c>
      <c r="I3894" s="152" t="s">
        <v>112</v>
      </c>
    </row>
    <row r="3895" customFormat="false" ht="12.75" hidden="false" customHeight="false" outlineLevel="0" collapsed="false">
      <c r="A3895" s="0" t="s">
        <v>61</v>
      </c>
      <c r="B3895" s="0" t="s">
        <v>110</v>
      </c>
      <c r="C3895" s="0" t="s">
        <v>108</v>
      </c>
      <c r="D3895" s="116" t="n">
        <v>41275</v>
      </c>
      <c r="E3895" s="0" t="n">
        <v>0.605</v>
      </c>
      <c r="F3895" s="0" t="n">
        <v>3133104</v>
      </c>
      <c r="G3895" s="151" t="s">
        <v>111</v>
      </c>
      <c r="H3895" s="151" t="s">
        <v>111</v>
      </c>
      <c r="I3895" s="152" t="s">
        <v>112</v>
      </c>
    </row>
    <row r="3896" customFormat="false" ht="12.75" hidden="false" customHeight="false" outlineLevel="0" collapsed="false">
      <c r="A3896" s="0" t="s">
        <v>61</v>
      </c>
      <c r="B3896" s="0" t="s">
        <v>113</v>
      </c>
      <c r="C3896" s="0" t="s">
        <v>108</v>
      </c>
      <c r="D3896" s="116" t="n">
        <v>41275</v>
      </c>
      <c r="E3896" s="0" t="n">
        <v>0.05</v>
      </c>
      <c r="F3896" s="0" t="n">
        <v>3133105</v>
      </c>
      <c r="G3896" s="151" t="s">
        <v>111</v>
      </c>
      <c r="H3896" s="151" t="s">
        <v>111</v>
      </c>
      <c r="I3896" s="152" t="s">
        <v>112</v>
      </c>
    </row>
    <row r="3897" customFormat="false" ht="12.75" hidden="false" customHeight="false" outlineLevel="0" collapsed="false">
      <c r="A3897" s="0" t="s">
        <v>62</v>
      </c>
      <c r="B3897" s="0" t="s">
        <v>110</v>
      </c>
      <c r="C3897" s="0" t="s">
        <v>108</v>
      </c>
      <c r="D3897" s="116" t="n">
        <v>41275</v>
      </c>
      <c r="E3897" s="0" t="n">
        <v>0.605</v>
      </c>
      <c r="F3897" s="0" t="n">
        <v>3133106</v>
      </c>
      <c r="G3897" s="151" t="s">
        <v>111</v>
      </c>
      <c r="H3897" s="151" t="s">
        <v>111</v>
      </c>
      <c r="I3897" s="152" t="s">
        <v>112</v>
      </c>
    </row>
    <row r="3898" customFormat="false" ht="12.75" hidden="false" customHeight="false" outlineLevel="0" collapsed="false">
      <c r="A3898" s="0" t="s">
        <v>62</v>
      </c>
      <c r="B3898" s="0" t="s">
        <v>113</v>
      </c>
      <c r="C3898" s="0" t="s">
        <v>108</v>
      </c>
      <c r="D3898" s="116" t="n">
        <v>41275</v>
      </c>
      <c r="E3898" s="0" t="n">
        <v>0.32</v>
      </c>
      <c r="F3898" s="0" t="n">
        <v>3133107</v>
      </c>
      <c r="G3898" s="151" t="s">
        <v>111</v>
      </c>
      <c r="H3898" s="151" t="s">
        <v>111</v>
      </c>
      <c r="I3898" s="152" t="s">
        <v>112</v>
      </c>
    </row>
    <row r="3899" customFormat="false" ht="12.75" hidden="false" customHeight="false" outlineLevel="0" collapsed="false">
      <c r="A3899" s="0" t="s">
        <v>49</v>
      </c>
      <c r="B3899" s="0" t="s">
        <v>110</v>
      </c>
      <c r="C3899" s="0" t="s">
        <v>108</v>
      </c>
      <c r="D3899" s="116" t="n">
        <v>41275</v>
      </c>
      <c r="E3899" s="0" t="n">
        <v>1.04</v>
      </c>
      <c r="F3899" s="0" t="n">
        <v>3133108</v>
      </c>
      <c r="G3899" s="151" t="s">
        <v>111</v>
      </c>
      <c r="H3899" s="151" t="s">
        <v>111</v>
      </c>
      <c r="I3899" s="152" t="s">
        <v>112</v>
      </c>
    </row>
    <row r="3900" customFormat="false" ht="12.75" hidden="false" customHeight="false" outlineLevel="0" collapsed="false">
      <c r="A3900" s="0" t="s">
        <v>49</v>
      </c>
      <c r="B3900" s="0" t="s">
        <v>113</v>
      </c>
      <c r="C3900" s="0" t="s">
        <v>108</v>
      </c>
      <c r="D3900" s="116" t="n">
        <v>41275</v>
      </c>
      <c r="E3900" s="0" t="n">
        <v>0.05</v>
      </c>
      <c r="F3900" s="0" t="n">
        <v>3133109</v>
      </c>
      <c r="G3900" s="151" t="s">
        <v>111</v>
      </c>
      <c r="H3900" s="151" t="s">
        <v>111</v>
      </c>
      <c r="I3900" s="152" t="s">
        <v>112</v>
      </c>
    </row>
    <row r="3901" customFormat="false" ht="12.75" hidden="false" customHeight="false" outlineLevel="0" collapsed="false">
      <c r="A3901" s="0" t="s">
        <v>50</v>
      </c>
      <c r="B3901" s="0" t="s">
        <v>110</v>
      </c>
      <c r="C3901" s="0" t="s">
        <v>108</v>
      </c>
      <c r="D3901" s="116" t="n">
        <v>41275</v>
      </c>
      <c r="E3901" s="0" t="n">
        <v>1.6</v>
      </c>
      <c r="F3901" s="0" t="n">
        <v>3133110</v>
      </c>
      <c r="G3901" s="151" t="s">
        <v>111</v>
      </c>
      <c r="H3901" s="151" t="s">
        <v>111</v>
      </c>
      <c r="I3901" s="152" t="s">
        <v>112</v>
      </c>
    </row>
    <row r="3902" customFormat="false" ht="12.75" hidden="false" customHeight="false" outlineLevel="0" collapsed="false">
      <c r="A3902" s="0" t="s">
        <v>50</v>
      </c>
      <c r="B3902" s="0" t="s">
        <v>113</v>
      </c>
      <c r="C3902" s="0" t="s">
        <v>108</v>
      </c>
      <c r="D3902" s="116" t="n">
        <v>41275</v>
      </c>
      <c r="E3902" s="0" t="n">
        <v>-0.25</v>
      </c>
      <c r="F3902" s="0" t="n">
        <v>3133111</v>
      </c>
      <c r="G3902" s="151" t="s">
        <v>111</v>
      </c>
      <c r="H3902" s="151" t="s">
        <v>111</v>
      </c>
      <c r="I3902" s="152" t="s">
        <v>112</v>
      </c>
    </row>
    <row r="3903" customFormat="false" ht="12.75" hidden="false" customHeight="false" outlineLevel="0" collapsed="false">
      <c r="A3903" s="0" t="s">
        <v>51</v>
      </c>
      <c r="B3903" s="0" t="s">
        <v>110</v>
      </c>
      <c r="C3903" s="0" t="s">
        <v>108</v>
      </c>
      <c r="D3903" s="116" t="n">
        <v>41275</v>
      </c>
      <c r="E3903" s="0" t="n">
        <v>1.6</v>
      </c>
      <c r="F3903" s="0" t="n">
        <v>3133112</v>
      </c>
      <c r="G3903" s="151" t="s">
        <v>111</v>
      </c>
      <c r="H3903" s="151" t="s">
        <v>111</v>
      </c>
      <c r="I3903" s="152" t="s">
        <v>112</v>
      </c>
    </row>
    <row r="3904" customFormat="false" ht="12.75" hidden="false" customHeight="false" outlineLevel="0" collapsed="false">
      <c r="A3904" s="0" t="s">
        <v>51</v>
      </c>
      <c r="B3904" s="0" t="s">
        <v>113</v>
      </c>
      <c r="C3904" s="0" t="s">
        <v>108</v>
      </c>
      <c r="D3904" s="116" t="n">
        <v>41275</v>
      </c>
      <c r="E3904" s="0" t="n">
        <v>0.45</v>
      </c>
      <c r="F3904" s="0" t="n">
        <v>3133113</v>
      </c>
      <c r="G3904" s="151" t="s">
        <v>111</v>
      </c>
      <c r="H3904" s="151" t="s">
        <v>111</v>
      </c>
      <c r="I3904" s="152" t="s">
        <v>112</v>
      </c>
    </row>
    <row r="3905" customFormat="false" ht="12.75" hidden="false" customHeight="false" outlineLevel="0" collapsed="false">
      <c r="A3905" s="0" t="s">
        <v>52</v>
      </c>
      <c r="B3905" s="0" t="s">
        <v>110</v>
      </c>
      <c r="C3905" s="0" t="s">
        <v>108</v>
      </c>
      <c r="D3905" s="116" t="n">
        <v>41275</v>
      </c>
      <c r="E3905" s="0" t="n">
        <v>1.6</v>
      </c>
      <c r="F3905" s="0" t="n">
        <v>3133114</v>
      </c>
      <c r="G3905" s="151" t="s">
        <v>111</v>
      </c>
      <c r="H3905" s="151" t="s">
        <v>111</v>
      </c>
      <c r="I3905" s="152" t="s">
        <v>112</v>
      </c>
    </row>
    <row r="3906" customFormat="false" ht="12.75" hidden="false" customHeight="false" outlineLevel="0" collapsed="false">
      <c r="A3906" s="0" t="s">
        <v>52</v>
      </c>
      <c r="B3906" s="0" t="s">
        <v>113</v>
      </c>
      <c r="C3906" s="0" t="s">
        <v>108</v>
      </c>
      <c r="D3906" s="116" t="n">
        <v>41275</v>
      </c>
      <c r="E3906" s="0" t="n">
        <v>-0.2</v>
      </c>
      <c r="F3906" s="0" t="n">
        <v>3133115</v>
      </c>
      <c r="G3906" s="151" t="s">
        <v>111</v>
      </c>
      <c r="H3906" s="151" t="s">
        <v>111</v>
      </c>
      <c r="I3906" s="152" t="s">
        <v>112</v>
      </c>
    </row>
    <row r="3907" customFormat="false" ht="12.75" hidden="false" customHeight="false" outlineLevel="0" collapsed="false">
      <c r="A3907" s="0" t="s">
        <v>17</v>
      </c>
      <c r="B3907" s="0" t="s">
        <v>110</v>
      </c>
      <c r="C3907" s="0" t="s">
        <v>108</v>
      </c>
      <c r="D3907" s="116" t="n">
        <v>41275</v>
      </c>
      <c r="E3907" s="0" t="n">
        <v>0</v>
      </c>
      <c r="F3907" s="0" t="n">
        <v>3133116</v>
      </c>
      <c r="G3907" s="151" t="s">
        <v>111</v>
      </c>
      <c r="H3907" s="151" t="s">
        <v>111</v>
      </c>
      <c r="I3907" s="152" t="s">
        <v>112</v>
      </c>
    </row>
    <row r="3908" customFormat="false" ht="12.75" hidden="false" customHeight="false" outlineLevel="0" collapsed="false">
      <c r="A3908" s="0" t="s">
        <v>17</v>
      </c>
      <c r="B3908" s="0" t="s">
        <v>113</v>
      </c>
      <c r="C3908" s="0" t="s">
        <v>108</v>
      </c>
      <c r="D3908" s="116" t="n">
        <v>41275</v>
      </c>
      <c r="E3908" s="0" t="n">
        <v>0</v>
      </c>
      <c r="F3908" s="0" t="n">
        <v>3133117</v>
      </c>
      <c r="G3908" s="151" t="s">
        <v>111</v>
      </c>
      <c r="H3908" s="151" t="s">
        <v>111</v>
      </c>
      <c r="I3908" s="152" t="s">
        <v>112</v>
      </c>
    </row>
    <row r="3909" customFormat="false" ht="12.75" hidden="false" customHeight="false" outlineLevel="0" collapsed="false">
      <c r="A3909" s="0" t="s">
        <v>18</v>
      </c>
      <c r="B3909" s="0" t="s">
        <v>110</v>
      </c>
      <c r="C3909" s="0" t="s">
        <v>108</v>
      </c>
      <c r="D3909" s="116" t="n">
        <v>41275</v>
      </c>
      <c r="E3909" s="0" t="n">
        <v>0</v>
      </c>
      <c r="F3909" s="0" t="n">
        <v>3133118</v>
      </c>
      <c r="G3909" s="151" t="s">
        <v>111</v>
      </c>
      <c r="H3909" s="151" t="s">
        <v>111</v>
      </c>
      <c r="I3909" s="152" t="s">
        <v>112</v>
      </c>
    </row>
    <row r="3910" customFormat="false" ht="12.75" hidden="false" customHeight="false" outlineLevel="0" collapsed="false">
      <c r="A3910" s="0" t="s">
        <v>18</v>
      </c>
      <c r="B3910" s="0" t="s">
        <v>113</v>
      </c>
      <c r="C3910" s="0" t="s">
        <v>108</v>
      </c>
      <c r="D3910" s="116" t="n">
        <v>41275</v>
      </c>
      <c r="E3910" s="0" t="n">
        <v>0</v>
      </c>
      <c r="F3910" s="0" t="n">
        <v>3133119</v>
      </c>
      <c r="G3910" s="151" t="s">
        <v>111</v>
      </c>
      <c r="H3910" s="151" t="s">
        <v>111</v>
      </c>
      <c r="I3910" s="152" t="s">
        <v>112</v>
      </c>
    </row>
    <row r="3911" customFormat="false" ht="12.75" hidden="false" customHeight="false" outlineLevel="0" collapsed="false">
      <c r="A3911" s="0" t="s">
        <v>19</v>
      </c>
      <c r="B3911" s="0" t="s">
        <v>110</v>
      </c>
      <c r="C3911" s="0" t="s">
        <v>108</v>
      </c>
      <c r="D3911" s="116" t="n">
        <v>41275</v>
      </c>
      <c r="E3911" s="0" t="n">
        <v>0.525</v>
      </c>
      <c r="F3911" s="0" t="n">
        <v>3133120</v>
      </c>
      <c r="G3911" s="151" t="s">
        <v>111</v>
      </c>
      <c r="H3911" s="151" t="s">
        <v>111</v>
      </c>
      <c r="I3911" s="152" t="s">
        <v>112</v>
      </c>
    </row>
    <row r="3912" customFormat="false" ht="12.75" hidden="false" customHeight="false" outlineLevel="0" collapsed="false">
      <c r="A3912" s="0" t="s">
        <v>19</v>
      </c>
      <c r="B3912" s="0" t="s">
        <v>113</v>
      </c>
      <c r="C3912" s="0" t="s">
        <v>108</v>
      </c>
      <c r="D3912" s="116" t="n">
        <v>41275</v>
      </c>
      <c r="E3912" s="0" t="n">
        <v>0.05</v>
      </c>
      <c r="F3912" s="0" t="n">
        <v>3133121</v>
      </c>
      <c r="G3912" s="151" t="s">
        <v>111</v>
      </c>
      <c r="H3912" s="151" t="s">
        <v>111</v>
      </c>
      <c r="I3912" s="152" t="s">
        <v>112</v>
      </c>
    </row>
    <row r="3913" customFormat="false" ht="12.75" hidden="false" customHeight="false" outlineLevel="0" collapsed="false">
      <c r="A3913" s="0" t="s">
        <v>21</v>
      </c>
      <c r="B3913" s="0" t="s">
        <v>110</v>
      </c>
      <c r="C3913" s="0" t="s">
        <v>108</v>
      </c>
      <c r="D3913" s="116" t="n">
        <v>41275</v>
      </c>
      <c r="E3913" s="0" t="n">
        <v>0</v>
      </c>
      <c r="F3913" s="0" t="n">
        <v>3133122</v>
      </c>
      <c r="G3913" s="151" t="s">
        <v>111</v>
      </c>
      <c r="H3913" s="151" t="s">
        <v>111</v>
      </c>
      <c r="I3913" s="152" t="s">
        <v>112</v>
      </c>
    </row>
    <row r="3914" customFormat="false" ht="12.75" hidden="false" customHeight="false" outlineLevel="0" collapsed="false">
      <c r="A3914" s="0" t="s">
        <v>21</v>
      </c>
      <c r="B3914" s="0" t="s">
        <v>113</v>
      </c>
      <c r="C3914" s="0" t="s">
        <v>108</v>
      </c>
      <c r="D3914" s="116" t="n">
        <v>41275</v>
      </c>
      <c r="E3914" s="0" t="n">
        <v>0</v>
      </c>
      <c r="F3914" s="0" t="n">
        <v>3133123</v>
      </c>
      <c r="G3914" s="151" t="s">
        <v>111</v>
      </c>
      <c r="H3914" s="151" t="s">
        <v>111</v>
      </c>
      <c r="I3914" s="152" t="s">
        <v>112</v>
      </c>
    </row>
    <row r="3915" customFormat="false" ht="12.75" hidden="false" customHeight="false" outlineLevel="0" collapsed="false">
      <c r="A3915" s="0" t="s">
        <v>73</v>
      </c>
      <c r="B3915" s="0" t="s">
        <v>80</v>
      </c>
      <c r="C3915" s="0" t="s">
        <v>108</v>
      </c>
      <c r="D3915" s="116" t="n">
        <v>41275</v>
      </c>
      <c r="E3915" s="0" t="n">
        <v>0.05</v>
      </c>
      <c r="F3915" s="0" t="n">
        <v>3133124</v>
      </c>
      <c r="G3915" s="151" t="s">
        <v>111</v>
      </c>
      <c r="H3915" s="151" t="s">
        <v>111</v>
      </c>
      <c r="I3915" s="152" t="s">
        <v>112</v>
      </c>
    </row>
    <row r="3916" customFormat="false" ht="12.75" hidden="false" customHeight="false" outlineLevel="0" collapsed="false">
      <c r="A3916" s="0" t="s">
        <v>74</v>
      </c>
      <c r="B3916" s="0" t="s">
        <v>80</v>
      </c>
      <c r="C3916" s="0" t="s">
        <v>108</v>
      </c>
      <c r="D3916" s="116" t="n">
        <v>41275</v>
      </c>
      <c r="E3916" s="0" t="n">
        <v>0.45</v>
      </c>
      <c r="F3916" s="0" t="n">
        <v>3133125</v>
      </c>
      <c r="G3916" s="151" t="s">
        <v>111</v>
      </c>
      <c r="H3916" s="151" t="s">
        <v>111</v>
      </c>
      <c r="I3916" s="152" t="s">
        <v>112</v>
      </c>
    </row>
    <row r="3917" customFormat="false" ht="12.75" hidden="false" customHeight="false" outlineLevel="0" collapsed="false">
      <c r="A3917" s="0" t="s">
        <v>75</v>
      </c>
      <c r="B3917" s="0" t="s">
        <v>80</v>
      </c>
      <c r="C3917" s="0" t="s">
        <v>108</v>
      </c>
      <c r="D3917" s="116" t="n">
        <v>41275</v>
      </c>
      <c r="E3917" s="0" t="n">
        <v>-0.2</v>
      </c>
      <c r="F3917" s="0" t="n">
        <v>3133126</v>
      </c>
      <c r="G3917" s="151" t="s">
        <v>111</v>
      </c>
      <c r="H3917" s="151" t="s">
        <v>111</v>
      </c>
      <c r="I3917" s="152" t="s">
        <v>112</v>
      </c>
    </row>
    <row r="3918" customFormat="false" ht="12.75" hidden="false" customHeight="false" outlineLevel="0" collapsed="false">
      <c r="A3918" s="0" t="s">
        <v>76</v>
      </c>
      <c r="B3918" s="0" t="s">
        <v>80</v>
      </c>
      <c r="C3918" s="0" t="s">
        <v>108</v>
      </c>
      <c r="D3918" s="116" t="n">
        <v>41275</v>
      </c>
      <c r="E3918" s="0" t="n">
        <v>0.45</v>
      </c>
      <c r="F3918" s="0" t="n">
        <v>3133127</v>
      </c>
      <c r="G3918" s="151" t="s">
        <v>111</v>
      </c>
      <c r="H3918" s="151" t="s">
        <v>111</v>
      </c>
      <c r="I3918" s="152" t="s">
        <v>112</v>
      </c>
    </row>
    <row r="3919" customFormat="false" ht="12.75" hidden="false" customHeight="false" outlineLevel="0" collapsed="false">
      <c r="A3919" s="0" t="s">
        <v>72</v>
      </c>
      <c r="B3919" s="0" t="s">
        <v>80</v>
      </c>
      <c r="C3919" s="0" t="s">
        <v>108</v>
      </c>
      <c r="D3919" s="116" t="n">
        <v>41275</v>
      </c>
      <c r="E3919" s="158" t="n">
        <v>41306</v>
      </c>
      <c r="I3919" s="152" t="s">
        <v>109</v>
      </c>
    </row>
    <row r="3920" customFormat="false" ht="12.75" hidden="false" customHeight="false" outlineLevel="0" collapsed="false">
      <c r="A3920" s="0" t="s">
        <v>59</v>
      </c>
      <c r="B3920" s="0" t="s">
        <v>110</v>
      </c>
      <c r="C3920" s="0" t="s">
        <v>108</v>
      </c>
      <c r="D3920" s="116" t="n">
        <v>41306</v>
      </c>
      <c r="E3920" s="0" t="n">
        <v>1.215</v>
      </c>
      <c r="F3920" s="0" t="n">
        <v>3133100</v>
      </c>
      <c r="G3920" s="151" t="s">
        <v>111</v>
      </c>
      <c r="H3920" s="151" t="s">
        <v>111</v>
      </c>
      <c r="I3920" s="152" t="s">
        <v>112</v>
      </c>
    </row>
    <row r="3921" customFormat="false" ht="12.75" hidden="false" customHeight="false" outlineLevel="0" collapsed="false">
      <c r="A3921" s="0" t="s">
        <v>59</v>
      </c>
      <c r="B3921" s="0" t="s">
        <v>113</v>
      </c>
      <c r="C3921" s="0" t="s">
        <v>108</v>
      </c>
      <c r="D3921" s="116" t="n">
        <v>41306</v>
      </c>
      <c r="E3921" s="0" t="n">
        <v>0.05</v>
      </c>
      <c r="F3921" s="0" t="n">
        <v>3133101</v>
      </c>
      <c r="G3921" s="151" t="s">
        <v>111</v>
      </c>
      <c r="H3921" s="151" t="s">
        <v>111</v>
      </c>
      <c r="I3921" s="152" t="s">
        <v>112</v>
      </c>
    </row>
    <row r="3922" customFormat="false" ht="12.75" hidden="false" customHeight="false" outlineLevel="0" collapsed="false">
      <c r="A3922" s="0" t="s">
        <v>60</v>
      </c>
      <c r="B3922" s="0" t="s">
        <v>110</v>
      </c>
      <c r="C3922" s="0" t="s">
        <v>108</v>
      </c>
      <c r="D3922" s="116" t="n">
        <v>41306</v>
      </c>
      <c r="E3922" s="0" t="n">
        <v>1.215</v>
      </c>
      <c r="F3922" s="0" t="n">
        <v>3133102</v>
      </c>
      <c r="G3922" s="151" t="s">
        <v>111</v>
      </c>
      <c r="H3922" s="151" t="s">
        <v>111</v>
      </c>
      <c r="I3922" s="152" t="s">
        <v>112</v>
      </c>
    </row>
    <row r="3923" customFormat="false" ht="12.75" hidden="false" customHeight="false" outlineLevel="0" collapsed="false">
      <c r="A3923" s="0" t="s">
        <v>60</v>
      </c>
      <c r="B3923" s="0" t="s">
        <v>113</v>
      </c>
      <c r="C3923" s="0" t="s">
        <v>108</v>
      </c>
      <c r="D3923" s="116" t="n">
        <v>41306</v>
      </c>
      <c r="E3923" s="0" t="n">
        <v>0.32</v>
      </c>
      <c r="F3923" s="0" t="n">
        <v>3133103</v>
      </c>
      <c r="G3923" s="151" t="s">
        <v>111</v>
      </c>
      <c r="H3923" s="151" t="s">
        <v>111</v>
      </c>
      <c r="I3923" s="152" t="s">
        <v>112</v>
      </c>
    </row>
    <row r="3924" customFormat="false" ht="12.75" hidden="false" customHeight="false" outlineLevel="0" collapsed="false">
      <c r="A3924" s="0" t="s">
        <v>61</v>
      </c>
      <c r="B3924" s="0" t="s">
        <v>110</v>
      </c>
      <c r="C3924" s="0" t="s">
        <v>108</v>
      </c>
      <c r="D3924" s="116" t="n">
        <v>41306</v>
      </c>
      <c r="E3924" s="0" t="n">
        <v>1.215</v>
      </c>
      <c r="F3924" s="0" t="n">
        <v>3133104</v>
      </c>
      <c r="G3924" s="151" t="s">
        <v>111</v>
      </c>
      <c r="H3924" s="151" t="s">
        <v>111</v>
      </c>
      <c r="I3924" s="152" t="s">
        <v>112</v>
      </c>
    </row>
    <row r="3925" customFormat="false" ht="12.75" hidden="false" customHeight="false" outlineLevel="0" collapsed="false">
      <c r="A3925" s="0" t="s">
        <v>61</v>
      </c>
      <c r="B3925" s="0" t="s">
        <v>113</v>
      </c>
      <c r="C3925" s="0" t="s">
        <v>108</v>
      </c>
      <c r="D3925" s="116" t="n">
        <v>41306</v>
      </c>
      <c r="E3925" s="0" t="n">
        <v>0.05</v>
      </c>
      <c r="F3925" s="0" t="n">
        <v>3133105</v>
      </c>
      <c r="G3925" s="151" t="s">
        <v>111</v>
      </c>
      <c r="H3925" s="151" t="s">
        <v>111</v>
      </c>
      <c r="I3925" s="152" t="s">
        <v>112</v>
      </c>
    </row>
    <row r="3926" customFormat="false" ht="12.75" hidden="false" customHeight="false" outlineLevel="0" collapsed="false">
      <c r="A3926" s="0" t="s">
        <v>62</v>
      </c>
      <c r="B3926" s="0" t="s">
        <v>110</v>
      </c>
      <c r="C3926" s="0" t="s">
        <v>108</v>
      </c>
      <c r="D3926" s="116" t="n">
        <v>41306</v>
      </c>
      <c r="E3926" s="0" t="n">
        <v>1.215</v>
      </c>
      <c r="F3926" s="0" t="n">
        <v>3133106</v>
      </c>
      <c r="G3926" s="151" t="s">
        <v>111</v>
      </c>
      <c r="H3926" s="151" t="s">
        <v>111</v>
      </c>
      <c r="I3926" s="152" t="s">
        <v>112</v>
      </c>
    </row>
    <row r="3927" customFormat="false" ht="12.75" hidden="false" customHeight="false" outlineLevel="0" collapsed="false">
      <c r="A3927" s="0" t="s">
        <v>62</v>
      </c>
      <c r="B3927" s="0" t="s">
        <v>113</v>
      </c>
      <c r="C3927" s="0" t="s">
        <v>108</v>
      </c>
      <c r="D3927" s="116" t="n">
        <v>41306</v>
      </c>
      <c r="E3927" s="0" t="n">
        <v>0.32</v>
      </c>
      <c r="F3927" s="0" t="n">
        <v>3133107</v>
      </c>
      <c r="G3927" s="151" t="s">
        <v>111</v>
      </c>
      <c r="H3927" s="151" t="s">
        <v>111</v>
      </c>
      <c r="I3927" s="152" t="s">
        <v>112</v>
      </c>
    </row>
    <row r="3928" customFormat="false" ht="12.75" hidden="false" customHeight="false" outlineLevel="0" collapsed="false">
      <c r="A3928" s="0" t="s">
        <v>49</v>
      </c>
      <c r="B3928" s="0" t="s">
        <v>110</v>
      </c>
      <c r="C3928" s="0" t="s">
        <v>108</v>
      </c>
      <c r="D3928" s="116" t="n">
        <v>41306</v>
      </c>
      <c r="E3928" s="0" t="n">
        <v>1.04</v>
      </c>
      <c r="F3928" s="0" t="n">
        <v>3133108</v>
      </c>
      <c r="G3928" s="151" t="s">
        <v>111</v>
      </c>
      <c r="H3928" s="151" t="s">
        <v>111</v>
      </c>
      <c r="I3928" s="152" t="s">
        <v>112</v>
      </c>
    </row>
    <row r="3929" customFormat="false" ht="12.75" hidden="false" customHeight="false" outlineLevel="0" collapsed="false">
      <c r="A3929" s="0" t="s">
        <v>49</v>
      </c>
      <c r="B3929" s="0" t="s">
        <v>113</v>
      </c>
      <c r="C3929" s="0" t="s">
        <v>108</v>
      </c>
      <c r="D3929" s="116" t="n">
        <v>41306</v>
      </c>
      <c r="E3929" s="0" t="n">
        <v>0.05</v>
      </c>
      <c r="F3929" s="0" t="n">
        <v>3133109</v>
      </c>
      <c r="G3929" s="151" t="s">
        <v>111</v>
      </c>
      <c r="H3929" s="151" t="s">
        <v>111</v>
      </c>
      <c r="I3929" s="152" t="s">
        <v>112</v>
      </c>
    </row>
    <row r="3930" customFormat="false" ht="12.75" hidden="false" customHeight="false" outlineLevel="0" collapsed="false">
      <c r="A3930" s="0" t="s">
        <v>50</v>
      </c>
      <c r="B3930" s="0" t="s">
        <v>110</v>
      </c>
      <c r="C3930" s="0" t="s">
        <v>108</v>
      </c>
      <c r="D3930" s="116" t="n">
        <v>41306</v>
      </c>
      <c r="E3930" s="0" t="n">
        <v>1.6</v>
      </c>
      <c r="F3930" s="0" t="n">
        <v>3133110</v>
      </c>
      <c r="G3930" s="151" t="s">
        <v>111</v>
      </c>
      <c r="H3930" s="151" t="s">
        <v>111</v>
      </c>
      <c r="I3930" s="152" t="s">
        <v>112</v>
      </c>
    </row>
    <row r="3931" customFormat="false" ht="12.75" hidden="false" customHeight="false" outlineLevel="0" collapsed="false">
      <c r="A3931" s="0" t="s">
        <v>50</v>
      </c>
      <c r="B3931" s="0" t="s">
        <v>113</v>
      </c>
      <c r="C3931" s="0" t="s">
        <v>108</v>
      </c>
      <c r="D3931" s="116" t="n">
        <v>41306</v>
      </c>
      <c r="E3931" s="0" t="n">
        <v>-0.28</v>
      </c>
      <c r="F3931" s="0" t="n">
        <v>3133111</v>
      </c>
      <c r="G3931" s="151" t="s">
        <v>111</v>
      </c>
      <c r="H3931" s="151" t="s">
        <v>111</v>
      </c>
      <c r="I3931" s="152" t="s">
        <v>112</v>
      </c>
    </row>
    <row r="3932" customFormat="false" ht="12.75" hidden="false" customHeight="false" outlineLevel="0" collapsed="false">
      <c r="A3932" s="0" t="s">
        <v>51</v>
      </c>
      <c r="B3932" s="0" t="s">
        <v>110</v>
      </c>
      <c r="C3932" s="0" t="s">
        <v>108</v>
      </c>
      <c r="D3932" s="116" t="n">
        <v>41306</v>
      </c>
      <c r="E3932" s="0" t="n">
        <v>1.6</v>
      </c>
      <c r="F3932" s="0" t="n">
        <v>3133112</v>
      </c>
      <c r="G3932" s="151" t="s">
        <v>111</v>
      </c>
      <c r="H3932" s="151" t="s">
        <v>111</v>
      </c>
      <c r="I3932" s="152" t="s">
        <v>112</v>
      </c>
    </row>
    <row r="3933" customFormat="false" ht="12.75" hidden="false" customHeight="false" outlineLevel="0" collapsed="false">
      <c r="A3933" s="0" t="s">
        <v>51</v>
      </c>
      <c r="B3933" s="0" t="s">
        <v>113</v>
      </c>
      <c r="C3933" s="0" t="s">
        <v>108</v>
      </c>
      <c r="D3933" s="116" t="n">
        <v>41306</v>
      </c>
      <c r="E3933" s="0" t="n">
        <v>0.45</v>
      </c>
      <c r="F3933" s="0" t="n">
        <v>3133113</v>
      </c>
      <c r="G3933" s="151" t="s">
        <v>111</v>
      </c>
      <c r="H3933" s="151" t="s">
        <v>111</v>
      </c>
      <c r="I3933" s="152" t="s">
        <v>112</v>
      </c>
    </row>
    <row r="3934" customFormat="false" ht="12.75" hidden="false" customHeight="false" outlineLevel="0" collapsed="false">
      <c r="A3934" s="0" t="s">
        <v>52</v>
      </c>
      <c r="B3934" s="0" t="s">
        <v>110</v>
      </c>
      <c r="C3934" s="0" t="s">
        <v>108</v>
      </c>
      <c r="D3934" s="116" t="n">
        <v>41306</v>
      </c>
      <c r="E3934" s="0" t="n">
        <v>1.6</v>
      </c>
      <c r="F3934" s="0" t="n">
        <v>3133114</v>
      </c>
      <c r="G3934" s="151" t="s">
        <v>111</v>
      </c>
      <c r="H3934" s="151" t="s">
        <v>111</v>
      </c>
      <c r="I3934" s="152" t="s">
        <v>112</v>
      </c>
    </row>
    <row r="3935" customFormat="false" ht="12.75" hidden="false" customHeight="false" outlineLevel="0" collapsed="false">
      <c r="A3935" s="0" t="s">
        <v>52</v>
      </c>
      <c r="B3935" s="0" t="s">
        <v>113</v>
      </c>
      <c r="C3935" s="0" t="s">
        <v>108</v>
      </c>
      <c r="D3935" s="116" t="n">
        <v>41306</v>
      </c>
      <c r="E3935" s="0" t="n">
        <v>-0.2</v>
      </c>
      <c r="F3935" s="0" t="n">
        <v>3133115</v>
      </c>
      <c r="G3935" s="151" t="s">
        <v>111</v>
      </c>
      <c r="H3935" s="151" t="s">
        <v>111</v>
      </c>
      <c r="I3935" s="152" t="s">
        <v>112</v>
      </c>
    </row>
    <row r="3936" customFormat="false" ht="12.75" hidden="false" customHeight="false" outlineLevel="0" collapsed="false">
      <c r="A3936" s="0" t="s">
        <v>17</v>
      </c>
      <c r="B3936" s="0" t="s">
        <v>110</v>
      </c>
      <c r="C3936" s="0" t="s">
        <v>108</v>
      </c>
      <c r="D3936" s="116" t="n">
        <v>41306</v>
      </c>
      <c r="E3936" s="0" t="n">
        <v>0</v>
      </c>
      <c r="F3936" s="0" t="n">
        <v>3133116</v>
      </c>
      <c r="G3936" s="151" t="s">
        <v>111</v>
      </c>
      <c r="H3936" s="151" t="s">
        <v>111</v>
      </c>
      <c r="I3936" s="152" t="s">
        <v>112</v>
      </c>
    </row>
    <row r="3937" customFormat="false" ht="12.75" hidden="false" customHeight="false" outlineLevel="0" collapsed="false">
      <c r="A3937" s="0" t="s">
        <v>17</v>
      </c>
      <c r="B3937" s="0" t="s">
        <v>113</v>
      </c>
      <c r="C3937" s="0" t="s">
        <v>108</v>
      </c>
      <c r="D3937" s="116" t="n">
        <v>41306</v>
      </c>
      <c r="E3937" s="0" t="n">
        <v>0</v>
      </c>
      <c r="F3937" s="0" t="n">
        <v>3133117</v>
      </c>
      <c r="G3937" s="151" t="s">
        <v>111</v>
      </c>
      <c r="H3937" s="151" t="s">
        <v>111</v>
      </c>
      <c r="I3937" s="152" t="s">
        <v>112</v>
      </c>
    </row>
    <row r="3938" customFormat="false" ht="12.75" hidden="false" customHeight="false" outlineLevel="0" collapsed="false">
      <c r="A3938" s="0" t="s">
        <v>18</v>
      </c>
      <c r="B3938" s="0" t="s">
        <v>110</v>
      </c>
      <c r="C3938" s="0" t="s">
        <v>108</v>
      </c>
      <c r="D3938" s="116" t="n">
        <v>41306</v>
      </c>
      <c r="E3938" s="0" t="n">
        <v>0</v>
      </c>
      <c r="F3938" s="0" t="n">
        <v>3133118</v>
      </c>
      <c r="G3938" s="151" t="s">
        <v>111</v>
      </c>
      <c r="H3938" s="151" t="s">
        <v>111</v>
      </c>
      <c r="I3938" s="152" t="s">
        <v>112</v>
      </c>
    </row>
    <row r="3939" customFormat="false" ht="12.75" hidden="false" customHeight="false" outlineLevel="0" collapsed="false">
      <c r="A3939" s="0" t="s">
        <v>18</v>
      </c>
      <c r="B3939" s="0" t="s">
        <v>113</v>
      </c>
      <c r="C3939" s="0" t="s">
        <v>108</v>
      </c>
      <c r="D3939" s="116" t="n">
        <v>41306</v>
      </c>
      <c r="E3939" s="0" t="n">
        <v>0</v>
      </c>
      <c r="F3939" s="0" t="n">
        <v>3133119</v>
      </c>
      <c r="G3939" s="151" t="s">
        <v>111</v>
      </c>
      <c r="H3939" s="151" t="s">
        <v>111</v>
      </c>
      <c r="I3939" s="152" t="s">
        <v>112</v>
      </c>
    </row>
    <row r="3940" customFormat="false" ht="12.75" hidden="false" customHeight="false" outlineLevel="0" collapsed="false">
      <c r="A3940" s="0" t="s">
        <v>19</v>
      </c>
      <c r="B3940" s="0" t="s">
        <v>110</v>
      </c>
      <c r="C3940" s="0" t="s">
        <v>108</v>
      </c>
      <c r="D3940" s="116" t="n">
        <v>41306</v>
      </c>
      <c r="E3940" s="0" t="n">
        <v>1.135</v>
      </c>
      <c r="F3940" s="0" t="n">
        <v>3133120</v>
      </c>
      <c r="G3940" s="151" t="s">
        <v>111</v>
      </c>
      <c r="H3940" s="151" t="s">
        <v>111</v>
      </c>
      <c r="I3940" s="152" t="s">
        <v>112</v>
      </c>
    </row>
    <row r="3941" customFormat="false" ht="12.75" hidden="false" customHeight="false" outlineLevel="0" collapsed="false">
      <c r="A3941" s="0" t="s">
        <v>19</v>
      </c>
      <c r="B3941" s="0" t="s">
        <v>113</v>
      </c>
      <c r="C3941" s="0" t="s">
        <v>108</v>
      </c>
      <c r="D3941" s="116" t="n">
        <v>41306</v>
      </c>
      <c r="E3941" s="0" t="n">
        <v>0.05</v>
      </c>
      <c r="F3941" s="0" t="n">
        <v>3133121</v>
      </c>
      <c r="G3941" s="151" t="s">
        <v>111</v>
      </c>
      <c r="H3941" s="151" t="s">
        <v>111</v>
      </c>
      <c r="I3941" s="152" t="s">
        <v>112</v>
      </c>
    </row>
    <row r="3942" customFormat="false" ht="12.75" hidden="false" customHeight="false" outlineLevel="0" collapsed="false">
      <c r="A3942" s="0" t="s">
        <v>21</v>
      </c>
      <c r="B3942" s="0" t="s">
        <v>110</v>
      </c>
      <c r="C3942" s="0" t="s">
        <v>108</v>
      </c>
      <c r="D3942" s="116" t="n">
        <v>41306</v>
      </c>
      <c r="E3942" s="0" t="n">
        <v>0</v>
      </c>
      <c r="F3942" s="0" t="n">
        <v>3133122</v>
      </c>
      <c r="G3942" s="151" t="s">
        <v>111</v>
      </c>
      <c r="H3942" s="151" t="s">
        <v>111</v>
      </c>
      <c r="I3942" s="152" t="s">
        <v>112</v>
      </c>
    </row>
    <row r="3943" customFormat="false" ht="12.75" hidden="false" customHeight="false" outlineLevel="0" collapsed="false">
      <c r="A3943" s="0" t="s">
        <v>21</v>
      </c>
      <c r="B3943" s="0" t="s">
        <v>113</v>
      </c>
      <c r="C3943" s="0" t="s">
        <v>108</v>
      </c>
      <c r="D3943" s="116" t="n">
        <v>41306</v>
      </c>
      <c r="E3943" s="0" t="n">
        <v>0</v>
      </c>
      <c r="F3943" s="0" t="n">
        <v>3133123</v>
      </c>
      <c r="G3943" s="151" t="s">
        <v>111</v>
      </c>
      <c r="H3943" s="151" t="s">
        <v>111</v>
      </c>
      <c r="I3943" s="152" t="s">
        <v>112</v>
      </c>
    </row>
    <row r="3944" customFormat="false" ht="12.75" hidden="false" customHeight="false" outlineLevel="0" collapsed="false">
      <c r="A3944" s="0" t="s">
        <v>73</v>
      </c>
      <c r="B3944" s="0" t="s">
        <v>80</v>
      </c>
      <c r="C3944" s="0" t="s">
        <v>108</v>
      </c>
      <c r="D3944" s="116" t="n">
        <v>41306</v>
      </c>
      <c r="E3944" s="0" t="n">
        <v>0.05</v>
      </c>
      <c r="F3944" s="0" t="n">
        <v>3133124</v>
      </c>
      <c r="G3944" s="151" t="s">
        <v>111</v>
      </c>
      <c r="H3944" s="151" t="s">
        <v>111</v>
      </c>
      <c r="I3944" s="152" t="s">
        <v>112</v>
      </c>
    </row>
    <row r="3945" customFormat="false" ht="12.75" hidden="false" customHeight="false" outlineLevel="0" collapsed="false">
      <c r="A3945" s="0" t="s">
        <v>74</v>
      </c>
      <c r="B3945" s="0" t="s">
        <v>80</v>
      </c>
      <c r="C3945" s="0" t="s">
        <v>108</v>
      </c>
      <c r="D3945" s="116" t="n">
        <v>41306</v>
      </c>
      <c r="E3945" s="0" t="n">
        <v>0.45</v>
      </c>
      <c r="F3945" s="0" t="n">
        <v>3133125</v>
      </c>
      <c r="G3945" s="151" t="s">
        <v>111</v>
      </c>
      <c r="H3945" s="151" t="s">
        <v>111</v>
      </c>
      <c r="I3945" s="152" t="s">
        <v>112</v>
      </c>
    </row>
    <row r="3946" customFormat="false" ht="12.75" hidden="false" customHeight="false" outlineLevel="0" collapsed="false">
      <c r="A3946" s="0" t="s">
        <v>75</v>
      </c>
      <c r="B3946" s="0" t="s">
        <v>80</v>
      </c>
      <c r="C3946" s="0" t="s">
        <v>108</v>
      </c>
      <c r="D3946" s="116" t="n">
        <v>41306</v>
      </c>
      <c r="E3946" s="0" t="n">
        <v>-0.2</v>
      </c>
      <c r="F3946" s="0" t="n">
        <v>3133126</v>
      </c>
      <c r="G3946" s="151" t="s">
        <v>111</v>
      </c>
      <c r="H3946" s="151" t="s">
        <v>111</v>
      </c>
      <c r="I3946" s="152" t="s">
        <v>112</v>
      </c>
    </row>
    <row r="3947" customFormat="false" ht="12.75" hidden="false" customHeight="false" outlineLevel="0" collapsed="false">
      <c r="A3947" s="0" t="s">
        <v>76</v>
      </c>
      <c r="B3947" s="0" t="s">
        <v>80</v>
      </c>
      <c r="C3947" s="0" t="s">
        <v>108</v>
      </c>
      <c r="D3947" s="116" t="n">
        <v>41306</v>
      </c>
      <c r="E3947" s="0" t="n">
        <v>0.45</v>
      </c>
      <c r="F3947" s="0" t="n">
        <v>3133127</v>
      </c>
      <c r="G3947" s="151" t="s">
        <v>111</v>
      </c>
      <c r="H3947" s="151" t="s">
        <v>111</v>
      </c>
      <c r="I3947" s="152" t="s">
        <v>112</v>
      </c>
    </row>
    <row r="3948" customFormat="false" ht="12.75" hidden="false" customHeight="false" outlineLevel="0" collapsed="false">
      <c r="A3948" s="0" t="s">
        <v>72</v>
      </c>
      <c r="B3948" s="0" t="s">
        <v>80</v>
      </c>
      <c r="C3948" s="0" t="s">
        <v>108</v>
      </c>
      <c r="D3948" s="116" t="n">
        <v>41306</v>
      </c>
      <c r="E3948" s="158" t="n">
        <v>41334</v>
      </c>
      <c r="I3948" s="152" t="s">
        <v>109</v>
      </c>
    </row>
    <row r="3949" customFormat="false" ht="12.75" hidden="false" customHeight="false" outlineLevel="0" collapsed="false">
      <c r="A3949" s="0" t="s">
        <v>59</v>
      </c>
      <c r="B3949" s="0" t="s">
        <v>110</v>
      </c>
      <c r="C3949" s="0" t="s">
        <v>108</v>
      </c>
      <c r="D3949" s="116" t="n">
        <v>41334</v>
      </c>
      <c r="E3949" s="0" t="n">
        <v>0.655</v>
      </c>
      <c r="F3949" s="0" t="n">
        <v>3133100</v>
      </c>
      <c r="G3949" s="151" t="s">
        <v>111</v>
      </c>
      <c r="H3949" s="151" t="s">
        <v>111</v>
      </c>
      <c r="I3949" s="152" t="s">
        <v>112</v>
      </c>
    </row>
    <row r="3950" customFormat="false" ht="12.75" hidden="false" customHeight="false" outlineLevel="0" collapsed="false">
      <c r="A3950" s="0" t="s">
        <v>59</v>
      </c>
      <c r="B3950" s="0" t="s">
        <v>113</v>
      </c>
      <c r="C3950" s="0" t="s">
        <v>108</v>
      </c>
      <c r="D3950" s="116" t="n">
        <v>41334</v>
      </c>
      <c r="E3950" s="0" t="n">
        <v>0.05</v>
      </c>
      <c r="F3950" s="0" t="n">
        <v>3133101</v>
      </c>
      <c r="G3950" s="151" t="s">
        <v>111</v>
      </c>
      <c r="H3950" s="151" t="s">
        <v>111</v>
      </c>
      <c r="I3950" s="152" t="s">
        <v>112</v>
      </c>
    </row>
    <row r="3951" customFormat="false" ht="12.75" hidden="false" customHeight="false" outlineLevel="0" collapsed="false">
      <c r="A3951" s="0" t="s">
        <v>60</v>
      </c>
      <c r="B3951" s="0" t="s">
        <v>110</v>
      </c>
      <c r="C3951" s="0" t="s">
        <v>108</v>
      </c>
      <c r="D3951" s="116" t="n">
        <v>41334</v>
      </c>
      <c r="E3951" s="0" t="n">
        <v>0.655</v>
      </c>
      <c r="F3951" s="0" t="n">
        <v>3133102</v>
      </c>
      <c r="G3951" s="151" t="s">
        <v>111</v>
      </c>
      <c r="H3951" s="151" t="s">
        <v>111</v>
      </c>
      <c r="I3951" s="152" t="s">
        <v>112</v>
      </c>
    </row>
    <row r="3952" customFormat="false" ht="12.75" hidden="false" customHeight="false" outlineLevel="0" collapsed="false">
      <c r="A3952" s="0" t="s">
        <v>60</v>
      </c>
      <c r="B3952" s="0" t="s">
        <v>113</v>
      </c>
      <c r="C3952" s="0" t="s">
        <v>108</v>
      </c>
      <c r="D3952" s="116" t="n">
        <v>41334</v>
      </c>
      <c r="E3952" s="0" t="n">
        <v>0.15</v>
      </c>
      <c r="F3952" s="0" t="n">
        <v>3133103</v>
      </c>
      <c r="G3952" s="151" t="s">
        <v>111</v>
      </c>
      <c r="H3952" s="151" t="s">
        <v>111</v>
      </c>
      <c r="I3952" s="152" t="s">
        <v>112</v>
      </c>
    </row>
    <row r="3953" customFormat="false" ht="12.75" hidden="false" customHeight="false" outlineLevel="0" collapsed="false">
      <c r="A3953" s="0" t="s">
        <v>61</v>
      </c>
      <c r="B3953" s="0" t="s">
        <v>110</v>
      </c>
      <c r="C3953" s="0" t="s">
        <v>108</v>
      </c>
      <c r="D3953" s="116" t="n">
        <v>41334</v>
      </c>
      <c r="E3953" s="0" t="n">
        <v>0.655</v>
      </c>
      <c r="F3953" s="0" t="n">
        <v>3133104</v>
      </c>
      <c r="G3953" s="151" t="s">
        <v>111</v>
      </c>
      <c r="H3953" s="151" t="s">
        <v>111</v>
      </c>
      <c r="I3953" s="152" t="s">
        <v>112</v>
      </c>
    </row>
    <row r="3954" customFormat="false" ht="12.75" hidden="false" customHeight="false" outlineLevel="0" collapsed="false">
      <c r="A3954" s="0" t="s">
        <v>61</v>
      </c>
      <c r="B3954" s="0" t="s">
        <v>113</v>
      </c>
      <c r="C3954" s="0" t="s">
        <v>108</v>
      </c>
      <c r="D3954" s="116" t="n">
        <v>41334</v>
      </c>
      <c r="E3954" s="0" t="n">
        <v>0.05</v>
      </c>
      <c r="F3954" s="0" t="n">
        <v>3133105</v>
      </c>
      <c r="G3954" s="151" t="s">
        <v>111</v>
      </c>
      <c r="H3954" s="151" t="s">
        <v>111</v>
      </c>
      <c r="I3954" s="152" t="s">
        <v>112</v>
      </c>
    </row>
    <row r="3955" customFormat="false" ht="12.75" hidden="false" customHeight="false" outlineLevel="0" collapsed="false">
      <c r="A3955" s="0" t="s">
        <v>62</v>
      </c>
      <c r="B3955" s="0" t="s">
        <v>110</v>
      </c>
      <c r="C3955" s="0" t="s">
        <v>108</v>
      </c>
      <c r="D3955" s="116" t="n">
        <v>41334</v>
      </c>
      <c r="E3955" s="0" t="n">
        <v>0.655</v>
      </c>
      <c r="F3955" s="0" t="n">
        <v>3133106</v>
      </c>
      <c r="G3955" s="151" t="s">
        <v>111</v>
      </c>
      <c r="H3955" s="151" t="s">
        <v>111</v>
      </c>
      <c r="I3955" s="152" t="s">
        <v>112</v>
      </c>
    </row>
    <row r="3956" customFormat="false" ht="12.75" hidden="false" customHeight="false" outlineLevel="0" collapsed="false">
      <c r="A3956" s="0" t="s">
        <v>62</v>
      </c>
      <c r="B3956" s="0" t="s">
        <v>113</v>
      </c>
      <c r="C3956" s="0" t="s">
        <v>108</v>
      </c>
      <c r="D3956" s="116" t="n">
        <v>41334</v>
      </c>
      <c r="E3956" s="0" t="n">
        <v>0.15</v>
      </c>
      <c r="F3956" s="0" t="n">
        <v>3133107</v>
      </c>
      <c r="G3956" s="151" t="s">
        <v>111</v>
      </c>
      <c r="H3956" s="151" t="s">
        <v>111</v>
      </c>
      <c r="I3956" s="152" t="s">
        <v>112</v>
      </c>
    </row>
    <row r="3957" customFormat="false" ht="12.75" hidden="false" customHeight="false" outlineLevel="0" collapsed="false">
      <c r="A3957" s="0" t="s">
        <v>49</v>
      </c>
      <c r="B3957" s="0" t="s">
        <v>110</v>
      </c>
      <c r="C3957" s="0" t="s">
        <v>108</v>
      </c>
      <c r="D3957" s="116" t="n">
        <v>41334</v>
      </c>
      <c r="E3957" s="0" t="n">
        <v>0.54</v>
      </c>
      <c r="F3957" s="0" t="n">
        <v>3133108</v>
      </c>
      <c r="G3957" s="151" t="s">
        <v>111</v>
      </c>
      <c r="H3957" s="151" t="s">
        <v>111</v>
      </c>
      <c r="I3957" s="152" t="s">
        <v>112</v>
      </c>
    </row>
    <row r="3958" customFormat="false" ht="12.75" hidden="false" customHeight="false" outlineLevel="0" collapsed="false">
      <c r="A3958" s="0" t="s">
        <v>49</v>
      </c>
      <c r="B3958" s="0" t="s">
        <v>113</v>
      </c>
      <c r="C3958" s="0" t="s">
        <v>108</v>
      </c>
      <c r="D3958" s="116" t="n">
        <v>41334</v>
      </c>
      <c r="E3958" s="0" t="n">
        <v>0.05</v>
      </c>
      <c r="F3958" s="0" t="n">
        <v>3133109</v>
      </c>
      <c r="G3958" s="151" t="s">
        <v>111</v>
      </c>
      <c r="H3958" s="151" t="s">
        <v>111</v>
      </c>
      <c r="I3958" s="152" t="s">
        <v>112</v>
      </c>
    </row>
    <row r="3959" customFormat="false" ht="12.75" hidden="false" customHeight="false" outlineLevel="0" collapsed="false">
      <c r="A3959" s="0" t="s">
        <v>50</v>
      </c>
      <c r="B3959" s="0" t="s">
        <v>110</v>
      </c>
      <c r="C3959" s="0" t="s">
        <v>108</v>
      </c>
      <c r="D3959" s="116" t="n">
        <v>41334</v>
      </c>
      <c r="E3959" s="0" t="n">
        <v>0.69</v>
      </c>
      <c r="F3959" s="0" t="n">
        <v>3133110</v>
      </c>
      <c r="G3959" s="151" t="s">
        <v>111</v>
      </c>
      <c r="H3959" s="151" t="s">
        <v>111</v>
      </c>
      <c r="I3959" s="152" t="s">
        <v>112</v>
      </c>
    </row>
    <row r="3960" customFormat="false" ht="12.75" hidden="false" customHeight="false" outlineLevel="0" collapsed="false">
      <c r="A3960" s="0" t="s">
        <v>50</v>
      </c>
      <c r="B3960" s="0" t="s">
        <v>113</v>
      </c>
      <c r="C3960" s="0" t="s">
        <v>108</v>
      </c>
      <c r="D3960" s="116" t="n">
        <v>41334</v>
      </c>
      <c r="E3960" s="0" t="n">
        <v>-0.17</v>
      </c>
      <c r="F3960" s="0" t="n">
        <v>3133111</v>
      </c>
      <c r="G3960" s="151" t="s">
        <v>111</v>
      </c>
      <c r="H3960" s="151" t="s">
        <v>111</v>
      </c>
      <c r="I3960" s="152" t="s">
        <v>112</v>
      </c>
    </row>
    <row r="3961" customFormat="false" ht="12.75" hidden="false" customHeight="false" outlineLevel="0" collapsed="false">
      <c r="A3961" s="0" t="s">
        <v>51</v>
      </c>
      <c r="B3961" s="0" t="s">
        <v>110</v>
      </c>
      <c r="C3961" s="0" t="s">
        <v>108</v>
      </c>
      <c r="D3961" s="116" t="n">
        <v>41334</v>
      </c>
      <c r="E3961" s="0" t="n">
        <v>0.69</v>
      </c>
      <c r="F3961" s="0" t="n">
        <v>3133112</v>
      </c>
      <c r="G3961" s="151" t="s">
        <v>111</v>
      </c>
      <c r="H3961" s="151" t="s">
        <v>111</v>
      </c>
      <c r="I3961" s="152" t="s">
        <v>112</v>
      </c>
    </row>
    <row r="3962" customFormat="false" ht="12.75" hidden="false" customHeight="false" outlineLevel="0" collapsed="false">
      <c r="A3962" s="0" t="s">
        <v>51</v>
      </c>
      <c r="B3962" s="0" t="s">
        <v>113</v>
      </c>
      <c r="C3962" s="0" t="s">
        <v>108</v>
      </c>
      <c r="D3962" s="116" t="n">
        <v>41334</v>
      </c>
      <c r="E3962" s="0" t="n">
        <v>0.1</v>
      </c>
      <c r="F3962" s="0" t="n">
        <v>3133113</v>
      </c>
      <c r="G3962" s="151" t="s">
        <v>111</v>
      </c>
      <c r="H3962" s="151" t="s">
        <v>111</v>
      </c>
      <c r="I3962" s="152" t="s">
        <v>112</v>
      </c>
    </row>
    <row r="3963" customFormat="false" ht="12.75" hidden="false" customHeight="false" outlineLevel="0" collapsed="false">
      <c r="A3963" s="0" t="s">
        <v>52</v>
      </c>
      <c r="B3963" s="0" t="s">
        <v>110</v>
      </c>
      <c r="C3963" s="0" t="s">
        <v>108</v>
      </c>
      <c r="D3963" s="116" t="n">
        <v>41334</v>
      </c>
      <c r="E3963" s="0" t="n">
        <v>0.69</v>
      </c>
      <c r="F3963" s="0" t="n">
        <v>3133114</v>
      </c>
      <c r="G3963" s="151" t="s">
        <v>111</v>
      </c>
      <c r="H3963" s="151" t="s">
        <v>111</v>
      </c>
      <c r="I3963" s="152" t="s">
        <v>112</v>
      </c>
    </row>
    <row r="3964" customFormat="false" ht="12.75" hidden="false" customHeight="false" outlineLevel="0" collapsed="false">
      <c r="A3964" s="0" t="s">
        <v>52</v>
      </c>
      <c r="B3964" s="0" t="s">
        <v>113</v>
      </c>
      <c r="C3964" s="0" t="s">
        <v>108</v>
      </c>
      <c r="D3964" s="116" t="n">
        <v>41334</v>
      </c>
      <c r="E3964" s="0" t="n">
        <v>-0.05</v>
      </c>
      <c r="F3964" s="0" t="n">
        <v>3133115</v>
      </c>
      <c r="G3964" s="151" t="s">
        <v>111</v>
      </c>
      <c r="H3964" s="151" t="s">
        <v>111</v>
      </c>
      <c r="I3964" s="152" t="s">
        <v>112</v>
      </c>
    </row>
    <row r="3965" customFormat="false" ht="12.75" hidden="false" customHeight="false" outlineLevel="0" collapsed="false">
      <c r="A3965" s="0" t="s">
        <v>17</v>
      </c>
      <c r="B3965" s="0" t="s">
        <v>110</v>
      </c>
      <c r="C3965" s="0" t="s">
        <v>108</v>
      </c>
      <c r="D3965" s="116" t="n">
        <v>41334</v>
      </c>
      <c r="E3965" s="0" t="n">
        <v>0</v>
      </c>
      <c r="F3965" s="0" t="n">
        <v>3133116</v>
      </c>
      <c r="G3965" s="151" t="s">
        <v>111</v>
      </c>
      <c r="H3965" s="151" t="s">
        <v>111</v>
      </c>
      <c r="I3965" s="152" t="s">
        <v>112</v>
      </c>
    </row>
    <row r="3966" customFormat="false" ht="12.75" hidden="false" customHeight="false" outlineLevel="0" collapsed="false">
      <c r="A3966" s="0" t="s">
        <v>17</v>
      </c>
      <c r="B3966" s="0" t="s">
        <v>113</v>
      </c>
      <c r="C3966" s="0" t="s">
        <v>108</v>
      </c>
      <c r="D3966" s="116" t="n">
        <v>41334</v>
      </c>
      <c r="E3966" s="0" t="n">
        <v>0</v>
      </c>
      <c r="F3966" s="0" t="n">
        <v>3133117</v>
      </c>
      <c r="G3966" s="151" t="s">
        <v>111</v>
      </c>
      <c r="H3966" s="151" t="s">
        <v>111</v>
      </c>
      <c r="I3966" s="152" t="s">
        <v>112</v>
      </c>
    </row>
    <row r="3967" customFormat="false" ht="12.75" hidden="false" customHeight="false" outlineLevel="0" collapsed="false">
      <c r="A3967" s="0" t="s">
        <v>18</v>
      </c>
      <c r="B3967" s="0" t="s">
        <v>110</v>
      </c>
      <c r="C3967" s="0" t="s">
        <v>108</v>
      </c>
      <c r="D3967" s="116" t="n">
        <v>41334</v>
      </c>
      <c r="E3967" s="0" t="n">
        <v>0</v>
      </c>
      <c r="F3967" s="0" t="n">
        <v>3133118</v>
      </c>
      <c r="G3967" s="151" t="s">
        <v>111</v>
      </c>
      <c r="H3967" s="151" t="s">
        <v>111</v>
      </c>
      <c r="I3967" s="152" t="s">
        <v>112</v>
      </c>
    </row>
    <row r="3968" customFormat="false" ht="12.75" hidden="false" customHeight="false" outlineLevel="0" collapsed="false">
      <c r="A3968" s="0" t="s">
        <v>18</v>
      </c>
      <c r="B3968" s="0" t="s">
        <v>113</v>
      </c>
      <c r="C3968" s="0" t="s">
        <v>108</v>
      </c>
      <c r="D3968" s="116" t="n">
        <v>41334</v>
      </c>
      <c r="E3968" s="0" t="n">
        <v>0</v>
      </c>
      <c r="F3968" s="0" t="n">
        <v>3133119</v>
      </c>
      <c r="G3968" s="151" t="s">
        <v>111</v>
      </c>
      <c r="H3968" s="151" t="s">
        <v>111</v>
      </c>
      <c r="I3968" s="152" t="s">
        <v>112</v>
      </c>
    </row>
    <row r="3969" customFormat="false" ht="12.75" hidden="false" customHeight="false" outlineLevel="0" collapsed="false">
      <c r="A3969" s="0" t="s">
        <v>19</v>
      </c>
      <c r="B3969" s="0" t="s">
        <v>110</v>
      </c>
      <c r="C3969" s="0" t="s">
        <v>108</v>
      </c>
      <c r="D3969" s="116" t="n">
        <v>41334</v>
      </c>
      <c r="E3969" s="0" t="n">
        <v>0.605</v>
      </c>
      <c r="F3969" s="0" t="n">
        <v>3133120</v>
      </c>
      <c r="G3969" s="151" t="s">
        <v>111</v>
      </c>
      <c r="H3969" s="151" t="s">
        <v>111</v>
      </c>
      <c r="I3969" s="152" t="s">
        <v>112</v>
      </c>
    </row>
    <row r="3970" customFormat="false" ht="12.75" hidden="false" customHeight="false" outlineLevel="0" collapsed="false">
      <c r="A3970" s="0" t="s">
        <v>19</v>
      </c>
      <c r="B3970" s="0" t="s">
        <v>113</v>
      </c>
      <c r="C3970" s="0" t="s">
        <v>108</v>
      </c>
      <c r="D3970" s="116" t="n">
        <v>41334</v>
      </c>
      <c r="E3970" s="0" t="n">
        <v>0.05</v>
      </c>
      <c r="F3970" s="0" t="n">
        <v>3133121</v>
      </c>
      <c r="G3970" s="151" t="s">
        <v>111</v>
      </c>
      <c r="H3970" s="151" t="s">
        <v>111</v>
      </c>
      <c r="I3970" s="152" t="s">
        <v>112</v>
      </c>
    </row>
    <row r="3971" customFormat="false" ht="12.75" hidden="false" customHeight="false" outlineLevel="0" collapsed="false">
      <c r="A3971" s="0" t="s">
        <v>21</v>
      </c>
      <c r="B3971" s="0" t="s">
        <v>110</v>
      </c>
      <c r="C3971" s="0" t="s">
        <v>108</v>
      </c>
      <c r="D3971" s="116" t="n">
        <v>41334</v>
      </c>
      <c r="E3971" s="0" t="n">
        <v>0</v>
      </c>
      <c r="F3971" s="0" t="n">
        <v>3133122</v>
      </c>
      <c r="G3971" s="151" t="s">
        <v>111</v>
      </c>
      <c r="H3971" s="151" t="s">
        <v>111</v>
      </c>
      <c r="I3971" s="152" t="s">
        <v>112</v>
      </c>
    </row>
    <row r="3972" customFormat="false" ht="12.75" hidden="false" customHeight="false" outlineLevel="0" collapsed="false">
      <c r="A3972" s="0" t="s">
        <v>21</v>
      </c>
      <c r="B3972" s="0" t="s">
        <v>113</v>
      </c>
      <c r="C3972" s="0" t="s">
        <v>108</v>
      </c>
      <c r="D3972" s="116" t="n">
        <v>41334</v>
      </c>
      <c r="E3972" s="0" t="n">
        <v>0</v>
      </c>
      <c r="F3972" s="0" t="n">
        <v>3133123</v>
      </c>
      <c r="G3972" s="151" t="s">
        <v>111</v>
      </c>
      <c r="H3972" s="151" t="s">
        <v>111</v>
      </c>
      <c r="I3972" s="152" t="s">
        <v>112</v>
      </c>
    </row>
    <row r="3973" customFormat="false" ht="12.75" hidden="false" customHeight="false" outlineLevel="0" collapsed="false">
      <c r="A3973" s="0" t="s">
        <v>73</v>
      </c>
      <c r="B3973" s="0" t="s">
        <v>80</v>
      </c>
      <c r="C3973" s="0" t="s">
        <v>108</v>
      </c>
      <c r="D3973" s="116" t="n">
        <v>41334</v>
      </c>
      <c r="E3973" s="0" t="n">
        <v>0.05</v>
      </c>
      <c r="F3973" s="0" t="n">
        <v>3133124</v>
      </c>
      <c r="G3973" s="151" t="s">
        <v>111</v>
      </c>
      <c r="H3973" s="151" t="s">
        <v>111</v>
      </c>
      <c r="I3973" s="152" t="s">
        <v>112</v>
      </c>
    </row>
    <row r="3974" customFormat="false" ht="12.75" hidden="false" customHeight="false" outlineLevel="0" collapsed="false">
      <c r="A3974" s="0" t="s">
        <v>74</v>
      </c>
      <c r="B3974" s="0" t="s">
        <v>80</v>
      </c>
      <c r="C3974" s="0" t="s">
        <v>108</v>
      </c>
      <c r="D3974" s="116" t="n">
        <v>41334</v>
      </c>
      <c r="E3974" s="0" t="n">
        <v>0.1</v>
      </c>
      <c r="F3974" s="0" t="n">
        <v>3133125</v>
      </c>
      <c r="G3974" s="151" t="s">
        <v>111</v>
      </c>
      <c r="H3974" s="151" t="s">
        <v>111</v>
      </c>
      <c r="I3974" s="152" t="s">
        <v>112</v>
      </c>
    </row>
    <row r="3975" customFormat="false" ht="12.75" hidden="false" customHeight="false" outlineLevel="0" collapsed="false">
      <c r="A3975" s="0" t="s">
        <v>75</v>
      </c>
      <c r="B3975" s="0" t="s">
        <v>80</v>
      </c>
      <c r="C3975" s="0" t="s">
        <v>108</v>
      </c>
      <c r="D3975" s="116" t="n">
        <v>41334</v>
      </c>
      <c r="E3975" s="0" t="n">
        <v>-0.05</v>
      </c>
      <c r="F3975" s="0" t="n">
        <v>3133126</v>
      </c>
      <c r="G3975" s="151" t="s">
        <v>111</v>
      </c>
      <c r="H3975" s="151" t="s">
        <v>111</v>
      </c>
      <c r="I3975" s="152" t="s">
        <v>112</v>
      </c>
    </row>
    <row r="3976" customFormat="false" ht="12.75" hidden="false" customHeight="false" outlineLevel="0" collapsed="false">
      <c r="A3976" s="0" t="s">
        <v>76</v>
      </c>
      <c r="B3976" s="0" t="s">
        <v>80</v>
      </c>
      <c r="C3976" s="0" t="s">
        <v>108</v>
      </c>
      <c r="D3976" s="116" t="n">
        <v>41334</v>
      </c>
      <c r="E3976" s="0" t="n">
        <v>0.1</v>
      </c>
      <c r="F3976" s="0" t="n">
        <v>3133127</v>
      </c>
      <c r="G3976" s="151" t="s">
        <v>111</v>
      </c>
      <c r="H3976" s="151" t="s">
        <v>111</v>
      </c>
      <c r="I3976" s="152" t="s">
        <v>112</v>
      </c>
    </row>
    <row r="3977" customFormat="false" ht="12.75" hidden="false" customHeight="false" outlineLevel="0" collapsed="false">
      <c r="A3977" s="0" t="s">
        <v>72</v>
      </c>
      <c r="B3977" s="0" t="s">
        <v>80</v>
      </c>
      <c r="C3977" s="0" t="s">
        <v>108</v>
      </c>
      <c r="D3977" s="116" t="n">
        <v>41334</v>
      </c>
      <c r="E3977" s="158" t="n">
        <v>41365</v>
      </c>
      <c r="I3977" s="152" t="s">
        <v>109</v>
      </c>
    </row>
    <row r="3978" customFormat="false" ht="12.75" hidden="false" customHeight="false" outlineLevel="0" collapsed="false">
      <c r="A3978" s="0" t="s">
        <v>59</v>
      </c>
      <c r="B3978" s="0" t="s">
        <v>110</v>
      </c>
      <c r="C3978" s="0" t="s">
        <v>108</v>
      </c>
      <c r="D3978" s="116" t="n">
        <v>41365</v>
      </c>
      <c r="E3978" s="0" t="n">
        <v>0.435</v>
      </c>
      <c r="F3978" s="0" t="n">
        <v>3133100</v>
      </c>
      <c r="G3978" s="151" t="s">
        <v>111</v>
      </c>
      <c r="H3978" s="151" t="s">
        <v>111</v>
      </c>
      <c r="I3978" s="152" t="s">
        <v>112</v>
      </c>
    </row>
    <row r="3979" customFormat="false" ht="12.75" hidden="false" customHeight="false" outlineLevel="0" collapsed="false">
      <c r="A3979" s="0" t="s">
        <v>59</v>
      </c>
      <c r="B3979" s="0" t="s">
        <v>113</v>
      </c>
      <c r="C3979" s="0" t="s">
        <v>108</v>
      </c>
      <c r="D3979" s="116" t="n">
        <v>41365</v>
      </c>
      <c r="E3979" s="0" t="n">
        <v>0.02</v>
      </c>
      <c r="F3979" s="0" t="n">
        <v>3133101</v>
      </c>
      <c r="G3979" s="151" t="s">
        <v>111</v>
      </c>
      <c r="H3979" s="151" t="s">
        <v>111</v>
      </c>
      <c r="I3979" s="152" t="s">
        <v>112</v>
      </c>
    </row>
    <row r="3980" customFormat="false" ht="12.75" hidden="false" customHeight="false" outlineLevel="0" collapsed="false">
      <c r="A3980" s="0" t="s">
        <v>60</v>
      </c>
      <c r="B3980" s="0" t="s">
        <v>110</v>
      </c>
      <c r="C3980" s="0" t="s">
        <v>108</v>
      </c>
      <c r="D3980" s="116" t="n">
        <v>41365</v>
      </c>
      <c r="E3980" s="0" t="n">
        <v>0.435</v>
      </c>
      <c r="F3980" s="0" t="n">
        <v>3133102</v>
      </c>
      <c r="G3980" s="151" t="s">
        <v>111</v>
      </c>
      <c r="H3980" s="151" t="s">
        <v>111</v>
      </c>
      <c r="I3980" s="152" t="s">
        <v>112</v>
      </c>
    </row>
    <row r="3981" customFormat="false" ht="12.75" hidden="false" customHeight="false" outlineLevel="0" collapsed="false">
      <c r="A3981" s="0" t="s">
        <v>60</v>
      </c>
      <c r="B3981" s="0" t="s">
        <v>113</v>
      </c>
      <c r="C3981" s="0" t="s">
        <v>108</v>
      </c>
      <c r="D3981" s="116" t="n">
        <v>41365</v>
      </c>
      <c r="E3981" s="0" t="n">
        <v>0.05</v>
      </c>
      <c r="F3981" s="0" t="n">
        <v>3133103</v>
      </c>
      <c r="G3981" s="151" t="s">
        <v>111</v>
      </c>
      <c r="H3981" s="151" t="s">
        <v>111</v>
      </c>
      <c r="I3981" s="152" t="s">
        <v>112</v>
      </c>
    </row>
    <row r="3982" customFormat="false" ht="12.75" hidden="false" customHeight="false" outlineLevel="0" collapsed="false">
      <c r="A3982" s="0" t="s">
        <v>61</v>
      </c>
      <c r="B3982" s="0" t="s">
        <v>110</v>
      </c>
      <c r="C3982" s="0" t="s">
        <v>108</v>
      </c>
      <c r="D3982" s="116" t="n">
        <v>41365</v>
      </c>
      <c r="E3982" s="0" t="n">
        <v>0.435</v>
      </c>
      <c r="F3982" s="0" t="n">
        <v>3133104</v>
      </c>
      <c r="G3982" s="151" t="s">
        <v>111</v>
      </c>
      <c r="H3982" s="151" t="s">
        <v>111</v>
      </c>
      <c r="I3982" s="152" t="s">
        <v>112</v>
      </c>
    </row>
    <row r="3983" customFormat="false" ht="12.75" hidden="false" customHeight="false" outlineLevel="0" collapsed="false">
      <c r="A3983" s="0" t="s">
        <v>61</v>
      </c>
      <c r="B3983" s="0" t="s">
        <v>113</v>
      </c>
      <c r="C3983" s="0" t="s">
        <v>108</v>
      </c>
      <c r="D3983" s="116" t="n">
        <v>41365</v>
      </c>
      <c r="E3983" s="0" t="n">
        <v>0.02</v>
      </c>
      <c r="F3983" s="0" t="n">
        <v>3133105</v>
      </c>
      <c r="G3983" s="151" t="s">
        <v>111</v>
      </c>
      <c r="H3983" s="151" t="s">
        <v>111</v>
      </c>
      <c r="I3983" s="152" t="s">
        <v>112</v>
      </c>
    </row>
    <row r="3984" customFormat="false" ht="12.75" hidden="false" customHeight="false" outlineLevel="0" collapsed="false">
      <c r="A3984" s="0" t="s">
        <v>62</v>
      </c>
      <c r="B3984" s="0" t="s">
        <v>110</v>
      </c>
      <c r="C3984" s="0" t="s">
        <v>108</v>
      </c>
      <c r="D3984" s="116" t="n">
        <v>41365</v>
      </c>
      <c r="E3984" s="0" t="n">
        <v>0.435</v>
      </c>
      <c r="F3984" s="0" t="n">
        <v>3133106</v>
      </c>
      <c r="G3984" s="151" t="s">
        <v>111</v>
      </c>
      <c r="H3984" s="151" t="s">
        <v>111</v>
      </c>
      <c r="I3984" s="152" t="s">
        <v>112</v>
      </c>
    </row>
    <row r="3985" customFormat="false" ht="12.75" hidden="false" customHeight="false" outlineLevel="0" collapsed="false">
      <c r="A3985" s="0" t="s">
        <v>62</v>
      </c>
      <c r="B3985" s="0" t="s">
        <v>113</v>
      </c>
      <c r="C3985" s="0" t="s">
        <v>108</v>
      </c>
      <c r="D3985" s="116" t="n">
        <v>41365</v>
      </c>
      <c r="E3985" s="0" t="n">
        <v>0.05</v>
      </c>
      <c r="F3985" s="0" t="n">
        <v>3133107</v>
      </c>
      <c r="G3985" s="151" t="s">
        <v>111</v>
      </c>
      <c r="H3985" s="151" t="s">
        <v>111</v>
      </c>
      <c r="I3985" s="152" t="s">
        <v>112</v>
      </c>
    </row>
    <row r="3986" customFormat="false" ht="12.75" hidden="false" customHeight="false" outlineLevel="0" collapsed="false">
      <c r="A3986" s="0" t="s">
        <v>49</v>
      </c>
      <c r="B3986" s="0" t="s">
        <v>110</v>
      </c>
      <c r="C3986" s="0" t="s">
        <v>108</v>
      </c>
      <c r="D3986" s="116" t="n">
        <v>41365</v>
      </c>
      <c r="E3986" s="0" t="n">
        <v>0.36</v>
      </c>
      <c r="F3986" s="0" t="n">
        <v>3133108</v>
      </c>
      <c r="G3986" s="151" t="s">
        <v>111</v>
      </c>
      <c r="H3986" s="151" t="s">
        <v>111</v>
      </c>
      <c r="I3986" s="152" t="s">
        <v>112</v>
      </c>
    </row>
    <row r="3987" customFormat="false" ht="12.75" hidden="false" customHeight="false" outlineLevel="0" collapsed="false">
      <c r="A3987" s="0" t="s">
        <v>49</v>
      </c>
      <c r="B3987" s="0" t="s">
        <v>113</v>
      </c>
      <c r="C3987" s="0" t="s">
        <v>108</v>
      </c>
      <c r="D3987" s="116" t="n">
        <v>41365</v>
      </c>
      <c r="E3987" s="0" t="n">
        <v>0.005</v>
      </c>
      <c r="F3987" s="0" t="n">
        <v>3133109</v>
      </c>
      <c r="G3987" s="151" t="s">
        <v>111</v>
      </c>
      <c r="H3987" s="151" t="s">
        <v>111</v>
      </c>
      <c r="I3987" s="152" t="s">
        <v>112</v>
      </c>
    </row>
    <row r="3988" customFormat="false" ht="12.75" hidden="false" customHeight="false" outlineLevel="0" collapsed="false">
      <c r="A3988" s="0" t="s">
        <v>50</v>
      </c>
      <c r="B3988" s="0" t="s">
        <v>110</v>
      </c>
      <c r="C3988" s="0" t="s">
        <v>108</v>
      </c>
      <c r="D3988" s="116" t="n">
        <v>41365</v>
      </c>
      <c r="E3988" s="0" t="n">
        <v>0.38</v>
      </c>
      <c r="F3988" s="0" t="n">
        <v>3133110</v>
      </c>
      <c r="G3988" s="151" t="s">
        <v>111</v>
      </c>
      <c r="H3988" s="151" t="s">
        <v>111</v>
      </c>
      <c r="I3988" s="152" t="s">
        <v>112</v>
      </c>
    </row>
    <row r="3989" customFormat="false" ht="12.75" hidden="false" customHeight="false" outlineLevel="0" collapsed="false">
      <c r="A3989" s="0" t="s">
        <v>50</v>
      </c>
      <c r="B3989" s="0" t="s">
        <v>113</v>
      </c>
      <c r="C3989" s="0" t="s">
        <v>108</v>
      </c>
      <c r="D3989" s="116" t="n">
        <v>41365</v>
      </c>
      <c r="E3989" s="0" t="n">
        <v>-0.085</v>
      </c>
      <c r="F3989" s="0" t="n">
        <v>3133111</v>
      </c>
      <c r="G3989" s="151" t="s">
        <v>111</v>
      </c>
      <c r="H3989" s="151" t="s">
        <v>111</v>
      </c>
      <c r="I3989" s="152" t="s">
        <v>112</v>
      </c>
    </row>
    <row r="3990" customFormat="false" ht="12.75" hidden="false" customHeight="false" outlineLevel="0" collapsed="false">
      <c r="A3990" s="0" t="s">
        <v>51</v>
      </c>
      <c r="B3990" s="0" t="s">
        <v>110</v>
      </c>
      <c r="C3990" s="0" t="s">
        <v>108</v>
      </c>
      <c r="D3990" s="116" t="n">
        <v>41365</v>
      </c>
      <c r="E3990" s="0" t="n">
        <v>0.38</v>
      </c>
      <c r="F3990" s="0" t="n">
        <v>3133112</v>
      </c>
      <c r="G3990" s="151" t="s">
        <v>111</v>
      </c>
      <c r="H3990" s="151" t="s">
        <v>111</v>
      </c>
      <c r="I3990" s="152" t="s">
        <v>112</v>
      </c>
    </row>
    <row r="3991" customFormat="false" ht="12.75" hidden="false" customHeight="false" outlineLevel="0" collapsed="false">
      <c r="A3991" s="0" t="s">
        <v>51</v>
      </c>
      <c r="B3991" s="0" t="s">
        <v>113</v>
      </c>
      <c r="C3991" s="0" t="s">
        <v>108</v>
      </c>
      <c r="D3991" s="116" t="n">
        <v>41365</v>
      </c>
      <c r="E3991" s="0" t="n">
        <v>0.02</v>
      </c>
      <c r="F3991" s="0" t="n">
        <v>3133113</v>
      </c>
      <c r="G3991" s="151" t="s">
        <v>111</v>
      </c>
      <c r="H3991" s="151" t="s">
        <v>111</v>
      </c>
      <c r="I3991" s="152" t="s">
        <v>112</v>
      </c>
    </row>
    <row r="3992" customFormat="false" ht="12.75" hidden="false" customHeight="false" outlineLevel="0" collapsed="false">
      <c r="A3992" s="0" t="s">
        <v>52</v>
      </c>
      <c r="B3992" s="0" t="s">
        <v>110</v>
      </c>
      <c r="C3992" s="0" t="s">
        <v>108</v>
      </c>
      <c r="D3992" s="116" t="n">
        <v>41365</v>
      </c>
      <c r="E3992" s="0" t="n">
        <v>0.38</v>
      </c>
      <c r="F3992" s="0" t="n">
        <v>3133114</v>
      </c>
      <c r="G3992" s="151" t="s">
        <v>111</v>
      </c>
      <c r="H3992" s="151" t="s">
        <v>111</v>
      </c>
      <c r="I3992" s="152" t="s">
        <v>112</v>
      </c>
    </row>
    <row r="3993" customFormat="false" ht="12.75" hidden="false" customHeight="false" outlineLevel="0" collapsed="false">
      <c r="A3993" s="0" t="s">
        <v>52</v>
      </c>
      <c r="B3993" s="0" t="s">
        <v>113</v>
      </c>
      <c r="C3993" s="0" t="s">
        <v>108</v>
      </c>
      <c r="D3993" s="116" t="n">
        <v>41365</v>
      </c>
      <c r="E3993" s="0" t="n">
        <v>-0.045</v>
      </c>
      <c r="F3993" s="0" t="n">
        <v>3133115</v>
      </c>
      <c r="G3993" s="151" t="s">
        <v>111</v>
      </c>
      <c r="H3993" s="151" t="s">
        <v>111</v>
      </c>
      <c r="I3993" s="152" t="s">
        <v>112</v>
      </c>
    </row>
    <row r="3994" customFormat="false" ht="12.75" hidden="false" customHeight="false" outlineLevel="0" collapsed="false">
      <c r="A3994" s="0" t="s">
        <v>17</v>
      </c>
      <c r="B3994" s="0" t="s">
        <v>110</v>
      </c>
      <c r="C3994" s="0" t="s">
        <v>108</v>
      </c>
      <c r="D3994" s="116" t="n">
        <v>41365</v>
      </c>
      <c r="E3994" s="0" t="n">
        <v>0</v>
      </c>
      <c r="F3994" s="0" t="n">
        <v>3133116</v>
      </c>
      <c r="G3994" s="151" t="s">
        <v>111</v>
      </c>
      <c r="H3994" s="151" t="s">
        <v>111</v>
      </c>
      <c r="I3994" s="152" t="s">
        <v>112</v>
      </c>
    </row>
    <row r="3995" customFormat="false" ht="12.75" hidden="false" customHeight="false" outlineLevel="0" collapsed="false">
      <c r="A3995" s="0" t="s">
        <v>17</v>
      </c>
      <c r="B3995" s="0" t="s">
        <v>113</v>
      </c>
      <c r="C3995" s="0" t="s">
        <v>108</v>
      </c>
      <c r="D3995" s="116" t="n">
        <v>41365</v>
      </c>
      <c r="E3995" s="0" t="n">
        <v>0</v>
      </c>
      <c r="F3995" s="0" t="n">
        <v>3133117</v>
      </c>
      <c r="G3995" s="151" t="s">
        <v>111</v>
      </c>
      <c r="H3995" s="151" t="s">
        <v>111</v>
      </c>
      <c r="I3995" s="152" t="s">
        <v>112</v>
      </c>
    </row>
    <row r="3996" customFormat="false" ht="12.75" hidden="false" customHeight="false" outlineLevel="0" collapsed="false">
      <c r="A3996" s="0" t="s">
        <v>18</v>
      </c>
      <c r="B3996" s="0" t="s">
        <v>110</v>
      </c>
      <c r="C3996" s="0" t="s">
        <v>108</v>
      </c>
      <c r="D3996" s="116" t="n">
        <v>41365</v>
      </c>
      <c r="E3996" s="0" t="n">
        <v>0</v>
      </c>
      <c r="F3996" s="0" t="n">
        <v>3133118</v>
      </c>
      <c r="G3996" s="151" t="s">
        <v>111</v>
      </c>
      <c r="H3996" s="151" t="s">
        <v>111</v>
      </c>
      <c r="I3996" s="152" t="s">
        <v>112</v>
      </c>
    </row>
    <row r="3997" customFormat="false" ht="12.75" hidden="false" customHeight="false" outlineLevel="0" collapsed="false">
      <c r="A3997" s="0" t="s">
        <v>18</v>
      </c>
      <c r="B3997" s="0" t="s">
        <v>113</v>
      </c>
      <c r="C3997" s="0" t="s">
        <v>108</v>
      </c>
      <c r="D3997" s="116" t="n">
        <v>41365</v>
      </c>
      <c r="E3997" s="0" t="n">
        <v>0</v>
      </c>
      <c r="F3997" s="0" t="n">
        <v>3133119</v>
      </c>
      <c r="G3997" s="151" t="s">
        <v>111</v>
      </c>
      <c r="H3997" s="151" t="s">
        <v>111</v>
      </c>
      <c r="I3997" s="152" t="s">
        <v>112</v>
      </c>
    </row>
    <row r="3998" customFormat="false" ht="12.75" hidden="false" customHeight="false" outlineLevel="0" collapsed="false">
      <c r="A3998" s="0" t="s">
        <v>19</v>
      </c>
      <c r="B3998" s="0" t="s">
        <v>110</v>
      </c>
      <c r="C3998" s="0" t="s">
        <v>108</v>
      </c>
      <c r="D3998" s="116" t="n">
        <v>41365</v>
      </c>
      <c r="E3998" s="0" t="n">
        <v>0.435</v>
      </c>
      <c r="F3998" s="0" t="n">
        <v>3133120</v>
      </c>
      <c r="G3998" s="151" t="s">
        <v>111</v>
      </c>
      <c r="H3998" s="151" t="s">
        <v>111</v>
      </c>
      <c r="I3998" s="152" t="s">
        <v>112</v>
      </c>
    </row>
    <row r="3999" customFormat="false" ht="12.75" hidden="false" customHeight="false" outlineLevel="0" collapsed="false">
      <c r="A3999" s="0" t="s">
        <v>19</v>
      </c>
      <c r="B3999" s="0" t="s">
        <v>113</v>
      </c>
      <c r="C3999" s="0" t="s">
        <v>108</v>
      </c>
      <c r="D3999" s="116" t="n">
        <v>41365</v>
      </c>
      <c r="E3999" s="0" t="n">
        <v>0.02</v>
      </c>
      <c r="F3999" s="0" t="n">
        <v>3133121</v>
      </c>
      <c r="G3999" s="151" t="s">
        <v>111</v>
      </c>
      <c r="H3999" s="151" t="s">
        <v>111</v>
      </c>
      <c r="I3999" s="152" t="s">
        <v>112</v>
      </c>
    </row>
    <row r="4000" customFormat="false" ht="12.75" hidden="false" customHeight="false" outlineLevel="0" collapsed="false">
      <c r="A4000" s="0" t="s">
        <v>21</v>
      </c>
      <c r="B4000" s="0" t="s">
        <v>110</v>
      </c>
      <c r="C4000" s="0" t="s">
        <v>108</v>
      </c>
      <c r="D4000" s="116" t="n">
        <v>41365</v>
      </c>
      <c r="E4000" s="0" t="n">
        <v>0</v>
      </c>
      <c r="F4000" s="0" t="n">
        <v>3133122</v>
      </c>
      <c r="G4000" s="151" t="s">
        <v>111</v>
      </c>
      <c r="H4000" s="151" t="s">
        <v>111</v>
      </c>
      <c r="I4000" s="152" t="s">
        <v>112</v>
      </c>
    </row>
    <row r="4001" customFormat="false" ht="12.75" hidden="false" customHeight="false" outlineLevel="0" collapsed="false">
      <c r="A4001" s="0" t="s">
        <v>21</v>
      </c>
      <c r="B4001" s="0" t="s">
        <v>113</v>
      </c>
      <c r="C4001" s="0" t="s">
        <v>108</v>
      </c>
      <c r="D4001" s="116" t="n">
        <v>41365</v>
      </c>
      <c r="E4001" s="0" t="n">
        <v>0</v>
      </c>
      <c r="F4001" s="0" t="n">
        <v>3133123</v>
      </c>
      <c r="G4001" s="151" t="s">
        <v>111</v>
      </c>
      <c r="H4001" s="151" t="s">
        <v>111</v>
      </c>
      <c r="I4001" s="152" t="s">
        <v>112</v>
      </c>
    </row>
    <row r="4002" customFormat="false" ht="12.75" hidden="false" customHeight="false" outlineLevel="0" collapsed="false">
      <c r="A4002" s="0" t="s">
        <v>73</v>
      </c>
      <c r="B4002" s="0" t="s">
        <v>80</v>
      </c>
      <c r="C4002" s="0" t="s">
        <v>108</v>
      </c>
      <c r="D4002" s="116" t="n">
        <v>41365</v>
      </c>
      <c r="E4002" s="0" t="n">
        <v>0.005</v>
      </c>
      <c r="F4002" s="0" t="n">
        <v>3133124</v>
      </c>
      <c r="G4002" s="151" t="s">
        <v>111</v>
      </c>
      <c r="H4002" s="151" t="s">
        <v>111</v>
      </c>
      <c r="I4002" s="152" t="s">
        <v>112</v>
      </c>
    </row>
    <row r="4003" customFormat="false" ht="12.75" hidden="false" customHeight="false" outlineLevel="0" collapsed="false">
      <c r="A4003" s="0" t="s">
        <v>74</v>
      </c>
      <c r="B4003" s="0" t="s">
        <v>80</v>
      </c>
      <c r="C4003" s="0" t="s">
        <v>108</v>
      </c>
      <c r="D4003" s="116" t="n">
        <v>41365</v>
      </c>
      <c r="E4003" s="0" t="n">
        <v>0.02</v>
      </c>
      <c r="F4003" s="0" t="n">
        <v>3133125</v>
      </c>
      <c r="G4003" s="151" t="s">
        <v>111</v>
      </c>
      <c r="H4003" s="151" t="s">
        <v>111</v>
      </c>
      <c r="I4003" s="152" t="s">
        <v>112</v>
      </c>
    </row>
    <row r="4004" customFormat="false" ht="12.75" hidden="false" customHeight="false" outlineLevel="0" collapsed="false">
      <c r="A4004" s="0" t="s">
        <v>75</v>
      </c>
      <c r="B4004" s="0" t="s">
        <v>80</v>
      </c>
      <c r="C4004" s="0" t="s">
        <v>108</v>
      </c>
      <c r="D4004" s="116" t="n">
        <v>41365</v>
      </c>
      <c r="E4004" s="0" t="n">
        <v>-0.045</v>
      </c>
      <c r="F4004" s="0" t="n">
        <v>3133126</v>
      </c>
      <c r="G4004" s="151" t="s">
        <v>111</v>
      </c>
      <c r="H4004" s="151" t="s">
        <v>111</v>
      </c>
      <c r="I4004" s="152" t="s">
        <v>112</v>
      </c>
    </row>
    <row r="4005" customFormat="false" ht="12.75" hidden="false" customHeight="false" outlineLevel="0" collapsed="false">
      <c r="A4005" s="0" t="s">
        <v>76</v>
      </c>
      <c r="B4005" s="0" t="s">
        <v>80</v>
      </c>
      <c r="C4005" s="0" t="s">
        <v>108</v>
      </c>
      <c r="D4005" s="116" t="n">
        <v>41365</v>
      </c>
      <c r="E4005" s="0" t="n">
        <v>0.02</v>
      </c>
      <c r="F4005" s="0" t="n">
        <v>3133127</v>
      </c>
      <c r="G4005" s="151" t="s">
        <v>111</v>
      </c>
      <c r="H4005" s="151" t="s">
        <v>111</v>
      </c>
      <c r="I4005" s="152" t="s">
        <v>112</v>
      </c>
    </row>
    <row r="4006" customFormat="false" ht="12.75" hidden="false" customHeight="false" outlineLevel="0" collapsed="false">
      <c r="A4006" s="0" t="s">
        <v>72</v>
      </c>
      <c r="B4006" s="0" t="s">
        <v>80</v>
      </c>
      <c r="C4006" s="0" t="s">
        <v>108</v>
      </c>
      <c r="D4006" s="116" t="n">
        <v>41365</v>
      </c>
      <c r="E4006" s="158" t="n">
        <v>41395</v>
      </c>
      <c r="I4006" s="152" t="s">
        <v>109</v>
      </c>
    </row>
    <row r="4007" customFormat="false" ht="12.75" hidden="false" customHeight="false" outlineLevel="0" collapsed="false">
      <c r="A4007" s="0" t="s">
        <v>59</v>
      </c>
      <c r="B4007" s="0" t="s">
        <v>110</v>
      </c>
      <c r="C4007" s="0" t="s">
        <v>108</v>
      </c>
      <c r="D4007" s="116" t="n">
        <v>41395</v>
      </c>
      <c r="E4007" s="0" t="n">
        <v>0.385</v>
      </c>
      <c r="F4007" s="0" t="n">
        <v>3133100</v>
      </c>
      <c r="G4007" s="151" t="s">
        <v>111</v>
      </c>
      <c r="H4007" s="151" t="s">
        <v>111</v>
      </c>
      <c r="I4007" s="152" t="s">
        <v>112</v>
      </c>
    </row>
    <row r="4008" customFormat="false" ht="12.75" hidden="false" customHeight="false" outlineLevel="0" collapsed="false">
      <c r="A4008" s="0" t="s">
        <v>59</v>
      </c>
      <c r="B4008" s="0" t="s">
        <v>113</v>
      </c>
      <c r="C4008" s="0" t="s">
        <v>108</v>
      </c>
      <c r="D4008" s="116" t="n">
        <v>41395</v>
      </c>
      <c r="E4008" s="0" t="n">
        <v>0.02</v>
      </c>
      <c r="F4008" s="0" t="n">
        <v>3133101</v>
      </c>
      <c r="G4008" s="151" t="s">
        <v>111</v>
      </c>
      <c r="H4008" s="151" t="s">
        <v>111</v>
      </c>
      <c r="I4008" s="152" t="s">
        <v>112</v>
      </c>
    </row>
    <row r="4009" customFormat="false" ht="12.75" hidden="false" customHeight="false" outlineLevel="0" collapsed="false">
      <c r="A4009" s="0" t="s">
        <v>60</v>
      </c>
      <c r="B4009" s="0" t="s">
        <v>110</v>
      </c>
      <c r="C4009" s="0" t="s">
        <v>108</v>
      </c>
      <c r="D4009" s="116" t="n">
        <v>41395</v>
      </c>
      <c r="E4009" s="0" t="n">
        <v>0.385</v>
      </c>
      <c r="F4009" s="0" t="n">
        <v>3133102</v>
      </c>
      <c r="G4009" s="151" t="s">
        <v>111</v>
      </c>
      <c r="H4009" s="151" t="s">
        <v>111</v>
      </c>
      <c r="I4009" s="152" t="s">
        <v>112</v>
      </c>
    </row>
    <row r="4010" customFormat="false" ht="12.75" hidden="false" customHeight="false" outlineLevel="0" collapsed="false">
      <c r="A4010" s="0" t="s">
        <v>60</v>
      </c>
      <c r="B4010" s="0" t="s">
        <v>113</v>
      </c>
      <c r="C4010" s="0" t="s">
        <v>108</v>
      </c>
      <c r="D4010" s="116" t="n">
        <v>41395</v>
      </c>
      <c r="E4010" s="0" t="n">
        <v>0.05</v>
      </c>
      <c r="F4010" s="0" t="n">
        <v>3133103</v>
      </c>
      <c r="G4010" s="151" t="s">
        <v>111</v>
      </c>
      <c r="H4010" s="151" t="s">
        <v>111</v>
      </c>
      <c r="I4010" s="152" t="s">
        <v>112</v>
      </c>
    </row>
    <row r="4011" customFormat="false" ht="12.75" hidden="false" customHeight="false" outlineLevel="0" collapsed="false">
      <c r="A4011" s="0" t="s">
        <v>61</v>
      </c>
      <c r="B4011" s="0" t="s">
        <v>110</v>
      </c>
      <c r="C4011" s="0" t="s">
        <v>108</v>
      </c>
      <c r="D4011" s="116" t="n">
        <v>41395</v>
      </c>
      <c r="E4011" s="0" t="n">
        <v>0.385</v>
      </c>
      <c r="F4011" s="0" t="n">
        <v>3133104</v>
      </c>
      <c r="G4011" s="151" t="s">
        <v>111</v>
      </c>
      <c r="H4011" s="151" t="s">
        <v>111</v>
      </c>
      <c r="I4011" s="152" t="s">
        <v>112</v>
      </c>
    </row>
    <row r="4012" customFormat="false" ht="12.75" hidden="false" customHeight="false" outlineLevel="0" collapsed="false">
      <c r="A4012" s="0" t="s">
        <v>61</v>
      </c>
      <c r="B4012" s="0" t="s">
        <v>113</v>
      </c>
      <c r="C4012" s="0" t="s">
        <v>108</v>
      </c>
      <c r="D4012" s="116" t="n">
        <v>41395</v>
      </c>
      <c r="E4012" s="0" t="n">
        <v>0.02</v>
      </c>
      <c r="F4012" s="0" t="n">
        <v>3133105</v>
      </c>
      <c r="G4012" s="151" t="s">
        <v>111</v>
      </c>
      <c r="H4012" s="151" t="s">
        <v>111</v>
      </c>
      <c r="I4012" s="152" t="s">
        <v>112</v>
      </c>
    </row>
    <row r="4013" customFormat="false" ht="12.75" hidden="false" customHeight="false" outlineLevel="0" collapsed="false">
      <c r="A4013" s="0" t="s">
        <v>62</v>
      </c>
      <c r="B4013" s="0" t="s">
        <v>110</v>
      </c>
      <c r="C4013" s="0" t="s">
        <v>108</v>
      </c>
      <c r="D4013" s="116" t="n">
        <v>41395</v>
      </c>
      <c r="E4013" s="0" t="n">
        <v>0.385</v>
      </c>
      <c r="F4013" s="0" t="n">
        <v>3133106</v>
      </c>
      <c r="G4013" s="151" t="s">
        <v>111</v>
      </c>
      <c r="H4013" s="151" t="s">
        <v>111</v>
      </c>
      <c r="I4013" s="152" t="s">
        <v>112</v>
      </c>
    </row>
    <row r="4014" customFormat="false" ht="12.75" hidden="false" customHeight="false" outlineLevel="0" collapsed="false">
      <c r="A4014" s="0" t="s">
        <v>62</v>
      </c>
      <c r="B4014" s="0" t="s">
        <v>113</v>
      </c>
      <c r="C4014" s="0" t="s">
        <v>108</v>
      </c>
      <c r="D4014" s="116" t="n">
        <v>41395</v>
      </c>
      <c r="E4014" s="0" t="n">
        <v>0.05</v>
      </c>
      <c r="F4014" s="0" t="n">
        <v>3133107</v>
      </c>
      <c r="G4014" s="151" t="s">
        <v>111</v>
      </c>
      <c r="H4014" s="151" t="s">
        <v>111</v>
      </c>
      <c r="I4014" s="152" t="s">
        <v>112</v>
      </c>
    </row>
    <row r="4015" customFormat="false" ht="12.75" hidden="false" customHeight="false" outlineLevel="0" collapsed="false">
      <c r="A4015" s="0" t="s">
        <v>49</v>
      </c>
      <c r="B4015" s="0" t="s">
        <v>110</v>
      </c>
      <c r="C4015" s="0" t="s">
        <v>108</v>
      </c>
      <c r="D4015" s="116" t="n">
        <v>41395</v>
      </c>
      <c r="E4015" s="0" t="n">
        <v>0.325</v>
      </c>
      <c r="F4015" s="0" t="n">
        <v>3133108</v>
      </c>
      <c r="G4015" s="151" t="s">
        <v>111</v>
      </c>
      <c r="H4015" s="151" t="s">
        <v>111</v>
      </c>
      <c r="I4015" s="152" t="s">
        <v>112</v>
      </c>
    </row>
    <row r="4016" customFormat="false" ht="12.75" hidden="false" customHeight="false" outlineLevel="0" collapsed="false">
      <c r="A4016" s="0" t="s">
        <v>49</v>
      </c>
      <c r="B4016" s="0" t="s">
        <v>113</v>
      </c>
      <c r="C4016" s="0" t="s">
        <v>108</v>
      </c>
      <c r="D4016" s="116" t="n">
        <v>41395</v>
      </c>
      <c r="E4016" s="0" t="n">
        <v>0.005</v>
      </c>
      <c r="F4016" s="0" t="n">
        <v>3133109</v>
      </c>
      <c r="G4016" s="151" t="s">
        <v>111</v>
      </c>
      <c r="H4016" s="151" t="s">
        <v>111</v>
      </c>
      <c r="I4016" s="152" t="s">
        <v>112</v>
      </c>
    </row>
    <row r="4017" customFormat="false" ht="12.75" hidden="false" customHeight="false" outlineLevel="0" collapsed="false">
      <c r="A4017" s="0" t="s">
        <v>50</v>
      </c>
      <c r="B4017" s="0" t="s">
        <v>110</v>
      </c>
      <c r="C4017" s="0" t="s">
        <v>108</v>
      </c>
      <c r="D4017" s="116" t="n">
        <v>41395</v>
      </c>
      <c r="E4017" s="0" t="n">
        <v>0.33</v>
      </c>
      <c r="F4017" s="0" t="n">
        <v>3133110</v>
      </c>
      <c r="G4017" s="151" t="s">
        <v>111</v>
      </c>
      <c r="H4017" s="151" t="s">
        <v>111</v>
      </c>
      <c r="I4017" s="152" t="s">
        <v>112</v>
      </c>
    </row>
    <row r="4018" customFormat="false" ht="12.75" hidden="false" customHeight="false" outlineLevel="0" collapsed="false">
      <c r="A4018" s="0" t="s">
        <v>50</v>
      </c>
      <c r="B4018" s="0" t="s">
        <v>113</v>
      </c>
      <c r="C4018" s="0" t="s">
        <v>108</v>
      </c>
      <c r="D4018" s="116" t="n">
        <v>41395</v>
      </c>
      <c r="E4018" s="0" t="n">
        <v>-0.065</v>
      </c>
      <c r="F4018" s="0" t="n">
        <v>3133111</v>
      </c>
      <c r="G4018" s="151" t="s">
        <v>111</v>
      </c>
      <c r="H4018" s="151" t="s">
        <v>111</v>
      </c>
      <c r="I4018" s="152" t="s">
        <v>112</v>
      </c>
    </row>
    <row r="4019" customFormat="false" ht="12.75" hidden="false" customHeight="false" outlineLevel="0" collapsed="false">
      <c r="A4019" s="0" t="s">
        <v>51</v>
      </c>
      <c r="B4019" s="0" t="s">
        <v>110</v>
      </c>
      <c r="C4019" s="0" t="s">
        <v>108</v>
      </c>
      <c r="D4019" s="116" t="n">
        <v>41395</v>
      </c>
      <c r="E4019" s="0" t="n">
        <v>0.33</v>
      </c>
      <c r="F4019" s="0" t="n">
        <v>3133112</v>
      </c>
      <c r="G4019" s="151" t="s">
        <v>111</v>
      </c>
      <c r="H4019" s="151" t="s">
        <v>111</v>
      </c>
      <c r="I4019" s="152" t="s">
        <v>112</v>
      </c>
    </row>
    <row r="4020" customFormat="false" ht="12.75" hidden="false" customHeight="false" outlineLevel="0" collapsed="false">
      <c r="A4020" s="0" t="s">
        <v>51</v>
      </c>
      <c r="B4020" s="0" t="s">
        <v>113</v>
      </c>
      <c r="C4020" s="0" t="s">
        <v>108</v>
      </c>
      <c r="D4020" s="116" t="n">
        <v>41395</v>
      </c>
      <c r="E4020" s="0" t="n">
        <v>0.02</v>
      </c>
      <c r="F4020" s="0" t="n">
        <v>3133113</v>
      </c>
      <c r="G4020" s="151" t="s">
        <v>111</v>
      </c>
      <c r="H4020" s="151" t="s">
        <v>111</v>
      </c>
      <c r="I4020" s="152" t="s">
        <v>112</v>
      </c>
    </row>
    <row r="4021" customFormat="false" ht="12.75" hidden="false" customHeight="false" outlineLevel="0" collapsed="false">
      <c r="A4021" s="0" t="s">
        <v>52</v>
      </c>
      <c r="B4021" s="0" t="s">
        <v>110</v>
      </c>
      <c r="C4021" s="0" t="s">
        <v>108</v>
      </c>
      <c r="D4021" s="116" t="n">
        <v>41395</v>
      </c>
      <c r="E4021" s="0" t="n">
        <v>0.33</v>
      </c>
      <c r="F4021" s="0" t="n">
        <v>3133114</v>
      </c>
      <c r="G4021" s="151" t="s">
        <v>111</v>
      </c>
      <c r="H4021" s="151" t="s">
        <v>111</v>
      </c>
      <c r="I4021" s="152" t="s">
        <v>112</v>
      </c>
    </row>
    <row r="4022" customFormat="false" ht="12.75" hidden="false" customHeight="false" outlineLevel="0" collapsed="false">
      <c r="A4022" s="0" t="s">
        <v>52</v>
      </c>
      <c r="B4022" s="0" t="s">
        <v>113</v>
      </c>
      <c r="C4022" s="0" t="s">
        <v>108</v>
      </c>
      <c r="D4022" s="116" t="n">
        <v>41395</v>
      </c>
      <c r="E4022" s="0" t="n">
        <v>-0.035</v>
      </c>
      <c r="F4022" s="0" t="n">
        <v>3133115</v>
      </c>
      <c r="G4022" s="151" t="s">
        <v>111</v>
      </c>
      <c r="H4022" s="151" t="s">
        <v>111</v>
      </c>
      <c r="I4022" s="152" t="s">
        <v>112</v>
      </c>
    </row>
    <row r="4023" customFormat="false" ht="12.75" hidden="false" customHeight="false" outlineLevel="0" collapsed="false">
      <c r="A4023" s="0" t="s">
        <v>17</v>
      </c>
      <c r="B4023" s="0" t="s">
        <v>110</v>
      </c>
      <c r="C4023" s="0" t="s">
        <v>108</v>
      </c>
      <c r="D4023" s="116" t="n">
        <v>41395</v>
      </c>
      <c r="E4023" s="0" t="n">
        <v>0</v>
      </c>
      <c r="F4023" s="0" t="n">
        <v>3133116</v>
      </c>
      <c r="G4023" s="151" t="s">
        <v>111</v>
      </c>
      <c r="H4023" s="151" t="s">
        <v>111</v>
      </c>
      <c r="I4023" s="152" t="s">
        <v>112</v>
      </c>
    </row>
    <row r="4024" customFormat="false" ht="12.75" hidden="false" customHeight="false" outlineLevel="0" collapsed="false">
      <c r="A4024" s="0" t="s">
        <v>17</v>
      </c>
      <c r="B4024" s="0" t="s">
        <v>113</v>
      </c>
      <c r="C4024" s="0" t="s">
        <v>108</v>
      </c>
      <c r="D4024" s="116" t="n">
        <v>41395</v>
      </c>
      <c r="E4024" s="0" t="n">
        <v>0</v>
      </c>
      <c r="F4024" s="0" t="n">
        <v>3133117</v>
      </c>
      <c r="G4024" s="151" t="s">
        <v>111</v>
      </c>
      <c r="H4024" s="151" t="s">
        <v>111</v>
      </c>
      <c r="I4024" s="152" t="s">
        <v>112</v>
      </c>
    </row>
    <row r="4025" customFormat="false" ht="12.75" hidden="false" customHeight="false" outlineLevel="0" collapsed="false">
      <c r="A4025" s="0" t="s">
        <v>18</v>
      </c>
      <c r="B4025" s="0" t="s">
        <v>110</v>
      </c>
      <c r="C4025" s="0" t="s">
        <v>108</v>
      </c>
      <c r="D4025" s="116" t="n">
        <v>41395</v>
      </c>
      <c r="E4025" s="0" t="n">
        <v>0</v>
      </c>
      <c r="F4025" s="0" t="n">
        <v>3133118</v>
      </c>
      <c r="G4025" s="151" t="s">
        <v>111</v>
      </c>
      <c r="H4025" s="151" t="s">
        <v>111</v>
      </c>
      <c r="I4025" s="152" t="s">
        <v>112</v>
      </c>
    </row>
    <row r="4026" customFormat="false" ht="12.75" hidden="false" customHeight="false" outlineLevel="0" collapsed="false">
      <c r="A4026" s="0" t="s">
        <v>18</v>
      </c>
      <c r="B4026" s="0" t="s">
        <v>113</v>
      </c>
      <c r="C4026" s="0" t="s">
        <v>108</v>
      </c>
      <c r="D4026" s="116" t="n">
        <v>41395</v>
      </c>
      <c r="E4026" s="0" t="n">
        <v>0</v>
      </c>
      <c r="F4026" s="0" t="n">
        <v>3133119</v>
      </c>
      <c r="G4026" s="151" t="s">
        <v>111</v>
      </c>
      <c r="H4026" s="151" t="s">
        <v>111</v>
      </c>
      <c r="I4026" s="152" t="s">
        <v>112</v>
      </c>
    </row>
    <row r="4027" customFormat="false" ht="12.75" hidden="false" customHeight="false" outlineLevel="0" collapsed="false">
      <c r="A4027" s="0" t="s">
        <v>19</v>
      </c>
      <c r="B4027" s="0" t="s">
        <v>110</v>
      </c>
      <c r="C4027" s="0" t="s">
        <v>108</v>
      </c>
      <c r="D4027" s="116" t="n">
        <v>41395</v>
      </c>
      <c r="E4027" s="0" t="n">
        <v>0.385</v>
      </c>
      <c r="F4027" s="0" t="n">
        <v>3133120</v>
      </c>
      <c r="G4027" s="151" t="s">
        <v>111</v>
      </c>
      <c r="H4027" s="151" t="s">
        <v>111</v>
      </c>
      <c r="I4027" s="152" t="s">
        <v>112</v>
      </c>
    </row>
    <row r="4028" customFormat="false" ht="12.75" hidden="false" customHeight="false" outlineLevel="0" collapsed="false">
      <c r="A4028" s="0" t="s">
        <v>19</v>
      </c>
      <c r="B4028" s="0" t="s">
        <v>113</v>
      </c>
      <c r="C4028" s="0" t="s">
        <v>108</v>
      </c>
      <c r="D4028" s="116" t="n">
        <v>41395</v>
      </c>
      <c r="E4028" s="0" t="n">
        <v>0.02</v>
      </c>
      <c r="F4028" s="0" t="n">
        <v>3133121</v>
      </c>
      <c r="G4028" s="151" t="s">
        <v>111</v>
      </c>
      <c r="H4028" s="151" t="s">
        <v>111</v>
      </c>
      <c r="I4028" s="152" t="s">
        <v>112</v>
      </c>
    </row>
    <row r="4029" customFormat="false" ht="12.75" hidden="false" customHeight="false" outlineLevel="0" collapsed="false">
      <c r="A4029" s="0" t="s">
        <v>21</v>
      </c>
      <c r="B4029" s="0" t="s">
        <v>110</v>
      </c>
      <c r="C4029" s="0" t="s">
        <v>108</v>
      </c>
      <c r="D4029" s="116" t="n">
        <v>41395</v>
      </c>
      <c r="E4029" s="0" t="n">
        <v>0</v>
      </c>
      <c r="F4029" s="0" t="n">
        <v>3133122</v>
      </c>
      <c r="G4029" s="151" t="s">
        <v>111</v>
      </c>
      <c r="H4029" s="151" t="s">
        <v>111</v>
      </c>
      <c r="I4029" s="152" t="s">
        <v>112</v>
      </c>
    </row>
    <row r="4030" customFormat="false" ht="12.75" hidden="false" customHeight="false" outlineLevel="0" collapsed="false">
      <c r="A4030" s="0" t="s">
        <v>21</v>
      </c>
      <c r="B4030" s="0" t="s">
        <v>113</v>
      </c>
      <c r="C4030" s="0" t="s">
        <v>108</v>
      </c>
      <c r="D4030" s="116" t="n">
        <v>41395</v>
      </c>
      <c r="E4030" s="0" t="n">
        <v>0</v>
      </c>
      <c r="F4030" s="0" t="n">
        <v>3133123</v>
      </c>
      <c r="G4030" s="151" t="s">
        <v>111</v>
      </c>
      <c r="H4030" s="151" t="s">
        <v>111</v>
      </c>
      <c r="I4030" s="152" t="s">
        <v>112</v>
      </c>
    </row>
    <row r="4031" customFormat="false" ht="12.75" hidden="false" customHeight="false" outlineLevel="0" collapsed="false">
      <c r="A4031" s="0" t="s">
        <v>73</v>
      </c>
      <c r="B4031" s="0" t="s">
        <v>80</v>
      </c>
      <c r="C4031" s="0" t="s">
        <v>108</v>
      </c>
      <c r="D4031" s="116" t="n">
        <v>41395</v>
      </c>
      <c r="E4031" s="0" t="n">
        <v>0.005</v>
      </c>
      <c r="F4031" s="0" t="n">
        <v>3133124</v>
      </c>
      <c r="G4031" s="151" t="s">
        <v>111</v>
      </c>
      <c r="H4031" s="151" t="s">
        <v>111</v>
      </c>
      <c r="I4031" s="152" t="s">
        <v>112</v>
      </c>
    </row>
    <row r="4032" customFormat="false" ht="12.75" hidden="false" customHeight="false" outlineLevel="0" collapsed="false">
      <c r="A4032" s="0" t="s">
        <v>74</v>
      </c>
      <c r="B4032" s="0" t="s">
        <v>80</v>
      </c>
      <c r="C4032" s="0" t="s">
        <v>108</v>
      </c>
      <c r="D4032" s="116" t="n">
        <v>41395</v>
      </c>
      <c r="E4032" s="0" t="n">
        <v>0.02</v>
      </c>
      <c r="F4032" s="0" t="n">
        <v>3133125</v>
      </c>
      <c r="G4032" s="151" t="s">
        <v>111</v>
      </c>
      <c r="H4032" s="151" t="s">
        <v>111</v>
      </c>
      <c r="I4032" s="152" t="s">
        <v>112</v>
      </c>
    </row>
    <row r="4033" customFormat="false" ht="12.75" hidden="false" customHeight="false" outlineLevel="0" collapsed="false">
      <c r="A4033" s="0" t="s">
        <v>75</v>
      </c>
      <c r="B4033" s="0" t="s">
        <v>80</v>
      </c>
      <c r="C4033" s="0" t="s">
        <v>108</v>
      </c>
      <c r="D4033" s="116" t="n">
        <v>41395</v>
      </c>
      <c r="E4033" s="0" t="n">
        <v>-0.035</v>
      </c>
      <c r="F4033" s="0" t="n">
        <v>3133126</v>
      </c>
      <c r="G4033" s="151" t="s">
        <v>111</v>
      </c>
      <c r="H4033" s="151" t="s">
        <v>111</v>
      </c>
      <c r="I4033" s="152" t="s">
        <v>112</v>
      </c>
    </row>
    <row r="4034" customFormat="false" ht="12.75" hidden="false" customHeight="false" outlineLevel="0" collapsed="false">
      <c r="A4034" s="0" t="s">
        <v>76</v>
      </c>
      <c r="B4034" s="0" t="s">
        <v>80</v>
      </c>
      <c r="C4034" s="0" t="s">
        <v>108</v>
      </c>
      <c r="D4034" s="116" t="n">
        <v>41395</v>
      </c>
      <c r="E4034" s="0" t="n">
        <v>0.02</v>
      </c>
      <c r="F4034" s="0" t="n">
        <v>3133127</v>
      </c>
      <c r="G4034" s="151" t="s">
        <v>111</v>
      </c>
      <c r="H4034" s="151" t="s">
        <v>111</v>
      </c>
      <c r="I4034" s="152" t="s">
        <v>112</v>
      </c>
    </row>
    <row r="4035" customFormat="false" ht="12.75" hidden="false" customHeight="false" outlineLevel="0" collapsed="false">
      <c r="A4035" s="0" t="s">
        <v>72</v>
      </c>
      <c r="B4035" s="0" t="s">
        <v>80</v>
      </c>
      <c r="C4035" s="0" t="s">
        <v>108</v>
      </c>
      <c r="D4035" s="116" t="n">
        <v>41395</v>
      </c>
      <c r="E4035" s="158" t="n">
        <v>41426</v>
      </c>
      <c r="I4035" s="152" t="s">
        <v>109</v>
      </c>
    </row>
    <row r="4036" customFormat="false" ht="12.75" hidden="false" customHeight="false" outlineLevel="0" collapsed="false">
      <c r="A4036" s="0" t="s">
        <v>59</v>
      </c>
      <c r="B4036" s="0" t="s">
        <v>110</v>
      </c>
      <c r="C4036" s="0" t="s">
        <v>108</v>
      </c>
      <c r="D4036" s="116" t="n">
        <v>41426</v>
      </c>
      <c r="E4036" s="0" t="n">
        <v>0.385</v>
      </c>
      <c r="F4036" s="0" t="n">
        <v>3133100</v>
      </c>
      <c r="G4036" s="151" t="s">
        <v>111</v>
      </c>
      <c r="H4036" s="151" t="s">
        <v>111</v>
      </c>
      <c r="I4036" s="152" t="s">
        <v>112</v>
      </c>
    </row>
    <row r="4037" customFormat="false" ht="12.75" hidden="false" customHeight="false" outlineLevel="0" collapsed="false">
      <c r="A4037" s="0" t="s">
        <v>59</v>
      </c>
      <c r="B4037" s="0" t="s">
        <v>113</v>
      </c>
      <c r="C4037" s="0" t="s">
        <v>108</v>
      </c>
      <c r="D4037" s="116" t="n">
        <v>41426</v>
      </c>
      <c r="E4037" s="0" t="n">
        <v>0.02</v>
      </c>
      <c r="F4037" s="0" t="n">
        <v>3133101</v>
      </c>
      <c r="G4037" s="151" t="s">
        <v>111</v>
      </c>
      <c r="H4037" s="151" t="s">
        <v>111</v>
      </c>
      <c r="I4037" s="152" t="s">
        <v>112</v>
      </c>
    </row>
    <row r="4038" customFormat="false" ht="12.75" hidden="false" customHeight="false" outlineLevel="0" collapsed="false">
      <c r="A4038" s="0" t="s">
        <v>60</v>
      </c>
      <c r="B4038" s="0" t="s">
        <v>110</v>
      </c>
      <c r="C4038" s="0" t="s">
        <v>108</v>
      </c>
      <c r="D4038" s="116" t="n">
        <v>41426</v>
      </c>
      <c r="E4038" s="0" t="n">
        <v>0.385</v>
      </c>
      <c r="F4038" s="0" t="n">
        <v>3133102</v>
      </c>
      <c r="G4038" s="151" t="s">
        <v>111</v>
      </c>
      <c r="H4038" s="151" t="s">
        <v>111</v>
      </c>
      <c r="I4038" s="152" t="s">
        <v>112</v>
      </c>
    </row>
    <row r="4039" customFormat="false" ht="12.75" hidden="false" customHeight="false" outlineLevel="0" collapsed="false">
      <c r="A4039" s="0" t="s">
        <v>60</v>
      </c>
      <c r="B4039" s="0" t="s">
        <v>113</v>
      </c>
      <c r="C4039" s="0" t="s">
        <v>108</v>
      </c>
      <c r="D4039" s="116" t="n">
        <v>41426</v>
      </c>
      <c r="E4039" s="0" t="n">
        <v>0.06</v>
      </c>
      <c r="F4039" s="0" t="n">
        <v>3133103</v>
      </c>
      <c r="G4039" s="151" t="s">
        <v>111</v>
      </c>
      <c r="H4039" s="151" t="s">
        <v>111</v>
      </c>
      <c r="I4039" s="152" t="s">
        <v>112</v>
      </c>
    </row>
    <row r="4040" customFormat="false" ht="12.75" hidden="false" customHeight="false" outlineLevel="0" collapsed="false">
      <c r="A4040" s="0" t="s">
        <v>61</v>
      </c>
      <c r="B4040" s="0" t="s">
        <v>110</v>
      </c>
      <c r="C4040" s="0" t="s">
        <v>108</v>
      </c>
      <c r="D4040" s="116" t="n">
        <v>41426</v>
      </c>
      <c r="E4040" s="0" t="n">
        <v>0.385</v>
      </c>
      <c r="F4040" s="0" t="n">
        <v>3133104</v>
      </c>
      <c r="G4040" s="151" t="s">
        <v>111</v>
      </c>
      <c r="H4040" s="151" t="s">
        <v>111</v>
      </c>
      <c r="I4040" s="152" t="s">
        <v>112</v>
      </c>
    </row>
    <row r="4041" customFormat="false" ht="12.75" hidden="false" customHeight="false" outlineLevel="0" collapsed="false">
      <c r="A4041" s="0" t="s">
        <v>61</v>
      </c>
      <c r="B4041" s="0" t="s">
        <v>113</v>
      </c>
      <c r="C4041" s="0" t="s">
        <v>108</v>
      </c>
      <c r="D4041" s="116" t="n">
        <v>41426</v>
      </c>
      <c r="E4041" s="0" t="n">
        <v>0.02</v>
      </c>
      <c r="F4041" s="0" t="n">
        <v>3133105</v>
      </c>
      <c r="G4041" s="151" t="s">
        <v>111</v>
      </c>
      <c r="H4041" s="151" t="s">
        <v>111</v>
      </c>
      <c r="I4041" s="152" t="s">
        <v>112</v>
      </c>
    </row>
    <row r="4042" customFormat="false" ht="12.75" hidden="false" customHeight="false" outlineLevel="0" collapsed="false">
      <c r="A4042" s="0" t="s">
        <v>62</v>
      </c>
      <c r="B4042" s="0" t="s">
        <v>110</v>
      </c>
      <c r="C4042" s="0" t="s">
        <v>108</v>
      </c>
      <c r="D4042" s="116" t="n">
        <v>41426</v>
      </c>
      <c r="E4042" s="0" t="n">
        <v>0.385</v>
      </c>
      <c r="F4042" s="0" t="n">
        <v>3133106</v>
      </c>
      <c r="G4042" s="151" t="s">
        <v>111</v>
      </c>
      <c r="H4042" s="151" t="s">
        <v>111</v>
      </c>
      <c r="I4042" s="152" t="s">
        <v>112</v>
      </c>
    </row>
    <row r="4043" customFormat="false" ht="12.75" hidden="false" customHeight="false" outlineLevel="0" collapsed="false">
      <c r="A4043" s="0" t="s">
        <v>62</v>
      </c>
      <c r="B4043" s="0" t="s">
        <v>113</v>
      </c>
      <c r="C4043" s="0" t="s">
        <v>108</v>
      </c>
      <c r="D4043" s="116" t="n">
        <v>41426</v>
      </c>
      <c r="E4043" s="0" t="n">
        <v>0.06</v>
      </c>
      <c r="F4043" s="0" t="n">
        <v>3133107</v>
      </c>
      <c r="G4043" s="151" t="s">
        <v>111</v>
      </c>
      <c r="H4043" s="151" t="s">
        <v>111</v>
      </c>
      <c r="I4043" s="152" t="s">
        <v>112</v>
      </c>
    </row>
    <row r="4044" customFormat="false" ht="12.75" hidden="false" customHeight="false" outlineLevel="0" collapsed="false">
      <c r="A4044" s="0" t="s">
        <v>49</v>
      </c>
      <c r="B4044" s="0" t="s">
        <v>110</v>
      </c>
      <c r="C4044" s="0" t="s">
        <v>108</v>
      </c>
      <c r="D4044" s="116" t="n">
        <v>41426</v>
      </c>
      <c r="E4044" s="0" t="n">
        <v>0.335</v>
      </c>
      <c r="F4044" s="0" t="n">
        <v>3133108</v>
      </c>
      <c r="G4044" s="151" t="s">
        <v>111</v>
      </c>
      <c r="H4044" s="151" t="s">
        <v>111</v>
      </c>
      <c r="I4044" s="152" t="s">
        <v>112</v>
      </c>
    </row>
    <row r="4045" customFormat="false" ht="12.75" hidden="false" customHeight="false" outlineLevel="0" collapsed="false">
      <c r="A4045" s="0" t="s">
        <v>49</v>
      </c>
      <c r="B4045" s="0" t="s">
        <v>113</v>
      </c>
      <c r="C4045" s="0" t="s">
        <v>108</v>
      </c>
      <c r="D4045" s="116" t="n">
        <v>41426</v>
      </c>
      <c r="E4045" s="0" t="n">
        <v>0.005</v>
      </c>
      <c r="F4045" s="0" t="n">
        <v>3133109</v>
      </c>
      <c r="G4045" s="151" t="s">
        <v>111</v>
      </c>
      <c r="H4045" s="151" t="s">
        <v>111</v>
      </c>
      <c r="I4045" s="152" t="s">
        <v>112</v>
      </c>
    </row>
    <row r="4046" customFormat="false" ht="12.75" hidden="false" customHeight="false" outlineLevel="0" collapsed="false">
      <c r="A4046" s="0" t="s">
        <v>50</v>
      </c>
      <c r="B4046" s="0" t="s">
        <v>110</v>
      </c>
      <c r="C4046" s="0" t="s">
        <v>108</v>
      </c>
      <c r="D4046" s="116" t="n">
        <v>41426</v>
      </c>
      <c r="E4046" s="0" t="n">
        <v>0.37</v>
      </c>
      <c r="F4046" s="0" t="n">
        <v>3133110</v>
      </c>
      <c r="G4046" s="151" t="s">
        <v>111</v>
      </c>
      <c r="H4046" s="151" t="s">
        <v>111</v>
      </c>
      <c r="I4046" s="152" t="s">
        <v>112</v>
      </c>
    </row>
    <row r="4047" customFormat="false" ht="12.75" hidden="false" customHeight="false" outlineLevel="0" collapsed="false">
      <c r="A4047" s="0" t="s">
        <v>50</v>
      </c>
      <c r="B4047" s="0" t="s">
        <v>113</v>
      </c>
      <c r="C4047" s="0" t="s">
        <v>108</v>
      </c>
      <c r="D4047" s="116" t="n">
        <v>41426</v>
      </c>
      <c r="E4047" s="0" t="n">
        <v>-0.055</v>
      </c>
      <c r="F4047" s="0" t="n">
        <v>3133111</v>
      </c>
      <c r="G4047" s="151" t="s">
        <v>111</v>
      </c>
      <c r="H4047" s="151" t="s">
        <v>111</v>
      </c>
      <c r="I4047" s="152" t="s">
        <v>112</v>
      </c>
    </row>
    <row r="4048" customFormat="false" ht="12.75" hidden="false" customHeight="false" outlineLevel="0" collapsed="false">
      <c r="A4048" s="0" t="s">
        <v>51</v>
      </c>
      <c r="B4048" s="0" t="s">
        <v>110</v>
      </c>
      <c r="C4048" s="0" t="s">
        <v>108</v>
      </c>
      <c r="D4048" s="116" t="n">
        <v>41426</v>
      </c>
      <c r="E4048" s="0" t="n">
        <v>0.37</v>
      </c>
      <c r="F4048" s="0" t="n">
        <v>3133112</v>
      </c>
      <c r="G4048" s="151" t="s">
        <v>111</v>
      </c>
      <c r="H4048" s="151" t="s">
        <v>111</v>
      </c>
      <c r="I4048" s="152" t="s">
        <v>112</v>
      </c>
    </row>
    <row r="4049" customFormat="false" ht="12.75" hidden="false" customHeight="false" outlineLevel="0" collapsed="false">
      <c r="A4049" s="0" t="s">
        <v>51</v>
      </c>
      <c r="B4049" s="0" t="s">
        <v>113</v>
      </c>
      <c r="C4049" s="0" t="s">
        <v>108</v>
      </c>
      <c r="D4049" s="116" t="n">
        <v>41426</v>
      </c>
      <c r="E4049" s="0" t="n">
        <v>0.035</v>
      </c>
      <c r="F4049" s="0" t="n">
        <v>3133113</v>
      </c>
      <c r="G4049" s="151" t="s">
        <v>111</v>
      </c>
      <c r="H4049" s="151" t="s">
        <v>111</v>
      </c>
      <c r="I4049" s="152" t="s">
        <v>112</v>
      </c>
    </row>
    <row r="4050" customFormat="false" ht="12.75" hidden="false" customHeight="false" outlineLevel="0" collapsed="false">
      <c r="A4050" s="0" t="s">
        <v>52</v>
      </c>
      <c r="B4050" s="0" t="s">
        <v>110</v>
      </c>
      <c r="C4050" s="0" t="s">
        <v>108</v>
      </c>
      <c r="D4050" s="116" t="n">
        <v>41426</v>
      </c>
      <c r="E4050" s="0" t="n">
        <v>0.37</v>
      </c>
      <c r="F4050" s="0" t="n">
        <v>3133114</v>
      </c>
      <c r="G4050" s="151" t="s">
        <v>111</v>
      </c>
      <c r="H4050" s="151" t="s">
        <v>111</v>
      </c>
      <c r="I4050" s="152" t="s">
        <v>112</v>
      </c>
    </row>
    <row r="4051" customFormat="false" ht="12.75" hidden="false" customHeight="false" outlineLevel="0" collapsed="false">
      <c r="A4051" s="0" t="s">
        <v>52</v>
      </c>
      <c r="B4051" s="0" t="s">
        <v>113</v>
      </c>
      <c r="C4051" s="0" t="s">
        <v>108</v>
      </c>
      <c r="D4051" s="116" t="n">
        <v>41426</v>
      </c>
      <c r="E4051" s="0" t="n">
        <v>-0.035</v>
      </c>
      <c r="F4051" s="0" t="n">
        <v>3133115</v>
      </c>
      <c r="G4051" s="151" t="s">
        <v>111</v>
      </c>
      <c r="H4051" s="151" t="s">
        <v>111</v>
      </c>
      <c r="I4051" s="152" t="s">
        <v>112</v>
      </c>
    </row>
    <row r="4052" customFormat="false" ht="12.75" hidden="false" customHeight="false" outlineLevel="0" collapsed="false">
      <c r="A4052" s="0" t="s">
        <v>17</v>
      </c>
      <c r="B4052" s="0" t="s">
        <v>110</v>
      </c>
      <c r="C4052" s="0" t="s">
        <v>108</v>
      </c>
      <c r="D4052" s="116" t="n">
        <v>41426</v>
      </c>
      <c r="E4052" s="0" t="n">
        <v>0</v>
      </c>
      <c r="F4052" s="0" t="n">
        <v>3133116</v>
      </c>
      <c r="G4052" s="151" t="s">
        <v>111</v>
      </c>
      <c r="H4052" s="151" t="s">
        <v>111</v>
      </c>
      <c r="I4052" s="152" t="s">
        <v>112</v>
      </c>
    </row>
    <row r="4053" customFormat="false" ht="12.75" hidden="false" customHeight="false" outlineLevel="0" collapsed="false">
      <c r="A4053" s="0" t="s">
        <v>17</v>
      </c>
      <c r="B4053" s="0" t="s">
        <v>113</v>
      </c>
      <c r="C4053" s="0" t="s">
        <v>108</v>
      </c>
      <c r="D4053" s="116" t="n">
        <v>41426</v>
      </c>
      <c r="E4053" s="0" t="n">
        <v>0</v>
      </c>
      <c r="F4053" s="0" t="n">
        <v>3133117</v>
      </c>
      <c r="G4053" s="151" t="s">
        <v>111</v>
      </c>
      <c r="H4053" s="151" t="s">
        <v>111</v>
      </c>
      <c r="I4053" s="152" t="s">
        <v>112</v>
      </c>
    </row>
    <row r="4054" customFormat="false" ht="12.75" hidden="false" customHeight="false" outlineLevel="0" collapsed="false">
      <c r="A4054" s="0" t="s">
        <v>18</v>
      </c>
      <c r="B4054" s="0" t="s">
        <v>110</v>
      </c>
      <c r="C4054" s="0" t="s">
        <v>108</v>
      </c>
      <c r="D4054" s="116" t="n">
        <v>41426</v>
      </c>
      <c r="E4054" s="0" t="n">
        <v>0</v>
      </c>
      <c r="F4054" s="0" t="n">
        <v>3133118</v>
      </c>
      <c r="G4054" s="151" t="s">
        <v>111</v>
      </c>
      <c r="H4054" s="151" t="s">
        <v>111</v>
      </c>
      <c r="I4054" s="152" t="s">
        <v>112</v>
      </c>
    </row>
    <row r="4055" customFormat="false" ht="12.75" hidden="false" customHeight="false" outlineLevel="0" collapsed="false">
      <c r="A4055" s="0" t="s">
        <v>18</v>
      </c>
      <c r="B4055" s="0" t="s">
        <v>113</v>
      </c>
      <c r="C4055" s="0" t="s">
        <v>108</v>
      </c>
      <c r="D4055" s="116" t="n">
        <v>41426</v>
      </c>
      <c r="E4055" s="0" t="n">
        <v>0</v>
      </c>
      <c r="F4055" s="0" t="n">
        <v>3133119</v>
      </c>
      <c r="G4055" s="151" t="s">
        <v>111</v>
      </c>
      <c r="H4055" s="151" t="s">
        <v>111</v>
      </c>
      <c r="I4055" s="152" t="s">
        <v>112</v>
      </c>
    </row>
    <row r="4056" customFormat="false" ht="12.75" hidden="false" customHeight="false" outlineLevel="0" collapsed="false">
      <c r="A4056" s="0" t="s">
        <v>19</v>
      </c>
      <c r="B4056" s="0" t="s">
        <v>110</v>
      </c>
      <c r="C4056" s="0" t="s">
        <v>108</v>
      </c>
      <c r="D4056" s="116" t="n">
        <v>41426</v>
      </c>
      <c r="E4056" s="0" t="n">
        <v>0.385</v>
      </c>
      <c r="F4056" s="0" t="n">
        <v>3133120</v>
      </c>
      <c r="G4056" s="151" t="s">
        <v>111</v>
      </c>
      <c r="H4056" s="151" t="s">
        <v>111</v>
      </c>
      <c r="I4056" s="152" t="s">
        <v>112</v>
      </c>
    </row>
    <row r="4057" customFormat="false" ht="12.75" hidden="false" customHeight="false" outlineLevel="0" collapsed="false">
      <c r="A4057" s="0" t="s">
        <v>19</v>
      </c>
      <c r="B4057" s="0" t="s">
        <v>113</v>
      </c>
      <c r="C4057" s="0" t="s">
        <v>108</v>
      </c>
      <c r="D4057" s="116" t="n">
        <v>41426</v>
      </c>
      <c r="E4057" s="0" t="n">
        <v>0.02</v>
      </c>
      <c r="F4057" s="0" t="n">
        <v>3133121</v>
      </c>
      <c r="G4057" s="151" t="s">
        <v>111</v>
      </c>
      <c r="H4057" s="151" t="s">
        <v>111</v>
      </c>
      <c r="I4057" s="152" t="s">
        <v>112</v>
      </c>
    </row>
    <row r="4058" customFormat="false" ht="12.75" hidden="false" customHeight="false" outlineLevel="0" collapsed="false">
      <c r="A4058" s="0" t="s">
        <v>21</v>
      </c>
      <c r="B4058" s="0" t="s">
        <v>110</v>
      </c>
      <c r="C4058" s="0" t="s">
        <v>108</v>
      </c>
      <c r="D4058" s="116" t="n">
        <v>41426</v>
      </c>
      <c r="E4058" s="0" t="n">
        <v>0</v>
      </c>
      <c r="F4058" s="0" t="n">
        <v>3133122</v>
      </c>
      <c r="G4058" s="151" t="s">
        <v>111</v>
      </c>
      <c r="H4058" s="151" t="s">
        <v>111</v>
      </c>
      <c r="I4058" s="152" t="s">
        <v>112</v>
      </c>
    </row>
    <row r="4059" customFormat="false" ht="12.75" hidden="false" customHeight="false" outlineLevel="0" collapsed="false">
      <c r="A4059" s="0" t="s">
        <v>21</v>
      </c>
      <c r="B4059" s="0" t="s">
        <v>113</v>
      </c>
      <c r="C4059" s="0" t="s">
        <v>108</v>
      </c>
      <c r="D4059" s="116" t="n">
        <v>41426</v>
      </c>
      <c r="E4059" s="0" t="n">
        <v>0</v>
      </c>
      <c r="F4059" s="0" t="n">
        <v>3133123</v>
      </c>
      <c r="G4059" s="151" t="s">
        <v>111</v>
      </c>
      <c r="H4059" s="151" t="s">
        <v>111</v>
      </c>
      <c r="I4059" s="152" t="s">
        <v>112</v>
      </c>
    </row>
    <row r="4060" customFormat="false" ht="12.75" hidden="false" customHeight="false" outlineLevel="0" collapsed="false">
      <c r="A4060" s="0" t="s">
        <v>73</v>
      </c>
      <c r="B4060" s="0" t="s">
        <v>80</v>
      </c>
      <c r="C4060" s="0" t="s">
        <v>108</v>
      </c>
      <c r="D4060" s="116" t="n">
        <v>41426</v>
      </c>
      <c r="E4060" s="0" t="n">
        <v>0.005</v>
      </c>
      <c r="F4060" s="0" t="n">
        <v>3133124</v>
      </c>
      <c r="G4060" s="151" t="s">
        <v>111</v>
      </c>
      <c r="H4060" s="151" t="s">
        <v>111</v>
      </c>
      <c r="I4060" s="152" t="s">
        <v>112</v>
      </c>
    </row>
    <row r="4061" customFormat="false" ht="12.75" hidden="false" customHeight="false" outlineLevel="0" collapsed="false">
      <c r="A4061" s="0" t="s">
        <v>74</v>
      </c>
      <c r="B4061" s="0" t="s">
        <v>80</v>
      </c>
      <c r="C4061" s="0" t="s">
        <v>108</v>
      </c>
      <c r="D4061" s="116" t="n">
        <v>41426</v>
      </c>
      <c r="E4061" s="0" t="n">
        <v>0.035</v>
      </c>
      <c r="F4061" s="0" t="n">
        <v>3133125</v>
      </c>
      <c r="G4061" s="151" t="s">
        <v>111</v>
      </c>
      <c r="H4061" s="151" t="s">
        <v>111</v>
      </c>
      <c r="I4061" s="152" t="s">
        <v>112</v>
      </c>
    </row>
    <row r="4062" customFormat="false" ht="12.75" hidden="false" customHeight="false" outlineLevel="0" collapsed="false">
      <c r="A4062" s="0" t="s">
        <v>75</v>
      </c>
      <c r="B4062" s="0" t="s">
        <v>80</v>
      </c>
      <c r="C4062" s="0" t="s">
        <v>108</v>
      </c>
      <c r="D4062" s="116" t="n">
        <v>41426</v>
      </c>
      <c r="E4062" s="0" t="n">
        <v>-0.035</v>
      </c>
      <c r="F4062" s="0" t="n">
        <v>3133126</v>
      </c>
      <c r="G4062" s="151" t="s">
        <v>111</v>
      </c>
      <c r="H4062" s="151" t="s">
        <v>111</v>
      </c>
      <c r="I4062" s="152" t="s">
        <v>112</v>
      </c>
    </row>
    <row r="4063" customFormat="false" ht="12.75" hidden="false" customHeight="false" outlineLevel="0" collapsed="false">
      <c r="A4063" s="0" t="s">
        <v>76</v>
      </c>
      <c r="B4063" s="0" t="s">
        <v>80</v>
      </c>
      <c r="C4063" s="0" t="s">
        <v>108</v>
      </c>
      <c r="D4063" s="116" t="n">
        <v>41426</v>
      </c>
      <c r="E4063" s="0" t="n">
        <v>0.035</v>
      </c>
      <c r="F4063" s="0" t="n">
        <v>3133127</v>
      </c>
      <c r="G4063" s="151" t="s">
        <v>111</v>
      </c>
      <c r="H4063" s="151" t="s">
        <v>111</v>
      </c>
      <c r="I4063" s="152" t="s">
        <v>112</v>
      </c>
    </row>
    <row r="4064" customFormat="false" ht="12.75" hidden="false" customHeight="false" outlineLevel="0" collapsed="false">
      <c r="A4064" s="0" t="s">
        <v>72</v>
      </c>
      <c r="B4064" s="0" t="s">
        <v>80</v>
      </c>
      <c r="C4064" s="0" t="s">
        <v>108</v>
      </c>
      <c r="D4064" s="116" t="n">
        <v>41426</v>
      </c>
      <c r="E4064" s="158" t="n">
        <v>41456</v>
      </c>
      <c r="I4064" s="152" t="s">
        <v>109</v>
      </c>
    </row>
    <row r="4065" customFormat="false" ht="12.75" hidden="false" customHeight="false" outlineLevel="0" collapsed="false">
      <c r="A4065" s="0" t="s">
        <v>59</v>
      </c>
      <c r="B4065" s="0" t="s">
        <v>110</v>
      </c>
      <c r="C4065" s="0" t="s">
        <v>108</v>
      </c>
      <c r="D4065" s="116" t="n">
        <v>41456</v>
      </c>
      <c r="E4065" s="0" t="n">
        <v>0.3975</v>
      </c>
      <c r="F4065" s="0" t="n">
        <v>3133100</v>
      </c>
      <c r="G4065" s="151" t="s">
        <v>111</v>
      </c>
      <c r="H4065" s="151" t="s">
        <v>111</v>
      </c>
      <c r="I4065" s="152" t="s">
        <v>112</v>
      </c>
    </row>
    <row r="4066" customFormat="false" ht="12.75" hidden="false" customHeight="false" outlineLevel="0" collapsed="false">
      <c r="A4066" s="0" t="s">
        <v>59</v>
      </c>
      <c r="B4066" s="0" t="s">
        <v>113</v>
      </c>
      <c r="C4066" s="0" t="s">
        <v>108</v>
      </c>
      <c r="D4066" s="116" t="n">
        <v>41456</v>
      </c>
      <c r="E4066" s="0" t="n">
        <v>0.02</v>
      </c>
      <c r="F4066" s="0" t="n">
        <v>3133101</v>
      </c>
      <c r="G4066" s="151" t="s">
        <v>111</v>
      </c>
      <c r="H4066" s="151" t="s">
        <v>111</v>
      </c>
      <c r="I4066" s="152" t="s">
        <v>112</v>
      </c>
    </row>
    <row r="4067" customFormat="false" ht="12.75" hidden="false" customHeight="false" outlineLevel="0" collapsed="false">
      <c r="A4067" s="0" t="s">
        <v>60</v>
      </c>
      <c r="B4067" s="0" t="s">
        <v>110</v>
      </c>
      <c r="C4067" s="0" t="s">
        <v>108</v>
      </c>
      <c r="D4067" s="116" t="n">
        <v>41456</v>
      </c>
      <c r="E4067" s="0" t="n">
        <v>0.3975</v>
      </c>
      <c r="F4067" s="0" t="n">
        <v>3133102</v>
      </c>
      <c r="G4067" s="151" t="s">
        <v>111</v>
      </c>
      <c r="H4067" s="151" t="s">
        <v>111</v>
      </c>
      <c r="I4067" s="152" t="s">
        <v>112</v>
      </c>
    </row>
    <row r="4068" customFormat="false" ht="12.75" hidden="false" customHeight="false" outlineLevel="0" collapsed="false">
      <c r="A4068" s="0" t="s">
        <v>60</v>
      </c>
      <c r="B4068" s="0" t="s">
        <v>113</v>
      </c>
      <c r="C4068" s="0" t="s">
        <v>108</v>
      </c>
      <c r="D4068" s="116" t="n">
        <v>41456</v>
      </c>
      <c r="E4068" s="0" t="n">
        <v>0.07</v>
      </c>
      <c r="F4068" s="0" t="n">
        <v>3133103</v>
      </c>
      <c r="G4068" s="151" t="s">
        <v>111</v>
      </c>
      <c r="H4068" s="151" t="s">
        <v>111</v>
      </c>
      <c r="I4068" s="152" t="s">
        <v>112</v>
      </c>
    </row>
    <row r="4069" customFormat="false" ht="12.75" hidden="false" customHeight="false" outlineLevel="0" collapsed="false">
      <c r="A4069" s="0" t="s">
        <v>61</v>
      </c>
      <c r="B4069" s="0" t="s">
        <v>110</v>
      </c>
      <c r="C4069" s="0" t="s">
        <v>108</v>
      </c>
      <c r="D4069" s="116" t="n">
        <v>41456</v>
      </c>
      <c r="E4069" s="0" t="n">
        <v>0.3975</v>
      </c>
      <c r="F4069" s="0" t="n">
        <v>3133104</v>
      </c>
      <c r="G4069" s="151" t="s">
        <v>111</v>
      </c>
      <c r="H4069" s="151" t="s">
        <v>111</v>
      </c>
      <c r="I4069" s="152" t="s">
        <v>112</v>
      </c>
    </row>
    <row r="4070" customFormat="false" ht="12.75" hidden="false" customHeight="false" outlineLevel="0" collapsed="false">
      <c r="A4070" s="0" t="s">
        <v>61</v>
      </c>
      <c r="B4070" s="0" t="s">
        <v>113</v>
      </c>
      <c r="C4070" s="0" t="s">
        <v>108</v>
      </c>
      <c r="D4070" s="116" t="n">
        <v>41456</v>
      </c>
      <c r="E4070" s="0" t="n">
        <v>0.02</v>
      </c>
      <c r="F4070" s="0" t="n">
        <v>3133105</v>
      </c>
      <c r="G4070" s="151" t="s">
        <v>111</v>
      </c>
      <c r="H4070" s="151" t="s">
        <v>111</v>
      </c>
      <c r="I4070" s="152" t="s">
        <v>112</v>
      </c>
    </row>
    <row r="4071" customFormat="false" ht="12.75" hidden="false" customHeight="false" outlineLevel="0" collapsed="false">
      <c r="A4071" s="0" t="s">
        <v>62</v>
      </c>
      <c r="B4071" s="0" t="s">
        <v>110</v>
      </c>
      <c r="C4071" s="0" t="s">
        <v>108</v>
      </c>
      <c r="D4071" s="116" t="n">
        <v>41456</v>
      </c>
      <c r="E4071" s="0" t="n">
        <v>0.3975</v>
      </c>
      <c r="F4071" s="0" t="n">
        <v>3133106</v>
      </c>
      <c r="G4071" s="151" t="s">
        <v>111</v>
      </c>
      <c r="H4071" s="151" t="s">
        <v>111</v>
      </c>
      <c r="I4071" s="152" t="s">
        <v>112</v>
      </c>
    </row>
    <row r="4072" customFormat="false" ht="12.75" hidden="false" customHeight="false" outlineLevel="0" collapsed="false">
      <c r="A4072" s="0" t="s">
        <v>62</v>
      </c>
      <c r="B4072" s="0" t="s">
        <v>113</v>
      </c>
      <c r="C4072" s="0" t="s">
        <v>108</v>
      </c>
      <c r="D4072" s="116" t="n">
        <v>41456</v>
      </c>
      <c r="E4072" s="0" t="n">
        <v>0.07</v>
      </c>
      <c r="F4072" s="0" t="n">
        <v>3133107</v>
      </c>
      <c r="G4072" s="151" t="s">
        <v>111</v>
      </c>
      <c r="H4072" s="151" t="s">
        <v>111</v>
      </c>
      <c r="I4072" s="152" t="s">
        <v>112</v>
      </c>
    </row>
    <row r="4073" customFormat="false" ht="12.75" hidden="false" customHeight="false" outlineLevel="0" collapsed="false">
      <c r="A4073" s="0" t="s">
        <v>49</v>
      </c>
      <c r="B4073" s="0" t="s">
        <v>110</v>
      </c>
      <c r="C4073" s="0" t="s">
        <v>108</v>
      </c>
      <c r="D4073" s="116" t="n">
        <v>41456</v>
      </c>
      <c r="E4073" s="0" t="n">
        <v>0.35</v>
      </c>
      <c r="F4073" s="0" t="n">
        <v>3133108</v>
      </c>
      <c r="G4073" s="151" t="s">
        <v>111</v>
      </c>
      <c r="H4073" s="151" t="s">
        <v>111</v>
      </c>
      <c r="I4073" s="152" t="s">
        <v>112</v>
      </c>
    </row>
    <row r="4074" customFormat="false" ht="12.75" hidden="false" customHeight="false" outlineLevel="0" collapsed="false">
      <c r="A4074" s="0" t="s">
        <v>49</v>
      </c>
      <c r="B4074" s="0" t="s">
        <v>113</v>
      </c>
      <c r="C4074" s="0" t="s">
        <v>108</v>
      </c>
      <c r="D4074" s="116" t="n">
        <v>41456</v>
      </c>
      <c r="E4074" s="0" t="n">
        <v>0.005</v>
      </c>
      <c r="F4074" s="0" t="n">
        <v>3133109</v>
      </c>
      <c r="G4074" s="151" t="s">
        <v>111</v>
      </c>
      <c r="H4074" s="151" t="s">
        <v>111</v>
      </c>
      <c r="I4074" s="152" t="s">
        <v>112</v>
      </c>
    </row>
    <row r="4075" customFormat="false" ht="12.75" hidden="false" customHeight="false" outlineLevel="0" collapsed="false">
      <c r="A4075" s="0" t="s">
        <v>50</v>
      </c>
      <c r="B4075" s="0" t="s">
        <v>110</v>
      </c>
      <c r="C4075" s="0" t="s">
        <v>108</v>
      </c>
      <c r="D4075" s="116" t="n">
        <v>41456</v>
      </c>
      <c r="E4075" s="0" t="n">
        <v>0.41</v>
      </c>
      <c r="F4075" s="0" t="n">
        <v>3133110</v>
      </c>
      <c r="G4075" s="151" t="s">
        <v>111</v>
      </c>
      <c r="H4075" s="151" t="s">
        <v>111</v>
      </c>
      <c r="I4075" s="152" t="s">
        <v>112</v>
      </c>
    </row>
    <row r="4076" customFormat="false" ht="12.75" hidden="false" customHeight="false" outlineLevel="0" collapsed="false">
      <c r="A4076" s="0" t="s">
        <v>50</v>
      </c>
      <c r="B4076" s="0" t="s">
        <v>113</v>
      </c>
      <c r="C4076" s="0" t="s">
        <v>108</v>
      </c>
      <c r="D4076" s="116" t="n">
        <v>41456</v>
      </c>
      <c r="E4076" s="0" t="n">
        <v>-0.02</v>
      </c>
      <c r="F4076" s="0" t="n">
        <v>3133111</v>
      </c>
      <c r="G4076" s="151" t="s">
        <v>111</v>
      </c>
      <c r="H4076" s="151" t="s">
        <v>111</v>
      </c>
      <c r="I4076" s="152" t="s">
        <v>112</v>
      </c>
    </row>
    <row r="4077" customFormat="false" ht="12.75" hidden="false" customHeight="false" outlineLevel="0" collapsed="false">
      <c r="A4077" s="0" t="s">
        <v>51</v>
      </c>
      <c r="B4077" s="0" t="s">
        <v>110</v>
      </c>
      <c r="C4077" s="0" t="s">
        <v>108</v>
      </c>
      <c r="D4077" s="116" t="n">
        <v>41456</v>
      </c>
      <c r="E4077" s="0" t="n">
        <v>0.41</v>
      </c>
      <c r="F4077" s="0" t="n">
        <v>3133112</v>
      </c>
      <c r="G4077" s="151" t="s">
        <v>111</v>
      </c>
      <c r="H4077" s="151" t="s">
        <v>111</v>
      </c>
      <c r="I4077" s="152" t="s">
        <v>112</v>
      </c>
    </row>
    <row r="4078" customFormat="false" ht="12.75" hidden="false" customHeight="false" outlineLevel="0" collapsed="false">
      <c r="A4078" s="0" t="s">
        <v>51</v>
      </c>
      <c r="B4078" s="0" t="s">
        <v>113</v>
      </c>
      <c r="C4078" s="0" t="s">
        <v>108</v>
      </c>
      <c r="D4078" s="116" t="n">
        <v>41456</v>
      </c>
      <c r="E4078" s="0" t="n">
        <v>0.035</v>
      </c>
      <c r="F4078" s="0" t="n">
        <v>3133113</v>
      </c>
      <c r="G4078" s="151" t="s">
        <v>111</v>
      </c>
      <c r="H4078" s="151" t="s">
        <v>111</v>
      </c>
      <c r="I4078" s="152" t="s">
        <v>112</v>
      </c>
    </row>
    <row r="4079" customFormat="false" ht="12.75" hidden="false" customHeight="false" outlineLevel="0" collapsed="false">
      <c r="A4079" s="0" t="s">
        <v>52</v>
      </c>
      <c r="B4079" s="0" t="s">
        <v>110</v>
      </c>
      <c r="C4079" s="0" t="s">
        <v>108</v>
      </c>
      <c r="D4079" s="116" t="n">
        <v>41456</v>
      </c>
      <c r="E4079" s="0" t="n">
        <v>0.41</v>
      </c>
      <c r="F4079" s="0" t="n">
        <v>3133114</v>
      </c>
      <c r="G4079" s="151" t="s">
        <v>111</v>
      </c>
      <c r="H4079" s="151" t="s">
        <v>111</v>
      </c>
      <c r="I4079" s="152" t="s">
        <v>112</v>
      </c>
    </row>
    <row r="4080" customFormat="false" ht="12.75" hidden="false" customHeight="false" outlineLevel="0" collapsed="false">
      <c r="A4080" s="0" t="s">
        <v>52</v>
      </c>
      <c r="B4080" s="0" t="s">
        <v>113</v>
      </c>
      <c r="C4080" s="0" t="s">
        <v>108</v>
      </c>
      <c r="D4080" s="116" t="n">
        <v>41456</v>
      </c>
      <c r="E4080" s="0" t="n">
        <v>-0.02</v>
      </c>
      <c r="F4080" s="0" t="n">
        <v>3133115</v>
      </c>
      <c r="G4080" s="151" t="s">
        <v>111</v>
      </c>
      <c r="H4080" s="151" t="s">
        <v>111</v>
      </c>
      <c r="I4080" s="152" t="s">
        <v>112</v>
      </c>
    </row>
    <row r="4081" customFormat="false" ht="12.75" hidden="false" customHeight="false" outlineLevel="0" collapsed="false">
      <c r="A4081" s="0" t="s">
        <v>17</v>
      </c>
      <c r="B4081" s="0" t="s">
        <v>110</v>
      </c>
      <c r="C4081" s="0" t="s">
        <v>108</v>
      </c>
      <c r="D4081" s="116" t="n">
        <v>41456</v>
      </c>
      <c r="E4081" s="0" t="n">
        <v>0</v>
      </c>
      <c r="F4081" s="0" t="n">
        <v>3133116</v>
      </c>
      <c r="G4081" s="151" t="s">
        <v>111</v>
      </c>
      <c r="H4081" s="151" t="s">
        <v>111</v>
      </c>
      <c r="I4081" s="152" t="s">
        <v>112</v>
      </c>
    </row>
    <row r="4082" customFormat="false" ht="12.75" hidden="false" customHeight="false" outlineLevel="0" collapsed="false">
      <c r="A4082" s="0" t="s">
        <v>17</v>
      </c>
      <c r="B4082" s="0" t="s">
        <v>113</v>
      </c>
      <c r="C4082" s="0" t="s">
        <v>108</v>
      </c>
      <c r="D4082" s="116" t="n">
        <v>41456</v>
      </c>
      <c r="E4082" s="0" t="n">
        <v>0</v>
      </c>
      <c r="F4082" s="0" t="n">
        <v>3133117</v>
      </c>
      <c r="G4082" s="151" t="s">
        <v>111</v>
      </c>
      <c r="H4082" s="151" t="s">
        <v>111</v>
      </c>
      <c r="I4082" s="152" t="s">
        <v>112</v>
      </c>
    </row>
    <row r="4083" customFormat="false" ht="12.75" hidden="false" customHeight="false" outlineLevel="0" collapsed="false">
      <c r="A4083" s="0" t="s">
        <v>18</v>
      </c>
      <c r="B4083" s="0" t="s">
        <v>110</v>
      </c>
      <c r="C4083" s="0" t="s">
        <v>108</v>
      </c>
      <c r="D4083" s="116" t="n">
        <v>41456</v>
      </c>
      <c r="E4083" s="0" t="n">
        <v>0</v>
      </c>
      <c r="F4083" s="0" t="n">
        <v>3133118</v>
      </c>
      <c r="G4083" s="151" t="s">
        <v>111</v>
      </c>
      <c r="H4083" s="151" t="s">
        <v>111</v>
      </c>
      <c r="I4083" s="152" t="s">
        <v>112</v>
      </c>
    </row>
    <row r="4084" customFormat="false" ht="12.75" hidden="false" customHeight="false" outlineLevel="0" collapsed="false">
      <c r="A4084" s="0" t="s">
        <v>18</v>
      </c>
      <c r="B4084" s="0" t="s">
        <v>113</v>
      </c>
      <c r="C4084" s="0" t="s">
        <v>108</v>
      </c>
      <c r="D4084" s="116" t="n">
        <v>41456</v>
      </c>
      <c r="E4084" s="0" t="n">
        <v>0</v>
      </c>
      <c r="F4084" s="0" t="n">
        <v>3133119</v>
      </c>
      <c r="G4084" s="151" t="s">
        <v>111</v>
      </c>
      <c r="H4084" s="151" t="s">
        <v>111</v>
      </c>
      <c r="I4084" s="152" t="s">
        <v>112</v>
      </c>
    </row>
    <row r="4085" customFormat="false" ht="12.75" hidden="false" customHeight="false" outlineLevel="0" collapsed="false">
      <c r="A4085" s="0" t="s">
        <v>19</v>
      </c>
      <c r="B4085" s="0" t="s">
        <v>110</v>
      </c>
      <c r="C4085" s="0" t="s">
        <v>108</v>
      </c>
      <c r="D4085" s="116" t="n">
        <v>41456</v>
      </c>
      <c r="E4085" s="0" t="n">
        <v>0.3975</v>
      </c>
      <c r="F4085" s="0" t="n">
        <v>3133120</v>
      </c>
      <c r="G4085" s="151" t="s">
        <v>111</v>
      </c>
      <c r="H4085" s="151" t="s">
        <v>111</v>
      </c>
      <c r="I4085" s="152" t="s">
        <v>112</v>
      </c>
    </row>
    <row r="4086" customFormat="false" ht="12.75" hidden="false" customHeight="false" outlineLevel="0" collapsed="false">
      <c r="A4086" s="0" t="s">
        <v>19</v>
      </c>
      <c r="B4086" s="0" t="s">
        <v>113</v>
      </c>
      <c r="C4086" s="0" t="s">
        <v>108</v>
      </c>
      <c r="D4086" s="116" t="n">
        <v>41456</v>
      </c>
      <c r="E4086" s="0" t="n">
        <v>0.02</v>
      </c>
      <c r="F4086" s="0" t="n">
        <v>3133121</v>
      </c>
      <c r="G4086" s="151" t="s">
        <v>111</v>
      </c>
      <c r="H4086" s="151" t="s">
        <v>111</v>
      </c>
      <c r="I4086" s="152" t="s">
        <v>112</v>
      </c>
    </row>
    <row r="4087" customFormat="false" ht="12.75" hidden="false" customHeight="false" outlineLevel="0" collapsed="false">
      <c r="A4087" s="0" t="s">
        <v>21</v>
      </c>
      <c r="B4087" s="0" t="s">
        <v>110</v>
      </c>
      <c r="C4087" s="0" t="s">
        <v>108</v>
      </c>
      <c r="D4087" s="116" t="n">
        <v>41456</v>
      </c>
      <c r="E4087" s="0" t="n">
        <v>0</v>
      </c>
      <c r="F4087" s="0" t="n">
        <v>3133122</v>
      </c>
      <c r="G4087" s="151" t="s">
        <v>111</v>
      </c>
      <c r="H4087" s="151" t="s">
        <v>111</v>
      </c>
      <c r="I4087" s="152" t="s">
        <v>112</v>
      </c>
    </row>
    <row r="4088" customFormat="false" ht="12.75" hidden="false" customHeight="false" outlineLevel="0" collapsed="false">
      <c r="A4088" s="0" t="s">
        <v>21</v>
      </c>
      <c r="B4088" s="0" t="s">
        <v>113</v>
      </c>
      <c r="C4088" s="0" t="s">
        <v>108</v>
      </c>
      <c r="D4088" s="116" t="n">
        <v>41456</v>
      </c>
      <c r="E4088" s="0" t="n">
        <v>0</v>
      </c>
      <c r="F4088" s="0" t="n">
        <v>3133123</v>
      </c>
      <c r="G4088" s="151" t="s">
        <v>111</v>
      </c>
      <c r="H4088" s="151" t="s">
        <v>111</v>
      </c>
      <c r="I4088" s="152" t="s">
        <v>112</v>
      </c>
    </row>
    <row r="4089" customFormat="false" ht="12.75" hidden="false" customHeight="false" outlineLevel="0" collapsed="false">
      <c r="A4089" s="0" t="s">
        <v>73</v>
      </c>
      <c r="B4089" s="0" t="s">
        <v>80</v>
      </c>
      <c r="C4089" s="0" t="s">
        <v>108</v>
      </c>
      <c r="D4089" s="116" t="n">
        <v>41456</v>
      </c>
      <c r="E4089" s="0" t="n">
        <v>0.005</v>
      </c>
      <c r="F4089" s="0" t="n">
        <v>3133124</v>
      </c>
      <c r="G4089" s="151" t="s">
        <v>111</v>
      </c>
      <c r="H4089" s="151" t="s">
        <v>111</v>
      </c>
      <c r="I4089" s="152" t="s">
        <v>112</v>
      </c>
    </row>
    <row r="4090" customFormat="false" ht="12.75" hidden="false" customHeight="false" outlineLevel="0" collapsed="false">
      <c r="A4090" s="0" t="s">
        <v>74</v>
      </c>
      <c r="B4090" s="0" t="s">
        <v>80</v>
      </c>
      <c r="C4090" s="0" t="s">
        <v>108</v>
      </c>
      <c r="D4090" s="116" t="n">
        <v>41456</v>
      </c>
      <c r="E4090" s="0" t="n">
        <v>0.035</v>
      </c>
      <c r="F4090" s="0" t="n">
        <v>3133125</v>
      </c>
      <c r="G4090" s="151" t="s">
        <v>111</v>
      </c>
      <c r="H4090" s="151" t="s">
        <v>111</v>
      </c>
      <c r="I4090" s="152" t="s">
        <v>112</v>
      </c>
    </row>
    <row r="4091" customFormat="false" ht="12.75" hidden="false" customHeight="false" outlineLevel="0" collapsed="false">
      <c r="A4091" s="0" t="s">
        <v>75</v>
      </c>
      <c r="B4091" s="0" t="s">
        <v>80</v>
      </c>
      <c r="C4091" s="0" t="s">
        <v>108</v>
      </c>
      <c r="D4091" s="116" t="n">
        <v>41456</v>
      </c>
      <c r="E4091" s="0" t="n">
        <v>-0.02</v>
      </c>
      <c r="F4091" s="0" t="n">
        <v>3133126</v>
      </c>
      <c r="G4091" s="151" t="s">
        <v>111</v>
      </c>
      <c r="H4091" s="151" t="s">
        <v>111</v>
      </c>
      <c r="I4091" s="152" t="s">
        <v>112</v>
      </c>
    </row>
    <row r="4092" customFormat="false" ht="12.75" hidden="false" customHeight="false" outlineLevel="0" collapsed="false">
      <c r="A4092" s="0" t="s">
        <v>76</v>
      </c>
      <c r="B4092" s="0" t="s">
        <v>80</v>
      </c>
      <c r="C4092" s="0" t="s">
        <v>108</v>
      </c>
      <c r="D4092" s="116" t="n">
        <v>41456</v>
      </c>
      <c r="E4092" s="0" t="n">
        <v>0.035</v>
      </c>
      <c r="F4092" s="0" t="n">
        <v>3133127</v>
      </c>
      <c r="G4092" s="151" t="s">
        <v>111</v>
      </c>
      <c r="H4092" s="151" t="s">
        <v>111</v>
      </c>
      <c r="I4092" s="152" t="s">
        <v>112</v>
      </c>
    </row>
    <row r="4093" customFormat="false" ht="12.75" hidden="false" customHeight="false" outlineLevel="0" collapsed="false">
      <c r="A4093" s="0" t="s">
        <v>72</v>
      </c>
      <c r="B4093" s="0" t="s">
        <v>80</v>
      </c>
      <c r="C4093" s="0" t="s">
        <v>108</v>
      </c>
      <c r="D4093" s="116" t="n">
        <v>41456</v>
      </c>
      <c r="E4093" s="158" t="n">
        <v>41487</v>
      </c>
      <c r="I4093" s="152" t="s">
        <v>109</v>
      </c>
    </row>
    <row r="4094" customFormat="false" ht="12.75" hidden="false" customHeight="false" outlineLevel="0" collapsed="false">
      <c r="A4094" s="0" t="s">
        <v>59</v>
      </c>
      <c r="B4094" s="0" t="s">
        <v>110</v>
      </c>
      <c r="C4094" s="0" t="s">
        <v>108</v>
      </c>
      <c r="D4094" s="116" t="n">
        <v>41487</v>
      </c>
      <c r="E4094" s="0" t="n">
        <v>0.4</v>
      </c>
      <c r="F4094" s="0" t="n">
        <v>3133100</v>
      </c>
      <c r="G4094" s="151" t="s">
        <v>111</v>
      </c>
      <c r="H4094" s="151" t="s">
        <v>111</v>
      </c>
      <c r="I4094" s="152" t="s">
        <v>112</v>
      </c>
    </row>
    <row r="4095" customFormat="false" ht="12.75" hidden="false" customHeight="false" outlineLevel="0" collapsed="false">
      <c r="A4095" s="0" t="s">
        <v>59</v>
      </c>
      <c r="B4095" s="0" t="s">
        <v>113</v>
      </c>
      <c r="C4095" s="0" t="s">
        <v>108</v>
      </c>
      <c r="D4095" s="116" t="n">
        <v>41487</v>
      </c>
      <c r="E4095" s="0" t="n">
        <v>0.02</v>
      </c>
      <c r="F4095" s="0" t="n">
        <v>3133101</v>
      </c>
      <c r="G4095" s="151" t="s">
        <v>111</v>
      </c>
      <c r="H4095" s="151" t="s">
        <v>111</v>
      </c>
      <c r="I4095" s="152" t="s">
        <v>112</v>
      </c>
    </row>
    <row r="4096" customFormat="false" ht="12.75" hidden="false" customHeight="false" outlineLevel="0" collapsed="false">
      <c r="A4096" s="0" t="s">
        <v>60</v>
      </c>
      <c r="B4096" s="0" t="s">
        <v>110</v>
      </c>
      <c r="C4096" s="0" t="s">
        <v>108</v>
      </c>
      <c r="D4096" s="116" t="n">
        <v>41487</v>
      </c>
      <c r="E4096" s="0" t="n">
        <v>0.4</v>
      </c>
      <c r="F4096" s="0" t="n">
        <v>3133102</v>
      </c>
      <c r="G4096" s="151" t="s">
        <v>111</v>
      </c>
      <c r="H4096" s="151" t="s">
        <v>111</v>
      </c>
      <c r="I4096" s="152" t="s">
        <v>112</v>
      </c>
    </row>
    <row r="4097" customFormat="false" ht="12.75" hidden="false" customHeight="false" outlineLevel="0" collapsed="false">
      <c r="A4097" s="0" t="s">
        <v>60</v>
      </c>
      <c r="B4097" s="0" t="s">
        <v>113</v>
      </c>
      <c r="C4097" s="0" t="s">
        <v>108</v>
      </c>
      <c r="D4097" s="116" t="n">
        <v>41487</v>
      </c>
      <c r="E4097" s="0" t="n">
        <v>0.07</v>
      </c>
      <c r="F4097" s="0" t="n">
        <v>3133103</v>
      </c>
      <c r="G4097" s="151" t="s">
        <v>111</v>
      </c>
      <c r="H4097" s="151" t="s">
        <v>111</v>
      </c>
      <c r="I4097" s="152" t="s">
        <v>112</v>
      </c>
    </row>
    <row r="4098" customFormat="false" ht="12.75" hidden="false" customHeight="false" outlineLevel="0" collapsed="false">
      <c r="A4098" s="0" t="s">
        <v>61</v>
      </c>
      <c r="B4098" s="0" t="s">
        <v>110</v>
      </c>
      <c r="C4098" s="0" t="s">
        <v>108</v>
      </c>
      <c r="D4098" s="116" t="n">
        <v>41487</v>
      </c>
      <c r="E4098" s="0" t="n">
        <v>0.4</v>
      </c>
      <c r="F4098" s="0" t="n">
        <v>3133104</v>
      </c>
      <c r="G4098" s="151" t="s">
        <v>111</v>
      </c>
      <c r="H4098" s="151" t="s">
        <v>111</v>
      </c>
      <c r="I4098" s="152" t="s">
        <v>112</v>
      </c>
    </row>
    <row r="4099" customFormat="false" ht="12.75" hidden="false" customHeight="false" outlineLevel="0" collapsed="false">
      <c r="A4099" s="0" t="s">
        <v>61</v>
      </c>
      <c r="B4099" s="0" t="s">
        <v>113</v>
      </c>
      <c r="C4099" s="0" t="s">
        <v>108</v>
      </c>
      <c r="D4099" s="116" t="n">
        <v>41487</v>
      </c>
      <c r="E4099" s="0" t="n">
        <v>0.02</v>
      </c>
      <c r="F4099" s="0" t="n">
        <v>3133105</v>
      </c>
      <c r="G4099" s="151" t="s">
        <v>111</v>
      </c>
      <c r="H4099" s="151" t="s">
        <v>111</v>
      </c>
      <c r="I4099" s="152" t="s">
        <v>112</v>
      </c>
    </row>
    <row r="4100" customFormat="false" ht="12.75" hidden="false" customHeight="false" outlineLevel="0" collapsed="false">
      <c r="A4100" s="0" t="s">
        <v>62</v>
      </c>
      <c r="B4100" s="0" t="s">
        <v>110</v>
      </c>
      <c r="C4100" s="0" t="s">
        <v>108</v>
      </c>
      <c r="D4100" s="116" t="n">
        <v>41487</v>
      </c>
      <c r="E4100" s="0" t="n">
        <v>0.4</v>
      </c>
      <c r="F4100" s="0" t="n">
        <v>3133106</v>
      </c>
      <c r="G4100" s="151" t="s">
        <v>111</v>
      </c>
      <c r="H4100" s="151" t="s">
        <v>111</v>
      </c>
      <c r="I4100" s="152" t="s">
        <v>112</v>
      </c>
    </row>
    <row r="4101" customFormat="false" ht="12.75" hidden="false" customHeight="false" outlineLevel="0" collapsed="false">
      <c r="A4101" s="0" t="s">
        <v>62</v>
      </c>
      <c r="B4101" s="0" t="s">
        <v>113</v>
      </c>
      <c r="C4101" s="0" t="s">
        <v>108</v>
      </c>
      <c r="D4101" s="116" t="n">
        <v>41487</v>
      </c>
      <c r="E4101" s="0" t="n">
        <v>0.07</v>
      </c>
      <c r="F4101" s="0" t="n">
        <v>3133107</v>
      </c>
      <c r="G4101" s="151" t="s">
        <v>111</v>
      </c>
      <c r="H4101" s="151" t="s">
        <v>111</v>
      </c>
      <c r="I4101" s="152" t="s">
        <v>112</v>
      </c>
    </row>
    <row r="4102" customFormat="false" ht="12.75" hidden="false" customHeight="false" outlineLevel="0" collapsed="false">
      <c r="A4102" s="0" t="s">
        <v>49</v>
      </c>
      <c r="B4102" s="0" t="s">
        <v>110</v>
      </c>
      <c r="C4102" s="0" t="s">
        <v>108</v>
      </c>
      <c r="D4102" s="116" t="n">
        <v>41487</v>
      </c>
      <c r="E4102" s="0" t="n">
        <v>0.35</v>
      </c>
      <c r="F4102" s="0" t="n">
        <v>3133108</v>
      </c>
      <c r="G4102" s="151" t="s">
        <v>111</v>
      </c>
      <c r="H4102" s="151" t="s">
        <v>111</v>
      </c>
      <c r="I4102" s="152" t="s">
        <v>112</v>
      </c>
    </row>
    <row r="4103" customFormat="false" ht="12.75" hidden="false" customHeight="false" outlineLevel="0" collapsed="false">
      <c r="A4103" s="0" t="s">
        <v>49</v>
      </c>
      <c r="B4103" s="0" t="s">
        <v>113</v>
      </c>
      <c r="C4103" s="0" t="s">
        <v>108</v>
      </c>
      <c r="D4103" s="116" t="n">
        <v>41487</v>
      </c>
      <c r="E4103" s="0" t="n">
        <v>-0.005</v>
      </c>
      <c r="F4103" s="0" t="n">
        <v>3133109</v>
      </c>
      <c r="G4103" s="151" t="s">
        <v>111</v>
      </c>
      <c r="H4103" s="151" t="s">
        <v>111</v>
      </c>
      <c r="I4103" s="152" t="s">
        <v>112</v>
      </c>
    </row>
    <row r="4104" customFormat="false" ht="12.75" hidden="false" customHeight="false" outlineLevel="0" collapsed="false">
      <c r="A4104" s="0" t="s">
        <v>50</v>
      </c>
      <c r="B4104" s="0" t="s">
        <v>110</v>
      </c>
      <c r="C4104" s="0" t="s">
        <v>108</v>
      </c>
      <c r="D4104" s="116" t="n">
        <v>41487</v>
      </c>
      <c r="E4104" s="0" t="n">
        <v>0.41</v>
      </c>
      <c r="F4104" s="0" t="n">
        <v>3133110</v>
      </c>
      <c r="G4104" s="151" t="s">
        <v>111</v>
      </c>
      <c r="H4104" s="151" t="s">
        <v>111</v>
      </c>
      <c r="I4104" s="152" t="s">
        <v>112</v>
      </c>
    </row>
    <row r="4105" customFormat="false" ht="12.75" hidden="false" customHeight="false" outlineLevel="0" collapsed="false">
      <c r="A4105" s="0" t="s">
        <v>50</v>
      </c>
      <c r="B4105" s="0" t="s">
        <v>113</v>
      </c>
      <c r="C4105" s="0" t="s">
        <v>108</v>
      </c>
      <c r="D4105" s="116" t="n">
        <v>41487</v>
      </c>
      <c r="E4105" s="0" t="n">
        <v>-0.02</v>
      </c>
      <c r="F4105" s="0" t="n">
        <v>3133111</v>
      </c>
      <c r="G4105" s="151" t="s">
        <v>111</v>
      </c>
      <c r="H4105" s="151" t="s">
        <v>111</v>
      </c>
      <c r="I4105" s="152" t="s">
        <v>112</v>
      </c>
    </row>
    <row r="4106" customFormat="false" ht="12.75" hidden="false" customHeight="false" outlineLevel="0" collapsed="false">
      <c r="A4106" s="0" t="s">
        <v>51</v>
      </c>
      <c r="B4106" s="0" t="s">
        <v>110</v>
      </c>
      <c r="C4106" s="0" t="s">
        <v>108</v>
      </c>
      <c r="D4106" s="116" t="n">
        <v>41487</v>
      </c>
      <c r="E4106" s="0" t="n">
        <v>0.41</v>
      </c>
      <c r="F4106" s="0" t="n">
        <v>3133112</v>
      </c>
      <c r="G4106" s="151" t="s">
        <v>111</v>
      </c>
      <c r="H4106" s="151" t="s">
        <v>111</v>
      </c>
      <c r="I4106" s="152" t="s">
        <v>112</v>
      </c>
    </row>
    <row r="4107" customFormat="false" ht="12.75" hidden="false" customHeight="false" outlineLevel="0" collapsed="false">
      <c r="A4107" s="0" t="s">
        <v>51</v>
      </c>
      <c r="B4107" s="0" t="s">
        <v>113</v>
      </c>
      <c r="C4107" s="0" t="s">
        <v>108</v>
      </c>
      <c r="D4107" s="116" t="n">
        <v>41487</v>
      </c>
      <c r="E4107" s="0" t="n">
        <v>0.01</v>
      </c>
      <c r="F4107" s="0" t="n">
        <v>3133113</v>
      </c>
      <c r="G4107" s="151" t="s">
        <v>111</v>
      </c>
      <c r="H4107" s="151" t="s">
        <v>111</v>
      </c>
      <c r="I4107" s="152" t="s">
        <v>112</v>
      </c>
    </row>
    <row r="4108" customFormat="false" ht="12.75" hidden="false" customHeight="false" outlineLevel="0" collapsed="false">
      <c r="A4108" s="0" t="s">
        <v>52</v>
      </c>
      <c r="B4108" s="0" t="s">
        <v>110</v>
      </c>
      <c r="C4108" s="0" t="s">
        <v>108</v>
      </c>
      <c r="D4108" s="116" t="n">
        <v>41487</v>
      </c>
      <c r="E4108" s="0" t="n">
        <v>0.41</v>
      </c>
      <c r="F4108" s="0" t="n">
        <v>3133114</v>
      </c>
      <c r="G4108" s="151" t="s">
        <v>111</v>
      </c>
      <c r="H4108" s="151" t="s">
        <v>111</v>
      </c>
      <c r="I4108" s="152" t="s">
        <v>112</v>
      </c>
    </row>
    <row r="4109" customFormat="false" ht="12.75" hidden="false" customHeight="false" outlineLevel="0" collapsed="false">
      <c r="A4109" s="0" t="s">
        <v>52</v>
      </c>
      <c r="B4109" s="0" t="s">
        <v>113</v>
      </c>
      <c r="C4109" s="0" t="s">
        <v>108</v>
      </c>
      <c r="D4109" s="116" t="n">
        <v>41487</v>
      </c>
      <c r="E4109" s="0" t="n">
        <v>-0.02</v>
      </c>
      <c r="F4109" s="0" t="n">
        <v>3133115</v>
      </c>
      <c r="G4109" s="151" t="s">
        <v>111</v>
      </c>
      <c r="H4109" s="151" t="s">
        <v>111</v>
      </c>
      <c r="I4109" s="152" t="s">
        <v>112</v>
      </c>
    </row>
    <row r="4110" customFormat="false" ht="12.75" hidden="false" customHeight="false" outlineLevel="0" collapsed="false">
      <c r="A4110" s="0" t="s">
        <v>17</v>
      </c>
      <c r="B4110" s="0" t="s">
        <v>110</v>
      </c>
      <c r="C4110" s="0" t="s">
        <v>108</v>
      </c>
      <c r="D4110" s="116" t="n">
        <v>41487</v>
      </c>
      <c r="E4110" s="0" t="n">
        <v>0</v>
      </c>
      <c r="F4110" s="0" t="n">
        <v>3133116</v>
      </c>
      <c r="G4110" s="151" t="s">
        <v>111</v>
      </c>
      <c r="H4110" s="151" t="s">
        <v>111</v>
      </c>
      <c r="I4110" s="152" t="s">
        <v>112</v>
      </c>
    </row>
    <row r="4111" customFormat="false" ht="12.75" hidden="false" customHeight="false" outlineLevel="0" collapsed="false">
      <c r="A4111" s="0" t="s">
        <v>17</v>
      </c>
      <c r="B4111" s="0" t="s">
        <v>113</v>
      </c>
      <c r="C4111" s="0" t="s">
        <v>108</v>
      </c>
      <c r="D4111" s="116" t="n">
        <v>41487</v>
      </c>
      <c r="E4111" s="0" t="n">
        <v>0</v>
      </c>
      <c r="F4111" s="0" t="n">
        <v>3133117</v>
      </c>
      <c r="G4111" s="151" t="s">
        <v>111</v>
      </c>
      <c r="H4111" s="151" t="s">
        <v>111</v>
      </c>
      <c r="I4111" s="152" t="s">
        <v>112</v>
      </c>
    </row>
    <row r="4112" customFormat="false" ht="12.75" hidden="false" customHeight="false" outlineLevel="0" collapsed="false">
      <c r="A4112" s="0" t="s">
        <v>18</v>
      </c>
      <c r="B4112" s="0" t="s">
        <v>110</v>
      </c>
      <c r="C4112" s="0" t="s">
        <v>108</v>
      </c>
      <c r="D4112" s="116" t="n">
        <v>41487</v>
      </c>
      <c r="E4112" s="0" t="n">
        <v>0</v>
      </c>
      <c r="F4112" s="0" t="n">
        <v>3133118</v>
      </c>
      <c r="G4112" s="151" t="s">
        <v>111</v>
      </c>
      <c r="H4112" s="151" t="s">
        <v>111</v>
      </c>
      <c r="I4112" s="152" t="s">
        <v>112</v>
      </c>
    </row>
    <row r="4113" customFormat="false" ht="12.75" hidden="false" customHeight="false" outlineLevel="0" collapsed="false">
      <c r="A4113" s="0" t="s">
        <v>18</v>
      </c>
      <c r="B4113" s="0" t="s">
        <v>113</v>
      </c>
      <c r="C4113" s="0" t="s">
        <v>108</v>
      </c>
      <c r="D4113" s="116" t="n">
        <v>41487</v>
      </c>
      <c r="E4113" s="0" t="n">
        <v>0</v>
      </c>
      <c r="F4113" s="0" t="n">
        <v>3133119</v>
      </c>
      <c r="G4113" s="151" t="s">
        <v>111</v>
      </c>
      <c r="H4113" s="151" t="s">
        <v>111</v>
      </c>
      <c r="I4113" s="152" t="s">
        <v>112</v>
      </c>
    </row>
    <row r="4114" customFormat="false" ht="12.75" hidden="false" customHeight="false" outlineLevel="0" collapsed="false">
      <c r="A4114" s="0" t="s">
        <v>19</v>
      </c>
      <c r="B4114" s="0" t="s">
        <v>110</v>
      </c>
      <c r="C4114" s="0" t="s">
        <v>108</v>
      </c>
      <c r="D4114" s="116" t="n">
        <v>41487</v>
      </c>
      <c r="E4114" s="0" t="n">
        <v>0.4</v>
      </c>
      <c r="F4114" s="0" t="n">
        <v>3133120</v>
      </c>
      <c r="G4114" s="151" t="s">
        <v>111</v>
      </c>
      <c r="H4114" s="151" t="s">
        <v>111</v>
      </c>
      <c r="I4114" s="152" t="s">
        <v>112</v>
      </c>
    </row>
    <row r="4115" customFormat="false" ht="12.75" hidden="false" customHeight="false" outlineLevel="0" collapsed="false">
      <c r="A4115" s="0" t="s">
        <v>19</v>
      </c>
      <c r="B4115" s="0" t="s">
        <v>113</v>
      </c>
      <c r="C4115" s="0" t="s">
        <v>108</v>
      </c>
      <c r="D4115" s="116" t="n">
        <v>41487</v>
      </c>
      <c r="E4115" s="0" t="n">
        <v>0.02</v>
      </c>
      <c r="F4115" s="0" t="n">
        <v>3133121</v>
      </c>
      <c r="G4115" s="151" t="s">
        <v>111</v>
      </c>
      <c r="H4115" s="151" t="s">
        <v>111</v>
      </c>
      <c r="I4115" s="152" t="s">
        <v>112</v>
      </c>
    </row>
    <row r="4116" customFormat="false" ht="12.75" hidden="false" customHeight="false" outlineLevel="0" collapsed="false">
      <c r="A4116" s="0" t="s">
        <v>21</v>
      </c>
      <c r="B4116" s="0" t="s">
        <v>110</v>
      </c>
      <c r="C4116" s="0" t="s">
        <v>108</v>
      </c>
      <c r="D4116" s="116" t="n">
        <v>41487</v>
      </c>
      <c r="E4116" s="0" t="n">
        <v>0</v>
      </c>
      <c r="F4116" s="0" t="n">
        <v>3133122</v>
      </c>
      <c r="G4116" s="151" t="s">
        <v>111</v>
      </c>
      <c r="H4116" s="151" t="s">
        <v>111</v>
      </c>
      <c r="I4116" s="152" t="s">
        <v>112</v>
      </c>
    </row>
    <row r="4117" customFormat="false" ht="12.75" hidden="false" customHeight="false" outlineLevel="0" collapsed="false">
      <c r="A4117" s="0" t="s">
        <v>21</v>
      </c>
      <c r="B4117" s="0" t="s">
        <v>113</v>
      </c>
      <c r="C4117" s="0" t="s">
        <v>108</v>
      </c>
      <c r="D4117" s="116" t="n">
        <v>41487</v>
      </c>
      <c r="E4117" s="0" t="n">
        <v>0</v>
      </c>
      <c r="F4117" s="0" t="n">
        <v>3133123</v>
      </c>
      <c r="G4117" s="151" t="s">
        <v>111</v>
      </c>
      <c r="H4117" s="151" t="s">
        <v>111</v>
      </c>
      <c r="I4117" s="152" t="s">
        <v>112</v>
      </c>
    </row>
    <row r="4118" customFormat="false" ht="12.75" hidden="false" customHeight="false" outlineLevel="0" collapsed="false">
      <c r="A4118" s="0" t="s">
        <v>73</v>
      </c>
      <c r="B4118" s="0" t="s">
        <v>80</v>
      </c>
      <c r="C4118" s="0" t="s">
        <v>108</v>
      </c>
      <c r="D4118" s="116" t="n">
        <v>41487</v>
      </c>
      <c r="E4118" s="0" t="n">
        <v>-0.005</v>
      </c>
      <c r="F4118" s="0" t="n">
        <v>3133124</v>
      </c>
      <c r="G4118" s="151" t="s">
        <v>111</v>
      </c>
      <c r="H4118" s="151" t="s">
        <v>111</v>
      </c>
      <c r="I4118" s="152" t="s">
        <v>112</v>
      </c>
    </row>
    <row r="4119" customFormat="false" ht="12.75" hidden="false" customHeight="false" outlineLevel="0" collapsed="false">
      <c r="A4119" s="0" t="s">
        <v>74</v>
      </c>
      <c r="B4119" s="0" t="s">
        <v>80</v>
      </c>
      <c r="C4119" s="0" t="s">
        <v>108</v>
      </c>
      <c r="D4119" s="116" t="n">
        <v>41487</v>
      </c>
      <c r="E4119" s="0" t="n">
        <v>0.01</v>
      </c>
      <c r="F4119" s="0" t="n">
        <v>3133125</v>
      </c>
      <c r="G4119" s="151" t="s">
        <v>111</v>
      </c>
      <c r="H4119" s="151" t="s">
        <v>111</v>
      </c>
      <c r="I4119" s="152" t="s">
        <v>112</v>
      </c>
    </row>
    <row r="4120" customFormat="false" ht="12.75" hidden="false" customHeight="false" outlineLevel="0" collapsed="false">
      <c r="A4120" s="0" t="s">
        <v>75</v>
      </c>
      <c r="B4120" s="0" t="s">
        <v>80</v>
      </c>
      <c r="C4120" s="0" t="s">
        <v>108</v>
      </c>
      <c r="D4120" s="116" t="n">
        <v>41487</v>
      </c>
      <c r="E4120" s="0" t="n">
        <v>-0.02</v>
      </c>
      <c r="F4120" s="0" t="n">
        <v>3133126</v>
      </c>
      <c r="G4120" s="151" t="s">
        <v>111</v>
      </c>
      <c r="H4120" s="151" t="s">
        <v>111</v>
      </c>
      <c r="I4120" s="152" t="s">
        <v>112</v>
      </c>
    </row>
    <row r="4121" customFormat="false" ht="12.75" hidden="false" customHeight="false" outlineLevel="0" collapsed="false">
      <c r="A4121" s="0" t="s">
        <v>76</v>
      </c>
      <c r="B4121" s="0" t="s">
        <v>80</v>
      </c>
      <c r="C4121" s="0" t="s">
        <v>108</v>
      </c>
      <c r="D4121" s="116" t="n">
        <v>41487</v>
      </c>
      <c r="E4121" s="0" t="n">
        <v>0.01</v>
      </c>
      <c r="F4121" s="0" t="n">
        <v>3133127</v>
      </c>
      <c r="G4121" s="151" t="s">
        <v>111</v>
      </c>
      <c r="H4121" s="151" t="s">
        <v>111</v>
      </c>
      <c r="I4121" s="152" t="s">
        <v>112</v>
      </c>
    </row>
    <row r="4122" customFormat="false" ht="12.75" hidden="false" customHeight="false" outlineLevel="0" collapsed="false">
      <c r="A4122" s="0" t="s">
        <v>72</v>
      </c>
      <c r="B4122" s="0" t="s">
        <v>80</v>
      </c>
      <c r="C4122" s="0" t="s">
        <v>108</v>
      </c>
      <c r="D4122" s="116" t="n">
        <v>41487</v>
      </c>
      <c r="E4122" s="158" t="n">
        <v>41518</v>
      </c>
      <c r="I4122" s="152" t="s">
        <v>109</v>
      </c>
    </row>
    <row r="4123" customFormat="false" ht="12.75" hidden="false" customHeight="false" outlineLevel="0" collapsed="false">
      <c r="A4123" s="0" t="s">
        <v>59</v>
      </c>
      <c r="B4123" s="0" t="s">
        <v>110</v>
      </c>
      <c r="C4123" s="0" t="s">
        <v>108</v>
      </c>
      <c r="D4123" s="116" t="n">
        <v>41518</v>
      </c>
      <c r="E4123" s="0" t="n">
        <v>0.3975</v>
      </c>
      <c r="F4123" s="0" t="n">
        <v>3133100</v>
      </c>
      <c r="G4123" s="151" t="s">
        <v>111</v>
      </c>
      <c r="H4123" s="151" t="s">
        <v>111</v>
      </c>
      <c r="I4123" s="152" t="s">
        <v>112</v>
      </c>
    </row>
    <row r="4124" customFormat="false" ht="12.75" hidden="false" customHeight="false" outlineLevel="0" collapsed="false">
      <c r="A4124" s="0" t="s">
        <v>59</v>
      </c>
      <c r="B4124" s="0" t="s">
        <v>113</v>
      </c>
      <c r="C4124" s="0" t="s">
        <v>108</v>
      </c>
      <c r="D4124" s="116" t="n">
        <v>41518</v>
      </c>
      <c r="E4124" s="0" t="n">
        <v>0.02</v>
      </c>
      <c r="F4124" s="0" t="n">
        <v>3133101</v>
      </c>
      <c r="G4124" s="151" t="s">
        <v>111</v>
      </c>
      <c r="H4124" s="151" t="s">
        <v>111</v>
      </c>
      <c r="I4124" s="152" t="s">
        <v>112</v>
      </c>
    </row>
    <row r="4125" customFormat="false" ht="12.75" hidden="false" customHeight="false" outlineLevel="0" collapsed="false">
      <c r="A4125" s="0" t="s">
        <v>60</v>
      </c>
      <c r="B4125" s="0" t="s">
        <v>110</v>
      </c>
      <c r="C4125" s="0" t="s">
        <v>108</v>
      </c>
      <c r="D4125" s="116" t="n">
        <v>41518</v>
      </c>
      <c r="E4125" s="0" t="n">
        <v>0.3975</v>
      </c>
      <c r="F4125" s="0" t="n">
        <v>3133102</v>
      </c>
      <c r="G4125" s="151" t="s">
        <v>111</v>
      </c>
      <c r="H4125" s="151" t="s">
        <v>111</v>
      </c>
      <c r="I4125" s="152" t="s">
        <v>112</v>
      </c>
    </row>
    <row r="4126" customFormat="false" ht="12.75" hidden="false" customHeight="false" outlineLevel="0" collapsed="false">
      <c r="A4126" s="0" t="s">
        <v>60</v>
      </c>
      <c r="B4126" s="0" t="s">
        <v>113</v>
      </c>
      <c r="C4126" s="0" t="s">
        <v>108</v>
      </c>
      <c r="D4126" s="116" t="n">
        <v>41518</v>
      </c>
      <c r="E4126" s="0" t="n">
        <v>0.05</v>
      </c>
      <c r="F4126" s="0" t="n">
        <v>3133103</v>
      </c>
      <c r="G4126" s="151" t="s">
        <v>111</v>
      </c>
      <c r="H4126" s="151" t="s">
        <v>111</v>
      </c>
      <c r="I4126" s="152" t="s">
        <v>112</v>
      </c>
    </row>
    <row r="4127" customFormat="false" ht="12.75" hidden="false" customHeight="false" outlineLevel="0" collapsed="false">
      <c r="A4127" s="0" t="s">
        <v>61</v>
      </c>
      <c r="B4127" s="0" t="s">
        <v>110</v>
      </c>
      <c r="C4127" s="0" t="s">
        <v>108</v>
      </c>
      <c r="D4127" s="116" t="n">
        <v>41518</v>
      </c>
      <c r="E4127" s="0" t="n">
        <v>0.3975</v>
      </c>
      <c r="F4127" s="0" t="n">
        <v>3133104</v>
      </c>
      <c r="G4127" s="151" t="s">
        <v>111</v>
      </c>
      <c r="H4127" s="151" t="s">
        <v>111</v>
      </c>
      <c r="I4127" s="152" t="s">
        <v>112</v>
      </c>
    </row>
    <row r="4128" customFormat="false" ht="12.75" hidden="false" customHeight="false" outlineLevel="0" collapsed="false">
      <c r="A4128" s="0" t="s">
        <v>61</v>
      </c>
      <c r="B4128" s="0" t="s">
        <v>113</v>
      </c>
      <c r="C4128" s="0" t="s">
        <v>108</v>
      </c>
      <c r="D4128" s="116" t="n">
        <v>41518</v>
      </c>
      <c r="E4128" s="0" t="n">
        <v>0.02</v>
      </c>
      <c r="F4128" s="0" t="n">
        <v>3133105</v>
      </c>
      <c r="G4128" s="151" t="s">
        <v>111</v>
      </c>
      <c r="H4128" s="151" t="s">
        <v>111</v>
      </c>
      <c r="I4128" s="152" t="s">
        <v>112</v>
      </c>
    </row>
    <row r="4129" customFormat="false" ht="12.75" hidden="false" customHeight="false" outlineLevel="0" collapsed="false">
      <c r="A4129" s="0" t="s">
        <v>62</v>
      </c>
      <c r="B4129" s="0" t="s">
        <v>110</v>
      </c>
      <c r="C4129" s="0" t="s">
        <v>108</v>
      </c>
      <c r="D4129" s="116" t="n">
        <v>41518</v>
      </c>
      <c r="E4129" s="0" t="n">
        <v>0.3975</v>
      </c>
      <c r="F4129" s="0" t="n">
        <v>3133106</v>
      </c>
      <c r="G4129" s="151" t="s">
        <v>111</v>
      </c>
      <c r="H4129" s="151" t="s">
        <v>111</v>
      </c>
      <c r="I4129" s="152" t="s">
        <v>112</v>
      </c>
    </row>
    <row r="4130" customFormat="false" ht="12.75" hidden="false" customHeight="false" outlineLevel="0" collapsed="false">
      <c r="A4130" s="0" t="s">
        <v>62</v>
      </c>
      <c r="B4130" s="0" t="s">
        <v>113</v>
      </c>
      <c r="C4130" s="0" t="s">
        <v>108</v>
      </c>
      <c r="D4130" s="116" t="n">
        <v>41518</v>
      </c>
      <c r="E4130" s="0" t="n">
        <v>0.05</v>
      </c>
      <c r="F4130" s="0" t="n">
        <v>3133107</v>
      </c>
      <c r="G4130" s="151" t="s">
        <v>111</v>
      </c>
      <c r="H4130" s="151" t="s">
        <v>111</v>
      </c>
      <c r="I4130" s="152" t="s">
        <v>112</v>
      </c>
    </row>
    <row r="4131" customFormat="false" ht="12.75" hidden="false" customHeight="false" outlineLevel="0" collapsed="false">
      <c r="A4131" s="0" t="s">
        <v>49</v>
      </c>
      <c r="B4131" s="0" t="s">
        <v>110</v>
      </c>
      <c r="C4131" s="0" t="s">
        <v>108</v>
      </c>
      <c r="D4131" s="116" t="n">
        <v>41518</v>
      </c>
      <c r="E4131" s="0" t="n">
        <v>0.315</v>
      </c>
      <c r="F4131" s="0" t="n">
        <v>3133108</v>
      </c>
      <c r="G4131" s="151" t="s">
        <v>111</v>
      </c>
      <c r="H4131" s="151" t="s">
        <v>111</v>
      </c>
      <c r="I4131" s="152" t="s">
        <v>112</v>
      </c>
    </row>
    <row r="4132" customFormat="false" ht="12.75" hidden="false" customHeight="false" outlineLevel="0" collapsed="false">
      <c r="A4132" s="0" t="s">
        <v>49</v>
      </c>
      <c r="B4132" s="0" t="s">
        <v>113</v>
      </c>
      <c r="C4132" s="0" t="s">
        <v>108</v>
      </c>
      <c r="D4132" s="116" t="n">
        <v>41518</v>
      </c>
      <c r="E4132" s="0" t="n">
        <v>-0.005</v>
      </c>
      <c r="F4132" s="0" t="n">
        <v>3133109</v>
      </c>
      <c r="G4132" s="151" t="s">
        <v>111</v>
      </c>
      <c r="H4132" s="151" t="s">
        <v>111</v>
      </c>
      <c r="I4132" s="152" t="s">
        <v>112</v>
      </c>
    </row>
    <row r="4133" customFormat="false" ht="12.75" hidden="false" customHeight="false" outlineLevel="0" collapsed="false">
      <c r="A4133" s="0" t="s">
        <v>50</v>
      </c>
      <c r="B4133" s="0" t="s">
        <v>110</v>
      </c>
      <c r="C4133" s="0" t="s">
        <v>108</v>
      </c>
      <c r="D4133" s="116" t="n">
        <v>41518</v>
      </c>
      <c r="E4133" s="0" t="n">
        <v>0.36</v>
      </c>
      <c r="F4133" s="0" t="n">
        <v>3133110</v>
      </c>
      <c r="G4133" s="151" t="s">
        <v>111</v>
      </c>
      <c r="H4133" s="151" t="s">
        <v>111</v>
      </c>
      <c r="I4133" s="152" t="s">
        <v>112</v>
      </c>
    </row>
    <row r="4134" customFormat="false" ht="12.75" hidden="false" customHeight="false" outlineLevel="0" collapsed="false">
      <c r="A4134" s="0" t="s">
        <v>50</v>
      </c>
      <c r="B4134" s="0" t="s">
        <v>113</v>
      </c>
      <c r="C4134" s="0" t="s">
        <v>108</v>
      </c>
      <c r="D4134" s="116" t="n">
        <v>41518</v>
      </c>
      <c r="E4134" s="0" t="n">
        <v>-0.04</v>
      </c>
      <c r="F4134" s="0" t="n">
        <v>3133111</v>
      </c>
      <c r="G4134" s="151" t="s">
        <v>111</v>
      </c>
      <c r="H4134" s="151" t="s">
        <v>111</v>
      </c>
      <c r="I4134" s="152" t="s">
        <v>112</v>
      </c>
    </row>
    <row r="4135" customFormat="false" ht="12.75" hidden="false" customHeight="false" outlineLevel="0" collapsed="false">
      <c r="A4135" s="0" t="s">
        <v>51</v>
      </c>
      <c r="B4135" s="0" t="s">
        <v>110</v>
      </c>
      <c r="C4135" s="0" t="s">
        <v>108</v>
      </c>
      <c r="D4135" s="116" t="n">
        <v>41518</v>
      </c>
      <c r="E4135" s="0" t="n">
        <v>0.36</v>
      </c>
      <c r="F4135" s="0" t="n">
        <v>3133112</v>
      </c>
      <c r="G4135" s="151" t="s">
        <v>111</v>
      </c>
      <c r="H4135" s="151" t="s">
        <v>111</v>
      </c>
      <c r="I4135" s="152" t="s">
        <v>112</v>
      </c>
    </row>
    <row r="4136" customFormat="false" ht="12.75" hidden="false" customHeight="false" outlineLevel="0" collapsed="false">
      <c r="A4136" s="0" t="s">
        <v>51</v>
      </c>
      <c r="B4136" s="0" t="s">
        <v>113</v>
      </c>
      <c r="C4136" s="0" t="s">
        <v>108</v>
      </c>
      <c r="D4136" s="116" t="n">
        <v>41518</v>
      </c>
      <c r="E4136" s="0" t="n">
        <v>0.01</v>
      </c>
      <c r="F4136" s="0" t="n">
        <v>3133113</v>
      </c>
      <c r="G4136" s="151" t="s">
        <v>111</v>
      </c>
      <c r="H4136" s="151" t="s">
        <v>111</v>
      </c>
      <c r="I4136" s="152" t="s">
        <v>112</v>
      </c>
    </row>
    <row r="4137" customFormat="false" ht="12.75" hidden="false" customHeight="false" outlineLevel="0" collapsed="false">
      <c r="A4137" s="0" t="s">
        <v>52</v>
      </c>
      <c r="B4137" s="0" t="s">
        <v>110</v>
      </c>
      <c r="C4137" s="0" t="s">
        <v>108</v>
      </c>
      <c r="D4137" s="116" t="n">
        <v>41518</v>
      </c>
      <c r="E4137" s="0" t="n">
        <v>0.36</v>
      </c>
      <c r="F4137" s="0" t="n">
        <v>3133114</v>
      </c>
      <c r="G4137" s="151" t="s">
        <v>111</v>
      </c>
      <c r="H4137" s="151" t="s">
        <v>111</v>
      </c>
      <c r="I4137" s="152" t="s">
        <v>112</v>
      </c>
    </row>
    <row r="4138" customFormat="false" ht="12.75" hidden="false" customHeight="false" outlineLevel="0" collapsed="false">
      <c r="A4138" s="0" t="s">
        <v>52</v>
      </c>
      <c r="B4138" s="0" t="s">
        <v>113</v>
      </c>
      <c r="C4138" s="0" t="s">
        <v>108</v>
      </c>
      <c r="D4138" s="116" t="n">
        <v>41518</v>
      </c>
      <c r="E4138" s="0" t="n">
        <v>-0.02</v>
      </c>
      <c r="F4138" s="0" t="n">
        <v>3133115</v>
      </c>
      <c r="G4138" s="151" t="s">
        <v>111</v>
      </c>
      <c r="H4138" s="151" t="s">
        <v>111</v>
      </c>
      <c r="I4138" s="152" t="s">
        <v>112</v>
      </c>
    </row>
    <row r="4139" customFormat="false" ht="12.75" hidden="false" customHeight="false" outlineLevel="0" collapsed="false">
      <c r="A4139" s="0" t="s">
        <v>17</v>
      </c>
      <c r="B4139" s="0" t="s">
        <v>110</v>
      </c>
      <c r="C4139" s="0" t="s">
        <v>108</v>
      </c>
      <c r="D4139" s="116" t="n">
        <v>41518</v>
      </c>
      <c r="E4139" s="0" t="n">
        <v>0</v>
      </c>
      <c r="F4139" s="0" t="n">
        <v>3133116</v>
      </c>
      <c r="G4139" s="151" t="s">
        <v>111</v>
      </c>
      <c r="H4139" s="151" t="s">
        <v>111</v>
      </c>
      <c r="I4139" s="152" t="s">
        <v>112</v>
      </c>
    </row>
    <row r="4140" customFormat="false" ht="12.75" hidden="false" customHeight="false" outlineLevel="0" collapsed="false">
      <c r="A4140" s="0" t="s">
        <v>17</v>
      </c>
      <c r="B4140" s="0" t="s">
        <v>113</v>
      </c>
      <c r="C4140" s="0" t="s">
        <v>108</v>
      </c>
      <c r="D4140" s="116" t="n">
        <v>41518</v>
      </c>
      <c r="E4140" s="0" t="n">
        <v>0</v>
      </c>
      <c r="F4140" s="0" t="n">
        <v>3133117</v>
      </c>
      <c r="G4140" s="151" t="s">
        <v>111</v>
      </c>
      <c r="H4140" s="151" t="s">
        <v>111</v>
      </c>
      <c r="I4140" s="152" t="s">
        <v>112</v>
      </c>
    </row>
    <row r="4141" customFormat="false" ht="12.75" hidden="false" customHeight="false" outlineLevel="0" collapsed="false">
      <c r="A4141" s="0" t="s">
        <v>18</v>
      </c>
      <c r="B4141" s="0" t="s">
        <v>110</v>
      </c>
      <c r="C4141" s="0" t="s">
        <v>108</v>
      </c>
      <c r="D4141" s="116" t="n">
        <v>41518</v>
      </c>
      <c r="E4141" s="0" t="n">
        <v>0</v>
      </c>
      <c r="F4141" s="0" t="n">
        <v>3133118</v>
      </c>
      <c r="G4141" s="151" t="s">
        <v>111</v>
      </c>
      <c r="H4141" s="151" t="s">
        <v>111</v>
      </c>
      <c r="I4141" s="152" t="s">
        <v>112</v>
      </c>
    </row>
    <row r="4142" customFormat="false" ht="12.75" hidden="false" customHeight="false" outlineLevel="0" collapsed="false">
      <c r="A4142" s="0" t="s">
        <v>18</v>
      </c>
      <c r="B4142" s="0" t="s">
        <v>113</v>
      </c>
      <c r="C4142" s="0" t="s">
        <v>108</v>
      </c>
      <c r="D4142" s="116" t="n">
        <v>41518</v>
      </c>
      <c r="E4142" s="0" t="n">
        <v>0</v>
      </c>
      <c r="F4142" s="0" t="n">
        <v>3133119</v>
      </c>
      <c r="G4142" s="151" t="s">
        <v>111</v>
      </c>
      <c r="H4142" s="151" t="s">
        <v>111</v>
      </c>
      <c r="I4142" s="152" t="s">
        <v>112</v>
      </c>
    </row>
    <row r="4143" customFormat="false" ht="12.75" hidden="false" customHeight="false" outlineLevel="0" collapsed="false">
      <c r="A4143" s="0" t="s">
        <v>19</v>
      </c>
      <c r="B4143" s="0" t="s">
        <v>110</v>
      </c>
      <c r="C4143" s="0" t="s">
        <v>108</v>
      </c>
      <c r="D4143" s="116" t="n">
        <v>41518</v>
      </c>
      <c r="E4143" s="0" t="n">
        <v>0.3975</v>
      </c>
      <c r="F4143" s="0" t="n">
        <v>3133120</v>
      </c>
      <c r="G4143" s="151" t="s">
        <v>111</v>
      </c>
      <c r="H4143" s="151" t="s">
        <v>111</v>
      </c>
      <c r="I4143" s="152" t="s">
        <v>112</v>
      </c>
    </row>
    <row r="4144" customFormat="false" ht="12.75" hidden="false" customHeight="false" outlineLevel="0" collapsed="false">
      <c r="A4144" s="0" t="s">
        <v>19</v>
      </c>
      <c r="B4144" s="0" t="s">
        <v>113</v>
      </c>
      <c r="C4144" s="0" t="s">
        <v>108</v>
      </c>
      <c r="D4144" s="116" t="n">
        <v>41518</v>
      </c>
      <c r="E4144" s="0" t="n">
        <v>0.02</v>
      </c>
      <c r="F4144" s="0" t="n">
        <v>3133121</v>
      </c>
      <c r="G4144" s="151" t="s">
        <v>111</v>
      </c>
      <c r="H4144" s="151" t="s">
        <v>111</v>
      </c>
      <c r="I4144" s="152" t="s">
        <v>112</v>
      </c>
    </row>
    <row r="4145" customFormat="false" ht="12.75" hidden="false" customHeight="false" outlineLevel="0" collapsed="false">
      <c r="A4145" s="0" t="s">
        <v>21</v>
      </c>
      <c r="B4145" s="0" t="s">
        <v>110</v>
      </c>
      <c r="C4145" s="0" t="s">
        <v>108</v>
      </c>
      <c r="D4145" s="116" t="n">
        <v>41518</v>
      </c>
      <c r="E4145" s="0" t="n">
        <v>0</v>
      </c>
      <c r="F4145" s="0" t="n">
        <v>3133122</v>
      </c>
      <c r="G4145" s="151" t="s">
        <v>111</v>
      </c>
      <c r="H4145" s="151" t="s">
        <v>111</v>
      </c>
      <c r="I4145" s="152" t="s">
        <v>112</v>
      </c>
    </row>
    <row r="4146" customFormat="false" ht="12.75" hidden="false" customHeight="false" outlineLevel="0" collapsed="false">
      <c r="A4146" s="0" t="s">
        <v>21</v>
      </c>
      <c r="B4146" s="0" t="s">
        <v>113</v>
      </c>
      <c r="C4146" s="0" t="s">
        <v>108</v>
      </c>
      <c r="D4146" s="116" t="n">
        <v>41518</v>
      </c>
      <c r="E4146" s="0" t="n">
        <v>0</v>
      </c>
      <c r="F4146" s="0" t="n">
        <v>3133123</v>
      </c>
      <c r="G4146" s="151" t="s">
        <v>111</v>
      </c>
      <c r="H4146" s="151" t="s">
        <v>111</v>
      </c>
      <c r="I4146" s="152" t="s">
        <v>112</v>
      </c>
    </row>
    <row r="4147" customFormat="false" ht="12.75" hidden="false" customHeight="false" outlineLevel="0" collapsed="false">
      <c r="A4147" s="0" t="s">
        <v>73</v>
      </c>
      <c r="B4147" s="0" t="s">
        <v>80</v>
      </c>
      <c r="C4147" s="0" t="s">
        <v>108</v>
      </c>
      <c r="D4147" s="116" t="n">
        <v>41518</v>
      </c>
      <c r="E4147" s="0" t="n">
        <v>-0.005</v>
      </c>
      <c r="F4147" s="0" t="n">
        <v>3133124</v>
      </c>
      <c r="G4147" s="151" t="s">
        <v>111</v>
      </c>
      <c r="H4147" s="151" t="s">
        <v>111</v>
      </c>
      <c r="I4147" s="152" t="s">
        <v>112</v>
      </c>
    </row>
    <row r="4148" customFormat="false" ht="12.75" hidden="false" customHeight="false" outlineLevel="0" collapsed="false">
      <c r="A4148" s="0" t="s">
        <v>74</v>
      </c>
      <c r="B4148" s="0" t="s">
        <v>80</v>
      </c>
      <c r="C4148" s="0" t="s">
        <v>108</v>
      </c>
      <c r="D4148" s="116" t="n">
        <v>41518</v>
      </c>
      <c r="E4148" s="0" t="n">
        <v>0.01</v>
      </c>
      <c r="F4148" s="0" t="n">
        <v>3133125</v>
      </c>
      <c r="G4148" s="151" t="s">
        <v>111</v>
      </c>
      <c r="H4148" s="151" t="s">
        <v>111</v>
      </c>
      <c r="I4148" s="152" t="s">
        <v>112</v>
      </c>
    </row>
    <row r="4149" customFormat="false" ht="12.75" hidden="false" customHeight="false" outlineLevel="0" collapsed="false">
      <c r="A4149" s="0" t="s">
        <v>75</v>
      </c>
      <c r="B4149" s="0" t="s">
        <v>80</v>
      </c>
      <c r="C4149" s="0" t="s">
        <v>108</v>
      </c>
      <c r="D4149" s="116" t="n">
        <v>41518</v>
      </c>
      <c r="E4149" s="0" t="n">
        <v>-0.02</v>
      </c>
      <c r="F4149" s="0" t="n">
        <v>3133126</v>
      </c>
      <c r="G4149" s="151" t="s">
        <v>111</v>
      </c>
      <c r="H4149" s="151" t="s">
        <v>111</v>
      </c>
      <c r="I4149" s="152" t="s">
        <v>112</v>
      </c>
    </row>
    <row r="4150" customFormat="false" ht="12.75" hidden="false" customHeight="false" outlineLevel="0" collapsed="false">
      <c r="A4150" s="0" t="s">
        <v>76</v>
      </c>
      <c r="B4150" s="0" t="s">
        <v>80</v>
      </c>
      <c r="C4150" s="0" t="s">
        <v>108</v>
      </c>
      <c r="D4150" s="116" t="n">
        <v>41518</v>
      </c>
      <c r="E4150" s="0" t="n">
        <v>0.01</v>
      </c>
      <c r="F4150" s="0" t="n">
        <v>3133127</v>
      </c>
      <c r="G4150" s="151" t="s">
        <v>111</v>
      </c>
      <c r="H4150" s="151" t="s">
        <v>111</v>
      </c>
      <c r="I4150" s="152" t="s">
        <v>112</v>
      </c>
    </row>
    <row r="4151" customFormat="false" ht="12.75" hidden="false" customHeight="false" outlineLevel="0" collapsed="false">
      <c r="A4151" s="0" t="s">
        <v>72</v>
      </c>
      <c r="B4151" s="0" t="s">
        <v>80</v>
      </c>
      <c r="C4151" s="0" t="s">
        <v>108</v>
      </c>
      <c r="D4151" s="116" t="n">
        <v>41518</v>
      </c>
      <c r="E4151" s="158" t="n">
        <v>41548</v>
      </c>
      <c r="I4151" s="152" t="s">
        <v>109</v>
      </c>
    </row>
    <row r="4152" customFormat="false" ht="12.75" hidden="false" customHeight="false" outlineLevel="0" collapsed="false">
      <c r="A4152" s="0" t="s">
        <v>59</v>
      </c>
      <c r="B4152" s="0" t="s">
        <v>110</v>
      </c>
      <c r="C4152" s="0" t="s">
        <v>108</v>
      </c>
      <c r="D4152" s="116" t="n">
        <v>41548</v>
      </c>
      <c r="E4152" s="0" t="n">
        <v>0.4</v>
      </c>
      <c r="F4152" s="0" t="n">
        <v>3133100</v>
      </c>
      <c r="G4152" s="151" t="s">
        <v>111</v>
      </c>
      <c r="H4152" s="151" t="s">
        <v>111</v>
      </c>
      <c r="I4152" s="152" t="s">
        <v>112</v>
      </c>
    </row>
    <row r="4153" customFormat="false" ht="12.75" hidden="false" customHeight="false" outlineLevel="0" collapsed="false">
      <c r="A4153" s="0" t="s">
        <v>59</v>
      </c>
      <c r="B4153" s="0" t="s">
        <v>113</v>
      </c>
      <c r="C4153" s="0" t="s">
        <v>108</v>
      </c>
      <c r="D4153" s="116" t="n">
        <v>41548</v>
      </c>
      <c r="E4153" s="0" t="n">
        <v>0.02</v>
      </c>
      <c r="F4153" s="0" t="n">
        <v>3133101</v>
      </c>
      <c r="G4153" s="151" t="s">
        <v>111</v>
      </c>
      <c r="H4153" s="151" t="s">
        <v>111</v>
      </c>
      <c r="I4153" s="152" t="s">
        <v>112</v>
      </c>
    </row>
    <row r="4154" customFormat="false" ht="12.75" hidden="false" customHeight="false" outlineLevel="0" collapsed="false">
      <c r="A4154" s="0" t="s">
        <v>60</v>
      </c>
      <c r="B4154" s="0" t="s">
        <v>110</v>
      </c>
      <c r="C4154" s="0" t="s">
        <v>108</v>
      </c>
      <c r="D4154" s="116" t="n">
        <v>41548</v>
      </c>
      <c r="E4154" s="0" t="n">
        <v>0.4</v>
      </c>
      <c r="F4154" s="0" t="n">
        <v>3133102</v>
      </c>
      <c r="G4154" s="151" t="s">
        <v>111</v>
      </c>
      <c r="H4154" s="151" t="s">
        <v>111</v>
      </c>
      <c r="I4154" s="152" t="s">
        <v>112</v>
      </c>
    </row>
    <row r="4155" customFormat="false" ht="12.75" hidden="false" customHeight="false" outlineLevel="0" collapsed="false">
      <c r="A4155" s="0" t="s">
        <v>60</v>
      </c>
      <c r="B4155" s="0" t="s">
        <v>113</v>
      </c>
      <c r="C4155" s="0" t="s">
        <v>108</v>
      </c>
      <c r="D4155" s="116" t="n">
        <v>41548</v>
      </c>
      <c r="E4155" s="0" t="n">
        <v>0.05</v>
      </c>
      <c r="F4155" s="0" t="n">
        <v>3133103</v>
      </c>
      <c r="G4155" s="151" t="s">
        <v>111</v>
      </c>
      <c r="H4155" s="151" t="s">
        <v>111</v>
      </c>
      <c r="I4155" s="152" t="s">
        <v>112</v>
      </c>
    </row>
    <row r="4156" customFormat="false" ht="12.75" hidden="false" customHeight="false" outlineLevel="0" collapsed="false">
      <c r="A4156" s="0" t="s">
        <v>61</v>
      </c>
      <c r="B4156" s="0" t="s">
        <v>110</v>
      </c>
      <c r="C4156" s="0" t="s">
        <v>108</v>
      </c>
      <c r="D4156" s="116" t="n">
        <v>41548</v>
      </c>
      <c r="E4156" s="0" t="n">
        <v>0.4</v>
      </c>
      <c r="F4156" s="0" t="n">
        <v>3133104</v>
      </c>
      <c r="G4156" s="151" t="s">
        <v>111</v>
      </c>
      <c r="H4156" s="151" t="s">
        <v>111</v>
      </c>
      <c r="I4156" s="152" t="s">
        <v>112</v>
      </c>
    </row>
    <row r="4157" customFormat="false" ht="12.75" hidden="false" customHeight="false" outlineLevel="0" collapsed="false">
      <c r="A4157" s="0" t="s">
        <v>61</v>
      </c>
      <c r="B4157" s="0" t="s">
        <v>113</v>
      </c>
      <c r="C4157" s="0" t="s">
        <v>108</v>
      </c>
      <c r="D4157" s="116" t="n">
        <v>41548</v>
      </c>
      <c r="E4157" s="0" t="n">
        <v>0.02</v>
      </c>
      <c r="F4157" s="0" t="n">
        <v>3133105</v>
      </c>
      <c r="G4157" s="151" t="s">
        <v>111</v>
      </c>
      <c r="H4157" s="151" t="s">
        <v>111</v>
      </c>
      <c r="I4157" s="152" t="s">
        <v>112</v>
      </c>
    </row>
    <row r="4158" customFormat="false" ht="12.75" hidden="false" customHeight="false" outlineLevel="0" collapsed="false">
      <c r="A4158" s="0" t="s">
        <v>62</v>
      </c>
      <c r="B4158" s="0" t="s">
        <v>110</v>
      </c>
      <c r="C4158" s="0" t="s">
        <v>108</v>
      </c>
      <c r="D4158" s="116" t="n">
        <v>41548</v>
      </c>
      <c r="E4158" s="0" t="n">
        <v>0.4</v>
      </c>
      <c r="F4158" s="0" t="n">
        <v>3133106</v>
      </c>
      <c r="G4158" s="151" t="s">
        <v>111</v>
      </c>
      <c r="H4158" s="151" t="s">
        <v>111</v>
      </c>
      <c r="I4158" s="152" t="s">
        <v>112</v>
      </c>
    </row>
    <row r="4159" customFormat="false" ht="12.75" hidden="false" customHeight="false" outlineLevel="0" collapsed="false">
      <c r="A4159" s="0" t="s">
        <v>62</v>
      </c>
      <c r="B4159" s="0" t="s">
        <v>113</v>
      </c>
      <c r="C4159" s="0" t="s">
        <v>108</v>
      </c>
      <c r="D4159" s="116" t="n">
        <v>41548</v>
      </c>
      <c r="E4159" s="0" t="n">
        <v>0.05</v>
      </c>
      <c r="F4159" s="0" t="n">
        <v>3133107</v>
      </c>
      <c r="G4159" s="151" t="s">
        <v>111</v>
      </c>
      <c r="H4159" s="151" t="s">
        <v>111</v>
      </c>
      <c r="I4159" s="152" t="s">
        <v>112</v>
      </c>
    </row>
    <row r="4160" customFormat="false" ht="12.75" hidden="false" customHeight="false" outlineLevel="0" collapsed="false">
      <c r="A4160" s="0" t="s">
        <v>49</v>
      </c>
      <c r="B4160" s="0" t="s">
        <v>110</v>
      </c>
      <c r="C4160" s="0" t="s">
        <v>108</v>
      </c>
      <c r="D4160" s="116" t="n">
        <v>41548</v>
      </c>
      <c r="E4160" s="0" t="n">
        <v>0.36</v>
      </c>
      <c r="F4160" s="0" t="n">
        <v>3133108</v>
      </c>
      <c r="G4160" s="151" t="s">
        <v>111</v>
      </c>
      <c r="H4160" s="151" t="s">
        <v>111</v>
      </c>
      <c r="I4160" s="152" t="s">
        <v>112</v>
      </c>
    </row>
    <row r="4161" customFormat="false" ht="12.75" hidden="false" customHeight="false" outlineLevel="0" collapsed="false">
      <c r="A4161" s="0" t="s">
        <v>49</v>
      </c>
      <c r="B4161" s="0" t="s">
        <v>113</v>
      </c>
      <c r="C4161" s="0" t="s">
        <v>108</v>
      </c>
      <c r="D4161" s="116" t="n">
        <v>41548</v>
      </c>
      <c r="E4161" s="0" t="n">
        <v>-0.005</v>
      </c>
      <c r="F4161" s="0" t="n">
        <v>3133109</v>
      </c>
      <c r="G4161" s="151" t="s">
        <v>111</v>
      </c>
      <c r="H4161" s="151" t="s">
        <v>111</v>
      </c>
      <c r="I4161" s="152" t="s">
        <v>112</v>
      </c>
    </row>
    <row r="4162" customFormat="false" ht="12.75" hidden="false" customHeight="false" outlineLevel="0" collapsed="false">
      <c r="A4162" s="0" t="s">
        <v>50</v>
      </c>
      <c r="B4162" s="0" t="s">
        <v>110</v>
      </c>
      <c r="C4162" s="0" t="s">
        <v>108</v>
      </c>
      <c r="D4162" s="116" t="n">
        <v>41548</v>
      </c>
      <c r="E4162" s="0" t="n">
        <v>0.4</v>
      </c>
      <c r="F4162" s="0" t="n">
        <v>3133110</v>
      </c>
      <c r="G4162" s="151" t="s">
        <v>111</v>
      </c>
      <c r="H4162" s="151" t="s">
        <v>111</v>
      </c>
      <c r="I4162" s="152" t="s">
        <v>112</v>
      </c>
    </row>
    <row r="4163" customFormat="false" ht="12.75" hidden="false" customHeight="false" outlineLevel="0" collapsed="false">
      <c r="A4163" s="0" t="s">
        <v>50</v>
      </c>
      <c r="B4163" s="0" t="s">
        <v>113</v>
      </c>
      <c r="C4163" s="0" t="s">
        <v>108</v>
      </c>
      <c r="D4163" s="116" t="n">
        <v>41548</v>
      </c>
      <c r="E4163" s="0" t="n">
        <v>-0.085</v>
      </c>
      <c r="F4163" s="0" t="n">
        <v>3133111</v>
      </c>
      <c r="G4163" s="151" t="s">
        <v>111</v>
      </c>
      <c r="H4163" s="151" t="s">
        <v>111</v>
      </c>
      <c r="I4163" s="152" t="s">
        <v>112</v>
      </c>
    </row>
    <row r="4164" customFormat="false" ht="12.75" hidden="false" customHeight="false" outlineLevel="0" collapsed="false">
      <c r="A4164" s="0" t="s">
        <v>51</v>
      </c>
      <c r="B4164" s="0" t="s">
        <v>110</v>
      </c>
      <c r="C4164" s="0" t="s">
        <v>108</v>
      </c>
      <c r="D4164" s="116" t="n">
        <v>41548</v>
      </c>
      <c r="E4164" s="0" t="n">
        <v>0.4</v>
      </c>
      <c r="F4164" s="0" t="n">
        <v>3133112</v>
      </c>
      <c r="G4164" s="151" t="s">
        <v>111</v>
      </c>
      <c r="H4164" s="151" t="s">
        <v>111</v>
      </c>
      <c r="I4164" s="152" t="s">
        <v>112</v>
      </c>
    </row>
    <row r="4165" customFormat="false" ht="12.75" hidden="false" customHeight="false" outlineLevel="0" collapsed="false">
      <c r="A4165" s="0" t="s">
        <v>51</v>
      </c>
      <c r="B4165" s="0" t="s">
        <v>113</v>
      </c>
      <c r="C4165" s="0" t="s">
        <v>108</v>
      </c>
      <c r="D4165" s="116" t="n">
        <v>41548</v>
      </c>
      <c r="E4165" s="0" t="n">
        <v>0.01</v>
      </c>
      <c r="F4165" s="0" t="n">
        <v>3133113</v>
      </c>
      <c r="G4165" s="151" t="s">
        <v>111</v>
      </c>
      <c r="H4165" s="151" t="s">
        <v>111</v>
      </c>
      <c r="I4165" s="152" t="s">
        <v>112</v>
      </c>
    </row>
    <row r="4166" customFormat="false" ht="12.75" hidden="false" customHeight="false" outlineLevel="0" collapsed="false">
      <c r="A4166" s="0" t="s">
        <v>52</v>
      </c>
      <c r="B4166" s="0" t="s">
        <v>110</v>
      </c>
      <c r="C4166" s="0" t="s">
        <v>108</v>
      </c>
      <c r="D4166" s="116" t="n">
        <v>41548</v>
      </c>
      <c r="E4166" s="0" t="n">
        <v>0.4</v>
      </c>
      <c r="F4166" s="0" t="n">
        <v>3133114</v>
      </c>
      <c r="G4166" s="151" t="s">
        <v>111</v>
      </c>
      <c r="H4166" s="151" t="s">
        <v>111</v>
      </c>
      <c r="I4166" s="152" t="s">
        <v>112</v>
      </c>
    </row>
    <row r="4167" customFormat="false" ht="12.75" hidden="false" customHeight="false" outlineLevel="0" collapsed="false">
      <c r="A4167" s="0" t="s">
        <v>52</v>
      </c>
      <c r="B4167" s="0" t="s">
        <v>113</v>
      </c>
      <c r="C4167" s="0" t="s">
        <v>108</v>
      </c>
      <c r="D4167" s="116" t="n">
        <v>41548</v>
      </c>
      <c r="E4167" s="0" t="n">
        <v>-0.055</v>
      </c>
      <c r="F4167" s="0" t="n">
        <v>3133115</v>
      </c>
      <c r="G4167" s="151" t="s">
        <v>111</v>
      </c>
      <c r="H4167" s="151" t="s">
        <v>111</v>
      </c>
      <c r="I4167" s="152" t="s">
        <v>112</v>
      </c>
    </row>
    <row r="4168" customFormat="false" ht="12.75" hidden="false" customHeight="false" outlineLevel="0" collapsed="false">
      <c r="A4168" s="0" t="s">
        <v>17</v>
      </c>
      <c r="B4168" s="0" t="s">
        <v>110</v>
      </c>
      <c r="C4168" s="0" t="s">
        <v>108</v>
      </c>
      <c r="D4168" s="116" t="n">
        <v>41548</v>
      </c>
      <c r="E4168" s="0" t="n">
        <v>0</v>
      </c>
      <c r="F4168" s="0" t="n">
        <v>3133116</v>
      </c>
      <c r="G4168" s="151" t="s">
        <v>111</v>
      </c>
      <c r="H4168" s="151" t="s">
        <v>111</v>
      </c>
      <c r="I4168" s="152" t="s">
        <v>112</v>
      </c>
    </row>
    <row r="4169" customFormat="false" ht="12.75" hidden="false" customHeight="false" outlineLevel="0" collapsed="false">
      <c r="A4169" s="0" t="s">
        <v>17</v>
      </c>
      <c r="B4169" s="0" t="s">
        <v>113</v>
      </c>
      <c r="C4169" s="0" t="s">
        <v>108</v>
      </c>
      <c r="D4169" s="116" t="n">
        <v>41548</v>
      </c>
      <c r="E4169" s="0" t="n">
        <v>0</v>
      </c>
      <c r="F4169" s="0" t="n">
        <v>3133117</v>
      </c>
      <c r="G4169" s="151" t="s">
        <v>111</v>
      </c>
      <c r="H4169" s="151" t="s">
        <v>111</v>
      </c>
      <c r="I4169" s="152" t="s">
        <v>112</v>
      </c>
    </row>
    <row r="4170" customFormat="false" ht="12.75" hidden="false" customHeight="false" outlineLevel="0" collapsed="false">
      <c r="A4170" s="0" t="s">
        <v>18</v>
      </c>
      <c r="B4170" s="0" t="s">
        <v>110</v>
      </c>
      <c r="C4170" s="0" t="s">
        <v>108</v>
      </c>
      <c r="D4170" s="116" t="n">
        <v>41548</v>
      </c>
      <c r="E4170" s="0" t="n">
        <v>0</v>
      </c>
      <c r="F4170" s="0" t="n">
        <v>3133118</v>
      </c>
      <c r="G4170" s="151" t="s">
        <v>111</v>
      </c>
      <c r="H4170" s="151" t="s">
        <v>111</v>
      </c>
      <c r="I4170" s="152" t="s">
        <v>112</v>
      </c>
    </row>
    <row r="4171" customFormat="false" ht="12.75" hidden="false" customHeight="false" outlineLevel="0" collapsed="false">
      <c r="A4171" s="0" t="s">
        <v>18</v>
      </c>
      <c r="B4171" s="0" t="s">
        <v>113</v>
      </c>
      <c r="C4171" s="0" t="s">
        <v>108</v>
      </c>
      <c r="D4171" s="116" t="n">
        <v>41548</v>
      </c>
      <c r="E4171" s="0" t="n">
        <v>0</v>
      </c>
      <c r="F4171" s="0" t="n">
        <v>3133119</v>
      </c>
      <c r="G4171" s="151" t="s">
        <v>111</v>
      </c>
      <c r="H4171" s="151" t="s">
        <v>111</v>
      </c>
      <c r="I4171" s="152" t="s">
        <v>112</v>
      </c>
    </row>
    <row r="4172" customFormat="false" ht="12.75" hidden="false" customHeight="false" outlineLevel="0" collapsed="false">
      <c r="A4172" s="0" t="s">
        <v>19</v>
      </c>
      <c r="B4172" s="0" t="s">
        <v>110</v>
      </c>
      <c r="C4172" s="0" t="s">
        <v>108</v>
      </c>
      <c r="D4172" s="116" t="n">
        <v>41548</v>
      </c>
      <c r="E4172" s="0" t="n">
        <v>0.4</v>
      </c>
      <c r="F4172" s="0" t="n">
        <v>3133120</v>
      </c>
      <c r="G4172" s="151" t="s">
        <v>111</v>
      </c>
      <c r="H4172" s="151" t="s">
        <v>111</v>
      </c>
      <c r="I4172" s="152" t="s">
        <v>112</v>
      </c>
    </row>
    <row r="4173" customFormat="false" ht="12.75" hidden="false" customHeight="false" outlineLevel="0" collapsed="false">
      <c r="A4173" s="0" t="s">
        <v>19</v>
      </c>
      <c r="B4173" s="0" t="s">
        <v>113</v>
      </c>
      <c r="C4173" s="0" t="s">
        <v>108</v>
      </c>
      <c r="D4173" s="116" t="n">
        <v>41548</v>
      </c>
      <c r="E4173" s="0" t="n">
        <v>0.02</v>
      </c>
      <c r="F4173" s="0" t="n">
        <v>3133121</v>
      </c>
      <c r="G4173" s="151" t="s">
        <v>111</v>
      </c>
      <c r="H4173" s="151" t="s">
        <v>111</v>
      </c>
      <c r="I4173" s="152" t="s">
        <v>112</v>
      </c>
    </row>
    <row r="4174" customFormat="false" ht="12.75" hidden="false" customHeight="false" outlineLevel="0" collapsed="false">
      <c r="A4174" s="0" t="s">
        <v>21</v>
      </c>
      <c r="B4174" s="0" t="s">
        <v>110</v>
      </c>
      <c r="C4174" s="0" t="s">
        <v>108</v>
      </c>
      <c r="D4174" s="116" t="n">
        <v>41548</v>
      </c>
      <c r="E4174" s="0" t="n">
        <v>0</v>
      </c>
      <c r="F4174" s="0" t="n">
        <v>3133122</v>
      </c>
      <c r="G4174" s="151" t="s">
        <v>111</v>
      </c>
      <c r="H4174" s="151" t="s">
        <v>111</v>
      </c>
      <c r="I4174" s="152" t="s">
        <v>112</v>
      </c>
    </row>
    <row r="4175" customFormat="false" ht="12.75" hidden="false" customHeight="false" outlineLevel="0" collapsed="false">
      <c r="A4175" s="0" t="s">
        <v>21</v>
      </c>
      <c r="B4175" s="0" t="s">
        <v>113</v>
      </c>
      <c r="C4175" s="0" t="s">
        <v>108</v>
      </c>
      <c r="D4175" s="116" t="n">
        <v>41548</v>
      </c>
      <c r="E4175" s="0" t="n">
        <v>0</v>
      </c>
      <c r="F4175" s="0" t="n">
        <v>3133123</v>
      </c>
      <c r="G4175" s="151" t="s">
        <v>111</v>
      </c>
      <c r="H4175" s="151" t="s">
        <v>111</v>
      </c>
      <c r="I4175" s="152" t="s">
        <v>112</v>
      </c>
    </row>
    <row r="4176" customFormat="false" ht="12.75" hidden="false" customHeight="false" outlineLevel="0" collapsed="false">
      <c r="A4176" s="0" t="s">
        <v>73</v>
      </c>
      <c r="B4176" s="0" t="s">
        <v>80</v>
      </c>
      <c r="C4176" s="0" t="s">
        <v>108</v>
      </c>
      <c r="D4176" s="116" t="n">
        <v>41548</v>
      </c>
      <c r="E4176" s="0" t="n">
        <v>-0.005</v>
      </c>
      <c r="F4176" s="0" t="n">
        <v>3133124</v>
      </c>
      <c r="G4176" s="151" t="s">
        <v>111</v>
      </c>
      <c r="H4176" s="151" t="s">
        <v>111</v>
      </c>
      <c r="I4176" s="152" t="s">
        <v>112</v>
      </c>
    </row>
    <row r="4177" customFormat="false" ht="12.75" hidden="false" customHeight="false" outlineLevel="0" collapsed="false">
      <c r="A4177" s="0" t="s">
        <v>74</v>
      </c>
      <c r="B4177" s="0" t="s">
        <v>80</v>
      </c>
      <c r="C4177" s="0" t="s">
        <v>108</v>
      </c>
      <c r="D4177" s="116" t="n">
        <v>41548</v>
      </c>
      <c r="E4177" s="0" t="n">
        <v>0.01</v>
      </c>
      <c r="F4177" s="0" t="n">
        <v>3133125</v>
      </c>
      <c r="G4177" s="151" t="s">
        <v>111</v>
      </c>
      <c r="H4177" s="151" t="s">
        <v>111</v>
      </c>
      <c r="I4177" s="152" t="s">
        <v>112</v>
      </c>
    </row>
    <row r="4178" customFormat="false" ht="12.75" hidden="false" customHeight="false" outlineLevel="0" collapsed="false">
      <c r="A4178" s="0" t="s">
        <v>75</v>
      </c>
      <c r="B4178" s="0" t="s">
        <v>80</v>
      </c>
      <c r="C4178" s="0" t="s">
        <v>108</v>
      </c>
      <c r="D4178" s="116" t="n">
        <v>41548</v>
      </c>
      <c r="E4178" s="0" t="n">
        <v>-0.055</v>
      </c>
      <c r="F4178" s="0" t="n">
        <v>3133126</v>
      </c>
      <c r="G4178" s="151" t="s">
        <v>111</v>
      </c>
      <c r="H4178" s="151" t="s">
        <v>111</v>
      </c>
      <c r="I4178" s="152" t="s">
        <v>112</v>
      </c>
    </row>
    <row r="4179" customFormat="false" ht="12.75" hidden="false" customHeight="false" outlineLevel="0" collapsed="false">
      <c r="A4179" s="0" t="s">
        <v>76</v>
      </c>
      <c r="B4179" s="0" t="s">
        <v>80</v>
      </c>
      <c r="C4179" s="0" t="s">
        <v>108</v>
      </c>
      <c r="D4179" s="116" t="n">
        <v>41548</v>
      </c>
      <c r="E4179" s="0" t="n">
        <v>0.01</v>
      </c>
      <c r="F4179" s="0" t="n">
        <v>3133127</v>
      </c>
      <c r="G4179" s="151" t="s">
        <v>111</v>
      </c>
      <c r="H4179" s="151" t="s">
        <v>111</v>
      </c>
      <c r="I4179" s="152" t="s">
        <v>112</v>
      </c>
    </row>
    <row r="4180" customFormat="false" ht="12.75" hidden="false" customHeight="false" outlineLevel="0" collapsed="false">
      <c r="A4180" s="0" t="s">
        <v>72</v>
      </c>
      <c r="B4180" s="0" t="s">
        <v>80</v>
      </c>
      <c r="C4180" s="0" t="s">
        <v>108</v>
      </c>
      <c r="D4180" s="116" t="n">
        <v>41548</v>
      </c>
      <c r="E4180" s="158" t="n">
        <v>41579</v>
      </c>
      <c r="I4180" s="152" t="s">
        <v>109</v>
      </c>
    </row>
    <row r="4181" customFormat="false" ht="12.75" hidden="false" customHeight="false" outlineLevel="0" collapsed="false">
      <c r="A4181" s="0" t="s">
        <v>59</v>
      </c>
      <c r="B4181" s="0" t="s">
        <v>110</v>
      </c>
      <c r="C4181" s="0" t="s">
        <v>108</v>
      </c>
      <c r="D4181" s="116" t="n">
        <v>41579</v>
      </c>
      <c r="E4181" s="0" t="n">
        <v>0.555</v>
      </c>
      <c r="F4181" s="0" t="n">
        <v>3133100</v>
      </c>
      <c r="G4181" s="151" t="s">
        <v>111</v>
      </c>
      <c r="H4181" s="151" t="s">
        <v>111</v>
      </c>
      <c r="I4181" s="152" t="s">
        <v>112</v>
      </c>
    </row>
    <row r="4182" customFormat="false" ht="12.75" hidden="false" customHeight="false" outlineLevel="0" collapsed="false">
      <c r="A4182" s="0" t="s">
        <v>59</v>
      </c>
      <c r="B4182" s="0" t="s">
        <v>113</v>
      </c>
      <c r="C4182" s="0" t="s">
        <v>108</v>
      </c>
      <c r="D4182" s="116" t="n">
        <v>41579</v>
      </c>
      <c r="E4182" s="0" t="n">
        <v>0.05</v>
      </c>
      <c r="F4182" s="0" t="n">
        <v>3133101</v>
      </c>
      <c r="G4182" s="151" t="s">
        <v>111</v>
      </c>
      <c r="H4182" s="151" t="s">
        <v>111</v>
      </c>
      <c r="I4182" s="152" t="s">
        <v>112</v>
      </c>
    </row>
    <row r="4183" customFormat="false" ht="12.75" hidden="false" customHeight="false" outlineLevel="0" collapsed="false">
      <c r="A4183" s="0" t="s">
        <v>60</v>
      </c>
      <c r="B4183" s="0" t="s">
        <v>110</v>
      </c>
      <c r="C4183" s="0" t="s">
        <v>108</v>
      </c>
      <c r="D4183" s="116" t="n">
        <v>41579</v>
      </c>
      <c r="E4183" s="0" t="n">
        <v>0.555</v>
      </c>
      <c r="F4183" s="0" t="n">
        <v>3133102</v>
      </c>
      <c r="G4183" s="151" t="s">
        <v>111</v>
      </c>
      <c r="H4183" s="151" t="s">
        <v>111</v>
      </c>
      <c r="I4183" s="152" t="s">
        <v>112</v>
      </c>
    </row>
    <row r="4184" customFormat="false" ht="12.75" hidden="false" customHeight="false" outlineLevel="0" collapsed="false">
      <c r="A4184" s="0" t="s">
        <v>60</v>
      </c>
      <c r="B4184" s="0" t="s">
        <v>113</v>
      </c>
      <c r="C4184" s="0" t="s">
        <v>108</v>
      </c>
      <c r="D4184" s="116" t="n">
        <v>41579</v>
      </c>
      <c r="E4184" s="0" t="n">
        <v>0.14</v>
      </c>
      <c r="F4184" s="0" t="n">
        <v>3133103</v>
      </c>
      <c r="G4184" s="151" t="s">
        <v>111</v>
      </c>
      <c r="H4184" s="151" t="s">
        <v>111</v>
      </c>
      <c r="I4184" s="152" t="s">
        <v>112</v>
      </c>
    </row>
    <row r="4185" customFormat="false" ht="12.75" hidden="false" customHeight="false" outlineLevel="0" collapsed="false">
      <c r="A4185" s="0" t="s">
        <v>61</v>
      </c>
      <c r="B4185" s="0" t="s">
        <v>110</v>
      </c>
      <c r="C4185" s="0" t="s">
        <v>108</v>
      </c>
      <c r="D4185" s="116" t="n">
        <v>41579</v>
      </c>
      <c r="E4185" s="0" t="n">
        <v>0.555</v>
      </c>
      <c r="F4185" s="0" t="n">
        <v>3133104</v>
      </c>
      <c r="G4185" s="151" t="s">
        <v>111</v>
      </c>
      <c r="H4185" s="151" t="s">
        <v>111</v>
      </c>
      <c r="I4185" s="152" t="s">
        <v>112</v>
      </c>
    </row>
    <row r="4186" customFormat="false" ht="12.75" hidden="false" customHeight="false" outlineLevel="0" collapsed="false">
      <c r="A4186" s="0" t="s">
        <v>61</v>
      </c>
      <c r="B4186" s="0" t="s">
        <v>113</v>
      </c>
      <c r="C4186" s="0" t="s">
        <v>108</v>
      </c>
      <c r="D4186" s="116" t="n">
        <v>41579</v>
      </c>
      <c r="E4186" s="0" t="n">
        <v>0.05</v>
      </c>
      <c r="F4186" s="0" t="n">
        <v>3133105</v>
      </c>
      <c r="G4186" s="151" t="s">
        <v>111</v>
      </c>
      <c r="H4186" s="151" t="s">
        <v>111</v>
      </c>
      <c r="I4186" s="152" t="s">
        <v>112</v>
      </c>
    </row>
    <row r="4187" customFormat="false" ht="12.75" hidden="false" customHeight="false" outlineLevel="0" collapsed="false">
      <c r="A4187" s="0" t="s">
        <v>62</v>
      </c>
      <c r="B4187" s="0" t="s">
        <v>110</v>
      </c>
      <c r="C4187" s="0" t="s">
        <v>108</v>
      </c>
      <c r="D4187" s="116" t="n">
        <v>41579</v>
      </c>
      <c r="E4187" s="0" t="n">
        <v>0.555</v>
      </c>
      <c r="F4187" s="0" t="n">
        <v>3133106</v>
      </c>
      <c r="G4187" s="151" t="s">
        <v>111</v>
      </c>
      <c r="H4187" s="151" t="s">
        <v>111</v>
      </c>
      <c r="I4187" s="152" t="s">
        <v>112</v>
      </c>
    </row>
    <row r="4188" customFormat="false" ht="12.75" hidden="false" customHeight="false" outlineLevel="0" collapsed="false">
      <c r="A4188" s="0" t="s">
        <v>62</v>
      </c>
      <c r="B4188" s="0" t="s">
        <v>113</v>
      </c>
      <c r="C4188" s="0" t="s">
        <v>108</v>
      </c>
      <c r="D4188" s="116" t="n">
        <v>41579</v>
      </c>
      <c r="E4188" s="0" t="n">
        <v>0.14</v>
      </c>
      <c r="F4188" s="0" t="n">
        <v>3133107</v>
      </c>
      <c r="G4188" s="151" t="s">
        <v>111</v>
      </c>
      <c r="H4188" s="151" t="s">
        <v>111</v>
      </c>
      <c r="I4188" s="152" t="s">
        <v>112</v>
      </c>
    </row>
    <row r="4189" customFormat="false" ht="12.75" hidden="false" customHeight="false" outlineLevel="0" collapsed="false">
      <c r="A4189" s="0" t="s">
        <v>49</v>
      </c>
      <c r="B4189" s="0" t="s">
        <v>110</v>
      </c>
      <c r="C4189" s="0" t="s">
        <v>108</v>
      </c>
      <c r="D4189" s="116" t="n">
        <v>41579</v>
      </c>
      <c r="E4189" s="0" t="n">
        <v>0.46</v>
      </c>
      <c r="F4189" s="0" t="n">
        <v>3133108</v>
      </c>
      <c r="G4189" s="151" t="s">
        <v>111</v>
      </c>
      <c r="H4189" s="151" t="s">
        <v>111</v>
      </c>
      <c r="I4189" s="152" t="s">
        <v>112</v>
      </c>
    </row>
    <row r="4190" customFormat="false" ht="12.75" hidden="false" customHeight="false" outlineLevel="0" collapsed="false">
      <c r="A4190" s="0" t="s">
        <v>49</v>
      </c>
      <c r="B4190" s="0" t="s">
        <v>113</v>
      </c>
      <c r="C4190" s="0" t="s">
        <v>108</v>
      </c>
      <c r="D4190" s="116" t="n">
        <v>41579</v>
      </c>
      <c r="E4190" s="0" t="n">
        <v>0.05</v>
      </c>
      <c r="F4190" s="0" t="n">
        <v>3133109</v>
      </c>
      <c r="G4190" s="151" t="s">
        <v>111</v>
      </c>
      <c r="H4190" s="151" t="s">
        <v>111</v>
      </c>
      <c r="I4190" s="152" t="s">
        <v>112</v>
      </c>
    </row>
    <row r="4191" customFormat="false" ht="12.75" hidden="false" customHeight="false" outlineLevel="0" collapsed="false">
      <c r="A4191" s="0" t="s">
        <v>50</v>
      </c>
      <c r="B4191" s="0" t="s">
        <v>110</v>
      </c>
      <c r="C4191" s="0" t="s">
        <v>108</v>
      </c>
      <c r="D4191" s="116" t="n">
        <v>41579</v>
      </c>
      <c r="E4191" s="0" t="n">
        <v>0.7</v>
      </c>
      <c r="F4191" s="0" t="n">
        <v>3133110</v>
      </c>
      <c r="G4191" s="151" t="s">
        <v>111</v>
      </c>
      <c r="H4191" s="151" t="s">
        <v>111</v>
      </c>
      <c r="I4191" s="152" t="s">
        <v>112</v>
      </c>
    </row>
    <row r="4192" customFormat="false" ht="12.75" hidden="false" customHeight="false" outlineLevel="0" collapsed="false">
      <c r="A4192" s="0" t="s">
        <v>50</v>
      </c>
      <c r="B4192" s="0" t="s">
        <v>113</v>
      </c>
      <c r="C4192" s="0" t="s">
        <v>108</v>
      </c>
      <c r="D4192" s="116" t="n">
        <v>41579</v>
      </c>
      <c r="E4192" s="0" t="n">
        <v>-0.17</v>
      </c>
      <c r="F4192" s="0" t="n">
        <v>3133111</v>
      </c>
      <c r="G4192" s="151" t="s">
        <v>111</v>
      </c>
      <c r="H4192" s="151" t="s">
        <v>111</v>
      </c>
      <c r="I4192" s="152" t="s">
        <v>112</v>
      </c>
    </row>
    <row r="4193" customFormat="false" ht="12.75" hidden="false" customHeight="false" outlineLevel="0" collapsed="false">
      <c r="A4193" s="0" t="s">
        <v>51</v>
      </c>
      <c r="B4193" s="0" t="s">
        <v>110</v>
      </c>
      <c r="C4193" s="0" t="s">
        <v>108</v>
      </c>
      <c r="D4193" s="116" t="n">
        <v>41579</v>
      </c>
      <c r="E4193" s="0" t="n">
        <v>0.7</v>
      </c>
      <c r="F4193" s="0" t="n">
        <v>3133112</v>
      </c>
      <c r="G4193" s="151" t="s">
        <v>111</v>
      </c>
      <c r="H4193" s="151" t="s">
        <v>111</v>
      </c>
      <c r="I4193" s="152" t="s">
        <v>112</v>
      </c>
    </row>
    <row r="4194" customFormat="false" ht="12.75" hidden="false" customHeight="false" outlineLevel="0" collapsed="false">
      <c r="A4194" s="0" t="s">
        <v>51</v>
      </c>
      <c r="B4194" s="0" t="s">
        <v>113</v>
      </c>
      <c r="C4194" s="0" t="s">
        <v>108</v>
      </c>
      <c r="D4194" s="116" t="n">
        <v>41579</v>
      </c>
      <c r="E4194" s="0" t="n">
        <v>0.055</v>
      </c>
      <c r="F4194" s="0" t="n">
        <v>3133113</v>
      </c>
      <c r="G4194" s="151" t="s">
        <v>111</v>
      </c>
      <c r="H4194" s="151" t="s">
        <v>111</v>
      </c>
      <c r="I4194" s="152" t="s">
        <v>112</v>
      </c>
    </row>
    <row r="4195" customFormat="false" ht="12.75" hidden="false" customHeight="false" outlineLevel="0" collapsed="false">
      <c r="A4195" s="0" t="s">
        <v>52</v>
      </c>
      <c r="B4195" s="0" t="s">
        <v>110</v>
      </c>
      <c r="C4195" s="0" t="s">
        <v>108</v>
      </c>
      <c r="D4195" s="116" t="n">
        <v>41579</v>
      </c>
      <c r="E4195" s="0" t="n">
        <v>0.7</v>
      </c>
      <c r="F4195" s="0" t="n">
        <v>3133114</v>
      </c>
      <c r="G4195" s="151" t="s">
        <v>111</v>
      </c>
      <c r="H4195" s="151" t="s">
        <v>111</v>
      </c>
      <c r="I4195" s="152" t="s">
        <v>112</v>
      </c>
    </row>
    <row r="4196" customFormat="false" ht="12.75" hidden="false" customHeight="false" outlineLevel="0" collapsed="false">
      <c r="A4196" s="0" t="s">
        <v>52</v>
      </c>
      <c r="B4196" s="0" t="s">
        <v>113</v>
      </c>
      <c r="C4196" s="0" t="s">
        <v>108</v>
      </c>
      <c r="D4196" s="116" t="n">
        <v>41579</v>
      </c>
      <c r="E4196" s="0" t="n">
        <v>-0.05</v>
      </c>
      <c r="F4196" s="0" t="n">
        <v>3133115</v>
      </c>
      <c r="G4196" s="151" t="s">
        <v>111</v>
      </c>
      <c r="H4196" s="151" t="s">
        <v>111</v>
      </c>
      <c r="I4196" s="152" t="s">
        <v>112</v>
      </c>
    </row>
    <row r="4197" customFormat="false" ht="12.75" hidden="false" customHeight="false" outlineLevel="0" collapsed="false">
      <c r="A4197" s="0" t="s">
        <v>17</v>
      </c>
      <c r="B4197" s="0" t="s">
        <v>110</v>
      </c>
      <c r="C4197" s="0" t="s">
        <v>108</v>
      </c>
      <c r="D4197" s="116" t="n">
        <v>41579</v>
      </c>
      <c r="E4197" s="0" t="n">
        <v>0</v>
      </c>
      <c r="F4197" s="0" t="n">
        <v>3133116</v>
      </c>
      <c r="G4197" s="151" t="s">
        <v>111</v>
      </c>
      <c r="H4197" s="151" t="s">
        <v>111</v>
      </c>
      <c r="I4197" s="152" t="s">
        <v>112</v>
      </c>
    </row>
    <row r="4198" customFormat="false" ht="12.75" hidden="false" customHeight="false" outlineLevel="0" collapsed="false">
      <c r="A4198" s="0" t="s">
        <v>17</v>
      </c>
      <c r="B4198" s="0" t="s">
        <v>113</v>
      </c>
      <c r="C4198" s="0" t="s">
        <v>108</v>
      </c>
      <c r="D4198" s="116" t="n">
        <v>41579</v>
      </c>
      <c r="E4198" s="0" t="n">
        <v>0</v>
      </c>
      <c r="F4198" s="0" t="n">
        <v>3133117</v>
      </c>
      <c r="G4198" s="151" t="s">
        <v>111</v>
      </c>
      <c r="H4198" s="151" t="s">
        <v>111</v>
      </c>
      <c r="I4198" s="152" t="s">
        <v>112</v>
      </c>
    </row>
    <row r="4199" customFormat="false" ht="12.75" hidden="false" customHeight="false" outlineLevel="0" collapsed="false">
      <c r="A4199" s="0" t="s">
        <v>18</v>
      </c>
      <c r="B4199" s="0" t="s">
        <v>110</v>
      </c>
      <c r="C4199" s="0" t="s">
        <v>108</v>
      </c>
      <c r="D4199" s="116" t="n">
        <v>41579</v>
      </c>
      <c r="E4199" s="0" t="n">
        <v>0</v>
      </c>
      <c r="F4199" s="0" t="n">
        <v>3133118</v>
      </c>
      <c r="G4199" s="151" t="s">
        <v>111</v>
      </c>
      <c r="H4199" s="151" t="s">
        <v>111</v>
      </c>
      <c r="I4199" s="152" t="s">
        <v>112</v>
      </c>
    </row>
    <row r="4200" customFormat="false" ht="12.75" hidden="false" customHeight="false" outlineLevel="0" collapsed="false">
      <c r="A4200" s="0" t="s">
        <v>18</v>
      </c>
      <c r="B4200" s="0" t="s">
        <v>113</v>
      </c>
      <c r="C4200" s="0" t="s">
        <v>108</v>
      </c>
      <c r="D4200" s="116" t="n">
        <v>41579</v>
      </c>
      <c r="E4200" s="0" t="n">
        <v>0</v>
      </c>
      <c r="F4200" s="0" t="n">
        <v>3133119</v>
      </c>
      <c r="G4200" s="151" t="s">
        <v>111</v>
      </c>
      <c r="H4200" s="151" t="s">
        <v>111</v>
      </c>
      <c r="I4200" s="152" t="s">
        <v>112</v>
      </c>
    </row>
    <row r="4201" customFormat="false" ht="12.75" hidden="false" customHeight="false" outlineLevel="0" collapsed="false">
      <c r="A4201" s="0" t="s">
        <v>19</v>
      </c>
      <c r="B4201" s="0" t="s">
        <v>110</v>
      </c>
      <c r="C4201" s="0" t="s">
        <v>108</v>
      </c>
      <c r="D4201" s="116" t="n">
        <v>41579</v>
      </c>
      <c r="E4201" s="0" t="n">
        <v>0.505</v>
      </c>
      <c r="F4201" s="0" t="n">
        <v>3133120</v>
      </c>
      <c r="G4201" s="151" t="s">
        <v>111</v>
      </c>
      <c r="H4201" s="151" t="s">
        <v>111</v>
      </c>
      <c r="I4201" s="152" t="s">
        <v>112</v>
      </c>
    </row>
    <row r="4202" customFormat="false" ht="12.75" hidden="false" customHeight="false" outlineLevel="0" collapsed="false">
      <c r="A4202" s="0" t="s">
        <v>19</v>
      </c>
      <c r="B4202" s="0" t="s">
        <v>113</v>
      </c>
      <c r="C4202" s="0" t="s">
        <v>108</v>
      </c>
      <c r="D4202" s="116" t="n">
        <v>41579</v>
      </c>
      <c r="E4202" s="0" t="n">
        <v>0.1</v>
      </c>
      <c r="F4202" s="0" t="n">
        <v>3133121</v>
      </c>
      <c r="G4202" s="151" t="s">
        <v>111</v>
      </c>
      <c r="H4202" s="151" t="s">
        <v>111</v>
      </c>
      <c r="I4202" s="152" t="s">
        <v>112</v>
      </c>
    </row>
    <row r="4203" customFormat="false" ht="12.75" hidden="false" customHeight="false" outlineLevel="0" collapsed="false">
      <c r="A4203" s="0" t="s">
        <v>21</v>
      </c>
      <c r="B4203" s="0" t="s">
        <v>110</v>
      </c>
      <c r="C4203" s="0" t="s">
        <v>108</v>
      </c>
      <c r="D4203" s="116" t="n">
        <v>41579</v>
      </c>
      <c r="E4203" s="0" t="n">
        <v>0</v>
      </c>
      <c r="F4203" s="0" t="n">
        <v>3133122</v>
      </c>
      <c r="G4203" s="151" t="s">
        <v>111</v>
      </c>
      <c r="H4203" s="151" t="s">
        <v>111</v>
      </c>
      <c r="I4203" s="152" t="s">
        <v>112</v>
      </c>
    </row>
    <row r="4204" customFormat="false" ht="12.75" hidden="false" customHeight="false" outlineLevel="0" collapsed="false">
      <c r="A4204" s="0" t="s">
        <v>21</v>
      </c>
      <c r="B4204" s="0" t="s">
        <v>113</v>
      </c>
      <c r="C4204" s="0" t="s">
        <v>108</v>
      </c>
      <c r="D4204" s="116" t="n">
        <v>41579</v>
      </c>
      <c r="E4204" s="0" t="n">
        <v>0</v>
      </c>
      <c r="F4204" s="0" t="n">
        <v>3133123</v>
      </c>
      <c r="G4204" s="151" t="s">
        <v>111</v>
      </c>
      <c r="H4204" s="151" t="s">
        <v>111</v>
      </c>
      <c r="I4204" s="152" t="s">
        <v>112</v>
      </c>
    </row>
    <row r="4205" customFormat="false" ht="12.75" hidden="false" customHeight="false" outlineLevel="0" collapsed="false">
      <c r="A4205" s="0" t="s">
        <v>73</v>
      </c>
      <c r="B4205" s="0" t="s">
        <v>80</v>
      </c>
      <c r="C4205" s="0" t="s">
        <v>108</v>
      </c>
      <c r="D4205" s="116" t="n">
        <v>41579</v>
      </c>
      <c r="E4205" s="0" t="n">
        <v>0.05</v>
      </c>
      <c r="F4205" s="0" t="n">
        <v>3133124</v>
      </c>
      <c r="G4205" s="151" t="s">
        <v>111</v>
      </c>
      <c r="H4205" s="151" t="s">
        <v>111</v>
      </c>
      <c r="I4205" s="152" t="s">
        <v>112</v>
      </c>
    </row>
    <row r="4206" customFormat="false" ht="12.75" hidden="false" customHeight="false" outlineLevel="0" collapsed="false">
      <c r="A4206" s="0" t="s">
        <v>74</v>
      </c>
      <c r="B4206" s="0" t="s">
        <v>80</v>
      </c>
      <c r="C4206" s="0" t="s">
        <v>108</v>
      </c>
      <c r="D4206" s="116" t="n">
        <v>41579</v>
      </c>
      <c r="E4206" s="0" t="n">
        <v>0.055</v>
      </c>
      <c r="F4206" s="0" t="n">
        <v>3133125</v>
      </c>
      <c r="G4206" s="151" t="s">
        <v>111</v>
      </c>
      <c r="H4206" s="151" t="s">
        <v>111</v>
      </c>
      <c r="I4206" s="152" t="s">
        <v>112</v>
      </c>
    </row>
    <row r="4207" customFormat="false" ht="12.75" hidden="false" customHeight="false" outlineLevel="0" collapsed="false">
      <c r="A4207" s="0" t="s">
        <v>75</v>
      </c>
      <c r="B4207" s="0" t="s">
        <v>80</v>
      </c>
      <c r="C4207" s="0" t="s">
        <v>108</v>
      </c>
      <c r="D4207" s="116" t="n">
        <v>41579</v>
      </c>
      <c r="E4207" s="0" t="n">
        <v>-0.05</v>
      </c>
      <c r="F4207" s="0" t="n">
        <v>3133126</v>
      </c>
      <c r="G4207" s="151" t="s">
        <v>111</v>
      </c>
      <c r="H4207" s="151" t="s">
        <v>111</v>
      </c>
      <c r="I4207" s="152" t="s">
        <v>112</v>
      </c>
    </row>
    <row r="4208" customFormat="false" ht="12.75" hidden="false" customHeight="false" outlineLevel="0" collapsed="false">
      <c r="A4208" s="0" t="s">
        <v>76</v>
      </c>
      <c r="B4208" s="0" t="s">
        <v>80</v>
      </c>
      <c r="C4208" s="0" t="s">
        <v>108</v>
      </c>
      <c r="D4208" s="116" t="n">
        <v>41579</v>
      </c>
      <c r="E4208" s="0" t="n">
        <v>0.055</v>
      </c>
      <c r="F4208" s="0" t="n">
        <v>3133127</v>
      </c>
      <c r="G4208" s="151" t="s">
        <v>111</v>
      </c>
      <c r="H4208" s="151" t="s">
        <v>111</v>
      </c>
      <c r="I4208" s="152" t="s">
        <v>112</v>
      </c>
    </row>
    <row r="4209" customFormat="false" ht="12.75" hidden="false" customHeight="false" outlineLevel="0" collapsed="false">
      <c r="A4209" s="0" t="s">
        <v>72</v>
      </c>
      <c r="B4209" s="0" t="s">
        <v>80</v>
      </c>
      <c r="C4209" s="0" t="s">
        <v>108</v>
      </c>
      <c r="D4209" s="116" t="n">
        <v>41579</v>
      </c>
      <c r="E4209" s="158" t="n">
        <v>41609</v>
      </c>
      <c r="I4209" s="152" t="s">
        <v>109</v>
      </c>
    </row>
    <row r="4210" customFormat="false" ht="12.75" hidden="false" customHeight="false" outlineLevel="0" collapsed="false">
      <c r="A4210" s="0" t="s">
        <v>59</v>
      </c>
      <c r="B4210" s="0" t="s">
        <v>110</v>
      </c>
      <c r="C4210" s="0" t="s">
        <v>108</v>
      </c>
      <c r="D4210" s="116" t="n">
        <v>41609</v>
      </c>
      <c r="E4210" s="0" t="n">
        <v>0.91</v>
      </c>
      <c r="F4210" s="0" t="n">
        <v>3133100</v>
      </c>
      <c r="G4210" s="151" t="s">
        <v>111</v>
      </c>
      <c r="H4210" s="151" t="s">
        <v>111</v>
      </c>
      <c r="I4210" s="152" t="s">
        <v>112</v>
      </c>
    </row>
    <row r="4211" customFormat="false" ht="12.75" hidden="false" customHeight="false" outlineLevel="0" collapsed="false">
      <c r="A4211" s="0" t="s">
        <v>59</v>
      </c>
      <c r="B4211" s="0" t="s">
        <v>113</v>
      </c>
      <c r="C4211" s="0" t="s">
        <v>108</v>
      </c>
      <c r="D4211" s="116" t="n">
        <v>41609</v>
      </c>
      <c r="E4211" s="0" t="n">
        <v>0.05</v>
      </c>
      <c r="F4211" s="0" t="n">
        <v>3133101</v>
      </c>
      <c r="G4211" s="151" t="s">
        <v>111</v>
      </c>
      <c r="H4211" s="151" t="s">
        <v>111</v>
      </c>
      <c r="I4211" s="152" t="s">
        <v>112</v>
      </c>
    </row>
    <row r="4212" customFormat="false" ht="12.75" hidden="false" customHeight="false" outlineLevel="0" collapsed="false">
      <c r="A4212" s="0" t="s">
        <v>60</v>
      </c>
      <c r="B4212" s="0" t="s">
        <v>110</v>
      </c>
      <c r="C4212" s="0" t="s">
        <v>108</v>
      </c>
      <c r="D4212" s="116" t="n">
        <v>41609</v>
      </c>
      <c r="E4212" s="0" t="n">
        <v>0.91</v>
      </c>
      <c r="F4212" s="0" t="n">
        <v>3133102</v>
      </c>
      <c r="G4212" s="151" t="s">
        <v>111</v>
      </c>
      <c r="H4212" s="151" t="s">
        <v>111</v>
      </c>
      <c r="I4212" s="152" t="s">
        <v>112</v>
      </c>
    </row>
    <row r="4213" customFormat="false" ht="12.75" hidden="false" customHeight="false" outlineLevel="0" collapsed="false">
      <c r="A4213" s="0" t="s">
        <v>60</v>
      </c>
      <c r="B4213" s="0" t="s">
        <v>113</v>
      </c>
      <c r="C4213" s="0" t="s">
        <v>108</v>
      </c>
      <c r="D4213" s="116" t="n">
        <v>41609</v>
      </c>
      <c r="E4213" s="0" t="n">
        <v>0.29</v>
      </c>
      <c r="F4213" s="0" t="n">
        <v>3133103</v>
      </c>
      <c r="G4213" s="151" t="s">
        <v>111</v>
      </c>
      <c r="H4213" s="151" t="s">
        <v>111</v>
      </c>
      <c r="I4213" s="152" t="s">
        <v>112</v>
      </c>
    </row>
    <row r="4214" customFormat="false" ht="12.75" hidden="false" customHeight="false" outlineLevel="0" collapsed="false">
      <c r="A4214" s="0" t="s">
        <v>61</v>
      </c>
      <c r="B4214" s="0" t="s">
        <v>110</v>
      </c>
      <c r="C4214" s="0" t="s">
        <v>108</v>
      </c>
      <c r="D4214" s="116" t="n">
        <v>41609</v>
      </c>
      <c r="E4214" s="0" t="n">
        <v>0.91</v>
      </c>
      <c r="F4214" s="0" t="n">
        <v>3133104</v>
      </c>
      <c r="G4214" s="151" t="s">
        <v>111</v>
      </c>
      <c r="H4214" s="151" t="s">
        <v>111</v>
      </c>
      <c r="I4214" s="152" t="s">
        <v>112</v>
      </c>
    </row>
    <row r="4215" customFormat="false" ht="12.75" hidden="false" customHeight="false" outlineLevel="0" collapsed="false">
      <c r="A4215" s="0" t="s">
        <v>61</v>
      </c>
      <c r="B4215" s="0" t="s">
        <v>113</v>
      </c>
      <c r="C4215" s="0" t="s">
        <v>108</v>
      </c>
      <c r="D4215" s="116" t="n">
        <v>41609</v>
      </c>
      <c r="E4215" s="0" t="n">
        <v>0.05</v>
      </c>
      <c r="F4215" s="0" t="n">
        <v>3133105</v>
      </c>
      <c r="G4215" s="151" t="s">
        <v>111</v>
      </c>
      <c r="H4215" s="151" t="s">
        <v>111</v>
      </c>
      <c r="I4215" s="152" t="s">
        <v>112</v>
      </c>
    </row>
    <row r="4216" customFormat="false" ht="12.75" hidden="false" customHeight="false" outlineLevel="0" collapsed="false">
      <c r="A4216" s="0" t="s">
        <v>62</v>
      </c>
      <c r="B4216" s="0" t="s">
        <v>110</v>
      </c>
      <c r="C4216" s="0" t="s">
        <v>108</v>
      </c>
      <c r="D4216" s="116" t="n">
        <v>41609</v>
      </c>
      <c r="E4216" s="0" t="n">
        <v>0.91</v>
      </c>
      <c r="F4216" s="0" t="n">
        <v>3133106</v>
      </c>
      <c r="G4216" s="151" t="s">
        <v>111</v>
      </c>
      <c r="H4216" s="151" t="s">
        <v>111</v>
      </c>
      <c r="I4216" s="152" t="s">
        <v>112</v>
      </c>
    </row>
    <row r="4217" customFormat="false" ht="12.75" hidden="false" customHeight="false" outlineLevel="0" collapsed="false">
      <c r="A4217" s="0" t="s">
        <v>62</v>
      </c>
      <c r="B4217" s="0" t="s">
        <v>113</v>
      </c>
      <c r="C4217" s="0" t="s">
        <v>108</v>
      </c>
      <c r="D4217" s="116" t="n">
        <v>41609</v>
      </c>
      <c r="E4217" s="0" t="n">
        <v>0.29</v>
      </c>
      <c r="F4217" s="0" t="n">
        <v>3133107</v>
      </c>
      <c r="G4217" s="151" t="s">
        <v>111</v>
      </c>
      <c r="H4217" s="151" t="s">
        <v>111</v>
      </c>
      <c r="I4217" s="152" t="s">
        <v>112</v>
      </c>
    </row>
    <row r="4218" customFormat="false" ht="12.75" hidden="false" customHeight="false" outlineLevel="0" collapsed="false">
      <c r="A4218" s="0" t="s">
        <v>49</v>
      </c>
      <c r="B4218" s="0" t="s">
        <v>110</v>
      </c>
      <c r="C4218" s="0" t="s">
        <v>108</v>
      </c>
      <c r="D4218" s="116" t="n">
        <v>41609</v>
      </c>
      <c r="E4218" s="0" t="n">
        <v>0.77</v>
      </c>
      <c r="F4218" s="0" t="n">
        <v>3133108</v>
      </c>
      <c r="G4218" s="151" t="s">
        <v>111</v>
      </c>
      <c r="H4218" s="151" t="s">
        <v>111</v>
      </c>
      <c r="I4218" s="152" t="s">
        <v>112</v>
      </c>
    </row>
    <row r="4219" customFormat="false" ht="12.75" hidden="false" customHeight="false" outlineLevel="0" collapsed="false">
      <c r="A4219" s="0" t="s">
        <v>49</v>
      </c>
      <c r="B4219" s="0" t="s">
        <v>113</v>
      </c>
      <c r="C4219" s="0" t="s">
        <v>108</v>
      </c>
      <c r="D4219" s="116" t="n">
        <v>41609</v>
      </c>
      <c r="E4219" s="0" t="n">
        <v>0.05</v>
      </c>
      <c r="F4219" s="0" t="n">
        <v>3133109</v>
      </c>
      <c r="G4219" s="151" t="s">
        <v>111</v>
      </c>
      <c r="H4219" s="151" t="s">
        <v>111</v>
      </c>
      <c r="I4219" s="152" t="s">
        <v>112</v>
      </c>
    </row>
    <row r="4220" customFormat="false" ht="12.75" hidden="false" customHeight="false" outlineLevel="0" collapsed="false">
      <c r="A4220" s="0" t="s">
        <v>50</v>
      </c>
      <c r="B4220" s="0" t="s">
        <v>110</v>
      </c>
      <c r="C4220" s="0" t="s">
        <v>108</v>
      </c>
      <c r="D4220" s="116" t="n">
        <v>41609</v>
      </c>
      <c r="E4220" s="0" t="n">
        <v>0.98</v>
      </c>
      <c r="F4220" s="0" t="n">
        <v>3133110</v>
      </c>
      <c r="G4220" s="151" t="s">
        <v>111</v>
      </c>
      <c r="H4220" s="151" t="s">
        <v>111</v>
      </c>
      <c r="I4220" s="152" t="s">
        <v>112</v>
      </c>
    </row>
    <row r="4221" customFormat="false" ht="12.75" hidden="false" customHeight="false" outlineLevel="0" collapsed="false">
      <c r="A4221" s="0" t="s">
        <v>50</v>
      </c>
      <c r="B4221" s="0" t="s">
        <v>113</v>
      </c>
      <c r="C4221" s="0" t="s">
        <v>108</v>
      </c>
      <c r="D4221" s="116" t="n">
        <v>41609</v>
      </c>
      <c r="E4221" s="0" t="n">
        <v>-0.13</v>
      </c>
      <c r="F4221" s="0" t="n">
        <v>3133111</v>
      </c>
      <c r="G4221" s="151" t="s">
        <v>111</v>
      </c>
      <c r="H4221" s="151" t="s">
        <v>111</v>
      </c>
      <c r="I4221" s="152" t="s">
        <v>112</v>
      </c>
    </row>
    <row r="4222" customFormat="false" ht="12.75" hidden="false" customHeight="false" outlineLevel="0" collapsed="false">
      <c r="A4222" s="0" t="s">
        <v>51</v>
      </c>
      <c r="B4222" s="0" t="s">
        <v>110</v>
      </c>
      <c r="C4222" s="0" t="s">
        <v>108</v>
      </c>
      <c r="D4222" s="116" t="n">
        <v>41609</v>
      </c>
      <c r="E4222" s="0" t="n">
        <v>0.98</v>
      </c>
      <c r="F4222" s="0" t="n">
        <v>3133112</v>
      </c>
      <c r="G4222" s="151" t="s">
        <v>111</v>
      </c>
      <c r="H4222" s="151" t="s">
        <v>111</v>
      </c>
      <c r="I4222" s="152" t="s">
        <v>112</v>
      </c>
    </row>
    <row r="4223" customFormat="false" ht="12.75" hidden="false" customHeight="false" outlineLevel="0" collapsed="false">
      <c r="A4223" s="0" t="s">
        <v>51</v>
      </c>
      <c r="B4223" s="0" t="s">
        <v>113</v>
      </c>
      <c r="C4223" s="0" t="s">
        <v>108</v>
      </c>
      <c r="D4223" s="116" t="n">
        <v>41609</v>
      </c>
      <c r="E4223" s="0" t="n">
        <v>0.25</v>
      </c>
      <c r="F4223" s="0" t="n">
        <v>3133113</v>
      </c>
      <c r="G4223" s="151" t="s">
        <v>111</v>
      </c>
      <c r="H4223" s="151" t="s">
        <v>111</v>
      </c>
      <c r="I4223" s="152" t="s">
        <v>112</v>
      </c>
    </row>
    <row r="4224" customFormat="false" ht="12.75" hidden="false" customHeight="false" outlineLevel="0" collapsed="false">
      <c r="A4224" s="0" t="s">
        <v>52</v>
      </c>
      <c r="B4224" s="0" t="s">
        <v>110</v>
      </c>
      <c r="C4224" s="0" t="s">
        <v>108</v>
      </c>
      <c r="D4224" s="116" t="n">
        <v>41609</v>
      </c>
      <c r="E4224" s="0" t="n">
        <v>0.98</v>
      </c>
      <c r="F4224" s="0" t="n">
        <v>3133114</v>
      </c>
      <c r="G4224" s="151" t="s">
        <v>111</v>
      </c>
      <c r="H4224" s="151" t="s">
        <v>111</v>
      </c>
      <c r="I4224" s="152" t="s">
        <v>112</v>
      </c>
    </row>
    <row r="4225" customFormat="false" ht="12.75" hidden="false" customHeight="false" outlineLevel="0" collapsed="false">
      <c r="A4225" s="0" t="s">
        <v>52</v>
      </c>
      <c r="B4225" s="0" t="s">
        <v>113</v>
      </c>
      <c r="C4225" s="0" t="s">
        <v>108</v>
      </c>
      <c r="D4225" s="116" t="n">
        <v>41609</v>
      </c>
      <c r="E4225" s="0" t="n">
        <v>-0.05</v>
      </c>
      <c r="F4225" s="0" t="n">
        <v>3133115</v>
      </c>
      <c r="G4225" s="151" t="s">
        <v>111</v>
      </c>
      <c r="H4225" s="151" t="s">
        <v>111</v>
      </c>
      <c r="I4225" s="152" t="s">
        <v>112</v>
      </c>
    </row>
    <row r="4226" customFormat="false" ht="12.75" hidden="false" customHeight="false" outlineLevel="0" collapsed="false">
      <c r="A4226" s="0" t="s">
        <v>17</v>
      </c>
      <c r="B4226" s="0" t="s">
        <v>110</v>
      </c>
      <c r="C4226" s="0" t="s">
        <v>108</v>
      </c>
      <c r="D4226" s="116" t="n">
        <v>41609</v>
      </c>
      <c r="E4226" s="0" t="n">
        <v>0</v>
      </c>
      <c r="F4226" s="0" t="n">
        <v>3133116</v>
      </c>
      <c r="G4226" s="151" t="s">
        <v>111</v>
      </c>
      <c r="H4226" s="151" t="s">
        <v>111</v>
      </c>
      <c r="I4226" s="152" t="s">
        <v>112</v>
      </c>
    </row>
    <row r="4227" customFormat="false" ht="12.75" hidden="false" customHeight="false" outlineLevel="0" collapsed="false">
      <c r="A4227" s="0" t="s">
        <v>17</v>
      </c>
      <c r="B4227" s="0" t="s">
        <v>113</v>
      </c>
      <c r="C4227" s="0" t="s">
        <v>108</v>
      </c>
      <c r="D4227" s="116" t="n">
        <v>41609</v>
      </c>
      <c r="E4227" s="0" t="n">
        <v>0</v>
      </c>
      <c r="F4227" s="0" t="n">
        <v>3133117</v>
      </c>
      <c r="G4227" s="151" t="s">
        <v>111</v>
      </c>
      <c r="H4227" s="151" t="s">
        <v>111</v>
      </c>
      <c r="I4227" s="152" t="s">
        <v>112</v>
      </c>
    </row>
    <row r="4228" customFormat="false" ht="12.75" hidden="false" customHeight="false" outlineLevel="0" collapsed="false">
      <c r="A4228" s="0" t="s">
        <v>18</v>
      </c>
      <c r="B4228" s="0" t="s">
        <v>110</v>
      </c>
      <c r="C4228" s="0" t="s">
        <v>108</v>
      </c>
      <c r="D4228" s="116" t="n">
        <v>41609</v>
      </c>
      <c r="E4228" s="0" t="n">
        <v>0</v>
      </c>
      <c r="F4228" s="0" t="n">
        <v>3133118</v>
      </c>
      <c r="G4228" s="151" t="s">
        <v>111</v>
      </c>
      <c r="H4228" s="151" t="s">
        <v>111</v>
      </c>
      <c r="I4228" s="152" t="s">
        <v>112</v>
      </c>
    </row>
    <row r="4229" customFormat="false" ht="12.75" hidden="false" customHeight="false" outlineLevel="0" collapsed="false">
      <c r="A4229" s="0" t="s">
        <v>18</v>
      </c>
      <c r="B4229" s="0" t="s">
        <v>113</v>
      </c>
      <c r="C4229" s="0" t="s">
        <v>108</v>
      </c>
      <c r="D4229" s="116" t="n">
        <v>41609</v>
      </c>
      <c r="E4229" s="0" t="n">
        <v>0</v>
      </c>
      <c r="F4229" s="0" t="n">
        <v>3133119</v>
      </c>
      <c r="G4229" s="151" t="s">
        <v>111</v>
      </c>
      <c r="H4229" s="151" t="s">
        <v>111</v>
      </c>
      <c r="I4229" s="152" t="s">
        <v>112</v>
      </c>
    </row>
    <row r="4230" customFormat="false" ht="12.75" hidden="false" customHeight="false" outlineLevel="0" collapsed="false">
      <c r="A4230" s="0" t="s">
        <v>19</v>
      </c>
      <c r="B4230" s="0" t="s">
        <v>110</v>
      </c>
      <c r="C4230" s="0" t="s">
        <v>108</v>
      </c>
      <c r="D4230" s="116" t="n">
        <v>41609</v>
      </c>
      <c r="E4230" s="0" t="n">
        <v>0.84</v>
      </c>
      <c r="F4230" s="0" t="n">
        <v>3133120</v>
      </c>
      <c r="G4230" s="151" t="s">
        <v>111</v>
      </c>
      <c r="H4230" s="151" t="s">
        <v>111</v>
      </c>
      <c r="I4230" s="152" t="s">
        <v>112</v>
      </c>
    </row>
    <row r="4231" customFormat="false" ht="12.75" hidden="false" customHeight="false" outlineLevel="0" collapsed="false">
      <c r="A4231" s="0" t="s">
        <v>19</v>
      </c>
      <c r="B4231" s="0" t="s">
        <v>113</v>
      </c>
      <c r="C4231" s="0" t="s">
        <v>108</v>
      </c>
      <c r="D4231" s="116" t="n">
        <v>41609</v>
      </c>
      <c r="E4231" s="0" t="n">
        <v>0.3</v>
      </c>
      <c r="F4231" s="0" t="n">
        <v>3133121</v>
      </c>
      <c r="G4231" s="151" t="s">
        <v>111</v>
      </c>
      <c r="H4231" s="151" t="s">
        <v>111</v>
      </c>
      <c r="I4231" s="152" t="s">
        <v>112</v>
      </c>
    </row>
    <row r="4232" customFormat="false" ht="12.75" hidden="false" customHeight="false" outlineLevel="0" collapsed="false">
      <c r="A4232" s="0" t="s">
        <v>21</v>
      </c>
      <c r="B4232" s="0" t="s">
        <v>110</v>
      </c>
      <c r="C4232" s="0" t="s">
        <v>108</v>
      </c>
      <c r="D4232" s="116" t="n">
        <v>41609</v>
      </c>
      <c r="E4232" s="0" t="n">
        <v>0</v>
      </c>
      <c r="F4232" s="0" t="n">
        <v>3133122</v>
      </c>
      <c r="G4232" s="151" t="s">
        <v>111</v>
      </c>
      <c r="H4232" s="151" t="s">
        <v>111</v>
      </c>
      <c r="I4232" s="152" t="s">
        <v>112</v>
      </c>
    </row>
    <row r="4233" customFormat="false" ht="12.75" hidden="false" customHeight="false" outlineLevel="0" collapsed="false">
      <c r="A4233" s="0" t="s">
        <v>21</v>
      </c>
      <c r="B4233" s="0" t="s">
        <v>113</v>
      </c>
      <c r="C4233" s="0" t="s">
        <v>108</v>
      </c>
      <c r="D4233" s="116" t="n">
        <v>41609</v>
      </c>
      <c r="E4233" s="0" t="n">
        <v>0</v>
      </c>
      <c r="F4233" s="0" t="n">
        <v>3133123</v>
      </c>
      <c r="G4233" s="151" t="s">
        <v>111</v>
      </c>
      <c r="H4233" s="151" t="s">
        <v>111</v>
      </c>
      <c r="I4233" s="152" t="s">
        <v>112</v>
      </c>
    </row>
    <row r="4234" customFormat="false" ht="12.75" hidden="false" customHeight="false" outlineLevel="0" collapsed="false">
      <c r="A4234" s="0" t="s">
        <v>73</v>
      </c>
      <c r="B4234" s="0" t="s">
        <v>80</v>
      </c>
      <c r="C4234" s="0" t="s">
        <v>108</v>
      </c>
      <c r="D4234" s="116" t="n">
        <v>41609</v>
      </c>
      <c r="E4234" s="0" t="n">
        <v>0.05</v>
      </c>
      <c r="F4234" s="0" t="n">
        <v>3133124</v>
      </c>
      <c r="G4234" s="151" t="s">
        <v>111</v>
      </c>
      <c r="H4234" s="151" t="s">
        <v>111</v>
      </c>
      <c r="I4234" s="152" t="s">
        <v>112</v>
      </c>
    </row>
    <row r="4235" customFormat="false" ht="12.75" hidden="false" customHeight="false" outlineLevel="0" collapsed="false">
      <c r="A4235" s="0" t="s">
        <v>74</v>
      </c>
      <c r="B4235" s="0" t="s">
        <v>80</v>
      </c>
      <c r="C4235" s="0" t="s">
        <v>108</v>
      </c>
      <c r="D4235" s="116" t="n">
        <v>41609</v>
      </c>
      <c r="E4235" s="0" t="n">
        <v>0.25</v>
      </c>
      <c r="F4235" s="0" t="n">
        <v>3133125</v>
      </c>
      <c r="G4235" s="151" t="s">
        <v>111</v>
      </c>
      <c r="H4235" s="151" t="s">
        <v>111</v>
      </c>
      <c r="I4235" s="152" t="s">
        <v>112</v>
      </c>
    </row>
    <row r="4236" customFormat="false" ht="12.75" hidden="false" customHeight="false" outlineLevel="0" collapsed="false">
      <c r="A4236" s="0" t="s">
        <v>75</v>
      </c>
      <c r="B4236" s="0" t="s">
        <v>80</v>
      </c>
      <c r="C4236" s="0" t="s">
        <v>108</v>
      </c>
      <c r="D4236" s="116" t="n">
        <v>41609</v>
      </c>
      <c r="E4236" s="0" t="n">
        <v>-0.05</v>
      </c>
      <c r="F4236" s="0" t="n">
        <v>3133126</v>
      </c>
      <c r="G4236" s="151" t="s">
        <v>111</v>
      </c>
      <c r="H4236" s="151" t="s">
        <v>111</v>
      </c>
      <c r="I4236" s="152" t="s">
        <v>112</v>
      </c>
    </row>
    <row r="4237" customFormat="false" ht="12.75" hidden="false" customHeight="false" outlineLevel="0" collapsed="false">
      <c r="A4237" s="0" t="s">
        <v>76</v>
      </c>
      <c r="B4237" s="0" t="s">
        <v>80</v>
      </c>
      <c r="C4237" s="0" t="s">
        <v>108</v>
      </c>
      <c r="D4237" s="116" t="n">
        <v>41609</v>
      </c>
      <c r="E4237" s="0" t="n">
        <v>0.25</v>
      </c>
      <c r="F4237" s="0" t="n">
        <v>3133127</v>
      </c>
      <c r="G4237" s="151" t="s">
        <v>111</v>
      </c>
      <c r="H4237" s="151" t="s">
        <v>111</v>
      </c>
      <c r="I4237" s="152" t="s">
        <v>112</v>
      </c>
    </row>
    <row r="4238" customFormat="false" ht="12.75" hidden="false" customHeight="false" outlineLevel="0" collapsed="false">
      <c r="A4238" s="0" t="s">
        <v>72</v>
      </c>
      <c r="B4238" s="0" t="s">
        <v>80</v>
      </c>
      <c r="C4238" s="0" t="s">
        <v>108</v>
      </c>
      <c r="D4238" s="116" t="n">
        <v>41609</v>
      </c>
      <c r="E4238" s="158" t="n">
        <v>41640</v>
      </c>
      <c r="I4238" s="152" t="s">
        <v>109</v>
      </c>
    </row>
    <row r="4239" customFormat="false" ht="12.75" hidden="false" customHeight="false" outlineLevel="0" collapsed="false">
      <c r="A4239" s="0" t="s">
        <v>59</v>
      </c>
      <c r="B4239" s="0" t="s">
        <v>110</v>
      </c>
      <c r="C4239" s="0" t="s">
        <v>108</v>
      </c>
      <c r="D4239" s="116" t="n">
        <v>41640</v>
      </c>
      <c r="E4239" s="0" t="n">
        <v>1.215</v>
      </c>
      <c r="F4239" s="0" t="n">
        <v>3133100</v>
      </c>
      <c r="G4239" s="151" t="s">
        <v>111</v>
      </c>
      <c r="H4239" s="151" t="s">
        <v>111</v>
      </c>
      <c r="I4239" s="152" t="s">
        <v>112</v>
      </c>
    </row>
    <row r="4240" customFormat="false" ht="12.75" hidden="false" customHeight="false" outlineLevel="0" collapsed="false">
      <c r="A4240" s="0" t="s">
        <v>59</v>
      </c>
      <c r="B4240" s="0" t="s">
        <v>113</v>
      </c>
      <c r="C4240" s="0" t="s">
        <v>108</v>
      </c>
      <c r="D4240" s="116" t="n">
        <v>41640</v>
      </c>
      <c r="E4240" s="0" t="n">
        <v>0.05</v>
      </c>
      <c r="F4240" s="0" t="n">
        <v>3133101</v>
      </c>
      <c r="G4240" s="151" t="s">
        <v>111</v>
      </c>
      <c r="H4240" s="151" t="s">
        <v>111</v>
      </c>
      <c r="I4240" s="152" t="s">
        <v>112</v>
      </c>
    </row>
    <row r="4241" customFormat="false" ht="12.75" hidden="false" customHeight="false" outlineLevel="0" collapsed="false">
      <c r="A4241" s="0" t="s">
        <v>60</v>
      </c>
      <c r="B4241" s="0" t="s">
        <v>110</v>
      </c>
      <c r="C4241" s="0" t="s">
        <v>108</v>
      </c>
      <c r="D4241" s="116" t="n">
        <v>41640</v>
      </c>
      <c r="E4241" s="0" t="n">
        <v>1.215</v>
      </c>
      <c r="F4241" s="0" t="n">
        <v>3133102</v>
      </c>
      <c r="G4241" s="151" t="s">
        <v>111</v>
      </c>
      <c r="H4241" s="151" t="s">
        <v>111</v>
      </c>
      <c r="I4241" s="152" t="s">
        <v>112</v>
      </c>
    </row>
    <row r="4242" customFormat="false" ht="12.75" hidden="false" customHeight="false" outlineLevel="0" collapsed="false">
      <c r="A4242" s="0" t="s">
        <v>60</v>
      </c>
      <c r="B4242" s="0" t="s">
        <v>113</v>
      </c>
      <c r="C4242" s="0" t="s">
        <v>108</v>
      </c>
      <c r="D4242" s="116" t="n">
        <v>41640</v>
      </c>
      <c r="E4242" s="0" t="n">
        <v>0.32</v>
      </c>
      <c r="F4242" s="0" t="n">
        <v>3133103</v>
      </c>
      <c r="G4242" s="151" t="s">
        <v>111</v>
      </c>
      <c r="H4242" s="151" t="s">
        <v>111</v>
      </c>
      <c r="I4242" s="152" t="s">
        <v>112</v>
      </c>
    </row>
    <row r="4243" customFormat="false" ht="12.75" hidden="false" customHeight="false" outlineLevel="0" collapsed="false">
      <c r="A4243" s="0" t="s">
        <v>61</v>
      </c>
      <c r="B4243" s="0" t="s">
        <v>110</v>
      </c>
      <c r="C4243" s="0" t="s">
        <v>108</v>
      </c>
      <c r="D4243" s="116" t="n">
        <v>41640</v>
      </c>
      <c r="E4243" s="0" t="n">
        <v>1.215</v>
      </c>
      <c r="F4243" s="0" t="n">
        <v>3133104</v>
      </c>
      <c r="G4243" s="151" t="s">
        <v>111</v>
      </c>
      <c r="H4243" s="151" t="s">
        <v>111</v>
      </c>
      <c r="I4243" s="152" t="s">
        <v>112</v>
      </c>
    </row>
    <row r="4244" customFormat="false" ht="12.75" hidden="false" customHeight="false" outlineLevel="0" collapsed="false">
      <c r="A4244" s="0" t="s">
        <v>61</v>
      </c>
      <c r="B4244" s="0" t="s">
        <v>113</v>
      </c>
      <c r="C4244" s="0" t="s">
        <v>108</v>
      </c>
      <c r="D4244" s="116" t="n">
        <v>41640</v>
      </c>
      <c r="E4244" s="0" t="n">
        <v>0.05</v>
      </c>
      <c r="F4244" s="0" t="n">
        <v>3133105</v>
      </c>
      <c r="G4244" s="151" t="s">
        <v>111</v>
      </c>
      <c r="H4244" s="151" t="s">
        <v>111</v>
      </c>
      <c r="I4244" s="152" t="s">
        <v>112</v>
      </c>
    </row>
    <row r="4245" customFormat="false" ht="12.75" hidden="false" customHeight="false" outlineLevel="0" collapsed="false">
      <c r="A4245" s="0" t="s">
        <v>62</v>
      </c>
      <c r="B4245" s="0" t="s">
        <v>110</v>
      </c>
      <c r="C4245" s="0" t="s">
        <v>108</v>
      </c>
      <c r="D4245" s="116" t="n">
        <v>41640</v>
      </c>
      <c r="E4245" s="0" t="n">
        <v>1.215</v>
      </c>
      <c r="F4245" s="0" t="n">
        <v>3133106</v>
      </c>
      <c r="G4245" s="151" t="s">
        <v>111</v>
      </c>
      <c r="H4245" s="151" t="s">
        <v>111</v>
      </c>
      <c r="I4245" s="152" t="s">
        <v>112</v>
      </c>
    </row>
    <row r="4246" customFormat="false" ht="12.75" hidden="false" customHeight="false" outlineLevel="0" collapsed="false">
      <c r="A4246" s="0" t="s">
        <v>62</v>
      </c>
      <c r="B4246" s="0" t="s">
        <v>113</v>
      </c>
      <c r="C4246" s="0" t="s">
        <v>108</v>
      </c>
      <c r="D4246" s="116" t="n">
        <v>41640</v>
      </c>
      <c r="E4246" s="0" t="n">
        <v>0.32</v>
      </c>
      <c r="F4246" s="0" t="n">
        <v>3133107</v>
      </c>
      <c r="G4246" s="151" t="s">
        <v>111</v>
      </c>
      <c r="H4246" s="151" t="s">
        <v>111</v>
      </c>
      <c r="I4246" s="152" t="s">
        <v>112</v>
      </c>
    </row>
    <row r="4247" customFormat="false" ht="12.75" hidden="false" customHeight="false" outlineLevel="0" collapsed="false">
      <c r="A4247" s="0" t="s">
        <v>49</v>
      </c>
      <c r="B4247" s="0" t="s">
        <v>110</v>
      </c>
      <c r="C4247" s="0" t="s">
        <v>108</v>
      </c>
      <c r="D4247" s="116" t="n">
        <v>41640</v>
      </c>
      <c r="E4247" s="0" t="n">
        <v>1.04</v>
      </c>
      <c r="F4247" s="0" t="n">
        <v>3133108</v>
      </c>
      <c r="G4247" s="151" t="s">
        <v>111</v>
      </c>
      <c r="H4247" s="151" t="s">
        <v>111</v>
      </c>
      <c r="I4247" s="152" t="s">
        <v>112</v>
      </c>
    </row>
    <row r="4248" customFormat="false" ht="12.75" hidden="false" customHeight="false" outlineLevel="0" collapsed="false">
      <c r="A4248" s="0" t="s">
        <v>49</v>
      </c>
      <c r="B4248" s="0" t="s">
        <v>113</v>
      </c>
      <c r="C4248" s="0" t="s">
        <v>108</v>
      </c>
      <c r="D4248" s="116" t="n">
        <v>41640</v>
      </c>
      <c r="E4248" s="0" t="n">
        <v>0.05</v>
      </c>
      <c r="F4248" s="0" t="n">
        <v>3133109</v>
      </c>
      <c r="G4248" s="151" t="s">
        <v>111</v>
      </c>
      <c r="H4248" s="151" t="s">
        <v>111</v>
      </c>
      <c r="I4248" s="152" t="s">
        <v>112</v>
      </c>
    </row>
    <row r="4249" customFormat="false" ht="12.75" hidden="false" customHeight="false" outlineLevel="0" collapsed="false">
      <c r="A4249" s="0" t="s">
        <v>50</v>
      </c>
      <c r="B4249" s="0" t="s">
        <v>110</v>
      </c>
      <c r="C4249" s="0" t="s">
        <v>108</v>
      </c>
      <c r="D4249" s="116" t="n">
        <v>41640</v>
      </c>
      <c r="E4249" s="0" t="n">
        <v>1.6</v>
      </c>
      <c r="F4249" s="0" t="n">
        <v>3133110</v>
      </c>
      <c r="G4249" s="151" t="s">
        <v>111</v>
      </c>
      <c r="H4249" s="151" t="s">
        <v>111</v>
      </c>
      <c r="I4249" s="152" t="s">
        <v>112</v>
      </c>
    </row>
    <row r="4250" customFormat="false" ht="12.75" hidden="false" customHeight="false" outlineLevel="0" collapsed="false">
      <c r="A4250" s="0" t="s">
        <v>50</v>
      </c>
      <c r="B4250" s="0" t="s">
        <v>113</v>
      </c>
      <c r="C4250" s="0" t="s">
        <v>108</v>
      </c>
      <c r="D4250" s="116" t="n">
        <v>41640</v>
      </c>
      <c r="E4250" s="0" t="n">
        <v>-0.25</v>
      </c>
      <c r="F4250" s="0" t="n">
        <v>3133111</v>
      </c>
      <c r="G4250" s="151" t="s">
        <v>111</v>
      </c>
      <c r="H4250" s="151" t="s">
        <v>111</v>
      </c>
      <c r="I4250" s="152" t="s">
        <v>112</v>
      </c>
    </row>
    <row r="4251" customFormat="false" ht="12.75" hidden="false" customHeight="false" outlineLevel="0" collapsed="false">
      <c r="A4251" s="0" t="s">
        <v>51</v>
      </c>
      <c r="B4251" s="0" t="s">
        <v>110</v>
      </c>
      <c r="C4251" s="0" t="s">
        <v>108</v>
      </c>
      <c r="D4251" s="116" t="n">
        <v>41640</v>
      </c>
      <c r="E4251" s="0" t="n">
        <v>1.6</v>
      </c>
      <c r="F4251" s="0" t="n">
        <v>3133112</v>
      </c>
      <c r="G4251" s="151" t="s">
        <v>111</v>
      </c>
      <c r="H4251" s="151" t="s">
        <v>111</v>
      </c>
      <c r="I4251" s="152" t="s">
        <v>112</v>
      </c>
    </row>
    <row r="4252" customFormat="false" ht="12.75" hidden="false" customHeight="false" outlineLevel="0" collapsed="false">
      <c r="A4252" s="0" t="s">
        <v>51</v>
      </c>
      <c r="B4252" s="0" t="s">
        <v>113</v>
      </c>
      <c r="C4252" s="0" t="s">
        <v>108</v>
      </c>
      <c r="D4252" s="116" t="n">
        <v>41640</v>
      </c>
      <c r="E4252" s="0" t="n">
        <v>0.45</v>
      </c>
      <c r="F4252" s="0" t="n">
        <v>3133113</v>
      </c>
      <c r="G4252" s="151" t="s">
        <v>111</v>
      </c>
      <c r="H4252" s="151" t="s">
        <v>111</v>
      </c>
      <c r="I4252" s="152" t="s">
        <v>112</v>
      </c>
    </row>
    <row r="4253" customFormat="false" ht="12.75" hidden="false" customHeight="false" outlineLevel="0" collapsed="false">
      <c r="A4253" s="0" t="s">
        <v>52</v>
      </c>
      <c r="B4253" s="0" t="s">
        <v>110</v>
      </c>
      <c r="C4253" s="0" t="s">
        <v>108</v>
      </c>
      <c r="D4253" s="116" t="n">
        <v>41640</v>
      </c>
      <c r="E4253" s="0" t="n">
        <v>1.6</v>
      </c>
      <c r="F4253" s="0" t="n">
        <v>3133114</v>
      </c>
      <c r="G4253" s="151" t="s">
        <v>111</v>
      </c>
      <c r="H4253" s="151" t="s">
        <v>111</v>
      </c>
      <c r="I4253" s="152" t="s">
        <v>112</v>
      </c>
    </row>
    <row r="4254" customFormat="false" ht="12.75" hidden="false" customHeight="false" outlineLevel="0" collapsed="false">
      <c r="A4254" s="0" t="s">
        <v>52</v>
      </c>
      <c r="B4254" s="0" t="s">
        <v>113</v>
      </c>
      <c r="C4254" s="0" t="s">
        <v>108</v>
      </c>
      <c r="D4254" s="116" t="n">
        <v>41640</v>
      </c>
      <c r="E4254" s="0" t="n">
        <v>-0.2</v>
      </c>
      <c r="F4254" s="0" t="n">
        <v>3133115</v>
      </c>
      <c r="G4254" s="151" t="s">
        <v>111</v>
      </c>
      <c r="H4254" s="151" t="s">
        <v>111</v>
      </c>
      <c r="I4254" s="152" t="s">
        <v>112</v>
      </c>
    </row>
    <row r="4255" customFormat="false" ht="12.75" hidden="false" customHeight="false" outlineLevel="0" collapsed="false">
      <c r="A4255" s="0" t="s">
        <v>17</v>
      </c>
      <c r="B4255" s="0" t="s">
        <v>110</v>
      </c>
      <c r="C4255" s="0" t="s">
        <v>108</v>
      </c>
      <c r="D4255" s="116" t="n">
        <v>41640</v>
      </c>
      <c r="E4255" s="0" t="n">
        <v>0</v>
      </c>
      <c r="F4255" s="0" t="n">
        <v>3133116</v>
      </c>
      <c r="G4255" s="151" t="s">
        <v>111</v>
      </c>
      <c r="H4255" s="151" t="s">
        <v>111</v>
      </c>
      <c r="I4255" s="152" t="s">
        <v>112</v>
      </c>
    </row>
    <row r="4256" customFormat="false" ht="12.75" hidden="false" customHeight="false" outlineLevel="0" collapsed="false">
      <c r="A4256" s="0" t="s">
        <v>17</v>
      </c>
      <c r="B4256" s="0" t="s">
        <v>113</v>
      </c>
      <c r="C4256" s="0" t="s">
        <v>108</v>
      </c>
      <c r="D4256" s="116" t="n">
        <v>41640</v>
      </c>
      <c r="E4256" s="0" t="n">
        <v>0</v>
      </c>
      <c r="F4256" s="0" t="n">
        <v>3133117</v>
      </c>
      <c r="G4256" s="151" t="s">
        <v>111</v>
      </c>
      <c r="H4256" s="151" t="s">
        <v>111</v>
      </c>
      <c r="I4256" s="152" t="s">
        <v>112</v>
      </c>
    </row>
    <row r="4257" customFormat="false" ht="12.75" hidden="false" customHeight="false" outlineLevel="0" collapsed="false">
      <c r="A4257" s="0" t="s">
        <v>18</v>
      </c>
      <c r="B4257" s="0" t="s">
        <v>110</v>
      </c>
      <c r="C4257" s="0" t="s">
        <v>108</v>
      </c>
      <c r="D4257" s="116" t="n">
        <v>41640</v>
      </c>
      <c r="E4257" s="0" t="n">
        <v>0</v>
      </c>
      <c r="F4257" s="0" t="n">
        <v>3133118</v>
      </c>
      <c r="G4257" s="151" t="s">
        <v>111</v>
      </c>
      <c r="H4257" s="151" t="s">
        <v>111</v>
      </c>
      <c r="I4257" s="152" t="s">
        <v>112</v>
      </c>
    </row>
    <row r="4258" customFormat="false" ht="12.75" hidden="false" customHeight="false" outlineLevel="0" collapsed="false">
      <c r="A4258" s="0" t="s">
        <v>18</v>
      </c>
      <c r="B4258" s="0" t="s">
        <v>113</v>
      </c>
      <c r="C4258" s="0" t="s">
        <v>108</v>
      </c>
      <c r="D4258" s="116" t="n">
        <v>41640</v>
      </c>
      <c r="E4258" s="0" t="n">
        <v>0</v>
      </c>
      <c r="F4258" s="0" t="n">
        <v>3133119</v>
      </c>
      <c r="G4258" s="151" t="s">
        <v>111</v>
      </c>
      <c r="H4258" s="151" t="s">
        <v>111</v>
      </c>
      <c r="I4258" s="152" t="s">
        <v>112</v>
      </c>
    </row>
    <row r="4259" customFormat="false" ht="12.75" hidden="false" customHeight="false" outlineLevel="0" collapsed="false">
      <c r="A4259" s="0" t="s">
        <v>19</v>
      </c>
      <c r="B4259" s="0" t="s">
        <v>110</v>
      </c>
      <c r="C4259" s="0" t="s">
        <v>108</v>
      </c>
      <c r="D4259" s="116" t="n">
        <v>41640</v>
      </c>
      <c r="E4259" s="0" t="n">
        <v>1.135</v>
      </c>
      <c r="F4259" s="0" t="n">
        <v>3133120</v>
      </c>
      <c r="G4259" s="151" t="s">
        <v>111</v>
      </c>
      <c r="H4259" s="151" t="s">
        <v>111</v>
      </c>
      <c r="I4259" s="152" t="s">
        <v>112</v>
      </c>
    </row>
    <row r="4260" customFormat="false" ht="12.75" hidden="false" customHeight="false" outlineLevel="0" collapsed="false">
      <c r="A4260" s="0" t="s">
        <v>19</v>
      </c>
      <c r="B4260" s="0" t="s">
        <v>113</v>
      </c>
      <c r="C4260" s="0" t="s">
        <v>108</v>
      </c>
      <c r="D4260" s="116" t="n">
        <v>41640</v>
      </c>
      <c r="E4260" s="0" t="n">
        <v>0.05</v>
      </c>
      <c r="F4260" s="0" t="n">
        <v>3133121</v>
      </c>
      <c r="G4260" s="151" t="s">
        <v>111</v>
      </c>
      <c r="H4260" s="151" t="s">
        <v>111</v>
      </c>
      <c r="I4260" s="152" t="s">
        <v>112</v>
      </c>
    </row>
    <row r="4261" customFormat="false" ht="12.75" hidden="false" customHeight="false" outlineLevel="0" collapsed="false">
      <c r="A4261" s="0" t="s">
        <v>21</v>
      </c>
      <c r="B4261" s="0" t="s">
        <v>110</v>
      </c>
      <c r="C4261" s="0" t="s">
        <v>108</v>
      </c>
      <c r="D4261" s="116" t="n">
        <v>41640</v>
      </c>
      <c r="E4261" s="0" t="n">
        <v>0</v>
      </c>
      <c r="F4261" s="0" t="n">
        <v>3133122</v>
      </c>
      <c r="G4261" s="151" t="s">
        <v>111</v>
      </c>
      <c r="H4261" s="151" t="s">
        <v>111</v>
      </c>
      <c r="I4261" s="152" t="s">
        <v>112</v>
      </c>
    </row>
    <row r="4262" customFormat="false" ht="12.75" hidden="false" customHeight="false" outlineLevel="0" collapsed="false">
      <c r="A4262" s="0" t="s">
        <v>21</v>
      </c>
      <c r="B4262" s="0" t="s">
        <v>113</v>
      </c>
      <c r="C4262" s="0" t="s">
        <v>108</v>
      </c>
      <c r="D4262" s="116" t="n">
        <v>41640</v>
      </c>
      <c r="E4262" s="0" t="n">
        <v>0</v>
      </c>
      <c r="F4262" s="0" t="n">
        <v>3133123</v>
      </c>
      <c r="G4262" s="151" t="s">
        <v>111</v>
      </c>
      <c r="H4262" s="151" t="s">
        <v>111</v>
      </c>
      <c r="I4262" s="152" t="s">
        <v>112</v>
      </c>
    </row>
    <row r="4263" customFormat="false" ht="12.75" hidden="false" customHeight="false" outlineLevel="0" collapsed="false">
      <c r="A4263" s="0" t="s">
        <v>73</v>
      </c>
      <c r="B4263" s="0" t="s">
        <v>80</v>
      </c>
      <c r="C4263" s="0" t="s">
        <v>108</v>
      </c>
      <c r="D4263" s="116" t="n">
        <v>41640</v>
      </c>
      <c r="E4263" s="0" t="n">
        <v>0.05</v>
      </c>
      <c r="F4263" s="0" t="n">
        <v>3133124</v>
      </c>
      <c r="G4263" s="151" t="s">
        <v>111</v>
      </c>
      <c r="H4263" s="151" t="s">
        <v>111</v>
      </c>
      <c r="I4263" s="152" t="s">
        <v>112</v>
      </c>
    </row>
    <row r="4264" customFormat="false" ht="12.75" hidden="false" customHeight="false" outlineLevel="0" collapsed="false">
      <c r="A4264" s="0" t="s">
        <v>74</v>
      </c>
      <c r="B4264" s="0" t="s">
        <v>80</v>
      </c>
      <c r="C4264" s="0" t="s">
        <v>108</v>
      </c>
      <c r="D4264" s="116" t="n">
        <v>41640</v>
      </c>
      <c r="E4264" s="0" t="n">
        <v>0.45</v>
      </c>
      <c r="F4264" s="0" t="n">
        <v>3133125</v>
      </c>
      <c r="G4264" s="151" t="s">
        <v>111</v>
      </c>
      <c r="H4264" s="151" t="s">
        <v>111</v>
      </c>
      <c r="I4264" s="152" t="s">
        <v>112</v>
      </c>
    </row>
    <row r="4265" customFormat="false" ht="12.75" hidden="false" customHeight="false" outlineLevel="0" collapsed="false">
      <c r="A4265" s="0" t="s">
        <v>75</v>
      </c>
      <c r="B4265" s="0" t="s">
        <v>80</v>
      </c>
      <c r="C4265" s="0" t="s">
        <v>108</v>
      </c>
      <c r="D4265" s="116" t="n">
        <v>41640</v>
      </c>
      <c r="E4265" s="0" t="n">
        <v>-0.2</v>
      </c>
      <c r="F4265" s="0" t="n">
        <v>3133126</v>
      </c>
      <c r="G4265" s="151" t="s">
        <v>111</v>
      </c>
      <c r="H4265" s="151" t="s">
        <v>111</v>
      </c>
      <c r="I4265" s="152" t="s">
        <v>112</v>
      </c>
    </row>
    <row r="4266" customFormat="false" ht="12.75" hidden="false" customHeight="false" outlineLevel="0" collapsed="false">
      <c r="A4266" s="0" t="s">
        <v>76</v>
      </c>
      <c r="B4266" s="0" t="s">
        <v>80</v>
      </c>
      <c r="C4266" s="0" t="s">
        <v>108</v>
      </c>
      <c r="D4266" s="116" t="n">
        <v>41640</v>
      </c>
      <c r="E4266" s="0" t="n">
        <v>0.45</v>
      </c>
      <c r="F4266" s="0" t="n">
        <v>3133127</v>
      </c>
      <c r="G4266" s="151" t="s">
        <v>111</v>
      </c>
      <c r="H4266" s="151" t="s">
        <v>111</v>
      </c>
      <c r="I4266" s="152" t="s">
        <v>112</v>
      </c>
    </row>
    <row r="4267" customFormat="false" ht="12.75" hidden="false" customHeight="false" outlineLevel="0" collapsed="false">
      <c r="A4267" s="0" t="s">
        <v>72</v>
      </c>
      <c r="B4267" s="0" t="s">
        <v>80</v>
      </c>
      <c r="C4267" s="0" t="s">
        <v>108</v>
      </c>
      <c r="D4267" s="116" t="n">
        <v>41640</v>
      </c>
      <c r="E4267" s="158" t="n">
        <v>41671</v>
      </c>
      <c r="I4267" s="152" t="s">
        <v>109</v>
      </c>
    </row>
    <row r="4268" customFormat="false" ht="12.75" hidden="false" customHeight="false" outlineLevel="0" collapsed="false">
      <c r="A4268" s="0" t="s">
        <v>59</v>
      </c>
      <c r="B4268" s="0" t="s">
        <v>110</v>
      </c>
      <c r="C4268" s="0" t="s">
        <v>108</v>
      </c>
      <c r="D4268" s="116" t="n">
        <v>41671</v>
      </c>
      <c r="E4268" s="0" t="n">
        <v>1.215</v>
      </c>
      <c r="F4268" s="0" t="n">
        <v>3133100</v>
      </c>
      <c r="G4268" s="151" t="s">
        <v>111</v>
      </c>
      <c r="H4268" s="151" t="s">
        <v>111</v>
      </c>
      <c r="I4268" s="152" t="s">
        <v>112</v>
      </c>
    </row>
    <row r="4269" customFormat="false" ht="12.75" hidden="false" customHeight="false" outlineLevel="0" collapsed="false">
      <c r="A4269" s="0" t="s">
        <v>59</v>
      </c>
      <c r="B4269" s="0" t="s">
        <v>113</v>
      </c>
      <c r="C4269" s="0" t="s">
        <v>108</v>
      </c>
      <c r="D4269" s="116" t="n">
        <v>41671</v>
      </c>
      <c r="E4269" s="0" t="n">
        <v>0.05</v>
      </c>
      <c r="F4269" s="0" t="n">
        <v>3133101</v>
      </c>
      <c r="G4269" s="151" t="s">
        <v>111</v>
      </c>
      <c r="H4269" s="151" t="s">
        <v>111</v>
      </c>
      <c r="I4269" s="152" t="s">
        <v>112</v>
      </c>
    </row>
    <row r="4270" customFormat="false" ht="12.75" hidden="false" customHeight="false" outlineLevel="0" collapsed="false">
      <c r="A4270" s="0" t="s">
        <v>60</v>
      </c>
      <c r="B4270" s="0" t="s">
        <v>110</v>
      </c>
      <c r="C4270" s="0" t="s">
        <v>108</v>
      </c>
      <c r="D4270" s="116" t="n">
        <v>41671</v>
      </c>
      <c r="E4270" s="0" t="n">
        <v>1.215</v>
      </c>
      <c r="F4270" s="0" t="n">
        <v>3133102</v>
      </c>
      <c r="G4270" s="151" t="s">
        <v>111</v>
      </c>
      <c r="H4270" s="151" t="s">
        <v>111</v>
      </c>
      <c r="I4270" s="152" t="s">
        <v>112</v>
      </c>
    </row>
    <row r="4271" customFormat="false" ht="12.75" hidden="false" customHeight="false" outlineLevel="0" collapsed="false">
      <c r="A4271" s="0" t="s">
        <v>60</v>
      </c>
      <c r="B4271" s="0" t="s">
        <v>113</v>
      </c>
      <c r="C4271" s="0" t="s">
        <v>108</v>
      </c>
      <c r="D4271" s="116" t="n">
        <v>41671</v>
      </c>
      <c r="E4271" s="0" t="n">
        <v>0.32</v>
      </c>
      <c r="F4271" s="0" t="n">
        <v>3133103</v>
      </c>
      <c r="G4271" s="151" t="s">
        <v>111</v>
      </c>
      <c r="H4271" s="151" t="s">
        <v>111</v>
      </c>
      <c r="I4271" s="152" t="s">
        <v>112</v>
      </c>
    </row>
    <row r="4272" customFormat="false" ht="12.75" hidden="false" customHeight="false" outlineLevel="0" collapsed="false">
      <c r="A4272" s="0" t="s">
        <v>61</v>
      </c>
      <c r="B4272" s="0" t="s">
        <v>110</v>
      </c>
      <c r="C4272" s="0" t="s">
        <v>108</v>
      </c>
      <c r="D4272" s="116" t="n">
        <v>41671</v>
      </c>
      <c r="E4272" s="0" t="n">
        <v>1.215</v>
      </c>
      <c r="F4272" s="0" t="n">
        <v>3133104</v>
      </c>
      <c r="G4272" s="151" t="s">
        <v>111</v>
      </c>
      <c r="H4272" s="151" t="s">
        <v>111</v>
      </c>
      <c r="I4272" s="152" t="s">
        <v>112</v>
      </c>
    </row>
    <row r="4273" customFormat="false" ht="12.75" hidden="false" customHeight="false" outlineLevel="0" collapsed="false">
      <c r="A4273" s="0" t="s">
        <v>61</v>
      </c>
      <c r="B4273" s="0" t="s">
        <v>113</v>
      </c>
      <c r="C4273" s="0" t="s">
        <v>108</v>
      </c>
      <c r="D4273" s="116" t="n">
        <v>41671</v>
      </c>
      <c r="E4273" s="0" t="n">
        <v>0.05</v>
      </c>
      <c r="F4273" s="0" t="n">
        <v>3133105</v>
      </c>
      <c r="G4273" s="151" t="s">
        <v>111</v>
      </c>
      <c r="H4273" s="151" t="s">
        <v>111</v>
      </c>
      <c r="I4273" s="152" t="s">
        <v>112</v>
      </c>
    </row>
    <row r="4274" customFormat="false" ht="12.75" hidden="false" customHeight="false" outlineLevel="0" collapsed="false">
      <c r="A4274" s="0" t="s">
        <v>62</v>
      </c>
      <c r="B4274" s="0" t="s">
        <v>110</v>
      </c>
      <c r="C4274" s="0" t="s">
        <v>108</v>
      </c>
      <c r="D4274" s="116" t="n">
        <v>41671</v>
      </c>
      <c r="E4274" s="0" t="n">
        <v>1.215</v>
      </c>
      <c r="F4274" s="0" t="n">
        <v>3133106</v>
      </c>
      <c r="G4274" s="151" t="s">
        <v>111</v>
      </c>
      <c r="H4274" s="151" t="s">
        <v>111</v>
      </c>
      <c r="I4274" s="152" t="s">
        <v>112</v>
      </c>
    </row>
    <row r="4275" customFormat="false" ht="12.75" hidden="false" customHeight="false" outlineLevel="0" collapsed="false">
      <c r="A4275" s="0" t="s">
        <v>62</v>
      </c>
      <c r="B4275" s="0" t="s">
        <v>113</v>
      </c>
      <c r="C4275" s="0" t="s">
        <v>108</v>
      </c>
      <c r="D4275" s="116" t="n">
        <v>41671</v>
      </c>
      <c r="E4275" s="0" t="n">
        <v>0.32</v>
      </c>
      <c r="F4275" s="0" t="n">
        <v>3133107</v>
      </c>
      <c r="G4275" s="151" t="s">
        <v>111</v>
      </c>
      <c r="H4275" s="151" t="s">
        <v>111</v>
      </c>
      <c r="I4275" s="152" t="s">
        <v>112</v>
      </c>
    </row>
    <row r="4276" customFormat="false" ht="12.75" hidden="false" customHeight="false" outlineLevel="0" collapsed="false">
      <c r="A4276" s="0" t="s">
        <v>49</v>
      </c>
      <c r="B4276" s="0" t="s">
        <v>110</v>
      </c>
      <c r="C4276" s="0" t="s">
        <v>108</v>
      </c>
      <c r="D4276" s="116" t="n">
        <v>41671</v>
      </c>
      <c r="E4276" s="0" t="n">
        <v>1.04</v>
      </c>
      <c r="F4276" s="0" t="n">
        <v>3133108</v>
      </c>
      <c r="G4276" s="151" t="s">
        <v>111</v>
      </c>
      <c r="H4276" s="151" t="s">
        <v>111</v>
      </c>
      <c r="I4276" s="152" t="s">
        <v>112</v>
      </c>
    </row>
    <row r="4277" customFormat="false" ht="12.75" hidden="false" customHeight="false" outlineLevel="0" collapsed="false">
      <c r="A4277" s="0" t="s">
        <v>49</v>
      </c>
      <c r="B4277" s="0" t="s">
        <v>113</v>
      </c>
      <c r="C4277" s="0" t="s">
        <v>108</v>
      </c>
      <c r="D4277" s="116" t="n">
        <v>41671</v>
      </c>
      <c r="E4277" s="0" t="n">
        <v>0.05</v>
      </c>
      <c r="F4277" s="0" t="n">
        <v>3133109</v>
      </c>
      <c r="G4277" s="151" t="s">
        <v>111</v>
      </c>
      <c r="H4277" s="151" t="s">
        <v>111</v>
      </c>
      <c r="I4277" s="152" t="s">
        <v>112</v>
      </c>
    </row>
    <row r="4278" customFormat="false" ht="12.75" hidden="false" customHeight="false" outlineLevel="0" collapsed="false">
      <c r="A4278" s="0" t="s">
        <v>50</v>
      </c>
      <c r="B4278" s="0" t="s">
        <v>110</v>
      </c>
      <c r="C4278" s="0" t="s">
        <v>108</v>
      </c>
      <c r="D4278" s="116" t="n">
        <v>41671</v>
      </c>
      <c r="E4278" s="0" t="n">
        <v>1.6</v>
      </c>
      <c r="F4278" s="0" t="n">
        <v>3133110</v>
      </c>
      <c r="G4278" s="151" t="s">
        <v>111</v>
      </c>
      <c r="H4278" s="151" t="s">
        <v>111</v>
      </c>
      <c r="I4278" s="152" t="s">
        <v>112</v>
      </c>
    </row>
    <row r="4279" customFormat="false" ht="12.75" hidden="false" customHeight="false" outlineLevel="0" collapsed="false">
      <c r="A4279" s="0" t="s">
        <v>50</v>
      </c>
      <c r="B4279" s="0" t="s">
        <v>113</v>
      </c>
      <c r="C4279" s="0" t="s">
        <v>108</v>
      </c>
      <c r="D4279" s="116" t="n">
        <v>41671</v>
      </c>
      <c r="E4279" s="0" t="n">
        <v>-0.28</v>
      </c>
      <c r="F4279" s="0" t="n">
        <v>3133111</v>
      </c>
      <c r="G4279" s="151" t="s">
        <v>111</v>
      </c>
      <c r="H4279" s="151" t="s">
        <v>111</v>
      </c>
      <c r="I4279" s="152" t="s">
        <v>112</v>
      </c>
    </row>
    <row r="4280" customFormat="false" ht="12.75" hidden="false" customHeight="false" outlineLevel="0" collapsed="false">
      <c r="A4280" s="0" t="s">
        <v>51</v>
      </c>
      <c r="B4280" s="0" t="s">
        <v>110</v>
      </c>
      <c r="C4280" s="0" t="s">
        <v>108</v>
      </c>
      <c r="D4280" s="116" t="n">
        <v>41671</v>
      </c>
      <c r="E4280" s="0" t="n">
        <v>1.6</v>
      </c>
      <c r="F4280" s="0" t="n">
        <v>3133112</v>
      </c>
      <c r="G4280" s="151" t="s">
        <v>111</v>
      </c>
      <c r="H4280" s="151" t="s">
        <v>111</v>
      </c>
      <c r="I4280" s="152" t="s">
        <v>112</v>
      </c>
    </row>
    <row r="4281" customFormat="false" ht="12.75" hidden="false" customHeight="false" outlineLevel="0" collapsed="false">
      <c r="A4281" s="0" t="s">
        <v>51</v>
      </c>
      <c r="B4281" s="0" t="s">
        <v>113</v>
      </c>
      <c r="C4281" s="0" t="s">
        <v>108</v>
      </c>
      <c r="D4281" s="116" t="n">
        <v>41671</v>
      </c>
      <c r="E4281" s="0" t="n">
        <v>0.45</v>
      </c>
      <c r="F4281" s="0" t="n">
        <v>3133113</v>
      </c>
      <c r="G4281" s="151" t="s">
        <v>111</v>
      </c>
      <c r="H4281" s="151" t="s">
        <v>111</v>
      </c>
      <c r="I4281" s="152" t="s">
        <v>112</v>
      </c>
    </row>
    <row r="4282" customFormat="false" ht="12.75" hidden="false" customHeight="false" outlineLevel="0" collapsed="false">
      <c r="A4282" s="0" t="s">
        <v>52</v>
      </c>
      <c r="B4282" s="0" t="s">
        <v>110</v>
      </c>
      <c r="C4282" s="0" t="s">
        <v>108</v>
      </c>
      <c r="D4282" s="116" t="n">
        <v>41671</v>
      </c>
      <c r="E4282" s="0" t="n">
        <v>1.6</v>
      </c>
      <c r="F4282" s="0" t="n">
        <v>3133114</v>
      </c>
      <c r="G4282" s="151" t="s">
        <v>111</v>
      </c>
      <c r="H4282" s="151" t="s">
        <v>111</v>
      </c>
      <c r="I4282" s="152" t="s">
        <v>112</v>
      </c>
    </row>
    <row r="4283" customFormat="false" ht="12.75" hidden="false" customHeight="false" outlineLevel="0" collapsed="false">
      <c r="A4283" s="0" t="s">
        <v>52</v>
      </c>
      <c r="B4283" s="0" t="s">
        <v>113</v>
      </c>
      <c r="C4283" s="0" t="s">
        <v>108</v>
      </c>
      <c r="D4283" s="116" t="n">
        <v>41671</v>
      </c>
      <c r="E4283" s="0" t="n">
        <v>-0.2</v>
      </c>
      <c r="F4283" s="0" t="n">
        <v>3133115</v>
      </c>
      <c r="G4283" s="151" t="s">
        <v>111</v>
      </c>
      <c r="H4283" s="151" t="s">
        <v>111</v>
      </c>
      <c r="I4283" s="152" t="s">
        <v>112</v>
      </c>
    </row>
    <row r="4284" customFormat="false" ht="12.75" hidden="false" customHeight="false" outlineLevel="0" collapsed="false">
      <c r="A4284" s="0" t="s">
        <v>17</v>
      </c>
      <c r="B4284" s="0" t="s">
        <v>110</v>
      </c>
      <c r="C4284" s="0" t="s">
        <v>108</v>
      </c>
      <c r="D4284" s="116" t="n">
        <v>41671</v>
      </c>
      <c r="E4284" s="0" t="n">
        <v>0</v>
      </c>
      <c r="F4284" s="0" t="n">
        <v>3133116</v>
      </c>
      <c r="G4284" s="151" t="s">
        <v>111</v>
      </c>
      <c r="H4284" s="151" t="s">
        <v>111</v>
      </c>
      <c r="I4284" s="152" t="s">
        <v>112</v>
      </c>
    </row>
    <row r="4285" customFormat="false" ht="12.75" hidden="false" customHeight="false" outlineLevel="0" collapsed="false">
      <c r="A4285" s="0" t="s">
        <v>17</v>
      </c>
      <c r="B4285" s="0" t="s">
        <v>113</v>
      </c>
      <c r="C4285" s="0" t="s">
        <v>108</v>
      </c>
      <c r="D4285" s="116" t="n">
        <v>41671</v>
      </c>
      <c r="E4285" s="0" t="n">
        <v>0</v>
      </c>
      <c r="F4285" s="0" t="n">
        <v>3133117</v>
      </c>
      <c r="G4285" s="151" t="s">
        <v>111</v>
      </c>
      <c r="H4285" s="151" t="s">
        <v>111</v>
      </c>
      <c r="I4285" s="152" t="s">
        <v>112</v>
      </c>
    </row>
    <row r="4286" customFormat="false" ht="12.75" hidden="false" customHeight="false" outlineLevel="0" collapsed="false">
      <c r="A4286" s="0" t="s">
        <v>18</v>
      </c>
      <c r="B4286" s="0" t="s">
        <v>110</v>
      </c>
      <c r="C4286" s="0" t="s">
        <v>108</v>
      </c>
      <c r="D4286" s="116" t="n">
        <v>41671</v>
      </c>
      <c r="E4286" s="0" t="n">
        <v>0</v>
      </c>
      <c r="F4286" s="0" t="n">
        <v>3133118</v>
      </c>
      <c r="G4286" s="151" t="s">
        <v>111</v>
      </c>
      <c r="H4286" s="151" t="s">
        <v>111</v>
      </c>
      <c r="I4286" s="152" t="s">
        <v>112</v>
      </c>
    </row>
    <row r="4287" customFormat="false" ht="12.75" hidden="false" customHeight="false" outlineLevel="0" collapsed="false">
      <c r="A4287" s="0" t="s">
        <v>18</v>
      </c>
      <c r="B4287" s="0" t="s">
        <v>113</v>
      </c>
      <c r="C4287" s="0" t="s">
        <v>108</v>
      </c>
      <c r="D4287" s="116" t="n">
        <v>41671</v>
      </c>
      <c r="E4287" s="0" t="n">
        <v>0</v>
      </c>
      <c r="F4287" s="0" t="n">
        <v>3133119</v>
      </c>
      <c r="G4287" s="151" t="s">
        <v>111</v>
      </c>
      <c r="H4287" s="151" t="s">
        <v>111</v>
      </c>
      <c r="I4287" s="152" t="s">
        <v>112</v>
      </c>
    </row>
    <row r="4288" customFormat="false" ht="12.75" hidden="false" customHeight="false" outlineLevel="0" collapsed="false">
      <c r="A4288" s="0" t="s">
        <v>19</v>
      </c>
      <c r="B4288" s="0" t="s">
        <v>110</v>
      </c>
      <c r="C4288" s="0" t="s">
        <v>108</v>
      </c>
      <c r="D4288" s="116" t="n">
        <v>41671</v>
      </c>
      <c r="E4288" s="0" t="n">
        <v>1.135</v>
      </c>
      <c r="F4288" s="0" t="n">
        <v>3133120</v>
      </c>
      <c r="G4288" s="151" t="s">
        <v>111</v>
      </c>
      <c r="H4288" s="151" t="s">
        <v>111</v>
      </c>
      <c r="I4288" s="152" t="s">
        <v>112</v>
      </c>
    </row>
    <row r="4289" customFormat="false" ht="12.75" hidden="false" customHeight="false" outlineLevel="0" collapsed="false">
      <c r="A4289" s="0" t="s">
        <v>19</v>
      </c>
      <c r="B4289" s="0" t="s">
        <v>113</v>
      </c>
      <c r="C4289" s="0" t="s">
        <v>108</v>
      </c>
      <c r="D4289" s="116" t="n">
        <v>41671</v>
      </c>
      <c r="E4289" s="0" t="n">
        <v>0.05</v>
      </c>
      <c r="F4289" s="0" t="n">
        <v>3133121</v>
      </c>
      <c r="G4289" s="151" t="s">
        <v>111</v>
      </c>
      <c r="H4289" s="151" t="s">
        <v>111</v>
      </c>
      <c r="I4289" s="152" t="s">
        <v>112</v>
      </c>
    </row>
    <row r="4290" customFormat="false" ht="12.75" hidden="false" customHeight="false" outlineLevel="0" collapsed="false">
      <c r="A4290" s="0" t="s">
        <v>21</v>
      </c>
      <c r="B4290" s="0" t="s">
        <v>110</v>
      </c>
      <c r="C4290" s="0" t="s">
        <v>108</v>
      </c>
      <c r="D4290" s="116" t="n">
        <v>41671</v>
      </c>
      <c r="E4290" s="0" t="n">
        <v>0</v>
      </c>
      <c r="F4290" s="0" t="n">
        <v>3133122</v>
      </c>
      <c r="G4290" s="151" t="s">
        <v>111</v>
      </c>
      <c r="H4290" s="151" t="s">
        <v>111</v>
      </c>
      <c r="I4290" s="152" t="s">
        <v>112</v>
      </c>
    </row>
    <row r="4291" customFormat="false" ht="12.75" hidden="false" customHeight="false" outlineLevel="0" collapsed="false">
      <c r="A4291" s="0" t="s">
        <v>21</v>
      </c>
      <c r="B4291" s="0" t="s">
        <v>113</v>
      </c>
      <c r="C4291" s="0" t="s">
        <v>108</v>
      </c>
      <c r="D4291" s="116" t="n">
        <v>41671</v>
      </c>
      <c r="E4291" s="0" t="n">
        <v>0</v>
      </c>
      <c r="F4291" s="0" t="n">
        <v>3133123</v>
      </c>
      <c r="G4291" s="151" t="s">
        <v>111</v>
      </c>
      <c r="H4291" s="151" t="s">
        <v>111</v>
      </c>
      <c r="I4291" s="152" t="s">
        <v>112</v>
      </c>
    </row>
    <row r="4292" customFormat="false" ht="12.75" hidden="false" customHeight="false" outlineLevel="0" collapsed="false">
      <c r="A4292" s="0" t="s">
        <v>73</v>
      </c>
      <c r="B4292" s="0" t="s">
        <v>80</v>
      </c>
      <c r="C4292" s="0" t="s">
        <v>108</v>
      </c>
      <c r="D4292" s="116" t="n">
        <v>41671</v>
      </c>
      <c r="E4292" s="0" t="n">
        <v>0.05</v>
      </c>
      <c r="F4292" s="0" t="n">
        <v>3133124</v>
      </c>
      <c r="G4292" s="151" t="s">
        <v>111</v>
      </c>
      <c r="H4292" s="151" t="s">
        <v>111</v>
      </c>
      <c r="I4292" s="152" t="s">
        <v>112</v>
      </c>
    </row>
    <row r="4293" customFormat="false" ht="12.75" hidden="false" customHeight="false" outlineLevel="0" collapsed="false">
      <c r="A4293" s="0" t="s">
        <v>74</v>
      </c>
      <c r="B4293" s="0" t="s">
        <v>80</v>
      </c>
      <c r="C4293" s="0" t="s">
        <v>108</v>
      </c>
      <c r="D4293" s="116" t="n">
        <v>41671</v>
      </c>
      <c r="E4293" s="0" t="n">
        <v>0.45</v>
      </c>
      <c r="F4293" s="0" t="n">
        <v>3133125</v>
      </c>
      <c r="G4293" s="151" t="s">
        <v>111</v>
      </c>
      <c r="H4293" s="151" t="s">
        <v>111</v>
      </c>
      <c r="I4293" s="152" t="s">
        <v>112</v>
      </c>
    </row>
    <row r="4294" customFormat="false" ht="12.75" hidden="false" customHeight="false" outlineLevel="0" collapsed="false">
      <c r="A4294" s="0" t="s">
        <v>75</v>
      </c>
      <c r="B4294" s="0" t="s">
        <v>80</v>
      </c>
      <c r="C4294" s="0" t="s">
        <v>108</v>
      </c>
      <c r="D4294" s="116" t="n">
        <v>41671</v>
      </c>
      <c r="E4294" s="0" t="n">
        <v>-0.2</v>
      </c>
      <c r="F4294" s="0" t="n">
        <v>3133126</v>
      </c>
      <c r="G4294" s="151" t="s">
        <v>111</v>
      </c>
      <c r="H4294" s="151" t="s">
        <v>111</v>
      </c>
      <c r="I4294" s="152" t="s">
        <v>112</v>
      </c>
    </row>
    <row r="4295" customFormat="false" ht="12.75" hidden="false" customHeight="false" outlineLevel="0" collapsed="false">
      <c r="A4295" s="0" t="s">
        <v>76</v>
      </c>
      <c r="B4295" s="0" t="s">
        <v>80</v>
      </c>
      <c r="C4295" s="0" t="s">
        <v>108</v>
      </c>
      <c r="D4295" s="116" t="n">
        <v>41671</v>
      </c>
      <c r="E4295" s="0" t="n">
        <v>0.45</v>
      </c>
      <c r="F4295" s="0" t="n">
        <v>3133127</v>
      </c>
      <c r="G4295" s="151" t="s">
        <v>111</v>
      </c>
      <c r="H4295" s="151" t="s">
        <v>111</v>
      </c>
      <c r="I4295" s="152" t="s">
        <v>112</v>
      </c>
    </row>
    <row r="4296" customFormat="false" ht="12.75" hidden="false" customHeight="false" outlineLevel="0" collapsed="false">
      <c r="A4296" s="0" t="s">
        <v>72</v>
      </c>
      <c r="B4296" s="0" t="s">
        <v>80</v>
      </c>
      <c r="C4296" s="0" t="s">
        <v>108</v>
      </c>
      <c r="D4296" s="116" t="n">
        <v>41671</v>
      </c>
      <c r="E4296" s="158" t="n">
        <v>41699</v>
      </c>
      <c r="I4296" s="152" t="s">
        <v>109</v>
      </c>
    </row>
    <row r="4297" customFormat="false" ht="12.75" hidden="false" customHeight="false" outlineLevel="0" collapsed="false">
      <c r="A4297" s="0" t="s">
        <v>59</v>
      </c>
      <c r="B4297" s="0" t="s">
        <v>110</v>
      </c>
      <c r="C4297" s="0" t="s">
        <v>108</v>
      </c>
      <c r="D4297" s="116" t="n">
        <v>41699</v>
      </c>
      <c r="E4297" s="0" t="n">
        <v>0.655</v>
      </c>
      <c r="F4297" s="0" t="n">
        <v>3133100</v>
      </c>
      <c r="G4297" s="151" t="s">
        <v>111</v>
      </c>
      <c r="H4297" s="151" t="s">
        <v>111</v>
      </c>
      <c r="I4297" s="152" t="s">
        <v>112</v>
      </c>
    </row>
    <row r="4298" customFormat="false" ht="12.75" hidden="false" customHeight="false" outlineLevel="0" collapsed="false">
      <c r="A4298" s="0" t="s">
        <v>59</v>
      </c>
      <c r="B4298" s="0" t="s">
        <v>113</v>
      </c>
      <c r="C4298" s="0" t="s">
        <v>108</v>
      </c>
      <c r="D4298" s="116" t="n">
        <v>41699</v>
      </c>
      <c r="E4298" s="0" t="n">
        <v>0.05</v>
      </c>
      <c r="F4298" s="0" t="n">
        <v>3133101</v>
      </c>
      <c r="G4298" s="151" t="s">
        <v>111</v>
      </c>
      <c r="H4298" s="151" t="s">
        <v>111</v>
      </c>
      <c r="I4298" s="152" t="s">
        <v>112</v>
      </c>
    </row>
    <row r="4299" customFormat="false" ht="12.75" hidden="false" customHeight="false" outlineLevel="0" collapsed="false">
      <c r="A4299" s="0" t="s">
        <v>60</v>
      </c>
      <c r="B4299" s="0" t="s">
        <v>110</v>
      </c>
      <c r="C4299" s="0" t="s">
        <v>108</v>
      </c>
      <c r="D4299" s="116" t="n">
        <v>41699</v>
      </c>
      <c r="E4299" s="0" t="n">
        <v>0.655</v>
      </c>
      <c r="F4299" s="0" t="n">
        <v>3133102</v>
      </c>
      <c r="G4299" s="151" t="s">
        <v>111</v>
      </c>
      <c r="H4299" s="151" t="s">
        <v>111</v>
      </c>
      <c r="I4299" s="152" t="s">
        <v>112</v>
      </c>
    </row>
    <row r="4300" customFormat="false" ht="12.75" hidden="false" customHeight="false" outlineLevel="0" collapsed="false">
      <c r="A4300" s="0" t="s">
        <v>60</v>
      </c>
      <c r="B4300" s="0" t="s">
        <v>113</v>
      </c>
      <c r="C4300" s="0" t="s">
        <v>108</v>
      </c>
      <c r="D4300" s="116" t="n">
        <v>41699</v>
      </c>
      <c r="E4300" s="0" t="n">
        <v>0.15</v>
      </c>
      <c r="F4300" s="0" t="n">
        <v>3133103</v>
      </c>
      <c r="G4300" s="151" t="s">
        <v>111</v>
      </c>
      <c r="H4300" s="151" t="s">
        <v>111</v>
      </c>
      <c r="I4300" s="152" t="s">
        <v>112</v>
      </c>
    </row>
    <row r="4301" customFormat="false" ht="12.75" hidden="false" customHeight="false" outlineLevel="0" collapsed="false">
      <c r="A4301" s="0" t="s">
        <v>61</v>
      </c>
      <c r="B4301" s="0" t="s">
        <v>110</v>
      </c>
      <c r="C4301" s="0" t="s">
        <v>108</v>
      </c>
      <c r="D4301" s="116" t="n">
        <v>41699</v>
      </c>
      <c r="E4301" s="0" t="n">
        <v>0.655</v>
      </c>
      <c r="F4301" s="0" t="n">
        <v>3133104</v>
      </c>
      <c r="G4301" s="151" t="s">
        <v>111</v>
      </c>
      <c r="H4301" s="151" t="s">
        <v>111</v>
      </c>
      <c r="I4301" s="152" t="s">
        <v>112</v>
      </c>
    </row>
    <row r="4302" customFormat="false" ht="12.75" hidden="false" customHeight="false" outlineLevel="0" collapsed="false">
      <c r="A4302" s="0" t="s">
        <v>61</v>
      </c>
      <c r="B4302" s="0" t="s">
        <v>113</v>
      </c>
      <c r="C4302" s="0" t="s">
        <v>108</v>
      </c>
      <c r="D4302" s="116" t="n">
        <v>41699</v>
      </c>
      <c r="E4302" s="0" t="n">
        <v>0.05</v>
      </c>
      <c r="F4302" s="0" t="n">
        <v>3133105</v>
      </c>
      <c r="G4302" s="151" t="s">
        <v>111</v>
      </c>
      <c r="H4302" s="151" t="s">
        <v>111</v>
      </c>
      <c r="I4302" s="152" t="s">
        <v>112</v>
      </c>
    </row>
    <row r="4303" customFormat="false" ht="12.75" hidden="false" customHeight="false" outlineLevel="0" collapsed="false">
      <c r="A4303" s="0" t="s">
        <v>62</v>
      </c>
      <c r="B4303" s="0" t="s">
        <v>110</v>
      </c>
      <c r="C4303" s="0" t="s">
        <v>108</v>
      </c>
      <c r="D4303" s="116" t="n">
        <v>41699</v>
      </c>
      <c r="E4303" s="0" t="n">
        <v>0.655</v>
      </c>
      <c r="F4303" s="0" t="n">
        <v>3133106</v>
      </c>
      <c r="G4303" s="151" t="s">
        <v>111</v>
      </c>
      <c r="H4303" s="151" t="s">
        <v>111</v>
      </c>
      <c r="I4303" s="152" t="s">
        <v>112</v>
      </c>
    </row>
    <row r="4304" customFormat="false" ht="12.75" hidden="false" customHeight="false" outlineLevel="0" collapsed="false">
      <c r="A4304" s="0" t="s">
        <v>62</v>
      </c>
      <c r="B4304" s="0" t="s">
        <v>113</v>
      </c>
      <c r="C4304" s="0" t="s">
        <v>108</v>
      </c>
      <c r="D4304" s="116" t="n">
        <v>41699</v>
      </c>
      <c r="E4304" s="0" t="n">
        <v>0.15</v>
      </c>
      <c r="F4304" s="0" t="n">
        <v>3133107</v>
      </c>
      <c r="G4304" s="151" t="s">
        <v>111</v>
      </c>
      <c r="H4304" s="151" t="s">
        <v>111</v>
      </c>
      <c r="I4304" s="152" t="s">
        <v>112</v>
      </c>
    </row>
    <row r="4305" customFormat="false" ht="12.75" hidden="false" customHeight="false" outlineLevel="0" collapsed="false">
      <c r="A4305" s="0" t="s">
        <v>49</v>
      </c>
      <c r="B4305" s="0" t="s">
        <v>110</v>
      </c>
      <c r="C4305" s="0" t="s">
        <v>108</v>
      </c>
      <c r="D4305" s="116" t="n">
        <v>41699</v>
      </c>
      <c r="E4305" s="0" t="n">
        <v>0.54</v>
      </c>
      <c r="F4305" s="0" t="n">
        <v>3133108</v>
      </c>
      <c r="G4305" s="151" t="s">
        <v>111</v>
      </c>
      <c r="H4305" s="151" t="s">
        <v>111</v>
      </c>
      <c r="I4305" s="152" t="s">
        <v>112</v>
      </c>
    </row>
    <row r="4306" customFormat="false" ht="12.75" hidden="false" customHeight="false" outlineLevel="0" collapsed="false">
      <c r="A4306" s="0" t="s">
        <v>49</v>
      </c>
      <c r="B4306" s="0" t="s">
        <v>113</v>
      </c>
      <c r="C4306" s="0" t="s">
        <v>108</v>
      </c>
      <c r="D4306" s="116" t="n">
        <v>41699</v>
      </c>
      <c r="E4306" s="0" t="n">
        <v>0.05</v>
      </c>
      <c r="F4306" s="0" t="n">
        <v>3133109</v>
      </c>
      <c r="G4306" s="151" t="s">
        <v>111</v>
      </c>
      <c r="H4306" s="151" t="s">
        <v>111</v>
      </c>
      <c r="I4306" s="152" t="s">
        <v>112</v>
      </c>
    </row>
    <row r="4307" customFormat="false" ht="12.75" hidden="false" customHeight="false" outlineLevel="0" collapsed="false">
      <c r="A4307" s="0" t="s">
        <v>50</v>
      </c>
      <c r="B4307" s="0" t="s">
        <v>110</v>
      </c>
      <c r="C4307" s="0" t="s">
        <v>108</v>
      </c>
      <c r="D4307" s="116" t="n">
        <v>41699</v>
      </c>
      <c r="E4307" s="0" t="n">
        <v>0.69</v>
      </c>
      <c r="F4307" s="0" t="n">
        <v>3133110</v>
      </c>
      <c r="G4307" s="151" t="s">
        <v>111</v>
      </c>
      <c r="H4307" s="151" t="s">
        <v>111</v>
      </c>
      <c r="I4307" s="152" t="s">
        <v>112</v>
      </c>
    </row>
    <row r="4308" customFormat="false" ht="12.75" hidden="false" customHeight="false" outlineLevel="0" collapsed="false">
      <c r="A4308" s="0" t="s">
        <v>50</v>
      </c>
      <c r="B4308" s="0" t="s">
        <v>113</v>
      </c>
      <c r="C4308" s="0" t="s">
        <v>108</v>
      </c>
      <c r="D4308" s="116" t="n">
        <v>41699</v>
      </c>
      <c r="E4308" s="0" t="n">
        <v>-0.17</v>
      </c>
      <c r="F4308" s="0" t="n">
        <v>3133111</v>
      </c>
      <c r="G4308" s="151" t="s">
        <v>111</v>
      </c>
      <c r="H4308" s="151" t="s">
        <v>111</v>
      </c>
      <c r="I4308" s="152" t="s">
        <v>112</v>
      </c>
    </row>
    <row r="4309" customFormat="false" ht="12.75" hidden="false" customHeight="false" outlineLevel="0" collapsed="false">
      <c r="A4309" s="0" t="s">
        <v>51</v>
      </c>
      <c r="B4309" s="0" t="s">
        <v>110</v>
      </c>
      <c r="C4309" s="0" t="s">
        <v>108</v>
      </c>
      <c r="D4309" s="116" t="n">
        <v>41699</v>
      </c>
      <c r="E4309" s="0" t="n">
        <v>0.69</v>
      </c>
      <c r="F4309" s="0" t="n">
        <v>3133112</v>
      </c>
      <c r="G4309" s="151" t="s">
        <v>111</v>
      </c>
      <c r="H4309" s="151" t="s">
        <v>111</v>
      </c>
      <c r="I4309" s="152" t="s">
        <v>112</v>
      </c>
    </row>
    <row r="4310" customFormat="false" ht="12.75" hidden="false" customHeight="false" outlineLevel="0" collapsed="false">
      <c r="A4310" s="0" t="s">
        <v>51</v>
      </c>
      <c r="B4310" s="0" t="s">
        <v>113</v>
      </c>
      <c r="C4310" s="0" t="s">
        <v>108</v>
      </c>
      <c r="D4310" s="116" t="n">
        <v>41699</v>
      </c>
      <c r="E4310" s="0" t="n">
        <v>0.1</v>
      </c>
      <c r="F4310" s="0" t="n">
        <v>3133113</v>
      </c>
      <c r="G4310" s="151" t="s">
        <v>111</v>
      </c>
      <c r="H4310" s="151" t="s">
        <v>111</v>
      </c>
      <c r="I4310" s="152" t="s">
        <v>112</v>
      </c>
    </row>
    <row r="4311" customFormat="false" ht="12.75" hidden="false" customHeight="false" outlineLevel="0" collapsed="false">
      <c r="A4311" s="0" t="s">
        <v>52</v>
      </c>
      <c r="B4311" s="0" t="s">
        <v>110</v>
      </c>
      <c r="C4311" s="0" t="s">
        <v>108</v>
      </c>
      <c r="D4311" s="116" t="n">
        <v>41699</v>
      </c>
      <c r="E4311" s="0" t="n">
        <v>0.69</v>
      </c>
      <c r="F4311" s="0" t="n">
        <v>3133114</v>
      </c>
      <c r="G4311" s="151" t="s">
        <v>111</v>
      </c>
      <c r="H4311" s="151" t="s">
        <v>111</v>
      </c>
      <c r="I4311" s="152" t="s">
        <v>112</v>
      </c>
    </row>
    <row r="4312" customFormat="false" ht="12.75" hidden="false" customHeight="false" outlineLevel="0" collapsed="false">
      <c r="A4312" s="0" t="s">
        <v>52</v>
      </c>
      <c r="B4312" s="0" t="s">
        <v>113</v>
      </c>
      <c r="C4312" s="0" t="s">
        <v>108</v>
      </c>
      <c r="D4312" s="116" t="n">
        <v>41699</v>
      </c>
      <c r="E4312" s="0" t="n">
        <v>-0.05</v>
      </c>
      <c r="F4312" s="0" t="n">
        <v>3133115</v>
      </c>
      <c r="G4312" s="151" t="s">
        <v>111</v>
      </c>
      <c r="H4312" s="151" t="s">
        <v>111</v>
      </c>
      <c r="I4312" s="152" t="s">
        <v>112</v>
      </c>
    </row>
    <row r="4313" customFormat="false" ht="12.75" hidden="false" customHeight="false" outlineLevel="0" collapsed="false">
      <c r="A4313" s="0" t="s">
        <v>17</v>
      </c>
      <c r="B4313" s="0" t="s">
        <v>110</v>
      </c>
      <c r="C4313" s="0" t="s">
        <v>108</v>
      </c>
      <c r="D4313" s="116" t="n">
        <v>41699</v>
      </c>
      <c r="E4313" s="0" t="n">
        <v>0</v>
      </c>
      <c r="F4313" s="0" t="n">
        <v>3133116</v>
      </c>
      <c r="G4313" s="151" t="s">
        <v>111</v>
      </c>
      <c r="H4313" s="151" t="s">
        <v>111</v>
      </c>
      <c r="I4313" s="152" t="s">
        <v>112</v>
      </c>
    </row>
    <row r="4314" customFormat="false" ht="12.75" hidden="false" customHeight="false" outlineLevel="0" collapsed="false">
      <c r="A4314" s="0" t="s">
        <v>17</v>
      </c>
      <c r="B4314" s="0" t="s">
        <v>113</v>
      </c>
      <c r="C4314" s="0" t="s">
        <v>108</v>
      </c>
      <c r="D4314" s="116" t="n">
        <v>41699</v>
      </c>
      <c r="E4314" s="0" t="n">
        <v>0</v>
      </c>
      <c r="F4314" s="0" t="n">
        <v>3133117</v>
      </c>
      <c r="G4314" s="151" t="s">
        <v>111</v>
      </c>
      <c r="H4314" s="151" t="s">
        <v>111</v>
      </c>
      <c r="I4314" s="152" t="s">
        <v>112</v>
      </c>
    </row>
    <row r="4315" customFormat="false" ht="12.75" hidden="false" customHeight="false" outlineLevel="0" collapsed="false">
      <c r="A4315" s="0" t="s">
        <v>18</v>
      </c>
      <c r="B4315" s="0" t="s">
        <v>110</v>
      </c>
      <c r="C4315" s="0" t="s">
        <v>108</v>
      </c>
      <c r="D4315" s="116" t="n">
        <v>41699</v>
      </c>
      <c r="E4315" s="0" t="n">
        <v>0</v>
      </c>
      <c r="F4315" s="0" t="n">
        <v>3133118</v>
      </c>
      <c r="G4315" s="151" t="s">
        <v>111</v>
      </c>
      <c r="H4315" s="151" t="s">
        <v>111</v>
      </c>
      <c r="I4315" s="152" t="s">
        <v>112</v>
      </c>
    </row>
    <row r="4316" customFormat="false" ht="12.75" hidden="false" customHeight="false" outlineLevel="0" collapsed="false">
      <c r="A4316" s="0" t="s">
        <v>18</v>
      </c>
      <c r="B4316" s="0" t="s">
        <v>113</v>
      </c>
      <c r="C4316" s="0" t="s">
        <v>108</v>
      </c>
      <c r="D4316" s="116" t="n">
        <v>41699</v>
      </c>
      <c r="E4316" s="0" t="n">
        <v>0</v>
      </c>
      <c r="F4316" s="0" t="n">
        <v>3133119</v>
      </c>
      <c r="G4316" s="151" t="s">
        <v>111</v>
      </c>
      <c r="H4316" s="151" t="s">
        <v>111</v>
      </c>
      <c r="I4316" s="152" t="s">
        <v>112</v>
      </c>
    </row>
    <row r="4317" customFormat="false" ht="12.75" hidden="false" customHeight="false" outlineLevel="0" collapsed="false">
      <c r="A4317" s="0" t="s">
        <v>19</v>
      </c>
      <c r="B4317" s="0" t="s">
        <v>110</v>
      </c>
      <c r="C4317" s="0" t="s">
        <v>108</v>
      </c>
      <c r="D4317" s="116" t="n">
        <v>41699</v>
      </c>
      <c r="E4317" s="0" t="n">
        <v>0.605</v>
      </c>
      <c r="F4317" s="0" t="n">
        <v>3133120</v>
      </c>
      <c r="G4317" s="151" t="s">
        <v>111</v>
      </c>
      <c r="H4317" s="151" t="s">
        <v>111</v>
      </c>
      <c r="I4317" s="152" t="s">
        <v>112</v>
      </c>
    </row>
    <row r="4318" customFormat="false" ht="12.75" hidden="false" customHeight="false" outlineLevel="0" collapsed="false">
      <c r="A4318" s="0" t="s">
        <v>19</v>
      </c>
      <c r="B4318" s="0" t="s">
        <v>113</v>
      </c>
      <c r="C4318" s="0" t="s">
        <v>108</v>
      </c>
      <c r="D4318" s="116" t="n">
        <v>41699</v>
      </c>
      <c r="E4318" s="0" t="n">
        <v>0.05</v>
      </c>
      <c r="F4318" s="0" t="n">
        <v>3133121</v>
      </c>
      <c r="G4318" s="151" t="s">
        <v>111</v>
      </c>
      <c r="H4318" s="151" t="s">
        <v>111</v>
      </c>
      <c r="I4318" s="152" t="s">
        <v>112</v>
      </c>
    </row>
    <row r="4319" customFormat="false" ht="12.75" hidden="false" customHeight="false" outlineLevel="0" collapsed="false">
      <c r="A4319" s="0" t="s">
        <v>21</v>
      </c>
      <c r="B4319" s="0" t="s">
        <v>110</v>
      </c>
      <c r="C4319" s="0" t="s">
        <v>108</v>
      </c>
      <c r="D4319" s="116" t="n">
        <v>41699</v>
      </c>
      <c r="E4319" s="0" t="n">
        <v>0</v>
      </c>
      <c r="F4319" s="0" t="n">
        <v>3133122</v>
      </c>
      <c r="G4319" s="151" t="s">
        <v>111</v>
      </c>
      <c r="H4319" s="151" t="s">
        <v>111</v>
      </c>
      <c r="I4319" s="152" t="s">
        <v>112</v>
      </c>
    </row>
    <row r="4320" customFormat="false" ht="12.75" hidden="false" customHeight="false" outlineLevel="0" collapsed="false">
      <c r="A4320" s="0" t="s">
        <v>21</v>
      </c>
      <c r="B4320" s="0" t="s">
        <v>113</v>
      </c>
      <c r="C4320" s="0" t="s">
        <v>108</v>
      </c>
      <c r="D4320" s="116" t="n">
        <v>41699</v>
      </c>
      <c r="E4320" s="0" t="n">
        <v>0</v>
      </c>
      <c r="F4320" s="0" t="n">
        <v>3133123</v>
      </c>
      <c r="G4320" s="151" t="s">
        <v>111</v>
      </c>
      <c r="H4320" s="151" t="s">
        <v>111</v>
      </c>
      <c r="I4320" s="152" t="s">
        <v>112</v>
      </c>
    </row>
    <row r="4321" customFormat="false" ht="12.75" hidden="false" customHeight="false" outlineLevel="0" collapsed="false">
      <c r="A4321" s="0" t="s">
        <v>73</v>
      </c>
      <c r="B4321" s="0" t="s">
        <v>80</v>
      </c>
      <c r="C4321" s="0" t="s">
        <v>108</v>
      </c>
      <c r="D4321" s="116" t="n">
        <v>41699</v>
      </c>
      <c r="E4321" s="0" t="n">
        <v>0.05</v>
      </c>
      <c r="F4321" s="0" t="n">
        <v>3133124</v>
      </c>
      <c r="G4321" s="151" t="s">
        <v>111</v>
      </c>
      <c r="H4321" s="151" t="s">
        <v>111</v>
      </c>
      <c r="I4321" s="152" t="s">
        <v>112</v>
      </c>
    </row>
    <row r="4322" customFormat="false" ht="12.75" hidden="false" customHeight="false" outlineLevel="0" collapsed="false">
      <c r="A4322" s="0" t="s">
        <v>74</v>
      </c>
      <c r="B4322" s="0" t="s">
        <v>80</v>
      </c>
      <c r="C4322" s="0" t="s">
        <v>108</v>
      </c>
      <c r="D4322" s="116" t="n">
        <v>41699</v>
      </c>
      <c r="E4322" s="0" t="n">
        <v>0.1</v>
      </c>
      <c r="F4322" s="0" t="n">
        <v>3133125</v>
      </c>
      <c r="G4322" s="151" t="s">
        <v>111</v>
      </c>
      <c r="H4322" s="151" t="s">
        <v>111</v>
      </c>
      <c r="I4322" s="152" t="s">
        <v>112</v>
      </c>
    </row>
    <row r="4323" customFormat="false" ht="12.75" hidden="false" customHeight="false" outlineLevel="0" collapsed="false">
      <c r="A4323" s="0" t="s">
        <v>75</v>
      </c>
      <c r="B4323" s="0" t="s">
        <v>80</v>
      </c>
      <c r="C4323" s="0" t="s">
        <v>108</v>
      </c>
      <c r="D4323" s="116" t="n">
        <v>41699</v>
      </c>
      <c r="E4323" s="0" t="n">
        <v>-0.05</v>
      </c>
      <c r="F4323" s="0" t="n">
        <v>3133126</v>
      </c>
      <c r="G4323" s="151" t="s">
        <v>111</v>
      </c>
      <c r="H4323" s="151" t="s">
        <v>111</v>
      </c>
      <c r="I4323" s="152" t="s">
        <v>112</v>
      </c>
    </row>
    <row r="4324" customFormat="false" ht="12.75" hidden="false" customHeight="false" outlineLevel="0" collapsed="false">
      <c r="A4324" s="0" t="s">
        <v>76</v>
      </c>
      <c r="B4324" s="0" t="s">
        <v>80</v>
      </c>
      <c r="C4324" s="0" t="s">
        <v>108</v>
      </c>
      <c r="D4324" s="116" t="n">
        <v>41699</v>
      </c>
      <c r="E4324" s="0" t="n">
        <v>0.1</v>
      </c>
      <c r="F4324" s="0" t="n">
        <v>3133127</v>
      </c>
      <c r="G4324" s="151" t="s">
        <v>111</v>
      </c>
      <c r="H4324" s="151" t="s">
        <v>111</v>
      </c>
      <c r="I4324" s="152" t="s">
        <v>112</v>
      </c>
    </row>
    <row r="4325" customFormat="false" ht="12.75" hidden="false" customHeight="false" outlineLevel="0" collapsed="false">
      <c r="A4325" s="0" t="s">
        <v>72</v>
      </c>
      <c r="B4325" s="0" t="s">
        <v>80</v>
      </c>
      <c r="C4325" s="0" t="s">
        <v>108</v>
      </c>
      <c r="D4325" s="116" t="n">
        <v>41699</v>
      </c>
      <c r="E4325" s="158" t="n">
        <v>41730</v>
      </c>
      <c r="I4325" s="152" t="s">
        <v>109</v>
      </c>
    </row>
    <row r="4326" customFormat="false" ht="12.75" hidden="false" customHeight="false" outlineLevel="0" collapsed="false">
      <c r="A4326" s="0" t="s">
        <v>59</v>
      </c>
      <c r="B4326" s="0" t="s">
        <v>110</v>
      </c>
      <c r="C4326" s="0" t="s">
        <v>108</v>
      </c>
      <c r="D4326" s="116" t="n">
        <v>41730</v>
      </c>
      <c r="E4326" s="0" t="n">
        <v>0.435</v>
      </c>
      <c r="F4326" s="0" t="n">
        <v>3133100</v>
      </c>
      <c r="G4326" s="151" t="s">
        <v>111</v>
      </c>
      <c r="H4326" s="151" t="s">
        <v>111</v>
      </c>
      <c r="I4326" s="152" t="s">
        <v>112</v>
      </c>
    </row>
    <row r="4327" customFormat="false" ht="12.75" hidden="false" customHeight="false" outlineLevel="0" collapsed="false">
      <c r="A4327" s="0" t="s">
        <v>59</v>
      </c>
      <c r="B4327" s="0" t="s">
        <v>113</v>
      </c>
      <c r="C4327" s="0" t="s">
        <v>108</v>
      </c>
      <c r="D4327" s="116" t="n">
        <v>41730</v>
      </c>
      <c r="E4327" s="0" t="n">
        <v>0.02</v>
      </c>
      <c r="F4327" s="0" t="n">
        <v>3133101</v>
      </c>
      <c r="G4327" s="151" t="s">
        <v>111</v>
      </c>
      <c r="H4327" s="151" t="s">
        <v>111</v>
      </c>
      <c r="I4327" s="152" t="s">
        <v>112</v>
      </c>
    </row>
    <row r="4328" customFormat="false" ht="12.75" hidden="false" customHeight="false" outlineLevel="0" collapsed="false">
      <c r="A4328" s="0" t="s">
        <v>60</v>
      </c>
      <c r="B4328" s="0" t="s">
        <v>110</v>
      </c>
      <c r="C4328" s="0" t="s">
        <v>108</v>
      </c>
      <c r="D4328" s="116" t="n">
        <v>41730</v>
      </c>
      <c r="E4328" s="0" t="n">
        <v>0.435</v>
      </c>
      <c r="F4328" s="0" t="n">
        <v>3133102</v>
      </c>
      <c r="G4328" s="151" t="s">
        <v>111</v>
      </c>
      <c r="H4328" s="151" t="s">
        <v>111</v>
      </c>
      <c r="I4328" s="152" t="s">
        <v>112</v>
      </c>
    </row>
    <row r="4329" customFormat="false" ht="12.75" hidden="false" customHeight="false" outlineLevel="0" collapsed="false">
      <c r="A4329" s="0" t="s">
        <v>60</v>
      </c>
      <c r="B4329" s="0" t="s">
        <v>113</v>
      </c>
      <c r="C4329" s="0" t="s">
        <v>108</v>
      </c>
      <c r="D4329" s="116" t="n">
        <v>41730</v>
      </c>
      <c r="E4329" s="0" t="n">
        <v>0.05</v>
      </c>
      <c r="F4329" s="0" t="n">
        <v>3133103</v>
      </c>
      <c r="G4329" s="151" t="s">
        <v>111</v>
      </c>
      <c r="H4329" s="151" t="s">
        <v>111</v>
      </c>
      <c r="I4329" s="152" t="s">
        <v>112</v>
      </c>
    </row>
    <row r="4330" customFormat="false" ht="12.75" hidden="false" customHeight="false" outlineLevel="0" collapsed="false">
      <c r="A4330" s="0" t="s">
        <v>61</v>
      </c>
      <c r="B4330" s="0" t="s">
        <v>110</v>
      </c>
      <c r="C4330" s="0" t="s">
        <v>108</v>
      </c>
      <c r="D4330" s="116" t="n">
        <v>41730</v>
      </c>
      <c r="E4330" s="0" t="n">
        <v>0.435</v>
      </c>
      <c r="F4330" s="0" t="n">
        <v>3133104</v>
      </c>
      <c r="G4330" s="151" t="s">
        <v>111</v>
      </c>
      <c r="H4330" s="151" t="s">
        <v>111</v>
      </c>
      <c r="I4330" s="152" t="s">
        <v>112</v>
      </c>
    </row>
    <row r="4331" customFormat="false" ht="12.75" hidden="false" customHeight="false" outlineLevel="0" collapsed="false">
      <c r="A4331" s="0" t="s">
        <v>61</v>
      </c>
      <c r="B4331" s="0" t="s">
        <v>113</v>
      </c>
      <c r="C4331" s="0" t="s">
        <v>108</v>
      </c>
      <c r="D4331" s="116" t="n">
        <v>41730</v>
      </c>
      <c r="E4331" s="0" t="n">
        <v>0.02</v>
      </c>
      <c r="F4331" s="0" t="n">
        <v>3133105</v>
      </c>
      <c r="G4331" s="151" t="s">
        <v>111</v>
      </c>
      <c r="H4331" s="151" t="s">
        <v>111</v>
      </c>
      <c r="I4331" s="152" t="s">
        <v>112</v>
      </c>
    </row>
    <row r="4332" customFormat="false" ht="12.75" hidden="false" customHeight="false" outlineLevel="0" collapsed="false">
      <c r="A4332" s="0" t="s">
        <v>62</v>
      </c>
      <c r="B4332" s="0" t="s">
        <v>110</v>
      </c>
      <c r="C4332" s="0" t="s">
        <v>108</v>
      </c>
      <c r="D4332" s="116" t="n">
        <v>41730</v>
      </c>
      <c r="E4332" s="0" t="n">
        <v>0.435</v>
      </c>
      <c r="F4332" s="0" t="n">
        <v>3133106</v>
      </c>
      <c r="G4332" s="151" t="s">
        <v>111</v>
      </c>
      <c r="H4332" s="151" t="s">
        <v>111</v>
      </c>
      <c r="I4332" s="152" t="s">
        <v>112</v>
      </c>
    </row>
    <row r="4333" customFormat="false" ht="12.75" hidden="false" customHeight="false" outlineLevel="0" collapsed="false">
      <c r="A4333" s="0" t="s">
        <v>62</v>
      </c>
      <c r="B4333" s="0" t="s">
        <v>113</v>
      </c>
      <c r="C4333" s="0" t="s">
        <v>108</v>
      </c>
      <c r="D4333" s="116" t="n">
        <v>41730</v>
      </c>
      <c r="E4333" s="0" t="n">
        <v>0.05</v>
      </c>
      <c r="F4333" s="0" t="n">
        <v>3133107</v>
      </c>
      <c r="G4333" s="151" t="s">
        <v>111</v>
      </c>
      <c r="H4333" s="151" t="s">
        <v>111</v>
      </c>
      <c r="I4333" s="152" t="s">
        <v>112</v>
      </c>
    </row>
    <row r="4334" customFormat="false" ht="12.75" hidden="false" customHeight="false" outlineLevel="0" collapsed="false">
      <c r="A4334" s="0" t="s">
        <v>49</v>
      </c>
      <c r="B4334" s="0" t="s">
        <v>110</v>
      </c>
      <c r="C4334" s="0" t="s">
        <v>108</v>
      </c>
      <c r="D4334" s="116" t="n">
        <v>41730</v>
      </c>
      <c r="E4334" s="0" t="n">
        <v>0.36</v>
      </c>
      <c r="F4334" s="0" t="n">
        <v>3133108</v>
      </c>
      <c r="G4334" s="151" t="s">
        <v>111</v>
      </c>
      <c r="H4334" s="151" t="s">
        <v>111</v>
      </c>
      <c r="I4334" s="152" t="s">
        <v>112</v>
      </c>
    </row>
    <row r="4335" customFormat="false" ht="12.75" hidden="false" customHeight="false" outlineLevel="0" collapsed="false">
      <c r="A4335" s="0" t="s">
        <v>49</v>
      </c>
      <c r="B4335" s="0" t="s">
        <v>113</v>
      </c>
      <c r="C4335" s="0" t="s">
        <v>108</v>
      </c>
      <c r="D4335" s="116" t="n">
        <v>41730</v>
      </c>
      <c r="E4335" s="0" t="n">
        <v>0.005</v>
      </c>
      <c r="F4335" s="0" t="n">
        <v>3133109</v>
      </c>
      <c r="G4335" s="151" t="s">
        <v>111</v>
      </c>
      <c r="H4335" s="151" t="s">
        <v>111</v>
      </c>
      <c r="I4335" s="152" t="s">
        <v>112</v>
      </c>
    </row>
    <row r="4336" customFormat="false" ht="12.75" hidden="false" customHeight="false" outlineLevel="0" collapsed="false">
      <c r="A4336" s="0" t="s">
        <v>50</v>
      </c>
      <c r="B4336" s="0" t="s">
        <v>110</v>
      </c>
      <c r="C4336" s="0" t="s">
        <v>108</v>
      </c>
      <c r="D4336" s="116" t="n">
        <v>41730</v>
      </c>
      <c r="E4336" s="0" t="n">
        <v>0.38</v>
      </c>
      <c r="F4336" s="0" t="n">
        <v>3133110</v>
      </c>
      <c r="G4336" s="151" t="s">
        <v>111</v>
      </c>
      <c r="H4336" s="151" t="s">
        <v>111</v>
      </c>
      <c r="I4336" s="152" t="s">
        <v>112</v>
      </c>
    </row>
    <row r="4337" customFormat="false" ht="12.75" hidden="false" customHeight="false" outlineLevel="0" collapsed="false">
      <c r="A4337" s="0" t="s">
        <v>50</v>
      </c>
      <c r="B4337" s="0" t="s">
        <v>113</v>
      </c>
      <c r="C4337" s="0" t="s">
        <v>108</v>
      </c>
      <c r="D4337" s="116" t="n">
        <v>41730</v>
      </c>
      <c r="E4337" s="0" t="n">
        <v>-0.085</v>
      </c>
      <c r="F4337" s="0" t="n">
        <v>3133111</v>
      </c>
      <c r="G4337" s="151" t="s">
        <v>111</v>
      </c>
      <c r="H4337" s="151" t="s">
        <v>111</v>
      </c>
      <c r="I4337" s="152" t="s">
        <v>112</v>
      </c>
    </row>
    <row r="4338" customFormat="false" ht="12.75" hidden="false" customHeight="false" outlineLevel="0" collapsed="false">
      <c r="A4338" s="0" t="s">
        <v>51</v>
      </c>
      <c r="B4338" s="0" t="s">
        <v>110</v>
      </c>
      <c r="C4338" s="0" t="s">
        <v>108</v>
      </c>
      <c r="D4338" s="116" t="n">
        <v>41730</v>
      </c>
      <c r="E4338" s="0" t="n">
        <v>0.38</v>
      </c>
      <c r="F4338" s="0" t="n">
        <v>3133112</v>
      </c>
      <c r="G4338" s="151" t="s">
        <v>111</v>
      </c>
      <c r="H4338" s="151" t="s">
        <v>111</v>
      </c>
      <c r="I4338" s="152" t="s">
        <v>112</v>
      </c>
    </row>
    <row r="4339" customFormat="false" ht="12.75" hidden="false" customHeight="false" outlineLevel="0" collapsed="false">
      <c r="A4339" s="0" t="s">
        <v>51</v>
      </c>
      <c r="B4339" s="0" t="s">
        <v>113</v>
      </c>
      <c r="C4339" s="0" t="s">
        <v>108</v>
      </c>
      <c r="D4339" s="116" t="n">
        <v>41730</v>
      </c>
      <c r="E4339" s="0" t="n">
        <v>0.02</v>
      </c>
      <c r="F4339" s="0" t="n">
        <v>3133113</v>
      </c>
      <c r="G4339" s="151" t="s">
        <v>111</v>
      </c>
      <c r="H4339" s="151" t="s">
        <v>111</v>
      </c>
      <c r="I4339" s="152" t="s">
        <v>112</v>
      </c>
    </row>
    <row r="4340" customFormat="false" ht="12.75" hidden="false" customHeight="false" outlineLevel="0" collapsed="false">
      <c r="A4340" s="0" t="s">
        <v>52</v>
      </c>
      <c r="B4340" s="0" t="s">
        <v>110</v>
      </c>
      <c r="C4340" s="0" t="s">
        <v>108</v>
      </c>
      <c r="D4340" s="116" t="n">
        <v>41730</v>
      </c>
      <c r="E4340" s="0" t="n">
        <v>0.38</v>
      </c>
      <c r="F4340" s="0" t="n">
        <v>3133114</v>
      </c>
      <c r="G4340" s="151" t="s">
        <v>111</v>
      </c>
      <c r="H4340" s="151" t="s">
        <v>111</v>
      </c>
      <c r="I4340" s="152" t="s">
        <v>112</v>
      </c>
    </row>
    <row r="4341" customFormat="false" ht="12.75" hidden="false" customHeight="false" outlineLevel="0" collapsed="false">
      <c r="A4341" s="0" t="s">
        <v>52</v>
      </c>
      <c r="B4341" s="0" t="s">
        <v>113</v>
      </c>
      <c r="C4341" s="0" t="s">
        <v>108</v>
      </c>
      <c r="D4341" s="116" t="n">
        <v>41730</v>
      </c>
      <c r="E4341" s="0" t="n">
        <v>-0.045</v>
      </c>
      <c r="F4341" s="0" t="n">
        <v>3133115</v>
      </c>
      <c r="G4341" s="151" t="s">
        <v>111</v>
      </c>
      <c r="H4341" s="151" t="s">
        <v>111</v>
      </c>
      <c r="I4341" s="152" t="s">
        <v>112</v>
      </c>
    </row>
    <row r="4342" customFormat="false" ht="12.75" hidden="false" customHeight="false" outlineLevel="0" collapsed="false">
      <c r="A4342" s="0" t="s">
        <v>17</v>
      </c>
      <c r="B4342" s="0" t="s">
        <v>110</v>
      </c>
      <c r="C4342" s="0" t="s">
        <v>108</v>
      </c>
      <c r="D4342" s="116" t="n">
        <v>41730</v>
      </c>
      <c r="E4342" s="0" t="n">
        <v>0</v>
      </c>
      <c r="F4342" s="0" t="n">
        <v>3133116</v>
      </c>
      <c r="G4342" s="151" t="s">
        <v>111</v>
      </c>
      <c r="H4342" s="151" t="s">
        <v>111</v>
      </c>
      <c r="I4342" s="152" t="s">
        <v>112</v>
      </c>
    </row>
    <row r="4343" customFormat="false" ht="12.75" hidden="false" customHeight="false" outlineLevel="0" collapsed="false">
      <c r="A4343" s="0" t="s">
        <v>17</v>
      </c>
      <c r="B4343" s="0" t="s">
        <v>113</v>
      </c>
      <c r="C4343" s="0" t="s">
        <v>108</v>
      </c>
      <c r="D4343" s="116" t="n">
        <v>41730</v>
      </c>
      <c r="E4343" s="0" t="n">
        <v>0</v>
      </c>
      <c r="F4343" s="0" t="n">
        <v>3133117</v>
      </c>
      <c r="G4343" s="151" t="s">
        <v>111</v>
      </c>
      <c r="H4343" s="151" t="s">
        <v>111</v>
      </c>
      <c r="I4343" s="152" t="s">
        <v>112</v>
      </c>
    </row>
    <row r="4344" customFormat="false" ht="12.75" hidden="false" customHeight="false" outlineLevel="0" collapsed="false">
      <c r="A4344" s="0" t="s">
        <v>18</v>
      </c>
      <c r="B4344" s="0" t="s">
        <v>110</v>
      </c>
      <c r="C4344" s="0" t="s">
        <v>108</v>
      </c>
      <c r="D4344" s="116" t="n">
        <v>41730</v>
      </c>
      <c r="E4344" s="0" t="n">
        <v>0</v>
      </c>
      <c r="F4344" s="0" t="n">
        <v>3133118</v>
      </c>
      <c r="G4344" s="151" t="s">
        <v>111</v>
      </c>
      <c r="H4344" s="151" t="s">
        <v>111</v>
      </c>
      <c r="I4344" s="152" t="s">
        <v>112</v>
      </c>
    </row>
    <row r="4345" customFormat="false" ht="12.75" hidden="false" customHeight="false" outlineLevel="0" collapsed="false">
      <c r="A4345" s="0" t="s">
        <v>18</v>
      </c>
      <c r="B4345" s="0" t="s">
        <v>113</v>
      </c>
      <c r="C4345" s="0" t="s">
        <v>108</v>
      </c>
      <c r="D4345" s="116" t="n">
        <v>41730</v>
      </c>
      <c r="E4345" s="0" t="n">
        <v>0</v>
      </c>
      <c r="F4345" s="0" t="n">
        <v>3133119</v>
      </c>
      <c r="G4345" s="151" t="s">
        <v>111</v>
      </c>
      <c r="H4345" s="151" t="s">
        <v>111</v>
      </c>
      <c r="I4345" s="152" t="s">
        <v>112</v>
      </c>
    </row>
    <row r="4346" customFormat="false" ht="12.75" hidden="false" customHeight="false" outlineLevel="0" collapsed="false">
      <c r="A4346" s="0" t="s">
        <v>19</v>
      </c>
      <c r="B4346" s="0" t="s">
        <v>110</v>
      </c>
      <c r="C4346" s="0" t="s">
        <v>108</v>
      </c>
      <c r="D4346" s="116" t="n">
        <v>41730</v>
      </c>
      <c r="E4346" s="0" t="n">
        <v>0.435</v>
      </c>
      <c r="F4346" s="0" t="n">
        <v>3133120</v>
      </c>
      <c r="G4346" s="151" t="s">
        <v>111</v>
      </c>
      <c r="H4346" s="151" t="s">
        <v>111</v>
      </c>
      <c r="I4346" s="152" t="s">
        <v>112</v>
      </c>
    </row>
    <row r="4347" customFormat="false" ht="12.75" hidden="false" customHeight="false" outlineLevel="0" collapsed="false">
      <c r="A4347" s="0" t="s">
        <v>19</v>
      </c>
      <c r="B4347" s="0" t="s">
        <v>113</v>
      </c>
      <c r="C4347" s="0" t="s">
        <v>108</v>
      </c>
      <c r="D4347" s="116" t="n">
        <v>41730</v>
      </c>
      <c r="E4347" s="0" t="n">
        <v>0.02</v>
      </c>
      <c r="F4347" s="0" t="n">
        <v>3133121</v>
      </c>
      <c r="G4347" s="151" t="s">
        <v>111</v>
      </c>
      <c r="H4347" s="151" t="s">
        <v>111</v>
      </c>
      <c r="I4347" s="152" t="s">
        <v>112</v>
      </c>
    </row>
    <row r="4348" customFormat="false" ht="12.75" hidden="false" customHeight="false" outlineLevel="0" collapsed="false">
      <c r="A4348" s="0" t="s">
        <v>21</v>
      </c>
      <c r="B4348" s="0" t="s">
        <v>110</v>
      </c>
      <c r="C4348" s="0" t="s">
        <v>108</v>
      </c>
      <c r="D4348" s="116" t="n">
        <v>41730</v>
      </c>
      <c r="E4348" s="0" t="n">
        <v>0</v>
      </c>
      <c r="F4348" s="0" t="n">
        <v>3133122</v>
      </c>
      <c r="G4348" s="151" t="s">
        <v>111</v>
      </c>
      <c r="H4348" s="151" t="s">
        <v>111</v>
      </c>
      <c r="I4348" s="152" t="s">
        <v>112</v>
      </c>
    </row>
    <row r="4349" customFormat="false" ht="12.75" hidden="false" customHeight="false" outlineLevel="0" collapsed="false">
      <c r="A4349" s="0" t="s">
        <v>21</v>
      </c>
      <c r="B4349" s="0" t="s">
        <v>113</v>
      </c>
      <c r="C4349" s="0" t="s">
        <v>108</v>
      </c>
      <c r="D4349" s="116" t="n">
        <v>41730</v>
      </c>
      <c r="E4349" s="0" t="n">
        <v>0</v>
      </c>
      <c r="F4349" s="0" t="n">
        <v>3133123</v>
      </c>
      <c r="G4349" s="151" t="s">
        <v>111</v>
      </c>
      <c r="H4349" s="151" t="s">
        <v>111</v>
      </c>
      <c r="I4349" s="152" t="s">
        <v>112</v>
      </c>
    </row>
    <row r="4350" customFormat="false" ht="12.75" hidden="false" customHeight="false" outlineLevel="0" collapsed="false">
      <c r="A4350" s="0" t="s">
        <v>73</v>
      </c>
      <c r="B4350" s="0" t="s">
        <v>80</v>
      </c>
      <c r="C4350" s="0" t="s">
        <v>108</v>
      </c>
      <c r="D4350" s="116" t="n">
        <v>41730</v>
      </c>
      <c r="E4350" s="0" t="n">
        <v>0.005</v>
      </c>
      <c r="F4350" s="0" t="n">
        <v>3133124</v>
      </c>
      <c r="G4350" s="151" t="s">
        <v>111</v>
      </c>
      <c r="H4350" s="151" t="s">
        <v>111</v>
      </c>
      <c r="I4350" s="152" t="s">
        <v>112</v>
      </c>
    </row>
    <row r="4351" customFormat="false" ht="12.75" hidden="false" customHeight="false" outlineLevel="0" collapsed="false">
      <c r="A4351" s="0" t="s">
        <v>74</v>
      </c>
      <c r="B4351" s="0" t="s">
        <v>80</v>
      </c>
      <c r="C4351" s="0" t="s">
        <v>108</v>
      </c>
      <c r="D4351" s="116" t="n">
        <v>41730</v>
      </c>
      <c r="E4351" s="0" t="n">
        <v>0.02</v>
      </c>
      <c r="F4351" s="0" t="n">
        <v>3133125</v>
      </c>
      <c r="G4351" s="151" t="s">
        <v>111</v>
      </c>
      <c r="H4351" s="151" t="s">
        <v>111</v>
      </c>
      <c r="I4351" s="152" t="s">
        <v>112</v>
      </c>
    </row>
    <row r="4352" customFormat="false" ht="12.75" hidden="false" customHeight="false" outlineLevel="0" collapsed="false">
      <c r="A4352" s="0" t="s">
        <v>75</v>
      </c>
      <c r="B4352" s="0" t="s">
        <v>80</v>
      </c>
      <c r="C4352" s="0" t="s">
        <v>108</v>
      </c>
      <c r="D4352" s="116" t="n">
        <v>41730</v>
      </c>
      <c r="E4352" s="0" t="n">
        <v>-0.045</v>
      </c>
      <c r="F4352" s="0" t="n">
        <v>3133126</v>
      </c>
      <c r="G4352" s="151" t="s">
        <v>111</v>
      </c>
      <c r="H4352" s="151" t="s">
        <v>111</v>
      </c>
      <c r="I4352" s="152" t="s">
        <v>112</v>
      </c>
    </row>
    <row r="4353" customFormat="false" ht="12.75" hidden="false" customHeight="false" outlineLevel="0" collapsed="false">
      <c r="A4353" s="0" t="s">
        <v>76</v>
      </c>
      <c r="B4353" s="0" t="s">
        <v>80</v>
      </c>
      <c r="C4353" s="0" t="s">
        <v>108</v>
      </c>
      <c r="D4353" s="116" t="n">
        <v>41730</v>
      </c>
      <c r="E4353" s="0" t="n">
        <v>0.02</v>
      </c>
      <c r="F4353" s="0" t="n">
        <v>3133127</v>
      </c>
      <c r="G4353" s="151" t="s">
        <v>111</v>
      </c>
      <c r="H4353" s="151" t="s">
        <v>111</v>
      </c>
      <c r="I4353" s="152" t="s">
        <v>112</v>
      </c>
    </row>
    <row r="4354" customFormat="false" ht="12.75" hidden="false" customHeight="false" outlineLevel="0" collapsed="false">
      <c r="A4354" s="0" t="s">
        <v>72</v>
      </c>
      <c r="B4354" s="0" t="s">
        <v>80</v>
      </c>
      <c r="C4354" s="0" t="s">
        <v>108</v>
      </c>
      <c r="D4354" s="116" t="n">
        <v>41730</v>
      </c>
      <c r="E4354" s="158" t="n">
        <v>41760</v>
      </c>
      <c r="I4354" s="152" t="s">
        <v>109</v>
      </c>
    </row>
    <row r="4355" customFormat="false" ht="12.75" hidden="false" customHeight="false" outlineLevel="0" collapsed="false">
      <c r="A4355" s="0" t="s">
        <v>59</v>
      </c>
      <c r="B4355" s="0" t="s">
        <v>110</v>
      </c>
      <c r="C4355" s="0" t="s">
        <v>108</v>
      </c>
      <c r="D4355" s="116" t="n">
        <v>41760</v>
      </c>
      <c r="E4355" s="0" t="n">
        <v>0.385</v>
      </c>
      <c r="F4355" s="0" t="n">
        <v>3133100</v>
      </c>
      <c r="G4355" s="151" t="s">
        <v>111</v>
      </c>
      <c r="H4355" s="151" t="s">
        <v>111</v>
      </c>
      <c r="I4355" s="152" t="s">
        <v>112</v>
      </c>
    </row>
    <row r="4356" customFormat="false" ht="12.75" hidden="false" customHeight="false" outlineLevel="0" collapsed="false">
      <c r="A4356" s="0" t="s">
        <v>59</v>
      </c>
      <c r="B4356" s="0" t="s">
        <v>113</v>
      </c>
      <c r="C4356" s="0" t="s">
        <v>108</v>
      </c>
      <c r="D4356" s="116" t="n">
        <v>41760</v>
      </c>
      <c r="E4356" s="0" t="n">
        <v>0.02</v>
      </c>
      <c r="F4356" s="0" t="n">
        <v>3133101</v>
      </c>
      <c r="G4356" s="151" t="s">
        <v>111</v>
      </c>
      <c r="H4356" s="151" t="s">
        <v>111</v>
      </c>
      <c r="I4356" s="152" t="s">
        <v>112</v>
      </c>
    </row>
    <row r="4357" customFormat="false" ht="12.75" hidden="false" customHeight="false" outlineLevel="0" collapsed="false">
      <c r="A4357" s="0" t="s">
        <v>60</v>
      </c>
      <c r="B4357" s="0" t="s">
        <v>110</v>
      </c>
      <c r="C4357" s="0" t="s">
        <v>108</v>
      </c>
      <c r="D4357" s="116" t="n">
        <v>41760</v>
      </c>
      <c r="E4357" s="0" t="n">
        <v>0.385</v>
      </c>
      <c r="F4357" s="0" t="n">
        <v>3133102</v>
      </c>
      <c r="G4357" s="151" t="s">
        <v>111</v>
      </c>
      <c r="H4357" s="151" t="s">
        <v>111</v>
      </c>
      <c r="I4357" s="152" t="s">
        <v>112</v>
      </c>
    </row>
    <row r="4358" customFormat="false" ht="12.75" hidden="false" customHeight="false" outlineLevel="0" collapsed="false">
      <c r="A4358" s="0" t="s">
        <v>60</v>
      </c>
      <c r="B4358" s="0" t="s">
        <v>113</v>
      </c>
      <c r="C4358" s="0" t="s">
        <v>108</v>
      </c>
      <c r="D4358" s="116" t="n">
        <v>41760</v>
      </c>
      <c r="E4358" s="0" t="n">
        <v>0.05</v>
      </c>
      <c r="F4358" s="0" t="n">
        <v>3133103</v>
      </c>
      <c r="G4358" s="151" t="s">
        <v>111</v>
      </c>
      <c r="H4358" s="151" t="s">
        <v>111</v>
      </c>
      <c r="I4358" s="152" t="s">
        <v>112</v>
      </c>
    </row>
    <row r="4359" customFormat="false" ht="12.75" hidden="false" customHeight="false" outlineLevel="0" collapsed="false">
      <c r="A4359" s="0" t="s">
        <v>61</v>
      </c>
      <c r="B4359" s="0" t="s">
        <v>110</v>
      </c>
      <c r="C4359" s="0" t="s">
        <v>108</v>
      </c>
      <c r="D4359" s="116" t="n">
        <v>41760</v>
      </c>
      <c r="E4359" s="0" t="n">
        <v>0.385</v>
      </c>
      <c r="F4359" s="0" t="n">
        <v>3133104</v>
      </c>
      <c r="G4359" s="151" t="s">
        <v>111</v>
      </c>
      <c r="H4359" s="151" t="s">
        <v>111</v>
      </c>
      <c r="I4359" s="152" t="s">
        <v>112</v>
      </c>
    </row>
    <row r="4360" customFormat="false" ht="12.75" hidden="false" customHeight="false" outlineLevel="0" collapsed="false">
      <c r="A4360" s="0" t="s">
        <v>61</v>
      </c>
      <c r="B4360" s="0" t="s">
        <v>113</v>
      </c>
      <c r="C4360" s="0" t="s">
        <v>108</v>
      </c>
      <c r="D4360" s="116" t="n">
        <v>41760</v>
      </c>
      <c r="E4360" s="0" t="n">
        <v>0.02</v>
      </c>
      <c r="F4360" s="0" t="n">
        <v>3133105</v>
      </c>
      <c r="G4360" s="151" t="s">
        <v>111</v>
      </c>
      <c r="H4360" s="151" t="s">
        <v>111</v>
      </c>
      <c r="I4360" s="152" t="s">
        <v>112</v>
      </c>
    </row>
    <row r="4361" customFormat="false" ht="12.75" hidden="false" customHeight="false" outlineLevel="0" collapsed="false">
      <c r="A4361" s="0" t="s">
        <v>62</v>
      </c>
      <c r="B4361" s="0" t="s">
        <v>110</v>
      </c>
      <c r="C4361" s="0" t="s">
        <v>108</v>
      </c>
      <c r="D4361" s="116" t="n">
        <v>41760</v>
      </c>
      <c r="E4361" s="0" t="n">
        <v>0.385</v>
      </c>
      <c r="F4361" s="0" t="n">
        <v>3133106</v>
      </c>
      <c r="G4361" s="151" t="s">
        <v>111</v>
      </c>
      <c r="H4361" s="151" t="s">
        <v>111</v>
      </c>
      <c r="I4361" s="152" t="s">
        <v>112</v>
      </c>
    </row>
    <row r="4362" customFormat="false" ht="12.75" hidden="false" customHeight="false" outlineLevel="0" collapsed="false">
      <c r="A4362" s="0" t="s">
        <v>62</v>
      </c>
      <c r="B4362" s="0" t="s">
        <v>113</v>
      </c>
      <c r="C4362" s="0" t="s">
        <v>108</v>
      </c>
      <c r="D4362" s="116" t="n">
        <v>41760</v>
      </c>
      <c r="E4362" s="0" t="n">
        <v>0.05</v>
      </c>
      <c r="F4362" s="0" t="n">
        <v>3133107</v>
      </c>
      <c r="G4362" s="151" t="s">
        <v>111</v>
      </c>
      <c r="H4362" s="151" t="s">
        <v>111</v>
      </c>
      <c r="I4362" s="152" t="s">
        <v>112</v>
      </c>
    </row>
    <row r="4363" customFormat="false" ht="12.75" hidden="false" customHeight="false" outlineLevel="0" collapsed="false">
      <c r="A4363" s="0" t="s">
        <v>49</v>
      </c>
      <c r="B4363" s="0" t="s">
        <v>110</v>
      </c>
      <c r="C4363" s="0" t="s">
        <v>108</v>
      </c>
      <c r="D4363" s="116" t="n">
        <v>41760</v>
      </c>
      <c r="E4363" s="0" t="n">
        <v>0.325</v>
      </c>
      <c r="F4363" s="0" t="n">
        <v>3133108</v>
      </c>
      <c r="G4363" s="151" t="s">
        <v>111</v>
      </c>
      <c r="H4363" s="151" t="s">
        <v>111</v>
      </c>
      <c r="I4363" s="152" t="s">
        <v>112</v>
      </c>
    </row>
    <row r="4364" customFormat="false" ht="12.75" hidden="false" customHeight="false" outlineLevel="0" collapsed="false">
      <c r="A4364" s="0" t="s">
        <v>49</v>
      </c>
      <c r="B4364" s="0" t="s">
        <v>113</v>
      </c>
      <c r="C4364" s="0" t="s">
        <v>108</v>
      </c>
      <c r="D4364" s="116" t="n">
        <v>41760</v>
      </c>
      <c r="E4364" s="0" t="n">
        <v>0.005</v>
      </c>
      <c r="F4364" s="0" t="n">
        <v>3133109</v>
      </c>
      <c r="G4364" s="151" t="s">
        <v>111</v>
      </c>
      <c r="H4364" s="151" t="s">
        <v>111</v>
      </c>
      <c r="I4364" s="152" t="s">
        <v>112</v>
      </c>
    </row>
    <row r="4365" customFormat="false" ht="12.75" hidden="false" customHeight="false" outlineLevel="0" collapsed="false">
      <c r="A4365" s="0" t="s">
        <v>50</v>
      </c>
      <c r="B4365" s="0" t="s">
        <v>110</v>
      </c>
      <c r="C4365" s="0" t="s">
        <v>108</v>
      </c>
      <c r="D4365" s="116" t="n">
        <v>41760</v>
      </c>
      <c r="E4365" s="0" t="n">
        <v>0.33</v>
      </c>
      <c r="F4365" s="0" t="n">
        <v>3133110</v>
      </c>
      <c r="G4365" s="151" t="s">
        <v>111</v>
      </c>
      <c r="H4365" s="151" t="s">
        <v>111</v>
      </c>
      <c r="I4365" s="152" t="s">
        <v>112</v>
      </c>
    </row>
    <row r="4366" customFormat="false" ht="12.75" hidden="false" customHeight="false" outlineLevel="0" collapsed="false">
      <c r="A4366" s="0" t="s">
        <v>50</v>
      </c>
      <c r="B4366" s="0" t="s">
        <v>113</v>
      </c>
      <c r="C4366" s="0" t="s">
        <v>108</v>
      </c>
      <c r="D4366" s="116" t="n">
        <v>41760</v>
      </c>
      <c r="E4366" s="0" t="n">
        <v>-0.065</v>
      </c>
      <c r="F4366" s="0" t="n">
        <v>3133111</v>
      </c>
      <c r="G4366" s="151" t="s">
        <v>111</v>
      </c>
      <c r="H4366" s="151" t="s">
        <v>111</v>
      </c>
      <c r="I4366" s="152" t="s">
        <v>112</v>
      </c>
    </row>
    <row r="4367" customFormat="false" ht="12.75" hidden="false" customHeight="false" outlineLevel="0" collapsed="false">
      <c r="A4367" s="0" t="s">
        <v>51</v>
      </c>
      <c r="B4367" s="0" t="s">
        <v>110</v>
      </c>
      <c r="C4367" s="0" t="s">
        <v>108</v>
      </c>
      <c r="D4367" s="116" t="n">
        <v>41760</v>
      </c>
      <c r="E4367" s="0" t="n">
        <v>0.33</v>
      </c>
      <c r="F4367" s="0" t="n">
        <v>3133112</v>
      </c>
      <c r="G4367" s="151" t="s">
        <v>111</v>
      </c>
      <c r="H4367" s="151" t="s">
        <v>111</v>
      </c>
      <c r="I4367" s="152" t="s">
        <v>112</v>
      </c>
    </row>
    <row r="4368" customFormat="false" ht="12.75" hidden="false" customHeight="false" outlineLevel="0" collapsed="false">
      <c r="A4368" s="0" t="s">
        <v>51</v>
      </c>
      <c r="B4368" s="0" t="s">
        <v>113</v>
      </c>
      <c r="C4368" s="0" t="s">
        <v>108</v>
      </c>
      <c r="D4368" s="116" t="n">
        <v>41760</v>
      </c>
      <c r="E4368" s="0" t="n">
        <v>0.02</v>
      </c>
      <c r="F4368" s="0" t="n">
        <v>3133113</v>
      </c>
      <c r="G4368" s="151" t="s">
        <v>111</v>
      </c>
      <c r="H4368" s="151" t="s">
        <v>111</v>
      </c>
      <c r="I4368" s="152" t="s">
        <v>112</v>
      </c>
    </row>
    <row r="4369" customFormat="false" ht="12.75" hidden="false" customHeight="false" outlineLevel="0" collapsed="false">
      <c r="A4369" s="0" t="s">
        <v>52</v>
      </c>
      <c r="B4369" s="0" t="s">
        <v>110</v>
      </c>
      <c r="C4369" s="0" t="s">
        <v>108</v>
      </c>
      <c r="D4369" s="116" t="n">
        <v>41760</v>
      </c>
      <c r="E4369" s="0" t="n">
        <v>0.33</v>
      </c>
      <c r="F4369" s="0" t="n">
        <v>3133114</v>
      </c>
      <c r="G4369" s="151" t="s">
        <v>111</v>
      </c>
      <c r="H4369" s="151" t="s">
        <v>111</v>
      </c>
      <c r="I4369" s="152" t="s">
        <v>112</v>
      </c>
    </row>
    <row r="4370" customFormat="false" ht="12.75" hidden="false" customHeight="false" outlineLevel="0" collapsed="false">
      <c r="A4370" s="0" t="s">
        <v>52</v>
      </c>
      <c r="B4370" s="0" t="s">
        <v>113</v>
      </c>
      <c r="C4370" s="0" t="s">
        <v>108</v>
      </c>
      <c r="D4370" s="116" t="n">
        <v>41760</v>
      </c>
      <c r="E4370" s="0" t="n">
        <v>-0.035</v>
      </c>
      <c r="F4370" s="0" t="n">
        <v>3133115</v>
      </c>
      <c r="G4370" s="151" t="s">
        <v>111</v>
      </c>
      <c r="H4370" s="151" t="s">
        <v>111</v>
      </c>
      <c r="I4370" s="152" t="s">
        <v>112</v>
      </c>
    </row>
    <row r="4371" customFormat="false" ht="12.75" hidden="false" customHeight="false" outlineLevel="0" collapsed="false">
      <c r="A4371" s="0" t="s">
        <v>17</v>
      </c>
      <c r="B4371" s="0" t="s">
        <v>110</v>
      </c>
      <c r="C4371" s="0" t="s">
        <v>108</v>
      </c>
      <c r="D4371" s="116" t="n">
        <v>41760</v>
      </c>
      <c r="E4371" s="0" t="n">
        <v>0</v>
      </c>
      <c r="F4371" s="0" t="n">
        <v>3133116</v>
      </c>
      <c r="G4371" s="151" t="s">
        <v>111</v>
      </c>
      <c r="H4371" s="151" t="s">
        <v>111</v>
      </c>
      <c r="I4371" s="152" t="s">
        <v>112</v>
      </c>
    </row>
    <row r="4372" customFormat="false" ht="12.75" hidden="false" customHeight="false" outlineLevel="0" collapsed="false">
      <c r="A4372" s="0" t="s">
        <v>17</v>
      </c>
      <c r="B4372" s="0" t="s">
        <v>113</v>
      </c>
      <c r="C4372" s="0" t="s">
        <v>108</v>
      </c>
      <c r="D4372" s="116" t="n">
        <v>41760</v>
      </c>
      <c r="E4372" s="0" t="n">
        <v>0</v>
      </c>
      <c r="F4372" s="0" t="n">
        <v>3133117</v>
      </c>
      <c r="G4372" s="151" t="s">
        <v>111</v>
      </c>
      <c r="H4372" s="151" t="s">
        <v>111</v>
      </c>
      <c r="I4372" s="152" t="s">
        <v>112</v>
      </c>
    </row>
    <row r="4373" customFormat="false" ht="12.75" hidden="false" customHeight="false" outlineLevel="0" collapsed="false">
      <c r="A4373" s="0" t="s">
        <v>18</v>
      </c>
      <c r="B4373" s="0" t="s">
        <v>110</v>
      </c>
      <c r="C4373" s="0" t="s">
        <v>108</v>
      </c>
      <c r="D4373" s="116" t="n">
        <v>41760</v>
      </c>
      <c r="E4373" s="0" t="n">
        <v>0</v>
      </c>
      <c r="F4373" s="0" t="n">
        <v>3133118</v>
      </c>
      <c r="G4373" s="151" t="s">
        <v>111</v>
      </c>
      <c r="H4373" s="151" t="s">
        <v>111</v>
      </c>
      <c r="I4373" s="152" t="s">
        <v>112</v>
      </c>
    </row>
    <row r="4374" customFormat="false" ht="12.75" hidden="false" customHeight="false" outlineLevel="0" collapsed="false">
      <c r="A4374" s="0" t="s">
        <v>18</v>
      </c>
      <c r="B4374" s="0" t="s">
        <v>113</v>
      </c>
      <c r="C4374" s="0" t="s">
        <v>108</v>
      </c>
      <c r="D4374" s="116" t="n">
        <v>41760</v>
      </c>
      <c r="E4374" s="0" t="n">
        <v>0</v>
      </c>
      <c r="F4374" s="0" t="n">
        <v>3133119</v>
      </c>
      <c r="G4374" s="151" t="s">
        <v>111</v>
      </c>
      <c r="H4374" s="151" t="s">
        <v>111</v>
      </c>
      <c r="I4374" s="152" t="s">
        <v>112</v>
      </c>
    </row>
    <row r="4375" customFormat="false" ht="12.75" hidden="false" customHeight="false" outlineLevel="0" collapsed="false">
      <c r="A4375" s="0" t="s">
        <v>19</v>
      </c>
      <c r="B4375" s="0" t="s">
        <v>110</v>
      </c>
      <c r="C4375" s="0" t="s">
        <v>108</v>
      </c>
      <c r="D4375" s="116" t="n">
        <v>41760</v>
      </c>
      <c r="E4375" s="0" t="n">
        <v>0.385</v>
      </c>
      <c r="F4375" s="0" t="n">
        <v>3133120</v>
      </c>
      <c r="G4375" s="151" t="s">
        <v>111</v>
      </c>
      <c r="H4375" s="151" t="s">
        <v>111</v>
      </c>
      <c r="I4375" s="152" t="s">
        <v>112</v>
      </c>
    </row>
    <row r="4376" customFormat="false" ht="12.75" hidden="false" customHeight="false" outlineLevel="0" collapsed="false">
      <c r="A4376" s="0" t="s">
        <v>19</v>
      </c>
      <c r="B4376" s="0" t="s">
        <v>113</v>
      </c>
      <c r="C4376" s="0" t="s">
        <v>108</v>
      </c>
      <c r="D4376" s="116" t="n">
        <v>41760</v>
      </c>
      <c r="E4376" s="0" t="n">
        <v>0.02</v>
      </c>
      <c r="F4376" s="0" t="n">
        <v>3133121</v>
      </c>
      <c r="G4376" s="151" t="s">
        <v>111</v>
      </c>
      <c r="H4376" s="151" t="s">
        <v>111</v>
      </c>
      <c r="I4376" s="152" t="s">
        <v>112</v>
      </c>
    </row>
    <row r="4377" customFormat="false" ht="12.75" hidden="false" customHeight="false" outlineLevel="0" collapsed="false">
      <c r="A4377" s="0" t="s">
        <v>21</v>
      </c>
      <c r="B4377" s="0" t="s">
        <v>110</v>
      </c>
      <c r="C4377" s="0" t="s">
        <v>108</v>
      </c>
      <c r="D4377" s="116" t="n">
        <v>41760</v>
      </c>
      <c r="E4377" s="0" t="n">
        <v>0</v>
      </c>
      <c r="F4377" s="0" t="n">
        <v>3133122</v>
      </c>
      <c r="G4377" s="151" t="s">
        <v>111</v>
      </c>
      <c r="H4377" s="151" t="s">
        <v>111</v>
      </c>
      <c r="I4377" s="152" t="s">
        <v>112</v>
      </c>
    </row>
    <row r="4378" customFormat="false" ht="12.75" hidden="false" customHeight="false" outlineLevel="0" collapsed="false">
      <c r="A4378" s="0" t="s">
        <v>21</v>
      </c>
      <c r="B4378" s="0" t="s">
        <v>113</v>
      </c>
      <c r="C4378" s="0" t="s">
        <v>108</v>
      </c>
      <c r="D4378" s="116" t="n">
        <v>41760</v>
      </c>
      <c r="E4378" s="0" t="n">
        <v>0</v>
      </c>
      <c r="F4378" s="0" t="n">
        <v>3133123</v>
      </c>
      <c r="G4378" s="151" t="s">
        <v>111</v>
      </c>
      <c r="H4378" s="151" t="s">
        <v>111</v>
      </c>
      <c r="I4378" s="152" t="s">
        <v>112</v>
      </c>
    </row>
    <row r="4379" customFormat="false" ht="12.75" hidden="false" customHeight="false" outlineLevel="0" collapsed="false">
      <c r="A4379" s="0" t="s">
        <v>73</v>
      </c>
      <c r="B4379" s="0" t="s">
        <v>80</v>
      </c>
      <c r="C4379" s="0" t="s">
        <v>108</v>
      </c>
      <c r="D4379" s="116" t="n">
        <v>41760</v>
      </c>
      <c r="E4379" s="0" t="n">
        <v>0.005</v>
      </c>
      <c r="F4379" s="0" t="n">
        <v>3133124</v>
      </c>
      <c r="G4379" s="151" t="s">
        <v>111</v>
      </c>
      <c r="H4379" s="151" t="s">
        <v>111</v>
      </c>
      <c r="I4379" s="152" t="s">
        <v>112</v>
      </c>
    </row>
    <row r="4380" customFormat="false" ht="12.75" hidden="false" customHeight="false" outlineLevel="0" collapsed="false">
      <c r="A4380" s="0" t="s">
        <v>74</v>
      </c>
      <c r="B4380" s="0" t="s">
        <v>80</v>
      </c>
      <c r="C4380" s="0" t="s">
        <v>108</v>
      </c>
      <c r="D4380" s="116" t="n">
        <v>41760</v>
      </c>
      <c r="E4380" s="0" t="n">
        <v>0.02</v>
      </c>
      <c r="F4380" s="0" t="n">
        <v>3133125</v>
      </c>
      <c r="G4380" s="151" t="s">
        <v>111</v>
      </c>
      <c r="H4380" s="151" t="s">
        <v>111</v>
      </c>
      <c r="I4380" s="152" t="s">
        <v>112</v>
      </c>
    </row>
    <row r="4381" customFormat="false" ht="12.75" hidden="false" customHeight="false" outlineLevel="0" collapsed="false">
      <c r="A4381" s="0" t="s">
        <v>75</v>
      </c>
      <c r="B4381" s="0" t="s">
        <v>80</v>
      </c>
      <c r="C4381" s="0" t="s">
        <v>108</v>
      </c>
      <c r="D4381" s="116" t="n">
        <v>41760</v>
      </c>
      <c r="E4381" s="0" t="n">
        <v>-0.035</v>
      </c>
      <c r="F4381" s="0" t="n">
        <v>3133126</v>
      </c>
      <c r="G4381" s="151" t="s">
        <v>111</v>
      </c>
      <c r="H4381" s="151" t="s">
        <v>111</v>
      </c>
      <c r="I4381" s="152" t="s">
        <v>112</v>
      </c>
    </row>
    <row r="4382" customFormat="false" ht="12.75" hidden="false" customHeight="false" outlineLevel="0" collapsed="false">
      <c r="A4382" s="0" t="s">
        <v>76</v>
      </c>
      <c r="B4382" s="0" t="s">
        <v>80</v>
      </c>
      <c r="C4382" s="0" t="s">
        <v>108</v>
      </c>
      <c r="D4382" s="116" t="n">
        <v>41760</v>
      </c>
      <c r="E4382" s="0" t="n">
        <v>0.02</v>
      </c>
      <c r="F4382" s="0" t="n">
        <v>3133127</v>
      </c>
      <c r="G4382" s="151" t="s">
        <v>111</v>
      </c>
      <c r="H4382" s="151" t="s">
        <v>111</v>
      </c>
      <c r="I4382" s="152" t="s">
        <v>112</v>
      </c>
    </row>
    <row r="4383" customFormat="false" ht="12.75" hidden="false" customHeight="false" outlineLevel="0" collapsed="false">
      <c r="A4383" s="0" t="s">
        <v>72</v>
      </c>
      <c r="B4383" s="0" t="s">
        <v>80</v>
      </c>
      <c r="C4383" s="0" t="s">
        <v>108</v>
      </c>
      <c r="D4383" s="116" t="n">
        <v>41760</v>
      </c>
      <c r="E4383" s="158" t="n">
        <v>41791</v>
      </c>
      <c r="I4383" s="152" t="s">
        <v>109</v>
      </c>
    </row>
    <row r="4384" customFormat="false" ht="12.75" hidden="false" customHeight="false" outlineLevel="0" collapsed="false">
      <c r="A4384" s="0" t="s">
        <v>59</v>
      </c>
      <c r="B4384" s="0" t="s">
        <v>110</v>
      </c>
      <c r="C4384" s="0" t="s">
        <v>108</v>
      </c>
      <c r="D4384" s="116" t="n">
        <v>41791</v>
      </c>
      <c r="E4384" s="0" t="n">
        <v>0.385</v>
      </c>
      <c r="F4384" s="0" t="n">
        <v>3133100</v>
      </c>
      <c r="G4384" s="151" t="s">
        <v>111</v>
      </c>
      <c r="H4384" s="151" t="s">
        <v>111</v>
      </c>
      <c r="I4384" s="152" t="s">
        <v>112</v>
      </c>
    </row>
    <row r="4385" customFormat="false" ht="12.75" hidden="false" customHeight="false" outlineLevel="0" collapsed="false">
      <c r="A4385" s="0" t="s">
        <v>59</v>
      </c>
      <c r="B4385" s="0" t="s">
        <v>113</v>
      </c>
      <c r="C4385" s="0" t="s">
        <v>108</v>
      </c>
      <c r="D4385" s="116" t="n">
        <v>41791</v>
      </c>
      <c r="E4385" s="0" t="n">
        <v>0.02</v>
      </c>
      <c r="F4385" s="0" t="n">
        <v>3133101</v>
      </c>
      <c r="G4385" s="151" t="s">
        <v>111</v>
      </c>
      <c r="H4385" s="151" t="s">
        <v>111</v>
      </c>
      <c r="I4385" s="152" t="s">
        <v>112</v>
      </c>
    </row>
    <row r="4386" customFormat="false" ht="12.75" hidden="false" customHeight="false" outlineLevel="0" collapsed="false">
      <c r="A4386" s="0" t="s">
        <v>60</v>
      </c>
      <c r="B4386" s="0" t="s">
        <v>110</v>
      </c>
      <c r="C4386" s="0" t="s">
        <v>108</v>
      </c>
      <c r="D4386" s="116" t="n">
        <v>41791</v>
      </c>
      <c r="E4386" s="0" t="n">
        <v>0.385</v>
      </c>
      <c r="F4386" s="0" t="n">
        <v>3133102</v>
      </c>
      <c r="G4386" s="151" t="s">
        <v>111</v>
      </c>
      <c r="H4386" s="151" t="s">
        <v>111</v>
      </c>
      <c r="I4386" s="152" t="s">
        <v>112</v>
      </c>
    </row>
    <row r="4387" customFormat="false" ht="12.75" hidden="false" customHeight="false" outlineLevel="0" collapsed="false">
      <c r="A4387" s="0" t="s">
        <v>60</v>
      </c>
      <c r="B4387" s="0" t="s">
        <v>113</v>
      </c>
      <c r="C4387" s="0" t="s">
        <v>108</v>
      </c>
      <c r="D4387" s="116" t="n">
        <v>41791</v>
      </c>
      <c r="E4387" s="0" t="n">
        <v>0.06</v>
      </c>
      <c r="F4387" s="0" t="n">
        <v>3133103</v>
      </c>
      <c r="G4387" s="151" t="s">
        <v>111</v>
      </c>
      <c r="H4387" s="151" t="s">
        <v>111</v>
      </c>
      <c r="I4387" s="152" t="s">
        <v>112</v>
      </c>
    </row>
    <row r="4388" customFormat="false" ht="12.75" hidden="false" customHeight="false" outlineLevel="0" collapsed="false">
      <c r="A4388" s="0" t="s">
        <v>61</v>
      </c>
      <c r="B4388" s="0" t="s">
        <v>110</v>
      </c>
      <c r="C4388" s="0" t="s">
        <v>108</v>
      </c>
      <c r="D4388" s="116" t="n">
        <v>41791</v>
      </c>
      <c r="E4388" s="0" t="n">
        <v>0.385</v>
      </c>
      <c r="F4388" s="0" t="n">
        <v>3133104</v>
      </c>
      <c r="G4388" s="151" t="s">
        <v>111</v>
      </c>
      <c r="H4388" s="151" t="s">
        <v>111</v>
      </c>
      <c r="I4388" s="152" t="s">
        <v>112</v>
      </c>
    </row>
    <row r="4389" customFormat="false" ht="12.75" hidden="false" customHeight="false" outlineLevel="0" collapsed="false">
      <c r="A4389" s="0" t="s">
        <v>61</v>
      </c>
      <c r="B4389" s="0" t="s">
        <v>113</v>
      </c>
      <c r="C4389" s="0" t="s">
        <v>108</v>
      </c>
      <c r="D4389" s="116" t="n">
        <v>41791</v>
      </c>
      <c r="E4389" s="0" t="n">
        <v>0.02</v>
      </c>
      <c r="F4389" s="0" t="n">
        <v>3133105</v>
      </c>
      <c r="G4389" s="151" t="s">
        <v>111</v>
      </c>
      <c r="H4389" s="151" t="s">
        <v>111</v>
      </c>
      <c r="I4389" s="152" t="s">
        <v>112</v>
      </c>
    </row>
    <row r="4390" customFormat="false" ht="12.75" hidden="false" customHeight="false" outlineLevel="0" collapsed="false">
      <c r="A4390" s="0" t="s">
        <v>62</v>
      </c>
      <c r="B4390" s="0" t="s">
        <v>110</v>
      </c>
      <c r="C4390" s="0" t="s">
        <v>108</v>
      </c>
      <c r="D4390" s="116" t="n">
        <v>41791</v>
      </c>
      <c r="E4390" s="0" t="n">
        <v>0.385</v>
      </c>
      <c r="F4390" s="0" t="n">
        <v>3133106</v>
      </c>
      <c r="G4390" s="151" t="s">
        <v>111</v>
      </c>
      <c r="H4390" s="151" t="s">
        <v>111</v>
      </c>
      <c r="I4390" s="152" t="s">
        <v>112</v>
      </c>
    </row>
    <row r="4391" customFormat="false" ht="12.75" hidden="false" customHeight="false" outlineLevel="0" collapsed="false">
      <c r="A4391" s="0" t="s">
        <v>62</v>
      </c>
      <c r="B4391" s="0" t="s">
        <v>113</v>
      </c>
      <c r="C4391" s="0" t="s">
        <v>108</v>
      </c>
      <c r="D4391" s="116" t="n">
        <v>41791</v>
      </c>
      <c r="E4391" s="0" t="n">
        <v>0.06</v>
      </c>
      <c r="F4391" s="0" t="n">
        <v>3133107</v>
      </c>
      <c r="G4391" s="151" t="s">
        <v>111</v>
      </c>
      <c r="H4391" s="151" t="s">
        <v>111</v>
      </c>
      <c r="I4391" s="152" t="s">
        <v>112</v>
      </c>
    </row>
    <row r="4392" customFormat="false" ht="12.75" hidden="false" customHeight="false" outlineLevel="0" collapsed="false">
      <c r="A4392" s="0" t="s">
        <v>49</v>
      </c>
      <c r="B4392" s="0" t="s">
        <v>110</v>
      </c>
      <c r="C4392" s="0" t="s">
        <v>108</v>
      </c>
      <c r="D4392" s="116" t="n">
        <v>41791</v>
      </c>
      <c r="E4392" s="0" t="n">
        <v>0.335</v>
      </c>
      <c r="F4392" s="0" t="n">
        <v>3133108</v>
      </c>
      <c r="G4392" s="151" t="s">
        <v>111</v>
      </c>
      <c r="H4392" s="151" t="s">
        <v>111</v>
      </c>
      <c r="I4392" s="152" t="s">
        <v>112</v>
      </c>
    </row>
    <row r="4393" customFormat="false" ht="12.75" hidden="false" customHeight="false" outlineLevel="0" collapsed="false">
      <c r="A4393" s="0" t="s">
        <v>49</v>
      </c>
      <c r="B4393" s="0" t="s">
        <v>113</v>
      </c>
      <c r="C4393" s="0" t="s">
        <v>108</v>
      </c>
      <c r="D4393" s="116" t="n">
        <v>41791</v>
      </c>
      <c r="E4393" s="0" t="n">
        <v>0.005</v>
      </c>
      <c r="F4393" s="0" t="n">
        <v>3133109</v>
      </c>
      <c r="G4393" s="151" t="s">
        <v>111</v>
      </c>
      <c r="H4393" s="151" t="s">
        <v>111</v>
      </c>
      <c r="I4393" s="152" t="s">
        <v>112</v>
      </c>
    </row>
    <row r="4394" customFormat="false" ht="12.75" hidden="false" customHeight="false" outlineLevel="0" collapsed="false">
      <c r="A4394" s="0" t="s">
        <v>50</v>
      </c>
      <c r="B4394" s="0" t="s">
        <v>110</v>
      </c>
      <c r="C4394" s="0" t="s">
        <v>108</v>
      </c>
      <c r="D4394" s="116" t="n">
        <v>41791</v>
      </c>
      <c r="E4394" s="0" t="n">
        <v>0.37</v>
      </c>
      <c r="F4394" s="0" t="n">
        <v>3133110</v>
      </c>
      <c r="G4394" s="151" t="s">
        <v>111</v>
      </c>
      <c r="H4394" s="151" t="s">
        <v>111</v>
      </c>
      <c r="I4394" s="152" t="s">
        <v>112</v>
      </c>
    </row>
    <row r="4395" customFormat="false" ht="12.75" hidden="false" customHeight="false" outlineLevel="0" collapsed="false">
      <c r="A4395" s="0" t="s">
        <v>50</v>
      </c>
      <c r="B4395" s="0" t="s">
        <v>113</v>
      </c>
      <c r="C4395" s="0" t="s">
        <v>108</v>
      </c>
      <c r="D4395" s="116" t="n">
        <v>41791</v>
      </c>
      <c r="E4395" s="0" t="n">
        <v>-0.055</v>
      </c>
      <c r="F4395" s="0" t="n">
        <v>3133111</v>
      </c>
      <c r="G4395" s="151" t="s">
        <v>111</v>
      </c>
      <c r="H4395" s="151" t="s">
        <v>111</v>
      </c>
      <c r="I4395" s="152" t="s">
        <v>112</v>
      </c>
    </row>
    <row r="4396" customFormat="false" ht="12.75" hidden="false" customHeight="false" outlineLevel="0" collapsed="false">
      <c r="A4396" s="0" t="s">
        <v>51</v>
      </c>
      <c r="B4396" s="0" t="s">
        <v>110</v>
      </c>
      <c r="C4396" s="0" t="s">
        <v>108</v>
      </c>
      <c r="D4396" s="116" t="n">
        <v>41791</v>
      </c>
      <c r="E4396" s="0" t="n">
        <v>0.37</v>
      </c>
      <c r="F4396" s="0" t="n">
        <v>3133112</v>
      </c>
      <c r="G4396" s="151" t="s">
        <v>111</v>
      </c>
      <c r="H4396" s="151" t="s">
        <v>111</v>
      </c>
      <c r="I4396" s="152" t="s">
        <v>112</v>
      </c>
    </row>
    <row r="4397" customFormat="false" ht="12.75" hidden="false" customHeight="false" outlineLevel="0" collapsed="false">
      <c r="A4397" s="0" t="s">
        <v>51</v>
      </c>
      <c r="B4397" s="0" t="s">
        <v>113</v>
      </c>
      <c r="C4397" s="0" t="s">
        <v>108</v>
      </c>
      <c r="D4397" s="116" t="n">
        <v>41791</v>
      </c>
      <c r="E4397" s="0" t="n">
        <v>0.035</v>
      </c>
      <c r="F4397" s="0" t="n">
        <v>3133113</v>
      </c>
      <c r="G4397" s="151" t="s">
        <v>111</v>
      </c>
      <c r="H4397" s="151" t="s">
        <v>111</v>
      </c>
      <c r="I4397" s="152" t="s">
        <v>112</v>
      </c>
    </row>
    <row r="4398" customFormat="false" ht="12.75" hidden="false" customHeight="false" outlineLevel="0" collapsed="false">
      <c r="A4398" s="0" t="s">
        <v>52</v>
      </c>
      <c r="B4398" s="0" t="s">
        <v>110</v>
      </c>
      <c r="C4398" s="0" t="s">
        <v>108</v>
      </c>
      <c r="D4398" s="116" t="n">
        <v>41791</v>
      </c>
      <c r="E4398" s="0" t="n">
        <v>0.37</v>
      </c>
      <c r="F4398" s="0" t="n">
        <v>3133114</v>
      </c>
      <c r="G4398" s="151" t="s">
        <v>111</v>
      </c>
      <c r="H4398" s="151" t="s">
        <v>111</v>
      </c>
      <c r="I4398" s="152" t="s">
        <v>112</v>
      </c>
    </row>
    <row r="4399" customFormat="false" ht="12.75" hidden="false" customHeight="false" outlineLevel="0" collapsed="false">
      <c r="A4399" s="0" t="s">
        <v>52</v>
      </c>
      <c r="B4399" s="0" t="s">
        <v>113</v>
      </c>
      <c r="C4399" s="0" t="s">
        <v>108</v>
      </c>
      <c r="D4399" s="116" t="n">
        <v>41791</v>
      </c>
      <c r="E4399" s="0" t="n">
        <v>-0.035</v>
      </c>
      <c r="F4399" s="0" t="n">
        <v>3133115</v>
      </c>
      <c r="G4399" s="151" t="s">
        <v>111</v>
      </c>
      <c r="H4399" s="151" t="s">
        <v>111</v>
      </c>
      <c r="I4399" s="152" t="s">
        <v>112</v>
      </c>
    </row>
    <row r="4400" customFormat="false" ht="12.75" hidden="false" customHeight="false" outlineLevel="0" collapsed="false">
      <c r="A4400" s="0" t="s">
        <v>17</v>
      </c>
      <c r="B4400" s="0" t="s">
        <v>110</v>
      </c>
      <c r="C4400" s="0" t="s">
        <v>108</v>
      </c>
      <c r="D4400" s="116" t="n">
        <v>41791</v>
      </c>
      <c r="E4400" s="0" t="n">
        <v>0</v>
      </c>
      <c r="F4400" s="0" t="n">
        <v>3133116</v>
      </c>
      <c r="G4400" s="151" t="s">
        <v>111</v>
      </c>
      <c r="H4400" s="151" t="s">
        <v>111</v>
      </c>
      <c r="I4400" s="152" t="s">
        <v>112</v>
      </c>
    </row>
    <row r="4401" customFormat="false" ht="12.75" hidden="false" customHeight="false" outlineLevel="0" collapsed="false">
      <c r="A4401" s="0" t="s">
        <v>17</v>
      </c>
      <c r="B4401" s="0" t="s">
        <v>113</v>
      </c>
      <c r="C4401" s="0" t="s">
        <v>108</v>
      </c>
      <c r="D4401" s="116" t="n">
        <v>41791</v>
      </c>
      <c r="E4401" s="0" t="n">
        <v>0</v>
      </c>
      <c r="F4401" s="0" t="n">
        <v>3133117</v>
      </c>
      <c r="G4401" s="151" t="s">
        <v>111</v>
      </c>
      <c r="H4401" s="151" t="s">
        <v>111</v>
      </c>
      <c r="I4401" s="152" t="s">
        <v>112</v>
      </c>
    </row>
    <row r="4402" customFormat="false" ht="12.75" hidden="false" customHeight="false" outlineLevel="0" collapsed="false">
      <c r="A4402" s="0" t="s">
        <v>18</v>
      </c>
      <c r="B4402" s="0" t="s">
        <v>110</v>
      </c>
      <c r="C4402" s="0" t="s">
        <v>108</v>
      </c>
      <c r="D4402" s="116" t="n">
        <v>41791</v>
      </c>
      <c r="E4402" s="0" t="n">
        <v>0</v>
      </c>
      <c r="F4402" s="0" t="n">
        <v>3133118</v>
      </c>
      <c r="G4402" s="151" t="s">
        <v>111</v>
      </c>
      <c r="H4402" s="151" t="s">
        <v>111</v>
      </c>
      <c r="I4402" s="152" t="s">
        <v>112</v>
      </c>
    </row>
    <row r="4403" customFormat="false" ht="12.75" hidden="false" customHeight="false" outlineLevel="0" collapsed="false">
      <c r="A4403" s="0" t="s">
        <v>18</v>
      </c>
      <c r="B4403" s="0" t="s">
        <v>113</v>
      </c>
      <c r="C4403" s="0" t="s">
        <v>108</v>
      </c>
      <c r="D4403" s="116" t="n">
        <v>41791</v>
      </c>
      <c r="E4403" s="0" t="n">
        <v>0</v>
      </c>
      <c r="F4403" s="0" t="n">
        <v>3133119</v>
      </c>
      <c r="G4403" s="151" t="s">
        <v>111</v>
      </c>
      <c r="H4403" s="151" t="s">
        <v>111</v>
      </c>
      <c r="I4403" s="152" t="s">
        <v>112</v>
      </c>
    </row>
    <row r="4404" customFormat="false" ht="12.75" hidden="false" customHeight="false" outlineLevel="0" collapsed="false">
      <c r="A4404" s="0" t="s">
        <v>19</v>
      </c>
      <c r="B4404" s="0" t="s">
        <v>110</v>
      </c>
      <c r="C4404" s="0" t="s">
        <v>108</v>
      </c>
      <c r="D4404" s="116" t="n">
        <v>41791</v>
      </c>
      <c r="E4404" s="0" t="n">
        <v>0.385</v>
      </c>
      <c r="F4404" s="0" t="n">
        <v>3133120</v>
      </c>
      <c r="G4404" s="151" t="s">
        <v>111</v>
      </c>
      <c r="H4404" s="151" t="s">
        <v>111</v>
      </c>
      <c r="I4404" s="152" t="s">
        <v>112</v>
      </c>
    </row>
    <row r="4405" customFormat="false" ht="12.75" hidden="false" customHeight="false" outlineLevel="0" collapsed="false">
      <c r="A4405" s="0" t="s">
        <v>19</v>
      </c>
      <c r="B4405" s="0" t="s">
        <v>113</v>
      </c>
      <c r="C4405" s="0" t="s">
        <v>108</v>
      </c>
      <c r="D4405" s="116" t="n">
        <v>41791</v>
      </c>
      <c r="E4405" s="0" t="n">
        <v>0.02</v>
      </c>
      <c r="F4405" s="0" t="n">
        <v>3133121</v>
      </c>
      <c r="G4405" s="151" t="s">
        <v>111</v>
      </c>
      <c r="H4405" s="151" t="s">
        <v>111</v>
      </c>
      <c r="I4405" s="152" t="s">
        <v>112</v>
      </c>
    </row>
    <row r="4406" customFormat="false" ht="12.75" hidden="false" customHeight="false" outlineLevel="0" collapsed="false">
      <c r="A4406" s="0" t="s">
        <v>21</v>
      </c>
      <c r="B4406" s="0" t="s">
        <v>110</v>
      </c>
      <c r="C4406" s="0" t="s">
        <v>108</v>
      </c>
      <c r="D4406" s="116" t="n">
        <v>41791</v>
      </c>
      <c r="E4406" s="0" t="n">
        <v>0</v>
      </c>
      <c r="F4406" s="0" t="n">
        <v>3133122</v>
      </c>
      <c r="G4406" s="151" t="s">
        <v>111</v>
      </c>
      <c r="H4406" s="151" t="s">
        <v>111</v>
      </c>
      <c r="I4406" s="152" t="s">
        <v>112</v>
      </c>
    </row>
    <row r="4407" customFormat="false" ht="12.75" hidden="false" customHeight="false" outlineLevel="0" collapsed="false">
      <c r="A4407" s="0" t="s">
        <v>21</v>
      </c>
      <c r="B4407" s="0" t="s">
        <v>113</v>
      </c>
      <c r="C4407" s="0" t="s">
        <v>108</v>
      </c>
      <c r="D4407" s="116" t="n">
        <v>41791</v>
      </c>
      <c r="E4407" s="0" t="n">
        <v>0</v>
      </c>
      <c r="F4407" s="0" t="n">
        <v>3133123</v>
      </c>
      <c r="G4407" s="151" t="s">
        <v>111</v>
      </c>
      <c r="H4407" s="151" t="s">
        <v>111</v>
      </c>
      <c r="I4407" s="152" t="s">
        <v>112</v>
      </c>
    </row>
    <row r="4408" customFormat="false" ht="12.75" hidden="false" customHeight="false" outlineLevel="0" collapsed="false">
      <c r="A4408" s="0" t="s">
        <v>73</v>
      </c>
      <c r="B4408" s="0" t="s">
        <v>80</v>
      </c>
      <c r="C4408" s="0" t="s">
        <v>108</v>
      </c>
      <c r="D4408" s="116" t="n">
        <v>41791</v>
      </c>
      <c r="E4408" s="0" t="n">
        <v>0.005</v>
      </c>
      <c r="F4408" s="0" t="n">
        <v>3133124</v>
      </c>
      <c r="G4408" s="151" t="s">
        <v>111</v>
      </c>
      <c r="H4408" s="151" t="s">
        <v>111</v>
      </c>
      <c r="I4408" s="152" t="s">
        <v>112</v>
      </c>
    </row>
    <row r="4409" customFormat="false" ht="12.75" hidden="false" customHeight="false" outlineLevel="0" collapsed="false">
      <c r="A4409" s="0" t="s">
        <v>74</v>
      </c>
      <c r="B4409" s="0" t="s">
        <v>80</v>
      </c>
      <c r="C4409" s="0" t="s">
        <v>108</v>
      </c>
      <c r="D4409" s="116" t="n">
        <v>41791</v>
      </c>
      <c r="E4409" s="0" t="n">
        <v>0.035</v>
      </c>
      <c r="F4409" s="0" t="n">
        <v>3133125</v>
      </c>
      <c r="G4409" s="151" t="s">
        <v>111</v>
      </c>
      <c r="H4409" s="151" t="s">
        <v>111</v>
      </c>
      <c r="I4409" s="152" t="s">
        <v>112</v>
      </c>
    </row>
    <row r="4410" customFormat="false" ht="12.75" hidden="false" customHeight="false" outlineLevel="0" collapsed="false">
      <c r="A4410" s="0" t="s">
        <v>75</v>
      </c>
      <c r="B4410" s="0" t="s">
        <v>80</v>
      </c>
      <c r="C4410" s="0" t="s">
        <v>108</v>
      </c>
      <c r="D4410" s="116" t="n">
        <v>41791</v>
      </c>
      <c r="E4410" s="0" t="n">
        <v>-0.035</v>
      </c>
      <c r="F4410" s="0" t="n">
        <v>3133126</v>
      </c>
      <c r="G4410" s="151" t="s">
        <v>111</v>
      </c>
      <c r="H4410" s="151" t="s">
        <v>111</v>
      </c>
      <c r="I4410" s="152" t="s">
        <v>112</v>
      </c>
    </row>
    <row r="4411" customFormat="false" ht="12.75" hidden="false" customHeight="false" outlineLevel="0" collapsed="false">
      <c r="A4411" s="0" t="s">
        <v>76</v>
      </c>
      <c r="B4411" s="0" t="s">
        <v>80</v>
      </c>
      <c r="C4411" s="0" t="s">
        <v>108</v>
      </c>
      <c r="D4411" s="116" t="n">
        <v>41791</v>
      </c>
      <c r="E4411" s="0" t="n">
        <v>0.035</v>
      </c>
      <c r="F4411" s="0" t="n">
        <v>3133127</v>
      </c>
      <c r="G4411" s="151" t="s">
        <v>111</v>
      </c>
      <c r="H4411" s="151" t="s">
        <v>111</v>
      </c>
      <c r="I4411" s="152" t="s">
        <v>112</v>
      </c>
    </row>
    <row r="4412" customFormat="false" ht="12.75" hidden="false" customHeight="false" outlineLevel="0" collapsed="false">
      <c r="A4412" s="0" t="s">
        <v>72</v>
      </c>
      <c r="B4412" s="0" t="s">
        <v>80</v>
      </c>
      <c r="C4412" s="0" t="s">
        <v>108</v>
      </c>
      <c r="D4412" s="116" t="n">
        <v>41791</v>
      </c>
      <c r="E4412" s="158" t="n">
        <v>41821</v>
      </c>
      <c r="I4412" s="152" t="s">
        <v>109</v>
      </c>
    </row>
    <row r="4413" customFormat="false" ht="12.75" hidden="false" customHeight="false" outlineLevel="0" collapsed="false">
      <c r="A4413" s="0" t="s">
        <v>59</v>
      </c>
      <c r="B4413" s="0" t="s">
        <v>110</v>
      </c>
      <c r="C4413" s="0" t="s">
        <v>108</v>
      </c>
      <c r="D4413" s="116" t="n">
        <v>41821</v>
      </c>
      <c r="E4413" s="0" t="n">
        <v>0.3975</v>
      </c>
      <c r="F4413" s="0" t="n">
        <v>3133100</v>
      </c>
      <c r="G4413" s="151" t="s">
        <v>111</v>
      </c>
      <c r="H4413" s="151" t="s">
        <v>111</v>
      </c>
      <c r="I4413" s="152" t="s">
        <v>112</v>
      </c>
    </row>
    <row r="4414" customFormat="false" ht="12.75" hidden="false" customHeight="false" outlineLevel="0" collapsed="false">
      <c r="A4414" s="0" t="s">
        <v>59</v>
      </c>
      <c r="B4414" s="0" t="s">
        <v>113</v>
      </c>
      <c r="C4414" s="0" t="s">
        <v>108</v>
      </c>
      <c r="D4414" s="116" t="n">
        <v>41821</v>
      </c>
      <c r="E4414" s="0" t="n">
        <v>0.02</v>
      </c>
      <c r="F4414" s="0" t="n">
        <v>3133101</v>
      </c>
      <c r="G4414" s="151" t="s">
        <v>111</v>
      </c>
      <c r="H4414" s="151" t="s">
        <v>111</v>
      </c>
      <c r="I4414" s="152" t="s">
        <v>112</v>
      </c>
    </row>
    <row r="4415" customFormat="false" ht="12.75" hidden="false" customHeight="false" outlineLevel="0" collapsed="false">
      <c r="A4415" s="0" t="s">
        <v>60</v>
      </c>
      <c r="B4415" s="0" t="s">
        <v>110</v>
      </c>
      <c r="C4415" s="0" t="s">
        <v>108</v>
      </c>
      <c r="D4415" s="116" t="n">
        <v>41821</v>
      </c>
      <c r="E4415" s="0" t="n">
        <v>0.3975</v>
      </c>
      <c r="F4415" s="0" t="n">
        <v>3133102</v>
      </c>
      <c r="G4415" s="151" t="s">
        <v>111</v>
      </c>
      <c r="H4415" s="151" t="s">
        <v>111</v>
      </c>
      <c r="I4415" s="152" t="s">
        <v>112</v>
      </c>
    </row>
    <row r="4416" customFormat="false" ht="12.75" hidden="false" customHeight="false" outlineLevel="0" collapsed="false">
      <c r="A4416" s="0" t="s">
        <v>60</v>
      </c>
      <c r="B4416" s="0" t="s">
        <v>113</v>
      </c>
      <c r="C4416" s="0" t="s">
        <v>108</v>
      </c>
      <c r="D4416" s="116" t="n">
        <v>41821</v>
      </c>
      <c r="E4416" s="0" t="n">
        <v>0.07</v>
      </c>
      <c r="F4416" s="0" t="n">
        <v>3133103</v>
      </c>
      <c r="G4416" s="151" t="s">
        <v>111</v>
      </c>
      <c r="H4416" s="151" t="s">
        <v>111</v>
      </c>
      <c r="I4416" s="152" t="s">
        <v>112</v>
      </c>
    </row>
    <row r="4417" customFormat="false" ht="12.75" hidden="false" customHeight="false" outlineLevel="0" collapsed="false">
      <c r="A4417" s="0" t="s">
        <v>61</v>
      </c>
      <c r="B4417" s="0" t="s">
        <v>110</v>
      </c>
      <c r="C4417" s="0" t="s">
        <v>108</v>
      </c>
      <c r="D4417" s="116" t="n">
        <v>41821</v>
      </c>
      <c r="E4417" s="0" t="n">
        <v>0.3975</v>
      </c>
      <c r="F4417" s="0" t="n">
        <v>3133104</v>
      </c>
      <c r="G4417" s="151" t="s">
        <v>111</v>
      </c>
      <c r="H4417" s="151" t="s">
        <v>111</v>
      </c>
      <c r="I4417" s="152" t="s">
        <v>112</v>
      </c>
    </row>
    <row r="4418" customFormat="false" ht="12.75" hidden="false" customHeight="false" outlineLevel="0" collapsed="false">
      <c r="A4418" s="0" t="s">
        <v>61</v>
      </c>
      <c r="B4418" s="0" t="s">
        <v>113</v>
      </c>
      <c r="C4418" s="0" t="s">
        <v>108</v>
      </c>
      <c r="D4418" s="116" t="n">
        <v>41821</v>
      </c>
      <c r="E4418" s="0" t="n">
        <v>0.02</v>
      </c>
      <c r="F4418" s="0" t="n">
        <v>3133105</v>
      </c>
      <c r="G4418" s="151" t="s">
        <v>111</v>
      </c>
      <c r="H4418" s="151" t="s">
        <v>111</v>
      </c>
      <c r="I4418" s="152" t="s">
        <v>112</v>
      </c>
    </row>
    <row r="4419" customFormat="false" ht="12.75" hidden="false" customHeight="false" outlineLevel="0" collapsed="false">
      <c r="A4419" s="0" t="s">
        <v>62</v>
      </c>
      <c r="B4419" s="0" t="s">
        <v>110</v>
      </c>
      <c r="C4419" s="0" t="s">
        <v>108</v>
      </c>
      <c r="D4419" s="116" t="n">
        <v>41821</v>
      </c>
      <c r="E4419" s="0" t="n">
        <v>0.3975</v>
      </c>
      <c r="F4419" s="0" t="n">
        <v>3133106</v>
      </c>
      <c r="G4419" s="151" t="s">
        <v>111</v>
      </c>
      <c r="H4419" s="151" t="s">
        <v>111</v>
      </c>
      <c r="I4419" s="152" t="s">
        <v>112</v>
      </c>
    </row>
    <row r="4420" customFormat="false" ht="12.75" hidden="false" customHeight="false" outlineLevel="0" collapsed="false">
      <c r="A4420" s="0" t="s">
        <v>62</v>
      </c>
      <c r="B4420" s="0" t="s">
        <v>113</v>
      </c>
      <c r="C4420" s="0" t="s">
        <v>108</v>
      </c>
      <c r="D4420" s="116" t="n">
        <v>41821</v>
      </c>
      <c r="E4420" s="0" t="n">
        <v>0.07</v>
      </c>
      <c r="F4420" s="0" t="n">
        <v>3133107</v>
      </c>
      <c r="G4420" s="151" t="s">
        <v>111</v>
      </c>
      <c r="H4420" s="151" t="s">
        <v>111</v>
      </c>
      <c r="I4420" s="152" t="s">
        <v>112</v>
      </c>
    </row>
    <row r="4421" customFormat="false" ht="12.75" hidden="false" customHeight="false" outlineLevel="0" collapsed="false">
      <c r="A4421" s="0" t="s">
        <v>49</v>
      </c>
      <c r="B4421" s="0" t="s">
        <v>110</v>
      </c>
      <c r="C4421" s="0" t="s">
        <v>108</v>
      </c>
      <c r="D4421" s="116" t="n">
        <v>41821</v>
      </c>
      <c r="E4421" s="0" t="n">
        <v>0.35</v>
      </c>
      <c r="F4421" s="0" t="n">
        <v>3133108</v>
      </c>
      <c r="G4421" s="151" t="s">
        <v>111</v>
      </c>
      <c r="H4421" s="151" t="s">
        <v>111</v>
      </c>
      <c r="I4421" s="152" t="s">
        <v>112</v>
      </c>
    </row>
    <row r="4422" customFormat="false" ht="12.75" hidden="false" customHeight="false" outlineLevel="0" collapsed="false">
      <c r="A4422" s="0" t="s">
        <v>49</v>
      </c>
      <c r="B4422" s="0" t="s">
        <v>113</v>
      </c>
      <c r="C4422" s="0" t="s">
        <v>108</v>
      </c>
      <c r="D4422" s="116" t="n">
        <v>41821</v>
      </c>
      <c r="E4422" s="0" t="n">
        <v>0.005</v>
      </c>
      <c r="F4422" s="0" t="n">
        <v>3133109</v>
      </c>
      <c r="G4422" s="151" t="s">
        <v>111</v>
      </c>
      <c r="H4422" s="151" t="s">
        <v>111</v>
      </c>
      <c r="I4422" s="152" t="s">
        <v>112</v>
      </c>
    </row>
    <row r="4423" customFormat="false" ht="12.75" hidden="false" customHeight="false" outlineLevel="0" collapsed="false">
      <c r="A4423" s="0" t="s">
        <v>50</v>
      </c>
      <c r="B4423" s="0" t="s">
        <v>110</v>
      </c>
      <c r="C4423" s="0" t="s">
        <v>108</v>
      </c>
      <c r="D4423" s="116" t="n">
        <v>41821</v>
      </c>
      <c r="E4423" s="0" t="n">
        <v>0.41</v>
      </c>
      <c r="F4423" s="0" t="n">
        <v>3133110</v>
      </c>
      <c r="G4423" s="151" t="s">
        <v>111</v>
      </c>
      <c r="H4423" s="151" t="s">
        <v>111</v>
      </c>
      <c r="I4423" s="152" t="s">
        <v>112</v>
      </c>
    </row>
    <row r="4424" customFormat="false" ht="12.75" hidden="false" customHeight="false" outlineLevel="0" collapsed="false">
      <c r="A4424" s="0" t="s">
        <v>50</v>
      </c>
      <c r="B4424" s="0" t="s">
        <v>113</v>
      </c>
      <c r="C4424" s="0" t="s">
        <v>108</v>
      </c>
      <c r="D4424" s="116" t="n">
        <v>41821</v>
      </c>
      <c r="E4424" s="0" t="n">
        <v>-0.02</v>
      </c>
      <c r="F4424" s="0" t="n">
        <v>3133111</v>
      </c>
      <c r="G4424" s="151" t="s">
        <v>111</v>
      </c>
      <c r="H4424" s="151" t="s">
        <v>111</v>
      </c>
      <c r="I4424" s="152" t="s">
        <v>112</v>
      </c>
    </row>
    <row r="4425" customFormat="false" ht="12.75" hidden="false" customHeight="false" outlineLevel="0" collapsed="false">
      <c r="A4425" s="0" t="s">
        <v>51</v>
      </c>
      <c r="B4425" s="0" t="s">
        <v>110</v>
      </c>
      <c r="C4425" s="0" t="s">
        <v>108</v>
      </c>
      <c r="D4425" s="116" t="n">
        <v>41821</v>
      </c>
      <c r="E4425" s="0" t="n">
        <v>0.41</v>
      </c>
      <c r="F4425" s="0" t="n">
        <v>3133112</v>
      </c>
      <c r="G4425" s="151" t="s">
        <v>111</v>
      </c>
      <c r="H4425" s="151" t="s">
        <v>111</v>
      </c>
      <c r="I4425" s="152" t="s">
        <v>112</v>
      </c>
    </row>
    <row r="4426" customFormat="false" ht="12.75" hidden="false" customHeight="false" outlineLevel="0" collapsed="false">
      <c r="A4426" s="0" t="s">
        <v>51</v>
      </c>
      <c r="B4426" s="0" t="s">
        <v>113</v>
      </c>
      <c r="C4426" s="0" t="s">
        <v>108</v>
      </c>
      <c r="D4426" s="116" t="n">
        <v>41821</v>
      </c>
      <c r="E4426" s="0" t="n">
        <v>0.035</v>
      </c>
      <c r="F4426" s="0" t="n">
        <v>3133113</v>
      </c>
      <c r="G4426" s="151" t="s">
        <v>111</v>
      </c>
      <c r="H4426" s="151" t="s">
        <v>111</v>
      </c>
      <c r="I4426" s="152" t="s">
        <v>112</v>
      </c>
    </row>
    <row r="4427" customFormat="false" ht="12.75" hidden="false" customHeight="false" outlineLevel="0" collapsed="false">
      <c r="A4427" s="0" t="s">
        <v>52</v>
      </c>
      <c r="B4427" s="0" t="s">
        <v>110</v>
      </c>
      <c r="C4427" s="0" t="s">
        <v>108</v>
      </c>
      <c r="D4427" s="116" t="n">
        <v>41821</v>
      </c>
      <c r="E4427" s="0" t="n">
        <v>0.41</v>
      </c>
      <c r="F4427" s="0" t="n">
        <v>3133114</v>
      </c>
      <c r="G4427" s="151" t="s">
        <v>111</v>
      </c>
      <c r="H4427" s="151" t="s">
        <v>111</v>
      </c>
      <c r="I4427" s="152" t="s">
        <v>112</v>
      </c>
    </row>
    <row r="4428" customFormat="false" ht="12.75" hidden="false" customHeight="false" outlineLevel="0" collapsed="false">
      <c r="A4428" s="0" t="s">
        <v>52</v>
      </c>
      <c r="B4428" s="0" t="s">
        <v>113</v>
      </c>
      <c r="C4428" s="0" t="s">
        <v>108</v>
      </c>
      <c r="D4428" s="116" t="n">
        <v>41821</v>
      </c>
      <c r="E4428" s="0" t="n">
        <v>-0.02</v>
      </c>
      <c r="F4428" s="0" t="n">
        <v>3133115</v>
      </c>
      <c r="G4428" s="151" t="s">
        <v>111</v>
      </c>
      <c r="H4428" s="151" t="s">
        <v>111</v>
      </c>
      <c r="I4428" s="152" t="s">
        <v>112</v>
      </c>
    </row>
    <row r="4429" customFormat="false" ht="12.75" hidden="false" customHeight="false" outlineLevel="0" collapsed="false">
      <c r="A4429" s="0" t="s">
        <v>17</v>
      </c>
      <c r="B4429" s="0" t="s">
        <v>110</v>
      </c>
      <c r="C4429" s="0" t="s">
        <v>108</v>
      </c>
      <c r="D4429" s="116" t="n">
        <v>41821</v>
      </c>
      <c r="E4429" s="0" t="n">
        <v>0</v>
      </c>
      <c r="F4429" s="0" t="n">
        <v>3133116</v>
      </c>
      <c r="G4429" s="151" t="s">
        <v>111</v>
      </c>
      <c r="H4429" s="151" t="s">
        <v>111</v>
      </c>
      <c r="I4429" s="152" t="s">
        <v>112</v>
      </c>
    </row>
    <row r="4430" customFormat="false" ht="12.75" hidden="false" customHeight="false" outlineLevel="0" collapsed="false">
      <c r="A4430" s="0" t="s">
        <v>17</v>
      </c>
      <c r="B4430" s="0" t="s">
        <v>113</v>
      </c>
      <c r="C4430" s="0" t="s">
        <v>108</v>
      </c>
      <c r="D4430" s="116" t="n">
        <v>41821</v>
      </c>
      <c r="E4430" s="0" t="n">
        <v>0</v>
      </c>
      <c r="F4430" s="0" t="n">
        <v>3133117</v>
      </c>
      <c r="G4430" s="151" t="s">
        <v>111</v>
      </c>
      <c r="H4430" s="151" t="s">
        <v>111</v>
      </c>
      <c r="I4430" s="152" t="s">
        <v>112</v>
      </c>
    </row>
    <row r="4431" customFormat="false" ht="12.75" hidden="false" customHeight="false" outlineLevel="0" collapsed="false">
      <c r="A4431" s="0" t="s">
        <v>18</v>
      </c>
      <c r="B4431" s="0" t="s">
        <v>110</v>
      </c>
      <c r="C4431" s="0" t="s">
        <v>108</v>
      </c>
      <c r="D4431" s="116" t="n">
        <v>41821</v>
      </c>
      <c r="E4431" s="0" t="n">
        <v>0</v>
      </c>
      <c r="F4431" s="0" t="n">
        <v>3133118</v>
      </c>
      <c r="G4431" s="151" t="s">
        <v>111</v>
      </c>
      <c r="H4431" s="151" t="s">
        <v>111</v>
      </c>
      <c r="I4431" s="152" t="s">
        <v>112</v>
      </c>
    </row>
    <row r="4432" customFormat="false" ht="12.75" hidden="false" customHeight="false" outlineLevel="0" collapsed="false">
      <c r="A4432" s="0" t="s">
        <v>18</v>
      </c>
      <c r="B4432" s="0" t="s">
        <v>113</v>
      </c>
      <c r="C4432" s="0" t="s">
        <v>108</v>
      </c>
      <c r="D4432" s="116" t="n">
        <v>41821</v>
      </c>
      <c r="E4432" s="0" t="n">
        <v>0</v>
      </c>
      <c r="F4432" s="0" t="n">
        <v>3133119</v>
      </c>
      <c r="G4432" s="151" t="s">
        <v>111</v>
      </c>
      <c r="H4432" s="151" t="s">
        <v>111</v>
      </c>
      <c r="I4432" s="152" t="s">
        <v>112</v>
      </c>
    </row>
    <row r="4433" customFormat="false" ht="12.75" hidden="false" customHeight="false" outlineLevel="0" collapsed="false">
      <c r="A4433" s="0" t="s">
        <v>19</v>
      </c>
      <c r="B4433" s="0" t="s">
        <v>110</v>
      </c>
      <c r="C4433" s="0" t="s">
        <v>108</v>
      </c>
      <c r="D4433" s="116" t="n">
        <v>41821</v>
      </c>
      <c r="E4433" s="0" t="n">
        <v>0.3975</v>
      </c>
      <c r="F4433" s="0" t="n">
        <v>3133120</v>
      </c>
      <c r="G4433" s="151" t="s">
        <v>111</v>
      </c>
      <c r="H4433" s="151" t="s">
        <v>111</v>
      </c>
      <c r="I4433" s="152" t="s">
        <v>112</v>
      </c>
    </row>
    <row r="4434" customFormat="false" ht="12.75" hidden="false" customHeight="false" outlineLevel="0" collapsed="false">
      <c r="A4434" s="0" t="s">
        <v>19</v>
      </c>
      <c r="B4434" s="0" t="s">
        <v>113</v>
      </c>
      <c r="C4434" s="0" t="s">
        <v>108</v>
      </c>
      <c r="D4434" s="116" t="n">
        <v>41821</v>
      </c>
      <c r="E4434" s="0" t="n">
        <v>0.02</v>
      </c>
      <c r="F4434" s="0" t="n">
        <v>3133121</v>
      </c>
      <c r="G4434" s="151" t="s">
        <v>111</v>
      </c>
      <c r="H4434" s="151" t="s">
        <v>111</v>
      </c>
      <c r="I4434" s="152" t="s">
        <v>112</v>
      </c>
    </row>
    <row r="4435" customFormat="false" ht="12.75" hidden="false" customHeight="false" outlineLevel="0" collapsed="false">
      <c r="A4435" s="0" t="s">
        <v>21</v>
      </c>
      <c r="B4435" s="0" t="s">
        <v>110</v>
      </c>
      <c r="C4435" s="0" t="s">
        <v>108</v>
      </c>
      <c r="D4435" s="116" t="n">
        <v>41821</v>
      </c>
      <c r="E4435" s="0" t="n">
        <v>0</v>
      </c>
      <c r="F4435" s="0" t="n">
        <v>3133122</v>
      </c>
      <c r="G4435" s="151" t="s">
        <v>111</v>
      </c>
      <c r="H4435" s="151" t="s">
        <v>111</v>
      </c>
      <c r="I4435" s="152" t="s">
        <v>112</v>
      </c>
    </row>
    <row r="4436" customFormat="false" ht="12.75" hidden="false" customHeight="false" outlineLevel="0" collapsed="false">
      <c r="A4436" s="0" t="s">
        <v>21</v>
      </c>
      <c r="B4436" s="0" t="s">
        <v>113</v>
      </c>
      <c r="C4436" s="0" t="s">
        <v>108</v>
      </c>
      <c r="D4436" s="116" t="n">
        <v>41821</v>
      </c>
      <c r="E4436" s="0" t="n">
        <v>0</v>
      </c>
      <c r="F4436" s="0" t="n">
        <v>3133123</v>
      </c>
      <c r="G4436" s="151" t="s">
        <v>111</v>
      </c>
      <c r="H4436" s="151" t="s">
        <v>111</v>
      </c>
      <c r="I4436" s="152" t="s">
        <v>112</v>
      </c>
    </row>
    <row r="4437" customFormat="false" ht="12.75" hidden="false" customHeight="false" outlineLevel="0" collapsed="false">
      <c r="A4437" s="0" t="s">
        <v>73</v>
      </c>
      <c r="B4437" s="0" t="s">
        <v>80</v>
      </c>
      <c r="C4437" s="0" t="s">
        <v>108</v>
      </c>
      <c r="D4437" s="116" t="n">
        <v>41821</v>
      </c>
      <c r="E4437" s="0" t="n">
        <v>0.005</v>
      </c>
      <c r="F4437" s="0" t="n">
        <v>3133124</v>
      </c>
      <c r="G4437" s="151" t="s">
        <v>111</v>
      </c>
      <c r="H4437" s="151" t="s">
        <v>111</v>
      </c>
      <c r="I4437" s="152" t="s">
        <v>112</v>
      </c>
    </row>
    <row r="4438" customFormat="false" ht="12.75" hidden="false" customHeight="false" outlineLevel="0" collapsed="false">
      <c r="A4438" s="0" t="s">
        <v>74</v>
      </c>
      <c r="B4438" s="0" t="s">
        <v>80</v>
      </c>
      <c r="C4438" s="0" t="s">
        <v>108</v>
      </c>
      <c r="D4438" s="116" t="n">
        <v>41821</v>
      </c>
      <c r="E4438" s="0" t="n">
        <v>0.035</v>
      </c>
      <c r="F4438" s="0" t="n">
        <v>3133125</v>
      </c>
      <c r="G4438" s="151" t="s">
        <v>111</v>
      </c>
      <c r="H4438" s="151" t="s">
        <v>111</v>
      </c>
      <c r="I4438" s="152" t="s">
        <v>112</v>
      </c>
    </row>
    <row r="4439" customFormat="false" ht="12.75" hidden="false" customHeight="false" outlineLevel="0" collapsed="false">
      <c r="A4439" s="0" t="s">
        <v>75</v>
      </c>
      <c r="B4439" s="0" t="s">
        <v>80</v>
      </c>
      <c r="C4439" s="0" t="s">
        <v>108</v>
      </c>
      <c r="D4439" s="116" t="n">
        <v>41821</v>
      </c>
      <c r="E4439" s="0" t="n">
        <v>-0.02</v>
      </c>
      <c r="F4439" s="0" t="n">
        <v>3133126</v>
      </c>
      <c r="G4439" s="151" t="s">
        <v>111</v>
      </c>
      <c r="H4439" s="151" t="s">
        <v>111</v>
      </c>
      <c r="I4439" s="152" t="s">
        <v>112</v>
      </c>
    </row>
    <row r="4440" customFormat="false" ht="12.75" hidden="false" customHeight="false" outlineLevel="0" collapsed="false">
      <c r="A4440" s="0" t="s">
        <v>76</v>
      </c>
      <c r="B4440" s="0" t="s">
        <v>80</v>
      </c>
      <c r="C4440" s="0" t="s">
        <v>108</v>
      </c>
      <c r="D4440" s="116" t="n">
        <v>41821</v>
      </c>
      <c r="E4440" s="0" t="n">
        <v>0.035</v>
      </c>
      <c r="F4440" s="0" t="n">
        <v>3133127</v>
      </c>
      <c r="G4440" s="151" t="s">
        <v>111</v>
      </c>
      <c r="H4440" s="151" t="s">
        <v>111</v>
      </c>
      <c r="I4440" s="152" t="s">
        <v>112</v>
      </c>
    </row>
    <row r="4441" customFormat="false" ht="12.75" hidden="false" customHeight="false" outlineLevel="0" collapsed="false">
      <c r="A4441" s="0" t="s">
        <v>72</v>
      </c>
      <c r="B4441" s="0" t="s">
        <v>80</v>
      </c>
      <c r="C4441" s="0" t="s">
        <v>108</v>
      </c>
      <c r="D4441" s="116" t="n">
        <v>41821</v>
      </c>
      <c r="E4441" s="158" t="n">
        <v>41852</v>
      </c>
      <c r="I4441" s="152" t="s">
        <v>109</v>
      </c>
    </row>
    <row r="4442" customFormat="false" ht="12.75" hidden="false" customHeight="false" outlineLevel="0" collapsed="false">
      <c r="A4442" s="0" t="s">
        <v>59</v>
      </c>
      <c r="B4442" s="0" t="s">
        <v>110</v>
      </c>
      <c r="C4442" s="0" t="s">
        <v>108</v>
      </c>
      <c r="D4442" s="116" t="n">
        <v>41852</v>
      </c>
      <c r="E4442" s="0" t="n">
        <v>0.4</v>
      </c>
      <c r="F4442" s="0" t="n">
        <v>3133100</v>
      </c>
      <c r="G4442" s="151" t="s">
        <v>111</v>
      </c>
      <c r="H4442" s="151" t="s">
        <v>111</v>
      </c>
      <c r="I4442" s="152" t="s">
        <v>112</v>
      </c>
    </row>
    <row r="4443" customFormat="false" ht="12.75" hidden="false" customHeight="false" outlineLevel="0" collapsed="false">
      <c r="A4443" s="0" t="s">
        <v>59</v>
      </c>
      <c r="B4443" s="0" t="s">
        <v>113</v>
      </c>
      <c r="C4443" s="0" t="s">
        <v>108</v>
      </c>
      <c r="D4443" s="116" t="n">
        <v>41852</v>
      </c>
      <c r="E4443" s="0" t="n">
        <v>0.02</v>
      </c>
      <c r="F4443" s="0" t="n">
        <v>3133101</v>
      </c>
      <c r="G4443" s="151" t="s">
        <v>111</v>
      </c>
      <c r="H4443" s="151" t="s">
        <v>111</v>
      </c>
      <c r="I4443" s="152" t="s">
        <v>112</v>
      </c>
    </row>
    <row r="4444" customFormat="false" ht="12.75" hidden="false" customHeight="false" outlineLevel="0" collapsed="false">
      <c r="A4444" s="0" t="s">
        <v>60</v>
      </c>
      <c r="B4444" s="0" t="s">
        <v>110</v>
      </c>
      <c r="C4444" s="0" t="s">
        <v>108</v>
      </c>
      <c r="D4444" s="116" t="n">
        <v>41852</v>
      </c>
      <c r="E4444" s="0" t="n">
        <v>0.4</v>
      </c>
      <c r="F4444" s="0" t="n">
        <v>3133102</v>
      </c>
      <c r="G4444" s="151" t="s">
        <v>111</v>
      </c>
      <c r="H4444" s="151" t="s">
        <v>111</v>
      </c>
      <c r="I4444" s="152" t="s">
        <v>112</v>
      </c>
    </row>
    <row r="4445" customFormat="false" ht="12.75" hidden="false" customHeight="false" outlineLevel="0" collapsed="false">
      <c r="A4445" s="0" t="s">
        <v>60</v>
      </c>
      <c r="B4445" s="0" t="s">
        <v>113</v>
      </c>
      <c r="C4445" s="0" t="s">
        <v>108</v>
      </c>
      <c r="D4445" s="116" t="n">
        <v>41852</v>
      </c>
      <c r="E4445" s="0" t="n">
        <v>0.07</v>
      </c>
      <c r="F4445" s="0" t="n">
        <v>3133103</v>
      </c>
      <c r="G4445" s="151" t="s">
        <v>111</v>
      </c>
      <c r="H4445" s="151" t="s">
        <v>111</v>
      </c>
      <c r="I4445" s="152" t="s">
        <v>112</v>
      </c>
    </row>
    <row r="4446" customFormat="false" ht="12.75" hidden="false" customHeight="false" outlineLevel="0" collapsed="false">
      <c r="A4446" s="0" t="s">
        <v>61</v>
      </c>
      <c r="B4446" s="0" t="s">
        <v>110</v>
      </c>
      <c r="C4446" s="0" t="s">
        <v>108</v>
      </c>
      <c r="D4446" s="116" t="n">
        <v>41852</v>
      </c>
      <c r="E4446" s="0" t="n">
        <v>0.4</v>
      </c>
      <c r="F4446" s="0" t="n">
        <v>3133104</v>
      </c>
      <c r="G4446" s="151" t="s">
        <v>111</v>
      </c>
      <c r="H4446" s="151" t="s">
        <v>111</v>
      </c>
      <c r="I4446" s="152" t="s">
        <v>112</v>
      </c>
    </row>
    <row r="4447" customFormat="false" ht="12.75" hidden="false" customHeight="false" outlineLevel="0" collapsed="false">
      <c r="A4447" s="0" t="s">
        <v>61</v>
      </c>
      <c r="B4447" s="0" t="s">
        <v>113</v>
      </c>
      <c r="C4447" s="0" t="s">
        <v>108</v>
      </c>
      <c r="D4447" s="116" t="n">
        <v>41852</v>
      </c>
      <c r="E4447" s="0" t="n">
        <v>0.02</v>
      </c>
      <c r="F4447" s="0" t="n">
        <v>3133105</v>
      </c>
      <c r="G4447" s="151" t="s">
        <v>111</v>
      </c>
      <c r="H4447" s="151" t="s">
        <v>111</v>
      </c>
      <c r="I4447" s="152" t="s">
        <v>112</v>
      </c>
    </row>
    <row r="4448" customFormat="false" ht="12.75" hidden="false" customHeight="false" outlineLevel="0" collapsed="false">
      <c r="A4448" s="0" t="s">
        <v>62</v>
      </c>
      <c r="B4448" s="0" t="s">
        <v>110</v>
      </c>
      <c r="C4448" s="0" t="s">
        <v>108</v>
      </c>
      <c r="D4448" s="116" t="n">
        <v>41852</v>
      </c>
      <c r="E4448" s="0" t="n">
        <v>0.4</v>
      </c>
      <c r="F4448" s="0" t="n">
        <v>3133106</v>
      </c>
      <c r="G4448" s="151" t="s">
        <v>111</v>
      </c>
      <c r="H4448" s="151" t="s">
        <v>111</v>
      </c>
      <c r="I4448" s="152" t="s">
        <v>112</v>
      </c>
    </row>
    <row r="4449" customFormat="false" ht="12.75" hidden="false" customHeight="false" outlineLevel="0" collapsed="false">
      <c r="A4449" s="0" t="s">
        <v>62</v>
      </c>
      <c r="B4449" s="0" t="s">
        <v>113</v>
      </c>
      <c r="C4449" s="0" t="s">
        <v>108</v>
      </c>
      <c r="D4449" s="116" t="n">
        <v>41852</v>
      </c>
      <c r="E4449" s="0" t="n">
        <v>0.07</v>
      </c>
      <c r="F4449" s="0" t="n">
        <v>3133107</v>
      </c>
      <c r="G4449" s="151" t="s">
        <v>111</v>
      </c>
      <c r="H4449" s="151" t="s">
        <v>111</v>
      </c>
      <c r="I4449" s="152" t="s">
        <v>112</v>
      </c>
    </row>
    <row r="4450" customFormat="false" ht="12.75" hidden="false" customHeight="false" outlineLevel="0" collapsed="false">
      <c r="A4450" s="0" t="s">
        <v>49</v>
      </c>
      <c r="B4450" s="0" t="s">
        <v>110</v>
      </c>
      <c r="C4450" s="0" t="s">
        <v>108</v>
      </c>
      <c r="D4450" s="116" t="n">
        <v>41852</v>
      </c>
      <c r="E4450" s="0" t="n">
        <v>0.35</v>
      </c>
      <c r="F4450" s="0" t="n">
        <v>3133108</v>
      </c>
      <c r="G4450" s="151" t="s">
        <v>111</v>
      </c>
      <c r="H4450" s="151" t="s">
        <v>111</v>
      </c>
      <c r="I4450" s="152" t="s">
        <v>112</v>
      </c>
    </row>
    <row r="4451" customFormat="false" ht="12.75" hidden="false" customHeight="false" outlineLevel="0" collapsed="false">
      <c r="A4451" s="0" t="s">
        <v>49</v>
      </c>
      <c r="B4451" s="0" t="s">
        <v>113</v>
      </c>
      <c r="C4451" s="0" t="s">
        <v>108</v>
      </c>
      <c r="D4451" s="116" t="n">
        <v>41852</v>
      </c>
      <c r="E4451" s="0" t="n">
        <v>-0.005</v>
      </c>
      <c r="F4451" s="0" t="n">
        <v>3133109</v>
      </c>
      <c r="G4451" s="151" t="s">
        <v>111</v>
      </c>
      <c r="H4451" s="151" t="s">
        <v>111</v>
      </c>
      <c r="I4451" s="152" t="s">
        <v>112</v>
      </c>
    </row>
    <row r="4452" customFormat="false" ht="12.75" hidden="false" customHeight="false" outlineLevel="0" collapsed="false">
      <c r="A4452" s="0" t="s">
        <v>50</v>
      </c>
      <c r="B4452" s="0" t="s">
        <v>110</v>
      </c>
      <c r="C4452" s="0" t="s">
        <v>108</v>
      </c>
      <c r="D4452" s="116" t="n">
        <v>41852</v>
      </c>
      <c r="E4452" s="0" t="n">
        <v>0.41</v>
      </c>
      <c r="F4452" s="0" t="n">
        <v>3133110</v>
      </c>
      <c r="G4452" s="151" t="s">
        <v>111</v>
      </c>
      <c r="H4452" s="151" t="s">
        <v>111</v>
      </c>
      <c r="I4452" s="152" t="s">
        <v>112</v>
      </c>
    </row>
    <row r="4453" customFormat="false" ht="12.75" hidden="false" customHeight="false" outlineLevel="0" collapsed="false">
      <c r="A4453" s="0" t="s">
        <v>50</v>
      </c>
      <c r="B4453" s="0" t="s">
        <v>113</v>
      </c>
      <c r="C4453" s="0" t="s">
        <v>108</v>
      </c>
      <c r="D4453" s="116" t="n">
        <v>41852</v>
      </c>
      <c r="E4453" s="0" t="n">
        <v>-0.02</v>
      </c>
      <c r="F4453" s="0" t="n">
        <v>3133111</v>
      </c>
      <c r="G4453" s="151" t="s">
        <v>111</v>
      </c>
      <c r="H4453" s="151" t="s">
        <v>111</v>
      </c>
      <c r="I4453" s="152" t="s">
        <v>112</v>
      </c>
    </row>
    <row r="4454" customFormat="false" ht="12.75" hidden="false" customHeight="false" outlineLevel="0" collapsed="false">
      <c r="A4454" s="0" t="s">
        <v>51</v>
      </c>
      <c r="B4454" s="0" t="s">
        <v>110</v>
      </c>
      <c r="C4454" s="0" t="s">
        <v>108</v>
      </c>
      <c r="D4454" s="116" t="n">
        <v>41852</v>
      </c>
      <c r="E4454" s="0" t="n">
        <v>0.41</v>
      </c>
      <c r="F4454" s="0" t="n">
        <v>3133112</v>
      </c>
      <c r="G4454" s="151" t="s">
        <v>111</v>
      </c>
      <c r="H4454" s="151" t="s">
        <v>111</v>
      </c>
      <c r="I4454" s="152" t="s">
        <v>112</v>
      </c>
    </row>
    <row r="4455" customFormat="false" ht="12.75" hidden="false" customHeight="false" outlineLevel="0" collapsed="false">
      <c r="A4455" s="0" t="s">
        <v>51</v>
      </c>
      <c r="B4455" s="0" t="s">
        <v>113</v>
      </c>
      <c r="C4455" s="0" t="s">
        <v>108</v>
      </c>
      <c r="D4455" s="116" t="n">
        <v>41852</v>
      </c>
      <c r="E4455" s="0" t="n">
        <v>0.01</v>
      </c>
      <c r="F4455" s="0" t="n">
        <v>3133113</v>
      </c>
      <c r="G4455" s="151" t="s">
        <v>111</v>
      </c>
      <c r="H4455" s="151" t="s">
        <v>111</v>
      </c>
      <c r="I4455" s="152" t="s">
        <v>112</v>
      </c>
    </row>
    <row r="4456" customFormat="false" ht="12.75" hidden="false" customHeight="false" outlineLevel="0" collapsed="false">
      <c r="A4456" s="0" t="s">
        <v>52</v>
      </c>
      <c r="B4456" s="0" t="s">
        <v>110</v>
      </c>
      <c r="C4456" s="0" t="s">
        <v>108</v>
      </c>
      <c r="D4456" s="116" t="n">
        <v>41852</v>
      </c>
      <c r="E4456" s="0" t="n">
        <v>0.41</v>
      </c>
      <c r="F4456" s="0" t="n">
        <v>3133114</v>
      </c>
      <c r="G4456" s="151" t="s">
        <v>111</v>
      </c>
      <c r="H4456" s="151" t="s">
        <v>111</v>
      </c>
      <c r="I4456" s="152" t="s">
        <v>112</v>
      </c>
    </row>
    <row r="4457" customFormat="false" ht="12.75" hidden="false" customHeight="false" outlineLevel="0" collapsed="false">
      <c r="A4457" s="0" t="s">
        <v>52</v>
      </c>
      <c r="B4457" s="0" t="s">
        <v>113</v>
      </c>
      <c r="C4457" s="0" t="s">
        <v>108</v>
      </c>
      <c r="D4457" s="116" t="n">
        <v>41852</v>
      </c>
      <c r="E4457" s="0" t="n">
        <v>-0.02</v>
      </c>
      <c r="F4457" s="0" t="n">
        <v>3133115</v>
      </c>
      <c r="G4457" s="151" t="s">
        <v>111</v>
      </c>
      <c r="H4457" s="151" t="s">
        <v>111</v>
      </c>
      <c r="I4457" s="152" t="s">
        <v>112</v>
      </c>
    </row>
    <row r="4458" customFormat="false" ht="12.75" hidden="false" customHeight="false" outlineLevel="0" collapsed="false">
      <c r="A4458" s="0" t="s">
        <v>17</v>
      </c>
      <c r="B4458" s="0" t="s">
        <v>110</v>
      </c>
      <c r="C4458" s="0" t="s">
        <v>108</v>
      </c>
      <c r="D4458" s="116" t="n">
        <v>41852</v>
      </c>
      <c r="E4458" s="0" t="n">
        <v>0</v>
      </c>
      <c r="F4458" s="0" t="n">
        <v>3133116</v>
      </c>
      <c r="G4458" s="151" t="s">
        <v>111</v>
      </c>
      <c r="H4458" s="151" t="s">
        <v>111</v>
      </c>
      <c r="I4458" s="152" t="s">
        <v>112</v>
      </c>
    </row>
    <row r="4459" customFormat="false" ht="12.75" hidden="false" customHeight="false" outlineLevel="0" collapsed="false">
      <c r="A4459" s="0" t="s">
        <v>17</v>
      </c>
      <c r="B4459" s="0" t="s">
        <v>113</v>
      </c>
      <c r="C4459" s="0" t="s">
        <v>108</v>
      </c>
      <c r="D4459" s="116" t="n">
        <v>41852</v>
      </c>
      <c r="E4459" s="0" t="n">
        <v>0</v>
      </c>
      <c r="F4459" s="0" t="n">
        <v>3133117</v>
      </c>
      <c r="G4459" s="151" t="s">
        <v>111</v>
      </c>
      <c r="H4459" s="151" t="s">
        <v>111</v>
      </c>
      <c r="I4459" s="152" t="s">
        <v>112</v>
      </c>
    </row>
    <row r="4460" customFormat="false" ht="12.75" hidden="false" customHeight="false" outlineLevel="0" collapsed="false">
      <c r="A4460" s="0" t="s">
        <v>18</v>
      </c>
      <c r="B4460" s="0" t="s">
        <v>110</v>
      </c>
      <c r="C4460" s="0" t="s">
        <v>108</v>
      </c>
      <c r="D4460" s="116" t="n">
        <v>41852</v>
      </c>
      <c r="E4460" s="0" t="n">
        <v>0</v>
      </c>
      <c r="F4460" s="0" t="n">
        <v>3133118</v>
      </c>
      <c r="G4460" s="151" t="s">
        <v>111</v>
      </c>
      <c r="H4460" s="151" t="s">
        <v>111</v>
      </c>
      <c r="I4460" s="152" t="s">
        <v>112</v>
      </c>
    </row>
    <row r="4461" customFormat="false" ht="12.75" hidden="false" customHeight="false" outlineLevel="0" collapsed="false">
      <c r="A4461" s="0" t="s">
        <v>18</v>
      </c>
      <c r="B4461" s="0" t="s">
        <v>113</v>
      </c>
      <c r="C4461" s="0" t="s">
        <v>108</v>
      </c>
      <c r="D4461" s="116" t="n">
        <v>41852</v>
      </c>
      <c r="E4461" s="0" t="n">
        <v>0</v>
      </c>
      <c r="F4461" s="0" t="n">
        <v>3133119</v>
      </c>
      <c r="G4461" s="151" t="s">
        <v>111</v>
      </c>
      <c r="H4461" s="151" t="s">
        <v>111</v>
      </c>
      <c r="I4461" s="152" t="s">
        <v>112</v>
      </c>
    </row>
    <row r="4462" customFormat="false" ht="12.75" hidden="false" customHeight="false" outlineLevel="0" collapsed="false">
      <c r="A4462" s="0" t="s">
        <v>19</v>
      </c>
      <c r="B4462" s="0" t="s">
        <v>110</v>
      </c>
      <c r="C4462" s="0" t="s">
        <v>108</v>
      </c>
      <c r="D4462" s="116" t="n">
        <v>41852</v>
      </c>
      <c r="E4462" s="0" t="n">
        <v>0.4</v>
      </c>
      <c r="F4462" s="0" t="n">
        <v>3133120</v>
      </c>
      <c r="G4462" s="151" t="s">
        <v>111</v>
      </c>
      <c r="H4462" s="151" t="s">
        <v>111</v>
      </c>
      <c r="I4462" s="152" t="s">
        <v>112</v>
      </c>
    </row>
    <row r="4463" customFormat="false" ht="12.75" hidden="false" customHeight="false" outlineLevel="0" collapsed="false">
      <c r="A4463" s="0" t="s">
        <v>19</v>
      </c>
      <c r="B4463" s="0" t="s">
        <v>113</v>
      </c>
      <c r="C4463" s="0" t="s">
        <v>108</v>
      </c>
      <c r="D4463" s="116" t="n">
        <v>41852</v>
      </c>
      <c r="E4463" s="0" t="n">
        <v>0.02</v>
      </c>
      <c r="F4463" s="0" t="n">
        <v>3133121</v>
      </c>
      <c r="G4463" s="151" t="s">
        <v>111</v>
      </c>
      <c r="H4463" s="151" t="s">
        <v>111</v>
      </c>
      <c r="I4463" s="152" t="s">
        <v>112</v>
      </c>
    </row>
    <row r="4464" customFormat="false" ht="12.75" hidden="false" customHeight="false" outlineLevel="0" collapsed="false">
      <c r="A4464" s="0" t="s">
        <v>21</v>
      </c>
      <c r="B4464" s="0" t="s">
        <v>110</v>
      </c>
      <c r="C4464" s="0" t="s">
        <v>108</v>
      </c>
      <c r="D4464" s="116" t="n">
        <v>41852</v>
      </c>
      <c r="E4464" s="0" t="n">
        <v>0</v>
      </c>
      <c r="F4464" s="0" t="n">
        <v>3133122</v>
      </c>
      <c r="G4464" s="151" t="s">
        <v>111</v>
      </c>
      <c r="H4464" s="151" t="s">
        <v>111</v>
      </c>
      <c r="I4464" s="152" t="s">
        <v>112</v>
      </c>
    </row>
    <row r="4465" customFormat="false" ht="12.75" hidden="false" customHeight="false" outlineLevel="0" collapsed="false">
      <c r="A4465" s="0" t="s">
        <v>21</v>
      </c>
      <c r="B4465" s="0" t="s">
        <v>113</v>
      </c>
      <c r="C4465" s="0" t="s">
        <v>108</v>
      </c>
      <c r="D4465" s="116" t="n">
        <v>41852</v>
      </c>
      <c r="E4465" s="0" t="n">
        <v>0</v>
      </c>
      <c r="F4465" s="0" t="n">
        <v>3133123</v>
      </c>
      <c r="G4465" s="151" t="s">
        <v>111</v>
      </c>
      <c r="H4465" s="151" t="s">
        <v>111</v>
      </c>
      <c r="I4465" s="152" t="s">
        <v>112</v>
      </c>
    </row>
    <row r="4466" customFormat="false" ht="12.75" hidden="false" customHeight="false" outlineLevel="0" collapsed="false">
      <c r="A4466" s="0" t="s">
        <v>73</v>
      </c>
      <c r="B4466" s="0" t="s">
        <v>80</v>
      </c>
      <c r="C4466" s="0" t="s">
        <v>108</v>
      </c>
      <c r="D4466" s="116" t="n">
        <v>41852</v>
      </c>
      <c r="E4466" s="0" t="n">
        <v>-0.005</v>
      </c>
      <c r="F4466" s="0" t="n">
        <v>3133124</v>
      </c>
      <c r="G4466" s="151" t="s">
        <v>111</v>
      </c>
      <c r="H4466" s="151" t="s">
        <v>111</v>
      </c>
      <c r="I4466" s="152" t="s">
        <v>112</v>
      </c>
    </row>
    <row r="4467" customFormat="false" ht="12.75" hidden="false" customHeight="false" outlineLevel="0" collapsed="false">
      <c r="A4467" s="0" t="s">
        <v>74</v>
      </c>
      <c r="B4467" s="0" t="s">
        <v>80</v>
      </c>
      <c r="C4467" s="0" t="s">
        <v>108</v>
      </c>
      <c r="D4467" s="116" t="n">
        <v>41852</v>
      </c>
      <c r="E4467" s="0" t="n">
        <v>0.01</v>
      </c>
      <c r="F4467" s="0" t="n">
        <v>3133125</v>
      </c>
      <c r="G4467" s="151" t="s">
        <v>111</v>
      </c>
      <c r="H4467" s="151" t="s">
        <v>111</v>
      </c>
      <c r="I4467" s="152" t="s">
        <v>112</v>
      </c>
    </row>
    <row r="4468" customFormat="false" ht="12.75" hidden="false" customHeight="false" outlineLevel="0" collapsed="false">
      <c r="A4468" s="0" t="s">
        <v>75</v>
      </c>
      <c r="B4468" s="0" t="s">
        <v>80</v>
      </c>
      <c r="C4468" s="0" t="s">
        <v>108</v>
      </c>
      <c r="D4468" s="116" t="n">
        <v>41852</v>
      </c>
      <c r="E4468" s="0" t="n">
        <v>-0.02</v>
      </c>
      <c r="F4468" s="0" t="n">
        <v>3133126</v>
      </c>
      <c r="G4468" s="151" t="s">
        <v>111</v>
      </c>
      <c r="H4468" s="151" t="s">
        <v>111</v>
      </c>
      <c r="I4468" s="152" t="s">
        <v>112</v>
      </c>
    </row>
    <row r="4469" customFormat="false" ht="12.75" hidden="false" customHeight="false" outlineLevel="0" collapsed="false">
      <c r="A4469" s="0" t="s">
        <v>76</v>
      </c>
      <c r="B4469" s="0" t="s">
        <v>80</v>
      </c>
      <c r="C4469" s="0" t="s">
        <v>108</v>
      </c>
      <c r="D4469" s="116" t="n">
        <v>41852</v>
      </c>
      <c r="E4469" s="0" t="n">
        <v>0.01</v>
      </c>
      <c r="F4469" s="0" t="n">
        <v>3133127</v>
      </c>
      <c r="G4469" s="151" t="s">
        <v>111</v>
      </c>
      <c r="H4469" s="151" t="s">
        <v>111</v>
      </c>
      <c r="I4469" s="152" t="s">
        <v>112</v>
      </c>
    </row>
    <row r="4470" customFormat="false" ht="12.75" hidden="false" customHeight="false" outlineLevel="0" collapsed="false">
      <c r="A4470" s="0" t="s">
        <v>72</v>
      </c>
      <c r="B4470" s="0" t="s">
        <v>80</v>
      </c>
      <c r="C4470" s="0" t="s">
        <v>108</v>
      </c>
      <c r="D4470" s="116" t="n">
        <v>41852</v>
      </c>
      <c r="E4470" s="158" t="n">
        <v>41883</v>
      </c>
      <c r="I4470" s="152" t="s">
        <v>109</v>
      </c>
    </row>
    <row r="4471" customFormat="false" ht="12.75" hidden="false" customHeight="false" outlineLevel="0" collapsed="false">
      <c r="A4471" s="0" t="s">
        <v>59</v>
      </c>
      <c r="B4471" s="0" t="s">
        <v>110</v>
      </c>
      <c r="C4471" s="0" t="s">
        <v>108</v>
      </c>
      <c r="D4471" s="116" t="n">
        <v>41883</v>
      </c>
      <c r="E4471" s="0" t="n">
        <v>0.3975</v>
      </c>
      <c r="F4471" s="0" t="n">
        <v>3133100</v>
      </c>
      <c r="G4471" s="151" t="s">
        <v>111</v>
      </c>
      <c r="H4471" s="151" t="s">
        <v>111</v>
      </c>
      <c r="I4471" s="152" t="s">
        <v>112</v>
      </c>
    </row>
    <row r="4472" customFormat="false" ht="12.75" hidden="false" customHeight="false" outlineLevel="0" collapsed="false">
      <c r="A4472" s="0" t="s">
        <v>59</v>
      </c>
      <c r="B4472" s="0" t="s">
        <v>113</v>
      </c>
      <c r="C4472" s="0" t="s">
        <v>108</v>
      </c>
      <c r="D4472" s="116" t="n">
        <v>41883</v>
      </c>
      <c r="E4472" s="0" t="n">
        <v>0.02</v>
      </c>
      <c r="F4472" s="0" t="n">
        <v>3133101</v>
      </c>
      <c r="G4472" s="151" t="s">
        <v>111</v>
      </c>
      <c r="H4472" s="151" t="s">
        <v>111</v>
      </c>
      <c r="I4472" s="152" t="s">
        <v>112</v>
      </c>
    </row>
    <row r="4473" customFormat="false" ht="12.75" hidden="false" customHeight="false" outlineLevel="0" collapsed="false">
      <c r="A4473" s="0" t="s">
        <v>60</v>
      </c>
      <c r="B4473" s="0" t="s">
        <v>110</v>
      </c>
      <c r="C4473" s="0" t="s">
        <v>108</v>
      </c>
      <c r="D4473" s="116" t="n">
        <v>41883</v>
      </c>
      <c r="E4473" s="0" t="n">
        <v>0.3975</v>
      </c>
      <c r="F4473" s="0" t="n">
        <v>3133102</v>
      </c>
      <c r="G4473" s="151" t="s">
        <v>111</v>
      </c>
      <c r="H4473" s="151" t="s">
        <v>111</v>
      </c>
      <c r="I4473" s="152" t="s">
        <v>112</v>
      </c>
    </row>
    <row r="4474" customFormat="false" ht="12.75" hidden="false" customHeight="false" outlineLevel="0" collapsed="false">
      <c r="A4474" s="0" t="s">
        <v>60</v>
      </c>
      <c r="B4474" s="0" t="s">
        <v>113</v>
      </c>
      <c r="C4474" s="0" t="s">
        <v>108</v>
      </c>
      <c r="D4474" s="116" t="n">
        <v>41883</v>
      </c>
      <c r="E4474" s="0" t="n">
        <v>0.05</v>
      </c>
      <c r="F4474" s="0" t="n">
        <v>3133103</v>
      </c>
      <c r="G4474" s="151" t="s">
        <v>111</v>
      </c>
      <c r="H4474" s="151" t="s">
        <v>111</v>
      </c>
      <c r="I4474" s="152" t="s">
        <v>112</v>
      </c>
    </row>
    <row r="4475" customFormat="false" ht="12.75" hidden="false" customHeight="false" outlineLevel="0" collapsed="false">
      <c r="A4475" s="0" t="s">
        <v>61</v>
      </c>
      <c r="B4475" s="0" t="s">
        <v>110</v>
      </c>
      <c r="C4475" s="0" t="s">
        <v>108</v>
      </c>
      <c r="D4475" s="116" t="n">
        <v>41883</v>
      </c>
      <c r="E4475" s="0" t="n">
        <v>0.3975</v>
      </c>
      <c r="F4475" s="0" t="n">
        <v>3133104</v>
      </c>
      <c r="G4475" s="151" t="s">
        <v>111</v>
      </c>
      <c r="H4475" s="151" t="s">
        <v>111</v>
      </c>
      <c r="I4475" s="152" t="s">
        <v>112</v>
      </c>
    </row>
    <row r="4476" customFormat="false" ht="12.75" hidden="false" customHeight="false" outlineLevel="0" collapsed="false">
      <c r="A4476" s="0" t="s">
        <v>61</v>
      </c>
      <c r="B4476" s="0" t="s">
        <v>113</v>
      </c>
      <c r="C4476" s="0" t="s">
        <v>108</v>
      </c>
      <c r="D4476" s="116" t="n">
        <v>41883</v>
      </c>
      <c r="E4476" s="0" t="n">
        <v>0.02</v>
      </c>
      <c r="F4476" s="0" t="n">
        <v>3133105</v>
      </c>
      <c r="G4476" s="151" t="s">
        <v>111</v>
      </c>
      <c r="H4476" s="151" t="s">
        <v>111</v>
      </c>
      <c r="I4476" s="152" t="s">
        <v>112</v>
      </c>
    </row>
    <row r="4477" customFormat="false" ht="12.75" hidden="false" customHeight="false" outlineLevel="0" collapsed="false">
      <c r="A4477" s="0" t="s">
        <v>62</v>
      </c>
      <c r="B4477" s="0" t="s">
        <v>110</v>
      </c>
      <c r="C4477" s="0" t="s">
        <v>108</v>
      </c>
      <c r="D4477" s="116" t="n">
        <v>41883</v>
      </c>
      <c r="E4477" s="0" t="n">
        <v>0.3975</v>
      </c>
      <c r="F4477" s="0" t="n">
        <v>3133106</v>
      </c>
      <c r="G4477" s="151" t="s">
        <v>111</v>
      </c>
      <c r="H4477" s="151" t="s">
        <v>111</v>
      </c>
      <c r="I4477" s="152" t="s">
        <v>112</v>
      </c>
    </row>
    <row r="4478" customFormat="false" ht="12.75" hidden="false" customHeight="false" outlineLevel="0" collapsed="false">
      <c r="A4478" s="0" t="s">
        <v>62</v>
      </c>
      <c r="B4478" s="0" t="s">
        <v>113</v>
      </c>
      <c r="C4478" s="0" t="s">
        <v>108</v>
      </c>
      <c r="D4478" s="116" t="n">
        <v>41883</v>
      </c>
      <c r="E4478" s="0" t="n">
        <v>0.05</v>
      </c>
      <c r="F4478" s="0" t="n">
        <v>3133107</v>
      </c>
      <c r="G4478" s="151" t="s">
        <v>111</v>
      </c>
      <c r="H4478" s="151" t="s">
        <v>111</v>
      </c>
      <c r="I4478" s="152" t="s">
        <v>112</v>
      </c>
    </row>
    <row r="4479" customFormat="false" ht="12.75" hidden="false" customHeight="false" outlineLevel="0" collapsed="false">
      <c r="A4479" s="0" t="s">
        <v>49</v>
      </c>
      <c r="B4479" s="0" t="s">
        <v>110</v>
      </c>
      <c r="C4479" s="0" t="s">
        <v>108</v>
      </c>
      <c r="D4479" s="116" t="n">
        <v>41883</v>
      </c>
      <c r="E4479" s="0" t="n">
        <v>0.315</v>
      </c>
      <c r="F4479" s="0" t="n">
        <v>3133108</v>
      </c>
      <c r="G4479" s="151" t="s">
        <v>111</v>
      </c>
      <c r="H4479" s="151" t="s">
        <v>111</v>
      </c>
      <c r="I4479" s="152" t="s">
        <v>112</v>
      </c>
    </row>
    <row r="4480" customFormat="false" ht="12.75" hidden="false" customHeight="false" outlineLevel="0" collapsed="false">
      <c r="A4480" s="0" t="s">
        <v>49</v>
      </c>
      <c r="B4480" s="0" t="s">
        <v>113</v>
      </c>
      <c r="C4480" s="0" t="s">
        <v>108</v>
      </c>
      <c r="D4480" s="116" t="n">
        <v>41883</v>
      </c>
      <c r="E4480" s="0" t="n">
        <v>-0.005</v>
      </c>
      <c r="F4480" s="0" t="n">
        <v>3133109</v>
      </c>
      <c r="G4480" s="151" t="s">
        <v>111</v>
      </c>
      <c r="H4480" s="151" t="s">
        <v>111</v>
      </c>
      <c r="I4480" s="152" t="s">
        <v>112</v>
      </c>
    </row>
    <row r="4481" customFormat="false" ht="12.75" hidden="false" customHeight="false" outlineLevel="0" collapsed="false">
      <c r="A4481" s="0" t="s">
        <v>50</v>
      </c>
      <c r="B4481" s="0" t="s">
        <v>110</v>
      </c>
      <c r="C4481" s="0" t="s">
        <v>108</v>
      </c>
      <c r="D4481" s="116" t="n">
        <v>41883</v>
      </c>
      <c r="E4481" s="0" t="n">
        <v>0.36</v>
      </c>
      <c r="F4481" s="0" t="n">
        <v>3133110</v>
      </c>
      <c r="G4481" s="151" t="s">
        <v>111</v>
      </c>
      <c r="H4481" s="151" t="s">
        <v>111</v>
      </c>
      <c r="I4481" s="152" t="s">
        <v>112</v>
      </c>
    </row>
    <row r="4482" customFormat="false" ht="12.75" hidden="false" customHeight="false" outlineLevel="0" collapsed="false">
      <c r="A4482" s="0" t="s">
        <v>50</v>
      </c>
      <c r="B4482" s="0" t="s">
        <v>113</v>
      </c>
      <c r="C4482" s="0" t="s">
        <v>108</v>
      </c>
      <c r="D4482" s="116" t="n">
        <v>41883</v>
      </c>
      <c r="E4482" s="0" t="n">
        <v>-0.04</v>
      </c>
      <c r="F4482" s="0" t="n">
        <v>3133111</v>
      </c>
      <c r="G4482" s="151" t="s">
        <v>111</v>
      </c>
      <c r="H4482" s="151" t="s">
        <v>111</v>
      </c>
      <c r="I4482" s="152" t="s">
        <v>112</v>
      </c>
    </row>
    <row r="4483" customFormat="false" ht="12.75" hidden="false" customHeight="false" outlineLevel="0" collapsed="false">
      <c r="A4483" s="0" t="s">
        <v>51</v>
      </c>
      <c r="B4483" s="0" t="s">
        <v>110</v>
      </c>
      <c r="C4483" s="0" t="s">
        <v>108</v>
      </c>
      <c r="D4483" s="116" t="n">
        <v>41883</v>
      </c>
      <c r="E4483" s="0" t="n">
        <v>0.36</v>
      </c>
      <c r="F4483" s="0" t="n">
        <v>3133112</v>
      </c>
      <c r="G4483" s="151" t="s">
        <v>111</v>
      </c>
      <c r="H4483" s="151" t="s">
        <v>111</v>
      </c>
      <c r="I4483" s="152" t="s">
        <v>112</v>
      </c>
    </row>
    <row r="4484" customFormat="false" ht="12.75" hidden="false" customHeight="false" outlineLevel="0" collapsed="false">
      <c r="A4484" s="0" t="s">
        <v>51</v>
      </c>
      <c r="B4484" s="0" t="s">
        <v>113</v>
      </c>
      <c r="C4484" s="0" t="s">
        <v>108</v>
      </c>
      <c r="D4484" s="116" t="n">
        <v>41883</v>
      </c>
      <c r="E4484" s="0" t="n">
        <v>0.01</v>
      </c>
      <c r="F4484" s="0" t="n">
        <v>3133113</v>
      </c>
      <c r="G4484" s="151" t="s">
        <v>111</v>
      </c>
      <c r="H4484" s="151" t="s">
        <v>111</v>
      </c>
      <c r="I4484" s="152" t="s">
        <v>112</v>
      </c>
    </row>
    <row r="4485" customFormat="false" ht="12.75" hidden="false" customHeight="false" outlineLevel="0" collapsed="false">
      <c r="A4485" s="0" t="s">
        <v>52</v>
      </c>
      <c r="B4485" s="0" t="s">
        <v>110</v>
      </c>
      <c r="C4485" s="0" t="s">
        <v>108</v>
      </c>
      <c r="D4485" s="116" t="n">
        <v>41883</v>
      </c>
      <c r="E4485" s="0" t="n">
        <v>0.36</v>
      </c>
      <c r="F4485" s="0" t="n">
        <v>3133114</v>
      </c>
      <c r="G4485" s="151" t="s">
        <v>111</v>
      </c>
      <c r="H4485" s="151" t="s">
        <v>111</v>
      </c>
      <c r="I4485" s="152" t="s">
        <v>112</v>
      </c>
    </row>
    <row r="4486" customFormat="false" ht="12.75" hidden="false" customHeight="false" outlineLevel="0" collapsed="false">
      <c r="A4486" s="0" t="s">
        <v>52</v>
      </c>
      <c r="B4486" s="0" t="s">
        <v>113</v>
      </c>
      <c r="C4486" s="0" t="s">
        <v>108</v>
      </c>
      <c r="D4486" s="116" t="n">
        <v>41883</v>
      </c>
      <c r="E4486" s="0" t="n">
        <v>-0.02</v>
      </c>
      <c r="F4486" s="0" t="n">
        <v>3133115</v>
      </c>
      <c r="G4486" s="151" t="s">
        <v>111</v>
      </c>
      <c r="H4486" s="151" t="s">
        <v>111</v>
      </c>
      <c r="I4486" s="152" t="s">
        <v>112</v>
      </c>
    </row>
    <row r="4487" customFormat="false" ht="12.75" hidden="false" customHeight="false" outlineLevel="0" collapsed="false">
      <c r="A4487" s="0" t="s">
        <v>17</v>
      </c>
      <c r="B4487" s="0" t="s">
        <v>110</v>
      </c>
      <c r="C4487" s="0" t="s">
        <v>108</v>
      </c>
      <c r="D4487" s="116" t="n">
        <v>41883</v>
      </c>
      <c r="E4487" s="0" t="n">
        <v>0</v>
      </c>
      <c r="F4487" s="0" t="n">
        <v>3133116</v>
      </c>
      <c r="G4487" s="151" t="s">
        <v>111</v>
      </c>
      <c r="H4487" s="151" t="s">
        <v>111</v>
      </c>
      <c r="I4487" s="152" t="s">
        <v>112</v>
      </c>
    </row>
    <row r="4488" customFormat="false" ht="12.75" hidden="false" customHeight="false" outlineLevel="0" collapsed="false">
      <c r="A4488" s="0" t="s">
        <v>17</v>
      </c>
      <c r="B4488" s="0" t="s">
        <v>113</v>
      </c>
      <c r="C4488" s="0" t="s">
        <v>108</v>
      </c>
      <c r="D4488" s="116" t="n">
        <v>41883</v>
      </c>
      <c r="E4488" s="0" t="n">
        <v>0</v>
      </c>
      <c r="F4488" s="0" t="n">
        <v>3133117</v>
      </c>
      <c r="G4488" s="151" t="s">
        <v>111</v>
      </c>
      <c r="H4488" s="151" t="s">
        <v>111</v>
      </c>
      <c r="I4488" s="152" t="s">
        <v>112</v>
      </c>
    </row>
    <row r="4489" customFormat="false" ht="12.75" hidden="false" customHeight="false" outlineLevel="0" collapsed="false">
      <c r="A4489" s="0" t="s">
        <v>18</v>
      </c>
      <c r="B4489" s="0" t="s">
        <v>110</v>
      </c>
      <c r="C4489" s="0" t="s">
        <v>108</v>
      </c>
      <c r="D4489" s="116" t="n">
        <v>41883</v>
      </c>
      <c r="E4489" s="0" t="n">
        <v>0</v>
      </c>
      <c r="F4489" s="0" t="n">
        <v>3133118</v>
      </c>
      <c r="G4489" s="151" t="s">
        <v>111</v>
      </c>
      <c r="H4489" s="151" t="s">
        <v>111</v>
      </c>
      <c r="I4489" s="152" t="s">
        <v>112</v>
      </c>
    </row>
    <row r="4490" customFormat="false" ht="12.75" hidden="false" customHeight="false" outlineLevel="0" collapsed="false">
      <c r="A4490" s="0" t="s">
        <v>18</v>
      </c>
      <c r="B4490" s="0" t="s">
        <v>113</v>
      </c>
      <c r="C4490" s="0" t="s">
        <v>108</v>
      </c>
      <c r="D4490" s="116" t="n">
        <v>41883</v>
      </c>
      <c r="E4490" s="0" t="n">
        <v>0</v>
      </c>
      <c r="F4490" s="0" t="n">
        <v>3133119</v>
      </c>
      <c r="G4490" s="151" t="s">
        <v>111</v>
      </c>
      <c r="H4490" s="151" t="s">
        <v>111</v>
      </c>
      <c r="I4490" s="152" t="s">
        <v>112</v>
      </c>
    </row>
    <row r="4491" customFormat="false" ht="12.75" hidden="false" customHeight="false" outlineLevel="0" collapsed="false">
      <c r="A4491" s="0" t="s">
        <v>19</v>
      </c>
      <c r="B4491" s="0" t="s">
        <v>110</v>
      </c>
      <c r="C4491" s="0" t="s">
        <v>108</v>
      </c>
      <c r="D4491" s="116" t="n">
        <v>41883</v>
      </c>
      <c r="E4491" s="0" t="n">
        <v>0.3975</v>
      </c>
      <c r="F4491" s="0" t="n">
        <v>3133120</v>
      </c>
      <c r="G4491" s="151" t="s">
        <v>111</v>
      </c>
      <c r="H4491" s="151" t="s">
        <v>111</v>
      </c>
      <c r="I4491" s="152" t="s">
        <v>112</v>
      </c>
    </row>
    <row r="4492" customFormat="false" ht="12.75" hidden="false" customHeight="false" outlineLevel="0" collapsed="false">
      <c r="A4492" s="0" t="s">
        <v>19</v>
      </c>
      <c r="B4492" s="0" t="s">
        <v>113</v>
      </c>
      <c r="C4492" s="0" t="s">
        <v>108</v>
      </c>
      <c r="D4492" s="116" t="n">
        <v>41883</v>
      </c>
      <c r="E4492" s="0" t="n">
        <v>0.02</v>
      </c>
      <c r="F4492" s="0" t="n">
        <v>3133121</v>
      </c>
      <c r="G4492" s="151" t="s">
        <v>111</v>
      </c>
      <c r="H4492" s="151" t="s">
        <v>111</v>
      </c>
      <c r="I4492" s="152" t="s">
        <v>112</v>
      </c>
    </row>
    <row r="4493" customFormat="false" ht="12.75" hidden="false" customHeight="false" outlineLevel="0" collapsed="false">
      <c r="A4493" s="0" t="s">
        <v>21</v>
      </c>
      <c r="B4493" s="0" t="s">
        <v>110</v>
      </c>
      <c r="C4493" s="0" t="s">
        <v>108</v>
      </c>
      <c r="D4493" s="116" t="n">
        <v>41883</v>
      </c>
      <c r="E4493" s="0" t="n">
        <v>0</v>
      </c>
      <c r="F4493" s="0" t="n">
        <v>3133122</v>
      </c>
      <c r="G4493" s="151" t="s">
        <v>111</v>
      </c>
      <c r="H4493" s="151" t="s">
        <v>111</v>
      </c>
      <c r="I4493" s="152" t="s">
        <v>112</v>
      </c>
    </row>
    <row r="4494" customFormat="false" ht="12.75" hidden="false" customHeight="false" outlineLevel="0" collapsed="false">
      <c r="A4494" s="0" t="s">
        <v>21</v>
      </c>
      <c r="B4494" s="0" t="s">
        <v>113</v>
      </c>
      <c r="C4494" s="0" t="s">
        <v>108</v>
      </c>
      <c r="D4494" s="116" t="n">
        <v>41883</v>
      </c>
      <c r="E4494" s="0" t="n">
        <v>0</v>
      </c>
      <c r="F4494" s="0" t="n">
        <v>3133123</v>
      </c>
      <c r="G4494" s="151" t="s">
        <v>111</v>
      </c>
      <c r="H4494" s="151" t="s">
        <v>111</v>
      </c>
      <c r="I4494" s="152" t="s">
        <v>112</v>
      </c>
    </row>
    <row r="4495" customFormat="false" ht="12.75" hidden="false" customHeight="false" outlineLevel="0" collapsed="false">
      <c r="A4495" s="0" t="s">
        <v>73</v>
      </c>
      <c r="B4495" s="0" t="s">
        <v>80</v>
      </c>
      <c r="C4495" s="0" t="s">
        <v>108</v>
      </c>
      <c r="D4495" s="116" t="n">
        <v>41883</v>
      </c>
      <c r="E4495" s="0" t="n">
        <v>-0.005</v>
      </c>
      <c r="F4495" s="0" t="n">
        <v>3133124</v>
      </c>
      <c r="G4495" s="151" t="s">
        <v>111</v>
      </c>
      <c r="H4495" s="151" t="s">
        <v>111</v>
      </c>
      <c r="I4495" s="152" t="s">
        <v>112</v>
      </c>
    </row>
    <row r="4496" customFormat="false" ht="12.75" hidden="false" customHeight="false" outlineLevel="0" collapsed="false">
      <c r="A4496" s="0" t="s">
        <v>74</v>
      </c>
      <c r="B4496" s="0" t="s">
        <v>80</v>
      </c>
      <c r="C4496" s="0" t="s">
        <v>108</v>
      </c>
      <c r="D4496" s="116" t="n">
        <v>41883</v>
      </c>
      <c r="E4496" s="0" t="n">
        <v>0.01</v>
      </c>
      <c r="F4496" s="0" t="n">
        <v>3133125</v>
      </c>
      <c r="G4496" s="151" t="s">
        <v>111</v>
      </c>
      <c r="H4496" s="151" t="s">
        <v>111</v>
      </c>
      <c r="I4496" s="152" t="s">
        <v>112</v>
      </c>
    </row>
    <row r="4497" customFormat="false" ht="12.75" hidden="false" customHeight="false" outlineLevel="0" collapsed="false">
      <c r="A4497" s="0" t="s">
        <v>75</v>
      </c>
      <c r="B4497" s="0" t="s">
        <v>80</v>
      </c>
      <c r="C4497" s="0" t="s">
        <v>108</v>
      </c>
      <c r="D4497" s="116" t="n">
        <v>41883</v>
      </c>
      <c r="E4497" s="0" t="n">
        <v>-0.02</v>
      </c>
      <c r="F4497" s="0" t="n">
        <v>3133126</v>
      </c>
      <c r="G4497" s="151" t="s">
        <v>111</v>
      </c>
      <c r="H4497" s="151" t="s">
        <v>111</v>
      </c>
      <c r="I4497" s="152" t="s">
        <v>112</v>
      </c>
    </row>
    <row r="4498" customFormat="false" ht="12.75" hidden="false" customHeight="false" outlineLevel="0" collapsed="false">
      <c r="A4498" s="0" t="s">
        <v>76</v>
      </c>
      <c r="B4498" s="0" t="s">
        <v>80</v>
      </c>
      <c r="C4498" s="0" t="s">
        <v>108</v>
      </c>
      <c r="D4498" s="116" t="n">
        <v>41883</v>
      </c>
      <c r="E4498" s="0" t="n">
        <v>0.01</v>
      </c>
      <c r="F4498" s="0" t="n">
        <v>3133127</v>
      </c>
      <c r="G4498" s="151" t="s">
        <v>111</v>
      </c>
      <c r="H4498" s="151" t="s">
        <v>111</v>
      </c>
      <c r="I4498" s="152" t="s">
        <v>112</v>
      </c>
    </row>
    <row r="4499" customFormat="false" ht="12.75" hidden="false" customHeight="false" outlineLevel="0" collapsed="false">
      <c r="A4499" s="0" t="s">
        <v>72</v>
      </c>
      <c r="B4499" s="0" t="s">
        <v>80</v>
      </c>
      <c r="C4499" s="0" t="s">
        <v>108</v>
      </c>
      <c r="D4499" s="116" t="n">
        <v>41883</v>
      </c>
      <c r="E4499" s="158" t="n">
        <v>41913</v>
      </c>
      <c r="I4499" s="152" t="s">
        <v>109</v>
      </c>
    </row>
    <row r="4500" customFormat="false" ht="12.75" hidden="false" customHeight="false" outlineLevel="0" collapsed="false">
      <c r="A4500" s="0" t="s">
        <v>59</v>
      </c>
      <c r="B4500" s="0" t="s">
        <v>110</v>
      </c>
      <c r="C4500" s="0" t="s">
        <v>108</v>
      </c>
      <c r="D4500" s="116" t="n">
        <v>41913</v>
      </c>
      <c r="E4500" s="0" t="n">
        <v>0.4</v>
      </c>
      <c r="F4500" s="0" t="n">
        <v>3133100</v>
      </c>
      <c r="G4500" s="151" t="s">
        <v>111</v>
      </c>
      <c r="H4500" s="151" t="s">
        <v>111</v>
      </c>
      <c r="I4500" s="152" t="s">
        <v>112</v>
      </c>
    </row>
    <row r="4501" customFormat="false" ht="12.75" hidden="false" customHeight="false" outlineLevel="0" collapsed="false">
      <c r="A4501" s="0" t="s">
        <v>59</v>
      </c>
      <c r="B4501" s="0" t="s">
        <v>113</v>
      </c>
      <c r="C4501" s="0" t="s">
        <v>108</v>
      </c>
      <c r="D4501" s="116" t="n">
        <v>41913</v>
      </c>
      <c r="E4501" s="0" t="n">
        <v>0.02</v>
      </c>
      <c r="F4501" s="0" t="n">
        <v>3133101</v>
      </c>
      <c r="G4501" s="151" t="s">
        <v>111</v>
      </c>
      <c r="H4501" s="151" t="s">
        <v>111</v>
      </c>
      <c r="I4501" s="152" t="s">
        <v>112</v>
      </c>
    </row>
    <row r="4502" customFormat="false" ht="12.75" hidden="false" customHeight="false" outlineLevel="0" collapsed="false">
      <c r="A4502" s="0" t="s">
        <v>60</v>
      </c>
      <c r="B4502" s="0" t="s">
        <v>110</v>
      </c>
      <c r="C4502" s="0" t="s">
        <v>108</v>
      </c>
      <c r="D4502" s="116" t="n">
        <v>41913</v>
      </c>
      <c r="E4502" s="0" t="n">
        <v>0.4</v>
      </c>
      <c r="F4502" s="0" t="n">
        <v>3133102</v>
      </c>
      <c r="G4502" s="151" t="s">
        <v>111</v>
      </c>
      <c r="H4502" s="151" t="s">
        <v>111</v>
      </c>
      <c r="I4502" s="152" t="s">
        <v>112</v>
      </c>
    </row>
    <row r="4503" customFormat="false" ht="12.75" hidden="false" customHeight="false" outlineLevel="0" collapsed="false">
      <c r="A4503" s="0" t="s">
        <v>60</v>
      </c>
      <c r="B4503" s="0" t="s">
        <v>113</v>
      </c>
      <c r="C4503" s="0" t="s">
        <v>108</v>
      </c>
      <c r="D4503" s="116" t="n">
        <v>41913</v>
      </c>
      <c r="E4503" s="0" t="n">
        <v>0.05</v>
      </c>
      <c r="F4503" s="0" t="n">
        <v>3133103</v>
      </c>
      <c r="G4503" s="151" t="s">
        <v>111</v>
      </c>
      <c r="H4503" s="151" t="s">
        <v>111</v>
      </c>
      <c r="I4503" s="152" t="s">
        <v>112</v>
      </c>
    </row>
    <row r="4504" customFormat="false" ht="12.75" hidden="false" customHeight="false" outlineLevel="0" collapsed="false">
      <c r="A4504" s="0" t="s">
        <v>61</v>
      </c>
      <c r="B4504" s="0" t="s">
        <v>110</v>
      </c>
      <c r="C4504" s="0" t="s">
        <v>108</v>
      </c>
      <c r="D4504" s="116" t="n">
        <v>41913</v>
      </c>
      <c r="E4504" s="0" t="n">
        <v>0.4</v>
      </c>
      <c r="F4504" s="0" t="n">
        <v>3133104</v>
      </c>
      <c r="G4504" s="151" t="s">
        <v>111</v>
      </c>
      <c r="H4504" s="151" t="s">
        <v>111</v>
      </c>
      <c r="I4504" s="152" t="s">
        <v>112</v>
      </c>
    </row>
    <row r="4505" customFormat="false" ht="12.75" hidden="false" customHeight="false" outlineLevel="0" collapsed="false">
      <c r="A4505" s="0" t="s">
        <v>61</v>
      </c>
      <c r="B4505" s="0" t="s">
        <v>113</v>
      </c>
      <c r="C4505" s="0" t="s">
        <v>108</v>
      </c>
      <c r="D4505" s="116" t="n">
        <v>41913</v>
      </c>
      <c r="E4505" s="0" t="n">
        <v>0.02</v>
      </c>
      <c r="F4505" s="0" t="n">
        <v>3133105</v>
      </c>
      <c r="G4505" s="151" t="s">
        <v>111</v>
      </c>
      <c r="H4505" s="151" t="s">
        <v>111</v>
      </c>
      <c r="I4505" s="152" t="s">
        <v>112</v>
      </c>
    </row>
    <row r="4506" customFormat="false" ht="12.75" hidden="false" customHeight="false" outlineLevel="0" collapsed="false">
      <c r="A4506" s="0" t="s">
        <v>62</v>
      </c>
      <c r="B4506" s="0" t="s">
        <v>110</v>
      </c>
      <c r="C4506" s="0" t="s">
        <v>108</v>
      </c>
      <c r="D4506" s="116" t="n">
        <v>41913</v>
      </c>
      <c r="E4506" s="0" t="n">
        <v>0.4</v>
      </c>
      <c r="F4506" s="0" t="n">
        <v>3133106</v>
      </c>
      <c r="G4506" s="151" t="s">
        <v>111</v>
      </c>
      <c r="H4506" s="151" t="s">
        <v>111</v>
      </c>
      <c r="I4506" s="152" t="s">
        <v>112</v>
      </c>
    </row>
    <row r="4507" customFormat="false" ht="12.75" hidden="false" customHeight="false" outlineLevel="0" collapsed="false">
      <c r="A4507" s="0" t="s">
        <v>62</v>
      </c>
      <c r="B4507" s="0" t="s">
        <v>113</v>
      </c>
      <c r="C4507" s="0" t="s">
        <v>108</v>
      </c>
      <c r="D4507" s="116" t="n">
        <v>41913</v>
      </c>
      <c r="E4507" s="0" t="n">
        <v>0.05</v>
      </c>
      <c r="F4507" s="0" t="n">
        <v>3133107</v>
      </c>
      <c r="G4507" s="151" t="s">
        <v>111</v>
      </c>
      <c r="H4507" s="151" t="s">
        <v>111</v>
      </c>
      <c r="I4507" s="152" t="s">
        <v>112</v>
      </c>
    </row>
    <row r="4508" customFormat="false" ht="12.75" hidden="false" customHeight="false" outlineLevel="0" collapsed="false">
      <c r="A4508" s="0" t="s">
        <v>49</v>
      </c>
      <c r="B4508" s="0" t="s">
        <v>110</v>
      </c>
      <c r="C4508" s="0" t="s">
        <v>108</v>
      </c>
      <c r="D4508" s="116" t="n">
        <v>41913</v>
      </c>
      <c r="E4508" s="0" t="n">
        <v>0.36</v>
      </c>
      <c r="F4508" s="0" t="n">
        <v>3133108</v>
      </c>
      <c r="G4508" s="151" t="s">
        <v>111</v>
      </c>
      <c r="H4508" s="151" t="s">
        <v>111</v>
      </c>
      <c r="I4508" s="152" t="s">
        <v>112</v>
      </c>
    </row>
    <row r="4509" customFormat="false" ht="12.75" hidden="false" customHeight="false" outlineLevel="0" collapsed="false">
      <c r="A4509" s="0" t="s">
        <v>49</v>
      </c>
      <c r="B4509" s="0" t="s">
        <v>113</v>
      </c>
      <c r="C4509" s="0" t="s">
        <v>108</v>
      </c>
      <c r="D4509" s="116" t="n">
        <v>41913</v>
      </c>
      <c r="E4509" s="0" t="n">
        <v>-0.005</v>
      </c>
      <c r="F4509" s="0" t="n">
        <v>3133109</v>
      </c>
      <c r="G4509" s="151" t="s">
        <v>111</v>
      </c>
      <c r="H4509" s="151" t="s">
        <v>111</v>
      </c>
      <c r="I4509" s="152" t="s">
        <v>112</v>
      </c>
    </row>
    <row r="4510" customFormat="false" ht="12.75" hidden="false" customHeight="false" outlineLevel="0" collapsed="false">
      <c r="A4510" s="0" t="s">
        <v>50</v>
      </c>
      <c r="B4510" s="0" t="s">
        <v>110</v>
      </c>
      <c r="C4510" s="0" t="s">
        <v>108</v>
      </c>
      <c r="D4510" s="116" t="n">
        <v>41913</v>
      </c>
      <c r="E4510" s="0" t="n">
        <v>0.4</v>
      </c>
      <c r="F4510" s="0" t="n">
        <v>3133110</v>
      </c>
      <c r="G4510" s="151" t="s">
        <v>111</v>
      </c>
      <c r="H4510" s="151" t="s">
        <v>111</v>
      </c>
      <c r="I4510" s="152" t="s">
        <v>112</v>
      </c>
    </row>
    <row r="4511" customFormat="false" ht="12.75" hidden="false" customHeight="false" outlineLevel="0" collapsed="false">
      <c r="A4511" s="0" t="s">
        <v>50</v>
      </c>
      <c r="B4511" s="0" t="s">
        <v>113</v>
      </c>
      <c r="C4511" s="0" t="s">
        <v>108</v>
      </c>
      <c r="D4511" s="116" t="n">
        <v>41913</v>
      </c>
      <c r="E4511" s="0" t="n">
        <v>-0.085</v>
      </c>
      <c r="F4511" s="0" t="n">
        <v>3133111</v>
      </c>
      <c r="G4511" s="151" t="s">
        <v>111</v>
      </c>
      <c r="H4511" s="151" t="s">
        <v>111</v>
      </c>
      <c r="I4511" s="152" t="s">
        <v>112</v>
      </c>
    </row>
    <row r="4512" customFormat="false" ht="12.75" hidden="false" customHeight="false" outlineLevel="0" collapsed="false">
      <c r="A4512" s="0" t="s">
        <v>51</v>
      </c>
      <c r="B4512" s="0" t="s">
        <v>110</v>
      </c>
      <c r="C4512" s="0" t="s">
        <v>108</v>
      </c>
      <c r="D4512" s="116" t="n">
        <v>41913</v>
      </c>
      <c r="E4512" s="0" t="n">
        <v>0.4</v>
      </c>
      <c r="F4512" s="0" t="n">
        <v>3133112</v>
      </c>
      <c r="G4512" s="151" t="s">
        <v>111</v>
      </c>
      <c r="H4512" s="151" t="s">
        <v>111</v>
      </c>
      <c r="I4512" s="152" t="s">
        <v>112</v>
      </c>
    </row>
    <row r="4513" customFormat="false" ht="12.75" hidden="false" customHeight="false" outlineLevel="0" collapsed="false">
      <c r="A4513" s="0" t="s">
        <v>51</v>
      </c>
      <c r="B4513" s="0" t="s">
        <v>113</v>
      </c>
      <c r="C4513" s="0" t="s">
        <v>108</v>
      </c>
      <c r="D4513" s="116" t="n">
        <v>41913</v>
      </c>
      <c r="E4513" s="0" t="n">
        <v>0.01</v>
      </c>
      <c r="F4513" s="0" t="n">
        <v>3133113</v>
      </c>
      <c r="G4513" s="151" t="s">
        <v>111</v>
      </c>
      <c r="H4513" s="151" t="s">
        <v>111</v>
      </c>
      <c r="I4513" s="152" t="s">
        <v>112</v>
      </c>
    </row>
    <row r="4514" customFormat="false" ht="12.75" hidden="false" customHeight="false" outlineLevel="0" collapsed="false">
      <c r="A4514" s="0" t="s">
        <v>52</v>
      </c>
      <c r="B4514" s="0" t="s">
        <v>110</v>
      </c>
      <c r="C4514" s="0" t="s">
        <v>108</v>
      </c>
      <c r="D4514" s="116" t="n">
        <v>41913</v>
      </c>
      <c r="E4514" s="0" t="n">
        <v>0.4</v>
      </c>
      <c r="F4514" s="0" t="n">
        <v>3133114</v>
      </c>
      <c r="G4514" s="151" t="s">
        <v>111</v>
      </c>
      <c r="H4514" s="151" t="s">
        <v>111</v>
      </c>
      <c r="I4514" s="152" t="s">
        <v>112</v>
      </c>
    </row>
    <row r="4515" customFormat="false" ht="12.75" hidden="false" customHeight="false" outlineLevel="0" collapsed="false">
      <c r="A4515" s="0" t="s">
        <v>52</v>
      </c>
      <c r="B4515" s="0" t="s">
        <v>113</v>
      </c>
      <c r="C4515" s="0" t="s">
        <v>108</v>
      </c>
      <c r="D4515" s="116" t="n">
        <v>41913</v>
      </c>
      <c r="E4515" s="0" t="n">
        <v>-0.055</v>
      </c>
      <c r="F4515" s="0" t="n">
        <v>3133115</v>
      </c>
      <c r="G4515" s="151" t="s">
        <v>111</v>
      </c>
      <c r="H4515" s="151" t="s">
        <v>111</v>
      </c>
      <c r="I4515" s="152" t="s">
        <v>112</v>
      </c>
    </row>
    <row r="4516" customFormat="false" ht="12.75" hidden="false" customHeight="false" outlineLevel="0" collapsed="false">
      <c r="A4516" s="0" t="s">
        <v>17</v>
      </c>
      <c r="B4516" s="0" t="s">
        <v>110</v>
      </c>
      <c r="C4516" s="0" t="s">
        <v>108</v>
      </c>
      <c r="D4516" s="116" t="n">
        <v>41913</v>
      </c>
      <c r="E4516" s="0" t="n">
        <v>0</v>
      </c>
      <c r="F4516" s="0" t="n">
        <v>3133116</v>
      </c>
      <c r="G4516" s="151" t="s">
        <v>111</v>
      </c>
      <c r="H4516" s="151" t="s">
        <v>111</v>
      </c>
      <c r="I4516" s="152" t="s">
        <v>112</v>
      </c>
    </row>
    <row r="4517" customFormat="false" ht="12.75" hidden="false" customHeight="false" outlineLevel="0" collapsed="false">
      <c r="A4517" s="0" t="s">
        <v>17</v>
      </c>
      <c r="B4517" s="0" t="s">
        <v>113</v>
      </c>
      <c r="C4517" s="0" t="s">
        <v>108</v>
      </c>
      <c r="D4517" s="116" t="n">
        <v>41913</v>
      </c>
      <c r="E4517" s="0" t="n">
        <v>0</v>
      </c>
      <c r="F4517" s="0" t="n">
        <v>3133117</v>
      </c>
      <c r="G4517" s="151" t="s">
        <v>111</v>
      </c>
      <c r="H4517" s="151" t="s">
        <v>111</v>
      </c>
      <c r="I4517" s="152" t="s">
        <v>112</v>
      </c>
    </row>
    <row r="4518" customFormat="false" ht="12.75" hidden="false" customHeight="false" outlineLevel="0" collapsed="false">
      <c r="A4518" s="0" t="s">
        <v>18</v>
      </c>
      <c r="B4518" s="0" t="s">
        <v>110</v>
      </c>
      <c r="C4518" s="0" t="s">
        <v>108</v>
      </c>
      <c r="D4518" s="116" t="n">
        <v>41913</v>
      </c>
      <c r="E4518" s="0" t="n">
        <v>0</v>
      </c>
      <c r="F4518" s="0" t="n">
        <v>3133118</v>
      </c>
      <c r="G4518" s="151" t="s">
        <v>111</v>
      </c>
      <c r="H4518" s="151" t="s">
        <v>111</v>
      </c>
      <c r="I4518" s="152" t="s">
        <v>112</v>
      </c>
    </row>
    <row r="4519" customFormat="false" ht="12.75" hidden="false" customHeight="false" outlineLevel="0" collapsed="false">
      <c r="A4519" s="0" t="s">
        <v>18</v>
      </c>
      <c r="B4519" s="0" t="s">
        <v>113</v>
      </c>
      <c r="C4519" s="0" t="s">
        <v>108</v>
      </c>
      <c r="D4519" s="116" t="n">
        <v>41913</v>
      </c>
      <c r="E4519" s="0" t="n">
        <v>0</v>
      </c>
      <c r="F4519" s="0" t="n">
        <v>3133119</v>
      </c>
      <c r="G4519" s="151" t="s">
        <v>111</v>
      </c>
      <c r="H4519" s="151" t="s">
        <v>111</v>
      </c>
      <c r="I4519" s="152" t="s">
        <v>112</v>
      </c>
    </row>
    <row r="4520" customFormat="false" ht="12.75" hidden="false" customHeight="false" outlineLevel="0" collapsed="false">
      <c r="A4520" s="0" t="s">
        <v>19</v>
      </c>
      <c r="B4520" s="0" t="s">
        <v>110</v>
      </c>
      <c r="C4520" s="0" t="s">
        <v>108</v>
      </c>
      <c r="D4520" s="116" t="n">
        <v>41913</v>
      </c>
      <c r="E4520" s="0" t="n">
        <v>0.4</v>
      </c>
      <c r="F4520" s="0" t="n">
        <v>3133120</v>
      </c>
      <c r="G4520" s="151" t="s">
        <v>111</v>
      </c>
      <c r="H4520" s="151" t="s">
        <v>111</v>
      </c>
      <c r="I4520" s="152" t="s">
        <v>112</v>
      </c>
    </row>
    <row r="4521" customFormat="false" ht="12.75" hidden="false" customHeight="false" outlineLevel="0" collapsed="false">
      <c r="A4521" s="0" t="s">
        <v>19</v>
      </c>
      <c r="B4521" s="0" t="s">
        <v>113</v>
      </c>
      <c r="C4521" s="0" t="s">
        <v>108</v>
      </c>
      <c r="D4521" s="116" t="n">
        <v>41913</v>
      </c>
      <c r="E4521" s="0" t="n">
        <v>0.02</v>
      </c>
      <c r="F4521" s="0" t="n">
        <v>3133121</v>
      </c>
      <c r="G4521" s="151" t="s">
        <v>111</v>
      </c>
      <c r="H4521" s="151" t="s">
        <v>111</v>
      </c>
      <c r="I4521" s="152" t="s">
        <v>112</v>
      </c>
    </row>
    <row r="4522" customFormat="false" ht="12.75" hidden="false" customHeight="false" outlineLevel="0" collapsed="false">
      <c r="A4522" s="0" t="s">
        <v>21</v>
      </c>
      <c r="B4522" s="0" t="s">
        <v>110</v>
      </c>
      <c r="C4522" s="0" t="s">
        <v>108</v>
      </c>
      <c r="D4522" s="116" t="n">
        <v>41913</v>
      </c>
      <c r="E4522" s="0" t="n">
        <v>0</v>
      </c>
      <c r="F4522" s="0" t="n">
        <v>3133122</v>
      </c>
      <c r="G4522" s="151" t="s">
        <v>111</v>
      </c>
      <c r="H4522" s="151" t="s">
        <v>111</v>
      </c>
      <c r="I4522" s="152" t="s">
        <v>112</v>
      </c>
    </row>
    <row r="4523" customFormat="false" ht="12.75" hidden="false" customHeight="false" outlineLevel="0" collapsed="false">
      <c r="A4523" s="0" t="s">
        <v>21</v>
      </c>
      <c r="B4523" s="0" t="s">
        <v>113</v>
      </c>
      <c r="C4523" s="0" t="s">
        <v>108</v>
      </c>
      <c r="D4523" s="116" t="n">
        <v>41913</v>
      </c>
      <c r="E4523" s="0" t="n">
        <v>0</v>
      </c>
      <c r="F4523" s="0" t="n">
        <v>3133123</v>
      </c>
      <c r="G4523" s="151" t="s">
        <v>111</v>
      </c>
      <c r="H4523" s="151" t="s">
        <v>111</v>
      </c>
      <c r="I4523" s="152" t="s">
        <v>112</v>
      </c>
    </row>
    <row r="4524" customFormat="false" ht="12.75" hidden="false" customHeight="false" outlineLevel="0" collapsed="false">
      <c r="A4524" s="0" t="s">
        <v>73</v>
      </c>
      <c r="B4524" s="0" t="s">
        <v>80</v>
      </c>
      <c r="C4524" s="0" t="s">
        <v>108</v>
      </c>
      <c r="D4524" s="116" t="n">
        <v>41913</v>
      </c>
      <c r="E4524" s="0" t="n">
        <v>-0.005</v>
      </c>
      <c r="F4524" s="0" t="n">
        <v>3133124</v>
      </c>
      <c r="G4524" s="151" t="s">
        <v>111</v>
      </c>
      <c r="H4524" s="151" t="s">
        <v>111</v>
      </c>
      <c r="I4524" s="152" t="s">
        <v>112</v>
      </c>
    </row>
    <row r="4525" customFormat="false" ht="12.75" hidden="false" customHeight="false" outlineLevel="0" collapsed="false">
      <c r="A4525" s="0" t="s">
        <v>74</v>
      </c>
      <c r="B4525" s="0" t="s">
        <v>80</v>
      </c>
      <c r="C4525" s="0" t="s">
        <v>108</v>
      </c>
      <c r="D4525" s="116" t="n">
        <v>41913</v>
      </c>
      <c r="E4525" s="0" t="n">
        <v>0.01</v>
      </c>
      <c r="F4525" s="0" t="n">
        <v>3133125</v>
      </c>
      <c r="G4525" s="151" t="s">
        <v>111</v>
      </c>
      <c r="H4525" s="151" t="s">
        <v>111</v>
      </c>
      <c r="I4525" s="152" t="s">
        <v>112</v>
      </c>
    </row>
    <row r="4526" customFormat="false" ht="12.75" hidden="false" customHeight="false" outlineLevel="0" collapsed="false">
      <c r="A4526" s="0" t="s">
        <v>75</v>
      </c>
      <c r="B4526" s="0" t="s">
        <v>80</v>
      </c>
      <c r="C4526" s="0" t="s">
        <v>108</v>
      </c>
      <c r="D4526" s="116" t="n">
        <v>41913</v>
      </c>
      <c r="E4526" s="0" t="n">
        <v>-0.055</v>
      </c>
      <c r="F4526" s="0" t="n">
        <v>3133126</v>
      </c>
      <c r="G4526" s="151" t="s">
        <v>111</v>
      </c>
      <c r="H4526" s="151" t="s">
        <v>111</v>
      </c>
      <c r="I4526" s="152" t="s">
        <v>112</v>
      </c>
    </row>
    <row r="4527" customFormat="false" ht="12.75" hidden="false" customHeight="false" outlineLevel="0" collapsed="false">
      <c r="A4527" s="0" t="s">
        <v>76</v>
      </c>
      <c r="B4527" s="0" t="s">
        <v>80</v>
      </c>
      <c r="C4527" s="0" t="s">
        <v>108</v>
      </c>
      <c r="D4527" s="116" t="n">
        <v>41913</v>
      </c>
      <c r="E4527" s="0" t="n">
        <v>0.01</v>
      </c>
      <c r="F4527" s="0" t="n">
        <v>3133127</v>
      </c>
      <c r="G4527" s="151" t="s">
        <v>111</v>
      </c>
      <c r="H4527" s="151" t="s">
        <v>111</v>
      </c>
      <c r="I4527" s="152" t="s">
        <v>112</v>
      </c>
    </row>
    <row r="4528" customFormat="false" ht="12.75" hidden="false" customHeight="false" outlineLevel="0" collapsed="false">
      <c r="A4528" s="0" t="s">
        <v>72</v>
      </c>
      <c r="B4528" s="0" t="s">
        <v>80</v>
      </c>
      <c r="C4528" s="0" t="s">
        <v>108</v>
      </c>
      <c r="D4528" s="116" t="n">
        <v>41913</v>
      </c>
      <c r="E4528" s="158" t="n">
        <v>41944</v>
      </c>
      <c r="I4528" s="152" t="s">
        <v>109</v>
      </c>
    </row>
    <row r="4529" customFormat="false" ht="12.75" hidden="false" customHeight="false" outlineLevel="0" collapsed="false">
      <c r="A4529" s="0" t="s">
        <v>59</v>
      </c>
      <c r="B4529" s="0" t="s">
        <v>110</v>
      </c>
      <c r="C4529" s="0" t="s">
        <v>108</v>
      </c>
      <c r="D4529" s="116" t="n">
        <v>41944</v>
      </c>
      <c r="E4529" s="0" t="n">
        <v>0.555</v>
      </c>
      <c r="F4529" s="0" t="n">
        <v>3133100</v>
      </c>
      <c r="G4529" s="151" t="s">
        <v>111</v>
      </c>
      <c r="H4529" s="151" t="s">
        <v>111</v>
      </c>
      <c r="I4529" s="152" t="s">
        <v>112</v>
      </c>
    </row>
    <row r="4530" customFormat="false" ht="12.75" hidden="false" customHeight="false" outlineLevel="0" collapsed="false">
      <c r="A4530" s="0" t="s">
        <v>59</v>
      </c>
      <c r="B4530" s="0" t="s">
        <v>113</v>
      </c>
      <c r="C4530" s="0" t="s">
        <v>108</v>
      </c>
      <c r="D4530" s="116" t="n">
        <v>41944</v>
      </c>
      <c r="E4530" s="0" t="n">
        <v>0.05</v>
      </c>
      <c r="F4530" s="0" t="n">
        <v>3133101</v>
      </c>
      <c r="G4530" s="151" t="s">
        <v>111</v>
      </c>
      <c r="H4530" s="151" t="s">
        <v>111</v>
      </c>
      <c r="I4530" s="152" t="s">
        <v>112</v>
      </c>
    </row>
    <row r="4531" customFormat="false" ht="12.75" hidden="false" customHeight="false" outlineLevel="0" collapsed="false">
      <c r="A4531" s="0" t="s">
        <v>60</v>
      </c>
      <c r="B4531" s="0" t="s">
        <v>110</v>
      </c>
      <c r="C4531" s="0" t="s">
        <v>108</v>
      </c>
      <c r="D4531" s="116" t="n">
        <v>41944</v>
      </c>
      <c r="E4531" s="0" t="n">
        <v>0.555</v>
      </c>
      <c r="F4531" s="0" t="n">
        <v>3133102</v>
      </c>
      <c r="G4531" s="151" t="s">
        <v>111</v>
      </c>
      <c r="H4531" s="151" t="s">
        <v>111</v>
      </c>
      <c r="I4531" s="152" t="s">
        <v>112</v>
      </c>
    </row>
    <row r="4532" customFormat="false" ht="12.75" hidden="false" customHeight="false" outlineLevel="0" collapsed="false">
      <c r="A4532" s="0" t="s">
        <v>60</v>
      </c>
      <c r="B4532" s="0" t="s">
        <v>113</v>
      </c>
      <c r="C4532" s="0" t="s">
        <v>108</v>
      </c>
      <c r="D4532" s="116" t="n">
        <v>41944</v>
      </c>
      <c r="E4532" s="0" t="n">
        <v>0.14</v>
      </c>
      <c r="F4532" s="0" t="n">
        <v>3133103</v>
      </c>
      <c r="G4532" s="151" t="s">
        <v>111</v>
      </c>
      <c r="H4532" s="151" t="s">
        <v>111</v>
      </c>
      <c r="I4532" s="152" t="s">
        <v>112</v>
      </c>
    </row>
    <row r="4533" customFormat="false" ht="12.75" hidden="false" customHeight="false" outlineLevel="0" collapsed="false">
      <c r="A4533" s="0" t="s">
        <v>61</v>
      </c>
      <c r="B4533" s="0" t="s">
        <v>110</v>
      </c>
      <c r="C4533" s="0" t="s">
        <v>108</v>
      </c>
      <c r="D4533" s="116" t="n">
        <v>41944</v>
      </c>
      <c r="E4533" s="0" t="n">
        <v>0.555</v>
      </c>
      <c r="F4533" s="0" t="n">
        <v>3133104</v>
      </c>
      <c r="G4533" s="151" t="s">
        <v>111</v>
      </c>
      <c r="H4533" s="151" t="s">
        <v>111</v>
      </c>
      <c r="I4533" s="152" t="s">
        <v>112</v>
      </c>
    </row>
    <row r="4534" customFormat="false" ht="12.75" hidden="false" customHeight="false" outlineLevel="0" collapsed="false">
      <c r="A4534" s="0" t="s">
        <v>61</v>
      </c>
      <c r="B4534" s="0" t="s">
        <v>113</v>
      </c>
      <c r="C4534" s="0" t="s">
        <v>108</v>
      </c>
      <c r="D4534" s="116" t="n">
        <v>41944</v>
      </c>
      <c r="E4534" s="0" t="n">
        <v>0.05</v>
      </c>
      <c r="F4534" s="0" t="n">
        <v>3133105</v>
      </c>
      <c r="G4534" s="151" t="s">
        <v>111</v>
      </c>
      <c r="H4534" s="151" t="s">
        <v>111</v>
      </c>
      <c r="I4534" s="152" t="s">
        <v>112</v>
      </c>
    </row>
    <row r="4535" customFormat="false" ht="12.75" hidden="false" customHeight="false" outlineLevel="0" collapsed="false">
      <c r="A4535" s="0" t="s">
        <v>62</v>
      </c>
      <c r="B4535" s="0" t="s">
        <v>110</v>
      </c>
      <c r="C4535" s="0" t="s">
        <v>108</v>
      </c>
      <c r="D4535" s="116" t="n">
        <v>41944</v>
      </c>
      <c r="E4535" s="0" t="n">
        <v>0.555</v>
      </c>
      <c r="F4535" s="0" t="n">
        <v>3133106</v>
      </c>
      <c r="G4535" s="151" t="s">
        <v>111</v>
      </c>
      <c r="H4535" s="151" t="s">
        <v>111</v>
      </c>
      <c r="I4535" s="152" t="s">
        <v>112</v>
      </c>
    </row>
    <row r="4536" customFormat="false" ht="12.75" hidden="false" customHeight="false" outlineLevel="0" collapsed="false">
      <c r="A4536" s="0" t="s">
        <v>62</v>
      </c>
      <c r="B4536" s="0" t="s">
        <v>113</v>
      </c>
      <c r="C4536" s="0" t="s">
        <v>108</v>
      </c>
      <c r="D4536" s="116" t="n">
        <v>41944</v>
      </c>
      <c r="E4536" s="0" t="n">
        <v>0.14</v>
      </c>
      <c r="F4536" s="0" t="n">
        <v>3133107</v>
      </c>
      <c r="G4536" s="151" t="s">
        <v>111</v>
      </c>
      <c r="H4536" s="151" t="s">
        <v>111</v>
      </c>
      <c r="I4536" s="152" t="s">
        <v>112</v>
      </c>
    </row>
    <row r="4537" customFormat="false" ht="12.75" hidden="false" customHeight="false" outlineLevel="0" collapsed="false">
      <c r="A4537" s="0" t="s">
        <v>49</v>
      </c>
      <c r="B4537" s="0" t="s">
        <v>110</v>
      </c>
      <c r="C4537" s="0" t="s">
        <v>108</v>
      </c>
      <c r="D4537" s="116" t="n">
        <v>41944</v>
      </c>
      <c r="E4537" s="0" t="n">
        <v>0.46</v>
      </c>
      <c r="F4537" s="0" t="n">
        <v>3133108</v>
      </c>
      <c r="G4537" s="151" t="s">
        <v>111</v>
      </c>
      <c r="H4537" s="151" t="s">
        <v>111</v>
      </c>
      <c r="I4537" s="152" t="s">
        <v>112</v>
      </c>
    </row>
    <row r="4538" customFormat="false" ht="12.75" hidden="false" customHeight="false" outlineLevel="0" collapsed="false">
      <c r="A4538" s="0" t="s">
        <v>49</v>
      </c>
      <c r="B4538" s="0" t="s">
        <v>113</v>
      </c>
      <c r="C4538" s="0" t="s">
        <v>108</v>
      </c>
      <c r="D4538" s="116" t="n">
        <v>41944</v>
      </c>
      <c r="E4538" s="0" t="n">
        <v>0.05</v>
      </c>
      <c r="F4538" s="0" t="n">
        <v>3133109</v>
      </c>
      <c r="G4538" s="151" t="s">
        <v>111</v>
      </c>
      <c r="H4538" s="151" t="s">
        <v>111</v>
      </c>
      <c r="I4538" s="152" t="s">
        <v>112</v>
      </c>
    </row>
    <row r="4539" customFormat="false" ht="12.75" hidden="false" customHeight="false" outlineLevel="0" collapsed="false">
      <c r="A4539" s="0" t="s">
        <v>50</v>
      </c>
      <c r="B4539" s="0" t="s">
        <v>110</v>
      </c>
      <c r="C4539" s="0" t="s">
        <v>108</v>
      </c>
      <c r="D4539" s="116" t="n">
        <v>41944</v>
      </c>
      <c r="E4539" s="0" t="n">
        <v>0.7</v>
      </c>
      <c r="F4539" s="0" t="n">
        <v>3133110</v>
      </c>
      <c r="G4539" s="151" t="s">
        <v>111</v>
      </c>
      <c r="H4539" s="151" t="s">
        <v>111</v>
      </c>
      <c r="I4539" s="152" t="s">
        <v>112</v>
      </c>
    </row>
    <row r="4540" customFormat="false" ht="12.75" hidden="false" customHeight="false" outlineLevel="0" collapsed="false">
      <c r="A4540" s="0" t="s">
        <v>50</v>
      </c>
      <c r="B4540" s="0" t="s">
        <v>113</v>
      </c>
      <c r="C4540" s="0" t="s">
        <v>108</v>
      </c>
      <c r="D4540" s="116" t="n">
        <v>41944</v>
      </c>
      <c r="E4540" s="0" t="n">
        <v>-0.17</v>
      </c>
      <c r="F4540" s="0" t="n">
        <v>3133111</v>
      </c>
      <c r="G4540" s="151" t="s">
        <v>111</v>
      </c>
      <c r="H4540" s="151" t="s">
        <v>111</v>
      </c>
      <c r="I4540" s="152" t="s">
        <v>112</v>
      </c>
    </row>
    <row r="4541" customFormat="false" ht="12.75" hidden="false" customHeight="false" outlineLevel="0" collapsed="false">
      <c r="A4541" s="0" t="s">
        <v>51</v>
      </c>
      <c r="B4541" s="0" t="s">
        <v>110</v>
      </c>
      <c r="C4541" s="0" t="s">
        <v>108</v>
      </c>
      <c r="D4541" s="116" t="n">
        <v>41944</v>
      </c>
      <c r="E4541" s="0" t="n">
        <v>0.7</v>
      </c>
      <c r="F4541" s="0" t="n">
        <v>3133112</v>
      </c>
      <c r="G4541" s="151" t="s">
        <v>111</v>
      </c>
      <c r="H4541" s="151" t="s">
        <v>111</v>
      </c>
      <c r="I4541" s="152" t="s">
        <v>112</v>
      </c>
    </row>
    <row r="4542" customFormat="false" ht="12.75" hidden="false" customHeight="false" outlineLevel="0" collapsed="false">
      <c r="A4542" s="0" t="s">
        <v>51</v>
      </c>
      <c r="B4542" s="0" t="s">
        <v>113</v>
      </c>
      <c r="C4542" s="0" t="s">
        <v>108</v>
      </c>
      <c r="D4542" s="116" t="n">
        <v>41944</v>
      </c>
      <c r="E4542" s="0" t="n">
        <v>0.055</v>
      </c>
      <c r="F4542" s="0" t="n">
        <v>3133113</v>
      </c>
      <c r="G4542" s="151" t="s">
        <v>111</v>
      </c>
      <c r="H4542" s="151" t="s">
        <v>111</v>
      </c>
      <c r="I4542" s="152" t="s">
        <v>112</v>
      </c>
    </row>
    <row r="4543" customFormat="false" ht="12.75" hidden="false" customHeight="false" outlineLevel="0" collapsed="false">
      <c r="A4543" s="0" t="s">
        <v>52</v>
      </c>
      <c r="B4543" s="0" t="s">
        <v>110</v>
      </c>
      <c r="C4543" s="0" t="s">
        <v>108</v>
      </c>
      <c r="D4543" s="116" t="n">
        <v>41944</v>
      </c>
      <c r="E4543" s="0" t="n">
        <v>0.7</v>
      </c>
      <c r="F4543" s="0" t="n">
        <v>3133114</v>
      </c>
      <c r="G4543" s="151" t="s">
        <v>111</v>
      </c>
      <c r="H4543" s="151" t="s">
        <v>111</v>
      </c>
      <c r="I4543" s="152" t="s">
        <v>112</v>
      </c>
    </row>
    <row r="4544" customFormat="false" ht="12.75" hidden="false" customHeight="false" outlineLevel="0" collapsed="false">
      <c r="A4544" s="0" t="s">
        <v>52</v>
      </c>
      <c r="B4544" s="0" t="s">
        <v>113</v>
      </c>
      <c r="C4544" s="0" t="s">
        <v>108</v>
      </c>
      <c r="D4544" s="116" t="n">
        <v>41944</v>
      </c>
      <c r="E4544" s="0" t="n">
        <v>-0.05</v>
      </c>
      <c r="F4544" s="0" t="n">
        <v>3133115</v>
      </c>
      <c r="G4544" s="151" t="s">
        <v>111</v>
      </c>
      <c r="H4544" s="151" t="s">
        <v>111</v>
      </c>
      <c r="I4544" s="152" t="s">
        <v>112</v>
      </c>
    </row>
    <row r="4545" customFormat="false" ht="12.75" hidden="false" customHeight="false" outlineLevel="0" collapsed="false">
      <c r="A4545" s="0" t="s">
        <v>17</v>
      </c>
      <c r="B4545" s="0" t="s">
        <v>110</v>
      </c>
      <c r="C4545" s="0" t="s">
        <v>108</v>
      </c>
      <c r="D4545" s="116" t="n">
        <v>41944</v>
      </c>
      <c r="E4545" s="0" t="n">
        <v>0</v>
      </c>
      <c r="F4545" s="0" t="n">
        <v>3133116</v>
      </c>
      <c r="G4545" s="151" t="s">
        <v>111</v>
      </c>
      <c r="H4545" s="151" t="s">
        <v>111</v>
      </c>
      <c r="I4545" s="152" t="s">
        <v>112</v>
      </c>
    </row>
    <row r="4546" customFormat="false" ht="12.75" hidden="false" customHeight="false" outlineLevel="0" collapsed="false">
      <c r="A4546" s="0" t="s">
        <v>17</v>
      </c>
      <c r="B4546" s="0" t="s">
        <v>113</v>
      </c>
      <c r="C4546" s="0" t="s">
        <v>108</v>
      </c>
      <c r="D4546" s="116" t="n">
        <v>41944</v>
      </c>
      <c r="E4546" s="0" t="n">
        <v>0</v>
      </c>
      <c r="F4546" s="0" t="n">
        <v>3133117</v>
      </c>
      <c r="G4546" s="151" t="s">
        <v>111</v>
      </c>
      <c r="H4546" s="151" t="s">
        <v>111</v>
      </c>
      <c r="I4546" s="152" t="s">
        <v>112</v>
      </c>
    </row>
    <row r="4547" customFormat="false" ht="12.75" hidden="false" customHeight="false" outlineLevel="0" collapsed="false">
      <c r="A4547" s="0" t="s">
        <v>18</v>
      </c>
      <c r="B4547" s="0" t="s">
        <v>110</v>
      </c>
      <c r="C4547" s="0" t="s">
        <v>108</v>
      </c>
      <c r="D4547" s="116" t="n">
        <v>41944</v>
      </c>
      <c r="E4547" s="0" t="n">
        <v>0</v>
      </c>
      <c r="F4547" s="0" t="n">
        <v>3133118</v>
      </c>
      <c r="G4547" s="151" t="s">
        <v>111</v>
      </c>
      <c r="H4547" s="151" t="s">
        <v>111</v>
      </c>
      <c r="I4547" s="152" t="s">
        <v>112</v>
      </c>
    </row>
    <row r="4548" customFormat="false" ht="12.75" hidden="false" customHeight="false" outlineLevel="0" collapsed="false">
      <c r="A4548" s="0" t="s">
        <v>18</v>
      </c>
      <c r="B4548" s="0" t="s">
        <v>113</v>
      </c>
      <c r="C4548" s="0" t="s">
        <v>108</v>
      </c>
      <c r="D4548" s="116" t="n">
        <v>41944</v>
      </c>
      <c r="E4548" s="0" t="n">
        <v>0</v>
      </c>
      <c r="F4548" s="0" t="n">
        <v>3133119</v>
      </c>
      <c r="G4548" s="151" t="s">
        <v>111</v>
      </c>
      <c r="H4548" s="151" t="s">
        <v>111</v>
      </c>
      <c r="I4548" s="152" t="s">
        <v>112</v>
      </c>
    </row>
    <row r="4549" customFormat="false" ht="12.75" hidden="false" customHeight="false" outlineLevel="0" collapsed="false">
      <c r="A4549" s="0" t="s">
        <v>19</v>
      </c>
      <c r="B4549" s="0" t="s">
        <v>110</v>
      </c>
      <c r="C4549" s="0" t="s">
        <v>108</v>
      </c>
      <c r="D4549" s="116" t="n">
        <v>41944</v>
      </c>
      <c r="E4549" s="0" t="n">
        <v>0.505</v>
      </c>
      <c r="F4549" s="0" t="n">
        <v>3133120</v>
      </c>
      <c r="G4549" s="151" t="s">
        <v>111</v>
      </c>
      <c r="H4549" s="151" t="s">
        <v>111</v>
      </c>
      <c r="I4549" s="152" t="s">
        <v>112</v>
      </c>
    </row>
    <row r="4550" customFormat="false" ht="12.75" hidden="false" customHeight="false" outlineLevel="0" collapsed="false">
      <c r="A4550" s="0" t="s">
        <v>19</v>
      </c>
      <c r="B4550" s="0" t="s">
        <v>113</v>
      </c>
      <c r="C4550" s="0" t="s">
        <v>108</v>
      </c>
      <c r="D4550" s="116" t="n">
        <v>41944</v>
      </c>
      <c r="E4550" s="0" t="n">
        <v>0.1</v>
      </c>
      <c r="F4550" s="0" t="n">
        <v>3133121</v>
      </c>
      <c r="G4550" s="151" t="s">
        <v>111</v>
      </c>
      <c r="H4550" s="151" t="s">
        <v>111</v>
      </c>
      <c r="I4550" s="152" t="s">
        <v>112</v>
      </c>
    </row>
    <row r="4551" customFormat="false" ht="12.75" hidden="false" customHeight="false" outlineLevel="0" collapsed="false">
      <c r="A4551" s="0" t="s">
        <v>21</v>
      </c>
      <c r="B4551" s="0" t="s">
        <v>110</v>
      </c>
      <c r="C4551" s="0" t="s">
        <v>108</v>
      </c>
      <c r="D4551" s="116" t="n">
        <v>41944</v>
      </c>
      <c r="E4551" s="0" t="n">
        <v>0</v>
      </c>
      <c r="F4551" s="0" t="n">
        <v>3133122</v>
      </c>
      <c r="G4551" s="151" t="s">
        <v>111</v>
      </c>
      <c r="H4551" s="151" t="s">
        <v>111</v>
      </c>
      <c r="I4551" s="152" t="s">
        <v>112</v>
      </c>
    </row>
    <row r="4552" customFormat="false" ht="12.75" hidden="false" customHeight="false" outlineLevel="0" collapsed="false">
      <c r="A4552" s="0" t="s">
        <v>21</v>
      </c>
      <c r="B4552" s="0" t="s">
        <v>113</v>
      </c>
      <c r="C4552" s="0" t="s">
        <v>108</v>
      </c>
      <c r="D4552" s="116" t="n">
        <v>41944</v>
      </c>
      <c r="E4552" s="0" t="n">
        <v>0</v>
      </c>
      <c r="F4552" s="0" t="n">
        <v>3133123</v>
      </c>
      <c r="G4552" s="151" t="s">
        <v>111</v>
      </c>
      <c r="H4552" s="151" t="s">
        <v>111</v>
      </c>
      <c r="I4552" s="152" t="s">
        <v>112</v>
      </c>
    </row>
    <row r="4553" customFormat="false" ht="12.75" hidden="false" customHeight="false" outlineLevel="0" collapsed="false">
      <c r="A4553" s="0" t="s">
        <v>73</v>
      </c>
      <c r="B4553" s="0" t="s">
        <v>80</v>
      </c>
      <c r="C4553" s="0" t="s">
        <v>108</v>
      </c>
      <c r="D4553" s="116" t="n">
        <v>41944</v>
      </c>
      <c r="E4553" s="0" t="n">
        <v>0.05</v>
      </c>
      <c r="F4553" s="0" t="n">
        <v>3133124</v>
      </c>
      <c r="G4553" s="151" t="s">
        <v>111</v>
      </c>
      <c r="H4553" s="151" t="s">
        <v>111</v>
      </c>
      <c r="I4553" s="152" t="s">
        <v>112</v>
      </c>
    </row>
    <row r="4554" customFormat="false" ht="12.75" hidden="false" customHeight="false" outlineLevel="0" collapsed="false">
      <c r="A4554" s="0" t="s">
        <v>74</v>
      </c>
      <c r="B4554" s="0" t="s">
        <v>80</v>
      </c>
      <c r="C4554" s="0" t="s">
        <v>108</v>
      </c>
      <c r="D4554" s="116" t="n">
        <v>41944</v>
      </c>
      <c r="E4554" s="0" t="n">
        <v>0.055</v>
      </c>
      <c r="F4554" s="0" t="n">
        <v>3133125</v>
      </c>
      <c r="G4554" s="151" t="s">
        <v>111</v>
      </c>
      <c r="H4554" s="151" t="s">
        <v>111</v>
      </c>
      <c r="I4554" s="152" t="s">
        <v>112</v>
      </c>
    </row>
    <row r="4555" customFormat="false" ht="12.75" hidden="false" customHeight="false" outlineLevel="0" collapsed="false">
      <c r="A4555" s="0" t="s">
        <v>75</v>
      </c>
      <c r="B4555" s="0" t="s">
        <v>80</v>
      </c>
      <c r="C4555" s="0" t="s">
        <v>108</v>
      </c>
      <c r="D4555" s="116" t="n">
        <v>41944</v>
      </c>
      <c r="E4555" s="0" t="n">
        <v>-0.05</v>
      </c>
      <c r="F4555" s="0" t="n">
        <v>3133126</v>
      </c>
      <c r="G4555" s="151" t="s">
        <v>111</v>
      </c>
      <c r="H4555" s="151" t="s">
        <v>111</v>
      </c>
      <c r="I4555" s="152" t="s">
        <v>112</v>
      </c>
    </row>
    <row r="4556" customFormat="false" ht="12.75" hidden="false" customHeight="false" outlineLevel="0" collapsed="false">
      <c r="A4556" s="0" t="s">
        <v>76</v>
      </c>
      <c r="B4556" s="0" t="s">
        <v>80</v>
      </c>
      <c r="C4556" s="0" t="s">
        <v>108</v>
      </c>
      <c r="D4556" s="116" t="n">
        <v>41944</v>
      </c>
      <c r="E4556" s="0" t="n">
        <v>0.055</v>
      </c>
      <c r="F4556" s="0" t="n">
        <v>3133127</v>
      </c>
      <c r="G4556" s="151" t="s">
        <v>111</v>
      </c>
      <c r="H4556" s="151" t="s">
        <v>111</v>
      </c>
      <c r="I4556" s="152" t="s">
        <v>112</v>
      </c>
    </row>
    <row r="4557" customFormat="false" ht="12.75" hidden="false" customHeight="false" outlineLevel="0" collapsed="false">
      <c r="A4557" s="0" t="s">
        <v>72</v>
      </c>
      <c r="B4557" s="0" t="s">
        <v>80</v>
      </c>
      <c r="C4557" s="0" t="s">
        <v>108</v>
      </c>
      <c r="D4557" s="116" t="n">
        <v>41944</v>
      </c>
      <c r="E4557" s="158" t="n">
        <v>41974</v>
      </c>
      <c r="I4557" s="152" t="s">
        <v>109</v>
      </c>
    </row>
    <row r="4558" customFormat="false" ht="12.75" hidden="false" customHeight="false" outlineLevel="0" collapsed="false">
      <c r="A4558" s="0" t="s">
        <v>59</v>
      </c>
      <c r="B4558" s="0" t="s">
        <v>110</v>
      </c>
      <c r="C4558" s="0" t="s">
        <v>108</v>
      </c>
      <c r="D4558" s="116" t="n">
        <v>41974</v>
      </c>
      <c r="E4558" s="0" t="n">
        <v>0.91</v>
      </c>
      <c r="F4558" s="0" t="n">
        <v>3133100</v>
      </c>
      <c r="G4558" s="151" t="s">
        <v>111</v>
      </c>
      <c r="H4558" s="151" t="s">
        <v>111</v>
      </c>
      <c r="I4558" s="152" t="s">
        <v>112</v>
      </c>
    </row>
    <row r="4559" customFormat="false" ht="12.75" hidden="false" customHeight="false" outlineLevel="0" collapsed="false">
      <c r="A4559" s="0" t="s">
        <v>59</v>
      </c>
      <c r="B4559" s="0" t="s">
        <v>113</v>
      </c>
      <c r="C4559" s="0" t="s">
        <v>108</v>
      </c>
      <c r="D4559" s="116" t="n">
        <v>41974</v>
      </c>
      <c r="E4559" s="0" t="n">
        <v>0.05</v>
      </c>
      <c r="F4559" s="0" t="n">
        <v>3133101</v>
      </c>
      <c r="G4559" s="151" t="s">
        <v>111</v>
      </c>
      <c r="H4559" s="151" t="s">
        <v>111</v>
      </c>
      <c r="I4559" s="152" t="s">
        <v>112</v>
      </c>
    </row>
    <row r="4560" customFormat="false" ht="12.75" hidden="false" customHeight="false" outlineLevel="0" collapsed="false">
      <c r="A4560" s="0" t="s">
        <v>60</v>
      </c>
      <c r="B4560" s="0" t="s">
        <v>110</v>
      </c>
      <c r="C4560" s="0" t="s">
        <v>108</v>
      </c>
      <c r="D4560" s="116" t="n">
        <v>41974</v>
      </c>
      <c r="E4560" s="0" t="n">
        <v>0.91</v>
      </c>
      <c r="F4560" s="0" t="n">
        <v>3133102</v>
      </c>
      <c r="G4560" s="151" t="s">
        <v>111</v>
      </c>
      <c r="H4560" s="151" t="s">
        <v>111</v>
      </c>
      <c r="I4560" s="152" t="s">
        <v>112</v>
      </c>
    </row>
    <row r="4561" customFormat="false" ht="12.75" hidden="false" customHeight="false" outlineLevel="0" collapsed="false">
      <c r="A4561" s="0" t="s">
        <v>60</v>
      </c>
      <c r="B4561" s="0" t="s">
        <v>113</v>
      </c>
      <c r="C4561" s="0" t="s">
        <v>108</v>
      </c>
      <c r="D4561" s="116" t="n">
        <v>41974</v>
      </c>
      <c r="E4561" s="0" t="n">
        <v>0.29</v>
      </c>
      <c r="F4561" s="0" t="n">
        <v>3133103</v>
      </c>
      <c r="G4561" s="151" t="s">
        <v>111</v>
      </c>
      <c r="H4561" s="151" t="s">
        <v>111</v>
      </c>
      <c r="I4561" s="152" t="s">
        <v>112</v>
      </c>
    </row>
    <row r="4562" customFormat="false" ht="12.75" hidden="false" customHeight="false" outlineLevel="0" collapsed="false">
      <c r="A4562" s="0" t="s">
        <v>61</v>
      </c>
      <c r="B4562" s="0" t="s">
        <v>110</v>
      </c>
      <c r="C4562" s="0" t="s">
        <v>108</v>
      </c>
      <c r="D4562" s="116" t="n">
        <v>41974</v>
      </c>
      <c r="E4562" s="0" t="n">
        <v>0.91</v>
      </c>
      <c r="F4562" s="0" t="n">
        <v>3133104</v>
      </c>
      <c r="G4562" s="151" t="s">
        <v>111</v>
      </c>
      <c r="H4562" s="151" t="s">
        <v>111</v>
      </c>
      <c r="I4562" s="152" t="s">
        <v>112</v>
      </c>
    </row>
    <row r="4563" customFormat="false" ht="12.75" hidden="false" customHeight="false" outlineLevel="0" collapsed="false">
      <c r="A4563" s="0" t="s">
        <v>61</v>
      </c>
      <c r="B4563" s="0" t="s">
        <v>113</v>
      </c>
      <c r="C4563" s="0" t="s">
        <v>108</v>
      </c>
      <c r="D4563" s="116" t="n">
        <v>41974</v>
      </c>
      <c r="E4563" s="0" t="n">
        <v>0.05</v>
      </c>
      <c r="F4563" s="0" t="n">
        <v>3133105</v>
      </c>
      <c r="G4563" s="151" t="s">
        <v>111</v>
      </c>
      <c r="H4563" s="151" t="s">
        <v>111</v>
      </c>
      <c r="I4563" s="152" t="s">
        <v>112</v>
      </c>
    </row>
    <row r="4564" customFormat="false" ht="12.75" hidden="false" customHeight="false" outlineLevel="0" collapsed="false">
      <c r="A4564" s="0" t="s">
        <v>62</v>
      </c>
      <c r="B4564" s="0" t="s">
        <v>110</v>
      </c>
      <c r="C4564" s="0" t="s">
        <v>108</v>
      </c>
      <c r="D4564" s="116" t="n">
        <v>41974</v>
      </c>
      <c r="E4564" s="0" t="n">
        <v>0.91</v>
      </c>
      <c r="F4564" s="0" t="n">
        <v>3133106</v>
      </c>
      <c r="G4564" s="151" t="s">
        <v>111</v>
      </c>
      <c r="H4564" s="151" t="s">
        <v>111</v>
      </c>
      <c r="I4564" s="152" t="s">
        <v>112</v>
      </c>
    </row>
    <row r="4565" customFormat="false" ht="12.75" hidden="false" customHeight="false" outlineLevel="0" collapsed="false">
      <c r="A4565" s="0" t="s">
        <v>62</v>
      </c>
      <c r="B4565" s="0" t="s">
        <v>113</v>
      </c>
      <c r="C4565" s="0" t="s">
        <v>108</v>
      </c>
      <c r="D4565" s="116" t="n">
        <v>41974</v>
      </c>
      <c r="E4565" s="0" t="n">
        <v>0.29</v>
      </c>
      <c r="F4565" s="0" t="n">
        <v>3133107</v>
      </c>
      <c r="G4565" s="151" t="s">
        <v>111</v>
      </c>
      <c r="H4565" s="151" t="s">
        <v>111</v>
      </c>
      <c r="I4565" s="152" t="s">
        <v>112</v>
      </c>
    </row>
    <row r="4566" customFormat="false" ht="12.75" hidden="false" customHeight="false" outlineLevel="0" collapsed="false">
      <c r="A4566" s="0" t="s">
        <v>49</v>
      </c>
      <c r="B4566" s="0" t="s">
        <v>110</v>
      </c>
      <c r="C4566" s="0" t="s">
        <v>108</v>
      </c>
      <c r="D4566" s="116" t="n">
        <v>41974</v>
      </c>
      <c r="E4566" s="0" t="n">
        <v>0.77</v>
      </c>
      <c r="F4566" s="0" t="n">
        <v>3133108</v>
      </c>
      <c r="G4566" s="151" t="s">
        <v>111</v>
      </c>
      <c r="H4566" s="151" t="s">
        <v>111</v>
      </c>
      <c r="I4566" s="152" t="s">
        <v>112</v>
      </c>
    </row>
    <row r="4567" customFormat="false" ht="12.75" hidden="false" customHeight="false" outlineLevel="0" collapsed="false">
      <c r="A4567" s="0" t="s">
        <v>49</v>
      </c>
      <c r="B4567" s="0" t="s">
        <v>113</v>
      </c>
      <c r="C4567" s="0" t="s">
        <v>108</v>
      </c>
      <c r="D4567" s="116" t="n">
        <v>41974</v>
      </c>
      <c r="E4567" s="0" t="n">
        <v>0.05</v>
      </c>
      <c r="F4567" s="0" t="n">
        <v>3133109</v>
      </c>
      <c r="G4567" s="151" t="s">
        <v>111</v>
      </c>
      <c r="H4567" s="151" t="s">
        <v>111</v>
      </c>
      <c r="I4567" s="152" t="s">
        <v>112</v>
      </c>
    </row>
    <row r="4568" customFormat="false" ht="12.75" hidden="false" customHeight="false" outlineLevel="0" collapsed="false">
      <c r="A4568" s="0" t="s">
        <v>50</v>
      </c>
      <c r="B4568" s="0" t="s">
        <v>110</v>
      </c>
      <c r="C4568" s="0" t="s">
        <v>108</v>
      </c>
      <c r="D4568" s="116" t="n">
        <v>41974</v>
      </c>
      <c r="E4568" s="0" t="n">
        <v>0.98</v>
      </c>
      <c r="F4568" s="0" t="n">
        <v>3133110</v>
      </c>
      <c r="G4568" s="151" t="s">
        <v>111</v>
      </c>
      <c r="H4568" s="151" t="s">
        <v>111</v>
      </c>
      <c r="I4568" s="152" t="s">
        <v>112</v>
      </c>
    </row>
    <row r="4569" customFormat="false" ht="12.75" hidden="false" customHeight="false" outlineLevel="0" collapsed="false">
      <c r="A4569" s="0" t="s">
        <v>50</v>
      </c>
      <c r="B4569" s="0" t="s">
        <v>113</v>
      </c>
      <c r="C4569" s="0" t="s">
        <v>108</v>
      </c>
      <c r="D4569" s="116" t="n">
        <v>41974</v>
      </c>
      <c r="E4569" s="0" t="n">
        <v>-0.13</v>
      </c>
      <c r="F4569" s="0" t="n">
        <v>3133111</v>
      </c>
      <c r="G4569" s="151" t="s">
        <v>111</v>
      </c>
      <c r="H4569" s="151" t="s">
        <v>111</v>
      </c>
      <c r="I4569" s="152" t="s">
        <v>112</v>
      </c>
    </row>
    <row r="4570" customFormat="false" ht="12.75" hidden="false" customHeight="false" outlineLevel="0" collapsed="false">
      <c r="A4570" s="0" t="s">
        <v>51</v>
      </c>
      <c r="B4570" s="0" t="s">
        <v>110</v>
      </c>
      <c r="C4570" s="0" t="s">
        <v>108</v>
      </c>
      <c r="D4570" s="116" t="n">
        <v>41974</v>
      </c>
      <c r="E4570" s="0" t="n">
        <v>0.98</v>
      </c>
      <c r="F4570" s="0" t="n">
        <v>3133112</v>
      </c>
      <c r="G4570" s="151" t="s">
        <v>111</v>
      </c>
      <c r="H4570" s="151" t="s">
        <v>111</v>
      </c>
      <c r="I4570" s="152" t="s">
        <v>112</v>
      </c>
    </row>
    <row r="4571" customFormat="false" ht="12.75" hidden="false" customHeight="false" outlineLevel="0" collapsed="false">
      <c r="A4571" s="0" t="s">
        <v>51</v>
      </c>
      <c r="B4571" s="0" t="s">
        <v>113</v>
      </c>
      <c r="C4571" s="0" t="s">
        <v>108</v>
      </c>
      <c r="D4571" s="116" t="n">
        <v>41974</v>
      </c>
      <c r="E4571" s="0" t="n">
        <v>0.25</v>
      </c>
      <c r="F4571" s="0" t="n">
        <v>3133113</v>
      </c>
      <c r="G4571" s="151" t="s">
        <v>111</v>
      </c>
      <c r="H4571" s="151" t="s">
        <v>111</v>
      </c>
      <c r="I4571" s="152" t="s">
        <v>112</v>
      </c>
    </row>
    <row r="4572" customFormat="false" ht="12.75" hidden="false" customHeight="false" outlineLevel="0" collapsed="false">
      <c r="A4572" s="0" t="s">
        <v>52</v>
      </c>
      <c r="B4572" s="0" t="s">
        <v>110</v>
      </c>
      <c r="C4572" s="0" t="s">
        <v>108</v>
      </c>
      <c r="D4572" s="116" t="n">
        <v>41974</v>
      </c>
      <c r="E4572" s="0" t="n">
        <v>0.98</v>
      </c>
      <c r="F4572" s="0" t="n">
        <v>3133114</v>
      </c>
      <c r="G4572" s="151" t="s">
        <v>111</v>
      </c>
      <c r="H4572" s="151" t="s">
        <v>111</v>
      </c>
      <c r="I4572" s="152" t="s">
        <v>112</v>
      </c>
    </row>
    <row r="4573" customFormat="false" ht="12.75" hidden="false" customHeight="false" outlineLevel="0" collapsed="false">
      <c r="A4573" s="0" t="s">
        <v>52</v>
      </c>
      <c r="B4573" s="0" t="s">
        <v>113</v>
      </c>
      <c r="C4573" s="0" t="s">
        <v>108</v>
      </c>
      <c r="D4573" s="116" t="n">
        <v>41974</v>
      </c>
      <c r="E4573" s="0" t="n">
        <v>-0.05</v>
      </c>
      <c r="F4573" s="0" t="n">
        <v>3133115</v>
      </c>
      <c r="G4573" s="151" t="s">
        <v>111</v>
      </c>
      <c r="H4573" s="151" t="s">
        <v>111</v>
      </c>
      <c r="I4573" s="152" t="s">
        <v>112</v>
      </c>
    </row>
    <row r="4574" customFormat="false" ht="12.75" hidden="false" customHeight="false" outlineLevel="0" collapsed="false">
      <c r="A4574" s="0" t="s">
        <v>17</v>
      </c>
      <c r="B4574" s="0" t="s">
        <v>110</v>
      </c>
      <c r="C4574" s="0" t="s">
        <v>108</v>
      </c>
      <c r="D4574" s="116" t="n">
        <v>41974</v>
      </c>
      <c r="E4574" s="0" t="n">
        <v>0</v>
      </c>
      <c r="F4574" s="0" t="n">
        <v>3133116</v>
      </c>
      <c r="G4574" s="151" t="s">
        <v>111</v>
      </c>
      <c r="H4574" s="151" t="s">
        <v>111</v>
      </c>
      <c r="I4574" s="152" t="s">
        <v>112</v>
      </c>
    </row>
    <row r="4575" customFormat="false" ht="12.75" hidden="false" customHeight="false" outlineLevel="0" collapsed="false">
      <c r="A4575" s="0" t="s">
        <v>17</v>
      </c>
      <c r="B4575" s="0" t="s">
        <v>113</v>
      </c>
      <c r="C4575" s="0" t="s">
        <v>108</v>
      </c>
      <c r="D4575" s="116" t="n">
        <v>41974</v>
      </c>
      <c r="E4575" s="0" t="n">
        <v>0</v>
      </c>
      <c r="F4575" s="0" t="n">
        <v>3133117</v>
      </c>
      <c r="G4575" s="151" t="s">
        <v>111</v>
      </c>
      <c r="H4575" s="151" t="s">
        <v>111</v>
      </c>
      <c r="I4575" s="152" t="s">
        <v>112</v>
      </c>
    </row>
    <row r="4576" customFormat="false" ht="12.75" hidden="false" customHeight="false" outlineLevel="0" collapsed="false">
      <c r="A4576" s="0" t="s">
        <v>18</v>
      </c>
      <c r="B4576" s="0" t="s">
        <v>110</v>
      </c>
      <c r="C4576" s="0" t="s">
        <v>108</v>
      </c>
      <c r="D4576" s="116" t="n">
        <v>41974</v>
      </c>
      <c r="E4576" s="0" t="n">
        <v>0</v>
      </c>
      <c r="F4576" s="0" t="n">
        <v>3133118</v>
      </c>
      <c r="G4576" s="151" t="s">
        <v>111</v>
      </c>
      <c r="H4576" s="151" t="s">
        <v>111</v>
      </c>
      <c r="I4576" s="152" t="s">
        <v>112</v>
      </c>
    </row>
    <row r="4577" customFormat="false" ht="12.75" hidden="false" customHeight="false" outlineLevel="0" collapsed="false">
      <c r="A4577" s="0" t="s">
        <v>18</v>
      </c>
      <c r="B4577" s="0" t="s">
        <v>113</v>
      </c>
      <c r="C4577" s="0" t="s">
        <v>108</v>
      </c>
      <c r="D4577" s="116" t="n">
        <v>41974</v>
      </c>
      <c r="E4577" s="0" t="n">
        <v>0</v>
      </c>
      <c r="F4577" s="0" t="n">
        <v>3133119</v>
      </c>
      <c r="G4577" s="151" t="s">
        <v>111</v>
      </c>
      <c r="H4577" s="151" t="s">
        <v>111</v>
      </c>
      <c r="I4577" s="152" t="s">
        <v>112</v>
      </c>
    </row>
    <row r="4578" customFormat="false" ht="12.75" hidden="false" customHeight="false" outlineLevel="0" collapsed="false">
      <c r="A4578" s="0" t="s">
        <v>19</v>
      </c>
      <c r="B4578" s="0" t="s">
        <v>110</v>
      </c>
      <c r="C4578" s="0" t="s">
        <v>108</v>
      </c>
      <c r="D4578" s="116" t="n">
        <v>41974</v>
      </c>
      <c r="E4578" s="0" t="n">
        <v>0.84</v>
      </c>
      <c r="F4578" s="0" t="n">
        <v>3133120</v>
      </c>
      <c r="G4578" s="151" t="s">
        <v>111</v>
      </c>
      <c r="H4578" s="151" t="s">
        <v>111</v>
      </c>
      <c r="I4578" s="152" t="s">
        <v>112</v>
      </c>
    </row>
    <row r="4579" customFormat="false" ht="12.75" hidden="false" customHeight="false" outlineLevel="0" collapsed="false">
      <c r="A4579" s="0" t="s">
        <v>19</v>
      </c>
      <c r="B4579" s="0" t="s">
        <v>113</v>
      </c>
      <c r="C4579" s="0" t="s">
        <v>108</v>
      </c>
      <c r="D4579" s="116" t="n">
        <v>41974</v>
      </c>
      <c r="E4579" s="0" t="n">
        <v>0.3</v>
      </c>
      <c r="F4579" s="0" t="n">
        <v>3133121</v>
      </c>
      <c r="G4579" s="151" t="s">
        <v>111</v>
      </c>
      <c r="H4579" s="151" t="s">
        <v>111</v>
      </c>
      <c r="I4579" s="152" t="s">
        <v>112</v>
      </c>
    </row>
    <row r="4580" customFormat="false" ht="12.75" hidden="false" customHeight="false" outlineLevel="0" collapsed="false">
      <c r="A4580" s="0" t="s">
        <v>21</v>
      </c>
      <c r="B4580" s="0" t="s">
        <v>110</v>
      </c>
      <c r="C4580" s="0" t="s">
        <v>108</v>
      </c>
      <c r="D4580" s="116" t="n">
        <v>41974</v>
      </c>
      <c r="E4580" s="0" t="n">
        <v>0</v>
      </c>
      <c r="F4580" s="0" t="n">
        <v>3133122</v>
      </c>
      <c r="G4580" s="151" t="s">
        <v>111</v>
      </c>
      <c r="H4580" s="151" t="s">
        <v>111</v>
      </c>
      <c r="I4580" s="152" t="s">
        <v>112</v>
      </c>
    </row>
    <row r="4581" customFormat="false" ht="12.75" hidden="false" customHeight="false" outlineLevel="0" collapsed="false">
      <c r="A4581" s="0" t="s">
        <v>21</v>
      </c>
      <c r="B4581" s="0" t="s">
        <v>113</v>
      </c>
      <c r="C4581" s="0" t="s">
        <v>108</v>
      </c>
      <c r="D4581" s="116" t="n">
        <v>41974</v>
      </c>
      <c r="E4581" s="0" t="n">
        <v>0</v>
      </c>
      <c r="F4581" s="0" t="n">
        <v>3133123</v>
      </c>
      <c r="G4581" s="151" t="s">
        <v>111</v>
      </c>
      <c r="H4581" s="151" t="s">
        <v>111</v>
      </c>
      <c r="I4581" s="152" t="s">
        <v>112</v>
      </c>
    </row>
    <row r="4582" customFormat="false" ht="12.75" hidden="false" customHeight="false" outlineLevel="0" collapsed="false">
      <c r="A4582" s="0" t="s">
        <v>73</v>
      </c>
      <c r="B4582" s="0" t="s">
        <v>80</v>
      </c>
      <c r="C4582" s="0" t="s">
        <v>108</v>
      </c>
      <c r="D4582" s="116" t="n">
        <v>41974</v>
      </c>
      <c r="E4582" s="0" t="n">
        <v>0.05</v>
      </c>
      <c r="F4582" s="0" t="n">
        <v>3133124</v>
      </c>
      <c r="G4582" s="151" t="s">
        <v>111</v>
      </c>
      <c r="H4582" s="151" t="s">
        <v>111</v>
      </c>
      <c r="I4582" s="152" t="s">
        <v>112</v>
      </c>
    </row>
    <row r="4583" customFormat="false" ht="12.75" hidden="false" customHeight="false" outlineLevel="0" collapsed="false">
      <c r="A4583" s="0" t="s">
        <v>74</v>
      </c>
      <c r="B4583" s="0" t="s">
        <v>80</v>
      </c>
      <c r="C4583" s="0" t="s">
        <v>108</v>
      </c>
      <c r="D4583" s="116" t="n">
        <v>41974</v>
      </c>
      <c r="E4583" s="0" t="n">
        <v>0.25</v>
      </c>
      <c r="F4583" s="0" t="n">
        <v>3133125</v>
      </c>
      <c r="G4583" s="151" t="s">
        <v>111</v>
      </c>
      <c r="H4583" s="151" t="s">
        <v>111</v>
      </c>
      <c r="I4583" s="152" t="s">
        <v>112</v>
      </c>
    </row>
    <row r="4584" customFormat="false" ht="12.75" hidden="false" customHeight="false" outlineLevel="0" collapsed="false">
      <c r="A4584" s="0" t="s">
        <v>75</v>
      </c>
      <c r="B4584" s="0" t="s">
        <v>80</v>
      </c>
      <c r="C4584" s="0" t="s">
        <v>108</v>
      </c>
      <c r="D4584" s="116" t="n">
        <v>41974</v>
      </c>
      <c r="E4584" s="0" t="n">
        <v>-0.05</v>
      </c>
      <c r="F4584" s="0" t="n">
        <v>3133126</v>
      </c>
      <c r="G4584" s="151" t="s">
        <v>111</v>
      </c>
      <c r="H4584" s="151" t="s">
        <v>111</v>
      </c>
      <c r="I4584" s="152" t="s">
        <v>112</v>
      </c>
    </row>
    <row r="4585" customFormat="false" ht="12.75" hidden="false" customHeight="false" outlineLevel="0" collapsed="false">
      <c r="A4585" s="0" t="s">
        <v>76</v>
      </c>
      <c r="B4585" s="0" t="s">
        <v>80</v>
      </c>
      <c r="C4585" s="0" t="s">
        <v>108</v>
      </c>
      <c r="D4585" s="116" t="n">
        <v>41974</v>
      </c>
      <c r="E4585" s="0" t="n">
        <v>0.25</v>
      </c>
      <c r="F4585" s="0" t="n">
        <v>3133127</v>
      </c>
      <c r="G4585" s="151" t="s">
        <v>111</v>
      </c>
      <c r="H4585" s="151" t="s">
        <v>111</v>
      </c>
      <c r="I4585" s="152" t="s">
        <v>112</v>
      </c>
    </row>
    <row r="4586" customFormat="false" ht="12.75" hidden="false" customHeight="false" outlineLevel="0" collapsed="false">
      <c r="A4586" s="0" t="s">
        <v>72</v>
      </c>
      <c r="B4586" s="0" t="s">
        <v>80</v>
      </c>
      <c r="C4586" s="0" t="s">
        <v>108</v>
      </c>
      <c r="D4586" s="116" t="n">
        <v>41974</v>
      </c>
      <c r="E4586" s="158" t="n">
        <v>42005</v>
      </c>
      <c r="I4586" s="152" t="s">
        <v>109</v>
      </c>
    </row>
    <row r="4587" customFormat="false" ht="12.75" hidden="false" customHeight="false" outlineLevel="0" collapsed="false">
      <c r="A4587" s="0" t="s">
        <v>59</v>
      </c>
      <c r="B4587" s="0" t="s">
        <v>110</v>
      </c>
      <c r="C4587" s="0" t="s">
        <v>108</v>
      </c>
      <c r="D4587" s="116" t="n">
        <v>42005</v>
      </c>
      <c r="E4587" s="0" t="n">
        <v>1.215</v>
      </c>
      <c r="F4587" s="0" t="n">
        <v>3133100</v>
      </c>
      <c r="G4587" s="151" t="s">
        <v>111</v>
      </c>
      <c r="H4587" s="151" t="s">
        <v>111</v>
      </c>
      <c r="I4587" s="152" t="s">
        <v>112</v>
      </c>
    </row>
    <row r="4588" customFormat="false" ht="12.75" hidden="false" customHeight="false" outlineLevel="0" collapsed="false">
      <c r="A4588" s="0" t="s">
        <v>59</v>
      </c>
      <c r="B4588" s="0" t="s">
        <v>113</v>
      </c>
      <c r="C4588" s="0" t="s">
        <v>108</v>
      </c>
      <c r="D4588" s="116" t="n">
        <v>42005</v>
      </c>
      <c r="E4588" s="0" t="n">
        <v>0.05</v>
      </c>
      <c r="F4588" s="0" t="n">
        <v>3133101</v>
      </c>
      <c r="G4588" s="151" t="s">
        <v>111</v>
      </c>
      <c r="H4588" s="151" t="s">
        <v>111</v>
      </c>
      <c r="I4588" s="152" t="s">
        <v>112</v>
      </c>
    </row>
    <row r="4589" customFormat="false" ht="12.75" hidden="false" customHeight="false" outlineLevel="0" collapsed="false">
      <c r="A4589" s="0" t="s">
        <v>60</v>
      </c>
      <c r="B4589" s="0" t="s">
        <v>110</v>
      </c>
      <c r="C4589" s="0" t="s">
        <v>108</v>
      </c>
      <c r="D4589" s="116" t="n">
        <v>42005</v>
      </c>
      <c r="E4589" s="0" t="n">
        <v>1.215</v>
      </c>
      <c r="F4589" s="0" t="n">
        <v>3133102</v>
      </c>
      <c r="G4589" s="151" t="s">
        <v>111</v>
      </c>
      <c r="H4589" s="151" t="s">
        <v>111</v>
      </c>
      <c r="I4589" s="152" t="s">
        <v>112</v>
      </c>
    </row>
    <row r="4590" customFormat="false" ht="12.75" hidden="false" customHeight="false" outlineLevel="0" collapsed="false">
      <c r="A4590" s="0" t="s">
        <v>60</v>
      </c>
      <c r="B4590" s="0" t="s">
        <v>113</v>
      </c>
      <c r="C4590" s="0" t="s">
        <v>108</v>
      </c>
      <c r="D4590" s="116" t="n">
        <v>42005</v>
      </c>
      <c r="E4590" s="0" t="n">
        <v>0.32</v>
      </c>
      <c r="F4590" s="0" t="n">
        <v>3133103</v>
      </c>
      <c r="G4590" s="151" t="s">
        <v>111</v>
      </c>
      <c r="H4590" s="151" t="s">
        <v>111</v>
      </c>
      <c r="I4590" s="152" t="s">
        <v>112</v>
      </c>
    </row>
    <row r="4591" customFormat="false" ht="12.75" hidden="false" customHeight="false" outlineLevel="0" collapsed="false">
      <c r="A4591" s="0" t="s">
        <v>61</v>
      </c>
      <c r="B4591" s="0" t="s">
        <v>110</v>
      </c>
      <c r="C4591" s="0" t="s">
        <v>108</v>
      </c>
      <c r="D4591" s="116" t="n">
        <v>42005</v>
      </c>
      <c r="E4591" s="0" t="n">
        <v>1.215</v>
      </c>
      <c r="F4591" s="0" t="n">
        <v>3133104</v>
      </c>
      <c r="G4591" s="151" t="s">
        <v>111</v>
      </c>
      <c r="H4591" s="151" t="s">
        <v>111</v>
      </c>
      <c r="I4591" s="152" t="s">
        <v>112</v>
      </c>
    </row>
    <row r="4592" customFormat="false" ht="12.75" hidden="false" customHeight="false" outlineLevel="0" collapsed="false">
      <c r="A4592" s="0" t="s">
        <v>61</v>
      </c>
      <c r="B4592" s="0" t="s">
        <v>113</v>
      </c>
      <c r="C4592" s="0" t="s">
        <v>108</v>
      </c>
      <c r="D4592" s="116" t="n">
        <v>42005</v>
      </c>
      <c r="E4592" s="0" t="n">
        <v>0.05</v>
      </c>
      <c r="F4592" s="0" t="n">
        <v>3133105</v>
      </c>
      <c r="G4592" s="151" t="s">
        <v>111</v>
      </c>
      <c r="H4592" s="151" t="s">
        <v>111</v>
      </c>
      <c r="I4592" s="152" t="s">
        <v>112</v>
      </c>
    </row>
    <row r="4593" customFormat="false" ht="12.75" hidden="false" customHeight="false" outlineLevel="0" collapsed="false">
      <c r="A4593" s="0" t="s">
        <v>62</v>
      </c>
      <c r="B4593" s="0" t="s">
        <v>110</v>
      </c>
      <c r="C4593" s="0" t="s">
        <v>108</v>
      </c>
      <c r="D4593" s="116" t="n">
        <v>42005</v>
      </c>
      <c r="E4593" s="0" t="n">
        <v>1.215</v>
      </c>
      <c r="F4593" s="0" t="n">
        <v>3133106</v>
      </c>
      <c r="G4593" s="151" t="s">
        <v>111</v>
      </c>
      <c r="H4593" s="151" t="s">
        <v>111</v>
      </c>
      <c r="I4593" s="152" t="s">
        <v>112</v>
      </c>
    </row>
    <row r="4594" customFormat="false" ht="12.75" hidden="false" customHeight="false" outlineLevel="0" collapsed="false">
      <c r="A4594" s="0" t="s">
        <v>62</v>
      </c>
      <c r="B4594" s="0" t="s">
        <v>113</v>
      </c>
      <c r="C4594" s="0" t="s">
        <v>108</v>
      </c>
      <c r="D4594" s="116" t="n">
        <v>42005</v>
      </c>
      <c r="E4594" s="0" t="n">
        <v>0.32</v>
      </c>
      <c r="F4594" s="0" t="n">
        <v>3133107</v>
      </c>
      <c r="G4594" s="151" t="s">
        <v>111</v>
      </c>
      <c r="H4594" s="151" t="s">
        <v>111</v>
      </c>
      <c r="I4594" s="152" t="s">
        <v>112</v>
      </c>
    </row>
    <row r="4595" customFormat="false" ht="12.75" hidden="false" customHeight="false" outlineLevel="0" collapsed="false">
      <c r="A4595" s="0" t="s">
        <v>49</v>
      </c>
      <c r="B4595" s="0" t="s">
        <v>110</v>
      </c>
      <c r="C4595" s="0" t="s">
        <v>108</v>
      </c>
      <c r="D4595" s="116" t="n">
        <v>42005</v>
      </c>
      <c r="E4595" s="0" t="n">
        <v>1.04</v>
      </c>
      <c r="F4595" s="0" t="n">
        <v>3133108</v>
      </c>
      <c r="G4595" s="151" t="s">
        <v>111</v>
      </c>
      <c r="H4595" s="151" t="s">
        <v>111</v>
      </c>
      <c r="I4595" s="152" t="s">
        <v>112</v>
      </c>
    </row>
    <row r="4596" customFormat="false" ht="12.75" hidden="false" customHeight="false" outlineLevel="0" collapsed="false">
      <c r="A4596" s="0" t="s">
        <v>49</v>
      </c>
      <c r="B4596" s="0" t="s">
        <v>113</v>
      </c>
      <c r="C4596" s="0" t="s">
        <v>108</v>
      </c>
      <c r="D4596" s="116" t="n">
        <v>42005</v>
      </c>
      <c r="E4596" s="0" t="n">
        <v>0.05</v>
      </c>
      <c r="F4596" s="0" t="n">
        <v>3133109</v>
      </c>
      <c r="G4596" s="151" t="s">
        <v>111</v>
      </c>
      <c r="H4596" s="151" t="s">
        <v>111</v>
      </c>
      <c r="I4596" s="152" t="s">
        <v>112</v>
      </c>
    </row>
    <row r="4597" customFormat="false" ht="12.75" hidden="false" customHeight="false" outlineLevel="0" collapsed="false">
      <c r="A4597" s="0" t="s">
        <v>50</v>
      </c>
      <c r="B4597" s="0" t="s">
        <v>110</v>
      </c>
      <c r="C4597" s="0" t="s">
        <v>108</v>
      </c>
      <c r="D4597" s="116" t="n">
        <v>42005</v>
      </c>
      <c r="E4597" s="0" t="n">
        <v>1.6</v>
      </c>
      <c r="F4597" s="0" t="n">
        <v>3133110</v>
      </c>
      <c r="G4597" s="151" t="s">
        <v>111</v>
      </c>
      <c r="H4597" s="151" t="s">
        <v>111</v>
      </c>
      <c r="I4597" s="152" t="s">
        <v>112</v>
      </c>
    </row>
    <row r="4598" customFormat="false" ht="12.75" hidden="false" customHeight="false" outlineLevel="0" collapsed="false">
      <c r="A4598" s="0" t="s">
        <v>50</v>
      </c>
      <c r="B4598" s="0" t="s">
        <v>113</v>
      </c>
      <c r="C4598" s="0" t="s">
        <v>108</v>
      </c>
      <c r="D4598" s="116" t="n">
        <v>42005</v>
      </c>
      <c r="E4598" s="0" t="n">
        <v>-0.25</v>
      </c>
      <c r="F4598" s="0" t="n">
        <v>3133111</v>
      </c>
      <c r="G4598" s="151" t="s">
        <v>111</v>
      </c>
      <c r="H4598" s="151" t="s">
        <v>111</v>
      </c>
      <c r="I4598" s="152" t="s">
        <v>112</v>
      </c>
    </row>
    <row r="4599" customFormat="false" ht="12.75" hidden="false" customHeight="false" outlineLevel="0" collapsed="false">
      <c r="A4599" s="0" t="s">
        <v>51</v>
      </c>
      <c r="B4599" s="0" t="s">
        <v>110</v>
      </c>
      <c r="C4599" s="0" t="s">
        <v>108</v>
      </c>
      <c r="D4599" s="116" t="n">
        <v>42005</v>
      </c>
      <c r="E4599" s="0" t="n">
        <v>1.6</v>
      </c>
      <c r="F4599" s="0" t="n">
        <v>3133112</v>
      </c>
      <c r="G4599" s="151" t="s">
        <v>111</v>
      </c>
      <c r="H4599" s="151" t="s">
        <v>111</v>
      </c>
      <c r="I4599" s="152" t="s">
        <v>112</v>
      </c>
    </row>
    <row r="4600" customFormat="false" ht="12.75" hidden="false" customHeight="false" outlineLevel="0" collapsed="false">
      <c r="A4600" s="0" t="s">
        <v>51</v>
      </c>
      <c r="B4600" s="0" t="s">
        <v>113</v>
      </c>
      <c r="C4600" s="0" t="s">
        <v>108</v>
      </c>
      <c r="D4600" s="116" t="n">
        <v>42005</v>
      </c>
      <c r="E4600" s="0" t="n">
        <v>0.45</v>
      </c>
      <c r="F4600" s="0" t="n">
        <v>3133113</v>
      </c>
      <c r="G4600" s="151" t="s">
        <v>111</v>
      </c>
      <c r="H4600" s="151" t="s">
        <v>111</v>
      </c>
      <c r="I4600" s="152" t="s">
        <v>112</v>
      </c>
    </row>
    <row r="4601" customFormat="false" ht="12.75" hidden="false" customHeight="false" outlineLevel="0" collapsed="false">
      <c r="A4601" s="0" t="s">
        <v>52</v>
      </c>
      <c r="B4601" s="0" t="s">
        <v>110</v>
      </c>
      <c r="C4601" s="0" t="s">
        <v>108</v>
      </c>
      <c r="D4601" s="116" t="n">
        <v>42005</v>
      </c>
      <c r="E4601" s="0" t="n">
        <v>1.6</v>
      </c>
      <c r="F4601" s="0" t="n">
        <v>3133114</v>
      </c>
      <c r="G4601" s="151" t="s">
        <v>111</v>
      </c>
      <c r="H4601" s="151" t="s">
        <v>111</v>
      </c>
      <c r="I4601" s="152" t="s">
        <v>112</v>
      </c>
    </row>
    <row r="4602" customFormat="false" ht="12.75" hidden="false" customHeight="false" outlineLevel="0" collapsed="false">
      <c r="A4602" s="0" t="s">
        <v>52</v>
      </c>
      <c r="B4602" s="0" t="s">
        <v>113</v>
      </c>
      <c r="C4602" s="0" t="s">
        <v>108</v>
      </c>
      <c r="D4602" s="116" t="n">
        <v>42005</v>
      </c>
      <c r="E4602" s="0" t="n">
        <v>-0.2</v>
      </c>
      <c r="F4602" s="0" t="n">
        <v>3133115</v>
      </c>
      <c r="G4602" s="151" t="s">
        <v>111</v>
      </c>
      <c r="H4602" s="151" t="s">
        <v>111</v>
      </c>
      <c r="I4602" s="152" t="s">
        <v>112</v>
      </c>
    </row>
    <row r="4603" customFormat="false" ht="12.75" hidden="false" customHeight="false" outlineLevel="0" collapsed="false">
      <c r="A4603" s="0" t="s">
        <v>17</v>
      </c>
      <c r="B4603" s="0" t="s">
        <v>110</v>
      </c>
      <c r="C4603" s="0" t="s">
        <v>108</v>
      </c>
      <c r="D4603" s="116" t="n">
        <v>42005</v>
      </c>
      <c r="E4603" s="0" t="n">
        <v>0</v>
      </c>
      <c r="F4603" s="0" t="n">
        <v>3133116</v>
      </c>
      <c r="G4603" s="151" t="s">
        <v>111</v>
      </c>
      <c r="H4603" s="151" t="s">
        <v>111</v>
      </c>
      <c r="I4603" s="152" t="s">
        <v>112</v>
      </c>
    </row>
    <row r="4604" customFormat="false" ht="12.75" hidden="false" customHeight="false" outlineLevel="0" collapsed="false">
      <c r="A4604" s="0" t="s">
        <v>17</v>
      </c>
      <c r="B4604" s="0" t="s">
        <v>113</v>
      </c>
      <c r="C4604" s="0" t="s">
        <v>108</v>
      </c>
      <c r="D4604" s="116" t="n">
        <v>42005</v>
      </c>
      <c r="E4604" s="0" t="n">
        <v>0</v>
      </c>
      <c r="F4604" s="0" t="n">
        <v>3133117</v>
      </c>
      <c r="G4604" s="151" t="s">
        <v>111</v>
      </c>
      <c r="H4604" s="151" t="s">
        <v>111</v>
      </c>
      <c r="I4604" s="152" t="s">
        <v>112</v>
      </c>
    </row>
    <row r="4605" customFormat="false" ht="12.75" hidden="false" customHeight="false" outlineLevel="0" collapsed="false">
      <c r="A4605" s="0" t="s">
        <v>18</v>
      </c>
      <c r="B4605" s="0" t="s">
        <v>110</v>
      </c>
      <c r="C4605" s="0" t="s">
        <v>108</v>
      </c>
      <c r="D4605" s="116" t="n">
        <v>42005</v>
      </c>
      <c r="E4605" s="0" t="n">
        <v>0</v>
      </c>
      <c r="F4605" s="0" t="n">
        <v>3133118</v>
      </c>
      <c r="G4605" s="151" t="s">
        <v>111</v>
      </c>
      <c r="H4605" s="151" t="s">
        <v>111</v>
      </c>
      <c r="I4605" s="152" t="s">
        <v>112</v>
      </c>
    </row>
    <row r="4606" customFormat="false" ht="12.75" hidden="false" customHeight="false" outlineLevel="0" collapsed="false">
      <c r="A4606" s="0" t="s">
        <v>18</v>
      </c>
      <c r="B4606" s="0" t="s">
        <v>113</v>
      </c>
      <c r="C4606" s="0" t="s">
        <v>108</v>
      </c>
      <c r="D4606" s="116" t="n">
        <v>42005</v>
      </c>
      <c r="E4606" s="0" t="n">
        <v>0</v>
      </c>
      <c r="F4606" s="0" t="n">
        <v>3133119</v>
      </c>
      <c r="G4606" s="151" t="s">
        <v>111</v>
      </c>
      <c r="H4606" s="151" t="s">
        <v>111</v>
      </c>
      <c r="I4606" s="152" t="s">
        <v>112</v>
      </c>
    </row>
    <row r="4607" customFormat="false" ht="12.75" hidden="false" customHeight="false" outlineLevel="0" collapsed="false">
      <c r="A4607" s="0" t="s">
        <v>19</v>
      </c>
      <c r="B4607" s="0" t="s">
        <v>110</v>
      </c>
      <c r="C4607" s="0" t="s">
        <v>108</v>
      </c>
      <c r="D4607" s="116" t="n">
        <v>42005</v>
      </c>
      <c r="E4607" s="0" t="n">
        <v>1.135</v>
      </c>
      <c r="F4607" s="0" t="n">
        <v>3133120</v>
      </c>
      <c r="G4607" s="151" t="s">
        <v>111</v>
      </c>
      <c r="H4607" s="151" t="s">
        <v>111</v>
      </c>
      <c r="I4607" s="152" t="s">
        <v>112</v>
      </c>
    </row>
    <row r="4608" customFormat="false" ht="12.75" hidden="false" customHeight="false" outlineLevel="0" collapsed="false">
      <c r="A4608" s="0" t="s">
        <v>19</v>
      </c>
      <c r="B4608" s="0" t="s">
        <v>113</v>
      </c>
      <c r="C4608" s="0" t="s">
        <v>108</v>
      </c>
      <c r="D4608" s="116" t="n">
        <v>42005</v>
      </c>
      <c r="E4608" s="0" t="n">
        <v>0.05</v>
      </c>
      <c r="F4608" s="0" t="n">
        <v>3133121</v>
      </c>
      <c r="G4608" s="151" t="s">
        <v>111</v>
      </c>
      <c r="H4608" s="151" t="s">
        <v>111</v>
      </c>
      <c r="I4608" s="152" t="s">
        <v>112</v>
      </c>
    </row>
    <row r="4609" customFormat="false" ht="12.75" hidden="false" customHeight="false" outlineLevel="0" collapsed="false">
      <c r="A4609" s="0" t="s">
        <v>21</v>
      </c>
      <c r="B4609" s="0" t="s">
        <v>110</v>
      </c>
      <c r="C4609" s="0" t="s">
        <v>108</v>
      </c>
      <c r="D4609" s="116" t="n">
        <v>42005</v>
      </c>
      <c r="E4609" s="0" t="n">
        <v>0</v>
      </c>
      <c r="F4609" s="0" t="n">
        <v>3133122</v>
      </c>
      <c r="G4609" s="151" t="s">
        <v>111</v>
      </c>
      <c r="H4609" s="151" t="s">
        <v>111</v>
      </c>
      <c r="I4609" s="152" t="s">
        <v>112</v>
      </c>
    </row>
    <row r="4610" customFormat="false" ht="12.75" hidden="false" customHeight="false" outlineLevel="0" collapsed="false">
      <c r="A4610" s="0" t="s">
        <v>21</v>
      </c>
      <c r="B4610" s="0" t="s">
        <v>113</v>
      </c>
      <c r="C4610" s="0" t="s">
        <v>108</v>
      </c>
      <c r="D4610" s="116" t="n">
        <v>42005</v>
      </c>
      <c r="E4610" s="0" t="n">
        <v>0</v>
      </c>
      <c r="F4610" s="0" t="n">
        <v>3133123</v>
      </c>
      <c r="G4610" s="151" t="s">
        <v>111</v>
      </c>
      <c r="H4610" s="151" t="s">
        <v>111</v>
      </c>
      <c r="I4610" s="152" t="s">
        <v>112</v>
      </c>
    </row>
    <row r="4611" customFormat="false" ht="12.75" hidden="false" customHeight="false" outlineLevel="0" collapsed="false">
      <c r="A4611" s="0" t="s">
        <v>73</v>
      </c>
      <c r="B4611" s="0" t="s">
        <v>80</v>
      </c>
      <c r="C4611" s="0" t="s">
        <v>108</v>
      </c>
      <c r="D4611" s="116" t="n">
        <v>42005</v>
      </c>
      <c r="E4611" s="0" t="n">
        <v>0.05</v>
      </c>
      <c r="F4611" s="0" t="n">
        <v>3133124</v>
      </c>
      <c r="G4611" s="151" t="s">
        <v>111</v>
      </c>
      <c r="H4611" s="151" t="s">
        <v>111</v>
      </c>
      <c r="I4611" s="152" t="s">
        <v>112</v>
      </c>
    </row>
    <row r="4612" customFormat="false" ht="12.75" hidden="false" customHeight="false" outlineLevel="0" collapsed="false">
      <c r="A4612" s="0" t="s">
        <v>74</v>
      </c>
      <c r="B4612" s="0" t="s">
        <v>80</v>
      </c>
      <c r="C4612" s="0" t="s">
        <v>108</v>
      </c>
      <c r="D4612" s="116" t="n">
        <v>42005</v>
      </c>
      <c r="E4612" s="0" t="n">
        <v>0.45</v>
      </c>
      <c r="F4612" s="0" t="n">
        <v>3133125</v>
      </c>
      <c r="G4612" s="151" t="s">
        <v>111</v>
      </c>
      <c r="H4612" s="151" t="s">
        <v>111</v>
      </c>
      <c r="I4612" s="152" t="s">
        <v>112</v>
      </c>
    </row>
    <row r="4613" customFormat="false" ht="12.75" hidden="false" customHeight="false" outlineLevel="0" collapsed="false">
      <c r="A4613" s="0" t="s">
        <v>75</v>
      </c>
      <c r="B4613" s="0" t="s">
        <v>80</v>
      </c>
      <c r="C4613" s="0" t="s">
        <v>108</v>
      </c>
      <c r="D4613" s="116" t="n">
        <v>42005</v>
      </c>
      <c r="E4613" s="0" t="n">
        <v>-0.2</v>
      </c>
      <c r="F4613" s="0" t="n">
        <v>3133126</v>
      </c>
      <c r="G4613" s="151" t="s">
        <v>111</v>
      </c>
      <c r="H4613" s="151" t="s">
        <v>111</v>
      </c>
      <c r="I4613" s="152" t="s">
        <v>112</v>
      </c>
    </row>
    <row r="4614" customFormat="false" ht="12.75" hidden="false" customHeight="false" outlineLevel="0" collapsed="false">
      <c r="A4614" s="0" t="s">
        <v>76</v>
      </c>
      <c r="B4614" s="0" t="s">
        <v>80</v>
      </c>
      <c r="C4614" s="0" t="s">
        <v>108</v>
      </c>
      <c r="D4614" s="116" t="n">
        <v>42005</v>
      </c>
      <c r="E4614" s="0" t="n">
        <v>0.45</v>
      </c>
      <c r="F4614" s="0" t="n">
        <v>3133127</v>
      </c>
      <c r="G4614" s="151" t="s">
        <v>111</v>
      </c>
      <c r="H4614" s="151" t="s">
        <v>111</v>
      </c>
      <c r="I4614" s="152" t="s">
        <v>112</v>
      </c>
    </row>
    <row r="4615" customFormat="false" ht="12.75" hidden="false" customHeight="false" outlineLevel="0" collapsed="false">
      <c r="A4615" s="0" t="s">
        <v>72</v>
      </c>
      <c r="B4615" s="0" t="s">
        <v>80</v>
      </c>
      <c r="C4615" s="0" t="s">
        <v>108</v>
      </c>
      <c r="D4615" s="116" t="n">
        <v>42005</v>
      </c>
      <c r="E4615" s="158" t="n">
        <v>42036</v>
      </c>
      <c r="I4615" s="152" t="s">
        <v>109</v>
      </c>
    </row>
    <row r="4616" customFormat="false" ht="12.75" hidden="false" customHeight="false" outlineLevel="0" collapsed="false">
      <c r="A4616" s="0" t="s">
        <v>59</v>
      </c>
      <c r="B4616" s="0" t="s">
        <v>110</v>
      </c>
      <c r="C4616" s="0" t="s">
        <v>108</v>
      </c>
      <c r="D4616" s="116" t="n">
        <v>42036</v>
      </c>
      <c r="E4616" s="0" t="n">
        <v>1.215</v>
      </c>
      <c r="F4616" s="0" t="n">
        <v>3133100</v>
      </c>
      <c r="G4616" s="151" t="s">
        <v>111</v>
      </c>
      <c r="H4616" s="151" t="s">
        <v>111</v>
      </c>
      <c r="I4616" s="152" t="s">
        <v>112</v>
      </c>
    </row>
    <row r="4617" customFormat="false" ht="12.75" hidden="false" customHeight="false" outlineLevel="0" collapsed="false">
      <c r="A4617" s="0" t="s">
        <v>59</v>
      </c>
      <c r="B4617" s="0" t="s">
        <v>113</v>
      </c>
      <c r="C4617" s="0" t="s">
        <v>108</v>
      </c>
      <c r="D4617" s="116" t="n">
        <v>42036</v>
      </c>
      <c r="E4617" s="0" t="n">
        <v>0.05</v>
      </c>
      <c r="F4617" s="0" t="n">
        <v>3133101</v>
      </c>
      <c r="G4617" s="151" t="s">
        <v>111</v>
      </c>
      <c r="H4617" s="151" t="s">
        <v>111</v>
      </c>
      <c r="I4617" s="152" t="s">
        <v>112</v>
      </c>
    </row>
    <row r="4618" customFormat="false" ht="12.75" hidden="false" customHeight="false" outlineLevel="0" collapsed="false">
      <c r="A4618" s="0" t="s">
        <v>60</v>
      </c>
      <c r="B4618" s="0" t="s">
        <v>110</v>
      </c>
      <c r="C4618" s="0" t="s">
        <v>108</v>
      </c>
      <c r="D4618" s="116" t="n">
        <v>42036</v>
      </c>
      <c r="E4618" s="0" t="n">
        <v>1.215</v>
      </c>
      <c r="F4618" s="0" t="n">
        <v>3133102</v>
      </c>
      <c r="G4618" s="151" t="s">
        <v>111</v>
      </c>
      <c r="H4618" s="151" t="s">
        <v>111</v>
      </c>
      <c r="I4618" s="152" t="s">
        <v>112</v>
      </c>
    </row>
    <row r="4619" customFormat="false" ht="12.75" hidden="false" customHeight="false" outlineLevel="0" collapsed="false">
      <c r="A4619" s="0" t="s">
        <v>60</v>
      </c>
      <c r="B4619" s="0" t="s">
        <v>113</v>
      </c>
      <c r="C4619" s="0" t="s">
        <v>108</v>
      </c>
      <c r="D4619" s="116" t="n">
        <v>42036</v>
      </c>
      <c r="E4619" s="0" t="n">
        <v>0.32</v>
      </c>
      <c r="F4619" s="0" t="n">
        <v>3133103</v>
      </c>
      <c r="G4619" s="151" t="s">
        <v>111</v>
      </c>
      <c r="H4619" s="151" t="s">
        <v>111</v>
      </c>
      <c r="I4619" s="152" t="s">
        <v>112</v>
      </c>
    </row>
    <row r="4620" customFormat="false" ht="12.75" hidden="false" customHeight="false" outlineLevel="0" collapsed="false">
      <c r="A4620" s="0" t="s">
        <v>61</v>
      </c>
      <c r="B4620" s="0" t="s">
        <v>110</v>
      </c>
      <c r="C4620" s="0" t="s">
        <v>108</v>
      </c>
      <c r="D4620" s="116" t="n">
        <v>42036</v>
      </c>
      <c r="E4620" s="0" t="n">
        <v>1.215</v>
      </c>
      <c r="F4620" s="0" t="n">
        <v>3133104</v>
      </c>
      <c r="G4620" s="151" t="s">
        <v>111</v>
      </c>
      <c r="H4620" s="151" t="s">
        <v>111</v>
      </c>
      <c r="I4620" s="152" t="s">
        <v>112</v>
      </c>
    </row>
    <row r="4621" customFormat="false" ht="12.75" hidden="false" customHeight="false" outlineLevel="0" collapsed="false">
      <c r="A4621" s="0" t="s">
        <v>61</v>
      </c>
      <c r="B4621" s="0" t="s">
        <v>113</v>
      </c>
      <c r="C4621" s="0" t="s">
        <v>108</v>
      </c>
      <c r="D4621" s="116" t="n">
        <v>42036</v>
      </c>
      <c r="E4621" s="0" t="n">
        <v>0.05</v>
      </c>
      <c r="F4621" s="0" t="n">
        <v>3133105</v>
      </c>
      <c r="G4621" s="151" t="s">
        <v>111</v>
      </c>
      <c r="H4621" s="151" t="s">
        <v>111</v>
      </c>
      <c r="I4621" s="152" t="s">
        <v>112</v>
      </c>
    </row>
    <row r="4622" customFormat="false" ht="12.75" hidden="false" customHeight="false" outlineLevel="0" collapsed="false">
      <c r="A4622" s="0" t="s">
        <v>62</v>
      </c>
      <c r="B4622" s="0" t="s">
        <v>110</v>
      </c>
      <c r="C4622" s="0" t="s">
        <v>108</v>
      </c>
      <c r="D4622" s="116" t="n">
        <v>42036</v>
      </c>
      <c r="E4622" s="0" t="n">
        <v>1.215</v>
      </c>
      <c r="F4622" s="0" t="n">
        <v>3133106</v>
      </c>
      <c r="G4622" s="151" t="s">
        <v>111</v>
      </c>
      <c r="H4622" s="151" t="s">
        <v>111</v>
      </c>
      <c r="I4622" s="152" t="s">
        <v>112</v>
      </c>
    </row>
    <row r="4623" customFormat="false" ht="12.75" hidden="false" customHeight="false" outlineLevel="0" collapsed="false">
      <c r="A4623" s="0" t="s">
        <v>62</v>
      </c>
      <c r="B4623" s="0" t="s">
        <v>113</v>
      </c>
      <c r="C4623" s="0" t="s">
        <v>108</v>
      </c>
      <c r="D4623" s="116" t="n">
        <v>42036</v>
      </c>
      <c r="E4623" s="0" t="n">
        <v>0.32</v>
      </c>
      <c r="F4623" s="0" t="n">
        <v>3133107</v>
      </c>
      <c r="G4623" s="151" t="s">
        <v>111</v>
      </c>
      <c r="H4623" s="151" t="s">
        <v>111</v>
      </c>
      <c r="I4623" s="152" t="s">
        <v>112</v>
      </c>
    </row>
    <row r="4624" customFormat="false" ht="12.75" hidden="false" customHeight="false" outlineLevel="0" collapsed="false">
      <c r="A4624" s="0" t="s">
        <v>49</v>
      </c>
      <c r="B4624" s="0" t="s">
        <v>110</v>
      </c>
      <c r="C4624" s="0" t="s">
        <v>108</v>
      </c>
      <c r="D4624" s="116" t="n">
        <v>42036</v>
      </c>
      <c r="E4624" s="0" t="n">
        <v>1.04</v>
      </c>
      <c r="F4624" s="0" t="n">
        <v>3133108</v>
      </c>
      <c r="G4624" s="151" t="s">
        <v>111</v>
      </c>
      <c r="H4624" s="151" t="s">
        <v>111</v>
      </c>
      <c r="I4624" s="152" t="s">
        <v>112</v>
      </c>
    </row>
    <row r="4625" customFormat="false" ht="12.75" hidden="false" customHeight="false" outlineLevel="0" collapsed="false">
      <c r="A4625" s="0" t="s">
        <v>49</v>
      </c>
      <c r="B4625" s="0" t="s">
        <v>113</v>
      </c>
      <c r="C4625" s="0" t="s">
        <v>108</v>
      </c>
      <c r="D4625" s="116" t="n">
        <v>42036</v>
      </c>
      <c r="E4625" s="0" t="n">
        <v>0.05</v>
      </c>
      <c r="F4625" s="0" t="n">
        <v>3133109</v>
      </c>
      <c r="G4625" s="151" t="s">
        <v>111</v>
      </c>
      <c r="H4625" s="151" t="s">
        <v>111</v>
      </c>
      <c r="I4625" s="152" t="s">
        <v>112</v>
      </c>
    </row>
    <row r="4626" customFormat="false" ht="12.75" hidden="false" customHeight="false" outlineLevel="0" collapsed="false">
      <c r="A4626" s="0" t="s">
        <v>50</v>
      </c>
      <c r="B4626" s="0" t="s">
        <v>110</v>
      </c>
      <c r="C4626" s="0" t="s">
        <v>108</v>
      </c>
      <c r="D4626" s="116" t="n">
        <v>42036</v>
      </c>
      <c r="E4626" s="0" t="n">
        <v>1.6</v>
      </c>
      <c r="F4626" s="0" t="n">
        <v>3133110</v>
      </c>
      <c r="G4626" s="151" t="s">
        <v>111</v>
      </c>
      <c r="H4626" s="151" t="s">
        <v>111</v>
      </c>
      <c r="I4626" s="152" t="s">
        <v>112</v>
      </c>
    </row>
    <row r="4627" customFormat="false" ht="12.75" hidden="false" customHeight="false" outlineLevel="0" collapsed="false">
      <c r="A4627" s="0" t="s">
        <v>50</v>
      </c>
      <c r="B4627" s="0" t="s">
        <v>113</v>
      </c>
      <c r="C4627" s="0" t="s">
        <v>108</v>
      </c>
      <c r="D4627" s="116" t="n">
        <v>42036</v>
      </c>
      <c r="E4627" s="0" t="n">
        <v>-0.28</v>
      </c>
      <c r="F4627" s="0" t="n">
        <v>3133111</v>
      </c>
      <c r="G4627" s="151" t="s">
        <v>111</v>
      </c>
      <c r="H4627" s="151" t="s">
        <v>111</v>
      </c>
      <c r="I4627" s="152" t="s">
        <v>112</v>
      </c>
    </row>
    <row r="4628" customFormat="false" ht="12.75" hidden="false" customHeight="false" outlineLevel="0" collapsed="false">
      <c r="A4628" s="0" t="s">
        <v>51</v>
      </c>
      <c r="B4628" s="0" t="s">
        <v>110</v>
      </c>
      <c r="C4628" s="0" t="s">
        <v>108</v>
      </c>
      <c r="D4628" s="116" t="n">
        <v>42036</v>
      </c>
      <c r="E4628" s="0" t="n">
        <v>1.6</v>
      </c>
      <c r="F4628" s="0" t="n">
        <v>3133112</v>
      </c>
      <c r="G4628" s="151" t="s">
        <v>111</v>
      </c>
      <c r="H4628" s="151" t="s">
        <v>111</v>
      </c>
      <c r="I4628" s="152" t="s">
        <v>112</v>
      </c>
    </row>
    <row r="4629" customFormat="false" ht="12.75" hidden="false" customHeight="false" outlineLevel="0" collapsed="false">
      <c r="A4629" s="0" t="s">
        <v>51</v>
      </c>
      <c r="B4629" s="0" t="s">
        <v>113</v>
      </c>
      <c r="C4629" s="0" t="s">
        <v>108</v>
      </c>
      <c r="D4629" s="116" t="n">
        <v>42036</v>
      </c>
      <c r="E4629" s="0" t="n">
        <v>0.45</v>
      </c>
      <c r="F4629" s="0" t="n">
        <v>3133113</v>
      </c>
      <c r="G4629" s="151" t="s">
        <v>111</v>
      </c>
      <c r="H4629" s="151" t="s">
        <v>111</v>
      </c>
      <c r="I4629" s="152" t="s">
        <v>112</v>
      </c>
    </row>
    <row r="4630" customFormat="false" ht="12.75" hidden="false" customHeight="false" outlineLevel="0" collapsed="false">
      <c r="A4630" s="0" t="s">
        <v>52</v>
      </c>
      <c r="B4630" s="0" t="s">
        <v>110</v>
      </c>
      <c r="C4630" s="0" t="s">
        <v>108</v>
      </c>
      <c r="D4630" s="116" t="n">
        <v>42036</v>
      </c>
      <c r="E4630" s="0" t="n">
        <v>1.6</v>
      </c>
      <c r="F4630" s="0" t="n">
        <v>3133114</v>
      </c>
      <c r="G4630" s="151" t="s">
        <v>111</v>
      </c>
      <c r="H4630" s="151" t="s">
        <v>111</v>
      </c>
      <c r="I4630" s="152" t="s">
        <v>112</v>
      </c>
    </row>
    <row r="4631" customFormat="false" ht="12.75" hidden="false" customHeight="false" outlineLevel="0" collapsed="false">
      <c r="A4631" s="0" t="s">
        <v>52</v>
      </c>
      <c r="B4631" s="0" t="s">
        <v>113</v>
      </c>
      <c r="C4631" s="0" t="s">
        <v>108</v>
      </c>
      <c r="D4631" s="116" t="n">
        <v>42036</v>
      </c>
      <c r="E4631" s="0" t="n">
        <v>-0.2</v>
      </c>
      <c r="F4631" s="0" t="n">
        <v>3133115</v>
      </c>
      <c r="G4631" s="151" t="s">
        <v>111</v>
      </c>
      <c r="H4631" s="151" t="s">
        <v>111</v>
      </c>
      <c r="I4631" s="152" t="s">
        <v>112</v>
      </c>
    </row>
    <row r="4632" customFormat="false" ht="12.75" hidden="false" customHeight="false" outlineLevel="0" collapsed="false">
      <c r="A4632" s="0" t="s">
        <v>17</v>
      </c>
      <c r="B4632" s="0" t="s">
        <v>110</v>
      </c>
      <c r="C4632" s="0" t="s">
        <v>108</v>
      </c>
      <c r="D4632" s="116" t="n">
        <v>42036</v>
      </c>
      <c r="E4632" s="0" t="n">
        <v>0</v>
      </c>
      <c r="F4632" s="0" t="n">
        <v>3133116</v>
      </c>
      <c r="G4632" s="151" t="s">
        <v>111</v>
      </c>
      <c r="H4632" s="151" t="s">
        <v>111</v>
      </c>
      <c r="I4632" s="152" t="s">
        <v>112</v>
      </c>
    </row>
    <row r="4633" customFormat="false" ht="12.75" hidden="false" customHeight="false" outlineLevel="0" collapsed="false">
      <c r="A4633" s="0" t="s">
        <v>17</v>
      </c>
      <c r="B4633" s="0" t="s">
        <v>113</v>
      </c>
      <c r="C4633" s="0" t="s">
        <v>108</v>
      </c>
      <c r="D4633" s="116" t="n">
        <v>42036</v>
      </c>
      <c r="E4633" s="0" t="n">
        <v>0</v>
      </c>
      <c r="F4633" s="0" t="n">
        <v>3133117</v>
      </c>
      <c r="G4633" s="151" t="s">
        <v>111</v>
      </c>
      <c r="H4633" s="151" t="s">
        <v>111</v>
      </c>
      <c r="I4633" s="152" t="s">
        <v>112</v>
      </c>
    </row>
    <row r="4634" customFormat="false" ht="12.75" hidden="false" customHeight="false" outlineLevel="0" collapsed="false">
      <c r="A4634" s="0" t="s">
        <v>18</v>
      </c>
      <c r="B4634" s="0" t="s">
        <v>110</v>
      </c>
      <c r="C4634" s="0" t="s">
        <v>108</v>
      </c>
      <c r="D4634" s="116" t="n">
        <v>42036</v>
      </c>
      <c r="E4634" s="0" t="n">
        <v>0</v>
      </c>
      <c r="F4634" s="0" t="n">
        <v>3133118</v>
      </c>
      <c r="G4634" s="151" t="s">
        <v>111</v>
      </c>
      <c r="H4634" s="151" t="s">
        <v>111</v>
      </c>
      <c r="I4634" s="152" t="s">
        <v>112</v>
      </c>
    </row>
    <row r="4635" customFormat="false" ht="12.75" hidden="false" customHeight="false" outlineLevel="0" collapsed="false">
      <c r="A4635" s="0" t="s">
        <v>18</v>
      </c>
      <c r="B4635" s="0" t="s">
        <v>113</v>
      </c>
      <c r="C4635" s="0" t="s">
        <v>108</v>
      </c>
      <c r="D4635" s="116" t="n">
        <v>42036</v>
      </c>
      <c r="E4635" s="0" t="n">
        <v>0</v>
      </c>
      <c r="F4635" s="0" t="n">
        <v>3133119</v>
      </c>
      <c r="G4635" s="151" t="s">
        <v>111</v>
      </c>
      <c r="H4635" s="151" t="s">
        <v>111</v>
      </c>
      <c r="I4635" s="152" t="s">
        <v>112</v>
      </c>
    </row>
    <row r="4636" customFormat="false" ht="12.75" hidden="false" customHeight="false" outlineLevel="0" collapsed="false">
      <c r="A4636" s="0" t="s">
        <v>19</v>
      </c>
      <c r="B4636" s="0" t="s">
        <v>110</v>
      </c>
      <c r="C4636" s="0" t="s">
        <v>108</v>
      </c>
      <c r="D4636" s="116" t="n">
        <v>42036</v>
      </c>
      <c r="E4636" s="0" t="n">
        <v>1.135</v>
      </c>
      <c r="F4636" s="0" t="n">
        <v>3133120</v>
      </c>
      <c r="G4636" s="151" t="s">
        <v>111</v>
      </c>
      <c r="H4636" s="151" t="s">
        <v>111</v>
      </c>
      <c r="I4636" s="152" t="s">
        <v>112</v>
      </c>
    </row>
    <row r="4637" customFormat="false" ht="12.75" hidden="false" customHeight="false" outlineLevel="0" collapsed="false">
      <c r="A4637" s="0" t="s">
        <v>19</v>
      </c>
      <c r="B4637" s="0" t="s">
        <v>113</v>
      </c>
      <c r="C4637" s="0" t="s">
        <v>108</v>
      </c>
      <c r="D4637" s="116" t="n">
        <v>42036</v>
      </c>
      <c r="E4637" s="0" t="n">
        <v>0.05</v>
      </c>
      <c r="F4637" s="0" t="n">
        <v>3133121</v>
      </c>
      <c r="G4637" s="151" t="s">
        <v>111</v>
      </c>
      <c r="H4637" s="151" t="s">
        <v>111</v>
      </c>
      <c r="I4637" s="152" t="s">
        <v>112</v>
      </c>
    </row>
    <row r="4638" customFormat="false" ht="12.75" hidden="false" customHeight="false" outlineLevel="0" collapsed="false">
      <c r="A4638" s="0" t="s">
        <v>21</v>
      </c>
      <c r="B4638" s="0" t="s">
        <v>110</v>
      </c>
      <c r="C4638" s="0" t="s">
        <v>108</v>
      </c>
      <c r="D4638" s="116" t="n">
        <v>42036</v>
      </c>
      <c r="E4638" s="0" t="n">
        <v>0</v>
      </c>
      <c r="F4638" s="0" t="n">
        <v>3133122</v>
      </c>
      <c r="G4638" s="151" t="s">
        <v>111</v>
      </c>
      <c r="H4638" s="151" t="s">
        <v>111</v>
      </c>
      <c r="I4638" s="152" t="s">
        <v>112</v>
      </c>
    </row>
    <row r="4639" customFormat="false" ht="12.75" hidden="false" customHeight="false" outlineLevel="0" collapsed="false">
      <c r="A4639" s="0" t="s">
        <v>21</v>
      </c>
      <c r="B4639" s="0" t="s">
        <v>113</v>
      </c>
      <c r="C4639" s="0" t="s">
        <v>108</v>
      </c>
      <c r="D4639" s="116" t="n">
        <v>42036</v>
      </c>
      <c r="E4639" s="0" t="n">
        <v>0</v>
      </c>
      <c r="F4639" s="0" t="n">
        <v>3133123</v>
      </c>
      <c r="G4639" s="151" t="s">
        <v>111</v>
      </c>
      <c r="H4639" s="151" t="s">
        <v>111</v>
      </c>
      <c r="I4639" s="152" t="s">
        <v>112</v>
      </c>
    </row>
    <row r="4640" customFormat="false" ht="12.75" hidden="false" customHeight="false" outlineLevel="0" collapsed="false">
      <c r="A4640" s="0" t="s">
        <v>73</v>
      </c>
      <c r="B4640" s="0" t="s">
        <v>80</v>
      </c>
      <c r="C4640" s="0" t="s">
        <v>108</v>
      </c>
      <c r="D4640" s="116" t="n">
        <v>42036</v>
      </c>
      <c r="E4640" s="0" t="n">
        <v>0.05</v>
      </c>
      <c r="F4640" s="0" t="n">
        <v>3133124</v>
      </c>
      <c r="G4640" s="151" t="s">
        <v>111</v>
      </c>
      <c r="H4640" s="151" t="s">
        <v>111</v>
      </c>
      <c r="I4640" s="152" t="s">
        <v>112</v>
      </c>
    </row>
    <row r="4641" customFormat="false" ht="12.75" hidden="false" customHeight="false" outlineLevel="0" collapsed="false">
      <c r="A4641" s="0" t="s">
        <v>74</v>
      </c>
      <c r="B4641" s="0" t="s">
        <v>80</v>
      </c>
      <c r="C4641" s="0" t="s">
        <v>108</v>
      </c>
      <c r="D4641" s="116" t="n">
        <v>42036</v>
      </c>
      <c r="E4641" s="0" t="n">
        <v>0.45</v>
      </c>
      <c r="F4641" s="0" t="n">
        <v>3133125</v>
      </c>
      <c r="G4641" s="151" t="s">
        <v>111</v>
      </c>
      <c r="H4641" s="151" t="s">
        <v>111</v>
      </c>
      <c r="I4641" s="152" t="s">
        <v>112</v>
      </c>
    </row>
    <row r="4642" customFormat="false" ht="12.75" hidden="false" customHeight="false" outlineLevel="0" collapsed="false">
      <c r="A4642" s="0" t="s">
        <v>75</v>
      </c>
      <c r="B4642" s="0" t="s">
        <v>80</v>
      </c>
      <c r="C4642" s="0" t="s">
        <v>108</v>
      </c>
      <c r="D4642" s="116" t="n">
        <v>42036</v>
      </c>
      <c r="E4642" s="0" t="n">
        <v>-0.2</v>
      </c>
      <c r="F4642" s="0" t="n">
        <v>3133126</v>
      </c>
      <c r="G4642" s="151" t="s">
        <v>111</v>
      </c>
      <c r="H4642" s="151" t="s">
        <v>111</v>
      </c>
      <c r="I4642" s="152" t="s">
        <v>112</v>
      </c>
    </row>
    <row r="4643" customFormat="false" ht="12.75" hidden="false" customHeight="false" outlineLevel="0" collapsed="false">
      <c r="A4643" s="0" t="s">
        <v>76</v>
      </c>
      <c r="B4643" s="0" t="s">
        <v>80</v>
      </c>
      <c r="C4643" s="0" t="s">
        <v>108</v>
      </c>
      <c r="D4643" s="116" t="n">
        <v>42036</v>
      </c>
      <c r="E4643" s="0" t="n">
        <v>0.45</v>
      </c>
      <c r="F4643" s="0" t="n">
        <v>3133127</v>
      </c>
      <c r="G4643" s="151" t="s">
        <v>111</v>
      </c>
      <c r="H4643" s="151" t="s">
        <v>111</v>
      </c>
      <c r="I4643" s="152" t="s">
        <v>112</v>
      </c>
    </row>
    <row r="4644" customFormat="false" ht="12.75" hidden="false" customHeight="false" outlineLevel="0" collapsed="false">
      <c r="A4644" s="0" t="s">
        <v>72</v>
      </c>
      <c r="B4644" s="0" t="s">
        <v>80</v>
      </c>
      <c r="C4644" s="0" t="s">
        <v>108</v>
      </c>
      <c r="D4644" s="116" t="n">
        <v>42036</v>
      </c>
      <c r="E4644" s="158" t="n">
        <v>42064</v>
      </c>
      <c r="I4644" s="152" t="s">
        <v>109</v>
      </c>
    </row>
    <row r="4645" customFormat="false" ht="12.75" hidden="false" customHeight="false" outlineLevel="0" collapsed="false">
      <c r="A4645" s="0" t="s">
        <v>59</v>
      </c>
      <c r="B4645" s="0" t="s">
        <v>110</v>
      </c>
      <c r="C4645" s="0" t="s">
        <v>108</v>
      </c>
      <c r="D4645" s="116" t="n">
        <v>42064</v>
      </c>
      <c r="E4645" s="0" t="n">
        <v>0.655</v>
      </c>
      <c r="F4645" s="0" t="n">
        <v>3133100</v>
      </c>
      <c r="G4645" s="151" t="s">
        <v>111</v>
      </c>
      <c r="H4645" s="151" t="s">
        <v>111</v>
      </c>
      <c r="I4645" s="152" t="s">
        <v>112</v>
      </c>
    </row>
    <row r="4646" customFormat="false" ht="12.75" hidden="false" customHeight="false" outlineLevel="0" collapsed="false">
      <c r="A4646" s="0" t="s">
        <v>59</v>
      </c>
      <c r="B4646" s="0" t="s">
        <v>113</v>
      </c>
      <c r="C4646" s="0" t="s">
        <v>108</v>
      </c>
      <c r="D4646" s="116" t="n">
        <v>42064</v>
      </c>
      <c r="E4646" s="0" t="n">
        <v>0.05</v>
      </c>
      <c r="F4646" s="0" t="n">
        <v>3133101</v>
      </c>
      <c r="G4646" s="151" t="s">
        <v>111</v>
      </c>
      <c r="H4646" s="151" t="s">
        <v>111</v>
      </c>
      <c r="I4646" s="152" t="s">
        <v>112</v>
      </c>
    </row>
    <row r="4647" customFormat="false" ht="12.75" hidden="false" customHeight="false" outlineLevel="0" collapsed="false">
      <c r="A4647" s="0" t="s">
        <v>60</v>
      </c>
      <c r="B4647" s="0" t="s">
        <v>110</v>
      </c>
      <c r="C4647" s="0" t="s">
        <v>108</v>
      </c>
      <c r="D4647" s="116" t="n">
        <v>42064</v>
      </c>
      <c r="E4647" s="0" t="n">
        <v>0.655</v>
      </c>
      <c r="F4647" s="0" t="n">
        <v>3133102</v>
      </c>
      <c r="G4647" s="151" t="s">
        <v>111</v>
      </c>
      <c r="H4647" s="151" t="s">
        <v>111</v>
      </c>
      <c r="I4647" s="152" t="s">
        <v>112</v>
      </c>
    </row>
    <row r="4648" customFormat="false" ht="12.75" hidden="false" customHeight="false" outlineLevel="0" collapsed="false">
      <c r="A4648" s="0" t="s">
        <v>60</v>
      </c>
      <c r="B4648" s="0" t="s">
        <v>113</v>
      </c>
      <c r="C4648" s="0" t="s">
        <v>108</v>
      </c>
      <c r="D4648" s="116" t="n">
        <v>42064</v>
      </c>
      <c r="E4648" s="0" t="n">
        <v>0.15</v>
      </c>
      <c r="F4648" s="0" t="n">
        <v>3133103</v>
      </c>
      <c r="G4648" s="151" t="s">
        <v>111</v>
      </c>
      <c r="H4648" s="151" t="s">
        <v>111</v>
      </c>
      <c r="I4648" s="152" t="s">
        <v>112</v>
      </c>
    </row>
    <row r="4649" customFormat="false" ht="12.75" hidden="false" customHeight="false" outlineLevel="0" collapsed="false">
      <c r="A4649" s="0" t="s">
        <v>61</v>
      </c>
      <c r="B4649" s="0" t="s">
        <v>110</v>
      </c>
      <c r="C4649" s="0" t="s">
        <v>108</v>
      </c>
      <c r="D4649" s="116" t="n">
        <v>42064</v>
      </c>
      <c r="E4649" s="0" t="n">
        <v>0.655</v>
      </c>
      <c r="F4649" s="0" t="n">
        <v>3133104</v>
      </c>
      <c r="G4649" s="151" t="s">
        <v>111</v>
      </c>
      <c r="H4649" s="151" t="s">
        <v>111</v>
      </c>
      <c r="I4649" s="152" t="s">
        <v>112</v>
      </c>
    </row>
    <row r="4650" customFormat="false" ht="12.75" hidden="false" customHeight="false" outlineLevel="0" collapsed="false">
      <c r="A4650" s="0" t="s">
        <v>61</v>
      </c>
      <c r="B4650" s="0" t="s">
        <v>113</v>
      </c>
      <c r="C4650" s="0" t="s">
        <v>108</v>
      </c>
      <c r="D4650" s="116" t="n">
        <v>42064</v>
      </c>
      <c r="E4650" s="0" t="n">
        <v>0.05</v>
      </c>
      <c r="F4650" s="0" t="n">
        <v>3133105</v>
      </c>
      <c r="G4650" s="151" t="s">
        <v>111</v>
      </c>
      <c r="H4650" s="151" t="s">
        <v>111</v>
      </c>
      <c r="I4650" s="152" t="s">
        <v>112</v>
      </c>
    </row>
    <row r="4651" customFormat="false" ht="12.75" hidden="false" customHeight="false" outlineLevel="0" collapsed="false">
      <c r="A4651" s="0" t="s">
        <v>62</v>
      </c>
      <c r="B4651" s="0" t="s">
        <v>110</v>
      </c>
      <c r="C4651" s="0" t="s">
        <v>108</v>
      </c>
      <c r="D4651" s="116" t="n">
        <v>42064</v>
      </c>
      <c r="E4651" s="0" t="n">
        <v>0.655</v>
      </c>
      <c r="F4651" s="0" t="n">
        <v>3133106</v>
      </c>
      <c r="G4651" s="151" t="s">
        <v>111</v>
      </c>
      <c r="H4651" s="151" t="s">
        <v>111</v>
      </c>
      <c r="I4651" s="152" t="s">
        <v>112</v>
      </c>
    </row>
    <row r="4652" customFormat="false" ht="12.75" hidden="false" customHeight="false" outlineLevel="0" collapsed="false">
      <c r="A4652" s="0" t="s">
        <v>62</v>
      </c>
      <c r="B4652" s="0" t="s">
        <v>113</v>
      </c>
      <c r="C4652" s="0" t="s">
        <v>108</v>
      </c>
      <c r="D4652" s="116" t="n">
        <v>42064</v>
      </c>
      <c r="E4652" s="0" t="n">
        <v>0.15</v>
      </c>
      <c r="F4652" s="0" t="n">
        <v>3133107</v>
      </c>
      <c r="G4652" s="151" t="s">
        <v>111</v>
      </c>
      <c r="H4652" s="151" t="s">
        <v>111</v>
      </c>
      <c r="I4652" s="152" t="s">
        <v>112</v>
      </c>
    </row>
    <row r="4653" customFormat="false" ht="12.75" hidden="false" customHeight="false" outlineLevel="0" collapsed="false">
      <c r="A4653" s="0" t="s">
        <v>49</v>
      </c>
      <c r="B4653" s="0" t="s">
        <v>110</v>
      </c>
      <c r="C4653" s="0" t="s">
        <v>108</v>
      </c>
      <c r="D4653" s="116" t="n">
        <v>42064</v>
      </c>
      <c r="E4653" s="0" t="n">
        <v>0.54</v>
      </c>
      <c r="F4653" s="0" t="n">
        <v>3133108</v>
      </c>
      <c r="G4653" s="151" t="s">
        <v>111</v>
      </c>
      <c r="H4653" s="151" t="s">
        <v>111</v>
      </c>
      <c r="I4653" s="152" t="s">
        <v>112</v>
      </c>
    </row>
    <row r="4654" customFormat="false" ht="12.75" hidden="false" customHeight="false" outlineLevel="0" collapsed="false">
      <c r="A4654" s="0" t="s">
        <v>49</v>
      </c>
      <c r="B4654" s="0" t="s">
        <v>113</v>
      </c>
      <c r="C4654" s="0" t="s">
        <v>108</v>
      </c>
      <c r="D4654" s="116" t="n">
        <v>42064</v>
      </c>
      <c r="E4654" s="0" t="n">
        <v>0.05</v>
      </c>
      <c r="F4654" s="0" t="n">
        <v>3133109</v>
      </c>
      <c r="G4654" s="151" t="s">
        <v>111</v>
      </c>
      <c r="H4654" s="151" t="s">
        <v>111</v>
      </c>
      <c r="I4654" s="152" t="s">
        <v>112</v>
      </c>
    </row>
    <row r="4655" customFormat="false" ht="12.75" hidden="false" customHeight="false" outlineLevel="0" collapsed="false">
      <c r="A4655" s="0" t="s">
        <v>50</v>
      </c>
      <c r="B4655" s="0" t="s">
        <v>110</v>
      </c>
      <c r="C4655" s="0" t="s">
        <v>108</v>
      </c>
      <c r="D4655" s="116" t="n">
        <v>42064</v>
      </c>
      <c r="E4655" s="0" t="n">
        <v>0.69</v>
      </c>
      <c r="F4655" s="0" t="n">
        <v>3133110</v>
      </c>
      <c r="G4655" s="151" t="s">
        <v>111</v>
      </c>
      <c r="H4655" s="151" t="s">
        <v>111</v>
      </c>
      <c r="I4655" s="152" t="s">
        <v>112</v>
      </c>
    </row>
    <row r="4656" customFormat="false" ht="12.75" hidden="false" customHeight="false" outlineLevel="0" collapsed="false">
      <c r="A4656" s="0" t="s">
        <v>50</v>
      </c>
      <c r="B4656" s="0" t="s">
        <v>113</v>
      </c>
      <c r="C4656" s="0" t="s">
        <v>108</v>
      </c>
      <c r="D4656" s="116" t="n">
        <v>42064</v>
      </c>
      <c r="E4656" s="0" t="n">
        <v>-0.17</v>
      </c>
      <c r="F4656" s="0" t="n">
        <v>3133111</v>
      </c>
      <c r="G4656" s="151" t="s">
        <v>111</v>
      </c>
      <c r="H4656" s="151" t="s">
        <v>111</v>
      </c>
      <c r="I4656" s="152" t="s">
        <v>112</v>
      </c>
    </row>
    <row r="4657" customFormat="false" ht="12.75" hidden="false" customHeight="false" outlineLevel="0" collapsed="false">
      <c r="A4657" s="0" t="s">
        <v>51</v>
      </c>
      <c r="B4657" s="0" t="s">
        <v>110</v>
      </c>
      <c r="C4657" s="0" t="s">
        <v>108</v>
      </c>
      <c r="D4657" s="116" t="n">
        <v>42064</v>
      </c>
      <c r="E4657" s="0" t="n">
        <v>0.69</v>
      </c>
      <c r="F4657" s="0" t="n">
        <v>3133112</v>
      </c>
      <c r="G4657" s="151" t="s">
        <v>111</v>
      </c>
      <c r="H4657" s="151" t="s">
        <v>111</v>
      </c>
      <c r="I4657" s="152" t="s">
        <v>112</v>
      </c>
    </row>
    <row r="4658" customFormat="false" ht="12.75" hidden="false" customHeight="false" outlineLevel="0" collapsed="false">
      <c r="A4658" s="0" t="s">
        <v>51</v>
      </c>
      <c r="B4658" s="0" t="s">
        <v>113</v>
      </c>
      <c r="C4658" s="0" t="s">
        <v>108</v>
      </c>
      <c r="D4658" s="116" t="n">
        <v>42064</v>
      </c>
      <c r="E4658" s="0" t="n">
        <v>0.1</v>
      </c>
      <c r="F4658" s="0" t="n">
        <v>3133113</v>
      </c>
      <c r="G4658" s="151" t="s">
        <v>111</v>
      </c>
      <c r="H4658" s="151" t="s">
        <v>111</v>
      </c>
      <c r="I4658" s="152" t="s">
        <v>112</v>
      </c>
    </row>
    <row r="4659" customFormat="false" ht="12.75" hidden="false" customHeight="false" outlineLevel="0" collapsed="false">
      <c r="A4659" s="0" t="s">
        <v>52</v>
      </c>
      <c r="B4659" s="0" t="s">
        <v>110</v>
      </c>
      <c r="C4659" s="0" t="s">
        <v>108</v>
      </c>
      <c r="D4659" s="116" t="n">
        <v>42064</v>
      </c>
      <c r="E4659" s="0" t="n">
        <v>0.69</v>
      </c>
      <c r="F4659" s="0" t="n">
        <v>3133114</v>
      </c>
      <c r="G4659" s="151" t="s">
        <v>111</v>
      </c>
      <c r="H4659" s="151" t="s">
        <v>111</v>
      </c>
      <c r="I4659" s="152" t="s">
        <v>112</v>
      </c>
    </row>
    <row r="4660" customFormat="false" ht="12.75" hidden="false" customHeight="false" outlineLevel="0" collapsed="false">
      <c r="A4660" s="0" t="s">
        <v>52</v>
      </c>
      <c r="B4660" s="0" t="s">
        <v>113</v>
      </c>
      <c r="C4660" s="0" t="s">
        <v>108</v>
      </c>
      <c r="D4660" s="116" t="n">
        <v>42064</v>
      </c>
      <c r="E4660" s="0" t="n">
        <v>-0.05</v>
      </c>
      <c r="F4660" s="0" t="n">
        <v>3133115</v>
      </c>
      <c r="G4660" s="151" t="s">
        <v>111</v>
      </c>
      <c r="H4660" s="151" t="s">
        <v>111</v>
      </c>
      <c r="I4660" s="152" t="s">
        <v>112</v>
      </c>
    </row>
    <row r="4661" customFormat="false" ht="12.75" hidden="false" customHeight="false" outlineLevel="0" collapsed="false">
      <c r="A4661" s="0" t="s">
        <v>17</v>
      </c>
      <c r="B4661" s="0" t="s">
        <v>110</v>
      </c>
      <c r="C4661" s="0" t="s">
        <v>108</v>
      </c>
      <c r="D4661" s="116" t="n">
        <v>42064</v>
      </c>
      <c r="E4661" s="0" t="n">
        <v>0</v>
      </c>
      <c r="F4661" s="0" t="n">
        <v>3133116</v>
      </c>
      <c r="G4661" s="151" t="s">
        <v>111</v>
      </c>
      <c r="H4661" s="151" t="s">
        <v>111</v>
      </c>
      <c r="I4661" s="152" t="s">
        <v>112</v>
      </c>
    </row>
    <row r="4662" customFormat="false" ht="12.75" hidden="false" customHeight="false" outlineLevel="0" collapsed="false">
      <c r="A4662" s="0" t="s">
        <v>17</v>
      </c>
      <c r="B4662" s="0" t="s">
        <v>113</v>
      </c>
      <c r="C4662" s="0" t="s">
        <v>108</v>
      </c>
      <c r="D4662" s="116" t="n">
        <v>42064</v>
      </c>
      <c r="E4662" s="0" t="n">
        <v>0</v>
      </c>
      <c r="F4662" s="0" t="n">
        <v>3133117</v>
      </c>
      <c r="G4662" s="151" t="s">
        <v>111</v>
      </c>
      <c r="H4662" s="151" t="s">
        <v>111</v>
      </c>
      <c r="I4662" s="152" t="s">
        <v>112</v>
      </c>
    </row>
    <row r="4663" customFormat="false" ht="12.75" hidden="false" customHeight="false" outlineLevel="0" collapsed="false">
      <c r="A4663" s="0" t="s">
        <v>18</v>
      </c>
      <c r="B4663" s="0" t="s">
        <v>110</v>
      </c>
      <c r="C4663" s="0" t="s">
        <v>108</v>
      </c>
      <c r="D4663" s="116" t="n">
        <v>42064</v>
      </c>
      <c r="E4663" s="0" t="n">
        <v>0</v>
      </c>
      <c r="F4663" s="0" t="n">
        <v>3133118</v>
      </c>
      <c r="G4663" s="151" t="s">
        <v>111</v>
      </c>
      <c r="H4663" s="151" t="s">
        <v>111</v>
      </c>
      <c r="I4663" s="152" t="s">
        <v>112</v>
      </c>
    </row>
    <row r="4664" customFormat="false" ht="12.75" hidden="false" customHeight="false" outlineLevel="0" collapsed="false">
      <c r="A4664" s="0" t="s">
        <v>18</v>
      </c>
      <c r="B4664" s="0" t="s">
        <v>113</v>
      </c>
      <c r="C4664" s="0" t="s">
        <v>108</v>
      </c>
      <c r="D4664" s="116" t="n">
        <v>42064</v>
      </c>
      <c r="E4664" s="0" t="n">
        <v>0</v>
      </c>
      <c r="F4664" s="0" t="n">
        <v>3133119</v>
      </c>
      <c r="G4664" s="151" t="s">
        <v>111</v>
      </c>
      <c r="H4664" s="151" t="s">
        <v>111</v>
      </c>
      <c r="I4664" s="152" t="s">
        <v>112</v>
      </c>
    </row>
    <row r="4665" customFormat="false" ht="12.75" hidden="false" customHeight="false" outlineLevel="0" collapsed="false">
      <c r="A4665" s="0" t="s">
        <v>19</v>
      </c>
      <c r="B4665" s="0" t="s">
        <v>110</v>
      </c>
      <c r="C4665" s="0" t="s">
        <v>108</v>
      </c>
      <c r="D4665" s="116" t="n">
        <v>42064</v>
      </c>
      <c r="E4665" s="0" t="n">
        <v>0.605</v>
      </c>
      <c r="F4665" s="0" t="n">
        <v>3133120</v>
      </c>
      <c r="G4665" s="151" t="s">
        <v>111</v>
      </c>
      <c r="H4665" s="151" t="s">
        <v>111</v>
      </c>
      <c r="I4665" s="152" t="s">
        <v>112</v>
      </c>
    </row>
    <row r="4666" customFormat="false" ht="12.75" hidden="false" customHeight="false" outlineLevel="0" collapsed="false">
      <c r="A4666" s="0" t="s">
        <v>19</v>
      </c>
      <c r="B4666" s="0" t="s">
        <v>113</v>
      </c>
      <c r="C4666" s="0" t="s">
        <v>108</v>
      </c>
      <c r="D4666" s="116" t="n">
        <v>42064</v>
      </c>
      <c r="E4666" s="0" t="n">
        <v>0.05</v>
      </c>
      <c r="F4666" s="0" t="n">
        <v>3133121</v>
      </c>
      <c r="G4666" s="151" t="s">
        <v>111</v>
      </c>
      <c r="H4666" s="151" t="s">
        <v>111</v>
      </c>
      <c r="I4666" s="152" t="s">
        <v>112</v>
      </c>
    </row>
    <row r="4667" customFormat="false" ht="12.75" hidden="false" customHeight="false" outlineLevel="0" collapsed="false">
      <c r="A4667" s="0" t="s">
        <v>21</v>
      </c>
      <c r="B4667" s="0" t="s">
        <v>110</v>
      </c>
      <c r="C4667" s="0" t="s">
        <v>108</v>
      </c>
      <c r="D4667" s="116" t="n">
        <v>42064</v>
      </c>
      <c r="E4667" s="0" t="n">
        <v>0</v>
      </c>
      <c r="F4667" s="0" t="n">
        <v>3133122</v>
      </c>
      <c r="G4667" s="151" t="s">
        <v>111</v>
      </c>
      <c r="H4667" s="151" t="s">
        <v>111</v>
      </c>
      <c r="I4667" s="152" t="s">
        <v>112</v>
      </c>
    </row>
    <row r="4668" customFormat="false" ht="12.75" hidden="false" customHeight="false" outlineLevel="0" collapsed="false">
      <c r="A4668" s="0" t="s">
        <v>21</v>
      </c>
      <c r="B4668" s="0" t="s">
        <v>113</v>
      </c>
      <c r="C4668" s="0" t="s">
        <v>108</v>
      </c>
      <c r="D4668" s="116" t="n">
        <v>42064</v>
      </c>
      <c r="E4668" s="0" t="n">
        <v>0</v>
      </c>
      <c r="F4668" s="0" t="n">
        <v>3133123</v>
      </c>
      <c r="G4668" s="151" t="s">
        <v>111</v>
      </c>
      <c r="H4668" s="151" t="s">
        <v>111</v>
      </c>
      <c r="I4668" s="152" t="s">
        <v>112</v>
      </c>
    </row>
    <row r="4669" customFormat="false" ht="12.75" hidden="false" customHeight="false" outlineLevel="0" collapsed="false">
      <c r="A4669" s="0" t="s">
        <v>73</v>
      </c>
      <c r="B4669" s="0" t="s">
        <v>80</v>
      </c>
      <c r="C4669" s="0" t="s">
        <v>108</v>
      </c>
      <c r="D4669" s="116" t="n">
        <v>42064</v>
      </c>
      <c r="E4669" s="0" t="n">
        <v>0.05</v>
      </c>
      <c r="F4669" s="0" t="n">
        <v>3133124</v>
      </c>
      <c r="G4669" s="151" t="s">
        <v>111</v>
      </c>
      <c r="H4669" s="151" t="s">
        <v>111</v>
      </c>
      <c r="I4669" s="152" t="s">
        <v>112</v>
      </c>
    </row>
    <row r="4670" customFormat="false" ht="12.75" hidden="false" customHeight="false" outlineLevel="0" collapsed="false">
      <c r="A4670" s="0" t="s">
        <v>74</v>
      </c>
      <c r="B4670" s="0" t="s">
        <v>80</v>
      </c>
      <c r="C4670" s="0" t="s">
        <v>108</v>
      </c>
      <c r="D4670" s="116" t="n">
        <v>42064</v>
      </c>
      <c r="E4670" s="0" t="n">
        <v>0.1</v>
      </c>
      <c r="F4670" s="0" t="n">
        <v>3133125</v>
      </c>
      <c r="G4670" s="151" t="s">
        <v>111</v>
      </c>
      <c r="H4670" s="151" t="s">
        <v>111</v>
      </c>
      <c r="I4670" s="152" t="s">
        <v>112</v>
      </c>
    </row>
    <row r="4671" customFormat="false" ht="12.75" hidden="false" customHeight="false" outlineLevel="0" collapsed="false">
      <c r="A4671" s="0" t="s">
        <v>75</v>
      </c>
      <c r="B4671" s="0" t="s">
        <v>80</v>
      </c>
      <c r="C4671" s="0" t="s">
        <v>108</v>
      </c>
      <c r="D4671" s="116" t="n">
        <v>42064</v>
      </c>
      <c r="E4671" s="0" t="n">
        <v>-0.05</v>
      </c>
      <c r="F4671" s="0" t="n">
        <v>3133126</v>
      </c>
      <c r="G4671" s="151" t="s">
        <v>111</v>
      </c>
      <c r="H4671" s="151" t="s">
        <v>111</v>
      </c>
      <c r="I4671" s="152" t="s">
        <v>112</v>
      </c>
    </row>
    <row r="4672" customFormat="false" ht="12.75" hidden="false" customHeight="false" outlineLevel="0" collapsed="false">
      <c r="A4672" s="0" t="s">
        <v>76</v>
      </c>
      <c r="B4672" s="0" t="s">
        <v>80</v>
      </c>
      <c r="C4672" s="0" t="s">
        <v>108</v>
      </c>
      <c r="D4672" s="116" t="n">
        <v>42064</v>
      </c>
      <c r="E4672" s="0" t="n">
        <v>0.1</v>
      </c>
      <c r="F4672" s="0" t="n">
        <v>3133127</v>
      </c>
      <c r="G4672" s="151" t="s">
        <v>111</v>
      </c>
      <c r="H4672" s="151" t="s">
        <v>111</v>
      </c>
      <c r="I4672" s="152" t="s">
        <v>112</v>
      </c>
    </row>
    <row r="4673" customFormat="false" ht="12.75" hidden="false" customHeight="false" outlineLevel="0" collapsed="false">
      <c r="A4673" s="0" t="s">
        <v>72</v>
      </c>
      <c r="B4673" s="0" t="s">
        <v>80</v>
      </c>
      <c r="C4673" s="0" t="s">
        <v>108</v>
      </c>
      <c r="D4673" s="116" t="n">
        <v>42064</v>
      </c>
      <c r="E4673" s="158" t="n">
        <v>42095</v>
      </c>
      <c r="I4673" s="152" t="s">
        <v>109</v>
      </c>
    </row>
    <row r="4674" customFormat="false" ht="12.75" hidden="false" customHeight="false" outlineLevel="0" collapsed="false">
      <c r="A4674" s="0" t="s">
        <v>59</v>
      </c>
      <c r="B4674" s="0" t="s">
        <v>110</v>
      </c>
      <c r="C4674" s="0" t="s">
        <v>108</v>
      </c>
      <c r="D4674" s="116" t="n">
        <v>42095</v>
      </c>
      <c r="E4674" s="0" t="n">
        <v>0.435</v>
      </c>
      <c r="F4674" s="0" t="n">
        <v>3133100</v>
      </c>
      <c r="G4674" s="151" t="s">
        <v>111</v>
      </c>
      <c r="H4674" s="151" t="s">
        <v>111</v>
      </c>
      <c r="I4674" s="152" t="s">
        <v>112</v>
      </c>
    </row>
    <row r="4675" customFormat="false" ht="12.75" hidden="false" customHeight="false" outlineLevel="0" collapsed="false">
      <c r="A4675" s="0" t="s">
        <v>59</v>
      </c>
      <c r="B4675" s="0" t="s">
        <v>113</v>
      </c>
      <c r="C4675" s="0" t="s">
        <v>108</v>
      </c>
      <c r="D4675" s="116" t="n">
        <v>42095</v>
      </c>
      <c r="E4675" s="0" t="n">
        <v>0.02</v>
      </c>
      <c r="F4675" s="0" t="n">
        <v>3133101</v>
      </c>
      <c r="G4675" s="151" t="s">
        <v>111</v>
      </c>
      <c r="H4675" s="151" t="s">
        <v>111</v>
      </c>
      <c r="I4675" s="152" t="s">
        <v>112</v>
      </c>
    </row>
    <row r="4676" customFormat="false" ht="12.75" hidden="false" customHeight="false" outlineLevel="0" collapsed="false">
      <c r="A4676" s="0" t="s">
        <v>60</v>
      </c>
      <c r="B4676" s="0" t="s">
        <v>110</v>
      </c>
      <c r="C4676" s="0" t="s">
        <v>108</v>
      </c>
      <c r="D4676" s="116" t="n">
        <v>42095</v>
      </c>
      <c r="E4676" s="0" t="n">
        <v>0.435</v>
      </c>
      <c r="F4676" s="0" t="n">
        <v>3133102</v>
      </c>
      <c r="G4676" s="151" t="s">
        <v>111</v>
      </c>
      <c r="H4676" s="151" t="s">
        <v>111</v>
      </c>
      <c r="I4676" s="152" t="s">
        <v>112</v>
      </c>
    </row>
    <row r="4677" customFormat="false" ht="12.75" hidden="false" customHeight="false" outlineLevel="0" collapsed="false">
      <c r="A4677" s="0" t="s">
        <v>60</v>
      </c>
      <c r="B4677" s="0" t="s">
        <v>113</v>
      </c>
      <c r="C4677" s="0" t="s">
        <v>108</v>
      </c>
      <c r="D4677" s="116" t="n">
        <v>42095</v>
      </c>
      <c r="E4677" s="0" t="n">
        <v>0.05</v>
      </c>
      <c r="F4677" s="0" t="n">
        <v>3133103</v>
      </c>
      <c r="G4677" s="151" t="s">
        <v>111</v>
      </c>
      <c r="H4677" s="151" t="s">
        <v>111</v>
      </c>
      <c r="I4677" s="152" t="s">
        <v>112</v>
      </c>
    </row>
    <row r="4678" customFormat="false" ht="12.75" hidden="false" customHeight="false" outlineLevel="0" collapsed="false">
      <c r="A4678" s="0" t="s">
        <v>61</v>
      </c>
      <c r="B4678" s="0" t="s">
        <v>110</v>
      </c>
      <c r="C4678" s="0" t="s">
        <v>108</v>
      </c>
      <c r="D4678" s="116" t="n">
        <v>42095</v>
      </c>
      <c r="E4678" s="0" t="n">
        <v>0.435</v>
      </c>
      <c r="F4678" s="0" t="n">
        <v>3133104</v>
      </c>
      <c r="G4678" s="151" t="s">
        <v>111</v>
      </c>
      <c r="H4678" s="151" t="s">
        <v>111</v>
      </c>
      <c r="I4678" s="152" t="s">
        <v>112</v>
      </c>
    </row>
    <row r="4679" customFormat="false" ht="12.75" hidden="false" customHeight="false" outlineLevel="0" collapsed="false">
      <c r="A4679" s="0" t="s">
        <v>61</v>
      </c>
      <c r="B4679" s="0" t="s">
        <v>113</v>
      </c>
      <c r="C4679" s="0" t="s">
        <v>108</v>
      </c>
      <c r="D4679" s="116" t="n">
        <v>42095</v>
      </c>
      <c r="E4679" s="0" t="n">
        <v>0.02</v>
      </c>
      <c r="F4679" s="0" t="n">
        <v>3133105</v>
      </c>
      <c r="G4679" s="151" t="s">
        <v>111</v>
      </c>
      <c r="H4679" s="151" t="s">
        <v>111</v>
      </c>
      <c r="I4679" s="152" t="s">
        <v>112</v>
      </c>
    </row>
    <row r="4680" customFormat="false" ht="12.75" hidden="false" customHeight="false" outlineLevel="0" collapsed="false">
      <c r="A4680" s="0" t="s">
        <v>62</v>
      </c>
      <c r="B4680" s="0" t="s">
        <v>110</v>
      </c>
      <c r="C4680" s="0" t="s">
        <v>108</v>
      </c>
      <c r="D4680" s="116" t="n">
        <v>42095</v>
      </c>
      <c r="E4680" s="0" t="n">
        <v>0.435</v>
      </c>
      <c r="F4680" s="0" t="n">
        <v>3133106</v>
      </c>
      <c r="G4680" s="151" t="s">
        <v>111</v>
      </c>
      <c r="H4680" s="151" t="s">
        <v>111</v>
      </c>
      <c r="I4680" s="152" t="s">
        <v>112</v>
      </c>
    </row>
    <row r="4681" customFormat="false" ht="12.75" hidden="false" customHeight="false" outlineLevel="0" collapsed="false">
      <c r="A4681" s="0" t="s">
        <v>62</v>
      </c>
      <c r="B4681" s="0" t="s">
        <v>113</v>
      </c>
      <c r="C4681" s="0" t="s">
        <v>108</v>
      </c>
      <c r="D4681" s="116" t="n">
        <v>42095</v>
      </c>
      <c r="E4681" s="0" t="n">
        <v>0.05</v>
      </c>
      <c r="F4681" s="0" t="n">
        <v>3133107</v>
      </c>
      <c r="G4681" s="151" t="s">
        <v>111</v>
      </c>
      <c r="H4681" s="151" t="s">
        <v>111</v>
      </c>
      <c r="I4681" s="152" t="s">
        <v>112</v>
      </c>
    </row>
    <row r="4682" customFormat="false" ht="12.75" hidden="false" customHeight="false" outlineLevel="0" collapsed="false">
      <c r="A4682" s="0" t="s">
        <v>49</v>
      </c>
      <c r="B4682" s="0" t="s">
        <v>110</v>
      </c>
      <c r="C4682" s="0" t="s">
        <v>108</v>
      </c>
      <c r="D4682" s="116" t="n">
        <v>42095</v>
      </c>
      <c r="E4682" s="0" t="n">
        <v>0.36</v>
      </c>
      <c r="F4682" s="0" t="n">
        <v>3133108</v>
      </c>
      <c r="G4682" s="151" t="s">
        <v>111</v>
      </c>
      <c r="H4682" s="151" t="s">
        <v>111</v>
      </c>
      <c r="I4682" s="152" t="s">
        <v>112</v>
      </c>
    </row>
    <row r="4683" customFormat="false" ht="12.75" hidden="false" customHeight="false" outlineLevel="0" collapsed="false">
      <c r="A4683" s="0" t="s">
        <v>49</v>
      </c>
      <c r="B4683" s="0" t="s">
        <v>113</v>
      </c>
      <c r="C4683" s="0" t="s">
        <v>108</v>
      </c>
      <c r="D4683" s="116" t="n">
        <v>42095</v>
      </c>
      <c r="E4683" s="0" t="n">
        <v>0.005</v>
      </c>
      <c r="F4683" s="0" t="n">
        <v>3133109</v>
      </c>
      <c r="G4683" s="151" t="s">
        <v>111</v>
      </c>
      <c r="H4683" s="151" t="s">
        <v>111</v>
      </c>
      <c r="I4683" s="152" t="s">
        <v>112</v>
      </c>
    </row>
    <row r="4684" customFormat="false" ht="12.75" hidden="false" customHeight="false" outlineLevel="0" collapsed="false">
      <c r="A4684" s="0" t="s">
        <v>50</v>
      </c>
      <c r="B4684" s="0" t="s">
        <v>110</v>
      </c>
      <c r="C4684" s="0" t="s">
        <v>108</v>
      </c>
      <c r="D4684" s="116" t="n">
        <v>42095</v>
      </c>
      <c r="E4684" s="0" t="n">
        <v>0.38</v>
      </c>
      <c r="F4684" s="0" t="n">
        <v>3133110</v>
      </c>
      <c r="G4684" s="151" t="s">
        <v>111</v>
      </c>
      <c r="H4684" s="151" t="s">
        <v>111</v>
      </c>
      <c r="I4684" s="152" t="s">
        <v>112</v>
      </c>
    </row>
    <row r="4685" customFormat="false" ht="12.75" hidden="false" customHeight="false" outlineLevel="0" collapsed="false">
      <c r="A4685" s="0" t="s">
        <v>50</v>
      </c>
      <c r="B4685" s="0" t="s">
        <v>113</v>
      </c>
      <c r="C4685" s="0" t="s">
        <v>108</v>
      </c>
      <c r="D4685" s="116" t="n">
        <v>42095</v>
      </c>
      <c r="E4685" s="0" t="n">
        <v>-0.085</v>
      </c>
      <c r="F4685" s="0" t="n">
        <v>3133111</v>
      </c>
      <c r="G4685" s="151" t="s">
        <v>111</v>
      </c>
      <c r="H4685" s="151" t="s">
        <v>111</v>
      </c>
      <c r="I4685" s="152" t="s">
        <v>112</v>
      </c>
    </row>
    <row r="4686" customFormat="false" ht="12.75" hidden="false" customHeight="false" outlineLevel="0" collapsed="false">
      <c r="A4686" s="0" t="s">
        <v>51</v>
      </c>
      <c r="B4686" s="0" t="s">
        <v>110</v>
      </c>
      <c r="C4686" s="0" t="s">
        <v>108</v>
      </c>
      <c r="D4686" s="116" t="n">
        <v>42095</v>
      </c>
      <c r="E4686" s="0" t="n">
        <v>0.38</v>
      </c>
      <c r="F4686" s="0" t="n">
        <v>3133112</v>
      </c>
      <c r="G4686" s="151" t="s">
        <v>111</v>
      </c>
      <c r="H4686" s="151" t="s">
        <v>111</v>
      </c>
      <c r="I4686" s="152" t="s">
        <v>112</v>
      </c>
    </row>
    <row r="4687" customFormat="false" ht="12.75" hidden="false" customHeight="false" outlineLevel="0" collapsed="false">
      <c r="A4687" s="0" t="s">
        <v>51</v>
      </c>
      <c r="B4687" s="0" t="s">
        <v>113</v>
      </c>
      <c r="C4687" s="0" t="s">
        <v>108</v>
      </c>
      <c r="D4687" s="116" t="n">
        <v>42095</v>
      </c>
      <c r="E4687" s="0" t="n">
        <v>0.02</v>
      </c>
      <c r="F4687" s="0" t="n">
        <v>3133113</v>
      </c>
      <c r="G4687" s="151" t="s">
        <v>111</v>
      </c>
      <c r="H4687" s="151" t="s">
        <v>111</v>
      </c>
      <c r="I4687" s="152" t="s">
        <v>112</v>
      </c>
    </row>
    <row r="4688" customFormat="false" ht="12.75" hidden="false" customHeight="false" outlineLevel="0" collapsed="false">
      <c r="A4688" s="0" t="s">
        <v>52</v>
      </c>
      <c r="B4688" s="0" t="s">
        <v>110</v>
      </c>
      <c r="C4688" s="0" t="s">
        <v>108</v>
      </c>
      <c r="D4688" s="116" t="n">
        <v>42095</v>
      </c>
      <c r="E4688" s="0" t="n">
        <v>0.38</v>
      </c>
      <c r="F4688" s="0" t="n">
        <v>3133114</v>
      </c>
      <c r="G4688" s="151" t="s">
        <v>111</v>
      </c>
      <c r="H4688" s="151" t="s">
        <v>111</v>
      </c>
      <c r="I4688" s="152" t="s">
        <v>112</v>
      </c>
    </row>
    <row r="4689" customFormat="false" ht="12.75" hidden="false" customHeight="false" outlineLevel="0" collapsed="false">
      <c r="A4689" s="0" t="s">
        <v>52</v>
      </c>
      <c r="B4689" s="0" t="s">
        <v>113</v>
      </c>
      <c r="C4689" s="0" t="s">
        <v>108</v>
      </c>
      <c r="D4689" s="116" t="n">
        <v>42095</v>
      </c>
      <c r="E4689" s="0" t="n">
        <v>-0.045</v>
      </c>
      <c r="F4689" s="0" t="n">
        <v>3133115</v>
      </c>
      <c r="G4689" s="151" t="s">
        <v>111</v>
      </c>
      <c r="H4689" s="151" t="s">
        <v>111</v>
      </c>
      <c r="I4689" s="152" t="s">
        <v>112</v>
      </c>
    </row>
    <row r="4690" customFormat="false" ht="12.75" hidden="false" customHeight="false" outlineLevel="0" collapsed="false">
      <c r="A4690" s="0" t="s">
        <v>17</v>
      </c>
      <c r="B4690" s="0" t="s">
        <v>110</v>
      </c>
      <c r="C4690" s="0" t="s">
        <v>108</v>
      </c>
      <c r="D4690" s="116" t="n">
        <v>42095</v>
      </c>
      <c r="E4690" s="0" t="n">
        <v>0</v>
      </c>
      <c r="F4690" s="0" t="n">
        <v>3133116</v>
      </c>
      <c r="G4690" s="151" t="s">
        <v>111</v>
      </c>
      <c r="H4690" s="151" t="s">
        <v>111</v>
      </c>
      <c r="I4690" s="152" t="s">
        <v>112</v>
      </c>
    </row>
    <row r="4691" customFormat="false" ht="12.75" hidden="false" customHeight="false" outlineLevel="0" collapsed="false">
      <c r="A4691" s="0" t="s">
        <v>17</v>
      </c>
      <c r="B4691" s="0" t="s">
        <v>113</v>
      </c>
      <c r="C4691" s="0" t="s">
        <v>108</v>
      </c>
      <c r="D4691" s="116" t="n">
        <v>42095</v>
      </c>
      <c r="E4691" s="0" t="n">
        <v>0</v>
      </c>
      <c r="F4691" s="0" t="n">
        <v>3133117</v>
      </c>
      <c r="G4691" s="151" t="s">
        <v>111</v>
      </c>
      <c r="H4691" s="151" t="s">
        <v>111</v>
      </c>
      <c r="I4691" s="152" t="s">
        <v>112</v>
      </c>
    </row>
    <row r="4692" customFormat="false" ht="12.75" hidden="false" customHeight="false" outlineLevel="0" collapsed="false">
      <c r="A4692" s="0" t="s">
        <v>18</v>
      </c>
      <c r="B4692" s="0" t="s">
        <v>110</v>
      </c>
      <c r="C4692" s="0" t="s">
        <v>108</v>
      </c>
      <c r="D4692" s="116" t="n">
        <v>42095</v>
      </c>
      <c r="E4692" s="0" t="n">
        <v>0</v>
      </c>
      <c r="F4692" s="0" t="n">
        <v>3133118</v>
      </c>
      <c r="G4692" s="151" t="s">
        <v>111</v>
      </c>
      <c r="H4692" s="151" t="s">
        <v>111</v>
      </c>
      <c r="I4692" s="152" t="s">
        <v>112</v>
      </c>
    </row>
    <row r="4693" customFormat="false" ht="12.75" hidden="false" customHeight="false" outlineLevel="0" collapsed="false">
      <c r="A4693" s="0" t="s">
        <v>18</v>
      </c>
      <c r="B4693" s="0" t="s">
        <v>113</v>
      </c>
      <c r="C4693" s="0" t="s">
        <v>108</v>
      </c>
      <c r="D4693" s="116" t="n">
        <v>42095</v>
      </c>
      <c r="E4693" s="0" t="n">
        <v>0</v>
      </c>
      <c r="F4693" s="0" t="n">
        <v>3133119</v>
      </c>
      <c r="G4693" s="151" t="s">
        <v>111</v>
      </c>
      <c r="H4693" s="151" t="s">
        <v>111</v>
      </c>
      <c r="I4693" s="152" t="s">
        <v>112</v>
      </c>
    </row>
    <row r="4694" customFormat="false" ht="12.75" hidden="false" customHeight="false" outlineLevel="0" collapsed="false">
      <c r="A4694" s="0" t="s">
        <v>19</v>
      </c>
      <c r="B4694" s="0" t="s">
        <v>110</v>
      </c>
      <c r="C4694" s="0" t="s">
        <v>108</v>
      </c>
      <c r="D4694" s="116" t="n">
        <v>42095</v>
      </c>
      <c r="E4694" s="0" t="n">
        <v>0.435</v>
      </c>
      <c r="F4694" s="0" t="n">
        <v>3133120</v>
      </c>
      <c r="G4694" s="151" t="s">
        <v>111</v>
      </c>
      <c r="H4694" s="151" t="s">
        <v>111</v>
      </c>
      <c r="I4694" s="152" t="s">
        <v>112</v>
      </c>
    </row>
    <row r="4695" customFormat="false" ht="12.75" hidden="false" customHeight="false" outlineLevel="0" collapsed="false">
      <c r="A4695" s="0" t="s">
        <v>19</v>
      </c>
      <c r="B4695" s="0" t="s">
        <v>113</v>
      </c>
      <c r="C4695" s="0" t="s">
        <v>108</v>
      </c>
      <c r="D4695" s="116" t="n">
        <v>42095</v>
      </c>
      <c r="E4695" s="0" t="n">
        <v>0.02</v>
      </c>
      <c r="F4695" s="0" t="n">
        <v>3133121</v>
      </c>
      <c r="G4695" s="151" t="s">
        <v>111</v>
      </c>
      <c r="H4695" s="151" t="s">
        <v>111</v>
      </c>
      <c r="I4695" s="152" t="s">
        <v>112</v>
      </c>
    </row>
    <row r="4696" customFormat="false" ht="12.75" hidden="false" customHeight="false" outlineLevel="0" collapsed="false">
      <c r="A4696" s="0" t="s">
        <v>21</v>
      </c>
      <c r="B4696" s="0" t="s">
        <v>110</v>
      </c>
      <c r="C4696" s="0" t="s">
        <v>108</v>
      </c>
      <c r="D4696" s="116" t="n">
        <v>42095</v>
      </c>
      <c r="E4696" s="0" t="n">
        <v>0</v>
      </c>
      <c r="F4696" s="0" t="n">
        <v>3133122</v>
      </c>
      <c r="G4696" s="151" t="s">
        <v>111</v>
      </c>
      <c r="H4696" s="151" t="s">
        <v>111</v>
      </c>
      <c r="I4696" s="152" t="s">
        <v>112</v>
      </c>
    </row>
    <row r="4697" customFormat="false" ht="12.75" hidden="false" customHeight="false" outlineLevel="0" collapsed="false">
      <c r="A4697" s="0" t="s">
        <v>21</v>
      </c>
      <c r="B4697" s="0" t="s">
        <v>113</v>
      </c>
      <c r="C4697" s="0" t="s">
        <v>108</v>
      </c>
      <c r="D4697" s="116" t="n">
        <v>42095</v>
      </c>
      <c r="E4697" s="0" t="n">
        <v>0</v>
      </c>
      <c r="F4697" s="0" t="n">
        <v>3133123</v>
      </c>
      <c r="G4697" s="151" t="s">
        <v>111</v>
      </c>
      <c r="H4697" s="151" t="s">
        <v>111</v>
      </c>
      <c r="I4697" s="152" t="s">
        <v>112</v>
      </c>
    </row>
    <row r="4698" customFormat="false" ht="12.75" hidden="false" customHeight="false" outlineLevel="0" collapsed="false">
      <c r="A4698" s="0" t="s">
        <v>73</v>
      </c>
      <c r="B4698" s="0" t="s">
        <v>80</v>
      </c>
      <c r="C4698" s="0" t="s">
        <v>108</v>
      </c>
      <c r="D4698" s="116" t="n">
        <v>42095</v>
      </c>
      <c r="E4698" s="0" t="n">
        <v>0.005</v>
      </c>
      <c r="F4698" s="0" t="n">
        <v>3133124</v>
      </c>
      <c r="G4698" s="151" t="s">
        <v>111</v>
      </c>
      <c r="H4698" s="151" t="s">
        <v>111</v>
      </c>
      <c r="I4698" s="152" t="s">
        <v>112</v>
      </c>
    </row>
    <row r="4699" customFormat="false" ht="12.75" hidden="false" customHeight="false" outlineLevel="0" collapsed="false">
      <c r="A4699" s="0" t="s">
        <v>74</v>
      </c>
      <c r="B4699" s="0" t="s">
        <v>80</v>
      </c>
      <c r="C4699" s="0" t="s">
        <v>108</v>
      </c>
      <c r="D4699" s="116" t="n">
        <v>42095</v>
      </c>
      <c r="E4699" s="0" t="n">
        <v>0.02</v>
      </c>
      <c r="F4699" s="0" t="n">
        <v>3133125</v>
      </c>
      <c r="G4699" s="151" t="s">
        <v>111</v>
      </c>
      <c r="H4699" s="151" t="s">
        <v>111</v>
      </c>
      <c r="I4699" s="152" t="s">
        <v>112</v>
      </c>
    </row>
    <row r="4700" customFormat="false" ht="12.75" hidden="false" customHeight="false" outlineLevel="0" collapsed="false">
      <c r="A4700" s="0" t="s">
        <v>75</v>
      </c>
      <c r="B4700" s="0" t="s">
        <v>80</v>
      </c>
      <c r="C4700" s="0" t="s">
        <v>108</v>
      </c>
      <c r="D4700" s="116" t="n">
        <v>42095</v>
      </c>
      <c r="E4700" s="0" t="n">
        <v>-0.045</v>
      </c>
      <c r="F4700" s="0" t="n">
        <v>3133126</v>
      </c>
      <c r="G4700" s="151" t="s">
        <v>111</v>
      </c>
      <c r="H4700" s="151" t="s">
        <v>111</v>
      </c>
      <c r="I4700" s="152" t="s">
        <v>112</v>
      </c>
    </row>
    <row r="4701" customFormat="false" ht="12.75" hidden="false" customHeight="false" outlineLevel="0" collapsed="false">
      <c r="A4701" s="0" t="s">
        <v>76</v>
      </c>
      <c r="B4701" s="0" t="s">
        <v>80</v>
      </c>
      <c r="C4701" s="0" t="s">
        <v>108</v>
      </c>
      <c r="D4701" s="116" t="n">
        <v>42095</v>
      </c>
      <c r="E4701" s="0" t="n">
        <v>0.02</v>
      </c>
      <c r="F4701" s="0" t="n">
        <v>3133127</v>
      </c>
      <c r="G4701" s="151" t="s">
        <v>111</v>
      </c>
      <c r="H4701" s="151" t="s">
        <v>111</v>
      </c>
      <c r="I4701" s="152" t="s">
        <v>112</v>
      </c>
    </row>
    <row r="4702" customFormat="false" ht="12.75" hidden="false" customHeight="false" outlineLevel="0" collapsed="false">
      <c r="A4702" s="0" t="s">
        <v>72</v>
      </c>
      <c r="B4702" s="0" t="s">
        <v>80</v>
      </c>
      <c r="C4702" s="0" t="s">
        <v>108</v>
      </c>
      <c r="D4702" s="116" t="n">
        <v>42095</v>
      </c>
      <c r="E4702" s="158" t="n">
        <v>42125</v>
      </c>
      <c r="I4702" s="152" t="s">
        <v>109</v>
      </c>
    </row>
    <row r="4703" customFormat="false" ht="12.75" hidden="false" customHeight="false" outlineLevel="0" collapsed="false">
      <c r="A4703" s="0" t="s">
        <v>59</v>
      </c>
      <c r="B4703" s="0" t="s">
        <v>110</v>
      </c>
      <c r="C4703" s="0" t="s">
        <v>108</v>
      </c>
      <c r="D4703" s="116" t="n">
        <v>42125</v>
      </c>
      <c r="E4703" s="0" t="n">
        <v>0.385</v>
      </c>
      <c r="F4703" s="0" t="n">
        <v>3133100</v>
      </c>
      <c r="G4703" s="151" t="s">
        <v>111</v>
      </c>
      <c r="H4703" s="151" t="s">
        <v>111</v>
      </c>
      <c r="I4703" s="152" t="s">
        <v>112</v>
      </c>
    </row>
    <row r="4704" customFormat="false" ht="12.75" hidden="false" customHeight="false" outlineLevel="0" collapsed="false">
      <c r="A4704" s="0" t="s">
        <v>59</v>
      </c>
      <c r="B4704" s="0" t="s">
        <v>113</v>
      </c>
      <c r="C4704" s="0" t="s">
        <v>108</v>
      </c>
      <c r="D4704" s="116" t="n">
        <v>42125</v>
      </c>
      <c r="E4704" s="0" t="n">
        <v>0.02</v>
      </c>
      <c r="F4704" s="0" t="n">
        <v>3133101</v>
      </c>
      <c r="G4704" s="151" t="s">
        <v>111</v>
      </c>
      <c r="H4704" s="151" t="s">
        <v>111</v>
      </c>
      <c r="I4704" s="152" t="s">
        <v>112</v>
      </c>
    </row>
    <row r="4705" customFormat="false" ht="12.75" hidden="false" customHeight="false" outlineLevel="0" collapsed="false">
      <c r="A4705" s="0" t="s">
        <v>60</v>
      </c>
      <c r="B4705" s="0" t="s">
        <v>110</v>
      </c>
      <c r="C4705" s="0" t="s">
        <v>108</v>
      </c>
      <c r="D4705" s="116" t="n">
        <v>42125</v>
      </c>
      <c r="E4705" s="0" t="n">
        <v>0.385</v>
      </c>
      <c r="F4705" s="0" t="n">
        <v>3133102</v>
      </c>
      <c r="G4705" s="151" t="s">
        <v>111</v>
      </c>
      <c r="H4705" s="151" t="s">
        <v>111</v>
      </c>
      <c r="I4705" s="152" t="s">
        <v>112</v>
      </c>
    </row>
    <row r="4706" customFormat="false" ht="12.75" hidden="false" customHeight="false" outlineLevel="0" collapsed="false">
      <c r="A4706" s="0" t="s">
        <v>60</v>
      </c>
      <c r="B4706" s="0" t="s">
        <v>113</v>
      </c>
      <c r="C4706" s="0" t="s">
        <v>108</v>
      </c>
      <c r="D4706" s="116" t="n">
        <v>42125</v>
      </c>
      <c r="E4706" s="0" t="n">
        <v>0.05</v>
      </c>
      <c r="F4706" s="0" t="n">
        <v>3133103</v>
      </c>
      <c r="G4706" s="151" t="s">
        <v>111</v>
      </c>
      <c r="H4706" s="151" t="s">
        <v>111</v>
      </c>
      <c r="I4706" s="152" t="s">
        <v>112</v>
      </c>
    </row>
    <row r="4707" customFormat="false" ht="12.75" hidden="false" customHeight="false" outlineLevel="0" collapsed="false">
      <c r="A4707" s="0" t="s">
        <v>61</v>
      </c>
      <c r="B4707" s="0" t="s">
        <v>110</v>
      </c>
      <c r="C4707" s="0" t="s">
        <v>108</v>
      </c>
      <c r="D4707" s="116" t="n">
        <v>42125</v>
      </c>
      <c r="E4707" s="0" t="n">
        <v>0.385</v>
      </c>
      <c r="F4707" s="0" t="n">
        <v>3133104</v>
      </c>
      <c r="G4707" s="151" t="s">
        <v>111</v>
      </c>
      <c r="H4707" s="151" t="s">
        <v>111</v>
      </c>
      <c r="I4707" s="152" t="s">
        <v>112</v>
      </c>
    </row>
    <row r="4708" customFormat="false" ht="12.75" hidden="false" customHeight="false" outlineLevel="0" collapsed="false">
      <c r="A4708" s="0" t="s">
        <v>61</v>
      </c>
      <c r="B4708" s="0" t="s">
        <v>113</v>
      </c>
      <c r="C4708" s="0" t="s">
        <v>108</v>
      </c>
      <c r="D4708" s="116" t="n">
        <v>42125</v>
      </c>
      <c r="E4708" s="0" t="n">
        <v>0.02</v>
      </c>
      <c r="F4708" s="0" t="n">
        <v>3133105</v>
      </c>
      <c r="G4708" s="151" t="s">
        <v>111</v>
      </c>
      <c r="H4708" s="151" t="s">
        <v>111</v>
      </c>
      <c r="I4708" s="152" t="s">
        <v>112</v>
      </c>
    </row>
    <row r="4709" customFormat="false" ht="12.75" hidden="false" customHeight="false" outlineLevel="0" collapsed="false">
      <c r="A4709" s="0" t="s">
        <v>62</v>
      </c>
      <c r="B4709" s="0" t="s">
        <v>110</v>
      </c>
      <c r="C4709" s="0" t="s">
        <v>108</v>
      </c>
      <c r="D4709" s="116" t="n">
        <v>42125</v>
      </c>
      <c r="E4709" s="0" t="n">
        <v>0.385</v>
      </c>
      <c r="F4709" s="0" t="n">
        <v>3133106</v>
      </c>
      <c r="G4709" s="151" t="s">
        <v>111</v>
      </c>
      <c r="H4709" s="151" t="s">
        <v>111</v>
      </c>
      <c r="I4709" s="152" t="s">
        <v>112</v>
      </c>
    </row>
    <row r="4710" customFormat="false" ht="12.75" hidden="false" customHeight="false" outlineLevel="0" collapsed="false">
      <c r="A4710" s="0" t="s">
        <v>62</v>
      </c>
      <c r="B4710" s="0" t="s">
        <v>113</v>
      </c>
      <c r="C4710" s="0" t="s">
        <v>108</v>
      </c>
      <c r="D4710" s="116" t="n">
        <v>42125</v>
      </c>
      <c r="E4710" s="0" t="n">
        <v>0.05</v>
      </c>
      <c r="F4710" s="0" t="n">
        <v>3133107</v>
      </c>
      <c r="G4710" s="151" t="s">
        <v>111</v>
      </c>
      <c r="H4710" s="151" t="s">
        <v>111</v>
      </c>
      <c r="I4710" s="152" t="s">
        <v>112</v>
      </c>
    </row>
    <row r="4711" customFormat="false" ht="12.75" hidden="false" customHeight="false" outlineLevel="0" collapsed="false">
      <c r="A4711" s="0" t="s">
        <v>49</v>
      </c>
      <c r="B4711" s="0" t="s">
        <v>110</v>
      </c>
      <c r="C4711" s="0" t="s">
        <v>108</v>
      </c>
      <c r="D4711" s="116" t="n">
        <v>42125</v>
      </c>
      <c r="E4711" s="0" t="n">
        <v>0.325</v>
      </c>
      <c r="F4711" s="0" t="n">
        <v>3133108</v>
      </c>
      <c r="G4711" s="151" t="s">
        <v>111</v>
      </c>
      <c r="H4711" s="151" t="s">
        <v>111</v>
      </c>
      <c r="I4711" s="152" t="s">
        <v>112</v>
      </c>
    </row>
    <row r="4712" customFormat="false" ht="12.75" hidden="false" customHeight="false" outlineLevel="0" collapsed="false">
      <c r="A4712" s="0" t="s">
        <v>49</v>
      </c>
      <c r="B4712" s="0" t="s">
        <v>113</v>
      </c>
      <c r="C4712" s="0" t="s">
        <v>108</v>
      </c>
      <c r="D4712" s="116" t="n">
        <v>42125</v>
      </c>
      <c r="E4712" s="0" t="n">
        <v>0.005</v>
      </c>
      <c r="F4712" s="0" t="n">
        <v>3133109</v>
      </c>
      <c r="G4712" s="151" t="s">
        <v>111</v>
      </c>
      <c r="H4712" s="151" t="s">
        <v>111</v>
      </c>
      <c r="I4712" s="152" t="s">
        <v>112</v>
      </c>
    </row>
    <row r="4713" customFormat="false" ht="12.75" hidden="false" customHeight="false" outlineLevel="0" collapsed="false">
      <c r="A4713" s="0" t="s">
        <v>50</v>
      </c>
      <c r="B4713" s="0" t="s">
        <v>110</v>
      </c>
      <c r="C4713" s="0" t="s">
        <v>108</v>
      </c>
      <c r="D4713" s="116" t="n">
        <v>42125</v>
      </c>
      <c r="E4713" s="0" t="n">
        <v>0.33</v>
      </c>
      <c r="F4713" s="0" t="n">
        <v>3133110</v>
      </c>
      <c r="G4713" s="151" t="s">
        <v>111</v>
      </c>
      <c r="H4713" s="151" t="s">
        <v>111</v>
      </c>
      <c r="I4713" s="152" t="s">
        <v>112</v>
      </c>
    </row>
    <row r="4714" customFormat="false" ht="12.75" hidden="false" customHeight="false" outlineLevel="0" collapsed="false">
      <c r="A4714" s="0" t="s">
        <v>50</v>
      </c>
      <c r="B4714" s="0" t="s">
        <v>113</v>
      </c>
      <c r="C4714" s="0" t="s">
        <v>108</v>
      </c>
      <c r="D4714" s="116" t="n">
        <v>42125</v>
      </c>
      <c r="E4714" s="0" t="n">
        <v>-0.065</v>
      </c>
      <c r="F4714" s="0" t="n">
        <v>3133111</v>
      </c>
      <c r="G4714" s="151" t="s">
        <v>111</v>
      </c>
      <c r="H4714" s="151" t="s">
        <v>111</v>
      </c>
      <c r="I4714" s="152" t="s">
        <v>112</v>
      </c>
    </row>
    <row r="4715" customFormat="false" ht="12.75" hidden="false" customHeight="false" outlineLevel="0" collapsed="false">
      <c r="A4715" s="0" t="s">
        <v>51</v>
      </c>
      <c r="B4715" s="0" t="s">
        <v>110</v>
      </c>
      <c r="C4715" s="0" t="s">
        <v>108</v>
      </c>
      <c r="D4715" s="116" t="n">
        <v>42125</v>
      </c>
      <c r="E4715" s="0" t="n">
        <v>0.33</v>
      </c>
      <c r="F4715" s="0" t="n">
        <v>3133112</v>
      </c>
      <c r="G4715" s="151" t="s">
        <v>111</v>
      </c>
      <c r="H4715" s="151" t="s">
        <v>111</v>
      </c>
      <c r="I4715" s="152" t="s">
        <v>112</v>
      </c>
    </row>
    <row r="4716" customFormat="false" ht="12.75" hidden="false" customHeight="false" outlineLevel="0" collapsed="false">
      <c r="A4716" s="0" t="s">
        <v>51</v>
      </c>
      <c r="B4716" s="0" t="s">
        <v>113</v>
      </c>
      <c r="C4716" s="0" t="s">
        <v>108</v>
      </c>
      <c r="D4716" s="116" t="n">
        <v>42125</v>
      </c>
      <c r="E4716" s="0" t="n">
        <v>0.02</v>
      </c>
      <c r="F4716" s="0" t="n">
        <v>3133113</v>
      </c>
      <c r="G4716" s="151" t="s">
        <v>111</v>
      </c>
      <c r="H4716" s="151" t="s">
        <v>111</v>
      </c>
      <c r="I4716" s="152" t="s">
        <v>112</v>
      </c>
    </row>
    <row r="4717" customFormat="false" ht="12.75" hidden="false" customHeight="false" outlineLevel="0" collapsed="false">
      <c r="A4717" s="0" t="s">
        <v>52</v>
      </c>
      <c r="B4717" s="0" t="s">
        <v>110</v>
      </c>
      <c r="C4717" s="0" t="s">
        <v>108</v>
      </c>
      <c r="D4717" s="116" t="n">
        <v>42125</v>
      </c>
      <c r="E4717" s="0" t="n">
        <v>0.33</v>
      </c>
      <c r="F4717" s="0" t="n">
        <v>3133114</v>
      </c>
      <c r="G4717" s="151" t="s">
        <v>111</v>
      </c>
      <c r="H4717" s="151" t="s">
        <v>111</v>
      </c>
      <c r="I4717" s="152" t="s">
        <v>112</v>
      </c>
    </row>
    <row r="4718" customFormat="false" ht="12.75" hidden="false" customHeight="false" outlineLevel="0" collapsed="false">
      <c r="A4718" s="0" t="s">
        <v>52</v>
      </c>
      <c r="B4718" s="0" t="s">
        <v>113</v>
      </c>
      <c r="C4718" s="0" t="s">
        <v>108</v>
      </c>
      <c r="D4718" s="116" t="n">
        <v>42125</v>
      </c>
      <c r="E4718" s="0" t="n">
        <v>-0.035</v>
      </c>
      <c r="F4718" s="0" t="n">
        <v>3133115</v>
      </c>
      <c r="G4718" s="151" t="s">
        <v>111</v>
      </c>
      <c r="H4718" s="151" t="s">
        <v>111</v>
      </c>
      <c r="I4718" s="152" t="s">
        <v>112</v>
      </c>
    </row>
    <row r="4719" customFormat="false" ht="12.75" hidden="false" customHeight="false" outlineLevel="0" collapsed="false">
      <c r="A4719" s="0" t="s">
        <v>17</v>
      </c>
      <c r="B4719" s="0" t="s">
        <v>110</v>
      </c>
      <c r="C4719" s="0" t="s">
        <v>108</v>
      </c>
      <c r="D4719" s="116" t="n">
        <v>42125</v>
      </c>
      <c r="E4719" s="0" t="n">
        <v>0</v>
      </c>
      <c r="F4719" s="0" t="n">
        <v>3133116</v>
      </c>
      <c r="G4719" s="151" t="s">
        <v>111</v>
      </c>
      <c r="H4719" s="151" t="s">
        <v>111</v>
      </c>
      <c r="I4719" s="152" t="s">
        <v>112</v>
      </c>
    </row>
    <row r="4720" customFormat="false" ht="12.75" hidden="false" customHeight="false" outlineLevel="0" collapsed="false">
      <c r="A4720" s="0" t="s">
        <v>17</v>
      </c>
      <c r="B4720" s="0" t="s">
        <v>113</v>
      </c>
      <c r="C4720" s="0" t="s">
        <v>108</v>
      </c>
      <c r="D4720" s="116" t="n">
        <v>42125</v>
      </c>
      <c r="E4720" s="0" t="n">
        <v>0</v>
      </c>
      <c r="F4720" s="0" t="n">
        <v>3133117</v>
      </c>
      <c r="G4720" s="151" t="s">
        <v>111</v>
      </c>
      <c r="H4720" s="151" t="s">
        <v>111</v>
      </c>
      <c r="I4720" s="152" t="s">
        <v>112</v>
      </c>
    </row>
    <row r="4721" customFormat="false" ht="12.75" hidden="false" customHeight="false" outlineLevel="0" collapsed="false">
      <c r="A4721" s="0" t="s">
        <v>18</v>
      </c>
      <c r="B4721" s="0" t="s">
        <v>110</v>
      </c>
      <c r="C4721" s="0" t="s">
        <v>108</v>
      </c>
      <c r="D4721" s="116" t="n">
        <v>42125</v>
      </c>
      <c r="E4721" s="0" t="n">
        <v>0</v>
      </c>
      <c r="F4721" s="0" t="n">
        <v>3133118</v>
      </c>
      <c r="G4721" s="151" t="s">
        <v>111</v>
      </c>
      <c r="H4721" s="151" t="s">
        <v>111</v>
      </c>
      <c r="I4721" s="152" t="s">
        <v>112</v>
      </c>
    </row>
    <row r="4722" customFormat="false" ht="12.75" hidden="false" customHeight="false" outlineLevel="0" collapsed="false">
      <c r="A4722" s="0" t="s">
        <v>18</v>
      </c>
      <c r="B4722" s="0" t="s">
        <v>113</v>
      </c>
      <c r="C4722" s="0" t="s">
        <v>108</v>
      </c>
      <c r="D4722" s="116" t="n">
        <v>42125</v>
      </c>
      <c r="E4722" s="0" t="n">
        <v>0</v>
      </c>
      <c r="F4722" s="0" t="n">
        <v>3133119</v>
      </c>
      <c r="G4722" s="151" t="s">
        <v>111</v>
      </c>
      <c r="H4722" s="151" t="s">
        <v>111</v>
      </c>
      <c r="I4722" s="152" t="s">
        <v>112</v>
      </c>
    </row>
    <row r="4723" customFormat="false" ht="12.75" hidden="false" customHeight="false" outlineLevel="0" collapsed="false">
      <c r="A4723" s="0" t="s">
        <v>19</v>
      </c>
      <c r="B4723" s="0" t="s">
        <v>110</v>
      </c>
      <c r="C4723" s="0" t="s">
        <v>108</v>
      </c>
      <c r="D4723" s="116" t="n">
        <v>42125</v>
      </c>
      <c r="E4723" s="0" t="n">
        <v>0.385</v>
      </c>
      <c r="F4723" s="0" t="n">
        <v>3133120</v>
      </c>
      <c r="G4723" s="151" t="s">
        <v>111</v>
      </c>
      <c r="H4723" s="151" t="s">
        <v>111</v>
      </c>
      <c r="I4723" s="152" t="s">
        <v>112</v>
      </c>
    </row>
    <row r="4724" customFormat="false" ht="12.75" hidden="false" customHeight="false" outlineLevel="0" collapsed="false">
      <c r="A4724" s="0" t="s">
        <v>19</v>
      </c>
      <c r="B4724" s="0" t="s">
        <v>113</v>
      </c>
      <c r="C4724" s="0" t="s">
        <v>108</v>
      </c>
      <c r="D4724" s="116" t="n">
        <v>42125</v>
      </c>
      <c r="E4724" s="0" t="n">
        <v>0.02</v>
      </c>
      <c r="F4724" s="0" t="n">
        <v>3133121</v>
      </c>
      <c r="G4724" s="151" t="s">
        <v>111</v>
      </c>
      <c r="H4724" s="151" t="s">
        <v>111</v>
      </c>
      <c r="I4724" s="152" t="s">
        <v>112</v>
      </c>
    </row>
    <row r="4725" customFormat="false" ht="12.75" hidden="false" customHeight="false" outlineLevel="0" collapsed="false">
      <c r="A4725" s="0" t="s">
        <v>21</v>
      </c>
      <c r="B4725" s="0" t="s">
        <v>110</v>
      </c>
      <c r="C4725" s="0" t="s">
        <v>108</v>
      </c>
      <c r="D4725" s="116" t="n">
        <v>42125</v>
      </c>
      <c r="E4725" s="0" t="n">
        <v>0</v>
      </c>
      <c r="F4725" s="0" t="n">
        <v>3133122</v>
      </c>
      <c r="G4725" s="151" t="s">
        <v>111</v>
      </c>
      <c r="H4725" s="151" t="s">
        <v>111</v>
      </c>
      <c r="I4725" s="152" t="s">
        <v>112</v>
      </c>
    </row>
    <row r="4726" customFormat="false" ht="12.75" hidden="false" customHeight="false" outlineLevel="0" collapsed="false">
      <c r="A4726" s="0" t="s">
        <v>21</v>
      </c>
      <c r="B4726" s="0" t="s">
        <v>113</v>
      </c>
      <c r="C4726" s="0" t="s">
        <v>108</v>
      </c>
      <c r="D4726" s="116" t="n">
        <v>42125</v>
      </c>
      <c r="E4726" s="0" t="n">
        <v>0</v>
      </c>
      <c r="F4726" s="0" t="n">
        <v>3133123</v>
      </c>
      <c r="G4726" s="151" t="s">
        <v>111</v>
      </c>
      <c r="H4726" s="151" t="s">
        <v>111</v>
      </c>
      <c r="I4726" s="152" t="s">
        <v>112</v>
      </c>
    </row>
    <row r="4727" customFormat="false" ht="12.75" hidden="false" customHeight="false" outlineLevel="0" collapsed="false">
      <c r="A4727" s="0" t="s">
        <v>73</v>
      </c>
      <c r="B4727" s="0" t="s">
        <v>80</v>
      </c>
      <c r="C4727" s="0" t="s">
        <v>108</v>
      </c>
      <c r="D4727" s="116" t="n">
        <v>42125</v>
      </c>
      <c r="E4727" s="0" t="n">
        <v>0.005</v>
      </c>
      <c r="F4727" s="0" t="n">
        <v>3133124</v>
      </c>
      <c r="G4727" s="151" t="s">
        <v>111</v>
      </c>
      <c r="H4727" s="151" t="s">
        <v>111</v>
      </c>
      <c r="I4727" s="152" t="s">
        <v>112</v>
      </c>
    </row>
    <row r="4728" customFormat="false" ht="12.75" hidden="false" customHeight="false" outlineLevel="0" collapsed="false">
      <c r="A4728" s="0" t="s">
        <v>74</v>
      </c>
      <c r="B4728" s="0" t="s">
        <v>80</v>
      </c>
      <c r="C4728" s="0" t="s">
        <v>108</v>
      </c>
      <c r="D4728" s="116" t="n">
        <v>42125</v>
      </c>
      <c r="E4728" s="0" t="n">
        <v>0.02</v>
      </c>
      <c r="F4728" s="0" t="n">
        <v>3133125</v>
      </c>
      <c r="G4728" s="151" t="s">
        <v>111</v>
      </c>
      <c r="H4728" s="151" t="s">
        <v>111</v>
      </c>
      <c r="I4728" s="152" t="s">
        <v>112</v>
      </c>
    </row>
    <row r="4729" customFormat="false" ht="12.75" hidden="false" customHeight="false" outlineLevel="0" collapsed="false">
      <c r="A4729" s="0" t="s">
        <v>75</v>
      </c>
      <c r="B4729" s="0" t="s">
        <v>80</v>
      </c>
      <c r="C4729" s="0" t="s">
        <v>108</v>
      </c>
      <c r="D4729" s="116" t="n">
        <v>42125</v>
      </c>
      <c r="E4729" s="0" t="n">
        <v>-0.035</v>
      </c>
      <c r="F4729" s="0" t="n">
        <v>3133126</v>
      </c>
      <c r="G4729" s="151" t="s">
        <v>111</v>
      </c>
      <c r="H4729" s="151" t="s">
        <v>111</v>
      </c>
      <c r="I4729" s="152" t="s">
        <v>112</v>
      </c>
    </row>
    <row r="4730" customFormat="false" ht="12.75" hidden="false" customHeight="false" outlineLevel="0" collapsed="false">
      <c r="A4730" s="0" t="s">
        <v>76</v>
      </c>
      <c r="B4730" s="0" t="s">
        <v>80</v>
      </c>
      <c r="C4730" s="0" t="s">
        <v>108</v>
      </c>
      <c r="D4730" s="116" t="n">
        <v>42125</v>
      </c>
      <c r="E4730" s="0" t="n">
        <v>0.02</v>
      </c>
      <c r="F4730" s="0" t="n">
        <v>3133127</v>
      </c>
      <c r="G4730" s="151" t="s">
        <v>111</v>
      </c>
      <c r="H4730" s="151" t="s">
        <v>111</v>
      </c>
      <c r="I4730" s="152" t="s">
        <v>112</v>
      </c>
    </row>
    <row r="4731" customFormat="false" ht="12.75" hidden="false" customHeight="false" outlineLevel="0" collapsed="false">
      <c r="A4731" s="0" t="s">
        <v>72</v>
      </c>
      <c r="B4731" s="0" t="s">
        <v>80</v>
      </c>
      <c r="C4731" s="0" t="s">
        <v>108</v>
      </c>
      <c r="D4731" s="116" t="n">
        <v>42125</v>
      </c>
      <c r="E4731" s="158" t="n">
        <v>42156</v>
      </c>
      <c r="I4731" s="152" t="s">
        <v>109</v>
      </c>
    </row>
    <row r="4732" customFormat="false" ht="12.75" hidden="false" customHeight="false" outlineLevel="0" collapsed="false">
      <c r="A4732" s="0" t="s">
        <v>59</v>
      </c>
      <c r="B4732" s="0" t="s">
        <v>110</v>
      </c>
      <c r="C4732" s="0" t="s">
        <v>108</v>
      </c>
      <c r="D4732" s="116" t="n">
        <v>42156</v>
      </c>
      <c r="E4732" s="0" t="n">
        <v>0.385</v>
      </c>
      <c r="F4732" s="0" t="n">
        <v>3133100</v>
      </c>
      <c r="G4732" s="151" t="s">
        <v>111</v>
      </c>
      <c r="H4732" s="151" t="s">
        <v>111</v>
      </c>
      <c r="I4732" s="152" t="s">
        <v>112</v>
      </c>
    </row>
    <row r="4733" customFormat="false" ht="12.75" hidden="false" customHeight="false" outlineLevel="0" collapsed="false">
      <c r="A4733" s="0" t="s">
        <v>59</v>
      </c>
      <c r="B4733" s="0" t="s">
        <v>113</v>
      </c>
      <c r="C4733" s="0" t="s">
        <v>108</v>
      </c>
      <c r="D4733" s="116" t="n">
        <v>42156</v>
      </c>
      <c r="E4733" s="0" t="n">
        <v>0.02</v>
      </c>
      <c r="F4733" s="0" t="n">
        <v>3133101</v>
      </c>
      <c r="G4733" s="151" t="s">
        <v>111</v>
      </c>
      <c r="H4733" s="151" t="s">
        <v>111</v>
      </c>
      <c r="I4733" s="152" t="s">
        <v>112</v>
      </c>
    </row>
    <row r="4734" customFormat="false" ht="12.75" hidden="false" customHeight="false" outlineLevel="0" collapsed="false">
      <c r="A4734" s="0" t="s">
        <v>60</v>
      </c>
      <c r="B4734" s="0" t="s">
        <v>110</v>
      </c>
      <c r="C4734" s="0" t="s">
        <v>108</v>
      </c>
      <c r="D4734" s="116" t="n">
        <v>42156</v>
      </c>
      <c r="E4734" s="0" t="n">
        <v>0.385</v>
      </c>
      <c r="F4734" s="0" t="n">
        <v>3133102</v>
      </c>
      <c r="G4734" s="151" t="s">
        <v>111</v>
      </c>
      <c r="H4734" s="151" t="s">
        <v>111</v>
      </c>
      <c r="I4734" s="152" t="s">
        <v>112</v>
      </c>
    </row>
    <row r="4735" customFormat="false" ht="12.75" hidden="false" customHeight="false" outlineLevel="0" collapsed="false">
      <c r="A4735" s="0" t="s">
        <v>60</v>
      </c>
      <c r="B4735" s="0" t="s">
        <v>113</v>
      </c>
      <c r="C4735" s="0" t="s">
        <v>108</v>
      </c>
      <c r="D4735" s="116" t="n">
        <v>42156</v>
      </c>
      <c r="E4735" s="0" t="n">
        <v>0.06</v>
      </c>
      <c r="F4735" s="0" t="n">
        <v>3133103</v>
      </c>
      <c r="G4735" s="151" t="s">
        <v>111</v>
      </c>
      <c r="H4735" s="151" t="s">
        <v>111</v>
      </c>
      <c r="I4735" s="152" t="s">
        <v>112</v>
      </c>
    </row>
    <row r="4736" customFormat="false" ht="12.75" hidden="false" customHeight="false" outlineLevel="0" collapsed="false">
      <c r="A4736" s="0" t="s">
        <v>61</v>
      </c>
      <c r="B4736" s="0" t="s">
        <v>110</v>
      </c>
      <c r="C4736" s="0" t="s">
        <v>108</v>
      </c>
      <c r="D4736" s="116" t="n">
        <v>42156</v>
      </c>
      <c r="E4736" s="0" t="n">
        <v>0.385</v>
      </c>
      <c r="F4736" s="0" t="n">
        <v>3133104</v>
      </c>
      <c r="G4736" s="151" t="s">
        <v>111</v>
      </c>
      <c r="H4736" s="151" t="s">
        <v>111</v>
      </c>
      <c r="I4736" s="152" t="s">
        <v>112</v>
      </c>
    </row>
    <row r="4737" customFormat="false" ht="12.75" hidden="false" customHeight="false" outlineLevel="0" collapsed="false">
      <c r="A4737" s="0" t="s">
        <v>61</v>
      </c>
      <c r="B4737" s="0" t="s">
        <v>113</v>
      </c>
      <c r="C4737" s="0" t="s">
        <v>108</v>
      </c>
      <c r="D4737" s="116" t="n">
        <v>42156</v>
      </c>
      <c r="E4737" s="0" t="n">
        <v>0.02</v>
      </c>
      <c r="F4737" s="0" t="n">
        <v>3133105</v>
      </c>
      <c r="G4737" s="151" t="s">
        <v>111</v>
      </c>
      <c r="H4737" s="151" t="s">
        <v>111</v>
      </c>
      <c r="I4737" s="152" t="s">
        <v>112</v>
      </c>
    </row>
    <row r="4738" customFormat="false" ht="12.75" hidden="false" customHeight="false" outlineLevel="0" collapsed="false">
      <c r="A4738" s="0" t="s">
        <v>62</v>
      </c>
      <c r="B4738" s="0" t="s">
        <v>110</v>
      </c>
      <c r="C4738" s="0" t="s">
        <v>108</v>
      </c>
      <c r="D4738" s="116" t="n">
        <v>42156</v>
      </c>
      <c r="E4738" s="0" t="n">
        <v>0.385</v>
      </c>
      <c r="F4738" s="0" t="n">
        <v>3133106</v>
      </c>
      <c r="G4738" s="151" t="s">
        <v>111</v>
      </c>
      <c r="H4738" s="151" t="s">
        <v>111</v>
      </c>
      <c r="I4738" s="152" t="s">
        <v>112</v>
      </c>
    </row>
    <row r="4739" customFormat="false" ht="12.75" hidden="false" customHeight="false" outlineLevel="0" collapsed="false">
      <c r="A4739" s="0" t="s">
        <v>62</v>
      </c>
      <c r="B4739" s="0" t="s">
        <v>113</v>
      </c>
      <c r="C4739" s="0" t="s">
        <v>108</v>
      </c>
      <c r="D4739" s="116" t="n">
        <v>42156</v>
      </c>
      <c r="E4739" s="0" t="n">
        <v>0.06</v>
      </c>
      <c r="F4739" s="0" t="n">
        <v>3133107</v>
      </c>
      <c r="G4739" s="151" t="s">
        <v>111</v>
      </c>
      <c r="H4739" s="151" t="s">
        <v>111</v>
      </c>
      <c r="I4739" s="152" t="s">
        <v>112</v>
      </c>
    </row>
    <row r="4740" customFormat="false" ht="12.75" hidden="false" customHeight="false" outlineLevel="0" collapsed="false">
      <c r="A4740" s="0" t="s">
        <v>49</v>
      </c>
      <c r="B4740" s="0" t="s">
        <v>110</v>
      </c>
      <c r="C4740" s="0" t="s">
        <v>108</v>
      </c>
      <c r="D4740" s="116" t="n">
        <v>42156</v>
      </c>
      <c r="E4740" s="0" t="n">
        <v>0.335</v>
      </c>
      <c r="F4740" s="0" t="n">
        <v>3133108</v>
      </c>
      <c r="G4740" s="151" t="s">
        <v>111</v>
      </c>
      <c r="H4740" s="151" t="s">
        <v>111</v>
      </c>
      <c r="I4740" s="152" t="s">
        <v>112</v>
      </c>
    </row>
    <row r="4741" customFormat="false" ht="12.75" hidden="false" customHeight="false" outlineLevel="0" collapsed="false">
      <c r="A4741" s="0" t="s">
        <v>49</v>
      </c>
      <c r="B4741" s="0" t="s">
        <v>113</v>
      </c>
      <c r="C4741" s="0" t="s">
        <v>108</v>
      </c>
      <c r="D4741" s="116" t="n">
        <v>42156</v>
      </c>
      <c r="E4741" s="0" t="n">
        <v>0.005</v>
      </c>
      <c r="F4741" s="0" t="n">
        <v>3133109</v>
      </c>
      <c r="G4741" s="151" t="s">
        <v>111</v>
      </c>
      <c r="H4741" s="151" t="s">
        <v>111</v>
      </c>
      <c r="I4741" s="152" t="s">
        <v>112</v>
      </c>
    </row>
    <row r="4742" customFormat="false" ht="12.75" hidden="false" customHeight="false" outlineLevel="0" collapsed="false">
      <c r="A4742" s="0" t="s">
        <v>50</v>
      </c>
      <c r="B4742" s="0" t="s">
        <v>110</v>
      </c>
      <c r="C4742" s="0" t="s">
        <v>108</v>
      </c>
      <c r="D4742" s="116" t="n">
        <v>42156</v>
      </c>
      <c r="E4742" s="0" t="n">
        <v>0.37</v>
      </c>
      <c r="F4742" s="0" t="n">
        <v>3133110</v>
      </c>
      <c r="G4742" s="151" t="s">
        <v>111</v>
      </c>
      <c r="H4742" s="151" t="s">
        <v>111</v>
      </c>
      <c r="I4742" s="152" t="s">
        <v>112</v>
      </c>
    </row>
    <row r="4743" customFormat="false" ht="12.75" hidden="false" customHeight="false" outlineLevel="0" collapsed="false">
      <c r="A4743" s="0" t="s">
        <v>50</v>
      </c>
      <c r="B4743" s="0" t="s">
        <v>113</v>
      </c>
      <c r="C4743" s="0" t="s">
        <v>108</v>
      </c>
      <c r="D4743" s="116" t="n">
        <v>42156</v>
      </c>
      <c r="E4743" s="0" t="n">
        <v>-0.055</v>
      </c>
      <c r="F4743" s="0" t="n">
        <v>3133111</v>
      </c>
      <c r="G4743" s="151" t="s">
        <v>111</v>
      </c>
      <c r="H4743" s="151" t="s">
        <v>111</v>
      </c>
      <c r="I4743" s="152" t="s">
        <v>112</v>
      </c>
    </row>
    <row r="4744" customFormat="false" ht="12.75" hidden="false" customHeight="false" outlineLevel="0" collapsed="false">
      <c r="A4744" s="0" t="s">
        <v>51</v>
      </c>
      <c r="B4744" s="0" t="s">
        <v>110</v>
      </c>
      <c r="C4744" s="0" t="s">
        <v>108</v>
      </c>
      <c r="D4744" s="116" t="n">
        <v>42156</v>
      </c>
      <c r="E4744" s="0" t="n">
        <v>0.37</v>
      </c>
      <c r="F4744" s="0" t="n">
        <v>3133112</v>
      </c>
      <c r="G4744" s="151" t="s">
        <v>111</v>
      </c>
      <c r="H4744" s="151" t="s">
        <v>111</v>
      </c>
      <c r="I4744" s="152" t="s">
        <v>112</v>
      </c>
    </row>
    <row r="4745" customFormat="false" ht="12.75" hidden="false" customHeight="false" outlineLevel="0" collapsed="false">
      <c r="A4745" s="0" t="s">
        <v>51</v>
      </c>
      <c r="B4745" s="0" t="s">
        <v>113</v>
      </c>
      <c r="C4745" s="0" t="s">
        <v>108</v>
      </c>
      <c r="D4745" s="116" t="n">
        <v>42156</v>
      </c>
      <c r="E4745" s="0" t="n">
        <v>0.035</v>
      </c>
      <c r="F4745" s="0" t="n">
        <v>3133113</v>
      </c>
      <c r="G4745" s="151" t="s">
        <v>111</v>
      </c>
      <c r="H4745" s="151" t="s">
        <v>111</v>
      </c>
      <c r="I4745" s="152" t="s">
        <v>112</v>
      </c>
    </row>
    <row r="4746" customFormat="false" ht="12.75" hidden="false" customHeight="false" outlineLevel="0" collapsed="false">
      <c r="A4746" s="0" t="s">
        <v>52</v>
      </c>
      <c r="B4746" s="0" t="s">
        <v>110</v>
      </c>
      <c r="C4746" s="0" t="s">
        <v>108</v>
      </c>
      <c r="D4746" s="116" t="n">
        <v>42156</v>
      </c>
      <c r="E4746" s="0" t="n">
        <v>0.37</v>
      </c>
      <c r="F4746" s="0" t="n">
        <v>3133114</v>
      </c>
      <c r="G4746" s="151" t="s">
        <v>111</v>
      </c>
      <c r="H4746" s="151" t="s">
        <v>111</v>
      </c>
      <c r="I4746" s="152" t="s">
        <v>112</v>
      </c>
    </row>
    <row r="4747" customFormat="false" ht="12.75" hidden="false" customHeight="false" outlineLevel="0" collapsed="false">
      <c r="A4747" s="0" t="s">
        <v>52</v>
      </c>
      <c r="B4747" s="0" t="s">
        <v>113</v>
      </c>
      <c r="C4747" s="0" t="s">
        <v>108</v>
      </c>
      <c r="D4747" s="116" t="n">
        <v>42156</v>
      </c>
      <c r="E4747" s="0" t="n">
        <v>-0.035</v>
      </c>
      <c r="F4747" s="0" t="n">
        <v>3133115</v>
      </c>
      <c r="G4747" s="151" t="s">
        <v>111</v>
      </c>
      <c r="H4747" s="151" t="s">
        <v>111</v>
      </c>
      <c r="I4747" s="152" t="s">
        <v>112</v>
      </c>
    </row>
    <row r="4748" customFormat="false" ht="12.75" hidden="false" customHeight="false" outlineLevel="0" collapsed="false">
      <c r="A4748" s="0" t="s">
        <v>17</v>
      </c>
      <c r="B4748" s="0" t="s">
        <v>110</v>
      </c>
      <c r="C4748" s="0" t="s">
        <v>108</v>
      </c>
      <c r="D4748" s="116" t="n">
        <v>42156</v>
      </c>
      <c r="E4748" s="0" t="n">
        <v>0</v>
      </c>
      <c r="F4748" s="0" t="n">
        <v>3133116</v>
      </c>
      <c r="G4748" s="151" t="s">
        <v>111</v>
      </c>
      <c r="H4748" s="151" t="s">
        <v>111</v>
      </c>
      <c r="I4748" s="152" t="s">
        <v>112</v>
      </c>
    </row>
    <row r="4749" customFormat="false" ht="12.75" hidden="false" customHeight="false" outlineLevel="0" collapsed="false">
      <c r="A4749" s="0" t="s">
        <v>17</v>
      </c>
      <c r="B4749" s="0" t="s">
        <v>113</v>
      </c>
      <c r="C4749" s="0" t="s">
        <v>108</v>
      </c>
      <c r="D4749" s="116" t="n">
        <v>42156</v>
      </c>
      <c r="E4749" s="0" t="n">
        <v>0</v>
      </c>
      <c r="F4749" s="0" t="n">
        <v>3133117</v>
      </c>
      <c r="G4749" s="151" t="s">
        <v>111</v>
      </c>
      <c r="H4749" s="151" t="s">
        <v>111</v>
      </c>
      <c r="I4749" s="152" t="s">
        <v>112</v>
      </c>
    </row>
    <row r="4750" customFormat="false" ht="12.75" hidden="false" customHeight="false" outlineLevel="0" collapsed="false">
      <c r="A4750" s="0" t="s">
        <v>18</v>
      </c>
      <c r="B4750" s="0" t="s">
        <v>110</v>
      </c>
      <c r="C4750" s="0" t="s">
        <v>108</v>
      </c>
      <c r="D4750" s="116" t="n">
        <v>42156</v>
      </c>
      <c r="E4750" s="0" t="n">
        <v>0</v>
      </c>
      <c r="F4750" s="0" t="n">
        <v>3133118</v>
      </c>
      <c r="G4750" s="151" t="s">
        <v>111</v>
      </c>
      <c r="H4750" s="151" t="s">
        <v>111</v>
      </c>
      <c r="I4750" s="152" t="s">
        <v>112</v>
      </c>
    </row>
    <row r="4751" customFormat="false" ht="12.75" hidden="false" customHeight="false" outlineLevel="0" collapsed="false">
      <c r="A4751" s="0" t="s">
        <v>18</v>
      </c>
      <c r="B4751" s="0" t="s">
        <v>113</v>
      </c>
      <c r="C4751" s="0" t="s">
        <v>108</v>
      </c>
      <c r="D4751" s="116" t="n">
        <v>42156</v>
      </c>
      <c r="E4751" s="0" t="n">
        <v>0</v>
      </c>
      <c r="F4751" s="0" t="n">
        <v>3133119</v>
      </c>
      <c r="G4751" s="151" t="s">
        <v>111</v>
      </c>
      <c r="H4751" s="151" t="s">
        <v>111</v>
      </c>
      <c r="I4751" s="152" t="s">
        <v>112</v>
      </c>
    </row>
    <row r="4752" customFormat="false" ht="12.75" hidden="false" customHeight="false" outlineLevel="0" collapsed="false">
      <c r="A4752" s="0" t="s">
        <v>19</v>
      </c>
      <c r="B4752" s="0" t="s">
        <v>110</v>
      </c>
      <c r="C4752" s="0" t="s">
        <v>108</v>
      </c>
      <c r="D4752" s="116" t="n">
        <v>42156</v>
      </c>
      <c r="E4752" s="0" t="n">
        <v>0.385</v>
      </c>
      <c r="F4752" s="0" t="n">
        <v>3133120</v>
      </c>
      <c r="G4752" s="151" t="s">
        <v>111</v>
      </c>
      <c r="H4752" s="151" t="s">
        <v>111</v>
      </c>
      <c r="I4752" s="152" t="s">
        <v>112</v>
      </c>
    </row>
    <row r="4753" customFormat="false" ht="12.75" hidden="false" customHeight="false" outlineLevel="0" collapsed="false">
      <c r="A4753" s="0" t="s">
        <v>19</v>
      </c>
      <c r="B4753" s="0" t="s">
        <v>113</v>
      </c>
      <c r="C4753" s="0" t="s">
        <v>108</v>
      </c>
      <c r="D4753" s="116" t="n">
        <v>42156</v>
      </c>
      <c r="E4753" s="0" t="n">
        <v>0.02</v>
      </c>
      <c r="F4753" s="0" t="n">
        <v>3133121</v>
      </c>
      <c r="G4753" s="151" t="s">
        <v>111</v>
      </c>
      <c r="H4753" s="151" t="s">
        <v>111</v>
      </c>
      <c r="I4753" s="152" t="s">
        <v>112</v>
      </c>
    </row>
    <row r="4754" customFormat="false" ht="12.75" hidden="false" customHeight="false" outlineLevel="0" collapsed="false">
      <c r="A4754" s="0" t="s">
        <v>21</v>
      </c>
      <c r="B4754" s="0" t="s">
        <v>110</v>
      </c>
      <c r="C4754" s="0" t="s">
        <v>108</v>
      </c>
      <c r="D4754" s="116" t="n">
        <v>42156</v>
      </c>
      <c r="E4754" s="0" t="n">
        <v>0</v>
      </c>
      <c r="F4754" s="0" t="n">
        <v>3133122</v>
      </c>
      <c r="G4754" s="151" t="s">
        <v>111</v>
      </c>
      <c r="H4754" s="151" t="s">
        <v>111</v>
      </c>
      <c r="I4754" s="152" t="s">
        <v>112</v>
      </c>
    </row>
    <row r="4755" customFormat="false" ht="12.75" hidden="false" customHeight="false" outlineLevel="0" collapsed="false">
      <c r="A4755" s="0" t="s">
        <v>21</v>
      </c>
      <c r="B4755" s="0" t="s">
        <v>113</v>
      </c>
      <c r="C4755" s="0" t="s">
        <v>108</v>
      </c>
      <c r="D4755" s="116" t="n">
        <v>42156</v>
      </c>
      <c r="E4755" s="0" t="n">
        <v>0</v>
      </c>
      <c r="F4755" s="0" t="n">
        <v>3133123</v>
      </c>
      <c r="G4755" s="151" t="s">
        <v>111</v>
      </c>
      <c r="H4755" s="151" t="s">
        <v>111</v>
      </c>
      <c r="I4755" s="152" t="s">
        <v>112</v>
      </c>
    </row>
    <row r="4756" customFormat="false" ht="12.75" hidden="false" customHeight="false" outlineLevel="0" collapsed="false">
      <c r="A4756" s="0" t="s">
        <v>73</v>
      </c>
      <c r="B4756" s="0" t="s">
        <v>80</v>
      </c>
      <c r="C4756" s="0" t="s">
        <v>108</v>
      </c>
      <c r="D4756" s="116" t="n">
        <v>42156</v>
      </c>
      <c r="E4756" s="0" t="n">
        <v>0.005</v>
      </c>
      <c r="F4756" s="0" t="n">
        <v>3133124</v>
      </c>
      <c r="G4756" s="151" t="s">
        <v>111</v>
      </c>
      <c r="H4756" s="151" t="s">
        <v>111</v>
      </c>
      <c r="I4756" s="152" t="s">
        <v>112</v>
      </c>
    </row>
    <row r="4757" customFormat="false" ht="12.75" hidden="false" customHeight="false" outlineLevel="0" collapsed="false">
      <c r="A4757" s="0" t="s">
        <v>74</v>
      </c>
      <c r="B4757" s="0" t="s">
        <v>80</v>
      </c>
      <c r="C4757" s="0" t="s">
        <v>108</v>
      </c>
      <c r="D4757" s="116" t="n">
        <v>42156</v>
      </c>
      <c r="E4757" s="0" t="n">
        <v>0.035</v>
      </c>
      <c r="F4757" s="0" t="n">
        <v>3133125</v>
      </c>
      <c r="G4757" s="151" t="s">
        <v>111</v>
      </c>
      <c r="H4757" s="151" t="s">
        <v>111</v>
      </c>
      <c r="I4757" s="152" t="s">
        <v>112</v>
      </c>
    </row>
    <row r="4758" customFormat="false" ht="12.75" hidden="false" customHeight="false" outlineLevel="0" collapsed="false">
      <c r="A4758" s="0" t="s">
        <v>75</v>
      </c>
      <c r="B4758" s="0" t="s">
        <v>80</v>
      </c>
      <c r="C4758" s="0" t="s">
        <v>108</v>
      </c>
      <c r="D4758" s="116" t="n">
        <v>42156</v>
      </c>
      <c r="E4758" s="0" t="n">
        <v>-0.035</v>
      </c>
      <c r="F4758" s="0" t="n">
        <v>3133126</v>
      </c>
      <c r="G4758" s="151" t="s">
        <v>111</v>
      </c>
      <c r="H4758" s="151" t="s">
        <v>111</v>
      </c>
      <c r="I4758" s="152" t="s">
        <v>112</v>
      </c>
    </row>
    <row r="4759" customFormat="false" ht="12.75" hidden="false" customHeight="false" outlineLevel="0" collapsed="false">
      <c r="A4759" s="0" t="s">
        <v>76</v>
      </c>
      <c r="B4759" s="0" t="s">
        <v>80</v>
      </c>
      <c r="C4759" s="0" t="s">
        <v>108</v>
      </c>
      <c r="D4759" s="116" t="n">
        <v>42156</v>
      </c>
      <c r="E4759" s="0" t="n">
        <v>0.035</v>
      </c>
      <c r="F4759" s="0" t="n">
        <v>3133127</v>
      </c>
      <c r="G4759" s="151" t="s">
        <v>111</v>
      </c>
      <c r="H4759" s="151" t="s">
        <v>111</v>
      </c>
      <c r="I4759" s="152" t="s">
        <v>112</v>
      </c>
    </row>
    <row r="4760" customFormat="false" ht="12.75" hidden="false" customHeight="false" outlineLevel="0" collapsed="false">
      <c r="A4760" s="0" t="s">
        <v>72</v>
      </c>
      <c r="B4760" s="0" t="s">
        <v>80</v>
      </c>
      <c r="C4760" s="0" t="s">
        <v>108</v>
      </c>
      <c r="D4760" s="116" t="n">
        <v>42156</v>
      </c>
      <c r="E4760" s="158" t="n">
        <v>42186</v>
      </c>
      <c r="I4760" s="152" t="s">
        <v>109</v>
      </c>
    </row>
    <row r="4761" customFormat="false" ht="12.75" hidden="false" customHeight="false" outlineLevel="0" collapsed="false">
      <c r="A4761" s="0" t="s">
        <v>59</v>
      </c>
      <c r="B4761" s="0" t="s">
        <v>110</v>
      </c>
      <c r="C4761" s="0" t="s">
        <v>108</v>
      </c>
      <c r="D4761" s="116" t="n">
        <v>42186</v>
      </c>
      <c r="E4761" s="0" t="n">
        <v>0.3975</v>
      </c>
      <c r="F4761" s="0" t="n">
        <v>3133100</v>
      </c>
      <c r="G4761" s="151" t="s">
        <v>111</v>
      </c>
      <c r="H4761" s="151" t="s">
        <v>111</v>
      </c>
      <c r="I4761" s="152" t="s">
        <v>112</v>
      </c>
    </row>
    <row r="4762" customFormat="false" ht="12.75" hidden="false" customHeight="false" outlineLevel="0" collapsed="false">
      <c r="A4762" s="0" t="s">
        <v>59</v>
      </c>
      <c r="B4762" s="0" t="s">
        <v>113</v>
      </c>
      <c r="C4762" s="0" t="s">
        <v>108</v>
      </c>
      <c r="D4762" s="116" t="n">
        <v>42186</v>
      </c>
      <c r="E4762" s="0" t="n">
        <v>0.02</v>
      </c>
      <c r="F4762" s="0" t="n">
        <v>3133101</v>
      </c>
      <c r="G4762" s="151" t="s">
        <v>111</v>
      </c>
      <c r="H4762" s="151" t="s">
        <v>111</v>
      </c>
      <c r="I4762" s="152" t="s">
        <v>112</v>
      </c>
    </row>
    <row r="4763" customFormat="false" ht="12.75" hidden="false" customHeight="false" outlineLevel="0" collapsed="false">
      <c r="A4763" s="0" t="s">
        <v>60</v>
      </c>
      <c r="B4763" s="0" t="s">
        <v>110</v>
      </c>
      <c r="C4763" s="0" t="s">
        <v>108</v>
      </c>
      <c r="D4763" s="116" t="n">
        <v>42186</v>
      </c>
      <c r="E4763" s="0" t="n">
        <v>0.3975</v>
      </c>
      <c r="F4763" s="0" t="n">
        <v>3133102</v>
      </c>
      <c r="G4763" s="151" t="s">
        <v>111</v>
      </c>
      <c r="H4763" s="151" t="s">
        <v>111</v>
      </c>
      <c r="I4763" s="152" t="s">
        <v>112</v>
      </c>
    </row>
    <row r="4764" customFormat="false" ht="12.75" hidden="false" customHeight="false" outlineLevel="0" collapsed="false">
      <c r="A4764" s="0" t="s">
        <v>60</v>
      </c>
      <c r="B4764" s="0" t="s">
        <v>113</v>
      </c>
      <c r="C4764" s="0" t="s">
        <v>108</v>
      </c>
      <c r="D4764" s="116" t="n">
        <v>42186</v>
      </c>
      <c r="E4764" s="0" t="n">
        <v>0.07</v>
      </c>
      <c r="F4764" s="0" t="n">
        <v>3133103</v>
      </c>
      <c r="G4764" s="151" t="s">
        <v>111</v>
      </c>
      <c r="H4764" s="151" t="s">
        <v>111</v>
      </c>
      <c r="I4764" s="152" t="s">
        <v>112</v>
      </c>
    </row>
    <row r="4765" customFormat="false" ht="12.75" hidden="false" customHeight="false" outlineLevel="0" collapsed="false">
      <c r="A4765" s="0" t="s">
        <v>61</v>
      </c>
      <c r="B4765" s="0" t="s">
        <v>110</v>
      </c>
      <c r="C4765" s="0" t="s">
        <v>108</v>
      </c>
      <c r="D4765" s="116" t="n">
        <v>42186</v>
      </c>
      <c r="E4765" s="0" t="n">
        <v>0.3975</v>
      </c>
      <c r="F4765" s="0" t="n">
        <v>3133104</v>
      </c>
      <c r="G4765" s="151" t="s">
        <v>111</v>
      </c>
      <c r="H4765" s="151" t="s">
        <v>111</v>
      </c>
      <c r="I4765" s="152" t="s">
        <v>112</v>
      </c>
    </row>
    <row r="4766" customFormat="false" ht="12.75" hidden="false" customHeight="false" outlineLevel="0" collapsed="false">
      <c r="A4766" s="0" t="s">
        <v>61</v>
      </c>
      <c r="B4766" s="0" t="s">
        <v>113</v>
      </c>
      <c r="C4766" s="0" t="s">
        <v>108</v>
      </c>
      <c r="D4766" s="116" t="n">
        <v>42186</v>
      </c>
      <c r="E4766" s="0" t="n">
        <v>0.02</v>
      </c>
      <c r="F4766" s="0" t="n">
        <v>3133105</v>
      </c>
      <c r="G4766" s="151" t="s">
        <v>111</v>
      </c>
      <c r="H4766" s="151" t="s">
        <v>111</v>
      </c>
      <c r="I4766" s="152" t="s">
        <v>112</v>
      </c>
    </row>
    <row r="4767" customFormat="false" ht="12.75" hidden="false" customHeight="false" outlineLevel="0" collapsed="false">
      <c r="A4767" s="0" t="s">
        <v>62</v>
      </c>
      <c r="B4767" s="0" t="s">
        <v>110</v>
      </c>
      <c r="C4767" s="0" t="s">
        <v>108</v>
      </c>
      <c r="D4767" s="116" t="n">
        <v>42186</v>
      </c>
      <c r="E4767" s="0" t="n">
        <v>0.3975</v>
      </c>
      <c r="F4767" s="0" t="n">
        <v>3133106</v>
      </c>
      <c r="G4767" s="151" t="s">
        <v>111</v>
      </c>
      <c r="H4767" s="151" t="s">
        <v>111</v>
      </c>
      <c r="I4767" s="152" t="s">
        <v>112</v>
      </c>
    </row>
    <row r="4768" customFormat="false" ht="12.75" hidden="false" customHeight="false" outlineLevel="0" collapsed="false">
      <c r="A4768" s="0" t="s">
        <v>62</v>
      </c>
      <c r="B4768" s="0" t="s">
        <v>113</v>
      </c>
      <c r="C4768" s="0" t="s">
        <v>108</v>
      </c>
      <c r="D4768" s="116" t="n">
        <v>42186</v>
      </c>
      <c r="E4768" s="0" t="n">
        <v>0.07</v>
      </c>
      <c r="F4768" s="0" t="n">
        <v>3133107</v>
      </c>
      <c r="G4768" s="151" t="s">
        <v>111</v>
      </c>
      <c r="H4768" s="151" t="s">
        <v>111</v>
      </c>
      <c r="I4768" s="152" t="s">
        <v>112</v>
      </c>
    </row>
    <row r="4769" customFormat="false" ht="12.75" hidden="false" customHeight="false" outlineLevel="0" collapsed="false">
      <c r="A4769" s="0" t="s">
        <v>49</v>
      </c>
      <c r="B4769" s="0" t="s">
        <v>110</v>
      </c>
      <c r="C4769" s="0" t="s">
        <v>108</v>
      </c>
      <c r="D4769" s="116" t="n">
        <v>42186</v>
      </c>
      <c r="E4769" s="0" t="n">
        <v>0.35</v>
      </c>
      <c r="F4769" s="0" t="n">
        <v>3133108</v>
      </c>
      <c r="G4769" s="151" t="s">
        <v>111</v>
      </c>
      <c r="H4769" s="151" t="s">
        <v>111</v>
      </c>
      <c r="I4769" s="152" t="s">
        <v>112</v>
      </c>
    </row>
    <row r="4770" customFormat="false" ht="12.75" hidden="false" customHeight="false" outlineLevel="0" collapsed="false">
      <c r="A4770" s="0" t="s">
        <v>49</v>
      </c>
      <c r="B4770" s="0" t="s">
        <v>113</v>
      </c>
      <c r="C4770" s="0" t="s">
        <v>108</v>
      </c>
      <c r="D4770" s="116" t="n">
        <v>42186</v>
      </c>
      <c r="E4770" s="0" t="n">
        <v>0.005</v>
      </c>
      <c r="F4770" s="0" t="n">
        <v>3133109</v>
      </c>
      <c r="G4770" s="151" t="s">
        <v>111</v>
      </c>
      <c r="H4770" s="151" t="s">
        <v>111</v>
      </c>
      <c r="I4770" s="152" t="s">
        <v>112</v>
      </c>
    </row>
    <row r="4771" customFormat="false" ht="12.75" hidden="false" customHeight="false" outlineLevel="0" collapsed="false">
      <c r="A4771" s="0" t="s">
        <v>50</v>
      </c>
      <c r="B4771" s="0" t="s">
        <v>110</v>
      </c>
      <c r="C4771" s="0" t="s">
        <v>108</v>
      </c>
      <c r="D4771" s="116" t="n">
        <v>42186</v>
      </c>
      <c r="E4771" s="0" t="n">
        <v>0.41</v>
      </c>
      <c r="F4771" s="0" t="n">
        <v>3133110</v>
      </c>
      <c r="G4771" s="151" t="s">
        <v>111</v>
      </c>
      <c r="H4771" s="151" t="s">
        <v>111</v>
      </c>
      <c r="I4771" s="152" t="s">
        <v>112</v>
      </c>
    </row>
    <row r="4772" customFormat="false" ht="12.75" hidden="false" customHeight="false" outlineLevel="0" collapsed="false">
      <c r="A4772" s="0" t="s">
        <v>50</v>
      </c>
      <c r="B4772" s="0" t="s">
        <v>113</v>
      </c>
      <c r="C4772" s="0" t="s">
        <v>108</v>
      </c>
      <c r="D4772" s="116" t="n">
        <v>42186</v>
      </c>
      <c r="E4772" s="0" t="n">
        <v>-0.02</v>
      </c>
      <c r="F4772" s="0" t="n">
        <v>3133111</v>
      </c>
      <c r="G4772" s="151" t="s">
        <v>111</v>
      </c>
      <c r="H4772" s="151" t="s">
        <v>111</v>
      </c>
      <c r="I4772" s="152" t="s">
        <v>112</v>
      </c>
    </row>
    <row r="4773" customFormat="false" ht="12.75" hidden="false" customHeight="false" outlineLevel="0" collapsed="false">
      <c r="A4773" s="0" t="s">
        <v>51</v>
      </c>
      <c r="B4773" s="0" t="s">
        <v>110</v>
      </c>
      <c r="C4773" s="0" t="s">
        <v>108</v>
      </c>
      <c r="D4773" s="116" t="n">
        <v>42186</v>
      </c>
      <c r="E4773" s="0" t="n">
        <v>0.41</v>
      </c>
      <c r="F4773" s="0" t="n">
        <v>3133112</v>
      </c>
      <c r="G4773" s="151" t="s">
        <v>111</v>
      </c>
      <c r="H4773" s="151" t="s">
        <v>111</v>
      </c>
      <c r="I4773" s="152" t="s">
        <v>112</v>
      </c>
    </row>
    <row r="4774" customFormat="false" ht="12.75" hidden="false" customHeight="false" outlineLevel="0" collapsed="false">
      <c r="A4774" s="0" t="s">
        <v>51</v>
      </c>
      <c r="B4774" s="0" t="s">
        <v>113</v>
      </c>
      <c r="C4774" s="0" t="s">
        <v>108</v>
      </c>
      <c r="D4774" s="116" t="n">
        <v>42186</v>
      </c>
      <c r="E4774" s="0" t="n">
        <v>0.035</v>
      </c>
      <c r="F4774" s="0" t="n">
        <v>3133113</v>
      </c>
      <c r="G4774" s="151" t="s">
        <v>111</v>
      </c>
      <c r="H4774" s="151" t="s">
        <v>111</v>
      </c>
      <c r="I4774" s="152" t="s">
        <v>112</v>
      </c>
    </row>
    <row r="4775" customFormat="false" ht="12.75" hidden="false" customHeight="false" outlineLevel="0" collapsed="false">
      <c r="A4775" s="0" t="s">
        <v>52</v>
      </c>
      <c r="B4775" s="0" t="s">
        <v>110</v>
      </c>
      <c r="C4775" s="0" t="s">
        <v>108</v>
      </c>
      <c r="D4775" s="116" t="n">
        <v>42186</v>
      </c>
      <c r="E4775" s="0" t="n">
        <v>0.41</v>
      </c>
      <c r="F4775" s="0" t="n">
        <v>3133114</v>
      </c>
      <c r="G4775" s="151" t="s">
        <v>111</v>
      </c>
      <c r="H4775" s="151" t="s">
        <v>111</v>
      </c>
      <c r="I4775" s="152" t="s">
        <v>112</v>
      </c>
    </row>
    <row r="4776" customFormat="false" ht="12.75" hidden="false" customHeight="false" outlineLevel="0" collapsed="false">
      <c r="A4776" s="0" t="s">
        <v>52</v>
      </c>
      <c r="B4776" s="0" t="s">
        <v>113</v>
      </c>
      <c r="C4776" s="0" t="s">
        <v>108</v>
      </c>
      <c r="D4776" s="116" t="n">
        <v>42186</v>
      </c>
      <c r="E4776" s="0" t="n">
        <v>-0.02</v>
      </c>
      <c r="F4776" s="0" t="n">
        <v>3133115</v>
      </c>
      <c r="G4776" s="151" t="s">
        <v>111</v>
      </c>
      <c r="H4776" s="151" t="s">
        <v>111</v>
      </c>
      <c r="I4776" s="152" t="s">
        <v>112</v>
      </c>
    </row>
    <row r="4777" customFormat="false" ht="12.75" hidden="false" customHeight="false" outlineLevel="0" collapsed="false">
      <c r="A4777" s="0" t="s">
        <v>17</v>
      </c>
      <c r="B4777" s="0" t="s">
        <v>110</v>
      </c>
      <c r="C4777" s="0" t="s">
        <v>108</v>
      </c>
      <c r="D4777" s="116" t="n">
        <v>42186</v>
      </c>
      <c r="E4777" s="0" t="n">
        <v>0</v>
      </c>
      <c r="F4777" s="0" t="n">
        <v>3133116</v>
      </c>
      <c r="G4777" s="151" t="s">
        <v>111</v>
      </c>
      <c r="H4777" s="151" t="s">
        <v>111</v>
      </c>
      <c r="I4777" s="152" t="s">
        <v>112</v>
      </c>
    </row>
    <row r="4778" customFormat="false" ht="12.75" hidden="false" customHeight="false" outlineLevel="0" collapsed="false">
      <c r="A4778" s="0" t="s">
        <v>17</v>
      </c>
      <c r="B4778" s="0" t="s">
        <v>113</v>
      </c>
      <c r="C4778" s="0" t="s">
        <v>108</v>
      </c>
      <c r="D4778" s="116" t="n">
        <v>42186</v>
      </c>
      <c r="E4778" s="0" t="n">
        <v>0</v>
      </c>
      <c r="F4778" s="0" t="n">
        <v>3133117</v>
      </c>
      <c r="G4778" s="151" t="s">
        <v>111</v>
      </c>
      <c r="H4778" s="151" t="s">
        <v>111</v>
      </c>
      <c r="I4778" s="152" t="s">
        <v>112</v>
      </c>
    </row>
    <row r="4779" customFormat="false" ht="12.75" hidden="false" customHeight="false" outlineLevel="0" collapsed="false">
      <c r="A4779" s="0" t="s">
        <v>18</v>
      </c>
      <c r="B4779" s="0" t="s">
        <v>110</v>
      </c>
      <c r="C4779" s="0" t="s">
        <v>108</v>
      </c>
      <c r="D4779" s="116" t="n">
        <v>42186</v>
      </c>
      <c r="E4779" s="0" t="n">
        <v>0</v>
      </c>
      <c r="F4779" s="0" t="n">
        <v>3133118</v>
      </c>
      <c r="G4779" s="151" t="s">
        <v>111</v>
      </c>
      <c r="H4779" s="151" t="s">
        <v>111</v>
      </c>
      <c r="I4779" s="152" t="s">
        <v>112</v>
      </c>
    </row>
    <row r="4780" customFormat="false" ht="12.75" hidden="false" customHeight="false" outlineLevel="0" collapsed="false">
      <c r="A4780" s="0" t="s">
        <v>18</v>
      </c>
      <c r="B4780" s="0" t="s">
        <v>113</v>
      </c>
      <c r="C4780" s="0" t="s">
        <v>108</v>
      </c>
      <c r="D4780" s="116" t="n">
        <v>42186</v>
      </c>
      <c r="E4780" s="0" t="n">
        <v>0</v>
      </c>
      <c r="F4780" s="0" t="n">
        <v>3133119</v>
      </c>
      <c r="G4780" s="151" t="s">
        <v>111</v>
      </c>
      <c r="H4780" s="151" t="s">
        <v>111</v>
      </c>
      <c r="I4780" s="152" t="s">
        <v>112</v>
      </c>
    </row>
    <row r="4781" customFormat="false" ht="12.75" hidden="false" customHeight="false" outlineLevel="0" collapsed="false">
      <c r="A4781" s="0" t="s">
        <v>19</v>
      </c>
      <c r="B4781" s="0" t="s">
        <v>110</v>
      </c>
      <c r="C4781" s="0" t="s">
        <v>108</v>
      </c>
      <c r="D4781" s="116" t="n">
        <v>42186</v>
      </c>
      <c r="E4781" s="0" t="n">
        <v>0.3975</v>
      </c>
      <c r="F4781" s="0" t="n">
        <v>3133120</v>
      </c>
      <c r="G4781" s="151" t="s">
        <v>111</v>
      </c>
      <c r="H4781" s="151" t="s">
        <v>111</v>
      </c>
      <c r="I4781" s="152" t="s">
        <v>112</v>
      </c>
    </row>
    <row r="4782" customFormat="false" ht="12.75" hidden="false" customHeight="false" outlineLevel="0" collapsed="false">
      <c r="A4782" s="0" t="s">
        <v>19</v>
      </c>
      <c r="B4782" s="0" t="s">
        <v>113</v>
      </c>
      <c r="C4782" s="0" t="s">
        <v>108</v>
      </c>
      <c r="D4782" s="116" t="n">
        <v>42186</v>
      </c>
      <c r="E4782" s="0" t="n">
        <v>0.02</v>
      </c>
      <c r="F4782" s="0" t="n">
        <v>3133121</v>
      </c>
      <c r="G4782" s="151" t="s">
        <v>111</v>
      </c>
      <c r="H4782" s="151" t="s">
        <v>111</v>
      </c>
      <c r="I4782" s="152" t="s">
        <v>112</v>
      </c>
    </row>
    <row r="4783" customFormat="false" ht="12.75" hidden="false" customHeight="false" outlineLevel="0" collapsed="false">
      <c r="A4783" s="0" t="s">
        <v>21</v>
      </c>
      <c r="B4783" s="0" t="s">
        <v>110</v>
      </c>
      <c r="C4783" s="0" t="s">
        <v>108</v>
      </c>
      <c r="D4783" s="116" t="n">
        <v>42186</v>
      </c>
      <c r="E4783" s="0" t="n">
        <v>0</v>
      </c>
      <c r="F4783" s="0" t="n">
        <v>3133122</v>
      </c>
      <c r="G4783" s="151" t="s">
        <v>111</v>
      </c>
      <c r="H4783" s="151" t="s">
        <v>111</v>
      </c>
      <c r="I4783" s="152" t="s">
        <v>112</v>
      </c>
    </row>
    <row r="4784" customFormat="false" ht="12.75" hidden="false" customHeight="false" outlineLevel="0" collapsed="false">
      <c r="A4784" s="0" t="s">
        <v>21</v>
      </c>
      <c r="B4784" s="0" t="s">
        <v>113</v>
      </c>
      <c r="C4784" s="0" t="s">
        <v>108</v>
      </c>
      <c r="D4784" s="116" t="n">
        <v>42186</v>
      </c>
      <c r="E4784" s="0" t="n">
        <v>0</v>
      </c>
      <c r="F4784" s="0" t="n">
        <v>3133123</v>
      </c>
      <c r="G4784" s="151" t="s">
        <v>111</v>
      </c>
      <c r="H4784" s="151" t="s">
        <v>111</v>
      </c>
      <c r="I4784" s="152" t="s">
        <v>112</v>
      </c>
    </row>
    <row r="4785" customFormat="false" ht="12.75" hidden="false" customHeight="false" outlineLevel="0" collapsed="false">
      <c r="A4785" s="0" t="s">
        <v>73</v>
      </c>
      <c r="B4785" s="0" t="s">
        <v>80</v>
      </c>
      <c r="C4785" s="0" t="s">
        <v>108</v>
      </c>
      <c r="D4785" s="116" t="n">
        <v>42186</v>
      </c>
      <c r="E4785" s="0" t="n">
        <v>0.005</v>
      </c>
      <c r="F4785" s="0" t="n">
        <v>3133124</v>
      </c>
      <c r="G4785" s="151" t="s">
        <v>111</v>
      </c>
      <c r="H4785" s="151" t="s">
        <v>111</v>
      </c>
      <c r="I4785" s="152" t="s">
        <v>112</v>
      </c>
    </row>
    <row r="4786" customFormat="false" ht="12.75" hidden="false" customHeight="false" outlineLevel="0" collapsed="false">
      <c r="A4786" s="0" t="s">
        <v>74</v>
      </c>
      <c r="B4786" s="0" t="s">
        <v>80</v>
      </c>
      <c r="C4786" s="0" t="s">
        <v>108</v>
      </c>
      <c r="D4786" s="116" t="n">
        <v>42186</v>
      </c>
      <c r="E4786" s="0" t="n">
        <v>0.035</v>
      </c>
      <c r="F4786" s="0" t="n">
        <v>3133125</v>
      </c>
      <c r="G4786" s="151" t="s">
        <v>111</v>
      </c>
      <c r="H4786" s="151" t="s">
        <v>111</v>
      </c>
      <c r="I4786" s="152" t="s">
        <v>112</v>
      </c>
    </row>
    <row r="4787" customFormat="false" ht="12.75" hidden="false" customHeight="false" outlineLevel="0" collapsed="false">
      <c r="A4787" s="0" t="s">
        <v>75</v>
      </c>
      <c r="B4787" s="0" t="s">
        <v>80</v>
      </c>
      <c r="C4787" s="0" t="s">
        <v>108</v>
      </c>
      <c r="D4787" s="116" t="n">
        <v>42186</v>
      </c>
      <c r="E4787" s="0" t="n">
        <v>-0.02</v>
      </c>
      <c r="F4787" s="0" t="n">
        <v>3133126</v>
      </c>
      <c r="G4787" s="151" t="s">
        <v>111</v>
      </c>
      <c r="H4787" s="151" t="s">
        <v>111</v>
      </c>
      <c r="I4787" s="152" t="s">
        <v>112</v>
      </c>
    </row>
    <row r="4788" customFormat="false" ht="12.75" hidden="false" customHeight="false" outlineLevel="0" collapsed="false">
      <c r="A4788" s="0" t="s">
        <v>76</v>
      </c>
      <c r="B4788" s="0" t="s">
        <v>80</v>
      </c>
      <c r="C4788" s="0" t="s">
        <v>108</v>
      </c>
      <c r="D4788" s="116" t="n">
        <v>42186</v>
      </c>
      <c r="E4788" s="0" t="n">
        <v>0.035</v>
      </c>
      <c r="F4788" s="0" t="n">
        <v>3133127</v>
      </c>
      <c r="G4788" s="151" t="s">
        <v>111</v>
      </c>
      <c r="H4788" s="151" t="s">
        <v>111</v>
      </c>
      <c r="I4788" s="152" t="s">
        <v>112</v>
      </c>
    </row>
    <row r="4789" customFormat="false" ht="12.75" hidden="false" customHeight="false" outlineLevel="0" collapsed="false">
      <c r="A4789" s="0" t="s">
        <v>72</v>
      </c>
      <c r="B4789" s="0" t="s">
        <v>80</v>
      </c>
      <c r="C4789" s="0" t="s">
        <v>108</v>
      </c>
      <c r="D4789" s="116" t="n">
        <v>42186</v>
      </c>
      <c r="E4789" s="158" t="n">
        <v>42217</v>
      </c>
      <c r="I4789" s="152" t="s">
        <v>109</v>
      </c>
    </row>
    <row r="4790" customFormat="false" ht="12.75" hidden="false" customHeight="false" outlineLevel="0" collapsed="false">
      <c r="A4790" s="0" t="s">
        <v>59</v>
      </c>
      <c r="B4790" s="0" t="s">
        <v>110</v>
      </c>
      <c r="C4790" s="0" t="s">
        <v>108</v>
      </c>
      <c r="D4790" s="116" t="n">
        <v>42217</v>
      </c>
      <c r="E4790" s="0" t="n">
        <v>0.4</v>
      </c>
      <c r="F4790" s="0" t="n">
        <v>3133100</v>
      </c>
      <c r="G4790" s="151" t="s">
        <v>111</v>
      </c>
      <c r="H4790" s="151" t="s">
        <v>111</v>
      </c>
      <c r="I4790" s="152" t="s">
        <v>112</v>
      </c>
    </row>
    <row r="4791" customFormat="false" ht="12.75" hidden="false" customHeight="false" outlineLevel="0" collapsed="false">
      <c r="A4791" s="0" t="s">
        <v>59</v>
      </c>
      <c r="B4791" s="0" t="s">
        <v>113</v>
      </c>
      <c r="C4791" s="0" t="s">
        <v>108</v>
      </c>
      <c r="D4791" s="116" t="n">
        <v>42217</v>
      </c>
      <c r="E4791" s="0" t="n">
        <v>0.02</v>
      </c>
      <c r="F4791" s="0" t="n">
        <v>3133101</v>
      </c>
      <c r="G4791" s="151" t="s">
        <v>111</v>
      </c>
      <c r="H4791" s="151" t="s">
        <v>111</v>
      </c>
      <c r="I4791" s="152" t="s">
        <v>112</v>
      </c>
    </row>
    <row r="4792" customFormat="false" ht="12.75" hidden="false" customHeight="false" outlineLevel="0" collapsed="false">
      <c r="A4792" s="0" t="s">
        <v>60</v>
      </c>
      <c r="B4792" s="0" t="s">
        <v>110</v>
      </c>
      <c r="C4792" s="0" t="s">
        <v>108</v>
      </c>
      <c r="D4792" s="116" t="n">
        <v>42217</v>
      </c>
      <c r="E4792" s="0" t="n">
        <v>0.4</v>
      </c>
      <c r="F4792" s="0" t="n">
        <v>3133102</v>
      </c>
      <c r="G4792" s="151" t="s">
        <v>111</v>
      </c>
      <c r="H4792" s="151" t="s">
        <v>111</v>
      </c>
      <c r="I4792" s="152" t="s">
        <v>112</v>
      </c>
    </row>
    <row r="4793" customFormat="false" ht="12.75" hidden="false" customHeight="false" outlineLevel="0" collapsed="false">
      <c r="A4793" s="0" t="s">
        <v>60</v>
      </c>
      <c r="B4793" s="0" t="s">
        <v>113</v>
      </c>
      <c r="C4793" s="0" t="s">
        <v>108</v>
      </c>
      <c r="D4793" s="116" t="n">
        <v>42217</v>
      </c>
      <c r="E4793" s="0" t="n">
        <v>0.07</v>
      </c>
      <c r="F4793" s="0" t="n">
        <v>3133103</v>
      </c>
      <c r="G4793" s="151" t="s">
        <v>111</v>
      </c>
      <c r="H4793" s="151" t="s">
        <v>111</v>
      </c>
      <c r="I4793" s="152" t="s">
        <v>112</v>
      </c>
    </row>
    <row r="4794" customFormat="false" ht="12.75" hidden="false" customHeight="false" outlineLevel="0" collapsed="false">
      <c r="A4794" s="0" t="s">
        <v>61</v>
      </c>
      <c r="B4794" s="0" t="s">
        <v>110</v>
      </c>
      <c r="C4794" s="0" t="s">
        <v>108</v>
      </c>
      <c r="D4794" s="116" t="n">
        <v>42217</v>
      </c>
      <c r="E4794" s="0" t="n">
        <v>0.4</v>
      </c>
      <c r="F4794" s="0" t="n">
        <v>3133104</v>
      </c>
      <c r="G4794" s="151" t="s">
        <v>111</v>
      </c>
      <c r="H4794" s="151" t="s">
        <v>111</v>
      </c>
      <c r="I4794" s="152" t="s">
        <v>112</v>
      </c>
    </row>
    <row r="4795" customFormat="false" ht="12.75" hidden="false" customHeight="false" outlineLevel="0" collapsed="false">
      <c r="A4795" s="0" t="s">
        <v>61</v>
      </c>
      <c r="B4795" s="0" t="s">
        <v>113</v>
      </c>
      <c r="C4795" s="0" t="s">
        <v>108</v>
      </c>
      <c r="D4795" s="116" t="n">
        <v>42217</v>
      </c>
      <c r="E4795" s="0" t="n">
        <v>0.02</v>
      </c>
      <c r="F4795" s="0" t="n">
        <v>3133105</v>
      </c>
      <c r="G4795" s="151" t="s">
        <v>111</v>
      </c>
      <c r="H4795" s="151" t="s">
        <v>111</v>
      </c>
      <c r="I4795" s="152" t="s">
        <v>112</v>
      </c>
    </row>
    <row r="4796" customFormat="false" ht="12.75" hidden="false" customHeight="false" outlineLevel="0" collapsed="false">
      <c r="A4796" s="0" t="s">
        <v>62</v>
      </c>
      <c r="B4796" s="0" t="s">
        <v>110</v>
      </c>
      <c r="C4796" s="0" t="s">
        <v>108</v>
      </c>
      <c r="D4796" s="116" t="n">
        <v>42217</v>
      </c>
      <c r="E4796" s="0" t="n">
        <v>0.4</v>
      </c>
      <c r="F4796" s="0" t="n">
        <v>3133106</v>
      </c>
      <c r="G4796" s="151" t="s">
        <v>111</v>
      </c>
      <c r="H4796" s="151" t="s">
        <v>111</v>
      </c>
      <c r="I4796" s="152" t="s">
        <v>112</v>
      </c>
    </row>
    <row r="4797" customFormat="false" ht="12.75" hidden="false" customHeight="false" outlineLevel="0" collapsed="false">
      <c r="A4797" s="0" t="s">
        <v>62</v>
      </c>
      <c r="B4797" s="0" t="s">
        <v>113</v>
      </c>
      <c r="C4797" s="0" t="s">
        <v>108</v>
      </c>
      <c r="D4797" s="116" t="n">
        <v>42217</v>
      </c>
      <c r="E4797" s="0" t="n">
        <v>0.07</v>
      </c>
      <c r="F4797" s="0" t="n">
        <v>3133107</v>
      </c>
      <c r="G4797" s="151" t="s">
        <v>111</v>
      </c>
      <c r="H4797" s="151" t="s">
        <v>111</v>
      </c>
      <c r="I4797" s="152" t="s">
        <v>112</v>
      </c>
    </row>
    <row r="4798" customFormat="false" ht="12.75" hidden="false" customHeight="false" outlineLevel="0" collapsed="false">
      <c r="A4798" s="0" t="s">
        <v>49</v>
      </c>
      <c r="B4798" s="0" t="s">
        <v>110</v>
      </c>
      <c r="C4798" s="0" t="s">
        <v>108</v>
      </c>
      <c r="D4798" s="116" t="n">
        <v>42217</v>
      </c>
      <c r="E4798" s="0" t="n">
        <v>0.35</v>
      </c>
      <c r="F4798" s="0" t="n">
        <v>3133108</v>
      </c>
      <c r="G4798" s="151" t="s">
        <v>111</v>
      </c>
      <c r="H4798" s="151" t="s">
        <v>111</v>
      </c>
      <c r="I4798" s="152" t="s">
        <v>112</v>
      </c>
    </row>
    <row r="4799" customFormat="false" ht="12.75" hidden="false" customHeight="false" outlineLevel="0" collapsed="false">
      <c r="A4799" s="0" t="s">
        <v>49</v>
      </c>
      <c r="B4799" s="0" t="s">
        <v>113</v>
      </c>
      <c r="C4799" s="0" t="s">
        <v>108</v>
      </c>
      <c r="D4799" s="116" t="n">
        <v>42217</v>
      </c>
      <c r="E4799" s="0" t="n">
        <v>-0.005</v>
      </c>
      <c r="F4799" s="0" t="n">
        <v>3133109</v>
      </c>
      <c r="G4799" s="151" t="s">
        <v>111</v>
      </c>
      <c r="H4799" s="151" t="s">
        <v>111</v>
      </c>
      <c r="I4799" s="152" t="s">
        <v>112</v>
      </c>
    </row>
    <row r="4800" customFormat="false" ht="12.75" hidden="false" customHeight="false" outlineLevel="0" collapsed="false">
      <c r="A4800" s="0" t="s">
        <v>50</v>
      </c>
      <c r="B4800" s="0" t="s">
        <v>110</v>
      </c>
      <c r="C4800" s="0" t="s">
        <v>108</v>
      </c>
      <c r="D4800" s="116" t="n">
        <v>42217</v>
      </c>
      <c r="E4800" s="0" t="n">
        <v>0.41</v>
      </c>
      <c r="F4800" s="0" t="n">
        <v>3133110</v>
      </c>
      <c r="G4800" s="151" t="s">
        <v>111</v>
      </c>
      <c r="H4800" s="151" t="s">
        <v>111</v>
      </c>
      <c r="I4800" s="152" t="s">
        <v>112</v>
      </c>
    </row>
    <row r="4801" customFormat="false" ht="12.75" hidden="false" customHeight="false" outlineLevel="0" collapsed="false">
      <c r="A4801" s="0" t="s">
        <v>50</v>
      </c>
      <c r="B4801" s="0" t="s">
        <v>113</v>
      </c>
      <c r="C4801" s="0" t="s">
        <v>108</v>
      </c>
      <c r="D4801" s="116" t="n">
        <v>42217</v>
      </c>
      <c r="E4801" s="0" t="n">
        <v>-0.02</v>
      </c>
      <c r="F4801" s="0" t="n">
        <v>3133111</v>
      </c>
      <c r="G4801" s="151" t="s">
        <v>111</v>
      </c>
      <c r="H4801" s="151" t="s">
        <v>111</v>
      </c>
      <c r="I4801" s="152" t="s">
        <v>112</v>
      </c>
    </row>
    <row r="4802" customFormat="false" ht="12.75" hidden="false" customHeight="false" outlineLevel="0" collapsed="false">
      <c r="A4802" s="0" t="s">
        <v>51</v>
      </c>
      <c r="B4802" s="0" t="s">
        <v>110</v>
      </c>
      <c r="C4802" s="0" t="s">
        <v>108</v>
      </c>
      <c r="D4802" s="116" t="n">
        <v>42217</v>
      </c>
      <c r="E4802" s="0" t="n">
        <v>0.41</v>
      </c>
      <c r="F4802" s="0" t="n">
        <v>3133112</v>
      </c>
      <c r="G4802" s="151" t="s">
        <v>111</v>
      </c>
      <c r="H4802" s="151" t="s">
        <v>111</v>
      </c>
      <c r="I4802" s="152" t="s">
        <v>112</v>
      </c>
    </row>
    <row r="4803" customFormat="false" ht="12.75" hidden="false" customHeight="false" outlineLevel="0" collapsed="false">
      <c r="A4803" s="0" t="s">
        <v>51</v>
      </c>
      <c r="B4803" s="0" t="s">
        <v>113</v>
      </c>
      <c r="C4803" s="0" t="s">
        <v>108</v>
      </c>
      <c r="D4803" s="116" t="n">
        <v>42217</v>
      </c>
      <c r="E4803" s="0" t="n">
        <v>0.01</v>
      </c>
      <c r="F4803" s="0" t="n">
        <v>3133113</v>
      </c>
      <c r="G4803" s="151" t="s">
        <v>111</v>
      </c>
      <c r="H4803" s="151" t="s">
        <v>111</v>
      </c>
      <c r="I4803" s="152" t="s">
        <v>112</v>
      </c>
    </row>
    <row r="4804" customFormat="false" ht="12.75" hidden="false" customHeight="false" outlineLevel="0" collapsed="false">
      <c r="A4804" s="0" t="s">
        <v>52</v>
      </c>
      <c r="B4804" s="0" t="s">
        <v>110</v>
      </c>
      <c r="C4804" s="0" t="s">
        <v>108</v>
      </c>
      <c r="D4804" s="116" t="n">
        <v>42217</v>
      </c>
      <c r="E4804" s="0" t="n">
        <v>0.41</v>
      </c>
      <c r="F4804" s="0" t="n">
        <v>3133114</v>
      </c>
      <c r="G4804" s="151" t="s">
        <v>111</v>
      </c>
      <c r="H4804" s="151" t="s">
        <v>111</v>
      </c>
      <c r="I4804" s="152" t="s">
        <v>112</v>
      </c>
    </row>
    <row r="4805" customFormat="false" ht="12.75" hidden="false" customHeight="false" outlineLevel="0" collapsed="false">
      <c r="A4805" s="0" t="s">
        <v>52</v>
      </c>
      <c r="B4805" s="0" t="s">
        <v>113</v>
      </c>
      <c r="C4805" s="0" t="s">
        <v>108</v>
      </c>
      <c r="D4805" s="116" t="n">
        <v>42217</v>
      </c>
      <c r="E4805" s="0" t="n">
        <v>-0.02</v>
      </c>
      <c r="F4805" s="0" t="n">
        <v>3133115</v>
      </c>
      <c r="G4805" s="151" t="s">
        <v>111</v>
      </c>
      <c r="H4805" s="151" t="s">
        <v>111</v>
      </c>
      <c r="I4805" s="152" t="s">
        <v>112</v>
      </c>
    </row>
    <row r="4806" customFormat="false" ht="12.75" hidden="false" customHeight="false" outlineLevel="0" collapsed="false">
      <c r="A4806" s="0" t="s">
        <v>17</v>
      </c>
      <c r="B4806" s="0" t="s">
        <v>110</v>
      </c>
      <c r="C4806" s="0" t="s">
        <v>108</v>
      </c>
      <c r="D4806" s="116" t="n">
        <v>42217</v>
      </c>
      <c r="E4806" s="0" t="n">
        <v>0</v>
      </c>
      <c r="F4806" s="0" t="n">
        <v>3133116</v>
      </c>
      <c r="G4806" s="151" t="s">
        <v>111</v>
      </c>
      <c r="H4806" s="151" t="s">
        <v>111</v>
      </c>
      <c r="I4806" s="152" t="s">
        <v>112</v>
      </c>
    </row>
    <row r="4807" customFormat="false" ht="12.75" hidden="false" customHeight="false" outlineLevel="0" collapsed="false">
      <c r="A4807" s="0" t="s">
        <v>17</v>
      </c>
      <c r="B4807" s="0" t="s">
        <v>113</v>
      </c>
      <c r="C4807" s="0" t="s">
        <v>108</v>
      </c>
      <c r="D4807" s="116" t="n">
        <v>42217</v>
      </c>
      <c r="E4807" s="0" t="n">
        <v>0</v>
      </c>
      <c r="F4807" s="0" t="n">
        <v>3133117</v>
      </c>
      <c r="G4807" s="151" t="s">
        <v>111</v>
      </c>
      <c r="H4807" s="151" t="s">
        <v>111</v>
      </c>
      <c r="I4807" s="152" t="s">
        <v>112</v>
      </c>
    </row>
    <row r="4808" customFormat="false" ht="12.75" hidden="false" customHeight="false" outlineLevel="0" collapsed="false">
      <c r="A4808" s="0" t="s">
        <v>18</v>
      </c>
      <c r="B4808" s="0" t="s">
        <v>110</v>
      </c>
      <c r="C4808" s="0" t="s">
        <v>108</v>
      </c>
      <c r="D4808" s="116" t="n">
        <v>42217</v>
      </c>
      <c r="E4808" s="0" t="n">
        <v>0</v>
      </c>
      <c r="F4808" s="0" t="n">
        <v>3133118</v>
      </c>
      <c r="G4808" s="151" t="s">
        <v>111</v>
      </c>
      <c r="H4808" s="151" t="s">
        <v>111</v>
      </c>
      <c r="I4808" s="152" t="s">
        <v>112</v>
      </c>
    </row>
    <row r="4809" customFormat="false" ht="12.75" hidden="false" customHeight="false" outlineLevel="0" collapsed="false">
      <c r="A4809" s="0" t="s">
        <v>18</v>
      </c>
      <c r="B4809" s="0" t="s">
        <v>113</v>
      </c>
      <c r="C4809" s="0" t="s">
        <v>108</v>
      </c>
      <c r="D4809" s="116" t="n">
        <v>42217</v>
      </c>
      <c r="E4809" s="0" t="n">
        <v>0</v>
      </c>
      <c r="F4809" s="0" t="n">
        <v>3133119</v>
      </c>
      <c r="G4809" s="151" t="s">
        <v>111</v>
      </c>
      <c r="H4809" s="151" t="s">
        <v>111</v>
      </c>
      <c r="I4809" s="152" t="s">
        <v>112</v>
      </c>
    </row>
    <row r="4810" customFormat="false" ht="12.75" hidden="false" customHeight="false" outlineLevel="0" collapsed="false">
      <c r="A4810" s="0" t="s">
        <v>19</v>
      </c>
      <c r="B4810" s="0" t="s">
        <v>110</v>
      </c>
      <c r="C4810" s="0" t="s">
        <v>108</v>
      </c>
      <c r="D4810" s="116" t="n">
        <v>42217</v>
      </c>
      <c r="E4810" s="0" t="n">
        <v>0.4</v>
      </c>
      <c r="F4810" s="0" t="n">
        <v>3133120</v>
      </c>
      <c r="G4810" s="151" t="s">
        <v>111</v>
      </c>
      <c r="H4810" s="151" t="s">
        <v>111</v>
      </c>
      <c r="I4810" s="152" t="s">
        <v>112</v>
      </c>
    </row>
    <row r="4811" customFormat="false" ht="12.75" hidden="false" customHeight="false" outlineLevel="0" collapsed="false">
      <c r="A4811" s="0" t="s">
        <v>19</v>
      </c>
      <c r="B4811" s="0" t="s">
        <v>113</v>
      </c>
      <c r="C4811" s="0" t="s">
        <v>108</v>
      </c>
      <c r="D4811" s="116" t="n">
        <v>42217</v>
      </c>
      <c r="E4811" s="0" t="n">
        <v>0.02</v>
      </c>
      <c r="F4811" s="0" t="n">
        <v>3133121</v>
      </c>
      <c r="G4811" s="151" t="s">
        <v>111</v>
      </c>
      <c r="H4811" s="151" t="s">
        <v>111</v>
      </c>
      <c r="I4811" s="152" t="s">
        <v>112</v>
      </c>
    </row>
    <row r="4812" customFormat="false" ht="12.75" hidden="false" customHeight="false" outlineLevel="0" collapsed="false">
      <c r="A4812" s="0" t="s">
        <v>21</v>
      </c>
      <c r="B4812" s="0" t="s">
        <v>110</v>
      </c>
      <c r="C4812" s="0" t="s">
        <v>108</v>
      </c>
      <c r="D4812" s="116" t="n">
        <v>42217</v>
      </c>
      <c r="E4812" s="0" t="n">
        <v>0</v>
      </c>
      <c r="F4812" s="0" t="n">
        <v>3133122</v>
      </c>
      <c r="G4812" s="151" t="s">
        <v>111</v>
      </c>
      <c r="H4812" s="151" t="s">
        <v>111</v>
      </c>
      <c r="I4812" s="152" t="s">
        <v>112</v>
      </c>
    </row>
    <row r="4813" customFormat="false" ht="12.75" hidden="false" customHeight="false" outlineLevel="0" collapsed="false">
      <c r="A4813" s="0" t="s">
        <v>21</v>
      </c>
      <c r="B4813" s="0" t="s">
        <v>113</v>
      </c>
      <c r="C4813" s="0" t="s">
        <v>108</v>
      </c>
      <c r="D4813" s="116" t="n">
        <v>42217</v>
      </c>
      <c r="E4813" s="0" t="n">
        <v>0</v>
      </c>
      <c r="F4813" s="0" t="n">
        <v>3133123</v>
      </c>
      <c r="G4813" s="151" t="s">
        <v>111</v>
      </c>
      <c r="H4813" s="151" t="s">
        <v>111</v>
      </c>
      <c r="I4813" s="152" t="s">
        <v>112</v>
      </c>
    </row>
    <row r="4814" customFormat="false" ht="12.75" hidden="false" customHeight="false" outlineLevel="0" collapsed="false">
      <c r="A4814" s="0" t="s">
        <v>73</v>
      </c>
      <c r="B4814" s="0" t="s">
        <v>80</v>
      </c>
      <c r="C4814" s="0" t="s">
        <v>108</v>
      </c>
      <c r="D4814" s="116" t="n">
        <v>42217</v>
      </c>
      <c r="E4814" s="0" t="n">
        <v>-0.005</v>
      </c>
      <c r="F4814" s="0" t="n">
        <v>3133124</v>
      </c>
      <c r="G4814" s="151" t="s">
        <v>111</v>
      </c>
      <c r="H4814" s="151" t="s">
        <v>111</v>
      </c>
      <c r="I4814" s="152" t="s">
        <v>112</v>
      </c>
    </row>
    <row r="4815" customFormat="false" ht="12.75" hidden="false" customHeight="false" outlineLevel="0" collapsed="false">
      <c r="A4815" s="0" t="s">
        <v>74</v>
      </c>
      <c r="B4815" s="0" t="s">
        <v>80</v>
      </c>
      <c r="C4815" s="0" t="s">
        <v>108</v>
      </c>
      <c r="D4815" s="116" t="n">
        <v>42217</v>
      </c>
      <c r="E4815" s="0" t="n">
        <v>0.01</v>
      </c>
      <c r="F4815" s="0" t="n">
        <v>3133125</v>
      </c>
      <c r="G4815" s="151" t="s">
        <v>111</v>
      </c>
      <c r="H4815" s="151" t="s">
        <v>111</v>
      </c>
      <c r="I4815" s="152" t="s">
        <v>112</v>
      </c>
    </row>
    <row r="4816" customFormat="false" ht="12.75" hidden="false" customHeight="false" outlineLevel="0" collapsed="false">
      <c r="A4816" s="0" t="s">
        <v>75</v>
      </c>
      <c r="B4816" s="0" t="s">
        <v>80</v>
      </c>
      <c r="C4816" s="0" t="s">
        <v>108</v>
      </c>
      <c r="D4816" s="116" t="n">
        <v>42217</v>
      </c>
      <c r="E4816" s="0" t="n">
        <v>-0.02</v>
      </c>
      <c r="F4816" s="0" t="n">
        <v>3133126</v>
      </c>
      <c r="G4816" s="151" t="s">
        <v>111</v>
      </c>
      <c r="H4816" s="151" t="s">
        <v>111</v>
      </c>
      <c r="I4816" s="152" t="s">
        <v>112</v>
      </c>
    </row>
    <row r="4817" customFormat="false" ht="12.75" hidden="false" customHeight="false" outlineLevel="0" collapsed="false">
      <c r="A4817" s="0" t="s">
        <v>76</v>
      </c>
      <c r="B4817" s="0" t="s">
        <v>80</v>
      </c>
      <c r="C4817" s="0" t="s">
        <v>108</v>
      </c>
      <c r="D4817" s="116" t="n">
        <v>42217</v>
      </c>
      <c r="E4817" s="0" t="n">
        <v>0.01</v>
      </c>
      <c r="F4817" s="0" t="n">
        <v>3133127</v>
      </c>
      <c r="G4817" s="151" t="s">
        <v>111</v>
      </c>
      <c r="H4817" s="151" t="s">
        <v>111</v>
      </c>
      <c r="I4817" s="152" t="s">
        <v>112</v>
      </c>
    </row>
    <row r="4818" customFormat="false" ht="12.75" hidden="false" customHeight="false" outlineLevel="0" collapsed="false">
      <c r="A4818" s="0" t="s">
        <v>72</v>
      </c>
      <c r="B4818" s="0" t="s">
        <v>80</v>
      </c>
      <c r="C4818" s="0" t="s">
        <v>108</v>
      </c>
      <c r="D4818" s="116" t="n">
        <v>42217</v>
      </c>
      <c r="E4818" s="158" t="n">
        <v>42248</v>
      </c>
      <c r="I4818" s="152" t="s">
        <v>109</v>
      </c>
    </row>
    <row r="4819" customFormat="false" ht="12.75" hidden="false" customHeight="false" outlineLevel="0" collapsed="false">
      <c r="A4819" s="0" t="s">
        <v>59</v>
      </c>
      <c r="B4819" s="0" t="s">
        <v>110</v>
      </c>
      <c r="C4819" s="0" t="s">
        <v>108</v>
      </c>
      <c r="D4819" s="116" t="n">
        <v>42248</v>
      </c>
      <c r="E4819" s="0" t="n">
        <v>0.3975</v>
      </c>
      <c r="F4819" s="0" t="n">
        <v>3133100</v>
      </c>
      <c r="G4819" s="151" t="s">
        <v>111</v>
      </c>
      <c r="H4819" s="151" t="s">
        <v>111</v>
      </c>
      <c r="I4819" s="152" t="s">
        <v>112</v>
      </c>
    </row>
    <row r="4820" customFormat="false" ht="12.75" hidden="false" customHeight="false" outlineLevel="0" collapsed="false">
      <c r="A4820" s="0" t="s">
        <v>59</v>
      </c>
      <c r="B4820" s="0" t="s">
        <v>113</v>
      </c>
      <c r="C4820" s="0" t="s">
        <v>108</v>
      </c>
      <c r="D4820" s="116" t="n">
        <v>42248</v>
      </c>
      <c r="E4820" s="0" t="n">
        <v>0.02</v>
      </c>
      <c r="F4820" s="0" t="n">
        <v>3133101</v>
      </c>
      <c r="G4820" s="151" t="s">
        <v>111</v>
      </c>
      <c r="H4820" s="151" t="s">
        <v>111</v>
      </c>
      <c r="I4820" s="152" t="s">
        <v>112</v>
      </c>
    </row>
    <row r="4821" customFormat="false" ht="12.75" hidden="false" customHeight="false" outlineLevel="0" collapsed="false">
      <c r="A4821" s="0" t="s">
        <v>60</v>
      </c>
      <c r="B4821" s="0" t="s">
        <v>110</v>
      </c>
      <c r="C4821" s="0" t="s">
        <v>108</v>
      </c>
      <c r="D4821" s="116" t="n">
        <v>42248</v>
      </c>
      <c r="E4821" s="0" t="n">
        <v>0.3975</v>
      </c>
      <c r="F4821" s="0" t="n">
        <v>3133102</v>
      </c>
      <c r="G4821" s="151" t="s">
        <v>111</v>
      </c>
      <c r="H4821" s="151" t="s">
        <v>111</v>
      </c>
      <c r="I4821" s="152" t="s">
        <v>112</v>
      </c>
    </row>
    <row r="4822" customFormat="false" ht="12.75" hidden="false" customHeight="false" outlineLevel="0" collapsed="false">
      <c r="A4822" s="0" t="s">
        <v>60</v>
      </c>
      <c r="B4822" s="0" t="s">
        <v>113</v>
      </c>
      <c r="C4822" s="0" t="s">
        <v>108</v>
      </c>
      <c r="D4822" s="116" t="n">
        <v>42248</v>
      </c>
      <c r="E4822" s="0" t="n">
        <v>0.05</v>
      </c>
      <c r="F4822" s="0" t="n">
        <v>3133103</v>
      </c>
      <c r="G4822" s="151" t="s">
        <v>111</v>
      </c>
      <c r="H4822" s="151" t="s">
        <v>111</v>
      </c>
      <c r="I4822" s="152" t="s">
        <v>112</v>
      </c>
    </row>
    <row r="4823" customFormat="false" ht="12.75" hidden="false" customHeight="false" outlineLevel="0" collapsed="false">
      <c r="A4823" s="0" t="s">
        <v>61</v>
      </c>
      <c r="B4823" s="0" t="s">
        <v>110</v>
      </c>
      <c r="C4823" s="0" t="s">
        <v>108</v>
      </c>
      <c r="D4823" s="116" t="n">
        <v>42248</v>
      </c>
      <c r="E4823" s="0" t="n">
        <v>0.3975</v>
      </c>
      <c r="F4823" s="0" t="n">
        <v>3133104</v>
      </c>
      <c r="G4823" s="151" t="s">
        <v>111</v>
      </c>
      <c r="H4823" s="151" t="s">
        <v>111</v>
      </c>
      <c r="I4823" s="152" t="s">
        <v>112</v>
      </c>
    </row>
    <row r="4824" customFormat="false" ht="12.75" hidden="false" customHeight="false" outlineLevel="0" collapsed="false">
      <c r="A4824" s="0" t="s">
        <v>61</v>
      </c>
      <c r="B4824" s="0" t="s">
        <v>113</v>
      </c>
      <c r="C4824" s="0" t="s">
        <v>108</v>
      </c>
      <c r="D4824" s="116" t="n">
        <v>42248</v>
      </c>
      <c r="E4824" s="0" t="n">
        <v>0.02</v>
      </c>
      <c r="F4824" s="0" t="n">
        <v>3133105</v>
      </c>
      <c r="G4824" s="151" t="s">
        <v>111</v>
      </c>
      <c r="H4824" s="151" t="s">
        <v>111</v>
      </c>
      <c r="I4824" s="152" t="s">
        <v>112</v>
      </c>
    </row>
    <row r="4825" customFormat="false" ht="12.75" hidden="false" customHeight="false" outlineLevel="0" collapsed="false">
      <c r="A4825" s="0" t="s">
        <v>62</v>
      </c>
      <c r="B4825" s="0" t="s">
        <v>110</v>
      </c>
      <c r="C4825" s="0" t="s">
        <v>108</v>
      </c>
      <c r="D4825" s="116" t="n">
        <v>42248</v>
      </c>
      <c r="E4825" s="0" t="n">
        <v>0.3975</v>
      </c>
      <c r="F4825" s="0" t="n">
        <v>3133106</v>
      </c>
      <c r="G4825" s="151" t="s">
        <v>111</v>
      </c>
      <c r="H4825" s="151" t="s">
        <v>111</v>
      </c>
      <c r="I4825" s="152" t="s">
        <v>112</v>
      </c>
    </row>
    <row r="4826" customFormat="false" ht="12.75" hidden="false" customHeight="false" outlineLevel="0" collapsed="false">
      <c r="A4826" s="0" t="s">
        <v>62</v>
      </c>
      <c r="B4826" s="0" t="s">
        <v>113</v>
      </c>
      <c r="C4826" s="0" t="s">
        <v>108</v>
      </c>
      <c r="D4826" s="116" t="n">
        <v>42248</v>
      </c>
      <c r="E4826" s="0" t="n">
        <v>0.05</v>
      </c>
      <c r="F4826" s="0" t="n">
        <v>3133107</v>
      </c>
      <c r="G4826" s="151" t="s">
        <v>111</v>
      </c>
      <c r="H4826" s="151" t="s">
        <v>111</v>
      </c>
      <c r="I4826" s="152" t="s">
        <v>112</v>
      </c>
    </row>
    <row r="4827" customFormat="false" ht="12.75" hidden="false" customHeight="false" outlineLevel="0" collapsed="false">
      <c r="A4827" s="0" t="s">
        <v>49</v>
      </c>
      <c r="B4827" s="0" t="s">
        <v>110</v>
      </c>
      <c r="C4827" s="0" t="s">
        <v>108</v>
      </c>
      <c r="D4827" s="116" t="n">
        <v>42248</v>
      </c>
      <c r="E4827" s="0" t="n">
        <v>0.315</v>
      </c>
      <c r="F4827" s="0" t="n">
        <v>3133108</v>
      </c>
      <c r="G4827" s="151" t="s">
        <v>111</v>
      </c>
      <c r="H4827" s="151" t="s">
        <v>111</v>
      </c>
      <c r="I4827" s="152" t="s">
        <v>112</v>
      </c>
    </row>
    <row r="4828" customFormat="false" ht="12.75" hidden="false" customHeight="false" outlineLevel="0" collapsed="false">
      <c r="A4828" s="0" t="s">
        <v>49</v>
      </c>
      <c r="B4828" s="0" t="s">
        <v>113</v>
      </c>
      <c r="C4828" s="0" t="s">
        <v>108</v>
      </c>
      <c r="D4828" s="116" t="n">
        <v>42248</v>
      </c>
      <c r="E4828" s="0" t="n">
        <v>-0.005</v>
      </c>
      <c r="F4828" s="0" t="n">
        <v>3133109</v>
      </c>
      <c r="G4828" s="151" t="s">
        <v>111</v>
      </c>
      <c r="H4828" s="151" t="s">
        <v>111</v>
      </c>
      <c r="I4828" s="152" t="s">
        <v>112</v>
      </c>
    </row>
    <row r="4829" customFormat="false" ht="12.75" hidden="false" customHeight="false" outlineLevel="0" collapsed="false">
      <c r="A4829" s="0" t="s">
        <v>50</v>
      </c>
      <c r="B4829" s="0" t="s">
        <v>110</v>
      </c>
      <c r="C4829" s="0" t="s">
        <v>108</v>
      </c>
      <c r="D4829" s="116" t="n">
        <v>42248</v>
      </c>
      <c r="E4829" s="0" t="n">
        <v>0.36</v>
      </c>
      <c r="F4829" s="0" t="n">
        <v>3133110</v>
      </c>
      <c r="G4829" s="151" t="s">
        <v>111</v>
      </c>
      <c r="H4829" s="151" t="s">
        <v>111</v>
      </c>
      <c r="I4829" s="152" t="s">
        <v>112</v>
      </c>
    </row>
    <row r="4830" customFormat="false" ht="12.75" hidden="false" customHeight="false" outlineLevel="0" collapsed="false">
      <c r="A4830" s="0" t="s">
        <v>50</v>
      </c>
      <c r="B4830" s="0" t="s">
        <v>113</v>
      </c>
      <c r="C4830" s="0" t="s">
        <v>108</v>
      </c>
      <c r="D4830" s="116" t="n">
        <v>42248</v>
      </c>
      <c r="E4830" s="0" t="n">
        <v>-0.04</v>
      </c>
      <c r="F4830" s="0" t="n">
        <v>3133111</v>
      </c>
      <c r="G4830" s="151" t="s">
        <v>111</v>
      </c>
      <c r="H4830" s="151" t="s">
        <v>111</v>
      </c>
      <c r="I4830" s="152" t="s">
        <v>112</v>
      </c>
    </row>
    <row r="4831" customFormat="false" ht="12.75" hidden="false" customHeight="false" outlineLevel="0" collapsed="false">
      <c r="A4831" s="0" t="s">
        <v>51</v>
      </c>
      <c r="B4831" s="0" t="s">
        <v>110</v>
      </c>
      <c r="C4831" s="0" t="s">
        <v>108</v>
      </c>
      <c r="D4831" s="116" t="n">
        <v>42248</v>
      </c>
      <c r="E4831" s="0" t="n">
        <v>0.36</v>
      </c>
      <c r="F4831" s="0" t="n">
        <v>3133112</v>
      </c>
      <c r="G4831" s="151" t="s">
        <v>111</v>
      </c>
      <c r="H4831" s="151" t="s">
        <v>111</v>
      </c>
      <c r="I4831" s="152" t="s">
        <v>112</v>
      </c>
    </row>
    <row r="4832" customFormat="false" ht="12.75" hidden="false" customHeight="false" outlineLevel="0" collapsed="false">
      <c r="A4832" s="0" t="s">
        <v>51</v>
      </c>
      <c r="B4832" s="0" t="s">
        <v>113</v>
      </c>
      <c r="C4832" s="0" t="s">
        <v>108</v>
      </c>
      <c r="D4832" s="116" t="n">
        <v>42248</v>
      </c>
      <c r="E4832" s="0" t="n">
        <v>0.01</v>
      </c>
      <c r="F4832" s="0" t="n">
        <v>3133113</v>
      </c>
      <c r="G4832" s="151" t="s">
        <v>111</v>
      </c>
      <c r="H4832" s="151" t="s">
        <v>111</v>
      </c>
      <c r="I4832" s="152" t="s">
        <v>112</v>
      </c>
    </row>
    <row r="4833" customFormat="false" ht="12.75" hidden="false" customHeight="false" outlineLevel="0" collapsed="false">
      <c r="A4833" s="0" t="s">
        <v>52</v>
      </c>
      <c r="B4833" s="0" t="s">
        <v>110</v>
      </c>
      <c r="C4833" s="0" t="s">
        <v>108</v>
      </c>
      <c r="D4833" s="116" t="n">
        <v>42248</v>
      </c>
      <c r="E4833" s="0" t="n">
        <v>0.36</v>
      </c>
      <c r="F4833" s="0" t="n">
        <v>3133114</v>
      </c>
      <c r="G4833" s="151" t="s">
        <v>111</v>
      </c>
      <c r="H4833" s="151" t="s">
        <v>111</v>
      </c>
      <c r="I4833" s="152" t="s">
        <v>112</v>
      </c>
    </row>
    <row r="4834" customFormat="false" ht="12.75" hidden="false" customHeight="false" outlineLevel="0" collapsed="false">
      <c r="A4834" s="0" t="s">
        <v>52</v>
      </c>
      <c r="B4834" s="0" t="s">
        <v>113</v>
      </c>
      <c r="C4834" s="0" t="s">
        <v>108</v>
      </c>
      <c r="D4834" s="116" t="n">
        <v>42248</v>
      </c>
      <c r="E4834" s="0" t="n">
        <v>-0.02</v>
      </c>
      <c r="F4834" s="0" t="n">
        <v>3133115</v>
      </c>
      <c r="G4834" s="151" t="s">
        <v>111</v>
      </c>
      <c r="H4834" s="151" t="s">
        <v>111</v>
      </c>
      <c r="I4834" s="152" t="s">
        <v>112</v>
      </c>
    </row>
    <row r="4835" customFormat="false" ht="12.75" hidden="false" customHeight="false" outlineLevel="0" collapsed="false">
      <c r="A4835" s="0" t="s">
        <v>17</v>
      </c>
      <c r="B4835" s="0" t="s">
        <v>110</v>
      </c>
      <c r="C4835" s="0" t="s">
        <v>108</v>
      </c>
      <c r="D4835" s="116" t="n">
        <v>42248</v>
      </c>
      <c r="E4835" s="0" t="n">
        <v>0</v>
      </c>
      <c r="F4835" s="0" t="n">
        <v>3133116</v>
      </c>
      <c r="G4835" s="151" t="s">
        <v>111</v>
      </c>
      <c r="H4835" s="151" t="s">
        <v>111</v>
      </c>
      <c r="I4835" s="152" t="s">
        <v>112</v>
      </c>
    </row>
    <row r="4836" customFormat="false" ht="12.75" hidden="false" customHeight="false" outlineLevel="0" collapsed="false">
      <c r="A4836" s="0" t="s">
        <v>17</v>
      </c>
      <c r="B4836" s="0" t="s">
        <v>113</v>
      </c>
      <c r="C4836" s="0" t="s">
        <v>108</v>
      </c>
      <c r="D4836" s="116" t="n">
        <v>42248</v>
      </c>
      <c r="E4836" s="0" t="n">
        <v>0</v>
      </c>
      <c r="F4836" s="0" t="n">
        <v>3133117</v>
      </c>
      <c r="G4836" s="151" t="s">
        <v>111</v>
      </c>
      <c r="H4836" s="151" t="s">
        <v>111</v>
      </c>
      <c r="I4836" s="152" t="s">
        <v>112</v>
      </c>
    </row>
    <row r="4837" customFormat="false" ht="12.75" hidden="false" customHeight="false" outlineLevel="0" collapsed="false">
      <c r="A4837" s="0" t="s">
        <v>18</v>
      </c>
      <c r="B4837" s="0" t="s">
        <v>110</v>
      </c>
      <c r="C4837" s="0" t="s">
        <v>108</v>
      </c>
      <c r="D4837" s="116" t="n">
        <v>42248</v>
      </c>
      <c r="E4837" s="0" t="n">
        <v>0</v>
      </c>
      <c r="F4837" s="0" t="n">
        <v>3133118</v>
      </c>
      <c r="G4837" s="151" t="s">
        <v>111</v>
      </c>
      <c r="H4837" s="151" t="s">
        <v>111</v>
      </c>
      <c r="I4837" s="152" t="s">
        <v>112</v>
      </c>
    </row>
    <row r="4838" customFormat="false" ht="12.75" hidden="false" customHeight="false" outlineLevel="0" collapsed="false">
      <c r="A4838" s="0" t="s">
        <v>18</v>
      </c>
      <c r="B4838" s="0" t="s">
        <v>113</v>
      </c>
      <c r="C4838" s="0" t="s">
        <v>108</v>
      </c>
      <c r="D4838" s="116" t="n">
        <v>42248</v>
      </c>
      <c r="E4838" s="0" t="n">
        <v>0</v>
      </c>
      <c r="F4838" s="0" t="n">
        <v>3133119</v>
      </c>
      <c r="G4838" s="151" t="s">
        <v>111</v>
      </c>
      <c r="H4838" s="151" t="s">
        <v>111</v>
      </c>
      <c r="I4838" s="152" t="s">
        <v>112</v>
      </c>
    </row>
    <row r="4839" customFormat="false" ht="12.75" hidden="false" customHeight="false" outlineLevel="0" collapsed="false">
      <c r="A4839" s="0" t="s">
        <v>19</v>
      </c>
      <c r="B4839" s="0" t="s">
        <v>110</v>
      </c>
      <c r="C4839" s="0" t="s">
        <v>108</v>
      </c>
      <c r="D4839" s="116" t="n">
        <v>42248</v>
      </c>
      <c r="E4839" s="0" t="n">
        <v>0.3975</v>
      </c>
      <c r="F4839" s="0" t="n">
        <v>3133120</v>
      </c>
      <c r="G4839" s="151" t="s">
        <v>111</v>
      </c>
      <c r="H4839" s="151" t="s">
        <v>111</v>
      </c>
      <c r="I4839" s="152" t="s">
        <v>112</v>
      </c>
    </row>
    <row r="4840" customFormat="false" ht="12.75" hidden="false" customHeight="false" outlineLevel="0" collapsed="false">
      <c r="A4840" s="0" t="s">
        <v>19</v>
      </c>
      <c r="B4840" s="0" t="s">
        <v>113</v>
      </c>
      <c r="C4840" s="0" t="s">
        <v>108</v>
      </c>
      <c r="D4840" s="116" t="n">
        <v>42248</v>
      </c>
      <c r="E4840" s="0" t="n">
        <v>0.02</v>
      </c>
      <c r="F4840" s="0" t="n">
        <v>3133121</v>
      </c>
      <c r="G4840" s="151" t="s">
        <v>111</v>
      </c>
      <c r="H4840" s="151" t="s">
        <v>111</v>
      </c>
      <c r="I4840" s="152" t="s">
        <v>112</v>
      </c>
    </row>
    <row r="4841" customFormat="false" ht="12.75" hidden="false" customHeight="false" outlineLevel="0" collapsed="false">
      <c r="A4841" s="0" t="s">
        <v>21</v>
      </c>
      <c r="B4841" s="0" t="s">
        <v>110</v>
      </c>
      <c r="C4841" s="0" t="s">
        <v>108</v>
      </c>
      <c r="D4841" s="116" t="n">
        <v>42248</v>
      </c>
      <c r="E4841" s="0" t="n">
        <v>0</v>
      </c>
      <c r="F4841" s="0" t="n">
        <v>3133122</v>
      </c>
      <c r="G4841" s="151" t="s">
        <v>111</v>
      </c>
      <c r="H4841" s="151" t="s">
        <v>111</v>
      </c>
      <c r="I4841" s="152" t="s">
        <v>112</v>
      </c>
    </row>
    <row r="4842" customFormat="false" ht="12.75" hidden="false" customHeight="false" outlineLevel="0" collapsed="false">
      <c r="A4842" s="0" t="s">
        <v>21</v>
      </c>
      <c r="B4842" s="0" t="s">
        <v>113</v>
      </c>
      <c r="C4842" s="0" t="s">
        <v>108</v>
      </c>
      <c r="D4842" s="116" t="n">
        <v>42248</v>
      </c>
      <c r="E4842" s="0" t="n">
        <v>0</v>
      </c>
      <c r="F4842" s="0" t="n">
        <v>3133123</v>
      </c>
      <c r="G4842" s="151" t="s">
        <v>111</v>
      </c>
      <c r="H4842" s="151" t="s">
        <v>111</v>
      </c>
      <c r="I4842" s="152" t="s">
        <v>112</v>
      </c>
    </row>
    <row r="4843" customFormat="false" ht="12.75" hidden="false" customHeight="false" outlineLevel="0" collapsed="false">
      <c r="A4843" s="0" t="s">
        <v>73</v>
      </c>
      <c r="B4843" s="0" t="s">
        <v>80</v>
      </c>
      <c r="C4843" s="0" t="s">
        <v>108</v>
      </c>
      <c r="D4843" s="116" t="n">
        <v>42248</v>
      </c>
      <c r="E4843" s="0" t="n">
        <v>-0.005</v>
      </c>
      <c r="F4843" s="0" t="n">
        <v>3133124</v>
      </c>
      <c r="G4843" s="151" t="s">
        <v>111</v>
      </c>
      <c r="H4843" s="151" t="s">
        <v>111</v>
      </c>
      <c r="I4843" s="152" t="s">
        <v>112</v>
      </c>
    </row>
    <row r="4844" customFormat="false" ht="12.75" hidden="false" customHeight="false" outlineLevel="0" collapsed="false">
      <c r="A4844" s="0" t="s">
        <v>74</v>
      </c>
      <c r="B4844" s="0" t="s">
        <v>80</v>
      </c>
      <c r="C4844" s="0" t="s">
        <v>108</v>
      </c>
      <c r="D4844" s="116" t="n">
        <v>42248</v>
      </c>
      <c r="E4844" s="0" t="n">
        <v>0.01</v>
      </c>
      <c r="F4844" s="0" t="n">
        <v>3133125</v>
      </c>
      <c r="G4844" s="151" t="s">
        <v>111</v>
      </c>
      <c r="H4844" s="151" t="s">
        <v>111</v>
      </c>
      <c r="I4844" s="152" t="s">
        <v>112</v>
      </c>
    </row>
    <row r="4845" customFormat="false" ht="12.75" hidden="false" customHeight="false" outlineLevel="0" collapsed="false">
      <c r="A4845" s="0" t="s">
        <v>75</v>
      </c>
      <c r="B4845" s="0" t="s">
        <v>80</v>
      </c>
      <c r="C4845" s="0" t="s">
        <v>108</v>
      </c>
      <c r="D4845" s="116" t="n">
        <v>42248</v>
      </c>
      <c r="E4845" s="0" t="n">
        <v>-0.02</v>
      </c>
      <c r="F4845" s="0" t="n">
        <v>3133126</v>
      </c>
      <c r="G4845" s="151" t="s">
        <v>111</v>
      </c>
      <c r="H4845" s="151" t="s">
        <v>111</v>
      </c>
      <c r="I4845" s="152" t="s">
        <v>112</v>
      </c>
    </row>
    <row r="4846" customFormat="false" ht="12.75" hidden="false" customHeight="false" outlineLevel="0" collapsed="false">
      <c r="A4846" s="0" t="s">
        <v>76</v>
      </c>
      <c r="B4846" s="0" t="s">
        <v>80</v>
      </c>
      <c r="C4846" s="0" t="s">
        <v>108</v>
      </c>
      <c r="D4846" s="116" t="n">
        <v>42248</v>
      </c>
      <c r="E4846" s="0" t="n">
        <v>0.01</v>
      </c>
      <c r="F4846" s="0" t="n">
        <v>3133127</v>
      </c>
      <c r="G4846" s="151" t="s">
        <v>111</v>
      </c>
      <c r="H4846" s="151" t="s">
        <v>111</v>
      </c>
      <c r="I4846" s="152" t="s">
        <v>112</v>
      </c>
    </row>
    <row r="4847" customFormat="false" ht="12.75" hidden="false" customHeight="false" outlineLevel="0" collapsed="false">
      <c r="A4847" s="0" t="s">
        <v>72</v>
      </c>
      <c r="B4847" s="0" t="s">
        <v>80</v>
      </c>
      <c r="C4847" s="0" t="s">
        <v>108</v>
      </c>
      <c r="D4847" s="116" t="n">
        <v>42248</v>
      </c>
      <c r="E4847" s="158" t="n">
        <v>42278</v>
      </c>
      <c r="I4847" s="152" t="s">
        <v>109</v>
      </c>
    </row>
    <row r="4848" customFormat="false" ht="12.75" hidden="false" customHeight="false" outlineLevel="0" collapsed="false">
      <c r="A4848" s="0" t="s">
        <v>59</v>
      </c>
      <c r="B4848" s="0" t="s">
        <v>110</v>
      </c>
      <c r="C4848" s="0" t="s">
        <v>108</v>
      </c>
      <c r="D4848" s="116" t="n">
        <v>42278</v>
      </c>
      <c r="E4848" s="0" t="n">
        <v>0.4</v>
      </c>
      <c r="F4848" s="0" t="n">
        <v>3133100</v>
      </c>
      <c r="G4848" s="151" t="s">
        <v>111</v>
      </c>
      <c r="H4848" s="151" t="s">
        <v>111</v>
      </c>
      <c r="I4848" s="152" t="s">
        <v>112</v>
      </c>
    </row>
    <row r="4849" customFormat="false" ht="12.75" hidden="false" customHeight="false" outlineLevel="0" collapsed="false">
      <c r="A4849" s="0" t="s">
        <v>59</v>
      </c>
      <c r="B4849" s="0" t="s">
        <v>113</v>
      </c>
      <c r="C4849" s="0" t="s">
        <v>108</v>
      </c>
      <c r="D4849" s="116" t="n">
        <v>42278</v>
      </c>
      <c r="E4849" s="0" t="n">
        <v>0.02</v>
      </c>
      <c r="F4849" s="0" t="n">
        <v>3133101</v>
      </c>
      <c r="G4849" s="151" t="s">
        <v>111</v>
      </c>
      <c r="H4849" s="151" t="s">
        <v>111</v>
      </c>
      <c r="I4849" s="152" t="s">
        <v>112</v>
      </c>
    </row>
    <row r="4850" customFormat="false" ht="12.75" hidden="false" customHeight="false" outlineLevel="0" collapsed="false">
      <c r="A4850" s="0" t="s">
        <v>60</v>
      </c>
      <c r="B4850" s="0" t="s">
        <v>110</v>
      </c>
      <c r="C4850" s="0" t="s">
        <v>108</v>
      </c>
      <c r="D4850" s="116" t="n">
        <v>42278</v>
      </c>
      <c r="E4850" s="0" t="n">
        <v>0.4</v>
      </c>
      <c r="F4850" s="0" t="n">
        <v>3133102</v>
      </c>
      <c r="G4850" s="151" t="s">
        <v>111</v>
      </c>
      <c r="H4850" s="151" t="s">
        <v>111</v>
      </c>
      <c r="I4850" s="152" t="s">
        <v>112</v>
      </c>
    </row>
    <row r="4851" customFormat="false" ht="12.75" hidden="false" customHeight="false" outlineLevel="0" collapsed="false">
      <c r="A4851" s="0" t="s">
        <v>60</v>
      </c>
      <c r="B4851" s="0" t="s">
        <v>113</v>
      </c>
      <c r="C4851" s="0" t="s">
        <v>108</v>
      </c>
      <c r="D4851" s="116" t="n">
        <v>42278</v>
      </c>
      <c r="E4851" s="0" t="n">
        <v>0.05</v>
      </c>
      <c r="F4851" s="0" t="n">
        <v>3133103</v>
      </c>
      <c r="G4851" s="151" t="s">
        <v>111</v>
      </c>
      <c r="H4851" s="151" t="s">
        <v>111</v>
      </c>
      <c r="I4851" s="152" t="s">
        <v>112</v>
      </c>
    </row>
    <row r="4852" customFormat="false" ht="12.75" hidden="false" customHeight="false" outlineLevel="0" collapsed="false">
      <c r="A4852" s="0" t="s">
        <v>61</v>
      </c>
      <c r="B4852" s="0" t="s">
        <v>110</v>
      </c>
      <c r="C4852" s="0" t="s">
        <v>108</v>
      </c>
      <c r="D4852" s="116" t="n">
        <v>42278</v>
      </c>
      <c r="E4852" s="0" t="n">
        <v>0.4</v>
      </c>
      <c r="F4852" s="0" t="n">
        <v>3133104</v>
      </c>
      <c r="G4852" s="151" t="s">
        <v>111</v>
      </c>
      <c r="H4852" s="151" t="s">
        <v>111</v>
      </c>
      <c r="I4852" s="152" t="s">
        <v>112</v>
      </c>
    </row>
    <row r="4853" customFormat="false" ht="12.75" hidden="false" customHeight="false" outlineLevel="0" collapsed="false">
      <c r="A4853" s="0" t="s">
        <v>61</v>
      </c>
      <c r="B4853" s="0" t="s">
        <v>113</v>
      </c>
      <c r="C4853" s="0" t="s">
        <v>108</v>
      </c>
      <c r="D4853" s="116" t="n">
        <v>42278</v>
      </c>
      <c r="E4853" s="0" t="n">
        <v>0.02</v>
      </c>
      <c r="F4853" s="0" t="n">
        <v>3133105</v>
      </c>
      <c r="G4853" s="151" t="s">
        <v>111</v>
      </c>
      <c r="H4853" s="151" t="s">
        <v>111</v>
      </c>
      <c r="I4853" s="152" t="s">
        <v>112</v>
      </c>
    </row>
    <row r="4854" customFormat="false" ht="12.75" hidden="false" customHeight="false" outlineLevel="0" collapsed="false">
      <c r="A4854" s="0" t="s">
        <v>62</v>
      </c>
      <c r="B4854" s="0" t="s">
        <v>110</v>
      </c>
      <c r="C4854" s="0" t="s">
        <v>108</v>
      </c>
      <c r="D4854" s="116" t="n">
        <v>42278</v>
      </c>
      <c r="E4854" s="0" t="n">
        <v>0.4</v>
      </c>
      <c r="F4854" s="0" t="n">
        <v>3133106</v>
      </c>
      <c r="G4854" s="151" t="s">
        <v>111</v>
      </c>
      <c r="H4854" s="151" t="s">
        <v>111</v>
      </c>
      <c r="I4854" s="152" t="s">
        <v>112</v>
      </c>
    </row>
    <row r="4855" customFormat="false" ht="12.75" hidden="false" customHeight="false" outlineLevel="0" collapsed="false">
      <c r="A4855" s="0" t="s">
        <v>62</v>
      </c>
      <c r="B4855" s="0" t="s">
        <v>113</v>
      </c>
      <c r="C4855" s="0" t="s">
        <v>108</v>
      </c>
      <c r="D4855" s="116" t="n">
        <v>42278</v>
      </c>
      <c r="E4855" s="0" t="n">
        <v>0.05</v>
      </c>
      <c r="F4855" s="0" t="n">
        <v>3133107</v>
      </c>
      <c r="G4855" s="151" t="s">
        <v>111</v>
      </c>
      <c r="H4855" s="151" t="s">
        <v>111</v>
      </c>
      <c r="I4855" s="152" t="s">
        <v>112</v>
      </c>
    </row>
    <row r="4856" customFormat="false" ht="12.75" hidden="false" customHeight="false" outlineLevel="0" collapsed="false">
      <c r="A4856" s="0" t="s">
        <v>49</v>
      </c>
      <c r="B4856" s="0" t="s">
        <v>110</v>
      </c>
      <c r="C4856" s="0" t="s">
        <v>108</v>
      </c>
      <c r="D4856" s="116" t="n">
        <v>42278</v>
      </c>
      <c r="E4856" s="0" t="n">
        <v>0.36</v>
      </c>
      <c r="F4856" s="0" t="n">
        <v>3133108</v>
      </c>
      <c r="G4856" s="151" t="s">
        <v>111</v>
      </c>
      <c r="H4856" s="151" t="s">
        <v>111</v>
      </c>
      <c r="I4856" s="152" t="s">
        <v>112</v>
      </c>
    </row>
    <row r="4857" customFormat="false" ht="12.75" hidden="false" customHeight="false" outlineLevel="0" collapsed="false">
      <c r="A4857" s="0" t="s">
        <v>49</v>
      </c>
      <c r="B4857" s="0" t="s">
        <v>113</v>
      </c>
      <c r="C4857" s="0" t="s">
        <v>108</v>
      </c>
      <c r="D4857" s="116" t="n">
        <v>42278</v>
      </c>
      <c r="E4857" s="0" t="n">
        <v>-0.005</v>
      </c>
      <c r="F4857" s="0" t="n">
        <v>3133109</v>
      </c>
      <c r="G4857" s="151" t="s">
        <v>111</v>
      </c>
      <c r="H4857" s="151" t="s">
        <v>111</v>
      </c>
      <c r="I4857" s="152" t="s">
        <v>112</v>
      </c>
    </row>
    <row r="4858" customFormat="false" ht="12.75" hidden="false" customHeight="false" outlineLevel="0" collapsed="false">
      <c r="A4858" s="0" t="s">
        <v>50</v>
      </c>
      <c r="B4858" s="0" t="s">
        <v>110</v>
      </c>
      <c r="C4858" s="0" t="s">
        <v>108</v>
      </c>
      <c r="D4858" s="116" t="n">
        <v>42278</v>
      </c>
      <c r="E4858" s="0" t="n">
        <v>0.4</v>
      </c>
      <c r="F4858" s="0" t="n">
        <v>3133110</v>
      </c>
      <c r="G4858" s="151" t="s">
        <v>111</v>
      </c>
      <c r="H4858" s="151" t="s">
        <v>111</v>
      </c>
      <c r="I4858" s="152" t="s">
        <v>112</v>
      </c>
    </row>
    <row r="4859" customFormat="false" ht="12.75" hidden="false" customHeight="false" outlineLevel="0" collapsed="false">
      <c r="A4859" s="0" t="s">
        <v>50</v>
      </c>
      <c r="B4859" s="0" t="s">
        <v>113</v>
      </c>
      <c r="C4859" s="0" t="s">
        <v>108</v>
      </c>
      <c r="D4859" s="116" t="n">
        <v>42278</v>
      </c>
      <c r="E4859" s="0" t="n">
        <v>-0.085</v>
      </c>
      <c r="F4859" s="0" t="n">
        <v>3133111</v>
      </c>
      <c r="G4859" s="151" t="s">
        <v>111</v>
      </c>
      <c r="H4859" s="151" t="s">
        <v>111</v>
      </c>
      <c r="I4859" s="152" t="s">
        <v>112</v>
      </c>
    </row>
    <row r="4860" customFormat="false" ht="12.75" hidden="false" customHeight="false" outlineLevel="0" collapsed="false">
      <c r="A4860" s="0" t="s">
        <v>51</v>
      </c>
      <c r="B4860" s="0" t="s">
        <v>110</v>
      </c>
      <c r="C4860" s="0" t="s">
        <v>108</v>
      </c>
      <c r="D4860" s="116" t="n">
        <v>42278</v>
      </c>
      <c r="E4860" s="0" t="n">
        <v>0.4</v>
      </c>
      <c r="F4860" s="0" t="n">
        <v>3133112</v>
      </c>
      <c r="G4860" s="151" t="s">
        <v>111</v>
      </c>
      <c r="H4860" s="151" t="s">
        <v>111</v>
      </c>
      <c r="I4860" s="152" t="s">
        <v>112</v>
      </c>
    </row>
    <row r="4861" customFormat="false" ht="12.75" hidden="false" customHeight="false" outlineLevel="0" collapsed="false">
      <c r="A4861" s="0" t="s">
        <v>51</v>
      </c>
      <c r="B4861" s="0" t="s">
        <v>113</v>
      </c>
      <c r="C4861" s="0" t="s">
        <v>108</v>
      </c>
      <c r="D4861" s="116" t="n">
        <v>42278</v>
      </c>
      <c r="E4861" s="0" t="n">
        <v>0.01</v>
      </c>
      <c r="F4861" s="0" t="n">
        <v>3133113</v>
      </c>
      <c r="G4861" s="151" t="s">
        <v>111</v>
      </c>
      <c r="H4861" s="151" t="s">
        <v>111</v>
      </c>
      <c r="I4861" s="152" t="s">
        <v>112</v>
      </c>
    </row>
    <row r="4862" customFormat="false" ht="12.75" hidden="false" customHeight="false" outlineLevel="0" collapsed="false">
      <c r="A4862" s="0" t="s">
        <v>52</v>
      </c>
      <c r="B4862" s="0" t="s">
        <v>110</v>
      </c>
      <c r="C4862" s="0" t="s">
        <v>108</v>
      </c>
      <c r="D4862" s="116" t="n">
        <v>42278</v>
      </c>
      <c r="E4862" s="0" t="n">
        <v>0.4</v>
      </c>
      <c r="F4862" s="0" t="n">
        <v>3133114</v>
      </c>
      <c r="G4862" s="151" t="s">
        <v>111</v>
      </c>
      <c r="H4862" s="151" t="s">
        <v>111</v>
      </c>
      <c r="I4862" s="152" t="s">
        <v>112</v>
      </c>
    </row>
    <row r="4863" customFormat="false" ht="12.75" hidden="false" customHeight="false" outlineLevel="0" collapsed="false">
      <c r="A4863" s="0" t="s">
        <v>52</v>
      </c>
      <c r="B4863" s="0" t="s">
        <v>113</v>
      </c>
      <c r="C4863" s="0" t="s">
        <v>108</v>
      </c>
      <c r="D4863" s="116" t="n">
        <v>42278</v>
      </c>
      <c r="E4863" s="0" t="n">
        <v>-0.055</v>
      </c>
      <c r="F4863" s="0" t="n">
        <v>3133115</v>
      </c>
      <c r="G4863" s="151" t="s">
        <v>111</v>
      </c>
      <c r="H4863" s="151" t="s">
        <v>111</v>
      </c>
      <c r="I4863" s="152" t="s">
        <v>112</v>
      </c>
    </row>
    <row r="4864" customFormat="false" ht="12.75" hidden="false" customHeight="false" outlineLevel="0" collapsed="false">
      <c r="A4864" s="0" t="s">
        <v>17</v>
      </c>
      <c r="B4864" s="0" t="s">
        <v>110</v>
      </c>
      <c r="C4864" s="0" t="s">
        <v>108</v>
      </c>
      <c r="D4864" s="116" t="n">
        <v>42278</v>
      </c>
      <c r="E4864" s="0" t="n">
        <v>0</v>
      </c>
      <c r="F4864" s="0" t="n">
        <v>3133116</v>
      </c>
      <c r="G4864" s="151" t="s">
        <v>111</v>
      </c>
      <c r="H4864" s="151" t="s">
        <v>111</v>
      </c>
      <c r="I4864" s="152" t="s">
        <v>112</v>
      </c>
    </row>
    <row r="4865" customFormat="false" ht="12.75" hidden="false" customHeight="false" outlineLevel="0" collapsed="false">
      <c r="A4865" s="0" t="s">
        <v>17</v>
      </c>
      <c r="B4865" s="0" t="s">
        <v>113</v>
      </c>
      <c r="C4865" s="0" t="s">
        <v>108</v>
      </c>
      <c r="D4865" s="116" t="n">
        <v>42278</v>
      </c>
      <c r="E4865" s="0" t="n">
        <v>0</v>
      </c>
      <c r="F4865" s="0" t="n">
        <v>3133117</v>
      </c>
      <c r="G4865" s="151" t="s">
        <v>111</v>
      </c>
      <c r="H4865" s="151" t="s">
        <v>111</v>
      </c>
      <c r="I4865" s="152" t="s">
        <v>112</v>
      </c>
    </row>
    <row r="4866" customFormat="false" ht="12.75" hidden="false" customHeight="false" outlineLevel="0" collapsed="false">
      <c r="A4866" s="0" t="s">
        <v>18</v>
      </c>
      <c r="B4866" s="0" t="s">
        <v>110</v>
      </c>
      <c r="C4866" s="0" t="s">
        <v>108</v>
      </c>
      <c r="D4866" s="116" t="n">
        <v>42278</v>
      </c>
      <c r="E4866" s="0" t="n">
        <v>0</v>
      </c>
      <c r="F4866" s="0" t="n">
        <v>3133118</v>
      </c>
      <c r="G4866" s="151" t="s">
        <v>111</v>
      </c>
      <c r="H4866" s="151" t="s">
        <v>111</v>
      </c>
      <c r="I4866" s="152" t="s">
        <v>112</v>
      </c>
    </row>
    <row r="4867" customFormat="false" ht="12.75" hidden="false" customHeight="false" outlineLevel="0" collapsed="false">
      <c r="A4867" s="0" t="s">
        <v>18</v>
      </c>
      <c r="B4867" s="0" t="s">
        <v>113</v>
      </c>
      <c r="C4867" s="0" t="s">
        <v>108</v>
      </c>
      <c r="D4867" s="116" t="n">
        <v>42278</v>
      </c>
      <c r="E4867" s="0" t="n">
        <v>0</v>
      </c>
      <c r="F4867" s="0" t="n">
        <v>3133119</v>
      </c>
      <c r="G4867" s="151" t="s">
        <v>111</v>
      </c>
      <c r="H4867" s="151" t="s">
        <v>111</v>
      </c>
      <c r="I4867" s="152" t="s">
        <v>112</v>
      </c>
    </row>
    <row r="4868" customFormat="false" ht="12.75" hidden="false" customHeight="false" outlineLevel="0" collapsed="false">
      <c r="A4868" s="0" t="s">
        <v>19</v>
      </c>
      <c r="B4868" s="0" t="s">
        <v>110</v>
      </c>
      <c r="C4868" s="0" t="s">
        <v>108</v>
      </c>
      <c r="D4868" s="116" t="n">
        <v>42278</v>
      </c>
      <c r="E4868" s="0" t="n">
        <v>0.4</v>
      </c>
      <c r="F4868" s="0" t="n">
        <v>3133120</v>
      </c>
      <c r="G4868" s="151" t="s">
        <v>111</v>
      </c>
      <c r="H4868" s="151" t="s">
        <v>111</v>
      </c>
      <c r="I4868" s="152" t="s">
        <v>112</v>
      </c>
    </row>
    <row r="4869" customFormat="false" ht="12.75" hidden="false" customHeight="false" outlineLevel="0" collapsed="false">
      <c r="A4869" s="0" t="s">
        <v>19</v>
      </c>
      <c r="B4869" s="0" t="s">
        <v>113</v>
      </c>
      <c r="C4869" s="0" t="s">
        <v>108</v>
      </c>
      <c r="D4869" s="116" t="n">
        <v>42278</v>
      </c>
      <c r="E4869" s="0" t="n">
        <v>0.02</v>
      </c>
      <c r="F4869" s="0" t="n">
        <v>3133121</v>
      </c>
      <c r="G4869" s="151" t="s">
        <v>111</v>
      </c>
      <c r="H4869" s="151" t="s">
        <v>111</v>
      </c>
      <c r="I4869" s="152" t="s">
        <v>112</v>
      </c>
    </row>
    <row r="4870" customFormat="false" ht="12.75" hidden="false" customHeight="false" outlineLevel="0" collapsed="false">
      <c r="A4870" s="0" t="s">
        <v>21</v>
      </c>
      <c r="B4870" s="0" t="s">
        <v>110</v>
      </c>
      <c r="C4870" s="0" t="s">
        <v>108</v>
      </c>
      <c r="D4870" s="116" t="n">
        <v>42278</v>
      </c>
      <c r="E4870" s="0" t="n">
        <v>0</v>
      </c>
      <c r="F4870" s="0" t="n">
        <v>3133122</v>
      </c>
      <c r="G4870" s="151" t="s">
        <v>111</v>
      </c>
      <c r="H4870" s="151" t="s">
        <v>111</v>
      </c>
      <c r="I4870" s="152" t="s">
        <v>112</v>
      </c>
    </row>
    <row r="4871" customFormat="false" ht="12.75" hidden="false" customHeight="false" outlineLevel="0" collapsed="false">
      <c r="A4871" s="0" t="s">
        <v>21</v>
      </c>
      <c r="B4871" s="0" t="s">
        <v>113</v>
      </c>
      <c r="C4871" s="0" t="s">
        <v>108</v>
      </c>
      <c r="D4871" s="116" t="n">
        <v>42278</v>
      </c>
      <c r="E4871" s="0" t="n">
        <v>0</v>
      </c>
      <c r="F4871" s="0" t="n">
        <v>3133123</v>
      </c>
      <c r="G4871" s="151" t="s">
        <v>111</v>
      </c>
      <c r="H4871" s="151" t="s">
        <v>111</v>
      </c>
      <c r="I4871" s="152" t="s">
        <v>112</v>
      </c>
    </row>
    <row r="4872" customFormat="false" ht="12.75" hidden="false" customHeight="false" outlineLevel="0" collapsed="false">
      <c r="A4872" s="0" t="s">
        <v>73</v>
      </c>
      <c r="B4872" s="0" t="s">
        <v>80</v>
      </c>
      <c r="C4872" s="0" t="s">
        <v>108</v>
      </c>
      <c r="D4872" s="116" t="n">
        <v>42278</v>
      </c>
      <c r="E4872" s="0" t="n">
        <v>-0.005</v>
      </c>
      <c r="F4872" s="0" t="n">
        <v>3133124</v>
      </c>
      <c r="G4872" s="151" t="s">
        <v>111</v>
      </c>
      <c r="H4872" s="151" t="s">
        <v>111</v>
      </c>
      <c r="I4872" s="152" t="s">
        <v>112</v>
      </c>
    </row>
    <row r="4873" customFormat="false" ht="12.75" hidden="false" customHeight="false" outlineLevel="0" collapsed="false">
      <c r="A4873" s="0" t="s">
        <v>74</v>
      </c>
      <c r="B4873" s="0" t="s">
        <v>80</v>
      </c>
      <c r="C4873" s="0" t="s">
        <v>108</v>
      </c>
      <c r="D4873" s="116" t="n">
        <v>42278</v>
      </c>
      <c r="E4873" s="0" t="n">
        <v>0.01</v>
      </c>
      <c r="F4873" s="0" t="n">
        <v>3133125</v>
      </c>
      <c r="G4873" s="151" t="s">
        <v>111</v>
      </c>
      <c r="H4873" s="151" t="s">
        <v>111</v>
      </c>
      <c r="I4873" s="152" t="s">
        <v>112</v>
      </c>
    </row>
    <row r="4874" customFormat="false" ht="12.75" hidden="false" customHeight="false" outlineLevel="0" collapsed="false">
      <c r="A4874" s="0" t="s">
        <v>75</v>
      </c>
      <c r="B4874" s="0" t="s">
        <v>80</v>
      </c>
      <c r="C4874" s="0" t="s">
        <v>108</v>
      </c>
      <c r="D4874" s="116" t="n">
        <v>42278</v>
      </c>
      <c r="E4874" s="0" t="n">
        <v>-0.055</v>
      </c>
      <c r="F4874" s="0" t="n">
        <v>3133126</v>
      </c>
      <c r="G4874" s="151" t="s">
        <v>111</v>
      </c>
      <c r="H4874" s="151" t="s">
        <v>111</v>
      </c>
      <c r="I4874" s="152" t="s">
        <v>112</v>
      </c>
    </row>
    <row r="4875" customFormat="false" ht="12.75" hidden="false" customHeight="false" outlineLevel="0" collapsed="false">
      <c r="A4875" s="0" t="s">
        <v>76</v>
      </c>
      <c r="B4875" s="0" t="s">
        <v>80</v>
      </c>
      <c r="C4875" s="0" t="s">
        <v>108</v>
      </c>
      <c r="D4875" s="116" t="n">
        <v>42278</v>
      </c>
      <c r="E4875" s="0" t="n">
        <v>0.01</v>
      </c>
      <c r="F4875" s="0" t="n">
        <v>3133127</v>
      </c>
      <c r="G4875" s="151" t="s">
        <v>111</v>
      </c>
      <c r="H4875" s="151" t="s">
        <v>111</v>
      </c>
      <c r="I4875" s="152" t="s">
        <v>112</v>
      </c>
    </row>
    <row r="4876" customFormat="false" ht="12.75" hidden="false" customHeight="false" outlineLevel="0" collapsed="false">
      <c r="A4876" s="0" t="s">
        <v>72</v>
      </c>
      <c r="B4876" s="0" t="s">
        <v>80</v>
      </c>
      <c r="C4876" s="0" t="s">
        <v>108</v>
      </c>
      <c r="D4876" s="116" t="n">
        <v>42278</v>
      </c>
      <c r="E4876" s="158" t="n">
        <v>42309</v>
      </c>
      <c r="I4876" s="152" t="s">
        <v>109</v>
      </c>
    </row>
    <row r="4877" customFormat="false" ht="12.75" hidden="false" customHeight="false" outlineLevel="0" collapsed="false">
      <c r="A4877" s="0" t="s">
        <v>59</v>
      </c>
      <c r="B4877" s="0" t="s">
        <v>110</v>
      </c>
      <c r="C4877" s="0" t="s">
        <v>108</v>
      </c>
      <c r="D4877" s="116" t="n">
        <v>42309</v>
      </c>
      <c r="E4877" s="0" t="n">
        <v>0.555</v>
      </c>
      <c r="F4877" s="0" t="n">
        <v>3133100</v>
      </c>
      <c r="G4877" s="151" t="s">
        <v>111</v>
      </c>
      <c r="H4877" s="151" t="s">
        <v>111</v>
      </c>
      <c r="I4877" s="152" t="s">
        <v>112</v>
      </c>
    </row>
    <row r="4878" customFormat="false" ht="12.75" hidden="false" customHeight="false" outlineLevel="0" collapsed="false">
      <c r="A4878" s="0" t="s">
        <v>59</v>
      </c>
      <c r="B4878" s="0" t="s">
        <v>113</v>
      </c>
      <c r="C4878" s="0" t="s">
        <v>108</v>
      </c>
      <c r="D4878" s="116" t="n">
        <v>42309</v>
      </c>
      <c r="E4878" s="0" t="n">
        <v>0.05</v>
      </c>
      <c r="F4878" s="0" t="n">
        <v>3133101</v>
      </c>
      <c r="G4878" s="151" t="s">
        <v>111</v>
      </c>
      <c r="H4878" s="151" t="s">
        <v>111</v>
      </c>
      <c r="I4878" s="152" t="s">
        <v>112</v>
      </c>
    </row>
    <row r="4879" customFormat="false" ht="12.75" hidden="false" customHeight="false" outlineLevel="0" collapsed="false">
      <c r="A4879" s="0" t="s">
        <v>60</v>
      </c>
      <c r="B4879" s="0" t="s">
        <v>110</v>
      </c>
      <c r="C4879" s="0" t="s">
        <v>108</v>
      </c>
      <c r="D4879" s="116" t="n">
        <v>42309</v>
      </c>
      <c r="E4879" s="0" t="n">
        <v>0.555</v>
      </c>
      <c r="F4879" s="0" t="n">
        <v>3133102</v>
      </c>
      <c r="G4879" s="151" t="s">
        <v>111</v>
      </c>
      <c r="H4879" s="151" t="s">
        <v>111</v>
      </c>
      <c r="I4879" s="152" t="s">
        <v>112</v>
      </c>
    </row>
    <row r="4880" customFormat="false" ht="12.75" hidden="false" customHeight="false" outlineLevel="0" collapsed="false">
      <c r="A4880" s="0" t="s">
        <v>60</v>
      </c>
      <c r="B4880" s="0" t="s">
        <v>113</v>
      </c>
      <c r="C4880" s="0" t="s">
        <v>108</v>
      </c>
      <c r="D4880" s="116" t="n">
        <v>42309</v>
      </c>
      <c r="E4880" s="0" t="n">
        <v>0.14</v>
      </c>
      <c r="F4880" s="0" t="n">
        <v>3133103</v>
      </c>
      <c r="G4880" s="151" t="s">
        <v>111</v>
      </c>
      <c r="H4880" s="151" t="s">
        <v>111</v>
      </c>
      <c r="I4880" s="152" t="s">
        <v>112</v>
      </c>
    </row>
    <row r="4881" customFormat="false" ht="12.75" hidden="false" customHeight="false" outlineLevel="0" collapsed="false">
      <c r="A4881" s="0" t="s">
        <v>61</v>
      </c>
      <c r="B4881" s="0" t="s">
        <v>110</v>
      </c>
      <c r="C4881" s="0" t="s">
        <v>108</v>
      </c>
      <c r="D4881" s="116" t="n">
        <v>42309</v>
      </c>
      <c r="E4881" s="0" t="n">
        <v>0.555</v>
      </c>
      <c r="F4881" s="0" t="n">
        <v>3133104</v>
      </c>
      <c r="G4881" s="151" t="s">
        <v>111</v>
      </c>
      <c r="H4881" s="151" t="s">
        <v>111</v>
      </c>
      <c r="I4881" s="152" t="s">
        <v>112</v>
      </c>
    </row>
    <row r="4882" customFormat="false" ht="12.75" hidden="false" customHeight="false" outlineLevel="0" collapsed="false">
      <c r="A4882" s="0" t="s">
        <v>61</v>
      </c>
      <c r="B4882" s="0" t="s">
        <v>113</v>
      </c>
      <c r="C4882" s="0" t="s">
        <v>108</v>
      </c>
      <c r="D4882" s="116" t="n">
        <v>42309</v>
      </c>
      <c r="E4882" s="0" t="n">
        <v>0.05</v>
      </c>
      <c r="F4882" s="0" t="n">
        <v>3133105</v>
      </c>
      <c r="G4882" s="151" t="s">
        <v>111</v>
      </c>
      <c r="H4882" s="151" t="s">
        <v>111</v>
      </c>
      <c r="I4882" s="152" t="s">
        <v>112</v>
      </c>
    </row>
    <row r="4883" customFormat="false" ht="12.75" hidden="false" customHeight="false" outlineLevel="0" collapsed="false">
      <c r="A4883" s="0" t="s">
        <v>62</v>
      </c>
      <c r="B4883" s="0" t="s">
        <v>110</v>
      </c>
      <c r="C4883" s="0" t="s">
        <v>108</v>
      </c>
      <c r="D4883" s="116" t="n">
        <v>42309</v>
      </c>
      <c r="E4883" s="0" t="n">
        <v>0.555</v>
      </c>
      <c r="F4883" s="0" t="n">
        <v>3133106</v>
      </c>
      <c r="G4883" s="151" t="s">
        <v>111</v>
      </c>
      <c r="H4883" s="151" t="s">
        <v>111</v>
      </c>
      <c r="I4883" s="152" t="s">
        <v>112</v>
      </c>
    </row>
    <row r="4884" customFormat="false" ht="12.75" hidden="false" customHeight="false" outlineLevel="0" collapsed="false">
      <c r="A4884" s="0" t="s">
        <v>62</v>
      </c>
      <c r="B4884" s="0" t="s">
        <v>113</v>
      </c>
      <c r="C4884" s="0" t="s">
        <v>108</v>
      </c>
      <c r="D4884" s="116" t="n">
        <v>42309</v>
      </c>
      <c r="E4884" s="0" t="n">
        <v>0.14</v>
      </c>
      <c r="F4884" s="0" t="n">
        <v>3133107</v>
      </c>
      <c r="G4884" s="151" t="s">
        <v>111</v>
      </c>
      <c r="H4884" s="151" t="s">
        <v>111</v>
      </c>
      <c r="I4884" s="152" t="s">
        <v>112</v>
      </c>
    </row>
    <row r="4885" customFormat="false" ht="12.75" hidden="false" customHeight="false" outlineLevel="0" collapsed="false">
      <c r="A4885" s="0" t="s">
        <v>49</v>
      </c>
      <c r="B4885" s="0" t="s">
        <v>110</v>
      </c>
      <c r="C4885" s="0" t="s">
        <v>108</v>
      </c>
      <c r="D4885" s="116" t="n">
        <v>42309</v>
      </c>
      <c r="E4885" s="0" t="n">
        <v>0.46</v>
      </c>
      <c r="F4885" s="0" t="n">
        <v>3133108</v>
      </c>
      <c r="G4885" s="151" t="s">
        <v>111</v>
      </c>
      <c r="H4885" s="151" t="s">
        <v>111</v>
      </c>
      <c r="I4885" s="152" t="s">
        <v>112</v>
      </c>
    </row>
    <row r="4886" customFormat="false" ht="12.75" hidden="false" customHeight="false" outlineLevel="0" collapsed="false">
      <c r="A4886" s="0" t="s">
        <v>49</v>
      </c>
      <c r="B4886" s="0" t="s">
        <v>113</v>
      </c>
      <c r="C4886" s="0" t="s">
        <v>108</v>
      </c>
      <c r="D4886" s="116" t="n">
        <v>42309</v>
      </c>
      <c r="E4886" s="0" t="n">
        <v>0.05</v>
      </c>
      <c r="F4886" s="0" t="n">
        <v>3133109</v>
      </c>
      <c r="G4886" s="151" t="s">
        <v>111</v>
      </c>
      <c r="H4886" s="151" t="s">
        <v>111</v>
      </c>
      <c r="I4886" s="152" t="s">
        <v>112</v>
      </c>
    </row>
    <row r="4887" customFormat="false" ht="12.75" hidden="false" customHeight="false" outlineLevel="0" collapsed="false">
      <c r="A4887" s="0" t="s">
        <v>50</v>
      </c>
      <c r="B4887" s="0" t="s">
        <v>110</v>
      </c>
      <c r="C4887" s="0" t="s">
        <v>108</v>
      </c>
      <c r="D4887" s="116" t="n">
        <v>42309</v>
      </c>
      <c r="E4887" s="0" t="n">
        <v>0.7</v>
      </c>
      <c r="F4887" s="0" t="n">
        <v>3133110</v>
      </c>
      <c r="G4887" s="151" t="s">
        <v>111</v>
      </c>
      <c r="H4887" s="151" t="s">
        <v>111</v>
      </c>
      <c r="I4887" s="152" t="s">
        <v>112</v>
      </c>
    </row>
    <row r="4888" customFormat="false" ht="12.75" hidden="false" customHeight="false" outlineLevel="0" collapsed="false">
      <c r="A4888" s="0" t="s">
        <v>50</v>
      </c>
      <c r="B4888" s="0" t="s">
        <v>113</v>
      </c>
      <c r="C4888" s="0" t="s">
        <v>108</v>
      </c>
      <c r="D4888" s="116" t="n">
        <v>42309</v>
      </c>
      <c r="E4888" s="0" t="n">
        <v>-0.17</v>
      </c>
      <c r="F4888" s="0" t="n">
        <v>3133111</v>
      </c>
      <c r="G4888" s="151" t="s">
        <v>111</v>
      </c>
      <c r="H4888" s="151" t="s">
        <v>111</v>
      </c>
      <c r="I4888" s="152" t="s">
        <v>112</v>
      </c>
    </row>
    <row r="4889" customFormat="false" ht="12.75" hidden="false" customHeight="false" outlineLevel="0" collapsed="false">
      <c r="A4889" s="0" t="s">
        <v>51</v>
      </c>
      <c r="B4889" s="0" t="s">
        <v>110</v>
      </c>
      <c r="C4889" s="0" t="s">
        <v>108</v>
      </c>
      <c r="D4889" s="116" t="n">
        <v>42309</v>
      </c>
      <c r="E4889" s="0" t="n">
        <v>0.7</v>
      </c>
      <c r="F4889" s="0" t="n">
        <v>3133112</v>
      </c>
      <c r="G4889" s="151" t="s">
        <v>111</v>
      </c>
      <c r="H4889" s="151" t="s">
        <v>111</v>
      </c>
      <c r="I4889" s="152" t="s">
        <v>112</v>
      </c>
    </row>
    <row r="4890" customFormat="false" ht="12.75" hidden="false" customHeight="false" outlineLevel="0" collapsed="false">
      <c r="A4890" s="0" t="s">
        <v>51</v>
      </c>
      <c r="B4890" s="0" t="s">
        <v>113</v>
      </c>
      <c r="C4890" s="0" t="s">
        <v>108</v>
      </c>
      <c r="D4890" s="116" t="n">
        <v>42309</v>
      </c>
      <c r="E4890" s="0" t="n">
        <v>0.055</v>
      </c>
      <c r="F4890" s="0" t="n">
        <v>3133113</v>
      </c>
      <c r="G4890" s="151" t="s">
        <v>111</v>
      </c>
      <c r="H4890" s="151" t="s">
        <v>111</v>
      </c>
      <c r="I4890" s="152" t="s">
        <v>112</v>
      </c>
    </row>
    <row r="4891" customFormat="false" ht="12.75" hidden="false" customHeight="false" outlineLevel="0" collapsed="false">
      <c r="A4891" s="0" t="s">
        <v>52</v>
      </c>
      <c r="B4891" s="0" t="s">
        <v>110</v>
      </c>
      <c r="C4891" s="0" t="s">
        <v>108</v>
      </c>
      <c r="D4891" s="116" t="n">
        <v>42309</v>
      </c>
      <c r="E4891" s="0" t="n">
        <v>0.7</v>
      </c>
      <c r="F4891" s="0" t="n">
        <v>3133114</v>
      </c>
      <c r="G4891" s="151" t="s">
        <v>111</v>
      </c>
      <c r="H4891" s="151" t="s">
        <v>111</v>
      </c>
      <c r="I4891" s="152" t="s">
        <v>112</v>
      </c>
    </row>
    <row r="4892" customFormat="false" ht="12.75" hidden="false" customHeight="false" outlineLevel="0" collapsed="false">
      <c r="A4892" s="0" t="s">
        <v>52</v>
      </c>
      <c r="B4892" s="0" t="s">
        <v>113</v>
      </c>
      <c r="C4892" s="0" t="s">
        <v>108</v>
      </c>
      <c r="D4892" s="116" t="n">
        <v>42309</v>
      </c>
      <c r="E4892" s="0" t="n">
        <v>-0.05</v>
      </c>
      <c r="F4892" s="0" t="n">
        <v>3133115</v>
      </c>
      <c r="G4892" s="151" t="s">
        <v>111</v>
      </c>
      <c r="H4892" s="151" t="s">
        <v>111</v>
      </c>
      <c r="I4892" s="152" t="s">
        <v>112</v>
      </c>
    </row>
    <row r="4893" customFormat="false" ht="12.75" hidden="false" customHeight="false" outlineLevel="0" collapsed="false">
      <c r="A4893" s="0" t="s">
        <v>17</v>
      </c>
      <c r="B4893" s="0" t="s">
        <v>110</v>
      </c>
      <c r="C4893" s="0" t="s">
        <v>108</v>
      </c>
      <c r="D4893" s="116" t="n">
        <v>42309</v>
      </c>
      <c r="E4893" s="0" t="n">
        <v>0</v>
      </c>
      <c r="F4893" s="0" t="n">
        <v>3133116</v>
      </c>
      <c r="G4893" s="151" t="s">
        <v>111</v>
      </c>
      <c r="H4893" s="151" t="s">
        <v>111</v>
      </c>
      <c r="I4893" s="152" t="s">
        <v>112</v>
      </c>
    </row>
    <row r="4894" customFormat="false" ht="12.75" hidden="false" customHeight="false" outlineLevel="0" collapsed="false">
      <c r="A4894" s="0" t="s">
        <v>17</v>
      </c>
      <c r="B4894" s="0" t="s">
        <v>113</v>
      </c>
      <c r="C4894" s="0" t="s">
        <v>108</v>
      </c>
      <c r="D4894" s="116" t="n">
        <v>42309</v>
      </c>
      <c r="E4894" s="0" t="n">
        <v>0</v>
      </c>
      <c r="F4894" s="0" t="n">
        <v>3133117</v>
      </c>
      <c r="G4894" s="151" t="s">
        <v>111</v>
      </c>
      <c r="H4894" s="151" t="s">
        <v>111</v>
      </c>
      <c r="I4894" s="152" t="s">
        <v>112</v>
      </c>
    </row>
    <row r="4895" customFormat="false" ht="12.75" hidden="false" customHeight="false" outlineLevel="0" collapsed="false">
      <c r="A4895" s="0" t="s">
        <v>18</v>
      </c>
      <c r="B4895" s="0" t="s">
        <v>110</v>
      </c>
      <c r="C4895" s="0" t="s">
        <v>108</v>
      </c>
      <c r="D4895" s="116" t="n">
        <v>42309</v>
      </c>
      <c r="E4895" s="0" t="n">
        <v>0</v>
      </c>
      <c r="F4895" s="0" t="n">
        <v>3133118</v>
      </c>
      <c r="G4895" s="151" t="s">
        <v>111</v>
      </c>
      <c r="H4895" s="151" t="s">
        <v>111</v>
      </c>
      <c r="I4895" s="152" t="s">
        <v>112</v>
      </c>
    </row>
    <row r="4896" customFormat="false" ht="12.75" hidden="false" customHeight="false" outlineLevel="0" collapsed="false">
      <c r="A4896" s="0" t="s">
        <v>18</v>
      </c>
      <c r="B4896" s="0" t="s">
        <v>113</v>
      </c>
      <c r="C4896" s="0" t="s">
        <v>108</v>
      </c>
      <c r="D4896" s="116" t="n">
        <v>42309</v>
      </c>
      <c r="E4896" s="0" t="n">
        <v>0</v>
      </c>
      <c r="F4896" s="0" t="n">
        <v>3133119</v>
      </c>
      <c r="G4896" s="151" t="s">
        <v>111</v>
      </c>
      <c r="H4896" s="151" t="s">
        <v>111</v>
      </c>
      <c r="I4896" s="152" t="s">
        <v>112</v>
      </c>
    </row>
    <row r="4897" customFormat="false" ht="12.75" hidden="false" customHeight="false" outlineLevel="0" collapsed="false">
      <c r="A4897" s="0" t="s">
        <v>19</v>
      </c>
      <c r="B4897" s="0" t="s">
        <v>110</v>
      </c>
      <c r="C4897" s="0" t="s">
        <v>108</v>
      </c>
      <c r="D4897" s="116" t="n">
        <v>42309</v>
      </c>
      <c r="E4897" s="0" t="n">
        <v>0.505</v>
      </c>
      <c r="F4897" s="0" t="n">
        <v>3133120</v>
      </c>
      <c r="G4897" s="151" t="s">
        <v>111</v>
      </c>
      <c r="H4897" s="151" t="s">
        <v>111</v>
      </c>
      <c r="I4897" s="152" t="s">
        <v>112</v>
      </c>
    </row>
    <row r="4898" customFormat="false" ht="12.75" hidden="false" customHeight="false" outlineLevel="0" collapsed="false">
      <c r="A4898" s="0" t="s">
        <v>19</v>
      </c>
      <c r="B4898" s="0" t="s">
        <v>113</v>
      </c>
      <c r="C4898" s="0" t="s">
        <v>108</v>
      </c>
      <c r="D4898" s="116" t="n">
        <v>42309</v>
      </c>
      <c r="E4898" s="0" t="n">
        <v>0.1</v>
      </c>
      <c r="F4898" s="0" t="n">
        <v>3133121</v>
      </c>
      <c r="G4898" s="151" t="s">
        <v>111</v>
      </c>
      <c r="H4898" s="151" t="s">
        <v>111</v>
      </c>
      <c r="I4898" s="152" t="s">
        <v>112</v>
      </c>
    </row>
    <row r="4899" customFormat="false" ht="12.75" hidden="false" customHeight="false" outlineLevel="0" collapsed="false">
      <c r="A4899" s="0" t="s">
        <v>21</v>
      </c>
      <c r="B4899" s="0" t="s">
        <v>110</v>
      </c>
      <c r="C4899" s="0" t="s">
        <v>108</v>
      </c>
      <c r="D4899" s="116" t="n">
        <v>42309</v>
      </c>
      <c r="E4899" s="0" t="n">
        <v>0</v>
      </c>
      <c r="F4899" s="0" t="n">
        <v>3133122</v>
      </c>
      <c r="G4899" s="151" t="s">
        <v>111</v>
      </c>
      <c r="H4899" s="151" t="s">
        <v>111</v>
      </c>
      <c r="I4899" s="152" t="s">
        <v>112</v>
      </c>
    </row>
    <row r="4900" customFormat="false" ht="12.75" hidden="false" customHeight="false" outlineLevel="0" collapsed="false">
      <c r="A4900" s="0" t="s">
        <v>21</v>
      </c>
      <c r="B4900" s="0" t="s">
        <v>113</v>
      </c>
      <c r="C4900" s="0" t="s">
        <v>108</v>
      </c>
      <c r="D4900" s="116" t="n">
        <v>42309</v>
      </c>
      <c r="E4900" s="0" t="n">
        <v>0</v>
      </c>
      <c r="F4900" s="0" t="n">
        <v>3133123</v>
      </c>
      <c r="G4900" s="151" t="s">
        <v>111</v>
      </c>
      <c r="H4900" s="151" t="s">
        <v>111</v>
      </c>
      <c r="I4900" s="152" t="s">
        <v>112</v>
      </c>
    </row>
    <row r="4901" customFormat="false" ht="12.75" hidden="false" customHeight="false" outlineLevel="0" collapsed="false">
      <c r="A4901" s="0" t="s">
        <v>73</v>
      </c>
      <c r="B4901" s="0" t="s">
        <v>80</v>
      </c>
      <c r="C4901" s="0" t="s">
        <v>108</v>
      </c>
      <c r="D4901" s="116" t="n">
        <v>42309</v>
      </c>
      <c r="E4901" s="0" t="n">
        <v>0.05</v>
      </c>
      <c r="F4901" s="0" t="n">
        <v>3133124</v>
      </c>
      <c r="G4901" s="151" t="s">
        <v>111</v>
      </c>
      <c r="H4901" s="151" t="s">
        <v>111</v>
      </c>
      <c r="I4901" s="152" t="s">
        <v>112</v>
      </c>
    </row>
    <row r="4902" customFormat="false" ht="12.75" hidden="false" customHeight="false" outlineLevel="0" collapsed="false">
      <c r="A4902" s="0" t="s">
        <v>74</v>
      </c>
      <c r="B4902" s="0" t="s">
        <v>80</v>
      </c>
      <c r="C4902" s="0" t="s">
        <v>108</v>
      </c>
      <c r="D4902" s="116" t="n">
        <v>42309</v>
      </c>
      <c r="E4902" s="0" t="n">
        <v>0.055</v>
      </c>
      <c r="F4902" s="0" t="n">
        <v>3133125</v>
      </c>
      <c r="G4902" s="151" t="s">
        <v>111</v>
      </c>
      <c r="H4902" s="151" t="s">
        <v>111</v>
      </c>
      <c r="I4902" s="152" t="s">
        <v>112</v>
      </c>
    </row>
    <row r="4903" customFormat="false" ht="12.75" hidden="false" customHeight="false" outlineLevel="0" collapsed="false">
      <c r="A4903" s="0" t="s">
        <v>75</v>
      </c>
      <c r="B4903" s="0" t="s">
        <v>80</v>
      </c>
      <c r="C4903" s="0" t="s">
        <v>108</v>
      </c>
      <c r="D4903" s="116" t="n">
        <v>42309</v>
      </c>
      <c r="E4903" s="0" t="n">
        <v>-0.05</v>
      </c>
      <c r="F4903" s="0" t="n">
        <v>3133126</v>
      </c>
      <c r="G4903" s="151" t="s">
        <v>111</v>
      </c>
      <c r="H4903" s="151" t="s">
        <v>111</v>
      </c>
      <c r="I4903" s="152" t="s">
        <v>112</v>
      </c>
    </row>
    <row r="4904" customFormat="false" ht="12.75" hidden="false" customHeight="false" outlineLevel="0" collapsed="false">
      <c r="A4904" s="0" t="s">
        <v>76</v>
      </c>
      <c r="B4904" s="0" t="s">
        <v>80</v>
      </c>
      <c r="C4904" s="0" t="s">
        <v>108</v>
      </c>
      <c r="D4904" s="116" t="n">
        <v>42309</v>
      </c>
      <c r="E4904" s="0" t="n">
        <v>0.055</v>
      </c>
      <c r="F4904" s="0" t="n">
        <v>3133127</v>
      </c>
      <c r="G4904" s="151" t="s">
        <v>111</v>
      </c>
      <c r="H4904" s="151" t="s">
        <v>111</v>
      </c>
      <c r="I4904" s="152" t="s">
        <v>112</v>
      </c>
    </row>
    <row r="4905" customFormat="false" ht="12.75" hidden="false" customHeight="false" outlineLevel="0" collapsed="false">
      <c r="A4905" s="0" t="s">
        <v>72</v>
      </c>
      <c r="B4905" s="0" t="s">
        <v>80</v>
      </c>
      <c r="C4905" s="0" t="s">
        <v>108</v>
      </c>
      <c r="D4905" s="116" t="n">
        <v>42309</v>
      </c>
      <c r="E4905" s="158" t="n">
        <v>42339</v>
      </c>
      <c r="I4905" s="152" t="s">
        <v>109</v>
      </c>
    </row>
    <row r="4906" customFormat="false" ht="12.75" hidden="false" customHeight="false" outlineLevel="0" collapsed="false">
      <c r="A4906" s="0" t="s">
        <v>59</v>
      </c>
      <c r="B4906" s="0" t="s">
        <v>110</v>
      </c>
      <c r="C4906" s="0" t="s">
        <v>108</v>
      </c>
      <c r="D4906" s="116" t="n">
        <v>42339</v>
      </c>
      <c r="E4906" s="0" t="n">
        <v>0.91</v>
      </c>
      <c r="F4906" s="0" t="n">
        <v>3133100</v>
      </c>
      <c r="G4906" s="151" t="s">
        <v>111</v>
      </c>
      <c r="H4906" s="151" t="s">
        <v>111</v>
      </c>
      <c r="I4906" s="152" t="s">
        <v>112</v>
      </c>
    </row>
    <row r="4907" customFormat="false" ht="12.75" hidden="false" customHeight="false" outlineLevel="0" collapsed="false">
      <c r="A4907" s="0" t="s">
        <v>59</v>
      </c>
      <c r="B4907" s="0" t="s">
        <v>113</v>
      </c>
      <c r="C4907" s="0" t="s">
        <v>108</v>
      </c>
      <c r="D4907" s="116" t="n">
        <v>42339</v>
      </c>
      <c r="E4907" s="0" t="n">
        <v>0.05</v>
      </c>
      <c r="F4907" s="0" t="n">
        <v>3133101</v>
      </c>
      <c r="G4907" s="151" t="s">
        <v>111</v>
      </c>
      <c r="H4907" s="151" t="s">
        <v>111</v>
      </c>
      <c r="I4907" s="152" t="s">
        <v>112</v>
      </c>
    </row>
    <row r="4908" customFormat="false" ht="12.75" hidden="false" customHeight="false" outlineLevel="0" collapsed="false">
      <c r="A4908" s="0" t="s">
        <v>60</v>
      </c>
      <c r="B4908" s="0" t="s">
        <v>110</v>
      </c>
      <c r="C4908" s="0" t="s">
        <v>108</v>
      </c>
      <c r="D4908" s="116" t="n">
        <v>42339</v>
      </c>
      <c r="E4908" s="0" t="n">
        <v>0.91</v>
      </c>
      <c r="F4908" s="0" t="n">
        <v>3133102</v>
      </c>
      <c r="G4908" s="151" t="s">
        <v>111</v>
      </c>
      <c r="H4908" s="151" t="s">
        <v>111</v>
      </c>
      <c r="I4908" s="152" t="s">
        <v>112</v>
      </c>
    </row>
    <row r="4909" customFormat="false" ht="12.75" hidden="false" customHeight="false" outlineLevel="0" collapsed="false">
      <c r="A4909" s="0" t="s">
        <v>60</v>
      </c>
      <c r="B4909" s="0" t="s">
        <v>113</v>
      </c>
      <c r="C4909" s="0" t="s">
        <v>108</v>
      </c>
      <c r="D4909" s="116" t="n">
        <v>42339</v>
      </c>
      <c r="E4909" s="0" t="n">
        <v>0.29</v>
      </c>
      <c r="F4909" s="0" t="n">
        <v>3133103</v>
      </c>
      <c r="G4909" s="151" t="s">
        <v>111</v>
      </c>
      <c r="H4909" s="151" t="s">
        <v>111</v>
      </c>
      <c r="I4909" s="152" t="s">
        <v>112</v>
      </c>
    </row>
    <row r="4910" customFormat="false" ht="12.75" hidden="false" customHeight="false" outlineLevel="0" collapsed="false">
      <c r="A4910" s="0" t="s">
        <v>61</v>
      </c>
      <c r="B4910" s="0" t="s">
        <v>110</v>
      </c>
      <c r="C4910" s="0" t="s">
        <v>108</v>
      </c>
      <c r="D4910" s="116" t="n">
        <v>42339</v>
      </c>
      <c r="E4910" s="0" t="n">
        <v>0.91</v>
      </c>
      <c r="F4910" s="0" t="n">
        <v>3133104</v>
      </c>
      <c r="G4910" s="151" t="s">
        <v>111</v>
      </c>
      <c r="H4910" s="151" t="s">
        <v>111</v>
      </c>
      <c r="I4910" s="152" t="s">
        <v>112</v>
      </c>
    </row>
    <row r="4911" customFormat="false" ht="12.75" hidden="false" customHeight="false" outlineLevel="0" collapsed="false">
      <c r="A4911" s="0" t="s">
        <v>61</v>
      </c>
      <c r="B4911" s="0" t="s">
        <v>113</v>
      </c>
      <c r="C4911" s="0" t="s">
        <v>108</v>
      </c>
      <c r="D4911" s="116" t="n">
        <v>42339</v>
      </c>
      <c r="E4911" s="0" t="n">
        <v>0.05</v>
      </c>
      <c r="F4911" s="0" t="n">
        <v>3133105</v>
      </c>
      <c r="G4911" s="151" t="s">
        <v>111</v>
      </c>
      <c r="H4911" s="151" t="s">
        <v>111</v>
      </c>
      <c r="I4911" s="152" t="s">
        <v>112</v>
      </c>
    </row>
    <row r="4912" customFormat="false" ht="12.75" hidden="false" customHeight="false" outlineLevel="0" collapsed="false">
      <c r="A4912" s="0" t="s">
        <v>62</v>
      </c>
      <c r="B4912" s="0" t="s">
        <v>110</v>
      </c>
      <c r="C4912" s="0" t="s">
        <v>108</v>
      </c>
      <c r="D4912" s="116" t="n">
        <v>42339</v>
      </c>
      <c r="E4912" s="0" t="n">
        <v>0.91</v>
      </c>
      <c r="F4912" s="0" t="n">
        <v>3133106</v>
      </c>
      <c r="G4912" s="151" t="s">
        <v>111</v>
      </c>
      <c r="H4912" s="151" t="s">
        <v>111</v>
      </c>
      <c r="I4912" s="152" t="s">
        <v>112</v>
      </c>
    </row>
    <row r="4913" customFormat="false" ht="12.75" hidden="false" customHeight="false" outlineLevel="0" collapsed="false">
      <c r="A4913" s="0" t="s">
        <v>62</v>
      </c>
      <c r="B4913" s="0" t="s">
        <v>113</v>
      </c>
      <c r="C4913" s="0" t="s">
        <v>108</v>
      </c>
      <c r="D4913" s="116" t="n">
        <v>42339</v>
      </c>
      <c r="E4913" s="0" t="n">
        <v>0.29</v>
      </c>
      <c r="F4913" s="0" t="n">
        <v>3133107</v>
      </c>
      <c r="G4913" s="151" t="s">
        <v>111</v>
      </c>
      <c r="H4913" s="151" t="s">
        <v>111</v>
      </c>
      <c r="I4913" s="152" t="s">
        <v>112</v>
      </c>
    </row>
    <row r="4914" customFormat="false" ht="12.75" hidden="false" customHeight="false" outlineLevel="0" collapsed="false">
      <c r="A4914" s="0" t="s">
        <v>49</v>
      </c>
      <c r="B4914" s="0" t="s">
        <v>110</v>
      </c>
      <c r="C4914" s="0" t="s">
        <v>108</v>
      </c>
      <c r="D4914" s="116" t="n">
        <v>42339</v>
      </c>
      <c r="E4914" s="0" t="n">
        <v>0.77</v>
      </c>
      <c r="F4914" s="0" t="n">
        <v>3133108</v>
      </c>
      <c r="G4914" s="151" t="s">
        <v>111</v>
      </c>
      <c r="H4914" s="151" t="s">
        <v>111</v>
      </c>
      <c r="I4914" s="152" t="s">
        <v>112</v>
      </c>
    </row>
    <row r="4915" customFormat="false" ht="12.75" hidden="false" customHeight="false" outlineLevel="0" collapsed="false">
      <c r="A4915" s="0" t="s">
        <v>49</v>
      </c>
      <c r="B4915" s="0" t="s">
        <v>113</v>
      </c>
      <c r="C4915" s="0" t="s">
        <v>108</v>
      </c>
      <c r="D4915" s="116" t="n">
        <v>42339</v>
      </c>
      <c r="E4915" s="0" t="n">
        <v>0.05</v>
      </c>
      <c r="F4915" s="0" t="n">
        <v>3133109</v>
      </c>
      <c r="G4915" s="151" t="s">
        <v>111</v>
      </c>
      <c r="H4915" s="151" t="s">
        <v>111</v>
      </c>
      <c r="I4915" s="152" t="s">
        <v>112</v>
      </c>
    </row>
    <row r="4916" customFormat="false" ht="12.75" hidden="false" customHeight="false" outlineLevel="0" collapsed="false">
      <c r="A4916" s="0" t="s">
        <v>50</v>
      </c>
      <c r="B4916" s="0" t="s">
        <v>110</v>
      </c>
      <c r="C4916" s="0" t="s">
        <v>108</v>
      </c>
      <c r="D4916" s="116" t="n">
        <v>42339</v>
      </c>
      <c r="E4916" s="0" t="n">
        <v>0.98</v>
      </c>
      <c r="F4916" s="0" t="n">
        <v>3133110</v>
      </c>
      <c r="G4916" s="151" t="s">
        <v>111</v>
      </c>
      <c r="H4916" s="151" t="s">
        <v>111</v>
      </c>
      <c r="I4916" s="152" t="s">
        <v>112</v>
      </c>
    </row>
    <row r="4917" customFormat="false" ht="12.75" hidden="false" customHeight="false" outlineLevel="0" collapsed="false">
      <c r="A4917" s="0" t="s">
        <v>50</v>
      </c>
      <c r="B4917" s="0" t="s">
        <v>113</v>
      </c>
      <c r="C4917" s="0" t="s">
        <v>108</v>
      </c>
      <c r="D4917" s="116" t="n">
        <v>42339</v>
      </c>
      <c r="E4917" s="0" t="n">
        <v>-0.13</v>
      </c>
      <c r="F4917" s="0" t="n">
        <v>3133111</v>
      </c>
      <c r="G4917" s="151" t="s">
        <v>111</v>
      </c>
      <c r="H4917" s="151" t="s">
        <v>111</v>
      </c>
      <c r="I4917" s="152" t="s">
        <v>112</v>
      </c>
    </row>
    <row r="4918" customFormat="false" ht="12.75" hidden="false" customHeight="false" outlineLevel="0" collapsed="false">
      <c r="A4918" s="0" t="s">
        <v>51</v>
      </c>
      <c r="B4918" s="0" t="s">
        <v>110</v>
      </c>
      <c r="C4918" s="0" t="s">
        <v>108</v>
      </c>
      <c r="D4918" s="116" t="n">
        <v>42339</v>
      </c>
      <c r="E4918" s="0" t="n">
        <v>0.98</v>
      </c>
      <c r="F4918" s="0" t="n">
        <v>3133112</v>
      </c>
      <c r="G4918" s="151" t="s">
        <v>111</v>
      </c>
      <c r="H4918" s="151" t="s">
        <v>111</v>
      </c>
      <c r="I4918" s="152" t="s">
        <v>112</v>
      </c>
    </row>
    <row r="4919" customFormat="false" ht="12.75" hidden="false" customHeight="false" outlineLevel="0" collapsed="false">
      <c r="A4919" s="0" t="s">
        <v>51</v>
      </c>
      <c r="B4919" s="0" t="s">
        <v>113</v>
      </c>
      <c r="C4919" s="0" t="s">
        <v>108</v>
      </c>
      <c r="D4919" s="116" t="n">
        <v>42339</v>
      </c>
      <c r="E4919" s="0" t="n">
        <v>0.25</v>
      </c>
      <c r="F4919" s="0" t="n">
        <v>3133113</v>
      </c>
      <c r="G4919" s="151" t="s">
        <v>111</v>
      </c>
      <c r="H4919" s="151" t="s">
        <v>111</v>
      </c>
      <c r="I4919" s="152" t="s">
        <v>112</v>
      </c>
    </row>
    <row r="4920" customFormat="false" ht="12.75" hidden="false" customHeight="false" outlineLevel="0" collapsed="false">
      <c r="A4920" s="0" t="s">
        <v>52</v>
      </c>
      <c r="B4920" s="0" t="s">
        <v>110</v>
      </c>
      <c r="C4920" s="0" t="s">
        <v>108</v>
      </c>
      <c r="D4920" s="116" t="n">
        <v>42339</v>
      </c>
      <c r="E4920" s="0" t="n">
        <v>0.98</v>
      </c>
      <c r="F4920" s="0" t="n">
        <v>3133114</v>
      </c>
      <c r="G4920" s="151" t="s">
        <v>111</v>
      </c>
      <c r="H4920" s="151" t="s">
        <v>111</v>
      </c>
      <c r="I4920" s="152" t="s">
        <v>112</v>
      </c>
    </row>
    <row r="4921" customFormat="false" ht="12.75" hidden="false" customHeight="false" outlineLevel="0" collapsed="false">
      <c r="A4921" s="0" t="s">
        <v>52</v>
      </c>
      <c r="B4921" s="0" t="s">
        <v>113</v>
      </c>
      <c r="C4921" s="0" t="s">
        <v>108</v>
      </c>
      <c r="D4921" s="116" t="n">
        <v>42339</v>
      </c>
      <c r="E4921" s="0" t="n">
        <v>-0.05</v>
      </c>
      <c r="F4921" s="0" t="n">
        <v>3133115</v>
      </c>
      <c r="G4921" s="151" t="s">
        <v>111</v>
      </c>
      <c r="H4921" s="151" t="s">
        <v>111</v>
      </c>
      <c r="I4921" s="152" t="s">
        <v>112</v>
      </c>
    </row>
    <row r="4922" customFormat="false" ht="12.75" hidden="false" customHeight="false" outlineLevel="0" collapsed="false">
      <c r="A4922" s="0" t="s">
        <v>17</v>
      </c>
      <c r="B4922" s="0" t="s">
        <v>110</v>
      </c>
      <c r="C4922" s="0" t="s">
        <v>108</v>
      </c>
      <c r="D4922" s="116" t="n">
        <v>42339</v>
      </c>
      <c r="E4922" s="0" t="n">
        <v>0</v>
      </c>
      <c r="F4922" s="0" t="n">
        <v>3133116</v>
      </c>
      <c r="G4922" s="151" t="s">
        <v>111</v>
      </c>
      <c r="H4922" s="151" t="s">
        <v>111</v>
      </c>
      <c r="I4922" s="152" t="s">
        <v>112</v>
      </c>
    </row>
    <row r="4923" customFormat="false" ht="12.75" hidden="false" customHeight="false" outlineLevel="0" collapsed="false">
      <c r="A4923" s="0" t="s">
        <v>17</v>
      </c>
      <c r="B4923" s="0" t="s">
        <v>113</v>
      </c>
      <c r="C4923" s="0" t="s">
        <v>108</v>
      </c>
      <c r="D4923" s="116" t="n">
        <v>42339</v>
      </c>
      <c r="E4923" s="0" t="n">
        <v>0</v>
      </c>
      <c r="F4923" s="0" t="n">
        <v>3133117</v>
      </c>
      <c r="G4923" s="151" t="s">
        <v>111</v>
      </c>
      <c r="H4923" s="151" t="s">
        <v>111</v>
      </c>
      <c r="I4923" s="152" t="s">
        <v>112</v>
      </c>
    </row>
    <row r="4924" customFormat="false" ht="12.75" hidden="false" customHeight="false" outlineLevel="0" collapsed="false">
      <c r="A4924" s="0" t="s">
        <v>18</v>
      </c>
      <c r="B4924" s="0" t="s">
        <v>110</v>
      </c>
      <c r="C4924" s="0" t="s">
        <v>108</v>
      </c>
      <c r="D4924" s="116" t="n">
        <v>42339</v>
      </c>
      <c r="E4924" s="0" t="n">
        <v>0</v>
      </c>
      <c r="F4924" s="0" t="n">
        <v>3133118</v>
      </c>
      <c r="G4924" s="151" t="s">
        <v>111</v>
      </c>
      <c r="H4924" s="151" t="s">
        <v>111</v>
      </c>
      <c r="I4924" s="152" t="s">
        <v>112</v>
      </c>
    </row>
    <row r="4925" customFormat="false" ht="12.75" hidden="false" customHeight="false" outlineLevel="0" collapsed="false">
      <c r="A4925" s="0" t="s">
        <v>18</v>
      </c>
      <c r="B4925" s="0" t="s">
        <v>113</v>
      </c>
      <c r="C4925" s="0" t="s">
        <v>108</v>
      </c>
      <c r="D4925" s="116" t="n">
        <v>42339</v>
      </c>
      <c r="E4925" s="0" t="n">
        <v>0</v>
      </c>
      <c r="F4925" s="0" t="n">
        <v>3133119</v>
      </c>
      <c r="G4925" s="151" t="s">
        <v>111</v>
      </c>
      <c r="H4925" s="151" t="s">
        <v>111</v>
      </c>
      <c r="I4925" s="152" t="s">
        <v>112</v>
      </c>
    </row>
    <row r="4926" customFormat="false" ht="12.75" hidden="false" customHeight="false" outlineLevel="0" collapsed="false">
      <c r="A4926" s="0" t="s">
        <v>19</v>
      </c>
      <c r="B4926" s="0" t="s">
        <v>110</v>
      </c>
      <c r="C4926" s="0" t="s">
        <v>108</v>
      </c>
      <c r="D4926" s="116" t="n">
        <v>42339</v>
      </c>
      <c r="E4926" s="0" t="n">
        <v>0.84</v>
      </c>
      <c r="F4926" s="0" t="n">
        <v>3133120</v>
      </c>
      <c r="G4926" s="151" t="s">
        <v>111</v>
      </c>
      <c r="H4926" s="151" t="s">
        <v>111</v>
      </c>
      <c r="I4926" s="152" t="s">
        <v>112</v>
      </c>
    </row>
    <row r="4927" customFormat="false" ht="12.75" hidden="false" customHeight="false" outlineLevel="0" collapsed="false">
      <c r="A4927" s="0" t="s">
        <v>19</v>
      </c>
      <c r="B4927" s="0" t="s">
        <v>113</v>
      </c>
      <c r="C4927" s="0" t="s">
        <v>108</v>
      </c>
      <c r="D4927" s="116" t="n">
        <v>42339</v>
      </c>
      <c r="E4927" s="0" t="n">
        <v>0.3</v>
      </c>
      <c r="F4927" s="0" t="n">
        <v>3133121</v>
      </c>
      <c r="G4927" s="151" t="s">
        <v>111</v>
      </c>
      <c r="H4927" s="151" t="s">
        <v>111</v>
      </c>
      <c r="I4927" s="152" t="s">
        <v>112</v>
      </c>
    </row>
    <row r="4928" customFormat="false" ht="12.75" hidden="false" customHeight="false" outlineLevel="0" collapsed="false">
      <c r="A4928" s="0" t="s">
        <v>21</v>
      </c>
      <c r="B4928" s="0" t="s">
        <v>110</v>
      </c>
      <c r="C4928" s="0" t="s">
        <v>108</v>
      </c>
      <c r="D4928" s="116" t="n">
        <v>42339</v>
      </c>
      <c r="E4928" s="0" t="n">
        <v>0</v>
      </c>
      <c r="F4928" s="0" t="n">
        <v>3133122</v>
      </c>
      <c r="G4928" s="151" t="s">
        <v>111</v>
      </c>
      <c r="H4928" s="151" t="s">
        <v>111</v>
      </c>
      <c r="I4928" s="152" t="s">
        <v>112</v>
      </c>
    </row>
    <row r="4929" customFormat="false" ht="12.75" hidden="false" customHeight="false" outlineLevel="0" collapsed="false">
      <c r="A4929" s="0" t="s">
        <v>21</v>
      </c>
      <c r="B4929" s="0" t="s">
        <v>113</v>
      </c>
      <c r="C4929" s="0" t="s">
        <v>108</v>
      </c>
      <c r="D4929" s="116" t="n">
        <v>42339</v>
      </c>
      <c r="E4929" s="0" t="n">
        <v>0</v>
      </c>
      <c r="F4929" s="0" t="n">
        <v>3133123</v>
      </c>
      <c r="G4929" s="151" t="s">
        <v>111</v>
      </c>
      <c r="H4929" s="151" t="s">
        <v>111</v>
      </c>
      <c r="I4929" s="152" t="s">
        <v>112</v>
      </c>
    </row>
    <row r="4930" customFormat="false" ht="12.75" hidden="false" customHeight="false" outlineLevel="0" collapsed="false">
      <c r="A4930" s="0" t="s">
        <v>73</v>
      </c>
      <c r="B4930" s="0" t="s">
        <v>80</v>
      </c>
      <c r="C4930" s="0" t="s">
        <v>108</v>
      </c>
      <c r="D4930" s="116" t="n">
        <v>42339</v>
      </c>
      <c r="E4930" s="0" t="n">
        <v>0.05</v>
      </c>
      <c r="F4930" s="0" t="n">
        <v>3133124</v>
      </c>
      <c r="G4930" s="151" t="s">
        <v>111</v>
      </c>
      <c r="H4930" s="151" t="s">
        <v>111</v>
      </c>
      <c r="I4930" s="152" t="s">
        <v>112</v>
      </c>
    </row>
    <row r="4931" customFormat="false" ht="12.75" hidden="false" customHeight="false" outlineLevel="0" collapsed="false">
      <c r="A4931" s="0" t="s">
        <v>74</v>
      </c>
      <c r="B4931" s="0" t="s">
        <v>80</v>
      </c>
      <c r="C4931" s="0" t="s">
        <v>108</v>
      </c>
      <c r="D4931" s="116" t="n">
        <v>42339</v>
      </c>
      <c r="E4931" s="0" t="n">
        <v>0.25</v>
      </c>
      <c r="F4931" s="0" t="n">
        <v>3133125</v>
      </c>
      <c r="G4931" s="151" t="s">
        <v>111</v>
      </c>
      <c r="H4931" s="151" t="s">
        <v>111</v>
      </c>
      <c r="I4931" s="152" t="s">
        <v>112</v>
      </c>
    </row>
    <row r="4932" customFormat="false" ht="12.75" hidden="false" customHeight="false" outlineLevel="0" collapsed="false">
      <c r="A4932" s="0" t="s">
        <v>75</v>
      </c>
      <c r="B4932" s="0" t="s">
        <v>80</v>
      </c>
      <c r="C4932" s="0" t="s">
        <v>108</v>
      </c>
      <c r="D4932" s="116" t="n">
        <v>42339</v>
      </c>
      <c r="E4932" s="0" t="n">
        <v>-0.05</v>
      </c>
      <c r="F4932" s="0" t="n">
        <v>3133126</v>
      </c>
      <c r="G4932" s="151" t="s">
        <v>111</v>
      </c>
      <c r="H4932" s="151" t="s">
        <v>111</v>
      </c>
      <c r="I4932" s="152" t="s">
        <v>112</v>
      </c>
    </row>
    <row r="4933" customFormat="false" ht="12.75" hidden="false" customHeight="false" outlineLevel="0" collapsed="false">
      <c r="A4933" s="0" t="s">
        <v>76</v>
      </c>
      <c r="B4933" s="0" t="s">
        <v>80</v>
      </c>
      <c r="C4933" s="0" t="s">
        <v>108</v>
      </c>
      <c r="D4933" s="116" t="n">
        <v>42339</v>
      </c>
      <c r="E4933" s="0" t="n">
        <v>0.25</v>
      </c>
      <c r="F4933" s="0" t="n">
        <v>3133127</v>
      </c>
      <c r="G4933" s="151" t="s">
        <v>111</v>
      </c>
      <c r="H4933" s="151" t="s">
        <v>111</v>
      </c>
      <c r="I4933" s="152" t="s">
        <v>112</v>
      </c>
    </row>
    <row r="4934" customFormat="false" ht="12.75" hidden="false" customHeight="false" outlineLevel="0" collapsed="false">
      <c r="A4934" s="0" t="s">
        <v>72</v>
      </c>
      <c r="B4934" s="0" t="s">
        <v>80</v>
      </c>
      <c r="C4934" s="0" t="s">
        <v>108</v>
      </c>
      <c r="D4934" s="116" t="n">
        <v>42339</v>
      </c>
      <c r="E4934" s="158" t="n">
        <v>42370</v>
      </c>
      <c r="I4934" s="152" t="s">
        <v>109</v>
      </c>
    </row>
    <row r="4935" customFormat="false" ht="12.75" hidden="false" customHeight="false" outlineLevel="0" collapsed="false">
      <c r="A4935" s="0" t="s">
        <v>59</v>
      </c>
      <c r="B4935" s="0" t="s">
        <v>110</v>
      </c>
      <c r="C4935" s="0" t="s">
        <v>108</v>
      </c>
      <c r="D4935" s="116" t="n">
        <v>42370</v>
      </c>
      <c r="E4935" s="0" t="n">
        <v>1.215</v>
      </c>
      <c r="F4935" s="0" t="n">
        <v>3133100</v>
      </c>
      <c r="G4935" s="151" t="s">
        <v>111</v>
      </c>
      <c r="H4935" s="151" t="s">
        <v>111</v>
      </c>
      <c r="I4935" s="152" t="s">
        <v>112</v>
      </c>
    </row>
    <row r="4936" customFormat="false" ht="12.75" hidden="false" customHeight="false" outlineLevel="0" collapsed="false">
      <c r="A4936" s="0" t="s">
        <v>59</v>
      </c>
      <c r="B4936" s="0" t="s">
        <v>113</v>
      </c>
      <c r="C4936" s="0" t="s">
        <v>108</v>
      </c>
      <c r="D4936" s="116" t="n">
        <v>42370</v>
      </c>
      <c r="E4936" s="0" t="n">
        <v>0.05</v>
      </c>
      <c r="F4936" s="0" t="n">
        <v>3133101</v>
      </c>
      <c r="G4936" s="151" t="s">
        <v>111</v>
      </c>
      <c r="H4936" s="151" t="s">
        <v>111</v>
      </c>
      <c r="I4936" s="152" t="s">
        <v>112</v>
      </c>
    </row>
    <row r="4937" customFormat="false" ht="12.75" hidden="false" customHeight="false" outlineLevel="0" collapsed="false">
      <c r="A4937" s="0" t="s">
        <v>60</v>
      </c>
      <c r="B4937" s="0" t="s">
        <v>110</v>
      </c>
      <c r="C4937" s="0" t="s">
        <v>108</v>
      </c>
      <c r="D4937" s="116" t="n">
        <v>42370</v>
      </c>
      <c r="E4937" s="0" t="n">
        <v>1.215</v>
      </c>
      <c r="F4937" s="0" t="n">
        <v>3133102</v>
      </c>
      <c r="G4937" s="151" t="s">
        <v>111</v>
      </c>
      <c r="H4937" s="151" t="s">
        <v>111</v>
      </c>
      <c r="I4937" s="152" t="s">
        <v>112</v>
      </c>
    </row>
    <row r="4938" customFormat="false" ht="12.75" hidden="false" customHeight="false" outlineLevel="0" collapsed="false">
      <c r="A4938" s="0" t="s">
        <v>60</v>
      </c>
      <c r="B4938" s="0" t="s">
        <v>113</v>
      </c>
      <c r="C4938" s="0" t="s">
        <v>108</v>
      </c>
      <c r="D4938" s="116" t="n">
        <v>42370</v>
      </c>
      <c r="E4938" s="0" t="n">
        <v>0.32</v>
      </c>
      <c r="F4938" s="0" t="n">
        <v>3133103</v>
      </c>
      <c r="G4938" s="151" t="s">
        <v>111</v>
      </c>
      <c r="H4938" s="151" t="s">
        <v>111</v>
      </c>
      <c r="I4938" s="152" t="s">
        <v>112</v>
      </c>
    </row>
    <row r="4939" customFormat="false" ht="12.75" hidden="false" customHeight="false" outlineLevel="0" collapsed="false">
      <c r="A4939" s="0" t="s">
        <v>61</v>
      </c>
      <c r="B4939" s="0" t="s">
        <v>110</v>
      </c>
      <c r="C4939" s="0" t="s">
        <v>108</v>
      </c>
      <c r="D4939" s="116" t="n">
        <v>42370</v>
      </c>
      <c r="E4939" s="0" t="n">
        <v>1.215</v>
      </c>
      <c r="F4939" s="0" t="n">
        <v>3133104</v>
      </c>
      <c r="G4939" s="151" t="s">
        <v>111</v>
      </c>
      <c r="H4939" s="151" t="s">
        <v>111</v>
      </c>
      <c r="I4939" s="152" t="s">
        <v>112</v>
      </c>
    </row>
    <row r="4940" customFormat="false" ht="12.75" hidden="false" customHeight="false" outlineLevel="0" collapsed="false">
      <c r="A4940" s="0" t="s">
        <v>61</v>
      </c>
      <c r="B4940" s="0" t="s">
        <v>113</v>
      </c>
      <c r="C4940" s="0" t="s">
        <v>108</v>
      </c>
      <c r="D4940" s="116" t="n">
        <v>42370</v>
      </c>
      <c r="E4940" s="0" t="n">
        <v>0.05</v>
      </c>
      <c r="F4940" s="0" t="n">
        <v>3133105</v>
      </c>
      <c r="G4940" s="151" t="s">
        <v>111</v>
      </c>
      <c r="H4940" s="151" t="s">
        <v>111</v>
      </c>
      <c r="I4940" s="152" t="s">
        <v>112</v>
      </c>
    </row>
    <row r="4941" customFormat="false" ht="12.75" hidden="false" customHeight="false" outlineLevel="0" collapsed="false">
      <c r="A4941" s="0" t="s">
        <v>62</v>
      </c>
      <c r="B4941" s="0" t="s">
        <v>110</v>
      </c>
      <c r="C4941" s="0" t="s">
        <v>108</v>
      </c>
      <c r="D4941" s="116" t="n">
        <v>42370</v>
      </c>
      <c r="E4941" s="0" t="n">
        <v>1.215</v>
      </c>
      <c r="F4941" s="0" t="n">
        <v>3133106</v>
      </c>
      <c r="G4941" s="151" t="s">
        <v>111</v>
      </c>
      <c r="H4941" s="151" t="s">
        <v>111</v>
      </c>
      <c r="I4941" s="152" t="s">
        <v>112</v>
      </c>
    </row>
    <row r="4942" customFormat="false" ht="12.75" hidden="false" customHeight="false" outlineLevel="0" collapsed="false">
      <c r="A4942" s="0" t="s">
        <v>62</v>
      </c>
      <c r="B4942" s="0" t="s">
        <v>113</v>
      </c>
      <c r="C4942" s="0" t="s">
        <v>108</v>
      </c>
      <c r="D4942" s="116" t="n">
        <v>42370</v>
      </c>
      <c r="E4942" s="0" t="n">
        <v>0.32</v>
      </c>
      <c r="F4942" s="0" t="n">
        <v>3133107</v>
      </c>
      <c r="G4942" s="151" t="s">
        <v>111</v>
      </c>
      <c r="H4942" s="151" t="s">
        <v>111</v>
      </c>
      <c r="I4942" s="152" t="s">
        <v>112</v>
      </c>
    </row>
    <row r="4943" customFormat="false" ht="12.75" hidden="false" customHeight="false" outlineLevel="0" collapsed="false">
      <c r="A4943" s="0" t="s">
        <v>49</v>
      </c>
      <c r="B4943" s="0" t="s">
        <v>110</v>
      </c>
      <c r="C4943" s="0" t="s">
        <v>108</v>
      </c>
      <c r="D4943" s="116" t="n">
        <v>42370</v>
      </c>
      <c r="E4943" s="0" t="n">
        <v>1.04</v>
      </c>
      <c r="F4943" s="0" t="n">
        <v>3133108</v>
      </c>
      <c r="G4943" s="151" t="s">
        <v>111</v>
      </c>
      <c r="H4943" s="151" t="s">
        <v>111</v>
      </c>
      <c r="I4943" s="152" t="s">
        <v>112</v>
      </c>
    </row>
    <row r="4944" customFormat="false" ht="12.75" hidden="false" customHeight="false" outlineLevel="0" collapsed="false">
      <c r="A4944" s="0" t="s">
        <v>49</v>
      </c>
      <c r="B4944" s="0" t="s">
        <v>113</v>
      </c>
      <c r="C4944" s="0" t="s">
        <v>108</v>
      </c>
      <c r="D4944" s="116" t="n">
        <v>42370</v>
      </c>
      <c r="E4944" s="0" t="n">
        <v>0.05</v>
      </c>
      <c r="F4944" s="0" t="n">
        <v>3133109</v>
      </c>
      <c r="G4944" s="151" t="s">
        <v>111</v>
      </c>
      <c r="H4944" s="151" t="s">
        <v>111</v>
      </c>
      <c r="I4944" s="152" t="s">
        <v>112</v>
      </c>
    </row>
    <row r="4945" customFormat="false" ht="12.75" hidden="false" customHeight="false" outlineLevel="0" collapsed="false">
      <c r="A4945" s="0" t="s">
        <v>50</v>
      </c>
      <c r="B4945" s="0" t="s">
        <v>110</v>
      </c>
      <c r="C4945" s="0" t="s">
        <v>108</v>
      </c>
      <c r="D4945" s="116" t="n">
        <v>42370</v>
      </c>
      <c r="E4945" s="0" t="n">
        <v>1.6</v>
      </c>
      <c r="F4945" s="0" t="n">
        <v>3133110</v>
      </c>
      <c r="G4945" s="151" t="s">
        <v>111</v>
      </c>
      <c r="H4945" s="151" t="s">
        <v>111</v>
      </c>
      <c r="I4945" s="152" t="s">
        <v>112</v>
      </c>
    </row>
    <row r="4946" customFormat="false" ht="12.75" hidden="false" customHeight="false" outlineLevel="0" collapsed="false">
      <c r="A4946" s="0" t="s">
        <v>50</v>
      </c>
      <c r="B4946" s="0" t="s">
        <v>113</v>
      </c>
      <c r="C4946" s="0" t="s">
        <v>108</v>
      </c>
      <c r="D4946" s="116" t="n">
        <v>42370</v>
      </c>
      <c r="E4946" s="0" t="n">
        <v>-0.25</v>
      </c>
      <c r="F4946" s="0" t="n">
        <v>3133111</v>
      </c>
      <c r="G4946" s="151" t="s">
        <v>111</v>
      </c>
      <c r="H4946" s="151" t="s">
        <v>111</v>
      </c>
      <c r="I4946" s="152" t="s">
        <v>112</v>
      </c>
    </row>
    <row r="4947" customFormat="false" ht="12.75" hidden="false" customHeight="false" outlineLevel="0" collapsed="false">
      <c r="A4947" s="0" t="s">
        <v>51</v>
      </c>
      <c r="B4947" s="0" t="s">
        <v>110</v>
      </c>
      <c r="C4947" s="0" t="s">
        <v>108</v>
      </c>
      <c r="D4947" s="116" t="n">
        <v>42370</v>
      </c>
      <c r="E4947" s="0" t="n">
        <v>1.6</v>
      </c>
      <c r="F4947" s="0" t="n">
        <v>3133112</v>
      </c>
      <c r="G4947" s="151" t="s">
        <v>111</v>
      </c>
      <c r="H4947" s="151" t="s">
        <v>111</v>
      </c>
      <c r="I4947" s="152" t="s">
        <v>112</v>
      </c>
    </row>
    <row r="4948" customFormat="false" ht="12.75" hidden="false" customHeight="false" outlineLevel="0" collapsed="false">
      <c r="A4948" s="0" t="s">
        <v>51</v>
      </c>
      <c r="B4948" s="0" t="s">
        <v>113</v>
      </c>
      <c r="C4948" s="0" t="s">
        <v>108</v>
      </c>
      <c r="D4948" s="116" t="n">
        <v>42370</v>
      </c>
      <c r="E4948" s="0" t="n">
        <v>0.45</v>
      </c>
      <c r="F4948" s="0" t="n">
        <v>3133113</v>
      </c>
      <c r="G4948" s="151" t="s">
        <v>111</v>
      </c>
      <c r="H4948" s="151" t="s">
        <v>111</v>
      </c>
      <c r="I4948" s="152" t="s">
        <v>112</v>
      </c>
    </row>
    <row r="4949" customFormat="false" ht="12.75" hidden="false" customHeight="false" outlineLevel="0" collapsed="false">
      <c r="A4949" s="0" t="s">
        <v>52</v>
      </c>
      <c r="B4949" s="0" t="s">
        <v>110</v>
      </c>
      <c r="C4949" s="0" t="s">
        <v>108</v>
      </c>
      <c r="D4949" s="116" t="n">
        <v>42370</v>
      </c>
      <c r="E4949" s="0" t="n">
        <v>1.6</v>
      </c>
      <c r="F4949" s="0" t="n">
        <v>3133114</v>
      </c>
      <c r="G4949" s="151" t="s">
        <v>111</v>
      </c>
      <c r="H4949" s="151" t="s">
        <v>111</v>
      </c>
      <c r="I4949" s="152" t="s">
        <v>112</v>
      </c>
    </row>
    <row r="4950" customFormat="false" ht="12.75" hidden="false" customHeight="false" outlineLevel="0" collapsed="false">
      <c r="A4950" s="0" t="s">
        <v>52</v>
      </c>
      <c r="B4950" s="0" t="s">
        <v>113</v>
      </c>
      <c r="C4950" s="0" t="s">
        <v>108</v>
      </c>
      <c r="D4950" s="116" t="n">
        <v>42370</v>
      </c>
      <c r="E4950" s="0" t="n">
        <v>-0.2</v>
      </c>
      <c r="F4950" s="0" t="n">
        <v>3133115</v>
      </c>
      <c r="G4950" s="151" t="s">
        <v>111</v>
      </c>
      <c r="H4950" s="151" t="s">
        <v>111</v>
      </c>
      <c r="I4950" s="152" t="s">
        <v>112</v>
      </c>
    </row>
    <row r="4951" customFormat="false" ht="12.75" hidden="false" customHeight="false" outlineLevel="0" collapsed="false">
      <c r="A4951" s="0" t="s">
        <v>17</v>
      </c>
      <c r="B4951" s="0" t="s">
        <v>110</v>
      </c>
      <c r="C4951" s="0" t="s">
        <v>108</v>
      </c>
      <c r="D4951" s="116" t="n">
        <v>42370</v>
      </c>
      <c r="E4951" s="0" t="n">
        <v>0</v>
      </c>
      <c r="F4951" s="0" t="n">
        <v>3133116</v>
      </c>
      <c r="G4951" s="151" t="s">
        <v>111</v>
      </c>
      <c r="H4951" s="151" t="s">
        <v>111</v>
      </c>
      <c r="I4951" s="152" t="s">
        <v>112</v>
      </c>
    </row>
    <row r="4952" customFormat="false" ht="12.75" hidden="false" customHeight="false" outlineLevel="0" collapsed="false">
      <c r="A4952" s="0" t="s">
        <v>17</v>
      </c>
      <c r="B4952" s="0" t="s">
        <v>113</v>
      </c>
      <c r="C4952" s="0" t="s">
        <v>108</v>
      </c>
      <c r="D4952" s="116" t="n">
        <v>42370</v>
      </c>
      <c r="E4952" s="0" t="n">
        <v>0</v>
      </c>
      <c r="F4952" s="0" t="n">
        <v>3133117</v>
      </c>
      <c r="G4952" s="151" t="s">
        <v>111</v>
      </c>
      <c r="H4952" s="151" t="s">
        <v>111</v>
      </c>
      <c r="I4952" s="152" t="s">
        <v>112</v>
      </c>
    </row>
    <row r="4953" customFormat="false" ht="12.75" hidden="false" customHeight="false" outlineLevel="0" collapsed="false">
      <c r="A4953" s="0" t="s">
        <v>18</v>
      </c>
      <c r="B4953" s="0" t="s">
        <v>110</v>
      </c>
      <c r="C4953" s="0" t="s">
        <v>108</v>
      </c>
      <c r="D4953" s="116" t="n">
        <v>42370</v>
      </c>
      <c r="E4953" s="0" t="n">
        <v>0</v>
      </c>
      <c r="F4953" s="0" t="n">
        <v>3133118</v>
      </c>
      <c r="G4953" s="151" t="s">
        <v>111</v>
      </c>
      <c r="H4953" s="151" t="s">
        <v>111</v>
      </c>
      <c r="I4953" s="152" t="s">
        <v>112</v>
      </c>
    </row>
    <row r="4954" customFormat="false" ht="12.75" hidden="false" customHeight="false" outlineLevel="0" collapsed="false">
      <c r="A4954" s="0" t="s">
        <v>18</v>
      </c>
      <c r="B4954" s="0" t="s">
        <v>113</v>
      </c>
      <c r="C4954" s="0" t="s">
        <v>108</v>
      </c>
      <c r="D4954" s="116" t="n">
        <v>42370</v>
      </c>
      <c r="E4954" s="0" t="n">
        <v>0</v>
      </c>
      <c r="F4954" s="0" t="n">
        <v>3133119</v>
      </c>
      <c r="G4954" s="151" t="s">
        <v>111</v>
      </c>
      <c r="H4954" s="151" t="s">
        <v>111</v>
      </c>
      <c r="I4954" s="152" t="s">
        <v>112</v>
      </c>
    </row>
    <row r="4955" customFormat="false" ht="12.75" hidden="false" customHeight="false" outlineLevel="0" collapsed="false">
      <c r="A4955" s="0" t="s">
        <v>19</v>
      </c>
      <c r="B4955" s="0" t="s">
        <v>110</v>
      </c>
      <c r="C4955" s="0" t="s">
        <v>108</v>
      </c>
      <c r="D4955" s="116" t="n">
        <v>42370</v>
      </c>
      <c r="E4955" s="0" t="n">
        <v>1.135</v>
      </c>
      <c r="F4955" s="0" t="n">
        <v>3133120</v>
      </c>
      <c r="G4955" s="151" t="s">
        <v>111</v>
      </c>
      <c r="H4955" s="151" t="s">
        <v>111</v>
      </c>
      <c r="I4955" s="152" t="s">
        <v>112</v>
      </c>
    </row>
    <row r="4956" customFormat="false" ht="12.75" hidden="false" customHeight="false" outlineLevel="0" collapsed="false">
      <c r="A4956" s="0" t="s">
        <v>19</v>
      </c>
      <c r="B4956" s="0" t="s">
        <v>113</v>
      </c>
      <c r="C4956" s="0" t="s">
        <v>108</v>
      </c>
      <c r="D4956" s="116" t="n">
        <v>42370</v>
      </c>
      <c r="E4956" s="0" t="n">
        <v>0.05</v>
      </c>
      <c r="F4956" s="0" t="n">
        <v>3133121</v>
      </c>
      <c r="G4956" s="151" t="s">
        <v>111</v>
      </c>
      <c r="H4956" s="151" t="s">
        <v>111</v>
      </c>
      <c r="I4956" s="152" t="s">
        <v>112</v>
      </c>
    </row>
    <row r="4957" customFormat="false" ht="12.75" hidden="false" customHeight="false" outlineLevel="0" collapsed="false">
      <c r="A4957" s="0" t="s">
        <v>21</v>
      </c>
      <c r="B4957" s="0" t="s">
        <v>110</v>
      </c>
      <c r="C4957" s="0" t="s">
        <v>108</v>
      </c>
      <c r="D4957" s="116" t="n">
        <v>42370</v>
      </c>
      <c r="E4957" s="0" t="n">
        <v>0</v>
      </c>
      <c r="F4957" s="0" t="n">
        <v>3133122</v>
      </c>
      <c r="G4957" s="151" t="s">
        <v>111</v>
      </c>
      <c r="H4957" s="151" t="s">
        <v>111</v>
      </c>
      <c r="I4957" s="152" t="s">
        <v>112</v>
      </c>
    </row>
    <row r="4958" customFormat="false" ht="12.75" hidden="false" customHeight="false" outlineLevel="0" collapsed="false">
      <c r="A4958" s="0" t="s">
        <v>21</v>
      </c>
      <c r="B4958" s="0" t="s">
        <v>113</v>
      </c>
      <c r="C4958" s="0" t="s">
        <v>108</v>
      </c>
      <c r="D4958" s="116" t="n">
        <v>42370</v>
      </c>
      <c r="E4958" s="0" t="n">
        <v>0</v>
      </c>
      <c r="F4958" s="0" t="n">
        <v>3133123</v>
      </c>
      <c r="G4958" s="151" t="s">
        <v>111</v>
      </c>
      <c r="H4958" s="151" t="s">
        <v>111</v>
      </c>
      <c r="I4958" s="152" t="s">
        <v>112</v>
      </c>
    </row>
    <row r="4959" customFormat="false" ht="12.75" hidden="false" customHeight="false" outlineLevel="0" collapsed="false">
      <c r="A4959" s="0" t="s">
        <v>73</v>
      </c>
      <c r="B4959" s="0" t="s">
        <v>80</v>
      </c>
      <c r="C4959" s="0" t="s">
        <v>108</v>
      </c>
      <c r="D4959" s="116" t="n">
        <v>42370</v>
      </c>
      <c r="E4959" s="0" t="n">
        <v>0.05</v>
      </c>
      <c r="F4959" s="0" t="n">
        <v>3133124</v>
      </c>
      <c r="G4959" s="151" t="s">
        <v>111</v>
      </c>
      <c r="H4959" s="151" t="s">
        <v>111</v>
      </c>
      <c r="I4959" s="152" t="s">
        <v>112</v>
      </c>
    </row>
    <row r="4960" customFormat="false" ht="12.75" hidden="false" customHeight="false" outlineLevel="0" collapsed="false">
      <c r="A4960" s="0" t="s">
        <v>74</v>
      </c>
      <c r="B4960" s="0" t="s">
        <v>80</v>
      </c>
      <c r="C4960" s="0" t="s">
        <v>108</v>
      </c>
      <c r="D4960" s="116" t="n">
        <v>42370</v>
      </c>
      <c r="E4960" s="0" t="n">
        <v>0.45</v>
      </c>
      <c r="F4960" s="0" t="n">
        <v>3133125</v>
      </c>
      <c r="G4960" s="151" t="s">
        <v>111</v>
      </c>
      <c r="H4960" s="151" t="s">
        <v>111</v>
      </c>
      <c r="I4960" s="152" t="s">
        <v>112</v>
      </c>
    </row>
    <row r="4961" customFormat="false" ht="12.75" hidden="false" customHeight="false" outlineLevel="0" collapsed="false">
      <c r="A4961" s="0" t="s">
        <v>75</v>
      </c>
      <c r="B4961" s="0" t="s">
        <v>80</v>
      </c>
      <c r="C4961" s="0" t="s">
        <v>108</v>
      </c>
      <c r="D4961" s="116" t="n">
        <v>42370</v>
      </c>
      <c r="E4961" s="0" t="n">
        <v>-0.2</v>
      </c>
      <c r="F4961" s="0" t="n">
        <v>3133126</v>
      </c>
      <c r="G4961" s="151" t="s">
        <v>111</v>
      </c>
      <c r="H4961" s="151" t="s">
        <v>111</v>
      </c>
      <c r="I4961" s="152" t="s">
        <v>112</v>
      </c>
    </row>
    <row r="4962" customFormat="false" ht="12.75" hidden="false" customHeight="false" outlineLevel="0" collapsed="false">
      <c r="A4962" s="0" t="s">
        <v>76</v>
      </c>
      <c r="B4962" s="0" t="s">
        <v>80</v>
      </c>
      <c r="C4962" s="0" t="s">
        <v>108</v>
      </c>
      <c r="D4962" s="116" t="n">
        <v>42370</v>
      </c>
      <c r="E4962" s="0" t="n">
        <v>0.45</v>
      </c>
      <c r="F4962" s="0" t="n">
        <v>3133127</v>
      </c>
      <c r="G4962" s="151" t="s">
        <v>111</v>
      </c>
      <c r="H4962" s="151" t="s">
        <v>111</v>
      </c>
      <c r="I4962" s="152" t="s">
        <v>112</v>
      </c>
    </row>
    <row r="4963" customFormat="false" ht="12.75" hidden="false" customHeight="false" outlineLevel="0" collapsed="false">
      <c r="A4963" s="0" t="s">
        <v>72</v>
      </c>
      <c r="B4963" s="0" t="s">
        <v>80</v>
      </c>
      <c r="C4963" s="0" t="s">
        <v>108</v>
      </c>
      <c r="D4963" s="116" t="n">
        <v>42370</v>
      </c>
      <c r="E4963" s="158" t="n">
        <v>42401</v>
      </c>
      <c r="I4963" s="152" t="s">
        <v>109</v>
      </c>
    </row>
    <row r="4964" customFormat="false" ht="12.75" hidden="false" customHeight="false" outlineLevel="0" collapsed="false">
      <c r="A4964" s="0" t="s">
        <v>59</v>
      </c>
      <c r="B4964" s="0" t="s">
        <v>110</v>
      </c>
      <c r="C4964" s="0" t="s">
        <v>108</v>
      </c>
      <c r="D4964" s="116" t="n">
        <v>42401</v>
      </c>
      <c r="E4964" s="0" t="n">
        <v>1.215</v>
      </c>
      <c r="F4964" s="0" t="n">
        <v>3133100</v>
      </c>
      <c r="G4964" s="151" t="s">
        <v>111</v>
      </c>
      <c r="H4964" s="151" t="s">
        <v>111</v>
      </c>
      <c r="I4964" s="152" t="s">
        <v>112</v>
      </c>
    </row>
    <row r="4965" customFormat="false" ht="12.75" hidden="false" customHeight="false" outlineLevel="0" collapsed="false">
      <c r="A4965" s="0" t="s">
        <v>59</v>
      </c>
      <c r="B4965" s="0" t="s">
        <v>113</v>
      </c>
      <c r="C4965" s="0" t="s">
        <v>108</v>
      </c>
      <c r="D4965" s="116" t="n">
        <v>42401</v>
      </c>
      <c r="E4965" s="0" t="n">
        <v>0.05</v>
      </c>
      <c r="F4965" s="0" t="n">
        <v>3133101</v>
      </c>
      <c r="G4965" s="151" t="s">
        <v>111</v>
      </c>
      <c r="H4965" s="151" t="s">
        <v>111</v>
      </c>
      <c r="I4965" s="152" t="s">
        <v>112</v>
      </c>
    </row>
    <row r="4966" customFormat="false" ht="12.75" hidden="false" customHeight="false" outlineLevel="0" collapsed="false">
      <c r="A4966" s="0" t="s">
        <v>60</v>
      </c>
      <c r="B4966" s="0" t="s">
        <v>110</v>
      </c>
      <c r="C4966" s="0" t="s">
        <v>108</v>
      </c>
      <c r="D4966" s="116" t="n">
        <v>42401</v>
      </c>
      <c r="E4966" s="0" t="n">
        <v>1.215</v>
      </c>
      <c r="F4966" s="0" t="n">
        <v>3133102</v>
      </c>
      <c r="G4966" s="151" t="s">
        <v>111</v>
      </c>
      <c r="H4966" s="151" t="s">
        <v>111</v>
      </c>
      <c r="I4966" s="152" t="s">
        <v>112</v>
      </c>
    </row>
    <row r="4967" customFormat="false" ht="12.75" hidden="false" customHeight="false" outlineLevel="0" collapsed="false">
      <c r="A4967" s="0" t="s">
        <v>60</v>
      </c>
      <c r="B4967" s="0" t="s">
        <v>113</v>
      </c>
      <c r="C4967" s="0" t="s">
        <v>108</v>
      </c>
      <c r="D4967" s="116" t="n">
        <v>42401</v>
      </c>
      <c r="E4967" s="0" t="n">
        <v>0.32</v>
      </c>
      <c r="F4967" s="0" t="n">
        <v>3133103</v>
      </c>
      <c r="G4967" s="151" t="s">
        <v>111</v>
      </c>
      <c r="H4967" s="151" t="s">
        <v>111</v>
      </c>
      <c r="I4967" s="152" t="s">
        <v>112</v>
      </c>
    </row>
    <row r="4968" customFormat="false" ht="12.75" hidden="false" customHeight="false" outlineLevel="0" collapsed="false">
      <c r="A4968" s="0" t="s">
        <v>61</v>
      </c>
      <c r="B4968" s="0" t="s">
        <v>110</v>
      </c>
      <c r="C4968" s="0" t="s">
        <v>108</v>
      </c>
      <c r="D4968" s="116" t="n">
        <v>42401</v>
      </c>
      <c r="E4968" s="0" t="n">
        <v>1.215</v>
      </c>
      <c r="F4968" s="0" t="n">
        <v>3133104</v>
      </c>
      <c r="G4968" s="151" t="s">
        <v>111</v>
      </c>
      <c r="H4968" s="151" t="s">
        <v>111</v>
      </c>
      <c r="I4968" s="152" t="s">
        <v>112</v>
      </c>
    </row>
    <row r="4969" customFormat="false" ht="12.75" hidden="false" customHeight="false" outlineLevel="0" collapsed="false">
      <c r="A4969" s="0" t="s">
        <v>61</v>
      </c>
      <c r="B4969" s="0" t="s">
        <v>113</v>
      </c>
      <c r="C4969" s="0" t="s">
        <v>108</v>
      </c>
      <c r="D4969" s="116" t="n">
        <v>42401</v>
      </c>
      <c r="E4969" s="0" t="n">
        <v>0.05</v>
      </c>
      <c r="F4969" s="0" t="n">
        <v>3133105</v>
      </c>
      <c r="G4969" s="151" t="s">
        <v>111</v>
      </c>
      <c r="H4969" s="151" t="s">
        <v>111</v>
      </c>
      <c r="I4969" s="152" t="s">
        <v>112</v>
      </c>
    </row>
    <row r="4970" customFormat="false" ht="12.75" hidden="false" customHeight="false" outlineLevel="0" collapsed="false">
      <c r="A4970" s="0" t="s">
        <v>62</v>
      </c>
      <c r="B4970" s="0" t="s">
        <v>110</v>
      </c>
      <c r="C4970" s="0" t="s">
        <v>108</v>
      </c>
      <c r="D4970" s="116" t="n">
        <v>42401</v>
      </c>
      <c r="E4970" s="0" t="n">
        <v>1.215</v>
      </c>
      <c r="F4970" s="0" t="n">
        <v>3133106</v>
      </c>
      <c r="G4970" s="151" t="s">
        <v>111</v>
      </c>
      <c r="H4970" s="151" t="s">
        <v>111</v>
      </c>
      <c r="I4970" s="152" t="s">
        <v>112</v>
      </c>
    </row>
    <row r="4971" customFormat="false" ht="12.75" hidden="false" customHeight="false" outlineLevel="0" collapsed="false">
      <c r="A4971" s="0" t="s">
        <v>62</v>
      </c>
      <c r="B4971" s="0" t="s">
        <v>113</v>
      </c>
      <c r="C4971" s="0" t="s">
        <v>108</v>
      </c>
      <c r="D4971" s="116" t="n">
        <v>42401</v>
      </c>
      <c r="E4971" s="0" t="n">
        <v>0.32</v>
      </c>
      <c r="F4971" s="0" t="n">
        <v>3133107</v>
      </c>
      <c r="G4971" s="151" t="s">
        <v>111</v>
      </c>
      <c r="H4971" s="151" t="s">
        <v>111</v>
      </c>
      <c r="I4971" s="152" t="s">
        <v>112</v>
      </c>
    </row>
    <row r="4972" customFormat="false" ht="12.75" hidden="false" customHeight="false" outlineLevel="0" collapsed="false">
      <c r="A4972" s="0" t="s">
        <v>49</v>
      </c>
      <c r="B4972" s="0" t="s">
        <v>110</v>
      </c>
      <c r="C4972" s="0" t="s">
        <v>108</v>
      </c>
      <c r="D4972" s="116" t="n">
        <v>42401</v>
      </c>
      <c r="E4972" s="0" t="n">
        <v>1.04</v>
      </c>
      <c r="F4972" s="0" t="n">
        <v>3133108</v>
      </c>
      <c r="G4972" s="151" t="s">
        <v>111</v>
      </c>
      <c r="H4972" s="151" t="s">
        <v>111</v>
      </c>
      <c r="I4972" s="152" t="s">
        <v>112</v>
      </c>
    </row>
    <row r="4973" customFormat="false" ht="12.75" hidden="false" customHeight="false" outlineLevel="0" collapsed="false">
      <c r="A4973" s="0" t="s">
        <v>49</v>
      </c>
      <c r="B4973" s="0" t="s">
        <v>113</v>
      </c>
      <c r="C4973" s="0" t="s">
        <v>108</v>
      </c>
      <c r="D4973" s="116" t="n">
        <v>42401</v>
      </c>
      <c r="E4973" s="0" t="n">
        <v>0.05</v>
      </c>
      <c r="F4973" s="0" t="n">
        <v>3133109</v>
      </c>
      <c r="G4973" s="151" t="s">
        <v>111</v>
      </c>
      <c r="H4973" s="151" t="s">
        <v>111</v>
      </c>
      <c r="I4973" s="152" t="s">
        <v>112</v>
      </c>
    </row>
    <row r="4974" customFormat="false" ht="12.75" hidden="false" customHeight="false" outlineLevel="0" collapsed="false">
      <c r="A4974" s="0" t="s">
        <v>50</v>
      </c>
      <c r="B4974" s="0" t="s">
        <v>110</v>
      </c>
      <c r="C4974" s="0" t="s">
        <v>108</v>
      </c>
      <c r="D4974" s="116" t="n">
        <v>42401</v>
      </c>
      <c r="E4974" s="0" t="n">
        <v>1.6</v>
      </c>
      <c r="F4974" s="0" t="n">
        <v>3133110</v>
      </c>
      <c r="G4974" s="151" t="s">
        <v>111</v>
      </c>
      <c r="H4974" s="151" t="s">
        <v>111</v>
      </c>
      <c r="I4974" s="152" t="s">
        <v>112</v>
      </c>
    </row>
    <row r="4975" customFormat="false" ht="12.75" hidden="false" customHeight="false" outlineLevel="0" collapsed="false">
      <c r="A4975" s="0" t="s">
        <v>50</v>
      </c>
      <c r="B4975" s="0" t="s">
        <v>113</v>
      </c>
      <c r="C4975" s="0" t="s">
        <v>108</v>
      </c>
      <c r="D4975" s="116" t="n">
        <v>42401</v>
      </c>
      <c r="E4975" s="0" t="n">
        <v>-0.28</v>
      </c>
      <c r="F4975" s="0" t="n">
        <v>3133111</v>
      </c>
      <c r="G4975" s="151" t="s">
        <v>111</v>
      </c>
      <c r="H4975" s="151" t="s">
        <v>111</v>
      </c>
      <c r="I4975" s="152" t="s">
        <v>112</v>
      </c>
    </row>
    <row r="4976" customFormat="false" ht="12.75" hidden="false" customHeight="false" outlineLevel="0" collapsed="false">
      <c r="A4976" s="0" t="s">
        <v>51</v>
      </c>
      <c r="B4976" s="0" t="s">
        <v>110</v>
      </c>
      <c r="C4976" s="0" t="s">
        <v>108</v>
      </c>
      <c r="D4976" s="116" t="n">
        <v>42401</v>
      </c>
      <c r="E4976" s="0" t="n">
        <v>1.6</v>
      </c>
      <c r="F4976" s="0" t="n">
        <v>3133112</v>
      </c>
      <c r="G4976" s="151" t="s">
        <v>111</v>
      </c>
      <c r="H4976" s="151" t="s">
        <v>111</v>
      </c>
      <c r="I4976" s="152" t="s">
        <v>112</v>
      </c>
    </row>
    <row r="4977" customFormat="false" ht="12.75" hidden="false" customHeight="false" outlineLevel="0" collapsed="false">
      <c r="A4977" s="0" t="s">
        <v>51</v>
      </c>
      <c r="B4977" s="0" t="s">
        <v>113</v>
      </c>
      <c r="C4977" s="0" t="s">
        <v>108</v>
      </c>
      <c r="D4977" s="116" t="n">
        <v>42401</v>
      </c>
      <c r="E4977" s="0" t="n">
        <v>0.45</v>
      </c>
      <c r="F4977" s="0" t="n">
        <v>3133113</v>
      </c>
      <c r="G4977" s="151" t="s">
        <v>111</v>
      </c>
      <c r="H4977" s="151" t="s">
        <v>111</v>
      </c>
      <c r="I4977" s="152" t="s">
        <v>112</v>
      </c>
    </row>
    <row r="4978" customFormat="false" ht="12.75" hidden="false" customHeight="false" outlineLevel="0" collapsed="false">
      <c r="A4978" s="0" t="s">
        <v>52</v>
      </c>
      <c r="B4978" s="0" t="s">
        <v>110</v>
      </c>
      <c r="C4978" s="0" t="s">
        <v>108</v>
      </c>
      <c r="D4978" s="116" t="n">
        <v>42401</v>
      </c>
      <c r="E4978" s="0" t="n">
        <v>1.6</v>
      </c>
      <c r="F4978" s="0" t="n">
        <v>3133114</v>
      </c>
      <c r="G4978" s="151" t="s">
        <v>111</v>
      </c>
      <c r="H4978" s="151" t="s">
        <v>111</v>
      </c>
      <c r="I4978" s="152" t="s">
        <v>112</v>
      </c>
    </row>
    <row r="4979" customFormat="false" ht="12.75" hidden="false" customHeight="false" outlineLevel="0" collapsed="false">
      <c r="A4979" s="0" t="s">
        <v>52</v>
      </c>
      <c r="B4979" s="0" t="s">
        <v>113</v>
      </c>
      <c r="C4979" s="0" t="s">
        <v>108</v>
      </c>
      <c r="D4979" s="116" t="n">
        <v>42401</v>
      </c>
      <c r="E4979" s="0" t="n">
        <v>-0.2</v>
      </c>
      <c r="F4979" s="0" t="n">
        <v>3133115</v>
      </c>
      <c r="G4979" s="151" t="s">
        <v>111</v>
      </c>
      <c r="H4979" s="151" t="s">
        <v>111</v>
      </c>
      <c r="I4979" s="152" t="s">
        <v>112</v>
      </c>
    </row>
    <row r="4980" customFormat="false" ht="12.75" hidden="false" customHeight="false" outlineLevel="0" collapsed="false">
      <c r="A4980" s="0" t="s">
        <v>17</v>
      </c>
      <c r="B4980" s="0" t="s">
        <v>110</v>
      </c>
      <c r="C4980" s="0" t="s">
        <v>108</v>
      </c>
      <c r="D4980" s="116" t="n">
        <v>42401</v>
      </c>
      <c r="E4980" s="0" t="n">
        <v>0</v>
      </c>
      <c r="F4980" s="0" t="n">
        <v>3133116</v>
      </c>
      <c r="G4980" s="151" t="s">
        <v>111</v>
      </c>
      <c r="H4980" s="151" t="s">
        <v>111</v>
      </c>
      <c r="I4980" s="152" t="s">
        <v>112</v>
      </c>
    </row>
    <row r="4981" customFormat="false" ht="12.75" hidden="false" customHeight="false" outlineLevel="0" collapsed="false">
      <c r="A4981" s="0" t="s">
        <v>17</v>
      </c>
      <c r="B4981" s="0" t="s">
        <v>113</v>
      </c>
      <c r="C4981" s="0" t="s">
        <v>108</v>
      </c>
      <c r="D4981" s="116" t="n">
        <v>42401</v>
      </c>
      <c r="E4981" s="0" t="n">
        <v>0</v>
      </c>
      <c r="F4981" s="0" t="n">
        <v>3133117</v>
      </c>
      <c r="G4981" s="151" t="s">
        <v>111</v>
      </c>
      <c r="H4981" s="151" t="s">
        <v>111</v>
      </c>
      <c r="I4981" s="152" t="s">
        <v>112</v>
      </c>
    </row>
    <row r="4982" customFormat="false" ht="12.75" hidden="false" customHeight="false" outlineLevel="0" collapsed="false">
      <c r="A4982" s="0" t="s">
        <v>18</v>
      </c>
      <c r="B4982" s="0" t="s">
        <v>110</v>
      </c>
      <c r="C4982" s="0" t="s">
        <v>108</v>
      </c>
      <c r="D4982" s="116" t="n">
        <v>42401</v>
      </c>
      <c r="E4982" s="0" t="n">
        <v>0</v>
      </c>
      <c r="F4982" s="0" t="n">
        <v>3133118</v>
      </c>
      <c r="G4982" s="151" t="s">
        <v>111</v>
      </c>
      <c r="H4982" s="151" t="s">
        <v>111</v>
      </c>
      <c r="I4982" s="152" t="s">
        <v>112</v>
      </c>
    </row>
    <row r="4983" customFormat="false" ht="12.75" hidden="false" customHeight="false" outlineLevel="0" collapsed="false">
      <c r="A4983" s="0" t="s">
        <v>18</v>
      </c>
      <c r="B4983" s="0" t="s">
        <v>113</v>
      </c>
      <c r="C4983" s="0" t="s">
        <v>108</v>
      </c>
      <c r="D4983" s="116" t="n">
        <v>42401</v>
      </c>
      <c r="E4983" s="0" t="n">
        <v>0</v>
      </c>
      <c r="F4983" s="0" t="n">
        <v>3133119</v>
      </c>
      <c r="G4983" s="151" t="s">
        <v>111</v>
      </c>
      <c r="H4983" s="151" t="s">
        <v>111</v>
      </c>
      <c r="I4983" s="152" t="s">
        <v>112</v>
      </c>
    </row>
    <row r="4984" customFormat="false" ht="12.75" hidden="false" customHeight="false" outlineLevel="0" collapsed="false">
      <c r="A4984" s="0" t="s">
        <v>19</v>
      </c>
      <c r="B4984" s="0" t="s">
        <v>110</v>
      </c>
      <c r="C4984" s="0" t="s">
        <v>108</v>
      </c>
      <c r="D4984" s="116" t="n">
        <v>42401</v>
      </c>
      <c r="E4984" s="0" t="n">
        <v>1.135</v>
      </c>
      <c r="F4984" s="0" t="n">
        <v>3133120</v>
      </c>
      <c r="G4984" s="151" t="s">
        <v>111</v>
      </c>
      <c r="H4984" s="151" t="s">
        <v>111</v>
      </c>
      <c r="I4984" s="152" t="s">
        <v>112</v>
      </c>
    </row>
    <row r="4985" customFormat="false" ht="12.75" hidden="false" customHeight="false" outlineLevel="0" collapsed="false">
      <c r="A4985" s="0" t="s">
        <v>19</v>
      </c>
      <c r="B4985" s="0" t="s">
        <v>113</v>
      </c>
      <c r="C4985" s="0" t="s">
        <v>108</v>
      </c>
      <c r="D4985" s="116" t="n">
        <v>42401</v>
      </c>
      <c r="E4985" s="0" t="n">
        <v>0.05</v>
      </c>
      <c r="F4985" s="0" t="n">
        <v>3133121</v>
      </c>
      <c r="G4985" s="151" t="s">
        <v>111</v>
      </c>
      <c r="H4985" s="151" t="s">
        <v>111</v>
      </c>
      <c r="I4985" s="152" t="s">
        <v>112</v>
      </c>
    </row>
    <row r="4986" customFormat="false" ht="12.75" hidden="false" customHeight="false" outlineLevel="0" collapsed="false">
      <c r="A4986" s="0" t="s">
        <v>21</v>
      </c>
      <c r="B4986" s="0" t="s">
        <v>110</v>
      </c>
      <c r="C4986" s="0" t="s">
        <v>108</v>
      </c>
      <c r="D4986" s="116" t="n">
        <v>42401</v>
      </c>
      <c r="E4986" s="0" t="n">
        <v>0</v>
      </c>
      <c r="F4986" s="0" t="n">
        <v>3133122</v>
      </c>
      <c r="G4986" s="151" t="s">
        <v>111</v>
      </c>
      <c r="H4986" s="151" t="s">
        <v>111</v>
      </c>
      <c r="I4986" s="152" t="s">
        <v>112</v>
      </c>
    </row>
    <row r="4987" customFormat="false" ht="12.75" hidden="false" customHeight="false" outlineLevel="0" collapsed="false">
      <c r="A4987" s="0" t="s">
        <v>21</v>
      </c>
      <c r="B4987" s="0" t="s">
        <v>113</v>
      </c>
      <c r="C4987" s="0" t="s">
        <v>108</v>
      </c>
      <c r="D4987" s="116" t="n">
        <v>42401</v>
      </c>
      <c r="E4987" s="0" t="n">
        <v>0</v>
      </c>
      <c r="F4987" s="0" t="n">
        <v>3133123</v>
      </c>
      <c r="G4987" s="151" t="s">
        <v>111</v>
      </c>
      <c r="H4987" s="151" t="s">
        <v>111</v>
      </c>
      <c r="I4987" s="152" t="s">
        <v>112</v>
      </c>
    </row>
    <row r="4988" customFormat="false" ht="12.75" hidden="false" customHeight="false" outlineLevel="0" collapsed="false">
      <c r="A4988" s="0" t="s">
        <v>73</v>
      </c>
      <c r="B4988" s="0" t="s">
        <v>80</v>
      </c>
      <c r="C4988" s="0" t="s">
        <v>108</v>
      </c>
      <c r="D4988" s="116" t="n">
        <v>42401</v>
      </c>
      <c r="E4988" s="0" t="n">
        <v>0.05</v>
      </c>
      <c r="F4988" s="0" t="n">
        <v>3133124</v>
      </c>
      <c r="G4988" s="151" t="s">
        <v>111</v>
      </c>
      <c r="H4988" s="151" t="s">
        <v>111</v>
      </c>
      <c r="I4988" s="152" t="s">
        <v>112</v>
      </c>
    </row>
    <row r="4989" customFormat="false" ht="12.75" hidden="false" customHeight="false" outlineLevel="0" collapsed="false">
      <c r="A4989" s="0" t="s">
        <v>74</v>
      </c>
      <c r="B4989" s="0" t="s">
        <v>80</v>
      </c>
      <c r="C4989" s="0" t="s">
        <v>108</v>
      </c>
      <c r="D4989" s="116" t="n">
        <v>42401</v>
      </c>
      <c r="E4989" s="0" t="n">
        <v>0.45</v>
      </c>
      <c r="F4989" s="0" t="n">
        <v>3133125</v>
      </c>
      <c r="G4989" s="151" t="s">
        <v>111</v>
      </c>
      <c r="H4989" s="151" t="s">
        <v>111</v>
      </c>
      <c r="I4989" s="152" t="s">
        <v>112</v>
      </c>
    </row>
    <row r="4990" customFormat="false" ht="12.75" hidden="false" customHeight="false" outlineLevel="0" collapsed="false">
      <c r="A4990" s="0" t="s">
        <v>75</v>
      </c>
      <c r="B4990" s="0" t="s">
        <v>80</v>
      </c>
      <c r="C4990" s="0" t="s">
        <v>108</v>
      </c>
      <c r="D4990" s="116" t="n">
        <v>42401</v>
      </c>
      <c r="E4990" s="0" t="n">
        <v>-0.2</v>
      </c>
      <c r="F4990" s="0" t="n">
        <v>3133126</v>
      </c>
      <c r="G4990" s="151" t="s">
        <v>111</v>
      </c>
      <c r="H4990" s="151" t="s">
        <v>111</v>
      </c>
      <c r="I4990" s="152" t="s">
        <v>112</v>
      </c>
    </row>
    <row r="4991" customFormat="false" ht="12.75" hidden="false" customHeight="false" outlineLevel="0" collapsed="false">
      <c r="A4991" s="0" t="s">
        <v>76</v>
      </c>
      <c r="B4991" s="0" t="s">
        <v>80</v>
      </c>
      <c r="C4991" s="0" t="s">
        <v>108</v>
      </c>
      <c r="D4991" s="116" t="n">
        <v>42401</v>
      </c>
      <c r="E4991" s="0" t="n">
        <v>0.45</v>
      </c>
      <c r="F4991" s="0" t="n">
        <v>3133127</v>
      </c>
      <c r="G4991" s="151" t="s">
        <v>111</v>
      </c>
      <c r="H4991" s="151" t="s">
        <v>111</v>
      </c>
      <c r="I4991" s="152" t="s">
        <v>112</v>
      </c>
    </row>
    <row r="4992" customFormat="false" ht="12.75" hidden="false" customHeight="false" outlineLevel="0" collapsed="false">
      <c r="A4992" s="0" t="s">
        <v>72</v>
      </c>
      <c r="B4992" s="0" t="s">
        <v>80</v>
      </c>
      <c r="C4992" s="0" t="s">
        <v>108</v>
      </c>
      <c r="D4992" s="116" t="n">
        <v>42401</v>
      </c>
      <c r="E4992" s="158" t="n">
        <v>42430</v>
      </c>
      <c r="I4992" s="152" t="s">
        <v>109</v>
      </c>
    </row>
    <row r="4993" customFormat="false" ht="12.75" hidden="false" customHeight="false" outlineLevel="0" collapsed="false">
      <c r="A4993" s="0" t="s">
        <v>59</v>
      </c>
      <c r="B4993" s="0" t="s">
        <v>110</v>
      </c>
      <c r="C4993" s="0" t="s">
        <v>108</v>
      </c>
      <c r="D4993" s="116" t="n">
        <v>42430</v>
      </c>
      <c r="E4993" s="0" t="n">
        <v>0.655</v>
      </c>
      <c r="F4993" s="0" t="n">
        <v>3133100</v>
      </c>
      <c r="G4993" s="151" t="s">
        <v>111</v>
      </c>
      <c r="H4993" s="151" t="s">
        <v>111</v>
      </c>
      <c r="I4993" s="152" t="s">
        <v>112</v>
      </c>
    </row>
    <row r="4994" customFormat="false" ht="12.75" hidden="false" customHeight="false" outlineLevel="0" collapsed="false">
      <c r="A4994" s="0" t="s">
        <v>59</v>
      </c>
      <c r="B4994" s="0" t="s">
        <v>113</v>
      </c>
      <c r="C4994" s="0" t="s">
        <v>108</v>
      </c>
      <c r="D4994" s="116" t="n">
        <v>42430</v>
      </c>
      <c r="E4994" s="0" t="n">
        <v>0.05</v>
      </c>
      <c r="F4994" s="0" t="n">
        <v>3133101</v>
      </c>
      <c r="G4994" s="151" t="s">
        <v>111</v>
      </c>
      <c r="H4994" s="151" t="s">
        <v>111</v>
      </c>
      <c r="I4994" s="152" t="s">
        <v>112</v>
      </c>
    </row>
    <row r="4995" customFormat="false" ht="12.75" hidden="false" customHeight="false" outlineLevel="0" collapsed="false">
      <c r="A4995" s="0" t="s">
        <v>60</v>
      </c>
      <c r="B4995" s="0" t="s">
        <v>110</v>
      </c>
      <c r="C4995" s="0" t="s">
        <v>108</v>
      </c>
      <c r="D4995" s="116" t="n">
        <v>42430</v>
      </c>
      <c r="E4995" s="0" t="n">
        <v>0.655</v>
      </c>
      <c r="F4995" s="0" t="n">
        <v>3133102</v>
      </c>
      <c r="G4995" s="151" t="s">
        <v>111</v>
      </c>
      <c r="H4995" s="151" t="s">
        <v>111</v>
      </c>
      <c r="I4995" s="152" t="s">
        <v>112</v>
      </c>
    </row>
    <row r="4996" customFormat="false" ht="12.75" hidden="false" customHeight="false" outlineLevel="0" collapsed="false">
      <c r="A4996" s="0" t="s">
        <v>60</v>
      </c>
      <c r="B4996" s="0" t="s">
        <v>113</v>
      </c>
      <c r="C4996" s="0" t="s">
        <v>108</v>
      </c>
      <c r="D4996" s="116" t="n">
        <v>42430</v>
      </c>
      <c r="E4996" s="0" t="n">
        <v>0.15</v>
      </c>
      <c r="F4996" s="0" t="n">
        <v>3133103</v>
      </c>
      <c r="G4996" s="151" t="s">
        <v>111</v>
      </c>
      <c r="H4996" s="151" t="s">
        <v>111</v>
      </c>
      <c r="I4996" s="152" t="s">
        <v>112</v>
      </c>
    </row>
    <row r="4997" customFormat="false" ht="12.75" hidden="false" customHeight="false" outlineLevel="0" collapsed="false">
      <c r="A4997" s="0" t="s">
        <v>61</v>
      </c>
      <c r="B4997" s="0" t="s">
        <v>110</v>
      </c>
      <c r="C4997" s="0" t="s">
        <v>108</v>
      </c>
      <c r="D4997" s="116" t="n">
        <v>42430</v>
      </c>
      <c r="E4997" s="0" t="n">
        <v>0.655</v>
      </c>
      <c r="F4997" s="0" t="n">
        <v>3133104</v>
      </c>
      <c r="G4997" s="151" t="s">
        <v>111</v>
      </c>
      <c r="H4997" s="151" t="s">
        <v>111</v>
      </c>
      <c r="I4997" s="152" t="s">
        <v>112</v>
      </c>
    </row>
    <row r="4998" customFormat="false" ht="12.75" hidden="false" customHeight="false" outlineLevel="0" collapsed="false">
      <c r="A4998" s="0" t="s">
        <v>61</v>
      </c>
      <c r="B4998" s="0" t="s">
        <v>113</v>
      </c>
      <c r="C4998" s="0" t="s">
        <v>108</v>
      </c>
      <c r="D4998" s="116" t="n">
        <v>42430</v>
      </c>
      <c r="E4998" s="0" t="n">
        <v>0.05</v>
      </c>
      <c r="F4998" s="0" t="n">
        <v>3133105</v>
      </c>
      <c r="G4998" s="151" t="s">
        <v>111</v>
      </c>
      <c r="H4998" s="151" t="s">
        <v>111</v>
      </c>
      <c r="I4998" s="152" t="s">
        <v>112</v>
      </c>
    </row>
    <row r="4999" customFormat="false" ht="12.75" hidden="false" customHeight="false" outlineLevel="0" collapsed="false">
      <c r="A4999" s="0" t="s">
        <v>62</v>
      </c>
      <c r="B4999" s="0" t="s">
        <v>110</v>
      </c>
      <c r="C4999" s="0" t="s">
        <v>108</v>
      </c>
      <c r="D4999" s="116" t="n">
        <v>42430</v>
      </c>
      <c r="E4999" s="0" t="n">
        <v>0.655</v>
      </c>
      <c r="F4999" s="0" t="n">
        <v>3133106</v>
      </c>
      <c r="G4999" s="151" t="s">
        <v>111</v>
      </c>
      <c r="H4999" s="151" t="s">
        <v>111</v>
      </c>
      <c r="I4999" s="152" t="s">
        <v>112</v>
      </c>
    </row>
    <row r="5000" customFormat="false" ht="12.75" hidden="false" customHeight="false" outlineLevel="0" collapsed="false">
      <c r="A5000" s="0" t="s">
        <v>62</v>
      </c>
      <c r="B5000" s="0" t="s">
        <v>113</v>
      </c>
      <c r="C5000" s="0" t="s">
        <v>108</v>
      </c>
      <c r="D5000" s="116" t="n">
        <v>42430</v>
      </c>
      <c r="E5000" s="0" t="n">
        <v>0.15</v>
      </c>
      <c r="F5000" s="0" t="n">
        <v>3133107</v>
      </c>
      <c r="G5000" s="151" t="s">
        <v>111</v>
      </c>
      <c r="H5000" s="151" t="s">
        <v>111</v>
      </c>
      <c r="I5000" s="152" t="s">
        <v>112</v>
      </c>
    </row>
    <row r="5001" customFormat="false" ht="12.75" hidden="false" customHeight="false" outlineLevel="0" collapsed="false">
      <c r="A5001" s="0" t="s">
        <v>49</v>
      </c>
      <c r="B5001" s="0" t="s">
        <v>110</v>
      </c>
      <c r="C5001" s="0" t="s">
        <v>108</v>
      </c>
      <c r="D5001" s="116" t="n">
        <v>42430</v>
      </c>
      <c r="E5001" s="0" t="n">
        <v>0.54</v>
      </c>
      <c r="F5001" s="0" t="n">
        <v>3133108</v>
      </c>
      <c r="G5001" s="151" t="s">
        <v>111</v>
      </c>
      <c r="H5001" s="151" t="s">
        <v>111</v>
      </c>
      <c r="I5001" s="152" t="s">
        <v>112</v>
      </c>
    </row>
    <row r="5002" customFormat="false" ht="12.75" hidden="false" customHeight="false" outlineLevel="0" collapsed="false">
      <c r="A5002" s="0" t="s">
        <v>49</v>
      </c>
      <c r="B5002" s="0" t="s">
        <v>113</v>
      </c>
      <c r="C5002" s="0" t="s">
        <v>108</v>
      </c>
      <c r="D5002" s="116" t="n">
        <v>42430</v>
      </c>
      <c r="E5002" s="0" t="n">
        <v>0.05</v>
      </c>
      <c r="F5002" s="0" t="n">
        <v>3133109</v>
      </c>
      <c r="G5002" s="151" t="s">
        <v>111</v>
      </c>
      <c r="H5002" s="151" t="s">
        <v>111</v>
      </c>
      <c r="I5002" s="152" t="s">
        <v>112</v>
      </c>
    </row>
    <row r="5003" customFormat="false" ht="12.75" hidden="false" customHeight="false" outlineLevel="0" collapsed="false">
      <c r="A5003" s="0" t="s">
        <v>50</v>
      </c>
      <c r="B5003" s="0" t="s">
        <v>110</v>
      </c>
      <c r="C5003" s="0" t="s">
        <v>108</v>
      </c>
      <c r="D5003" s="116" t="n">
        <v>42430</v>
      </c>
      <c r="E5003" s="0" t="n">
        <v>0.69</v>
      </c>
      <c r="F5003" s="0" t="n">
        <v>3133110</v>
      </c>
      <c r="G5003" s="151" t="s">
        <v>111</v>
      </c>
      <c r="H5003" s="151" t="s">
        <v>111</v>
      </c>
      <c r="I5003" s="152" t="s">
        <v>112</v>
      </c>
    </row>
    <row r="5004" customFormat="false" ht="12.75" hidden="false" customHeight="false" outlineLevel="0" collapsed="false">
      <c r="A5004" s="0" t="s">
        <v>50</v>
      </c>
      <c r="B5004" s="0" t="s">
        <v>113</v>
      </c>
      <c r="C5004" s="0" t="s">
        <v>108</v>
      </c>
      <c r="D5004" s="116" t="n">
        <v>42430</v>
      </c>
      <c r="E5004" s="0" t="n">
        <v>-0.17</v>
      </c>
      <c r="F5004" s="0" t="n">
        <v>3133111</v>
      </c>
      <c r="G5004" s="151" t="s">
        <v>111</v>
      </c>
      <c r="H5004" s="151" t="s">
        <v>111</v>
      </c>
      <c r="I5004" s="152" t="s">
        <v>112</v>
      </c>
    </row>
    <row r="5005" customFormat="false" ht="12.75" hidden="false" customHeight="false" outlineLevel="0" collapsed="false">
      <c r="A5005" s="0" t="s">
        <v>51</v>
      </c>
      <c r="B5005" s="0" t="s">
        <v>110</v>
      </c>
      <c r="C5005" s="0" t="s">
        <v>108</v>
      </c>
      <c r="D5005" s="116" t="n">
        <v>42430</v>
      </c>
      <c r="E5005" s="0" t="n">
        <v>0.69</v>
      </c>
      <c r="F5005" s="0" t="n">
        <v>3133112</v>
      </c>
      <c r="G5005" s="151" t="s">
        <v>111</v>
      </c>
      <c r="H5005" s="151" t="s">
        <v>111</v>
      </c>
      <c r="I5005" s="152" t="s">
        <v>112</v>
      </c>
    </row>
    <row r="5006" customFormat="false" ht="12.75" hidden="false" customHeight="false" outlineLevel="0" collapsed="false">
      <c r="A5006" s="0" t="s">
        <v>51</v>
      </c>
      <c r="B5006" s="0" t="s">
        <v>113</v>
      </c>
      <c r="C5006" s="0" t="s">
        <v>108</v>
      </c>
      <c r="D5006" s="116" t="n">
        <v>42430</v>
      </c>
      <c r="E5006" s="0" t="n">
        <v>0.1</v>
      </c>
      <c r="F5006" s="0" t="n">
        <v>3133113</v>
      </c>
      <c r="G5006" s="151" t="s">
        <v>111</v>
      </c>
      <c r="H5006" s="151" t="s">
        <v>111</v>
      </c>
      <c r="I5006" s="152" t="s">
        <v>112</v>
      </c>
    </row>
    <row r="5007" customFormat="false" ht="12.75" hidden="false" customHeight="false" outlineLevel="0" collapsed="false">
      <c r="A5007" s="0" t="s">
        <v>52</v>
      </c>
      <c r="B5007" s="0" t="s">
        <v>110</v>
      </c>
      <c r="C5007" s="0" t="s">
        <v>108</v>
      </c>
      <c r="D5007" s="116" t="n">
        <v>42430</v>
      </c>
      <c r="E5007" s="0" t="n">
        <v>0.69</v>
      </c>
      <c r="F5007" s="0" t="n">
        <v>3133114</v>
      </c>
      <c r="G5007" s="151" t="s">
        <v>111</v>
      </c>
      <c r="H5007" s="151" t="s">
        <v>111</v>
      </c>
      <c r="I5007" s="152" t="s">
        <v>112</v>
      </c>
    </row>
    <row r="5008" customFormat="false" ht="12.75" hidden="false" customHeight="false" outlineLevel="0" collapsed="false">
      <c r="A5008" s="0" t="s">
        <v>52</v>
      </c>
      <c r="B5008" s="0" t="s">
        <v>113</v>
      </c>
      <c r="C5008" s="0" t="s">
        <v>108</v>
      </c>
      <c r="D5008" s="116" t="n">
        <v>42430</v>
      </c>
      <c r="E5008" s="0" t="n">
        <v>-0.05</v>
      </c>
      <c r="F5008" s="0" t="n">
        <v>3133115</v>
      </c>
      <c r="G5008" s="151" t="s">
        <v>111</v>
      </c>
      <c r="H5008" s="151" t="s">
        <v>111</v>
      </c>
      <c r="I5008" s="152" t="s">
        <v>112</v>
      </c>
    </row>
    <row r="5009" customFormat="false" ht="12.75" hidden="false" customHeight="false" outlineLevel="0" collapsed="false">
      <c r="A5009" s="0" t="s">
        <v>17</v>
      </c>
      <c r="B5009" s="0" t="s">
        <v>110</v>
      </c>
      <c r="C5009" s="0" t="s">
        <v>108</v>
      </c>
      <c r="D5009" s="116" t="n">
        <v>42430</v>
      </c>
      <c r="E5009" s="0" t="n">
        <v>0</v>
      </c>
      <c r="F5009" s="0" t="n">
        <v>3133116</v>
      </c>
      <c r="G5009" s="151" t="s">
        <v>111</v>
      </c>
      <c r="H5009" s="151" t="s">
        <v>111</v>
      </c>
      <c r="I5009" s="152" t="s">
        <v>112</v>
      </c>
    </row>
    <row r="5010" customFormat="false" ht="12.75" hidden="false" customHeight="false" outlineLevel="0" collapsed="false">
      <c r="A5010" s="0" t="s">
        <v>17</v>
      </c>
      <c r="B5010" s="0" t="s">
        <v>113</v>
      </c>
      <c r="C5010" s="0" t="s">
        <v>108</v>
      </c>
      <c r="D5010" s="116" t="n">
        <v>42430</v>
      </c>
      <c r="E5010" s="0" t="n">
        <v>0</v>
      </c>
      <c r="F5010" s="0" t="n">
        <v>3133117</v>
      </c>
      <c r="G5010" s="151" t="s">
        <v>111</v>
      </c>
      <c r="H5010" s="151" t="s">
        <v>111</v>
      </c>
      <c r="I5010" s="152" t="s">
        <v>112</v>
      </c>
    </row>
    <row r="5011" customFormat="false" ht="12.75" hidden="false" customHeight="false" outlineLevel="0" collapsed="false">
      <c r="A5011" s="0" t="s">
        <v>18</v>
      </c>
      <c r="B5011" s="0" t="s">
        <v>110</v>
      </c>
      <c r="C5011" s="0" t="s">
        <v>108</v>
      </c>
      <c r="D5011" s="116" t="n">
        <v>42430</v>
      </c>
      <c r="E5011" s="0" t="n">
        <v>0</v>
      </c>
      <c r="F5011" s="0" t="n">
        <v>3133118</v>
      </c>
      <c r="G5011" s="151" t="s">
        <v>111</v>
      </c>
      <c r="H5011" s="151" t="s">
        <v>111</v>
      </c>
      <c r="I5011" s="152" t="s">
        <v>112</v>
      </c>
    </row>
    <row r="5012" customFormat="false" ht="12.75" hidden="false" customHeight="false" outlineLevel="0" collapsed="false">
      <c r="A5012" s="0" t="s">
        <v>18</v>
      </c>
      <c r="B5012" s="0" t="s">
        <v>113</v>
      </c>
      <c r="C5012" s="0" t="s">
        <v>108</v>
      </c>
      <c r="D5012" s="116" t="n">
        <v>42430</v>
      </c>
      <c r="E5012" s="0" t="n">
        <v>0</v>
      </c>
      <c r="F5012" s="0" t="n">
        <v>3133119</v>
      </c>
      <c r="G5012" s="151" t="s">
        <v>111</v>
      </c>
      <c r="H5012" s="151" t="s">
        <v>111</v>
      </c>
      <c r="I5012" s="152" t="s">
        <v>112</v>
      </c>
    </row>
    <row r="5013" customFormat="false" ht="12.75" hidden="false" customHeight="false" outlineLevel="0" collapsed="false">
      <c r="A5013" s="0" t="s">
        <v>19</v>
      </c>
      <c r="B5013" s="0" t="s">
        <v>110</v>
      </c>
      <c r="C5013" s="0" t="s">
        <v>108</v>
      </c>
      <c r="D5013" s="116" t="n">
        <v>42430</v>
      </c>
      <c r="E5013" s="0" t="n">
        <v>0.605</v>
      </c>
      <c r="F5013" s="0" t="n">
        <v>3133120</v>
      </c>
      <c r="G5013" s="151" t="s">
        <v>111</v>
      </c>
      <c r="H5013" s="151" t="s">
        <v>111</v>
      </c>
      <c r="I5013" s="152" t="s">
        <v>112</v>
      </c>
    </row>
    <row r="5014" customFormat="false" ht="12.75" hidden="false" customHeight="false" outlineLevel="0" collapsed="false">
      <c r="A5014" s="0" t="s">
        <v>19</v>
      </c>
      <c r="B5014" s="0" t="s">
        <v>113</v>
      </c>
      <c r="C5014" s="0" t="s">
        <v>108</v>
      </c>
      <c r="D5014" s="116" t="n">
        <v>42430</v>
      </c>
      <c r="E5014" s="0" t="n">
        <v>0.05</v>
      </c>
      <c r="F5014" s="0" t="n">
        <v>3133121</v>
      </c>
      <c r="G5014" s="151" t="s">
        <v>111</v>
      </c>
      <c r="H5014" s="151" t="s">
        <v>111</v>
      </c>
      <c r="I5014" s="152" t="s">
        <v>112</v>
      </c>
    </row>
    <row r="5015" customFormat="false" ht="12.75" hidden="false" customHeight="false" outlineLevel="0" collapsed="false">
      <c r="A5015" s="0" t="s">
        <v>21</v>
      </c>
      <c r="B5015" s="0" t="s">
        <v>110</v>
      </c>
      <c r="C5015" s="0" t="s">
        <v>108</v>
      </c>
      <c r="D5015" s="116" t="n">
        <v>42430</v>
      </c>
      <c r="E5015" s="0" t="n">
        <v>0</v>
      </c>
      <c r="F5015" s="0" t="n">
        <v>3133122</v>
      </c>
      <c r="G5015" s="151" t="s">
        <v>111</v>
      </c>
      <c r="H5015" s="151" t="s">
        <v>111</v>
      </c>
      <c r="I5015" s="152" t="s">
        <v>112</v>
      </c>
    </row>
    <row r="5016" customFormat="false" ht="12.75" hidden="false" customHeight="false" outlineLevel="0" collapsed="false">
      <c r="A5016" s="0" t="s">
        <v>21</v>
      </c>
      <c r="B5016" s="0" t="s">
        <v>113</v>
      </c>
      <c r="C5016" s="0" t="s">
        <v>108</v>
      </c>
      <c r="D5016" s="116" t="n">
        <v>42430</v>
      </c>
      <c r="E5016" s="0" t="n">
        <v>0</v>
      </c>
      <c r="F5016" s="0" t="n">
        <v>3133123</v>
      </c>
      <c r="G5016" s="151" t="s">
        <v>111</v>
      </c>
      <c r="H5016" s="151" t="s">
        <v>111</v>
      </c>
      <c r="I5016" s="152" t="s">
        <v>112</v>
      </c>
    </row>
    <row r="5017" customFormat="false" ht="12.75" hidden="false" customHeight="false" outlineLevel="0" collapsed="false">
      <c r="A5017" s="0" t="s">
        <v>73</v>
      </c>
      <c r="B5017" s="0" t="s">
        <v>80</v>
      </c>
      <c r="C5017" s="0" t="s">
        <v>108</v>
      </c>
      <c r="D5017" s="116" t="n">
        <v>42430</v>
      </c>
      <c r="E5017" s="0" t="n">
        <v>0.05</v>
      </c>
      <c r="F5017" s="0" t="n">
        <v>3133124</v>
      </c>
      <c r="G5017" s="151" t="s">
        <v>111</v>
      </c>
      <c r="H5017" s="151" t="s">
        <v>111</v>
      </c>
      <c r="I5017" s="152" t="s">
        <v>112</v>
      </c>
    </row>
    <row r="5018" customFormat="false" ht="12.75" hidden="false" customHeight="false" outlineLevel="0" collapsed="false">
      <c r="A5018" s="0" t="s">
        <v>74</v>
      </c>
      <c r="B5018" s="0" t="s">
        <v>80</v>
      </c>
      <c r="C5018" s="0" t="s">
        <v>108</v>
      </c>
      <c r="D5018" s="116" t="n">
        <v>42430</v>
      </c>
      <c r="E5018" s="0" t="n">
        <v>0.1</v>
      </c>
      <c r="F5018" s="0" t="n">
        <v>3133125</v>
      </c>
      <c r="G5018" s="151" t="s">
        <v>111</v>
      </c>
      <c r="H5018" s="151" t="s">
        <v>111</v>
      </c>
      <c r="I5018" s="152" t="s">
        <v>112</v>
      </c>
    </row>
    <row r="5019" customFormat="false" ht="12.75" hidden="false" customHeight="false" outlineLevel="0" collapsed="false">
      <c r="A5019" s="0" t="s">
        <v>75</v>
      </c>
      <c r="B5019" s="0" t="s">
        <v>80</v>
      </c>
      <c r="C5019" s="0" t="s">
        <v>108</v>
      </c>
      <c r="D5019" s="116" t="n">
        <v>42430</v>
      </c>
      <c r="E5019" s="0" t="n">
        <v>-0.05</v>
      </c>
      <c r="F5019" s="0" t="n">
        <v>3133126</v>
      </c>
      <c r="G5019" s="151" t="s">
        <v>111</v>
      </c>
      <c r="H5019" s="151" t="s">
        <v>111</v>
      </c>
      <c r="I5019" s="152" t="s">
        <v>112</v>
      </c>
    </row>
    <row r="5020" customFormat="false" ht="12.75" hidden="false" customHeight="false" outlineLevel="0" collapsed="false">
      <c r="A5020" s="0" t="s">
        <v>76</v>
      </c>
      <c r="B5020" s="0" t="s">
        <v>80</v>
      </c>
      <c r="C5020" s="0" t="s">
        <v>108</v>
      </c>
      <c r="D5020" s="116" t="n">
        <v>42430</v>
      </c>
      <c r="E5020" s="0" t="n">
        <v>0.1</v>
      </c>
      <c r="F5020" s="0" t="n">
        <v>3133127</v>
      </c>
      <c r="G5020" s="151" t="s">
        <v>111</v>
      </c>
      <c r="H5020" s="151" t="s">
        <v>111</v>
      </c>
      <c r="I5020" s="152" t="s">
        <v>112</v>
      </c>
    </row>
    <row r="5021" customFormat="false" ht="12.75" hidden="false" customHeight="false" outlineLevel="0" collapsed="false">
      <c r="A5021" s="0" t="s">
        <v>72</v>
      </c>
      <c r="B5021" s="0" t="s">
        <v>80</v>
      </c>
      <c r="C5021" s="0" t="s">
        <v>108</v>
      </c>
      <c r="D5021" s="116" t="n">
        <v>42430</v>
      </c>
      <c r="E5021" s="158" t="n">
        <v>42461</v>
      </c>
      <c r="F5021" s="0" t="n">
        <v>2756517</v>
      </c>
      <c r="G5021" s="151" t="s">
        <v>111</v>
      </c>
      <c r="H5021" s="151" t="s">
        <v>111</v>
      </c>
      <c r="I5021" s="152" t="s">
        <v>109</v>
      </c>
    </row>
    <row r="5022" customFormat="false" ht="12.75" hidden="false" customHeight="false" outlineLevel="0" collapsed="false">
      <c r="A5022" s="0" t="s">
        <v>59</v>
      </c>
      <c r="B5022" s="0" t="s">
        <v>110</v>
      </c>
      <c r="C5022" s="0" t="s">
        <v>108</v>
      </c>
      <c r="D5022" s="116" t="n">
        <v>42461</v>
      </c>
      <c r="E5022" s="0" t="n">
        <v>0.435</v>
      </c>
      <c r="F5022" s="0" t="n">
        <v>3133100</v>
      </c>
      <c r="G5022" s="151" t="s">
        <v>111</v>
      </c>
      <c r="H5022" s="151" t="s">
        <v>111</v>
      </c>
      <c r="I5022" s="152" t="s">
        <v>112</v>
      </c>
    </row>
    <row r="5023" customFormat="false" ht="12.75" hidden="false" customHeight="false" outlineLevel="0" collapsed="false">
      <c r="A5023" s="0" t="s">
        <v>59</v>
      </c>
      <c r="B5023" s="0" t="s">
        <v>113</v>
      </c>
      <c r="C5023" s="0" t="s">
        <v>108</v>
      </c>
      <c r="D5023" s="116" t="n">
        <v>42461</v>
      </c>
      <c r="E5023" s="0" t="n">
        <v>0.02</v>
      </c>
      <c r="F5023" s="0" t="n">
        <v>3133101</v>
      </c>
      <c r="G5023" s="151" t="s">
        <v>111</v>
      </c>
      <c r="H5023" s="151" t="s">
        <v>111</v>
      </c>
      <c r="I5023" s="152" t="s">
        <v>112</v>
      </c>
    </row>
    <row r="5024" customFormat="false" ht="12.75" hidden="false" customHeight="false" outlineLevel="0" collapsed="false">
      <c r="A5024" s="0" t="s">
        <v>60</v>
      </c>
      <c r="B5024" s="0" t="s">
        <v>110</v>
      </c>
      <c r="C5024" s="0" t="s">
        <v>108</v>
      </c>
      <c r="D5024" s="116" t="n">
        <v>42461</v>
      </c>
      <c r="E5024" s="0" t="n">
        <v>0.435</v>
      </c>
      <c r="F5024" s="0" t="n">
        <v>3133102</v>
      </c>
      <c r="G5024" s="151" t="s">
        <v>111</v>
      </c>
      <c r="H5024" s="151" t="s">
        <v>111</v>
      </c>
      <c r="I5024" s="152" t="s">
        <v>112</v>
      </c>
    </row>
    <row r="5025" customFormat="false" ht="12.75" hidden="false" customHeight="false" outlineLevel="0" collapsed="false">
      <c r="A5025" s="0" t="s">
        <v>60</v>
      </c>
      <c r="B5025" s="0" t="s">
        <v>113</v>
      </c>
      <c r="C5025" s="0" t="s">
        <v>108</v>
      </c>
      <c r="D5025" s="116" t="n">
        <v>42461</v>
      </c>
      <c r="E5025" s="0" t="n">
        <v>0.05</v>
      </c>
      <c r="F5025" s="0" t="n">
        <v>3133103</v>
      </c>
      <c r="G5025" s="151" t="s">
        <v>111</v>
      </c>
      <c r="H5025" s="151" t="s">
        <v>111</v>
      </c>
      <c r="I5025" s="152" t="s">
        <v>112</v>
      </c>
    </row>
    <row r="5026" customFormat="false" ht="12.75" hidden="false" customHeight="false" outlineLevel="0" collapsed="false">
      <c r="A5026" s="0" t="s">
        <v>61</v>
      </c>
      <c r="B5026" s="0" t="s">
        <v>110</v>
      </c>
      <c r="C5026" s="0" t="s">
        <v>108</v>
      </c>
      <c r="D5026" s="116" t="n">
        <v>42461</v>
      </c>
      <c r="E5026" s="0" t="n">
        <v>0.435</v>
      </c>
      <c r="F5026" s="0" t="n">
        <v>3133104</v>
      </c>
      <c r="G5026" s="151" t="s">
        <v>111</v>
      </c>
      <c r="H5026" s="151" t="s">
        <v>111</v>
      </c>
      <c r="I5026" s="152" t="s">
        <v>112</v>
      </c>
    </row>
    <row r="5027" customFormat="false" ht="12.75" hidden="false" customHeight="false" outlineLevel="0" collapsed="false">
      <c r="A5027" s="0" t="s">
        <v>61</v>
      </c>
      <c r="B5027" s="0" t="s">
        <v>113</v>
      </c>
      <c r="C5027" s="0" t="s">
        <v>108</v>
      </c>
      <c r="D5027" s="116" t="n">
        <v>42461</v>
      </c>
      <c r="E5027" s="0" t="n">
        <v>0.02</v>
      </c>
      <c r="F5027" s="0" t="n">
        <v>3133105</v>
      </c>
      <c r="G5027" s="151" t="s">
        <v>111</v>
      </c>
      <c r="H5027" s="151" t="s">
        <v>111</v>
      </c>
      <c r="I5027" s="152" t="s">
        <v>112</v>
      </c>
    </row>
    <row r="5028" customFormat="false" ht="12.75" hidden="false" customHeight="false" outlineLevel="0" collapsed="false">
      <c r="A5028" s="0" t="s">
        <v>62</v>
      </c>
      <c r="B5028" s="0" t="s">
        <v>110</v>
      </c>
      <c r="C5028" s="0" t="s">
        <v>108</v>
      </c>
      <c r="D5028" s="116" t="n">
        <v>42461</v>
      </c>
      <c r="E5028" s="0" t="n">
        <v>0.435</v>
      </c>
      <c r="F5028" s="0" t="n">
        <v>3133106</v>
      </c>
      <c r="G5028" s="151" t="s">
        <v>111</v>
      </c>
      <c r="H5028" s="151" t="s">
        <v>111</v>
      </c>
      <c r="I5028" s="152" t="s">
        <v>112</v>
      </c>
    </row>
    <row r="5029" customFormat="false" ht="12.75" hidden="false" customHeight="false" outlineLevel="0" collapsed="false">
      <c r="A5029" s="0" t="s">
        <v>62</v>
      </c>
      <c r="B5029" s="0" t="s">
        <v>113</v>
      </c>
      <c r="C5029" s="0" t="s">
        <v>108</v>
      </c>
      <c r="D5029" s="116" t="n">
        <v>42461</v>
      </c>
      <c r="E5029" s="0" t="n">
        <v>0.05</v>
      </c>
      <c r="F5029" s="0" t="n">
        <v>3133107</v>
      </c>
      <c r="G5029" s="151" t="s">
        <v>111</v>
      </c>
      <c r="H5029" s="151" t="s">
        <v>111</v>
      </c>
      <c r="I5029" s="152" t="s">
        <v>112</v>
      </c>
    </row>
    <row r="5030" customFormat="false" ht="12.75" hidden="false" customHeight="false" outlineLevel="0" collapsed="false">
      <c r="A5030" s="0" t="s">
        <v>49</v>
      </c>
      <c r="B5030" s="0" t="s">
        <v>110</v>
      </c>
      <c r="C5030" s="0" t="s">
        <v>108</v>
      </c>
      <c r="D5030" s="116" t="n">
        <v>42461</v>
      </c>
      <c r="E5030" s="0" t="n">
        <v>0.36</v>
      </c>
      <c r="F5030" s="0" t="n">
        <v>3133108</v>
      </c>
      <c r="G5030" s="151" t="s">
        <v>111</v>
      </c>
      <c r="H5030" s="151" t="s">
        <v>111</v>
      </c>
      <c r="I5030" s="152" t="s">
        <v>112</v>
      </c>
    </row>
    <row r="5031" customFormat="false" ht="12.75" hidden="false" customHeight="false" outlineLevel="0" collapsed="false">
      <c r="A5031" s="0" t="s">
        <v>49</v>
      </c>
      <c r="B5031" s="0" t="s">
        <v>113</v>
      </c>
      <c r="C5031" s="0" t="s">
        <v>108</v>
      </c>
      <c r="D5031" s="116" t="n">
        <v>42461</v>
      </c>
      <c r="E5031" s="0" t="n">
        <v>0.005</v>
      </c>
      <c r="F5031" s="0" t="n">
        <v>3133109</v>
      </c>
      <c r="G5031" s="151" t="s">
        <v>111</v>
      </c>
      <c r="H5031" s="151" t="s">
        <v>111</v>
      </c>
      <c r="I5031" s="152" t="s">
        <v>112</v>
      </c>
    </row>
    <row r="5032" customFormat="false" ht="12.75" hidden="false" customHeight="false" outlineLevel="0" collapsed="false">
      <c r="A5032" s="0" t="s">
        <v>50</v>
      </c>
      <c r="B5032" s="0" t="s">
        <v>110</v>
      </c>
      <c r="C5032" s="0" t="s">
        <v>108</v>
      </c>
      <c r="D5032" s="116" t="n">
        <v>42461</v>
      </c>
      <c r="E5032" s="0" t="n">
        <v>0.38</v>
      </c>
      <c r="F5032" s="0" t="n">
        <v>3133110</v>
      </c>
      <c r="G5032" s="151" t="s">
        <v>111</v>
      </c>
      <c r="H5032" s="151" t="s">
        <v>111</v>
      </c>
      <c r="I5032" s="152" t="s">
        <v>112</v>
      </c>
    </row>
    <row r="5033" customFormat="false" ht="12.75" hidden="false" customHeight="false" outlineLevel="0" collapsed="false">
      <c r="A5033" s="0" t="s">
        <v>50</v>
      </c>
      <c r="B5033" s="0" t="s">
        <v>113</v>
      </c>
      <c r="C5033" s="0" t="s">
        <v>108</v>
      </c>
      <c r="D5033" s="116" t="n">
        <v>42461</v>
      </c>
      <c r="E5033" s="0" t="n">
        <v>-0.085</v>
      </c>
      <c r="F5033" s="0" t="n">
        <v>3133111</v>
      </c>
      <c r="G5033" s="151" t="s">
        <v>111</v>
      </c>
      <c r="H5033" s="151" t="s">
        <v>111</v>
      </c>
      <c r="I5033" s="152" t="s">
        <v>112</v>
      </c>
    </row>
    <row r="5034" customFormat="false" ht="12.75" hidden="false" customHeight="false" outlineLevel="0" collapsed="false">
      <c r="A5034" s="0" t="s">
        <v>51</v>
      </c>
      <c r="B5034" s="0" t="s">
        <v>110</v>
      </c>
      <c r="C5034" s="0" t="s">
        <v>108</v>
      </c>
      <c r="D5034" s="116" t="n">
        <v>42461</v>
      </c>
      <c r="E5034" s="0" t="n">
        <v>0.38</v>
      </c>
      <c r="F5034" s="0" t="n">
        <v>3133112</v>
      </c>
      <c r="G5034" s="151" t="s">
        <v>111</v>
      </c>
      <c r="H5034" s="151" t="s">
        <v>111</v>
      </c>
      <c r="I5034" s="152" t="s">
        <v>112</v>
      </c>
    </row>
    <row r="5035" customFormat="false" ht="12.75" hidden="false" customHeight="false" outlineLevel="0" collapsed="false">
      <c r="A5035" s="0" t="s">
        <v>51</v>
      </c>
      <c r="B5035" s="0" t="s">
        <v>113</v>
      </c>
      <c r="C5035" s="0" t="s">
        <v>108</v>
      </c>
      <c r="D5035" s="116" t="n">
        <v>42461</v>
      </c>
      <c r="E5035" s="0" t="n">
        <v>0.02</v>
      </c>
      <c r="F5035" s="0" t="n">
        <v>3133113</v>
      </c>
      <c r="G5035" s="151" t="s">
        <v>111</v>
      </c>
      <c r="H5035" s="151" t="s">
        <v>111</v>
      </c>
      <c r="I5035" s="152" t="s">
        <v>112</v>
      </c>
    </row>
    <row r="5036" customFormat="false" ht="12.75" hidden="false" customHeight="false" outlineLevel="0" collapsed="false">
      <c r="A5036" s="0" t="s">
        <v>52</v>
      </c>
      <c r="B5036" s="0" t="s">
        <v>110</v>
      </c>
      <c r="C5036" s="0" t="s">
        <v>108</v>
      </c>
      <c r="D5036" s="116" t="n">
        <v>42461</v>
      </c>
      <c r="E5036" s="0" t="n">
        <v>0.38</v>
      </c>
      <c r="F5036" s="0" t="n">
        <v>3133114</v>
      </c>
      <c r="G5036" s="151" t="s">
        <v>111</v>
      </c>
      <c r="H5036" s="151" t="s">
        <v>111</v>
      </c>
      <c r="I5036" s="152" t="s">
        <v>112</v>
      </c>
    </row>
    <row r="5037" customFormat="false" ht="12.75" hidden="false" customHeight="false" outlineLevel="0" collapsed="false">
      <c r="A5037" s="0" t="s">
        <v>52</v>
      </c>
      <c r="B5037" s="0" t="s">
        <v>113</v>
      </c>
      <c r="C5037" s="0" t="s">
        <v>108</v>
      </c>
      <c r="D5037" s="116" t="n">
        <v>42461</v>
      </c>
      <c r="E5037" s="0" t="n">
        <v>-0.045</v>
      </c>
      <c r="F5037" s="0" t="n">
        <v>3133115</v>
      </c>
      <c r="G5037" s="151" t="s">
        <v>111</v>
      </c>
      <c r="H5037" s="151" t="s">
        <v>111</v>
      </c>
      <c r="I5037" s="152" t="s">
        <v>112</v>
      </c>
    </row>
    <row r="5038" customFormat="false" ht="12.75" hidden="false" customHeight="false" outlineLevel="0" collapsed="false">
      <c r="A5038" s="0" t="s">
        <v>17</v>
      </c>
      <c r="B5038" s="0" t="s">
        <v>110</v>
      </c>
      <c r="C5038" s="0" t="s">
        <v>108</v>
      </c>
      <c r="D5038" s="116" t="n">
        <v>42461</v>
      </c>
      <c r="E5038" s="0" t="n">
        <v>0</v>
      </c>
      <c r="F5038" s="0" t="n">
        <v>3133116</v>
      </c>
      <c r="G5038" s="151" t="s">
        <v>111</v>
      </c>
      <c r="H5038" s="151" t="s">
        <v>111</v>
      </c>
      <c r="I5038" s="152" t="s">
        <v>112</v>
      </c>
    </row>
    <row r="5039" customFormat="false" ht="12.75" hidden="false" customHeight="false" outlineLevel="0" collapsed="false">
      <c r="A5039" s="0" t="s">
        <v>17</v>
      </c>
      <c r="B5039" s="0" t="s">
        <v>113</v>
      </c>
      <c r="C5039" s="0" t="s">
        <v>108</v>
      </c>
      <c r="D5039" s="116" t="n">
        <v>42461</v>
      </c>
      <c r="E5039" s="0" t="n">
        <v>0</v>
      </c>
      <c r="F5039" s="0" t="n">
        <v>3133117</v>
      </c>
      <c r="G5039" s="151" t="s">
        <v>111</v>
      </c>
      <c r="H5039" s="151" t="s">
        <v>111</v>
      </c>
      <c r="I5039" s="152" t="s">
        <v>112</v>
      </c>
    </row>
    <row r="5040" customFormat="false" ht="12.75" hidden="false" customHeight="false" outlineLevel="0" collapsed="false">
      <c r="A5040" s="0" t="s">
        <v>18</v>
      </c>
      <c r="B5040" s="0" t="s">
        <v>110</v>
      </c>
      <c r="C5040" s="0" t="s">
        <v>108</v>
      </c>
      <c r="D5040" s="116" t="n">
        <v>42461</v>
      </c>
      <c r="E5040" s="0" t="n">
        <v>0</v>
      </c>
      <c r="F5040" s="0" t="n">
        <v>3133118</v>
      </c>
      <c r="G5040" s="151" t="s">
        <v>111</v>
      </c>
      <c r="H5040" s="151" t="s">
        <v>111</v>
      </c>
      <c r="I5040" s="152" t="s">
        <v>112</v>
      </c>
    </row>
    <row r="5041" customFormat="false" ht="12.75" hidden="false" customHeight="false" outlineLevel="0" collapsed="false">
      <c r="A5041" s="0" t="s">
        <v>18</v>
      </c>
      <c r="B5041" s="0" t="s">
        <v>113</v>
      </c>
      <c r="C5041" s="0" t="s">
        <v>108</v>
      </c>
      <c r="D5041" s="116" t="n">
        <v>42461</v>
      </c>
      <c r="E5041" s="0" t="n">
        <v>0</v>
      </c>
      <c r="F5041" s="0" t="n">
        <v>3133119</v>
      </c>
      <c r="G5041" s="151" t="s">
        <v>111</v>
      </c>
      <c r="H5041" s="151" t="s">
        <v>111</v>
      </c>
      <c r="I5041" s="152" t="s">
        <v>112</v>
      </c>
    </row>
    <row r="5042" customFormat="false" ht="12.75" hidden="false" customHeight="false" outlineLevel="0" collapsed="false">
      <c r="A5042" s="0" t="s">
        <v>19</v>
      </c>
      <c r="B5042" s="0" t="s">
        <v>110</v>
      </c>
      <c r="C5042" s="0" t="s">
        <v>108</v>
      </c>
      <c r="D5042" s="116" t="n">
        <v>42461</v>
      </c>
      <c r="E5042" s="0" t="n">
        <v>0.435</v>
      </c>
      <c r="F5042" s="0" t="n">
        <v>3133120</v>
      </c>
      <c r="G5042" s="151" t="s">
        <v>111</v>
      </c>
      <c r="H5042" s="151" t="s">
        <v>111</v>
      </c>
      <c r="I5042" s="152" t="s">
        <v>112</v>
      </c>
    </row>
    <row r="5043" customFormat="false" ht="12.75" hidden="false" customHeight="false" outlineLevel="0" collapsed="false">
      <c r="A5043" s="0" t="s">
        <v>19</v>
      </c>
      <c r="B5043" s="0" t="s">
        <v>113</v>
      </c>
      <c r="C5043" s="0" t="s">
        <v>108</v>
      </c>
      <c r="D5043" s="116" t="n">
        <v>42461</v>
      </c>
      <c r="E5043" s="0" t="n">
        <v>0.02</v>
      </c>
      <c r="F5043" s="0" t="n">
        <v>3133121</v>
      </c>
      <c r="G5043" s="151" t="s">
        <v>111</v>
      </c>
      <c r="H5043" s="151" t="s">
        <v>111</v>
      </c>
      <c r="I5043" s="152" t="s">
        <v>112</v>
      </c>
    </row>
    <row r="5044" customFormat="false" ht="12.75" hidden="false" customHeight="false" outlineLevel="0" collapsed="false">
      <c r="A5044" s="0" t="s">
        <v>21</v>
      </c>
      <c r="B5044" s="0" t="s">
        <v>110</v>
      </c>
      <c r="C5044" s="0" t="s">
        <v>108</v>
      </c>
      <c r="D5044" s="116" t="n">
        <v>42461</v>
      </c>
      <c r="E5044" s="0" t="n">
        <v>0</v>
      </c>
      <c r="F5044" s="0" t="n">
        <v>3133122</v>
      </c>
      <c r="G5044" s="151" t="s">
        <v>111</v>
      </c>
      <c r="H5044" s="151" t="s">
        <v>111</v>
      </c>
      <c r="I5044" s="152" t="s">
        <v>112</v>
      </c>
    </row>
    <row r="5045" customFormat="false" ht="12.75" hidden="false" customHeight="false" outlineLevel="0" collapsed="false">
      <c r="A5045" s="0" t="s">
        <v>21</v>
      </c>
      <c r="B5045" s="0" t="s">
        <v>113</v>
      </c>
      <c r="C5045" s="0" t="s">
        <v>108</v>
      </c>
      <c r="D5045" s="116" t="n">
        <v>42461</v>
      </c>
      <c r="E5045" s="0" t="n">
        <v>0</v>
      </c>
      <c r="F5045" s="0" t="n">
        <v>3133123</v>
      </c>
      <c r="G5045" s="151" t="s">
        <v>111</v>
      </c>
      <c r="H5045" s="151" t="s">
        <v>111</v>
      </c>
      <c r="I5045" s="152" t="s">
        <v>112</v>
      </c>
    </row>
    <row r="5046" customFormat="false" ht="12.75" hidden="false" customHeight="false" outlineLevel="0" collapsed="false">
      <c r="A5046" s="0" t="s">
        <v>73</v>
      </c>
      <c r="B5046" s="0" t="s">
        <v>80</v>
      </c>
      <c r="C5046" s="0" t="s">
        <v>108</v>
      </c>
      <c r="D5046" s="116" t="n">
        <v>42461</v>
      </c>
      <c r="E5046" s="0" t="n">
        <v>0.005</v>
      </c>
      <c r="F5046" s="0" t="n">
        <v>3133124</v>
      </c>
      <c r="G5046" s="151" t="s">
        <v>111</v>
      </c>
      <c r="H5046" s="151" t="s">
        <v>111</v>
      </c>
      <c r="I5046" s="152" t="s">
        <v>112</v>
      </c>
    </row>
    <row r="5047" customFormat="false" ht="12.75" hidden="false" customHeight="false" outlineLevel="0" collapsed="false">
      <c r="A5047" s="0" t="s">
        <v>74</v>
      </c>
      <c r="B5047" s="0" t="s">
        <v>80</v>
      </c>
      <c r="C5047" s="0" t="s">
        <v>108</v>
      </c>
      <c r="D5047" s="116" t="n">
        <v>42461</v>
      </c>
      <c r="E5047" s="0" t="n">
        <v>0.02</v>
      </c>
      <c r="F5047" s="0" t="n">
        <v>3133125</v>
      </c>
      <c r="G5047" s="151" t="s">
        <v>111</v>
      </c>
      <c r="H5047" s="151" t="s">
        <v>111</v>
      </c>
      <c r="I5047" s="152" t="s">
        <v>112</v>
      </c>
    </row>
    <row r="5048" customFormat="false" ht="12.75" hidden="false" customHeight="false" outlineLevel="0" collapsed="false">
      <c r="A5048" s="0" t="s">
        <v>75</v>
      </c>
      <c r="B5048" s="0" t="s">
        <v>80</v>
      </c>
      <c r="C5048" s="0" t="s">
        <v>108</v>
      </c>
      <c r="D5048" s="116" t="n">
        <v>42461</v>
      </c>
      <c r="E5048" s="0" t="n">
        <v>-0.045</v>
      </c>
      <c r="F5048" s="0" t="n">
        <v>3133126</v>
      </c>
      <c r="G5048" s="151" t="s">
        <v>111</v>
      </c>
      <c r="H5048" s="151" t="s">
        <v>111</v>
      </c>
      <c r="I5048" s="152" t="s">
        <v>112</v>
      </c>
    </row>
    <row r="5049" customFormat="false" ht="12.75" hidden="false" customHeight="false" outlineLevel="0" collapsed="false">
      <c r="A5049" s="0" t="s">
        <v>76</v>
      </c>
      <c r="B5049" s="0" t="s">
        <v>80</v>
      </c>
      <c r="C5049" s="0" t="s">
        <v>108</v>
      </c>
      <c r="D5049" s="116" t="n">
        <v>42461</v>
      </c>
      <c r="E5049" s="0" t="n">
        <v>0.02</v>
      </c>
      <c r="F5049" s="0" t="n">
        <v>3133127</v>
      </c>
      <c r="G5049" s="151" t="s">
        <v>111</v>
      </c>
      <c r="H5049" s="151" t="s">
        <v>111</v>
      </c>
      <c r="I5049" s="152" t="s">
        <v>112</v>
      </c>
    </row>
    <row r="5050" customFormat="false" ht="12.75" hidden="false" customHeight="false" outlineLevel="0" collapsed="false">
      <c r="A5050" s="0" t="s">
        <v>72</v>
      </c>
      <c r="B5050" s="0" t="s">
        <v>80</v>
      </c>
      <c r="C5050" s="0" t="s">
        <v>108</v>
      </c>
      <c r="D5050" s="116" t="n">
        <v>42461</v>
      </c>
      <c r="E5050" s="158" t="n">
        <v>42491</v>
      </c>
      <c r="F5050" s="0" t="n">
        <v>2756546</v>
      </c>
      <c r="G5050" s="151" t="s">
        <v>111</v>
      </c>
      <c r="H5050" s="151" t="s">
        <v>111</v>
      </c>
      <c r="I5050" s="152" t="s">
        <v>109</v>
      </c>
    </row>
    <row r="5051" customFormat="false" ht="12.75" hidden="false" customHeight="false" outlineLevel="0" collapsed="false">
      <c r="A5051" s="0" t="s">
        <v>59</v>
      </c>
      <c r="B5051" s="0" t="s">
        <v>110</v>
      </c>
      <c r="C5051" s="0" t="s">
        <v>108</v>
      </c>
      <c r="D5051" s="116" t="n">
        <v>42491</v>
      </c>
      <c r="E5051" s="0" t="n">
        <v>0.385</v>
      </c>
      <c r="F5051" s="0" t="n">
        <v>3133100</v>
      </c>
      <c r="G5051" s="151" t="s">
        <v>111</v>
      </c>
      <c r="H5051" s="151" t="s">
        <v>111</v>
      </c>
      <c r="I5051" s="152" t="s">
        <v>112</v>
      </c>
    </row>
    <row r="5052" customFormat="false" ht="12.75" hidden="false" customHeight="false" outlineLevel="0" collapsed="false">
      <c r="A5052" s="0" t="s">
        <v>59</v>
      </c>
      <c r="B5052" s="0" t="s">
        <v>113</v>
      </c>
      <c r="C5052" s="0" t="s">
        <v>108</v>
      </c>
      <c r="D5052" s="116" t="n">
        <v>42491</v>
      </c>
      <c r="E5052" s="0" t="n">
        <v>0.02</v>
      </c>
      <c r="F5052" s="0" t="n">
        <v>3133101</v>
      </c>
      <c r="G5052" s="151" t="s">
        <v>111</v>
      </c>
      <c r="H5052" s="151" t="s">
        <v>111</v>
      </c>
      <c r="I5052" s="152" t="s">
        <v>112</v>
      </c>
    </row>
    <row r="5053" customFormat="false" ht="12.75" hidden="false" customHeight="false" outlineLevel="0" collapsed="false">
      <c r="A5053" s="0" t="s">
        <v>60</v>
      </c>
      <c r="B5053" s="0" t="s">
        <v>110</v>
      </c>
      <c r="C5053" s="0" t="s">
        <v>108</v>
      </c>
      <c r="D5053" s="116" t="n">
        <v>42491</v>
      </c>
      <c r="E5053" s="0" t="n">
        <v>0.385</v>
      </c>
      <c r="F5053" s="0" t="n">
        <v>3133102</v>
      </c>
      <c r="G5053" s="151" t="s">
        <v>111</v>
      </c>
      <c r="H5053" s="151" t="s">
        <v>111</v>
      </c>
      <c r="I5053" s="152" t="s">
        <v>112</v>
      </c>
    </row>
    <row r="5054" customFormat="false" ht="12.75" hidden="false" customHeight="false" outlineLevel="0" collapsed="false">
      <c r="A5054" s="0" t="s">
        <v>60</v>
      </c>
      <c r="B5054" s="0" t="s">
        <v>113</v>
      </c>
      <c r="C5054" s="0" t="s">
        <v>108</v>
      </c>
      <c r="D5054" s="116" t="n">
        <v>42491</v>
      </c>
      <c r="E5054" s="0" t="n">
        <v>0.05</v>
      </c>
      <c r="F5054" s="0" t="n">
        <v>3133103</v>
      </c>
      <c r="G5054" s="151" t="s">
        <v>111</v>
      </c>
      <c r="H5054" s="151" t="s">
        <v>111</v>
      </c>
      <c r="I5054" s="152" t="s">
        <v>112</v>
      </c>
    </row>
    <row r="5055" customFormat="false" ht="12.75" hidden="false" customHeight="false" outlineLevel="0" collapsed="false">
      <c r="A5055" s="0" t="s">
        <v>61</v>
      </c>
      <c r="B5055" s="0" t="s">
        <v>110</v>
      </c>
      <c r="C5055" s="0" t="s">
        <v>108</v>
      </c>
      <c r="D5055" s="116" t="n">
        <v>42491</v>
      </c>
      <c r="E5055" s="0" t="n">
        <v>0.385</v>
      </c>
      <c r="F5055" s="0" t="n">
        <v>3133104</v>
      </c>
      <c r="G5055" s="151" t="s">
        <v>111</v>
      </c>
      <c r="H5055" s="151" t="s">
        <v>111</v>
      </c>
      <c r="I5055" s="152" t="s">
        <v>112</v>
      </c>
    </row>
    <row r="5056" customFormat="false" ht="12.75" hidden="false" customHeight="false" outlineLevel="0" collapsed="false">
      <c r="A5056" s="0" t="s">
        <v>61</v>
      </c>
      <c r="B5056" s="0" t="s">
        <v>113</v>
      </c>
      <c r="C5056" s="0" t="s">
        <v>108</v>
      </c>
      <c r="D5056" s="116" t="n">
        <v>42491</v>
      </c>
      <c r="E5056" s="0" t="n">
        <v>0.02</v>
      </c>
      <c r="F5056" s="0" t="n">
        <v>3133105</v>
      </c>
      <c r="G5056" s="151" t="s">
        <v>111</v>
      </c>
      <c r="H5056" s="151" t="s">
        <v>111</v>
      </c>
      <c r="I5056" s="152" t="s">
        <v>112</v>
      </c>
    </row>
    <row r="5057" customFormat="false" ht="12.75" hidden="false" customHeight="false" outlineLevel="0" collapsed="false">
      <c r="A5057" s="0" t="s">
        <v>62</v>
      </c>
      <c r="B5057" s="0" t="s">
        <v>110</v>
      </c>
      <c r="C5057" s="0" t="s">
        <v>108</v>
      </c>
      <c r="D5057" s="116" t="n">
        <v>42491</v>
      </c>
      <c r="E5057" s="0" t="n">
        <v>0.385</v>
      </c>
      <c r="F5057" s="0" t="n">
        <v>3133106</v>
      </c>
      <c r="G5057" s="151" t="s">
        <v>111</v>
      </c>
      <c r="H5057" s="151" t="s">
        <v>111</v>
      </c>
      <c r="I5057" s="152" t="s">
        <v>112</v>
      </c>
    </row>
    <row r="5058" customFormat="false" ht="12.75" hidden="false" customHeight="false" outlineLevel="0" collapsed="false">
      <c r="A5058" s="0" t="s">
        <v>62</v>
      </c>
      <c r="B5058" s="0" t="s">
        <v>113</v>
      </c>
      <c r="C5058" s="0" t="s">
        <v>108</v>
      </c>
      <c r="D5058" s="116" t="n">
        <v>42491</v>
      </c>
      <c r="E5058" s="0" t="n">
        <v>0.05</v>
      </c>
      <c r="F5058" s="0" t="n">
        <v>3133107</v>
      </c>
      <c r="G5058" s="151" t="s">
        <v>111</v>
      </c>
      <c r="H5058" s="151" t="s">
        <v>111</v>
      </c>
      <c r="I5058" s="152" t="s">
        <v>112</v>
      </c>
    </row>
    <row r="5059" customFormat="false" ht="12.75" hidden="false" customHeight="false" outlineLevel="0" collapsed="false">
      <c r="A5059" s="0" t="s">
        <v>49</v>
      </c>
      <c r="B5059" s="0" t="s">
        <v>110</v>
      </c>
      <c r="C5059" s="0" t="s">
        <v>108</v>
      </c>
      <c r="D5059" s="116" t="n">
        <v>42491</v>
      </c>
      <c r="E5059" s="0" t="n">
        <v>0.325</v>
      </c>
      <c r="F5059" s="0" t="n">
        <v>3133108</v>
      </c>
      <c r="G5059" s="151" t="s">
        <v>111</v>
      </c>
      <c r="H5059" s="151" t="s">
        <v>111</v>
      </c>
      <c r="I5059" s="152" t="s">
        <v>112</v>
      </c>
    </row>
    <row r="5060" customFormat="false" ht="12.75" hidden="false" customHeight="false" outlineLevel="0" collapsed="false">
      <c r="A5060" s="0" t="s">
        <v>49</v>
      </c>
      <c r="B5060" s="0" t="s">
        <v>113</v>
      </c>
      <c r="C5060" s="0" t="s">
        <v>108</v>
      </c>
      <c r="D5060" s="116" t="n">
        <v>42491</v>
      </c>
      <c r="E5060" s="0" t="n">
        <v>0.005</v>
      </c>
      <c r="F5060" s="0" t="n">
        <v>3133109</v>
      </c>
      <c r="G5060" s="151" t="s">
        <v>111</v>
      </c>
      <c r="H5060" s="151" t="s">
        <v>111</v>
      </c>
      <c r="I5060" s="152" t="s">
        <v>112</v>
      </c>
    </row>
    <row r="5061" customFormat="false" ht="12.75" hidden="false" customHeight="false" outlineLevel="0" collapsed="false">
      <c r="A5061" s="0" t="s">
        <v>50</v>
      </c>
      <c r="B5061" s="0" t="s">
        <v>110</v>
      </c>
      <c r="C5061" s="0" t="s">
        <v>108</v>
      </c>
      <c r="D5061" s="116" t="n">
        <v>42491</v>
      </c>
      <c r="E5061" s="0" t="n">
        <v>0.33</v>
      </c>
      <c r="F5061" s="0" t="n">
        <v>3133110</v>
      </c>
      <c r="G5061" s="151" t="s">
        <v>111</v>
      </c>
      <c r="H5061" s="151" t="s">
        <v>111</v>
      </c>
      <c r="I5061" s="152" t="s">
        <v>112</v>
      </c>
    </row>
    <row r="5062" customFormat="false" ht="12.75" hidden="false" customHeight="false" outlineLevel="0" collapsed="false">
      <c r="A5062" s="0" t="s">
        <v>50</v>
      </c>
      <c r="B5062" s="0" t="s">
        <v>113</v>
      </c>
      <c r="C5062" s="0" t="s">
        <v>108</v>
      </c>
      <c r="D5062" s="116" t="n">
        <v>42491</v>
      </c>
      <c r="E5062" s="0" t="n">
        <v>-0.065</v>
      </c>
      <c r="F5062" s="0" t="n">
        <v>3133111</v>
      </c>
      <c r="G5062" s="151" t="s">
        <v>111</v>
      </c>
      <c r="H5062" s="151" t="s">
        <v>111</v>
      </c>
      <c r="I5062" s="152" t="s">
        <v>112</v>
      </c>
    </row>
    <row r="5063" customFormat="false" ht="12.75" hidden="false" customHeight="false" outlineLevel="0" collapsed="false">
      <c r="A5063" s="0" t="s">
        <v>51</v>
      </c>
      <c r="B5063" s="0" t="s">
        <v>110</v>
      </c>
      <c r="C5063" s="0" t="s">
        <v>108</v>
      </c>
      <c r="D5063" s="116" t="n">
        <v>42491</v>
      </c>
      <c r="E5063" s="0" t="n">
        <v>0.33</v>
      </c>
      <c r="F5063" s="0" t="n">
        <v>3133112</v>
      </c>
      <c r="G5063" s="151" t="s">
        <v>111</v>
      </c>
      <c r="H5063" s="151" t="s">
        <v>111</v>
      </c>
      <c r="I5063" s="152" t="s">
        <v>112</v>
      </c>
    </row>
    <row r="5064" customFormat="false" ht="12.75" hidden="false" customHeight="false" outlineLevel="0" collapsed="false">
      <c r="A5064" s="0" t="s">
        <v>51</v>
      </c>
      <c r="B5064" s="0" t="s">
        <v>113</v>
      </c>
      <c r="C5064" s="0" t="s">
        <v>108</v>
      </c>
      <c r="D5064" s="116" t="n">
        <v>42491</v>
      </c>
      <c r="E5064" s="0" t="n">
        <v>0.02</v>
      </c>
      <c r="F5064" s="0" t="n">
        <v>3133113</v>
      </c>
      <c r="G5064" s="151" t="s">
        <v>111</v>
      </c>
      <c r="H5064" s="151" t="s">
        <v>111</v>
      </c>
      <c r="I5064" s="152" t="s">
        <v>112</v>
      </c>
    </row>
    <row r="5065" customFormat="false" ht="12.75" hidden="false" customHeight="false" outlineLevel="0" collapsed="false">
      <c r="A5065" s="0" t="s">
        <v>52</v>
      </c>
      <c r="B5065" s="0" t="s">
        <v>110</v>
      </c>
      <c r="C5065" s="0" t="s">
        <v>108</v>
      </c>
      <c r="D5065" s="116" t="n">
        <v>42491</v>
      </c>
      <c r="E5065" s="0" t="n">
        <v>0.33</v>
      </c>
      <c r="F5065" s="0" t="n">
        <v>3133114</v>
      </c>
      <c r="G5065" s="151" t="s">
        <v>111</v>
      </c>
      <c r="H5065" s="151" t="s">
        <v>111</v>
      </c>
      <c r="I5065" s="152" t="s">
        <v>112</v>
      </c>
    </row>
    <row r="5066" customFormat="false" ht="12.75" hidden="false" customHeight="false" outlineLevel="0" collapsed="false">
      <c r="A5066" s="0" t="s">
        <v>52</v>
      </c>
      <c r="B5066" s="0" t="s">
        <v>113</v>
      </c>
      <c r="C5066" s="0" t="s">
        <v>108</v>
      </c>
      <c r="D5066" s="116" t="n">
        <v>42491</v>
      </c>
      <c r="E5066" s="0" t="n">
        <v>-0.035</v>
      </c>
      <c r="F5066" s="0" t="n">
        <v>3133115</v>
      </c>
      <c r="G5066" s="151" t="s">
        <v>111</v>
      </c>
      <c r="H5066" s="151" t="s">
        <v>111</v>
      </c>
      <c r="I5066" s="152" t="s">
        <v>112</v>
      </c>
    </row>
    <row r="5067" customFormat="false" ht="12.75" hidden="false" customHeight="false" outlineLevel="0" collapsed="false">
      <c r="A5067" s="0" t="s">
        <v>17</v>
      </c>
      <c r="B5067" s="0" t="s">
        <v>110</v>
      </c>
      <c r="C5067" s="0" t="s">
        <v>108</v>
      </c>
      <c r="D5067" s="116" t="n">
        <v>42491</v>
      </c>
      <c r="E5067" s="0" t="n">
        <v>0</v>
      </c>
      <c r="F5067" s="0" t="n">
        <v>3133116</v>
      </c>
      <c r="G5067" s="151" t="s">
        <v>111</v>
      </c>
      <c r="H5067" s="151" t="s">
        <v>111</v>
      </c>
      <c r="I5067" s="152" t="s">
        <v>112</v>
      </c>
    </row>
    <row r="5068" customFormat="false" ht="12.75" hidden="false" customHeight="false" outlineLevel="0" collapsed="false">
      <c r="A5068" s="0" t="s">
        <v>17</v>
      </c>
      <c r="B5068" s="0" t="s">
        <v>113</v>
      </c>
      <c r="C5068" s="0" t="s">
        <v>108</v>
      </c>
      <c r="D5068" s="116" t="n">
        <v>42491</v>
      </c>
      <c r="E5068" s="0" t="n">
        <v>0</v>
      </c>
      <c r="F5068" s="0" t="n">
        <v>3133117</v>
      </c>
      <c r="G5068" s="151" t="s">
        <v>111</v>
      </c>
      <c r="H5068" s="151" t="s">
        <v>111</v>
      </c>
      <c r="I5068" s="152" t="s">
        <v>112</v>
      </c>
    </row>
    <row r="5069" customFormat="false" ht="12.75" hidden="false" customHeight="false" outlineLevel="0" collapsed="false">
      <c r="A5069" s="0" t="s">
        <v>18</v>
      </c>
      <c r="B5069" s="0" t="s">
        <v>110</v>
      </c>
      <c r="C5069" s="0" t="s">
        <v>108</v>
      </c>
      <c r="D5069" s="116" t="n">
        <v>42491</v>
      </c>
      <c r="E5069" s="0" t="n">
        <v>0</v>
      </c>
      <c r="F5069" s="0" t="n">
        <v>3133118</v>
      </c>
      <c r="G5069" s="151" t="s">
        <v>111</v>
      </c>
      <c r="H5069" s="151" t="s">
        <v>111</v>
      </c>
      <c r="I5069" s="152" t="s">
        <v>112</v>
      </c>
    </row>
    <row r="5070" customFormat="false" ht="12.75" hidden="false" customHeight="false" outlineLevel="0" collapsed="false">
      <c r="A5070" s="0" t="s">
        <v>18</v>
      </c>
      <c r="B5070" s="0" t="s">
        <v>113</v>
      </c>
      <c r="C5070" s="0" t="s">
        <v>108</v>
      </c>
      <c r="D5070" s="116" t="n">
        <v>42491</v>
      </c>
      <c r="E5070" s="0" t="n">
        <v>0</v>
      </c>
      <c r="F5070" s="0" t="n">
        <v>3133119</v>
      </c>
      <c r="G5070" s="151" t="s">
        <v>111</v>
      </c>
      <c r="H5070" s="151" t="s">
        <v>111</v>
      </c>
      <c r="I5070" s="152" t="s">
        <v>112</v>
      </c>
    </row>
    <row r="5071" customFormat="false" ht="12.75" hidden="false" customHeight="false" outlineLevel="0" collapsed="false">
      <c r="A5071" s="0" t="s">
        <v>19</v>
      </c>
      <c r="B5071" s="0" t="s">
        <v>110</v>
      </c>
      <c r="C5071" s="0" t="s">
        <v>108</v>
      </c>
      <c r="D5071" s="116" t="n">
        <v>42491</v>
      </c>
      <c r="E5071" s="0" t="n">
        <v>0.385</v>
      </c>
      <c r="F5071" s="0" t="n">
        <v>3133120</v>
      </c>
      <c r="G5071" s="151" t="s">
        <v>111</v>
      </c>
      <c r="H5071" s="151" t="s">
        <v>111</v>
      </c>
      <c r="I5071" s="152" t="s">
        <v>112</v>
      </c>
    </row>
    <row r="5072" customFormat="false" ht="12.75" hidden="false" customHeight="false" outlineLevel="0" collapsed="false">
      <c r="A5072" s="0" t="s">
        <v>19</v>
      </c>
      <c r="B5072" s="0" t="s">
        <v>113</v>
      </c>
      <c r="C5072" s="0" t="s">
        <v>108</v>
      </c>
      <c r="D5072" s="116" t="n">
        <v>42491</v>
      </c>
      <c r="E5072" s="0" t="n">
        <v>0.02</v>
      </c>
      <c r="F5072" s="0" t="n">
        <v>3133121</v>
      </c>
      <c r="G5072" s="151" t="s">
        <v>111</v>
      </c>
      <c r="H5072" s="151" t="s">
        <v>111</v>
      </c>
      <c r="I5072" s="152" t="s">
        <v>112</v>
      </c>
    </row>
    <row r="5073" customFormat="false" ht="12.75" hidden="false" customHeight="false" outlineLevel="0" collapsed="false">
      <c r="A5073" s="0" t="s">
        <v>21</v>
      </c>
      <c r="B5073" s="0" t="s">
        <v>110</v>
      </c>
      <c r="C5073" s="0" t="s">
        <v>108</v>
      </c>
      <c r="D5073" s="116" t="n">
        <v>42491</v>
      </c>
      <c r="E5073" s="0" t="n">
        <v>0</v>
      </c>
      <c r="F5073" s="0" t="n">
        <v>3133122</v>
      </c>
      <c r="G5073" s="151" t="s">
        <v>111</v>
      </c>
      <c r="H5073" s="151" t="s">
        <v>111</v>
      </c>
      <c r="I5073" s="152" t="s">
        <v>112</v>
      </c>
    </row>
    <row r="5074" customFormat="false" ht="12.75" hidden="false" customHeight="false" outlineLevel="0" collapsed="false">
      <c r="A5074" s="0" t="s">
        <v>21</v>
      </c>
      <c r="B5074" s="0" t="s">
        <v>113</v>
      </c>
      <c r="C5074" s="0" t="s">
        <v>108</v>
      </c>
      <c r="D5074" s="116" t="n">
        <v>42491</v>
      </c>
      <c r="E5074" s="0" t="n">
        <v>0</v>
      </c>
      <c r="F5074" s="0" t="n">
        <v>3133123</v>
      </c>
      <c r="G5074" s="151" t="s">
        <v>111</v>
      </c>
      <c r="H5074" s="151" t="s">
        <v>111</v>
      </c>
      <c r="I5074" s="152" t="s">
        <v>112</v>
      </c>
    </row>
    <row r="5075" customFormat="false" ht="12.75" hidden="false" customHeight="false" outlineLevel="0" collapsed="false">
      <c r="A5075" s="0" t="s">
        <v>73</v>
      </c>
      <c r="B5075" s="0" t="s">
        <v>80</v>
      </c>
      <c r="C5075" s="0" t="s">
        <v>108</v>
      </c>
      <c r="D5075" s="116" t="n">
        <v>42491</v>
      </c>
      <c r="E5075" s="0" t="n">
        <v>0.005</v>
      </c>
      <c r="F5075" s="0" t="n">
        <v>3133124</v>
      </c>
      <c r="G5075" s="151" t="s">
        <v>111</v>
      </c>
      <c r="H5075" s="151" t="s">
        <v>111</v>
      </c>
      <c r="I5075" s="152" t="s">
        <v>112</v>
      </c>
    </row>
    <row r="5076" customFormat="false" ht="12.75" hidden="false" customHeight="false" outlineLevel="0" collapsed="false">
      <c r="A5076" s="0" t="s">
        <v>74</v>
      </c>
      <c r="B5076" s="0" t="s">
        <v>80</v>
      </c>
      <c r="C5076" s="0" t="s">
        <v>108</v>
      </c>
      <c r="D5076" s="116" t="n">
        <v>42491</v>
      </c>
      <c r="E5076" s="0" t="n">
        <v>0.02</v>
      </c>
      <c r="F5076" s="0" t="n">
        <v>3133125</v>
      </c>
      <c r="G5076" s="151" t="s">
        <v>111</v>
      </c>
      <c r="H5076" s="151" t="s">
        <v>111</v>
      </c>
      <c r="I5076" s="152" t="s">
        <v>112</v>
      </c>
    </row>
    <row r="5077" customFormat="false" ht="12.75" hidden="false" customHeight="false" outlineLevel="0" collapsed="false">
      <c r="A5077" s="0" t="s">
        <v>75</v>
      </c>
      <c r="B5077" s="0" t="s">
        <v>80</v>
      </c>
      <c r="C5077" s="0" t="s">
        <v>108</v>
      </c>
      <c r="D5077" s="116" t="n">
        <v>42491</v>
      </c>
      <c r="E5077" s="0" t="n">
        <v>-0.035</v>
      </c>
      <c r="F5077" s="0" t="n">
        <v>3133126</v>
      </c>
      <c r="G5077" s="151" t="s">
        <v>111</v>
      </c>
      <c r="H5077" s="151" t="s">
        <v>111</v>
      </c>
      <c r="I5077" s="152" t="s">
        <v>112</v>
      </c>
    </row>
    <row r="5078" customFormat="false" ht="12.75" hidden="false" customHeight="false" outlineLevel="0" collapsed="false">
      <c r="A5078" s="0" t="s">
        <v>76</v>
      </c>
      <c r="B5078" s="0" t="s">
        <v>80</v>
      </c>
      <c r="C5078" s="0" t="s">
        <v>108</v>
      </c>
      <c r="D5078" s="116" t="n">
        <v>42491</v>
      </c>
      <c r="E5078" s="0" t="n">
        <v>0.02</v>
      </c>
      <c r="F5078" s="0" t="n">
        <v>3133127</v>
      </c>
      <c r="G5078" s="151" t="s">
        <v>111</v>
      </c>
      <c r="H5078" s="151" t="s">
        <v>111</v>
      </c>
      <c r="I5078" s="152" t="s">
        <v>112</v>
      </c>
    </row>
    <row r="5079" customFormat="false" ht="12.75" hidden="false" customHeight="false" outlineLevel="0" collapsed="false">
      <c r="A5079" s="0" t="s">
        <v>72</v>
      </c>
      <c r="B5079" s="0" t="s">
        <v>80</v>
      </c>
      <c r="C5079" s="0" t="s">
        <v>108</v>
      </c>
      <c r="D5079" s="116" t="n">
        <v>42491</v>
      </c>
      <c r="E5079" s="158" t="n">
        <v>42522</v>
      </c>
      <c r="F5079" s="0" t="n">
        <v>2756524</v>
      </c>
      <c r="G5079" s="151" t="s">
        <v>111</v>
      </c>
      <c r="H5079" s="151" t="s">
        <v>111</v>
      </c>
      <c r="I5079" s="152" t="s">
        <v>109</v>
      </c>
    </row>
    <row r="5080" customFormat="false" ht="12.75" hidden="false" customHeight="false" outlineLevel="0" collapsed="false">
      <c r="A5080" s="0" t="s">
        <v>59</v>
      </c>
      <c r="B5080" s="0" t="s">
        <v>110</v>
      </c>
      <c r="C5080" s="0" t="s">
        <v>108</v>
      </c>
      <c r="D5080" s="116" t="n">
        <v>42522</v>
      </c>
      <c r="E5080" s="0" t="n">
        <v>0.385</v>
      </c>
      <c r="F5080" s="0" t="n">
        <v>3133100</v>
      </c>
      <c r="G5080" s="151" t="s">
        <v>111</v>
      </c>
      <c r="H5080" s="151" t="s">
        <v>111</v>
      </c>
      <c r="I5080" s="152" t="s">
        <v>112</v>
      </c>
    </row>
    <row r="5081" customFormat="false" ht="12.75" hidden="false" customHeight="false" outlineLevel="0" collapsed="false">
      <c r="A5081" s="0" t="s">
        <v>59</v>
      </c>
      <c r="B5081" s="0" t="s">
        <v>113</v>
      </c>
      <c r="C5081" s="0" t="s">
        <v>108</v>
      </c>
      <c r="D5081" s="116" t="n">
        <v>42522</v>
      </c>
      <c r="E5081" s="0" t="n">
        <v>0.02</v>
      </c>
      <c r="F5081" s="0" t="n">
        <v>3133101</v>
      </c>
      <c r="G5081" s="151" t="s">
        <v>111</v>
      </c>
      <c r="H5081" s="151" t="s">
        <v>111</v>
      </c>
      <c r="I5081" s="152" t="s">
        <v>112</v>
      </c>
    </row>
    <row r="5082" customFormat="false" ht="12.75" hidden="false" customHeight="false" outlineLevel="0" collapsed="false">
      <c r="A5082" s="0" t="s">
        <v>60</v>
      </c>
      <c r="B5082" s="0" t="s">
        <v>110</v>
      </c>
      <c r="C5082" s="0" t="s">
        <v>108</v>
      </c>
      <c r="D5082" s="116" t="n">
        <v>42522</v>
      </c>
      <c r="E5082" s="0" t="n">
        <v>0.385</v>
      </c>
      <c r="F5082" s="0" t="n">
        <v>3133102</v>
      </c>
      <c r="G5082" s="151" t="s">
        <v>111</v>
      </c>
      <c r="H5082" s="151" t="s">
        <v>111</v>
      </c>
      <c r="I5082" s="152" t="s">
        <v>112</v>
      </c>
    </row>
    <row r="5083" customFormat="false" ht="12.75" hidden="false" customHeight="false" outlineLevel="0" collapsed="false">
      <c r="A5083" s="0" t="s">
        <v>60</v>
      </c>
      <c r="B5083" s="0" t="s">
        <v>113</v>
      </c>
      <c r="C5083" s="0" t="s">
        <v>108</v>
      </c>
      <c r="D5083" s="116" t="n">
        <v>42522</v>
      </c>
      <c r="E5083" s="0" t="n">
        <v>0.06</v>
      </c>
      <c r="F5083" s="0" t="n">
        <v>3133103</v>
      </c>
      <c r="G5083" s="151" t="s">
        <v>111</v>
      </c>
      <c r="H5083" s="151" t="s">
        <v>111</v>
      </c>
      <c r="I5083" s="152" t="s">
        <v>112</v>
      </c>
    </row>
    <row r="5084" customFormat="false" ht="12.75" hidden="false" customHeight="false" outlineLevel="0" collapsed="false">
      <c r="A5084" s="0" t="s">
        <v>61</v>
      </c>
      <c r="B5084" s="0" t="s">
        <v>110</v>
      </c>
      <c r="C5084" s="0" t="s">
        <v>108</v>
      </c>
      <c r="D5084" s="116" t="n">
        <v>42522</v>
      </c>
      <c r="E5084" s="0" t="n">
        <v>0.385</v>
      </c>
      <c r="F5084" s="0" t="n">
        <v>3133104</v>
      </c>
      <c r="G5084" s="151" t="s">
        <v>111</v>
      </c>
      <c r="H5084" s="151" t="s">
        <v>111</v>
      </c>
      <c r="I5084" s="152" t="s">
        <v>112</v>
      </c>
    </row>
    <row r="5085" customFormat="false" ht="12.75" hidden="false" customHeight="false" outlineLevel="0" collapsed="false">
      <c r="A5085" s="0" t="s">
        <v>61</v>
      </c>
      <c r="B5085" s="0" t="s">
        <v>113</v>
      </c>
      <c r="C5085" s="0" t="s">
        <v>108</v>
      </c>
      <c r="D5085" s="116" t="n">
        <v>42522</v>
      </c>
      <c r="E5085" s="0" t="n">
        <v>0.02</v>
      </c>
      <c r="F5085" s="0" t="n">
        <v>3133105</v>
      </c>
      <c r="G5085" s="151" t="s">
        <v>111</v>
      </c>
      <c r="H5085" s="151" t="s">
        <v>111</v>
      </c>
      <c r="I5085" s="152" t="s">
        <v>112</v>
      </c>
    </row>
    <row r="5086" customFormat="false" ht="12.75" hidden="false" customHeight="false" outlineLevel="0" collapsed="false">
      <c r="A5086" s="0" t="s">
        <v>62</v>
      </c>
      <c r="B5086" s="0" t="s">
        <v>110</v>
      </c>
      <c r="C5086" s="0" t="s">
        <v>108</v>
      </c>
      <c r="D5086" s="116" t="n">
        <v>42522</v>
      </c>
      <c r="E5086" s="0" t="n">
        <v>0.385</v>
      </c>
      <c r="F5086" s="0" t="n">
        <v>3133106</v>
      </c>
      <c r="G5086" s="151" t="s">
        <v>111</v>
      </c>
      <c r="H5086" s="151" t="s">
        <v>111</v>
      </c>
      <c r="I5086" s="152" t="s">
        <v>112</v>
      </c>
    </row>
    <row r="5087" customFormat="false" ht="12.75" hidden="false" customHeight="false" outlineLevel="0" collapsed="false">
      <c r="A5087" s="0" t="s">
        <v>62</v>
      </c>
      <c r="B5087" s="0" t="s">
        <v>113</v>
      </c>
      <c r="C5087" s="0" t="s">
        <v>108</v>
      </c>
      <c r="D5087" s="116" t="n">
        <v>42522</v>
      </c>
      <c r="E5087" s="0" t="n">
        <v>0.06</v>
      </c>
      <c r="F5087" s="0" t="n">
        <v>3133107</v>
      </c>
      <c r="G5087" s="151" t="s">
        <v>111</v>
      </c>
      <c r="H5087" s="151" t="s">
        <v>111</v>
      </c>
      <c r="I5087" s="152" t="s">
        <v>112</v>
      </c>
    </row>
    <row r="5088" customFormat="false" ht="12.75" hidden="false" customHeight="false" outlineLevel="0" collapsed="false">
      <c r="A5088" s="0" t="s">
        <v>49</v>
      </c>
      <c r="B5088" s="0" t="s">
        <v>110</v>
      </c>
      <c r="C5088" s="0" t="s">
        <v>108</v>
      </c>
      <c r="D5088" s="116" t="n">
        <v>42522</v>
      </c>
      <c r="E5088" s="0" t="n">
        <v>0.335</v>
      </c>
      <c r="F5088" s="0" t="n">
        <v>3133108</v>
      </c>
      <c r="G5088" s="151" t="s">
        <v>111</v>
      </c>
      <c r="H5088" s="151" t="s">
        <v>111</v>
      </c>
      <c r="I5088" s="152" t="s">
        <v>112</v>
      </c>
    </row>
    <row r="5089" customFormat="false" ht="12.75" hidden="false" customHeight="false" outlineLevel="0" collapsed="false">
      <c r="A5089" s="0" t="s">
        <v>49</v>
      </c>
      <c r="B5089" s="0" t="s">
        <v>113</v>
      </c>
      <c r="C5089" s="0" t="s">
        <v>108</v>
      </c>
      <c r="D5089" s="116" t="n">
        <v>42522</v>
      </c>
      <c r="E5089" s="0" t="n">
        <v>0.005</v>
      </c>
      <c r="F5089" s="0" t="n">
        <v>3133109</v>
      </c>
      <c r="G5089" s="151" t="s">
        <v>111</v>
      </c>
      <c r="H5089" s="151" t="s">
        <v>111</v>
      </c>
      <c r="I5089" s="152" t="s">
        <v>112</v>
      </c>
    </row>
    <row r="5090" customFormat="false" ht="12.75" hidden="false" customHeight="false" outlineLevel="0" collapsed="false">
      <c r="A5090" s="0" t="s">
        <v>50</v>
      </c>
      <c r="B5090" s="0" t="s">
        <v>110</v>
      </c>
      <c r="C5090" s="0" t="s">
        <v>108</v>
      </c>
      <c r="D5090" s="116" t="n">
        <v>42522</v>
      </c>
      <c r="E5090" s="0" t="n">
        <v>0.37</v>
      </c>
      <c r="F5090" s="0" t="n">
        <v>3133110</v>
      </c>
      <c r="G5090" s="151" t="s">
        <v>111</v>
      </c>
      <c r="H5090" s="151" t="s">
        <v>111</v>
      </c>
      <c r="I5090" s="152" t="s">
        <v>112</v>
      </c>
    </row>
    <row r="5091" customFormat="false" ht="12.75" hidden="false" customHeight="false" outlineLevel="0" collapsed="false">
      <c r="A5091" s="0" t="s">
        <v>50</v>
      </c>
      <c r="B5091" s="0" t="s">
        <v>113</v>
      </c>
      <c r="C5091" s="0" t="s">
        <v>108</v>
      </c>
      <c r="D5091" s="116" t="n">
        <v>42522</v>
      </c>
      <c r="E5091" s="0" t="n">
        <v>-0.055</v>
      </c>
      <c r="F5091" s="0" t="n">
        <v>3133111</v>
      </c>
      <c r="G5091" s="151" t="s">
        <v>111</v>
      </c>
      <c r="H5091" s="151" t="s">
        <v>111</v>
      </c>
      <c r="I5091" s="152" t="s">
        <v>112</v>
      </c>
    </row>
    <row r="5092" customFormat="false" ht="12.75" hidden="false" customHeight="false" outlineLevel="0" collapsed="false">
      <c r="A5092" s="0" t="s">
        <v>51</v>
      </c>
      <c r="B5092" s="0" t="s">
        <v>110</v>
      </c>
      <c r="C5092" s="0" t="s">
        <v>108</v>
      </c>
      <c r="D5092" s="116" t="n">
        <v>42522</v>
      </c>
      <c r="E5092" s="0" t="n">
        <v>0.37</v>
      </c>
      <c r="F5092" s="0" t="n">
        <v>3133112</v>
      </c>
      <c r="G5092" s="151" t="s">
        <v>111</v>
      </c>
      <c r="H5092" s="151" t="s">
        <v>111</v>
      </c>
      <c r="I5092" s="152" t="s">
        <v>112</v>
      </c>
    </row>
    <row r="5093" customFormat="false" ht="12.75" hidden="false" customHeight="false" outlineLevel="0" collapsed="false">
      <c r="A5093" s="0" t="s">
        <v>51</v>
      </c>
      <c r="B5093" s="0" t="s">
        <v>113</v>
      </c>
      <c r="C5093" s="0" t="s">
        <v>108</v>
      </c>
      <c r="D5093" s="116" t="n">
        <v>42522</v>
      </c>
      <c r="E5093" s="0" t="n">
        <v>0.035</v>
      </c>
      <c r="F5093" s="0" t="n">
        <v>3133113</v>
      </c>
      <c r="G5093" s="151" t="s">
        <v>111</v>
      </c>
      <c r="H5093" s="151" t="s">
        <v>111</v>
      </c>
      <c r="I5093" s="152" t="s">
        <v>112</v>
      </c>
    </row>
    <row r="5094" customFormat="false" ht="12.75" hidden="false" customHeight="false" outlineLevel="0" collapsed="false">
      <c r="A5094" s="0" t="s">
        <v>52</v>
      </c>
      <c r="B5094" s="0" t="s">
        <v>110</v>
      </c>
      <c r="C5094" s="0" t="s">
        <v>108</v>
      </c>
      <c r="D5094" s="116" t="n">
        <v>42522</v>
      </c>
      <c r="E5094" s="0" t="n">
        <v>0.37</v>
      </c>
      <c r="F5094" s="0" t="n">
        <v>3133114</v>
      </c>
      <c r="G5094" s="151" t="s">
        <v>111</v>
      </c>
      <c r="H5094" s="151" t="s">
        <v>111</v>
      </c>
      <c r="I5094" s="152" t="s">
        <v>112</v>
      </c>
    </row>
    <row r="5095" customFormat="false" ht="12.75" hidden="false" customHeight="false" outlineLevel="0" collapsed="false">
      <c r="A5095" s="0" t="s">
        <v>52</v>
      </c>
      <c r="B5095" s="0" t="s">
        <v>113</v>
      </c>
      <c r="C5095" s="0" t="s">
        <v>108</v>
      </c>
      <c r="D5095" s="116" t="n">
        <v>42522</v>
      </c>
      <c r="E5095" s="0" t="n">
        <v>-0.035</v>
      </c>
      <c r="F5095" s="0" t="n">
        <v>3133115</v>
      </c>
      <c r="G5095" s="151" t="s">
        <v>111</v>
      </c>
      <c r="H5095" s="151" t="s">
        <v>111</v>
      </c>
      <c r="I5095" s="152" t="s">
        <v>112</v>
      </c>
    </row>
    <row r="5096" customFormat="false" ht="12.75" hidden="false" customHeight="false" outlineLevel="0" collapsed="false">
      <c r="A5096" s="0" t="s">
        <v>17</v>
      </c>
      <c r="B5096" s="0" t="s">
        <v>110</v>
      </c>
      <c r="C5096" s="0" t="s">
        <v>108</v>
      </c>
      <c r="D5096" s="116" t="n">
        <v>42522</v>
      </c>
      <c r="E5096" s="0" t="n">
        <v>0</v>
      </c>
      <c r="F5096" s="0" t="n">
        <v>3133116</v>
      </c>
      <c r="G5096" s="151" t="s">
        <v>111</v>
      </c>
      <c r="H5096" s="151" t="s">
        <v>111</v>
      </c>
      <c r="I5096" s="152" t="s">
        <v>112</v>
      </c>
    </row>
    <row r="5097" customFormat="false" ht="12.75" hidden="false" customHeight="false" outlineLevel="0" collapsed="false">
      <c r="A5097" s="0" t="s">
        <v>17</v>
      </c>
      <c r="B5097" s="0" t="s">
        <v>113</v>
      </c>
      <c r="C5097" s="0" t="s">
        <v>108</v>
      </c>
      <c r="D5097" s="116" t="n">
        <v>42522</v>
      </c>
      <c r="E5097" s="0" t="n">
        <v>0</v>
      </c>
      <c r="F5097" s="0" t="n">
        <v>3133117</v>
      </c>
      <c r="G5097" s="151" t="s">
        <v>111</v>
      </c>
      <c r="H5097" s="151" t="s">
        <v>111</v>
      </c>
      <c r="I5097" s="152" t="s">
        <v>112</v>
      </c>
    </row>
    <row r="5098" customFormat="false" ht="12.75" hidden="false" customHeight="false" outlineLevel="0" collapsed="false">
      <c r="A5098" s="0" t="s">
        <v>18</v>
      </c>
      <c r="B5098" s="0" t="s">
        <v>110</v>
      </c>
      <c r="C5098" s="0" t="s">
        <v>108</v>
      </c>
      <c r="D5098" s="116" t="n">
        <v>42522</v>
      </c>
      <c r="E5098" s="0" t="n">
        <v>0</v>
      </c>
      <c r="F5098" s="0" t="n">
        <v>3133118</v>
      </c>
      <c r="G5098" s="151" t="s">
        <v>111</v>
      </c>
      <c r="H5098" s="151" t="s">
        <v>111</v>
      </c>
      <c r="I5098" s="152" t="s">
        <v>112</v>
      </c>
    </row>
    <row r="5099" customFormat="false" ht="12.75" hidden="false" customHeight="false" outlineLevel="0" collapsed="false">
      <c r="A5099" s="0" t="s">
        <v>18</v>
      </c>
      <c r="B5099" s="0" t="s">
        <v>113</v>
      </c>
      <c r="C5099" s="0" t="s">
        <v>108</v>
      </c>
      <c r="D5099" s="116" t="n">
        <v>42522</v>
      </c>
      <c r="E5099" s="0" t="n">
        <v>0</v>
      </c>
      <c r="F5099" s="0" t="n">
        <v>3133119</v>
      </c>
      <c r="G5099" s="151" t="s">
        <v>111</v>
      </c>
      <c r="H5099" s="151" t="s">
        <v>111</v>
      </c>
      <c r="I5099" s="152" t="s">
        <v>112</v>
      </c>
    </row>
    <row r="5100" customFormat="false" ht="12.75" hidden="false" customHeight="false" outlineLevel="0" collapsed="false">
      <c r="A5100" s="0" t="s">
        <v>19</v>
      </c>
      <c r="B5100" s="0" t="s">
        <v>110</v>
      </c>
      <c r="C5100" s="0" t="s">
        <v>108</v>
      </c>
      <c r="D5100" s="116" t="n">
        <v>42522</v>
      </c>
      <c r="E5100" s="0" t="n">
        <v>0.385</v>
      </c>
      <c r="F5100" s="0" t="n">
        <v>3133120</v>
      </c>
      <c r="G5100" s="151" t="s">
        <v>111</v>
      </c>
      <c r="H5100" s="151" t="s">
        <v>111</v>
      </c>
      <c r="I5100" s="152" t="s">
        <v>112</v>
      </c>
    </row>
    <row r="5101" customFormat="false" ht="12.75" hidden="false" customHeight="false" outlineLevel="0" collapsed="false">
      <c r="A5101" s="0" t="s">
        <v>19</v>
      </c>
      <c r="B5101" s="0" t="s">
        <v>113</v>
      </c>
      <c r="C5101" s="0" t="s">
        <v>108</v>
      </c>
      <c r="D5101" s="116" t="n">
        <v>42522</v>
      </c>
      <c r="E5101" s="0" t="n">
        <v>0.02</v>
      </c>
      <c r="F5101" s="0" t="n">
        <v>3133121</v>
      </c>
      <c r="G5101" s="151" t="s">
        <v>111</v>
      </c>
      <c r="H5101" s="151" t="s">
        <v>111</v>
      </c>
      <c r="I5101" s="152" t="s">
        <v>112</v>
      </c>
    </row>
    <row r="5102" customFormat="false" ht="12.75" hidden="false" customHeight="false" outlineLevel="0" collapsed="false">
      <c r="A5102" s="0" t="s">
        <v>21</v>
      </c>
      <c r="B5102" s="0" t="s">
        <v>110</v>
      </c>
      <c r="C5102" s="0" t="s">
        <v>108</v>
      </c>
      <c r="D5102" s="116" t="n">
        <v>42522</v>
      </c>
      <c r="E5102" s="0" t="n">
        <v>0</v>
      </c>
      <c r="F5102" s="0" t="n">
        <v>3133122</v>
      </c>
      <c r="G5102" s="151" t="s">
        <v>111</v>
      </c>
      <c r="H5102" s="151" t="s">
        <v>111</v>
      </c>
      <c r="I5102" s="152" t="s">
        <v>112</v>
      </c>
    </row>
    <row r="5103" customFormat="false" ht="12.75" hidden="false" customHeight="false" outlineLevel="0" collapsed="false">
      <c r="A5103" s="0" t="s">
        <v>21</v>
      </c>
      <c r="B5103" s="0" t="s">
        <v>113</v>
      </c>
      <c r="C5103" s="0" t="s">
        <v>108</v>
      </c>
      <c r="D5103" s="116" t="n">
        <v>42522</v>
      </c>
      <c r="E5103" s="0" t="n">
        <v>0</v>
      </c>
      <c r="F5103" s="0" t="n">
        <v>3133123</v>
      </c>
      <c r="G5103" s="151" t="s">
        <v>111</v>
      </c>
      <c r="H5103" s="151" t="s">
        <v>111</v>
      </c>
      <c r="I5103" s="152" t="s">
        <v>112</v>
      </c>
    </row>
    <row r="5104" customFormat="false" ht="12.75" hidden="false" customHeight="false" outlineLevel="0" collapsed="false">
      <c r="A5104" s="0" t="s">
        <v>73</v>
      </c>
      <c r="B5104" s="0" t="s">
        <v>80</v>
      </c>
      <c r="C5104" s="0" t="s">
        <v>108</v>
      </c>
      <c r="D5104" s="116" t="n">
        <v>42522</v>
      </c>
      <c r="E5104" s="0" t="n">
        <v>0.005</v>
      </c>
      <c r="F5104" s="0" t="n">
        <v>3133124</v>
      </c>
      <c r="G5104" s="151" t="s">
        <v>111</v>
      </c>
      <c r="H5104" s="151" t="s">
        <v>111</v>
      </c>
      <c r="I5104" s="152" t="s">
        <v>112</v>
      </c>
    </row>
    <row r="5105" customFormat="false" ht="12.75" hidden="false" customHeight="false" outlineLevel="0" collapsed="false">
      <c r="A5105" s="0" t="s">
        <v>74</v>
      </c>
      <c r="B5105" s="0" t="s">
        <v>80</v>
      </c>
      <c r="C5105" s="0" t="s">
        <v>108</v>
      </c>
      <c r="D5105" s="116" t="n">
        <v>42522</v>
      </c>
      <c r="E5105" s="0" t="n">
        <v>0.035</v>
      </c>
      <c r="F5105" s="0" t="n">
        <v>3133125</v>
      </c>
      <c r="G5105" s="151" t="s">
        <v>111</v>
      </c>
      <c r="H5105" s="151" t="s">
        <v>111</v>
      </c>
      <c r="I5105" s="152" t="s">
        <v>112</v>
      </c>
    </row>
    <row r="5106" customFormat="false" ht="12.75" hidden="false" customHeight="false" outlineLevel="0" collapsed="false">
      <c r="A5106" s="0" t="s">
        <v>75</v>
      </c>
      <c r="B5106" s="0" t="s">
        <v>80</v>
      </c>
      <c r="C5106" s="0" t="s">
        <v>108</v>
      </c>
      <c r="D5106" s="116" t="n">
        <v>42522</v>
      </c>
      <c r="E5106" s="0" t="n">
        <v>-0.035</v>
      </c>
      <c r="F5106" s="0" t="n">
        <v>3133126</v>
      </c>
      <c r="G5106" s="151" t="s">
        <v>111</v>
      </c>
      <c r="H5106" s="151" t="s">
        <v>111</v>
      </c>
      <c r="I5106" s="152" t="s">
        <v>112</v>
      </c>
    </row>
    <row r="5107" customFormat="false" ht="12.75" hidden="false" customHeight="false" outlineLevel="0" collapsed="false">
      <c r="A5107" s="0" t="s">
        <v>76</v>
      </c>
      <c r="B5107" s="0" t="s">
        <v>80</v>
      </c>
      <c r="C5107" s="0" t="s">
        <v>108</v>
      </c>
      <c r="D5107" s="116" t="n">
        <v>42522</v>
      </c>
      <c r="E5107" s="0" t="n">
        <v>0.035</v>
      </c>
      <c r="F5107" s="0" t="n">
        <v>3133127</v>
      </c>
      <c r="G5107" s="151" t="s">
        <v>111</v>
      </c>
      <c r="H5107" s="151" t="s">
        <v>111</v>
      </c>
      <c r="I5107" s="152" t="s">
        <v>112</v>
      </c>
    </row>
    <row r="5108" customFormat="false" ht="12.75" hidden="false" customHeight="false" outlineLevel="0" collapsed="false">
      <c r="A5108" s="0" t="s">
        <v>72</v>
      </c>
      <c r="B5108" s="0" t="s">
        <v>80</v>
      </c>
      <c r="C5108" s="0" t="s">
        <v>108</v>
      </c>
      <c r="D5108" s="116" t="n">
        <v>42522</v>
      </c>
      <c r="E5108" s="158" t="n">
        <v>42552</v>
      </c>
      <c r="F5108" s="0" t="n">
        <v>2756502</v>
      </c>
      <c r="G5108" s="151" t="s">
        <v>111</v>
      </c>
      <c r="H5108" s="151" t="s">
        <v>111</v>
      </c>
      <c r="I5108" s="152" t="s">
        <v>109</v>
      </c>
    </row>
    <row r="5109" customFormat="false" ht="12.75" hidden="false" customHeight="false" outlineLevel="0" collapsed="false">
      <c r="A5109" s="0" t="s">
        <v>59</v>
      </c>
      <c r="B5109" s="0" t="s">
        <v>110</v>
      </c>
      <c r="C5109" s="0" t="s">
        <v>108</v>
      </c>
      <c r="D5109" s="116" t="n">
        <v>42552</v>
      </c>
      <c r="E5109" s="0" t="n">
        <v>0.3975</v>
      </c>
      <c r="F5109" s="0" t="n">
        <v>3133100</v>
      </c>
      <c r="G5109" s="151" t="s">
        <v>111</v>
      </c>
      <c r="H5109" s="151" t="s">
        <v>111</v>
      </c>
      <c r="I5109" s="152" t="s">
        <v>112</v>
      </c>
    </row>
    <row r="5110" customFormat="false" ht="12.75" hidden="false" customHeight="false" outlineLevel="0" collapsed="false">
      <c r="A5110" s="0" t="s">
        <v>59</v>
      </c>
      <c r="B5110" s="0" t="s">
        <v>113</v>
      </c>
      <c r="C5110" s="0" t="s">
        <v>108</v>
      </c>
      <c r="D5110" s="116" t="n">
        <v>42552</v>
      </c>
      <c r="E5110" s="0" t="n">
        <v>0.02</v>
      </c>
      <c r="F5110" s="0" t="n">
        <v>3133101</v>
      </c>
      <c r="G5110" s="151" t="s">
        <v>111</v>
      </c>
      <c r="H5110" s="151" t="s">
        <v>111</v>
      </c>
      <c r="I5110" s="152" t="s">
        <v>112</v>
      </c>
    </row>
    <row r="5111" customFormat="false" ht="12.75" hidden="false" customHeight="false" outlineLevel="0" collapsed="false">
      <c r="A5111" s="0" t="s">
        <v>60</v>
      </c>
      <c r="B5111" s="0" t="s">
        <v>110</v>
      </c>
      <c r="C5111" s="0" t="s">
        <v>108</v>
      </c>
      <c r="D5111" s="116" t="n">
        <v>42552</v>
      </c>
      <c r="E5111" s="0" t="n">
        <v>0.3975</v>
      </c>
      <c r="F5111" s="0" t="n">
        <v>3133102</v>
      </c>
      <c r="G5111" s="151" t="s">
        <v>111</v>
      </c>
      <c r="H5111" s="151" t="s">
        <v>111</v>
      </c>
      <c r="I5111" s="152" t="s">
        <v>112</v>
      </c>
    </row>
    <row r="5112" customFormat="false" ht="12.75" hidden="false" customHeight="false" outlineLevel="0" collapsed="false">
      <c r="A5112" s="0" t="s">
        <v>60</v>
      </c>
      <c r="B5112" s="0" t="s">
        <v>113</v>
      </c>
      <c r="C5112" s="0" t="s">
        <v>108</v>
      </c>
      <c r="D5112" s="116" t="n">
        <v>42552</v>
      </c>
      <c r="E5112" s="0" t="n">
        <v>0.07</v>
      </c>
      <c r="F5112" s="0" t="n">
        <v>3133103</v>
      </c>
      <c r="G5112" s="151" t="s">
        <v>111</v>
      </c>
      <c r="H5112" s="151" t="s">
        <v>111</v>
      </c>
      <c r="I5112" s="152" t="s">
        <v>112</v>
      </c>
    </row>
    <row r="5113" customFormat="false" ht="12.75" hidden="false" customHeight="false" outlineLevel="0" collapsed="false">
      <c r="A5113" s="0" t="s">
        <v>61</v>
      </c>
      <c r="B5113" s="0" t="s">
        <v>110</v>
      </c>
      <c r="C5113" s="0" t="s">
        <v>108</v>
      </c>
      <c r="D5113" s="116" t="n">
        <v>42552</v>
      </c>
      <c r="E5113" s="0" t="n">
        <v>0.3975</v>
      </c>
      <c r="F5113" s="0" t="n">
        <v>3133104</v>
      </c>
      <c r="G5113" s="151" t="s">
        <v>111</v>
      </c>
      <c r="H5113" s="151" t="s">
        <v>111</v>
      </c>
      <c r="I5113" s="152" t="s">
        <v>112</v>
      </c>
    </row>
    <row r="5114" customFormat="false" ht="12.75" hidden="false" customHeight="false" outlineLevel="0" collapsed="false">
      <c r="A5114" s="0" t="s">
        <v>61</v>
      </c>
      <c r="B5114" s="0" t="s">
        <v>113</v>
      </c>
      <c r="C5114" s="0" t="s">
        <v>108</v>
      </c>
      <c r="D5114" s="116" t="n">
        <v>42552</v>
      </c>
      <c r="E5114" s="0" t="n">
        <v>0.02</v>
      </c>
      <c r="F5114" s="0" t="n">
        <v>3133105</v>
      </c>
      <c r="G5114" s="151" t="s">
        <v>111</v>
      </c>
      <c r="H5114" s="151" t="s">
        <v>111</v>
      </c>
      <c r="I5114" s="152" t="s">
        <v>112</v>
      </c>
    </row>
    <row r="5115" customFormat="false" ht="12.75" hidden="false" customHeight="false" outlineLevel="0" collapsed="false">
      <c r="A5115" s="0" t="s">
        <v>62</v>
      </c>
      <c r="B5115" s="0" t="s">
        <v>110</v>
      </c>
      <c r="C5115" s="0" t="s">
        <v>108</v>
      </c>
      <c r="D5115" s="116" t="n">
        <v>42552</v>
      </c>
      <c r="E5115" s="0" t="n">
        <v>0.3975</v>
      </c>
      <c r="F5115" s="0" t="n">
        <v>3133106</v>
      </c>
      <c r="G5115" s="151" t="s">
        <v>111</v>
      </c>
      <c r="H5115" s="151" t="s">
        <v>111</v>
      </c>
      <c r="I5115" s="152" t="s">
        <v>112</v>
      </c>
    </row>
    <row r="5116" customFormat="false" ht="12.75" hidden="false" customHeight="false" outlineLevel="0" collapsed="false">
      <c r="A5116" s="0" t="s">
        <v>62</v>
      </c>
      <c r="B5116" s="0" t="s">
        <v>113</v>
      </c>
      <c r="C5116" s="0" t="s">
        <v>108</v>
      </c>
      <c r="D5116" s="116" t="n">
        <v>42552</v>
      </c>
      <c r="E5116" s="0" t="n">
        <v>0.07</v>
      </c>
      <c r="F5116" s="0" t="n">
        <v>3133107</v>
      </c>
      <c r="G5116" s="151" t="s">
        <v>111</v>
      </c>
      <c r="H5116" s="151" t="s">
        <v>111</v>
      </c>
      <c r="I5116" s="152" t="s">
        <v>112</v>
      </c>
    </row>
    <row r="5117" customFormat="false" ht="12.75" hidden="false" customHeight="false" outlineLevel="0" collapsed="false">
      <c r="A5117" s="0" t="s">
        <v>49</v>
      </c>
      <c r="B5117" s="0" t="s">
        <v>110</v>
      </c>
      <c r="C5117" s="0" t="s">
        <v>108</v>
      </c>
      <c r="D5117" s="116" t="n">
        <v>42552</v>
      </c>
      <c r="E5117" s="0" t="n">
        <v>0.35</v>
      </c>
      <c r="F5117" s="0" t="n">
        <v>3133108</v>
      </c>
      <c r="G5117" s="151" t="s">
        <v>111</v>
      </c>
      <c r="H5117" s="151" t="s">
        <v>111</v>
      </c>
      <c r="I5117" s="152" t="s">
        <v>112</v>
      </c>
    </row>
    <row r="5118" customFormat="false" ht="12.75" hidden="false" customHeight="false" outlineLevel="0" collapsed="false">
      <c r="A5118" s="0" t="s">
        <v>49</v>
      </c>
      <c r="B5118" s="0" t="s">
        <v>113</v>
      </c>
      <c r="C5118" s="0" t="s">
        <v>108</v>
      </c>
      <c r="D5118" s="116" t="n">
        <v>42552</v>
      </c>
      <c r="E5118" s="0" t="n">
        <v>0.005</v>
      </c>
      <c r="F5118" s="0" t="n">
        <v>3133109</v>
      </c>
      <c r="G5118" s="151" t="s">
        <v>111</v>
      </c>
      <c r="H5118" s="151" t="s">
        <v>111</v>
      </c>
      <c r="I5118" s="152" t="s">
        <v>112</v>
      </c>
    </row>
    <row r="5119" customFormat="false" ht="12.75" hidden="false" customHeight="false" outlineLevel="0" collapsed="false">
      <c r="A5119" s="0" t="s">
        <v>50</v>
      </c>
      <c r="B5119" s="0" t="s">
        <v>110</v>
      </c>
      <c r="C5119" s="0" t="s">
        <v>108</v>
      </c>
      <c r="D5119" s="116" t="n">
        <v>42552</v>
      </c>
      <c r="E5119" s="0" t="n">
        <v>0.41</v>
      </c>
      <c r="F5119" s="0" t="n">
        <v>3133110</v>
      </c>
      <c r="G5119" s="151" t="s">
        <v>111</v>
      </c>
      <c r="H5119" s="151" t="s">
        <v>111</v>
      </c>
      <c r="I5119" s="152" t="s">
        <v>112</v>
      </c>
    </row>
    <row r="5120" customFormat="false" ht="12.75" hidden="false" customHeight="false" outlineLevel="0" collapsed="false">
      <c r="A5120" s="0" t="s">
        <v>50</v>
      </c>
      <c r="B5120" s="0" t="s">
        <v>113</v>
      </c>
      <c r="C5120" s="0" t="s">
        <v>108</v>
      </c>
      <c r="D5120" s="116" t="n">
        <v>42552</v>
      </c>
      <c r="E5120" s="0" t="n">
        <v>-0.02</v>
      </c>
      <c r="F5120" s="0" t="n">
        <v>3133111</v>
      </c>
      <c r="G5120" s="151" t="s">
        <v>111</v>
      </c>
      <c r="H5120" s="151" t="s">
        <v>111</v>
      </c>
      <c r="I5120" s="152" t="s">
        <v>112</v>
      </c>
    </row>
    <row r="5121" customFormat="false" ht="12.75" hidden="false" customHeight="false" outlineLevel="0" collapsed="false">
      <c r="A5121" s="0" t="s">
        <v>51</v>
      </c>
      <c r="B5121" s="0" t="s">
        <v>110</v>
      </c>
      <c r="C5121" s="0" t="s">
        <v>108</v>
      </c>
      <c r="D5121" s="116" t="n">
        <v>42552</v>
      </c>
      <c r="E5121" s="0" t="n">
        <v>0.41</v>
      </c>
      <c r="F5121" s="0" t="n">
        <v>3133112</v>
      </c>
      <c r="G5121" s="151" t="s">
        <v>111</v>
      </c>
      <c r="H5121" s="151" t="s">
        <v>111</v>
      </c>
      <c r="I5121" s="152" t="s">
        <v>112</v>
      </c>
    </row>
    <row r="5122" customFormat="false" ht="12.75" hidden="false" customHeight="false" outlineLevel="0" collapsed="false">
      <c r="A5122" s="0" t="s">
        <v>51</v>
      </c>
      <c r="B5122" s="0" t="s">
        <v>113</v>
      </c>
      <c r="C5122" s="0" t="s">
        <v>108</v>
      </c>
      <c r="D5122" s="116" t="n">
        <v>42552</v>
      </c>
      <c r="E5122" s="0" t="n">
        <v>0.035</v>
      </c>
      <c r="F5122" s="0" t="n">
        <v>3133113</v>
      </c>
      <c r="G5122" s="151" t="s">
        <v>111</v>
      </c>
      <c r="H5122" s="151" t="s">
        <v>111</v>
      </c>
      <c r="I5122" s="152" t="s">
        <v>112</v>
      </c>
    </row>
    <row r="5123" customFormat="false" ht="12.75" hidden="false" customHeight="false" outlineLevel="0" collapsed="false">
      <c r="A5123" s="0" t="s">
        <v>52</v>
      </c>
      <c r="B5123" s="0" t="s">
        <v>110</v>
      </c>
      <c r="C5123" s="0" t="s">
        <v>108</v>
      </c>
      <c r="D5123" s="116" t="n">
        <v>42552</v>
      </c>
      <c r="E5123" s="0" t="n">
        <v>0.41</v>
      </c>
      <c r="F5123" s="0" t="n">
        <v>3133114</v>
      </c>
      <c r="G5123" s="151" t="s">
        <v>111</v>
      </c>
      <c r="H5123" s="151" t="s">
        <v>111</v>
      </c>
      <c r="I5123" s="152" t="s">
        <v>112</v>
      </c>
    </row>
    <row r="5124" customFormat="false" ht="12.75" hidden="false" customHeight="false" outlineLevel="0" collapsed="false">
      <c r="A5124" s="0" t="s">
        <v>52</v>
      </c>
      <c r="B5124" s="0" t="s">
        <v>113</v>
      </c>
      <c r="C5124" s="0" t="s">
        <v>108</v>
      </c>
      <c r="D5124" s="116" t="n">
        <v>42552</v>
      </c>
      <c r="E5124" s="0" t="n">
        <v>-0.02</v>
      </c>
      <c r="F5124" s="0" t="n">
        <v>3133115</v>
      </c>
      <c r="G5124" s="151" t="s">
        <v>111</v>
      </c>
      <c r="H5124" s="151" t="s">
        <v>111</v>
      </c>
      <c r="I5124" s="152" t="s">
        <v>112</v>
      </c>
    </row>
    <row r="5125" customFormat="false" ht="12.75" hidden="false" customHeight="false" outlineLevel="0" collapsed="false">
      <c r="A5125" s="0" t="s">
        <v>17</v>
      </c>
      <c r="B5125" s="0" t="s">
        <v>110</v>
      </c>
      <c r="C5125" s="0" t="s">
        <v>108</v>
      </c>
      <c r="D5125" s="116" t="n">
        <v>42552</v>
      </c>
      <c r="E5125" s="0" t="n">
        <v>0</v>
      </c>
      <c r="F5125" s="0" t="n">
        <v>3133116</v>
      </c>
      <c r="G5125" s="151" t="s">
        <v>111</v>
      </c>
      <c r="H5125" s="151" t="s">
        <v>111</v>
      </c>
      <c r="I5125" s="152" t="s">
        <v>112</v>
      </c>
    </row>
    <row r="5126" customFormat="false" ht="12.75" hidden="false" customHeight="false" outlineLevel="0" collapsed="false">
      <c r="A5126" s="0" t="s">
        <v>17</v>
      </c>
      <c r="B5126" s="0" t="s">
        <v>113</v>
      </c>
      <c r="C5126" s="0" t="s">
        <v>108</v>
      </c>
      <c r="D5126" s="116" t="n">
        <v>42552</v>
      </c>
      <c r="E5126" s="0" t="n">
        <v>0</v>
      </c>
      <c r="F5126" s="0" t="n">
        <v>3133117</v>
      </c>
      <c r="G5126" s="151" t="s">
        <v>111</v>
      </c>
      <c r="H5126" s="151" t="s">
        <v>111</v>
      </c>
      <c r="I5126" s="152" t="s">
        <v>112</v>
      </c>
    </row>
    <row r="5127" customFormat="false" ht="12.75" hidden="false" customHeight="false" outlineLevel="0" collapsed="false">
      <c r="A5127" s="0" t="s">
        <v>18</v>
      </c>
      <c r="B5127" s="0" t="s">
        <v>110</v>
      </c>
      <c r="C5127" s="0" t="s">
        <v>108</v>
      </c>
      <c r="D5127" s="116" t="n">
        <v>42552</v>
      </c>
      <c r="E5127" s="0" t="n">
        <v>0</v>
      </c>
      <c r="F5127" s="0" t="n">
        <v>3133118</v>
      </c>
      <c r="G5127" s="151" t="s">
        <v>111</v>
      </c>
      <c r="H5127" s="151" t="s">
        <v>111</v>
      </c>
      <c r="I5127" s="152" t="s">
        <v>112</v>
      </c>
    </row>
    <row r="5128" customFormat="false" ht="12.75" hidden="false" customHeight="false" outlineLevel="0" collapsed="false">
      <c r="A5128" s="0" t="s">
        <v>18</v>
      </c>
      <c r="B5128" s="0" t="s">
        <v>113</v>
      </c>
      <c r="C5128" s="0" t="s">
        <v>108</v>
      </c>
      <c r="D5128" s="116" t="n">
        <v>42552</v>
      </c>
      <c r="E5128" s="0" t="n">
        <v>0</v>
      </c>
      <c r="F5128" s="0" t="n">
        <v>3133119</v>
      </c>
      <c r="G5128" s="151" t="s">
        <v>111</v>
      </c>
      <c r="H5128" s="151" t="s">
        <v>111</v>
      </c>
      <c r="I5128" s="152" t="s">
        <v>112</v>
      </c>
    </row>
    <row r="5129" customFormat="false" ht="12.75" hidden="false" customHeight="false" outlineLevel="0" collapsed="false">
      <c r="A5129" s="0" t="s">
        <v>19</v>
      </c>
      <c r="B5129" s="0" t="s">
        <v>110</v>
      </c>
      <c r="C5129" s="0" t="s">
        <v>108</v>
      </c>
      <c r="D5129" s="116" t="n">
        <v>42552</v>
      </c>
      <c r="E5129" s="0" t="n">
        <v>0.3975</v>
      </c>
      <c r="F5129" s="0" t="n">
        <v>3133120</v>
      </c>
      <c r="G5129" s="151" t="s">
        <v>111</v>
      </c>
      <c r="H5129" s="151" t="s">
        <v>111</v>
      </c>
      <c r="I5129" s="152" t="s">
        <v>112</v>
      </c>
    </row>
    <row r="5130" customFormat="false" ht="12.75" hidden="false" customHeight="false" outlineLevel="0" collapsed="false">
      <c r="A5130" s="0" t="s">
        <v>19</v>
      </c>
      <c r="B5130" s="0" t="s">
        <v>113</v>
      </c>
      <c r="C5130" s="0" t="s">
        <v>108</v>
      </c>
      <c r="D5130" s="116" t="n">
        <v>42552</v>
      </c>
      <c r="E5130" s="0" t="n">
        <v>0.02</v>
      </c>
      <c r="F5130" s="0" t="n">
        <v>3133121</v>
      </c>
      <c r="G5130" s="151" t="s">
        <v>111</v>
      </c>
      <c r="H5130" s="151" t="s">
        <v>111</v>
      </c>
      <c r="I5130" s="152" t="s">
        <v>112</v>
      </c>
    </row>
    <row r="5131" customFormat="false" ht="12.75" hidden="false" customHeight="false" outlineLevel="0" collapsed="false">
      <c r="A5131" s="0" t="s">
        <v>21</v>
      </c>
      <c r="B5131" s="0" t="s">
        <v>110</v>
      </c>
      <c r="C5131" s="0" t="s">
        <v>108</v>
      </c>
      <c r="D5131" s="116" t="n">
        <v>42552</v>
      </c>
      <c r="E5131" s="0" t="n">
        <v>0</v>
      </c>
      <c r="F5131" s="0" t="n">
        <v>3133122</v>
      </c>
      <c r="G5131" s="151" t="s">
        <v>111</v>
      </c>
      <c r="H5131" s="151" t="s">
        <v>111</v>
      </c>
      <c r="I5131" s="152" t="s">
        <v>112</v>
      </c>
    </row>
    <row r="5132" customFormat="false" ht="12.75" hidden="false" customHeight="false" outlineLevel="0" collapsed="false">
      <c r="A5132" s="0" t="s">
        <v>21</v>
      </c>
      <c r="B5132" s="0" t="s">
        <v>113</v>
      </c>
      <c r="C5132" s="0" t="s">
        <v>108</v>
      </c>
      <c r="D5132" s="116" t="n">
        <v>42552</v>
      </c>
      <c r="E5132" s="0" t="n">
        <v>0</v>
      </c>
      <c r="F5132" s="0" t="n">
        <v>3133123</v>
      </c>
      <c r="G5132" s="151" t="s">
        <v>111</v>
      </c>
      <c r="H5132" s="151" t="s">
        <v>111</v>
      </c>
      <c r="I5132" s="152" t="s">
        <v>112</v>
      </c>
    </row>
    <row r="5133" customFormat="false" ht="12.75" hidden="false" customHeight="false" outlineLevel="0" collapsed="false">
      <c r="A5133" s="0" t="s">
        <v>73</v>
      </c>
      <c r="B5133" s="0" t="s">
        <v>80</v>
      </c>
      <c r="C5133" s="0" t="s">
        <v>108</v>
      </c>
      <c r="D5133" s="116" t="n">
        <v>42552</v>
      </c>
      <c r="E5133" s="0" t="n">
        <v>0.005</v>
      </c>
      <c r="F5133" s="0" t="n">
        <v>3133124</v>
      </c>
      <c r="G5133" s="151" t="s">
        <v>111</v>
      </c>
      <c r="H5133" s="151" t="s">
        <v>111</v>
      </c>
      <c r="I5133" s="152" t="s">
        <v>112</v>
      </c>
    </row>
    <row r="5134" customFormat="false" ht="12.75" hidden="false" customHeight="false" outlineLevel="0" collapsed="false">
      <c r="A5134" s="0" t="s">
        <v>74</v>
      </c>
      <c r="B5134" s="0" t="s">
        <v>80</v>
      </c>
      <c r="C5134" s="0" t="s">
        <v>108</v>
      </c>
      <c r="D5134" s="116" t="n">
        <v>42552</v>
      </c>
      <c r="E5134" s="0" t="n">
        <v>0.035</v>
      </c>
      <c r="F5134" s="0" t="n">
        <v>3133125</v>
      </c>
      <c r="G5134" s="151" t="s">
        <v>111</v>
      </c>
      <c r="H5134" s="151" t="s">
        <v>111</v>
      </c>
      <c r="I5134" s="152" t="s">
        <v>112</v>
      </c>
    </row>
    <row r="5135" customFormat="false" ht="12.75" hidden="false" customHeight="false" outlineLevel="0" collapsed="false">
      <c r="A5135" s="0" t="s">
        <v>75</v>
      </c>
      <c r="B5135" s="0" t="s">
        <v>80</v>
      </c>
      <c r="C5135" s="0" t="s">
        <v>108</v>
      </c>
      <c r="D5135" s="116" t="n">
        <v>42552</v>
      </c>
      <c r="E5135" s="0" t="n">
        <v>-0.02</v>
      </c>
      <c r="F5135" s="0" t="n">
        <v>3133126</v>
      </c>
      <c r="G5135" s="151" t="s">
        <v>111</v>
      </c>
      <c r="H5135" s="151" t="s">
        <v>111</v>
      </c>
      <c r="I5135" s="152" t="s">
        <v>112</v>
      </c>
    </row>
    <row r="5136" customFormat="false" ht="12.75" hidden="false" customHeight="false" outlineLevel="0" collapsed="false">
      <c r="A5136" s="0" t="s">
        <v>76</v>
      </c>
      <c r="B5136" s="0" t="s">
        <v>80</v>
      </c>
      <c r="C5136" s="0" t="s">
        <v>108</v>
      </c>
      <c r="D5136" s="116" t="n">
        <v>42552</v>
      </c>
      <c r="E5136" s="0" t="n">
        <v>0.035</v>
      </c>
      <c r="F5136" s="0" t="n">
        <v>3133127</v>
      </c>
      <c r="G5136" s="151" t="s">
        <v>111</v>
      </c>
      <c r="H5136" s="151" t="s">
        <v>111</v>
      </c>
      <c r="I5136" s="152" t="s">
        <v>112</v>
      </c>
    </row>
    <row r="5137" customFormat="false" ht="12.75" hidden="false" customHeight="false" outlineLevel="0" collapsed="false">
      <c r="A5137" s="0" t="s">
        <v>72</v>
      </c>
      <c r="B5137" s="0" t="s">
        <v>80</v>
      </c>
      <c r="C5137" s="0" t="s">
        <v>108</v>
      </c>
      <c r="D5137" s="116" t="n">
        <v>42552</v>
      </c>
      <c r="E5137" s="158" t="n">
        <v>42583</v>
      </c>
      <c r="F5137" s="0" t="n">
        <v>2756531</v>
      </c>
      <c r="G5137" s="151" t="s">
        <v>111</v>
      </c>
      <c r="H5137" s="151" t="s">
        <v>111</v>
      </c>
      <c r="I5137" s="152" t="s">
        <v>109</v>
      </c>
    </row>
    <row r="5138" customFormat="false" ht="12.75" hidden="false" customHeight="false" outlineLevel="0" collapsed="false">
      <c r="A5138" s="0" t="s">
        <v>59</v>
      </c>
      <c r="B5138" s="0" t="s">
        <v>110</v>
      </c>
      <c r="C5138" s="0" t="s">
        <v>108</v>
      </c>
      <c r="D5138" s="116" t="n">
        <v>42583</v>
      </c>
      <c r="E5138" s="0" t="n">
        <v>0.4</v>
      </c>
      <c r="F5138" s="0" t="n">
        <v>3133100</v>
      </c>
      <c r="G5138" s="151" t="s">
        <v>111</v>
      </c>
      <c r="H5138" s="151" t="s">
        <v>111</v>
      </c>
      <c r="I5138" s="152" t="s">
        <v>112</v>
      </c>
    </row>
    <row r="5139" customFormat="false" ht="12.75" hidden="false" customHeight="false" outlineLevel="0" collapsed="false">
      <c r="A5139" s="0" t="s">
        <v>59</v>
      </c>
      <c r="B5139" s="0" t="s">
        <v>113</v>
      </c>
      <c r="C5139" s="0" t="s">
        <v>108</v>
      </c>
      <c r="D5139" s="116" t="n">
        <v>42583</v>
      </c>
      <c r="E5139" s="0" t="n">
        <v>0.02</v>
      </c>
      <c r="F5139" s="0" t="n">
        <v>3133101</v>
      </c>
      <c r="G5139" s="151" t="s">
        <v>111</v>
      </c>
      <c r="H5139" s="151" t="s">
        <v>111</v>
      </c>
      <c r="I5139" s="152" t="s">
        <v>112</v>
      </c>
    </row>
    <row r="5140" customFormat="false" ht="12.75" hidden="false" customHeight="false" outlineLevel="0" collapsed="false">
      <c r="A5140" s="0" t="s">
        <v>60</v>
      </c>
      <c r="B5140" s="0" t="s">
        <v>110</v>
      </c>
      <c r="C5140" s="0" t="s">
        <v>108</v>
      </c>
      <c r="D5140" s="116" t="n">
        <v>42583</v>
      </c>
      <c r="E5140" s="0" t="n">
        <v>0.4</v>
      </c>
      <c r="F5140" s="0" t="n">
        <v>3133102</v>
      </c>
      <c r="G5140" s="151" t="s">
        <v>111</v>
      </c>
      <c r="H5140" s="151" t="s">
        <v>111</v>
      </c>
      <c r="I5140" s="152" t="s">
        <v>112</v>
      </c>
    </row>
    <row r="5141" customFormat="false" ht="12.75" hidden="false" customHeight="false" outlineLevel="0" collapsed="false">
      <c r="A5141" s="0" t="s">
        <v>60</v>
      </c>
      <c r="B5141" s="0" t="s">
        <v>113</v>
      </c>
      <c r="C5141" s="0" t="s">
        <v>108</v>
      </c>
      <c r="D5141" s="116" t="n">
        <v>42583</v>
      </c>
      <c r="E5141" s="0" t="n">
        <v>0.07</v>
      </c>
      <c r="F5141" s="0" t="n">
        <v>3133103</v>
      </c>
      <c r="G5141" s="151" t="s">
        <v>111</v>
      </c>
      <c r="H5141" s="151" t="s">
        <v>111</v>
      </c>
      <c r="I5141" s="152" t="s">
        <v>112</v>
      </c>
    </row>
    <row r="5142" customFormat="false" ht="12.75" hidden="false" customHeight="false" outlineLevel="0" collapsed="false">
      <c r="A5142" s="0" t="s">
        <v>61</v>
      </c>
      <c r="B5142" s="0" t="s">
        <v>110</v>
      </c>
      <c r="C5142" s="0" t="s">
        <v>108</v>
      </c>
      <c r="D5142" s="116" t="n">
        <v>42583</v>
      </c>
      <c r="E5142" s="0" t="n">
        <v>0.4</v>
      </c>
      <c r="F5142" s="0" t="n">
        <v>3133104</v>
      </c>
      <c r="G5142" s="151" t="s">
        <v>111</v>
      </c>
      <c r="H5142" s="151" t="s">
        <v>111</v>
      </c>
      <c r="I5142" s="152" t="s">
        <v>112</v>
      </c>
    </row>
    <row r="5143" customFormat="false" ht="12.75" hidden="false" customHeight="false" outlineLevel="0" collapsed="false">
      <c r="A5143" s="0" t="s">
        <v>61</v>
      </c>
      <c r="B5143" s="0" t="s">
        <v>113</v>
      </c>
      <c r="C5143" s="0" t="s">
        <v>108</v>
      </c>
      <c r="D5143" s="116" t="n">
        <v>42583</v>
      </c>
      <c r="E5143" s="0" t="n">
        <v>0.02</v>
      </c>
      <c r="F5143" s="0" t="n">
        <v>3133105</v>
      </c>
      <c r="G5143" s="151" t="s">
        <v>111</v>
      </c>
      <c r="H5143" s="151" t="s">
        <v>111</v>
      </c>
      <c r="I5143" s="152" t="s">
        <v>112</v>
      </c>
    </row>
    <row r="5144" customFormat="false" ht="12.75" hidden="false" customHeight="false" outlineLevel="0" collapsed="false">
      <c r="A5144" s="0" t="s">
        <v>62</v>
      </c>
      <c r="B5144" s="0" t="s">
        <v>110</v>
      </c>
      <c r="C5144" s="0" t="s">
        <v>108</v>
      </c>
      <c r="D5144" s="116" t="n">
        <v>42583</v>
      </c>
      <c r="E5144" s="0" t="n">
        <v>0.4</v>
      </c>
      <c r="F5144" s="0" t="n">
        <v>3133106</v>
      </c>
      <c r="G5144" s="151" t="s">
        <v>111</v>
      </c>
      <c r="H5144" s="151" t="s">
        <v>111</v>
      </c>
      <c r="I5144" s="152" t="s">
        <v>112</v>
      </c>
    </row>
    <row r="5145" customFormat="false" ht="12.75" hidden="false" customHeight="false" outlineLevel="0" collapsed="false">
      <c r="A5145" s="0" t="s">
        <v>62</v>
      </c>
      <c r="B5145" s="0" t="s">
        <v>113</v>
      </c>
      <c r="C5145" s="0" t="s">
        <v>108</v>
      </c>
      <c r="D5145" s="116" t="n">
        <v>42583</v>
      </c>
      <c r="E5145" s="0" t="n">
        <v>0.07</v>
      </c>
      <c r="F5145" s="0" t="n">
        <v>3133107</v>
      </c>
      <c r="G5145" s="151" t="s">
        <v>111</v>
      </c>
      <c r="H5145" s="151" t="s">
        <v>111</v>
      </c>
      <c r="I5145" s="152" t="s">
        <v>112</v>
      </c>
    </row>
    <row r="5146" customFormat="false" ht="12.75" hidden="false" customHeight="false" outlineLevel="0" collapsed="false">
      <c r="A5146" s="0" t="s">
        <v>49</v>
      </c>
      <c r="B5146" s="0" t="s">
        <v>110</v>
      </c>
      <c r="C5146" s="0" t="s">
        <v>108</v>
      </c>
      <c r="D5146" s="116" t="n">
        <v>42583</v>
      </c>
      <c r="E5146" s="0" t="n">
        <v>0.35</v>
      </c>
      <c r="F5146" s="0" t="n">
        <v>3133108</v>
      </c>
      <c r="G5146" s="151" t="s">
        <v>111</v>
      </c>
      <c r="H5146" s="151" t="s">
        <v>111</v>
      </c>
      <c r="I5146" s="152" t="s">
        <v>112</v>
      </c>
    </row>
    <row r="5147" customFormat="false" ht="12.75" hidden="false" customHeight="false" outlineLevel="0" collapsed="false">
      <c r="A5147" s="0" t="s">
        <v>49</v>
      </c>
      <c r="B5147" s="0" t="s">
        <v>113</v>
      </c>
      <c r="C5147" s="0" t="s">
        <v>108</v>
      </c>
      <c r="D5147" s="116" t="n">
        <v>42583</v>
      </c>
      <c r="E5147" s="0" t="n">
        <v>-0.005</v>
      </c>
      <c r="F5147" s="0" t="n">
        <v>3133109</v>
      </c>
      <c r="G5147" s="151" t="s">
        <v>111</v>
      </c>
      <c r="H5147" s="151" t="s">
        <v>111</v>
      </c>
      <c r="I5147" s="152" t="s">
        <v>112</v>
      </c>
    </row>
    <row r="5148" customFormat="false" ht="12.75" hidden="false" customHeight="false" outlineLevel="0" collapsed="false">
      <c r="A5148" s="0" t="s">
        <v>50</v>
      </c>
      <c r="B5148" s="0" t="s">
        <v>110</v>
      </c>
      <c r="C5148" s="0" t="s">
        <v>108</v>
      </c>
      <c r="D5148" s="116" t="n">
        <v>42583</v>
      </c>
      <c r="E5148" s="0" t="n">
        <v>0.41</v>
      </c>
      <c r="F5148" s="0" t="n">
        <v>3133110</v>
      </c>
      <c r="G5148" s="151" t="s">
        <v>111</v>
      </c>
      <c r="H5148" s="151" t="s">
        <v>111</v>
      </c>
      <c r="I5148" s="152" t="s">
        <v>112</v>
      </c>
    </row>
    <row r="5149" customFormat="false" ht="12.75" hidden="false" customHeight="false" outlineLevel="0" collapsed="false">
      <c r="A5149" s="0" t="s">
        <v>50</v>
      </c>
      <c r="B5149" s="0" t="s">
        <v>113</v>
      </c>
      <c r="C5149" s="0" t="s">
        <v>108</v>
      </c>
      <c r="D5149" s="116" t="n">
        <v>42583</v>
      </c>
      <c r="E5149" s="0" t="n">
        <v>-0.02</v>
      </c>
      <c r="F5149" s="0" t="n">
        <v>3133111</v>
      </c>
      <c r="G5149" s="151" t="s">
        <v>111</v>
      </c>
      <c r="H5149" s="151" t="s">
        <v>111</v>
      </c>
      <c r="I5149" s="152" t="s">
        <v>112</v>
      </c>
    </row>
    <row r="5150" customFormat="false" ht="12.75" hidden="false" customHeight="false" outlineLevel="0" collapsed="false">
      <c r="A5150" s="0" t="s">
        <v>51</v>
      </c>
      <c r="B5150" s="0" t="s">
        <v>110</v>
      </c>
      <c r="C5150" s="0" t="s">
        <v>108</v>
      </c>
      <c r="D5150" s="116" t="n">
        <v>42583</v>
      </c>
      <c r="E5150" s="0" t="n">
        <v>0.41</v>
      </c>
      <c r="F5150" s="0" t="n">
        <v>3133112</v>
      </c>
      <c r="G5150" s="151" t="s">
        <v>111</v>
      </c>
      <c r="H5150" s="151" t="s">
        <v>111</v>
      </c>
      <c r="I5150" s="152" t="s">
        <v>112</v>
      </c>
    </row>
    <row r="5151" customFormat="false" ht="12.75" hidden="false" customHeight="false" outlineLevel="0" collapsed="false">
      <c r="A5151" s="0" t="s">
        <v>51</v>
      </c>
      <c r="B5151" s="0" t="s">
        <v>113</v>
      </c>
      <c r="C5151" s="0" t="s">
        <v>108</v>
      </c>
      <c r="D5151" s="116" t="n">
        <v>42583</v>
      </c>
      <c r="E5151" s="0" t="n">
        <v>0.01</v>
      </c>
      <c r="F5151" s="0" t="n">
        <v>3133113</v>
      </c>
      <c r="G5151" s="151" t="s">
        <v>111</v>
      </c>
      <c r="H5151" s="151" t="s">
        <v>111</v>
      </c>
      <c r="I5151" s="152" t="s">
        <v>112</v>
      </c>
    </row>
    <row r="5152" customFormat="false" ht="12.75" hidden="false" customHeight="false" outlineLevel="0" collapsed="false">
      <c r="A5152" s="0" t="s">
        <v>52</v>
      </c>
      <c r="B5152" s="0" t="s">
        <v>110</v>
      </c>
      <c r="C5152" s="0" t="s">
        <v>108</v>
      </c>
      <c r="D5152" s="116" t="n">
        <v>42583</v>
      </c>
      <c r="E5152" s="0" t="n">
        <v>0.41</v>
      </c>
      <c r="F5152" s="0" t="n">
        <v>3133114</v>
      </c>
      <c r="G5152" s="151" t="s">
        <v>111</v>
      </c>
      <c r="H5152" s="151" t="s">
        <v>111</v>
      </c>
      <c r="I5152" s="152" t="s">
        <v>112</v>
      </c>
    </row>
    <row r="5153" customFormat="false" ht="12.75" hidden="false" customHeight="false" outlineLevel="0" collapsed="false">
      <c r="A5153" s="0" t="s">
        <v>52</v>
      </c>
      <c r="B5153" s="0" t="s">
        <v>113</v>
      </c>
      <c r="C5153" s="0" t="s">
        <v>108</v>
      </c>
      <c r="D5153" s="116" t="n">
        <v>42583</v>
      </c>
      <c r="E5153" s="0" t="n">
        <v>-0.02</v>
      </c>
      <c r="F5153" s="0" t="n">
        <v>3133115</v>
      </c>
      <c r="G5153" s="151" t="s">
        <v>111</v>
      </c>
      <c r="H5153" s="151" t="s">
        <v>111</v>
      </c>
      <c r="I5153" s="152" t="s">
        <v>112</v>
      </c>
    </row>
    <row r="5154" customFormat="false" ht="12.75" hidden="false" customHeight="false" outlineLevel="0" collapsed="false">
      <c r="A5154" s="0" t="s">
        <v>17</v>
      </c>
      <c r="B5154" s="0" t="s">
        <v>110</v>
      </c>
      <c r="C5154" s="0" t="s">
        <v>108</v>
      </c>
      <c r="D5154" s="116" t="n">
        <v>42583</v>
      </c>
      <c r="E5154" s="0" t="n">
        <v>0</v>
      </c>
      <c r="F5154" s="0" t="n">
        <v>3133116</v>
      </c>
      <c r="G5154" s="151" t="s">
        <v>111</v>
      </c>
      <c r="H5154" s="151" t="s">
        <v>111</v>
      </c>
      <c r="I5154" s="152" t="s">
        <v>112</v>
      </c>
    </row>
    <row r="5155" customFormat="false" ht="12.75" hidden="false" customHeight="false" outlineLevel="0" collapsed="false">
      <c r="A5155" s="0" t="s">
        <v>17</v>
      </c>
      <c r="B5155" s="0" t="s">
        <v>113</v>
      </c>
      <c r="C5155" s="0" t="s">
        <v>108</v>
      </c>
      <c r="D5155" s="116" t="n">
        <v>42583</v>
      </c>
      <c r="E5155" s="0" t="n">
        <v>0</v>
      </c>
      <c r="F5155" s="0" t="n">
        <v>3133117</v>
      </c>
      <c r="G5155" s="151" t="s">
        <v>111</v>
      </c>
      <c r="H5155" s="151" t="s">
        <v>111</v>
      </c>
      <c r="I5155" s="152" t="s">
        <v>112</v>
      </c>
    </row>
    <row r="5156" customFormat="false" ht="12.75" hidden="false" customHeight="false" outlineLevel="0" collapsed="false">
      <c r="A5156" s="0" t="s">
        <v>18</v>
      </c>
      <c r="B5156" s="0" t="s">
        <v>110</v>
      </c>
      <c r="C5156" s="0" t="s">
        <v>108</v>
      </c>
      <c r="D5156" s="116" t="n">
        <v>42583</v>
      </c>
      <c r="E5156" s="0" t="n">
        <v>0</v>
      </c>
      <c r="F5156" s="0" t="n">
        <v>3133118</v>
      </c>
      <c r="G5156" s="151" t="s">
        <v>111</v>
      </c>
      <c r="H5156" s="151" t="s">
        <v>111</v>
      </c>
      <c r="I5156" s="152" t="s">
        <v>112</v>
      </c>
    </row>
    <row r="5157" customFormat="false" ht="12.75" hidden="false" customHeight="false" outlineLevel="0" collapsed="false">
      <c r="A5157" s="0" t="s">
        <v>18</v>
      </c>
      <c r="B5157" s="0" t="s">
        <v>113</v>
      </c>
      <c r="C5157" s="0" t="s">
        <v>108</v>
      </c>
      <c r="D5157" s="116" t="n">
        <v>42583</v>
      </c>
      <c r="E5157" s="0" t="n">
        <v>0</v>
      </c>
      <c r="F5157" s="0" t="n">
        <v>3133119</v>
      </c>
      <c r="G5157" s="151" t="s">
        <v>111</v>
      </c>
      <c r="H5157" s="151" t="s">
        <v>111</v>
      </c>
      <c r="I5157" s="152" t="s">
        <v>112</v>
      </c>
    </row>
    <row r="5158" customFormat="false" ht="12.75" hidden="false" customHeight="false" outlineLevel="0" collapsed="false">
      <c r="A5158" s="0" t="s">
        <v>19</v>
      </c>
      <c r="B5158" s="0" t="s">
        <v>110</v>
      </c>
      <c r="C5158" s="0" t="s">
        <v>108</v>
      </c>
      <c r="D5158" s="116" t="n">
        <v>42583</v>
      </c>
      <c r="E5158" s="0" t="n">
        <v>0.4</v>
      </c>
      <c r="F5158" s="0" t="n">
        <v>3133120</v>
      </c>
      <c r="G5158" s="151" t="s">
        <v>111</v>
      </c>
      <c r="H5158" s="151" t="s">
        <v>111</v>
      </c>
      <c r="I5158" s="152" t="s">
        <v>112</v>
      </c>
    </row>
    <row r="5159" customFormat="false" ht="12.75" hidden="false" customHeight="false" outlineLevel="0" collapsed="false">
      <c r="A5159" s="0" t="s">
        <v>19</v>
      </c>
      <c r="B5159" s="0" t="s">
        <v>113</v>
      </c>
      <c r="C5159" s="0" t="s">
        <v>108</v>
      </c>
      <c r="D5159" s="116" t="n">
        <v>42583</v>
      </c>
      <c r="E5159" s="0" t="n">
        <v>0.02</v>
      </c>
      <c r="F5159" s="0" t="n">
        <v>3133121</v>
      </c>
      <c r="G5159" s="151" t="s">
        <v>111</v>
      </c>
      <c r="H5159" s="151" t="s">
        <v>111</v>
      </c>
      <c r="I5159" s="152" t="s">
        <v>112</v>
      </c>
    </row>
    <row r="5160" customFormat="false" ht="12.75" hidden="false" customHeight="false" outlineLevel="0" collapsed="false">
      <c r="A5160" s="0" t="s">
        <v>21</v>
      </c>
      <c r="B5160" s="0" t="s">
        <v>110</v>
      </c>
      <c r="C5160" s="0" t="s">
        <v>108</v>
      </c>
      <c r="D5160" s="116" t="n">
        <v>42583</v>
      </c>
      <c r="E5160" s="0" t="n">
        <v>0</v>
      </c>
      <c r="F5160" s="0" t="n">
        <v>3133122</v>
      </c>
      <c r="G5160" s="151" t="s">
        <v>111</v>
      </c>
      <c r="H5160" s="151" t="s">
        <v>111</v>
      </c>
      <c r="I5160" s="152" t="s">
        <v>112</v>
      </c>
    </row>
    <row r="5161" customFormat="false" ht="12.75" hidden="false" customHeight="false" outlineLevel="0" collapsed="false">
      <c r="A5161" s="0" t="s">
        <v>21</v>
      </c>
      <c r="B5161" s="0" t="s">
        <v>113</v>
      </c>
      <c r="C5161" s="0" t="s">
        <v>108</v>
      </c>
      <c r="D5161" s="116" t="n">
        <v>42583</v>
      </c>
      <c r="E5161" s="0" t="n">
        <v>0</v>
      </c>
      <c r="F5161" s="0" t="n">
        <v>3133123</v>
      </c>
      <c r="G5161" s="151" t="s">
        <v>111</v>
      </c>
      <c r="H5161" s="151" t="s">
        <v>111</v>
      </c>
      <c r="I5161" s="152" t="s">
        <v>112</v>
      </c>
    </row>
    <row r="5162" customFormat="false" ht="12.75" hidden="false" customHeight="false" outlineLevel="0" collapsed="false">
      <c r="A5162" s="0" t="s">
        <v>73</v>
      </c>
      <c r="B5162" s="0" t="s">
        <v>80</v>
      </c>
      <c r="C5162" s="0" t="s">
        <v>108</v>
      </c>
      <c r="D5162" s="116" t="n">
        <v>42583</v>
      </c>
      <c r="E5162" s="0" t="n">
        <v>-0.005</v>
      </c>
      <c r="F5162" s="0" t="n">
        <v>3133124</v>
      </c>
      <c r="G5162" s="151" t="s">
        <v>111</v>
      </c>
      <c r="H5162" s="151" t="s">
        <v>111</v>
      </c>
      <c r="I5162" s="152" t="s">
        <v>112</v>
      </c>
    </row>
    <row r="5163" customFormat="false" ht="12.75" hidden="false" customHeight="false" outlineLevel="0" collapsed="false">
      <c r="A5163" s="0" t="s">
        <v>74</v>
      </c>
      <c r="B5163" s="0" t="s">
        <v>80</v>
      </c>
      <c r="C5163" s="0" t="s">
        <v>108</v>
      </c>
      <c r="D5163" s="116" t="n">
        <v>42583</v>
      </c>
      <c r="E5163" s="0" t="n">
        <v>0.01</v>
      </c>
      <c r="F5163" s="0" t="n">
        <v>3133125</v>
      </c>
      <c r="G5163" s="151" t="s">
        <v>111</v>
      </c>
      <c r="H5163" s="151" t="s">
        <v>111</v>
      </c>
      <c r="I5163" s="152" t="s">
        <v>112</v>
      </c>
    </row>
    <row r="5164" customFormat="false" ht="12.75" hidden="false" customHeight="false" outlineLevel="0" collapsed="false">
      <c r="A5164" s="0" t="s">
        <v>75</v>
      </c>
      <c r="B5164" s="0" t="s">
        <v>80</v>
      </c>
      <c r="C5164" s="0" t="s">
        <v>108</v>
      </c>
      <c r="D5164" s="116" t="n">
        <v>42583</v>
      </c>
      <c r="E5164" s="0" t="n">
        <v>-0.02</v>
      </c>
      <c r="F5164" s="0" t="n">
        <v>3133126</v>
      </c>
      <c r="G5164" s="151" t="s">
        <v>111</v>
      </c>
      <c r="H5164" s="151" t="s">
        <v>111</v>
      </c>
      <c r="I5164" s="152" t="s">
        <v>112</v>
      </c>
    </row>
    <row r="5165" customFormat="false" ht="12.75" hidden="false" customHeight="false" outlineLevel="0" collapsed="false">
      <c r="A5165" s="0" t="s">
        <v>76</v>
      </c>
      <c r="B5165" s="0" t="s">
        <v>80</v>
      </c>
      <c r="C5165" s="0" t="s">
        <v>108</v>
      </c>
      <c r="D5165" s="116" t="n">
        <v>42583</v>
      </c>
      <c r="E5165" s="0" t="n">
        <v>0.01</v>
      </c>
      <c r="F5165" s="0" t="n">
        <v>3133127</v>
      </c>
      <c r="G5165" s="151" t="s">
        <v>111</v>
      </c>
      <c r="H5165" s="151" t="s">
        <v>111</v>
      </c>
      <c r="I5165" s="152" t="s">
        <v>112</v>
      </c>
    </row>
    <row r="5166" customFormat="false" ht="12.75" hidden="false" customHeight="false" outlineLevel="0" collapsed="false">
      <c r="A5166" s="0" t="s">
        <v>72</v>
      </c>
      <c r="B5166" s="0" t="s">
        <v>80</v>
      </c>
      <c r="C5166" s="0" t="s">
        <v>108</v>
      </c>
      <c r="D5166" s="116" t="n">
        <v>42583</v>
      </c>
      <c r="E5166" s="158" t="n">
        <v>42614</v>
      </c>
      <c r="F5166" s="0" t="n">
        <v>2756509</v>
      </c>
      <c r="G5166" s="151" t="s">
        <v>111</v>
      </c>
      <c r="H5166" s="151" t="s">
        <v>111</v>
      </c>
      <c r="I5166" s="152" t="s">
        <v>109</v>
      </c>
    </row>
    <row r="5167" customFormat="false" ht="12.75" hidden="false" customHeight="false" outlineLevel="0" collapsed="false">
      <c r="A5167" s="0" t="s">
        <v>59</v>
      </c>
      <c r="B5167" s="0" t="s">
        <v>110</v>
      </c>
      <c r="C5167" s="0" t="s">
        <v>108</v>
      </c>
      <c r="D5167" s="116" t="n">
        <v>42614</v>
      </c>
      <c r="E5167" s="0" t="n">
        <v>0.3975</v>
      </c>
      <c r="F5167" s="0" t="n">
        <v>3133100</v>
      </c>
      <c r="G5167" s="151" t="s">
        <v>111</v>
      </c>
      <c r="H5167" s="151" t="s">
        <v>111</v>
      </c>
      <c r="I5167" s="152" t="s">
        <v>112</v>
      </c>
    </row>
    <row r="5168" customFormat="false" ht="12.75" hidden="false" customHeight="false" outlineLevel="0" collapsed="false">
      <c r="A5168" s="0" t="s">
        <v>59</v>
      </c>
      <c r="B5168" s="0" t="s">
        <v>113</v>
      </c>
      <c r="C5168" s="0" t="s">
        <v>108</v>
      </c>
      <c r="D5168" s="116" t="n">
        <v>42614</v>
      </c>
      <c r="E5168" s="0" t="n">
        <v>0.02</v>
      </c>
      <c r="F5168" s="0" t="n">
        <v>3133101</v>
      </c>
      <c r="G5168" s="151" t="s">
        <v>111</v>
      </c>
      <c r="H5168" s="151" t="s">
        <v>111</v>
      </c>
      <c r="I5168" s="152" t="s">
        <v>112</v>
      </c>
    </row>
    <row r="5169" customFormat="false" ht="12.75" hidden="false" customHeight="false" outlineLevel="0" collapsed="false">
      <c r="A5169" s="0" t="s">
        <v>60</v>
      </c>
      <c r="B5169" s="0" t="s">
        <v>110</v>
      </c>
      <c r="C5169" s="0" t="s">
        <v>108</v>
      </c>
      <c r="D5169" s="116" t="n">
        <v>42614</v>
      </c>
      <c r="E5169" s="0" t="n">
        <v>0.3975</v>
      </c>
      <c r="F5169" s="0" t="n">
        <v>3133102</v>
      </c>
      <c r="G5169" s="151" t="s">
        <v>111</v>
      </c>
      <c r="H5169" s="151" t="s">
        <v>111</v>
      </c>
      <c r="I5169" s="152" t="s">
        <v>112</v>
      </c>
    </row>
    <row r="5170" customFormat="false" ht="12.75" hidden="false" customHeight="false" outlineLevel="0" collapsed="false">
      <c r="A5170" s="0" t="s">
        <v>60</v>
      </c>
      <c r="B5170" s="0" t="s">
        <v>113</v>
      </c>
      <c r="C5170" s="0" t="s">
        <v>108</v>
      </c>
      <c r="D5170" s="116" t="n">
        <v>42614</v>
      </c>
      <c r="E5170" s="0" t="n">
        <v>0.05</v>
      </c>
      <c r="F5170" s="0" t="n">
        <v>3133103</v>
      </c>
      <c r="G5170" s="151" t="s">
        <v>111</v>
      </c>
      <c r="H5170" s="151" t="s">
        <v>111</v>
      </c>
      <c r="I5170" s="152" t="s">
        <v>112</v>
      </c>
    </row>
    <row r="5171" customFormat="false" ht="12.75" hidden="false" customHeight="false" outlineLevel="0" collapsed="false">
      <c r="A5171" s="0" t="s">
        <v>61</v>
      </c>
      <c r="B5171" s="0" t="s">
        <v>110</v>
      </c>
      <c r="C5171" s="0" t="s">
        <v>108</v>
      </c>
      <c r="D5171" s="116" t="n">
        <v>42614</v>
      </c>
      <c r="E5171" s="0" t="n">
        <v>0.3975</v>
      </c>
      <c r="F5171" s="0" t="n">
        <v>3133104</v>
      </c>
      <c r="G5171" s="151" t="s">
        <v>111</v>
      </c>
      <c r="H5171" s="151" t="s">
        <v>111</v>
      </c>
      <c r="I5171" s="152" t="s">
        <v>112</v>
      </c>
    </row>
    <row r="5172" customFormat="false" ht="12.75" hidden="false" customHeight="false" outlineLevel="0" collapsed="false">
      <c r="A5172" s="0" t="s">
        <v>61</v>
      </c>
      <c r="B5172" s="0" t="s">
        <v>113</v>
      </c>
      <c r="C5172" s="0" t="s">
        <v>108</v>
      </c>
      <c r="D5172" s="116" t="n">
        <v>42614</v>
      </c>
      <c r="E5172" s="0" t="n">
        <v>0.02</v>
      </c>
      <c r="F5172" s="0" t="n">
        <v>3133105</v>
      </c>
      <c r="G5172" s="151" t="s">
        <v>111</v>
      </c>
      <c r="H5172" s="151" t="s">
        <v>111</v>
      </c>
      <c r="I5172" s="152" t="s">
        <v>112</v>
      </c>
    </row>
    <row r="5173" customFormat="false" ht="12.75" hidden="false" customHeight="false" outlineLevel="0" collapsed="false">
      <c r="A5173" s="0" t="s">
        <v>62</v>
      </c>
      <c r="B5173" s="0" t="s">
        <v>110</v>
      </c>
      <c r="C5173" s="0" t="s">
        <v>108</v>
      </c>
      <c r="D5173" s="116" t="n">
        <v>42614</v>
      </c>
      <c r="E5173" s="0" t="n">
        <v>0.3975</v>
      </c>
      <c r="F5173" s="0" t="n">
        <v>3133106</v>
      </c>
      <c r="G5173" s="151" t="s">
        <v>111</v>
      </c>
      <c r="H5173" s="151" t="s">
        <v>111</v>
      </c>
      <c r="I5173" s="152" t="s">
        <v>112</v>
      </c>
    </row>
    <row r="5174" customFormat="false" ht="12.75" hidden="false" customHeight="false" outlineLevel="0" collapsed="false">
      <c r="A5174" s="0" t="s">
        <v>62</v>
      </c>
      <c r="B5174" s="0" t="s">
        <v>113</v>
      </c>
      <c r="C5174" s="0" t="s">
        <v>108</v>
      </c>
      <c r="D5174" s="116" t="n">
        <v>42614</v>
      </c>
      <c r="E5174" s="0" t="n">
        <v>0.05</v>
      </c>
      <c r="F5174" s="0" t="n">
        <v>3133107</v>
      </c>
      <c r="G5174" s="151" t="s">
        <v>111</v>
      </c>
      <c r="H5174" s="151" t="s">
        <v>111</v>
      </c>
      <c r="I5174" s="152" t="s">
        <v>112</v>
      </c>
    </row>
    <row r="5175" customFormat="false" ht="12.75" hidden="false" customHeight="false" outlineLevel="0" collapsed="false">
      <c r="A5175" s="0" t="s">
        <v>49</v>
      </c>
      <c r="B5175" s="0" t="s">
        <v>110</v>
      </c>
      <c r="C5175" s="0" t="s">
        <v>108</v>
      </c>
      <c r="D5175" s="116" t="n">
        <v>42614</v>
      </c>
      <c r="E5175" s="0" t="n">
        <v>0.315</v>
      </c>
      <c r="F5175" s="0" t="n">
        <v>3133108</v>
      </c>
      <c r="G5175" s="151" t="s">
        <v>111</v>
      </c>
      <c r="H5175" s="151" t="s">
        <v>111</v>
      </c>
      <c r="I5175" s="152" t="s">
        <v>112</v>
      </c>
    </row>
    <row r="5176" customFormat="false" ht="12.75" hidden="false" customHeight="false" outlineLevel="0" collapsed="false">
      <c r="A5176" s="0" t="s">
        <v>49</v>
      </c>
      <c r="B5176" s="0" t="s">
        <v>113</v>
      </c>
      <c r="C5176" s="0" t="s">
        <v>108</v>
      </c>
      <c r="D5176" s="116" t="n">
        <v>42614</v>
      </c>
      <c r="E5176" s="0" t="n">
        <v>-0.005</v>
      </c>
      <c r="F5176" s="0" t="n">
        <v>3133109</v>
      </c>
      <c r="G5176" s="151" t="s">
        <v>111</v>
      </c>
      <c r="H5176" s="151" t="s">
        <v>111</v>
      </c>
      <c r="I5176" s="152" t="s">
        <v>112</v>
      </c>
    </row>
    <row r="5177" customFormat="false" ht="12.75" hidden="false" customHeight="false" outlineLevel="0" collapsed="false">
      <c r="A5177" s="0" t="s">
        <v>50</v>
      </c>
      <c r="B5177" s="0" t="s">
        <v>110</v>
      </c>
      <c r="C5177" s="0" t="s">
        <v>108</v>
      </c>
      <c r="D5177" s="116" t="n">
        <v>42614</v>
      </c>
      <c r="E5177" s="0" t="n">
        <v>0.36</v>
      </c>
      <c r="F5177" s="0" t="n">
        <v>3133110</v>
      </c>
      <c r="G5177" s="151" t="s">
        <v>111</v>
      </c>
      <c r="H5177" s="151" t="s">
        <v>111</v>
      </c>
      <c r="I5177" s="152" t="s">
        <v>112</v>
      </c>
    </row>
    <row r="5178" customFormat="false" ht="12.75" hidden="false" customHeight="false" outlineLevel="0" collapsed="false">
      <c r="A5178" s="0" t="s">
        <v>50</v>
      </c>
      <c r="B5178" s="0" t="s">
        <v>113</v>
      </c>
      <c r="C5178" s="0" t="s">
        <v>108</v>
      </c>
      <c r="D5178" s="116" t="n">
        <v>42614</v>
      </c>
      <c r="E5178" s="0" t="n">
        <v>-0.04</v>
      </c>
      <c r="F5178" s="0" t="n">
        <v>3133111</v>
      </c>
      <c r="G5178" s="151" t="s">
        <v>111</v>
      </c>
      <c r="H5178" s="151" t="s">
        <v>111</v>
      </c>
      <c r="I5178" s="152" t="s">
        <v>112</v>
      </c>
    </row>
    <row r="5179" customFormat="false" ht="12.75" hidden="false" customHeight="false" outlineLevel="0" collapsed="false">
      <c r="A5179" s="0" t="s">
        <v>51</v>
      </c>
      <c r="B5179" s="0" t="s">
        <v>110</v>
      </c>
      <c r="C5179" s="0" t="s">
        <v>108</v>
      </c>
      <c r="D5179" s="116" t="n">
        <v>42614</v>
      </c>
      <c r="E5179" s="0" t="n">
        <v>0.36</v>
      </c>
      <c r="F5179" s="0" t="n">
        <v>3133112</v>
      </c>
      <c r="G5179" s="151" t="s">
        <v>111</v>
      </c>
      <c r="H5179" s="151" t="s">
        <v>111</v>
      </c>
      <c r="I5179" s="152" t="s">
        <v>112</v>
      </c>
    </row>
    <row r="5180" customFormat="false" ht="12.75" hidden="false" customHeight="false" outlineLevel="0" collapsed="false">
      <c r="A5180" s="0" t="s">
        <v>51</v>
      </c>
      <c r="B5180" s="0" t="s">
        <v>113</v>
      </c>
      <c r="C5180" s="0" t="s">
        <v>108</v>
      </c>
      <c r="D5180" s="116" t="n">
        <v>42614</v>
      </c>
      <c r="E5180" s="0" t="n">
        <v>0.01</v>
      </c>
      <c r="F5180" s="0" t="n">
        <v>3133113</v>
      </c>
      <c r="G5180" s="151" t="s">
        <v>111</v>
      </c>
      <c r="H5180" s="151" t="s">
        <v>111</v>
      </c>
      <c r="I5180" s="152" t="s">
        <v>112</v>
      </c>
    </row>
    <row r="5181" customFormat="false" ht="12.75" hidden="false" customHeight="false" outlineLevel="0" collapsed="false">
      <c r="A5181" s="0" t="s">
        <v>52</v>
      </c>
      <c r="B5181" s="0" t="s">
        <v>110</v>
      </c>
      <c r="C5181" s="0" t="s">
        <v>108</v>
      </c>
      <c r="D5181" s="116" t="n">
        <v>42614</v>
      </c>
      <c r="E5181" s="0" t="n">
        <v>0.36</v>
      </c>
      <c r="F5181" s="0" t="n">
        <v>3133114</v>
      </c>
      <c r="G5181" s="151" t="s">
        <v>111</v>
      </c>
      <c r="H5181" s="151" t="s">
        <v>111</v>
      </c>
      <c r="I5181" s="152" t="s">
        <v>112</v>
      </c>
    </row>
    <row r="5182" customFormat="false" ht="12.75" hidden="false" customHeight="false" outlineLevel="0" collapsed="false">
      <c r="A5182" s="0" t="s">
        <v>52</v>
      </c>
      <c r="B5182" s="0" t="s">
        <v>113</v>
      </c>
      <c r="C5182" s="0" t="s">
        <v>108</v>
      </c>
      <c r="D5182" s="116" t="n">
        <v>42614</v>
      </c>
      <c r="E5182" s="0" t="n">
        <v>-0.02</v>
      </c>
      <c r="F5182" s="0" t="n">
        <v>3133115</v>
      </c>
      <c r="G5182" s="151" t="s">
        <v>111</v>
      </c>
      <c r="H5182" s="151" t="s">
        <v>111</v>
      </c>
      <c r="I5182" s="152" t="s">
        <v>112</v>
      </c>
    </row>
    <row r="5183" customFormat="false" ht="12.75" hidden="false" customHeight="false" outlineLevel="0" collapsed="false">
      <c r="A5183" s="0" t="s">
        <v>17</v>
      </c>
      <c r="B5183" s="0" t="s">
        <v>110</v>
      </c>
      <c r="C5183" s="0" t="s">
        <v>108</v>
      </c>
      <c r="D5183" s="116" t="n">
        <v>42614</v>
      </c>
      <c r="E5183" s="0" t="n">
        <v>0</v>
      </c>
      <c r="F5183" s="0" t="n">
        <v>3133116</v>
      </c>
      <c r="G5183" s="151" t="s">
        <v>111</v>
      </c>
      <c r="H5183" s="151" t="s">
        <v>111</v>
      </c>
      <c r="I5183" s="152" t="s">
        <v>112</v>
      </c>
    </row>
    <row r="5184" customFormat="false" ht="12.75" hidden="false" customHeight="false" outlineLevel="0" collapsed="false">
      <c r="A5184" s="0" t="s">
        <v>17</v>
      </c>
      <c r="B5184" s="0" t="s">
        <v>113</v>
      </c>
      <c r="C5184" s="0" t="s">
        <v>108</v>
      </c>
      <c r="D5184" s="116" t="n">
        <v>42614</v>
      </c>
      <c r="E5184" s="0" t="n">
        <v>0</v>
      </c>
      <c r="F5184" s="0" t="n">
        <v>3133117</v>
      </c>
      <c r="G5184" s="151" t="s">
        <v>111</v>
      </c>
      <c r="H5184" s="151" t="s">
        <v>111</v>
      </c>
      <c r="I5184" s="152" t="s">
        <v>112</v>
      </c>
    </row>
    <row r="5185" customFormat="false" ht="12.75" hidden="false" customHeight="false" outlineLevel="0" collapsed="false">
      <c r="A5185" s="0" t="s">
        <v>18</v>
      </c>
      <c r="B5185" s="0" t="s">
        <v>110</v>
      </c>
      <c r="C5185" s="0" t="s">
        <v>108</v>
      </c>
      <c r="D5185" s="116" t="n">
        <v>42614</v>
      </c>
      <c r="E5185" s="0" t="n">
        <v>0</v>
      </c>
      <c r="F5185" s="0" t="n">
        <v>3133118</v>
      </c>
      <c r="G5185" s="151" t="s">
        <v>111</v>
      </c>
      <c r="H5185" s="151" t="s">
        <v>111</v>
      </c>
      <c r="I5185" s="152" t="s">
        <v>112</v>
      </c>
    </row>
    <row r="5186" customFormat="false" ht="12.75" hidden="false" customHeight="false" outlineLevel="0" collapsed="false">
      <c r="A5186" s="0" t="s">
        <v>18</v>
      </c>
      <c r="B5186" s="0" t="s">
        <v>113</v>
      </c>
      <c r="C5186" s="0" t="s">
        <v>108</v>
      </c>
      <c r="D5186" s="116" t="n">
        <v>42614</v>
      </c>
      <c r="E5186" s="0" t="n">
        <v>0</v>
      </c>
      <c r="F5186" s="0" t="n">
        <v>3133119</v>
      </c>
      <c r="G5186" s="151" t="s">
        <v>111</v>
      </c>
      <c r="H5186" s="151" t="s">
        <v>111</v>
      </c>
      <c r="I5186" s="152" t="s">
        <v>112</v>
      </c>
    </row>
    <row r="5187" customFormat="false" ht="12.75" hidden="false" customHeight="false" outlineLevel="0" collapsed="false">
      <c r="A5187" s="0" t="s">
        <v>19</v>
      </c>
      <c r="B5187" s="0" t="s">
        <v>110</v>
      </c>
      <c r="C5187" s="0" t="s">
        <v>108</v>
      </c>
      <c r="D5187" s="116" t="n">
        <v>42614</v>
      </c>
      <c r="E5187" s="0" t="n">
        <v>0.3975</v>
      </c>
      <c r="F5187" s="0" t="n">
        <v>3133120</v>
      </c>
      <c r="G5187" s="151" t="s">
        <v>111</v>
      </c>
      <c r="H5187" s="151" t="s">
        <v>111</v>
      </c>
      <c r="I5187" s="152" t="s">
        <v>112</v>
      </c>
    </row>
    <row r="5188" customFormat="false" ht="12.75" hidden="false" customHeight="false" outlineLevel="0" collapsed="false">
      <c r="A5188" s="0" t="s">
        <v>19</v>
      </c>
      <c r="B5188" s="0" t="s">
        <v>113</v>
      </c>
      <c r="C5188" s="0" t="s">
        <v>108</v>
      </c>
      <c r="D5188" s="116" t="n">
        <v>42614</v>
      </c>
      <c r="E5188" s="0" t="n">
        <v>0.02</v>
      </c>
      <c r="F5188" s="0" t="n">
        <v>3133121</v>
      </c>
      <c r="G5188" s="151" t="s">
        <v>111</v>
      </c>
      <c r="H5188" s="151" t="s">
        <v>111</v>
      </c>
      <c r="I5188" s="152" t="s">
        <v>112</v>
      </c>
    </row>
    <row r="5189" customFormat="false" ht="12.75" hidden="false" customHeight="false" outlineLevel="0" collapsed="false">
      <c r="A5189" s="0" t="s">
        <v>21</v>
      </c>
      <c r="B5189" s="0" t="s">
        <v>110</v>
      </c>
      <c r="C5189" s="0" t="s">
        <v>108</v>
      </c>
      <c r="D5189" s="116" t="n">
        <v>42614</v>
      </c>
      <c r="E5189" s="0" t="n">
        <v>0</v>
      </c>
      <c r="F5189" s="0" t="n">
        <v>3133122</v>
      </c>
      <c r="G5189" s="151" t="s">
        <v>111</v>
      </c>
      <c r="H5189" s="151" t="s">
        <v>111</v>
      </c>
      <c r="I5189" s="152" t="s">
        <v>112</v>
      </c>
    </row>
    <row r="5190" customFormat="false" ht="12.75" hidden="false" customHeight="false" outlineLevel="0" collapsed="false">
      <c r="A5190" s="0" t="s">
        <v>21</v>
      </c>
      <c r="B5190" s="0" t="s">
        <v>113</v>
      </c>
      <c r="C5190" s="0" t="s">
        <v>108</v>
      </c>
      <c r="D5190" s="116" t="n">
        <v>42614</v>
      </c>
      <c r="E5190" s="0" t="n">
        <v>0</v>
      </c>
      <c r="F5190" s="0" t="n">
        <v>3133123</v>
      </c>
      <c r="G5190" s="151" t="s">
        <v>111</v>
      </c>
      <c r="H5190" s="151" t="s">
        <v>111</v>
      </c>
      <c r="I5190" s="152" t="s">
        <v>112</v>
      </c>
    </row>
    <row r="5191" customFormat="false" ht="12.75" hidden="false" customHeight="false" outlineLevel="0" collapsed="false">
      <c r="A5191" s="0" t="s">
        <v>73</v>
      </c>
      <c r="B5191" s="0" t="s">
        <v>80</v>
      </c>
      <c r="C5191" s="0" t="s">
        <v>108</v>
      </c>
      <c r="D5191" s="116" t="n">
        <v>42614</v>
      </c>
      <c r="E5191" s="0" t="n">
        <v>-0.005</v>
      </c>
      <c r="F5191" s="0" t="n">
        <v>3133124</v>
      </c>
      <c r="G5191" s="151" t="s">
        <v>111</v>
      </c>
      <c r="H5191" s="151" t="s">
        <v>111</v>
      </c>
      <c r="I5191" s="152" t="s">
        <v>112</v>
      </c>
    </row>
    <row r="5192" customFormat="false" ht="12.75" hidden="false" customHeight="false" outlineLevel="0" collapsed="false">
      <c r="A5192" s="0" t="s">
        <v>74</v>
      </c>
      <c r="B5192" s="0" t="s">
        <v>80</v>
      </c>
      <c r="C5192" s="0" t="s">
        <v>108</v>
      </c>
      <c r="D5192" s="116" t="n">
        <v>42614</v>
      </c>
      <c r="E5192" s="0" t="n">
        <v>0.01</v>
      </c>
      <c r="F5192" s="0" t="n">
        <v>3133125</v>
      </c>
      <c r="G5192" s="151" t="s">
        <v>111</v>
      </c>
      <c r="H5192" s="151" t="s">
        <v>111</v>
      </c>
      <c r="I5192" s="152" t="s">
        <v>112</v>
      </c>
    </row>
    <row r="5193" customFormat="false" ht="12.75" hidden="false" customHeight="false" outlineLevel="0" collapsed="false">
      <c r="A5193" s="0" t="s">
        <v>75</v>
      </c>
      <c r="B5193" s="0" t="s">
        <v>80</v>
      </c>
      <c r="C5193" s="0" t="s">
        <v>108</v>
      </c>
      <c r="D5193" s="116" t="n">
        <v>42614</v>
      </c>
      <c r="E5193" s="0" t="n">
        <v>-0.02</v>
      </c>
      <c r="F5193" s="0" t="n">
        <v>3133126</v>
      </c>
      <c r="G5193" s="151" t="s">
        <v>111</v>
      </c>
      <c r="H5193" s="151" t="s">
        <v>111</v>
      </c>
      <c r="I5193" s="152" t="s">
        <v>112</v>
      </c>
    </row>
    <row r="5194" customFormat="false" ht="12.75" hidden="false" customHeight="false" outlineLevel="0" collapsed="false">
      <c r="A5194" s="0" t="s">
        <v>76</v>
      </c>
      <c r="B5194" s="0" t="s">
        <v>80</v>
      </c>
      <c r="C5194" s="0" t="s">
        <v>108</v>
      </c>
      <c r="D5194" s="116" t="n">
        <v>42614</v>
      </c>
      <c r="E5194" s="0" t="n">
        <v>0.01</v>
      </c>
      <c r="F5194" s="0" t="n">
        <v>3133127</v>
      </c>
      <c r="G5194" s="151" t="s">
        <v>111</v>
      </c>
      <c r="H5194" s="151" t="s">
        <v>111</v>
      </c>
      <c r="I5194" s="152" t="s">
        <v>112</v>
      </c>
    </row>
    <row r="5195" customFormat="false" ht="12.75" hidden="false" customHeight="false" outlineLevel="0" collapsed="false">
      <c r="A5195" s="0" t="s">
        <v>72</v>
      </c>
      <c r="B5195" s="0" t="s">
        <v>80</v>
      </c>
      <c r="C5195" s="0" t="s">
        <v>108</v>
      </c>
      <c r="D5195" s="116" t="n">
        <v>42614</v>
      </c>
      <c r="E5195" s="158" t="n">
        <v>42644</v>
      </c>
      <c r="F5195" s="0" t="n">
        <v>2756538</v>
      </c>
      <c r="G5195" s="151" t="s">
        <v>111</v>
      </c>
      <c r="H5195" s="151" t="s">
        <v>111</v>
      </c>
      <c r="I5195" s="152" t="s">
        <v>109</v>
      </c>
    </row>
    <row r="5196" customFormat="false" ht="12.75" hidden="false" customHeight="false" outlineLevel="0" collapsed="false">
      <c r="A5196" s="0" t="s">
        <v>59</v>
      </c>
      <c r="B5196" s="0" t="s">
        <v>110</v>
      </c>
      <c r="C5196" s="0" t="s">
        <v>108</v>
      </c>
      <c r="D5196" s="116" t="n">
        <v>42644</v>
      </c>
      <c r="E5196" s="0" t="n">
        <v>0.4</v>
      </c>
      <c r="F5196" s="0" t="n">
        <v>3133100</v>
      </c>
      <c r="G5196" s="151" t="s">
        <v>111</v>
      </c>
      <c r="H5196" s="151" t="s">
        <v>111</v>
      </c>
      <c r="I5196" s="152" t="s">
        <v>112</v>
      </c>
    </row>
    <row r="5197" customFormat="false" ht="12.75" hidden="false" customHeight="false" outlineLevel="0" collapsed="false">
      <c r="A5197" s="0" t="s">
        <v>59</v>
      </c>
      <c r="B5197" s="0" t="s">
        <v>113</v>
      </c>
      <c r="C5197" s="0" t="s">
        <v>108</v>
      </c>
      <c r="D5197" s="116" t="n">
        <v>42644</v>
      </c>
      <c r="E5197" s="0" t="n">
        <v>0.02</v>
      </c>
      <c r="F5197" s="0" t="n">
        <v>3133101</v>
      </c>
      <c r="G5197" s="151" t="s">
        <v>111</v>
      </c>
      <c r="H5197" s="151" t="s">
        <v>111</v>
      </c>
      <c r="I5197" s="152" t="s">
        <v>112</v>
      </c>
    </row>
    <row r="5198" customFormat="false" ht="12.75" hidden="false" customHeight="false" outlineLevel="0" collapsed="false">
      <c r="A5198" s="0" t="s">
        <v>60</v>
      </c>
      <c r="B5198" s="0" t="s">
        <v>110</v>
      </c>
      <c r="C5198" s="0" t="s">
        <v>108</v>
      </c>
      <c r="D5198" s="116" t="n">
        <v>42644</v>
      </c>
      <c r="E5198" s="0" t="n">
        <v>0.4</v>
      </c>
      <c r="F5198" s="0" t="n">
        <v>3133102</v>
      </c>
      <c r="G5198" s="151" t="s">
        <v>111</v>
      </c>
      <c r="H5198" s="151" t="s">
        <v>111</v>
      </c>
      <c r="I5198" s="152" t="s">
        <v>112</v>
      </c>
    </row>
    <row r="5199" customFormat="false" ht="12.75" hidden="false" customHeight="false" outlineLevel="0" collapsed="false">
      <c r="A5199" s="0" t="s">
        <v>60</v>
      </c>
      <c r="B5199" s="0" t="s">
        <v>113</v>
      </c>
      <c r="C5199" s="0" t="s">
        <v>108</v>
      </c>
      <c r="D5199" s="116" t="n">
        <v>42644</v>
      </c>
      <c r="E5199" s="0" t="n">
        <v>0.05</v>
      </c>
      <c r="F5199" s="0" t="n">
        <v>3133103</v>
      </c>
      <c r="G5199" s="151" t="s">
        <v>111</v>
      </c>
      <c r="H5199" s="151" t="s">
        <v>111</v>
      </c>
      <c r="I5199" s="152" t="s">
        <v>112</v>
      </c>
    </row>
    <row r="5200" customFormat="false" ht="12.75" hidden="false" customHeight="false" outlineLevel="0" collapsed="false">
      <c r="A5200" s="0" t="s">
        <v>61</v>
      </c>
      <c r="B5200" s="0" t="s">
        <v>110</v>
      </c>
      <c r="C5200" s="0" t="s">
        <v>108</v>
      </c>
      <c r="D5200" s="116" t="n">
        <v>42644</v>
      </c>
      <c r="E5200" s="0" t="n">
        <v>0.4</v>
      </c>
      <c r="F5200" s="0" t="n">
        <v>3133104</v>
      </c>
      <c r="G5200" s="151" t="s">
        <v>111</v>
      </c>
      <c r="H5200" s="151" t="s">
        <v>111</v>
      </c>
      <c r="I5200" s="152" t="s">
        <v>112</v>
      </c>
    </row>
    <row r="5201" customFormat="false" ht="12.75" hidden="false" customHeight="false" outlineLevel="0" collapsed="false">
      <c r="A5201" s="0" t="s">
        <v>61</v>
      </c>
      <c r="B5201" s="0" t="s">
        <v>113</v>
      </c>
      <c r="C5201" s="0" t="s">
        <v>108</v>
      </c>
      <c r="D5201" s="116" t="n">
        <v>42644</v>
      </c>
      <c r="E5201" s="0" t="n">
        <v>0.02</v>
      </c>
      <c r="F5201" s="0" t="n">
        <v>3133105</v>
      </c>
      <c r="G5201" s="151" t="s">
        <v>111</v>
      </c>
      <c r="H5201" s="151" t="s">
        <v>111</v>
      </c>
      <c r="I5201" s="152" t="s">
        <v>112</v>
      </c>
    </row>
    <row r="5202" customFormat="false" ht="12.75" hidden="false" customHeight="false" outlineLevel="0" collapsed="false">
      <c r="A5202" s="0" t="s">
        <v>62</v>
      </c>
      <c r="B5202" s="0" t="s">
        <v>110</v>
      </c>
      <c r="C5202" s="0" t="s">
        <v>108</v>
      </c>
      <c r="D5202" s="116" t="n">
        <v>42644</v>
      </c>
      <c r="E5202" s="0" t="n">
        <v>0.4</v>
      </c>
      <c r="F5202" s="0" t="n">
        <v>3133106</v>
      </c>
      <c r="G5202" s="151" t="s">
        <v>111</v>
      </c>
      <c r="H5202" s="151" t="s">
        <v>111</v>
      </c>
      <c r="I5202" s="152" t="s">
        <v>112</v>
      </c>
    </row>
    <row r="5203" customFormat="false" ht="12.75" hidden="false" customHeight="false" outlineLevel="0" collapsed="false">
      <c r="A5203" s="0" t="s">
        <v>62</v>
      </c>
      <c r="B5203" s="0" t="s">
        <v>113</v>
      </c>
      <c r="C5203" s="0" t="s">
        <v>108</v>
      </c>
      <c r="D5203" s="116" t="n">
        <v>42644</v>
      </c>
      <c r="E5203" s="0" t="n">
        <v>0.05</v>
      </c>
      <c r="F5203" s="0" t="n">
        <v>3133107</v>
      </c>
      <c r="G5203" s="151" t="s">
        <v>111</v>
      </c>
      <c r="H5203" s="151" t="s">
        <v>111</v>
      </c>
      <c r="I5203" s="152" t="s">
        <v>112</v>
      </c>
    </row>
    <row r="5204" customFormat="false" ht="12.75" hidden="false" customHeight="false" outlineLevel="0" collapsed="false">
      <c r="A5204" s="0" t="s">
        <v>49</v>
      </c>
      <c r="B5204" s="0" t="s">
        <v>110</v>
      </c>
      <c r="C5204" s="0" t="s">
        <v>108</v>
      </c>
      <c r="D5204" s="116" t="n">
        <v>42644</v>
      </c>
      <c r="E5204" s="0" t="n">
        <v>0.36</v>
      </c>
      <c r="F5204" s="0" t="n">
        <v>3133108</v>
      </c>
      <c r="G5204" s="151" t="s">
        <v>111</v>
      </c>
      <c r="H5204" s="151" t="s">
        <v>111</v>
      </c>
      <c r="I5204" s="152" t="s">
        <v>112</v>
      </c>
    </row>
    <row r="5205" customFormat="false" ht="12.75" hidden="false" customHeight="false" outlineLevel="0" collapsed="false">
      <c r="A5205" s="0" t="s">
        <v>49</v>
      </c>
      <c r="B5205" s="0" t="s">
        <v>113</v>
      </c>
      <c r="C5205" s="0" t="s">
        <v>108</v>
      </c>
      <c r="D5205" s="116" t="n">
        <v>42644</v>
      </c>
      <c r="E5205" s="0" t="n">
        <v>-0.005</v>
      </c>
      <c r="F5205" s="0" t="n">
        <v>3133109</v>
      </c>
      <c r="G5205" s="151" t="s">
        <v>111</v>
      </c>
      <c r="H5205" s="151" t="s">
        <v>111</v>
      </c>
      <c r="I5205" s="152" t="s">
        <v>112</v>
      </c>
    </row>
    <row r="5206" customFormat="false" ht="12.75" hidden="false" customHeight="false" outlineLevel="0" collapsed="false">
      <c r="A5206" s="0" t="s">
        <v>50</v>
      </c>
      <c r="B5206" s="0" t="s">
        <v>110</v>
      </c>
      <c r="C5206" s="0" t="s">
        <v>108</v>
      </c>
      <c r="D5206" s="116" t="n">
        <v>42644</v>
      </c>
      <c r="E5206" s="0" t="n">
        <v>0.4</v>
      </c>
      <c r="F5206" s="0" t="n">
        <v>3133110</v>
      </c>
      <c r="G5206" s="151" t="s">
        <v>111</v>
      </c>
      <c r="H5206" s="151" t="s">
        <v>111</v>
      </c>
      <c r="I5206" s="152" t="s">
        <v>112</v>
      </c>
    </row>
    <row r="5207" customFormat="false" ht="12.75" hidden="false" customHeight="false" outlineLevel="0" collapsed="false">
      <c r="A5207" s="0" t="s">
        <v>50</v>
      </c>
      <c r="B5207" s="0" t="s">
        <v>113</v>
      </c>
      <c r="C5207" s="0" t="s">
        <v>108</v>
      </c>
      <c r="D5207" s="116" t="n">
        <v>42644</v>
      </c>
      <c r="E5207" s="0" t="n">
        <v>-0.085</v>
      </c>
      <c r="F5207" s="0" t="n">
        <v>3133111</v>
      </c>
      <c r="G5207" s="151" t="s">
        <v>111</v>
      </c>
      <c r="H5207" s="151" t="s">
        <v>111</v>
      </c>
      <c r="I5207" s="152" t="s">
        <v>112</v>
      </c>
    </row>
    <row r="5208" customFormat="false" ht="12.75" hidden="false" customHeight="false" outlineLevel="0" collapsed="false">
      <c r="A5208" s="0" t="s">
        <v>51</v>
      </c>
      <c r="B5208" s="0" t="s">
        <v>110</v>
      </c>
      <c r="C5208" s="0" t="s">
        <v>108</v>
      </c>
      <c r="D5208" s="116" t="n">
        <v>42644</v>
      </c>
      <c r="E5208" s="0" t="n">
        <v>0.4</v>
      </c>
      <c r="F5208" s="0" t="n">
        <v>3133112</v>
      </c>
      <c r="G5208" s="151" t="s">
        <v>111</v>
      </c>
      <c r="H5208" s="151" t="s">
        <v>111</v>
      </c>
      <c r="I5208" s="152" t="s">
        <v>112</v>
      </c>
    </row>
    <row r="5209" customFormat="false" ht="12.75" hidden="false" customHeight="false" outlineLevel="0" collapsed="false">
      <c r="A5209" s="0" t="s">
        <v>51</v>
      </c>
      <c r="B5209" s="0" t="s">
        <v>113</v>
      </c>
      <c r="C5209" s="0" t="s">
        <v>108</v>
      </c>
      <c r="D5209" s="116" t="n">
        <v>42644</v>
      </c>
      <c r="E5209" s="0" t="n">
        <v>0.01</v>
      </c>
      <c r="F5209" s="0" t="n">
        <v>3133113</v>
      </c>
      <c r="G5209" s="151" t="s">
        <v>111</v>
      </c>
      <c r="H5209" s="151" t="s">
        <v>111</v>
      </c>
      <c r="I5209" s="152" t="s">
        <v>112</v>
      </c>
    </row>
    <row r="5210" customFormat="false" ht="12.75" hidden="false" customHeight="false" outlineLevel="0" collapsed="false">
      <c r="A5210" s="0" t="s">
        <v>52</v>
      </c>
      <c r="B5210" s="0" t="s">
        <v>110</v>
      </c>
      <c r="C5210" s="0" t="s">
        <v>108</v>
      </c>
      <c r="D5210" s="116" t="n">
        <v>42644</v>
      </c>
      <c r="E5210" s="0" t="n">
        <v>0.4</v>
      </c>
      <c r="F5210" s="0" t="n">
        <v>3133114</v>
      </c>
      <c r="G5210" s="151" t="s">
        <v>111</v>
      </c>
      <c r="H5210" s="151" t="s">
        <v>111</v>
      </c>
      <c r="I5210" s="152" t="s">
        <v>112</v>
      </c>
    </row>
    <row r="5211" customFormat="false" ht="12.75" hidden="false" customHeight="false" outlineLevel="0" collapsed="false">
      <c r="A5211" s="0" t="s">
        <v>52</v>
      </c>
      <c r="B5211" s="0" t="s">
        <v>113</v>
      </c>
      <c r="C5211" s="0" t="s">
        <v>108</v>
      </c>
      <c r="D5211" s="116" t="n">
        <v>42644</v>
      </c>
      <c r="E5211" s="0" t="n">
        <v>-0.055</v>
      </c>
      <c r="F5211" s="0" t="n">
        <v>3133115</v>
      </c>
      <c r="G5211" s="151" t="s">
        <v>111</v>
      </c>
      <c r="H5211" s="151" t="s">
        <v>111</v>
      </c>
      <c r="I5211" s="152" t="s">
        <v>112</v>
      </c>
    </row>
    <row r="5212" customFormat="false" ht="12.75" hidden="false" customHeight="false" outlineLevel="0" collapsed="false">
      <c r="A5212" s="0" t="s">
        <v>17</v>
      </c>
      <c r="B5212" s="0" t="s">
        <v>110</v>
      </c>
      <c r="C5212" s="0" t="s">
        <v>108</v>
      </c>
      <c r="D5212" s="116" t="n">
        <v>42644</v>
      </c>
      <c r="E5212" s="0" t="n">
        <v>0</v>
      </c>
      <c r="F5212" s="0" t="n">
        <v>3133116</v>
      </c>
      <c r="G5212" s="151" t="s">
        <v>111</v>
      </c>
      <c r="H5212" s="151" t="s">
        <v>111</v>
      </c>
      <c r="I5212" s="152" t="s">
        <v>112</v>
      </c>
    </row>
    <row r="5213" customFormat="false" ht="12.75" hidden="false" customHeight="false" outlineLevel="0" collapsed="false">
      <c r="A5213" s="0" t="s">
        <v>17</v>
      </c>
      <c r="B5213" s="0" t="s">
        <v>113</v>
      </c>
      <c r="C5213" s="0" t="s">
        <v>108</v>
      </c>
      <c r="D5213" s="116" t="n">
        <v>42644</v>
      </c>
      <c r="E5213" s="0" t="n">
        <v>0</v>
      </c>
      <c r="F5213" s="0" t="n">
        <v>3133117</v>
      </c>
      <c r="G5213" s="151" t="s">
        <v>111</v>
      </c>
      <c r="H5213" s="151" t="s">
        <v>111</v>
      </c>
      <c r="I5213" s="152" t="s">
        <v>112</v>
      </c>
    </row>
    <row r="5214" customFormat="false" ht="12.75" hidden="false" customHeight="false" outlineLevel="0" collapsed="false">
      <c r="A5214" s="0" t="s">
        <v>18</v>
      </c>
      <c r="B5214" s="0" t="s">
        <v>110</v>
      </c>
      <c r="C5214" s="0" t="s">
        <v>108</v>
      </c>
      <c r="D5214" s="116" t="n">
        <v>42644</v>
      </c>
      <c r="E5214" s="0" t="n">
        <v>0</v>
      </c>
      <c r="F5214" s="0" t="n">
        <v>3133118</v>
      </c>
      <c r="G5214" s="151" t="s">
        <v>111</v>
      </c>
      <c r="H5214" s="151" t="s">
        <v>111</v>
      </c>
      <c r="I5214" s="152" t="s">
        <v>112</v>
      </c>
    </row>
    <row r="5215" customFormat="false" ht="12.75" hidden="false" customHeight="false" outlineLevel="0" collapsed="false">
      <c r="A5215" s="0" t="s">
        <v>18</v>
      </c>
      <c r="B5215" s="0" t="s">
        <v>113</v>
      </c>
      <c r="C5215" s="0" t="s">
        <v>108</v>
      </c>
      <c r="D5215" s="116" t="n">
        <v>42644</v>
      </c>
      <c r="E5215" s="0" t="n">
        <v>0</v>
      </c>
      <c r="F5215" s="0" t="n">
        <v>3133119</v>
      </c>
      <c r="G5215" s="151" t="s">
        <v>111</v>
      </c>
      <c r="H5215" s="151" t="s">
        <v>111</v>
      </c>
      <c r="I5215" s="152" t="s">
        <v>112</v>
      </c>
    </row>
    <row r="5216" customFormat="false" ht="12.75" hidden="false" customHeight="false" outlineLevel="0" collapsed="false">
      <c r="A5216" s="0" t="s">
        <v>19</v>
      </c>
      <c r="B5216" s="0" t="s">
        <v>110</v>
      </c>
      <c r="C5216" s="0" t="s">
        <v>108</v>
      </c>
      <c r="D5216" s="116" t="n">
        <v>42644</v>
      </c>
      <c r="E5216" s="0" t="n">
        <v>0.4</v>
      </c>
      <c r="F5216" s="0" t="n">
        <v>3133120</v>
      </c>
      <c r="G5216" s="151" t="s">
        <v>111</v>
      </c>
      <c r="H5216" s="151" t="s">
        <v>111</v>
      </c>
      <c r="I5216" s="152" t="s">
        <v>112</v>
      </c>
    </row>
    <row r="5217" customFormat="false" ht="12.75" hidden="false" customHeight="false" outlineLevel="0" collapsed="false">
      <c r="A5217" s="0" t="s">
        <v>19</v>
      </c>
      <c r="B5217" s="0" t="s">
        <v>113</v>
      </c>
      <c r="C5217" s="0" t="s">
        <v>108</v>
      </c>
      <c r="D5217" s="116" t="n">
        <v>42644</v>
      </c>
      <c r="E5217" s="0" t="n">
        <v>0.02</v>
      </c>
      <c r="F5217" s="0" t="n">
        <v>3133121</v>
      </c>
      <c r="G5217" s="151" t="s">
        <v>111</v>
      </c>
      <c r="H5217" s="151" t="s">
        <v>111</v>
      </c>
      <c r="I5217" s="152" t="s">
        <v>112</v>
      </c>
    </row>
    <row r="5218" customFormat="false" ht="12.75" hidden="false" customHeight="false" outlineLevel="0" collapsed="false">
      <c r="A5218" s="0" t="s">
        <v>21</v>
      </c>
      <c r="B5218" s="0" t="s">
        <v>110</v>
      </c>
      <c r="C5218" s="0" t="s">
        <v>108</v>
      </c>
      <c r="D5218" s="116" t="n">
        <v>42644</v>
      </c>
      <c r="E5218" s="0" t="n">
        <v>0</v>
      </c>
      <c r="F5218" s="0" t="n">
        <v>3133122</v>
      </c>
      <c r="G5218" s="151" t="s">
        <v>111</v>
      </c>
      <c r="H5218" s="151" t="s">
        <v>111</v>
      </c>
      <c r="I5218" s="152" t="s">
        <v>112</v>
      </c>
    </row>
    <row r="5219" customFormat="false" ht="12.75" hidden="false" customHeight="false" outlineLevel="0" collapsed="false">
      <c r="A5219" s="0" t="s">
        <v>21</v>
      </c>
      <c r="B5219" s="0" t="s">
        <v>113</v>
      </c>
      <c r="C5219" s="0" t="s">
        <v>108</v>
      </c>
      <c r="D5219" s="116" t="n">
        <v>42644</v>
      </c>
      <c r="E5219" s="0" t="n">
        <v>0</v>
      </c>
      <c r="F5219" s="0" t="n">
        <v>3133123</v>
      </c>
      <c r="G5219" s="151" t="s">
        <v>111</v>
      </c>
      <c r="H5219" s="151" t="s">
        <v>111</v>
      </c>
      <c r="I5219" s="152" t="s">
        <v>112</v>
      </c>
    </row>
    <row r="5220" customFormat="false" ht="12.75" hidden="false" customHeight="false" outlineLevel="0" collapsed="false">
      <c r="A5220" s="0" t="s">
        <v>73</v>
      </c>
      <c r="B5220" s="0" t="s">
        <v>80</v>
      </c>
      <c r="C5220" s="0" t="s">
        <v>108</v>
      </c>
      <c r="D5220" s="116" t="n">
        <v>42644</v>
      </c>
      <c r="E5220" s="0" t="n">
        <v>-0.005</v>
      </c>
      <c r="F5220" s="0" t="n">
        <v>3133124</v>
      </c>
      <c r="G5220" s="151" t="s">
        <v>111</v>
      </c>
      <c r="H5220" s="151" t="s">
        <v>111</v>
      </c>
      <c r="I5220" s="152" t="s">
        <v>112</v>
      </c>
    </row>
    <row r="5221" customFormat="false" ht="12.75" hidden="false" customHeight="false" outlineLevel="0" collapsed="false">
      <c r="A5221" s="0" t="s">
        <v>74</v>
      </c>
      <c r="B5221" s="0" t="s">
        <v>80</v>
      </c>
      <c r="C5221" s="0" t="s">
        <v>108</v>
      </c>
      <c r="D5221" s="116" t="n">
        <v>42644</v>
      </c>
      <c r="E5221" s="0" t="n">
        <v>0.01</v>
      </c>
      <c r="F5221" s="0" t="n">
        <v>3133125</v>
      </c>
      <c r="G5221" s="151" t="s">
        <v>111</v>
      </c>
      <c r="H5221" s="151" t="s">
        <v>111</v>
      </c>
      <c r="I5221" s="152" t="s">
        <v>112</v>
      </c>
    </row>
    <row r="5222" customFormat="false" ht="12.75" hidden="false" customHeight="false" outlineLevel="0" collapsed="false">
      <c r="A5222" s="0" t="s">
        <v>75</v>
      </c>
      <c r="B5222" s="0" t="s">
        <v>80</v>
      </c>
      <c r="C5222" s="0" t="s">
        <v>108</v>
      </c>
      <c r="D5222" s="116" t="n">
        <v>42644</v>
      </c>
      <c r="E5222" s="0" t="n">
        <v>-0.055</v>
      </c>
      <c r="F5222" s="0" t="n">
        <v>3133126</v>
      </c>
      <c r="G5222" s="151" t="s">
        <v>111</v>
      </c>
      <c r="H5222" s="151" t="s">
        <v>111</v>
      </c>
      <c r="I5222" s="152" t="s">
        <v>112</v>
      </c>
    </row>
    <row r="5223" customFormat="false" ht="12.75" hidden="false" customHeight="false" outlineLevel="0" collapsed="false">
      <c r="A5223" s="0" t="s">
        <v>76</v>
      </c>
      <c r="B5223" s="0" t="s">
        <v>80</v>
      </c>
      <c r="C5223" s="0" t="s">
        <v>108</v>
      </c>
      <c r="D5223" s="116" t="n">
        <v>42644</v>
      </c>
      <c r="E5223" s="0" t="n">
        <v>0.01</v>
      </c>
      <c r="F5223" s="0" t="n">
        <v>3133127</v>
      </c>
      <c r="G5223" s="151" t="s">
        <v>111</v>
      </c>
      <c r="H5223" s="151" t="s">
        <v>111</v>
      </c>
      <c r="I5223" s="152" t="s">
        <v>112</v>
      </c>
    </row>
    <row r="5224" customFormat="false" ht="12.75" hidden="false" customHeight="false" outlineLevel="0" collapsed="false">
      <c r="A5224" s="0" t="s">
        <v>72</v>
      </c>
      <c r="B5224" s="0" t="s">
        <v>80</v>
      </c>
      <c r="C5224" s="0" t="s">
        <v>108</v>
      </c>
      <c r="D5224" s="116" t="n">
        <v>42644</v>
      </c>
      <c r="E5224" s="158" t="n">
        <v>42675</v>
      </c>
      <c r="F5224" s="0" t="n">
        <v>2756516</v>
      </c>
      <c r="G5224" s="151" t="s">
        <v>111</v>
      </c>
      <c r="H5224" s="151" t="s">
        <v>111</v>
      </c>
      <c r="I5224" s="152" t="s">
        <v>109</v>
      </c>
    </row>
    <row r="5225" customFormat="false" ht="12.75" hidden="false" customHeight="false" outlineLevel="0" collapsed="false">
      <c r="A5225" s="0" t="s">
        <v>59</v>
      </c>
      <c r="B5225" s="0" t="s">
        <v>110</v>
      </c>
      <c r="C5225" s="0" t="s">
        <v>108</v>
      </c>
      <c r="D5225" s="116" t="n">
        <v>42675</v>
      </c>
      <c r="E5225" s="0" t="n">
        <v>0.555</v>
      </c>
      <c r="F5225" s="0" t="n">
        <v>3133100</v>
      </c>
      <c r="G5225" s="151" t="s">
        <v>111</v>
      </c>
      <c r="H5225" s="151" t="s">
        <v>111</v>
      </c>
      <c r="I5225" s="152" t="s">
        <v>112</v>
      </c>
    </row>
    <row r="5226" customFormat="false" ht="12.75" hidden="false" customHeight="false" outlineLevel="0" collapsed="false">
      <c r="A5226" s="0" t="s">
        <v>59</v>
      </c>
      <c r="B5226" s="0" t="s">
        <v>113</v>
      </c>
      <c r="C5226" s="0" t="s">
        <v>108</v>
      </c>
      <c r="D5226" s="116" t="n">
        <v>42675</v>
      </c>
      <c r="E5226" s="0" t="n">
        <v>0.05</v>
      </c>
      <c r="F5226" s="0" t="n">
        <v>3133101</v>
      </c>
      <c r="G5226" s="151" t="s">
        <v>111</v>
      </c>
      <c r="H5226" s="151" t="s">
        <v>111</v>
      </c>
      <c r="I5226" s="152" t="s">
        <v>112</v>
      </c>
    </row>
    <row r="5227" customFormat="false" ht="12.75" hidden="false" customHeight="false" outlineLevel="0" collapsed="false">
      <c r="A5227" s="0" t="s">
        <v>60</v>
      </c>
      <c r="B5227" s="0" t="s">
        <v>110</v>
      </c>
      <c r="C5227" s="0" t="s">
        <v>108</v>
      </c>
      <c r="D5227" s="116" t="n">
        <v>42675</v>
      </c>
      <c r="E5227" s="0" t="n">
        <v>0.555</v>
      </c>
      <c r="F5227" s="0" t="n">
        <v>3133102</v>
      </c>
      <c r="G5227" s="151" t="s">
        <v>111</v>
      </c>
      <c r="H5227" s="151" t="s">
        <v>111</v>
      </c>
      <c r="I5227" s="152" t="s">
        <v>112</v>
      </c>
    </row>
    <row r="5228" customFormat="false" ht="12.75" hidden="false" customHeight="false" outlineLevel="0" collapsed="false">
      <c r="A5228" s="0" t="s">
        <v>60</v>
      </c>
      <c r="B5228" s="0" t="s">
        <v>113</v>
      </c>
      <c r="C5228" s="0" t="s">
        <v>108</v>
      </c>
      <c r="D5228" s="116" t="n">
        <v>42675</v>
      </c>
      <c r="E5228" s="0" t="n">
        <v>0.14</v>
      </c>
      <c r="F5228" s="0" t="n">
        <v>3133103</v>
      </c>
      <c r="G5228" s="151" t="s">
        <v>111</v>
      </c>
      <c r="H5228" s="151" t="s">
        <v>111</v>
      </c>
      <c r="I5228" s="152" t="s">
        <v>112</v>
      </c>
    </row>
    <row r="5229" customFormat="false" ht="12.75" hidden="false" customHeight="false" outlineLevel="0" collapsed="false">
      <c r="A5229" s="0" t="s">
        <v>61</v>
      </c>
      <c r="B5229" s="0" t="s">
        <v>110</v>
      </c>
      <c r="C5229" s="0" t="s">
        <v>108</v>
      </c>
      <c r="D5229" s="116" t="n">
        <v>42675</v>
      </c>
      <c r="E5229" s="0" t="n">
        <v>0.555</v>
      </c>
      <c r="F5229" s="0" t="n">
        <v>3133104</v>
      </c>
      <c r="G5229" s="151" t="s">
        <v>111</v>
      </c>
      <c r="H5229" s="151" t="s">
        <v>111</v>
      </c>
      <c r="I5229" s="152" t="s">
        <v>112</v>
      </c>
    </row>
    <row r="5230" customFormat="false" ht="12.75" hidden="false" customHeight="false" outlineLevel="0" collapsed="false">
      <c r="A5230" s="0" t="s">
        <v>61</v>
      </c>
      <c r="B5230" s="0" t="s">
        <v>113</v>
      </c>
      <c r="C5230" s="0" t="s">
        <v>108</v>
      </c>
      <c r="D5230" s="116" t="n">
        <v>42675</v>
      </c>
      <c r="E5230" s="0" t="n">
        <v>0.05</v>
      </c>
      <c r="F5230" s="0" t="n">
        <v>3133105</v>
      </c>
      <c r="G5230" s="151" t="s">
        <v>111</v>
      </c>
      <c r="H5230" s="151" t="s">
        <v>111</v>
      </c>
      <c r="I5230" s="152" t="s">
        <v>112</v>
      </c>
    </row>
    <row r="5231" customFormat="false" ht="12.75" hidden="false" customHeight="false" outlineLevel="0" collapsed="false">
      <c r="A5231" s="0" t="s">
        <v>62</v>
      </c>
      <c r="B5231" s="0" t="s">
        <v>110</v>
      </c>
      <c r="C5231" s="0" t="s">
        <v>108</v>
      </c>
      <c r="D5231" s="116" t="n">
        <v>42675</v>
      </c>
      <c r="E5231" s="0" t="n">
        <v>0.555</v>
      </c>
      <c r="F5231" s="0" t="n">
        <v>3133106</v>
      </c>
      <c r="G5231" s="151" t="s">
        <v>111</v>
      </c>
      <c r="H5231" s="151" t="s">
        <v>111</v>
      </c>
      <c r="I5231" s="152" t="s">
        <v>112</v>
      </c>
    </row>
    <row r="5232" customFormat="false" ht="12.75" hidden="false" customHeight="false" outlineLevel="0" collapsed="false">
      <c r="A5232" s="0" t="s">
        <v>62</v>
      </c>
      <c r="B5232" s="0" t="s">
        <v>113</v>
      </c>
      <c r="C5232" s="0" t="s">
        <v>108</v>
      </c>
      <c r="D5232" s="116" t="n">
        <v>42675</v>
      </c>
      <c r="E5232" s="0" t="n">
        <v>0.14</v>
      </c>
      <c r="F5232" s="0" t="n">
        <v>3133107</v>
      </c>
      <c r="G5232" s="151" t="s">
        <v>111</v>
      </c>
      <c r="H5232" s="151" t="s">
        <v>111</v>
      </c>
      <c r="I5232" s="152" t="s">
        <v>112</v>
      </c>
    </row>
    <row r="5233" customFormat="false" ht="12.75" hidden="false" customHeight="false" outlineLevel="0" collapsed="false">
      <c r="A5233" s="0" t="s">
        <v>49</v>
      </c>
      <c r="B5233" s="0" t="s">
        <v>110</v>
      </c>
      <c r="C5233" s="0" t="s">
        <v>108</v>
      </c>
      <c r="D5233" s="116" t="n">
        <v>42675</v>
      </c>
      <c r="E5233" s="0" t="n">
        <v>0.46</v>
      </c>
      <c r="F5233" s="0" t="n">
        <v>3133108</v>
      </c>
      <c r="G5233" s="151" t="s">
        <v>111</v>
      </c>
      <c r="H5233" s="151" t="s">
        <v>111</v>
      </c>
      <c r="I5233" s="152" t="s">
        <v>112</v>
      </c>
    </row>
    <row r="5234" customFormat="false" ht="12.75" hidden="false" customHeight="false" outlineLevel="0" collapsed="false">
      <c r="A5234" s="0" t="s">
        <v>49</v>
      </c>
      <c r="B5234" s="0" t="s">
        <v>113</v>
      </c>
      <c r="C5234" s="0" t="s">
        <v>108</v>
      </c>
      <c r="D5234" s="116" t="n">
        <v>42675</v>
      </c>
      <c r="E5234" s="0" t="n">
        <v>0.05</v>
      </c>
      <c r="F5234" s="0" t="n">
        <v>3133109</v>
      </c>
      <c r="G5234" s="151" t="s">
        <v>111</v>
      </c>
      <c r="H5234" s="151" t="s">
        <v>111</v>
      </c>
      <c r="I5234" s="152" t="s">
        <v>112</v>
      </c>
    </row>
    <row r="5235" customFormat="false" ht="12.75" hidden="false" customHeight="false" outlineLevel="0" collapsed="false">
      <c r="A5235" s="0" t="s">
        <v>50</v>
      </c>
      <c r="B5235" s="0" t="s">
        <v>110</v>
      </c>
      <c r="C5235" s="0" t="s">
        <v>108</v>
      </c>
      <c r="D5235" s="116" t="n">
        <v>42675</v>
      </c>
      <c r="E5235" s="0" t="n">
        <v>0.7</v>
      </c>
      <c r="F5235" s="0" t="n">
        <v>3133110</v>
      </c>
      <c r="G5235" s="151" t="s">
        <v>111</v>
      </c>
      <c r="H5235" s="151" t="s">
        <v>111</v>
      </c>
      <c r="I5235" s="152" t="s">
        <v>112</v>
      </c>
    </row>
    <row r="5236" customFormat="false" ht="12.75" hidden="false" customHeight="false" outlineLevel="0" collapsed="false">
      <c r="A5236" s="0" t="s">
        <v>50</v>
      </c>
      <c r="B5236" s="0" t="s">
        <v>113</v>
      </c>
      <c r="C5236" s="0" t="s">
        <v>108</v>
      </c>
      <c r="D5236" s="116" t="n">
        <v>42675</v>
      </c>
      <c r="E5236" s="0" t="n">
        <v>-0.17</v>
      </c>
      <c r="F5236" s="0" t="n">
        <v>3133111</v>
      </c>
      <c r="G5236" s="151" t="s">
        <v>111</v>
      </c>
      <c r="H5236" s="151" t="s">
        <v>111</v>
      </c>
      <c r="I5236" s="152" t="s">
        <v>112</v>
      </c>
    </row>
    <row r="5237" customFormat="false" ht="12.75" hidden="false" customHeight="false" outlineLevel="0" collapsed="false">
      <c r="A5237" s="0" t="s">
        <v>51</v>
      </c>
      <c r="B5237" s="0" t="s">
        <v>110</v>
      </c>
      <c r="C5237" s="0" t="s">
        <v>108</v>
      </c>
      <c r="D5237" s="116" t="n">
        <v>42675</v>
      </c>
      <c r="E5237" s="0" t="n">
        <v>0.7</v>
      </c>
      <c r="F5237" s="0" t="n">
        <v>3133112</v>
      </c>
      <c r="G5237" s="151" t="s">
        <v>111</v>
      </c>
      <c r="H5237" s="151" t="s">
        <v>111</v>
      </c>
      <c r="I5237" s="152" t="s">
        <v>112</v>
      </c>
    </row>
    <row r="5238" customFormat="false" ht="12.75" hidden="false" customHeight="false" outlineLevel="0" collapsed="false">
      <c r="A5238" s="0" t="s">
        <v>51</v>
      </c>
      <c r="B5238" s="0" t="s">
        <v>113</v>
      </c>
      <c r="C5238" s="0" t="s">
        <v>108</v>
      </c>
      <c r="D5238" s="116" t="n">
        <v>42675</v>
      </c>
      <c r="E5238" s="0" t="n">
        <v>0.055</v>
      </c>
      <c r="F5238" s="0" t="n">
        <v>3133113</v>
      </c>
      <c r="G5238" s="151" t="s">
        <v>111</v>
      </c>
      <c r="H5238" s="151" t="s">
        <v>111</v>
      </c>
      <c r="I5238" s="152" t="s">
        <v>112</v>
      </c>
    </row>
    <row r="5239" customFormat="false" ht="12.75" hidden="false" customHeight="false" outlineLevel="0" collapsed="false">
      <c r="A5239" s="0" t="s">
        <v>52</v>
      </c>
      <c r="B5239" s="0" t="s">
        <v>110</v>
      </c>
      <c r="C5239" s="0" t="s">
        <v>108</v>
      </c>
      <c r="D5239" s="116" t="n">
        <v>42675</v>
      </c>
      <c r="E5239" s="0" t="n">
        <v>0.7</v>
      </c>
      <c r="F5239" s="0" t="n">
        <v>3133114</v>
      </c>
      <c r="G5239" s="151" t="s">
        <v>111</v>
      </c>
      <c r="H5239" s="151" t="s">
        <v>111</v>
      </c>
      <c r="I5239" s="152" t="s">
        <v>112</v>
      </c>
    </row>
    <row r="5240" customFormat="false" ht="12.75" hidden="false" customHeight="false" outlineLevel="0" collapsed="false">
      <c r="A5240" s="0" t="s">
        <v>52</v>
      </c>
      <c r="B5240" s="0" t="s">
        <v>113</v>
      </c>
      <c r="C5240" s="0" t="s">
        <v>108</v>
      </c>
      <c r="D5240" s="116" t="n">
        <v>42675</v>
      </c>
      <c r="E5240" s="0" t="n">
        <v>-0.05</v>
      </c>
      <c r="F5240" s="0" t="n">
        <v>3133115</v>
      </c>
      <c r="G5240" s="151" t="s">
        <v>111</v>
      </c>
      <c r="H5240" s="151" t="s">
        <v>111</v>
      </c>
      <c r="I5240" s="152" t="s">
        <v>112</v>
      </c>
    </row>
    <row r="5241" customFormat="false" ht="12.75" hidden="false" customHeight="false" outlineLevel="0" collapsed="false">
      <c r="A5241" s="0" t="s">
        <v>17</v>
      </c>
      <c r="B5241" s="0" t="s">
        <v>110</v>
      </c>
      <c r="C5241" s="0" t="s">
        <v>108</v>
      </c>
      <c r="D5241" s="116" t="n">
        <v>42675</v>
      </c>
      <c r="E5241" s="0" t="n">
        <v>0</v>
      </c>
      <c r="F5241" s="0" t="n">
        <v>3133116</v>
      </c>
      <c r="G5241" s="151" t="s">
        <v>111</v>
      </c>
      <c r="H5241" s="151" t="s">
        <v>111</v>
      </c>
      <c r="I5241" s="152" t="s">
        <v>112</v>
      </c>
    </row>
    <row r="5242" customFormat="false" ht="12.75" hidden="false" customHeight="false" outlineLevel="0" collapsed="false">
      <c r="A5242" s="0" t="s">
        <v>17</v>
      </c>
      <c r="B5242" s="0" t="s">
        <v>113</v>
      </c>
      <c r="C5242" s="0" t="s">
        <v>108</v>
      </c>
      <c r="D5242" s="116" t="n">
        <v>42675</v>
      </c>
      <c r="E5242" s="0" t="n">
        <v>0</v>
      </c>
      <c r="F5242" s="0" t="n">
        <v>3133117</v>
      </c>
      <c r="G5242" s="151" t="s">
        <v>111</v>
      </c>
      <c r="H5242" s="151" t="s">
        <v>111</v>
      </c>
      <c r="I5242" s="152" t="s">
        <v>112</v>
      </c>
    </row>
    <row r="5243" customFormat="false" ht="12.75" hidden="false" customHeight="false" outlineLevel="0" collapsed="false">
      <c r="A5243" s="0" t="s">
        <v>18</v>
      </c>
      <c r="B5243" s="0" t="s">
        <v>110</v>
      </c>
      <c r="C5243" s="0" t="s">
        <v>108</v>
      </c>
      <c r="D5243" s="116" t="n">
        <v>42675</v>
      </c>
      <c r="E5243" s="0" t="n">
        <v>0</v>
      </c>
      <c r="F5243" s="0" t="n">
        <v>3133118</v>
      </c>
      <c r="G5243" s="151" t="s">
        <v>111</v>
      </c>
      <c r="H5243" s="151" t="s">
        <v>111</v>
      </c>
      <c r="I5243" s="152" t="s">
        <v>112</v>
      </c>
    </row>
    <row r="5244" customFormat="false" ht="12.75" hidden="false" customHeight="false" outlineLevel="0" collapsed="false">
      <c r="A5244" s="0" t="s">
        <v>18</v>
      </c>
      <c r="B5244" s="0" t="s">
        <v>113</v>
      </c>
      <c r="C5244" s="0" t="s">
        <v>108</v>
      </c>
      <c r="D5244" s="116" t="n">
        <v>42675</v>
      </c>
      <c r="E5244" s="0" t="n">
        <v>0</v>
      </c>
      <c r="F5244" s="0" t="n">
        <v>3133119</v>
      </c>
      <c r="G5244" s="151" t="s">
        <v>111</v>
      </c>
      <c r="H5244" s="151" t="s">
        <v>111</v>
      </c>
      <c r="I5244" s="152" t="s">
        <v>112</v>
      </c>
    </row>
    <row r="5245" customFormat="false" ht="12.75" hidden="false" customHeight="false" outlineLevel="0" collapsed="false">
      <c r="A5245" s="0" t="s">
        <v>19</v>
      </c>
      <c r="B5245" s="0" t="s">
        <v>110</v>
      </c>
      <c r="C5245" s="0" t="s">
        <v>108</v>
      </c>
      <c r="D5245" s="116" t="n">
        <v>42675</v>
      </c>
      <c r="E5245" s="0" t="n">
        <v>0.505</v>
      </c>
      <c r="F5245" s="0" t="n">
        <v>3133120</v>
      </c>
      <c r="G5245" s="151" t="s">
        <v>111</v>
      </c>
      <c r="H5245" s="151" t="s">
        <v>111</v>
      </c>
      <c r="I5245" s="152" t="s">
        <v>112</v>
      </c>
    </row>
    <row r="5246" customFormat="false" ht="12.75" hidden="false" customHeight="false" outlineLevel="0" collapsed="false">
      <c r="A5246" s="0" t="s">
        <v>19</v>
      </c>
      <c r="B5246" s="0" t="s">
        <v>113</v>
      </c>
      <c r="C5246" s="0" t="s">
        <v>108</v>
      </c>
      <c r="D5246" s="116" t="n">
        <v>42675</v>
      </c>
      <c r="E5246" s="0" t="n">
        <v>0.1</v>
      </c>
      <c r="F5246" s="0" t="n">
        <v>3133121</v>
      </c>
      <c r="G5246" s="151" t="s">
        <v>111</v>
      </c>
      <c r="H5246" s="151" t="s">
        <v>111</v>
      </c>
      <c r="I5246" s="152" t="s">
        <v>112</v>
      </c>
    </row>
    <row r="5247" customFormat="false" ht="12.75" hidden="false" customHeight="false" outlineLevel="0" collapsed="false">
      <c r="A5247" s="0" t="s">
        <v>21</v>
      </c>
      <c r="B5247" s="0" t="s">
        <v>110</v>
      </c>
      <c r="C5247" s="0" t="s">
        <v>108</v>
      </c>
      <c r="D5247" s="116" t="n">
        <v>42675</v>
      </c>
      <c r="E5247" s="0" t="n">
        <v>0</v>
      </c>
      <c r="F5247" s="0" t="n">
        <v>3133122</v>
      </c>
      <c r="G5247" s="151" t="s">
        <v>111</v>
      </c>
      <c r="H5247" s="151" t="s">
        <v>111</v>
      </c>
      <c r="I5247" s="152" t="s">
        <v>112</v>
      </c>
    </row>
    <row r="5248" customFormat="false" ht="12.75" hidden="false" customHeight="false" outlineLevel="0" collapsed="false">
      <c r="A5248" s="0" t="s">
        <v>21</v>
      </c>
      <c r="B5248" s="0" t="s">
        <v>113</v>
      </c>
      <c r="C5248" s="0" t="s">
        <v>108</v>
      </c>
      <c r="D5248" s="116" t="n">
        <v>42675</v>
      </c>
      <c r="E5248" s="0" t="n">
        <v>0</v>
      </c>
      <c r="F5248" s="0" t="n">
        <v>3133123</v>
      </c>
      <c r="G5248" s="151" t="s">
        <v>111</v>
      </c>
      <c r="H5248" s="151" t="s">
        <v>111</v>
      </c>
      <c r="I5248" s="152" t="s">
        <v>112</v>
      </c>
    </row>
    <row r="5249" customFormat="false" ht="12.75" hidden="false" customHeight="false" outlineLevel="0" collapsed="false">
      <c r="A5249" s="0" t="s">
        <v>73</v>
      </c>
      <c r="B5249" s="0" t="s">
        <v>80</v>
      </c>
      <c r="C5249" s="0" t="s">
        <v>108</v>
      </c>
      <c r="D5249" s="116" t="n">
        <v>42675</v>
      </c>
      <c r="E5249" s="0" t="n">
        <v>0.05</v>
      </c>
      <c r="F5249" s="0" t="n">
        <v>3133124</v>
      </c>
      <c r="G5249" s="151" t="s">
        <v>111</v>
      </c>
      <c r="H5249" s="151" t="s">
        <v>111</v>
      </c>
      <c r="I5249" s="152" t="s">
        <v>112</v>
      </c>
    </row>
    <row r="5250" customFormat="false" ht="12.75" hidden="false" customHeight="false" outlineLevel="0" collapsed="false">
      <c r="A5250" s="0" t="s">
        <v>74</v>
      </c>
      <c r="B5250" s="0" t="s">
        <v>80</v>
      </c>
      <c r="C5250" s="0" t="s">
        <v>108</v>
      </c>
      <c r="D5250" s="116" t="n">
        <v>42675</v>
      </c>
      <c r="E5250" s="0" t="n">
        <v>0.055</v>
      </c>
      <c r="F5250" s="0" t="n">
        <v>3133125</v>
      </c>
      <c r="G5250" s="151" t="s">
        <v>111</v>
      </c>
      <c r="H5250" s="151" t="s">
        <v>111</v>
      </c>
      <c r="I5250" s="152" t="s">
        <v>112</v>
      </c>
    </row>
    <row r="5251" customFormat="false" ht="12.75" hidden="false" customHeight="false" outlineLevel="0" collapsed="false">
      <c r="A5251" s="0" t="s">
        <v>75</v>
      </c>
      <c r="B5251" s="0" t="s">
        <v>80</v>
      </c>
      <c r="C5251" s="0" t="s">
        <v>108</v>
      </c>
      <c r="D5251" s="116" t="n">
        <v>42675</v>
      </c>
      <c r="E5251" s="0" t="n">
        <v>-0.05</v>
      </c>
      <c r="F5251" s="0" t="n">
        <v>3133126</v>
      </c>
      <c r="G5251" s="151" t="s">
        <v>111</v>
      </c>
      <c r="H5251" s="151" t="s">
        <v>111</v>
      </c>
      <c r="I5251" s="152" t="s">
        <v>112</v>
      </c>
    </row>
    <row r="5252" customFormat="false" ht="12.75" hidden="false" customHeight="false" outlineLevel="0" collapsed="false">
      <c r="A5252" s="0" t="s">
        <v>76</v>
      </c>
      <c r="B5252" s="0" t="s">
        <v>80</v>
      </c>
      <c r="C5252" s="0" t="s">
        <v>108</v>
      </c>
      <c r="D5252" s="116" t="n">
        <v>42675</v>
      </c>
      <c r="E5252" s="0" t="n">
        <v>0.055</v>
      </c>
      <c r="F5252" s="0" t="n">
        <v>3133127</v>
      </c>
      <c r="G5252" s="151" t="s">
        <v>111</v>
      </c>
      <c r="H5252" s="151" t="s">
        <v>111</v>
      </c>
      <c r="I5252" s="152" t="s">
        <v>112</v>
      </c>
    </row>
    <row r="5253" customFormat="false" ht="12.75" hidden="false" customHeight="false" outlineLevel="0" collapsed="false">
      <c r="A5253" s="0" t="s">
        <v>72</v>
      </c>
      <c r="B5253" s="0" t="s">
        <v>80</v>
      </c>
      <c r="C5253" s="0" t="s">
        <v>108</v>
      </c>
      <c r="D5253" s="116" t="n">
        <v>42675</v>
      </c>
      <c r="E5253" s="158" t="n">
        <v>42705</v>
      </c>
      <c r="F5253" s="0" t="n">
        <v>2756545</v>
      </c>
      <c r="G5253" s="151" t="s">
        <v>111</v>
      </c>
      <c r="H5253" s="151" t="s">
        <v>111</v>
      </c>
      <c r="I5253" s="152" t="s">
        <v>109</v>
      </c>
    </row>
    <row r="5254" customFormat="false" ht="12.75" hidden="false" customHeight="false" outlineLevel="0" collapsed="false">
      <c r="A5254" s="0" t="s">
        <v>59</v>
      </c>
      <c r="B5254" s="0" t="s">
        <v>110</v>
      </c>
      <c r="C5254" s="0" t="s">
        <v>108</v>
      </c>
      <c r="D5254" s="116" t="n">
        <v>42705</v>
      </c>
      <c r="E5254" s="0" t="n">
        <v>0.91</v>
      </c>
      <c r="F5254" s="0" t="n">
        <v>3133100</v>
      </c>
      <c r="G5254" s="151" t="s">
        <v>111</v>
      </c>
      <c r="H5254" s="151" t="s">
        <v>111</v>
      </c>
      <c r="I5254" s="152" t="s">
        <v>112</v>
      </c>
    </row>
    <row r="5255" customFormat="false" ht="12.75" hidden="false" customHeight="false" outlineLevel="0" collapsed="false">
      <c r="A5255" s="0" t="s">
        <v>59</v>
      </c>
      <c r="B5255" s="0" t="s">
        <v>113</v>
      </c>
      <c r="C5255" s="0" t="s">
        <v>108</v>
      </c>
      <c r="D5255" s="116" t="n">
        <v>42705</v>
      </c>
      <c r="E5255" s="0" t="n">
        <v>0.05</v>
      </c>
      <c r="F5255" s="0" t="n">
        <v>3133101</v>
      </c>
      <c r="G5255" s="151" t="s">
        <v>111</v>
      </c>
      <c r="H5255" s="151" t="s">
        <v>111</v>
      </c>
      <c r="I5255" s="152" t="s">
        <v>112</v>
      </c>
    </row>
    <row r="5256" customFormat="false" ht="12.75" hidden="false" customHeight="false" outlineLevel="0" collapsed="false">
      <c r="A5256" s="0" t="s">
        <v>60</v>
      </c>
      <c r="B5256" s="0" t="s">
        <v>110</v>
      </c>
      <c r="C5256" s="0" t="s">
        <v>108</v>
      </c>
      <c r="D5256" s="116" t="n">
        <v>42705</v>
      </c>
      <c r="E5256" s="0" t="n">
        <v>0.91</v>
      </c>
      <c r="F5256" s="0" t="n">
        <v>3133102</v>
      </c>
      <c r="G5256" s="151" t="s">
        <v>111</v>
      </c>
      <c r="H5256" s="151" t="s">
        <v>111</v>
      </c>
      <c r="I5256" s="152" t="s">
        <v>112</v>
      </c>
    </row>
    <row r="5257" customFormat="false" ht="12.75" hidden="false" customHeight="false" outlineLevel="0" collapsed="false">
      <c r="A5257" s="0" t="s">
        <v>60</v>
      </c>
      <c r="B5257" s="0" t="s">
        <v>113</v>
      </c>
      <c r="C5257" s="0" t="s">
        <v>108</v>
      </c>
      <c r="D5257" s="116" t="n">
        <v>42705</v>
      </c>
      <c r="E5257" s="0" t="n">
        <v>0.29</v>
      </c>
      <c r="F5257" s="0" t="n">
        <v>3133103</v>
      </c>
      <c r="G5257" s="151" t="s">
        <v>111</v>
      </c>
      <c r="H5257" s="151" t="s">
        <v>111</v>
      </c>
      <c r="I5257" s="152" t="s">
        <v>112</v>
      </c>
    </row>
    <row r="5258" customFormat="false" ht="12.75" hidden="false" customHeight="false" outlineLevel="0" collapsed="false">
      <c r="A5258" s="0" t="s">
        <v>61</v>
      </c>
      <c r="B5258" s="0" t="s">
        <v>110</v>
      </c>
      <c r="C5258" s="0" t="s">
        <v>108</v>
      </c>
      <c r="D5258" s="116" t="n">
        <v>42705</v>
      </c>
      <c r="E5258" s="0" t="n">
        <v>0.91</v>
      </c>
      <c r="F5258" s="0" t="n">
        <v>3133104</v>
      </c>
      <c r="G5258" s="151" t="s">
        <v>111</v>
      </c>
      <c r="H5258" s="151" t="s">
        <v>111</v>
      </c>
      <c r="I5258" s="152" t="s">
        <v>112</v>
      </c>
    </row>
    <row r="5259" customFormat="false" ht="12.75" hidden="false" customHeight="false" outlineLevel="0" collapsed="false">
      <c r="A5259" s="0" t="s">
        <v>61</v>
      </c>
      <c r="B5259" s="0" t="s">
        <v>113</v>
      </c>
      <c r="C5259" s="0" t="s">
        <v>108</v>
      </c>
      <c r="D5259" s="116" t="n">
        <v>42705</v>
      </c>
      <c r="E5259" s="0" t="n">
        <v>0.05</v>
      </c>
      <c r="F5259" s="0" t="n">
        <v>3133105</v>
      </c>
      <c r="G5259" s="151" t="s">
        <v>111</v>
      </c>
      <c r="H5259" s="151" t="s">
        <v>111</v>
      </c>
      <c r="I5259" s="152" t="s">
        <v>112</v>
      </c>
    </row>
    <row r="5260" customFormat="false" ht="12.75" hidden="false" customHeight="false" outlineLevel="0" collapsed="false">
      <c r="A5260" s="0" t="s">
        <v>62</v>
      </c>
      <c r="B5260" s="0" t="s">
        <v>110</v>
      </c>
      <c r="C5260" s="0" t="s">
        <v>108</v>
      </c>
      <c r="D5260" s="116" t="n">
        <v>42705</v>
      </c>
      <c r="E5260" s="0" t="n">
        <v>0.91</v>
      </c>
      <c r="F5260" s="0" t="n">
        <v>3133106</v>
      </c>
      <c r="G5260" s="151" t="s">
        <v>111</v>
      </c>
      <c r="H5260" s="151" t="s">
        <v>111</v>
      </c>
      <c r="I5260" s="152" t="s">
        <v>112</v>
      </c>
    </row>
    <row r="5261" customFormat="false" ht="12.75" hidden="false" customHeight="false" outlineLevel="0" collapsed="false">
      <c r="A5261" s="0" t="s">
        <v>62</v>
      </c>
      <c r="B5261" s="0" t="s">
        <v>113</v>
      </c>
      <c r="C5261" s="0" t="s">
        <v>108</v>
      </c>
      <c r="D5261" s="116" t="n">
        <v>42705</v>
      </c>
      <c r="E5261" s="0" t="n">
        <v>0.29</v>
      </c>
      <c r="F5261" s="0" t="n">
        <v>3133107</v>
      </c>
      <c r="G5261" s="151" t="s">
        <v>111</v>
      </c>
      <c r="H5261" s="151" t="s">
        <v>111</v>
      </c>
      <c r="I5261" s="152" t="s">
        <v>112</v>
      </c>
    </row>
    <row r="5262" customFormat="false" ht="12.75" hidden="false" customHeight="false" outlineLevel="0" collapsed="false">
      <c r="A5262" s="0" t="s">
        <v>49</v>
      </c>
      <c r="B5262" s="0" t="s">
        <v>110</v>
      </c>
      <c r="C5262" s="0" t="s">
        <v>108</v>
      </c>
      <c r="D5262" s="116" t="n">
        <v>42705</v>
      </c>
      <c r="E5262" s="0" t="n">
        <v>0.77</v>
      </c>
      <c r="F5262" s="0" t="n">
        <v>3133108</v>
      </c>
      <c r="G5262" s="151" t="s">
        <v>111</v>
      </c>
      <c r="H5262" s="151" t="s">
        <v>111</v>
      </c>
      <c r="I5262" s="152" t="s">
        <v>112</v>
      </c>
    </row>
    <row r="5263" customFormat="false" ht="12.75" hidden="false" customHeight="false" outlineLevel="0" collapsed="false">
      <c r="A5263" s="0" t="s">
        <v>49</v>
      </c>
      <c r="B5263" s="0" t="s">
        <v>113</v>
      </c>
      <c r="C5263" s="0" t="s">
        <v>108</v>
      </c>
      <c r="D5263" s="116" t="n">
        <v>42705</v>
      </c>
      <c r="E5263" s="0" t="n">
        <v>0.05</v>
      </c>
      <c r="F5263" s="0" t="n">
        <v>3133109</v>
      </c>
      <c r="G5263" s="151" t="s">
        <v>111</v>
      </c>
      <c r="H5263" s="151" t="s">
        <v>111</v>
      </c>
      <c r="I5263" s="152" t="s">
        <v>112</v>
      </c>
    </row>
    <row r="5264" customFormat="false" ht="12.75" hidden="false" customHeight="false" outlineLevel="0" collapsed="false">
      <c r="A5264" s="0" t="s">
        <v>50</v>
      </c>
      <c r="B5264" s="0" t="s">
        <v>110</v>
      </c>
      <c r="C5264" s="0" t="s">
        <v>108</v>
      </c>
      <c r="D5264" s="116" t="n">
        <v>42705</v>
      </c>
      <c r="E5264" s="0" t="n">
        <v>0.98</v>
      </c>
      <c r="F5264" s="0" t="n">
        <v>3133110</v>
      </c>
      <c r="G5264" s="151" t="s">
        <v>111</v>
      </c>
      <c r="H5264" s="151" t="s">
        <v>111</v>
      </c>
      <c r="I5264" s="152" t="s">
        <v>112</v>
      </c>
    </row>
    <row r="5265" customFormat="false" ht="12.75" hidden="false" customHeight="false" outlineLevel="0" collapsed="false">
      <c r="A5265" s="0" t="s">
        <v>50</v>
      </c>
      <c r="B5265" s="0" t="s">
        <v>113</v>
      </c>
      <c r="C5265" s="0" t="s">
        <v>108</v>
      </c>
      <c r="D5265" s="116" t="n">
        <v>42705</v>
      </c>
      <c r="E5265" s="0" t="n">
        <v>-0.13</v>
      </c>
      <c r="F5265" s="0" t="n">
        <v>3133111</v>
      </c>
      <c r="G5265" s="151" t="s">
        <v>111</v>
      </c>
      <c r="H5265" s="151" t="s">
        <v>111</v>
      </c>
      <c r="I5265" s="152" t="s">
        <v>112</v>
      </c>
    </row>
    <row r="5266" customFormat="false" ht="12.75" hidden="false" customHeight="false" outlineLevel="0" collapsed="false">
      <c r="A5266" s="0" t="s">
        <v>51</v>
      </c>
      <c r="B5266" s="0" t="s">
        <v>110</v>
      </c>
      <c r="C5266" s="0" t="s">
        <v>108</v>
      </c>
      <c r="D5266" s="116" t="n">
        <v>42705</v>
      </c>
      <c r="E5266" s="0" t="n">
        <v>0.98</v>
      </c>
      <c r="F5266" s="0" t="n">
        <v>3133112</v>
      </c>
      <c r="G5266" s="151" t="s">
        <v>111</v>
      </c>
      <c r="H5266" s="151" t="s">
        <v>111</v>
      </c>
      <c r="I5266" s="152" t="s">
        <v>112</v>
      </c>
    </row>
    <row r="5267" customFormat="false" ht="12.75" hidden="false" customHeight="false" outlineLevel="0" collapsed="false">
      <c r="A5267" s="0" t="s">
        <v>51</v>
      </c>
      <c r="B5267" s="0" t="s">
        <v>113</v>
      </c>
      <c r="C5267" s="0" t="s">
        <v>108</v>
      </c>
      <c r="D5267" s="116" t="n">
        <v>42705</v>
      </c>
      <c r="E5267" s="0" t="n">
        <v>0.25</v>
      </c>
      <c r="F5267" s="0" t="n">
        <v>3133113</v>
      </c>
      <c r="G5267" s="151" t="s">
        <v>111</v>
      </c>
      <c r="H5267" s="151" t="s">
        <v>111</v>
      </c>
      <c r="I5267" s="152" t="s">
        <v>112</v>
      </c>
    </row>
    <row r="5268" customFormat="false" ht="12.75" hidden="false" customHeight="false" outlineLevel="0" collapsed="false">
      <c r="A5268" s="0" t="s">
        <v>52</v>
      </c>
      <c r="B5268" s="0" t="s">
        <v>110</v>
      </c>
      <c r="C5268" s="0" t="s">
        <v>108</v>
      </c>
      <c r="D5268" s="116" t="n">
        <v>42705</v>
      </c>
      <c r="E5268" s="0" t="n">
        <v>0.98</v>
      </c>
      <c r="F5268" s="0" t="n">
        <v>3133114</v>
      </c>
      <c r="G5268" s="151" t="s">
        <v>111</v>
      </c>
      <c r="H5268" s="151" t="s">
        <v>111</v>
      </c>
      <c r="I5268" s="152" t="s">
        <v>112</v>
      </c>
    </row>
    <row r="5269" customFormat="false" ht="12.75" hidden="false" customHeight="false" outlineLevel="0" collapsed="false">
      <c r="A5269" s="0" t="s">
        <v>52</v>
      </c>
      <c r="B5269" s="0" t="s">
        <v>113</v>
      </c>
      <c r="C5269" s="0" t="s">
        <v>108</v>
      </c>
      <c r="D5269" s="116" t="n">
        <v>42705</v>
      </c>
      <c r="E5269" s="0" t="n">
        <v>-0.05</v>
      </c>
      <c r="F5269" s="0" t="n">
        <v>3133115</v>
      </c>
      <c r="G5269" s="151" t="s">
        <v>111</v>
      </c>
      <c r="H5269" s="151" t="s">
        <v>111</v>
      </c>
      <c r="I5269" s="152" t="s">
        <v>112</v>
      </c>
    </row>
    <row r="5270" customFormat="false" ht="12.75" hidden="false" customHeight="false" outlineLevel="0" collapsed="false">
      <c r="A5270" s="0" t="s">
        <v>17</v>
      </c>
      <c r="B5270" s="0" t="s">
        <v>110</v>
      </c>
      <c r="C5270" s="0" t="s">
        <v>108</v>
      </c>
      <c r="D5270" s="116" t="n">
        <v>42705</v>
      </c>
      <c r="E5270" s="0" t="n">
        <v>0</v>
      </c>
      <c r="F5270" s="0" t="n">
        <v>3133116</v>
      </c>
      <c r="G5270" s="151" t="s">
        <v>111</v>
      </c>
      <c r="H5270" s="151" t="s">
        <v>111</v>
      </c>
      <c r="I5270" s="152" t="s">
        <v>112</v>
      </c>
    </row>
    <row r="5271" customFormat="false" ht="12.75" hidden="false" customHeight="false" outlineLevel="0" collapsed="false">
      <c r="A5271" s="0" t="s">
        <v>17</v>
      </c>
      <c r="B5271" s="0" t="s">
        <v>113</v>
      </c>
      <c r="C5271" s="0" t="s">
        <v>108</v>
      </c>
      <c r="D5271" s="116" t="n">
        <v>42705</v>
      </c>
      <c r="E5271" s="0" t="n">
        <v>0</v>
      </c>
      <c r="F5271" s="0" t="n">
        <v>3133117</v>
      </c>
      <c r="G5271" s="151" t="s">
        <v>111</v>
      </c>
      <c r="H5271" s="151" t="s">
        <v>111</v>
      </c>
      <c r="I5271" s="152" t="s">
        <v>112</v>
      </c>
    </row>
    <row r="5272" customFormat="false" ht="12.75" hidden="false" customHeight="false" outlineLevel="0" collapsed="false">
      <c r="A5272" s="0" t="s">
        <v>18</v>
      </c>
      <c r="B5272" s="0" t="s">
        <v>110</v>
      </c>
      <c r="C5272" s="0" t="s">
        <v>108</v>
      </c>
      <c r="D5272" s="116" t="n">
        <v>42705</v>
      </c>
      <c r="E5272" s="0" t="n">
        <v>0</v>
      </c>
      <c r="F5272" s="0" t="n">
        <v>3133118</v>
      </c>
      <c r="G5272" s="151" t="s">
        <v>111</v>
      </c>
      <c r="H5272" s="151" t="s">
        <v>111</v>
      </c>
      <c r="I5272" s="152" t="s">
        <v>112</v>
      </c>
    </row>
    <row r="5273" customFormat="false" ht="12.75" hidden="false" customHeight="false" outlineLevel="0" collapsed="false">
      <c r="A5273" s="0" t="s">
        <v>18</v>
      </c>
      <c r="B5273" s="0" t="s">
        <v>113</v>
      </c>
      <c r="C5273" s="0" t="s">
        <v>108</v>
      </c>
      <c r="D5273" s="116" t="n">
        <v>42705</v>
      </c>
      <c r="E5273" s="0" t="n">
        <v>0</v>
      </c>
      <c r="F5273" s="0" t="n">
        <v>3133119</v>
      </c>
      <c r="G5273" s="151" t="s">
        <v>111</v>
      </c>
      <c r="H5273" s="151" t="s">
        <v>111</v>
      </c>
      <c r="I5273" s="152" t="s">
        <v>112</v>
      </c>
    </row>
    <row r="5274" customFormat="false" ht="12.75" hidden="false" customHeight="false" outlineLevel="0" collapsed="false">
      <c r="A5274" s="0" t="s">
        <v>19</v>
      </c>
      <c r="B5274" s="0" t="s">
        <v>110</v>
      </c>
      <c r="C5274" s="0" t="s">
        <v>108</v>
      </c>
      <c r="D5274" s="116" t="n">
        <v>42705</v>
      </c>
      <c r="E5274" s="0" t="n">
        <v>0.84</v>
      </c>
      <c r="F5274" s="0" t="n">
        <v>3133120</v>
      </c>
      <c r="G5274" s="151" t="s">
        <v>111</v>
      </c>
      <c r="H5274" s="151" t="s">
        <v>111</v>
      </c>
      <c r="I5274" s="152" t="s">
        <v>112</v>
      </c>
    </row>
    <row r="5275" customFormat="false" ht="12.75" hidden="false" customHeight="false" outlineLevel="0" collapsed="false">
      <c r="A5275" s="0" t="s">
        <v>19</v>
      </c>
      <c r="B5275" s="0" t="s">
        <v>113</v>
      </c>
      <c r="C5275" s="0" t="s">
        <v>108</v>
      </c>
      <c r="D5275" s="116" t="n">
        <v>42705</v>
      </c>
      <c r="E5275" s="0" t="n">
        <v>0.3</v>
      </c>
      <c r="F5275" s="0" t="n">
        <v>3133121</v>
      </c>
      <c r="G5275" s="151" t="s">
        <v>111</v>
      </c>
      <c r="H5275" s="151" t="s">
        <v>111</v>
      </c>
      <c r="I5275" s="152" t="s">
        <v>112</v>
      </c>
    </row>
    <row r="5276" customFormat="false" ht="12.75" hidden="false" customHeight="false" outlineLevel="0" collapsed="false">
      <c r="A5276" s="0" t="s">
        <v>21</v>
      </c>
      <c r="B5276" s="0" t="s">
        <v>110</v>
      </c>
      <c r="C5276" s="0" t="s">
        <v>108</v>
      </c>
      <c r="D5276" s="116" t="n">
        <v>42705</v>
      </c>
      <c r="E5276" s="0" t="n">
        <v>0</v>
      </c>
      <c r="F5276" s="0" t="n">
        <v>3133122</v>
      </c>
      <c r="G5276" s="151" t="s">
        <v>111</v>
      </c>
      <c r="H5276" s="151" t="s">
        <v>111</v>
      </c>
      <c r="I5276" s="152" t="s">
        <v>112</v>
      </c>
    </row>
    <row r="5277" customFormat="false" ht="12.75" hidden="false" customHeight="false" outlineLevel="0" collapsed="false">
      <c r="A5277" s="0" t="s">
        <v>21</v>
      </c>
      <c r="B5277" s="0" t="s">
        <v>113</v>
      </c>
      <c r="C5277" s="0" t="s">
        <v>108</v>
      </c>
      <c r="D5277" s="116" t="n">
        <v>42705</v>
      </c>
      <c r="E5277" s="0" t="n">
        <v>0</v>
      </c>
      <c r="F5277" s="0" t="n">
        <v>3133123</v>
      </c>
      <c r="G5277" s="151" t="s">
        <v>111</v>
      </c>
      <c r="H5277" s="151" t="s">
        <v>111</v>
      </c>
      <c r="I5277" s="152" t="s">
        <v>112</v>
      </c>
    </row>
    <row r="5278" customFormat="false" ht="12.75" hidden="false" customHeight="false" outlineLevel="0" collapsed="false">
      <c r="A5278" s="0" t="s">
        <v>73</v>
      </c>
      <c r="B5278" s="0" t="s">
        <v>80</v>
      </c>
      <c r="C5278" s="0" t="s">
        <v>108</v>
      </c>
      <c r="D5278" s="116" t="n">
        <v>42705</v>
      </c>
      <c r="E5278" s="0" t="n">
        <v>0.05</v>
      </c>
      <c r="F5278" s="0" t="n">
        <v>3133124</v>
      </c>
      <c r="G5278" s="151" t="s">
        <v>111</v>
      </c>
      <c r="H5278" s="151" t="s">
        <v>111</v>
      </c>
      <c r="I5278" s="152" t="s">
        <v>112</v>
      </c>
    </row>
    <row r="5279" customFormat="false" ht="12.75" hidden="false" customHeight="false" outlineLevel="0" collapsed="false">
      <c r="A5279" s="0" t="s">
        <v>74</v>
      </c>
      <c r="B5279" s="0" t="s">
        <v>80</v>
      </c>
      <c r="C5279" s="0" t="s">
        <v>108</v>
      </c>
      <c r="D5279" s="116" t="n">
        <v>42705</v>
      </c>
      <c r="E5279" s="0" t="n">
        <v>0.25</v>
      </c>
      <c r="F5279" s="0" t="n">
        <v>3133125</v>
      </c>
      <c r="G5279" s="151" t="s">
        <v>111</v>
      </c>
      <c r="H5279" s="151" t="s">
        <v>111</v>
      </c>
      <c r="I5279" s="152" t="s">
        <v>112</v>
      </c>
    </row>
    <row r="5280" customFormat="false" ht="12.75" hidden="false" customHeight="false" outlineLevel="0" collapsed="false">
      <c r="A5280" s="0" t="s">
        <v>75</v>
      </c>
      <c r="B5280" s="0" t="s">
        <v>80</v>
      </c>
      <c r="C5280" s="0" t="s">
        <v>108</v>
      </c>
      <c r="D5280" s="116" t="n">
        <v>42705</v>
      </c>
      <c r="E5280" s="0" t="n">
        <v>-0.05</v>
      </c>
      <c r="F5280" s="0" t="n">
        <v>3133126</v>
      </c>
      <c r="G5280" s="151" t="s">
        <v>111</v>
      </c>
      <c r="H5280" s="151" t="s">
        <v>111</v>
      </c>
      <c r="I5280" s="152" t="s">
        <v>112</v>
      </c>
    </row>
    <row r="5281" customFormat="false" ht="12.75" hidden="false" customHeight="false" outlineLevel="0" collapsed="false">
      <c r="A5281" s="0" t="s">
        <v>76</v>
      </c>
      <c r="B5281" s="0" t="s">
        <v>80</v>
      </c>
      <c r="C5281" s="0" t="s">
        <v>108</v>
      </c>
      <c r="D5281" s="116" t="n">
        <v>42705</v>
      </c>
      <c r="E5281" s="0" t="n">
        <v>0.25</v>
      </c>
      <c r="F5281" s="0" t="n">
        <v>3133127</v>
      </c>
      <c r="G5281" s="151" t="s">
        <v>111</v>
      </c>
      <c r="H5281" s="151" t="s">
        <v>111</v>
      </c>
      <c r="I5281" s="152" t="s">
        <v>112</v>
      </c>
    </row>
    <row r="5282" customFormat="false" ht="12.75" hidden="false" customHeight="false" outlineLevel="0" collapsed="false">
      <c r="A5282" s="0" t="s">
        <v>72</v>
      </c>
      <c r="B5282" s="0" t="s">
        <v>80</v>
      </c>
      <c r="C5282" s="0" t="s">
        <v>108</v>
      </c>
      <c r="D5282" s="116" t="n">
        <v>42705</v>
      </c>
      <c r="E5282" s="158" t="n">
        <v>42736</v>
      </c>
      <c r="F5282" s="0" t="n">
        <v>2756523</v>
      </c>
      <c r="G5282" s="151" t="s">
        <v>111</v>
      </c>
      <c r="H5282" s="151" t="s">
        <v>111</v>
      </c>
      <c r="I5282" s="152" t="s">
        <v>109</v>
      </c>
    </row>
    <row r="5283" customFormat="false" ht="12.75" hidden="false" customHeight="false" outlineLevel="0" collapsed="false">
      <c r="A5283" s="0" t="s">
        <v>59</v>
      </c>
      <c r="B5283" s="0" t="s">
        <v>110</v>
      </c>
      <c r="C5283" s="0" t="s">
        <v>108</v>
      </c>
      <c r="D5283" s="116" t="n">
        <v>42736</v>
      </c>
      <c r="E5283" s="0" t="n">
        <v>1.215</v>
      </c>
      <c r="F5283" s="0" t="n">
        <v>3133100</v>
      </c>
      <c r="G5283" s="151" t="s">
        <v>111</v>
      </c>
      <c r="H5283" s="151" t="s">
        <v>111</v>
      </c>
      <c r="I5283" s="152" t="s">
        <v>112</v>
      </c>
    </row>
    <row r="5284" customFormat="false" ht="12.75" hidden="false" customHeight="false" outlineLevel="0" collapsed="false">
      <c r="A5284" s="0" t="s">
        <v>59</v>
      </c>
      <c r="B5284" s="0" t="s">
        <v>113</v>
      </c>
      <c r="C5284" s="0" t="s">
        <v>108</v>
      </c>
      <c r="D5284" s="116" t="n">
        <v>42736</v>
      </c>
      <c r="E5284" s="0" t="n">
        <v>0.05</v>
      </c>
      <c r="F5284" s="0" t="n">
        <v>3133101</v>
      </c>
      <c r="G5284" s="151" t="s">
        <v>111</v>
      </c>
      <c r="H5284" s="151" t="s">
        <v>111</v>
      </c>
      <c r="I5284" s="152" t="s">
        <v>112</v>
      </c>
    </row>
    <row r="5285" customFormat="false" ht="12.75" hidden="false" customHeight="false" outlineLevel="0" collapsed="false">
      <c r="A5285" s="0" t="s">
        <v>60</v>
      </c>
      <c r="B5285" s="0" t="s">
        <v>110</v>
      </c>
      <c r="C5285" s="0" t="s">
        <v>108</v>
      </c>
      <c r="D5285" s="116" t="n">
        <v>42736</v>
      </c>
      <c r="E5285" s="0" t="n">
        <v>1.215</v>
      </c>
      <c r="F5285" s="0" t="n">
        <v>3133102</v>
      </c>
      <c r="G5285" s="151" t="s">
        <v>111</v>
      </c>
      <c r="H5285" s="151" t="s">
        <v>111</v>
      </c>
      <c r="I5285" s="152" t="s">
        <v>112</v>
      </c>
    </row>
    <row r="5286" customFormat="false" ht="12.75" hidden="false" customHeight="false" outlineLevel="0" collapsed="false">
      <c r="A5286" s="0" t="s">
        <v>60</v>
      </c>
      <c r="B5286" s="0" t="s">
        <v>113</v>
      </c>
      <c r="C5286" s="0" t="s">
        <v>108</v>
      </c>
      <c r="D5286" s="116" t="n">
        <v>42736</v>
      </c>
      <c r="E5286" s="0" t="n">
        <v>0.32</v>
      </c>
      <c r="F5286" s="0" t="n">
        <v>3133103</v>
      </c>
      <c r="G5286" s="151" t="s">
        <v>111</v>
      </c>
      <c r="H5286" s="151" t="s">
        <v>111</v>
      </c>
      <c r="I5286" s="152" t="s">
        <v>112</v>
      </c>
    </row>
    <row r="5287" customFormat="false" ht="12.75" hidden="false" customHeight="false" outlineLevel="0" collapsed="false">
      <c r="A5287" s="0" t="s">
        <v>61</v>
      </c>
      <c r="B5287" s="0" t="s">
        <v>110</v>
      </c>
      <c r="C5287" s="0" t="s">
        <v>108</v>
      </c>
      <c r="D5287" s="116" t="n">
        <v>42736</v>
      </c>
      <c r="E5287" s="0" t="n">
        <v>1.215</v>
      </c>
      <c r="F5287" s="0" t="n">
        <v>3133104</v>
      </c>
      <c r="G5287" s="151" t="s">
        <v>111</v>
      </c>
      <c r="H5287" s="151" t="s">
        <v>111</v>
      </c>
      <c r="I5287" s="152" t="s">
        <v>112</v>
      </c>
    </row>
    <row r="5288" customFormat="false" ht="12.75" hidden="false" customHeight="false" outlineLevel="0" collapsed="false">
      <c r="A5288" s="0" t="s">
        <v>61</v>
      </c>
      <c r="B5288" s="0" t="s">
        <v>113</v>
      </c>
      <c r="C5288" s="0" t="s">
        <v>108</v>
      </c>
      <c r="D5288" s="116" t="n">
        <v>42736</v>
      </c>
      <c r="E5288" s="0" t="n">
        <v>0.05</v>
      </c>
      <c r="F5288" s="0" t="n">
        <v>3133105</v>
      </c>
      <c r="G5288" s="151" t="s">
        <v>111</v>
      </c>
      <c r="H5288" s="151" t="s">
        <v>111</v>
      </c>
      <c r="I5288" s="152" t="s">
        <v>112</v>
      </c>
    </row>
    <row r="5289" customFormat="false" ht="12.75" hidden="false" customHeight="false" outlineLevel="0" collapsed="false">
      <c r="A5289" s="0" t="s">
        <v>62</v>
      </c>
      <c r="B5289" s="0" t="s">
        <v>110</v>
      </c>
      <c r="C5289" s="0" t="s">
        <v>108</v>
      </c>
      <c r="D5289" s="116" t="n">
        <v>42736</v>
      </c>
      <c r="E5289" s="0" t="n">
        <v>1.215</v>
      </c>
      <c r="F5289" s="0" t="n">
        <v>3133106</v>
      </c>
      <c r="G5289" s="151" t="s">
        <v>111</v>
      </c>
      <c r="H5289" s="151" t="s">
        <v>111</v>
      </c>
      <c r="I5289" s="152" t="s">
        <v>112</v>
      </c>
    </row>
    <row r="5290" customFormat="false" ht="12.75" hidden="false" customHeight="false" outlineLevel="0" collapsed="false">
      <c r="A5290" s="0" t="s">
        <v>62</v>
      </c>
      <c r="B5290" s="0" t="s">
        <v>113</v>
      </c>
      <c r="C5290" s="0" t="s">
        <v>108</v>
      </c>
      <c r="D5290" s="116" t="n">
        <v>42736</v>
      </c>
      <c r="E5290" s="0" t="n">
        <v>0.32</v>
      </c>
      <c r="F5290" s="0" t="n">
        <v>3133107</v>
      </c>
      <c r="G5290" s="151" t="s">
        <v>111</v>
      </c>
      <c r="H5290" s="151" t="s">
        <v>111</v>
      </c>
      <c r="I5290" s="152" t="s">
        <v>112</v>
      </c>
    </row>
    <row r="5291" customFormat="false" ht="12.75" hidden="false" customHeight="false" outlineLevel="0" collapsed="false">
      <c r="A5291" s="0" t="s">
        <v>49</v>
      </c>
      <c r="B5291" s="0" t="s">
        <v>110</v>
      </c>
      <c r="C5291" s="0" t="s">
        <v>108</v>
      </c>
      <c r="D5291" s="116" t="n">
        <v>42736</v>
      </c>
      <c r="E5291" s="0" t="n">
        <v>1.04</v>
      </c>
      <c r="F5291" s="0" t="n">
        <v>3133108</v>
      </c>
      <c r="G5291" s="151" t="s">
        <v>111</v>
      </c>
      <c r="H5291" s="151" t="s">
        <v>111</v>
      </c>
      <c r="I5291" s="152" t="s">
        <v>112</v>
      </c>
    </row>
    <row r="5292" customFormat="false" ht="12.75" hidden="false" customHeight="false" outlineLevel="0" collapsed="false">
      <c r="A5292" s="0" t="s">
        <v>49</v>
      </c>
      <c r="B5292" s="0" t="s">
        <v>113</v>
      </c>
      <c r="C5292" s="0" t="s">
        <v>108</v>
      </c>
      <c r="D5292" s="116" t="n">
        <v>42736</v>
      </c>
      <c r="E5292" s="0" t="n">
        <v>0.05</v>
      </c>
      <c r="F5292" s="0" t="n">
        <v>3133109</v>
      </c>
      <c r="G5292" s="151" t="s">
        <v>111</v>
      </c>
      <c r="H5292" s="151" t="s">
        <v>111</v>
      </c>
      <c r="I5292" s="152" t="s">
        <v>112</v>
      </c>
    </row>
    <row r="5293" customFormat="false" ht="12.75" hidden="false" customHeight="false" outlineLevel="0" collapsed="false">
      <c r="A5293" s="0" t="s">
        <v>50</v>
      </c>
      <c r="B5293" s="0" t="s">
        <v>110</v>
      </c>
      <c r="C5293" s="0" t="s">
        <v>108</v>
      </c>
      <c r="D5293" s="116" t="n">
        <v>42736</v>
      </c>
      <c r="E5293" s="0" t="n">
        <v>1.6</v>
      </c>
      <c r="F5293" s="0" t="n">
        <v>3133110</v>
      </c>
      <c r="G5293" s="151" t="s">
        <v>111</v>
      </c>
      <c r="H5293" s="151" t="s">
        <v>111</v>
      </c>
      <c r="I5293" s="152" t="s">
        <v>112</v>
      </c>
    </row>
    <row r="5294" customFormat="false" ht="12.75" hidden="false" customHeight="false" outlineLevel="0" collapsed="false">
      <c r="A5294" s="0" t="s">
        <v>50</v>
      </c>
      <c r="B5294" s="0" t="s">
        <v>113</v>
      </c>
      <c r="C5294" s="0" t="s">
        <v>108</v>
      </c>
      <c r="D5294" s="116" t="n">
        <v>42736</v>
      </c>
      <c r="E5294" s="0" t="n">
        <v>-0.25</v>
      </c>
      <c r="F5294" s="0" t="n">
        <v>3133111</v>
      </c>
      <c r="G5294" s="151" t="s">
        <v>111</v>
      </c>
      <c r="H5294" s="151" t="s">
        <v>111</v>
      </c>
      <c r="I5294" s="152" t="s">
        <v>112</v>
      </c>
    </row>
    <row r="5295" customFormat="false" ht="12.75" hidden="false" customHeight="false" outlineLevel="0" collapsed="false">
      <c r="A5295" s="0" t="s">
        <v>51</v>
      </c>
      <c r="B5295" s="0" t="s">
        <v>110</v>
      </c>
      <c r="C5295" s="0" t="s">
        <v>108</v>
      </c>
      <c r="D5295" s="116" t="n">
        <v>42736</v>
      </c>
      <c r="E5295" s="0" t="n">
        <v>1.6</v>
      </c>
      <c r="F5295" s="0" t="n">
        <v>3133112</v>
      </c>
      <c r="G5295" s="151" t="s">
        <v>111</v>
      </c>
      <c r="H5295" s="151" t="s">
        <v>111</v>
      </c>
      <c r="I5295" s="152" t="s">
        <v>112</v>
      </c>
    </row>
    <row r="5296" customFormat="false" ht="12.75" hidden="false" customHeight="false" outlineLevel="0" collapsed="false">
      <c r="A5296" s="0" t="s">
        <v>51</v>
      </c>
      <c r="B5296" s="0" t="s">
        <v>113</v>
      </c>
      <c r="C5296" s="0" t="s">
        <v>108</v>
      </c>
      <c r="D5296" s="116" t="n">
        <v>42736</v>
      </c>
      <c r="E5296" s="0" t="n">
        <v>0.45</v>
      </c>
      <c r="F5296" s="0" t="n">
        <v>3133113</v>
      </c>
      <c r="G5296" s="151" t="s">
        <v>111</v>
      </c>
      <c r="H5296" s="151" t="s">
        <v>111</v>
      </c>
      <c r="I5296" s="152" t="s">
        <v>112</v>
      </c>
    </row>
    <row r="5297" customFormat="false" ht="12.75" hidden="false" customHeight="false" outlineLevel="0" collapsed="false">
      <c r="A5297" s="0" t="s">
        <v>52</v>
      </c>
      <c r="B5297" s="0" t="s">
        <v>110</v>
      </c>
      <c r="C5297" s="0" t="s">
        <v>108</v>
      </c>
      <c r="D5297" s="116" t="n">
        <v>42736</v>
      </c>
      <c r="E5297" s="0" t="n">
        <v>1.6</v>
      </c>
      <c r="F5297" s="0" t="n">
        <v>3133114</v>
      </c>
      <c r="G5297" s="151" t="s">
        <v>111</v>
      </c>
      <c r="H5297" s="151" t="s">
        <v>111</v>
      </c>
      <c r="I5297" s="152" t="s">
        <v>112</v>
      </c>
    </row>
    <row r="5298" customFormat="false" ht="12.75" hidden="false" customHeight="false" outlineLevel="0" collapsed="false">
      <c r="A5298" s="0" t="s">
        <v>52</v>
      </c>
      <c r="B5298" s="0" t="s">
        <v>113</v>
      </c>
      <c r="C5298" s="0" t="s">
        <v>108</v>
      </c>
      <c r="D5298" s="116" t="n">
        <v>42736</v>
      </c>
      <c r="E5298" s="0" t="n">
        <v>-0.2</v>
      </c>
      <c r="F5298" s="0" t="n">
        <v>3133115</v>
      </c>
      <c r="G5298" s="151" t="s">
        <v>111</v>
      </c>
      <c r="H5298" s="151" t="s">
        <v>111</v>
      </c>
      <c r="I5298" s="152" t="s">
        <v>112</v>
      </c>
    </row>
    <row r="5299" customFormat="false" ht="12.75" hidden="false" customHeight="false" outlineLevel="0" collapsed="false">
      <c r="A5299" s="0" t="s">
        <v>17</v>
      </c>
      <c r="B5299" s="0" t="s">
        <v>110</v>
      </c>
      <c r="C5299" s="0" t="s">
        <v>108</v>
      </c>
      <c r="D5299" s="116" t="n">
        <v>42736</v>
      </c>
      <c r="E5299" s="0" t="n">
        <v>0</v>
      </c>
      <c r="F5299" s="0" t="n">
        <v>3133116</v>
      </c>
      <c r="G5299" s="151" t="s">
        <v>111</v>
      </c>
      <c r="H5299" s="151" t="s">
        <v>111</v>
      </c>
      <c r="I5299" s="152" t="s">
        <v>112</v>
      </c>
    </row>
    <row r="5300" customFormat="false" ht="12.75" hidden="false" customHeight="false" outlineLevel="0" collapsed="false">
      <c r="A5300" s="0" t="s">
        <v>17</v>
      </c>
      <c r="B5300" s="0" t="s">
        <v>113</v>
      </c>
      <c r="C5300" s="0" t="s">
        <v>108</v>
      </c>
      <c r="D5300" s="116" t="n">
        <v>42736</v>
      </c>
      <c r="E5300" s="0" t="n">
        <v>0</v>
      </c>
      <c r="F5300" s="0" t="n">
        <v>3133117</v>
      </c>
      <c r="G5300" s="151" t="s">
        <v>111</v>
      </c>
      <c r="H5300" s="151" t="s">
        <v>111</v>
      </c>
      <c r="I5300" s="152" t="s">
        <v>112</v>
      </c>
    </row>
    <row r="5301" customFormat="false" ht="12.75" hidden="false" customHeight="false" outlineLevel="0" collapsed="false">
      <c r="A5301" s="0" t="s">
        <v>18</v>
      </c>
      <c r="B5301" s="0" t="s">
        <v>110</v>
      </c>
      <c r="C5301" s="0" t="s">
        <v>108</v>
      </c>
      <c r="D5301" s="116" t="n">
        <v>42736</v>
      </c>
      <c r="E5301" s="0" t="n">
        <v>0</v>
      </c>
      <c r="F5301" s="0" t="n">
        <v>3133118</v>
      </c>
      <c r="G5301" s="151" t="s">
        <v>111</v>
      </c>
      <c r="H5301" s="151" t="s">
        <v>111</v>
      </c>
      <c r="I5301" s="152" t="s">
        <v>112</v>
      </c>
    </row>
    <row r="5302" customFormat="false" ht="12.75" hidden="false" customHeight="false" outlineLevel="0" collapsed="false">
      <c r="A5302" s="0" t="s">
        <v>18</v>
      </c>
      <c r="B5302" s="0" t="s">
        <v>113</v>
      </c>
      <c r="C5302" s="0" t="s">
        <v>108</v>
      </c>
      <c r="D5302" s="116" t="n">
        <v>42736</v>
      </c>
      <c r="E5302" s="0" t="n">
        <v>0</v>
      </c>
      <c r="F5302" s="0" t="n">
        <v>3133119</v>
      </c>
      <c r="G5302" s="151" t="s">
        <v>111</v>
      </c>
      <c r="H5302" s="151" t="s">
        <v>111</v>
      </c>
      <c r="I5302" s="152" t="s">
        <v>112</v>
      </c>
    </row>
    <row r="5303" customFormat="false" ht="12.75" hidden="false" customHeight="false" outlineLevel="0" collapsed="false">
      <c r="A5303" s="0" t="s">
        <v>19</v>
      </c>
      <c r="B5303" s="0" t="s">
        <v>110</v>
      </c>
      <c r="C5303" s="0" t="s">
        <v>108</v>
      </c>
      <c r="D5303" s="116" t="n">
        <v>42736</v>
      </c>
      <c r="E5303" s="0" t="n">
        <v>0</v>
      </c>
      <c r="F5303" s="0" t="n">
        <v>3133120</v>
      </c>
      <c r="G5303" s="151" t="s">
        <v>111</v>
      </c>
      <c r="H5303" s="151" t="s">
        <v>111</v>
      </c>
      <c r="I5303" s="152" t="s">
        <v>112</v>
      </c>
    </row>
    <row r="5304" customFormat="false" ht="12.75" hidden="false" customHeight="false" outlineLevel="0" collapsed="false">
      <c r="A5304" s="0" t="s">
        <v>19</v>
      </c>
      <c r="B5304" s="0" t="s">
        <v>113</v>
      </c>
      <c r="C5304" s="0" t="s">
        <v>108</v>
      </c>
      <c r="D5304" s="116" t="n">
        <v>42736</v>
      </c>
      <c r="E5304" s="0" t="n">
        <v>0</v>
      </c>
      <c r="F5304" s="0" t="n">
        <v>3133121</v>
      </c>
      <c r="G5304" s="151" t="s">
        <v>111</v>
      </c>
      <c r="H5304" s="151" t="s">
        <v>111</v>
      </c>
      <c r="I5304" s="152" t="s">
        <v>112</v>
      </c>
    </row>
    <row r="5305" customFormat="false" ht="12.75" hidden="false" customHeight="false" outlineLevel="0" collapsed="false">
      <c r="A5305" s="0" t="s">
        <v>21</v>
      </c>
      <c r="B5305" s="0" t="s">
        <v>110</v>
      </c>
      <c r="C5305" s="0" t="s">
        <v>108</v>
      </c>
      <c r="D5305" s="116" t="n">
        <v>42736</v>
      </c>
      <c r="E5305" s="0" t="n">
        <v>0</v>
      </c>
      <c r="F5305" s="0" t="n">
        <v>3133122</v>
      </c>
      <c r="G5305" s="151" t="s">
        <v>111</v>
      </c>
      <c r="H5305" s="151" t="s">
        <v>111</v>
      </c>
      <c r="I5305" s="152" t="s">
        <v>112</v>
      </c>
    </row>
    <row r="5306" customFormat="false" ht="12.75" hidden="false" customHeight="false" outlineLevel="0" collapsed="false">
      <c r="A5306" s="0" t="s">
        <v>21</v>
      </c>
      <c r="B5306" s="0" t="s">
        <v>113</v>
      </c>
      <c r="C5306" s="0" t="s">
        <v>108</v>
      </c>
      <c r="D5306" s="116" t="n">
        <v>42736</v>
      </c>
      <c r="E5306" s="0" t="n">
        <v>0</v>
      </c>
      <c r="F5306" s="0" t="n">
        <v>3133123</v>
      </c>
      <c r="G5306" s="151" t="s">
        <v>111</v>
      </c>
      <c r="H5306" s="151" t="s">
        <v>111</v>
      </c>
      <c r="I5306" s="152" t="s">
        <v>112</v>
      </c>
    </row>
    <row r="5307" customFormat="false" ht="12.75" hidden="false" customHeight="false" outlineLevel="0" collapsed="false">
      <c r="A5307" s="0" t="s">
        <v>73</v>
      </c>
      <c r="B5307" s="0" t="s">
        <v>80</v>
      </c>
      <c r="C5307" s="0" t="s">
        <v>108</v>
      </c>
      <c r="D5307" s="116" t="n">
        <v>42736</v>
      </c>
      <c r="E5307" s="0" t="n">
        <v>0.05</v>
      </c>
      <c r="F5307" s="0" t="n">
        <v>3133124</v>
      </c>
      <c r="G5307" s="151" t="s">
        <v>111</v>
      </c>
      <c r="H5307" s="151" t="s">
        <v>111</v>
      </c>
      <c r="I5307" s="152" t="s">
        <v>112</v>
      </c>
    </row>
    <row r="5308" customFormat="false" ht="12.75" hidden="false" customHeight="false" outlineLevel="0" collapsed="false">
      <c r="A5308" s="0" t="s">
        <v>74</v>
      </c>
      <c r="B5308" s="0" t="s">
        <v>80</v>
      </c>
      <c r="C5308" s="0" t="s">
        <v>108</v>
      </c>
      <c r="D5308" s="116" t="n">
        <v>42736</v>
      </c>
      <c r="E5308" s="0" t="n">
        <v>0.45</v>
      </c>
      <c r="F5308" s="0" t="n">
        <v>3133125</v>
      </c>
      <c r="G5308" s="151" t="s">
        <v>111</v>
      </c>
      <c r="H5308" s="151" t="s">
        <v>111</v>
      </c>
      <c r="I5308" s="152" t="s">
        <v>112</v>
      </c>
    </row>
    <row r="5309" customFormat="false" ht="12.75" hidden="false" customHeight="false" outlineLevel="0" collapsed="false">
      <c r="A5309" s="0" t="s">
        <v>75</v>
      </c>
      <c r="B5309" s="0" t="s">
        <v>80</v>
      </c>
      <c r="C5309" s="0" t="s">
        <v>108</v>
      </c>
      <c r="D5309" s="116" t="n">
        <v>42736</v>
      </c>
      <c r="E5309" s="0" t="n">
        <v>-0.2</v>
      </c>
      <c r="F5309" s="0" t="n">
        <v>3133126</v>
      </c>
      <c r="G5309" s="151" t="s">
        <v>111</v>
      </c>
      <c r="H5309" s="151" t="s">
        <v>111</v>
      </c>
      <c r="I5309" s="152" t="s">
        <v>112</v>
      </c>
    </row>
    <row r="5310" customFormat="false" ht="12.75" hidden="false" customHeight="false" outlineLevel="0" collapsed="false">
      <c r="A5310" s="0" t="s">
        <v>76</v>
      </c>
      <c r="B5310" s="0" t="s">
        <v>80</v>
      </c>
      <c r="C5310" s="0" t="s">
        <v>108</v>
      </c>
      <c r="D5310" s="116" t="n">
        <v>42736</v>
      </c>
      <c r="E5310" s="0" t="n">
        <v>0.45</v>
      </c>
      <c r="F5310" s="0" t="n">
        <v>3133127</v>
      </c>
      <c r="G5310" s="151" t="s">
        <v>111</v>
      </c>
      <c r="H5310" s="151" t="s">
        <v>111</v>
      </c>
      <c r="I5310" s="152" t="s">
        <v>112</v>
      </c>
    </row>
    <row r="5311" customFormat="false" ht="12.75" hidden="false" customHeight="false" outlineLevel="0" collapsed="false">
      <c r="A5311" s="0" t="s">
        <v>72</v>
      </c>
      <c r="B5311" s="0" t="s">
        <v>80</v>
      </c>
      <c r="C5311" s="0" t="s">
        <v>108</v>
      </c>
      <c r="D5311" s="116" t="n">
        <v>42736</v>
      </c>
      <c r="E5311" s="158" t="n">
        <v>42767</v>
      </c>
      <c r="F5311" s="0" t="n">
        <v>2756501</v>
      </c>
      <c r="G5311" s="151" t="s">
        <v>111</v>
      </c>
      <c r="H5311" s="151" t="s">
        <v>111</v>
      </c>
      <c r="I5311" s="152" t="s">
        <v>109</v>
      </c>
    </row>
    <row r="5312" customFormat="false" ht="12.75" hidden="false" customHeight="false" outlineLevel="0" collapsed="false">
      <c r="A5312" s="0" t="s">
        <v>59</v>
      </c>
      <c r="B5312" s="0" t="s">
        <v>110</v>
      </c>
      <c r="C5312" s="0" t="s">
        <v>108</v>
      </c>
      <c r="D5312" s="116" t="n">
        <v>42767</v>
      </c>
      <c r="E5312" s="0" t="n">
        <v>1.215</v>
      </c>
      <c r="F5312" s="0" t="n">
        <v>3133100</v>
      </c>
      <c r="G5312" s="151" t="s">
        <v>111</v>
      </c>
      <c r="H5312" s="151" t="s">
        <v>111</v>
      </c>
      <c r="I5312" s="152" t="s">
        <v>112</v>
      </c>
    </row>
    <row r="5313" customFormat="false" ht="12.75" hidden="false" customHeight="false" outlineLevel="0" collapsed="false">
      <c r="A5313" s="0" t="s">
        <v>59</v>
      </c>
      <c r="B5313" s="0" t="s">
        <v>113</v>
      </c>
      <c r="C5313" s="0" t="s">
        <v>108</v>
      </c>
      <c r="D5313" s="116" t="n">
        <v>42767</v>
      </c>
      <c r="E5313" s="0" t="n">
        <v>0.05</v>
      </c>
      <c r="F5313" s="0" t="n">
        <v>3133101</v>
      </c>
      <c r="G5313" s="151" t="s">
        <v>111</v>
      </c>
      <c r="H5313" s="151" t="s">
        <v>111</v>
      </c>
      <c r="I5313" s="152" t="s">
        <v>112</v>
      </c>
    </row>
    <row r="5314" customFormat="false" ht="12.75" hidden="false" customHeight="false" outlineLevel="0" collapsed="false">
      <c r="A5314" s="0" t="s">
        <v>60</v>
      </c>
      <c r="B5314" s="0" t="s">
        <v>110</v>
      </c>
      <c r="C5314" s="0" t="s">
        <v>108</v>
      </c>
      <c r="D5314" s="116" t="n">
        <v>42767</v>
      </c>
      <c r="E5314" s="0" t="n">
        <v>1.215</v>
      </c>
      <c r="F5314" s="0" t="n">
        <v>3133102</v>
      </c>
      <c r="G5314" s="151" t="s">
        <v>111</v>
      </c>
      <c r="H5314" s="151" t="s">
        <v>111</v>
      </c>
      <c r="I5314" s="152" t="s">
        <v>112</v>
      </c>
    </row>
    <row r="5315" customFormat="false" ht="12.75" hidden="false" customHeight="false" outlineLevel="0" collapsed="false">
      <c r="A5315" s="0" t="s">
        <v>60</v>
      </c>
      <c r="B5315" s="0" t="s">
        <v>113</v>
      </c>
      <c r="C5315" s="0" t="s">
        <v>108</v>
      </c>
      <c r="D5315" s="116" t="n">
        <v>42767</v>
      </c>
      <c r="E5315" s="0" t="n">
        <v>0.32</v>
      </c>
      <c r="F5315" s="0" t="n">
        <v>3133103</v>
      </c>
      <c r="G5315" s="151" t="s">
        <v>111</v>
      </c>
      <c r="H5315" s="151" t="s">
        <v>111</v>
      </c>
      <c r="I5315" s="152" t="s">
        <v>112</v>
      </c>
    </row>
    <row r="5316" customFormat="false" ht="12.75" hidden="false" customHeight="false" outlineLevel="0" collapsed="false">
      <c r="A5316" s="0" t="s">
        <v>61</v>
      </c>
      <c r="B5316" s="0" t="s">
        <v>110</v>
      </c>
      <c r="C5316" s="0" t="s">
        <v>108</v>
      </c>
      <c r="D5316" s="116" t="n">
        <v>42767</v>
      </c>
      <c r="E5316" s="0" t="n">
        <v>1.215</v>
      </c>
      <c r="F5316" s="0" t="n">
        <v>3133104</v>
      </c>
      <c r="G5316" s="151" t="s">
        <v>111</v>
      </c>
      <c r="H5316" s="151" t="s">
        <v>111</v>
      </c>
      <c r="I5316" s="152" t="s">
        <v>112</v>
      </c>
    </row>
    <row r="5317" customFormat="false" ht="12.75" hidden="false" customHeight="false" outlineLevel="0" collapsed="false">
      <c r="A5317" s="0" t="s">
        <v>61</v>
      </c>
      <c r="B5317" s="0" t="s">
        <v>113</v>
      </c>
      <c r="C5317" s="0" t="s">
        <v>108</v>
      </c>
      <c r="D5317" s="116" t="n">
        <v>42767</v>
      </c>
      <c r="E5317" s="0" t="n">
        <v>0.05</v>
      </c>
      <c r="F5317" s="0" t="n">
        <v>3133105</v>
      </c>
      <c r="G5317" s="151" t="s">
        <v>111</v>
      </c>
      <c r="H5317" s="151" t="s">
        <v>111</v>
      </c>
      <c r="I5317" s="152" t="s">
        <v>112</v>
      </c>
    </row>
    <row r="5318" customFormat="false" ht="12.75" hidden="false" customHeight="false" outlineLevel="0" collapsed="false">
      <c r="A5318" s="0" t="s">
        <v>62</v>
      </c>
      <c r="B5318" s="0" t="s">
        <v>110</v>
      </c>
      <c r="C5318" s="0" t="s">
        <v>108</v>
      </c>
      <c r="D5318" s="116" t="n">
        <v>42767</v>
      </c>
      <c r="E5318" s="0" t="n">
        <v>1.215</v>
      </c>
      <c r="F5318" s="0" t="n">
        <v>3133106</v>
      </c>
      <c r="G5318" s="151" t="s">
        <v>111</v>
      </c>
      <c r="H5318" s="151" t="s">
        <v>111</v>
      </c>
      <c r="I5318" s="152" t="s">
        <v>112</v>
      </c>
    </row>
    <row r="5319" customFormat="false" ht="12.75" hidden="false" customHeight="false" outlineLevel="0" collapsed="false">
      <c r="A5319" s="0" t="s">
        <v>62</v>
      </c>
      <c r="B5319" s="0" t="s">
        <v>113</v>
      </c>
      <c r="C5319" s="0" t="s">
        <v>108</v>
      </c>
      <c r="D5319" s="116" t="n">
        <v>42767</v>
      </c>
      <c r="E5319" s="0" t="n">
        <v>0.32</v>
      </c>
      <c r="F5319" s="0" t="n">
        <v>3133107</v>
      </c>
      <c r="G5319" s="151" t="s">
        <v>111</v>
      </c>
      <c r="H5319" s="151" t="s">
        <v>111</v>
      </c>
      <c r="I5319" s="152" t="s">
        <v>112</v>
      </c>
    </row>
    <row r="5320" customFormat="false" ht="12.75" hidden="false" customHeight="false" outlineLevel="0" collapsed="false">
      <c r="A5320" s="0" t="s">
        <v>49</v>
      </c>
      <c r="B5320" s="0" t="s">
        <v>110</v>
      </c>
      <c r="C5320" s="0" t="s">
        <v>108</v>
      </c>
      <c r="D5320" s="116" t="n">
        <v>42767</v>
      </c>
      <c r="E5320" s="0" t="n">
        <v>1.04</v>
      </c>
      <c r="F5320" s="0" t="n">
        <v>3133108</v>
      </c>
      <c r="G5320" s="151" t="s">
        <v>111</v>
      </c>
      <c r="H5320" s="151" t="s">
        <v>111</v>
      </c>
      <c r="I5320" s="152" t="s">
        <v>112</v>
      </c>
    </row>
    <row r="5321" customFormat="false" ht="12.75" hidden="false" customHeight="false" outlineLevel="0" collapsed="false">
      <c r="A5321" s="0" t="s">
        <v>49</v>
      </c>
      <c r="B5321" s="0" t="s">
        <v>113</v>
      </c>
      <c r="C5321" s="0" t="s">
        <v>108</v>
      </c>
      <c r="D5321" s="116" t="n">
        <v>42767</v>
      </c>
      <c r="E5321" s="0" t="n">
        <v>0.05</v>
      </c>
      <c r="F5321" s="0" t="n">
        <v>3133109</v>
      </c>
      <c r="G5321" s="151" t="s">
        <v>111</v>
      </c>
      <c r="H5321" s="151" t="s">
        <v>111</v>
      </c>
      <c r="I5321" s="152" t="s">
        <v>112</v>
      </c>
    </row>
    <row r="5322" customFormat="false" ht="12.75" hidden="false" customHeight="false" outlineLevel="0" collapsed="false">
      <c r="A5322" s="0" t="s">
        <v>50</v>
      </c>
      <c r="B5322" s="0" t="s">
        <v>110</v>
      </c>
      <c r="C5322" s="0" t="s">
        <v>108</v>
      </c>
      <c r="D5322" s="116" t="n">
        <v>42767</v>
      </c>
      <c r="E5322" s="0" t="n">
        <v>1.6</v>
      </c>
      <c r="F5322" s="0" t="n">
        <v>3133110</v>
      </c>
      <c r="G5322" s="151" t="s">
        <v>111</v>
      </c>
      <c r="H5322" s="151" t="s">
        <v>111</v>
      </c>
      <c r="I5322" s="152" t="s">
        <v>112</v>
      </c>
    </row>
    <row r="5323" customFormat="false" ht="12.75" hidden="false" customHeight="false" outlineLevel="0" collapsed="false">
      <c r="A5323" s="0" t="s">
        <v>50</v>
      </c>
      <c r="B5323" s="0" t="s">
        <v>113</v>
      </c>
      <c r="C5323" s="0" t="s">
        <v>108</v>
      </c>
      <c r="D5323" s="116" t="n">
        <v>42767</v>
      </c>
      <c r="E5323" s="0" t="n">
        <v>-0.28</v>
      </c>
      <c r="F5323" s="0" t="n">
        <v>3133111</v>
      </c>
      <c r="G5323" s="151" t="s">
        <v>111</v>
      </c>
      <c r="H5323" s="151" t="s">
        <v>111</v>
      </c>
      <c r="I5323" s="152" t="s">
        <v>112</v>
      </c>
    </row>
    <row r="5324" customFormat="false" ht="12.75" hidden="false" customHeight="false" outlineLevel="0" collapsed="false">
      <c r="A5324" s="0" t="s">
        <v>51</v>
      </c>
      <c r="B5324" s="0" t="s">
        <v>110</v>
      </c>
      <c r="C5324" s="0" t="s">
        <v>108</v>
      </c>
      <c r="D5324" s="116" t="n">
        <v>42767</v>
      </c>
      <c r="E5324" s="0" t="n">
        <v>1.6</v>
      </c>
      <c r="F5324" s="0" t="n">
        <v>3133112</v>
      </c>
      <c r="G5324" s="151" t="s">
        <v>111</v>
      </c>
      <c r="H5324" s="151" t="s">
        <v>111</v>
      </c>
      <c r="I5324" s="152" t="s">
        <v>112</v>
      </c>
    </row>
    <row r="5325" customFormat="false" ht="12.75" hidden="false" customHeight="false" outlineLevel="0" collapsed="false">
      <c r="A5325" s="0" t="s">
        <v>51</v>
      </c>
      <c r="B5325" s="0" t="s">
        <v>113</v>
      </c>
      <c r="C5325" s="0" t="s">
        <v>108</v>
      </c>
      <c r="D5325" s="116" t="n">
        <v>42767</v>
      </c>
      <c r="E5325" s="0" t="n">
        <v>0.45</v>
      </c>
      <c r="F5325" s="0" t="n">
        <v>3133113</v>
      </c>
      <c r="G5325" s="151" t="s">
        <v>111</v>
      </c>
      <c r="H5325" s="151" t="s">
        <v>111</v>
      </c>
      <c r="I5325" s="152" t="s">
        <v>112</v>
      </c>
    </row>
    <row r="5326" customFormat="false" ht="12.75" hidden="false" customHeight="false" outlineLevel="0" collapsed="false">
      <c r="A5326" s="0" t="s">
        <v>52</v>
      </c>
      <c r="B5326" s="0" t="s">
        <v>110</v>
      </c>
      <c r="C5326" s="0" t="s">
        <v>108</v>
      </c>
      <c r="D5326" s="116" t="n">
        <v>42767</v>
      </c>
      <c r="E5326" s="0" t="n">
        <v>1.6</v>
      </c>
      <c r="F5326" s="0" t="n">
        <v>3133114</v>
      </c>
      <c r="G5326" s="151" t="s">
        <v>111</v>
      </c>
      <c r="H5326" s="151" t="s">
        <v>111</v>
      </c>
      <c r="I5326" s="152" t="s">
        <v>112</v>
      </c>
    </row>
    <row r="5327" customFormat="false" ht="12.75" hidden="false" customHeight="false" outlineLevel="0" collapsed="false">
      <c r="A5327" s="0" t="s">
        <v>52</v>
      </c>
      <c r="B5327" s="0" t="s">
        <v>113</v>
      </c>
      <c r="C5327" s="0" t="s">
        <v>108</v>
      </c>
      <c r="D5327" s="116" t="n">
        <v>42767</v>
      </c>
      <c r="E5327" s="0" t="n">
        <v>-0.2</v>
      </c>
      <c r="F5327" s="0" t="n">
        <v>3133115</v>
      </c>
      <c r="G5327" s="151" t="s">
        <v>111</v>
      </c>
      <c r="H5327" s="151" t="s">
        <v>111</v>
      </c>
      <c r="I5327" s="152" t="s">
        <v>112</v>
      </c>
    </row>
    <row r="5328" customFormat="false" ht="12.75" hidden="false" customHeight="false" outlineLevel="0" collapsed="false">
      <c r="A5328" s="0" t="s">
        <v>17</v>
      </c>
      <c r="B5328" s="0" t="s">
        <v>110</v>
      </c>
      <c r="C5328" s="0" t="s">
        <v>108</v>
      </c>
      <c r="D5328" s="116" t="n">
        <v>42767</v>
      </c>
      <c r="E5328" s="0" t="n">
        <v>0</v>
      </c>
      <c r="F5328" s="0" t="n">
        <v>3133116</v>
      </c>
      <c r="G5328" s="151" t="s">
        <v>111</v>
      </c>
      <c r="H5328" s="151" t="s">
        <v>111</v>
      </c>
      <c r="I5328" s="152" t="s">
        <v>112</v>
      </c>
    </row>
    <row r="5329" customFormat="false" ht="12.75" hidden="false" customHeight="false" outlineLevel="0" collapsed="false">
      <c r="A5329" s="0" t="s">
        <v>17</v>
      </c>
      <c r="B5329" s="0" t="s">
        <v>113</v>
      </c>
      <c r="C5329" s="0" t="s">
        <v>108</v>
      </c>
      <c r="D5329" s="116" t="n">
        <v>42767</v>
      </c>
      <c r="E5329" s="0" t="n">
        <v>0</v>
      </c>
      <c r="F5329" s="0" t="n">
        <v>3133117</v>
      </c>
      <c r="G5329" s="151" t="s">
        <v>111</v>
      </c>
      <c r="H5329" s="151" t="s">
        <v>111</v>
      </c>
      <c r="I5329" s="152" t="s">
        <v>112</v>
      </c>
    </row>
    <row r="5330" customFormat="false" ht="12.75" hidden="false" customHeight="false" outlineLevel="0" collapsed="false">
      <c r="A5330" s="0" t="s">
        <v>18</v>
      </c>
      <c r="B5330" s="0" t="s">
        <v>110</v>
      </c>
      <c r="C5330" s="0" t="s">
        <v>108</v>
      </c>
      <c r="D5330" s="116" t="n">
        <v>42767</v>
      </c>
      <c r="E5330" s="0" t="n">
        <v>0</v>
      </c>
      <c r="F5330" s="0" t="n">
        <v>3133118</v>
      </c>
      <c r="G5330" s="151" t="s">
        <v>111</v>
      </c>
      <c r="H5330" s="151" t="s">
        <v>111</v>
      </c>
      <c r="I5330" s="152" t="s">
        <v>112</v>
      </c>
    </row>
    <row r="5331" customFormat="false" ht="12.75" hidden="false" customHeight="false" outlineLevel="0" collapsed="false">
      <c r="A5331" s="0" t="s">
        <v>18</v>
      </c>
      <c r="B5331" s="0" t="s">
        <v>113</v>
      </c>
      <c r="C5331" s="0" t="s">
        <v>108</v>
      </c>
      <c r="D5331" s="116" t="n">
        <v>42767</v>
      </c>
      <c r="E5331" s="0" t="n">
        <v>0</v>
      </c>
      <c r="F5331" s="0" t="n">
        <v>3133119</v>
      </c>
      <c r="G5331" s="151" t="s">
        <v>111</v>
      </c>
      <c r="H5331" s="151" t="s">
        <v>111</v>
      </c>
      <c r="I5331" s="152" t="s">
        <v>112</v>
      </c>
    </row>
    <row r="5332" customFormat="false" ht="12.75" hidden="false" customHeight="false" outlineLevel="0" collapsed="false">
      <c r="A5332" s="0" t="s">
        <v>19</v>
      </c>
      <c r="B5332" s="0" t="s">
        <v>110</v>
      </c>
      <c r="C5332" s="0" t="s">
        <v>108</v>
      </c>
      <c r="D5332" s="116" t="n">
        <v>42767</v>
      </c>
      <c r="E5332" s="0" t="n">
        <v>0</v>
      </c>
      <c r="F5332" s="0" t="n">
        <v>3133120</v>
      </c>
      <c r="G5332" s="151" t="s">
        <v>111</v>
      </c>
      <c r="H5332" s="151" t="s">
        <v>111</v>
      </c>
      <c r="I5332" s="152" t="s">
        <v>112</v>
      </c>
    </row>
    <row r="5333" customFormat="false" ht="12.75" hidden="false" customHeight="false" outlineLevel="0" collapsed="false">
      <c r="A5333" s="0" t="s">
        <v>19</v>
      </c>
      <c r="B5333" s="0" t="s">
        <v>113</v>
      </c>
      <c r="C5333" s="0" t="s">
        <v>108</v>
      </c>
      <c r="D5333" s="116" t="n">
        <v>42767</v>
      </c>
      <c r="E5333" s="0" t="n">
        <v>0</v>
      </c>
      <c r="F5333" s="0" t="n">
        <v>3133121</v>
      </c>
      <c r="G5333" s="151" t="s">
        <v>111</v>
      </c>
      <c r="H5333" s="151" t="s">
        <v>111</v>
      </c>
      <c r="I5333" s="152" t="s">
        <v>112</v>
      </c>
    </row>
    <row r="5334" customFormat="false" ht="12.75" hidden="false" customHeight="false" outlineLevel="0" collapsed="false">
      <c r="A5334" s="0" t="s">
        <v>21</v>
      </c>
      <c r="B5334" s="0" t="s">
        <v>110</v>
      </c>
      <c r="C5334" s="0" t="s">
        <v>108</v>
      </c>
      <c r="D5334" s="116" t="n">
        <v>42767</v>
      </c>
      <c r="E5334" s="0" t="n">
        <v>0</v>
      </c>
      <c r="F5334" s="0" t="n">
        <v>3133122</v>
      </c>
      <c r="G5334" s="151" t="s">
        <v>111</v>
      </c>
      <c r="H5334" s="151" t="s">
        <v>111</v>
      </c>
      <c r="I5334" s="152" t="s">
        <v>112</v>
      </c>
    </row>
    <row r="5335" customFormat="false" ht="12.75" hidden="false" customHeight="false" outlineLevel="0" collapsed="false">
      <c r="A5335" s="0" t="s">
        <v>21</v>
      </c>
      <c r="B5335" s="0" t="s">
        <v>113</v>
      </c>
      <c r="C5335" s="0" t="s">
        <v>108</v>
      </c>
      <c r="D5335" s="116" t="n">
        <v>42767</v>
      </c>
      <c r="E5335" s="0" t="n">
        <v>0</v>
      </c>
      <c r="F5335" s="0" t="n">
        <v>3133123</v>
      </c>
      <c r="G5335" s="151" t="s">
        <v>111</v>
      </c>
      <c r="H5335" s="151" t="s">
        <v>111</v>
      </c>
      <c r="I5335" s="152" t="s">
        <v>112</v>
      </c>
    </row>
    <row r="5336" customFormat="false" ht="12.75" hidden="false" customHeight="false" outlineLevel="0" collapsed="false">
      <c r="A5336" s="0" t="s">
        <v>73</v>
      </c>
      <c r="B5336" s="0" t="s">
        <v>80</v>
      </c>
      <c r="C5336" s="0" t="s">
        <v>108</v>
      </c>
      <c r="D5336" s="116" t="n">
        <v>42767</v>
      </c>
      <c r="E5336" s="0" t="n">
        <v>0.05</v>
      </c>
      <c r="F5336" s="0" t="n">
        <v>3133124</v>
      </c>
      <c r="G5336" s="151" t="s">
        <v>111</v>
      </c>
      <c r="H5336" s="151" t="s">
        <v>111</v>
      </c>
      <c r="I5336" s="152" t="s">
        <v>112</v>
      </c>
    </row>
    <row r="5337" customFormat="false" ht="12.75" hidden="false" customHeight="false" outlineLevel="0" collapsed="false">
      <c r="A5337" s="0" t="s">
        <v>74</v>
      </c>
      <c r="B5337" s="0" t="s">
        <v>80</v>
      </c>
      <c r="C5337" s="0" t="s">
        <v>108</v>
      </c>
      <c r="D5337" s="116" t="n">
        <v>42767</v>
      </c>
      <c r="E5337" s="0" t="n">
        <v>0.45</v>
      </c>
      <c r="F5337" s="0" t="n">
        <v>3133125</v>
      </c>
      <c r="G5337" s="151" t="s">
        <v>111</v>
      </c>
      <c r="H5337" s="151" t="s">
        <v>111</v>
      </c>
      <c r="I5337" s="152" t="s">
        <v>112</v>
      </c>
    </row>
    <row r="5338" customFormat="false" ht="12.75" hidden="false" customHeight="false" outlineLevel="0" collapsed="false">
      <c r="A5338" s="0" t="s">
        <v>75</v>
      </c>
      <c r="B5338" s="0" t="s">
        <v>80</v>
      </c>
      <c r="C5338" s="0" t="s">
        <v>108</v>
      </c>
      <c r="D5338" s="116" t="n">
        <v>42767</v>
      </c>
      <c r="E5338" s="0" t="n">
        <v>-0.2</v>
      </c>
      <c r="F5338" s="0" t="n">
        <v>3133126</v>
      </c>
      <c r="G5338" s="151" t="s">
        <v>111</v>
      </c>
      <c r="H5338" s="151" t="s">
        <v>111</v>
      </c>
      <c r="I5338" s="152" t="s">
        <v>112</v>
      </c>
    </row>
    <row r="5339" customFormat="false" ht="12.75" hidden="false" customHeight="false" outlineLevel="0" collapsed="false">
      <c r="A5339" s="0" t="s">
        <v>76</v>
      </c>
      <c r="B5339" s="0" t="s">
        <v>80</v>
      </c>
      <c r="C5339" s="0" t="s">
        <v>108</v>
      </c>
      <c r="D5339" s="116" t="n">
        <v>42767</v>
      </c>
      <c r="E5339" s="0" t="n">
        <v>0.45</v>
      </c>
      <c r="F5339" s="0" t="n">
        <v>3133127</v>
      </c>
      <c r="G5339" s="151" t="s">
        <v>111</v>
      </c>
      <c r="H5339" s="151" t="s">
        <v>111</v>
      </c>
      <c r="I5339" s="152" t="s">
        <v>112</v>
      </c>
    </row>
    <row r="5340" customFormat="false" ht="12.75" hidden="false" customHeight="false" outlineLevel="0" collapsed="false">
      <c r="A5340" s="0" t="s">
        <v>72</v>
      </c>
      <c r="B5340" s="0" t="s">
        <v>80</v>
      </c>
      <c r="C5340" s="0" t="s">
        <v>108</v>
      </c>
      <c r="D5340" s="116" t="n">
        <v>42767</v>
      </c>
      <c r="E5340" s="158" t="n">
        <v>42795</v>
      </c>
      <c r="F5340" s="0" t="n">
        <v>2756530</v>
      </c>
      <c r="G5340" s="151" t="s">
        <v>111</v>
      </c>
      <c r="H5340" s="151" t="s">
        <v>111</v>
      </c>
      <c r="I5340" s="152" t="s">
        <v>109</v>
      </c>
    </row>
    <row r="5341" customFormat="false" ht="12.75" hidden="false" customHeight="false" outlineLevel="0" collapsed="false">
      <c r="A5341" s="0" t="s">
        <v>59</v>
      </c>
      <c r="B5341" s="0" t="s">
        <v>110</v>
      </c>
      <c r="C5341" s="0" t="s">
        <v>108</v>
      </c>
      <c r="D5341" s="116" t="n">
        <v>42795</v>
      </c>
      <c r="E5341" s="0" t="n">
        <v>0.655</v>
      </c>
      <c r="F5341" s="0" t="n">
        <v>3133100</v>
      </c>
      <c r="G5341" s="151" t="s">
        <v>111</v>
      </c>
      <c r="H5341" s="151" t="s">
        <v>111</v>
      </c>
      <c r="I5341" s="152" t="s">
        <v>112</v>
      </c>
    </row>
    <row r="5342" customFormat="false" ht="12.75" hidden="false" customHeight="false" outlineLevel="0" collapsed="false">
      <c r="A5342" s="0" t="s">
        <v>59</v>
      </c>
      <c r="B5342" s="0" t="s">
        <v>113</v>
      </c>
      <c r="C5342" s="0" t="s">
        <v>108</v>
      </c>
      <c r="D5342" s="116" t="n">
        <v>42795</v>
      </c>
      <c r="E5342" s="0" t="n">
        <v>0.05</v>
      </c>
      <c r="F5342" s="0" t="n">
        <v>3133101</v>
      </c>
      <c r="G5342" s="151" t="s">
        <v>111</v>
      </c>
      <c r="H5342" s="151" t="s">
        <v>111</v>
      </c>
      <c r="I5342" s="152" t="s">
        <v>112</v>
      </c>
    </row>
    <row r="5343" customFormat="false" ht="12.75" hidden="false" customHeight="false" outlineLevel="0" collapsed="false">
      <c r="A5343" s="0" t="s">
        <v>60</v>
      </c>
      <c r="B5343" s="0" t="s">
        <v>110</v>
      </c>
      <c r="C5343" s="0" t="s">
        <v>108</v>
      </c>
      <c r="D5343" s="116" t="n">
        <v>42795</v>
      </c>
      <c r="E5343" s="0" t="n">
        <v>0.655</v>
      </c>
      <c r="F5343" s="0" t="n">
        <v>3133102</v>
      </c>
      <c r="G5343" s="151" t="s">
        <v>111</v>
      </c>
      <c r="H5343" s="151" t="s">
        <v>111</v>
      </c>
      <c r="I5343" s="152" t="s">
        <v>112</v>
      </c>
    </row>
    <row r="5344" customFormat="false" ht="12.75" hidden="false" customHeight="false" outlineLevel="0" collapsed="false">
      <c r="A5344" s="0" t="s">
        <v>60</v>
      </c>
      <c r="B5344" s="0" t="s">
        <v>113</v>
      </c>
      <c r="C5344" s="0" t="s">
        <v>108</v>
      </c>
      <c r="D5344" s="116" t="n">
        <v>42795</v>
      </c>
      <c r="E5344" s="0" t="n">
        <v>0.15</v>
      </c>
      <c r="F5344" s="0" t="n">
        <v>3133103</v>
      </c>
      <c r="G5344" s="151" t="s">
        <v>111</v>
      </c>
      <c r="H5344" s="151" t="s">
        <v>111</v>
      </c>
      <c r="I5344" s="152" t="s">
        <v>112</v>
      </c>
    </row>
    <row r="5345" customFormat="false" ht="12.75" hidden="false" customHeight="false" outlineLevel="0" collapsed="false">
      <c r="A5345" s="0" t="s">
        <v>61</v>
      </c>
      <c r="B5345" s="0" t="s">
        <v>110</v>
      </c>
      <c r="C5345" s="0" t="s">
        <v>108</v>
      </c>
      <c r="D5345" s="116" t="n">
        <v>42795</v>
      </c>
      <c r="E5345" s="0" t="n">
        <v>0.655</v>
      </c>
      <c r="F5345" s="0" t="n">
        <v>3133104</v>
      </c>
      <c r="G5345" s="151" t="s">
        <v>111</v>
      </c>
      <c r="H5345" s="151" t="s">
        <v>111</v>
      </c>
      <c r="I5345" s="152" t="s">
        <v>112</v>
      </c>
    </row>
    <row r="5346" customFormat="false" ht="12.75" hidden="false" customHeight="false" outlineLevel="0" collapsed="false">
      <c r="A5346" s="0" t="s">
        <v>61</v>
      </c>
      <c r="B5346" s="0" t="s">
        <v>113</v>
      </c>
      <c r="C5346" s="0" t="s">
        <v>108</v>
      </c>
      <c r="D5346" s="116" t="n">
        <v>42795</v>
      </c>
      <c r="E5346" s="0" t="n">
        <v>0.05</v>
      </c>
      <c r="F5346" s="0" t="n">
        <v>3133105</v>
      </c>
      <c r="G5346" s="151" t="s">
        <v>111</v>
      </c>
      <c r="H5346" s="151" t="s">
        <v>111</v>
      </c>
      <c r="I5346" s="152" t="s">
        <v>112</v>
      </c>
    </row>
    <row r="5347" customFormat="false" ht="12.75" hidden="false" customHeight="false" outlineLevel="0" collapsed="false">
      <c r="A5347" s="0" t="s">
        <v>62</v>
      </c>
      <c r="B5347" s="0" t="s">
        <v>110</v>
      </c>
      <c r="C5347" s="0" t="s">
        <v>108</v>
      </c>
      <c r="D5347" s="116" t="n">
        <v>42795</v>
      </c>
      <c r="E5347" s="0" t="n">
        <v>0.655</v>
      </c>
      <c r="F5347" s="0" t="n">
        <v>3133106</v>
      </c>
      <c r="G5347" s="151" t="s">
        <v>111</v>
      </c>
      <c r="H5347" s="151" t="s">
        <v>111</v>
      </c>
      <c r="I5347" s="152" t="s">
        <v>112</v>
      </c>
    </row>
    <row r="5348" customFormat="false" ht="12.75" hidden="false" customHeight="false" outlineLevel="0" collapsed="false">
      <c r="A5348" s="0" t="s">
        <v>62</v>
      </c>
      <c r="B5348" s="0" t="s">
        <v>113</v>
      </c>
      <c r="C5348" s="0" t="s">
        <v>108</v>
      </c>
      <c r="D5348" s="116" t="n">
        <v>42795</v>
      </c>
      <c r="E5348" s="0" t="n">
        <v>0.15</v>
      </c>
      <c r="F5348" s="0" t="n">
        <v>3133107</v>
      </c>
      <c r="G5348" s="151" t="s">
        <v>111</v>
      </c>
      <c r="H5348" s="151" t="s">
        <v>111</v>
      </c>
      <c r="I5348" s="152" t="s">
        <v>112</v>
      </c>
    </row>
    <row r="5349" customFormat="false" ht="12.75" hidden="false" customHeight="false" outlineLevel="0" collapsed="false">
      <c r="A5349" s="0" t="s">
        <v>49</v>
      </c>
      <c r="B5349" s="0" t="s">
        <v>110</v>
      </c>
      <c r="C5349" s="0" t="s">
        <v>108</v>
      </c>
      <c r="D5349" s="116" t="n">
        <v>42795</v>
      </c>
      <c r="E5349" s="0" t="n">
        <v>0.54</v>
      </c>
      <c r="F5349" s="0" t="n">
        <v>3133108</v>
      </c>
      <c r="G5349" s="151" t="s">
        <v>111</v>
      </c>
      <c r="H5349" s="151" t="s">
        <v>111</v>
      </c>
      <c r="I5349" s="152" t="s">
        <v>112</v>
      </c>
    </row>
    <row r="5350" customFormat="false" ht="12.75" hidden="false" customHeight="false" outlineLevel="0" collapsed="false">
      <c r="A5350" s="0" t="s">
        <v>49</v>
      </c>
      <c r="B5350" s="0" t="s">
        <v>113</v>
      </c>
      <c r="C5350" s="0" t="s">
        <v>108</v>
      </c>
      <c r="D5350" s="116" t="n">
        <v>42795</v>
      </c>
      <c r="E5350" s="0" t="n">
        <v>0.05</v>
      </c>
      <c r="F5350" s="0" t="n">
        <v>3133109</v>
      </c>
      <c r="G5350" s="151" t="s">
        <v>111</v>
      </c>
      <c r="H5350" s="151" t="s">
        <v>111</v>
      </c>
      <c r="I5350" s="152" t="s">
        <v>112</v>
      </c>
    </row>
    <row r="5351" customFormat="false" ht="12.75" hidden="false" customHeight="false" outlineLevel="0" collapsed="false">
      <c r="A5351" s="0" t="s">
        <v>50</v>
      </c>
      <c r="B5351" s="0" t="s">
        <v>110</v>
      </c>
      <c r="C5351" s="0" t="s">
        <v>108</v>
      </c>
      <c r="D5351" s="116" t="n">
        <v>42795</v>
      </c>
      <c r="E5351" s="0" t="n">
        <v>0.69</v>
      </c>
      <c r="F5351" s="0" t="n">
        <v>3133110</v>
      </c>
      <c r="G5351" s="151" t="s">
        <v>111</v>
      </c>
      <c r="H5351" s="151" t="s">
        <v>111</v>
      </c>
      <c r="I5351" s="152" t="s">
        <v>112</v>
      </c>
    </row>
    <row r="5352" customFormat="false" ht="12.75" hidden="false" customHeight="false" outlineLevel="0" collapsed="false">
      <c r="A5352" s="0" t="s">
        <v>50</v>
      </c>
      <c r="B5352" s="0" t="s">
        <v>113</v>
      </c>
      <c r="C5352" s="0" t="s">
        <v>108</v>
      </c>
      <c r="D5352" s="116" t="n">
        <v>42795</v>
      </c>
      <c r="E5352" s="0" t="n">
        <v>-0.17</v>
      </c>
      <c r="F5352" s="0" t="n">
        <v>3133111</v>
      </c>
      <c r="G5352" s="151" t="s">
        <v>111</v>
      </c>
      <c r="H5352" s="151" t="s">
        <v>111</v>
      </c>
      <c r="I5352" s="152" t="s">
        <v>112</v>
      </c>
    </row>
    <row r="5353" customFormat="false" ht="12.75" hidden="false" customHeight="false" outlineLevel="0" collapsed="false">
      <c r="A5353" s="0" t="s">
        <v>51</v>
      </c>
      <c r="B5353" s="0" t="s">
        <v>110</v>
      </c>
      <c r="C5353" s="0" t="s">
        <v>108</v>
      </c>
      <c r="D5353" s="116" t="n">
        <v>42795</v>
      </c>
      <c r="E5353" s="0" t="n">
        <v>0.69</v>
      </c>
      <c r="F5353" s="0" t="n">
        <v>3133112</v>
      </c>
      <c r="G5353" s="151" t="s">
        <v>111</v>
      </c>
      <c r="H5353" s="151" t="s">
        <v>111</v>
      </c>
      <c r="I5353" s="152" t="s">
        <v>112</v>
      </c>
    </row>
    <row r="5354" customFormat="false" ht="12.75" hidden="false" customHeight="false" outlineLevel="0" collapsed="false">
      <c r="A5354" s="0" t="s">
        <v>51</v>
      </c>
      <c r="B5354" s="0" t="s">
        <v>113</v>
      </c>
      <c r="C5354" s="0" t="s">
        <v>108</v>
      </c>
      <c r="D5354" s="116" t="n">
        <v>42795</v>
      </c>
      <c r="E5354" s="0" t="n">
        <v>0.1</v>
      </c>
      <c r="F5354" s="0" t="n">
        <v>3133113</v>
      </c>
      <c r="G5354" s="151" t="s">
        <v>111</v>
      </c>
      <c r="H5354" s="151" t="s">
        <v>111</v>
      </c>
      <c r="I5354" s="152" t="s">
        <v>112</v>
      </c>
    </row>
    <row r="5355" customFormat="false" ht="12.75" hidden="false" customHeight="false" outlineLevel="0" collapsed="false">
      <c r="A5355" s="0" t="s">
        <v>52</v>
      </c>
      <c r="B5355" s="0" t="s">
        <v>110</v>
      </c>
      <c r="C5355" s="0" t="s">
        <v>108</v>
      </c>
      <c r="D5355" s="116" t="n">
        <v>42795</v>
      </c>
      <c r="E5355" s="0" t="n">
        <v>0.69</v>
      </c>
      <c r="F5355" s="0" t="n">
        <v>3133114</v>
      </c>
      <c r="G5355" s="151" t="s">
        <v>111</v>
      </c>
      <c r="H5355" s="151" t="s">
        <v>111</v>
      </c>
      <c r="I5355" s="152" t="s">
        <v>112</v>
      </c>
    </row>
    <row r="5356" customFormat="false" ht="12.75" hidden="false" customHeight="false" outlineLevel="0" collapsed="false">
      <c r="A5356" s="0" t="s">
        <v>52</v>
      </c>
      <c r="B5356" s="0" t="s">
        <v>113</v>
      </c>
      <c r="C5356" s="0" t="s">
        <v>108</v>
      </c>
      <c r="D5356" s="116" t="n">
        <v>42795</v>
      </c>
      <c r="E5356" s="0" t="n">
        <v>-0.05</v>
      </c>
      <c r="F5356" s="0" t="n">
        <v>3133115</v>
      </c>
      <c r="G5356" s="151" t="s">
        <v>111</v>
      </c>
      <c r="H5356" s="151" t="s">
        <v>111</v>
      </c>
      <c r="I5356" s="152" t="s">
        <v>112</v>
      </c>
    </row>
    <row r="5357" customFormat="false" ht="12.75" hidden="false" customHeight="false" outlineLevel="0" collapsed="false">
      <c r="A5357" s="0" t="s">
        <v>17</v>
      </c>
      <c r="B5357" s="0" t="s">
        <v>110</v>
      </c>
      <c r="C5357" s="0" t="s">
        <v>108</v>
      </c>
      <c r="D5357" s="116" t="n">
        <v>42795</v>
      </c>
      <c r="E5357" s="0" t="n">
        <v>0</v>
      </c>
      <c r="F5357" s="0" t="n">
        <v>3133116</v>
      </c>
      <c r="G5357" s="151" t="s">
        <v>111</v>
      </c>
      <c r="H5357" s="151" t="s">
        <v>111</v>
      </c>
      <c r="I5357" s="152" t="s">
        <v>112</v>
      </c>
    </row>
    <row r="5358" customFormat="false" ht="12.75" hidden="false" customHeight="false" outlineLevel="0" collapsed="false">
      <c r="A5358" s="0" t="s">
        <v>17</v>
      </c>
      <c r="B5358" s="0" t="s">
        <v>113</v>
      </c>
      <c r="C5358" s="0" t="s">
        <v>108</v>
      </c>
      <c r="D5358" s="116" t="n">
        <v>42795</v>
      </c>
      <c r="E5358" s="0" t="n">
        <v>0</v>
      </c>
      <c r="F5358" s="0" t="n">
        <v>3133117</v>
      </c>
      <c r="G5358" s="151" t="s">
        <v>111</v>
      </c>
      <c r="H5358" s="151" t="s">
        <v>111</v>
      </c>
      <c r="I5358" s="152" t="s">
        <v>112</v>
      </c>
    </row>
    <row r="5359" customFormat="false" ht="12.75" hidden="false" customHeight="false" outlineLevel="0" collapsed="false">
      <c r="A5359" s="0" t="s">
        <v>18</v>
      </c>
      <c r="B5359" s="0" t="s">
        <v>110</v>
      </c>
      <c r="C5359" s="0" t="s">
        <v>108</v>
      </c>
      <c r="D5359" s="116" t="n">
        <v>42795</v>
      </c>
      <c r="E5359" s="0" t="n">
        <v>0</v>
      </c>
      <c r="F5359" s="0" t="n">
        <v>3133118</v>
      </c>
      <c r="G5359" s="151" t="s">
        <v>111</v>
      </c>
      <c r="H5359" s="151" t="s">
        <v>111</v>
      </c>
      <c r="I5359" s="152" t="s">
        <v>112</v>
      </c>
    </row>
    <row r="5360" customFormat="false" ht="12.75" hidden="false" customHeight="false" outlineLevel="0" collapsed="false">
      <c r="A5360" s="0" t="s">
        <v>18</v>
      </c>
      <c r="B5360" s="0" t="s">
        <v>113</v>
      </c>
      <c r="C5360" s="0" t="s">
        <v>108</v>
      </c>
      <c r="D5360" s="116" t="n">
        <v>42795</v>
      </c>
      <c r="E5360" s="0" t="n">
        <v>0</v>
      </c>
      <c r="F5360" s="0" t="n">
        <v>3133119</v>
      </c>
      <c r="G5360" s="151" t="s">
        <v>111</v>
      </c>
      <c r="H5360" s="151" t="s">
        <v>111</v>
      </c>
      <c r="I5360" s="152" t="s">
        <v>112</v>
      </c>
    </row>
    <row r="5361" customFormat="false" ht="12.75" hidden="false" customHeight="false" outlineLevel="0" collapsed="false">
      <c r="A5361" s="0" t="s">
        <v>19</v>
      </c>
      <c r="B5361" s="0" t="s">
        <v>110</v>
      </c>
      <c r="C5361" s="0" t="s">
        <v>108</v>
      </c>
      <c r="D5361" s="116" t="n">
        <v>42795</v>
      </c>
      <c r="E5361" s="0" t="n">
        <v>0</v>
      </c>
      <c r="F5361" s="0" t="n">
        <v>3133120</v>
      </c>
      <c r="G5361" s="151" t="s">
        <v>111</v>
      </c>
      <c r="H5361" s="151" t="s">
        <v>111</v>
      </c>
      <c r="I5361" s="152" t="s">
        <v>112</v>
      </c>
    </row>
    <row r="5362" customFormat="false" ht="12.75" hidden="false" customHeight="false" outlineLevel="0" collapsed="false">
      <c r="A5362" s="0" t="s">
        <v>19</v>
      </c>
      <c r="B5362" s="0" t="s">
        <v>113</v>
      </c>
      <c r="C5362" s="0" t="s">
        <v>108</v>
      </c>
      <c r="D5362" s="116" t="n">
        <v>42795</v>
      </c>
      <c r="E5362" s="0" t="n">
        <v>0</v>
      </c>
      <c r="F5362" s="0" t="n">
        <v>3133121</v>
      </c>
      <c r="G5362" s="151" t="s">
        <v>111</v>
      </c>
      <c r="H5362" s="151" t="s">
        <v>111</v>
      </c>
      <c r="I5362" s="152" t="s">
        <v>112</v>
      </c>
    </row>
    <row r="5363" customFormat="false" ht="12.75" hidden="false" customHeight="false" outlineLevel="0" collapsed="false">
      <c r="A5363" s="0" t="s">
        <v>21</v>
      </c>
      <c r="B5363" s="0" t="s">
        <v>110</v>
      </c>
      <c r="C5363" s="0" t="s">
        <v>108</v>
      </c>
      <c r="D5363" s="116" t="n">
        <v>42795</v>
      </c>
      <c r="E5363" s="0" t="n">
        <v>0</v>
      </c>
      <c r="F5363" s="0" t="n">
        <v>3133122</v>
      </c>
      <c r="G5363" s="151" t="s">
        <v>111</v>
      </c>
      <c r="H5363" s="151" t="s">
        <v>111</v>
      </c>
      <c r="I5363" s="152" t="s">
        <v>112</v>
      </c>
    </row>
    <row r="5364" customFormat="false" ht="12.75" hidden="false" customHeight="false" outlineLevel="0" collapsed="false">
      <c r="A5364" s="0" t="s">
        <v>21</v>
      </c>
      <c r="B5364" s="0" t="s">
        <v>113</v>
      </c>
      <c r="C5364" s="0" t="s">
        <v>108</v>
      </c>
      <c r="D5364" s="116" t="n">
        <v>42795</v>
      </c>
      <c r="E5364" s="0" t="n">
        <v>0</v>
      </c>
      <c r="F5364" s="0" t="n">
        <v>3133123</v>
      </c>
      <c r="G5364" s="151" t="s">
        <v>111</v>
      </c>
      <c r="H5364" s="151" t="s">
        <v>111</v>
      </c>
      <c r="I5364" s="152" t="s">
        <v>112</v>
      </c>
    </row>
    <row r="5365" customFormat="false" ht="12.75" hidden="false" customHeight="false" outlineLevel="0" collapsed="false">
      <c r="A5365" s="0" t="s">
        <v>73</v>
      </c>
      <c r="B5365" s="0" t="s">
        <v>80</v>
      </c>
      <c r="C5365" s="0" t="s">
        <v>108</v>
      </c>
      <c r="D5365" s="116" t="n">
        <v>42795</v>
      </c>
      <c r="E5365" s="0" t="n">
        <v>0.05</v>
      </c>
      <c r="F5365" s="0" t="n">
        <v>3133124</v>
      </c>
      <c r="G5365" s="151" t="s">
        <v>111</v>
      </c>
      <c r="H5365" s="151" t="s">
        <v>111</v>
      </c>
      <c r="I5365" s="152" t="s">
        <v>112</v>
      </c>
    </row>
    <row r="5366" customFormat="false" ht="12.75" hidden="false" customHeight="false" outlineLevel="0" collapsed="false">
      <c r="A5366" s="0" t="s">
        <v>74</v>
      </c>
      <c r="B5366" s="0" t="s">
        <v>80</v>
      </c>
      <c r="C5366" s="0" t="s">
        <v>108</v>
      </c>
      <c r="D5366" s="116" t="n">
        <v>42795</v>
      </c>
      <c r="E5366" s="0" t="n">
        <v>0.1</v>
      </c>
      <c r="F5366" s="0" t="n">
        <v>3133125</v>
      </c>
      <c r="G5366" s="151" t="s">
        <v>111</v>
      </c>
      <c r="H5366" s="151" t="s">
        <v>111</v>
      </c>
      <c r="I5366" s="152" t="s">
        <v>112</v>
      </c>
    </row>
    <row r="5367" customFormat="false" ht="12.75" hidden="false" customHeight="false" outlineLevel="0" collapsed="false">
      <c r="A5367" s="0" t="s">
        <v>75</v>
      </c>
      <c r="B5367" s="0" t="s">
        <v>80</v>
      </c>
      <c r="C5367" s="0" t="s">
        <v>108</v>
      </c>
      <c r="D5367" s="116" t="n">
        <v>42795</v>
      </c>
      <c r="E5367" s="0" t="n">
        <v>-0.05</v>
      </c>
      <c r="F5367" s="0" t="n">
        <v>3133126</v>
      </c>
      <c r="G5367" s="151" t="s">
        <v>111</v>
      </c>
      <c r="H5367" s="151" t="s">
        <v>111</v>
      </c>
      <c r="I5367" s="152" t="s">
        <v>112</v>
      </c>
    </row>
    <row r="5368" customFormat="false" ht="12.75" hidden="false" customHeight="false" outlineLevel="0" collapsed="false">
      <c r="A5368" s="0" t="s">
        <v>76</v>
      </c>
      <c r="B5368" s="0" t="s">
        <v>80</v>
      </c>
      <c r="C5368" s="0" t="s">
        <v>108</v>
      </c>
      <c r="D5368" s="116" t="n">
        <v>42795</v>
      </c>
      <c r="E5368" s="0" t="n">
        <v>0.1</v>
      </c>
      <c r="F5368" s="0" t="n">
        <v>3133127</v>
      </c>
      <c r="G5368" s="151" t="s">
        <v>111</v>
      </c>
      <c r="H5368" s="151" t="s">
        <v>111</v>
      </c>
      <c r="I5368" s="152" t="s">
        <v>112</v>
      </c>
    </row>
    <row r="5369" customFormat="false" ht="12.75" hidden="false" customHeight="false" outlineLevel="0" collapsed="false">
      <c r="A5369" s="0" t="s">
        <v>72</v>
      </c>
      <c r="B5369" s="0" t="s">
        <v>80</v>
      </c>
      <c r="C5369" s="0" t="s">
        <v>108</v>
      </c>
      <c r="D5369" s="116" t="n">
        <v>42795</v>
      </c>
      <c r="E5369" s="158" t="n">
        <v>42826</v>
      </c>
      <c r="F5369" s="0" t="n">
        <v>2756508</v>
      </c>
      <c r="G5369" s="151" t="s">
        <v>111</v>
      </c>
      <c r="H5369" s="151" t="s">
        <v>111</v>
      </c>
      <c r="I5369" s="152" t="s">
        <v>109</v>
      </c>
    </row>
    <row r="5370" customFormat="false" ht="12.75" hidden="false" customHeight="false" outlineLevel="0" collapsed="false">
      <c r="A5370" s="0" t="s">
        <v>59</v>
      </c>
      <c r="B5370" s="0" t="s">
        <v>110</v>
      </c>
      <c r="C5370" s="0" t="s">
        <v>108</v>
      </c>
      <c r="D5370" s="116" t="n">
        <v>42826</v>
      </c>
      <c r="E5370" s="0" t="n">
        <v>0.435</v>
      </c>
      <c r="F5370" s="0" t="n">
        <v>3133100</v>
      </c>
      <c r="G5370" s="151" t="s">
        <v>111</v>
      </c>
      <c r="H5370" s="151" t="s">
        <v>111</v>
      </c>
      <c r="I5370" s="152" t="s">
        <v>112</v>
      </c>
    </row>
    <row r="5371" customFormat="false" ht="12.75" hidden="false" customHeight="false" outlineLevel="0" collapsed="false">
      <c r="A5371" s="0" t="s">
        <v>59</v>
      </c>
      <c r="B5371" s="0" t="s">
        <v>113</v>
      </c>
      <c r="C5371" s="0" t="s">
        <v>108</v>
      </c>
      <c r="D5371" s="116" t="n">
        <v>42826</v>
      </c>
      <c r="E5371" s="0" t="n">
        <v>0.02</v>
      </c>
      <c r="F5371" s="0" t="n">
        <v>3133101</v>
      </c>
      <c r="G5371" s="151" t="s">
        <v>111</v>
      </c>
      <c r="H5371" s="151" t="s">
        <v>111</v>
      </c>
      <c r="I5371" s="152" t="s">
        <v>112</v>
      </c>
    </row>
    <row r="5372" customFormat="false" ht="12.75" hidden="false" customHeight="false" outlineLevel="0" collapsed="false">
      <c r="A5372" s="0" t="s">
        <v>60</v>
      </c>
      <c r="B5372" s="0" t="s">
        <v>110</v>
      </c>
      <c r="C5372" s="0" t="s">
        <v>108</v>
      </c>
      <c r="D5372" s="116" t="n">
        <v>42826</v>
      </c>
      <c r="E5372" s="0" t="n">
        <v>0.435</v>
      </c>
      <c r="F5372" s="0" t="n">
        <v>3133102</v>
      </c>
      <c r="G5372" s="151" t="s">
        <v>111</v>
      </c>
      <c r="H5372" s="151" t="s">
        <v>111</v>
      </c>
      <c r="I5372" s="152" t="s">
        <v>112</v>
      </c>
    </row>
    <row r="5373" customFormat="false" ht="12.75" hidden="false" customHeight="false" outlineLevel="0" collapsed="false">
      <c r="A5373" s="0" t="s">
        <v>60</v>
      </c>
      <c r="B5373" s="0" t="s">
        <v>113</v>
      </c>
      <c r="C5373" s="0" t="s">
        <v>108</v>
      </c>
      <c r="D5373" s="116" t="n">
        <v>42826</v>
      </c>
      <c r="E5373" s="0" t="n">
        <v>0.05</v>
      </c>
      <c r="F5373" s="0" t="n">
        <v>3133103</v>
      </c>
      <c r="G5373" s="151" t="s">
        <v>111</v>
      </c>
      <c r="H5373" s="151" t="s">
        <v>111</v>
      </c>
      <c r="I5373" s="152" t="s">
        <v>112</v>
      </c>
    </row>
    <row r="5374" customFormat="false" ht="12.75" hidden="false" customHeight="false" outlineLevel="0" collapsed="false">
      <c r="A5374" s="0" t="s">
        <v>61</v>
      </c>
      <c r="B5374" s="0" t="s">
        <v>110</v>
      </c>
      <c r="C5374" s="0" t="s">
        <v>108</v>
      </c>
      <c r="D5374" s="116" t="n">
        <v>42826</v>
      </c>
      <c r="E5374" s="0" t="n">
        <v>0.435</v>
      </c>
      <c r="F5374" s="0" t="n">
        <v>3133104</v>
      </c>
      <c r="G5374" s="151" t="s">
        <v>111</v>
      </c>
      <c r="H5374" s="151" t="s">
        <v>111</v>
      </c>
      <c r="I5374" s="152" t="s">
        <v>112</v>
      </c>
    </row>
    <row r="5375" customFormat="false" ht="12.75" hidden="false" customHeight="false" outlineLevel="0" collapsed="false">
      <c r="A5375" s="0" t="s">
        <v>61</v>
      </c>
      <c r="B5375" s="0" t="s">
        <v>113</v>
      </c>
      <c r="C5375" s="0" t="s">
        <v>108</v>
      </c>
      <c r="D5375" s="116" t="n">
        <v>42826</v>
      </c>
      <c r="E5375" s="0" t="n">
        <v>0.02</v>
      </c>
      <c r="F5375" s="0" t="n">
        <v>3133105</v>
      </c>
      <c r="G5375" s="151" t="s">
        <v>111</v>
      </c>
      <c r="H5375" s="151" t="s">
        <v>111</v>
      </c>
      <c r="I5375" s="152" t="s">
        <v>112</v>
      </c>
    </row>
    <row r="5376" customFormat="false" ht="12.75" hidden="false" customHeight="false" outlineLevel="0" collapsed="false">
      <c r="A5376" s="0" t="s">
        <v>62</v>
      </c>
      <c r="B5376" s="0" t="s">
        <v>110</v>
      </c>
      <c r="C5376" s="0" t="s">
        <v>108</v>
      </c>
      <c r="D5376" s="116" t="n">
        <v>42826</v>
      </c>
      <c r="E5376" s="0" t="n">
        <v>0.435</v>
      </c>
      <c r="F5376" s="0" t="n">
        <v>3133106</v>
      </c>
      <c r="G5376" s="151" t="s">
        <v>111</v>
      </c>
      <c r="H5376" s="151" t="s">
        <v>111</v>
      </c>
      <c r="I5376" s="152" t="s">
        <v>112</v>
      </c>
    </row>
    <row r="5377" customFormat="false" ht="12.75" hidden="false" customHeight="false" outlineLevel="0" collapsed="false">
      <c r="A5377" s="0" t="s">
        <v>62</v>
      </c>
      <c r="B5377" s="0" t="s">
        <v>113</v>
      </c>
      <c r="C5377" s="0" t="s">
        <v>108</v>
      </c>
      <c r="D5377" s="116" t="n">
        <v>42826</v>
      </c>
      <c r="E5377" s="0" t="n">
        <v>0.05</v>
      </c>
      <c r="F5377" s="0" t="n">
        <v>3133107</v>
      </c>
      <c r="G5377" s="151" t="s">
        <v>111</v>
      </c>
      <c r="H5377" s="151" t="s">
        <v>111</v>
      </c>
      <c r="I5377" s="152" t="s">
        <v>112</v>
      </c>
    </row>
    <row r="5378" customFormat="false" ht="12.75" hidden="false" customHeight="false" outlineLevel="0" collapsed="false">
      <c r="A5378" s="0" t="s">
        <v>49</v>
      </c>
      <c r="B5378" s="0" t="s">
        <v>110</v>
      </c>
      <c r="C5378" s="0" t="s">
        <v>108</v>
      </c>
      <c r="D5378" s="116" t="n">
        <v>42826</v>
      </c>
      <c r="E5378" s="0" t="n">
        <v>0.36</v>
      </c>
      <c r="F5378" s="0" t="n">
        <v>3133108</v>
      </c>
      <c r="G5378" s="151" t="s">
        <v>111</v>
      </c>
      <c r="H5378" s="151" t="s">
        <v>111</v>
      </c>
      <c r="I5378" s="152" t="s">
        <v>112</v>
      </c>
    </row>
    <row r="5379" customFormat="false" ht="12.75" hidden="false" customHeight="false" outlineLevel="0" collapsed="false">
      <c r="A5379" s="0" t="s">
        <v>49</v>
      </c>
      <c r="B5379" s="0" t="s">
        <v>113</v>
      </c>
      <c r="C5379" s="0" t="s">
        <v>108</v>
      </c>
      <c r="D5379" s="116" t="n">
        <v>42826</v>
      </c>
      <c r="E5379" s="0" t="n">
        <v>0.005</v>
      </c>
      <c r="F5379" s="0" t="n">
        <v>3133109</v>
      </c>
      <c r="G5379" s="151" t="s">
        <v>111</v>
      </c>
      <c r="H5379" s="151" t="s">
        <v>111</v>
      </c>
      <c r="I5379" s="152" t="s">
        <v>112</v>
      </c>
    </row>
    <row r="5380" customFormat="false" ht="12.75" hidden="false" customHeight="false" outlineLevel="0" collapsed="false">
      <c r="A5380" s="0" t="s">
        <v>50</v>
      </c>
      <c r="B5380" s="0" t="s">
        <v>110</v>
      </c>
      <c r="C5380" s="0" t="s">
        <v>108</v>
      </c>
      <c r="D5380" s="116" t="n">
        <v>42826</v>
      </c>
      <c r="E5380" s="0" t="n">
        <v>0.38</v>
      </c>
      <c r="F5380" s="0" t="n">
        <v>3133110</v>
      </c>
      <c r="G5380" s="151" t="s">
        <v>111</v>
      </c>
      <c r="H5380" s="151" t="s">
        <v>111</v>
      </c>
      <c r="I5380" s="152" t="s">
        <v>112</v>
      </c>
    </row>
    <row r="5381" customFormat="false" ht="12.75" hidden="false" customHeight="false" outlineLevel="0" collapsed="false">
      <c r="A5381" s="0" t="s">
        <v>50</v>
      </c>
      <c r="B5381" s="0" t="s">
        <v>113</v>
      </c>
      <c r="C5381" s="0" t="s">
        <v>108</v>
      </c>
      <c r="D5381" s="116" t="n">
        <v>42826</v>
      </c>
      <c r="E5381" s="0" t="n">
        <v>-0.085</v>
      </c>
      <c r="F5381" s="0" t="n">
        <v>3133111</v>
      </c>
      <c r="G5381" s="151" t="s">
        <v>111</v>
      </c>
      <c r="H5381" s="151" t="s">
        <v>111</v>
      </c>
      <c r="I5381" s="152" t="s">
        <v>112</v>
      </c>
    </row>
    <row r="5382" customFormat="false" ht="12.75" hidden="false" customHeight="false" outlineLevel="0" collapsed="false">
      <c r="A5382" s="0" t="s">
        <v>51</v>
      </c>
      <c r="B5382" s="0" t="s">
        <v>110</v>
      </c>
      <c r="C5382" s="0" t="s">
        <v>108</v>
      </c>
      <c r="D5382" s="116" t="n">
        <v>42826</v>
      </c>
      <c r="E5382" s="0" t="n">
        <v>0.38</v>
      </c>
      <c r="F5382" s="0" t="n">
        <v>3133112</v>
      </c>
      <c r="G5382" s="151" t="s">
        <v>111</v>
      </c>
      <c r="H5382" s="151" t="s">
        <v>111</v>
      </c>
      <c r="I5382" s="152" t="s">
        <v>112</v>
      </c>
    </row>
    <row r="5383" customFormat="false" ht="12.75" hidden="false" customHeight="false" outlineLevel="0" collapsed="false">
      <c r="A5383" s="0" t="s">
        <v>51</v>
      </c>
      <c r="B5383" s="0" t="s">
        <v>113</v>
      </c>
      <c r="C5383" s="0" t="s">
        <v>108</v>
      </c>
      <c r="D5383" s="116" t="n">
        <v>42826</v>
      </c>
      <c r="E5383" s="0" t="n">
        <v>0.02</v>
      </c>
      <c r="F5383" s="0" t="n">
        <v>3133113</v>
      </c>
      <c r="G5383" s="151" t="s">
        <v>111</v>
      </c>
      <c r="H5383" s="151" t="s">
        <v>111</v>
      </c>
      <c r="I5383" s="152" t="s">
        <v>112</v>
      </c>
    </row>
    <row r="5384" customFormat="false" ht="12.75" hidden="false" customHeight="false" outlineLevel="0" collapsed="false">
      <c r="A5384" s="0" t="s">
        <v>52</v>
      </c>
      <c r="B5384" s="0" t="s">
        <v>110</v>
      </c>
      <c r="C5384" s="0" t="s">
        <v>108</v>
      </c>
      <c r="D5384" s="116" t="n">
        <v>42826</v>
      </c>
      <c r="E5384" s="0" t="n">
        <v>0.38</v>
      </c>
      <c r="F5384" s="0" t="n">
        <v>3133114</v>
      </c>
      <c r="G5384" s="151" t="s">
        <v>111</v>
      </c>
      <c r="H5384" s="151" t="s">
        <v>111</v>
      </c>
      <c r="I5384" s="152" t="s">
        <v>112</v>
      </c>
    </row>
    <row r="5385" customFormat="false" ht="12.75" hidden="false" customHeight="false" outlineLevel="0" collapsed="false">
      <c r="A5385" s="0" t="s">
        <v>52</v>
      </c>
      <c r="B5385" s="0" t="s">
        <v>113</v>
      </c>
      <c r="C5385" s="0" t="s">
        <v>108</v>
      </c>
      <c r="D5385" s="116" t="n">
        <v>42826</v>
      </c>
      <c r="E5385" s="0" t="n">
        <v>-0.045</v>
      </c>
      <c r="F5385" s="0" t="n">
        <v>3133115</v>
      </c>
      <c r="G5385" s="151" t="s">
        <v>111</v>
      </c>
      <c r="H5385" s="151" t="s">
        <v>111</v>
      </c>
      <c r="I5385" s="152" t="s">
        <v>112</v>
      </c>
    </row>
    <row r="5386" customFormat="false" ht="12.75" hidden="false" customHeight="false" outlineLevel="0" collapsed="false">
      <c r="A5386" s="0" t="s">
        <v>17</v>
      </c>
      <c r="B5386" s="0" t="s">
        <v>110</v>
      </c>
      <c r="C5386" s="0" t="s">
        <v>108</v>
      </c>
      <c r="D5386" s="116" t="n">
        <v>42826</v>
      </c>
      <c r="E5386" s="0" t="n">
        <v>0</v>
      </c>
      <c r="F5386" s="0" t="n">
        <v>3133116</v>
      </c>
      <c r="G5386" s="151" t="s">
        <v>111</v>
      </c>
      <c r="H5386" s="151" t="s">
        <v>111</v>
      </c>
      <c r="I5386" s="152" t="s">
        <v>112</v>
      </c>
    </row>
    <row r="5387" customFormat="false" ht="12.75" hidden="false" customHeight="false" outlineLevel="0" collapsed="false">
      <c r="A5387" s="0" t="s">
        <v>17</v>
      </c>
      <c r="B5387" s="0" t="s">
        <v>113</v>
      </c>
      <c r="C5387" s="0" t="s">
        <v>108</v>
      </c>
      <c r="D5387" s="116" t="n">
        <v>42826</v>
      </c>
      <c r="E5387" s="0" t="n">
        <v>0</v>
      </c>
      <c r="F5387" s="0" t="n">
        <v>3133117</v>
      </c>
      <c r="G5387" s="151" t="s">
        <v>111</v>
      </c>
      <c r="H5387" s="151" t="s">
        <v>111</v>
      </c>
      <c r="I5387" s="152" t="s">
        <v>112</v>
      </c>
    </row>
    <row r="5388" customFormat="false" ht="12.75" hidden="false" customHeight="false" outlineLevel="0" collapsed="false">
      <c r="A5388" s="0" t="s">
        <v>18</v>
      </c>
      <c r="B5388" s="0" t="s">
        <v>110</v>
      </c>
      <c r="C5388" s="0" t="s">
        <v>108</v>
      </c>
      <c r="D5388" s="116" t="n">
        <v>42826</v>
      </c>
      <c r="E5388" s="0" t="n">
        <v>0</v>
      </c>
      <c r="F5388" s="0" t="n">
        <v>3133118</v>
      </c>
      <c r="G5388" s="151" t="s">
        <v>111</v>
      </c>
      <c r="H5388" s="151" t="s">
        <v>111</v>
      </c>
      <c r="I5388" s="152" t="s">
        <v>112</v>
      </c>
    </row>
    <row r="5389" customFormat="false" ht="12.75" hidden="false" customHeight="false" outlineLevel="0" collapsed="false">
      <c r="A5389" s="0" t="s">
        <v>18</v>
      </c>
      <c r="B5389" s="0" t="s">
        <v>113</v>
      </c>
      <c r="C5389" s="0" t="s">
        <v>108</v>
      </c>
      <c r="D5389" s="116" t="n">
        <v>42826</v>
      </c>
      <c r="E5389" s="0" t="n">
        <v>0</v>
      </c>
      <c r="F5389" s="0" t="n">
        <v>3133119</v>
      </c>
      <c r="G5389" s="151" t="s">
        <v>111</v>
      </c>
      <c r="H5389" s="151" t="s">
        <v>111</v>
      </c>
      <c r="I5389" s="152" t="s">
        <v>112</v>
      </c>
    </row>
    <row r="5390" customFormat="false" ht="12.75" hidden="false" customHeight="false" outlineLevel="0" collapsed="false">
      <c r="A5390" s="0" t="s">
        <v>19</v>
      </c>
      <c r="B5390" s="0" t="s">
        <v>110</v>
      </c>
      <c r="C5390" s="0" t="s">
        <v>108</v>
      </c>
      <c r="D5390" s="116" t="n">
        <v>42826</v>
      </c>
      <c r="E5390" s="0" t="n">
        <v>0</v>
      </c>
      <c r="F5390" s="0" t="n">
        <v>3133120</v>
      </c>
      <c r="G5390" s="151" t="s">
        <v>111</v>
      </c>
      <c r="H5390" s="151" t="s">
        <v>111</v>
      </c>
      <c r="I5390" s="152" t="s">
        <v>112</v>
      </c>
    </row>
    <row r="5391" customFormat="false" ht="12.75" hidden="false" customHeight="false" outlineLevel="0" collapsed="false">
      <c r="A5391" s="0" t="s">
        <v>19</v>
      </c>
      <c r="B5391" s="0" t="s">
        <v>113</v>
      </c>
      <c r="C5391" s="0" t="s">
        <v>108</v>
      </c>
      <c r="D5391" s="116" t="n">
        <v>42826</v>
      </c>
      <c r="E5391" s="0" t="n">
        <v>0</v>
      </c>
      <c r="F5391" s="0" t="n">
        <v>3133121</v>
      </c>
      <c r="G5391" s="151" t="s">
        <v>111</v>
      </c>
      <c r="H5391" s="151" t="s">
        <v>111</v>
      </c>
      <c r="I5391" s="152" t="s">
        <v>112</v>
      </c>
    </row>
    <row r="5392" customFormat="false" ht="12.75" hidden="false" customHeight="false" outlineLevel="0" collapsed="false">
      <c r="A5392" s="0" t="s">
        <v>21</v>
      </c>
      <c r="B5392" s="0" t="s">
        <v>110</v>
      </c>
      <c r="C5392" s="0" t="s">
        <v>108</v>
      </c>
      <c r="D5392" s="116" t="n">
        <v>42826</v>
      </c>
      <c r="E5392" s="0" t="n">
        <v>0</v>
      </c>
      <c r="F5392" s="0" t="n">
        <v>3133122</v>
      </c>
      <c r="G5392" s="151" t="s">
        <v>111</v>
      </c>
      <c r="H5392" s="151" t="s">
        <v>111</v>
      </c>
      <c r="I5392" s="152" t="s">
        <v>112</v>
      </c>
    </row>
    <row r="5393" customFormat="false" ht="12.75" hidden="false" customHeight="false" outlineLevel="0" collapsed="false">
      <c r="A5393" s="0" t="s">
        <v>21</v>
      </c>
      <c r="B5393" s="0" t="s">
        <v>113</v>
      </c>
      <c r="C5393" s="0" t="s">
        <v>108</v>
      </c>
      <c r="D5393" s="116" t="n">
        <v>42826</v>
      </c>
      <c r="E5393" s="0" t="n">
        <v>0</v>
      </c>
      <c r="F5393" s="0" t="n">
        <v>3133123</v>
      </c>
      <c r="G5393" s="151" t="s">
        <v>111</v>
      </c>
      <c r="H5393" s="151" t="s">
        <v>111</v>
      </c>
      <c r="I5393" s="152" t="s">
        <v>112</v>
      </c>
    </row>
    <row r="5394" customFormat="false" ht="12.75" hidden="false" customHeight="false" outlineLevel="0" collapsed="false">
      <c r="A5394" s="0" t="s">
        <v>73</v>
      </c>
      <c r="B5394" s="0" t="s">
        <v>80</v>
      </c>
      <c r="C5394" s="0" t="s">
        <v>108</v>
      </c>
      <c r="D5394" s="116" t="n">
        <v>42826</v>
      </c>
      <c r="E5394" s="0" t="n">
        <v>0.005</v>
      </c>
      <c r="F5394" s="0" t="n">
        <v>3133124</v>
      </c>
      <c r="G5394" s="151" t="s">
        <v>111</v>
      </c>
      <c r="H5394" s="151" t="s">
        <v>111</v>
      </c>
      <c r="I5394" s="152" t="s">
        <v>112</v>
      </c>
    </row>
    <row r="5395" customFormat="false" ht="12.75" hidden="false" customHeight="false" outlineLevel="0" collapsed="false">
      <c r="A5395" s="0" t="s">
        <v>74</v>
      </c>
      <c r="B5395" s="0" t="s">
        <v>80</v>
      </c>
      <c r="C5395" s="0" t="s">
        <v>108</v>
      </c>
      <c r="D5395" s="116" t="n">
        <v>42826</v>
      </c>
      <c r="E5395" s="0" t="n">
        <v>0.02</v>
      </c>
      <c r="F5395" s="0" t="n">
        <v>3133125</v>
      </c>
      <c r="G5395" s="151" t="s">
        <v>111</v>
      </c>
      <c r="H5395" s="151" t="s">
        <v>111</v>
      </c>
      <c r="I5395" s="152" t="s">
        <v>112</v>
      </c>
    </row>
    <row r="5396" customFormat="false" ht="12.75" hidden="false" customHeight="false" outlineLevel="0" collapsed="false">
      <c r="A5396" s="0" t="s">
        <v>75</v>
      </c>
      <c r="B5396" s="0" t="s">
        <v>80</v>
      </c>
      <c r="C5396" s="0" t="s">
        <v>108</v>
      </c>
      <c r="D5396" s="116" t="n">
        <v>42826</v>
      </c>
      <c r="E5396" s="0" t="n">
        <v>-0.045</v>
      </c>
      <c r="F5396" s="0" t="n">
        <v>3133126</v>
      </c>
      <c r="G5396" s="151" t="s">
        <v>111</v>
      </c>
      <c r="H5396" s="151" t="s">
        <v>111</v>
      </c>
      <c r="I5396" s="152" t="s">
        <v>112</v>
      </c>
    </row>
    <row r="5397" customFormat="false" ht="12.75" hidden="false" customHeight="false" outlineLevel="0" collapsed="false">
      <c r="A5397" s="0" t="s">
        <v>76</v>
      </c>
      <c r="B5397" s="0" t="s">
        <v>80</v>
      </c>
      <c r="C5397" s="0" t="s">
        <v>108</v>
      </c>
      <c r="D5397" s="116" t="n">
        <v>42826</v>
      </c>
      <c r="E5397" s="0" t="n">
        <v>0.02</v>
      </c>
      <c r="F5397" s="0" t="n">
        <v>3133127</v>
      </c>
      <c r="G5397" s="151" t="s">
        <v>111</v>
      </c>
      <c r="H5397" s="151" t="s">
        <v>111</v>
      </c>
      <c r="I5397" s="152" t="s">
        <v>112</v>
      </c>
    </row>
    <row r="5398" customFormat="false" ht="12.75" hidden="false" customHeight="false" outlineLevel="0" collapsed="false">
      <c r="A5398" s="0" t="s">
        <v>72</v>
      </c>
      <c r="B5398" s="0" t="s">
        <v>80</v>
      </c>
      <c r="C5398" s="0" t="s">
        <v>108</v>
      </c>
      <c r="D5398" s="116" t="n">
        <v>42826</v>
      </c>
      <c r="E5398" s="158" t="n">
        <v>42856</v>
      </c>
      <c r="F5398" s="0" t="n">
        <v>2756537</v>
      </c>
      <c r="G5398" s="151" t="s">
        <v>111</v>
      </c>
      <c r="H5398" s="151" t="s">
        <v>111</v>
      </c>
      <c r="I5398" s="152" t="s">
        <v>109</v>
      </c>
    </row>
    <row r="5399" customFormat="false" ht="12.75" hidden="false" customHeight="false" outlineLevel="0" collapsed="false">
      <c r="A5399" s="0" t="s">
        <v>59</v>
      </c>
      <c r="B5399" s="0" t="s">
        <v>110</v>
      </c>
      <c r="C5399" s="0" t="s">
        <v>108</v>
      </c>
      <c r="D5399" s="116" t="n">
        <v>42856</v>
      </c>
      <c r="E5399" s="0" t="n">
        <v>0.385</v>
      </c>
      <c r="F5399" s="0" t="n">
        <v>3133100</v>
      </c>
      <c r="G5399" s="151" t="s">
        <v>111</v>
      </c>
      <c r="H5399" s="151" t="s">
        <v>111</v>
      </c>
      <c r="I5399" s="152" t="s">
        <v>112</v>
      </c>
    </row>
    <row r="5400" customFormat="false" ht="12.75" hidden="false" customHeight="false" outlineLevel="0" collapsed="false">
      <c r="A5400" s="0" t="s">
        <v>59</v>
      </c>
      <c r="B5400" s="0" t="s">
        <v>113</v>
      </c>
      <c r="C5400" s="0" t="s">
        <v>108</v>
      </c>
      <c r="D5400" s="116" t="n">
        <v>42856</v>
      </c>
      <c r="E5400" s="0" t="n">
        <v>0.02</v>
      </c>
      <c r="F5400" s="0" t="n">
        <v>3133101</v>
      </c>
      <c r="G5400" s="151" t="s">
        <v>111</v>
      </c>
      <c r="H5400" s="151" t="s">
        <v>111</v>
      </c>
      <c r="I5400" s="152" t="s">
        <v>112</v>
      </c>
    </row>
    <row r="5401" customFormat="false" ht="12.75" hidden="false" customHeight="false" outlineLevel="0" collapsed="false">
      <c r="A5401" s="0" t="s">
        <v>60</v>
      </c>
      <c r="B5401" s="0" t="s">
        <v>110</v>
      </c>
      <c r="C5401" s="0" t="s">
        <v>108</v>
      </c>
      <c r="D5401" s="116" t="n">
        <v>42856</v>
      </c>
      <c r="E5401" s="0" t="n">
        <v>0.385</v>
      </c>
      <c r="F5401" s="0" t="n">
        <v>3133102</v>
      </c>
      <c r="G5401" s="151" t="s">
        <v>111</v>
      </c>
      <c r="H5401" s="151" t="s">
        <v>111</v>
      </c>
      <c r="I5401" s="152" t="s">
        <v>112</v>
      </c>
    </row>
    <row r="5402" customFormat="false" ht="12.75" hidden="false" customHeight="false" outlineLevel="0" collapsed="false">
      <c r="A5402" s="0" t="s">
        <v>60</v>
      </c>
      <c r="B5402" s="0" t="s">
        <v>113</v>
      </c>
      <c r="C5402" s="0" t="s">
        <v>108</v>
      </c>
      <c r="D5402" s="116" t="n">
        <v>42856</v>
      </c>
      <c r="E5402" s="0" t="n">
        <v>0.05</v>
      </c>
      <c r="F5402" s="0" t="n">
        <v>3133103</v>
      </c>
      <c r="G5402" s="151" t="s">
        <v>111</v>
      </c>
      <c r="H5402" s="151" t="s">
        <v>111</v>
      </c>
      <c r="I5402" s="152" t="s">
        <v>112</v>
      </c>
    </row>
    <row r="5403" customFormat="false" ht="12.75" hidden="false" customHeight="false" outlineLevel="0" collapsed="false">
      <c r="A5403" s="0" t="s">
        <v>61</v>
      </c>
      <c r="B5403" s="0" t="s">
        <v>110</v>
      </c>
      <c r="C5403" s="0" t="s">
        <v>108</v>
      </c>
      <c r="D5403" s="116" t="n">
        <v>42856</v>
      </c>
      <c r="E5403" s="0" t="n">
        <v>0.385</v>
      </c>
      <c r="F5403" s="0" t="n">
        <v>3133104</v>
      </c>
      <c r="G5403" s="151" t="s">
        <v>111</v>
      </c>
      <c r="H5403" s="151" t="s">
        <v>111</v>
      </c>
      <c r="I5403" s="152" t="s">
        <v>112</v>
      </c>
    </row>
    <row r="5404" customFormat="false" ht="12.75" hidden="false" customHeight="false" outlineLevel="0" collapsed="false">
      <c r="A5404" s="0" t="s">
        <v>61</v>
      </c>
      <c r="B5404" s="0" t="s">
        <v>113</v>
      </c>
      <c r="C5404" s="0" t="s">
        <v>108</v>
      </c>
      <c r="D5404" s="116" t="n">
        <v>42856</v>
      </c>
      <c r="E5404" s="0" t="n">
        <v>0.02</v>
      </c>
      <c r="F5404" s="0" t="n">
        <v>3133105</v>
      </c>
      <c r="G5404" s="151" t="s">
        <v>111</v>
      </c>
      <c r="H5404" s="151" t="s">
        <v>111</v>
      </c>
      <c r="I5404" s="152" t="s">
        <v>112</v>
      </c>
    </row>
    <row r="5405" customFormat="false" ht="12.75" hidden="false" customHeight="false" outlineLevel="0" collapsed="false">
      <c r="A5405" s="0" t="s">
        <v>62</v>
      </c>
      <c r="B5405" s="0" t="s">
        <v>110</v>
      </c>
      <c r="C5405" s="0" t="s">
        <v>108</v>
      </c>
      <c r="D5405" s="116" t="n">
        <v>42856</v>
      </c>
      <c r="E5405" s="0" t="n">
        <v>0.385</v>
      </c>
      <c r="F5405" s="0" t="n">
        <v>3133106</v>
      </c>
      <c r="G5405" s="151" t="s">
        <v>111</v>
      </c>
      <c r="H5405" s="151" t="s">
        <v>111</v>
      </c>
      <c r="I5405" s="152" t="s">
        <v>112</v>
      </c>
    </row>
    <row r="5406" customFormat="false" ht="12.75" hidden="false" customHeight="false" outlineLevel="0" collapsed="false">
      <c r="A5406" s="0" t="s">
        <v>62</v>
      </c>
      <c r="B5406" s="0" t="s">
        <v>113</v>
      </c>
      <c r="C5406" s="0" t="s">
        <v>108</v>
      </c>
      <c r="D5406" s="116" t="n">
        <v>42856</v>
      </c>
      <c r="E5406" s="0" t="n">
        <v>0.05</v>
      </c>
      <c r="F5406" s="0" t="n">
        <v>3133107</v>
      </c>
      <c r="G5406" s="151" t="s">
        <v>111</v>
      </c>
      <c r="H5406" s="151" t="s">
        <v>111</v>
      </c>
      <c r="I5406" s="152" t="s">
        <v>112</v>
      </c>
    </row>
    <row r="5407" customFormat="false" ht="12.75" hidden="false" customHeight="false" outlineLevel="0" collapsed="false">
      <c r="A5407" s="0" t="s">
        <v>49</v>
      </c>
      <c r="B5407" s="0" t="s">
        <v>110</v>
      </c>
      <c r="C5407" s="0" t="s">
        <v>108</v>
      </c>
      <c r="D5407" s="116" t="n">
        <v>42856</v>
      </c>
      <c r="E5407" s="0" t="n">
        <v>0.325</v>
      </c>
      <c r="F5407" s="0" t="n">
        <v>3133108</v>
      </c>
      <c r="G5407" s="151" t="s">
        <v>111</v>
      </c>
      <c r="H5407" s="151" t="s">
        <v>111</v>
      </c>
      <c r="I5407" s="152" t="s">
        <v>112</v>
      </c>
    </row>
    <row r="5408" customFormat="false" ht="12.75" hidden="false" customHeight="false" outlineLevel="0" collapsed="false">
      <c r="A5408" s="0" t="s">
        <v>49</v>
      </c>
      <c r="B5408" s="0" t="s">
        <v>113</v>
      </c>
      <c r="C5408" s="0" t="s">
        <v>108</v>
      </c>
      <c r="D5408" s="116" t="n">
        <v>42856</v>
      </c>
      <c r="E5408" s="0" t="n">
        <v>0.005</v>
      </c>
      <c r="F5408" s="0" t="n">
        <v>3133109</v>
      </c>
      <c r="G5408" s="151" t="s">
        <v>111</v>
      </c>
      <c r="H5408" s="151" t="s">
        <v>111</v>
      </c>
      <c r="I5408" s="152" t="s">
        <v>112</v>
      </c>
    </row>
    <row r="5409" customFormat="false" ht="12.75" hidden="false" customHeight="false" outlineLevel="0" collapsed="false">
      <c r="A5409" s="0" t="s">
        <v>50</v>
      </c>
      <c r="B5409" s="0" t="s">
        <v>110</v>
      </c>
      <c r="C5409" s="0" t="s">
        <v>108</v>
      </c>
      <c r="D5409" s="116" t="n">
        <v>42856</v>
      </c>
      <c r="E5409" s="0" t="n">
        <v>0.33</v>
      </c>
      <c r="F5409" s="0" t="n">
        <v>3133110</v>
      </c>
      <c r="G5409" s="151" t="s">
        <v>111</v>
      </c>
      <c r="H5409" s="151" t="s">
        <v>111</v>
      </c>
      <c r="I5409" s="152" t="s">
        <v>112</v>
      </c>
    </row>
    <row r="5410" customFormat="false" ht="12.75" hidden="false" customHeight="false" outlineLevel="0" collapsed="false">
      <c r="A5410" s="0" t="s">
        <v>50</v>
      </c>
      <c r="B5410" s="0" t="s">
        <v>113</v>
      </c>
      <c r="C5410" s="0" t="s">
        <v>108</v>
      </c>
      <c r="D5410" s="116" t="n">
        <v>42856</v>
      </c>
      <c r="E5410" s="0" t="n">
        <v>-0.065</v>
      </c>
      <c r="F5410" s="0" t="n">
        <v>3133111</v>
      </c>
      <c r="G5410" s="151" t="s">
        <v>111</v>
      </c>
      <c r="H5410" s="151" t="s">
        <v>111</v>
      </c>
      <c r="I5410" s="152" t="s">
        <v>112</v>
      </c>
    </row>
    <row r="5411" customFormat="false" ht="12.75" hidden="false" customHeight="false" outlineLevel="0" collapsed="false">
      <c r="A5411" s="0" t="s">
        <v>51</v>
      </c>
      <c r="B5411" s="0" t="s">
        <v>110</v>
      </c>
      <c r="C5411" s="0" t="s">
        <v>108</v>
      </c>
      <c r="D5411" s="116" t="n">
        <v>42856</v>
      </c>
      <c r="E5411" s="0" t="n">
        <v>0.33</v>
      </c>
      <c r="F5411" s="0" t="n">
        <v>3133112</v>
      </c>
      <c r="G5411" s="151" t="s">
        <v>111</v>
      </c>
      <c r="H5411" s="151" t="s">
        <v>111</v>
      </c>
      <c r="I5411" s="152" t="s">
        <v>112</v>
      </c>
    </row>
    <row r="5412" customFormat="false" ht="12.75" hidden="false" customHeight="false" outlineLevel="0" collapsed="false">
      <c r="A5412" s="0" t="s">
        <v>51</v>
      </c>
      <c r="B5412" s="0" t="s">
        <v>113</v>
      </c>
      <c r="C5412" s="0" t="s">
        <v>108</v>
      </c>
      <c r="D5412" s="116" t="n">
        <v>42856</v>
      </c>
      <c r="E5412" s="0" t="n">
        <v>0.02</v>
      </c>
      <c r="F5412" s="0" t="n">
        <v>3133113</v>
      </c>
      <c r="G5412" s="151" t="s">
        <v>111</v>
      </c>
      <c r="H5412" s="151" t="s">
        <v>111</v>
      </c>
      <c r="I5412" s="152" t="s">
        <v>112</v>
      </c>
    </row>
    <row r="5413" customFormat="false" ht="12.75" hidden="false" customHeight="false" outlineLevel="0" collapsed="false">
      <c r="A5413" s="0" t="s">
        <v>52</v>
      </c>
      <c r="B5413" s="0" t="s">
        <v>110</v>
      </c>
      <c r="C5413" s="0" t="s">
        <v>108</v>
      </c>
      <c r="D5413" s="116" t="n">
        <v>42856</v>
      </c>
      <c r="E5413" s="0" t="n">
        <v>0.33</v>
      </c>
      <c r="F5413" s="0" t="n">
        <v>3133114</v>
      </c>
      <c r="G5413" s="151" t="s">
        <v>111</v>
      </c>
      <c r="H5413" s="151" t="s">
        <v>111</v>
      </c>
      <c r="I5413" s="152" t="s">
        <v>112</v>
      </c>
    </row>
    <row r="5414" customFormat="false" ht="12.75" hidden="false" customHeight="false" outlineLevel="0" collapsed="false">
      <c r="A5414" s="0" t="s">
        <v>52</v>
      </c>
      <c r="B5414" s="0" t="s">
        <v>113</v>
      </c>
      <c r="C5414" s="0" t="s">
        <v>108</v>
      </c>
      <c r="D5414" s="116" t="n">
        <v>42856</v>
      </c>
      <c r="E5414" s="0" t="n">
        <v>-0.035</v>
      </c>
      <c r="F5414" s="0" t="n">
        <v>3133115</v>
      </c>
      <c r="G5414" s="151" t="s">
        <v>111</v>
      </c>
      <c r="H5414" s="151" t="s">
        <v>111</v>
      </c>
      <c r="I5414" s="152" t="s">
        <v>112</v>
      </c>
    </row>
    <row r="5415" customFormat="false" ht="12.75" hidden="false" customHeight="false" outlineLevel="0" collapsed="false">
      <c r="A5415" s="0" t="s">
        <v>17</v>
      </c>
      <c r="B5415" s="0" t="s">
        <v>110</v>
      </c>
      <c r="C5415" s="0" t="s">
        <v>108</v>
      </c>
      <c r="D5415" s="116" t="n">
        <v>42856</v>
      </c>
      <c r="E5415" s="0" t="n">
        <v>0</v>
      </c>
      <c r="F5415" s="0" t="n">
        <v>3133116</v>
      </c>
      <c r="G5415" s="151" t="s">
        <v>111</v>
      </c>
      <c r="H5415" s="151" t="s">
        <v>111</v>
      </c>
      <c r="I5415" s="152" t="s">
        <v>112</v>
      </c>
    </row>
    <row r="5416" customFormat="false" ht="12.75" hidden="false" customHeight="false" outlineLevel="0" collapsed="false">
      <c r="A5416" s="0" t="s">
        <v>17</v>
      </c>
      <c r="B5416" s="0" t="s">
        <v>113</v>
      </c>
      <c r="C5416" s="0" t="s">
        <v>108</v>
      </c>
      <c r="D5416" s="116" t="n">
        <v>42856</v>
      </c>
      <c r="E5416" s="0" t="n">
        <v>0</v>
      </c>
      <c r="F5416" s="0" t="n">
        <v>3133117</v>
      </c>
      <c r="G5416" s="151" t="s">
        <v>111</v>
      </c>
      <c r="H5416" s="151" t="s">
        <v>111</v>
      </c>
      <c r="I5416" s="152" t="s">
        <v>112</v>
      </c>
    </row>
    <row r="5417" customFormat="false" ht="12.75" hidden="false" customHeight="false" outlineLevel="0" collapsed="false">
      <c r="A5417" s="0" t="s">
        <v>18</v>
      </c>
      <c r="B5417" s="0" t="s">
        <v>110</v>
      </c>
      <c r="C5417" s="0" t="s">
        <v>108</v>
      </c>
      <c r="D5417" s="116" t="n">
        <v>42856</v>
      </c>
      <c r="E5417" s="0" t="n">
        <v>0</v>
      </c>
      <c r="F5417" s="0" t="n">
        <v>3133118</v>
      </c>
      <c r="G5417" s="151" t="s">
        <v>111</v>
      </c>
      <c r="H5417" s="151" t="s">
        <v>111</v>
      </c>
      <c r="I5417" s="152" t="s">
        <v>112</v>
      </c>
    </row>
    <row r="5418" customFormat="false" ht="12.75" hidden="false" customHeight="false" outlineLevel="0" collapsed="false">
      <c r="A5418" s="0" t="s">
        <v>18</v>
      </c>
      <c r="B5418" s="0" t="s">
        <v>113</v>
      </c>
      <c r="C5418" s="0" t="s">
        <v>108</v>
      </c>
      <c r="D5418" s="116" t="n">
        <v>42856</v>
      </c>
      <c r="E5418" s="0" t="n">
        <v>0</v>
      </c>
      <c r="F5418" s="0" t="n">
        <v>3133119</v>
      </c>
      <c r="G5418" s="151" t="s">
        <v>111</v>
      </c>
      <c r="H5418" s="151" t="s">
        <v>111</v>
      </c>
      <c r="I5418" s="152" t="s">
        <v>112</v>
      </c>
    </row>
    <row r="5419" customFormat="false" ht="12.75" hidden="false" customHeight="false" outlineLevel="0" collapsed="false">
      <c r="A5419" s="0" t="s">
        <v>19</v>
      </c>
      <c r="B5419" s="0" t="s">
        <v>110</v>
      </c>
      <c r="C5419" s="0" t="s">
        <v>108</v>
      </c>
      <c r="D5419" s="116" t="n">
        <v>42856</v>
      </c>
      <c r="E5419" s="0" t="n">
        <v>0</v>
      </c>
      <c r="F5419" s="0" t="n">
        <v>3133120</v>
      </c>
      <c r="G5419" s="151" t="s">
        <v>111</v>
      </c>
      <c r="H5419" s="151" t="s">
        <v>111</v>
      </c>
      <c r="I5419" s="152" t="s">
        <v>112</v>
      </c>
    </row>
    <row r="5420" customFormat="false" ht="12.75" hidden="false" customHeight="false" outlineLevel="0" collapsed="false">
      <c r="A5420" s="0" t="s">
        <v>19</v>
      </c>
      <c r="B5420" s="0" t="s">
        <v>113</v>
      </c>
      <c r="C5420" s="0" t="s">
        <v>108</v>
      </c>
      <c r="D5420" s="116" t="n">
        <v>42856</v>
      </c>
      <c r="E5420" s="0" t="n">
        <v>0</v>
      </c>
      <c r="F5420" s="0" t="n">
        <v>3133121</v>
      </c>
      <c r="G5420" s="151" t="s">
        <v>111</v>
      </c>
      <c r="H5420" s="151" t="s">
        <v>111</v>
      </c>
      <c r="I5420" s="152" t="s">
        <v>112</v>
      </c>
    </row>
    <row r="5421" customFormat="false" ht="12.75" hidden="false" customHeight="false" outlineLevel="0" collapsed="false">
      <c r="A5421" s="0" t="s">
        <v>21</v>
      </c>
      <c r="B5421" s="0" t="s">
        <v>110</v>
      </c>
      <c r="C5421" s="0" t="s">
        <v>108</v>
      </c>
      <c r="D5421" s="116" t="n">
        <v>42856</v>
      </c>
      <c r="E5421" s="0" t="n">
        <v>0</v>
      </c>
      <c r="F5421" s="0" t="n">
        <v>3133122</v>
      </c>
      <c r="G5421" s="151" t="s">
        <v>111</v>
      </c>
      <c r="H5421" s="151" t="s">
        <v>111</v>
      </c>
      <c r="I5421" s="152" t="s">
        <v>112</v>
      </c>
    </row>
    <row r="5422" customFormat="false" ht="12.75" hidden="false" customHeight="false" outlineLevel="0" collapsed="false">
      <c r="A5422" s="0" t="s">
        <v>21</v>
      </c>
      <c r="B5422" s="0" t="s">
        <v>113</v>
      </c>
      <c r="C5422" s="0" t="s">
        <v>108</v>
      </c>
      <c r="D5422" s="116" t="n">
        <v>42856</v>
      </c>
      <c r="E5422" s="0" t="n">
        <v>0</v>
      </c>
      <c r="F5422" s="0" t="n">
        <v>3133123</v>
      </c>
      <c r="G5422" s="151" t="s">
        <v>111</v>
      </c>
      <c r="H5422" s="151" t="s">
        <v>111</v>
      </c>
      <c r="I5422" s="152" t="s">
        <v>112</v>
      </c>
    </row>
    <row r="5423" customFormat="false" ht="12.75" hidden="false" customHeight="false" outlineLevel="0" collapsed="false">
      <c r="A5423" s="0" t="s">
        <v>73</v>
      </c>
      <c r="B5423" s="0" t="s">
        <v>80</v>
      </c>
      <c r="C5423" s="0" t="s">
        <v>108</v>
      </c>
      <c r="D5423" s="116" t="n">
        <v>42856</v>
      </c>
      <c r="E5423" s="0" t="n">
        <v>0.005</v>
      </c>
      <c r="F5423" s="0" t="n">
        <v>3133124</v>
      </c>
      <c r="G5423" s="151" t="s">
        <v>111</v>
      </c>
      <c r="H5423" s="151" t="s">
        <v>111</v>
      </c>
      <c r="I5423" s="152" t="s">
        <v>112</v>
      </c>
    </row>
    <row r="5424" customFormat="false" ht="12.75" hidden="false" customHeight="false" outlineLevel="0" collapsed="false">
      <c r="A5424" s="0" t="s">
        <v>74</v>
      </c>
      <c r="B5424" s="0" t="s">
        <v>80</v>
      </c>
      <c r="C5424" s="0" t="s">
        <v>108</v>
      </c>
      <c r="D5424" s="116" t="n">
        <v>42856</v>
      </c>
      <c r="E5424" s="0" t="n">
        <v>0.02</v>
      </c>
      <c r="F5424" s="0" t="n">
        <v>3133125</v>
      </c>
      <c r="G5424" s="151" t="s">
        <v>111</v>
      </c>
      <c r="H5424" s="151" t="s">
        <v>111</v>
      </c>
      <c r="I5424" s="152" t="s">
        <v>112</v>
      </c>
    </row>
    <row r="5425" customFormat="false" ht="12.75" hidden="false" customHeight="false" outlineLevel="0" collapsed="false">
      <c r="A5425" s="0" t="s">
        <v>75</v>
      </c>
      <c r="B5425" s="0" t="s">
        <v>80</v>
      </c>
      <c r="C5425" s="0" t="s">
        <v>108</v>
      </c>
      <c r="D5425" s="116" t="n">
        <v>42856</v>
      </c>
      <c r="E5425" s="0" t="n">
        <v>-0.035</v>
      </c>
      <c r="F5425" s="0" t="n">
        <v>3133126</v>
      </c>
      <c r="G5425" s="151" t="s">
        <v>111</v>
      </c>
      <c r="H5425" s="151" t="s">
        <v>111</v>
      </c>
      <c r="I5425" s="152" t="s">
        <v>112</v>
      </c>
    </row>
    <row r="5426" customFormat="false" ht="12.75" hidden="false" customHeight="false" outlineLevel="0" collapsed="false">
      <c r="A5426" s="0" t="s">
        <v>76</v>
      </c>
      <c r="B5426" s="0" t="s">
        <v>80</v>
      </c>
      <c r="C5426" s="0" t="s">
        <v>108</v>
      </c>
      <c r="D5426" s="116" t="n">
        <v>42856</v>
      </c>
      <c r="E5426" s="0" t="n">
        <v>0.02</v>
      </c>
      <c r="F5426" s="0" t="n">
        <v>3133127</v>
      </c>
      <c r="G5426" s="151" t="s">
        <v>111</v>
      </c>
      <c r="H5426" s="151" t="s">
        <v>111</v>
      </c>
      <c r="I5426" s="152" t="s">
        <v>112</v>
      </c>
    </row>
    <row r="5427" customFormat="false" ht="12.75" hidden="false" customHeight="false" outlineLevel="0" collapsed="false">
      <c r="A5427" s="0" t="s">
        <v>72</v>
      </c>
      <c r="B5427" s="0" t="s">
        <v>80</v>
      </c>
      <c r="C5427" s="0" t="s">
        <v>108</v>
      </c>
      <c r="D5427" s="116" t="n">
        <v>42856</v>
      </c>
      <c r="E5427" s="158" t="n">
        <v>42887</v>
      </c>
      <c r="F5427" s="0" t="n">
        <v>2756515</v>
      </c>
      <c r="G5427" s="151" t="s">
        <v>111</v>
      </c>
      <c r="H5427" s="151" t="s">
        <v>111</v>
      </c>
      <c r="I5427" s="152" t="s">
        <v>109</v>
      </c>
    </row>
    <row r="5428" customFormat="false" ht="12.75" hidden="false" customHeight="false" outlineLevel="0" collapsed="false">
      <c r="A5428" s="0" t="s">
        <v>59</v>
      </c>
      <c r="B5428" s="0" t="s">
        <v>110</v>
      </c>
      <c r="C5428" s="0" t="s">
        <v>108</v>
      </c>
      <c r="D5428" s="116" t="n">
        <v>42887</v>
      </c>
      <c r="E5428" s="0" t="n">
        <v>0.385</v>
      </c>
      <c r="F5428" s="0" t="n">
        <v>3133100</v>
      </c>
      <c r="G5428" s="151" t="s">
        <v>111</v>
      </c>
      <c r="H5428" s="151" t="s">
        <v>111</v>
      </c>
      <c r="I5428" s="152" t="s">
        <v>112</v>
      </c>
    </row>
    <row r="5429" customFormat="false" ht="12.75" hidden="false" customHeight="false" outlineLevel="0" collapsed="false">
      <c r="A5429" s="0" t="s">
        <v>59</v>
      </c>
      <c r="B5429" s="0" t="s">
        <v>113</v>
      </c>
      <c r="C5429" s="0" t="s">
        <v>108</v>
      </c>
      <c r="D5429" s="116" t="n">
        <v>42887</v>
      </c>
      <c r="E5429" s="0" t="n">
        <v>0.02</v>
      </c>
      <c r="F5429" s="0" t="n">
        <v>3133101</v>
      </c>
      <c r="G5429" s="151" t="s">
        <v>111</v>
      </c>
      <c r="H5429" s="151" t="s">
        <v>111</v>
      </c>
      <c r="I5429" s="152" t="s">
        <v>112</v>
      </c>
    </row>
    <row r="5430" customFormat="false" ht="12.75" hidden="false" customHeight="false" outlineLevel="0" collapsed="false">
      <c r="A5430" s="0" t="s">
        <v>60</v>
      </c>
      <c r="B5430" s="0" t="s">
        <v>110</v>
      </c>
      <c r="C5430" s="0" t="s">
        <v>108</v>
      </c>
      <c r="D5430" s="116" t="n">
        <v>42887</v>
      </c>
      <c r="E5430" s="0" t="n">
        <v>0.385</v>
      </c>
      <c r="F5430" s="0" t="n">
        <v>3133102</v>
      </c>
      <c r="G5430" s="151" t="s">
        <v>111</v>
      </c>
      <c r="H5430" s="151" t="s">
        <v>111</v>
      </c>
      <c r="I5430" s="152" t="s">
        <v>112</v>
      </c>
    </row>
    <row r="5431" customFormat="false" ht="12.75" hidden="false" customHeight="false" outlineLevel="0" collapsed="false">
      <c r="A5431" s="0" t="s">
        <v>60</v>
      </c>
      <c r="B5431" s="0" t="s">
        <v>113</v>
      </c>
      <c r="C5431" s="0" t="s">
        <v>108</v>
      </c>
      <c r="D5431" s="116" t="n">
        <v>42887</v>
      </c>
      <c r="E5431" s="0" t="n">
        <v>0.06</v>
      </c>
      <c r="F5431" s="0" t="n">
        <v>3133103</v>
      </c>
      <c r="G5431" s="151" t="s">
        <v>111</v>
      </c>
      <c r="H5431" s="151" t="s">
        <v>111</v>
      </c>
      <c r="I5431" s="152" t="s">
        <v>112</v>
      </c>
    </row>
    <row r="5432" customFormat="false" ht="12.75" hidden="false" customHeight="false" outlineLevel="0" collapsed="false">
      <c r="A5432" s="0" t="s">
        <v>61</v>
      </c>
      <c r="B5432" s="0" t="s">
        <v>110</v>
      </c>
      <c r="C5432" s="0" t="s">
        <v>108</v>
      </c>
      <c r="D5432" s="116" t="n">
        <v>42887</v>
      </c>
      <c r="E5432" s="0" t="n">
        <v>0.385</v>
      </c>
      <c r="F5432" s="0" t="n">
        <v>3133104</v>
      </c>
      <c r="G5432" s="151" t="s">
        <v>111</v>
      </c>
      <c r="H5432" s="151" t="s">
        <v>111</v>
      </c>
      <c r="I5432" s="152" t="s">
        <v>112</v>
      </c>
    </row>
    <row r="5433" customFormat="false" ht="12.75" hidden="false" customHeight="false" outlineLevel="0" collapsed="false">
      <c r="A5433" s="0" t="s">
        <v>61</v>
      </c>
      <c r="B5433" s="0" t="s">
        <v>113</v>
      </c>
      <c r="C5433" s="0" t="s">
        <v>108</v>
      </c>
      <c r="D5433" s="116" t="n">
        <v>42887</v>
      </c>
      <c r="E5433" s="0" t="n">
        <v>0.02</v>
      </c>
      <c r="F5433" s="0" t="n">
        <v>3133105</v>
      </c>
      <c r="G5433" s="151" t="s">
        <v>111</v>
      </c>
      <c r="H5433" s="151" t="s">
        <v>111</v>
      </c>
      <c r="I5433" s="152" t="s">
        <v>112</v>
      </c>
    </row>
    <row r="5434" customFormat="false" ht="12.75" hidden="false" customHeight="false" outlineLevel="0" collapsed="false">
      <c r="A5434" s="0" t="s">
        <v>62</v>
      </c>
      <c r="B5434" s="0" t="s">
        <v>110</v>
      </c>
      <c r="C5434" s="0" t="s">
        <v>108</v>
      </c>
      <c r="D5434" s="116" t="n">
        <v>42887</v>
      </c>
      <c r="E5434" s="0" t="n">
        <v>0.385</v>
      </c>
      <c r="F5434" s="0" t="n">
        <v>3133106</v>
      </c>
      <c r="G5434" s="151" t="s">
        <v>111</v>
      </c>
      <c r="H5434" s="151" t="s">
        <v>111</v>
      </c>
      <c r="I5434" s="152" t="s">
        <v>112</v>
      </c>
    </row>
    <row r="5435" customFormat="false" ht="12.75" hidden="false" customHeight="false" outlineLevel="0" collapsed="false">
      <c r="A5435" s="0" t="s">
        <v>62</v>
      </c>
      <c r="B5435" s="0" t="s">
        <v>113</v>
      </c>
      <c r="C5435" s="0" t="s">
        <v>108</v>
      </c>
      <c r="D5435" s="116" t="n">
        <v>42887</v>
      </c>
      <c r="E5435" s="0" t="n">
        <v>0.06</v>
      </c>
      <c r="F5435" s="0" t="n">
        <v>3133107</v>
      </c>
      <c r="G5435" s="151" t="s">
        <v>111</v>
      </c>
      <c r="H5435" s="151" t="s">
        <v>111</v>
      </c>
      <c r="I5435" s="152" t="s">
        <v>112</v>
      </c>
    </row>
    <row r="5436" customFormat="false" ht="12.75" hidden="false" customHeight="false" outlineLevel="0" collapsed="false">
      <c r="A5436" s="0" t="s">
        <v>49</v>
      </c>
      <c r="B5436" s="0" t="s">
        <v>110</v>
      </c>
      <c r="C5436" s="0" t="s">
        <v>108</v>
      </c>
      <c r="D5436" s="116" t="n">
        <v>42887</v>
      </c>
      <c r="E5436" s="0" t="n">
        <v>0.335</v>
      </c>
      <c r="F5436" s="0" t="n">
        <v>3133108</v>
      </c>
      <c r="G5436" s="151" t="s">
        <v>111</v>
      </c>
      <c r="H5436" s="151" t="s">
        <v>111</v>
      </c>
      <c r="I5436" s="152" t="s">
        <v>112</v>
      </c>
    </row>
    <row r="5437" customFormat="false" ht="12.75" hidden="false" customHeight="false" outlineLevel="0" collapsed="false">
      <c r="A5437" s="0" t="s">
        <v>49</v>
      </c>
      <c r="B5437" s="0" t="s">
        <v>113</v>
      </c>
      <c r="C5437" s="0" t="s">
        <v>108</v>
      </c>
      <c r="D5437" s="116" t="n">
        <v>42887</v>
      </c>
      <c r="E5437" s="0" t="n">
        <v>0.005</v>
      </c>
      <c r="F5437" s="0" t="n">
        <v>3133109</v>
      </c>
      <c r="G5437" s="151" t="s">
        <v>111</v>
      </c>
      <c r="H5437" s="151" t="s">
        <v>111</v>
      </c>
      <c r="I5437" s="152" t="s">
        <v>112</v>
      </c>
    </row>
    <row r="5438" customFormat="false" ht="12.75" hidden="false" customHeight="false" outlineLevel="0" collapsed="false">
      <c r="A5438" s="0" t="s">
        <v>50</v>
      </c>
      <c r="B5438" s="0" t="s">
        <v>110</v>
      </c>
      <c r="C5438" s="0" t="s">
        <v>108</v>
      </c>
      <c r="D5438" s="116" t="n">
        <v>42887</v>
      </c>
      <c r="E5438" s="0" t="n">
        <v>0.37</v>
      </c>
      <c r="F5438" s="0" t="n">
        <v>3133110</v>
      </c>
      <c r="G5438" s="151" t="s">
        <v>111</v>
      </c>
      <c r="H5438" s="151" t="s">
        <v>111</v>
      </c>
      <c r="I5438" s="152" t="s">
        <v>112</v>
      </c>
    </row>
    <row r="5439" customFormat="false" ht="12.75" hidden="false" customHeight="false" outlineLevel="0" collapsed="false">
      <c r="A5439" s="0" t="s">
        <v>50</v>
      </c>
      <c r="B5439" s="0" t="s">
        <v>113</v>
      </c>
      <c r="C5439" s="0" t="s">
        <v>108</v>
      </c>
      <c r="D5439" s="116" t="n">
        <v>42887</v>
      </c>
      <c r="E5439" s="0" t="n">
        <v>-0.055</v>
      </c>
      <c r="F5439" s="0" t="n">
        <v>3133111</v>
      </c>
      <c r="G5439" s="151" t="s">
        <v>111</v>
      </c>
      <c r="H5439" s="151" t="s">
        <v>111</v>
      </c>
      <c r="I5439" s="152" t="s">
        <v>112</v>
      </c>
    </row>
    <row r="5440" customFormat="false" ht="12.75" hidden="false" customHeight="false" outlineLevel="0" collapsed="false">
      <c r="A5440" s="0" t="s">
        <v>51</v>
      </c>
      <c r="B5440" s="0" t="s">
        <v>110</v>
      </c>
      <c r="C5440" s="0" t="s">
        <v>108</v>
      </c>
      <c r="D5440" s="116" t="n">
        <v>42887</v>
      </c>
      <c r="E5440" s="0" t="n">
        <v>0.37</v>
      </c>
      <c r="F5440" s="0" t="n">
        <v>3133112</v>
      </c>
      <c r="G5440" s="151" t="s">
        <v>111</v>
      </c>
      <c r="H5440" s="151" t="s">
        <v>111</v>
      </c>
      <c r="I5440" s="152" t="s">
        <v>112</v>
      </c>
    </row>
    <row r="5441" customFormat="false" ht="12.75" hidden="false" customHeight="false" outlineLevel="0" collapsed="false">
      <c r="A5441" s="0" t="s">
        <v>51</v>
      </c>
      <c r="B5441" s="0" t="s">
        <v>113</v>
      </c>
      <c r="C5441" s="0" t="s">
        <v>108</v>
      </c>
      <c r="D5441" s="116" t="n">
        <v>42887</v>
      </c>
      <c r="E5441" s="0" t="n">
        <v>0.035</v>
      </c>
      <c r="F5441" s="0" t="n">
        <v>3133113</v>
      </c>
      <c r="G5441" s="151" t="s">
        <v>111</v>
      </c>
      <c r="H5441" s="151" t="s">
        <v>111</v>
      </c>
      <c r="I5441" s="152" t="s">
        <v>112</v>
      </c>
    </row>
    <row r="5442" customFormat="false" ht="12.75" hidden="false" customHeight="false" outlineLevel="0" collapsed="false">
      <c r="A5442" s="0" t="s">
        <v>52</v>
      </c>
      <c r="B5442" s="0" t="s">
        <v>110</v>
      </c>
      <c r="C5442" s="0" t="s">
        <v>108</v>
      </c>
      <c r="D5442" s="116" t="n">
        <v>42887</v>
      </c>
      <c r="E5442" s="0" t="n">
        <v>0.37</v>
      </c>
      <c r="F5442" s="0" t="n">
        <v>3133114</v>
      </c>
      <c r="G5442" s="151" t="s">
        <v>111</v>
      </c>
      <c r="H5442" s="151" t="s">
        <v>111</v>
      </c>
      <c r="I5442" s="152" t="s">
        <v>112</v>
      </c>
    </row>
    <row r="5443" customFormat="false" ht="12.75" hidden="false" customHeight="false" outlineLevel="0" collapsed="false">
      <c r="A5443" s="0" t="s">
        <v>52</v>
      </c>
      <c r="B5443" s="0" t="s">
        <v>113</v>
      </c>
      <c r="C5443" s="0" t="s">
        <v>108</v>
      </c>
      <c r="D5443" s="116" t="n">
        <v>42887</v>
      </c>
      <c r="E5443" s="0" t="n">
        <v>-0.035</v>
      </c>
      <c r="F5443" s="0" t="n">
        <v>3133115</v>
      </c>
      <c r="G5443" s="151" t="s">
        <v>111</v>
      </c>
      <c r="H5443" s="151" t="s">
        <v>111</v>
      </c>
      <c r="I5443" s="152" t="s">
        <v>112</v>
      </c>
    </row>
    <row r="5444" customFormat="false" ht="12.75" hidden="false" customHeight="false" outlineLevel="0" collapsed="false">
      <c r="A5444" s="0" t="s">
        <v>17</v>
      </c>
      <c r="B5444" s="0" t="s">
        <v>110</v>
      </c>
      <c r="C5444" s="0" t="s">
        <v>108</v>
      </c>
      <c r="D5444" s="116" t="n">
        <v>42887</v>
      </c>
      <c r="E5444" s="0" t="n">
        <v>0</v>
      </c>
      <c r="F5444" s="0" t="n">
        <v>3133116</v>
      </c>
      <c r="G5444" s="151" t="s">
        <v>111</v>
      </c>
      <c r="H5444" s="151" t="s">
        <v>111</v>
      </c>
      <c r="I5444" s="152" t="s">
        <v>112</v>
      </c>
    </row>
    <row r="5445" customFormat="false" ht="12.75" hidden="false" customHeight="false" outlineLevel="0" collapsed="false">
      <c r="A5445" s="0" t="s">
        <v>17</v>
      </c>
      <c r="B5445" s="0" t="s">
        <v>113</v>
      </c>
      <c r="C5445" s="0" t="s">
        <v>108</v>
      </c>
      <c r="D5445" s="116" t="n">
        <v>42887</v>
      </c>
      <c r="E5445" s="0" t="n">
        <v>0</v>
      </c>
      <c r="F5445" s="0" t="n">
        <v>3133117</v>
      </c>
      <c r="G5445" s="151" t="s">
        <v>111</v>
      </c>
      <c r="H5445" s="151" t="s">
        <v>111</v>
      </c>
      <c r="I5445" s="152" t="s">
        <v>112</v>
      </c>
    </row>
    <row r="5446" customFormat="false" ht="12.75" hidden="false" customHeight="false" outlineLevel="0" collapsed="false">
      <c r="A5446" s="0" t="s">
        <v>18</v>
      </c>
      <c r="B5446" s="0" t="s">
        <v>110</v>
      </c>
      <c r="C5446" s="0" t="s">
        <v>108</v>
      </c>
      <c r="D5446" s="116" t="n">
        <v>42887</v>
      </c>
      <c r="E5446" s="0" t="n">
        <v>0</v>
      </c>
      <c r="F5446" s="0" t="n">
        <v>3133118</v>
      </c>
      <c r="G5446" s="151" t="s">
        <v>111</v>
      </c>
      <c r="H5446" s="151" t="s">
        <v>111</v>
      </c>
      <c r="I5446" s="152" t="s">
        <v>112</v>
      </c>
    </row>
    <row r="5447" customFormat="false" ht="12.75" hidden="false" customHeight="false" outlineLevel="0" collapsed="false">
      <c r="A5447" s="0" t="s">
        <v>18</v>
      </c>
      <c r="B5447" s="0" t="s">
        <v>113</v>
      </c>
      <c r="C5447" s="0" t="s">
        <v>108</v>
      </c>
      <c r="D5447" s="116" t="n">
        <v>42887</v>
      </c>
      <c r="E5447" s="0" t="n">
        <v>0</v>
      </c>
      <c r="F5447" s="0" t="n">
        <v>3133119</v>
      </c>
      <c r="G5447" s="151" t="s">
        <v>111</v>
      </c>
      <c r="H5447" s="151" t="s">
        <v>111</v>
      </c>
      <c r="I5447" s="152" t="s">
        <v>112</v>
      </c>
    </row>
    <row r="5448" customFormat="false" ht="12.75" hidden="false" customHeight="false" outlineLevel="0" collapsed="false">
      <c r="A5448" s="0" t="s">
        <v>19</v>
      </c>
      <c r="B5448" s="0" t="s">
        <v>110</v>
      </c>
      <c r="C5448" s="0" t="s">
        <v>108</v>
      </c>
      <c r="D5448" s="116" t="n">
        <v>42887</v>
      </c>
      <c r="E5448" s="0" t="n">
        <v>0</v>
      </c>
      <c r="F5448" s="0" t="n">
        <v>3133120</v>
      </c>
      <c r="G5448" s="151" t="s">
        <v>111</v>
      </c>
      <c r="H5448" s="151" t="s">
        <v>111</v>
      </c>
      <c r="I5448" s="152" t="s">
        <v>112</v>
      </c>
    </row>
    <row r="5449" customFormat="false" ht="12.75" hidden="false" customHeight="false" outlineLevel="0" collapsed="false">
      <c r="A5449" s="0" t="s">
        <v>19</v>
      </c>
      <c r="B5449" s="0" t="s">
        <v>113</v>
      </c>
      <c r="C5449" s="0" t="s">
        <v>108</v>
      </c>
      <c r="D5449" s="116" t="n">
        <v>42887</v>
      </c>
      <c r="E5449" s="0" t="n">
        <v>0</v>
      </c>
      <c r="F5449" s="0" t="n">
        <v>3133121</v>
      </c>
      <c r="G5449" s="151" t="s">
        <v>111</v>
      </c>
      <c r="H5449" s="151" t="s">
        <v>111</v>
      </c>
      <c r="I5449" s="152" t="s">
        <v>112</v>
      </c>
    </row>
    <row r="5450" customFormat="false" ht="12.75" hidden="false" customHeight="false" outlineLevel="0" collapsed="false">
      <c r="A5450" s="0" t="s">
        <v>21</v>
      </c>
      <c r="B5450" s="0" t="s">
        <v>110</v>
      </c>
      <c r="C5450" s="0" t="s">
        <v>108</v>
      </c>
      <c r="D5450" s="116" t="n">
        <v>42887</v>
      </c>
      <c r="E5450" s="0" t="n">
        <v>0</v>
      </c>
      <c r="F5450" s="0" t="n">
        <v>3133122</v>
      </c>
      <c r="G5450" s="151" t="s">
        <v>111</v>
      </c>
      <c r="H5450" s="151" t="s">
        <v>111</v>
      </c>
      <c r="I5450" s="152" t="s">
        <v>112</v>
      </c>
    </row>
    <row r="5451" customFormat="false" ht="12.75" hidden="false" customHeight="false" outlineLevel="0" collapsed="false">
      <c r="A5451" s="0" t="s">
        <v>21</v>
      </c>
      <c r="B5451" s="0" t="s">
        <v>113</v>
      </c>
      <c r="C5451" s="0" t="s">
        <v>108</v>
      </c>
      <c r="D5451" s="116" t="n">
        <v>42887</v>
      </c>
      <c r="E5451" s="0" t="n">
        <v>0</v>
      </c>
      <c r="F5451" s="0" t="n">
        <v>3133123</v>
      </c>
      <c r="G5451" s="151" t="s">
        <v>111</v>
      </c>
      <c r="H5451" s="151" t="s">
        <v>111</v>
      </c>
      <c r="I5451" s="152" t="s">
        <v>112</v>
      </c>
    </row>
    <row r="5452" customFormat="false" ht="12.75" hidden="false" customHeight="false" outlineLevel="0" collapsed="false">
      <c r="A5452" s="0" t="s">
        <v>73</v>
      </c>
      <c r="B5452" s="0" t="s">
        <v>80</v>
      </c>
      <c r="C5452" s="0" t="s">
        <v>108</v>
      </c>
      <c r="D5452" s="116" t="n">
        <v>42887</v>
      </c>
      <c r="E5452" s="0" t="n">
        <v>0.005</v>
      </c>
      <c r="F5452" s="0" t="n">
        <v>3133124</v>
      </c>
      <c r="G5452" s="151" t="s">
        <v>111</v>
      </c>
      <c r="H5452" s="151" t="s">
        <v>111</v>
      </c>
      <c r="I5452" s="152" t="s">
        <v>112</v>
      </c>
    </row>
    <row r="5453" customFormat="false" ht="12.75" hidden="false" customHeight="false" outlineLevel="0" collapsed="false">
      <c r="A5453" s="0" t="s">
        <v>74</v>
      </c>
      <c r="B5453" s="0" t="s">
        <v>80</v>
      </c>
      <c r="C5453" s="0" t="s">
        <v>108</v>
      </c>
      <c r="D5453" s="116" t="n">
        <v>42887</v>
      </c>
      <c r="E5453" s="0" t="n">
        <v>0.035</v>
      </c>
      <c r="F5453" s="0" t="n">
        <v>3133125</v>
      </c>
      <c r="G5453" s="151" t="s">
        <v>111</v>
      </c>
      <c r="H5453" s="151" t="s">
        <v>111</v>
      </c>
      <c r="I5453" s="152" t="s">
        <v>112</v>
      </c>
    </row>
    <row r="5454" customFormat="false" ht="12.75" hidden="false" customHeight="false" outlineLevel="0" collapsed="false">
      <c r="A5454" s="0" t="s">
        <v>75</v>
      </c>
      <c r="B5454" s="0" t="s">
        <v>80</v>
      </c>
      <c r="C5454" s="0" t="s">
        <v>108</v>
      </c>
      <c r="D5454" s="116" t="n">
        <v>42887</v>
      </c>
      <c r="E5454" s="0" t="n">
        <v>-0.035</v>
      </c>
      <c r="F5454" s="0" t="n">
        <v>3133126</v>
      </c>
      <c r="G5454" s="151" t="s">
        <v>111</v>
      </c>
      <c r="H5454" s="151" t="s">
        <v>111</v>
      </c>
      <c r="I5454" s="152" t="s">
        <v>112</v>
      </c>
    </row>
    <row r="5455" customFormat="false" ht="12.75" hidden="false" customHeight="false" outlineLevel="0" collapsed="false">
      <c r="A5455" s="0" t="s">
        <v>76</v>
      </c>
      <c r="B5455" s="0" t="s">
        <v>80</v>
      </c>
      <c r="C5455" s="0" t="s">
        <v>108</v>
      </c>
      <c r="D5455" s="116" t="n">
        <v>42887</v>
      </c>
      <c r="E5455" s="0" t="n">
        <v>0.035</v>
      </c>
      <c r="F5455" s="0" t="n">
        <v>3133127</v>
      </c>
      <c r="G5455" s="151" t="s">
        <v>111</v>
      </c>
      <c r="H5455" s="151" t="s">
        <v>111</v>
      </c>
      <c r="I5455" s="152" t="s">
        <v>112</v>
      </c>
    </row>
    <row r="5456" customFormat="false" ht="12.75" hidden="false" customHeight="false" outlineLevel="0" collapsed="false">
      <c r="A5456" s="0" t="s">
        <v>72</v>
      </c>
      <c r="B5456" s="0" t="s">
        <v>80</v>
      </c>
      <c r="C5456" s="0" t="s">
        <v>108</v>
      </c>
      <c r="D5456" s="116" t="n">
        <v>42887</v>
      </c>
      <c r="E5456" s="158" t="n">
        <v>42917</v>
      </c>
      <c r="F5456" s="0" t="n">
        <v>2756544</v>
      </c>
      <c r="G5456" s="151" t="s">
        <v>111</v>
      </c>
      <c r="H5456" s="151" t="s">
        <v>111</v>
      </c>
      <c r="I5456" s="152" t="s">
        <v>109</v>
      </c>
    </row>
    <row r="5457" customFormat="false" ht="12.75" hidden="false" customHeight="false" outlineLevel="0" collapsed="false">
      <c r="A5457" s="0" t="s">
        <v>59</v>
      </c>
      <c r="B5457" s="0" t="s">
        <v>110</v>
      </c>
      <c r="C5457" s="0" t="s">
        <v>108</v>
      </c>
      <c r="D5457" s="116" t="n">
        <v>42917</v>
      </c>
      <c r="E5457" s="0" t="n">
        <v>0.3975</v>
      </c>
      <c r="F5457" s="0" t="n">
        <v>3133100</v>
      </c>
      <c r="G5457" s="151" t="s">
        <v>111</v>
      </c>
      <c r="H5457" s="151" t="s">
        <v>111</v>
      </c>
      <c r="I5457" s="152" t="s">
        <v>112</v>
      </c>
    </row>
    <row r="5458" customFormat="false" ht="12.75" hidden="false" customHeight="false" outlineLevel="0" collapsed="false">
      <c r="A5458" s="0" t="s">
        <v>59</v>
      </c>
      <c r="B5458" s="0" t="s">
        <v>113</v>
      </c>
      <c r="C5458" s="0" t="s">
        <v>108</v>
      </c>
      <c r="D5458" s="116" t="n">
        <v>42917</v>
      </c>
      <c r="E5458" s="0" t="n">
        <v>0.02</v>
      </c>
      <c r="F5458" s="0" t="n">
        <v>3133101</v>
      </c>
      <c r="G5458" s="151" t="s">
        <v>111</v>
      </c>
      <c r="H5458" s="151" t="s">
        <v>111</v>
      </c>
      <c r="I5458" s="152" t="s">
        <v>112</v>
      </c>
    </row>
    <row r="5459" customFormat="false" ht="12.75" hidden="false" customHeight="false" outlineLevel="0" collapsed="false">
      <c r="A5459" s="0" t="s">
        <v>60</v>
      </c>
      <c r="B5459" s="0" t="s">
        <v>110</v>
      </c>
      <c r="C5459" s="0" t="s">
        <v>108</v>
      </c>
      <c r="D5459" s="116" t="n">
        <v>42917</v>
      </c>
      <c r="E5459" s="0" t="n">
        <v>0.3975</v>
      </c>
      <c r="F5459" s="0" t="n">
        <v>3133102</v>
      </c>
      <c r="G5459" s="151" t="s">
        <v>111</v>
      </c>
      <c r="H5459" s="151" t="s">
        <v>111</v>
      </c>
      <c r="I5459" s="152" t="s">
        <v>112</v>
      </c>
    </row>
    <row r="5460" customFormat="false" ht="12.75" hidden="false" customHeight="false" outlineLevel="0" collapsed="false">
      <c r="A5460" s="0" t="s">
        <v>60</v>
      </c>
      <c r="B5460" s="0" t="s">
        <v>113</v>
      </c>
      <c r="C5460" s="0" t="s">
        <v>108</v>
      </c>
      <c r="D5460" s="116" t="n">
        <v>42917</v>
      </c>
      <c r="E5460" s="0" t="n">
        <v>0.07</v>
      </c>
      <c r="F5460" s="0" t="n">
        <v>3133103</v>
      </c>
      <c r="G5460" s="151" t="s">
        <v>111</v>
      </c>
      <c r="H5460" s="151" t="s">
        <v>111</v>
      </c>
      <c r="I5460" s="152" t="s">
        <v>112</v>
      </c>
    </row>
    <row r="5461" customFormat="false" ht="12.75" hidden="false" customHeight="false" outlineLevel="0" collapsed="false">
      <c r="A5461" s="0" t="s">
        <v>61</v>
      </c>
      <c r="B5461" s="0" t="s">
        <v>110</v>
      </c>
      <c r="C5461" s="0" t="s">
        <v>108</v>
      </c>
      <c r="D5461" s="116" t="n">
        <v>42917</v>
      </c>
      <c r="E5461" s="0" t="n">
        <v>0.3975</v>
      </c>
      <c r="F5461" s="0" t="n">
        <v>3133104</v>
      </c>
      <c r="G5461" s="151" t="s">
        <v>111</v>
      </c>
      <c r="H5461" s="151" t="s">
        <v>111</v>
      </c>
      <c r="I5461" s="152" t="s">
        <v>112</v>
      </c>
    </row>
    <row r="5462" customFormat="false" ht="12.75" hidden="false" customHeight="false" outlineLevel="0" collapsed="false">
      <c r="A5462" s="0" t="s">
        <v>61</v>
      </c>
      <c r="B5462" s="0" t="s">
        <v>113</v>
      </c>
      <c r="C5462" s="0" t="s">
        <v>108</v>
      </c>
      <c r="D5462" s="116" t="n">
        <v>42917</v>
      </c>
      <c r="E5462" s="0" t="n">
        <v>0.02</v>
      </c>
      <c r="F5462" s="0" t="n">
        <v>3133105</v>
      </c>
      <c r="G5462" s="151" t="s">
        <v>111</v>
      </c>
      <c r="H5462" s="151" t="s">
        <v>111</v>
      </c>
      <c r="I5462" s="152" t="s">
        <v>112</v>
      </c>
    </row>
    <row r="5463" customFormat="false" ht="12.75" hidden="false" customHeight="false" outlineLevel="0" collapsed="false">
      <c r="A5463" s="0" t="s">
        <v>62</v>
      </c>
      <c r="B5463" s="0" t="s">
        <v>110</v>
      </c>
      <c r="C5463" s="0" t="s">
        <v>108</v>
      </c>
      <c r="D5463" s="116" t="n">
        <v>42917</v>
      </c>
      <c r="E5463" s="0" t="n">
        <v>0.3975</v>
      </c>
      <c r="F5463" s="0" t="n">
        <v>3133106</v>
      </c>
      <c r="G5463" s="151" t="s">
        <v>111</v>
      </c>
      <c r="H5463" s="151" t="s">
        <v>111</v>
      </c>
      <c r="I5463" s="152" t="s">
        <v>112</v>
      </c>
    </row>
    <row r="5464" customFormat="false" ht="12.75" hidden="false" customHeight="false" outlineLevel="0" collapsed="false">
      <c r="A5464" s="0" t="s">
        <v>62</v>
      </c>
      <c r="B5464" s="0" t="s">
        <v>113</v>
      </c>
      <c r="C5464" s="0" t="s">
        <v>108</v>
      </c>
      <c r="D5464" s="116" t="n">
        <v>42917</v>
      </c>
      <c r="E5464" s="0" t="n">
        <v>0.07</v>
      </c>
      <c r="F5464" s="0" t="n">
        <v>3133107</v>
      </c>
      <c r="G5464" s="151" t="s">
        <v>111</v>
      </c>
      <c r="H5464" s="151" t="s">
        <v>111</v>
      </c>
      <c r="I5464" s="152" t="s">
        <v>112</v>
      </c>
    </row>
    <row r="5465" customFormat="false" ht="12.75" hidden="false" customHeight="false" outlineLevel="0" collapsed="false">
      <c r="A5465" s="0" t="s">
        <v>49</v>
      </c>
      <c r="B5465" s="0" t="s">
        <v>110</v>
      </c>
      <c r="C5465" s="0" t="s">
        <v>108</v>
      </c>
      <c r="D5465" s="116" t="n">
        <v>42917</v>
      </c>
      <c r="E5465" s="0" t="n">
        <v>0.35</v>
      </c>
      <c r="F5465" s="0" t="n">
        <v>3133108</v>
      </c>
      <c r="G5465" s="151" t="s">
        <v>111</v>
      </c>
      <c r="H5465" s="151" t="s">
        <v>111</v>
      </c>
      <c r="I5465" s="152" t="s">
        <v>112</v>
      </c>
    </row>
    <row r="5466" customFormat="false" ht="12.75" hidden="false" customHeight="false" outlineLevel="0" collapsed="false">
      <c r="A5466" s="0" t="s">
        <v>49</v>
      </c>
      <c r="B5466" s="0" t="s">
        <v>113</v>
      </c>
      <c r="C5466" s="0" t="s">
        <v>108</v>
      </c>
      <c r="D5466" s="116" t="n">
        <v>42917</v>
      </c>
      <c r="E5466" s="0" t="n">
        <v>0.005</v>
      </c>
      <c r="F5466" s="0" t="n">
        <v>3133109</v>
      </c>
      <c r="G5466" s="151" t="s">
        <v>111</v>
      </c>
      <c r="H5466" s="151" t="s">
        <v>111</v>
      </c>
      <c r="I5466" s="152" t="s">
        <v>112</v>
      </c>
    </row>
    <row r="5467" customFormat="false" ht="12.75" hidden="false" customHeight="false" outlineLevel="0" collapsed="false">
      <c r="A5467" s="0" t="s">
        <v>50</v>
      </c>
      <c r="B5467" s="0" t="s">
        <v>110</v>
      </c>
      <c r="C5467" s="0" t="s">
        <v>108</v>
      </c>
      <c r="D5467" s="116" t="n">
        <v>42917</v>
      </c>
      <c r="E5467" s="0" t="n">
        <v>0.41</v>
      </c>
      <c r="F5467" s="0" t="n">
        <v>3133110</v>
      </c>
      <c r="G5467" s="151" t="s">
        <v>111</v>
      </c>
      <c r="H5467" s="151" t="s">
        <v>111</v>
      </c>
      <c r="I5467" s="152" t="s">
        <v>112</v>
      </c>
    </row>
    <row r="5468" customFormat="false" ht="12.75" hidden="false" customHeight="false" outlineLevel="0" collapsed="false">
      <c r="A5468" s="0" t="s">
        <v>50</v>
      </c>
      <c r="B5468" s="0" t="s">
        <v>113</v>
      </c>
      <c r="C5468" s="0" t="s">
        <v>108</v>
      </c>
      <c r="D5468" s="116" t="n">
        <v>42917</v>
      </c>
      <c r="E5468" s="0" t="n">
        <v>-0.02</v>
      </c>
      <c r="F5468" s="0" t="n">
        <v>3133111</v>
      </c>
      <c r="G5468" s="151" t="s">
        <v>111</v>
      </c>
      <c r="H5468" s="151" t="s">
        <v>111</v>
      </c>
      <c r="I5468" s="152" t="s">
        <v>112</v>
      </c>
    </row>
    <row r="5469" customFormat="false" ht="12.75" hidden="false" customHeight="false" outlineLevel="0" collapsed="false">
      <c r="A5469" s="0" t="s">
        <v>51</v>
      </c>
      <c r="B5469" s="0" t="s">
        <v>110</v>
      </c>
      <c r="C5469" s="0" t="s">
        <v>108</v>
      </c>
      <c r="D5469" s="116" t="n">
        <v>42917</v>
      </c>
      <c r="E5469" s="0" t="n">
        <v>0.41</v>
      </c>
      <c r="F5469" s="0" t="n">
        <v>3133112</v>
      </c>
      <c r="G5469" s="151" t="s">
        <v>111</v>
      </c>
      <c r="H5469" s="151" t="s">
        <v>111</v>
      </c>
      <c r="I5469" s="152" t="s">
        <v>112</v>
      </c>
    </row>
    <row r="5470" customFormat="false" ht="12.75" hidden="false" customHeight="false" outlineLevel="0" collapsed="false">
      <c r="A5470" s="0" t="s">
        <v>51</v>
      </c>
      <c r="B5470" s="0" t="s">
        <v>113</v>
      </c>
      <c r="C5470" s="0" t="s">
        <v>108</v>
      </c>
      <c r="D5470" s="116" t="n">
        <v>42917</v>
      </c>
      <c r="E5470" s="0" t="n">
        <v>0.035</v>
      </c>
      <c r="F5470" s="0" t="n">
        <v>3133113</v>
      </c>
      <c r="G5470" s="151" t="s">
        <v>111</v>
      </c>
      <c r="H5470" s="151" t="s">
        <v>111</v>
      </c>
      <c r="I5470" s="152" t="s">
        <v>112</v>
      </c>
    </row>
    <row r="5471" customFormat="false" ht="12.75" hidden="false" customHeight="false" outlineLevel="0" collapsed="false">
      <c r="A5471" s="0" t="s">
        <v>52</v>
      </c>
      <c r="B5471" s="0" t="s">
        <v>110</v>
      </c>
      <c r="C5471" s="0" t="s">
        <v>108</v>
      </c>
      <c r="D5471" s="116" t="n">
        <v>42917</v>
      </c>
      <c r="E5471" s="0" t="n">
        <v>0.41</v>
      </c>
      <c r="F5471" s="0" t="n">
        <v>3133114</v>
      </c>
      <c r="G5471" s="151" t="s">
        <v>111</v>
      </c>
      <c r="H5471" s="151" t="s">
        <v>111</v>
      </c>
      <c r="I5471" s="152" t="s">
        <v>112</v>
      </c>
    </row>
    <row r="5472" customFormat="false" ht="12.75" hidden="false" customHeight="false" outlineLevel="0" collapsed="false">
      <c r="A5472" s="0" t="s">
        <v>52</v>
      </c>
      <c r="B5472" s="0" t="s">
        <v>113</v>
      </c>
      <c r="C5472" s="0" t="s">
        <v>108</v>
      </c>
      <c r="D5472" s="116" t="n">
        <v>42917</v>
      </c>
      <c r="E5472" s="0" t="n">
        <v>-0.02</v>
      </c>
      <c r="F5472" s="0" t="n">
        <v>3133115</v>
      </c>
      <c r="G5472" s="151" t="s">
        <v>111</v>
      </c>
      <c r="H5472" s="151" t="s">
        <v>111</v>
      </c>
      <c r="I5472" s="152" t="s">
        <v>112</v>
      </c>
    </row>
    <row r="5473" customFormat="false" ht="12.75" hidden="false" customHeight="false" outlineLevel="0" collapsed="false">
      <c r="A5473" s="0" t="s">
        <v>17</v>
      </c>
      <c r="B5473" s="0" t="s">
        <v>110</v>
      </c>
      <c r="C5473" s="0" t="s">
        <v>108</v>
      </c>
      <c r="D5473" s="116" t="n">
        <v>42917</v>
      </c>
      <c r="E5473" s="0" t="n">
        <v>0</v>
      </c>
      <c r="F5473" s="0" t="n">
        <v>3133116</v>
      </c>
      <c r="G5473" s="151" t="s">
        <v>111</v>
      </c>
      <c r="H5473" s="151" t="s">
        <v>111</v>
      </c>
      <c r="I5473" s="152" t="s">
        <v>112</v>
      </c>
    </row>
    <row r="5474" customFormat="false" ht="12.75" hidden="false" customHeight="false" outlineLevel="0" collapsed="false">
      <c r="A5474" s="0" t="s">
        <v>17</v>
      </c>
      <c r="B5474" s="0" t="s">
        <v>113</v>
      </c>
      <c r="C5474" s="0" t="s">
        <v>108</v>
      </c>
      <c r="D5474" s="116" t="n">
        <v>42917</v>
      </c>
      <c r="E5474" s="0" t="n">
        <v>0</v>
      </c>
      <c r="F5474" s="0" t="n">
        <v>3133117</v>
      </c>
      <c r="G5474" s="151" t="s">
        <v>111</v>
      </c>
      <c r="H5474" s="151" t="s">
        <v>111</v>
      </c>
      <c r="I5474" s="152" t="s">
        <v>112</v>
      </c>
    </row>
    <row r="5475" customFormat="false" ht="12.75" hidden="false" customHeight="false" outlineLevel="0" collapsed="false">
      <c r="A5475" s="0" t="s">
        <v>18</v>
      </c>
      <c r="B5475" s="0" t="s">
        <v>110</v>
      </c>
      <c r="C5475" s="0" t="s">
        <v>108</v>
      </c>
      <c r="D5475" s="116" t="n">
        <v>42917</v>
      </c>
      <c r="E5475" s="0" t="n">
        <v>0</v>
      </c>
      <c r="F5475" s="0" t="n">
        <v>3133118</v>
      </c>
      <c r="G5475" s="151" t="s">
        <v>111</v>
      </c>
      <c r="H5475" s="151" t="s">
        <v>111</v>
      </c>
      <c r="I5475" s="152" t="s">
        <v>112</v>
      </c>
    </row>
    <row r="5476" customFormat="false" ht="12.75" hidden="false" customHeight="false" outlineLevel="0" collapsed="false">
      <c r="A5476" s="0" t="s">
        <v>18</v>
      </c>
      <c r="B5476" s="0" t="s">
        <v>113</v>
      </c>
      <c r="C5476" s="0" t="s">
        <v>108</v>
      </c>
      <c r="D5476" s="116" t="n">
        <v>42917</v>
      </c>
      <c r="E5476" s="0" t="n">
        <v>0</v>
      </c>
      <c r="F5476" s="0" t="n">
        <v>3133119</v>
      </c>
      <c r="G5476" s="151" t="s">
        <v>111</v>
      </c>
      <c r="H5476" s="151" t="s">
        <v>111</v>
      </c>
      <c r="I5476" s="152" t="s">
        <v>112</v>
      </c>
    </row>
    <row r="5477" customFormat="false" ht="12.75" hidden="false" customHeight="false" outlineLevel="0" collapsed="false">
      <c r="A5477" s="0" t="s">
        <v>19</v>
      </c>
      <c r="B5477" s="0" t="s">
        <v>110</v>
      </c>
      <c r="C5477" s="0" t="s">
        <v>108</v>
      </c>
      <c r="D5477" s="116" t="n">
        <v>42917</v>
      </c>
      <c r="E5477" s="0" t="n">
        <v>0</v>
      </c>
      <c r="F5477" s="0" t="n">
        <v>3133120</v>
      </c>
      <c r="G5477" s="151" t="s">
        <v>111</v>
      </c>
      <c r="H5477" s="151" t="s">
        <v>111</v>
      </c>
      <c r="I5477" s="152" t="s">
        <v>112</v>
      </c>
    </row>
    <row r="5478" customFormat="false" ht="12.75" hidden="false" customHeight="false" outlineLevel="0" collapsed="false">
      <c r="A5478" s="0" t="s">
        <v>19</v>
      </c>
      <c r="B5478" s="0" t="s">
        <v>113</v>
      </c>
      <c r="C5478" s="0" t="s">
        <v>108</v>
      </c>
      <c r="D5478" s="116" t="n">
        <v>42917</v>
      </c>
      <c r="E5478" s="0" t="n">
        <v>0</v>
      </c>
      <c r="F5478" s="0" t="n">
        <v>3133121</v>
      </c>
      <c r="G5478" s="151" t="s">
        <v>111</v>
      </c>
      <c r="H5478" s="151" t="s">
        <v>111</v>
      </c>
      <c r="I5478" s="152" t="s">
        <v>112</v>
      </c>
    </row>
    <row r="5479" customFormat="false" ht="12.75" hidden="false" customHeight="false" outlineLevel="0" collapsed="false">
      <c r="A5479" s="0" t="s">
        <v>21</v>
      </c>
      <c r="B5479" s="0" t="s">
        <v>110</v>
      </c>
      <c r="C5479" s="0" t="s">
        <v>108</v>
      </c>
      <c r="D5479" s="116" t="n">
        <v>42917</v>
      </c>
      <c r="E5479" s="0" t="n">
        <v>0</v>
      </c>
      <c r="F5479" s="0" t="n">
        <v>3133122</v>
      </c>
      <c r="G5479" s="151" t="s">
        <v>111</v>
      </c>
      <c r="H5479" s="151" t="s">
        <v>111</v>
      </c>
      <c r="I5479" s="152" t="s">
        <v>112</v>
      </c>
    </row>
    <row r="5480" customFormat="false" ht="12.75" hidden="false" customHeight="false" outlineLevel="0" collapsed="false">
      <c r="A5480" s="0" t="s">
        <v>21</v>
      </c>
      <c r="B5480" s="0" t="s">
        <v>113</v>
      </c>
      <c r="C5480" s="0" t="s">
        <v>108</v>
      </c>
      <c r="D5480" s="116" t="n">
        <v>42917</v>
      </c>
      <c r="E5480" s="0" t="n">
        <v>0</v>
      </c>
      <c r="F5480" s="0" t="n">
        <v>3133123</v>
      </c>
      <c r="G5480" s="151" t="s">
        <v>111</v>
      </c>
      <c r="H5480" s="151" t="s">
        <v>111</v>
      </c>
      <c r="I5480" s="152" t="s">
        <v>112</v>
      </c>
    </row>
    <row r="5481" customFormat="false" ht="12.75" hidden="false" customHeight="false" outlineLevel="0" collapsed="false">
      <c r="A5481" s="0" t="s">
        <v>73</v>
      </c>
      <c r="B5481" s="0" t="s">
        <v>80</v>
      </c>
      <c r="C5481" s="0" t="s">
        <v>108</v>
      </c>
      <c r="D5481" s="116" t="n">
        <v>42917</v>
      </c>
      <c r="E5481" s="0" t="n">
        <v>0.005</v>
      </c>
      <c r="F5481" s="0" t="n">
        <v>3133124</v>
      </c>
      <c r="G5481" s="151" t="s">
        <v>111</v>
      </c>
      <c r="H5481" s="151" t="s">
        <v>111</v>
      </c>
      <c r="I5481" s="152" t="s">
        <v>112</v>
      </c>
    </row>
    <row r="5482" customFormat="false" ht="12.75" hidden="false" customHeight="false" outlineLevel="0" collapsed="false">
      <c r="A5482" s="0" t="s">
        <v>74</v>
      </c>
      <c r="B5482" s="0" t="s">
        <v>80</v>
      </c>
      <c r="C5482" s="0" t="s">
        <v>108</v>
      </c>
      <c r="D5482" s="116" t="n">
        <v>42917</v>
      </c>
      <c r="E5482" s="0" t="n">
        <v>0.035</v>
      </c>
      <c r="F5482" s="0" t="n">
        <v>3133125</v>
      </c>
      <c r="G5482" s="151" t="s">
        <v>111</v>
      </c>
      <c r="H5482" s="151" t="s">
        <v>111</v>
      </c>
      <c r="I5482" s="152" t="s">
        <v>112</v>
      </c>
    </row>
    <row r="5483" customFormat="false" ht="12.75" hidden="false" customHeight="false" outlineLevel="0" collapsed="false">
      <c r="A5483" s="0" t="s">
        <v>75</v>
      </c>
      <c r="B5483" s="0" t="s">
        <v>80</v>
      </c>
      <c r="C5483" s="0" t="s">
        <v>108</v>
      </c>
      <c r="D5483" s="116" t="n">
        <v>42917</v>
      </c>
      <c r="E5483" s="0" t="n">
        <v>-0.02</v>
      </c>
      <c r="F5483" s="0" t="n">
        <v>3133126</v>
      </c>
      <c r="G5483" s="151" t="s">
        <v>111</v>
      </c>
      <c r="H5483" s="151" t="s">
        <v>111</v>
      </c>
      <c r="I5483" s="152" t="s">
        <v>112</v>
      </c>
    </row>
    <row r="5484" customFormat="false" ht="12.75" hidden="false" customHeight="false" outlineLevel="0" collapsed="false">
      <c r="A5484" s="0" t="s">
        <v>76</v>
      </c>
      <c r="B5484" s="0" t="s">
        <v>80</v>
      </c>
      <c r="C5484" s="0" t="s">
        <v>108</v>
      </c>
      <c r="D5484" s="116" t="n">
        <v>42917</v>
      </c>
      <c r="E5484" s="0" t="n">
        <v>0.035</v>
      </c>
      <c r="F5484" s="0" t="n">
        <v>3133127</v>
      </c>
      <c r="G5484" s="151" t="s">
        <v>111</v>
      </c>
      <c r="H5484" s="151" t="s">
        <v>111</v>
      </c>
      <c r="I5484" s="152" t="s">
        <v>112</v>
      </c>
    </row>
    <row r="5485" customFormat="false" ht="12.75" hidden="false" customHeight="false" outlineLevel="0" collapsed="false">
      <c r="A5485" s="0" t="s">
        <v>72</v>
      </c>
      <c r="B5485" s="0" t="s">
        <v>80</v>
      </c>
      <c r="C5485" s="0" t="s">
        <v>108</v>
      </c>
      <c r="D5485" s="116" t="n">
        <v>42917</v>
      </c>
      <c r="E5485" s="158" t="n">
        <v>42948</v>
      </c>
      <c r="F5485" s="0" t="n">
        <v>2756522</v>
      </c>
      <c r="G5485" s="151" t="s">
        <v>111</v>
      </c>
      <c r="H5485" s="151" t="s">
        <v>111</v>
      </c>
      <c r="I5485" s="152" t="s">
        <v>109</v>
      </c>
    </row>
    <row r="5486" customFormat="false" ht="12.75" hidden="false" customHeight="false" outlineLevel="0" collapsed="false">
      <c r="A5486" s="0" t="s">
        <v>59</v>
      </c>
      <c r="B5486" s="0" t="s">
        <v>110</v>
      </c>
      <c r="C5486" s="0" t="s">
        <v>108</v>
      </c>
      <c r="D5486" s="116" t="n">
        <v>42948</v>
      </c>
      <c r="E5486" s="0" t="n">
        <v>0.4</v>
      </c>
      <c r="F5486" s="0" t="n">
        <v>3133100</v>
      </c>
      <c r="G5486" s="151" t="s">
        <v>111</v>
      </c>
      <c r="H5486" s="151" t="s">
        <v>111</v>
      </c>
      <c r="I5486" s="152" t="s">
        <v>112</v>
      </c>
    </row>
    <row r="5487" customFormat="false" ht="12.75" hidden="false" customHeight="false" outlineLevel="0" collapsed="false">
      <c r="A5487" s="0" t="s">
        <v>59</v>
      </c>
      <c r="B5487" s="0" t="s">
        <v>113</v>
      </c>
      <c r="C5487" s="0" t="s">
        <v>108</v>
      </c>
      <c r="D5487" s="116" t="n">
        <v>42948</v>
      </c>
      <c r="E5487" s="0" t="n">
        <v>0.02</v>
      </c>
      <c r="F5487" s="0" t="n">
        <v>3133101</v>
      </c>
      <c r="G5487" s="151" t="s">
        <v>111</v>
      </c>
      <c r="H5487" s="151" t="s">
        <v>111</v>
      </c>
      <c r="I5487" s="152" t="s">
        <v>112</v>
      </c>
    </row>
    <row r="5488" customFormat="false" ht="12.75" hidden="false" customHeight="false" outlineLevel="0" collapsed="false">
      <c r="A5488" s="0" t="s">
        <v>60</v>
      </c>
      <c r="B5488" s="0" t="s">
        <v>110</v>
      </c>
      <c r="C5488" s="0" t="s">
        <v>108</v>
      </c>
      <c r="D5488" s="116" t="n">
        <v>42948</v>
      </c>
      <c r="E5488" s="0" t="n">
        <v>0.4</v>
      </c>
      <c r="F5488" s="0" t="n">
        <v>3133102</v>
      </c>
      <c r="G5488" s="151" t="s">
        <v>111</v>
      </c>
      <c r="H5488" s="151" t="s">
        <v>111</v>
      </c>
      <c r="I5488" s="152" t="s">
        <v>112</v>
      </c>
    </row>
    <row r="5489" customFormat="false" ht="12.75" hidden="false" customHeight="false" outlineLevel="0" collapsed="false">
      <c r="A5489" s="0" t="s">
        <v>60</v>
      </c>
      <c r="B5489" s="0" t="s">
        <v>113</v>
      </c>
      <c r="C5489" s="0" t="s">
        <v>108</v>
      </c>
      <c r="D5489" s="116" t="n">
        <v>42948</v>
      </c>
      <c r="E5489" s="0" t="n">
        <v>0.07</v>
      </c>
      <c r="F5489" s="0" t="n">
        <v>3133103</v>
      </c>
      <c r="G5489" s="151" t="s">
        <v>111</v>
      </c>
      <c r="H5489" s="151" t="s">
        <v>111</v>
      </c>
      <c r="I5489" s="152" t="s">
        <v>112</v>
      </c>
    </row>
    <row r="5490" customFormat="false" ht="12.75" hidden="false" customHeight="false" outlineLevel="0" collapsed="false">
      <c r="A5490" s="0" t="s">
        <v>61</v>
      </c>
      <c r="B5490" s="0" t="s">
        <v>110</v>
      </c>
      <c r="C5490" s="0" t="s">
        <v>108</v>
      </c>
      <c r="D5490" s="116" t="n">
        <v>42948</v>
      </c>
      <c r="E5490" s="0" t="n">
        <v>0.4</v>
      </c>
      <c r="F5490" s="0" t="n">
        <v>3133104</v>
      </c>
      <c r="G5490" s="151" t="s">
        <v>111</v>
      </c>
      <c r="H5490" s="151" t="s">
        <v>111</v>
      </c>
      <c r="I5490" s="152" t="s">
        <v>112</v>
      </c>
    </row>
    <row r="5491" customFormat="false" ht="12.75" hidden="false" customHeight="false" outlineLevel="0" collapsed="false">
      <c r="A5491" s="0" t="s">
        <v>61</v>
      </c>
      <c r="B5491" s="0" t="s">
        <v>113</v>
      </c>
      <c r="C5491" s="0" t="s">
        <v>108</v>
      </c>
      <c r="D5491" s="116" t="n">
        <v>42948</v>
      </c>
      <c r="E5491" s="0" t="n">
        <v>0.02</v>
      </c>
      <c r="F5491" s="0" t="n">
        <v>3133105</v>
      </c>
      <c r="G5491" s="151" t="s">
        <v>111</v>
      </c>
      <c r="H5491" s="151" t="s">
        <v>111</v>
      </c>
      <c r="I5491" s="152" t="s">
        <v>112</v>
      </c>
    </row>
    <row r="5492" customFormat="false" ht="12.75" hidden="false" customHeight="false" outlineLevel="0" collapsed="false">
      <c r="A5492" s="0" t="s">
        <v>62</v>
      </c>
      <c r="B5492" s="0" t="s">
        <v>110</v>
      </c>
      <c r="C5492" s="0" t="s">
        <v>108</v>
      </c>
      <c r="D5492" s="116" t="n">
        <v>42948</v>
      </c>
      <c r="E5492" s="0" t="n">
        <v>0.4</v>
      </c>
      <c r="F5492" s="0" t="n">
        <v>3133106</v>
      </c>
      <c r="G5492" s="151" t="s">
        <v>111</v>
      </c>
      <c r="H5492" s="151" t="s">
        <v>111</v>
      </c>
      <c r="I5492" s="152" t="s">
        <v>112</v>
      </c>
    </row>
    <row r="5493" customFormat="false" ht="12.75" hidden="false" customHeight="false" outlineLevel="0" collapsed="false">
      <c r="A5493" s="0" t="s">
        <v>62</v>
      </c>
      <c r="B5493" s="0" t="s">
        <v>113</v>
      </c>
      <c r="C5493" s="0" t="s">
        <v>108</v>
      </c>
      <c r="D5493" s="116" t="n">
        <v>42948</v>
      </c>
      <c r="E5493" s="0" t="n">
        <v>0.07</v>
      </c>
      <c r="F5493" s="0" t="n">
        <v>3133107</v>
      </c>
      <c r="G5493" s="151" t="s">
        <v>111</v>
      </c>
      <c r="H5493" s="151" t="s">
        <v>111</v>
      </c>
      <c r="I5493" s="152" t="s">
        <v>112</v>
      </c>
    </row>
    <row r="5494" customFormat="false" ht="12.75" hidden="false" customHeight="false" outlineLevel="0" collapsed="false">
      <c r="A5494" s="0" t="s">
        <v>49</v>
      </c>
      <c r="B5494" s="0" t="s">
        <v>110</v>
      </c>
      <c r="C5494" s="0" t="s">
        <v>108</v>
      </c>
      <c r="D5494" s="116" t="n">
        <v>42948</v>
      </c>
      <c r="E5494" s="0" t="n">
        <v>0.35</v>
      </c>
      <c r="F5494" s="0" t="n">
        <v>3133108</v>
      </c>
      <c r="G5494" s="151" t="s">
        <v>111</v>
      </c>
      <c r="H5494" s="151" t="s">
        <v>111</v>
      </c>
      <c r="I5494" s="152" t="s">
        <v>112</v>
      </c>
    </row>
    <row r="5495" customFormat="false" ht="12.75" hidden="false" customHeight="false" outlineLevel="0" collapsed="false">
      <c r="A5495" s="0" t="s">
        <v>49</v>
      </c>
      <c r="B5495" s="0" t="s">
        <v>113</v>
      </c>
      <c r="C5495" s="0" t="s">
        <v>108</v>
      </c>
      <c r="D5495" s="116" t="n">
        <v>42948</v>
      </c>
      <c r="E5495" s="0" t="n">
        <v>-0.005</v>
      </c>
      <c r="F5495" s="0" t="n">
        <v>3133109</v>
      </c>
      <c r="G5495" s="151" t="s">
        <v>111</v>
      </c>
      <c r="H5495" s="151" t="s">
        <v>111</v>
      </c>
      <c r="I5495" s="152" t="s">
        <v>112</v>
      </c>
    </row>
    <row r="5496" customFormat="false" ht="12.75" hidden="false" customHeight="false" outlineLevel="0" collapsed="false">
      <c r="A5496" s="0" t="s">
        <v>50</v>
      </c>
      <c r="B5496" s="0" t="s">
        <v>110</v>
      </c>
      <c r="C5496" s="0" t="s">
        <v>108</v>
      </c>
      <c r="D5496" s="116" t="n">
        <v>42948</v>
      </c>
      <c r="E5496" s="0" t="n">
        <v>0.41</v>
      </c>
      <c r="F5496" s="0" t="n">
        <v>3133110</v>
      </c>
      <c r="G5496" s="151" t="s">
        <v>111</v>
      </c>
      <c r="H5496" s="151" t="s">
        <v>111</v>
      </c>
      <c r="I5496" s="152" t="s">
        <v>112</v>
      </c>
    </row>
    <row r="5497" customFormat="false" ht="12.75" hidden="false" customHeight="false" outlineLevel="0" collapsed="false">
      <c r="A5497" s="0" t="s">
        <v>50</v>
      </c>
      <c r="B5497" s="0" t="s">
        <v>113</v>
      </c>
      <c r="C5497" s="0" t="s">
        <v>108</v>
      </c>
      <c r="D5497" s="116" t="n">
        <v>42948</v>
      </c>
      <c r="E5497" s="0" t="n">
        <v>-0.02</v>
      </c>
      <c r="F5497" s="0" t="n">
        <v>3133111</v>
      </c>
      <c r="G5497" s="151" t="s">
        <v>111</v>
      </c>
      <c r="H5497" s="151" t="s">
        <v>111</v>
      </c>
      <c r="I5497" s="152" t="s">
        <v>112</v>
      </c>
    </row>
    <row r="5498" customFormat="false" ht="12.75" hidden="false" customHeight="false" outlineLevel="0" collapsed="false">
      <c r="A5498" s="0" t="s">
        <v>51</v>
      </c>
      <c r="B5498" s="0" t="s">
        <v>110</v>
      </c>
      <c r="C5498" s="0" t="s">
        <v>108</v>
      </c>
      <c r="D5498" s="116" t="n">
        <v>42948</v>
      </c>
      <c r="E5498" s="0" t="n">
        <v>0.41</v>
      </c>
      <c r="F5498" s="0" t="n">
        <v>3133112</v>
      </c>
      <c r="G5498" s="151" t="s">
        <v>111</v>
      </c>
      <c r="H5498" s="151" t="s">
        <v>111</v>
      </c>
      <c r="I5498" s="152" t="s">
        <v>112</v>
      </c>
    </row>
    <row r="5499" customFormat="false" ht="12.75" hidden="false" customHeight="false" outlineLevel="0" collapsed="false">
      <c r="A5499" s="0" t="s">
        <v>51</v>
      </c>
      <c r="B5499" s="0" t="s">
        <v>113</v>
      </c>
      <c r="C5499" s="0" t="s">
        <v>108</v>
      </c>
      <c r="D5499" s="116" t="n">
        <v>42948</v>
      </c>
      <c r="E5499" s="0" t="n">
        <v>0.01</v>
      </c>
      <c r="F5499" s="0" t="n">
        <v>3133113</v>
      </c>
      <c r="G5499" s="151" t="s">
        <v>111</v>
      </c>
      <c r="H5499" s="151" t="s">
        <v>111</v>
      </c>
      <c r="I5499" s="152" t="s">
        <v>112</v>
      </c>
    </row>
    <row r="5500" customFormat="false" ht="12.75" hidden="false" customHeight="false" outlineLevel="0" collapsed="false">
      <c r="A5500" s="0" t="s">
        <v>52</v>
      </c>
      <c r="B5500" s="0" t="s">
        <v>110</v>
      </c>
      <c r="C5500" s="0" t="s">
        <v>108</v>
      </c>
      <c r="D5500" s="116" t="n">
        <v>42948</v>
      </c>
      <c r="E5500" s="0" t="n">
        <v>0.41</v>
      </c>
      <c r="F5500" s="0" t="n">
        <v>3133114</v>
      </c>
      <c r="G5500" s="151" t="s">
        <v>111</v>
      </c>
      <c r="H5500" s="151" t="s">
        <v>111</v>
      </c>
      <c r="I5500" s="152" t="s">
        <v>112</v>
      </c>
    </row>
    <row r="5501" customFormat="false" ht="12.75" hidden="false" customHeight="false" outlineLevel="0" collapsed="false">
      <c r="A5501" s="0" t="s">
        <v>52</v>
      </c>
      <c r="B5501" s="0" t="s">
        <v>113</v>
      </c>
      <c r="C5501" s="0" t="s">
        <v>108</v>
      </c>
      <c r="D5501" s="116" t="n">
        <v>42948</v>
      </c>
      <c r="E5501" s="0" t="n">
        <v>-0.02</v>
      </c>
      <c r="F5501" s="0" t="n">
        <v>3133115</v>
      </c>
      <c r="G5501" s="151" t="s">
        <v>111</v>
      </c>
      <c r="H5501" s="151" t="s">
        <v>111</v>
      </c>
      <c r="I5501" s="152" t="s">
        <v>112</v>
      </c>
    </row>
    <row r="5502" customFormat="false" ht="12.75" hidden="false" customHeight="false" outlineLevel="0" collapsed="false">
      <c r="A5502" s="0" t="s">
        <v>17</v>
      </c>
      <c r="B5502" s="0" t="s">
        <v>110</v>
      </c>
      <c r="C5502" s="0" t="s">
        <v>108</v>
      </c>
      <c r="D5502" s="116" t="n">
        <v>42948</v>
      </c>
      <c r="E5502" s="0" t="n">
        <v>0</v>
      </c>
      <c r="F5502" s="0" t="n">
        <v>3133116</v>
      </c>
      <c r="G5502" s="151" t="s">
        <v>111</v>
      </c>
      <c r="H5502" s="151" t="s">
        <v>111</v>
      </c>
      <c r="I5502" s="152" t="s">
        <v>112</v>
      </c>
    </row>
    <row r="5503" customFormat="false" ht="12.75" hidden="false" customHeight="false" outlineLevel="0" collapsed="false">
      <c r="A5503" s="0" t="s">
        <v>17</v>
      </c>
      <c r="B5503" s="0" t="s">
        <v>113</v>
      </c>
      <c r="C5503" s="0" t="s">
        <v>108</v>
      </c>
      <c r="D5503" s="116" t="n">
        <v>42948</v>
      </c>
      <c r="E5503" s="0" t="n">
        <v>0</v>
      </c>
      <c r="F5503" s="0" t="n">
        <v>3133117</v>
      </c>
      <c r="G5503" s="151" t="s">
        <v>111</v>
      </c>
      <c r="H5503" s="151" t="s">
        <v>111</v>
      </c>
      <c r="I5503" s="152" t="s">
        <v>112</v>
      </c>
    </row>
    <row r="5504" customFormat="false" ht="12.75" hidden="false" customHeight="false" outlineLevel="0" collapsed="false">
      <c r="A5504" s="0" t="s">
        <v>18</v>
      </c>
      <c r="B5504" s="0" t="s">
        <v>110</v>
      </c>
      <c r="C5504" s="0" t="s">
        <v>108</v>
      </c>
      <c r="D5504" s="116" t="n">
        <v>42948</v>
      </c>
      <c r="E5504" s="0" t="n">
        <v>0</v>
      </c>
      <c r="F5504" s="0" t="n">
        <v>3133118</v>
      </c>
      <c r="G5504" s="151" t="s">
        <v>111</v>
      </c>
      <c r="H5504" s="151" t="s">
        <v>111</v>
      </c>
      <c r="I5504" s="152" t="s">
        <v>112</v>
      </c>
    </row>
    <row r="5505" customFormat="false" ht="12.75" hidden="false" customHeight="false" outlineLevel="0" collapsed="false">
      <c r="A5505" s="0" t="s">
        <v>18</v>
      </c>
      <c r="B5505" s="0" t="s">
        <v>113</v>
      </c>
      <c r="C5505" s="0" t="s">
        <v>108</v>
      </c>
      <c r="D5505" s="116" t="n">
        <v>42948</v>
      </c>
      <c r="E5505" s="0" t="n">
        <v>0</v>
      </c>
      <c r="F5505" s="0" t="n">
        <v>3133119</v>
      </c>
      <c r="G5505" s="151" t="s">
        <v>111</v>
      </c>
      <c r="H5505" s="151" t="s">
        <v>111</v>
      </c>
      <c r="I5505" s="152" t="s">
        <v>112</v>
      </c>
    </row>
    <row r="5506" customFormat="false" ht="12.75" hidden="false" customHeight="false" outlineLevel="0" collapsed="false">
      <c r="A5506" s="0" t="s">
        <v>19</v>
      </c>
      <c r="B5506" s="0" t="s">
        <v>110</v>
      </c>
      <c r="C5506" s="0" t="s">
        <v>108</v>
      </c>
      <c r="D5506" s="116" t="n">
        <v>42948</v>
      </c>
      <c r="E5506" s="0" t="n">
        <v>0</v>
      </c>
      <c r="F5506" s="0" t="n">
        <v>3133120</v>
      </c>
      <c r="G5506" s="151" t="s">
        <v>111</v>
      </c>
      <c r="H5506" s="151" t="s">
        <v>111</v>
      </c>
      <c r="I5506" s="152" t="s">
        <v>112</v>
      </c>
    </row>
    <row r="5507" customFormat="false" ht="12.75" hidden="false" customHeight="false" outlineLevel="0" collapsed="false">
      <c r="A5507" s="0" t="s">
        <v>19</v>
      </c>
      <c r="B5507" s="0" t="s">
        <v>113</v>
      </c>
      <c r="C5507" s="0" t="s">
        <v>108</v>
      </c>
      <c r="D5507" s="116" t="n">
        <v>42948</v>
      </c>
      <c r="E5507" s="0" t="n">
        <v>0</v>
      </c>
      <c r="F5507" s="0" t="n">
        <v>3133121</v>
      </c>
      <c r="G5507" s="151" t="s">
        <v>111</v>
      </c>
      <c r="H5507" s="151" t="s">
        <v>111</v>
      </c>
      <c r="I5507" s="152" t="s">
        <v>112</v>
      </c>
    </row>
    <row r="5508" customFormat="false" ht="12.75" hidden="false" customHeight="false" outlineLevel="0" collapsed="false">
      <c r="A5508" s="0" t="s">
        <v>21</v>
      </c>
      <c r="B5508" s="0" t="s">
        <v>110</v>
      </c>
      <c r="C5508" s="0" t="s">
        <v>108</v>
      </c>
      <c r="D5508" s="116" t="n">
        <v>42948</v>
      </c>
      <c r="E5508" s="0" t="n">
        <v>0</v>
      </c>
      <c r="F5508" s="0" t="n">
        <v>3133122</v>
      </c>
      <c r="G5508" s="151" t="s">
        <v>111</v>
      </c>
      <c r="H5508" s="151" t="s">
        <v>111</v>
      </c>
      <c r="I5508" s="152" t="s">
        <v>112</v>
      </c>
    </row>
    <row r="5509" customFormat="false" ht="12.75" hidden="false" customHeight="false" outlineLevel="0" collapsed="false">
      <c r="A5509" s="0" t="s">
        <v>21</v>
      </c>
      <c r="B5509" s="0" t="s">
        <v>113</v>
      </c>
      <c r="C5509" s="0" t="s">
        <v>108</v>
      </c>
      <c r="D5509" s="116" t="n">
        <v>42948</v>
      </c>
      <c r="E5509" s="0" t="n">
        <v>0</v>
      </c>
      <c r="F5509" s="0" t="n">
        <v>3133123</v>
      </c>
      <c r="G5509" s="151" t="s">
        <v>111</v>
      </c>
      <c r="H5509" s="151" t="s">
        <v>111</v>
      </c>
      <c r="I5509" s="152" t="s">
        <v>112</v>
      </c>
    </row>
    <row r="5510" customFormat="false" ht="12.75" hidden="false" customHeight="false" outlineLevel="0" collapsed="false">
      <c r="A5510" s="0" t="s">
        <v>73</v>
      </c>
      <c r="B5510" s="0" t="s">
        <v>80</v>
      </c>
      <c r="C5510" s="0" t="s">
        <v>108</v>
      </c>
      <c r="D5510" s="116" t="n">
        <v>42948</v>
      </c>
      <c r="E5510" s="0" t="n">
        <v>-0.005</v>
      </c>
      <c r="F5510" s="0" t="n">
        <v>3133124</v>
      </c>
      <c r="G5510" s="151" t="s">
        <v>111</v>
      </c>
      <c r="H5510" s="151" t="s">
        <v>111</v>
      </c>
      <c r="I5510" s="152" t="s">
        <v>112</v>
      </c>
    </row>
    <row r="5511" customFormat="false" ht="12.75" hidden="false" customHeight="false" outlineLevel="0" collapsed="false">
      <c r="A5511" s="0" t="s">
        <v>74</v>
      </c>
      <c r="B5511" s="0" t="s">
        <v>80</v>
      </c>
      <c r="C5511" s="0" t="s">
        <v>108</v>
      </c>
      <c r="D5511" s="116" t="n">
        <v>42948</v>
      </c>
      <c r="E5511" s="0" t="n">
        <v>0.01</v>
      </c>
      <c r="F5511" s="0" t="n">
        <v>3133125</v>
      </c>
      <c r="G5511" s="151" t="s">
        <v>111</v>
      </c>
      <c r="H5511" s="151" t="s">
        <v>111</v>
      </c>
      <c r="I5511" s="152" t="s">
        <v>112</v>
      </c>
    </row>
    <row r="5512" customFormat="false" ht="12.75" hidden="false" customHeight="false" outlineLevel="0" collapsed="false">
      <c r="A5512" s="0" t="s">
        <v>75</v>
      </c>
      <c r="B5512" s="0" t="s">
        <v>80</v>
      </c>
      <c r="C5512" s="0" t="s">
        <v>108</v>
      </c>
      <c r="D5512" s="116" t="n">
        <v>42948</v>
      </c>
      <c r="E5512" s="0" t="n">
        <v>-0.02</v>
      </c>
      <c r="F5512" s="0" t="n">
        <v>3133126</v>
      </c>
      <c r="G5512" s="151" t="s">
        <v>111</v>
      </c>
      <c r="H5512" s="151" t="s">
        <v>111</v>
      </c>
      <c r="I5512" s="152" t="s">
        <v>112</v>
      </c>
    </row>
    <row r="5513" customFormat="false" ht="12.75" hidden="false" customHeight="false" outlineLevel="0" collapsed="false">
      <c r="A5513" s="0" t="s">
        <v>76</v>
      </c>
      <c r="B5513" s="0" t="s">
        <v>80</v>
      </c>
      <c r="C5513" s="0" t="s">
        <v>108</v>
      </c>
      <c r="D5513" s="116" t="n">
        <v>42948</v>
      </c>
      <c r="E5513" s="0" t="n">
        <v>0.01</v>
      </c>
      <c r="F5513" s="0" t="n">
        <v>3133127</v>
      </c>
      <c r="G5513" s="151" t="s">
        <v>111</v>
      </c>
      <c r="H5513" s="151" t="s">
        <v>111</v>
      </c>
      <c r="I5513" s="152" t="s">
        <v>112</v>
      </c>
    </row>
    <row r="5514" customFormat="false" ht="12.75" hidden="false" customHeight="false" outlineLevel="0" collapsed="false">
      <c r="A5514" s="0" t="s">
        <v>72</v>
      </c>
      <c r="B5514" s="0" t="s">
        <v>80</v>
      </c>
      <c r="C5514" s="0" t="s">
        <v>108</v>
      </c>
      <c r="D5514" s="116" t="n">
        <v>42948</v>
      </c>
      <c r="E5514" s="158" t="n">
        <v>42979</v>
      </c>
      <c r="F5514" s="0" t="n">
        <v>2756500</v>
      </c>
      <c r="G5514" s="151" t="s">
        <v>111</v>
      </c>
      <c r="H5514" s="151" t="s">
        <v>111</v>
      </c>
      <c r="I5514" s="152" t="s">
        <v>109</v>
      </c>
    </row>
    <row r="5515" customFormat="false" ht="12.75" hidden="false" customHeight="false" outlineLevel="0" collapsed="false">
      <c r="A5515" s="0" t="s">
        <v>59</v>
      </c>
      <c r="B5515" s="0" t="s">
        <v>110</v>
      </c>
      <c r="C5515" s="0" t="s">
        <v>108</v>
      </c>
      <c r="D5515" s="116" t="n">
        <v>42979</v>
      </c>
      <c r="E5515" s="0" t="n">
        <v>0.3975</v>
      </c>
      <c r="F5515" s="0" t="n">
        <v>3133100</v>
      </c>
      <c r="G5515" s="151" t="s">
        <v>111</v>
      </c>
      <c r="H5515" s="151" t="s">
        <v>111</v>
      </c>
      <c r="I5515" s="152" t="s">
        <v>112</v>
      </c>
    </row>
    <row r="5516" customFormat="false" ht="12.75" hidden="false" customHeight="false" outlineLevel="0" collapsed="false">
      <c r="A5516" s="0" t="s">
        <v>59</v>
      </c>
      <c r="B5516" s="0" t="s">
        <v>113</v>
      </c>
      <c r="C5516" s="0" t="s">
        <v>108</v>
      </c>
      <c r="D5516" s="116" t="n">
        <v>42979</v>
      </c>
      <c r="E5516" s="0" t="n">
        <v>0.02</v>
      </c>
      <c r="F5516" s="0" t="n">
        <v>3133101</v>
      </c>
      <c r="G5516" s="151" t="s">
        <v>111</v>
      </c>
      <c r="H5516" s="151" t="s">
        <v>111</v>
      </c>
      <c r="I5516" s="152" t="s">
        <v>112</v>
      </c>
    </row>
    <row r="5517" customFormat="false" ht="12.75" hidden="false" customHeight="false" outlineLevel="0" collapsed="false">
      <c r="A5517" s="0" t="s">
        <v>60</v>
      </c>
      <c r="B5517" s="0" t="s">
        <v>110</v>
      </c>
      <c r="C5517" s="0" t="s">
        <v>108</v>
      </c>
      <c r="D5517" s="116" t="n">
        <v>42979</v>
      </c>
      <c r="E5517" s="0" t="n">
        <v>0.3975</v>
      </c>
      <c r="F5517" s="0" t="n">
        <v>3133102</v>
      </c>
      <c r="G5517" s="151" t="s">
        <v>111</v>
      </c>
      <c r="H5517" s="151" t="s">
        <v>111</v>
      </c>
      <c r="I5517" s="152" t="s">
        <v>112</v>
      </c>
    </row>
    <row r="5518" customFormat="false" ht="12.75" hidden="false" customHeight="false" outlineLevel="0" collapsed="false">
      <c r="A5518" s="0" t="s">
        <v>60</v>
      </c>
      <c r="B5518" s="0" t="s">
        <v>113</v>
      </c>
      <c r="C5518" s="0" t="s">
        <v>108</v>
      </c>
      <c r="D5518" s="116" t="n">
        <v>42979</v>
      </c>
      <c r="E5518" s="0" t="n">
        <v>0.05</v>
      </c>
      <c r="F5518" s="0" t="n">
        <v>3133103</v>
      </c>
      <c r="G5518" s="151" t="s">
        <v>111</v>
      </c>
      <c r="H5518" s="151" t="s">
        <v>111</v>
      </c>
      <c r="I5518" s="152" t="s">
        <v>112</v>
      </c>
    </row>
    <row r="5519" customFormat="false" ht="12.75" hidden="false" customHeight="false" outlineLevel="0" collapsed="false">
      <c r="A5519" s="0" t="s">
        <v>61</v>
      </c>
      <c r="B5519" s="0" t="s">
        <v>110</v>
      </c>
      <c r="C5519" s="0" t="s">
        <v>108</v>
      </c>
      <c r="D5519" s="116" t="n">
        <v>42979</v>
      </c>
      <c r="E5519" s="0" t="n">
        <v>0.3975</v>
      </c>
      <c r="F5519" s="0" t="n">
        <v>3133104</v>
      </c>
      <c r="G5519" s="151" t="s">
        <v>111</v>
      </c>
      <c r="H5519" s="151" t="s">
        <v>111</v>
      </c>
      <c r="I5519" s="152" t="s">
        <v>112</v>
      </c>
    </row>
    <row r="5520" customFormat="false" ht="12.75" hidden="false" customHeight="false" outlineLevel="0" collapsed="false">
      <c r="A5520" s="0" t="s">
        <v>61</v>
      </c>
      <c r="B5520" s="0" t="s">
        <v>113</v>
      </c>
      <c r="C5520" s="0" t="s">
        <v>108</v>
      </c>
      <c r="D5520" s="116" t="n">
        <v>42979</v>
      </c>
      <c r="E5520" s="0" t="n">
        <v>0.02</v>
      </c>
      <c r="F5520" s="0" t="n">
        <v>3133105</v>
      </c>
      <c r="G5520" s="151" t="s">
        <v>111</v>
      </c>
      <c r="H5520" s="151" t="s">
        <v>111</v>
      </c>
      <c r="I5520" s="152" t="s">
        <v>112</v>
      </c>
    </row>
    <row r="5521" customFormat="false" ht="12.75" hidden="false" customHeight="false" outlineLevel="0" collapsed="false">
      <c r="A5521" s="0" t="s">
        <v>62</v>
      </c>
      <c r="B5521" s="0" t="s">
        <v>110</v>
      </c>
      <c r="C5521" s="0" t="s">
        <v>108</v>
      </c>
      <c r="D5521" s="116" t="n">
        <v>42979</v>
      </c>
      <c r="E5521" s="0" t="n">
        <v>0.3975</v>
      </c>
      <c r="F5521" s="0" t="n">
        <v>3133106</v>
      </c>
      <c r="G5521" s="151" t="s">
        <v>111</v>
      </c>
      <c r="H5521" s="151" t="s">
        <v>111</v>
      </c>
      <c r="I5521" s="152" t="s">
        <v>112</v>
      </c>
    </row>
    <row r="5522" customFormat="false" ht="12.75" hidden="false" customHeight="false" outlineLevel="0" collapsed="false">
      <c r="A5522" s="0" t="s">
        <v>62</v>
      </c>
      <c r="B5522" s="0" t="s">
        <v>113</v>
      </c>
      <c r="C5522" s="0" t="s">
        <v>108</v>
      </c>
      <c r="D5522" s="116" t="n">
        <v>42979</v>
      </c>
      <c r="E5522" s="0" t="n">
        <v>0.05</v>
      </c>
      <c r="F5522" s="0" t="n">
        <v>3133107</v>
      </c>
      <c r="G5522" s="151" t="s">
        <v>111</v>
      </c>
      <c r="H5522" s="151" t="s">
        <v>111</v>
      </c>
      <c r="I5522" s="152" t="s">
        <v>112</v>
      </c>
    </row>
    <row r="5523" customFormat="false" ht="12.75" hidden="false" customHeight="false" outlineLevel="0" collapsed="false">
      <c r="A5523" s="0" t="s">
        <v>49</v>
      </c>
      <c r="B5523" s="0" t="s">
        <v>110</v>
      </c>
      <c r="C5523" s="0" t="s">
        <v>108</v>
      </c>
      <c r="D5523" s="116" t="n">
        <v>42979</v>
      </c>
      <c r="E5523" s="0" t="n">
        <v>0.315</v>
      </c>
      <c r="F5523" s="0" t="n">
        <v>3133108</v>
      </c>
      <c r="G5523" s="151" t="s">
        <v>111</v>
      </c>
      <c r="H5523" s="151" t="s">
        <v>111</v>
      </c>
      <c r="I5523" s="152" t="s">
        <v>112</v>
      </c>
    </row>
    <row r="5524" customFormat="false" ht="12.75" hidden="false" customHeight="false" outlineLevel="0" collapsed="false">
      <c r="A5524" s="0" t="s">
        <v>49</v>
      </c>
      <c r="B5524" s="0" t="s">
        <v>113</v>
      </c>
      <c r="C5524" s="0" t="s">
        <v>108</v>
      </c>
      <c r="D5524" s="116" t="n">
        <v>42979</v>
      </c>
      <c r="E5524" s="0" t="n">
        <v>-0.005</v>
      </c>
      <c r="F5524" s="0" t="n">
        <v>3133109</v>
      </c>
      <c r="G5524" s="151" t="s">
        <v>111</v>
      </c>
      <c r="H5524" s="151" t="s">
        <v>111</v>
      </c>
      <c r="I5524" s="152" t="s">
        <v>112</v>
      </c>
    </row>
    <row r="5525" customFormat="false" ht="12.75" hidden="false" customHeight="false" outlineLevel="0" collapsed="false">
      <c r="A5525" s="0" t="s">
        <v>50</v>
      </c>
      <c r="B5525" s="0" t="s">
        <v>110</v>
      </c>
      <c r="C5525" s="0" t="s">
        <v>108</v>
      </c>
      <c r="D5525" s="116" t="n">
        <v>42979</v>
      </c>
      <c r="E5525" s="0" t="n">
        <v>0.36</v>
      </c>
      <c r="F5525" s="0" t="n">
        <v>3133110</v>
      </c>
      <c r="G5525" s="151" t="s">
        <v>111</v>
      </c>
      <c r="H5525" s="151" t="s">
        <v>111</v>
      </c>
      <c r="I5525" s="152" t="s">
        <v>112</v>
      </c>
    </row>
    <row r="5526" customFormat="false" ht="12.75" hidden="false" customHeight="false" outlineLevel="0" collapsed="false">
      <c r="A5526" s="0" t="s">
        <v>50</v>
      </c>
      <c r="B5526" s="0" t="s">
        <v>113</v>
      </c>
      <c r="C5526" s="0" t="s">
        <v>108</v>
      </c>
      <c r="D5526" s="116" t="n">
        <v>42979</v>
      </c>
      <c r="E5526" s="0" t="n">
        <v>-0.04</v>
      </c>
      <c r="F5526" s="0" t="n">
        <v>3133111</v>
      </c>
      <c r="G5526" s="151" t="s">
        <v>111</v>
      </c>
      <c r="H5526" s="151" t="s">
        <v>111</v>
      </c>
      <c r="I5526" s="152" t="s">
        <v>112</v>
      </c>
    </row>
    <row r="5527" customFormat="false" ht="12.75" hidden="false" customHeight="false" outlineLevel="0" collapsed="false">
      <c r="A5527" s="0" t="s">
        <v>51</v>
      </c>
      <c r="B5527" s="0" t="s">
        <v>110</v>
      </c>
      <c r="C5527" s="0" t="s">
        <v>108</v>
      </c>
      <c r="D5527" s="116" t="n">
        <v>42979</v>
      </c>
      <c r="E5527" s="0" t="n">
        <v>0.36</v>
      </c>
      <c r="F5527" s="0" t="n">
        <v>3133112</v>
      </c>
      <c r="G5527" s="151" t="s">
        <v>111</v>
      </c>
      <c r="H5527" s="151" t="s">
        <v>111</v>
      </c>
      <c r="I5527" s="152" t="s">
        <v>112</v>
      </c>
    </row>
    <row r="5528" customFormat="false" ht="12.75" hidden="false" customHeight="false" outlineLevel="0" collapsed="false">
      <c r="A5528" s="0" t="s">
        <v>51</v>
      </c>
      <c r="B5528" s="0" t="s">
        <v>113</v>
      </c>
      <c r="C5528" s="0" t="s">
        <v>108</v>
      </c>
      <c r="D5528" s="116" t="n">
        <v>42979</v>
      </c>
      <c r="E5528" s="0" t="n">
        <v>0.01</v>
      </c>
      <c r="F5528" s="0" t="n">
        <v>3133113</v>
      </c>
      <c r="G5528" s="151" t="s">
        <v>111</v>
      </c>
      <c r="H5528" s="151" t="s">
        <v>111</v>
      </c>
      <c r="I5528" s="152" t="s">
        <v>112</v>
      </c>
    </row>
    <row r="5529" customFormat="false" ht="12.75" hidden="false" customHeight="false" outlineLevel="0" collapsed="false">
      <c r="A5529" s="0" t="s">
        <v>52</v>
      </c>
      <c r="B5529" s="0" t="s">
        <v>110</v>
      </c>
      <c r="C5529" s="0" t="s">
        <v>108</v>
      </c>
      <c r="D5529" s="116" t="n">
        <v>42979</v>
      </c>
      <c r="E5529" s="0" t="n">
        <v>0.36</v>
      </c>
      <c r="F5529" s="0" t="n">
        <v>3133114</v>
      </c>
      <c r="G5529" s="151" t="s">
        <v>111</v>
      </c>
      <c r="H5529" s="151" t="s">
        <v>111</v>
      </c>
      <c r="I5529" s="152" t="s">
        <v>112</v>
      </c>
    </row>
    <row r="5530" customFormat="false" ht="12.75" hidden="false" customHeight="false" outlineLevel="0" collapsed="false">
      <c r="A5530" s="0" t="s">
        <v>52</v>
      </c>
      <c r="B5530" s="0" t="s">
        <v>113</v>
      </c>
      <c r="C5530" s="0" t="s">
        <v>108</v>
      </c>
      <c r="D5530" s="116" t="n">
        <v>42979</v>
      </c>
      <c r="E5530" s="0" t="n">
        <v>-0.02</v>
      </c>
      <c r="F5530" s="0" t="n">
        <v>3133115</v>
      </c>
      <c r="G5530" s="151" t="s">
        <v>111</v>
      </c>
      <c r="H5530" s="151" t="s">
        <v>111</v>
      </c>
      <c r="I5530" s="152" t="s">
        <v>112</v>
      </c>
    </row>
    <row r="5531" customFormat="false" ht="12.75" hidden="false" customHeight="false" outlineLevel="0" collapsed="false">
      <c r="A5531" s="0" t="s">
        <v>17</v>
      </c>
      <c r="B5531" s="0" t="s">
        <v>110</v>
      </c>
      <c r="C5531" s="0" t="s">
        <v>108</v>
      </c>
      <c r="D5531" s="116" t="n">
        <v>42979</v>
      </c>
      <c r="E5531" s="0" t="n">
        <v>0</v>
      </c>
      <c r="F5531" s="0" t="n">
        <v>3133116</v>
      </c>
      <c r="G5531" s="151" t="s">
        <v>111</v>
      </c>
      <c r="H5531" s="151" t="s">
        <v>111</v>
      </c>
      <c r="I5531" s="152" t="s">
        <v>112</v>
      </c>
    </row>
    <row r="5532" customFormat="false" ht="12.75" hidden="false" customHeight="false" outlineLevel="0" collapsed="false">
      <c r="A5532" s="0" t="s">
        <v>17</v>
      </c>
      <c r="B5532" s="0" t="s">
        <v>113</v>
      </c>
      <c r="C5532" s="0" t="s">
        <v>108</v>
      </c>
      <c r="D5532" s="116" t="n">
        <v>42979</v>
      </c>
      <c r="E5532" s="0" t="n">
        <v>0</v>
      </c>
      <c r="F5532" s="0" t="n">
        <v>3133117</v>
      </c>
      <c r="G5532" s="151" t="s">
        <v>111</v>
      </c>
      <c r="H5532" s="151" t="s">
        <v>111</v>
      </c>
      <c r="I5532" s="152" t="s">
        <v>112</v>
      </c>
    </row>
    <row r="5533" customFormat="false" ht="12.75" hidden="false" customHeight="false" outlineLevel="0" collapsed="false">
      <c r="A5533" s="0" t="s">
        <v>18</v>
      </c>
      <c r="B5533" s="0" t="s">
        <v>110</v>
      </c>
      <c r="C5533" s="0" t="s">
        <v>108</v>
      </c>
      <c r="D5533" s="116" t="n">
        <v>42979</v>
      </c>
      <c r="E5533" s="0" t="n">
        <v>0</v>
      </c>
      <c r="F5533" s="0" t="n">
        <v>3133118</v>
      </c>
      <c r="G5533" s="151" t="s">
        <v>111</v>
      </c>
      <c r="H5533" s="151" t="s">
        <v>111</v>
      </c>
      <c r="I5533" s="152" t="s">
        <v>112</v>
      </c>
    </row>
    <row r="5534" customFormat="false" ht="12.75" hidden="false" customHeight="false" outlineLevel="0" collapsed="false">
      <c r="A5534" s="0" t="s">
        <v>18</v>
      </c>
      <c r="B5534" s="0" t="s">
        <v>113</v>
      </c>
      <c r="C5534" s="0" t="s">
        <v>108</v>
      </c>
      <c r="D5534" s="116" t="n">
        <v>42979</v>
      </c>
      <c r="E5534" s="0" t="n">
        <v>0</v>
      </c>
      <c r="F5534" s="0" t="n">
        <v>3133119</v>
      </c>
      <c r="G5534" s="151" t="s">
        <v>111</v>
      </c>
      <c r="H5534" s="151" t="s">
        <v>111</v>
      </c>
      <c r="I5534" s="152" t="s">
        <v>112</v>
      </c>
    </row>
    <row r="5535" customFormat="false" ht="12.75" hidden="false" customHeight="false" outlineLevel="0" collapsed="false">
      <c r="A5535" s="0" t="s">
        <v>19</v>
      </c>
      <c r="B5535" s="0" t="s">
        <v>110</v>
      </c>
      <c r="C5535" s="0" t="s">
        <v>108</v>
      </c>
      <c r="D5535" s="116" t="n">
        <v>42979</v>
      </c>
      <c r="E5535" s="0" t="n">
        <v>0</v>
      </c>
      <c r="F5535" s="0" t="n">
        <v>3133120</v>
      </c>
      <c r="G5535" s="151" t="s">
        <v>111</v>
      </c>
      <c r="H5535" s="151" t="s">
        <v>111</v>
      </c>
      <c r="I5535" s="152" t="s">
        <v>112</v>
      </c>
    </row>
    <row r="5536" customFormat="false" ht="12.75" hidden="false" customHeight="false" outlineLevel="0" collapsed="false">
      <c r="A5536" s="0" t="s">
        <v>19</v>
      </c>
      <c r="B5536" s="0" t="s">
        <v>113</v>
      </c>
      <c r="C5536" s="0" t="s">
        <v>108</v>
      </c>
      <c r="D5536" s="116" t="n">
        <v>42979</v>
      </c>
      <c r="E5536" s="0" t="n">
        <v>0</v>
      </c>
      <c r="F5536" s="0" t="n">
        <v>3133121</v>
      </c>
      <c r="G5536" s="151" t="s">
        <v>111</v>
      </c>
      <c r="H5536" s="151" t="s">
        <v>111</v>
      </c>
      <c r="I5536" s="152" t="s">
        <v>112</v>
      </c>
    </row>
    <row r="5537" customFormat="false" ht="12.75" hidden="false" customHeight="false" outlineLevel="0" collapsed="false">
      <c r="A5537" s="0" t="s">
        <v>21</v>
      </c>
      <c r="B5537" s="0" t="s">
        <v>110</v>
      </c>
      <c r="C5537" s="0" t="s">
        <v>108</v>
      </c>
      <c r="D5537" s="116" t="n">
        <v>42979</v>
      </c>
      <c r="E5537" s="0" t="n">
        <v>0</v>
      </c>
      <c r="F5537" s="0" t="n">
        <v>3133122</v>
      </c>
      <c r="G5537" s="151" t="s">
        <v>111</v>
      </c>
      <c r="H5537" s="151" t="s">
        <v>111</v>
      </c>
      <c r="I5537" s="152" t="s">
        <v>112</v>
      </c>
    </row>
    <row r="5538" customFormat="false" ht="12.75" hidden="false" customHeight="false" outlineLevel="0" collapsed="false">
      <c r="A5538" s="0" t="s">
        <v>21</v>
      </c>
      <c r="B5538" s="0" t="s">
        <v>113</v>
      </c>
      <c r="C5538" s="0" t="s">
        <v>108</v>
      </c>
      <c r="D5538" s="116" t="n">
        <v>42979</v>
      </c>
      <c r="E5538" s="0" t="n">
        <v>0</v>
      </c>
      <c r="F5538" s="0" t="n">
        <v>3133123</v>
      </c>
      <c r="G5538" s="151" t="s">
        <v>111</v>
      </c>
      <c r="H5538" s="151" t="s">
        <v>111</v>
      </c>
      <c r="I5538" s="152" t="s">
        <v>112</v>
      </c>
    </row>
    <row r="5539" customFormat="false" ht="12.75" hidden="false" customHeight="false" outlineLevel="0" collapsed="false">
      <c r="A5539" s="0" t="s">
        <v>73</v>
      </c>
      <c r="B5539" s="0" t="s">
        <v>80</v>
      </c>
      <c r="C5539" s="0" t="s">
        <v>108</v>
      </c>
      <c r="D5539" s="116" t="n">
        <v>42979</v>
      </c>
      <c r="E5539" s="0" t="n">
        <v>-0.005</v>
      </c>
      <c r="F5539" s="0" t="n">
        <v>3133124</v>
      </c>
      <c r="G5539" s="151" t="s">
        <v>111</v>
      </c>
      <c r="H5539" s="151" t="s">
        <v>111</v>
      </c>
      <c r="I5539" s="152" t="s">
        <v>112</v>
      </c>
    </row>
    <row r="5540" customFormat="false" ht="12.75" hidden="false" customHeight="false" outlineLevel="0" collapsed="false">
      <c r="A5540" s="0" t="s">
        <v>74</v>
      </c>
      <c r="B5540" s="0" t="s">
        <v>80</v>
      </c>
      <c r="C5540" s="0" t="s">
        <v>108</v>
      </c>
      <c r="D5540" s="116" t="n">
        <v>42979</v>
      </c>
      <c r="E5540" s="0" t="n">
        <v>0.01</v>
      </c>
      <c r="F5540" s="0" t="n">
        <v>3133125</v>
      </c>
      <c r="G5540" s="151" t="s">
        <v>111</v>
      </c>
      <c r="H5540" s="151" t="s">
        <v>111</v>
      </c>
      <c r="I5540" s="152" t="s">
        <v>112</v>
      </c>
    </row>
    <row r="5541" customFormat="false" ht="12.75" hidden="false" customHeight="false" outlineLevel="0" collapsed="false">
      <c r="A5541" s="0" t="s">
        <v>75</v>
      </c>
      <c r="B5541" s="0" t="s">
        <v>80</v>
      </c>
      <c r="C5541" s="0" t="s">
        <v>108</v>
      </c>
      <c r="D5541" s="116" t="n">
        <v>42979</v>
      </c>
      <c r="E5541" s="0" t="n">
        <v>-0.02</v>
      </c>
      <c r="F5541" s="0" t="n">
        <v>3133126</v>
      </c>
      <c r="G5541" s="151" t="s">
        <v>111</v>
      </c>
      <c r="H5541" s="151" t="s">
        <v>111</v>
      </c>
      <c r="I5541" s="152" t="s">
        <v>112</v>
      </c>
    </row>
    <row r="5542" customFormat="false" ht="12.75" hidden="false" customHeight="false" outlineLevel="0" collapsed="false">
      <c r="A5542" s="0" t="s">
        <v>76</v>
      </c>
      <c r="B5542" s="0" t="s">
        <v>80</v>
      </c>
      <c r="C5542" s="0" t="s">
        <v>108</v>
      </c>
      <c r="D5542" s="116" t="n">
        <v>42979</v>
      </c>
      <c r="E5542" s="0" t="n">
        <v>0.01</v>
      </c>
      <c r="F5542" s="0" t="n">
        <v>3133127</v>
      </c>
      <c r="G5542" s="151" t="s">
        <v>111</v>
      </c>
      <c r="H5542" s="151" t="s">
        <v>111</v>
      </c>
      <c r="I5542" s="152" t="s">
        <v>112</v>
      </c>
    </row>
    <row r="5543" customFormat="false" ht="12.75" hidden="false" customHeight="false" outlineLevel="0" collapsed="false">
      <c r="A5543" s="0" t="s">
        <v>72</v>
      </c>
      <c r="B5543" s="0" t="s">
        <v>80</v>
      </c>
      <c r="C5543" s="0" t="s">
        <v>108</v>
      </c>
      <c r="D5543" s="116" t="n">
        <v>42979</v>
      </c>
      <c r="E5543" s="158" t="n">
        <v>43009</v>
      </c>
      <c r="F5543" s="0" t="n">
        <v>2756529</v>
      </c>
      <c r="G5543" s="151" t="s">
        <v>111</v>
      </c>
      <c r="H5543" s="151" t="s">
        <v>111</v>
      </c>
      <c r="I5543" s="152" t="s">
        <v>109</v>
      </c>
    </row>
    <row r="5544" customFormat="false" ht="12.75" hidden="false" customHeight="false" outlineLevel="0" collapsed="false">
      <c r="A5544" s="0" t="s">
        <v>59</v>
      </c>
      <c r="B5544" s="0" t="s">
        <v>110</v>
      </c>
      <c r="C5544" s="0" t="s">
        <v>108</v>
      </c>
      <c r="D5544" s="116" t="n">
        <v>43009</v>
      </c>
      <c r="E5544" s="0" t="n">
        <v>0.4</v>
      </c>
      <c r="F5544" s="0" t="n">
        <v>3133100</v>
      </c>
      <c r="G5544" s="151" t="s">
        <v>111</v>
      </c>
      <c r="H5544" s="151" t="s">
        <v>111</v>
      </c>
      <c r="I5544" s="152" t="s">
        <v>112</v>
      </c>
    </row>
    <row r="5545" customFormat="false" ht="12.75" hidden="false" customHeight="false" outlineLevel="0" collapsed="false">
      <c r="A5545" s="0" t="s">
        <v>59</v>
      </c>
      <c r="B5545" s="0" t="s">
        <v>113</v>
      </c>
      <c r="C5545" s="0" t="s">
        <v>108</v>
      </c>
      <c r="D5545" s="116" t="n">
        <v>43009</v>
      </c>
      <c r="E5545" s="0" t="n">
        <v>0.02</v>
      </c>
      <c r="F5545" s="0" t="n">
        <v>3133101</v>
      </c>
      <c r="G5545" s="151" t="s">
        <v>111</v>
      </c>
      <c r="H5545" s="151" t="s">
        <v>111</v>
      </c>
      <c r="I5545" s="152" t="s">
        <v>112</v>
      </c>
    </row>
    <row r="5546" customFormat="false" ht="12.75" hidden="false" customHeight="false" outlineLevel="0" collapsed="false">
      <c r="A5546" s="0" t="s">
        <v>60</v>
      </c>
      <c r="B5546" s="0" t="s">
        <v>110</v>
      </c>
      <c r="C5546" s="0" t="s">
        <v>108</v>
      </c>
      <c r="D5546" s="116" t="n">
        <v>43009</v>
      </c>
      <c r="E5546" s="0" t="n">
        <v>0.4</v>
      </c>
      <c r="F5546" s="0" t="n">
        <v>3133102</v>
      </c>
      <c r="G5546" s="151" t="s">
        <v>111</v>
      </c>
      <c r="H5546" s="151" t="s">
        <v>111</v>
      </c>
      <c r="I5546" s="152" t="s">
        <v>112</v>
      </c>
    </row>
    <row r="5547" customFormat="false" ht="12.75" hidden="false" customHeight="false" outlineLevel="0" collapsed="false">
      <c r="A5547" s="0" t="s">
        <v>60</v>
      </c>
      <c r="B5547" s="0" t="s">
        <v>113</v>
      </c>
      <c r="C5547" s="0" t="s">
        <v>108</v>
      </c>
      <c r="D5547" s="116" t="n">
        <v>43009</v>
      </c>
      <c r="E5547" s="0" t="n">
        <v>0.05</v>
      </c>
      <c r="F5547" s="0" t="n">
        <v>3133103</v>
      </c>
      <c r="G5547" s="151" t="s">
        <v>111</v>
      </c>
      <c r="H5547" s="151" t="s">
        <v>111</v>
      </c>
      <c r="I5547" s="152" t="s">
        <v>112</v>
      </c>
    </row>
    <row r="5548" customFormat="false" ht="12.75" hidden="false" customHeight="false" outlineLevel="0" collapsed="false">
      <c r="A5548" s="0" t="s">
        <v>61</v>
      </c>
      <c r="B5548" s="0" t="s">
        <v>110</v>
      </c>
      <c r="C5548" s="0" t="s">
        <v>108</v>
      </c>
      <c r="D5548" s="116" t="n">
        <v>43009</v>
      </c>
      <c r="E5548" s="0" t="n">
        <v>0.4</v>
      </c>
      <c r="F5548" s="0" t="n">
        <v>3133104</v>
      </c>
      <c r="G5548" s="151" t="s">
        <v>111</v>
      </c>
      <c r="H5548" s="151" t="s">
        <v>111</v>
      </c>
      <c r="I5548" s="152" t="s">
        <v>112</v>
      </c>
    </row>
    <row r="5549" customFormat="false" ht="12.75" hidden="false" customHeight="false" outlineLevel="0" collapsed="false">
      <c r="A5549" s="0" t="s">
        <v>61</v>
      </c>
      <c r="B5549" s="0" t="s">
        <v>113</v>
      </c>
      <c r="C5549" s="0" t="s">
        <v>108</v>
      </c>
      <c r="D5549" s="116" t="n">
        <v>43009</v>
      </c>
      <c r="E5549" s="0" t="n">
        <v>0.02</v>
      </c>
      <c r="F5549" s="0" t="n">
        <v>3133105</v>
      </c>
      <c r="G5549" s="151" t="s">
        <v>111</v>
      </c>
      <c r="H5549" s="151" t="s">
        <v>111</v>
      </c>
      <c r="I5549" s="152" t="s">
        <v>112</v>
      </c>
    </row>
    <row r="5550" customFormat="false" ht="12.75" hidden="false" customHeight="false" outlineLevel="0" collapsed="false">
      <c r="A5550" s="0" t="s">
        <v>62</v>
      </c>
      <c r="B5550" s="0" t="s">
        <v>110</v>
      </c>
      <c r="C5550" s="0" t="s">
        <v>108</v>
      </c>
      <c r="D5550" s="116" t="n">
        <v>43009</v>
      </c>
      <c r="E5550" s="0" t="n">
        <v>0.4</v>
      </c>
      <c r="F5550" s="0" t="n">
        <v>3133106</v>
      </c>
      <c r="G5550" s="151" t="s">
        <v>111</v>
      </c>
      <c r="H5550" s="151" t="s">
        <v>111</v>
      </c>
      <c r="I5550" s="152" t="s">
        <v>112</v>
      </c>
    </row>
    <row r="5551" customFormat="false" ht="12.75" hidden="false" customHeight="false" outlineLevel="0" collapsed="false">
      <c r="A5551" s="0" t="s">
        <v>62</v>
      </c>
      <c r="B5551" s="0" t="s">
        <v>113</v>
      </c>
      <c r="C5551" s="0" t="s">
        <v>108</v>
      </c>
      <c r="D5551" s="116" t="n">
        <v>43009</v>
      </c>
      <c r="E5551" s="0" t="n">
        <v>0.05</v>
      </c>
      <c r="F5551" s="0" t="n">
        <v>3133107</v>
      </c>
      <c r="G5551" s="151" t="s">
        <v>111</v>
      </c>
      <c r="H5551" s="151" t="s">
        <v>111</v>
      </c>
      <c r="I5551" s="152" t="s">
        <v>112</v>
      </c>
    </row>
    <row r="5552" customFormat="false" ht="12.75" hidden="false" customHeight="false" outlineLevel="0" collapsed="false">
      <c r="A5552" s="0" t="s">
        <v>49</v>
      </c>
      <c r="B5552" s="0" t="s">
        <v>110</v>
      </c>
      <c r="C5552" s="0" t="s">
        <v>108</v>
      </c>
      <c r="D5552" s="116" t="n">
        <v>43009</v>
      </c>
      <c r="E5552" s="0" t="n">
        <v>0.36</v>
      </c>
      <c r="F5552" s="0" t="n">
        <v>3133108</v>
      </c>
      <c r="G5552" s="151" t="s">
        <v>111</v>
      </c>
      <c r="H5552" s="151" t="s">
        <v>111</v>
      </c>
      <c r="I5552" s="152" t="s">
        <v>112</v>
      </c>
    </row>
    <row r="5553" customFormat="false" ht="12.75" hidden="false" customHeight="false" outlineLevel="0" collapsed="false">
      <c r="A5553" s="0" t="s">
        <v>49</v>
      </c>
      <c r="B5553" s="0" t="s">
        <v>113</v>
      </c>
      <c r="C5553" s="0" t="s">
        <v>108</v>
      </c>
      <c r="D5553" s="116" t="n">
        <v>43009</v>
      </c>
      <c r="E5553" s="0" t="n">
        <v>-0.005</v>
      </c>
      <c r="F5553" s="0" t="n">
        <v>3133109</v>
      </c>
      <c r="G5553" s="151" t="s">
        <v>111</v>
      </c>
      <c r="H5553" s="151" t="s">
        <v>111</v>
      </c>
      <c r="I5553" s="152" t="s">
        <v>112</v>
      </c>
    </row>
    <row r="5554" customFormat="false" ht="12.75" hidden="false" customHeight="false" outlineLevel="0" collapsed="false">
      <c r="A5554" s="0" t="s">
        <v>50</v>
      </c>
      <c r="B5554" s="0" t="s">
        <v>110</v>
      </c>
      <c r="C5554" s="0" t="s">
        <v>108</v>
      </c>
      <c r="D5554" s="116" t="n">
        <v>43009</v>
      </c>
      <c r="E5554" s="0" t="n">
        <v>0.4</v>
      </c>
      <c r="F5554" s="0" t="n">
        <v>3133110</v>
      </c>
      <c r="G5554" s="151" t="s">
        <v>111</v>
      </c>
      <c r="H5554" s="151" t="s">
        <v>111</v>
      </c>
      <c r="I5554" s="152" t="s">
        <v>112</v>
      </c>
    </row>
    <row r="5555" customFormat="false" ht="12.75" hidden="false" customHeight="false" outlineLevel="0" collapsed="false">
      <c r="A5555" s="0" t="s">
        <v>50</v>
      </c>
      <c r="B5555" s="0" t="s">
        <v>113</v>
      </c>
      <c r="C5555" s="0" t="s">
        <v>108</v>
      </c>
      <c r="D5555" s="116" t="n">
        <v>43009</v>
      </c>
      <c r="E5555" s="0" t="n">
        <v>-0.085</v>
      </c>
      <c r="F5555" s="0" t="n">
        <v>3133111</v>
      </c>
      <c r="G5555" s="151" t="s">
        <v>111</v>
      </c>
      <c r="H5555" s="151" t="s">
        <v>111</v>
      </c>
      <c r="I5555" s="152" t="s">
        <v>112</v>
      </c>
    </row>
    <row r="5556" customFormat="false" ht="12.75" hidden="false" customHeight="false" outlineLevel="0" collapsed="false">
      <c r="A5556" s="0" t="s">
        <v>51</v>
      </c>
      <c r="B5556" s="0" t="s">
        <v>110</v>
      </c>
      <c r="C5556" s="0" t="s">
        <v>108</v>
      </c>
      <c r="D5556" s="116" t="n">
        <v>43009</v>
      </c>
      <c r="E5556" s="0" t="n">
        <v>0.4</v>
      </c>
      <c r="F5556" s="0" t="n">
        <v>3133112</v>
      </c>
      <c r="G5556" s="151" t="s">
        <v>111</v>
      </c>
      <c r="H5556" s="151" t="s">
        <v>111</v>
      </c>
      <c r="I5556" s="152" t="s">
        <v>112</v>
      </c>
    </row>
    <row r="5557" customFormat="false" ht="12.75" hidden="false" customHeight="false" outlineLevel="0" collapsed="false">
      <c r="A5557" s="0" t="s">
        <v>51</v>
      </c>
      <c r="B5557" s="0" t="s">
        <v>113</v>
      </c>
      <c r="C5557" s="0" t="s">
        <v>108</v>
      </c>
      <c r="D5557" s="116" t="n">
        <v>43009</v>
      </c>
      <c r="E5557" s="0" t="n">
        <v>0.01</v>
      </c>
      <c r="F5557" s="0" t="n">
        <v>3133113</v>
      </c>
      <c r="G5557" s="151" t="s">
        <v>111</v>
      </c>
      <c r="H5557" s="151" t="s">
        <v>111</v>
      </c>
      <c r="I5557" s="152" t="s">
        <v>112</v>
      </c>
    </row>
    <row r="5558" customFormat="false" ht="12.75" hidden="false" customHeight="false" outlineLevel="0" collapsed="false">
      <c r="A5558" s="0" t="s">
        <v>52</v>
      </c>
      <c r="B5558" s="0" t="s">
        <v>110</v>
      </c>
      <c r="C5558" s="0" t="s">
        <v>108</v>
      </c>
      <c r="D5558" s="116" t="n">
        <v>43009</v>
      </c>
      <c r="E5558" s="0" t="n">
        <v>0.4</v>
      </c>
      <c r="F5558" s="0" t="n">
        <v>3133114</v>
      </c>
      <c r="G5558" s="151" t="s">
        <v>111</v>
      </c>
      <c r="H5558" s="151" t="s">
        <v>111</v>
      </c>
      <c r="I5558" s="152" t="s">
        <v>112</v>
      </c>
    </row>
    <row r="5559" customFormat="false" ht="12.75" hidden="false" customHeight="false" outlineLevel="0" collapsed="false">
      <c r="A5559" s="0" t="s">
        <v>52</v>
      </c>
      <c r="B5559" s="0" t="s">
        <v>113</v>
      </c>
      <c r="C5559" s="0" t="s">
        <v>108</v>
      </c>
      <c r="D5559" s="116" t="n">
        <v>43009</v>
      </c>
      <c r="E5559" s="0" t="n">
        <v>-0.055</v>
      </c>
      <c r="F5559" s="0" t="n">
        <v>3133115</v>
      </c>
      <c r="G5559" s="151" t="s">
        <v>111</v>
      </c>
      <c r="H5559" s="151" t="s">
        <v>111</v>
      </c>
      <c r="I5559" s="152" t="s">
        <v>112</v>
      </c>
    </row>
    <row r="5560" customFormat="false" ht="12.75" hidden="false" customHeight="false" outlineLevel="0" collapsed="false">
      <c r="A5560" s="0" t="s">
        <v>17</v>
      </c>
      <c r="B5560" s="0" t="s">
        <v>110</v>
      </c>
      <c r="C5560" s="0" t="s">
        <v>108</v>
      </c>
      <c r="D5560" s="116" t="n">
        <v>43009</v>
      </c>
      <c r="E5560" s="0" t="n">
        <v>0</v>
      </c>
      <c r="F5560" s="0" t="n">
        <v>3133116</v>
      </c>
      <c r="G5560" s="151" t="s">
        <v>111</v>
      </c>
      <c r="H5560" s="151" t="s">
        <v>111</v>
      </c>
      <c r="I5560" s="152" t="s">
        <v>112</v>
      </c>
    </row>
    <row r="5561" customFormat="false" ht="12.75" hidden="false" customHeight="false" outlineLevel="0" collapsed="false">
      <c r="A5561" s="0" t="s">
        <v>17</v>
      </c>
      <c r="B5561" s="0" t="s">
        <v>113</v>
      </c>
      <c r="C5561" s="0" t="s">
        <v>108</v>
      </c>
      <c r="D5561" s="116" t="n">
        <v>43009</v>
      </c>
      <c r="E5561" s="0" t="n">
        <v>0</v>
      </c>
      <c r="F5561" s="0" t="n">
        <v>3133117</v>
      </c>
      <c r="G5561" s="151" t="s">
        <v>111</v>
      </c>
      <c r="H5561" s="151" t="s">
        <v>111</v>
      </c>
      <c r="I5561" s="152" t="s">
        <v>112</v>
      </c>
    </row>
    <row r="5562" customFormat="false" ht="12.75" hidden="false" customHeight="false" outlineLevel="0" collapsed="false">
      <c r="A5562" s="0" t="s">
        <v>18</v>
      </c>
      <c r="B5562" s="0" t="s">
        <v>110</v>
      </c>
      <c r="C5562" s="0" t="s">
        <v>108</v>
      </c>
      <c r="D5562" s="116" t="n">
        <v>43009</v>
      </c>
      <c r="E5562" s="0" t="n">
        <v>0</v>
      </c>
      <c r="F5562" s="0" t="n">
        <v>3133118</v>
      </c>
      <c r="G5562" s="151" t="s">
        <v>111</v>
      </c>
      <c r="H5562" s="151" t="s">
        <v>111</v>
      </c>
      <c r="I5562" s="152" t="s">
        <v>112</v>
      </c>
    </row>
    <row r="5563" customFormat="false" ht="12.75" hidden="false" customHeight="false" outlineLevel="0" collapsed="false">
      <c r="A5563" s="0" t="s">
        <v>18</v>
      </c>
      <c r="B5563" s="0" t="s">
        <v>113</v>
      </c>
      <c r="C5563" s="0" t="s">
        <v>108</v>
      </c>
      <c r="D5563" s="116" t="n">
        <v>43009</v>
      </c>
      <c r="E5563" s="0" t="n">
        <v>0</v>
      </c>
      <c r="F5563" s="0" t="n">
        <v>3133119</v>
      </c>
      <c r="G5563" s="151" t="s">
        <v>111</v>
      </c>
      <c r="H5563" s="151" t="s">
        <v>111</v>
      </c>
      <c r="I5563" s="152" t="s">
        <v>112</v>
      </c>
    </row>
    <row r="5564" customFormat="false" ht="12.75" hidden="false" customHeight="false" outlineLevel="0" collapsed="false">
      <c r="A5564" s="0" t="s">
        <v>19</v>
      </c>
      <c r="B5564" s="0" t="s">
        <v>110</v>
      </c>
      <c r="C5564" s="0" t="s">
        <v>108</v>
      </c>
      <c r="D5564" s="116" t="n">
        <v>43009</v>
      </c>
      <c r="E5564" s="0" t="n">
        <v>0</v>
      </c>
      <c r="F5564" s="0" t="n">
        <v>3133120</v>
      </c>
      <c r="G5564" s="151" t="s">
        <v>111</v>
      </c>
      <c r="H5564" s="151" t="s">
        <v>111</v>
      </c>
      <c r="I5564" s="152" t="s">
        <v>112</v>
      </c>
    </row>
    <row r="5565" customFormat="false" ht="12.75" hidden="false" customHeight="false" outlineLevel="0" collapsed="false">
      <c r="A5565" s="0" t="s">
        <v>19</v>
      </c>
      <c r="B5565" s="0" t="s">
        <v>113</v>
      </c>
      <c r="C5565" s="0" t="s">
        <v>108</v>
      </c>
      <c r="D5565" s="116" t="n">
        <v>43009</v>
      </c>
      <c r="E5565" s="0" t="n">
        <v>0</v>
      </c>
      <c r="F5565" s="0" t="n">
        <v>3133121</v>
      </c>
      <c r="G5565" s="151" t="s">
        <v>111</v>
      </c>
      <c r="H5565" s="151" t="s">
        <v>111</v>
      </c>
      <c r="I5565" s="152" t="s">
        <v>112</v>
      </c>
    </row>
    <row r="5566" customFormat="false" ht="12.75" hidden="false" customHeight="false" outlineLevel="0" collapsed="false">
      <c r="A5566" s="0" t="s">
        <v>21</v>
      </c>
      <c r="B5566" s="0" t="s">
        <v>110</v>
      </c>
      <c r="C5566" s="0" t="s">
        <v>108</v>
      </c>
      <c r="D5566" s="116" t="n">
        <v>43009</v>
      </c>
      <c r="E5566" s="0" t="n">
        <v>0</v>
      </c>
      <c r="F5566" s="0" t="n">
        <v>3133122</v>
      </c>
      <c r="G5566" s="151" t="s">
        <v>111</v>
      </c>
      <c r="H5566" s="151" t="s">
        <v>111</v>
      </c>
      <c r="I5566" s="152" t="s">
        <v>112</v>
      </c>
    </row>
    <row r="5567" customFormat="false" ht="12.75" hidden="false" customHeight="false" outlineLevel="0" collapsed="false">
      <c r="A5567" s="0" t="s">
        <v>21</v>
      </c>
      <c r="B5567" s="0" t="s">
        <v>113</v>
      </c>
      <c r="C5567" s="0" t="s">
        <v>108</v>
      </c>
      <c r="D5567" s="116" t="n">
        <v>43009</v>
      </c>
      <c r="E5567" s="0" t="n">
        <v>0</v>
      </c>
      <c r="F5567" s="0" t="n">
        <v>3133123</v>
      </c>
      <c r="G5567" s="151" t="s">
        <v>111</v>
      </c>
      <c r="H5567" s="151" t="s">
        <v>111</v>
      </c>
      <c r="I5567" s="152" t="s">
        <v>112</v>
      </c>
    </row>
    <row r="5568" customFormat="false" ht="12.75" hidden="false" customHeight="false" outlineLevel="0" collapsed="false">
      <c r="A5568" s="0" t="s">
        <v>73</v>
      </c>
      <c r="B5568" s="0" t="s">
        <v>80</v>
      </c>
      <c r="C5568" s="0" t="s">
        <v>108</v>
      </c>
      <c r="D5568" s="116" t="n">
        <v>43009</v>
      </c>
      <c r="E5568" s="0" t="n">
        <v>-0.005</v>
      </c>
      <c r="F5568" s="0" t="n">
        <v>3133124</v>
      </c>
      <c r="G5568" s="151" t="s">
        <v>111</v>
      </c>
      <c r="H5568" s="151" t="s">
        <v>111</v>
      </c>
      <c r="I5568" s="152" t="s">
        <v>112</v>
      </c>
    </row>
    <row r="5569" customFormat="false" ht="12.75" hidden="false" customHeight="false" outlineLevel="0" collapsed="false">
      <c r="A5569" s="0" t="s">
        <v>74</v>
      </c>
      <c r="B5569" s="0" t="s">
        <v>80</v>
      </c>
      <c r="C5569" s="0" t="s">
        <v>108</v>
      </c>
      <c r="D5569" s="116" t="n">
        <v>43009</v>
      </c>
      <c r="E5569" s="0" t="n">
        <v>0.01</v>
      </c>
      <c r="F5569" s="0" t="n">
        <v>3133125</v>
      </c>
      <c r="G5569" s="151" t="s">
        <v>111</v>
      </c>
      <c r="H5569" s="151" t="s">
        <v>111</v>
      </c>
      <c r="I5569" s="152" t="s">
        <v>112</v>
      </c>
    </row>
    <row r="5570" customFormat="false" ht="12.75" hidden="false" customHeight="false" outlineLevel="0" collapsed="false">
      <c r="A5570" s="0" t="s">
        <v>75</v>
      </c>
      <c r="B5570" s="0" t="s">
        <v>80</v>
      </c>
      <c r="C5570" s="0" t="s">
        <v>108</v>
      </c>
      <c r="D5570" s="116" t="n">
        <v>43009</v>
      </c>
      <c r="E5570" s="0" t="n">
        <v>-0.055</v>
      </c>
      <c r="F5570" s="0" t="n">
        <v>3133126</v>
      </c>
      <c r="G5570" s="151" t="s">
        <v>111</v>
      </c>
      <c r="H5570" s="151" t="s">
        <v>111</v>
      </c>
      <c r="I5570" s="152" t="s">
        <v>112</v>
      </c>
    </row>
    <row r="5571" customFormat="false" ht="12.75" hidden="false" customHeight="false" outlineLevel="0" collapsed="false">
      <c r="A5571" s="0" t="s">
        <v>76</v>
      </c>
      <c r="B5571" s="0" t="s">
        <v>80</v>
      </c>
      <c r="C5571" s="0" t="s">
        <v>108</v>
      </c>
      <c r="D5571" s="116" t="n">
        <v>43009</v>
      </c>
      <c r="E5571" s="0" t="n">
        <v>0.01</v>
      </c>
      <c r="F5571" s="0" t="n">
        <v>3133127</v>
      </c>
      <c r="G5571" s="151" t="s">
        <v>111</v>
      </c>
      <c r="H5571" s="151" t="s">
        <v>111</v>
      </c>
      <c r="I5571" s="152" t="s">
        <v>112</v>
      </c>
    </row>
    <row r="5572" customFormat="false" ht="12.75" hidden="false" customHeight="false" outlineLevel="0" collapsed="false">
      <c r="A5572" s="0" t="s">
        <v>72</v>
      </c>
      <c r="B5572" s="0" t="s">
        <v>80</v>
      </c>
      <c r="C5572" s="0" t="s">
        <v>108</v>
      </c>
      <c r="D5572" s="116" t="n">
        <v>43009</v>
      </c>
      <c r="E5572" s="158" t="n">
        <v>43040</v>
      </c>
      <c r="F5572" s="0" t="n">
        <v>2756507</v>
      </c>
      <c r="G5572" s="151" t="s">
        <v>111</v>
      </c>
      <c r="H5572" s="151" t="s">
        <v>111</v>
      </c>
      <c r="I5572" s="152" t="s">
        <v>109</v>
      </c>
    </row>
    <row r="5573" customFormat="false" ht="12.75" hidden="false" customHeight="false" outlineLevel="0" collapsed="false">
      <c r="A5573" s="0" t="s">
        <v>59</v>
      </c>
      <c r="B5573" s="0" t="s">
        <v>110</v>
      </c>
      <c r="C5573" s="0" t="s">
        <v>108</v>
      </c>
      <c r="D5573" s="116" t="n">
        <v>43040</v>
      </c>
      <c r="E5573" s="0" t="n">
        <v>0.555</v>
      </c>
      <c r="F5573" s="0" t="n">
        <v>3133100</v>
      </c>
      <c r="G5573" s="151" t="s">
        <v>111</v>
      </c>
      <c r="H5573" s="151" t="s">
        <v>111</v>
      </c>
      <c r="I5573" s="152" t="s">
        <v>112</v>
      </c>
    </row>
    <row r="5574" customFormat="false" ht="12.75" hidden="false" customHeight="false" outlineLevel="0" collapsed="false">
      <c r="A5574" s="0" t="s">
        <v>59</v>
      </c>
      <c r="B5574" s="0" t="s">
        <v>113</v>
      </c>
      <c r="C5574" s="0" t="s">
        <v>108</v>
      </c>
      <c r="D5574" s="116" t="n">
        <v>43040</v>
      </c>
      <c r="E5574" s="0" t="n">
        <v>0.05</v>
      </c>
      <c r="F5574" s="0" t="n">
        <v>3133101</v>
      </c>
      <c r="G5574" s="151" t="s">
        <v>111</v>
      </c>
      <c r="H5574" s="151" t="s">
        <v>111</v>
      </c>
      <c r="I5574" s="152" t="s">
        <v>112</v>
      </c>
    </row>
    <row r="5575" customFormat="false" ht="12.75" hidden="false" customHeight="false" outlineLevel="0" collapsed="false">
      <c r="A5575" s="0" t="s">
        <v>60</v>
      </c>
      <c r="B5575" s="0" t="s">
        <v>110</v>
      </c>
      <c r="C5575" s="0" t="s">
        <v>108</v>
      </c>
      <c r="D5575" s="116" t="n">
        <v>43040</v>
      </c>
      <c r="E5575" s="0" t="n">
        <v>0.555</v>
      </c>
      <c r="F5575" s="0" t="n">
        <v>3133102</v>
      </c>
      <c r="G5575" s="151" t="s">
        <v>111</v>
      </c>
      <c r="H5575" s="151" t="s">
        <v>111</v>
      </c>
      <c r="I5575" s="152" t="s">
        <v>112</v>
      </c>
    </row>
    <row r="5576" customFormat="false" ht="12.75" hidden="false" customHeight="false" outlineLevel="0" collapsed="false">
      <c r="A5576" s="0" t="s">
        <v>60</v>
      </c>
      <c r="B5576" s="0" t="s">
        <v>113</v>
      </c>
      <c r="C5576" s="0" t="s">
        <v>108</v>
      </c>
      <c r="D5576" s="116" t="n">
        <v>43040</v>
      </c>
      <c r="E5576" s="0" t="n">
        <v>0.14</v>
      </c>
      <c r="F5576" s="0" t="n">
        <v>3133103</v>
      </c>
      <c r="G5576" s="151" t="s">
        <v>111</v>
      </c>
      <c r="H5576" s="151" t="s">
        <v>111</v>
      </c>
      <c r="I5576" s="152" t="s">
        <v>112</v>
      </c>
    </row>
    <row r="5577" customFormat="false" ht="12.75" hidden="false" customHeight="false" outlineLevel="0" collapsed="false">
      <c r="A5577" s="0" t="s">
        <v>61</v>
      </c>
      <c r="B5577" s="0" t="s">
        <v>110</v>
      </c>
      <c r="C5577" s="0" t="s">
        <v>108</v>
      </c>
      <c r="D5577" s="116" t="n">
        <v>43040</v>
      </c>
      <c r="E5577" s="0" t="n">
        <v>0.555</v>
      </c>
      <c r="F5577" s="0" t="n">
        <v>3133104</v>
      </c>
      <c r="G5577" s="151" t="s">
        <v>111</v>
      </c>
      <c r="H5577" s="151" t="s">
        <v>111</v>
      </c>
      <c r="I5577" s="152" t="s">
        <v>112</v>
      </c>
    </row>
    <row r="5578" customFormat="false" ht="12.75" hidden="false" customHeight="false" outlineLevel="0" collapsed="false">
      <c r="A5578" s="0" t="s">
        <v>61</v>
      </c>
      <c r="B5578" s="0" t="s">
        <v>113</v>
      </c>
      <c r="C5578" s="0" t="s">
        <v>108</v>
      </c>
      <c r="D5578" s="116" t="n">
        <v>43040</v>
      </c>
      <c r="E5578" s="0" t="n">
        <v>0.05</v>
      </c>
      <c r="F5578" s="0" t="n">
        <v>3133105</v>
      </c>
      <c r="G5578" s="151" t="s">
        <v>111</v>
      </c>
      <c r="H5578" s="151" t="s">
        <v>111</v>
      </c>
      <c r="I5578" s="152" t="s">
        <v>112</v>
      </c>
    </row>
    <row r="5579" customFormat="false" ht="12.75" hidden="false" customHeight="false" outlineLevel="0" collapsed="false">
      <c r="A5579" s="0" t="s">
        <v>62</v>
      </c>
      <c r="B5579" s="0" t="s">
        <v>110</v>
      </c>
      <c r="C5579" s="0" t="s">
        <v>108</v>
      </c>
      <c r="D5579" s="116" t="n">
        <v>43040</v>
      </c>
      <c r="E5579" s="0" t="n">
        <v>0.555</v>
      </c>
      <c r="F5579" s="0" t="n">
        <v>3133106</v>
      </c>
      <c r="G5579" s="151" t="s">
        <v>111</v>
      </c>
      <c r="H5579" s="151" t="s">
        <v>111</v>
      </c>
      <c r="I5579" s="152" t="s">
        <v>112</v>
      </c>
    </row>
    <row r="5580" customFormat="false" ht="12.75" hidden="false" customHeight="false" outlineLevel="0" collapsed="false">
      <c r="A5580" s="0" t="s">
        <v>62</v>
      </c>
      <c r="B5580" s="0" t="s">
        <v>113</v>
      </c>
      <c r="C5580" s="0" t="s">
        <v>108</v>
      </c>
      <c r="D5580" s="116" t="n">
        <v>43040</v>
      </c>
      <c r="E5580" s="0" t="n">
        <v>0.14</v>
      </c>
      <c r="F5580" s="0" t="n">
        <v>3133107</v>
      </c>
      <c r="G5580" s="151" t="s">
        <v>111</v>
      </c>
      <c r="H5580" s="151" t="s">
        <v>111</v>
      </c>
      <c r="I5580" s="152" t="s">
        <v>112</v>
      </c>
    </row>
    <row r="5581" customFormat="false" ht="12.75" hidden="false" customHeight="false" outlineLevel="0" collapsed="false">
      <c r="A5581" s="0" t="s">
        <v>49</v>
      </c>
      <c r="B5581" s="0" t="s">
        <v>110</v>
      </c>
      <c r="C5581" s="0" t="s">
        <v>108</v>
      </c>
      <c r="D5581" s="116" t="n">
        <v>43040</v>
      </c>
      <c r="E5581" s="0" t="n">
        <v>0.46</v>
      </c>
      <c r="F5581" s="0" t="n">
        <v>3133108</v>
      </c>
      <c r="G5581" s="151" t="s">
        <v>111</v>
      </c>
      <c r="H5581" s="151" t="s">
        <v>111</v>
      </c>
      <c r="I5581" s="152" t="s">
        <v>112</v>
      </c>
    </row>
    <row r="5582" customFormat="false" ht="12.75" hidden="false" customHeight="false" outlineLevel="0" collapsed="false">
      <c r="A5582" s="0" t="s">
        <v>49</v>
      </c>
      <c r="B5582" s="0" t="s">
        <v>113</v>
      </c>
      <c r="C5582" s="0" t="s">
        <v>108</v>
      </c>
      <c r="D5582" s="116" t="n">
        <v>43040</v>
      </c>
      <c r="E5582" s="0" t="n">
        <v>0.05</v>
      </c>
      <c r="F5582" s="0" t="n">
        <v>3133109</v>
      </c>
      <c r="G5582" s="151" t="s">
        <v>111</v>
      </c>
      <c r="H5582" s="151" t="s">
        <v>111</v>
      </c>
      <c r="I5582" s="152" t="s">
        <v>112</v>
      </c>
    </row>
    <row r="5583" customFormat="false" ht="12.75" hidden="false" customHeight="false" outlineLevel="0" collapsed="false">
      <c r="A5583" s="0" t="s">
        <v>50</v>
      </c>
      <c r="B5583" s="0" t="s">
        <v>110</v>
      </c>
      <c r="C5583" s="0" t="s">
        <v>108</v>
      </c>
      <c r="D5583" s="116" t="n">
        <v>43040</v>
      </c>
      <c r="E5583" s="0" t="n">
        <v>0.7</v>
      </c>
      <c r="F5583" s="0" t="n">
        <v>3133110</v>
      </c>
      <c r="G5583" s="151" t="s">
        <v>111</v>
      </c>
      <c r="H5583" s="151" t="s">
        <v>111</v>
      </c>
      <c r="I5583" s="152" t="s">
        <v>112</v>
      </c>
    </row>
    <row r="5584" customFormat="false" ht="12.75" hidden="false" customHeight="false" outlineLevel="0" collapsed="false">
      <c r="A5584" s="0" t="s">
        <v>50</v>
      </c>
      <c r="B5584" s="0" t="s">
        <v>113</v>
      </c>
      <c r="C5584" s="0" t="s">
        <v>108</v>
      </c>
      <c r="D5584" s="116" t="n">
        <v>43040</v>
      </c>
      <c r="E5584" s="0" t="n">
        <v>-0.17</v>
      </c>
      <c r="F5584" s="0" t="n">
        <v>3133111</v>
      </c>
      <c r="G5584" s="151" t="s">
        <v>111</v>
      </c>
      <c r="H5584" s="151" t="s">
        <v>111</v>
      </c>
      <c r="I5584" s="152" t="s">
        <v>112</v>
      </c>
    </row>
    <row r="5585" customFormat="false" ht="12.75" hidden="false" customHeight="false" outlineLevel="0" collapsed="false">
      <c r="A5585" s="0" t="s">
        <v>51</v>
      </c>
      <c r="B5585" s="0" t="s">
        <v>110</v>
      </c>
      <c r="C5585" s="0" t="s">
        <v>108</v>
      </c>
      <c r="D5585" s="116" t="n">
        <v>43040</v>
      </c>
      <c r="E5585" s="0" t="n">
        <v>0.7</v>
      </c>
      <c r="F5585" s="0" t="n">
        <v>3133112</v>
      </c>
      <c r="G5585" s="151" t="s">
        <v>111</v>
      </c>
      <c r="H5585" s="151" t="s">
        <v>111</v>
      </c>
      <c r="I5585" s="152" t="s">
        <v>112</v>
      </c>
    </row>
    <row r="5586" customFormat="false" ht="12.75" hidden="false" customHeight="false" outlineLevel="0" collapsed="false">
      <c r="A5586" s="0" t="s">
        <v>51</v>
      </c>
      <c r="B5586" s="0" t="s">
        <v>113</v>
      </c>
      <c r="C5586" s="0" t="s">
        <v>108</v>
      </c>
      <c r="D5586" s="116" t="n">
        <v>43040</v>
      </c>
      <c r="E5586" s="0" t="n">
        <v>0.055</v>
      </c>
      <c r="F5586" s="0" t="n">
        <v>3133113</v>
      </c>
      <c r="G5586" s="151" t="s">
        <v>111</v>
      </c>
      <c r="H5586" s="151" t="s">
        <v>111</v>
      </c>
      <c r="I5586" s="152" t="s">
        <v>112</v>
      </c>
    </row>
    <row r="5587" customFormat="false" ht="12.75" hidden="false" customHeight="false" outlineLevel="0" collapsed="false">
      <c r="A5587" s="0" t="s">
        <v>52</v>
      </c>
      <c r="B5587" s="0" t="s">
        <v>110</v>
      </c>
      <c r="C5587" s="0" t="s">
        <v>108</v>
      </c>
      <c r="D5587" s="116" t="n">
        <v>43040</v>
      </c>
      <c r="E5587" s="0" t="n">
        <v>0.7</v>
      </c>
      <c r="F5587" s="0" t="n">
        <v>3133114</v>
      </c>
      <c r="G5587" s="151" t="s">
        <v>111</v>
      </c>
      <c r="H5587" s="151" t="s">
        <v>111</v>
      </c>
      <c r="I5587" s="152" t="s">
        <v>112</v>
      </c>
    </row>
    <row r="5588" customFormat="false" ht="12.75" hidden="false" customHeight="false" outlineLevel="0" collapsed="false">
      <c r="A5588" s="0" t="s">
        <v>52</v>
      </c>
      <c r="B5588" s="0" t="s">
        <v>113</v>
      </c>
      <c r="C5588" s="0" t="s">
        <v>108</v>
      </c>
      <c r="D5588" s="116" t="n">
        <v>43040</v>
      </c>
      <c r="E5588" s="0" t="n">
        <v>-0.05</v>
      </c>
      <c r="F5588" s="0" t="n">
        <v>3133115</v>
      </c>
      <c r="G5588" s="151" t="s">
        <v>111</v>
      </c>
      <c r="H5588" s="151" t="s">
        <v>111</v>
      </c>
      <c r="I5588" s="152" t="s">
        <v>112</v>
      </c>
    </row>
    <row r="5589" customFormat="false" ht="12.75" hidden="false" customHeight="false" outlineLevel="0" collapsed="false">
      <c r="A5589" s="0" t="s">
        <v>17</v>
      </c>
      <c r="B5589" s="0" t="s">
        <v>110</v>
      </c>
      <c r="C5589" s="0" t="s">
        <v>108</v>
      </c>
      <c r="D5589" s="116" t="n">
        <v>43040</v>
      </c>
      <c r="E5589" s="0" t="n">
        <v>0</v>
      </c>
      <c r="F5589" s="0" t="n">
        <v>3133116</v>
      </c>
      <c r="G5589" s="151" t="s">
        <v>111</v>
      </c>
      <c r="H5589" s="151" t="s">
        <v>111</v>
      </c>
      <c r="I5589" s="152" t="s">
        <v>112</v>
      </c>
    </row>
    <row r="5590" customFormat="false" ht="12.75" hidden="false" customHeight="false" outlineLevel="0" collapsed="false">
      <c r="A5590" s="0" t="s">
        <v>17</v>
      </c>
      <c r="B5590" s="0" t="s">
        <v>113</v>
      </c>
      <c r="C5590" s="0" t="s">
        <v>108</v>
      </c>
      <c r="D5590" s="116" t="n">
        <v>43040</v>
      </c>
      <c r="E5590" s="0" t="n">
        <v>0</v>
      </c>
      <c r="F5590" s="0" t="n">
        <v>3133117</v>
      </c>
      <c r="G5590" s="151" t="s">
        <v>111</v>
      </c>
      <c r="H5590" s="151" t="s">
        <v>111</v>
      </c>
      <c r="I5590" s="152" t="s">
        <v>112</v>
      </c>
    </row>
    <row r="5591" customFormat="false" ht="12.75" hidden="false" customHeight="false" outlineLevel="0" collapsed="false">
      <c r="A5591" s="0" t="s">
        <v>18</v>
      </c>
      <c r="B5591" s="0" t="s">
        <v>110</v>
      </c>
      <c r="C5591" s="0" t="s">
        <v>108</v>
      </c>
      <c r="D5591" s="116" t="n">
        <v>43040</v>
      </c>
      <c r="E5591" s="0" t="n">
        <v>0</v>
      </c>
      <c r="F5591" s="0" t="n">
        <v>3133118</v>
      </c>
      <c r="G5591" s="151" t="s">
        <v>111</v>
      </c>
      <c r="H5591" s="151" t="s">
        <v>111</v>
      </c>
      <c r="I5591" s="152" t="s">
        <v>112</v>
      </c>
    </row>
    <row r="5592" customFormat="false" ht="12.75" hidden="false" customHeight="false" outlineLevel="0" collapsed="false">
      <c r="A5592" s="0" t="s">
        <v>18</v>
      </c>
      <c r="B5592" s="0" t="s">
        <v>113</v>
      </c>
      <c r="C5592" s="0" t="s">
        <v>108</v>
      </c>
      <c r="D5592" s="116" t="n">
        <v>43040</v>
      </c>
      <c r="E5592" s="0" t="n">
        <v>0</v>
      </c>
      <c r="F5592" s="0" t="n">
        <v>3133119</v>
      </c>
      <c r="G5592" s="151" t="s">
        <v>111</v>
      </c>
      <c r="H5592" s="151" t="s">
        <v>111</v>
      </c>
      <c r="I5592" s="152" t="s">
        <v>112</v>
      </c>
    </row>
    <row r="5593" customFormat="false" ht="12.75" hidden="false" customHeight="false" outlineLevel="0" collapsed="false">
      <c r="A5593" s="0" t="s">
        <v>19</v>
      </c>
      <c r="B5593" s="0" t="s">
        <v>110</v>
      </c>
      <c r="C5593" s="0" t="s">
        <v>108</v>
      </c>
      <c r="D5593" s="116" t="n">
        <v>43040</v>
      </c>
      <c r="E5593" s="0" t="n">
        <v>0</v>
      </c>
      <c r="F5593" s="0" t="n">
        <v>3133120</v>
      </c>
      <c r="G5593" s="151" t="s">
        <v>111</v>
      </c>
      <c r="H5593" s="151" t="s">
        <v>111</v>
      </c>
      <c r="I5593" s="152" t="s">
        <v>112</v>
      </c>
    </row>
    <row r="5594" customFormat="false" ht="12.75" hidden="false" customHeight="false" outlineLevel="0" collapsed="false">
      <c r="A5594" s="0" t="s">
        <v>19</v>
      </c>
      <c r="B5594" s="0" t="s">
        <v>113</v>
      </c>
      <c r="C5594" s="0" t="s">
        <v>108</v>
      </c>
      <c r="D5594" s="116" t="n">
        <v>43040</v>
      </c>
      <c r="E5594" s="0" t="n">
        <v>0</v>
      </c>
      <c r="F5594" s="0" t="n">
        <v>3133121</v>
      </c>
      <c r="G5594" s="151" t="s">
        <v>111</v>
      </c>
      <c r="H5594" s="151" t="s">
        <v>111</v>
      </c>
      <c r="I5594" s="152" t="s">
        <v>112</v>
      </c>
    </row>
    <row r="5595" customFormat="false" ht="12.75" hidden="false" customHeight="false" outlineLevel="0" collapsed="false">
      <c r="A5595" s="0" t="s">
        <v>21</v>
      </c>
      <c r="B5595" s="0" t="s">
        <v>110</v>
      </c>
      <c r="C5595" s="0" t="s">
        <v>108</v>
      </c>
      <c r="D5595" s="116" t="n">
        <v>43040</v>
      </c>
      <c r="E5595" s="0" t="n">
        <v>0</v>
      </c>
      <c r="F5595" s="0" t="n">
        <v>3133122</v>
      </c>
      <c r="G5595" s="151" t="s">
        <v>111</v>
      </c>
      <c r="H5595" s="151" t="s">
        <v>111</v>
      </c>
      <c r="I5595" s="152" t="s">
        <v>112</v>
      </c>
    </row>
    <row r="5596" customFormat="false" ht="12.75" hidden="false" customHeight="false" outlineLevel="0" collapsed="false">
      <c r="A5596" s="0" t="s">
        <v>21</v>
      </c>
      <c r="B5596" s="0" t="s">
        <v>113</v>
      </c>
      <c r="C5596" s="0" t="s">
        <v>108</v>
      </c>
      <c r="D5596" s="116" t="n">
        <v>43040</v>
      </c>
      <c r="E5596" s="0" t="n">
        <v>0</v>
      </c>
      <c r="F5596" s="0" t="n">
        <v>3133123</v>
      </c>
      <c r="G5596" s="151" t="s">
        <v>111</v>
      </c>
      <c r="H5596" s="151" t="s">
        <v>111</v>
      </c>
      <c r="I5596" s="152" t="s">
        <v>112</v>
      </c>
    </row>
    <row r="5597" customFormat="false" ht="12.75" hidden="false" customHeight="false" outlineLevel="0" collapsed="false">
      <c r="A5597" s="0" t="s">
        <v>73</v>
      </c>
      <c r="B5597" s="0" t="s">
        <v>80</v>
      </c>
      <c r="C5597" s="0" t="s">
        <v>108</v>
      </c>
      <c r="D5597" s="116" t="n">
        <v>43040</v>
      </c>
      <c r="E5597" s="0" t="n">
        <v>0.05</v>
      </c>
      <c r="F5597" s="0" t="n">
        <v>3133124</v>
      </c>
      <c r="G5597" s="151" t="s">
        <v>111</v>
      </c>
      <c r="H5597" s="151" t="s">
        <v>111</v>
      </c>
      <c r="I5597" s="152" t="s">
        <v>112</v>
      </c>
    </row>
    <row r="5598" customFormat="false" ht="12.75" hidden="false" customHeight="false" outlineLevel="0" collapsed="false">
      <c r="A5598" s="0" t="s">
        <v>74</v>
      </c>
      <c r="B5598" s="0" t="s">
        <v>80</v>
      </c>
      <c r="C5598" s="0" t="s">
        <v>108</v>
      </c>
      <c r="D5598" s="116" t="n">
        <v>43040</v>
      </c>
      <c r="E5598" s="0" t="n">
        <v>0.055</v>
      </c>
      <c r="F5598" s="0" t="n">
        <v>3133125</v>
      </c>
      <c r="G5598" s="151" t="s">
        <v>111</v>
      </c>
      <c r="H5598" s="151" t="s">
        <v>111</v>
      </c>
      <c r="I5598" s="152" t="s">
        <v>112</v>
      </c>
    </row>
    <row r="5599" customFormat="false" ht="12.75" hidden="false" customHeight="false" outlineLevel="0" collapsed="false">
      <c r="A5599" s="0" t="s">
        <v>75</v>
      </c>
      <c r="B5599" s="0" t="s">
        <v>80</v>
      </c>
      <c r="C5599" s="0" t="s">
        <v>108</v>
      </c>
      <c r="D5599" s="116" t="n">
        <v>43040</v>
      </c>
      <c r="E5599" s="0" t="n">
        <v>-0.05</v>
      </c>
      <c r="F5599" s="0" t="n">
        <v>3133126</v>
      </c>
      <c r="G5599" s="151" t="s">
        <v>111</v>
      </c>
      <c r="H5599" s="151" t="s">
        <v>111</v>
      </c>
      <c r="I5599" s="152" t="s">
        <v>112</v>
      </c>
    </row>
    <row r="5600" customFormat="false" ht="12.75" hidden="false" customHeight="false" outlineLevel="0" collapsed="false">
      <c r="A5600" s="0" t="s">
        <v>76</v>
      </c>
      <c r="B5600" s="0" t="s">
        <v>80</v>
      </c>
      <c r="C5600" s="0" t="s">
        <v>108</v>
      </c>
      <c r="D5600" s="116" t="n">
        <v>43040</v>
      </c>
      <c r="E5600" s="0" t="n">
        <v>0.055</v>
      </c>
      <c r="F5600" s="0" t="n">
        <v>3133127</v>
      </c>
      <c r="G5600" s="151" t="s">
        <v>111</v>
      </c>
      <c r="H5600" s="151" t="s">
        <v>111</v>
      </c>
      <c r="I5600" s="152" t="s">
        <v>112</v>
      </c>
    </row>
    <row r="5601" customFormat="false" ht="12.75" hidden="false" customHeight="false" outlineLevel="0" collapsed="false">
      <c r="A5601" s="0" t="s">
        <v>72</v>
      </c>
      <c r="B5601" s="0" t="s">
        <v>80</v>
      </c>
      <c r="C5601" s="0" t="s">
        <v>108</v>
      </c>
      <c r="D5601" s="116" t="n">
        <v>43040</v>
      </c>
      <c r="E5601" s="158" t="n">
        <v>43070</v>
      </c>
      <c r="F5601" s="0" t="n">
        <v>2756536</v>
      </c>
      <c r="G5601" s="151" t="s">
        <v>111</v>
      </c>
      <c r="H5601" s="151" t="s">
        <v>111</v>
      </c>
      <c r="I5601" s="152" t="s">
        <v>109</v>
      </c>
    </row>
    <row r="5602" customFormat="false" ht="12.75" hidden="false" customHeight="false" outlineLevel="0" collapsed="false">
      <c r="A5602" s="0" t="s">
        <v>59</v>
      </c>
      <c r="B5602" s="0" t="s">
        <v>110</v>
      </c>
      <c r="C5602" s="0" t="s">
        <v>108</v>
      </c>
      <c r="D5602" s="116" t="n">
        <v>43070</v>
      </c>
      <c r="E5602" s="0" t="n">
        <v>0.91</v>
      </c>
      <c r="F5602" s="0" t="n">
        <v>3133100</v>
      </c>
      <c r="G5602" s="151" t="s">
        <v>111</v>
      </c>
      <c r="H5602" s="151" t="s">
        <v>111</v>
      </c>
      <c r="I5602" s="152" t="s">
        <v>112</v>
      </c>
    </row>
    <row r="5603" customFormat="false" ht="12.75" hidden="false" customHeight="false" outlineLevel="0" collapsed="false">
      <c r="A5603" s="0" t="s">
        <v>59</v>
      </c>
      <c r="B5603" s="0" t="s">
        <v>113</v>
      </c>
      <c r="C5603" s="0" t="s">
        <v>108</v>
      </c>
      <c r="D5603" s="116" t="n">
        <v>43070</v>
      </c>
      <c r="E5603" s="0" t="n">
        <v>0.05</v>
      </c>
      <c r="F5603" s="0" t="n">
        <v>3133101</v>
      </c>
      <c r="G5603" s="151" t="s">
        <v>111</v>
      </c>
      <c r="H5603" s="151" t="s">
        <v>111</v>
      </c>
      <c r="I5603" s="152" t="s">
        <v>112</v>
      </c>
    </row>
    <row r="5604" customFormat="false" ht="12.75" hidden="false" customHeight="false" outlineLevel="0" collapsed="false">
      <c r="A5604" s="0" t="s">
        <v>60</v>
      </c>
      <c r="B5604" s="0" t="s">
        <v>110</v>
      </c>
      <c r="C5604" s="0" t="s">
        <v>108</v>
      </c>
      <c r="D5604" s="116" t="n">
        <v>43070</v>
      </c>
      <c r="E5604" s="0" t="n">
        <v>0.91</v>
      </c>
      <c r="F5604" s="0" t="n">
        <v>3133102</v>
      </c>
      <c r="G5604" s="151" t="s">
        <v>111</v>
      </c>
      <c r="H5604" s="151" t="s">
        <v>111</v>
      </c>
      <c r="I5604" s="152" t="s">
        <v>112</v>
      </c>
    </row>
    <row r="5605" customFormat="false" ht="12.75" hidden="false" customHeight="false" outlineLevel="0" collapsed="false">
      <c r="A5605" s="0" t="s">
        <v>60</v>
      </c>
      <c r="B5605" s="0" t="s">
        <v>113</v>
      </c>
      <c r="C5605" s="0" t="s">
        <v>108</v>
      </c>
      <c r="D5605" s="116" t="n">
        <v>43070</v>
      </c>
      <c r="E5605" s="0" t="n">
        <v>0.29</v>
      </c>
      <c r="F5605" s="0" t="n">
        <v>3133103</v>
      </c>
      <c r="G5605" s="151" t="s">
        <v>111</v>
      </c>
      <c r="H5605" s="151" t="s">
        <v>111</v>
      </c>
      <c r="I5605" s="152" t="s">
        <v>112</v>
      </c>
    </row>
    <row r="5606" customFormat="false" ht="12.75" hidden="false" customHeight="false" outlineLevel="0" collapsed="false">
      <c r="A5606" s="0" t="s">
        <v>61</v>
      </c>
      <c r="B5606" s="0" t="s">
        <v>110</v>
      </c>
      <c r="C5606" s="0" t="s">
        <v>108</v>
      </c>
      <c r="D5606" s="116" t="n">
        <v>43070</v>
      </c>
      <c r="E5606" s="0" t="n">
        <v>0.91</v>
      </c>
      <c r="F5606" s="0" t="n">
        <v>3133104</v>
      </c>
      <c r="G5606" s="151" t="s">
        <v>111</v>
      </c>
      <c r="H5606" s="151" t="s">
        <v>111</v>
      </c>
      <c r="I5606" s="152" t="s">
        <v>112</v>
      </c>
    </row>
    <row r="5607" customFormat="false" ht="12.75" hidden="false" customHeight="false" outlineLevel="0" collapsed="false">
      <c r="A5607" s="0" t="s">
        <v>61</v>
      </c>
      <c r="B5607" s="0" t="s">
        <v>113</v>
      </c>
      <c r="C5607" s="0" t="s">
        <v>108</v>
      </c>
      <c r="D5607" s="116" t="n">
        <v>43070</v>
      </c>
      <c r="E5607" s="0" t="n">
        <v>0.05</v>
      </c>
      <c r="F5607" s="0" t="n">
        <v>3133105</v>
      </c>
      <c r="G5607" s="151" t="s">
        <v>111</v>
      </c>
      <c r="H5607" s="151" t="s">
        <v>111</v>
      </c>
      <c r="I5607" s="152" t="s">
        <v>112</v>
      </c>
    </row>
    <row r="5608" customFormat="false" ht="12.75" hidden="false" customHeight="false" outlineLevel="0" collapsed="false">
      <c r="A5608" s="0" t="s">
        <v>62</v>
      </c>
      <c r="B5608" s="0" t="s">
        <v>110</v>
      </c>
      <c r="C5608" s="0" t="s">
        <v>108</v>
      </c>
      <c r="D5608" s="116" t="n">
        <v>43070</v>
      </c>
      <c r="E5608" s="0" t="n">
        <v>0.91</v>
      </c>
      <c r="F5608" s="0" t="n">
        <v>3133106</v>
      </c>
      <c r="G5608" s="151" t="s">
        <v>111</v>
      </c>
      <c r="H5608" s="151" t="s">
        <v>111</v>
      </c>
      <c r="I5608" s="152" t="s">
        <v>112</v>
      </c>
    </row>
    <row r="5609" customFormat="false" ht="12.75" hidden="false" customHeight="false" outlineLevel="0" collapsed="false">
      <c r="A5609" s="0" t="s">
        <v>62</v>
      </c>
      <c r="B5609" s="0" t="s">
        <v>113</v>
      </c>
      <c r="C5609" s="0" t="s">
        <v>108</v>
      </c>
      <c r="D5609" s="116" t="n">
        <v>43070</v>
      </c>
      <c r="E5609" s="0" t="n">
        <v>0.29</v>
      </c>
      <c r="F5609" s="0" t="n">
        <v>3133107</v>
      </c>
      <c r="G5609" s="151" t="s">
        <v>111</v>
      </c>
      <c r="H5609" s="151" t="s">
        <v>111</v>
      </c>
      <c r="I5609" s="152" t="s">
        <v>112</v>
      </c>
    </row>
    <row r="5610" customFormat="false" ht="12.75" hidden="false" customHeight="false" outlineLevel="0" collapsed="false">
      <c r="A5610" s="0" t="s">
        <v>49</v>
      </c>
      <c r="B5610" s="0" t="s">
        <v>110</v>
      </c>
      <c r="C5610" s="0" t="s">
        <v>108</v>
      </c>
      <c r="D5610" s="116" t="n">
        <v>43070</v>
      </c>
      <c r="E5610" s="0" t="n">
        <v>0.77</v>
      </c>
      <c r="F5610" s="0" t="n">
        <v>3133108</v>
      </c>
      <c r="G5610" s="151" t="s">
        <v>111</v>
      </c>
      <c r="H5610" s="151" t="s">
        <v>111</v>
      </c>
      <c r="I5610" s="152" t="s">
        <v>112</v>
      </c>
    </row>
    <row r="5611" customFormat="false" ht="12.75" hidden="false" customHeight="false" outlineLevel="0" collapsed="false">
      <c r="A5611" s="0" t="s">
        <v>49</v>
      </c>
      <c r="B5611" s="0" t="s">
        <v>113</v>
      </c>
      <c r="C5611" s="0" t="s">
        <v>108</v>
      </c>
      <c r="D5611" s="116" t="n">
        <v>43070</v>
      </c>
      <c r="E5611" s="0" t="n">
        <v>0.05</v>
      </c>
      <c r="F5611" s="0" t="n">
        <v>3133109</v>
      </c>
      <c r="G5611" s="151" t="s">
        <v>111</v>
      </c>
      <c r="H5611" s="151" t="s">
        <v>111</v>
      </c>
      <c r="I5611" s="152" t="s">
        <v>112</v>
      </c>
    </row>
    <row r="5612" customFormat="false" ht="12.75" hidden="false" customHeight="false" outlineLevel="0" collapsed="false">
      <c r="A5612" s="0" t="s">
        <v>50</v>
      </c>
      <c r="B5612" s="0" t="s">
        <v>110</v>
      </c>
      <c r="C5612" s="0" t="s">
        <v>108</v>
      </c>
      <c r="D5612" s="116" t="n">
        <v>43070</v>
      </c>
      <c r="E5612" s="0" t="n">
        <v>0.98</v>
      </c>
      <c r="F5612" s="0" t="n">
        <v>3133110</v>
      </c>
      <c r="G5612" s="151" t="s">
        <v>111</v>
      </c>
      <c r="H5612" s="151" t="s">
        <v>111</v>
      </c>
      <c r="I5612" s="152" t="s">
        <v>112</v>
      </c>
    </row>
    <row r="5613" customFormat="false" ht="12.75" hidden="false" customHeight="false" outlineLevel="0" collapsed="false">
      <c r="A5613" s="0" t="s">
        <v>50</v>
      </c>
      <c r="B5613" s="0" t="s">
        <v>113</v>
      </c>
      <c r="C5613" s="0" t="s">
        <v>108</v>
      </c>
      <c r="D5613" s="116" t="n">
        <v>43070</v>
      </c>
      <c r="E5613" s="0" t="n">
        <v>-0.13</v>
      </c>
      <c r="F5613" s="0" t="n">
        <v>3133111</v>
      </c>
      <c r="G5613" s="151" t="s">
        <v>111</v>
      </c>
      <c r="H5613" s="151" t="s">
        <v>111</v>
      </c>
      <c r="I5613" s="152" t="s">
        <v>112</v>
      </c>
    </row>
    <row r="5614" customFormat="false" ht="12.75" hidden="false" customHeight="false" outlineLevel="0" collapsed="false">
      <c r="A5614" s="0" t="s">
        <v>51</v>
      </c>
      <c r="B5614" s="0" t="s">
        <v>110</v>
      </c>
      <c r="C5614" s="0" t="s">
        <v>108</v>
      </c>
      <c r="D5614" s="116" t="n">
        <v>43070</v>
      </c>
      <c r="E5614" s="0" t="n">
        <v>0.98</v>
      </c>
      <c r="F5614" s="0" t="n">
        <v>3133112</v>
      </c>
      <c r="G5614" s="151" t="s">
        <v>111</v>
      </c>
      <c r="H5614" s="151" t="s">
        <v>111</v>
      </c>
      <c r="I5614" s="152" t="s">
        <v>112</v>
      </c>
    </row>
    <row r="5615" customFormat="false" ht="12.75" hidden="false" customHeight="false" outlineLevel="0" collapsed="false">
      <c r="A5615" s="0" t="s">
        <v>51</v>
      </c>
      <c r="B5615" s="0" t="s">
        <v>113</v>
      </c>
      <c r="C5615" s="0" t="s">
        <v>108</v>
      </c>
      <c r="D5615" s="116" t="n">
        <v>43070</v>
      </c>
      <c r="E5615" s="0" t="n">
        <v>0.25</v>
      </c>
      <c r="F5615" s="0" t="n">
        <v>3133113</v>
      </c>
      <c r="G5615" s="151" t="s">
        <v>111</v>
      </c>
      <c r="H5615" s="151" t="s">
        <v>111</v>
      </c>
      <c r="I5615" s="152" t="s">
        <v>112</v>
      </c>
    </row>
    <row r="5616" customFormat="false" ht="12.75" hidden="false" customHeight="false" outlineLevel="0" collapsed="false">
      <c r="A5616" s="0" t="s">
        <v>52</v>
      </c>
      <c r="B5616" s="0" t="s">
        <v>110</v>
      </c>
      <c r="C5616" s="0" t="s">
        <v>108</v>
      </c>
      <c r="D5616" s="116" t="n">
        <v>43070</v>
      </c>
      <c r="E5616" s="0" t="n">
        <v>0.98</v>
      </c>
      <c r="F5616" s="0" t="n">
        <v>3133114</v>
      </c>
      <c r="G5616" s="151" t="s">
        <v>111</v>
      </c>
      <c r="H5616" s="151" t="s">
        <v>111</v>
      </c>
      <c r="I5616" s="152" t="s">
        <v>112</v>
      </c>
    </row>
    <row r="5617" customFormat="false" ht="12.75" hidden="false" customHeight="false" outlineLevel="0" collapsed="false">
      <c r="A5617" s="0" t="s">
        <v>52</v>
      </c>
      <c r="B5617" s="0" t="s">
        <v>113</v>
      </c>
      <c r="C5617" s="0" t="s">
        <v>108</v>
      </c>
      <c r="D5617" s="116" t="n">
        <v>43070</v>
      </c>
      <c r="E5617" s="0" t="n">
        <v>-0.05</v>
      </c>
      <c r="F5617" s="0" t="n">
        <v>3133115</v>
      </c>
      <c r="G5617" s="151" t="s">
        <v>111</v>
      </c>
      <c r="H5617" s="151" t="s">
        <v>111</v>
      </c>
      <c r="I5617" s="152" t="s">
        <v>112</v>
      </c>
    </row>
    <row r="5618" customFormat="false" ht="12.75" hidden="false" customHeight="false" outlineLevel="0" collapsed="false">
      <c r="A5618" s="0" t="s">
        <v>17</v>
      </c>
      <c r="B5618" s="0" t="s">
        <v>110</v>
      </c>
      <c r="C5618" s="0" t="s">
        <v>108</v>
      </c>
      <c r="D5618" s="116" t="n">
        <v>43070</v>
      </c>
      <c r="E5618" s="0" t="n">
        <v>0</v>
      </c>
      <c r="F5618" s="0" t="n">
        <v>3133116</v>
      </c>
      <c r="G5618" s="151" t="s">
        <v>111</v>
      </c>
      <c r="H5618" s="151" t="s">
        <v>111</v>
      </c>
      <c r="I5618" s="152" t="s">
        <v>112</v>
      </c>
    </row>
    <row r="5619" customFormat="false" ht="12.75" hidden="false" customHeight="false" outlineLevel="0" collapsed="false">
      <c r="A5619" s="0" t="s">
        <v>17</v>
      </c>
      <c r="B5619" s="0" t="s">
        <v>113</v>
      </c>
      <c r="C5619" s="0" t="s">
        <v>108</v>
      </c>
      <c r="D5619" s="116" t="n">
        <v>43070</v>
      </c>
      <c r="E5619" s="0" t="n">
        <v>0</v>
      </c>
      <c r="F5619" s="0" t="n">
        <v>3133117</v>
      </c>
      <c r="G5619" s="151" t="s">
        <v>111</v>
      </c>
      <c r="H5619" s="151" t="s">
        <v>111</v>
      </c>
      <c r="I5619" s="152" t="s">
        <v>112</v>
      </c>
    </row>
    <row r="5620" customFormat="false" ht="12.75" hidden="false" customHeight="false" outlineLevel="0" collapsed="false">
      <c r="A5620" s="0" t="s">
        <v>18</v>
      </c>
      <c r="B5620" s="0" t="s">
        <v>110</v>
      </c>
      <c r="C5620" s="0" t="s">
        <v>108</v>
      </c>
      <c r="D5620" s="116" t="n">
        <v>43070</v>
      </c>
      <c r="E5620" s="0" t="n">
        <v>0</v>
      </c>
      <c r="F5620" s="0" t="n">
        <v>3133118</v>
      </c>
      <c r="G5620" s="151" t="s">
        <v>111</v>
      </c>
      <c r="H5620" s="151" t="s">
        <v>111</v>
      </c>
      <c r="I5620" s="152" t="s">
        <v>112</v>
      </c>
    </row>
    <row r="5621" customFormat="false" ht="12.75" hidden="false" customHeight="false" outlineLevel="0" collapsed="false">
      <c r="A5621" s="0" t="s">
        <v>18</v>
      </c>
      <c r="B5621" s="0" t="s">
        <v>113</v>
      </c>
      <c r="C5621" s="0" t="s">
        <v>108</v>
      </c>
      <c r="D5621" s="116" t="n">
        <v>43070</v>
      </c>
      <c r="E5621" s="0" t="n">
        <v>0</v>
      </c>
      <c r="F5621" s="0" t="n">
        <v>3133119</v>
      </c>
      <c r="G5621" s="151" t="s">
        <v>111</v>
      </c>
      <c r="H5621" s="151" t="s">
        <v>111</v>
      </c>
      <c r="I5621" s="152" t="s">
        <v>112</v>
      </c>
    </row>
    <row r="5622" customFormat="false" ht="12.75" hidden="false" customHeight="false" outlineLevel="0" collapsed="false">
      <c r="A5622" s="0" t="s">
        <v>19</v>
      </c>
      <c r="B5622" s="0" t="s">
        <v>110</v>
      </c>
      <c r="C5622" s="0" t="s">
        <v>108</v>
      </c>
      <c r="D5622" s="116" t="n">
        <v>43070</v>
      </c>
      <c r="E5622" s="0" t="n">
        <v>0</v>
      </c>
      <c r="F5622" s="0" t="n">
        <v>3133120</v>
      </c>
      <c r="G5622" s="151" t="s">
        <v>111</v>
      </c>
      <c r="H5622" s="151" t="s">
        <v>111</v>
      </c>
      <c r="I5622" s="152" t="s">
        <v>112</v>
      </c>
    </row>
    <row r="5623" customFormat="false" ht="12.75" hidden="false" customHeight="false" outlineLevel="0" collapsed="false">
      <c r="A5623" s="0" t="s">
        <v>19</v>
      </c>
      <c r="B5623" s="0" t="s">
        <v>113</v>
      </c>
      <c r="C5623" s="0" t="s">
        <v>108</v>
      </c>
      <c r="D5623" s="116" t="n">
        <v>43070</v>
      </c>
      <c r="E5623" s="0" t="n">
        <v>0</v>
      </c>
      <c r="F5623" s="0" t="n">
        <v>3133121</v>
      </c>
      <c r="G5623" s="151" t="s">
        <v>111</v>
      </c>
      <c r="H5623" s="151" t="s">
        <v>111</v>
      </c>
      <c r="I5623" s="152" t="s">
        <v>112</v>
      </c>
    </row>
    <row r="5624" customFormat="false" ht="12.75" hidden="false" customHeight="false" outlineLevel="0" collapsed="false">
      <c r="A5624" s="0" t="s">
        <v>21</v>
      </c>
      <c r="B5624" s="0" t="s">
        <v>110</v>
      </c>
      <c r="C5624" s="0" t="s">
        <v>108</v>
      </c>
      <c r="D5624" s="116" t="n">
        <v>43070</v>
      </c>
      <c r="E5624" s="0" t="n">
        <v>0</v>
      </c>
      <c r="F5624" s="0" t="n">
        <v>3133122</v>
      </c>
      <c r="G5624" s="151" t="s">
        <v>111</v>
      </c>
      <c r="H5624" s="151" t="s">
        <v>111</v>
      </c>
      <c r="I5624" s="152" t="s">
        <v>112</v>
      </c>
    </row>
    <row r="5625" customFormat="false" ht="12.75" hidden="false" customHeight="false" outlineLevel="0" collapsed="false">
      <c r="A5625" s="0" t="s">
        <v>21</v>
      </c>
      <c r="B5625" s="0" t="s">
        <v>113</v>
      </c>
      <c r="C5625" s="0" t="s">
        <v>108</v>
      </c>
      <c r="D5625" s="116" t="n">
        <v>43070</v>
      </c>
      <c r="E5625" s="0" t="n">
        <v>0</v>
      </c>
      <c r="F5625" s="0" t="n">
        <v>3133123</v>
      </c>
      <c r="G5625" s="151" t="s">
        <v>111</v>
      </c>
      <c r="H5625" s="151" t="s">
        <v>111</v>
      </c>
      <c r="I5625" s="152" t="s">
        <v>112</v>
      </c>
    </row>
    <row r="5626" customFormat="false" ht="12.75" hidden="false" customHeight="false" outlineLevel="0" collapsed="false">
      <c r="A5626" s="0" t="s">
        <v>73</v>
      </c>
      <c r="B5626" s="0" t="s">
        <v>80</v>
      </c>
      <c r="C5626" s="0" t="s">
        <v>108</v>
      </c>
      <c r="D5626" s="116" t="n">
        <v>43070</v>
      </c>
      <c r="E5626" s="0" t="n">
        <v>0.05</v>
      </c>
      <c r="F5626" s="0" t="n">
        <v>3133124</v>
      </c>
      <c r="G5626" s="151" t="s">
        <v>111</v>
      </c>
      <c r="H5626" s="151" t="s">
        <v>111</v>
      </c>
      <c r="I5626" s="152" t="s">
        <v>112</v>
      </c>
    </row>
    <row r="5627" customFormat="false" ht="12.75" hidden="false" customHeight="false" outlineLevel="0" collapsed="false">
      <c r="A5627" s="0" t="s">
        <v>74</v>
      </c>
      <c r="B5627" s="0" t="s">
        <v>80</v>
      </c>
      <c r="C5627" s="0" t="s">
        <v>108</v>
      </c>
      <c r="D5627" s="116" t="n">
        <v>43070</v>
      </c>
      <c r="E5627" s="0" t="n">
        <v>0.25</v>
      </c>
      <c r="F5627" s="0" t="n">
        <v>3133125</v>
      </c>
      <c r="G5627" s="151" t="s">
        <v>111</v>
      </c>
      <c r="H5627" s="151" t="s">
        <v>111</v>
      </c>
      <c r="I5627" s="152" t="s">
        <v>112</v>
      </c>
    </row>
    <row r="5628" customFormat="false" ht="12.75" hidden="false" customHeight="false" outlineLevel="0" collapsed="false">
      <c r="A5628" s="0" t="s">
        <v>75</v>
      </c>
      <c r="B5628" s="0" t="s">
        <v>80</v>
      </c>
      <c r="C5628" s="0" t="s">
        <v>108</v>
      </c>
      <c r="D5628" s="116" t="n">
        <v>43070</v>
      </c>
      <c r="E5628" s="0" t="n">
        <v>-0.05</v>
      </c>
      <c r="F5628" s="0" t="n">
        <v>3133126</v>
      </c>
      <c r="G5628" s="151" t="s">
        <v>111</v>
      </c>
      <c r="H5628" s="151" t="s">
        <v>111</v>
      </c>
      <c r="I5628" s="152" t="s">
        <v>112</v>
      </c>
    </row>
    <row r="5629" customFormat="false" ht="12.75" hidden="false" customHeight="false" outlineLevel="0" collapsed="false">
      <c r="A5629" s="0" t="s">
        <v>76</v>
      </c>
      <c r="B5629" s="0" t="s">
        <v>80</v>
      </c>
      <c r="C5629" s="0" t="s">
        <v>108</v>
      </c>
      <c r="D5629" s="116" t="n">
        <v>43070</v>
      </c>
      <c r="E5629" s="0" t="n">
        <v>0.25</v>
      </c>
      <c r="F5629" s="0" t="n">
        <v>3133127</v>
      </c>
      <c r="G5629" s="151" t="s">
        <v>111</v>
      </c>
      <c r="H5629" s="151" t="s">
        <v>111</v>
      </c>
      <c r="I5629" s="152" t="s">
        <v>112</v>
      </c>
    </row>
    <row r="5630" customFormat="false" ht="12.75" hidden="false" customHeight="false" outlineLevel="0" collapsed="false">
      <c r="A5630" s="0" t="s">
        <v>72</v>
      </c>
      <c r="B5630" s="0" t="s">
        <v>80</v>
      </c>
      <c r="C5630" s="0" t="s">
        <v>108</v>
      </c>
      <c r="D5630" s="116" t="n">
        <v>43070</v>
      </c>
      <c r="E5630" s="158" t="n">
        <v>43101</v>
      </c>
      <c r="F5630" s="0" t="n">
        <v>2756514</v>
      </c>
      <c r="G5630" s="151" t="s">
        <v>111</v>
      </c>
      <c r="H5630" s="151" t="s">
        <v>111</v>
      </c>
      <c r="I5630" s="152" t="s">
        <v>109</v>
      </c>
    </row>
    <row r="5631" customFormat="false" ht="12.75" hidden="false" customHeight="false" outlineLevel="0" collapsed="false">
      <c r="A5631" s="0" t="s">
        <v>59</v>
      </c>
      <c r="B5631" s="0" t="s">
        <v>110</v>
      </c>
      <c r="C5631" s="0" t="s">
        <v>108</v>
      </c>
      <c r="D5631" s="116" t="n">
        <v>43101</v>
      </c>
      <c r="E5631" s="0" t="n">
        <v>1.215</v>
      </c>
      <c r="F5631" s="0" t="n">
        <v>3133100</v>
      </c>
      <c r="G5631" s="151" t="s">
        <v>111</v>
      </c>
      <c r="H5631" s="151" t="s">
        <v>111</v>
      </c>
      <c r="I5631" s="152" t="s">
        <v>112</v>
      </c>
    </row>
    <row r="5632" customFormat="false" ht="12.75" hidden="false" customHeight="false" outlineLevel="0" collapsed="false">
      <c r="A5632" s="0" t="s">
        <v>59</v>
      </c>
      <c r="B5632" s="0" t="s">
        <v>113</v>
      </c>
      <c r="C5632" s="0" t="s">
        <v>108</v>
      </c>
      <c r="D5632" s="116" t="n">
        <v>43101</v>
      </c>
      <c r="E5632" s="0" t="n">
        <v>0.05</v>
      </c>
      <c r="F5632" s="0" t="n">
        <v>3133101</v>
      </c>
      <c r="G5632" s="151" t="s">
        <v>111</v>
      </c>
      <c r="H5632" s="151" t="s">
        <v>111</v>
      </c>
      <c r="I5632" s="152" t="s">
        <v>112</v>
      </c>
    </row>
    <row r="5633" customFormat="false" ht="12.75" hidden="false" customHeight="false" outlineLevel="0" collapsed="false">
      <c r="A5633" s="0" t="s">
        <v>60</v>
      </c>
      <c r="B5633" s="0" t="s">
        <v>110</v>
      </c>
      <c r="C5633" s="0" t="s">
        <v>108</v>
      </c>
      <c r="D5633" s="116" t="n">
        <v>43101</v>
      </c>
      <c r="E5633" s="0" t="n">
        <v>1.215</v>
      </c>
      <c r="F5633" s="0" t="n">
        <v>3133102</v>
      </c>
      <c r="G5633" s="151" t="s">
        <v>111</v>
      </c>
      <c r="H5633" s="151" t="s">
        <v>111</v>
      </c>
      <c r="I5633" s="152" t="s">
        <v>112</v>
      </c>
    </row>
    <row r="5634" customFormat="false" ht="12.75" hidden="false" customHeight="false" outlineLevel="0" collapsed="false">
      <c r="A5634" s="0" t="s">
        <v>60</v>
      </c>
      <c r="B5634" s="0" t="s">
        <v>113</v>
      </c>
      <c r="C5634" s="0" t="s">
        <v>108</v>
      </c>
      <c r="D5634" s="116" t="n">
        <v>43101</v>
      </c>
      <c r="E5634" s="0" t="n">
        <v>0.32</v>
      </c>
      <c r="F5634" s="0" t="n">
        <v>3133103</v>
      </c>
      <c r="G5634" s="151" t="s">
        <v>111</v>
      </c>
      <c r="H5634" s="151" t="s">
        <v>111</v>
      </c>
      <c r="I5634" s="152" t="s">
        <v>112</v>
      </c>
    </row>
    <row r="5635" customFormat="false" ht="12.75" hidden="false" customHeight="false" outlineLevel="0" collapsed="false">
      <c r="A5635" s="0" t="s">
        <v>61</v>
      </c>
      <c r="B5635" s="0" t="s">
        <v>110</v>
      </c>
      <c r="C5635" s="0" t="s">
        <v>108</v>
      </c>
      <c r="D5635" s="116" t="n">
        <v>43101</v>
      </c>
      <c r="E5635" s="0" t="n">
        <v>1.215</v>
      </c>
      <c r="F5635" s="0" t="n">
        <v>3133104</v>
      </c>
      <c r="G5635" s="151" t="s">
        <v>111</v>
      </c>
      <c r="H5635" s="151" t="s">
        <v>111</v>
      </c>
      <c r="I5635" s="152" t="s">
        <v>112</v>
      </c>
    </row>
    <row r="5636" customFormat="false" ht="12.75" hidden="false" customHeight="false" outlineLevel="0" collapsed="false">
      <c r="A5636" s="0" t="s">
        <v>61</v>
      </c>
      <c r="B5636" s="0" t="s">
        <v>113</v>
      </c>
      <c r="C5636" s="0" t="s">
        <v>108</v>
      </c>
      <c r="D5636" s="116" t="n">
        <v>43101</v>
      </c>
      <c r="E5636" s="0" t="n">
        <v>0.05</v>
      </c>
      <c r="F5636" s="0" t="n">
        <v>3133105</v>
      </c>
      <c r="G5636" s="151" t="s">
        <v>111</v>
      </c>
      <c r="H5636" s="151" t="s">
        <v>111</v>
      </c>
      <c r="I5636" s="152" t="s">
        <v>112</v>
      </c>
    </row>
    <row r="5637" customFormat="false" ht="12.75" hidden="false" customHeight="false" outlineLevel="0" collapsed="false">
      <c r="A5637" s="0" t="s">
        <v>62</v>
      </c>
      <c r="B5637" s="0" t="s">
        <v>110</v>
      </c>
      <c r="C5637" s="0" t="s">
        <v>108</v>
      </c>
      <c r="D5637" s="116" t="n">
        <v>43101</v>
      </c>
      <c r="E5637" s="0" t="n">
        <v>1.215</v>
      </c>
      <c r="F5637" s="0" t="n">
        <v>3133106</v>
      </c>
      <c r="G5637" s="151" t="s">
        <v>111</v>
      </c>
      <c r="H5637" s="151" t="s">
        <v>111</v>
      </c>
      <c r="I5637" s="152" t="s">
        <v>112</v>
      </c>
    </row>
    <row r="5638" customFormat="false" ht="12.75" hidden="false" customHeight="false" outlineLevel="0" collapsed="false">
      <c r="A5638" s="0" t="s">
        <v>62</v>
      </c>
      <c r="B5638" s="0" t="s">
        <v>113</v>
      </c>
      <c r="C5638" s="0" t="s">
        <v>108</v>
      </c>
      <c r="D5638" s="116" t="n">
        <v>43101</v>
      </c>
      <c r="E5638" s="0" t="n">
        <v>0.32</v>
      </c>
      <c r="F5638" s="0" t="n">
        <v>3133107</v>
      </c>
      <c r="G5638" s="151" t="s">
        <v>111</v>
      </c>
      <c r="H5638" s="151" t="s">
        <v>111</v>
      </c>
      <c r="I5638" s="152" t="s">
        <v>112</v>
      </c>
    </row>
    <row r="5639" customFormat="false" ht="12.75" hidden="false" customHeight="false" outlineLevel="0" collapsed="false">
      <c r="A5639" s="0" t="s">
        <v>49</v>
      </c>
      <c r="B5639" s="0" t="s">
        <v>110</v>
      </c>
      <c r="C5639" s="0" t="s">
        <v>108</v>
      </c>
      <c r="D5639" s="116" t="n">
        <v>43101</v>
      </c>
      <c r="E5639" s="0" t="n">
        <v>1.04</v>
      </c>
      <c r="F5639" s="0" t="n">
        <v>3133108</v>
      </c>
      <c r="G5639" s="151" t="s">
        <v>111</v>
      </c>
      <c r="H5639" s="151" t="s">
        <v>111</v>
      </c>
      <c r="I5639" s="152" t="s">
        <v>112</v>
      </c>
    </row>
    <row r="5640" customFormat="false" ht="12.75" hidden="false" customHeight="false" outlineLevel="0" collapsed="false">
      <c r="A5640" s="0" t="s">
        <v>49</v>
      </c>
      <c r="B5640" s="0" t="s">
        <v>113</v>
      </c>
      <c r="C5640" s="0" t="s">
        <v>108</v>
      </c>
      <c r="D5640" s="116" t="n">
        <v>43101</v>
      </c>
      <c r="E5640" s="0" t="n">
        <v>0.05</v>
      </c>
      <c r="F5640" s="0" t="n">
        <v>3133109</v>
      </c>
      <c r="G5640" s="151" t="s">
        <v>111</v>
      </c>
      <c r="H5640" s="151" t="s">
        <v>111</v>
      </c>
      <c r="I5640" s="152" t="s">
        <v>112</v>
      </c>
    </row>
    <row r="5641" customFormat="false" ht="12.75" hidden="false" customHeight="false" outlineLevel="0" collapsed="false">
      <c r="A5641" s="0" t="s">
        <v>50</v>
      </c>
      <c r="B5641" s="0" t="s">
        <v>110</v>
      </c>
      <c r="C5641" s="0" t="s">
        <v>108</v>
      </c>
      <c r="D5641" s="116" t="n">
        <v>43101</v>
      </c>
      <c r="E5641" s="0" t="n">
        <v>1.6</v>
      </c>
      <c r="F5641" s="0" t="n">
        <v>3133110</v>
      </c>
      <c r="G5641" s="151" t="s">
        <v>111</v>
      </c>
      <c r="H5641" s="151" t="s">
        <v>111</v>
      </c>
      <c r="I5641" s="152" t="s">
        <v>112</v>
      </c>
    </row>
    <row r="5642" customFormat="false" ht="12.75" hidden="false" customHeight="false" outlineLevel="0" collapsed="false">
      <c r="A5642" s="0" t="s">
        <v>50</v>
      </c>
      <c r="B5642" s="0" t="s">
        <v>113</v>
      </c>
      <c r="C5642" s="0" t="s">
        <v>108</v>
      </c>
      <c r="D5642" s="116" t="n">
        <v>43101</v>
      </c>
      <c r="E5642" s="0" t="n">
        <v>-0.25</v>
      </c>
      <c r="F5642" s="0" t="n">
        <v>3133111</v>
      </c>
      <c r="G5642" s="151" t="s">
        <v>111</v>
      </c>
      <c r="H5642" s="151" t="s">
        <v>111</v>
      </c>
      <c r="I5642" s="152" t="s">
        <v>112</v>
      </c>
    </row>
    <row r="5643" customFormat="false" ht="12.75" hidden="false" customHeight="false" outlineLevel="0" collapsed="false">
      <c r="A5643" s="0" t="s">
        <v>51</v>
      </c>
      <c r="B5643" s="0" t="s">
        <v>110</v>
      </c>
      <c r="C5643" s="0" t="s">
        <v>108</v>
      </c>
      <c r="D5643" s="116" t="n">
        <v>43101</v>
      </c>
      <c r="E5643" s="0" t="n">
        <v>1.6</v>
      </c>
      <c r="F5643" s="0" t="n">
        <v>3133112</v>
      </c>
      <c r="G5643" s="151" t="s">
        <v>111</v>
      </c>
      <c r="H5643" s="151" t="s">
        <v>111</v>
      </c>
      <c r="I5643" s="152" t="s">
        <v>112</v>
      </c>
    </row>
    <row r="5644" customFormat="false" ht="12.75" hidden="false" customHeight="false" outlineLevel="0" collapsed="false">
      <c r="A5644" s="0" t="s">
        <v>51</v>
      </c>
      <c r="B5644" s="0" t="s">
        <v>113</v>
      </c>
      <c r="C5644" s="0" t="s">
        <v>108</v>
      </c>
      <c r="D5644" s="116" t="n">
        <v>43101</v>
      </c>
      <c r="E5644" s="0" t="n">
        <v>0.45</v>
      </c>
      <c r="F5644" s="0" t="n">
        <v>3133113</v>
      </c>
      <c r="G5644" s="151" t="s">
        <v>111</v>
      </c>
      <c r="H5644" s="151" t="s">
        <v>111</v>
      </c>
      <c r="I5644" s="152" t="s">
        <v>112</v>
      </c>
    </row>
    <row r="5645" customFormat="false" ht="12.75" hidden="false" customHeight="false" outlineLevel="0" collapsed="false">
      <c r="A5645" s="0" t="s">
        <v>52</v>
      </c>
      <c r="B5645" s="0" t="s">
        <v>110</v>
      </c>
      <c r="C5645" s="0" t="s">
        <v>108</v>
      </c>
      <c r="D5645" s="116" t="n">
        <v>43101</v>
      </c>
      <c r="E5645" s="0" t="n">
        <v>1.6</v>
      </c>
      <c r="F5645" s="0" t="n">
        <v>3133114</v>
      </c>
      <c r="G5645" s="151" t="s">
        <v>111</v>
      </c>
      <c r="H5645" s="151" t="s">
        <v>111</v>
      </c>
      <c r="I5645" s="152" t="s">
        <v>112</v>
      </c>
    </row>
    <row r="5646" customFormat="false" ht="12.75" hidden="false" customHeight="false" outlineLevel="0" collapsed="false">
      <c r="A5646" s="0" t="s">
        <v>52</v>
      </c>
      <c r="B5646" s="0" t="s">
        <v>113</v>
      </c>
      <c r="C5646" s="0" t="s">
        <v>108</v>
      </c>
      <c r="D5646" s="116" t="n">
        <v>43101</v>
      </c>
      <c r="E5646" s="0" t="n">
        <v>-0.2</v>
      </c>
      <c r="F5646" s="0" t="n">
        <v>3133115</v>
      </c>
      <c r="G5646" s="151" t="s">
        <v>111</v>
      </c>
      <c r="H5646" s="151" t="s">
        <v>111</v>
      </c>
      <c r="I5646" s="152" t="s">
        <v>112</v>
      </c>
    </row>
    <row r="5647" customFormat="false" ht="12.75" hidden="false" customHeight="false" outlineLevel="0" collapsed="false">
      <c r="A5647" s="0" t="s">
        <v>17</v>
      </c>
      <c r="B5647" s="0" t="s">
        <v>110</v>
      </c>
      <c r="C5647" s="0" t="s">
        <v>108</v>
      </c>
      <c r="D5647" s="116" t="n">
        <v>43101</v>
      </c>
      <c r="E5647" s="0" t="n">
        <v>0</v>
      </c>
      <c r="F5647" s="0" t="n">
        <v>3133116</v>
      </c>
      <c r="G5647" s="151" t="s">
        <v>111</v>
      </c>
      <c r="H5647" s="151" t="s">
        <v>111</v>
      </c>
      <c r="I5647" s="152" t="s">
        <v>112</v>
      </c>
    </row>
    <row r="5648" customFormat="false" ht="12.75" hidden="false" customHeight="false" outlineLevel="0" collapsed="false">
      <c r="A5648" s="0" t="s">
        <v>17</v>
      </c>
      <c r="B5648" s="0" t="s">
        <v>113</v>
      </c>
      <c r="C5648" s="0" t="s">
        <v>108</v>
      </c>
      <c r="D5648" s="116" t="n">
        <v>43101</v>
      </c>
      <c r="E5648" s="0" t="n">
        <v>0</v>
      </c>
      <c r="F5648" s="0" t="n">
        <v>3133117</v>
      </c>
      <c r="G5648" s="151" t="s">
        <v>111</v>
      </c>
      <c r="H5648" s="151" t="s">
        <v>111</v>
      </c>
      <c r="I5648" s="152" t="s">
        <v>112</v>
      </c>
    </row>
    <row r="5649" customFormat="false" ht="12.75" hidden="false" customHeight="false" outlineLevel="0" collapsed="false">
      <c r="A5649" s="0" t="s">
        <v>18</v>
      </c>
      <c r="B5649" s="0" t="s">
        <v>110</v>
      </c>
      <c r="C5649" s="0" t="s">
        <v>108</v>
      </c>
      <c r="D5649" s="116" t="n">
        <v>43101</v>
      </c>
      <c r="E5649" s="0" t="n">
        <v>0</v>
      </c>
      <c r="F5649" s="0" t="n">
        <v>3133118</v>
      </c>
      <c r="G5649" s="151" t="s">
        <v>111</v>
      </c>
      <c r="H5649" s="151" t="s">
        <v>111</v>
      </c>
      <c r="I5649" s="152" t="s">
        <v>112</v>
      </c>
    </row>
    <row r="5650" customFormat="false" ht="12.75" hidden="false" customHeight="false" outlineLevel="0" collapsed="false">
      <c r="A5650" s="0" t="s">
        <v>18</v>
      </c>
      <c r="B5650" s="0" t="s">
        <v>113</v>
      </c>
      <c r="C5650" s="0" t="s">
        <v>108</v>
      </c>
      <c r="D5650" s="116" t="n">
        <v>43101</v>
      </c>
      <c r="E5650" s="0" t="n">
        <v>0</v>
      </c>
      <c r="F5650" s="0" t="n">
        <v>3133119</v>
      </c>
      <c r="G5650" s="151" t="s">
        <v>111</v>
      </c>
      <c r="H5650" s="151" t="s">
        <v>111</v>
      </c>
      <c r="I5650" s="152" t="s">
        <v>112</v>
      </c>
    </row>
    <row r="5651" customFormat="false" ht="12.75" hidden="false" customHeight="false" outlineLevel="0" collapsed="false">
      <c r="A5651" s="0" t="s">
        <v>19</v>
      </c>
      <c r="B5651" s="0" t="s">
        <v>110</v>
      </c>
      <c r="C5651" s="0" t="s">
        <v>108</v>
      </c>
      <c r="D5651" s="116" t="n">
        <v>43101</v>
      </c>
      <c r="E5651" s="0" t="n">
        <v>0</v>
      </c>
      <c r="F5651" s="0" t="n">
        <v>3133120</v>
      </c>
      <c r="G5651" s="151" t="s">
        <v>111</v>
      </c>
      <c r="H5651" s="151" t="s">
        <v>111</v>
      </c>
      <c r="I5651" s="152" t="s">
        <v>112</v>
      </c>
    </row>
    <row r="5652" customFormat="false" ht="12.75" hidden="false" customHeight="false" outlineLevel="0" collapsed="false">
      <c r="A5652" s="0" t="s">
        <v>19</v>
      </c>
      <c r="B5652" s="0" t="s">
        <v>113</v>
      </c>
      <c r="C5652" s="0" t="s">
        <v>108</v>
      </c>
      <c r="D5652" s="116" t="n">
        <v>43101</v>
      </c>
      <c r="E5652" s="0" t="n">
        <v>0</v>
      </c>
      <c r="F5652" s="0" t="n">
        <v>3133121</v>
      </c>
      <c r="G5652" s="151" t="s">
        <v>111</v>
      </c>
      <c r="H5652" s="151" t="s">
        <v>111</v>
      </c>
      <c r="I5652" s="152" t="s">
        <v>112</v>
      </c>
    </row>
    <row r="5653" customFormat="false" ht="12.75" hidden="false" customHeight="false" outlineLevel="0" collapsed="false">
      <c r="A5653" s="0" t="s">
        <v>21</v>
      </c>
      <c r="B5653" s="0" t="s">
        <v>110</v>
      </c>
      <c r="C5653" s="0" t="s">
        <v>108</v>
      </c>
      <c r="D5653" s="116" t="n">
        <v>43101</v>
      </c>
      <c r="E5653" s="0" t="n">
        <v>0</v>
      </c>
      <c r="F5653" s="0" t="n">
        <v>3133122</v>
      </c>
      <c r="G5653" s="151" t="s">
        <v>111</v>
      </c>
      <c r="H5653" s="151" t="s">
        <v>111</v>
      </c>
      <c r="I5653" s="152" t="s">
        <v>112</v>
      </c>
    </row>
    <row r="5654" customFormat="false" ht="12.75" hidden="false" customHeight="false" outlineLevel="0" collapsed="false">
      <c r="A5654" s="0" t="s">
        <v>21</v>
      </c>
      <c r="B5654" s="0" t="s">
        <v>113</v>
      </c>
      <c r="C5654" s="0" t="s">
        <v>108</v>
      </c>
      <c r="D5654" s="116" t="n">
        <v>43101</v>
      </c>
      <c r="E5654" s="0" t="n">
        <v>0</v>
      </c>
      <c r="F5654" s="0" t="n">
        <v>3133123</v>
      </c>
      <c r="G5654" s="151" t="s">
        <v>111</v>
      </c>
      <c r="H5654" s="151" t="s">
        <v>111</v>
      </c>
      <c r="I5654" s="152" t="s">
        <v>112</v>
      </c>
    </row>
    <row r="5655" customFormat="false" ht="12.75" hidden="false" customHeight="false" outlineLevel="0" collapsed="false">
      <c r="A5655" s="0" t="s">
        <v>73</v>
      </c>
      <c r="B5655" s="0" t="s">
        <v>80</v>
      </c>
      <c r="C5655" s="0" t="s">
        <v>108</v>
      </c>
      <c r="D5655" s="116" t="n">
        <v>43101</v>
      </c>
      <c r="E5655" s="0" t="n">
        <v>0.05</v>
      </c>
      <c r="F5655" s="0" t="n">
        <v>3133124</v>
      </c>
      <c r="G5655" s="151" t="s">
        <v>111</v>
      </c>
      <c r="H5655" s="151" t="s">
        <v>111</v>
      </c>
      <c r="I5655" s="152" t="s">
        <v>112</v>
      </c>
    </row>
    <row r="5656" customFormat="false" ht="12.75" hidden="false" customHeight="false" outlineLevel="0" collapsed="false">
      <c r="A5656" s="0" t="s">
        <v>74</v>
      </c>
      <c r="B5656" s="0" t="s">
        <v>80</v>
      </c>
      <c r="C5656" s="0" t="s">
        <v>108</v>
      </c>
      <c r="D5656" s="116" t="n">
        <v>43101</v>
      </c>
      <c r="E5656" s="0" t="n">
        <v>0.45</v>
      </c>
      <c r="F5656" s="0" t="n">
        <v>3133125</v>
      </c>
      <c r="G5656" s="151" t="s">
        <v>111</v>
      </c>
      <c r="H5656" s="151" t="s">
        <v>111</v>
      </c>
      <c r="I5656" s="152" t="s">
        <v>112</v>
      </c>
    </row>
    <row r="5657" customFormat="false" ht="12.75" hidden="false" customHeight="false" outlineLevel="0" collapsed="false">
      <c r="A5657" s="0" t="s">
        <v>75</v>
      </c>
      <c r="B5657" s="0" t="s">
        <v>80</v>
      </c>
      <c r="C5657" s="0" t="s">
        <v>108</v>
      </c>
      <c r="D5657" s="116" t="n">
        <v>43101</v>
      </c>
      <c r="E5657" s="0" t="n">
        <v>-0.2</v>
      </c>
      <c r="F5657" s="0" t="n">
        <v>3133126</v>
      </c>
      <c r="G5657" s="151" t="s">
        <v>111</v>
      </c>
      <c r="H5657" s="151" t="s">
        <v>111</v>
      </c>
      <c r="I5657" s="152" t="s">
        <v>112</v>
      </c>
    </row>
    <row r="5658" customFormat="false" ht="12.75" hidden="false" customHeight="false" outlineLevel="0" collapsed="false">
      <c r="A5658" s="0" t="s">
        <v>76</v>
      </c>
      <c r="B5658" s="0" t="s">
        <v>80</v>
      </c>
      <c r="C5658" s="0" t="s">
        <v>108</v>
      </c>
      <c r="D5658" s="116" t="n">
        <v>43101</v>
      </c>
      <c r="E5658" s="0" t="n">
        <v>0.45</v>
      </c>
      <c r="F5658" s="0" t="n">
        <v>3133127</v>
      </c>
      <c r="G5658" s="151" t="s">
        <v>111</v>
      </c>
      <c r="H5658" s="151" t="s">
        <v>111</v>
      </c>
      <c r="I5658" s="152" t="s">
        <v>112</v>
      </c>
    </row>
    <row r="5659" customFormat="false" ht="12.75" hidden="false" customHeight="false" outlineLevel="0" collapsed="false">
      <c r="A5659" s="0" t="s">
        <v>72</v>
      </c>
      <c r="B5659" s="0" t="s">
        <v>80</v>
      </c>
      <c r="C5659" s="0" t="s">
        <v>108</v>
      </c>
      <c r="D5659" s="116" t="n">
        <v>43101</v>
      </c>
      <c r="E5659" s="158" t="n">
        <v>43132</v>
      </c>
      <c r="F5659" s="0" t="n">
        <v>2756543</v>
      </c>
      <c r="G5659" s="151" t="s">
        <v>111</v>
      </c>
      <c r="H5659" s="151" t="s">
        <v>111</v>
      </c>
      <c r="I5659" s="152" t="s">
        <v>109</v>
      </c>
    </row>
    <row r="5660" customFormat="false" ht="12.75" hidden="false" customHeight="false" outlineLevel="0" collapsed="false">
      <c r="A5660" s="0" t="s">
        <v>59</v>
      </c>
      <c r="B5660" s="0" t="s">
        <v>110</v>
      </c>
      <c r="C5660" s="0" t="s">
        <v>108</v>
      </c>
      <c r="D5660" s="116" t="n">
        <v>43132</v>
      </c>
      <c r="E5660" s="0" t="n">
        <v>1.215</v>
      </c>
      <c r="F5660" s="0" t="n">
        <v>3133100</v>
      </c>
      <c r="G5660" s="151" t="s">
        <v>111</v>
      </c>
      <c r="H5660" s="151" t="s">
        <v>111</v>
      </c>
      <c r="I5660" s="152" t="s">
        <v>112</v>
      </c>
    </row>
    <row r="5661" customFormat="false" ht="12.75" hidden="false" customHeight="false" outlineLevel="0" collapsed="false">
      <c r="A5661" s="0" t="s">
        <v>59</v>
      </c>
      <c r="B5661" s="0" t="s">
        <v>113</v>
      </c>
      <c r="C5661" s="0" t="s">
        <v>108</v>
      </c>
      <c r="D5661" s="116" t="n">
        <v>43132</v>
      </c>
      <c r="E5661" s="0" t="n">
        <v>0.05</v>
      </c>
      <c r="F5661" s="0" t="n">
        <v>3133101</v>
      </c>
      <c r="G5661" s="151" t="s">
        <v>111</v>
      </c>
      <c r="H5661" s="151" t="s">
        <v>111</v>
      </c>
      <c r="I5661" s="152" t="s">
        <v>112</v>
      </c>
    </row>
    <row r="5662" customFormat="false" ht="12.75" hidden="false" customHeight="false" outlineLevel="0" collapsed="false">
      <c r="A5662" s="0" t="s">
        <v>60</v>
      </c>
      <c r="B5662" s="0" t="s">
        <v>110</v>
      </c>
      <c r="C5662" s="0" t="s">
        <v>108</v>
      </c>
      <c r="D5662" s="116" t="n">
        <v>43132</v>
      </c>
      <c r="E5662" s="0" t="n">
        <v>1.215</v>
      </c>
      <c r="F5662" s="0" t="n">
        <v>3133102</v>
      </c>
      <c r="G5662" s="151" t="s">
        <v>111</v>
      </c>
      <c r="H5662" s="151" t="s">
        <v>111</v>
      </c>
      <c r="I5662" s="152" t="s">
        <v>112</v>
      </c>
    </row>
    <row r="5663" customFormat="false" ht="12.75" hidden="false" customHeight="false" outlineLevel="0" collapsed="false">
      <c r="A5663" s="0" t="s">
        <v>60</v>
      </c>
      <c r="B5663" s="0" t="s">
        <v>113</v>
      </c>
      <c r="C5663" s="0" t="s">
        <v>108</v>
      </c>
      <c r="D5663" s="116" t="n">
        <v>43132</v>
      </c>
      <c r="E5663" s="0" t="n">
        <v>0.32</v>
      </c>
      <c r="F5663" s="0" t="n">
        <v>3133103</v>
      </c>
      <c r="G5663" s="151" t="s">
        <v>111</v>
      </c>
      <c r="H5663" s="151" t="s">
        <v>111</v>
      </c>
      <c r="I5663" s="152" t="s">
        <v>112</v>
      </c>
    </row>
    <row r="5664" customFormat="false" ht="12.75" hidden="false" customHeight="false" outlineLevel="0" collapsed="false">
      <c r="A5664" s="0" t="s">
        <v>61</v>
      </c>
      <c r="B5664" s="0" t="s">
        <v>110</v>
      </c>
      <c r="C5664" s="0" t="s">
        <v>108</v>
      </c>
      <c r="D5664" s="116" t="n">
        <v>43132</v>
      </c>
      <c r="E5664" s="0" t="n">
        <v>1.215</v>
      </c>
      <c r="F5664" s="0" t="n">
        <v>3133104</v>
      </c>
      <c r="G5664" s="151" t="s">
        <v>111</v>
      </c>
      <c r="H5664" s="151" t="s">
        <v>111</v>
      </c>
      <c r="I5664" s="152" t="s">
        <v>112</v>
      </c>
    </row>
    <row r="5665" customFormat="false" ht="12.75" hidden="false" customHeight="false" outlineLevel="0" collapsed="false">
      <c r="A5665" s="0" t="s">
        <v>61</v>
      </c>
      <c r="B5665" s="0" t="s">
        <v>113</v>
      </c>
      <c r="C5665" s="0" t="s">
        <v>108</v>
      </c>
      <c r="D5665" s="116" t="n">
        <v>43132</v>
      </c>
      <c r="E5665" s="0" t="n">
        <v>0.05</v>
      </c>
      <c r="F5665" s="0" t="n">
        <v>3133105</v>
      </c>
      <c r="G5665" s="151" t="s">
        <v>111</v>
      </c>
      <c r="H5665" s="151" t="s">
        <v>111</v>
      </c>
      <c r="I5665" s="152" t="s">
        <v>112</v>
      </c>
    </row>
    <row r="5666" customFormat="false" ht="12.75" hidden="false" customHeight="false" outlineLevel="0" collapsed="false">
      <c r="A5666" s="0" t="s">
        <v>62</v>
      </c>
      <c r="B5666" s="0" t="s">
        <v>110</v>
      </c>
      <c r="C5666" s="0" t="s">
        <v>108</v>
      </c>
      <c r="D5666" s="116" t="n">
        <v>43132</v>
      </c>
      <c r="E5666" s="0" t="n">
        <v>1.215</v>
      </c>
      <c r="F5666" s="0" t="n">
        <v>3133106</v>
      </c>
      <c r="G5666" s="151" t="s">
        <v>111</v>
      </c>
      <c r="H5666" s="151" t="s">
        <v>111</v>
      </c>
      <c r="I5666" s="152" t="s">
        <v>112</v>
      </c>
    </row>
    <row r="5667" customFormat="false" ht="12.75" hidden="false" customHeight="false" outlineLevel="0" collapsed="false">
      <c r="A5667" s="0" t="s">
        <v>62</v>
      </c>
      <c r="B5667" s="0" t="s">
        <v>113</v>
      </c>
      <c r="C5667" s="0" t="s">
        <v>108</v>
      </c>
      <c r="D5667" s="116" t="n">
        <v>43132</v>
      </c>
      <c r="E5667" s="0" t="n">
        <v>0.32</v>
      </c>
      <c r="F5667" s="0" t="n">
        <v>3133107</v>
      </c>
      <c r="G5667" s="151" t="s">
        <v>111</v>
      </c>
      <c r="H5667" s="151" t="s">
        <v>111</v>
      </c>
      <c r="I5667" s="152" t="s">
        <v>112</v>
      </c>
    </row>
    <row r="5668" customFormat="false" ht="12.75" hidden="false" customHeight="false" outlineLevel="0" collapsed="false">
      <c r="A5668" s="0" t="s">
        <v>49</v>
      </c>
      <c r="B5668" s="0" t="s">
        <v>110</v>
      </c>
      <c r="C5668" s="0" t="s">
        <v>108</v>
      </c>
      <c r="D5668" s="116" t="n">
        <v>43132</v>
      </c>
      <c r="E5668" s="0" t="n">
        <v>1.04</v>
      </c>
      <c r="F5668" s="0" t="n">
        <v>3133108</v>
      </c>
      <c r="G5668" s="151" t="s">
        <v>111</v>
      </c>
      <c r="H5668" s="151" t="s">
        <v>111</v>
      </c>
      <c r="I5668" s="152" t="s">
        <v>112</v>
      </c>
    </row>
    <row r="5669" customFormat="false" ht="12.75" hidden="false" customHeight="false" outlineLevel="0" collapsed="false">
      <c r="A5669" s="0" t="s">
        <v>49</v>
      </c>
      <c r="B5669" s="0" t="s">
        <v>113</v>
      </c>
      <c r="C5669" s="0" t="s">
        <v>108</v>
      </c>
      <c r="D5669" s="116" t="n">
        <v>43132</v>
      </c>
      <c r="E5669" s="0" t="n">
        <v>0.05</v>
      </c>
      <c r="F5669" s="0" t="n">
        <v>3133109</v>
      </c>
      <c r="G5669" s="151" t="s">
        <v>111</v>
      </c>
      <c r="H5669" s="151" t="s">
        <v>111</v>
      </c>
      <c r="I5669" s="152" t="s">
        <v>112</v>
      </c>
    </row>
    <row r="5670" customFormat="false" ht="12.75" hidden="false" customHeight="false" outlineLevel="0" collapsed="false">
      <c r="A5670" s="0" t="s">
        <v>50</v>
      </c>
      <c r="B5670" s="0" t="s">
        <v>110</v>
      </c>
      <c r="C5670" s="0" t="s">
        <v>108</v>
      </c>
      <c r="D5670" s="116" t="n">
        <v>43132</v>
      </c>
      <c r="E5670" s="0" t="n">
        <v>1.6</v>
      </c>
      <c r="F5670" s="0" t="n">
        <v>3133110</v>
      </c>
      <c r="G5670" s="151" t="s">
        <v>111</v>
      </c>
      <c r="H5670" s="151" t="s">
        <v>111</v>
      </c>
      <c r="I5670" s="152" t="s">
        <v>112</v>
      </c>
    </row>
    <row r="5671" customFormat="false" ht="12.75" hidden="false" customHeight="false" outlineLevel="0" collapsed="false">
      <c r="A5671" s="0" t="s">
        <v>50</v>
      </c>
      <c r="B5671" s="0" t="s">
        <v>113</v>
      </c>
      <c r="C5671" s="0" t="s">
        <v>108</v>
      </c>
      <c r="D5671" s="116" t="n">
        <v>43132</v>
      </c>
      <c r="E5671" s="0" t="n">
        <v>-0.28</v>
      </c>
      <c r="F5671" s="0" t="n">
        <v>3133111</v>
      </c>
      <c r="G5671" s="151" t="s">
        <v>111</v>
      </c>
      <c r="H5671" s="151" t="s">
        <v>111</v>
      </c>
      <c r="I5671" s="152" t="s">
        <v>112</v>
      </c>
    </row>
    <row r="5672" customFormat="false" ht="12.75" hidden="false" customHeight="false" outlineLevel="0" collapsed="false">
      <c r="A5672" s="0" t="s">
        <v>51</v>
      </c>
      <c r="B5672" s="0" t="s">
        <v>110</v>
      </c>
      <c r="C5672" s="0" t="s">
        <v>108</v>
      </c>
      <c r="D5672" s="116" t="n">
        <v>43132</v>
      </c>
      <c r="E5672" s="0" t="n">
        <v>1.6</v>
      </c>
      <c r="F5672" s="0" t="n">
        <v>3133112</v>
      </c>
      <c r="G5672" s="151" t="s">
        <v>111</v>
      </c>
      <c r="H5672" s="151" t="s">
        <v>111</v>
      </c>
      <c r="I5672" s="152" t="s">
        <v>112</v>
      </c>
    </row>
    <row r="5673" customFormat="false" ht="12.75" hidden="false" customHeight="false" outlineLevel="0" collapsed="false">
      <c r="A5673" s="0" t="s">
        <v>51</v>
      </c>
      <c r="B5673" s="0" t="s">
        <v>113</v>
      </c>
      <c r="C5673" s="0" t="s">
        <v>108</v>
      </c>
      <c r="D5673" s="116" t="n">
        <v>43132</v>
      </c>
      <c r="E5673" s="0" t="n">
        <v>0.45</v>
      </c>
      <c r="F5673" s="0" t="n">
        <v>3133113</v>
      </c>
      <c r="G5673" s="151" t="s">
        <v>111</v>
      </c>
      <c r="H5673" s="151" t="s">
        <v>111</v>
      </c>
      <c r="I5673" s="152" t="s">
        <v>112</v>
      </c>
    </row>
    <row r="5674" customFormat="false" ht="12.75" hidden="false" customHeight="false" outlineLevel="0" collapsed="false">
      <c r="A5674" s="0" t="s">
        <v>52</v>
      </c>
      <c r="B5674" s="0" t="s">
        <v>110</v>
      </c>
      <c r="C5674" s="0" t="s">
        <v>108</v>
      </c>
      <c r="D5674" s="116" t="n">
        <v>43132</v>
      </c>
      <c r="E5674" s="0" t="n">
        <v>1.6</v>
      </c>
      <c r="F5674" s="0" t="n">
        <v>3133114</v>
      </c>
      <c r="G5674" s="151" t="s">
        <v>111</v>
      </c>
      <c r="H5674" s="151" t="s">
        <v>111</v>
      </c>
      <c r="I5674" s="152" t="s">
        <v>112</v>
      </c>
    </row>
    <row r="5675" customFormat="false" ht="12.75" hidden="false" customHeight="false" outlineLevel="0" collapsed="false">
      <c r="A5675" s="0" t="s">
        <v>52</v>
      </c>
      <c r="B5675" s="0" t="s">
        <v>113</v>
      </c>
      <c r="C5675" s="0" t="s">
        <v>108</v>
      </c>
      <c r="D5675" s="116" t="n">
        <v>43132</v>
      </c>
      <c r="E5675" s="0" t="n">
        <v>-0.2</v>
      </c>
      <c r="F5675" s="0" t="n">
        <v>3133115</v>
      </c>
      <c r="G5675" s="151" t="s">
        <v>111</v>
      </c>
      <c r="H5675" s="151" t="s">
        <v>111</v>
      </c>
      <c r="I5675" s="152" t="s">
        <v>112</v>
      </c>
    </row>
    <row r="5676" customFormat="false" ht="12.75" hidden="false" customHeight="false" outlineLevel="0" collapsed="false">
      <c r="A5676" s="0" t="s">
        <v>17</v>
      </c>
      <c r="B5676" s="0" t="s">
        <v>110</v>
      </c>
      <c r="C5676" s="0" t="s">
        <v>108</v>
      </c>
      <c r="D5676" s="116" t="n">
        <v>43132</v>
      </c>
      <c r="E5676" s="0" t="n">
        <v>0</v>
      </c>
      <c r="F5676" s="0" t="n">
        <v>3133116</v>
      </c>
      <c r="G5676" s="151" t="s">
        <v>111</v>
      </c>
      <c r="H5676" s="151" t="s">
        <v>111</v>
      </c>
      <c r="I5676" s="152" t="s">
        <v>112</v>
      </c>
    </row>
    <row r="5677" customFormat="false" ht="12.75" hidden="false" customHeight="false" outlineLevel="0" collapsed="false">
      <c r="A5677" s="0" t="s">
        <v>17</v>
      </c>
      <c r="B5677" s="0" t="s">
        <v>113</v>
      </c>
      <c r="C5677" s="0" t="s">
        <v>108</v>
      </c>
      <c r="D5677" s="116" t="n">
        <v>43132</v>
      </c>
      <c r="E5677" s="0" t="n">
        <v>0</v>
      </c>
      <c r="F5677" s="0" t="n">
        <v>3133117</v>
      </c>
      <c r="G5677" s="151" t="s">
        <v>111</v>
      </c>
      <c r="H5677" s="151" t="s">
        <v>111</v>
      </c>
      <c r="I5677" s="152" t="s">
        <v>112</v>
      </c>
    </row>
    <row r="5678" customFormat="false" ht="12.75" hidden="false" customHeight="false" outlineLevel="0" collapsed="false">
      <c r="A5678" s="0" t="s">
        <v>18</v>
      </c>
      <c r="B5678" s="0" t="s">
        <v>110</v>
      </c>
      <c r="C5678" s="0" t="s">
        <v>108</v>
      </c>
      <c r="D5678" s="116" t="n">
        <v>43132</v>
      </c>
      <c r="E5678" s="0" t="n">
        <v>0</v>
      </c>
      <c r="F5678" s="0" t="n">
        <v>3133118</v>
      </c>
      <c r="G5678" s="151" t="s">
        <v>111</v>
      </c>
      <c r="H5678" s="151" t="s">
        <v>111</v>
      </c>
      <c r="I5678" s="152" t="s">
        <v>112</v>
      </c>
    </row>
    <row r="5679" customFormat="false" ht="12.75" hidden="false" customHeight="false" outlineLevel="0" collapsed="false">
      <c r="A5679" s="0" t="s">
        <v>18</v>
      </c>
      <c r="B5679" s="0" t="s">
        <v>113</v>
      </c>
      <c r="C5679" s="0" t="s">
        <v>108</v>
      </c>
      <c r="D5679" s="116" t="n">
        <v>43132</v>
      </c>
      <c r="E5679" s="0" t="n">
        <v>0</v>
      </c>
      <c r="F5679" s="0" t="n">
        <v>3133119</v>
      </c>
      <c r="G5679" s="151" t="s">
        <v>111</v>
      </c>
      <c r="H5679" s="151" t="s">
        <v>111</v>
      </c>
      <c r="I5679" s="152" t="s">
        <v>112</v>
      </c>
    </row>
    <row r="5680" customFormat="false" ht="12.75" hidden="false" customHeight="false" outlineLevel="0" collapsed="false">
      <c r="A5680" s="0" t="s">
        <v>19</v>
      </c>
      <c r="B5680" s="0" t="s">
        <v>110</v>
      </c>
      <c r="C5680" s="0" t="s">
        <v>108</v>
      </c>
      <c r="D5680" s="116" t="n">
        <v>43132</v>
      </c>
      <c r="E5680" s="0" t="n">
        <v>0</v>
      </c>
      <c r="F5680" s="0" t="n">
        <v>3133120</v>
      </c>
      <c r="G5680" s="151" t="s">
        <v>111</v>
      </c>
      <c r="H5680" s="151" t="s">
        <v>111</v>
      </c>
      <c r="I5680" s="152" t="s">
        <v>112</v>
      </c>
    </row>
    <row r="5681" customFormat="false" ht="12.75" hidden="false" customHeight="false" outlineLevel="0" collapsed="false">
      <c r="A5681" s="0" t="s">
        <v>19</v>
      </c>
      <c r="B5681" s="0" t="s">
        <v>113</v>
      </c>
      <c r="C5681" s="0" t="s">
        <v>108</v>
      </c>
      <c r="D5681" s="116" t="n">
        <v>43132</v>
      </c>
      <c r="E5681" s="0" t="n">
        <v>0</v>
      </c>
      <c r="F5681" s="0" t="n">
        <v>3133121</v>
      </c>
      <c r="G5681" s="151" t="s">
        <v>111</v>
      </c>
      <c r="H5681" s="151" t="s">
        <v>111</v>
      </c>
      <c r="I5681" s="152" t="s">
        <v>112</v>
      </c>
    </row>
    <row r="5682" customFormat="false" ht="12.75" hidden="false" customHeight="false" outlineLevel="0" collapsed="false">
      <c r="A5682" s="0" t="s">
        <v>21</v>
      </c>
      <c r="B5682" s="0" t="s">
        <v>110</v>
      </c>
      <c r="C5682" s="0" t="s">
        <v>108</v>
      </c>
      <c r="D5682" s="116" t="n">
        <v>43132</v>
      </c>
      <c r="E5682" s="0" t="n">
        <v>0</v>
      </c>
      <c r="F5682" s="0" t="n">
        <v>3133122</v>
      </c>
      <c r="G5682" s="151" t="s">
        <v>111</v>
      </c>
      <c r="H5682" s="151" t="s">
        <v>111</v>
      </c>
      <c r="I5682" s="152" t="s">
        <v>112</v>
      </c>
    </row>
    <row r="5683" customFormat="false" ht="12.75" hidden="false" customHeight="false" outlineLevel="0" collapsed="false">
      <c r="A5683" s="0" t="s">
        <v>21</v>
      </c>
      <c r="B5683" s="0" t="s">
        <v>113</v>
      </c>
      <c r="C5683" s="0" t="s">
        <v>108</v>
      </c>
      <c r="D5683" s="116" t="n">
        <v>43132</v>
      </c>
      <c r="E5683" s="0" t="n">
        <v>0</v>
      </c>
      <c r="F5683" s="0" t="n">
        <v>3133123</v>
      </c>
      <c r="G5683" s="151" t="s">
        <v>111</v>
      </c>
      <c r="H5683" s="151" t="s">
        <v>111</v>
      </c>
      <c r="I5683" s="152" t="s">
        <v>112</v>
      </c>
    </row>
    <row r="5684" customFormat="false" ht="12.75" hidden="false" customHeight="false" outlineLevel="0" collapsed="false">
      <c r="A5684" s="0" t="s">
        <v>73</v>
      </c>
      <c r="B5684" s="0" t="s">
        <v>80</v>
      </c>
      <c r="C5684" s="0" t="s">
        <v>108</v>
      </c>
      <c r="D5684" s="116" t="n">
        <v>43132</v>
      </c>
      <c r="E5684" s="0" t="n">
        <v>0.05</v>
      </c>
      <c r="F5684" s="0" t="n">
        <v>3133124</v>
      </c>
      <c r="G5684" s="151" t="s">
        <v>111</v>
      </c>
      <c r="H5684" s="151" t="s">
        <v>111</v>
      </c>
      <c r="I5684" s="152" t="s">
        <v>112</v>
      </c>
    </row>
    <row r="5685" customFormat="false" ht="12.75" hidden="false" customHeight="false" outlineLevel="0" collapsed="false">
      <c r="A5685" s="0" t="s">
        <v>74</v>
      </c>
      <c r="B5685" s="0" t="s">
        <v>80</v>
      </c>
      <c r="C5685" s="0" t="s">
        <v>108</v>
      </c>
      <c r="D5685" s="116" t="n">
        <v>43132</v>
      </c>
      <c r="E5685" s="0" t="n">
        <v>0.45</v>
      </c>
      <c r="F5685" s="0" t="n">
        <v>3133125</v>
      </c>
      <c r="G5685" s="151" t="s">
        <v>111</v>
      </c>
      <c r="H5685" s="151" t="s">
        <v>111</v>
      </c>
      <c r="I5685" s="152" t="s">
        <v>112</v>
      </c>
    </row>
    <row r="5686" customFormat="false" ht="12.75" hidden="false" customHeight="false" outlineLevel="0" collapsed="false">
      <c r="A5686" s="0" t="s">
        <v>75</v>
      </c>
      <c r="B5686" s="0" t="s">
        <v>80</v>
      </c>
      <c r="C5686" s="0" t="s">
        <v>108</v>
      </c>
      <c r="D5686" s="116" t="n">
        <v>43132</v>
      </c>
      <c r="E5686" s="0" t="n">
        <v>-0.2</v>
      </c>
      <c r="F5686" s="0" t="n">
        <v>3133126</v>
      </c>
      <c r="G5686" s="151" t="s">
        <v>111</v>
      </c>
      <c r="H5686" s="151" t="s">
        <v>111</v>
      </c>
      <c r="I5686" s="152" t="s">
        <v>112</v>
      </c>
    </row>
    <row r="5687" customFormat="false" ht="12.75" hidden="false" customHeight="false" outlineLevel="0" collapsed="false">
      <c r="A5687" s="0" t="s">
        <v>76</v>
      </c>
      <c r="B5687" s="0" t="s">
        <v>80</v>
      </c>
      <c r="C5687" s="0" t="s">
        <v>108</v>
      </c>
      <c r="D5687" s="116" t="n">
        <v>43132</v>
      </c>
      <c r="E5687" s="0" t="n">
        <v>0.45</v>
      </c>
      <c r="F5687" s="0" t="n">
        <v>3133127</v>
      </c>
      <c r="G5687" s="151" t="s">
        <v>111</v>
      </c>
      <c r="H5687" s="151" t="s">
        <v>111</v>
      </c>
      <c r="I5687" s="152" t="s">
        <v>112</v>
      </c>
    </row>
    <row r="5688" customFormat="false" ht="12.75" hidden="false" customHeight="false" outlineLevel="0" collapsed="false">
      <c r="A5688" s="0" t="s">
        <v>72</v>
      </c>
      <c r="B5688" s="0" t="s">
        <v>80</v>
      </c>
      <c r="C5688" s="0" t="s">
        <v>108</v>
      </c>
      <c r="D5688" s="116" t="n">
        <v>43132</v>
      </c>
      <c r="E5688" s="158" t="n">
        <v>43160</v>
      </c>
      <c r="F5688" s="0" t="n">
        <v>2756521</v>
      </c>
      <c r="G5688" s="151" t="s">
        <v>111</v>
      </c>
      <c r="H5688" s="151" t="s">
        <v>111</v>
      </c>
      <c r="I5688" s="152" t="s">
        <v>109</v>
      </c>
    </row>
    <row r="5689" customFormat="false" ht="12.75" hidden="false" customHeight="false" outlineLevel="0" collapsed="false">
      <c r="A5689" s="0" t="s">
        <v>59</v>
      </c>
      <c r="B5689" s="0" t="s">
        <v>110</v>
      </c>
      <c r="C5689" s="0" t="s">
        <v>108</v>
      </c>
      <c r="D5689" s="116" t="n">
        <v>43160</v>
      </c>
      <c r="E5689" s="0" t="n">
        <v>0.655</v>
      </c>
      <c r="F5689" s="0" t="n">
        <v>3133100</v>
      </c>
      <c r="G5689" s="151" t="s">
        <v>111</v>
      </c>
      <c r="H5689" s="151" t="s">
        <v>111</v>
      </c>
      <c r="I5689" s="152" t="s">
        <v>112</v>
      </c>
    </row>
    <row r="5690" customFormat="false" ht="12.75" hidden="false" customHeight="false" outlineLevel="0" collapsed="false">
      <c r="A5690" s="0" t="s">
        <v>59</v>
      </c>
      <c r="B5690" s="0" t="s">
        <v>113</v>
      </c>
      <c r="C5690" s="0" t="s">
        <v>108</v>
      </c>
      <c r="D5690" s="116" t="n">
        <v>43160</v>
      </c>
      <c r="E5690" s="0" t="n">
        <v>0.05</v>
      </c>
      <c r="F5690" s="0" t="n">
        <v>3133101</v>
      </c>
      <c r="G5690" s="151" t="s">
        <v>111</v>
      </c>
      <c r="H5690" s="151" t="s">
        <v>111</v>
      </c>
      <c r="I5690" s="152" t="s">
        <v>112</v>
      </c>
    </row>
    <row r="5691" customFormat="false" ht="12.75" hidden="false" customHeight="false" outlineLevel="0" collapsed="false">
      <c r="A5691" s="0" t="s">
        <v>60</v>
      </c>
      <c r="B5691" s="0" t="s">
        <v>110</v>
      </c>
      <c r="C5691" s="0" t="s">
        <v>108</v>
      </c>
      <c r="D5691" s="116" t="n">
        <v>43160</v>
      </c>
      <c r="E5691" s="0" t="n">
        <v>0.655</v>
      </c>
      <c r="F5691" s="0" t="n">
        <v>3133102</v>
      </c>
      <c r="G5691" s="151" t="s">
        <v>111</v>
      </c>
      <c r="H5691" s="151" t="s">
        <v>111</v>
      </c>
      <c r="I5691" s="152" t="s">
        <v>112</v>
      </c>
    </row>
    <row r="5692" customFormat="false" ht="12.75" hidden="false" customHeight="false" outlineLevel="0" collapsed="false">
      <c r="A5692" s="0" t="s">
        <v>60</v>
      </c>
      <c r="B5692" s="0" t="s">
        <v>113</v>
      </c>
      <c r="C5692" s="0" t="s">
        <v>108</v>
      </c>
      <c r="D5692" s="116" t="n">
        <v>43160</v>
      </c>
      <c r="E5692" s="0" t="n">
        <v>0.15</v>
      </c>
      <c r="F5692" s="0" t="n">
        <v>3133103</v>
      </c>
      <c r="G5692" s="151" t="s">
        <v>111</v>
      </c>
      <c r="H5692" s="151" t="s">
        <v>111</v>
      </c>
      <c r="I5692" s="152" t="s">
        <v>112</v>
      </c>
    </row>
    <row r="5693" customFormat="false" ht="12.75" hidden="false" customHeight="false" outlineLevel="0" collapsed="false">
      <c r="A5693" s="0" t="s">
        <v>61</v>
      </c>
      <c r="B5693" s="0" t="s">
        <v>110</v>
      </c>
      <c r="C5693" s="0" t="s">
        <v>108</v>
      </c>
      <c r="D5693" s="116" t="n">
        <v>43160</v>
      </c>
      <c r="E5693" s="0" t="n">
        <v>0.655</v>
      </c>
      <c r="F5693" s="0" t="n">
        <v>3133104</v>
      </c>
      <c r="G5693" s="151" t="s">
        <v>111</v>
      </c>
      <c r="H5693" s="151" t="s">
        <v>111</v>
      </c>
      <c r="I5693" s="152" t="s">
        <v>112</v>
      </c>
    </row>
    <row r="5694" customFormat="false" ht="12.75" hidden="false" customHeight="false" outlineLevel="0" collapsed="false">
      <c r="A5694" s="0" t="s">
        <v>61</v>
      </c>
      <c r="B5694" s="0" t="s">
        <v>113</v>
      </c>
      <c r="C5694" s="0" t="s">
        <v>108</v>
      </c>
      <c r="D5694" s="116" t="n">
        <v>43160</v>
      </c>
      <c r="E5694" s="0" t="n">
        <v>0.05</v>
      </c>
      <c r="F5694" s="0" t="n">
        <v>3133105</v>
      </c>
      <c r="G5694" s="151" t="s">
        <v>111</v>
      </c>
      <c r="H5694" s="151" t="s">
        <v>111</v>
      </c>
      <c r="I5694" s="152" t="s">
        <v>112</v>
      </c>
    </row>
    <row r="5695" customFormat="false" ht="12.75" hidden="false" customHeight="false" outlineLevel="0" collapsed="false">
      <c r="A5695" s="0" t="s">
        <v>62</v>
      </c>
      <c r="B5695" s="0" t="s">
        <v>110</v>
      </c>
      <c r="C5695" s="0" t="s">
        <v>108</v>
      </c>
      <c r="D5695" s="116" t="n">
        <v>43160</v>
      </c>
      <c r="E5695" s="0" t="n">
        <v>0.655</v>
      </c>
      <c r="F5695" s="0" t="n">
        <v>3133106</v>
      </c>
      <c r="G5695" s="151" t="s">
        <v>111</v>
      </c>
      <c r="H5695" s="151" t="s">
        <v>111</v>
      </c>
      <c r="I5695" s="152" t="s">
        <v>112</v>
      </c>
    </row>
    <row r="5696" customFormat="false" ht="12.75" hidden="false" customHeight="false" outlineLevel="0" collapsed="false">
      <c r="A5696" s="0" t="s">
        <v>62</v>
      </c>
      <c r="B5696" s="0" t="s">
        <v>113</v>
      </c>
      <c r="C5696" s="0" t="s">
        <v>108</v>
      </c>
      <c r="D5696" s="116" t="n">
        <v>43160</v>
      </c>
      <c r="E5696" s="0" t="n">
        <v>0.15</v>
      </c>
      <c r="F5696" s="0" t="n">
        <v>3133107</v>
      </c>
      <c r="G5696" s="151" t="s">
        <v>111</v>
      </c>
      <c r="H5696" s="151" t="s">
        <v>111</v>
      </c>
      <c r="I5696" s="152" t="s">
        <v>112</v>
      </c>
    </row>
    <row r="5697" customFormat="false" ht="12.75" hidden="false" customHeight="false" outlineLevel="0" collapsed="false">
      <c r="A5697" s="0" t="s">
        <v>49</v>
      </c>
      <c r="B5697" s="0" t="s">
        <v>110</v>
      </c>
      <c r="C5697" s="0" t="s">
        <v>108</v>
      </c>
      <c r="D5697" s="116" t="n">
        <v>43160</v>
      </c>
      <c r="E5697" s="0" t="n">
        <v>0.54</v>
      </c>
      <c r="F5697" s="0" t="n">
        <v>3133108</v>
      </c>
      <c r="G5697" s="151" t="s">
        <v>111</v>
      </c>
      <c r="H5697" s="151" t="s">
        <v>111</v>
      </c>
      <c r="I5697" s="152" t="s">
        <v>112</v>
      </c>
    </row>
    <row r="5698" customFormat="false" ht="12.75" hidden="false" customHeight="false" outlineLevel="0" collapsed="false">
      <c r="A5698" s="0" t="s">
        <v>49</v>
      </c>
      <c r="B5698" s="0" t="s">
        <v>113</v>
      </c>
      <c r="C5698" s="0" t="s">
        <v>108</v>
      </c>
      <c r="D5698" s="116" t="n">
        <v>43160</v>
      </c>
      <c r="E5698" s="0" t="n">
        <v>0.05</v>
      </c>
      <c r="F5698" s="0" t="n">
        <v>3133109</v>
      </c>
      <c r="G5698" s="151" t="s">
        <v>111</v>
      </c>
      <c r="H5698" s="151" t="s">
        <v>111</v>
      </c>
      <c r="I5698" s="152" t="s">
        <v>112</v>
      </c>
    </row>
    <row r="5699" customFormat="false" ht="12.75" hidden="false" customHeight="false" outlineLevel="0" collapsed="false">
      <c r="A5699" s="0" t="s">
        <v>50</v>
      </c>
      <c r="B5699" s="0" t="s">
        <v>110</v>
      </c>
      <c r="C5699" s="0" t="s">
        <v>108</v>
      </c>
      <c r="D5699" s="116" t="n">
        <v>43160</v>
      </c>
      <c r="E5699" s="0" t="n">
        <v>0.69</v>
      </c>
      <c r="F5699" s="0" t="n">
        <v>3133110</v>
      </c>
      <c r="G5699" s="151" t="s">
        <v>111</v>
      </c>
      <c r="H5699" s="151" t="s">
        <v>111</v>
      </c>
      <c r="I5699" s="152" t="s">
        <v>112</v>
      </c>
    </row>
    <row r="5700" customFormat="false" ht="12.75" hidden="false" customHeight="false" outlineLevel="0" collapsed="false">
      <c r="A5700" s="0" t="s">
        <v>50</v>
      </c>
      <c r="B5700" s="0" t="s">
        <v>113</v>
      </c>
      <c r="C5700" s="0" t="s">
        <v>108</v>
      </c>
      <c r="D5700" s="116" t="n">
        <v>43160</v>
      </c>
      <c r="E5700" s="0" t="n">
        <v>-0.17</v>
      </c>
      <c r="F5700" s="0" t="n">
        <v>3133111</v>
      </c>
      <c r="G5700" s="151" t="s">
        <v>111</v>
      </c>
      <c r="H5700" s="151" t="s">
        <v>111</v>
      </c>
      <c r="I5700" s="152" t="s">
        <v>112</v>
      </c>
    </row>
    <row r="5701" customFormat="false" ht="12.75" hidden="false" customHeight="false" outlineLevel="0" collapsed="false">
      <c r="A5701" s="0" t="s">
        <v>51</v>
      </c>
      <c r="B5701" s="0" t="s">
        <v>110</v>
      </c>
      <c r="C5701" s="0" t="s">
        <v>108</v>
      </c>
      <c r="D5701" s="116" t="n">
        <v>43160</v>
      </c>
      <c r="E5701" s="0" t="n">
        <v>0.69</v>
      </c>
      <c r="F5701" s="0" t="n">
        <v>3133112</v>
      </c>
      <c r="G5701" s="151" t="s">
        <v>111</v>
      </c>
      <c r="H5701" s="151" t="s">
        <v>111</v>
      </c>
      <c r="I5701" s="152" t="s">
        <v>112</v>
      </c>
    </row>
    <row r="5702" customFormat="false" ht="12.75" hidden="false" customHeight="false" outlineLevel="0" collapsed="false">
      <c r="A5702" s="0" t="s">
        <v>51</v>
      </c>
      <c r="B5702" s="0" t="s">
        <v>113</v>
      </c>
      <c r="C5702" s="0" t="s">
        <v>108</v>
      </c>
      <c r="D5702" s="116" t="n">
        <v>43160</v>
      </c>
      <c r="E5702" s="0" t="n">
        <v>0.1</v>
      </c>
      <c r="F5702" s="0" t="n">
        <v>3133113</v>
      </c>
      <c r="G5702" s="151" t="s">
        <v>111</v>
      </c>
      <c r="H5702" s="151" t="s">
        <v>111</v>
      </c>
      <c r="I5702" s="152" t="s">
        <v>112</v>
      </c>
    </row>
    <row r="5703" customFormat="false" ht="12.75" hidden="false" customHeight="false" outlineLevel="0" collapsed="false">
      <c r="A5703" s="0" t="s">
        <v>52</v>
      </c>
      <c r="B5703" s="0" t="s">
        <v>110</v>
      </c>
      <c r="C5703" s="0" t="s">
        <v>108</v>
      </c>
      <c r="D5703" s="116" t="n">
        <v>43160</v>
      </c>
      <c r="E5703" s="0" t="n">
        <v>0.69</v>
      </c>
      <c r="F5703" s="0" t="n">
        <v>3133114</v>
      </c>
      <c r="G5703" s="151" t="s">
        <v>111</v>
      </c>
      <c r="H5703" s="151" t="s">
        <v>111</v>
      </c>
      <c r="I5703" s="152" t="s">
        <v>112</v>
      </c>
    </row>
    <row r="5704" customFormat="false" ht="12.75" hidden="false" customHeight="false" outlineLevel="0" collapsed="false">
      <c r="A5704" s="0" t="s">
        <v>52</v>
      </c>
      <c r="B5704" s="0" t="s">
        <v>113</v>
      </c>
      <c r="C5704" s="0" t="s">
        <v>108</v>
      </c>
      <c r="D5704" s="116" t="n">
        <v>43160</v>
      </c>
      <c r="E5704" s="0" t="n">
        <v>-0.05</v>
      </c>
      <c r="F5704" s="0" t="n">
        <v>3133115</v>
      </c>
      <c r="G5704" s="151" t="s">
        <v>111</v>
      </c>
      <c r="H5704" s="151" t="s">
        <v>111</v>
      </c>
      <c r="I5704" s="152" t="s">
        <v>112</v>
      </c>
    </row>
    <row r="5705" customFormat="false" ht="12.75" hidden="false" customHeight="false" outlineLevel="0" collapsed="false">
      <c r="A5705" s="0" t="s">
        <v>17</v>
      </c>
      <c r="B5705" s="0" t="s">
        <v>110</v>
      </c>
      <c r="C5705" s="0" t="s">
        <v>108</v>
      </c>
      <c r="D5705" s="116" t="n">
        <v>43160</v>
      </c>
      <c r="E5705" s="0" t="n">
        <v>0</v>
      </c>
      <c r="F5705" s="0" t="n">
        <v>3133116</v>
      </c>
      <c r="G5705" s="151" t="s">
        <v>111</v>
      </c>
      <c r="H5705" s="151" t="s">
        <v>111</v>
      </c>
      <c r="I5705" s="152" t="s">
        <v>112</v>
      </c>
    </row>
    <row r="5706" customFormat="false" ht="12.75" hidden="false" customHeight="false" outlineLevel="0" collapsed="false">
      <c r="A5706" s="0" t="s">
        <v>17</v>
      </c>
      <c r="B5706" s="0" t="s">
        <v>113</v>
      </c>
      <c r="C5706" s="0" t="s">
        <v>108</v>
      </c>
      <c r="D5706" s="116" t="n">
        <v>43160</v>
      </c>
      <c r="E5706" s="0" t="n">
        <v>0</v>
      </c>
      <c r="F5706" s="0" t="n">
        <v>3133117</v>
      </c>
      <c r="G5706" s="151" t="s">
        <v>111</v>
      </c>
      <c r="H5706" s="151" t="s">
        <v>111</v>
      </c>
      <c r="I5706" s="152" t="s">
        <v>112</v>
      </c>
    </row>
    <row r="5707" customFormat="false" ht="12.75" hidden="false" customHeight="false" outlineLevel="0" collapsed="false">
      <c r="A5707" s="0" t="s">
        <v>18</v>
      </c>
      <c r="B5707" s="0" t="s">
        <v>110</v>
      </c>
      <c r="C5707" s="0" t="s">
        <v>108</v>
      </c>
      <c r="D5707" s="116" t="n">
        <v>43160</v>
      </c>
      <c r="E5707" s="0" t="n">
        <v>0</v>
      </c>
      <c r="F5707" s="0" t="n">
        <v>3133118</v>
      </c>
      <c r="G5707" s="151" t="s">
        <v>111</v>
      </c>
      <c r="H5707" s="151" t="s">
        <v>111</v>
      </c>
      <c r="I5707" s="152" t="s">
        <v>112</v>
      </c>
    </row>
    <row r="5708" customFormat="false" ht="12.75" hidden="false" customHeight="false" outlineLevel="0" collapsed="false">
      <c r="A5708" s="0" t="s">
        <v>18</v>
      </c>
      <c r="B5708" s="0" t="s">
        <v>113</v>
      </c>
      <c r="C5708" s="0" t="s">
        <v>108</v>
      </c>
      <c r="D5708" s="116" t="n">
        <v>43160</v>
      </c>
      <c r="E5708" s="0" t="n">
        <v>0</v>
      </c>
      <c r="F5708" s="0" t="n">
        <v>3133119</v>
      </c>
      <c r="G5708" s="151" t="s">
        <v>111</v>
      </c>
      <c r="H5708" s="151" t="s">
        <v>111</v>
      </c>
      <c r="I5708" s="152" t="s">
        <v>112</v>
      </c>
    </row>
    <row r="5709" customFormat="false" ht="12.75" hidden="false" customHeight="false" outlineLevel="0" collapsed="false">
      <c r="A5709" s="0" t="s">
        <v>19</v>
      </c>
      <c r="B5709" s="0" t="s">
        <v>110</v>
      </c>
      <c r="C5709" s="0" t="s">
        <v>108</v>
      </c>
      <c r="D5709" s="116" t="n">
        <v>43160</v>
      </c>
      <c r="E5709" s="0" t="n">
        <v>0</v>
      </c>
      <c r="F5709" s="0" t="n">
        <v>3133120</v>
      </c>
      <c r="G5709" s="151" t="s">
        <v>111</v>
      </c>
      <c r="H5709" s="151" t="s">
        <v>111</v>
      </c>
      <c r="I5709" s="152" t="s">
        <v>112</v>
      </c>
    </row>
    <row r="5710" customFormat="false" ht="12.75" hidden="false" customHeight="false" outlineLevel="0" collapsed="false">
      <c r="A5710" s="0" t="s">
        <v>19</v>
      </c>
      <c r="B5710" s="0" t="s">
        <v>113</v>
      </c>
      <c r="C5710" s="0" t="s">
        <v>108</v>
      </c>
      <c r="D5710" s="116" t="n">
        <v>43160</v>
      </c>
      <c r="E5710" s="0" t="n">
        <v>0</v>
      </c>
      <c r="F5710" s="0" t="n">
        <v>3133121</v>
      </c>
      <c r="G5710" s="151" t="s">
        <v>111</v>
      </c>
      <c r="H5710" s="151" t="s">
        <v>111</v>
      </c>
      <c r="I5710" s="152" t="s">
        <v>112</v>
      </c>
    </row>
    <row r="5711" customFormat="false" ht="12.75" hidden="false" customHeight="false" outlineLevel="0" collapsed="false">
      <c r="A5711" s="0" t="s">
        <v>21</v>
      </c>
      <c r="B5711" s="0" t="s">
        <v>110</v>
      </c>
      <c r="C5711" s="0" t="s">
        <v>108</v>
      </c>
      <c r="D5711" s="116" t="n">
        <v>43160</v>
      </c>
      <c r="E5711" s="0" t="n">
        <v>0</v>
      </c>
      <c r="F5711" s="0" t="n">
        <v>3133122</v>
      </c>
      <c r="G5711" s="151" t="s">
        <v>111</v>
      </c>
      <c r="H5711" s="151" t="s">
        <v>111</v>
      </c>
      <c r="I5711" s="152" t="s">
        <v>112</v>
      </c>
    </row>
    <row r="5712" customFormat="false" ht="12.75" hidden="false" customHeight="false" outlineLevel="0" collapsed="false">
      <c r="A5712" s="0" t="s">
        <v>21</v>
      </c>
      <c r="B5712" s="0" t="s">
        <v>113</v>
      </c>
      <c r="C5712" s="0" t="s">
        <v>108</v>
      </c>
      <c r="D5712" s="116" t="n">
        <v>43160</v>
      </c>
      <c r="E5712" s="0" t="n">
        <v>0</v>
      </c>
      <c r="F5712" s="0" t="n">
        <v>3133123</v>
      </c>
      <c r="G5712" s="151" t="s">
        <v>111</v>
      </c>
      <c r="H5712" s="151" t="s">
        <v>111</v>
      </c>
      <c r="I5712" s="152" t="s">
        <v>112</v>
      </c>
    </row>
    <row r="5713" customFormat="false" ht="12.75" hidden="false" customHeight="false" outlineLevel="0" collapsed="false">
      <c r="A5713" s="0" t="s">
        <v>73</v>
      </c>
      <c r="B5713" s="0" t="s">
        <v>80</v>
      </c>
      <c r="C5713" s="0" t="s">
        <v>108</v>
      </c>
      <c r="D5713" s="116" t="n">
        <v>43160</v>
      </c>
      <c r="E5713" s="0" t="n">
        <v>0.05</v>
      </c>
      <c r="F5713" s="0" t="n">
        <v>3133124</v>
      </c>
      <c r="G5713" s="151" t="s">
        <v>111</v>
      </c>
      <c r="H5713" s="151" t="s">
        <v>111</v>
      </c>
      <c r="I5713" s="152" t="s">
        <v>112</v>
      </c>
    </row>
    <row r="5714" customFormat="false" ht="12.75" hidden="false" customHeight="false" outlineLevel="0" collapsed="false">
      <c r="A5714" s="0" t="s">
        <v>74</v>
      </c>
      <c r="B5714" s="0" t="s">
        <v>80</v>
      </c>
      <c r="C5714" s="0" t="s">
        <v>108</v>
      </c>
      <c r="D5714" s="116" t="n">
        <v>43160</v>
      </c>
      <c r="E5714" s="0" t="n">
        <v>0.1</v>
      </c>
      <c r="F5714" s="0" t="n">
        <v>3133125</v>
      </c>
      <c r="G5714" s="151" t="s">
        <v>111</v>
      </c>
      <c r="H5714" s="151" t="s">
        <v>111</v>
      </c>
      <c r="I5714" s="152" t="s">
        <v>112</v>
      </c>
    </row>
    <row r="5715" customFormat="false" ht="12.75" hidden="false" customHeight="false" outlineLevel="0" collapsed="false">
      <c r="A5715" s="0" t="s">
        <v>75</v>
      </c>
      <c r="B5715" s="0" t="s">
        <v>80</v>
      </c>
      <c r="C5715" s="0" t="s">
        <v>108</v>
      </c>
      <c r="D5715" s="116" t="n">
        <v>43160</v>
      </c>
      <c r="E5715" s="0" t="n">
        <v>-0.05</v>
      </c>
      <c r="F5715" s="0" t="n">
        <v>3133126</v>
      </c>
      <c r="G5715" s="151" t="s">
        <v>111</v>
      </c>
      <c r="H5715" s="151" t="s">
        <v>111</v>
      </c>
      <c r="I5715" s="152" t="s">
        <v>112</v>
      </c>
    </row>
    <row r="5716" customFormat="false" ht="12.75" hidden="false" customHeight="false" outlineLevel="0" collapsed="false">
      <c r="A5716" s="0" t="s">
        <v>76</v>
      </c>
      <c r="B5716" s="0" t="s">
        <v>80</v>
      </c>
      <c r="C5716" s="0" t="s">
        <v>108</v>
      </c>
      <c r="D5716" s="116" t="n">
        <v>43160</v>
      </c>
      <c r="E5716" s="0" t="n">
        <v>0.1</v>
      </c>
      <c r="F5716" s="0" t="n">
        <v>3133127</v>
      </c>
      <c r="G5716" s="151" t="s">
        <v>111</v>
      </c>
      <c r="H5716" s="151" t="s">
        <v>111</v>
      </c>
      <c r="I5716" s="152" t="s">
        <v>112</v>
      </c>
    </row>
    <row r="5717" customFormat="false" ht="12.75" hidden="false" customHeight="false" outlineLevel="0" collapsed="false">
      <c r="A5717" s="0" t="s">
        <v>72</v>
      </c>
      <c r="B5717" s="0" t="s">
        <v>80</v>
      </c>
      <c r="C5717" s="0" t="s">
        <v>108</v>
      </c>
      <c r="D5717" s="116" t="n">
        <v>43160</v>
      </c>
      <c r="E5717" s="158" t="n">
        <v>43191</v>
      </c>
      <c r="F5717" s="0" t="n">
        <v>2756499</v>
      </c>
      <c r="G5717" s="151" t="s">
        <v>111</v>
      </c>
      <c r="H5717" s="151" t="s">
        <v>111</v>
      </c>
      <c r="I5717" s="152" t="s">
        <v>109</v>
      </c>
    </row>
    <row r="5718" customFormat="false" ht="12.75" hidden="false" customHeight="false" outlineLevel="0" collapsed="false">
      <c r="A5718" s="0" t="s">
        <v>59</v>
      </c>
      <c r="B5718" s="0" t="s">
        <v>110</v>
      </c>
      <c r="C5718" s="0" t="s">
        <v>108</v>
      </c>
      <c r="D5718" s="116" t="n">
        <v>43191</v>
      </c>
      <c r="E5718" s="0" t="n">
        <v>0.435</v>
      </c>
      <c r="F5718" s="0" t="n">
        <v>3133100</v>
      </c>
      <c r="G5718" s="151" t="s">
        <v>111</v>
      </c>
      <c r="H5718" s="151" t="s">
        <v>111</v>
      </c>
      <c r="I5718" s="152" t="s">
        <v>112</v>
      </c>
    </row>
    <row r="5719" customFormat="false" ht="12.75" hidden="false" customHeight="false" outlineLevel="0" collapsed="false">
      <c r="A5719" s="0" t="s">
        <v>59</v>
      </c>
      <c r="B5719" s="0" t="s">
        <v>113</v>
      </c>
      <c r="C5719" s="0" t="s">
        <v>108</v>
      </c>
      <c r="D5719" s="116" t="n">
        <v>43191</v>
      </c>
      <c r="E5719" s="0" t="n">
        <v>0.02</v>
      </c>
      <c r="F5719" s="0" t="n">
        <v>3133101</v>
      </c>
      <c r="G5719" s="151" t="s">
        <v>111</v>
      </c>
      <c r="H5719" s="151" t="s">
        <v>111</v>
      </c>
      <c r="I5719" s="152" t="s">
        <v>112</v>
      </c>
    </row>
    <row r="5720" customFormat="false" ht="12.75" hidden="false" customHeight="false" outlineLevel="0" collapsed="false">
      <c r="A5720" s="0" t="s">
        <v>60</v>
      </c>
      <c r="B5720" s="0" t="s">
        <v>110</v>
      </c>
      <c r="C5720" s="0" t="s">
        <v>108</v>
      </c>
      <c r="D5720" s="116" t="n">
        <v>43191</v>
      </c>
      <c r="E5720" s="0" t="n">
        <v>0.435</v>
      </c>
      <c r="F5720" s="0" t="n">
        <v>3133102</v>
      </c>
      <c r="G5720" s="151" t="s">
        <v>111</v>
      </c>
      <c r="H5720" s="151" t="s">
        <v>111</v>
      </c>
      <c r="I5720" s="152" t="s">
        <v>112</v>
      </c>
    </row>
    <row r="5721" customFormat="false" ht="12.75" hidden="false" customHeight="false" outlineLevel="0" collapsed="false">
      <c r="A5721" s="0" t="s">
        <v>60</v>
      </c>
      <c r="B5721" s="0" t="s">
        <v>113</v>
      </c>
      <c r="C5721" s="0" t="s">
        <v>108</v>
      </c>
      <c r="D5721" s="116" t="n">
        <v>43191</v>
      </c>
      <c r="E5721" s="0" t="n">
        <v>0.05</v>
      </c>
      <c r="F5721" s="0" t="n">
        <v>3133103</v>
      </c>
      <c r="G5721" s="151" t="s">
        <v>111</v>
      </c>
      <c r="H5721" s="151" t="s">
        <v>111</v>
      </c>
      <c r="I5721" s="152" t="s">
        <v>112</v>
      </c>
    </row>
    <row r="5722" customFormat="false" ht="12.75" hidden="false" customHeight="false" outlineLevel="0" collapsed="false">
      <c r="A5722" s="0" t="s">
        <v>61</v>
      </c>
      <c r="B5722" s="0" t="s">
        <v>110</v>
      </c>
      <c r="C5722" s="0" t="s">
        <v>108</v>
      </c>
      <c r="D5722" s="116" t="n">
        <v>43191</v>
      </c>
      <c r="E5722" s="0" t="n">
        <v>0.435</v>
      </c>
      <c r="F5722" s="0" t="n">
        <v>3133104</v>
      </c>
      <c r="G5722" s="151" t="s">
        <v>111</v>
      </c>
      <c r="H5722" s="151" t="s">
        <v>111</v>
      </c>
      <c r="I5722" s="152" t="s">
        <v>112</v>
      </c>
    </row>
    <row r="5723" customFormat="false" ht="12.75" hidden="false" customHeight="false" outlineLevel="0" collapsed="false">
      <c r="A5723" s="0" t="s">
        <v>61</v>
      </c>
      <c r="B5723" s="0" t="s">
        <v>113</v>
      </c>
      <c r="C5723" s="0" t="s">
        <v>108</v>
      </c>
      <c r="D5723" s="116" t="n">
        <v>43191</v>
      </c>
      <c r="E5723" s="0" t="n">
        <v>0.02</v>
      </c>
      <c r="F5723" s="0" t="n">
        <v>3133105</v>
      </c>
      <c r="G5723" s="151" t="s">
        <v>111</v>
      </c>
      <c r="H5723" s="151" t="s">
        <v>111</v>
      </c>
      <c r="I5723" s="152" t="s">
        <v>112</v>
      </c>
    </row>
    <row r="5724" customFormat="false" ht="12.75" hidden="false" customHeight="false" outlineLevel="0" collapsed="false">
      <c r="A5724" s="0" t="s">
        <v>62</v>
      </c>
      <c r="B5724" s="0" t="s">
        <v>110</v>
      </c>
      <c r="C5724" s="0" t="s">
        <v>108</v>
      </c>
      <c r="D5724" s="116" t="n">
        <v>43191</v>
      </c>
      <c r="E5724" s="0" t="n">
        <v>0.435</v>
      </c>
      <c r="F5724" s="0" t="n">
        <v>3133106</v>
      </c>
      <c r="G5724" s="151" t="s">
        <v>111</v>
      </c>
      <c r="H5724" s="151" t="s">
        <v>111</v>
      </c>
      <c r="I5724" s="152" t="s">
        <v>112</v>
      </c>
    </row>
    <row r="5725" customFormat="false" ht="12.75" hidden="false" customHeight="false" outlineLevel="0" collapsed="false">
      <c r="A5725" s="0" t="s">
        <v>62</v>
      </c>
      <c r="B5725" s="0" t="s">
        <v>113</v>
      </c>
      <c r="C5725" s="0" t="s">
        <v>108</v>
      </c>
      <c r="D5725" s="116" t="n">
        <v>43191</v>
      </c>
      <c r="E5725" s="0" t="n">
        <v>0.05</v>
      </c>
      <c r="F5725" s="0" t="n">
        <v>3133107</v>
      </c>
      <c r="G5725" s="151" t="s">
        <v>111</v>
      </c>
      <c r="H5725" s="151" t="s">
        <v>111</v>
      </c>
      <c r="I5725" s="152" t="s">
        <v>112</v>
      </c>
    </row>
    <row r="5726" customFormat="false" ht="12.75" hidden="false" customHeight="false" outlineLevel="0" collapsed="false">
      <c r="A5726" s="0" t="s">
        <v>49</v>
      </c>
      <c r="B5726" s="0" t="s">
        <v>110</v>
      </c>
      <c r="C5726" s="0" t="s">
        <v>108</v>
      </c>
      <c r="D5726" s="116" t="n">
        <v>43191</v>
      </c>
      <c r="E5726" s="0" t="n">
        <v>0.36</v>
      </c>
      <c r="F5726" s="0" t="n">
        <v>3133108</v>
      </c>
      <c r="G5726" s="151" t="s">
        <v>111</v>
      </c>
      <c r="H5726" s="151" t="s">
        <v>111</v>
      </c>
      <c r="I5726" s="152" t="s">
        <v>112</v>
      </c>
    </row>
    <row r="5727" customFormat="false" ht="12.75" hidden="false" customHeight="false" outlineLevel="0" collapsed="false">
      <c r="A5727" s="0" t="s">
        <v>49</v>
      </c>
      <c r="B5727" s="0" t="s">
        <v>113</v>
      </c>
      <c r="C5727" s="0" t="s">
        <v>108</v>
      </c>
      <c r="D5727" s="116" t="n">
        <v>43191</v>
      </c>
      <c r="E5727" s="0" t="n">
        <v>0.005</v>
      </c>
      <c r="F5727" s="0" t="n">
        <v>3133109</v>
      </c>
      <c r="G5727" s="151" t="s">
        <v>111</v>
      </c>
      <c r="H5727" s="151" t="s">
        <v>111</v>
      </c>
      <c r="I5727" s="152" t="s">
        <v>112</v>
      </c>
    </row>
    <row r="5728" customFormat="false" ht="12.75" hidden="false" customHeight="false" outlineLevel="0" collapsed="false">
      <c r="A5728" s="0" t="s">
        <v>50</v>
      </c>
      <c r="B5728" s="0" t="s">
        <v>110</v>
      </c>
      <c r="C5728" s="0" t="s">
        <v>108</v>
      </c>
      <c r="D5728" s="116" t="n">
        <v>43191</v>
      </c>
      <c r="E5728" s="0" t="n">
        <v>0.38</v>
      </c>
      <c r="F5728" s="0" t="n">
        <v>3133110</v>
      </c>
      <c r="G5728" s="151" t="s">
        <v>111</v>
      </c>
      <c r="H5728" s="151" t="s">
        <v>111</v>
      </c>
      <c r="I5728" s="152" t="s">
        <v>112</v>
      </c>
    </row>
    <row r="5729" customFormat="false" ht="12.75" hidden="false" customHeight="false" outlineLevel="0" collapsed="false">
      <c r="A5729" s="0" t="s">
        <v>50</v>
      </c>
      <c r="B5729" s="0" t="s">
        <v>113</v>
      </c>
      <c r="C5729" s="0" t="s">
        <v>108</v>
      </c>
      <c r="D5729" s="116" t="n">
        <v>43191</v>
      </c>
      <c r="E5729" s="0" t="n">
        <v>-0.085</v>
      </c>
      <c r="F5729" s="0" t="n">
        <v>3133111</v>
      </c>
      <c r="G5729" s="151" t="s">
        <v>111</v>
      </c>
      <c r="H5729" s="151" t="s">
        <v>111</v>
      </c>
      <c r="I5729" s="152" t="s">
        <v>112</v>
      </c>
    </row>
    <row r="5730" customFormat="false" ht="12.75" hidden="false" customHeight="false" outlineLevel="0" collapsed="false">
      <c r="A5730" s="0" t="s">
        <v>51</v>
      </c>
      <c r="B5730" s="0" t="s">
        <v>110</v>
      </c>
      <c r="C5730" s="0" t="s">
        <v>108</v>
      </c>
      <c r="D5730" s="116" t="n">
        <v>43191</v>
      </c>
      <c r="E5730" s="0" t="n">
        <v>0.38</v>
      </c>
      <c r="F5730" s="0" t="n">
        <v>3133112</v>
      </c>
      <c r="G5730" s="151" t="s">
        <v>111</v>
      </c>
      <c r="H5730" s="151" t="s">
        <v>111</v>
      </c>
      <c r="I5730" s="152" t="s">
        <v>112</v>
      </c>
    </row>
    <row r="5731" customFormat="false" ht="12.75" hidden="false" customHeight="false" outlineLevel="0" collapsed="false">
      <c r="A5731" s="0" t="s">
        <v>51</v>
      </c>
      <c r="B5731" s="0" t="s">
        <v>113</v>
      </c>
      <c r="C5731" s="0" t="s">
        <v>108</v>
      </c>
      <c r="D5731" s="116" t="n">
        <v>43191</v>
      </c>
      <c r="E5731" s="0" t="n">
        <v>0.02</v>
      </c>
      <c r="F5731" s="0" t="n">
        <v>3133113</v>
      </c>
      <c r="G5731" s="151" t="s">
        <v>111</v>
      </c>
      <c r="H5731" s="151" t="s">
        <v>111</v>
      </c>
      <c r="I5731" s="152" t="s">
        <v>112</v>
      </c>
    </row>
    <row r="5732" customFormat="false" ht="12.75" hidden="false" customHeight="false" outlineLevel="0" collapsed="false">
      <c r="A5732" s="0" t="s">
        <v>52</v>
      </c>
      <c r="B5732" s="0" t="s">
        <v>110</v>
      </c>
      <c r="C5732" s="0" t="s">
        <v>108</v>
      </c>
      <c r="D5732" s="116" t="n">
        <v>43191</v>
      </c>
      <c r="E5732" s="0" t="n">
        <v>0.38</v>
      </c>
      <c r="F5732" s="0" t="n">
        <v>3133114</v>
      </c>
      <c r="G5732" s="151" t="s">
        <v>111</v>
      </c>
      <c r="H5732" s="151" t="s">
        <v>111</v>
      </c>
      <c r="I5732" s="152" t="s">
        <v>112</v>
      </c>
    </row>
    <row r="5733" customFormat="false" ht="12.75" hidden="false" customHeight="false" outlineLevel="0" collapsed="false">
      <c r="A5733" s="0" t="s">
        <v>52</v>
      </c>
      <c r="B5733" s="0" t="s">
        <v>113</v>
      </c>
      <c r="C5733" s="0" t="s">
        <v>108</v>
      </c>
      <c r="D5733" s="116" t="n">
        <v>43191</v>
      </c>
      <c r="E5733" s="0" t="n">
        <v>-0.045</v>
      </c>
      <c r="F5733" s="0" t="n">
        <v>3133115</v>
      </c>
      <c r="G5733" s="151" t="s">
        <v>111</v>
      </c>
      <c r="H5733" s="151" t="s">
        <v>111</v>
      </c>
      <c r="I5733" s="152" t="s">
        <v>112</v>
      </c>
    </row>
    <row r="5734" customFormat="false" ht="12.75" hidden="false" customHeight="false" outlineLevel="0" collapsed="false">
      <c r="A5734" s="0" t="s">
        <v>17</v>
      </c>
      <c r="B5734" s="0" t="s">
        <v>110</v>
      </c>
      <c r="C5734" s="0" t="s">
        <v>108</v>
      </c>
      <c r="D5734" s="116" t="n">
        <v>43191</v>
      </c>
      <c r="E5734" s="0" t="n">
        <v>0</v>
      </c>
      <c r="F5734" s="0" t="n">
        <v>3133116</v>
      </c>
      <c r="G5734" s="151" t="s">
        <v>111</v>
      </c>
      <c r="H5734" s="151" t="s">
        <v>111</v>
      </c>
      <c r="I5734" s="152" t="s">
        <v>112</v>
      </c>
    </row>
    <row r="5735" customFormat="false" ht="12.75" hidden="false" customHeight="false" outlineLevel="0" collapsed="false">
      <c r="A5735" s="0" t="s">
        <v>17</v>
      </c>
      <c r="B5735" s="0" t="s">
        <v>113</v>
      </c>
      <c r="C5735" s="0" t="s">
        <v>108</v>
      </c>
      <c r="D5735" s="116" t="n">
        <v>43191</v>
      </c>
      <c r="E5735" s="0" t="n">
        <v>0</v>
      </c>
      <c r="F5735" s="0" t="n">
        <v>3133117</v>
      </c>
      <c r="G5735" s="151" t="s">
        <v>111</v>
      </c>
      <c r="H5735" s="151" t="s">
        <v>111</v>
      </c>
      <c r="I5735" s="152" t="s">
        <v>112</v>
      </c>
    </row>
    <row r="5736" customFormat="false" ht="12.75" hidden="false" customHeight="false" outlineLevel="0" collapsed="false">
      <c r="A5736" s="0" t="s">
        <v>18</v>
      </c>
      <c r="B5736" s="0" t="s">
        <v>110</v>
      </c>
      <c r="C5736" s="0" t="s">
        <v>108</v>
      </c>
      <c r="D5736" s="116" t="n">
        <v>43191</v>
      </c>
      <c r="E5736" s="0" t="n">
        <v>0</v>
      </c>
      <c r="F5736" s="0" t="n">
        <v>3133118</v>
      </c>
      <c r="G5736" s="151" t="s">
        <v>111</v>
      </c>
      <c r="H5736" s="151" t="s">
        <v>111</v>
      </c>
      <c r="I5736" s="152" t="s">
        <v>112</v>
      </c>
    </row>
    <row r="5737" customFormat="false" ht="12.75" hidden="false" customHeight="false" outlineLevel="0" collapsed="false">
      <c r="A5737" s="0" t="s">
        <v>18</v>
      </c>
      <c r="B5737" s="0" t="s">
        <v>113</v>
      </c>
      <c r="C5737" s="0" t="s">
        <v>108</v>
      </c>
      <c r="D5737" s="116" t="n">
        <v>43191</v>
      </c>
      <c r="E5737" s="0" t="n">
        <v>0</v>
      </c>
      <c r="F5737" s="0" t="n">
        <v>3133119</v>
      </c>
      <c r="G5737" s="151" t="s">
        <v>111</v>
      </c>
      <c r="H5737" s="151" t="s">
        <v>111</v>
      </c>
      <c r="I5737" s="152" t="s">
        <v>112</v>
      </c>
    </row>
    <row r="5738" customFormat="false" ht="12.75" hidden="false" customHeight="false" outlineLevel="0" collapsed="false">
      <c r="A5738" s="0" t="s">
        <v>19</v>
      </c>
      <c r="B5738" s="0" t="s">
        <v>110</v>
      </c>
      <c r="C5738" s="0" t="s">
        <v>108</v>
      </c>
      <c r="D5738" s="116" t="n">
        <v>43191</v>
      </c>
      <c r="E5738" s="0" t="n">
        <v>0</v>
      </c>
      <c r="F5738" s="0" t="n">
        <v>3133120</v>
      </c>
      <c r="G5738" s="151" t="s">
        <v>111</v>
      </c>
      <c r="H5738" s="151" t="s">
        <v>111</v>
      </c>
      <c r="I5738" s="152" t="s">
        <v>112</v>
      </c>
    </row>
    <row r="5739" customFormat="false" ht="12.75" hidden="false" customHeight="false" outlineLevel="0" collapsed="false">
      <c r="A5739" s="0" t="s">
        <v>19</v>
      </c>
      <c r="B5739" s="0" t="s">
        <v>113</v>
      </c>
      <c r="C5739" s="0" t="s">
        <v>108</v>
      </c>
      <c r="D5739" s="116" t="n">
        <v>43191</v>
      </c>
      <c r="E5739" s="0" t="n">
        <v>0</v>
      </c>
      <c r="F5739" s="0" t="n">
        <v>3133121</v>
      </c>
      <c r="G5739" s="151" t="s">
        <v>111</v>
      </c>
      <c r="H5739" s="151" t="s">
        <v>111</v>
      </c>
      <c r="I5739" s="152" t="s">
        <v>112</v>
      </c>
    </row>
    <row r="5740" customFormat="false" ht="12.75" hidden="false" customHeight="false" outlineLevel="0" collapsed="false">
      <c r="A5740" s="0" t="s">
        <v>21</v>
      </c>
      <c r="B5740" s="0" t="s">
        <v>110</v>
      </c>
      <c r="C5740" s="0" t="s">
        <v>108</v>
      </c>
      <c r="D5740" s="116" t="n">
        <v>43191</v>
      </c>
      <c r="E5740" s="0" t="n">
        <v>0</v>
      </c>
      <c r="F5740" s="0" t="n">
        <v>3133122</v>
      </c>
      <c r="G5740" s="151" t="s">
        <v>111</v>
      </c>
      <c r="H5740" s="151" t="s">
        <v>111</v>
      </c>
      <c r="I5740" s="152" t="s">
        <v>112</v>
      </c>
    </row>
    <row r="5741" customFormat="false" ht="12.75" hidden="false" customHeight="false" outlineLevel="0" collapsed="false">
      <c r="A5741" s="0" t="s">
        <v>21</v>
      </c>
      <c r="B5741" s="0" t="s">
        <v>113</v>
      </c>
      <c r="C5741" s="0" t="s">
        <v>108</v>
      </c>
      <c r="D5741" s="116" t="n">
        <v>43191</v>
      </c>
      <c r="E5741" s="0" t="n">
        <v>0</v>
      </c>
      <c r="F5741" s="0" t="n">
        <v>3133123</v>
      </c>
      <c r="G5741" s="151" t="s">
        <v>111</v>
      </c>
      <c r="H5741" s="151" t="s">
        <v>111</v>
      </c>
      <c r="I5741" s="152" t="s">
        <v>112</v>
      </c>
    </row>
    <row r="5742" customFormat="false" ht="12.75" hidden="false" customHeight="false" outlineLevel="0" collapsed="false">
      <c r="A5742" s="0" t="s">
        <v>73</v>
      </c>
      <c r="B5742" s="0" t="s">
        <v>80</v>
      </c>
      <c r="C5742" s="0" t="s">
        <v>108</v>
      </c>
      <c r="D5742" s="116" t="n">
        <v>43191</v>
      </c>
      <c r="E5742" s="0" t="n">
        <v>0.005</v>
      </c>
      <c r="F5742" s="0" t="n">
        <v>3133124</v>
      </c>
      <c r="G5742" s="151" t="s">
        <v>111</v>
      </c>
      <c r="H5742" s="151" t="s">
        <v>111</v>
      </c>
      <c r="I5742" s="152" t="s">
        <v>112</v>
      </c>
    </row>
    <row r="5743" customFormat="false" ht="12.75" hidden="false" customHeight="false" outlineLevel="0" collapsed="false">
      <c r="A5743" s="0" t="s">
        <v>74</v>
      </c>
      <c r="B5743" s="0" t="s">
        <v>80</v>
      </c>
      <c r="C5743" s="0" t="s">
        <v>108</v>
      </c>
      <c r="D5743" s="116" t="n">
        <v>43191</v>
      </c>
      <c r="E5743" s="0" t="n">
        <v>0.02</v>
      </c>
      <c r="F5743" s="0" t="n">
        <v>3133125</v>
      </c>
      <c r="G5743" s="151" t="s">
        <v>111</v>
      </c>
      <c r="H5743" s="151" t="s">
        <v>111</v>
      </c>
      <c r="I5743" s="152" t="s">
        <v>112</v>
      </c>
    </row>
    <row r="5744" customFormat="false" ht="12.75" hidden="false" customHeight="false" outlineLevel="0" collapsed="false">
      <c r="A5744" s="0" t="s">
        <v>75</v>
      </c>
      <c r="B5744" s="0" t="s">
        <v>80</v>
      </c>
      <c r="C5744" s="0" t="s">
        <v>108</v>
      </c>
      <c r="D5744" s="116" t="n">
        <v>43191</v>
      </c>
      <c r="E5744" s="0" t="n">
        <v>-0.045</v>
      </c>
      <c r="F5744" s="0" t="n">
        <v>3133126</v>
      </c>
      <c r="G5744" s="151" t="s">
        <v>111</v>
      </c>
      <c r="H5744" s="151" t="s">
        <v>111</v>
      </c>
      <c r="I5744" s="152" t="s">
        <v>112</v>
      </c>
    </row>
    <row r="5745" customFormat="false" ht="12.75" hidden="false" customHeight="false" outlineLevel="0" collapsed="false">
      <c r="A5745" s="0" t="s">
        <v>76</v>
      </c>
      <c r="B5745" s="0" t="s">
        <v>80</v>
      </c>
      <c r="C5745" s="0" t="s">
        <v>108</v>
      </c>
      <c r="D5745" s="116" t="n">
        <v>43191</v>
      </c>
      <c r="E5745" s="0" t="n">
        <v>0.02</v>
      </c>
      <c r="F5745" s="0" t="n">
        <v>3133127</v>
      </c>
      <c r="G5745" s="151" t="s">
        <v>111</v>
      </c>
      <c r="H5745" s="151" t="s">
        <v>111</v>
      </c>
      <c r="I5745" s="152" t="s">
        <v>112</v>
      </c>
    </row>
    <row r="5746" customFormat="false" ht="12.75" hidden="false" customHeight="false" outlineLevel="0" collapsed="false">
      <c r="A5746" s="0" t="s">
        <v>72</v>
      </c>
      <c r="B5746" s="0" t="s">
        <v>80</v>
      </c>
      <c r="C5746" s="0" t="s">
        <v>108</v>
      </c>
      <c r="D5746" s="116" t="n">
        <v>43191</v>
      </c>
      <c r="E5746" s="158" t="n">
        <v>43221</v>
      </c>
      <c r="F5746" s="0" t="n">
        <v>2756528</v>
      </c>
      <c r="G5746" s="151" t="s">
        <v>111</v>
      </c>
      <c r="H5746" s="151" t="s">
        <v>111</v>
      </c>
      <c r="I5746" s="152" t="s">
        <v>109</v>
      </c>
    </row>
    <row r="5747" customFormat="false" ht="12.75" hidden="false" customHeight="false" outlineLevel="0" collapsed="false">
      <c r="A5747" s="0" t="s">
        <v>59</v>
      </c>
      <c r="B5747" s="0" t="s">
        <v>110</v>
      </c>
      <c r="C5747" s="0" t="s">
        <v>108</v>
      </c>
      <c r="D5747" s="116" t="n">
        <v>43221</v>
      </c>
      <c r="E5747" s="0" t="n">
        <v>0.385</v>
      </c>
      <c r="F5747" s="0" t="n">
        <v>3133100</v>
      </c>
      <c r="G5747" s="151" t="s">
        <v>111</v>
      </c>
      <c r="H5747" s="151" t="s">
        <v>111</v>
      </c>
      <c r="I5747" s="152" t="s">
        <v>112</v>
      </c>
    </row>
    <row r="5748" customFormat="false" ht="12.75" hidden="false" customHeight="false" outlineLevel="0" collapsed="false">
      <c r="A5748" s="0" t="s">
        <v>59</v>
      </c>
      <c r="B5748" s="0" t="s">
        <v>113</v>
      </c>
      <c r="C5748" s="0" t="s">
        <v>108</v>
      </c>
      <c r="D5748" s="116" t="n">
        <v>43221</v>
      </c>
      <c r="E5748" s="0" t="n">
        <v>0.02</v>
      </c>
      <c r="F5748" s="0" t="n">
        <v>3133101</v>
      </c>
      <c r="G5748" s="151" t="s">
        <v>111</v>
      </c>
      <c r="H5748" s="151" t="s">
        <v>111</v>
      </c>
      <c r="I5748" s="152" t="s">
        <v>112</v>
      </c>
    </row>
    <row r="5749" customFormat="false" ht="12.75" hidden="false" customHeight="false" outlineLevel="0" collapsed="false">
      <c r="A5749" s="0" t="s">
        <v>60</v>
      </c>
      <c r="B5749" s="0" t="s">
        <v>110</v>
      </c>
      <c r="C5749" s="0" t="s">
        <v>108</v>
      </c>
      <c r="D5749" s="116" t="n">
        <v>43221</v>
      </c>
      <c r="E5749" s="0" t="n">
        <v>0.385</v>
      </c>
      <c r="F5749" s="0" t="n">
        <v>3133102</v>
      </c>
      <c r="G5749" s="151" t="s">
        <v>111</v>
      </c>
      <c r="H5749" s="151" t="s">
        <v>111</v>
      </c>
      <c r="I5749" s="152" t="s">
        <v>112</v>
      </c>
    </row>
    <row r="5750" customFormat="false" ht="12.75" hidden="false" customHeight="false" outlineLevel="0" collapsed="false">
      <c r="A5750" s="0" t="s">
        <v>60</v>
      </c>
      <c r="B5750" s="0" t="s">
        <v>113</v>
      </c>
      <c r="C5750" s="0" t="s">
        <v>108</v>
      </c>
      <c r="D5750" s="116" t="n">
        <v>43221</v>
      </c>
      <c r="E5750" s="0" t="n">
        <v>0.05</v>
      </c>
      <c r="F5750" s="0" t="n">
        <v>3133103</v>
      </c>
      <c r="G5750" s="151" t="s">
        <v>111</v>
      </c>
      <c r="H5750" s="151" t="s">
        <v>111</v>
      </c>
      <c r="I5750" s="152" t="s">
        <v>112</v>
      </c>
    </row>
    <row r="5751" customFormat="false" ht="12.75" hidden="false" customHeight="false" outlineLevel="0" collapsed="false">
      <c r="A5751" s="0" t="s">
        <v>61</v>
      </c>
      <c r="B5751" s="0" t="s">
        <v>110</v>
      </c>
      <c r="C5751" s="0" t="s">
        <v>108</v>
      </c>
      <c r="D5751" s="116" t="n">
        <v>43221</v>
      </c>
      <c r="E5751" s="0" t="n">
        <v>0.385</v>
      </c>
      <c r="F5751" s="0" t="n">
        <v>3133104</v>
      </c>
      <c r="G5751" s="151" t="s">
        <v>111</v>
      </c>
      <c r="H5751" s="151" t="s">
        <v>111</v>
      </c>
      <c r="I5751" s="152" t="s">
        <v>112</v>
      </c>
    </row>
    <row r="5752" customFormat="false" ht="12.75" hidden="false" customHeight="false" outlineLevel="0" collapsed="false">
      <c r="A5752" s="0" t="s">
        <v>61</v>
      </c>
      <c r="B5752" s="0" t="s">
        <v>113</v>
      </c>
      <c r="C5752" s="0" t="s">
        <v>108</v>
      </c>
      <c r="D5752" s="116" t="n">
        <v>43221</v>
      </c>
      <c r="E5752" s="0" t="n">
        <v>0.02</v>
      </c>
      <c r="F5752" s="0" t="n">
        <v>3133105</v>
      </c>
      <c r="G5752" s="151" t="s">
        <v>111</v>
      </c>
      <c r="H5752" s="151" t="s">
        <v>111</v>
      </c>
      <c r="I5752" s="152" t="s">
        <v>112</v>
      </c>
    </row>
    <row r="5753" customFormat="false" ht="12.75" hidden="false" customHeight="false" outlineLevel="0" collapsed="false">
      <c r="A5753" s="0" t="s">
        <v>62</v>
      </c>
      <c r="B5753" s="0" t="s">
        <v>110</v>
      </c>
      <c r="C5753" s="0" t="s">
        <v>108</v>
      </c>
      <c r="D5753" s="116" t="n">
        <v>43221</v>
      </c>
      <c r="E5753" s="0" t="n">
        <v>0.385</v>
      </c>
      <c r="F5753" s="0" t="n">
        <v>3133106</v>
      </c>
      <c r="G5753" s="151" t="s">
        <v>111</v>
      </c>
      <c r="H5753" s="151" t="s">
        <v>111</v>
      </c>
      <c r="I5753" s="152" t="s">
        <v>112</v>
      </c>
    </row>
    <row r="5754" customFormat="false" ht="12.75" hidden="false" customHeight="false" outlineLevel="0" collapsed="false">
      <c r="A5754" s="0" t="s">
        <v>62</v>
      </c>
      <c r="B5754" s="0" t="s">
        <v>113</v>
      </c>
      <c r="C5754" s="0" t="s">
        <v>108</v>
      </c>
      <c r="D5754" s="116" t="n">
        <v>43221</v>
      </c>
      <c r="E5754" s="0" t="n">
        <v>0.05</v>
      </c>
      <c r="F5754" s="0" t="n">
        <v>3133107</v>
      </c>
      <c r="G5754" s="151" t="s">
        <v>111</v>
      </c>
      <c r="H5754" s="151" t="s">
        <v>111</v>
      </c>
      <c r="I5754" s="152" t="s">
        <v>112</v>
      </c>
    </row>
    <row r="5755" customFormat="false" ht="12.75" hidden="false" customHeight="false" outlineLevel="0" collapsed="false">
      <c r="A5755" s="0" t="s">
        <v>49</v>
      </c>
      <c r="B5755" s="0" t="s">
        <v>110</v>
      </c>
      <c r="C5755" s="0" t="s">
        <v>108</v>
      </c>
      <c r="D5755" s="116" t="n">
        <v>43221</v>
      </c>
      <c r="E5755" s="0" t="n">
        <v>0.325</v>
      </c>
      <c r="F5755" s="0" t="n">
        <v>3133108</v>
      </c>
      <c r="G5755" s="151" t="s">
        <v>111</v>
      </c>
      <c r="H5755" s="151" t="s">
        <v>111</v>
      </c>
      <c r="I5755" s="152" t="s">
        <v>112</v>
      </c>
    </row>
    <row r="5756" customFormat="false" ht="12.75" hidden="false" customHeight="false" outlineLevel="0" collapsed="false">
      <c r="A5756" s="0" t="s">
        <v>49</v>
      </c>
      <c r="B5756" s="0" t="s">
        <v>113</v>
      </c>
      <c r="C5756" s="0" t="s">
        <v>108</v>
      </c>
      <c r="D5756" s="116" t="n">
        <v>43221</v>
      </c>
      <c r="E5756" s="0" t="n">
        <v>0.005</v>
      </c>
      <c r="F5756" s="0" t="n">
        <v>3133109</v>
      </c>
      <c r="G5756" s="151" t="s">
        <v>111</v>
      </c>
      <c r="H5756" s="151" t="s">
        <v>111</v>
      </c>
      <c r="I5756" s="152" t="s">
        <v>112</v>
      </c>
    </row>
    <row r="5757" customFormat="false" ht="12.75" hidden="false" customHeight="false" outlineLevel="0" collapsed="false">
      <c r="A5757" s="0" t="s">
        <v>50</v>
      </c>
      <c r="B5757" s="0" t="s">
        <v>110</v>
      </c>
      <c r="C5757" s="0" t="s">
        <v>108</v>
      </c>
      <c r="D5757" s="116" t="n">
        <v>43221</v>
      </c>
      <c r="E5757" s="0" t="n">
        <v>0.33</v>
      </c>
      <c r="F5757" s="0" t="n">
        <v>3133110</v>
      </c>
      <c r="G5757" s="151" t="s">
        <v>111</v>
      </c>
      <c r="H5757" s="151" t="s">
        <v>111</v>
      </c>
      <c r="I5757" s="152" t="s">
        <v>112</v>
      </c>
    </row>
    <row r="5758" customFormat="false" ht="12.75" hidden="false" customHeight="false" outlineLevel="0" collapsed="false">
      <c r="A5758" s="0" t="s">
        <v>50</v>
      </c>
      <c r="B5758" s="0" t="s">
        <v>113</v>
      </c>
      <c r="C5758" s="0" t="s">
        <v>108</v>
      </c>
      <c r="D5758" s="116" t="n">
        <v>43221</v>
      </c>
      <c r="E5758" s="0" t="n">
        <v>-0.065</v>
      </c>
      <c r="F5758" s="0" t="n">
        <v>3133111</v>
      </c>
      <c r="G5758" s="151" t="s">
        <v>111</v>
      </c>
      <c r="H5758" s="151" t="s">
        <v>111</v>
      </c>
      <c r="I5758" s="152" t="s">
        <v>112</v>
      </c>
    </row>
    <row r="5759" customFormat="false" ht="12.75" hidden="false" customHeight="false" outlineLevel="0" collapsed="false">
      <c r="A5759" s="0" t="s">
        <v>51</v>
      </c>
      <c r="B5759" s="0" t="s">
        <v>110</v>
      </c>
      <c r="C5759" s="0" t="s">
        <v>108</v>
      </c>
      <c r="D5759" s="116" t="n">
        <v>43221</v>
      </c>
      <c r="E5759" s="0" t="n">
        <v>0.33</v>
      </c>
      <c r="F5759" s="0" t="n">
        <v>3133112</v>
      </c>
      <c r="G5759" s="151" t="s">
        <v>111</v>
      </c>
      <c r="H5759" s="151" t="s">
        <v>111</v>
      </c>
      <c r="I5759" s="152" t="s">
        <v>112</v>
      </c>
    </row>
    <row r="5760" customFormat="false" ht="12.75" hidden="false" customHeight="false" outlineLevel="0" collapsed="false">
      <c r="A5760" s="0" t="s">
        <v>51</v>
      </c>
      <c r="B5760" s="0" t="s">
        <v>113</v>
      </c>
      <c r="C5760" s="0" t="s">
        <v>108</v>
      </c>
      <c r="D5760" s="116" t="n">
        <v>43221</v>
      </c>
      <c r="E5760" s="0" t="n">
        <v>0.02</v>
      </c>
      <c r="F5760" s="0" t="n">
        <v>3133113</v>
      </c>
      <c r="G5760" s="151" t="s">
        <v>111</v>
      </c>
      <c r="H5760" s="151" t="s">
        <v>111</v>
      </c>
      <c r="I5760" s="152" t="s">
        <v>112</v>
      </c>
    </row>
    <row r="5761" customFormat="false" ht="12.75" hidden="false" customHeight="false" outlineLevel="0" collapsed="false">
      <c r="A5761" s="0" t="s">
        <v>52</v>
      </c>
      <c r="B5761" s="0" t="s">
        <v>110</v>
      </c>
      <c r="C5761" s="0" t="s">
        <v>108</v>
      </c>
      <c r="D5761" s="116" t="n">
        <v>43221</v>
      </c>
      <c r="E5761" s="0" t="n">
        <v>0.33</v>
      </c>
      <c r="F5761" s="0" t="n">
        <v>3133114</v>
      </c>
      <c r="G5761" s="151" t="s">
        <v>111</v>
      </c>
      <c r="H5761" s="151" t="s">
        <v>111</v>
      </c>
      <c r="I5761" s="152" t="s">
        <v>112</v>
      </c>
    </row>
    <row r="5762" customFormat="false" ht="12.75" hidden="false" customHeight="false" outlineLevel="0" collapsed="false">
      <c r="A5762" s="0" t="s">
        <v>52</v>
      </c>
      <c r="B5762" s="0" t="s">
        <v>113</v>
      </c>
      <c r="C5762" s="0" t="s">
        <v>108</v>
      </c>
      <c r="D5762" s="116" t="n">
        <v>43221</v>
      </c>
      <c r="E5762" s="0" t="n">
        <v>-0.035</v>
      </c>
      <c r="F5762" s="0" t="n">
        <v>3133115</v>
      </c>
      <c r="G5762" s="151" t="s">
        <v>111</v>
      </c>
      <c r="H5762" s="151" t="s">
        <v>111</v>
      </c>
      <c r="I5762" s="152" t="s">
        <v>112</v>
      </c>
    </row>
    <row r="5763" customFormat="false" ht="12.75" hidden="false" customHeight="false" outlineLevel="0" collapsed="false">
      <c r="A5763" s="0" t="s">
        <v>17</v>
      </c>
      <c r="B5763" s="0" t="s">
        <v>110</v>
      </c>
      <c r="C5763" s="0" t="s">
        <v>108</v>
      </c>
      <c r="D5763" s="116" t="n">
        <v>43221</v>
      </c>
      <c r="E5763" s="0" t="n">
        <v>0</v>
      </c>
      <c r="F5763" s="0" t="n">
        <v>3133116</v>
      </c>
      <c r="G5763" s="151" t="s">
        <v>111</v>
      </c>
      <c r="H5763" s="151" t="s">
        <v>111</v>
      </c>
      <c r="I5763" s="152" t="s">
        <v>112</v>
      </c>
    </row>
    <row r="5764" customFormat="false" ht="12.75" hidden="false" customHeight="false" outlineLevel="0" collapsed="false">
      <c r="A5764" s="0" t="s">
        <v>17</v>
      </c>
      <c r="B5764" s="0" t="s">
        <v>113</v>
      </c>
      <c r="C5764" s="0" t="s">
        <v>108</v>
      </c>
      <c r="D5764" s="116" t="n">
        <v>43221</v>
      </c>
      <c r="E5764" s="0" t="n">
        <v>0</v>
      </c>
      <c r="F5764" s="0" t="n">
        <v>3133117</v>
      </c>
      <c r="G5764" s="151" t="s">
        <v>111</v>
      </c>
      <c r="H5764" s="151" t="s">
        <v>111</v>
      </c>
      <c r="I5764" s="152" t="s">
        <v>112</v>
      </c>
    </row>
    <row r="5765" customFormat="false" ht="12.75" hidden="false" customHeight="false" outlineLevel="0" collapsed="false">
      <c r="A5765" s="0" t="s">
        <v>18</v>
      </c>
      <c r="B5765" s="0" t="s">
        <v>110</v>
      </c>
      <c r="C5765" s="0" t="s">
        <v>108</v>
      </c>
      <c r="D5765" s="116" t="n">
        <v>43221</v>
      </c>
      <c r="E5765" s="0" t="n">
        <v>0</v>
      </c>
      <c r="F5765" s="0" t="n">
        <v>3133118</v>
      </c>
      <c r="G5765" s="151" t="s">
        <v>111</v>
      </c>
      <c r="H5765" s="151" t="s">
        <v>111</v>
      </c>
      <c r="I5765" s="152" t="s">
        <v>112</v>
      </c>
    </row>
    <row r="5766" customFormat="false" ht="12.75" hidden="false" customHeight="false" outlineLevel="0" collapsed="false">
      <c r="A5766" s="0" t="s">
        <v>18</v>
      </c>
      <c r="B5766" s="0" t="s">
        <v>113</v>
      </c>
      <c r="C5766" s="0" t="s">
        <v>108</v>
      </c>
      <c r="D5766" s="116" t="n">
        <v>43221</v>
      </c>
      <c r="E5766" s="0" t="n">
        <v>0</v>
      </c>
      <c r="F5766" s="0" t="n">
        <v>3133119</v>
      </c>
      <c r="G5766" s="151" t="s">
        <v>111</v>
      </c>
      <c r="H5766" s="151" t="s">
        <v>111</v>
      </c>
      <c r="I5766" s="152" t="s">
        <v>112</v>
      </c>
    </row>
    <row r="5767" customFormat="false" ht="12.75" hidden="false" customHeight="false" outlineLevel="0" collapsed="false">
      <c r="A5767" s="0" t="s">
        <v>19</v>
      </c>
      <c r="B5767" s="0" t="s">
        <v>110</v>
      </c>
      <c r="C5767" s="0" t="s">
        <v>108</v>
      </c>
      <c r="D5767" s="116" t="n">
        <v>43221</v>
      </c>
      <c r="E5767" s="0" t="n">
        <v>0</v>
      </c>
      <c r="F5767" s="0" t="n">
        <v>3133120</v>
      </c>
      <c r="G5767" s="151" t="s">
        <v>111</v>
      </c>
      <c r="H5767" s="151" t="s">
        <v>111</v>
      </c>
      <c r="I5767" s="152" t="s">
        <v>112</v>
      </c>
    </row>
    <row r="5768" customFormat="false" ht="12.75" hidden="false" customHeight="false" outlineLevel="0" collapsed="false">
      <c r="A5768" s="0" t="s">
        <v>19</v>
      </c>
      <c r="B5768" s="0" t="s">
        <v>113</v>
      </c>
      <c r="C5768" s="0" t="s">
        <v>108</v>
      </c>
      <c r="D5768" s="116" t="n">
        <v>43221</v>
      </c>
      <c r="E5768" s="0" t="n">
        <v>0</v>
      </c>
      <c r="F5768" s="0" t="n">
        <v>3133121</v>
      </c>
      <c r="G5768" s="151" t="s">
        <v>111</v>
      </c>
      <c r="H5768" s="151" t="s">
        <v>111</v>
      </c>
      <c r="I5768" s="152" t="s">
        <v>112</v>
      </c>
    </row>
    <row r="5769" customFormat="false" ht="12.75" hidden="false" customHeight="false" outlineLevel="0" collapsed="false">
      <c r="A5769" s="0" t="s">
        <v>21</v>
      </c>
      <c r="B5769" s="0" t="s">
        <v>110</v>
      </c>
      <c r="C5769" s="0" t="s">
        <v>108</v>
      </c>
      <c r="D5769" s="116" t="n">
        <v>43221</v>
      </c>
      <c r="E5769" s="0" t="n">
        <v>0</v>
      </c>
      <c r="F5769" s="0" t="n">
        <v>3133122</v>
      </c>
      <c r="G5769" s="151" t="s">
        <v>111</v>
      </c>
      <c r="H5769" s="151" t="s">
        <v>111</v>
      </c>
      <c r="I5769" s="152" t="s">
        <v>112</v>
      </c>
    </row>
    <row r="5770" customFormat="false" ht="12.75" hidden="false" customHeight="false" outlineLevel="0" collapsed="false">
      <c r="A5770" s="0" t="s">
        <v>21</v>
      </c>
      <c r="B5770" s="0" t="s">
        <v>113</v>
      </c>
      <c r="C5770" s="0" t="s">
        <v>108</v>
      </c>
      <c r="D5770" s="116" t="n">
        <v>43221</v>
      </c>
      <c r="E5770" s="0" t="n">
        <v>0</v>
      </c>
      <c r="F5770" s="0" t="n">
        <v>3133123</v>
      </c>
      <c r="G5770" s="151" t="s">
        <v>111</v>
      </c>
      <c r="H5770" s="151" t="s">
        <v>111</v>
      </c>
      <c r="I5770" s="152" t="s">
        <v>112</v>
      </c>
    </row>
    <row r="5771" customFormat="false" ht="12.75" hidden="false" customHeight="false" outlineLevel="0" collapsed="false">
      <c r="A5771" s="0" t="s">
        <v>73</v>
      </c>
      <c r="B5771" s="0" t="s">
        <v>80</v>
      </c>
      <c r="C5771" s="0" t="s">
        <v>108</v>
      </c>
      <c r="D5771" s="116" t="n">
        <v>43221</v>
      </c>
      <c r="E5771" s="0" t="n">
        <v>0.005</v>
      </c>
      <c r="F5771" s="0" t="n">
        <v>3133124</v>
      </c>
      <c r="G5771" s="151" t="s">
        <v>111</v>
      </c>
      <c r="H5771" s="151" t="s">
        <v>111</v>
      </c>
      <c r="I5771" s="152" t="s">
        <v>112</v>
      </c>
    </row>
    <row r="5772" customFormat="false" ht="12.75" hidden="false" customHeight="false" outlineLevel="0" collapsed="false">
      <c r="A5772" s="0" t="s">
        <v>74</v>
      </c>
      <c r="B5772" s="0" t="s">
        <v>80</v>
      </c>
      <c r="C5772" s="0" t="s">
        <v>108</v>
      </c>
      <c r="D5772" s="116" t="n">
        <v>43221</v>
      </c>
      <c r="E5772" s="0" t="n">
        <v>0.02</v>
      </c>
      <c r="F5772" s="0" t="n">
        <v>3133125</v>
      </c>
      <c r="G5772" s="151" t="s">
        <v>111</v>
      </c>
      <c r="H5772" s="151" t="s">
        <v>111</v>
      </c>
      <c r="I5772" s="152" t="s">
        <v>112</v>
      </c>
    </row>
    <row r="5773" customFormat="false" ht="12.75" hidden="false" customHeight="false" outlineLevel="0" collapsed="false">
      <c r="A5773" s="0" t="s">
        <v>75</v>
      </c>
      <c r="B5773" s="0" t="s">
        <v>80</v>
      </c>
      <c r="C5773" s="0" t="s">
        <v>108</v>
      </c>
      <c r="D5773" s="116" t="n">
        <v>43221</v>
      </c>
      <c r="E5773" s="0" t="n">
        <v>-0.035</v>
      </c>
      <c r="F5773" s="0" t="n">
        <v>3133126</v>
      </c>
      <c r="G5773" s="151" t="s">
        <v>111</v>
      </c>
      <c r="H5773" s="151" t="s">
        <v>111</v>
      </c>
      <c r="I5773" s="152" t="s">
        <v>112</v>
      </c>
    </row>
    <row r="5774" customFormat="false" ht="12.75" hidden="false" customHeight="false" outlineLevel="0" collapsed="false">
      <c r="A5774" s="0" t="s">
        <v>76</v>
      </c>
      <c r="B5774" s="0" t="s">
        <v>80</v>
      </c>
      <c r="C5774" s="0" t="s">
        <v>108</v>
      </c>
      <c r="D5774" s="116" t="n">
        <v>43221</v>
      </c>
      <c r="E5774" s="0" t="n">
        <v>0.02</v>
      </c>
      <c r="F5774" s="0" t="n">
        <v>3133127</v>
      </c>
      <c r="G5774" s="151" t="s">
        <v>111</v>
      </c>
      <c r="H5774" s="151" t="s">
        <v>111</v>
      </c>
      <c r="I5774" s="152" t="s">
        <v>112</v>
      </c>
    </row>
    <row r="5775" customFormat="false" ht="12.75" hidden="false" customHeight="false" outlineLevel="0" collapsed="false">
      <c r="A5775" s="0" t="s">
        <v>72</v>
      </c>
      <c r="B5775" s="0" t="s">
        <v>80</v>
      </c>
      <c r="C5775" s="0" t="s">
        <v>108</v>
      </c>
      <c r="D5775" s="116" t="n">
        <v>43221</v>
      </c>
      <c r="E5775" s="158" t="n">
        <v>43252</v>
      </c>
      <c r="F5775" s="0" t="n">
        <v>2756506</v>
      </c>
      <c r="G5775" s="151" t="s">
        <v>111</v>
      </c>
      <c r="H5775" s="151" t="s">
        <v>111</v>
      </c>
      <c r="I5775" s="152" t="s">
        <v>109</v>
      </c>
    </row>
    <row r="5776" customFormat="false" ht="12.75" hidden="false" customHeight="false" outlineLevel="0" collapsed="false">
      <c r="A5776" s="0" t="s">
        <v>59</v>
      </c>
      <c r="B5776" s="0" t="s">
        <v>110</v>
      </c>
      <c r="C5776" s="0" t="s">
        <v>108</v>
      </c>
      <c r="D5776" s="116" t="n">
        <v>43252</v>
      </c>
      <c r="E5776" s="0" t="n">
        <v>0.385</v>
      </c>
      <c r="F5776" s="0" t="n">
        <v>3133100</v>
      </c>
      <c r="G5776" s="151" t="s">
        <v>111</v>
      </c>
      <c r="H5776" s="151" t="s">
        <v>111</v>
      </c>
      <c r="I5776" s="152" t="s">
        <v>112</v>
      </c>
    </row>
    <row r="5777" customFormat="false" ht="12.75" hidden="false" customHeight="false" outlineLevel="0" collapsed="false">
      <c r="A5777" s="0" t="s">
        <v>59</v>
      </c>
      <c r="B5777" s="0" t="s">
        <v>113</v>
      </c>
      <c r="C5777" s="0" t="s">
        <v>108</v>
      </c>
      <c r="D5777" s="116" t="n">
        <v>43252</v>
      </c>
      <c r="E5777" s="0" t="n">
        <v>0.02</v>
      </c>
      <c r="F5777" s="0" t="n">
        <v>3133101</v>
      </c>
      <c r="G5777" s="151" t="s">
        <v>111</v>
      </c>
      <c r="H5777" s="151" t="s">
        <v>111</v>
      </c>
      <c r="I5777" s="152" t="s">
        <v>112</v>
      </c>
    </row>
    <row r="5778" customFormat="false" ht="12.75" hidden="false" customHeight="false" outlineLevel="0" collapsed="false">
      <c r="A5778" s="0" t="s">
        <v>60</v>
      </c>
      <c r="B5778" s="0" t="s">
        <v>110</v>
      </c>
      <c r="C5778" s="0" t="s">
        <v>108</v>
      </c>
      <c r="D5778" s="116" t="n">
        <v>43252</v>
      </c>
      <c r="E5778" s="0" t="n">
        <v>0.385</v>
      </c>
      <c r="F5778" s="0" t="n">
        <v>3133102</v>
      </c>
      <c r="G5778" s="151" t="s">
        <v>111</v>
      </c>
      <c r="H5778" s="151" t="s">
        <v>111</v>
      </c>
      <c r="I5778" s="152" t="s">
        <v>112</v>
      </c>
    </row>
    <row r="5779" customFormat="false" ht="12.75" hidden="false" customHeight="false" outlineLevel="0" collapsed="false">
      <c r="A5779" s="0" t="s">
        <v>60</v>
      </c>
      <c r="B5779" s="0" t="s">
        <v>113</v>
      </c>
      <c r="C5779" s="0" t="s">
        <v>108</v>
      </c>
      <c r="D5779" s="116" t="n">
        <v>43252</v>
      </c>
      <c r="E5779" s="0" t="n">
        <v>0.06</v>
      </c>
      <c r="F5779" s="0" t="n">
        <v>3133103</v>
      </c>
      <c r="G5779" s="151" t="s">
        <v>111</v>
      </c>
      <c r="H5779" s="151" t="s">
        <v>111</v>
      </c>
      <c r="I5779" s="152" t="s">
        <v>112</v>
      </c>
    </row>
    <row r="5780" customFormat="false" ht="12.75" hidden="false" customHeight="false" outlineLevel="0" collapsed="false">
      <c r="A5780" s="0" t="s">
        <v>61</v>
      </c>
      <c r="B5780" s="0" t="s">
        <v>110</v>
      </c>
      <c r="C5780" s="0" t="s">
        <v>108</v>
      </c>
      <c r="D5780" s="116" t="n">
        <v>43252</v>
      </c>
      <c r="E5780" s="0" t="n">
        <v>0.385</v>
      </c>
      <c r="F5780" s="0" t="n">
        <v>3133104</v>
      </c>
      <c r="G5780" s="151" t="s">
        <v>111</v>
      </c>
      <c r="H5780" s="151" t="s">
        <v>111</v>
      </c>
      <c r="I5780" s="152" t="s">
        <v>112</v>
      </c>
    </row>
    <row r="5781" customFormat="false" ht="12.75" hidden="false" customHeight="false" outlineLevel="0" collapsed="false">
      <c r="A5781" s="0" t="s">
        <v>61</v>
      </c>
      <c r="B5781" s="0" t="s">
        <v>113</v>
      </c>
      <c r="C5781" s="0" t="s">
        <v>108</v>
      </c>
      <c r="D5781" s="116" t="n">
        <v>43252</v>
      </c>
      <c r="E5781" s="0" t="n">
        <v>0.02</v>
      </c>
      <c r="F5781" s="0" t="n">
        <v>3133105</v>
      </c>
      <c r="G5781" s="151" t="s">
        <v>111</v>
      </c>
      <c r="H5781" s="151" t="s">
        <v>111</v>
      </c>
      <c r="I5781" s="152" t="s">
        <v>112</v>
      </c>
    </row>
    <row r="5782" customFormat="false" ht="12.75" hidden="false" customHeight="false" outlineLevel="0" collapsed="false">
      <c r="A5782" s="0" t="s">
        <v>62</v>
      </c>
      <c r="B5782" s="0" t="s">
        <v>110</v>
      </c>
      <c r="C5782" s="0" t="s">
        <v>108</v>
      </c>
      <c r="D5782" s="116" t="n">
        <v>43252</v>
      </c>
      <c r="E5782" s="0" t="n">
        <v>0.385</v>
      </c>
      <c r="F5782" s="0" t="n">
        <v>3133106</v>
      </c>
      <c r="G5782" s="151" t="s">
        <v>111</v>
      </c>
      <c r="H5782" s="151" t="s">
        <v>111</v>
      </c>
      <c r="I5782" s="152" t="s">
        <v>112</v>
      </c>
    </row>
    <row r="5783" customFormat="false" ht="12.75" hidden="false" customHeight="false" outlineLevel="0" collapsed="false">
      <c r="A5783" s="0" t="s">
        <v>62</v>
      </c>
      <c r="B5783" s="0" t="s">
        <v>113</v>
      </c>
      <c r="C5783" s="0" t="s">
        <v>108</v>
      </c>
      <c r="D5783" s="116" t="n">
        <v>43252</v>
      </c>
      <c r="E5783" s="0" t="n">
        <v>0.06</v>
      </c>
      <c r="F5783" s="0" t="n">
        <v>3133107</v>
      </c>
      <c r="G5783" s="151" t="s">
        <v>111</v>
      </c>
      <c r="H5783" s="151" t="s">
        <v>111</v>
      </c>
      <c r="I5783" s="152" t="s">
        <v>112</v>
      </c>
    </row>
    <row r="5784" customFormat="false" ht="12.75" hidden="false" customHeight="false" outlineLevel="0" collapsed="false">
      <c r="A5784" s="0" t="s">
        <v>49</v>
      </c>
      <c r="B5784" s="0" t="s">
        <v>110</v>
      </c>
      <c r="C5784" s="0" t="s">
        <v>108</v>
      </c>
      <c r="D5784" s="116" t="n">
        <v>43252</v>
      </c>
      <c r="E5784" s="0" t="n">
        <v>0.335</v>
      </c>
      <c r="F5784" s="0" t="n">
        <v>3133108</v>
      </c>
      <c r="G5784" s="151" t="s">
        <v>111</v>
      </c>
      <c r="H5784" s="151" t="s">
        <v>111</v>
      </c>
      <c r="I5784" s="152" t="s">
        <v>112</v>
      </c>
    </row>
    <row r="5785" customFormat="false" ht="12.75" hidden="false" customHeight="false" outlineLevel="0" collapsed="false">
      <c r="A5785" s="0" t="s">
        <v>49</v>
      </c>
      <c r="B5785" s="0" t="s">
        <v>113</v>
      </c>
      <c r="C5785" s="0" t="s">
        <v>108</v>
      </c>
      <c r="D5785" s="116" t="n">
        <v>43252</v>
      </c>
      <c r="E5785" s="0" t="n">
        <v>0.005</v>
      </c>
      <c r="F5785" s="0" t="n">
        <v>3133109</v>
      </c>
      <c r="G5785" s="151" t="s">
        <v>111</v>
      </c>
      <c r="H5785" s="151" t="s">
        <v>111</v>
      </c>
      <c r="I5785" s="152" t="s">
        <v>112</v>
      </c>
    </row>
    <row r="5786" customFormat="false" ht="12.75" hidden="false" customHeight="false" outlineLevel="0" collapsed="false">
      <c r="A5786" s="0" t="s">
        <v>50</v>
      </c>
      <c r="B5786" s="0" t="s">
        <v>110</v>
      </c>
      <c r="C5786" s="0" t="s">
        <v>108</v>
      </c>
      <c r="D5786" s="116" t="n">
        <v>43252</v>
      </c>
      <c r="E5786" s="0" t="n">
        <v>0.37</v>
      </c>
      <c r="F5786" s="0" t="n">
        <v>3133110</v>
      </c>
      <c r="G5786" s="151" t="s">
        <v>111</v>
      </c>
      <c r="H5786" s="151" t="s">
        <v>111</v>
      </c>
      <c r="I5786" s="152" t="s">
        <v>112</v>
      </c>
    </row>
    <row r="5787" customFormat="false" ht="12.75" hidden="false" customHeight="false" outlineLevel="0" collapsed="false">
      <c r="A5787" s="0" t="s">
        <v>50</v>
      </c>
      <c r="B5787" s="0" t="s">
        <v>113</v>
      </c>
      <c r="C5787" s="0" t="s">
        <v>108</v>
      </c>
      <c r="D5787" s="116" t="n">
        <v>43252</v>
      </c>
      <c r="E5787" s="0" t="n">
        <v>-0.055</v>
      </c>
      <c r="F5787" s="0" t="n">
        <v>3133111</v>
      </c>
      <c r="G5787" s="151" t="s">
        <v>111</v>
      </c>
      <c r="H5787" s="151" t="s">
        <v>111</v>
      </c>
      <c r="I5787" s="152" t="s">
        <v>112</v>
      </c>
    </row>
    <row r="5788" customFormat="false" ht="12.75" hidden="false" customHeight="false" outlineLevel="0" collapsed="false">
      <c r="A5788" s="0" t="s">
        <v>51</v>
      </c>
      <c r="B5788" s="0" t="s">
        <v>110</v>
      </c>
      <c r="C5788" s="0" t="s">
        <v>108</v>
      </c>
      <c r="D5788" s="116" t="n">
        <v>43252</v>
      </c>
      <c r="E5788" s="0" t="n">
        <v>0.37</v>
      </c>
      <c r="F5788" s="0" t="n">
        <v>3133112</v>
      </c>
      <c r="G5788" s="151" t="s">
        <v>111</v>
      </c>
      <c r="H5788" s="151" t="s">
        <v>111</v>
      </c>
      <c r="I5788" s="152" t="s">
        <v>112</v>
      </c>
    </row>
    <row r="5789" customFormat="false" ht="12.75" hidden="false" customHeight="false" outlineLevel="0" collapsed="false">
      <c r="A5789" s="0" t="s">
        <v>51</v>
      </c>
      <c r="B5789" s="0" t="s">
        <v>113</v>
      </c>
      <c r="C5789" s="0" t="s">
        <v>108</v>
      </c>
      <c r="D5789" s="116" t="n">
        <v>43252</v>
      </c>
      <c r="E5789" s="0" t="n">
        <v>0.035</v>
      </c>
      <c r="F5789" s="0" t="n">
        <v>3133113</v>
      </c>
      <c r="G5789" s="151" t="s">
        <v>111</v>
      </c>
      <c r="H5789" s="151" t="s">
        <v>111</v>
      </c>
      <c r="I5789" s="152" t="s">
        <v>112</v>
      </c>
    </row>
    <row r="5790" customFormat="false" ht="12.75" hidden="false" customHeight="false" outlineLevel="0" collapsed="false">
      <c r="A5790" s="0" t="s">
        <v>52</v>
      </c>
      <c r="B5790" s="0" t="s">
        <v>110</v>
      </c>
      <c r="C5790" s="0" t="s">
        <v>108</v>
      </c>
      <c r="D5790" s="116" t="n">
        <v>43252</v>
      </c>
      <c r="E5790" s="0" t="n">
        <v>0.37</v>
      </c>
      <c r="F5790" s="0" t="n">
        <v>3133114</v>
      </c>
      <c r="G5790" s="151" t="s">
        <v>111</v>
      </c>
      <c r="H5790" s="151" t="s">
        <v>111</v>
      </c>
      <c r="I5790" s="152" t="s">
        <v>112</v>
      </c>
    </row>
    <row r="5791" customFormat="false" ht="12.75" hidden="false" customHeight="false" outlineLevel="0" collapsed="false">
      <c r="A5791" s="0" t="s">
        <v>52</v>
      </c>
      <c r="B5791" s="0" t="s">
        <v>113</v>
      </c>
      <c r="C5791" s="0" t="s">
        <v>108</v>
      </c>
      <c r="D5791" s="116" t="n">
        <v>43252</v>
      </c>
      <c r="E5791" s="0" t="n">
        <v>-0.035</v>
      </c>
      <c r="F5791" s="0" t="n">
        <v>3133115</v>
      </c>
      <c r="G5791" s="151" t="s">
        <v>111</v>
      </c>
      <c r="H5791" s="151" t="s">
        <v>111</v>
      </c>
      <c r="I5791" s="152" t="s">
        <v>112</v>
      </c>
    </row>
    <row r="5792" customFormat="false" ht="12.75" hidden="false" customHeight="false" outlineLevel="0" collapsed="false">
      <c r="A5792" s="0" t="s">
        <v>17</v>
      </c>
      <c r="B5792" s="0" t="s">
        <v>110</v>
      </c>
      <c r="C5792" s="0" t="s">
        <v>108</v>
      </c>
      <c r="D5792" s="116" t="n">
        <v>43252</v>
      </c>
      <c r="E5792" s="0" t="n">
        <v>0</v>
      </c>
      <c r="F5792" s="0" t="n">
        <v>3133116</v>
      </c>
      <c r="G5792" s="151" t="s">
        <v>111</v>
      </c>
      <c r="H5792" s="151" t="s">
        <v>111</v>
      </c>
      <c r="I5792" s="152" t="s">
        <v>112</v>
      </c>
    </row>
    <row r="5793" customFormat="false" ht="12.75" hidden="false" customHeight="false" outlineLevel="0" collapsed="false">
      <c r="A5793" s="0" t="s">
        <v>17</v>
      </c>
      <c r="B5793" s="0" t="s">
        <v>113</v>
      </c>
      <c r="C5793" s="0" t="s">
        <v>108</v>
      </c>
      <c r="D5793" s="116" t="n">
        <v>43252</v>
      </c>
      <c r="E5793" s="0" t="n">
        <v>0</v>
      </c>
      <c r="F5793" s="0" t="n">
        <v>3133117</v>
      </c>
      <c r="G5793" s="151" t="s">
        <v>111</v>
      </c>
      <c r="H5793" s="151" t="s">
        <v>111</v>
      </c>
      <c r="I5793" s="152" t="s">
        <v>112</v>
      </c>
    </row>
    <row r="5794" customFormat="false" ht="12.75" hidden="false" customHeight="false" outlineLevel="0" collapsed="false">
      <c r="A5794" s="0" t="s">
        <v>18</v>
      </c>
      <c r="B5794" s="0" t="s">
        <v>110</v>
      </c>
      <c r="C5794" s="0" t="s">
        <v>108</v>
      </c>
      <c r="D5794" s="116" t="n">
        <v>43252</v>
      </c>
      <c r="E5794" s="0" t="n">
        <v>0</v>
      </c>
      <c r="F5794" s="0" t="n">
        <v>3133118</v>
      </c>
      <c r="G5794" s="151" t="s">
        <v>111</v>
      </c>
      <c r="H5794" s="151" t="s">
        <v>111</v>
      </c>
      <c r="I5794" s="152" t="s">
        <v>112</v>
      </c>
    </row>
    <row r="5795" customFormat="false" ht="12.75" hidden="false" customHeight="false" outlineLevel="0" collapsed="false">
      <c r="A5795" s="0" t="s">
        <v>18</v>
      </c>
      <c r="B5795" s="0" t="s">
        <v>113</v>
      </c>
      <c r="C5795" s="0" t="s">
        <v>108</v>
      </c>
      <c r="D5795" s="116" t="n">
        <v>43252</v>
      </c>
      <c r="E5795" s="0" t="n">
        <v>0</v>
      </c>
      <c r="F5795" s="0" t="n">
        <v>3133119</v>
      </c>
      <c r="G5795" s="151" t="s">
        <v>111</v>
      </c>
      <c r="H5795" s="151" t="s">
        <v>111</v>
      </c>
      <c r="I5795" s="152" t="s">
        <v>112</v>
      </c>
    </row>
    <row r="5796" customFormat="false" ht="12.75" hidden="false" customHeight="false" outlineLevel="0" collapsed="false">
      <c r="A5796" s="0" t="s">
        <v>19</v>
      </c>
      <c r="B5796" s="0" t="s">
        <v>110</v>
      </c>
      <c r="C5796" s="0" t="s">
        <v>108</v>
      </c>
      <c r="D5796" s="116" t="n">
        <v>43252</v>
      </c>
      <c r="E5796" s="0" t="n">
        <v>0</v>
      </c>
      <c r="F5796" s="0" t="n">
        <v>3133120</v>
      </c>
      <c r="G5796" s="151" t="s">
        <v>111</v>
      </c>
      <c r="H5796" s="151" t="s">
        <v>111</v>
      </c>
      <c r="I5796" s="152" t="s">
        <v>112</v>
      </c>
    </row>
    <row r="5797" customFormat="false" ht="12.75" hidden="false" customHeight="false" outlineLevel="0" collapsed="false">
      <c r="A5797" s="0" t="s">
        <v>19</v>
      </c>
      <c r="B5797" s="0" t="s">
        <v>113</v>
      </c>
      <c r="C5797" s="0" t="s">
        <v>108</v>
      </c>
      <c r="D5797" s="116" t="n">
        <v>43252</v>
      </c>
      <c r="E5797" s="0" t="n">
        <v>0</v>
      </c>
      <c r="F5797" s="0" t="n">
        <v>3133121</v>
      </c>
      <c r="G5797" s="151" t="s">
        <v>111</v>
      </c>
      <c r="H5797" s="151" t="s">
        <v>111</v>
      </c>
      <c r="I5797" s="152" t="s">
        <v>112</v>
      </c>
    </row>
    <row r="5798" customFormat="false" ht="12.75" hidden="false" customHeight="false" outlineLevel="0" collapsed="false">
      <c r="A5798" s="0" t="s">
        <v>21</v>
      </c>
      <c r="B5798" s="0" t="s">
        <v>110</v>
      </c>
      <c r="C5798" s="0" t="s">
        <v>108</v>
      </c>
      <c r="D5798" s="116" t="n">
        <v>43252</v>
      </c>
      <c r="E5798" s="0" t="n">
        <v>0</v>
      </c>
      <c r="F5798" s="0" t="n">
        <v>3133122</v>
      </c>
      <c r="G5798" s="151" t="s">
        <v>111</v>
      </c>
      <c r="H5798" s="151" t="s">
        <v>111</v>
      </c>
      <c r="I5798" s="152" t="s">
        <v>112</v>
      </c>
    </row>
    <row r="5799" customFormat="false" ht="12.75" hidden="false" customHeight="false" outlineLevel="0" collapsed="false">
      <c r="A5799" s="0" t="s">
        <v>21</v>
      </c>
      <c r="B5799" s="0" t="s">
        <v>113</v>
      </c>
      <c r="C5799" s="0" t="s">
        <v>108</v>
      </c>
      <c r="D5799" s="116" t="n">
        <v>43252</v>
      </c>
      <c r="E5799" s="0" t="n">
        <v>0</v>
      </c>
      <c r="F5799" s="0" t="n">
        <v>3133123</v>
      </c>
      <c r="G5799" s="151" t="s">
        <v>111</v>
      </c>
      <c r="H5799" s="151" t="s">
        <v>111</v>
      </c>
      <c r="I5799" s="152" t="s">
        <v>112</v>
      </c>
    </row>
    <row r="5800" customFormat="false" ht="12.75" hidden="false" customHeight="false" outlineLevel="0" collapsed="false">
      <c r="A5800" s="0" t="s">
        <v>73</v>
      </c>
      <c r="B5800" s="0" t="s">
        <v>80</v>
      </c>
      <c r="C5800" s="0" t="s">
        <v>108</v>
      </c>
      <c r="D5800" s="116" t="n">
        <v>43252</v>
      </c>
      <c r="E5800" s="0" t="n">
        <v>0.005</v>
      </c>
      <c r="F5800" s="0" t="n">
        <v>3133124</v>
      </c>
      <c r="G5800" s="151" t="s">
        <v>111</v>
      </c>
      <c r="H5800" s="151" t="s">
        <v>111</v>
      </c>
      <c r="I5800" s="152" t="s">
        <v>112</v>
      </c>
    </row>
    <row r="5801" customFormat="false" ht="12.75" hidden="false" customHeight="false" outlineLevel="0" collapsed="false">
      <c r="A5801" s="0" t="s">
        <v>74</v>
      </c>
      <c r="B5801" s="0" t="s">
        <v>80</v>
      </c>
      <c r="C5801" s="0" t="s">
        <v>108</v>
      </c>
      <c r="D5801" s="116" t="n">
        <v>43252</v>
      </c>
      <c r="E5801" s="0" t="n">
        <v>0.035</v>
      </c>
      <c r="F5801" s="0" t="n">
        <v>3133125</v>
      </c>
      <c r="G5801" s="151" t="s">
        <v>111</v>
      </c>
      <c r="H5801" s="151" t="s">
        <v>111</v>
      </c>
      <c r="I5801" s="152" t="s">
        <v>112</v>
      </c>
    </row>
    <row r="5802" customFormat="false" ht="12.75" hidden="false" customHeight="false" outlineLevel="0" collapsed="false">
      <c r="A5802" s="0" t="s">
        <v>75</v>
      </c>
      <c r="B5802" s="0" t="s">
        <v>80</v>
      </c>
      <c r="C5802" s="0" t="s">
        <v>108</v>
      </c>
      <c r="D5802" s="116" t="n">
        <v>43252</v>
      </c>
      <c r="E5802" s="0" t="n">
        <v>-0.035</v>
      </c>
      <c r="F5802" s="0" t="n">
        <v>3133126</v>
      </c>
      <c r="G5802" s="151" t="s">
        <v>111</v>
      </c>
      <c r="H5802" s="151" t="s">
        <v>111</v>
      </c>
      <c r="I5802" s="152" t="s">
        <v>112</v>
      </c>
    </row>
    <row r="5803" customFormat="false" ht="12.75" hidden="false" customHeight="false" outlineLevel="0" collapsed="false">
      <c r="A5803" s="0" t="s">
        <v>76</v>
      </c>
      <c r="B5803" s="0" t="s">
        <v>80</v>
      </c>
      <c r="C5803" s="0" t="s">
        <v>108</v>
      </c>
      <c r="D5803" s="116" t="n">
        <v>43252</v>
      </c>
      <c r="E5803" s="0" t="n">
        <v>0.035</v>
      </c>
      <c r="F5803" s="0" t="n">
        <v>3133127</v>
      </c>
      <c r="G5803" s="151" t="s">
        <v>111</v>
      </c>
      <c r="H5803" s="151" t="s">
        <v>111</v>
      </c>
      <c r="I5803" s="152" t="s">
        <v>112</v>
      </c>
    </row>
    <row r="5804" customFormat="false" ht="12.75" hidden="false" customHeight="false" outlineLevel="0" collapsed="false">
      <c r="A5804" s="0" t="s">
        <v>72</v>
      </c>
      <c r="B5804" s="0" t="s">
        <v>80</v>
      </c>
      <c r="C5804" s="0" t="s">
        <v>108</v>
      </c>
      <c r="D5804" s="116" t="n">
        <v>43252</v>
      </c>
      <c r="E5804" s="158" t="n">
        <v>43282</v>
      </c>
      <c r="F5804" s="0" t="n">
        <v>2756535</v>
      </c>
      <c r="G5804" s="151" t="s">
        <v>111</v>
      </c>
      <c r="H5804" s="151" t="s">
        <v>111</v>
      </c>
      <c r="I5804" s="152" t="s">
        <v>109</v>
      </c>
    </row>
    <row r="5805" customFormat="false" ht="12.75" hidden="false" customHeight="false" outlineLevel="0" collapsed="false">
      <c r="A5805" s="0" t="s">
        <v>59</v>
      </c>
      <c r="B5805" s="0" t="s">
        <v>110</v>
      </c>
      <c r="C5805" s="0" t="s">
        <v>108</v>
      </c>
      <c r="D5805" s="116" t="n">
        <v>43282</v>
      </c>
      <c r="E5805" s="0" t="n">
        <v>0.3975</v>
      </c>
      <c r="F5805" s="0" t="n">
        <v>3133100</v>
      </c>
      <c r="G5805" s="151" t="s">
        <v>111</v>
      </c>
      <c r="H5805" s="151" t="s">
        <v>111</v>
      </c>
      <c r="I5805" s="152" t="s">
        <v>112</v>
      </c>
    </row>
    <row r="5806" customFormat="false" ht="12.75" hidden="false" customHeight="false" outlineLevel="0" collapsed="false">
      <c r="A5806" s="0" t="s">
        <v>59</v>
      </c>
      <c r="B5806" s="0" t="s">
        <v>113</v>
      </c>
      <c r="C5806" s="0" t="s">
        <v>108</v>
      </c>
      <c r="D5806" s="116" t="n">
        <v>43282</v>
      </c>
      <c r="E5806" s="0" t="n">
        <v>0.02</v>
      </c>
      <c r="F5806" s="0" t="n">
        <v>3133101</v>
      </c>
      <c r="G5806" s="151" t="s">
        <v>111</v>
      </c>
      <c r="H5806" s="151" t="s">
        <v>111</v>
      </c>
      <c r="I5806" s="152" t="s">
        <v>112</v>
      </c>
    </row>
    <row r="5807" customFormat="false" ht="12.75" hidden="false" customHeight="false" outlineLevel="0" collapsed="false">
      <c r="A5807" s="0" t="s">
        <v>60</v>
      </c>
      <c r="B5807" s="0" t="s">
        <v>110</v>
      </c>
      <c r="C5807" s="0" t="s">
        <v>108</v>
      </c>
      <c r="D5807" s="116" t="n">
        <v>43282</v>
      </c>
      <c r="E5807" s="0" t="n">
        <v>0.3975</v>
      </c>
      <c r="F5807" s="0" t="n">
        <v>3133102</v>
      </c>
      <c r="G5807" s="151" t="s">
        <v>111</v>
      </c>
      <c r="H5807" s="151" t="s">
        <v>111</v>
      </c>
      <c r="I5807" s="152" t="s">
        <v>112</v>
      </c>
    </row>
    <row r="5808" customFormat="false" ht="12.75" hidden="false" customHeight="false" outlineLevel="0" collapsed="false">
      <c r="A5808" s="0" t="s">
        <v>60</v>
      </c>
      <c r="B5808" s="0" t="s">
        <v>113</v>
      </c>
      <c r="C5808" s="0" t="s">
        <v>108</v>
      </c>
      <c r="D5808" s="116" t="n">
        <v>43282</v>
      </c>
      <c r="E5808" s="0" t="n">
        <v>0.07</v>
      </c>
      <c r="F5808" s="0" t="n">
        <v>3133103</v>
      </c>
      <c r="G5808" s="151" t="s">
        <v>111</v>
      </c>
      <c r="H5808" s="151" t="s">
        <v>111</v>
      </c>
      <c r="I5808" s="152" t="s">
        <v>112</v>
      </c>
    </row>
    <row r="5809" customFormat="false" ht="12.75" hidden="false" customHeight="false" outlineLevel="0" collapsed="false">
      <c r="A5809" s="0" t="s">
        <v>61</v>
      </c>
      <c r="B5809" s="0" t="s">
        <v>110</v>
      </c>
      <c r="C5809" s="0" t="s">
        <v>108</v>
      </c>
      <c r="D5809" s="116" t="n">
        <v>43282</v>
      </c>
      <c r="E5809" s="0" t="n">
        <v>0.3975</v>
      </c>
      <c r="F5809" s="0" t="n">
        <v>3133104</v>
      </c>
      <c r="G5809" s="151" t="s">
        <v>111</v>
      </c>
      <c r="H5809" s="151" t="s">
        <v>111</v>
      </c>
      <c r="I5809" s="152" t="s">
        <v>112</v>
      </c>
    </row>
    <row r="5810" customFormat="false" ht="12.75" hidden="false" customHeight="false" outlineLevel="0" collapsed="false">
      <c r="A5810" s="0" t="s">
        <v>61</v>
      </c>
      <c r="B5810" s="0" t="s">
        <v>113</v>
      </c>
      <c r="C5810" s="0" t="s">
        <v>108</v>
      </c>
      <c r="D5810" s="116" t="n">
        <v>43282</v>
      </c>
      <c r="E5810" s="0" t="n">
        <v>0.02</v>
      </c>
      <c r="F5810" s="0" t="n">
        <v>3133105</v>
      </c>
      <c r="G5810" s="151" t="s">
        <v>111</v>
      </c>
      <c r="H5810" s="151" t="s">
        <v>111</v>
      </c>
      <c r="I5810" s="152" t="s">
        <v>112</v>
      </c>
    </row>
    <row r="5811" customFormat="false" ht="12.75" hidden="false" customHeight="false" outlineLevel="0" collapsed="false">
      <c r="A5811" s="0" t="s">
        <v>62</v>
      </c>
      <c r="B5811" s="0" t="s">
        <v>110</v>
      </c>
      <c r="C5811" s="0" t="s">
        <v>108</v>
      </c>
      <c r="D5811" s="116" t="n">
        <v>43282</v>
      </c>
      <c r="E5811" s="0" t="n">
        <v>0.3975</v>
      </c>
      <c r="F5811" s="0" t="n">
        <v>3133106</v>
      </c>
      <c r="G5811" s="151" t="s">
        <v>111</v>
      </c>
      <c r="H5811" s="151" t="s">
        <v>111</v>
      </c>
      <c r="I5811" s="152" t="s">
        <v>112</v>
      </c>
    </row>
    <row r="5812" customFormat="false" ht="12.75" hidden="false" customHeight="false" outlineLevel="0" collapsed="false">
      <c r="A5812" s="0" t="s">
        <v>62</v>
      </c>
      <c r="B5812" s="0" t="s">
        <v>113</v>
      </c>
      <c r="C5812" s="0" t="s">
        <v>108</v>
      </c>
      <c r="D5812" s="116" t="n">
        <v>43282</v>
      </c>
      <c r="E5812" s="0" t="n">
        <v>0.07</v>
      </c>
      <c r="F5812" s="0" t="n">
        <v>3133107</v>
      </c>
      <c r="G5812" s="151" t="s">
        <v>111</v>
      </c>
      <c r="H5812" s="151" t="s">
        <v>111</v>
      </c>
      <c r="I5812" s="152" t="s">
        <v>112</v>
      </c>
    </row>
    <row r="5813" customFormat="false" ht="12.75" hidden="false" customHeight="false" outlineLevel="0" collapsed="false">
      <c r="A5813" s="0" t="s">
        <v>49</v>
      </c>
      <c r="B5813" s="0" t="s">
        <v>110</v>
      </c>
      <c r="C5813" s="0" t="s">
        <v>108</v>
      </c>
      <c r="D5813" s="116" t="n">
        <v>43282</v>
      </c>
      <c r="E5813" s="0" t="n">
        <v>0.35</v>
      </c>
      <c r="F5813" s="0" t="n">
        <v>3133108</v>
      </c>
      <c r="G5813" s="151" t="s">
        <v>111</v>
      </c>
      <c r="H5813" s="151" t="s">
        <v>111</v>
      </c>
      <c r="I5813" s="152" t="s">
        <v>112</v>
      </c>
    </row>
    <row r="5814" customFormat="false" ht="12.75" hidden="false" customHeight="false" outlineLevel="0" collapsed="false">
      <c r="A5814" s="0" t="s">
        <v>49</v>
      </c>
      <c r="B5814" s="0" t="s">
        <v>113</v>
      </c>
      <c r="C5814" s="0" t="s">
        <v>108</v>
      </c>
      <c r="D5814" s="116" t="n">
        <v>43282</v>
      </c>
      <c r="E5814" s="0" t="n">
        <v>0.005</v>
      </c>
      <c r="F5814" s="0" t="n">
        <v>3133109</v>
      </c>
      <c r="G5814" s="151" t="s">
        <v>111</v>
      </c>
      <c r="H5814" s="151" t="s">
        <v>111</v>
      </c>
      <c r="I5814" s="152" t="s">
        <v>112</v>
      </c>
    </row>
    <row r="5815" customFormat="false" ht="12.75" hidden="false" customHeight="false" outlineLevel="0" collapsed="false">
      <c r="A5815" s="0" t="s">
        <v>50</v>
      </c>
      <c r="B5815" s="0" t="s">
        <v>110</v>
      </c>
      <c r="C5815" s="0" t="s">
        <v>108</v>
      </c>
      <c r="D5815" s="116" t="n">
        <v>43282</v>
      </c>
      <c r="E5815" s="0" t="n">
        <v>0.41</v>
      </c>
      <c r="F5815" s="0" t="n">
        <v>3133110</v>
      </c>
      <c r="G5815" s="151" t="s">
        <v>111</v>
      </c>
      <c r="H5815" s="151" t="s">
        <v>111</v>
      </c>
      <c r="I5815" s="152" t="s">
        <v>112</v>
      </c>
    </row>
    <row r="5816" customFormat="false" ht="12.75" hidden="false" customHeight="false" outlineLevel="0" collapsed="false">
      <c r="A5816" s="0" t="s">
        <v>50</v>
      </c>
      <c r="B5816" s="0" t="s">
        <v>113</v>
      </c>
      <c r="C5816" s="0" t="s">
        <v>108</v>
      </c>
      <c r="D5816" s="116" t="n">
        <v>43282</v>
      </c>
      <c r="E5816" s="0" t="n">
        <v>-0.02</v>
      </c>
      <c r="F5816" s="0" t="n">
        <v>3133111</v>
      </c>
      <c r="G5816" s="151" t="s">
        <v>111</v>
      </c>
      <c r="H5816" s="151" t="s">
        <v>111</v>
      </c>
      <c r="I5816" s="152" t="s">
        <v>112</v>
      </c>
    </row>
    <row r="5817" customFormat="false" ht="12.75" hidden="false" customHeight="false" outlineLevel="0" collapsed="false">
      <c r="A5817" s="0" t="s">
        <v>51</v>
      </c>
      <c r="B5817" s="0" t="s">
        <v>110</v>
      </c>
      <c r="C5817" s="0" t="s">
        <v>108</v>
      </c>
      <c r="D5817" s="116" t="n">
        <v>43282</v>
      </c>
      <c r="E5817" s="0" t="n">
        <v>0.41</v>
      </c>
      <c r="F5817" s="0" t="n">
        <v>3133112</v>
      </c>
      <c r="G5817" s="151" t="s">
        <v>111</v>
      </c>
      <c r="H5817" s="151" t="s">
        <v>111</v>
      </c>
      <c r="I5817" s="152" t="s">
        <v>112</v>
      </c>
    </row>
    <row r="5818" customFormat="false" ht="12.75" hidden="false" customHeight="false" outlineLevel="0" collapsed="false">
      <c r="A5818" s="0" t="s">
        <v>51</v>
      </c>
      <c r="B5818" s="0" t="s">
        <v>113</v>
      </c>
      <c r="C5818" s="0" t="s">
        <v>108</v>
      </c>
      <c r="D5818" s="116" t="n">
        <v>43282</v>
      </c>
      <c r="E5818" s="0" t="n">
        <v>0.035</v>
      </c>
      <c r="F5818" s="0" t="n">
        <v>3133113</v>
      </c>
      <c r="G5818" s="151" t="s">
        <v>111</v>
      </c>
      <c r="H5818" s="151" t="s">
        <v>111</v>
      </c>
      <c r="I5818" s="152" t="s">
        <v>112</v>
      </c>
    </row>
    <row r="5819" customFormat="false" ht="12.75" hidden="false" customHeight="false" outlineLevel="0" collapsed="false">
      <c r="A5819" s="0" t="s">
        <v>52</v>
      </c>
      <c r="B5819" s="0" t="s">
        <v>110</v>
      </c>
      <c r="C5819" s="0" t="s">
        <v>108</v>
      </c>
      <c r="D5819" s="116" t="n">
        <v>43282</v>
      </c>
      <c r="E5819" s="0" t="n">
        <v>0.41</v>
      </c>
      <c r="F5819" s="0" t="n">
        <v>3133114</v>
      </c>
      <c r="G5819" s="151" t="s">
        <v>111</v>
      </c>
      <c r="H5819" s="151" t="s">
        <v>111</v>
      </c>
      <c r="I5819" s="152" t="s">
        <v>112</v>
      </c>
    </row>
    <row r="5820" customFormat="false" ht="12.75" hidden="false" customHeight="false" outlineLevel="0" collapsed="false">
      <c r="A5820" s="0" t="s">
        <v>52</v>
      </c>
      <c r="B5820" s="0" t="s">
        <v>113</v>
      </c>
      <c r="C5820" s="0" t="s">
        <v>108</v>
      </c>
      <c r="D5820" s="116" t="n">
        <v>43282</v>
      </c>
      <c r="E5820" s="0" t="n">
        <v>-0.02</v>
      </c>
      <c r="F5820" s="0" t="n">
        <v>3133115</v>
      </c>
      <c r="G5820" s="151" t="s">
        <v>111</v>
      </c>
      <c r="H5820" s="151" t="s">
        <v>111</v>
      </c>
      <c r="I5820" s="152" t="s">
        <v>112</v>
      </c>
    </row>
    <row r="5821" customFormat="false" ht="12.75" hidden="false" customHeight="false" outlineLevel="0" collapsed="false">
      <c r="A5821" s="0" t="s">
        <v>17</v>
      </c>
      <c r="B5821" s="0" t="s">
        <v>110</v>
      </c>
      <c r="C5821" s="0" t="s">
        <v>108</v>
      </c>
      <c r="D5821" s="116" t="n">
        <v>43282</v>
      </c>
      <c r="E5821" s="0" t="n">
        <v>0</v>
      </c>
      <c r="F5821" s="0" t="n">
        <v>3133116</v>
      </c>
      <c r="G5821" s="151" t="s">
        <v>111</v>
      </c>
      <c r="H5821" s="151" t="s">
        <v>111</v>
      </c>
      <c r="I5821" s="152" t="s">
        <v>112</v>
      </c>
    </row>
    <row r="5822" customFormat="false" ht="12.75" hidden="false" customHeight="false" outlineLevel="0" collapsed="false">
      <c r="A5822" s="0" t="s">
        <v>17</v>
      </c>
      <c r="B5822" s="0" t="s">
        <v>113</v>
      </c>
      <c r="C5822" s="0" t="s">
        <v>108</v>
      </c>
      <c r="D5822" s="116" t="n">
        <v>43282</v>
      </c>
      <c r="E5822" s="0" t="n">
        <v>0</v>
      </c>
      <c r="F5822" s="0" t="n">
        <v>3133117</v>
      </c>
      <c r="G5822" s="151" t="s">
        <v>111</v>
      </c>
      <c r="H5822" s="151" t="s">
        <v>111</v>
      </c>
      <c r="I5822" s="152" t="s">
        <v>112</v>
      </c>
    </row>
    <row r="5823" customFormat="false" ht="12.75" hidden="false" customHeight="false" outlineLevel="0" collapsed="false">
      <c r="A5823" s="0" t="s">
        <v>18</v>
      </c>
      <c r="B5823" s="0" t="s">
        <v>110</v>
      </c>
      <c r="C5823" s="0" t="s">
        <v>108</v>
      </c>
      <c r="D5823" s="116" t="n">
        <v>43282</v>
      </c>
      <c r="E5823" s="0" t="n">
        <v>0</v>
      </c>
      <c r="F5823" s="0" t="n">
        <v>3133118</v>
      </c>
      <c r="G5823" s="151" t="s">
        <v>111</v>
      </c>
      <c r="H5823" s="151" t="s">
        <v>111</v>
      </c>
      <c r="I5823" s="152" t="s">
        <v>112</v>
      </c>
    </row>
    <row r="5824" customFormat="false" ht="12.75" hidden="false" customHeight="false" outlineLevel="0" collapsed="false">
      <c r="A5824" s="0" t="s">
        <v>18</v>
      </c>
      <c r="B5824" s="0" t="s">
        <v>113</v>
      </c>
      <c r="C5824" s="0" t="s">
        <v>108</v>
      </c>
      <c r="D5824" s="116" t="n">
        <v>43282</v>
      </c>
      <c r="E5824" s="0" t="n">
        <v>0</v>
      </c>
      <c r="F5824" s="0" t="n">
        <v>3133119</v>
      </c>
      <c r="G5824" s="151" t="s">
        <v>111</v>
      </c>
      <c r="H5824" s="151" t="s">
        <v>111</v>
      </c>
      <c r="I5824" s="152" t="s">
        <v>112</v>
      </c>
    </row>
    <row r="5825" customFormat="false" ht="12.75" hidden="false" customHeight="false" outlineLevel="0" collapsed="false">
      <c r="A5825" s="0" t="s">
        <v>19</v>
      </c>
      <c r="B5825" s="0" t="s">
        <v>110</v>
      </c>
      <c r="C5825" s="0" t="s">
        <v>108</v>
      </c>
      <c r="D5825" s="116" t="n">
        <v>43282</v>
      </c>
      <c r="E5825" s="0" t="n">
        <v>0</v>
      </c>
      <c r="F5825" s="0" t="n">
        <v>3133120</v>
      </c>
      <c r="G5825" s="151" t="s">
        <v>111</v>
      </c>
      <c r="H5825" s="151" t="s">
        <v>111</v>
      </c>
      <c r="I5825" s="152" t="s">
        <v>112</v>
      </c>
    </row>
    <row r="5826" customFormat="false" ht="12.75" hidden="false" customHeight="false" outlineLevel="0" collapsed="false">
      <c r="A5826" s="0" t="s">
        <v>19</v>
      </c>
      <c r="B5826" s="0" t="s">
        <v>113</v>
      </c>
      <c r="C5826" s="0" t="s">
        <v>108</v>
      </c>
      <c r="D5826" s="116" t="n">
        <v>43282</v>
      </c>
      <c r="E5826" s="0" t="n">
        <v>0</v>
      </c>
      <c r="F5826" s="0" t="n">
        <v>3133121</v>
      </c>
      <c r="G5826" s="151" t="s">
        <v>111</v>
      </c>
      <c r="H5826" s="151" t="s">
        <v>111</v>
      </c>
      <c r="I5826" s="152" t="s">
        <v>112</v>
      </c>
    </row>
    <row r="5827" customFormat="false" ht="12.75" hidden="false" customHeight="false" outlineLevel="0" collapsed="false">
      <c r="A5827" s="0" t="s">
        <v>21</v>
      </c>
      <c r="B5827" s="0" t="s">
        <v>110</v>
      </c>
      <c r="C5827" s="0" t="s">
        <v>108</v>
      </c>
      <c r="D5827" s="116" t="n">
        <v>43282</v>
      </c>
      <c r="E5827" s="0" t="n">
        <v>0</v>
      </c>
      <c r="F5827" s="0" t="n">
        <v>3133122</v>
      </c>
      <c r="G5827" s="151" t="s">
        <v>111</v>
      </c>
      <c r="H5827" s="151" t="s">
        <v>111</v>
      </c>
      <c r="I5827" s="152" t="s">
        <v>112</v>
      </c>
    </row>
    <row r="5828" customFormat="false" ht="12.75" hidden="false" customHeight="false" outlineLevel="0" collapsed="false">
      <c r="A5828" s="0" t="s">
        <v>21</v>
      </c>
      <c r="B5828" s="0" t="s">
        <v>113</v>
      </c>
      <c r="C5828" s="0" t="s">
        <v>108</v>
      </c>
      <c r="D5828" s="116" t="n">
        <v>43282</v>
      </c>
      <c r="E5828" s="0" t="n">
        <v>0</v>
      </c>
      <c r="F5828" s="0" t="n">
        <v>3133123</v>
      </c>
      <c r="G5828" s="151" t="s">
        <v>111</v>
      </c>
      <c r="H5828" s="151" t="s">
        <v>111</v>
      </c>
      <c r="I5828" s="152" t="s">
        <v>112</v>
      </c>
    </row>
    <row r="5829" customFormat="false" ht="12.75" hidden="false" customHeight="false" outlineLevel="0" collapsed="false">
      <c r="A5829" s="0" t="s">
        <v>73</v>
      </c>
      <c r="B5829" s="0" t="s">
        <v>80</v>
      </c>
      <c r="C5829" s="0" t="s">
        <v>108</v>
      </c>
      <c r="D5829" s="116" t="n">
        <v>43282</v>
      </c>
      <c r="E5829" s="0" t="n">
        <v>0.005</v>
      </c>
      <c r="F5829" s="0" t="n">
        <v>3133124</v>
      </c>
      <c r="G5829" s="151" t="s">
        <v>111</v>
      </c>
      <c r="H5829" s="151" t="s">
        <v>111</v>
      </c>
      <c r="I5829" s="152" t="s">
        <v>112</v>
      </c>
    </row>
    <row r="5830" customFormat="false" ht="12.75" hidden="false" customHeight="false" outlineLevel="0" collapsed="false">
      <c r="A5830" s="0" t="s">
        <v>74</v>
      </c>
      <c r="B5830" s="0" t="s">
        <v>80</v>
      </c>
      <c r="C5830" s="0" t="s">
        <v>108</v>
      </c>
      <c r="D5830" s="116" t="n">
        <v>43282</v>
      </c>
      <c r="E5830" s="0" t="n">
        <v>0.035</v>
      </c>
      <c r="F5830" s="0" t="n">
        <v>3133125</v>
      </c>
      <c r="G5830" s="151" t="s">
        <v>111</v>
      </c>
      <c r="H5830" s="151" t="s">
        <v>111</v>
      </c>
      <c r="I5830" s="152" t="s">
        <v>112</v>
      </c>
    </row>
    <row r="5831" customFormat="false" ht="12.75" hidden="false" customHeight="false" outlineLevel="0" collapsed="false">
      <c r="A5831" s="0" t="s">
        <v>75</v>
      </c>
      <c r="B5831" s="0" t="s">
        <v>80</v>
      </c>
      <c r="C5831" s="0" t="s">
        <v>108</v>
      </c>
      <c r="D5831" s="116" t="n">
        <v>43282</v>
      </c>
      <c r="E5831" s="0" t="n">
        <v>-0.02</v>
      </c>
      <c r="F5831" s="0" t="n">
        <v>3133126</v>
      </c>
      <c r="G5831" s="151" t="s">
        <v>111</v>
      </c>
      <c r="H5831" s="151" t="s">
        <v>111</v>
      </c>
      <c r="I5831" s="152" t="s">
        <v>112</v>
      </c>
    </row>
    <row r="5832" customFormat="false" ht="12.75" hidden="false" customHeight="false" outlineLevel="0" collapsed="false">
      <c r="A5832" s="0" t="s">
        <v>76</v>
      </c>
      <c r="B5832" s="0" t="s">
        <v>80</v>
      </c>
      <c r="C5832" s="0" t="s">
        <v>108</v>
      </c>
      <c r="D5832" s="116" t="n">
        <v>43282</v>
      </c>
      <c r="E5832" s="0" t="n">
        <v>0.035</v>
      </c>
      <c r="F5832" s="0" t="n">
        <v>3133127</v>
      </c>
      <c r="G5832" s="151" t="s">
        <v>111</v>
      </c>
      <c r="H5832" s="151" t="s">
        <v>111</v>
      </c>
      <c r="I5832" s="152" t="s">
        <v>112</v>
      </c>
    </row>
    <row r="5833" customFormat="false" ht="12.75" hidden="false" customHeight="false" outlineLevel="0" collapsed="false">
      <c r="A5833" s="0" t="s">
        <v>72</v>
      </c>
      <c r="B5833" s="0" t="s">
        <v>80</v>
      </c>
      <c r="C5833" s="0" t="s">
        <v>108</v>
      </c>
      <c r="D5833" s="116" t="n">
        <v>43282</v>
      </c>
      <c r="E5833" s="158" t="n">
        <v>43313</v>
      </c>
      <c r="F5833" s="0" t="n">
        <v>2756513</v>
      </c>
      <c r="G5833" s="151" t="s">
        <v>111</v>
      </c>
      <c r="H5833" s="151" t="s">
        <v>111</v>
      </c>
      <c r="I5833" s="152" t="s">
        <v>109</v>
      </c>
    </row>
    <row r="5834" customFormat="false" ht="12.75" hidden="false" customHeight="false" outlineLevel="0" collapsed="false">
      <c r="A5834" s="0" t="s">
        <v>59</v>
      </c>
      <c r="B5834" s="0" t="s">
        <v>110</v>
      </c>
      <c r="C5834" s="0" t="s">
        <v>108</v>
      </c>
      <c r="D5834" s="116" t="n">
        <v>43313</v>
      </c>
      <c r="E5834" s="0" t="n">
        <v>0.4</v>
      </c>
      <c r="F5834" s="0" t="n">
        <v>3133100</v>
      </c>
      <c r="G5834" s="151" t="s">
        <v>111</v>
      </c>
      <c r="H5834" s="151" t="s">
        <v>111</v>
      </c>
      <c r="I5834" s="152" t="s">
        <v>112</v>
      </c>
    </row>
    <row r="5835" customFormat="false" ht="12.75" hidden="false" customHeight="false" outlineLevel="0" collapsed="false">
      <c r="A5835" s="0" t="s">
        <v>59</v>
      </c>
      <c r="B5835" s="0" t="s">
        <v>113</v>
      </c>
      <c r="C5835" s="0" t="s">
        <v>108</v>
      </c>
      <c r="D5835" s="116" t="n">
        <v>43313</v>
      </c>
      <c r="E5835" s="0" t="n">
        <v>0.02</v>
      </c>
      <c r="F5835" s="0" t="n">
        <v>3133101</v>
      </c>
      <c r="G5835" s="151" t="s">
        <v>111</v>
      </c>
      <c r="H5835" s="151" t="s">
        <v>111</v>
      </c>
      <c r="I5835" s="152" t="s">
        <v>112</v>
      </c>
    </row>
    <row r="5836" customFormat="false" ht="12.75" hidden="false" customHeight="false" outlineLevel="0" collapsed="false">
      <c r="A5836" s="0" t="s">
        <v>60</v>
      </c>
      <c r="B5836" s="0" t="s">
        <v>110</v>
      </c>
      <c r="C5836" s="0" t="s">
        <v>108</v>
      </c>
      <c r="D5836" s="116" t="n">
        <v>43313</v>
      </c>
      <c r="E5836" s="0" t="n">
        <v>0.4</v>
      </c>
      <c r="F5836" s="0" t="n">
        <v>3133102</v>
      </c>
      <c r="G5836" s="151" t="s">
        <v>111</v>
      </c>
      <c r="H5836" s="151" t="s">
        <v>111</v>
      </c>
      <c r="I5836" s="152" t="s">
        <v>112</v>
      </c>
    </row>
    <row r="5837" customFormat="false" ht="12.75" hidden="false" customHeight="false" outlineLevel="0" collapsed="false">
      <c r="A5837" s="0" t="s">
        <v>60</v>
      </c>
      <c r="B5837" s="0" t="s">
        <v>113</v>
      </c>
      <c r="C5837" s="0" t="s">
        <v>108</v>
      </c>
      <c r="D5837" s="116" t="n">
        <v>43313</v>
      </c>
      <c r="E5837" s="0" t="n">
        <v>0.07</v>
      </c>
      <c r="F5837" s="0" t="n">
        <v>3133103</v>
      </c>
      <c r="G5837" s="151" t="s">
        <v>111</v>
      </c>
      <c r="H5837" s="151" t="s">
        <v>111</v>
      </c>
      <c r="I5837" s="152" t="s">
        <v>112</v>
      </c>
    </row>
    <row r="5838" customFormat="false" ht="12.75" hidden="false" customHeight="false" outlineLevel="0" collapsed="false">
      <c r="A5838" s="0" t="s">
        <v>61</v>
      </c>
      <c r="B5838" s="0" t="s">
        <v>110</v>
      </c>
      <c r="C5838" s="0" t="s">
        <v>108</v>
      </c>
      <c r="D5838" s="116" t="n">
        <v>43313</v>
      </c>
      <c r="E5838" s="0" t="n">
        <v>0.4</v>
      </c>
      <c r="F5838" s="0" t="n">
        <v>3133104</v>
      </c>
      <c r="G5838" s="151" t="s">
        <v>111</v>
      </c>
      <c r="H5838" s="151" t="s">
        <v>111</v>
      </c>
      <c r="I5838" s="152" t="s">
        <v>112</v>
      </c>
    </row>
    <row r="5839" customFormat="false" ht="12.75" hidden="false" customHeight="false" outlineLevel="0" collapsed="false">
      <c r="A5839" s="0" t="s">
        <v>61</v>
      </c>
      <c r="B5839" s="0" t="s">
        <v>113</v>
      </c>
      <c r="C5839" s="0" t="s">
        <v>108</v>
      </c>
      <c r="D5839" s="116" t="n">
        <v>43313</v>
      </c>
      <c r="E5839" s="0" t="n">
        <v>0.02</v>
      </c>
      <c r="F5839" s="0" t="n">
        <v>3133105</v>
      </c>
      <c r="G5839" s="151" t="s">
        <v>111</v>
      </c>
      <c r="H5839" s="151" t="s">
        <v>111</v>
      </c>
      <c r="I5839" s="152" t="s">
        <v>112</v>
      </c>
    </row>
    <row r="5840" customFormat="false" ht="12.75" hidden="false" customHeight="false" outlineLevel="0" collapsed="false">
      <c r="A5840" s="0" t="s">
        <v>62</v>
      </c>
      <c r="B5840" s="0" t="s">
        <v>110</v>
      </c>
      <c r="C5840" s="0" t="s">
        <v>108</v>
      </c>
      <c r="D5840" s="116" t="n">
        <v>43313</v>
      </c>
      <c r="E5840" s="0" t="n">
        <v>0.4</v>
      </c>
      <c r="F5840" s="0" t="n">
        <v>3133106</v>
      </c>
      <c r="G5840" s="151" t="s">
        <v>111</v>
      </c>
      <c r="H5840" s="151" t="s">
        <v>111</v>
      </c>
      <c r="I5840" s="152" t="s">
        <v>112</v>
      </c>
    </row>
    <row r="5841" customFormat="false" ht="12.75" hidden="false" customHeight="false" outlineLevel="0" collapsed="false">
      <c r="A5841" s="0" t="s">
        <v>62</v>
      </c>
      <c r="B5841" s="0" t="s">
        <v>113</v>
      </c>
      <c r="C5841" s="0" t="s">
        <v>108</v>
      </c>
      <c r="D5841" s="116" t="n">
        <v>43313</v>
      </c>
      <c r="E5841" s="0" t="n">
        <v>0.07</v>
      </c>
      <c r="F5841" s="0" t="n">
        <v>3133107</v>
      </c>
      <c r="G5841" s="151" t="s">
        <v>111</v>
      </c>
      <c r="H5841" s="151" t="s">
        <v>111</v>
      </c>
      <c r="I5841" s="152" t="s">
        <v>112</v>
      </c>
    </row>
    <row r="5842" customFormat="false" ht="12.75" hidden="false" customHeight="false" outlineLevel="0" collapsed="false">
      <c r="A5842" s="0" t="s">
        <v>49</v>
      </c>
      <c r="B5842" s="0" t="s">
        <v>110</v>
      </c>
      <c r="C5842" s="0" t="s">
        <v>108</v>
      </c>
      <c r="D5842" s="116" t="n">
        <v>43313</v>
      </c>
      <c r="E5842" s="0" t="n">
        <v>0.35</v>
      </c>
      <c r="F5842" s="0" t="n">
        <v>3133108</v>
      </c>
      <c r="G5842" s="151" t="s">
        <v>111</v>
      </c>
      <c r="H5842" s="151" t="s">
        <v>111</v>
      </c>
      <c r="I5842" s="152" t="s">
        <v>112</v>
      </c>
    </row>
    <row r="5843" customFormat="false" ht="12.75" hidden="false" customHeight="false" outlineLevel="0" collapsed="false">
      <c r="A5843" s="0" t="s">
        <v>49</v>
      </c>
      <c r="B5843" s="0" t="s">
        <v>113</v>
      </c>
      <c r="C5843" s="0" t="s">
        <v>108</v>
      </c>
      <c r="D5843" s="116" t="n">
        <v>43313</v>
      </c>
      <c r="E5843" s="0" t="n">
        <v>-0.005</v>
      </c>
      <c r="F5843" s="0" t="n">
        <v>3133109</v>
      </c>
      <c r="G5843" s="151" t="s">
        <v>111</v>
      </c>
      <c r="H5843" s="151" t="s">
        <v>111</v>
      </c>
      <c r="I5843" s="152" t="s">
        <v>112</v>
      </c>
    </row>
    <row r="5844" customFormat="false" ht="12.75" hidden="false" customHeight="false" outlineLevel="0" collapsed="false">
      <c r="A5844" s="0" t="s">
        <v>50</v>
      </c>
      <c r="B5844" s="0" t="s">
        <v>110</v>
      </c>
      <c r="C5844" s="0" t="s">
        <v>108</v>
      </c>
      <c r="D5844" s="116" t="n">
        <v>43313</v>
      </c>
      <c r="E5844" s="0" t="n">
        <v>0.41</v>
      </c>
      <c r="F5844" s="0" t="n">
        <v>3133110</v>
      </c>
      <c r="G5844" s="151" t="s">
        <v>111</v>
      </c>
      <c r="H5844" s="151" t="s">
        <v>111</v>
      </c>
      <c r="I5844" s="152" t="s">
        <v>112</v>
      </c>
    </row>
    <row r="5845" customFormat="false" ht="12.75" hidden="false" customHeight="false" outlineLevel="0" collapsed="false">
      <c r="A5845" s="0" t="s">
        <v>50</v>
      </c>
      <c r="B5845" s="0" t="s">
        <v>113</v>
      </c>
      <c r="C5845" s="0" t="s">
        <v>108</v>
      </c>
      <c r="D5845" s="116" t="n">
        <v>43313</v>
      </c>
      <c r="E5845" s="0" t="n">
        <v>-0.02</v>
      </c>
      <c r="F5845" s="0" t="n">
        <v>3133111</v>
      </c>
      <c r="G5845" s="151" t="s">
        <v>111</v>
      </c>
      <c r="H5845" s="151" t="s">
        <v>111</v>
      </c>
      <c r="I5845" s="152" t="s">
        <v>112</v>
      </c>
    </row>
    <row r="5846" customFormat="false" ht="12.75" hidden="false" customHeight="false" outlineLevel="0" collapsed="false">
      <c r="A5846" s="0" t="s">
        <v>51</v>
      </c>
      <c r="B5846" s="0" t="s">
        <v>110</v>
      </c>
      <c r="C5846" s="0" t="s">
        <v>108</v>
      </c>
      <c r="D5846" s="116" t="n">
        <v>43313</v>
      </c>
      <c r="E5846" s="0" t="n">
        <v>0.41</v>
      </c>
      <c r="F5846" s="0" t="n">
        <v>3133112</v>
      </c>
      <c r="G5846" s="151" t="s">
        <v>111</v>
      </c>
      <c r="H5846" s="151" t="s">
        <v>111</v>
      </c>
      <c r="I5846" s="152" t="s">
        <v>112</v>
      </c>
    </row>
    <row r="5847" customFormat="false" ht="12.75" hidden="false" customHeight="false" outlineLevel="0" collapsed="false">
      <c r="A5847" s="0" t="s">
        <v>51</v>
      </c>
      <c r="B5847" s="0" t="s">
        <v>113</v>
      </c>
      <c r="C5847" s="0" t="s">
        <v>108</v>
      </c>
      <c r="D5847" s="116" t="n">
        <v>43313</v>
      </c>
      <c r="E5847" s="0" t="n">
        <v>0.01</v>
      </c>
      <c r="F5847" s="0" t="n">
        <v>3133113</v>
      </c>
      <c r="G5847" s="151" t="s">
        <v>111</v>
      </c>
      <c r="H5847" s="151" t="s">
        <v>111</v>
      </c>
      <c r="I5847" s="152" t="s">
        <v>112</v>
      </c>
    </row>
    <row r="5848" customFormat="false" ht="12.75" hidden="false" customHeight="false" outlineLevel="0" collapsed="false">
      <c r="A5848" s="0" t="s">
        <v>52</v>
      </c>
      <c r="B5848" s="0" t="s">
        <v>110</v>
      </c>
      <c r="C5848" s="0" t="s">
        <v>108</v>
      </c>
      <c r="D5848" s="116" t="n">
        <v>43313</v>
      </c>
      <c r="E5848" s="0" t="n">
        <v>0.41</v>
      </c>
      <c r="F5848" s="0" t="n">
        <v>3133114</v>
      </c>
      <c r="G5848" s="151" t="s">
        <v>111</v>
      </c>
      <c r="H5848" s="151" t="s">
        <v>111</v>
      </c>
      <c r="I5848" s="152" t="s">
        <v>112</v>
      </c>
    </row>
    <row r="5849" customFormat="false" ht="12.75" hidden="false" customHeight="false" outlineLevel="0" collapsed="false">
      <c r="A5849" s="0" t="s">
        <v>52</v>
      </c>
      <c r="B5849" s="0" t="s">
        <v>113</v>
      </c>
      <c r="C5849" s="0" t="s">
        <v>108</v>
      </c>
      <c r="D5849" s="116" t="n">
        <v>43313</v>
      </c>
      <c r="E5849" s="0" t="n">
        <v>-0.02</v>
      </c>
      <c r="F5849" s="0" t="n">
        <v>3133115</v>
      </c>
      <c r="G5849" s="151" t="s">
        <v>111</v>
      </c>
      <c r="H5849" s="151" t="s">
        <v>111</v>
      </c>
      <c r="I5849" s="152" t="s">
        <v>112</v>
      </c>
    </row>
    <row r="5850" customFormat="false" ht="12.75" hidden="false" customHeight="false" outlineLevel="0" collapsed="false">
      <c r="A5850" s="0" t="s">
        <v>17</v>
      </c>
      <c r="B5850" s="0" t="s">
        <v>110</v>
      </c>
      <c r="C5850" s="0" t="s">
        <v>108</v>
      </c>
      <c r="D5850" s="116" t="n">
        <v>43313</v>
      </c>
      <c r="E5850" s="0" t="n">
        <v>0</v>
      </c>
      <c r="F5850" s="0" t="n">
        <v>3133116</v>
      </c>
      <c r="G5850" s="151" t="s">
        <v>111</v>
      </c>
      <c r="H5850" s="151" t="s">
        <v>111</v>
      </c>
      <c r="I5850" s="152" t="s">
        <v>112</v>
      </c>
    </row>
    <row r="5851" customFormat="false" ht="12.75" hidden="false" customHeight="false" outlineLevel="0" collapsed="false">
      <c r="A5851" s="0" t="s">
        <v>17</v>
      </c>
      <c r="B5851" s="0" t="s">
        <v>113</v>
      </c>
      <c r="C5851" s="0" t="s">
        <v>108</v>
      </c>
      <c r="D5851" s="116" t="n">
        <v>43313</v>
      </c>
      <c r="E5851" s="0" t="n">
        <v>0</v>
      </c>
      <c r="F5851" s="0" t="n">
        <v>3133117</v>
      </c>
      <c r="G5851" s="151" t="s">
        <v>111</v>
      </c>
      <c r="H5851" s="151" t="s">
        <v>111</v>
      </c>
      <c r="I5851" s="152" t="s">
        <v>112</v>
      </c>
    </row>
    <row r="5852" customFormat="false" ht="12.75" hidden="false" customHeight="false" outlineLevel="0" collapsed="false">
      <c r="A5852" s="0" t="s">
        <v>18</v>
      </c>
      <c r="B5852" s="0" t="s">
        <v>110</v>
      </c>
      <c r="C5852" s="0" t="s">
        <v>108</v>
      </c>
      <c r="D5852" s="116" t="n">
        <v>43313</v>
      </c>
      <c r="E5852" s="0" t="n">
        <v>0</v>
      </c>
      <c r="F5852" s="0" t="n">
        <v>3133118</v>
      </c>
      <c r="G5852" s="151" t="s">
        <v>111</v>
      </c>
      <c r="H5852" s="151" t="s">
        <v>111</v>
      </c>
      <c r="I5852" s="152" t="s">
        <v>112</v>
      </c>
    </row>
    <row r="5853" customFormat="false" ht="12.75" hidden="false" customHeight="false" outlineLevel="0" collapsed="false">
      <c r="A5853" s="0" t="s">
        <v>18</v>
      </c>
      <c r="B5853" s="0" t="s">
        <v>113</v>
      </c>
      <c r="C5853" s="0" t="s">
        <v>108</v>
      </c>
      <c r="D5853" s="116" t="n">
        <v>43313</v>
      </c>
      <c r="E5853" s="0" t="n">
        <v>0</v>
      </c>
      <c r="F5853" s="0" t="n">
        <v>3133119</v>
      </c>
      <c r="G5853" s="151" t="s">
        <v>111</v>
      </c>
      <c r="H5853" s="151" t="s">
        <v>111</v>
      </c>
      <c r="I5853" s="152" t="s">
        <v>112</v>
      </c>
    </row>
    <row r="5854" customFormat="false" ht="12.75" hidden="false" customHeight="false" outlineLevel="0" collapsed="false">
      <c r="A5854" s="0" t="s">
        <v>19</v>
      </c>
      <c r="B5854" s="0" t="s">
        <v>110</v>
      </c>
      <c r="C5854" s="0" t="s">
        <v>108</v>
      </c>
      <c r="D5854" s="116" t="n">
        <v>43313</v>
      </c>
      <c r="E5854" s="0" t="n">
        <v>0</v>
      </c>
      <c r="F5854" s="0" t="n">
        <v>3133120</v>
      </c>
      <c r="G5854" s="151" t="s">
        <v>111</v>
      </c>
      <c r="H5854" s="151" t="s">
        <v>111</v>
      </c>
      <c r="I5854" s="152" t="s">
        <v>112</v>
      </c>
    </row>
    <row r="5855" customFormat="false" ht="12.75" hidden="false" customHeight="false" outlineLevel="0" collapsed="false">
      <c r="A5855" s="0" t="s">
        <v>19</v>
      </c>
      <c r="B5855" s="0" t="s">
        <v>113</v>
      </c>
      <c r="C5855" s="0" t="s">
        <v>108</v>
      </c>
      <c r="D5855" s="116" t="n">
        <v>43313</v>
      </c>
      <c r="E5855" s="0" t="n">
        <v>0</v>
      </c>
      <c r="F5855" s="0" t="n">
        <v>3133121</v>
      </c>
      <c r="G5855" s="151" t="s">
        <v>111</v>
      </c>
      <c r="H5855" s="151" t="s">
        <v>111</v>
      </c>
      <c r="I5855" s="152" t="s">
        <v>112</v>
      </c>
    </row>
    <row r="5856" customFormat="false" ht="12.75" hidden="false" customHeight="false" outlineLevel="0" collapsed="false">
      <c r="A5856" s="0" t="s">
        <v>21</v>
      </c>
      <c r="B5856" s="0" t="s">
        <v>110</v>
      </c>
      <c r="C5856" s="0" t="s">
        <v>108</v>
      </c>
      <c r="D5856" s="116" t="n">
        <v>43313</v>
      </c>
      <c r="E5856" s="0" t="n">
        <v>0</v>
      </c>
      <c r="F5856" s="0" t="n">
        <v>3133122</v>
      </c>
      <c r="G5856" s="151" t="s">
        <v>111</v>
      </c>
      <c r="H5856" s="151" t="s">
        <v>111</v>
      </c>
      <c r="I5856" s="152" t="s">
        <v>112</v>
      </c>
    </row>
    <row r="5857" customFormat="false" ht="12.75" hidden="false" customHeight="false" outlineLevel="0" collapsed="false">
      <c r="A5857" s="0" t="s">
        <v>21</v>
      </c>
      <c r="B5857" s="0" t="s">
        <v>113</v>
      </c>
      <c r="C5857" s="0" t="s">
        <v>108</v>
      </c>
      <c r="D5857" s="116" t="n">
        <v>43313</v>
      </c>
      <c r="E5857" s="0" t="n">
        <v>0</v>
      </c>
      <c r="F5857" s="0" t="n">
        <v>3133123</v>
      </c>
      <c r="G5857" s="151" t="s">
        <v>111</v>
      </c>
      <c r="H5857" s="151" t="s">
        <v>111</v>
      </c>
      <c r="I5857" s="152" t="s">
        <v>112</v>
      </c>
    </row>
    <row r="5858" customFormat="false" ht="12.75" hidden="false" customHeight="false" outlineLevel="0" collapsed="false">
      <c r="A5858" s="0" t="s">
        <v>73</v>
      </c>
      <c r="B5858" s="0" t="s">
        <v>80</v>
      </c>
      <c r="C5858" s="0" t="s">
        <v>108</v>
      </c>
      <c r="D5858" s="116" t="n">
        <v>43313</v>
      </c>
      <c r="E5858" s="0" t="n">
        <v>-0.005</v>
      </c>
      <c r="F5858" s="0" t="n">
        <v>3133124</v>
      </c>
      <c r="G5858" s="151" t="s">
        <v>111</v>
      </c>
      <c r="H5858" s="151" t="s">
        <v>111</v>
      </c>
      <c r="I5858" s="152" t="s">
        <v>112</v>
      </c>
    </row>
    <row r="5859" customFormat="false" ht="12.75" hidden="false" customHeight="false" outlineLevel="0" collapsed="false">
      <c r="A5859" s="0" t="s">
        <v>74</v>
      </c>
      <c r="B5859" s="0" t="s">
        <v>80</v>
      </c>
      <c r="C5859" s="0" t="s">
        <v>108</v>
      </c>
      <c r="D5859" s="116" t="n">
        <v>43313</v>
      </c>
      <c r="E5859" s="0" t="n">
        <v>0.01</v>
      </c>
      <c r="F5859" s="0" t="n">
        <v>3133125</v>
      </c>
      <c r="G5859" s="151" t="s">
        <v>111</v>
      </c>
      <c r="H5859" s="151" t="s">
        <v>111</v>
      </c>
      <c r="I5859" s="152" t="s">
        <v>112</v>
      </c>
    </row>
    <row r="5860" customFormat="false" ht="12.75" hidden="false" customHeight="false" outlineLevel="0" collapsed="false">
      <c r="A5860" s="0" t="s">
        <v>75</v>
      </c>
      <c r="B5860" s="0" t="s">
        <v>80</v>
      </c>
      <c r="C5860" s="0" t="s">
        <v>108</v>
      </c>
      <c r="D5860" s="116" t="n">
        <v>43313</v>
      </c>
      <c r="E5860" s="0" t="n">
        <v>-0.02</v>
      </c>
      <c r="F5860" s="0" t="n">
        <v>3133126</v>
      </c>
      <c r="G5860" s="151" t="s">
        <v>111</v>
      </c>
      <c r="H5860" s="151" t="s">
        <v>111</v>
      </c>
      <c r="I5860" s="152" t="s">
        <v>112</v>
      </c>
    </row>
    <row r="5861" customFormat="false" ht="12.75" hidden="false" customHeight="false" outlineLevel="0" collapsed="false">
      <c r="A5861" s="0" t="s">
        <v>76</v>
      </c>
      <c r="B5861" s="0" t="s">
        <v>80</v>
      </c>
      <c r="C5861" s="0" t="s">
        <v>108</v>
      </c>
      <c r="D5861" s="116" t="n">
        <v>43313</v>
      </c>
      <c r="E5861" s="0" t="n">
        <v>0.01</v>
      </c>
      <c r="F5861" s="0" t="n">
        <v>3133127</v>
      </c>
      <c r="G5861" s="151" t="s">
        <v>111</v>
      </c>
      <c r="H5861" s="151" t="s">
        <v>111</v>
      </c>
      <c r="I5861" s="152" t="s">
        <v>112</v>
      </c>
    </row>
    <row r="5862" customFormat="false" ht="12.75" hidden="false" customHeight="false" outlineLevel="0" collapsed="false">
      <c r="A5862" s="0" t="s">
        <v>72</v>
      </c>
      <c r="B5862" s="0" t="s">
        <v>80</v>
      </c>
      <c r="C5862" s="0" t="s">
        <v>108</v>
      </c>
      <c r="D5862" s="116" t="n">
        <v>43313</v>
      </c>
      <c r="E5862" s="158" t="n">
        <v>43344</v>
      </c>
      <c r="F5862" s="0" t="n">
        <v>2756542</v>
      </c>
      <c r="G5862" s="151" t="s">
        <v>111</v>
      </c>
      <c r="H5862" s="151" t="s">
        <v>111</v>
      </c>
      <c r="I5862" s="152" t="s">
        <v>109</v>
      </c>
    </row>
    <row r="5863" customFormat="false" ht="12.75" hidden="false" customHeight="false" outlineLevel="0" collapsed="false">
      <c r="A5863" s="0" t="s">
        <v>59</v>
      </c>
      <c r="B5863" s="0" t="s">
        <v>110</v>
      </c>
      <c r="C5863" s="0" t="s">
        <v>108</v>
      </c>
      <c r="D5863" s="116" t="n">
        <v>43344</v>
      </c>
      <c r="E5863" s="0" t="n">
        <v>0.3975</v>
      </c>
      <c r="F5863" s="0" t="n">
        <v>3133100</v>
      </c>
      <c r="G5863" s="151" t="s">
        <v>111</v>
      </c>
      <c r="H5863" s="151" t="s">
        <v>111</v>
      </c>
      <c r="I5863" s="152" t="s">
        <v>112</v>
      </c>
    </row>
    <row r="5864" customFormat="false" ht="12.75" hidden="false" customHeight="false" outlineLevel="0" collapsed="false">
      <c r="A5864" s="0" t="s">
        <v>59</v>
      </c>
      <c r="B5864" s="0" t="s">
        <v>113</v>
      </c>
      <c r="C5864" s="0" t="s">
        <v>108</v>
      </c>
      <c r="D5864" s="116" t="n">
        <v>43344</v>
      </c>
      <c r="E5864" s="0" t="n">
        <v>0.02</v>
      </c>
      <c r="F5864" s="0" t="n">
        <v>3133101</v>
      </c>
      <c r="G5864" s="151" t="s">
        <v>111</v>
      </c>
      <c r="H5864" s="151" t="s">
        <v>111</v>
      </c>
      <c r="I5864" s="152" t="s">
        <v>112</v>
      </c>
    </row>
    <row r="5865" customFormat="false" ht="12.75" hidden="false" customHeight="false" outlineLevel="0" collapsed="false">
      <c r="A5865" s="0" t="s">
        <v>60</v>
      </c>
      <c r="B5865" s="0" t="s">
        <v>110</v>
      </c>
      <c r="C5865" s="0" t="s">
        <v>108</v>
      </c>
      <c r="D5865" s="116" t="n">
        <v>43344</v>
      </c>
      <c r="E5865" s="0" t="n">
        <v>0.3975</v>
      </c>
      <c r="F5865" s="0" t="n">
        <v>3133102</v>
      </c>
      <c r="G5865" s="151" t="s">
        <v>111</v>
      </c>
      <c r="H5865" s="151" t="s">
        <v>111</v>
      </c>
      <c r="I5865" s="152" t="s">
        <v>112</v>
      </c>
    </row>
    <row r="5866" customFormat="false" ht="12.75" hidden="false" customHeight="false" outlineLevel="0" collapsed="false">
      <c r="A5866" s="0" t="s">
        <v>60</v>
      </c>
      <c r="B5866" s="0" t="s">
        <v>113</v>
      </c>
      <c r="C5866" s="0" t="s">
        <v>108</v>
      </c>
      <c r="D5866" s="116" t="n">
        <v>43344</v>
      </c>
      <c r="E5866" s="0" t="n">
        <v>0.05</v>
      </c>
      <c r="F5866" s="0" t="n">
        <v>3133103</v>
      </c>
      <c r="G5866" s="151" t="s">
        <v>111</v>
      </c>
      <c r="H5866" s="151" t="s">
        <v>111</v>
      </c>
      <c r="I5866" s="152" t="s">
        <v>112</v>
      </c>
    </row>
    <row r="5867" customFormat="false" ht="12.75" hidden="false" customHeight="false" outlineLevel="0" collapsed="false">
      <c r="A5867" s="0" t="s">
        <v>61</v>
      </c>
      <c r="B5867" s="0" t="s">
        <v>110</v>
      </c>
      <c r="C5867" s="0" t="s">
        <v>108</v>
      </c>
      <c r="D5867" s="116" t="n">
        <v>43344</v>
      </c>
      <c r="E5867" s="0" t="n">
        <v>0.3975</v>
      </c>
      <c r="F5867" s="0" t="n">
        <v>3133104</v>
      </c>
      <c r="G5867" s="151" t="s">
        <v>111</v>
      </c>
      <c r="H5867" s="151" t="s">
        <v>111</v>
      </c>
      <c r="I5867" s="152" t="s">
        <v>112</v>
      </c>
    </row>
    <row r="5868" customFormat="false" ht="12.75" hidden="false" customHeight="false" outlineLevel="0" collapsed="false">
      <c r="A5868" s="0" t="s">
        <v>61</v>
      </c>
      <c r="B5868" s="0" t="s">
        <v>113</v>
      </c>
      <c r="C5868" s="0" t="s">
        <v>108</v>
      </c>
      <c r="D5868" s="116" t="n">
        <v>43344</v>
      </c>
      <c r="E5868" s="0" t="n">
        <v>0.02</v>
      </c>
      <c r="F5868" s="0" t="n">
        <v>3133105</v>
      </c>
      <c r="G5868" s="151" t="s">
        <v>111</v>
      </c>
      <c r="H5868" s="151" t="s">
        <v>111</v>
      </c>
      <c r="I5868" s="152" t="s">
        <v>112</v>
      </c>
    </row>
    <row r="5869" customFormat="false" ht="12.75" hidden="false" customHeight="false" outlineLevel="0" collapsed="false">
      <c r="A5869" s="0" t="s">
        <v>62</v>
      </c>
      <c r="B5869" s="0" t="s">
        <v>110</v>
      </c>
      <c r="C5869" s="0" t="s">
        <v>108</v>
      </c>
      <c r="D5869" s="116" t="n">
        <v>43344</v>
      </c>
      <c r="E5869" s="0" t="n">
        <v>0.3975</v>
      </c>
      <c r="F5869" s="0" t="n">
        <v>3133106</v>
      </c>
      <c r="G5869" s="151" t="s">
        <v>111</v>
      </c>
      <c r="H5869" s="151" t="s">
        <v>111</v>
      </c>
      <c r="I5869" s="152" t="s">
        <v>112</v>
      </c>
    </row>
    <row r="5870" customFormat="false" ht="12.75" hidden="false" customHeight="false" outlineLevel="0" collapsed="false">
      <c r="A5870" s="0" t="s">
        <v>62</v>
      </c>
      <c r="B5870" s="0" t="s">
        <v>113</v>
      </c>
      <c r="C5870" s="0" t="s">
        <v>108</v>
      </c>
      <c r="D5870" s="116" t="n">
        <v>43344</v>
      </c>
      <c r="E5870" s="0" t="n">
        <v>0.05</v>
      </c>
      <c r="F5870" s="0" t="n">
        <v>3133107</v>
      </c>
      <c r="G5870" s="151" t="s">
        <v>111</v>
      </c>
      <c r="H5870" s="151" t="s">
        <v>111</v>
      </c>
      <c r="I5870" s="152" t="s">
        <v>112</v>
      </c>
    </row>
    <row r="5871" customFormat="false" ht="12.75" hidden="false" customHeight="false" outlineLevel="0" collapsed="false">
      <c r="A5871" s="0" t="s">
        <v>49</v>
      </c>
      <c r="B5871" s="0" t="s">
        <v>110</v>
      </c>
      <c r="C5871" s="0" t="s">
        <v>108</v>
      </c>
      <c r="D5871" s="116" t="n">
        <v>43344</v>
      </c>
      <c r="E5871" s="0" t="n">
        <v>0.315</v>
      </c>
      <c r="F5871" s="0" t="n">
        <v>3133108</v>
      </c>
      <c r="G5871" s="151" t="s">
        <v>111</v>
      </c>
      <c r="H5871" s="151" t="s">
        <v>111</v>
      </c>
      <c r="I5871" s="152" t="s">
        <v>112</v>
      </c>
    </row>
    <row r="5872" customFormat="false" ht="12.75" hidden="false" customHeight="false" outlineLevel="0" collapsed="false">
      <c r="A5872" s="0" t="s">
        <v>49</v>
      </c>
      <c r="B5872" s="0" t="s">
        <v>113</v>
      </c>
      <c r="C5872" s="0" t="s">
        <v>108</v>
      </c>
      <c r="D5872" s="116" t="n">
        <v>43344</v>
      </c>
      <c r="E5872" s="0" t="n">
        <v>-0.005</v>
      </c>
      <c r="F5872" s="0" t="n">
        <v>3133109</v>
      </c>
      <c r="G5872" s="151" t="s">
        <v>111</v>
      </c>
      <c r="H5872" s="151" t="s">
        <v>111</v>
      </c>
      <c r="I5872" s="152" t="s">
        <v>112</v>
      </c>
    </row>
    <row r="5873" customFormat="false" ht="12.75" hidden="false" customHeight="false" outlineLevel="0" collapsed="false">
      <c r="A5873" s="0" t="s">
        <v>50</v>
      </c>
      <c r="B5873" s="0" t="s">
        <v>110</v>
      </c>
      <c r="C5873" s="0" t="s">
        <v>108</v>
      </c>
      <c r="D5873" s="116" t="n">
        <v>43344</v>
      </c>
      <c r="E5873" s="0" t="n">
        <v>0.36</v>
      </c>
      <c r="F5873" s="0" t="n">
        <v>3133110</v>
      </c>
      <c r="G5873" s="151" t="s">
        <v>111</v>
      </c>
      <c r="H5873" s="151" t="s">
        <v>111</v>
      </c>
      <c r="I5873" s="152" t="s">
        <v>112</v>
      </c>
    </row>
    <row r="5874" customFormat="false" ht="12.75" hidden="false" customHeight="false" outlineLevel="0" collapsed="false">
      <c r="A5874" s="0" t="s">
        <v>50</v>
      </c>
      <c r="B5874" s="0" t="s">
        <v>113</v>
      </c>
      <c r="C5874" s="0" t="s">
        <v>108</v>
      </c>
      <c r="D5874" s="116" t="n">
        <v>43344</v>
      </c>
      <c r="E5874" s="0" t="n">
        <v>-0.04</v>
      </c>
      <c r="F5874" s="0" t="n">
        <v>3133111</v>
      </c>
      <c r="G5874" s="151" t="s">
        <v>111</v>
      </c>
      <c r="H5874" s="151" t="s">
        <v>111</v>
      </c>
      <c r="I5874" s="152" t="s">
        <v>112</v>
      </c>
    </row>
    <row r="5875" customFormat="false" ht="12.75" hidden="false" customHeight="false" outlineLevel="0" collapsed="false">
      <c r="A5875" s="0" t="s">
        <v>51</v>
      </c>
      <c r="B5875" s="0" t="s">
        <v>110</v>
      </c>
      <c r="C5875" s="0" t="s">
        <v>108</v>
      </c>
      <c r="D5875" s="116" t="n">
        <v>43344</v>
      </c>
      <c r="E5875" s="0" t="n">
        <v>0.36</v>
      </c>
      <c r="F5875" s="0" t="n">
        <v>3133112</v>
      </c>
      <c r="G5875" s="151" t="s">
        <v>111</v>
      </c>
      <c r="H5875" s="151" t="s">
        <v>111</v>
      </c>
      <c r="I5875" s="152" t="s">
        <v>112</v>
      </c>
    </row>
    <row r="5876" customFormat="false" ht="12.75" hidden="false" customHeight="false" outlineLevel="0" collapsed="false">
      <c r="A5876" s="0" t="s">
        <v>51</v>
      </c>
      <c r="B5876" s="0" t="s">
        <v>113</v>
      </c>
      <c r="C5876" s="0" t="s">
        <v>108</v>
      </c>
      <c r="D5876" s="116" t="n">
        <v>43344</v>
      </c>
      <c r="E5876" s="0" t="n">
        <v>0.01</v>
      </c>
      <c r="F5876" s="0" t="n">
        <v>3133113</v>
      </c>
      <c r="G5876" s="151" t="s">
        <v>111</v>
      </c>
      <c r="H5876" s="151" t="s">
        <v>111</v>
      </c>
      <c r="I5876" s="152" t="s">
        <v>112</v>
      </c>
    </row>
    <row r="5877" customFormat="false" ht="12.75" hidden="false" customHeight="false" outlineLevel="0" collapsed="false">
      <c r="A5877" s="0" t="s">
        <v>52</v>
      </c>
      <c r="B5877" s="0" t="s">
        <v>110</v>
      </c>
      <c r="C5877" s="0" t="s">
        <v>108</v>
      </c>
      <c r="D5877" s="116" t="n">
        <v>43344</v>
      </c>
      <c r="E5877" s="0" t="n">
        <v>0.36</v>
      </c>
      <c r="F5877" s="0" t="n">
        <v>3133114</v>
      </c>
      <c r="G5877" s="151" t="s">
        <v>111</v>
      </c>
      <c r="H5877" s="151" t="s">
        <v>111</v>
      </c>
      <c r="I5877" s="152" t="s">
        <v>112</v>
      </c>
    </row>
    <row r="5878" customFormat="false" ht="12.75" hidden="false" customHeight="false" outlineLevel="0" collapsed="false">
      <c r="A5878" s="0" t="s">
        <v>52</v>
      </c>
      <c r="B5878" s="0" t="s">
        <v>113</v>
      </c>
      <c r="C5878" s="0" t="s">
        <v>108</v>
      </c>
      <c r="D5878" s="116" t="n">
        <v>43344</v>
      </c>
      <c r="E5878" s="0" t="n">
        <v>-0.02</v>
      </c>
      <c r="F5878" s="0" t="n">
        <v>3133115</v>
      </c>
      <c r="G5878" s="151" t="s">
        <v>111</v>
      </c>
      <c r="H5878" s="151" t="s">
        <v>111</v>
      </c>
      <c r="I5878" s="152" t="s">
        <v>112</v>
      </c>
    </row>
    <row r="5879" customFormat="false" ht="12.75" hidden="false" customHeight="false" outlineLevel="0" collapsed="false">
      <c r="A5879" s="0" t="s">
        <v>17</v>
      </c>
      <c r="B5879" s="0" t="s">
        <v>110</v>
      </c>
      <c r="C5879" s="0" t="s">
        <v>108</v>
      </c>
      <c r="D5879" s="116" t="n">
        <v>43344</v>
      </c>
      <c r="E5879" s="0" t="n">
        <v>0</v>
      </c>
      <c r="F5879" s="0" t="n">
        <v>3133116</v>
      </c>
      <c r="G5879" s="151" t="s">
        <v>111</v>
      </c>
      <c r="H5879" s="151" t="s">
        <v>111</v>
      </c>
      <c r="I5879" s="152" t="s">
        <v>112</v>
      </c>
    </row>
    <row r="5880" customFormat="false" ht="12.75" hidden="false" customHeight="false" outlineLevel="0" collapsed="false">
      <c r="A5880" s="0" t="s">
        <v>17</v>
      </c>
      <c r="B5880" s="0" t="s">
        <v>113</v>
      </c>
      <c r="C5880" s="0" t="s">
        <v>108</v>
      </c>
      <c r="D5880" s="116" t="n">
        <v>43344</v>
      </c>
      <c r="E5880" s="0" t="n">
        <v>0</v>
      </c>
      <c r="F5880" s="0" t="n">
        <v>3133117</v>
      </c>
      <c r="G5880" s="151" t="s">
        <v>111</v>
      </c>
      <c r="H5880" s="151" t="s">
        <v>111</v>
      </c>
      <c r="I5880" s="152" t="s">
        <v>112</v>
      </c>
    </row>
    <row r="5881" customFormat="false" ht="12.75" hidden="false" customHeight="false" outlineLevel="0" collapsed="false">
      <c r="A5881" s="0" t="s">
        <v>18</v>
      </c>
      <c r="B5881" s="0" t="s">
        <v>110</v>
      </c>
      <c r="C5881" s="0" t="s">
        <v>108</v>
      </c>
      <c r="D5881" s="116" t="n">
        <v>43344</v>
      </c>
      <c r="E5881" s="0" t="n">
        <v>0</v>
      </c>
      <c r="F5881" s="0" t="n">
        <v>3133118</v>
      </c>
      <c r="G5881" s="151" t="s">
        <v>111</v>
      </c>
      <c r="H5881" s="151" t="s">
        <v>111</v>
      </c>
      <c r="I5881" s="152" t="s">
        <v>112</v>
      </c>
    </row>
    <row r="5882" customFormat="false" ht="12.75" hidden="false" customHeight="false" outlineLevel="0" collapsed="false">
      <c r="A5882" s="0" t="s">
        <v>18</v>
      </c>
      <c r="B5882" s="0" t="s">
        <v>113</v>
      </c>
      <c r="C5882" s="0" t="s">
        <v>108</v>
      </c>
      <c r="D5882" s="116" t="n">
        <v>43344</v>
      </c>
      <c r="E5882" s="0" t="n">
        <v>0</v>
      </c>
      <c r="F5882" s="0" t="n">
        <v>3133119</v>
      </c>
      <c r="G5882" s="151" t="s">
        <v>111</v>
      </c>
      <c r="H5882" s="151" t="s">
        <v>111</v>
      </c>
      <c r="I5882" s="152" t="s">
        <v>112</v>
      </c>
    </row>
    <row r="5883" customFormat="false" ht="12.75" hidden="false" customHeight="false" outlineLevel="0" collapsed="false">
      <c r="A5883" s="0" t="s">
        <v>19</v>
      </c>
      <c r="B5883" s="0" t="s">
        <v>110</v>
      </c>
      <c r="C5883" s="0" t="s">
        <v>108</v>
      </c>
      <c r="D5883" s="116" t="n">
        <v>43344</v>
      </c>
      <c r="E5883" s="0" t="n">
        <v>0</v>
      </c>
      <c r="F5883" s="0" t="n">
        <v>3133120</v>
      </c>
      <c r="G5883" s="151" t="s">
        <v>111</v>
      </c>
      <c r="H5883" s="151" t="s">
        <v>111</v>
      </c>
      <c r="I5883" s="152" t="s">
        <v>112</v>
      </c>
    </row>
    <row r="5884" customFormat="false" ht="12.75" hidden="false" customHeight="false" outlineLevel="0" collapsed="false">
      <c r="A5884" s="0" t="s">
        <v>19</v>
      </c>
      <c r="B5884" s="0" t="s">
        <v>113</v>
      </c>
      <c r="C5884" s="0" t="s">
        <v>108</v>
      </c>
      <c r="D5884" s="116" t="n">
        <v>43344</v>
      </c>
      <c r="E5884" s="0" t="n">
        <v>0</v>
      </c>
      <c r="F5884" s="0" t="n">
        <v>3133121</v>
      </c>
      <c r="G5884" s="151" t="s">
        <v>111</v>
      </c>
      <c r="H5884" s="151" t="s">
        <v>111</v>
      </c>
      <c r="I5884" s="152" t="s">
        <v>112</v>
      </c>
    </row>
    <row r="5885" customFormat="false" ht="12.75" hidden="false" customHeight="false" outlineLevel="0" collapsed="false">
      <c r="A5885" s="0" t="s">
        <v>21</v>
      </c>
      <c r="B5885" s="0" t="s">
        <v>110</v>
      </c>
      <c r="C5885" s="0" t="s">
        <v>108</v>
      </c>
      <c r="D5885" s="116" t="n">
        <v>43344</v>
      </c>
      <c r="E5885" s="0" t="n">
        <v>0</v>
      </c>
      <c r="F5885" s="0" t="n">
        <v>3133122</v>
      </c>
      <c r="G5885" s="151" t="s">
        <v>111</v>
      </c>
      <c r="H5885" s="151" t="s">
        <v>111</v>
      </c>
      <c r="I5885" s="152" t="s">
        <v>112</v>
      </c>
    </row>
    <row r="5886" customFormat="false" ht="12.75" hidden="false" customHeight="false" outlineLevel="0" collapsed="false">
      <c r="A5886" s="0" t="s">
        <v>21</v>
      </c>
      <c r="B5886" s="0" t="s">
        <v>113</v>
      </c>
      <c r="C5886" s="0" t="s">
        <v>108</v>
      </c>
      <c r="D5886" s="116" t="n">
        <v>43344</v>
      </c>
      <c r="E5886" s="0" t="n">
        <v>0</v>
      </c>
      <c r="F5886" s="0" t="n">
        <v>3133123</v>
      </c>
      <c r="G5886" s="151" t="s">
        <v>111</v>
      </c>
      <c r="H5886" s="151" t="s">
        <v>111</v>
      </c>
      <c r="I5886" s="152" t="s">
        <v>112</v>
      </c>
    </row>
    <row r="5887" customFormat="false" ht="12.75" hidden="false" customHeight="false" outlineLevel="0" collapsed="false">
      <c r="A5887" s="0" t="s">
        <v>73</v>
      </c>
      <c r="B5887" s="0" t="s">
        <v>80</v>
      </c>
      <c r="C5887" s="0" t="s">
        <v>108</v>
      </c>
      <c r="D5887" s="116" t="n">
        <v>43344</v>
      </c>
      <c r="E5887" s="0" t="n">
        <v>-0.005</v>
      </c>
      <c r="F5887" s="0" t="n">
        <v>3133124</v>
      </c>
      <c r="G5887" s="151" t="s">
        <v>111</v>
      </c>
      <c r="H5887" s="151" t="s">
        <v>111</v>
      </c>
      <c r="I5887" s="152" t="s">
        <v>112</v>
      </c>
    </row>
    <row r="5888" customFormat="false" ht="12.75" hidden="false" customHeight="false" outlineLevel="0" collapsed="false">
      <c r="A5888" s="0" t="s">
        <v>74</v>
      </c>
      <c r="B5888" s="0" t="s">
        <v>80</v>
      </c>
      <c r="C5888" s="0" t="s">
        <v>108</v>
      </c>
      <c r="D5888" s="116" t="n">
        <v>43344</v>
      </c>
      <c r="E5888" s="0" t="n">
        <v>0.01</v>
      </c>
      <c r="F5888" s="0" t="n">
        <v>3133125</v>
      </c>
      <c r="G5888" s="151" t="s">
        <v>111</v>
      </c>
      <c r="H5888" s="151" t="s">
        <v>111</v>
      </c>
      <c r="I5888" s="152" t="s">
        <v>112</v>
      </c>
    </row>
    <row r="5889" customFormat="false" ht="12.75" hidden="false" customHeight="false" outlineLevel="0" collapsed="false">
      <c r="A5889" s="0" t="s">
        <v>75</v>
      </c>
      <c r="B5889" s="0" t="s">
        <v>80</v>
      </c>
      <c r="C5889" s="0" t="s">
        <v>108</v>
      </c>
      <c r="D5889" s="116" t="n">
        <v>43344</v>
      </c>
      <c r="E5889" s="0" t="n">
        <v>-0.02</v>
      </c>
      <c r="F5889" s="0" t="n">
        <v>3133126</v>
      </c>
      <c r="G5889" s="151" t="s">
        <v>111</v>
      </c>
      <c r="H5889" s="151" t="s">
        <v>111</v>
      </c>
      <c r="I5889" s="152" t="s">
        <v>112</v>
      </c>
    </row>
    <row r="5890" customFormat="false" ht="12.75" hidden="false" customHeight="false" outlineLevel="0" collapsed="false">
      <c r="A5890" s="0" t="s">
        <v>76</v>
      </c>
      <c r="B5890" s="0" t="s">
        <v>80</v>
      </c>
      <c r="C5890" s="0" t="s">
        <v>108</v>
      </c>
      <c r="D5890" s="116" t="n">
        <v>43344</v>
      </c>
      <c r="E5890" s="0" t="n">
        <v>0.01</v>
      </c>
      <c r="F5890" s="0" t="n">
        <v>3133127</v>
      </c>
      <c r="G5890" s="151" t="s">
        <v>111</v>
      </c>
      <c r="H5890" s="151" t="s">
        <v>111</v>
      </c>
      <c r="I5890" s="152" t="s">
        <v>112</v>
      </c>
    </row>
    <row r="5891" customFormat="false" ht="12.75" hidden="false" customHeight="false" outlineLevel="0" collapsed="false">
      <c r="A5891" s="0" t="s">
        <v>72</v>
      </c>
      <c r="B5891" s="0" t="s">
        <v>80</v>
      </c>
      <c r="C5891" s="0" t="s">
        <v>108</v>
      </c>
      <c r="D5891" s="116" t="n">
        <v>43344</v>
      </c>
      <c r="E5891" s="158" t="n">
        <v>43374</v>
      </c>
      <c r="F5891" s="0" t="n">
        <v>2756520</v>
      </c>
      <c r="G5891" s="151" t="s">
        <v>111</v>
      </c>
      <c r="H5891" s="151" t="s">
        <v>111</v>
      </c>
      <c r="I5891" s="152" t="s">
        <v>109</v>
      </c>
    </row>
    <row r="5892" customFormat="false" ht="12.75" hidden="false" customHeight="false" outlineLevel="0" collapsed="false">
      <c r="A5892" s="0" t="s">
        <v>59</v>
      </c>
      <c r="B5892" s="0" t="s">
        <v>110</v>
      </c>
      <c r="C5892" s="0" t="s">
        <v>108</v>
      </c>
      <c r="D5892" s="116" t="n">
        <v>43374</v>
      </c>
      <c r="E5892" s="0" t="n">
        <v>0.4</v>
      </c>
      <c r="F5892" s="0" t="n">
        <v>3133100</v>
      </c>
      <c r="G5892" s="151" t="s">
        <v>111</v>
      </c>
      <c r="H5892" s="151" t="s">
        <v>111</v>
      </c>
      <c r="I5892" s="152" t="s">
        <v>112</v>
      </c>
    </row>
    <row r="5893" customFormat="false" ht="12.75" hidden="false" customHeight="false" outlineLevel="0" collapsed="false">
      <c r="A5893" s="0" t="s">
        <v>59</v>
      </c>
      <c r="B5893" s="0" t="s">
        <v>113</v>
      </c>
      <c r="C5893" s="0" t="s">
        <v>108</v>
      </c>
      <c r="D5893" s="116" t="n">
        <v>43374</v>
      </c>
      <c r="E5893" s="0" t="n">
        <v>0.02</v>
      </c>
      <c r="F5893" s="0" t="n">
        <v>3133101</v>
      </c>
      <c r="G5893" s="151" t="s">
        <v>111</v>
      </c>
      <c r="H5893" s="151" t="s">
        <v>111</v>
      </c>
      <c r="I5893" s="152" t="s">
        <v>112</v>
      </c>
    </row>
    <row r="5894" customFormat="false" ht="12.75" hidden="false" customHeight="false" outlineLevel="0" collapsed="false">
      <c r="A5894" s="0" t="s">
        <v>60</v>
      </c>
      <c r="B5894" s="0" t="s">
        <v>110</v>
      </c>
      <c r="C5894" s="0" t="s">
        <v>108</v>
      </c>
      <c r="D5894" s="116" t="n">
        <v>43374</v>
      </c>
      <c r="E5894" s="0" t="n">
        <v>0.4</v>
      </c>
      <c r="F5894" s="0" t="n">
        <v>3133102</v>
      </c>
      <c r="G5894" s="151" t="s">
        <v>111</v>
      </c>
      <c r="H5894" s="151" t="s">
        <v>111</v>
      </c>
      <c r="I5894" s="152" t="s">
        <v>112</v>
      </c>
    </row>
    <row r="5895" customFormat="false" ht="12.75" hidden="false" customHeight="false" outlineLevel="0" collapsed="false">
      <c r="A5895" s="0" t="s">
        <v>60</v>
      </c>
      <c r="B5895" s="0" t="s">
        <v>113</v>
      </c>
      <c r="C5895" s="0" t="s">
        <v>108</v>
      </c>
      <c r="D5895" s="116" t="n">
        <v>43374</v>
      </c>
      <c r="E5895" s="0" t="n">
        <v>0.05</v>
      </c>
      <c r="F5895" s="0" t="n">
        <v>3133103</v>
      </c>
      <c r="G5895" s="151" t="s">
        <v>111</v>
      </c>
      <c r="H5895" s="151" t="s">
        <v>111</v>
      </c>
      <c r="I5895" s="152" t="s">
        <v>112</v>
      </c>
    </row>
    <row r="5896" customFormat="false" ht="12.75" hidden="false" customHeight="false" outlineLevel="0" collapsed="false">
      <c r="A5896" s="0" t="s">
        <v>61</v>
      </c>
      <c r="B5896" s="0" t="s">
        <v>110</v>
      </c>
      <c r="C5896" s="0" t="s">
        <v>108</v>
      </c>
      <c r="D5896" s="116" t="n">
        <v>43374</v>
      </c>
      <c r="E5896" s="0" t="n">
        <v>0.4</v>
      </c>
      <c r="F5896" s="0" t="n">
        <v>3133104</v>
      </c>
      <c r="G5896" s="151" t="s">
        <v>111</v>
      </c>
      <c r="H5896" s="151" t="s">
        <v>111</v>
      </c>
      <c r="I5896" s="152" t="s">
        <v>112</v>
      </c>
    </row>
    <row r="5897" customFormat="false" ht="12.75" hidden="false" customHeight="false" outlineLevel="0" collapsed="false">
      <c r="A5897" s="0" t="s">
        <v>61</v>
      </c>
      <c r="B5897" s="0" t="s">
        <v>113</v>
      </c>
      <c r="C5897" s="0" t="s">
        <v>108</v>
      </c>
      <c r="D5897" s="116" t="n">
        <v>43374</v>
      </c>
      <c r="E5897" s="0" t="n">
        <v>0.02</v>
      </c>
      <c r="F5897" s="0" t="n">
        <v>3133105</v>
      </c>
      <c r="G5897" s="151" t="s">
        <v>111</v>
      </c>
      <c r="H5897" s="151" t="s">
        <v>111</v>
      </c>
      <c r="I5897" s="152" t="s">
        <v>112</v>
      </c>
    </row>
    <row r="5898" customFormat="false" ht="12.75" hidden="false" customHeight="false" outlineLevel="0" collapsed="false">
      <c r="A5898" s="0" t="s">
        <v>62</v>
      </c>
      <c r="B5898" s="0" t="s">
        <v>110</v>
      </c>
      <c r="C5898" s="0" t="s">
        <v>108</v>
      </c>
      <c r="D5898" s="116" t="n">
        <v>43374</v>
      </c>
      <c r="E5898" s="0" t="n">
        <v>0.4</v>
      </c>
      <c r="F5898" s="0" t="n">
        <v>3133106</v>
      </c>
      <c r="G5898" s="151" t="s">
        <v>111</v>
      </c>
      <c r="H5898" s="151" t="s">
        <v>111</v>
      </c>
      <c r="I5898" s="152" t="s">
        <v>112</v>
      </c>
    </row>
    <row r="5899" customFormat="false" ht="12.75" hidden="false" customHeight="false" outlineLevel="0" collapsed="false">
      <c r="A5899" s="0" t="s">
        <v>62</v>
      </c>
      <c r="B5899" s="0" t="s">
        <v>113</v>
      </c>
      <c r="C5899" s="0" t="s">
        <v>108</v>
      </c>
      <c r="D5899" s="116" t="n">
        <v>43374</v>
      </c>
      <c r="E5899" s="0" t="n">
        <v>0.05</v>
      </c>
      <c r="F5899" s="0" t="n">
        <v>3133107</v>
      </c>
      <c r="G5899" s="151" t="s">
        <v>111</v>
      </c>
      <c r="H5899" s="151" t="s">
        <v>111</v>
      </c>
      <c r="I5899" s="152" t="s">
        <v>112</v>
      </c>
    </row>
    <row r="5900" customFormat="false" ht="12.75" hidden="false" customHeight="false" outlineLevel="0" collapsed="false">
      <c r="A5900" s="0" t="s">
        <v>49</v>
      </c>
      <c r="B5900" s="0" t="s">
        <v>110</v>
      </c>
      <c r="C5900" s="0" t="s">
        <v>108</v>
      </c>
      <c r="D5900" s="116" t="n">
        <v>43374</v>
      </c>
      <c r="E5900" s="0" t="n">
        <v>0.36</v>
      </c>
      <c r="F5900" s="0" t="n">
        <v>3133108</v>
      </c>
      <c r="G5900" s="151" t="s">
        <v>111</v>
      </c>
      <c r="H5900" s="151" t="s">
        <v>111</v>
      </c>
      <c r="I5900" s="152" t="s">
        <v>112</v>
      </c>
    </row>
    <row r="5901" customFormat="false" ht="12.75" hidden="false" customHeight="false" outlineLevel="0" collapsed="false">
      <c r="A5901" s="0" t="s">
        <v>49</v>
      </c>
      <c r="B5901" s="0" t="s">
        <v>113</v>
      </c>
      <c r="C5901" s="0" t="s">
        <v>108</v>
      </c>
      <c r="D5901" s="116" t="n">
        <v>43374</v>
      </c>
      <c r="E5901" s="0" t="n">
        <v>-0.005</v>
      </c>
      <c r="F5901" s="0" t="n">
        <v>3133109</v>
      </c>
      <c r="G5901" s="151" t="s">
        <v>111</v>
      </c>
      <c r="H5901" s="151" t="s">
        <v>111</v>
      </c>
      <c r="I5901" s="152" t="s">
        <v>112</v>
      </c>
    </row>
    <row r="5902" customFormat="false" ht="12.75" hidden="false" customHeight="false" outlineLevel="0" collapsed="false">
      <c r="A5902" s="0" t="s">
        <v>50</v>
      </c>
      <c r="B5902" s="0" t="s">
        <v>110</v>
      </c>
      <c r="C5902" s="0" t="s">
        <v>108</v>
      </c>
      <c r="D5902" s="116" t="n">
        <v>43374</v>
      </c>
      <c r="E5902" s="0" t="n">
        <v>0.4</v>
      </c>
      <c r="F5902" s="0" t="n">
        <v>3133110</v>
      </c>
      <c r="G5902" s="151" t="s">
        <v>111</v>
      </c>
      <c r="H5902" s="151" t="s">
        <v>111</v>
      </c>
      <c r="I5902" s="152" t="s">
        <v>112</v>
      </c>
    </row>
    <row r="5903" customFormat="false" ht="12.75" hidden="false" customHeight="false" outlineLevel="0" collapsed="false">
      <c r="A5903" s="0" t="s">
        <v>50</v>
      </c>
      <c r="B5903" s="0" t="s">
        <v>113</v>
      </c>
      <c r="C5903" s="0" t="s">
        <v>108</v>
      </c>
      <c r="D5903" s="116" t="n">
        <v>43374</v>
      </c>
      <c r="E5903" s="0" t="n">
        <v>-0.085</v>
      </c>
      <c r="F5903" s="0" t="n">
        <v>3133111</v>
      </c>
      <c r="G5903" s="151" t="s">
        <v>111</v>
      </c>
      <c r="H5903" s="151" t="s">
        <v>111</v>
      </c>
      <c r="I5903" s="152" t="s">
        <v>112</v>
      </c>
    </row>
    <row r="5904" customFormat="false" ht="12.75" hidden="false" customHeight="false" outlineLevel="0" collapsed="false">
      <c r="A5904" s="0" t="s">
        <v>51</v>
      </c>
      <c r="B5904" s="0" t="s">
        <v>110</v>
      </c>
      <c r="C5904" s="0" t="s">
        <v>108</v>
      </c>
      <c r="D5904" s="116" t="n">
        <v>43374</v>
      </c>
      <c r="E5904" s="0" t="n">
        <v>0.4</v>
      </c>
      <c r="F5904" s="0" t="n">
        <v>3133112</v>
      </c>
      <c r="G5904" s="151" t="s">
        <v>111</v>
      </c>
      <c r="H5904" s="151" t="s">
        <v>111</v>
      </c>
      <c r="I5904" s="152" t="s">
        <v>112</v>
      </c>
    </row>
    <row r="5905" customFormat="false" ht="12.75" hidden="false" customHeight="false" outlineLevel="0" collapsed="false">
      <c r="A5905" s="0" t="s">
        <v>51</v>
      </c>
      <c r="B5905" s="0" t="s">
        <v>113</v>
      </c>
      <c r="C5905" s="0" t="s">
        <v>108</v>
      </c>
      <c r="D5905" s="116" t="n">
        <v>43374</v>
      </c>
      <c r="E5905" s="0" t="n">
        <v>0.01</v>
      </c>
      <c r="F5905" s="0" t="n">
        <v>3133113</v>
      </c>
      <c r="G5905" s="151" t="s">
        <v>111</v>
      </c>
      <c r="H5905" s="151" t="s">
        <v>111</v>
      </c>
      <c r="I5905" s="152" t="s">
        <v>112</v>
      </c>
    </row>
    <row r="5906" customFormat="false" ht="12.75" hidden="false" customHeight="false" outlineLevel="0" collapsed="false">
      <c r="A5906" s="0" t="s">
        <v>52</v>
      </c>
      <c r="B5906" s="0" t="s">
        <v>110</v>
      </c>
      <c r="C5906" s="0" t="s">
        <v>108</v>
      </c>
      <c r="D5906" s="116" t="n">
        <v>43374</v>
      </c>
      <c r="E5906" s="0" t="n">
        <v>0.4</v>
      </c>
      <c r="F5906" s="0" t="n">
        <v>3133114</v>
      </c>
      <c r="G5906" s="151" t="s">
        <v>111</v>
      </c>
      <c r="H5906" s="151" t="s">
        <v>111</v>
      </c>
      <c r="I5906" s="152" t="s">
        <v>112</v>
      </c>
    </row>
    <row r="5907" customFormat="false" ht="12.75" hidden="false" customHeight="false" outlineLevel="0" collapsed="false">
      <c r="A5907" s="0" t="s">
        <v>52</v>
      </c>
      <c r="B5907" s="0" t="s">
        <v>113</v>
      </c>
      <c r="C5907" s="0" t="s">
        <v>108</v>
      </c>
      <c r="D5907" s="116" t="n">
        <v>43374</v>
      </c>
      <c r="E5907" s="0" t="n">
        <v>-0.055</v>
      </c>
      <c r="F5907" s="0" t="n">
        <v>3133115</v>
      </c>
      <c r="G5907" s="151" t="s">
        <v>111</v>
      </c>
      <c r="H5907" s="151" t="s">
        <v>111</v>
      </c>
      <c r="I5907" s="152" t="s">
        <v>112</v>
      </c>
    </row>
    <row r="5908" customFormat="false" ht="12.75" hidden="false" customHeight="false" outlineLevel="0" collapsed="false">
      <c r="A5908" s="0" t="s">
        <v>17</v>
      </c>
      <c r="B5908" s="0" t="s">
        <v>110</v>
      </c>
      <c r="C5908" s="0" t="s">
        <v>108</v>
      </c>
      <c r="D5908" s="116" t="n">
        <v>43374</v>
      </c>
      <c r="E5908" s="0" t="n">
        <v>0</v>
      </c>
      <c r="F5908" s="0" t="n">
        <v>3133116</v>
      </c>
      <c r="G5908" s="151" t="s">
        <v>111</v>
      </c>
      <c r="H5908" s="151" t="s">
        <v>111</v>
      </c>
      <c r="I5908" s="152" t="s">
        <v>112</v>
      </c>
    </row>
    <row r="5909" customFormat="false" ht="12.75" hidden="false" customHeight="false" outlineLevel="0" collapsed="false">
      <c r="A5909" s="0" t="s">
        <v>17</v>
      </c>
      <c r="B5909" s="0" t="s">
        <v>113</v>
      </c>
      <c r="C5909" s="0" t="s">
        <v>108</v>
      </c>
      <c r="D5909" s="116" t="n">
        <v>43374</v>
      </c>
      <c r="E5909" s="0" t="n">
        <v>0</v>
      </c>
      <c r="F5909" s="0" t="n">
        <v>3133117</v>
      </c>
      <c r="G5909" s="151" t="s">
        <v>111</v>
      </c>
      <c r="H5909" s="151" t="s">
        <v>111</v>
      </c>
      <c r="I5909" s="152" t="s">
        <v>112</v>
      </c>
    </row>
    <row r="5910" customFormat="false" ht="12.75" hidden="false" customHeight="false" outlineLevel="0" collapsed="false">
      <c r="A5910" s="0" t="s">
        <v>18</v>
      </c>
      <c r="B5910" s="0" t="s">
        <v>110</v>
      </c>
      <c r="C5910" s="0" t="s">
        <v>108</v>
      </c>
      <c r="D5910" s="116" t="n">
        <v>43374</v>
      </c>
      <c r="E5910" s="0" t="n">
        <v>0</v>
      </c>
      <c r="F5910" s="0" t="n">
        <v>3133118</v>
      </c>
      <c r="G5910" s="151" t="s">
        <v>111</v>
      </c>
      <c r="H5910" s="151" t="s">
        <v>111</v>
      </c>
      <c r="I5910" s="152" t="s">
        <v>112</v>
      </c>
    </row>
    <row r="5911" customFormat="false" ht="12.75" hidden="false" customHeight="false" outlineLevel="0" collapsed="false">
      <c r="A5911" s="0" t="s">
        <v>18</v>
      </c>
      <c r="B5911" s="0" t="s">
        <v>113</v>
      </c>
      <c r="C5911" s="0" t="s">
        <v>108</v>
      </c>
      <c r="D5911" s="116" t="n">
        <v>43374</v>
      </c>
      <c r="E5911" s="0" t="n">
        <v>0</v>
      </c>
      <c r="F5911" s="0" t="n">
        <v>3133119</v>
      </c>
      <c r="G5911" s="151" t="s">
        <v>111</v>
      </c>
      <c r="H5911" s="151" t="s">
        <v>111</v>
      </c>
      <c r="I5911" s="152" t="s">
        <v>112</v>
      </c>
    </row>
    <row r="5912" customFormat="false" ht="12.75" hidden="false" customHeight="false" outlineLevel="0" collapsed="false">
      <c r="A5912" s="0" t="s">
        <v>19</v>
      </c>
      <c r="B5912" s="0" t="s">
        <v>110</v>
      </c>
      <c r="C5912" s="0" t="s">
        <v>108</v>
      </c>
      <c r="D5912" s="116" t="n">
        <v>43374</v>
      </c>
      <c r="E5912" s="0" t="n">
        <v>0</v>
      </c>
      <c r="F5912" s="0" t="n">
        <v>3133120</v>
      </c>
      <c r="G5912" s="151" t="s">
        <v>111</v>
      </c>
      <c r="H5912" s="151" t="s">
        <v>111</v>
      </c>
      <c r="I5912" s="152" t="s">
        <v>112</v>
      </c>
    </row>
    <row r="5913" customFormat="false" ht="12.75" hidden="false" customHeight="false" outlineLevel="0" collapsed="false">
      <c r="A5913" s="0" t="s">
        <v>19</v>
      </c>
      <c r="B5913" s="0" t="s">
        <v>113</v>
      </c>
      <c r="C5913" s="0" t="s">
        <v>108</v>
      </c>
      <c r="D5913" s="116" t="n">
        <v>43374</v>
      </c>
      <c r="E5913" s="0" t="n">
        <v>0</v>
      </c>
      <c r="F5913" s="0" t="n">
        <v>3133121</v>
      </c>
      <c r="G5913" s="151" t="s">
        <v>111</v>
      </c>
      <c r="H5913" s="151" t="s">
        <v>111</v>
      </c>
      <c r="I5913" s="152" t="s">
        <v>112</v>
      </c>
    </row>
    <row r="5914" customFormat="false" ht="12.75" hidden="false" customHeight="false" outlineLevel="0" collapsed="false">
      <c r="A5914" s="0" t="s">
        <v>21</v>
      </c>
      <c r="B5914" s="0" t="s">
        <v>110</v>
      </c>
      <c r="C5914" s="0" t="s">
        <v>108</v>
      </c>
      <c r="D5914" s="116" t="n">
        <v>43374</v>
      </c>
      <c r="E5914" s="0" t="n">
        <v>0</v>
      </c>
      <c r="F5914" s="0" t="n">
        <v>3133122</v>
      </c>
      <c r="G5914" s="151" t="s">
        <v>111</v>
      </c>
      <c r="H5914" s="151" t="s">
        <v>111</v>
      </c>
      <c r="I5914" s="152" t="s">
        <v>112</v>
      </c>
    </row>
    <row r="5915" customFormat="false" ht="12.75" hidden="false" customHeight="false" outlineLevel="0" collapsed="false">
      <c r="A5915" s="0" t="s">
        <v>21</v>
      </c>
      <c r="B5915" s="0" t="s">
        <v>113</v>
      </c>
      <c r="C5915" s="0" t="s">
        <v>108</v>
      </c>
      <c r="D5915" s="116" t="n">
        <v>43374</v>
      </c>
      <c r="E5915" s="0" t="n">
        <v>0</v>
      </c>
      <c r="F5915" s="0" t="n">
        <v>3133123</v>
      </c>
      <c r="G5915" s="151" t="s">
        <v>111</v>
      </c>
      <c r="H5915" s="151" t="s">
        <v>111</v>
      </c>
      <c r="I5915" s="152" t="s">
        <v>112</v>
      </c>
    </row>
    <row r="5916" customFormat="false" ht="12.75" hidden="false" customHeight="false" outlineLevel="0" collapsed="false">
      <c r="A5916" s="0" t="s">
        <v>73</v>
      </c>
      <c r="B5916" s="0" t="s">
        <v>80</v>
      </c>
      <c r="C5916" s="0" t="s">
        <v>108</v>
      </c>
      <c r="D5916" s="116" t="n">
        <v>43374</v>
      </c>
      <c r="E5916" s="0" t="n">
        <v>-0.005</v>
      </c>
      <c r="F5916" s="0" t="n">
        <v>3133124</v>
      </c>
      <c r="G5916" s="151" t="s">
        <v>111</v>
      </c>
      <c r="H5916" s="151" t="s">
        <v>111</v>
      </c>
      <c r="I5916" s="152" t="s">
        <v>112</v>
      </c>
    </row>
    <row r="5917" customFormat="false" ht="12.75" hidden="false" customHeight="false" outlineLevel="0" collapsed="false">
      <c r="A5917" s="0" t="s">
        <v>74</v>
      </c>
      <c r="B5917" s="0" t="s">
        <v>80</v>
      </c>
      <c r="C5917" s="0" t="s">
        <v>108</v>
      </c>
      <c r="D5917" s="116" t="n">
        <v>43374</v>
      </c>
      <c r="E5917" s="0" t="n">
        <v>0.01</v>
      </c>
      <c r="F5917" s="0" t="n">
        <v>3133125</v>
      </c>
      <c r="G5917" s="151" t="s">
        <v>111</v>
      </c>
      <c r="H5917" s="151" t="s">
        <v>111</v>
      </c>
      <c r="I5917" s="152" t="s">
        <v>112</v>
      </c>
    </row>
    <row r="5918" customFormat="false" ht="12.75" hidden="false" customHeight="false" outlineLevel="0" collapsed="false">
      <c r="A5918" s="0" t="s">
        <v>75</v>
      </c>
      <c r="B5918" s="0" t="s">
        <v>80</v>
      </c>
      <c r="C5918" s="0" t="s">
        <v>108</v>
      </c>
      <c r="D5918" s="116" t="n">
        <v>43374</v>
      </c>
      <c r="E5918" s="0" t="n">
        <v>-0.055</v>
      </c>
      <c r="F5918" s="0" t="n">
        <v>3133126</v>
      </c>
      <c r="G5918" s="151" t="s">
        <v>111</v>
      </c>
      <c r="H5918" s="151" t="s">
        <v>111</v>
      </c>
      <c r="I5918" s="152" t="s">
        <v>112</v>
      </c>
    </row>
    <row r="5919" customFormat="false" ht="12.75" hidden="false" customHeight="false" outlineLevel="0" collapsed="false">
      <c r="A5919" s="0" t="s">
        <v>76</v>
      </c>
      <c r="B5919" s="0" t="s">
        <v>80</v>
      </c>
      <c r="C5919" s="0" t="s">
        <v>108</v>
      </c>
      <c r="D5919" s="116" t="n">
        <v>43374</v>
      </c>
      <c r="E5919" s="0" t="n">
        <v>0.01</v>
      </c>
      <c r="F5919" s="0" t="n">
        <v>3133127</v>
      </c>
      <c r="G5919" s="151" t="s">
        <v>111</v>
      </c>
      <c r="H5919" s="151" t="s">
        <v>111</v>
      </c>
      <c r="I5919" s="152" t="s">
        <v>112</v>
      </c>
    </row>
    <row r="5920" customFormat="false" ht="12.75" hidden="false" customHeight="false" outlineLevel="0" collapsed="false">
      <c r="A5920" s="0" t="s">
        <v>72</v>
      </c>
      <c r="B5920" s="0" t="s">
        <v>80</v>
      </c>
      <c r="C5920" s="0" t="s">
        <v>108</v>
      </c>
      <c r="D5920" s="116" t="n">
        <v>43374</v>
      </c>
      <c r="E5920" s="158" t="n">
        <v>43405</v>
      </c>
      <c r="F5920" s="0" t="n">
        <v>2756498</v>
      </c>
      <c r="G5920" s="151" t="s">
        <v>111</v>
      </c>
      <c r="H5920" s="151" t="s">
        <v>111</v>
      </c>
      <c r="I5920" s="152" t="s">
        <v>109</v>
      </c>
    </row>
    <row r="5921" customFormat="false" ht="12.75" hidden="false" customHeight="false" outlineLevel="0" collapsed="false">
      <c r="A5921" s="0" t="s">
        <v>59</v>
      </c>
      <c r="B5921" s="0" t="s">
        <v>110</v>
      </c>
      <c r="C5921" s="0" t="s">
        <v>108</v>
      </c>
      <c r="D5921" s="116" t="n">
        <v>43405</v>
      </c>
      <c r="E5921" s="0" t="n">
        <v>0.555</v>
      </c>
      <c r="F5921" s="0" t="n">
        <v>3133100</v>
      </c>
      <c r="G5921" s="151" t="s">
        <v>111</v>
      </c>
      <c r="H5921" s="151" t="s">
        <v>111</v>
      </c>
      <c r="I5921" s="152" t="s">
        <v>112</v>
      </c>
    </row>
    <row r="5922" customFormat="false" ht="12.75" hidden="false" customHeight="false" outlineLevel="0" collapsed="false">
      <c r="A5922" s="0" t="s">
        <v>59</v>
      </c>
      <c r="B5922" s="0" t="s">
        <v>113</v>
      </c>
      <c r="C5922" s="0" t="s">
        <v>108</v>
      </c>
      <c r="D5922" s="116" t="n">
        <v>43405</v>
      </c>
      <c r="E5922" s="0" t="n">
        <v>0.05</v>
      </c>
      <c r="F5922" s="0" t="n">
        <v>3133101</v>
      </c>
      <c r="G5922" s="151" t="s">
        <v>111</v>
      </c>
      <c r="H5922" s="151" t="s">
        <v>111</v>
      </c>
      <c r="I5922" s="152" t="s">
        <v>112</v>
      </c>
    </row>
    <row r="5923" customFormat="false" ht="12.75" hidden="false" customHeight="false" outlineLevel="0" collapsed="false">
      <c r="A5923" s="0" t="s">
        <v>60</v>
      </c>
      <c r="B5923" s="0" t="s">
        <v>110</v>
      </c>
      <c r="C5923" s="0" t="s">
        <v>108</v>
      </c>
      <c r="D5923" s="116" t="n">
        <v>43405</v>
      </c>
      <c r="E5923" s="0" t="n">
        <v>0.555</v>
      </c>
      <c r="F5923" s="0" t="n">
        <v>3133102</v>
      </c>
      <c r="G5923" s="151" t="s">
        <v>111</v>
      </c>
      <c r="H5923" s="151" t="s">
        <v>111</v>
      </c>
      <c r="I5923" s="152" t="s">
        <v>112</v>
      </c>
    </row>
    <row r="5924" customFormat="false" ht="12.75" hidden="false" customHeight="false" outlineLevel="0" collapsed="false">
      <c r="A5924" s="0" t="s">
        <v>60</v>
      </c>
      <c r="B5924" s="0" t="s">
        <v>113</v>
      </c>
      <c r="C5924" s="0" t="s">
        <v>108</v>
      </c>
      <c r="D5924" s="116" t="n">
        <v>43405</v>
      </c>
      <c r="E5924" s="0" t="n">
        <v>0.14</v>
      </c>
      <c r="F5924" s="0" t="n">
        <v>3133103</v>
      </c>
      <c r="G5924" s="151" t="s">
        <v>111</v>
      </c>
      <c r="H5924" s="151" t="s">
        <v>111</v>
      </c>
      <c r="I5924" s="152" t="s">
        <v>112</v>
      </c>
    </row>
    <row r="5925" customFormat="false" ht="12.75" hidden="false" customHeight="false" outlineLevel="0" collapsed="false">
      <c r="A5925" s="0" t="s">
        <v>61</v>
      </c>
      <c r="B5925" s="0" t="s">
        <v>110</v>
      </c>
      <c r="C5925" s="0" t="s">
        <v>108</v>
      </c>
      <c r="D5925" s="116" t="n">
        <v>43405</v>
      </c>
      <c r="E5925" s="0" t="n">
        <v>0.555</v>
      </c>
      <c r="F5925" s="0" t="n">
        <v>3133104</v>
      </c>
      <c r="G5925" s="151" t="s">
        <v>111</v>
      </c>
      <c r="H5925" s="151" t="s">
        <v>111</v>
      </c>
      <c r="I5925" s="152" t="s">
        <v>112</v>
      </c>
    </row>
    <row r="5926" customFormat="false" ht="12.75" hidden="false" customHeight="false" outlineLevel="0" collapsed="false">
      <c r="A5926" s="0" t="s">
        <v>61</v>
      </c>
      <c r="B5926" s="0" t="s">
        <v>113</v>
      </c>
      <c r="C5926" s="0" t="s">
        <v>108</v>
      </c>
      <c r="D5926" s="116" t="n">
        <v>43405</v>
      </c>
      <c r="E5926" s="0" t="n">
        <v>0.05</v>
      </c>
      <c r="F5926" s="0" t="n">
        <v>3133105</v>
      </c>
      <c r="G5926" s="151" t="s">
        <v>111</v>
      </c>
      <c r="H5926" s="151" t="s">
        <v>111</v>
      </c>
      <c r="I5926" s="152" t="s">
        <v>112</v>
      </c>
    </row>
    <row r="5927" customFormat="false" ht="12.75" hidden="false" customHeight="false" outlineLevel="0" collapsed="false">
      <c r="A5927" s="0" t="s">
        <v>62</v>
      </c>
      <c r="B5927" s="0" t="s">
        <v>110</v>
      </c>
      <c r="C5927" s="0" t="s">
        <v>108</v>
      </c>
      <c r="D5927" s="116" t="n">
        <v>43405</v>
      </c>
      <c r="E5927" s="0" t="n">
        <v>0.555</v>
      </c>
      <c r="F5927" s="0" t="n">
        <v>3133106</v>
      </c>
      <c r="G5927" s="151" t="s">
        <v>111</v>
      </c>
      <c r="H5927" s="151" t="s">
        <v>111</v>
      </c>
      <c r="I5927" s="152" t="s">
        <v>112</v>
      </c>
    </row>
    <row r="5928" customFormat="false" ht="12.75" hidden="false" customHeight="false" outlineLevel="0" collapsed="false">
      <c r="A5928" s="0" t="s">
        <v>62</v>
      </c>
      <c r="B5928" s="0" t="s">
        <v>113</v>
      </c>
      <c r="C5928" s="0" t="s">
        <v>108</v>
      </c>
      <c r="D5928" s="116" t="n">
        <v>43405</v>
      </c>
      <c r="E5928" s="0" t="n">
        <v>0.14</v>
      </c>
      <c r="F5928" s="0" t="n">
        <v>3133107</v>
      </c>
      <c r="G5928" s="151" t="s">
        <v>111</v>
      </c>
      <c r="H5928" s="151" t="s">
        <v>111</v>
      </c>
      <c r="I5928" s="152" t="s">
        <v>112</v>
      </c>
    </row>
    <row r="5929" customFormat="false" ht="12.75" hidden="false" customHeight="false" outlineLevel="0" collapsed="false">
      <c r="A5929" s="0" t="s">
        <v>49</v>
      </c>
      <c r="B5929" s="0" t="s">
        <v>110</v>
      </c>
      <c r="C5929" s="0" t="s">
        <v>108</v>
      </c>
      <c r="D5929" s="116" t="n">
        <v>43405</v>
      </c>
      <c r="E5929" s="0" t="n">
        <v>0.46</v>
      </c>
      <c r="F5929" s="0" t="n">
        <v>3133108</v>
      </c>
      <c r="G5929" s="151" t="s">
        <v>111</v>
      </c>
      <c r="H5929" s="151" t="s">
        <v>111</v>
      </c>
      <c r="I5929" s="152" t="s">
        <v>112</v>
      </c>
    </row>
    <row r="5930" customFormat="false" ht="12.75" hidden="false" customHeight="false" outlineLevel="0" collapsed="false">
      <c r="A5930" s="0" t="s">
        <v>49</v>
      </c>
      <c r="B5930" s="0" t="s">
        <v>113</v>
      </c>
      <c r="C5930" s="0" t="s">
        <v>108</v>
      </c>
      <c r="D5930" s="116" t="n">
        <v>43405</v>
      </c>
      <c r="E5930" s="0" t="n">
        <v>0.05</v>
      </c>
      <c r="F5930" s="0" t="n">
        <v>3133109</v>
      </c>
      <c r="G5930" s="151" t="s">
        <v>111</v>
      </c>
      <c r="H5930" s="151" t="s">
        <v>111</v>
      </c>
      <c r="I5930" s="152" t="s">
        <v>112</v>
      </c>
    </row>
    <row r="5931" customFormat="false" ht="12.75" hidden="false" customHeight="false" outlineLevel="0" collapsed="false">
      <c r="A5931" s="0" t="s">
        <v>50</v>
      </c>
      <c r="B5931" s="0" t="s">
        <v>110</v>
      </c>
      <c r="C5931" s="0" t="s">
        <v>108</v>
      </c>
      <c r="D5931" s="116" t="n">
        <v>43405</v>
      </c>
      <c r="E5931" s="0" t="n">
        <v>0.7</v>
      </c>
      <c r="F5931" s="0" t="n">
        <v>3133110</v>
      </c>
      <c r="G5931" s="151" t="s">
        <v>111</v>
      </c>
      <c r="H5931" s="151" t="s">
        <v>111</v>
      </c>
      <c r="I5931" s="152" t="s">
        <v>112</v>
      </c>
    </row>
    <row r="5932" customFormat="false" ht="12.75" hidden="false" customHeight="false" outlineLevel="0" collapsed="false">
      <c r="A5932" s="0" t="s">
        <v>50</v>
      </c>
      <c r="B5932" s="0" t="s">
        <v>113</v>
      </c>
      <c r="C5932" s="0" t="s">
        <v>108</v>
      </c>
      <c r="D5932" s="116" t="n">
        <v>43405</v>
      </c>
      <c r="E5932" s="0" t="n">
        <v>-0.17</v>
      </c>
      <c r="F5932" s="0" t="n">
        <v>3133111</v>
      </c>
      <c r="G5932" s="151" t="s">
        <v>111</v>
      </c>
      <c r="H5932" s="151" t="s">
        <v>111</v>
      </c>
      <c r="I5932" s="152" t="s">
        <v>112</v>
      </c>
    </row>
    <row r="5933" customFormat="false" ht="12.75" hidden="false" customHeight="false" outlineLevel="0" collapsed="false">
      <c r="A5933" s="0" t="s">
        <v>51</v>
      </c>
      <c r="B5933" s="0" t="s">
        <v>110</v>
      </c>
      <c r="C5933" s="0" t="s">
        <v>108</v>
      </c>
      <c r="D5933" s="116" t="n">
        <v>43405</v>
      </c>
      <c r="E5933" s="0" t="n">
        <v>0.7</v>
      </c>
      <c r="F5933" s="0" t="n">
        <v>3133112</v>
      </c>
      <c r="G5933" s="151" t="s">
        <v>111</v>
      </c>
      <c r="H5933" s="151" t="s">
        <v>111</v>
      </c>
      <c r="I5933" s="152" t="s">
        <v>112</v>
      </c>
    </row>
    <row r="5934" customFormat="false" ht="12.75" hidden="false" customHeight="false" outlineLevel="0" collapsed="false">
      <c r="A5934" s="0" t="s">
        <v>51</v>
      </c>
      <c r="B5934" s="0" t="s">
        <v>113</v>
      </c>
      <c r="C5934" s="0" t="s">
        <v>108</v>
      </c>
      <c r="D5934" s="116" t="n">
        <v>43405</v>
      </c>
      <c r="E5934" s="0" t="n">
        <v>0.055</v>
      </c>
      <c r="F5934" s="0" t="n">
        <v>3133113</v>
      </c>
      <c r="G5934" s="151" t="s">
        <v>111</v>
      </c>
      <c r="H5934" s="151" t="s">
        <v>111</v>
      </c>
      <c r="I5934" s="152" t="s">
        <v>112</v>
      </c>
    </row>
    <row r="5935" customFormat="false" ht="12.75" hidden="false" customHeight="false" outlineLevel="0" collapsed="false">
      <c r="A5935" s="0" t="s">
        <v>52</v>
      </c>
      <c r="B5935" s="0" t="s">
        <v>110</v>
      </c>
      <c r="C5935" s="0" t="s">
        <v>108</v>
      </c>
      <c r="D5935" s="116" t="n">
        <v>43405</v>
      </c>
      <c r="E5935" s="0" t="n">
        <v>0.7</v>
      </c>
      <c r="F5935" s="0" t="n">
        <v>3133114</v>
      </c>
      <c r="G5935" s="151" t="s">
        <v>111</v>
      </c>
      <c r="H5935" s="151" t="s">
        <v>111</v>
      </c>
      <c r="I5935" s="152" t="s">
        <v>112</v>
      </c>
    </row>
    <row r="5936" customFormat="false" ht="12.75" hidden="false" customHeight="false" outlineLevel="0" collapsed="false">
      <c r="A5936" s="0" t="s">
        <v>52</v>
      </c>
      <c r="B5936" s="0" t="s">
        <v>113</v>
      </c>
      <c r="C5936" s="0" t="s">
        <v>108</v>
      </c>
      <c r="D5936" s="116" t="n">
        <v>43405</v>
      </c>
      <c r="E5936" s="0" t="n">
        <v>-0.05</v>
      </c>
      <c r="F5936" s="0" t="n">
        <v>3133115</v>
      </c>
      <c r="G5936" s="151" t="s">
        <v>111</v>
      </c>
      <c r="H5936" s="151" t="s">
        <v>111</v>
      </c>
      <c r="I5936" s="152" t="s">
        <v>112</v>
      </c>
    </row>
    <row r="5937" customFormat="false" ht="12.75" hidden="false" customHeight="false" outlineLevel="0" collapsed="false">
      <c r="A5937" s="0" t="s">
        <v>17</v>
      </c>
      <c r="B5937" s="0" t="s">
        <v>110</v>
      </c>
      <c r="C5937" s="0" t="s">
        <v>108</v>
      </c>
      <c r="D5937" s="116" t="n">
        <v>43405</v>
      </c>
      <c r="E5937" s="0" t="n">
        <v>0</v>
      </c>
      <c r="F5937" s="0" t="n">
        <v>3133116</v>
      </c>
      <c r="G5937" s="151" t="s">
        <v>111</v>
      </c>
      <c r="H5937" s="151" t="s">
        <v>111</v>
      </c>
      <c r="I5937" s="152" t="s">
        <v>112</v>
      </c>
    </row>
    <row r="5938" customFormat="false" ht="12.75" hidden="false" customHeight="false" outlineLevel="0" collapsed="false">
      <c r="A5938" s="0" t="s">
        <v>17</v>
      </c>
      <c r="B5938" s="0" t="s">
        <v>113</v>
      </c>
      <c r="C5938" s="0" t="s">
        <v>108</v>
      </c>
      <c r="D5938" s="116" t="n">
        <v>43405</v>
      </c>
      <c r="E5938" s="0" t="n">
        <v>0</v>
      </c>
      <c r="F5938" s="0" t="n">
        <v>3133117</v>
      </c>
      <c r="G5938" s="151" t="s">
        <v>111</v>
      </c>
      <c r="H5938" s="151" t="s">
        <v>111</v>
      </c>
      <c r="I5938" s="152" t="s">
        <v>112</v>
      </c>
    </row>
    <row r="5939" customFormat="false" ht="12.75" hidden="false" customHeight="false" outlineLevel="0" collapsed="false">
      <c r="A5939" s="0" t="s">
        <v>18</v>
      </c>
      <c r="B5939" s="0" t="s">
        <v>110</v>
      </c>
      <c r="C5939" s="0" t="s">
        <v>108</v>
      </c>
      <c r="D5939" s="116" t="n">
        <v>43405</v>
      </c>
      <c r="E5939" s="0" t="n">
        <v>0</v>
      </c>
      <c r="F5939" s="0" t="n">
        <v>3133118</v>
      </c>
      <c r="G5939" s="151" t="s">
        <v>111</v>
      </c>
      <c r="H5939" s="151" t="s">
        <v>111</v>
      </c>
      <c r="I5939" s="152" t="s">
        <v>112</v>
      </c>
    </row>
    <row r="5940" customFormat="false" ht="12.75" hidden="false" customHeight="false" outlineLevel="0" collapsed="false">
      <c r="A5940" s="0" t="s">
        <v>18</v>
      </c>
      <c r="B5940" s="0" t="s">
        <v>113</v>
      </c>
      <c r="C5940" s="0" t="s">
        <v>108</v>
      </c>
      <c r="D5940" s="116" t="n">
        <v>43405</v>
      </c>
      <c r="E5940" s="0" t="n">
        <v>0</v>
      </c>
      <c r="F5940" s="0" t="n">
        <v>3133119</v>
      </c>
      <c r="G5940" s="151" t="s">
        <v>111</v>
      </c>
      <c r="H5940" s="151" t="s">
        <v>111</v>
      </c>
      <c r="I5940" s="152" t="s">
        <v>112</v>
      </c>
    </row>
    <row r="5941" customFormat="false" ht="12.75" hidden="false" customHeight="false" outlineLevel="0" collapsed="false">
      <c r="A5941" s="0" t="s">
        <v>19</v>
      </c>
      <c r="B5941" s="0" t="s">
        <v>110</v>
      </c>
      <c r="C5941" s="0" t="s">
        <v>108</v>
      </c>
      <c r="D5941" s="116" t="n">
        <v>43405</v>
      </c>
      <c r="E5941" s="0" t="n">
        <v>0</v>
      </c>
      <c r="F5941" s="0" t="n">
        <v>3133120</v>
      </c>
      <c r="G5941" s="151" t="s">
        <v>111</v>
      </c>
      <c r="H5941" s="151" t="s">
        <v>111</v>
      </c>
      <c r="I5941" s="152" t="s">
        <v>112</v>
      </c>
    </row>
    <row r="5942" customFormat="false" ht="12.75" hidden="false" customHeight="false" outlineLevel="0" collapsed="false">
      <c r="A5942" s="0" t="s">
        <v>19</v>
      </c>
      <c r="B5942" s="0" t="s">
        <v>113</v>
      </c>
      <c r="C5942" s="0" t="s">
        <v>108</v>
      </c>
      <c r="D5942" s="116" t="n">
        <v>43405</v>
      </c>
      <c r="E5942" s="0" t="n">
        <v>0</v>
      </c>
      <c r="F5942" s="0" t="n">
        <v>3133121</v>
      </c>
      <c r="G5942" s="151" t="s">
        <v>111</v>
      </c>
      <c r="H5942" s="151" t="s">
        <v>111</v>
      </c>
      <c r="I5942" s="152" t="s">
        <v>112</v>
      </c>
    </row>
    <row r="5943" customFormat="false" ht="12.75" hidden="false" customHeight="false" outlineLevel="0" collapsed="false">
      <c r="A5943" s="0" t="s">
        <v>21</v>
      </c>
      <c r="B5943" s="0" t="s">
        <v>110</v>
      </c>
      <c r="C5943" s="0" t="s">
        <v>108</v>
      </c>
      <c r="D5943" s="116" t="n">
        <v>43405</v>
      </c>
      <c r="E5943" s="0" t="n">
        <v>0</v>
      </c>
      <c r="F5943" s="0" t="n">
        <v>3133122</v>
      </c>
      <c r="G5943" s="151" t="s">
        <v>111</v>
      </c>
      <c r="H5943" s="151" t="s">
        <v>111</v>
      </c>
      <c r="I5943" s="152" t="s">
        <v>112</v>
      </c>
    </row>
    <row r="5944" customFormat="false" ht="12.75" hidden="false" customHeight="false" outlineLevel="0" collapsed="false">
      <c r="A5944" s="0" t="s">
        <v>21</v>
      </c>
      <c r="B5944" s="0" t="s">
        <v>113</v>
      </c>
      <c r="C5944" s="0" t="s">
        <v>108</v>
      </c>
      <c r="D5944" s="116" t="n">
        <v>43405</v>
      </c>
      <c r="E5944" s="0" t="n">
        <v>0</v>
      </c>
      <c r="F5944" s="0" t="n">
        <v>3133123</v>
      </c>
      <c r="G5944" s="151" t="s">
        <v>111</v>
      </c>
      <c r="H5944" s="151" t="s">
        <v>111</v>
      </c>
      <c r="I5944" s="152" t="s">
        <v>112</v>
      </c>
    </row>
    <row r="5945" customFormat="false" ht="12.75" hidden="false" customHeight="false" outlineLevel="0" collapsed="false">
      <c r="A5945" s="0" t="s">
        <v>73</v>
      </c>
      <c r="B5945" s="0" t="s">
        <v>80</v>
      </c>
      <c r="C5945" s="0" t="s">
        <v>108</v>
      </c>
      <c r="D5945" s="116" t="n">
        <v>43405</v>
      </c>
      <c r="E5945" s="0" t="n">
        <v>0.05</v>
      </c>
      <c r="F5945" s="0" t="n">
        <v>3133124</v>
      </c>
      <c r="G5945" s="151" t="s">
        <v>111</v>
      </c>
      <c r="H5945" s="151" t="s">
        <v>111</v>
      </c>
      <c r="I5945" s="152" t="s">
        <v>112</v>
      </c>
    </row>
    <row r="5946" customFormat="false" ht="12.75" hidden="false" customHeight="false" outlineLevel="0" collapsed="false">
      <c r="A5946" s="0" t="s">
        <v>74</v>
      </c>
      <c r="B5946" s="0" t="s">
        <v>80</v>
      </c>
      <c r="C5946" s="0" t="s">
        <v>108</v>
      </c>
      <c r="D5946" s="116" t="n">
        <v>43405</v>
      </c>
      <c r="E5946" s="0" t="n">
        <v>0.055</v>
      </c>
      <c r="F5946" s="0" t="n">
        <v>3133125</v>
      </c>
      <c r="G5946" s="151" t="s">
        <v>111</v>
      </c>
      <c r="H5946" s="151" t="s">
        <v>111</v>
      </c>
      <c r="I5946" s="152" t="s">
        <v>112</v>
      </c>
    </row>
    <row r="5947" customFormat="false" ht="12.75" hidden="false" customHeight="false" outlineLevel="0" collapsed="false">
      <c r="A5947" s="0" t="s">
        <v>75</v>
      </c>
      <c r="B5947" s="0" t="s">
        <v>80</v>
      </c>
      <c r="C5947" s="0" t="s">
        <v>108</v>
      </c>
      <c r="D5947" s="116" t="n">
        <v>43405</v>
      </c>
      <c r="E5947" s="0" t="n">
        <v>-0.05</v>
      </c>
      <c r="F5947" s="0" t="n">
        <v>3133126</v>
      </c>
      <c r="G5947" s="151" t="s">
        <v>111</v>
      </c>
      <c r="H5947" s="151" t="s">
        <v>111</v>
      </c>
      <c r="I5947" s="152" t="s">
        <v>112</v>
      </c>
    </row>
    <row r="5948" customFormat="false" ht="12.75" hidden="false" customHeight="false" outlineLevel="0" collapsed="false">
      <c r="A5948" s="0" t="s">
        <v>76</v>
      </c>
      <c r="B5948" s="0" t="s">
        <v>80</v>
      </c>
      <c r="C5948" s="0" t="s">
        <v>108</v>
      </c>
      <c r="D5948" s="116" t="n">
        <v>43405</v>
      </c>
      <c r="E5948" s="0" t="n">
        <v>0.055</v>
      </c>
      <c r="F5948" s="0" t="n">
        <v>3133127</v>
      </c>
      <c r="G5948" s="151" t="s">
        <v>111</v>
      </c>
      <c r="H5948" s="151" t="s">
        <v>111</v>
      </c>
      <c r="I5948" s="152" t="s">
        <v>112</v>
      </c>
    </row>
    <row r="5949" customFormat="false" ht="12.75" hidden="false" customHeight="false" outlineLevel="0" collapsed="false">
      <c r="A5949" s="0" t="s">
        <v>72</v>
      </c>
      <c r="B5949" s="0" t="s">
        <v>80</v>
      </c>
      <c r="C5949" s="0" t="s">
        <v>108</v>
      </c>
      <c r="D5949" s="116" t="n">
        <v>43405</v>
      </c>
      <c r="E5949" s="158" t="n">
        <v>43435</v>
      </c>
      <c r="F5949" s="0" t="n">
        <v>2756527</v>
      </c>
      <c r="G5949" s="151" t="s">
        <v>111</v>
      </c>
      <c r="H5949" s="151" t="s">
        <v>111</v>
      </c>
      <c r="I5949" s="152" t="s">
        <v>109</v>
      </c>
    </row>
    <row r="5950" customFormat="false" ht="12.75" hidden="false" customHeight="false" outlineLevel="0" collapsed="false">
      <c r="A5950" s="0" t="s">
        <v>59</v>
      </c>
      <c r="B5950" s="0" t="s">
        <v>110</v>
      </c>
      <c r="C5950" s="0" t="s">
        <v>108</v>
      </c>
      <c r="D5950" s="116" t="n">
        <v>43435</v>
      </c>
      <c r="E5950" s="0" t="n">
        <v>0.91</v>
      </c>
      <c r="F5950" s="0" t="n">
        <v>3133100</v>
      </c>
      <c r="G5950" s="151" t="s">
        <v>111</v>
      </c>
      <c r="H5950" s="151" t="s">
        <v>111</v>
      </c>
      <c r="I5950" s="152" t="s">
        <v>112</v>
      </c>
    </row>
    <row r="5951" customFormat="false" ht="12.75" hidden="false" customHeight="false" outlineLevel="0" collapsed="false">
      <c r="A5951" s="0" t="s">
        <v>59</v>
      </c>
      <c r="B5951" s="0" t="s">
        <v>113</v>
      </c>
      <c r="C5951" s="0" t="s">
        <v>108</v>
      </c>
      <c r="D5951" s="116" t="n">
        <v>43435</v>
      </c>
      <c r="E5951" s="0" t="n">
        <v>0.05</v>
      </c>
      <c r="F5951" s="0" t="n">
        <v>3133101</v>
      </c>
      <c r="G5951" s="151" t="s">
        <v>111</v>
      </c>
      <c r="H5951" s="151" t="s">
        <v>111</v>
      </c>
      <c r="I5951" s="152" t="s">
        <v>112</v>
      </c>
    </row>
    <row r="5952" customFormat="false" ht="12.75" hidden="false" customHeight="false" outlineLevel="0" collapsed="false">
      <c r="A5952" s="0" t="s">
        <v>60</v>
      </c>
      <c r="B5952" s="0" t="s">
        <v>110</v>
      </c>
      <c r="C5952" s="0" t="s">
        <v>108</v>
      </c>
      <c r="D5952" s="116" t="n">
        <v>43435</v>
      </c>
      <c r="E5952" s="0" t="n">
        <v>0.91</v>
      </c>
      <c r="F5952" s="0" t="n">
        <v>3133102</v>
      </c>
      <c r="G5952" s="151" t="s">
        <v>111</v>
      </c>
      <c r="H5952" s="151" t="s">
        <v>111</v>
      </c>
      <c r="I5952" s="152" t="s">
        <v>112</v>
      </c>
    </row>
    <row r="5953" customFormat="false" ht="12.75" hidden="false" customHeight="false" outlineLevel="0" collapsed="false">
      <c r="A5953" s="0" t="s">
        <v>60</v>
      </c>
      <c r="B5953" s="0" t="s">
        <v>113</v>
      </c>
      <c r="C5953" s="0" t="s">
        <v>108</v>
      </c>
      <c r="D5953" s="116" t="n">
        <v>43435</v>
      </c>
      <c r="E5953" s="0" t="n">
        <v>0.29</v>
      </c>
      <c r="F5953" s="0" t="n">
        <v>3133103</v>
      </c>
      <c r="G5953" s="151" t="s">
        <v>111</v>
      </c>
      <c r="H5953" s="151" t="s">
        <v>111</v>
      </c>
      <c r="I5953" s="152" t="s">
        <v>112</v>
      </c>
    </row>
    <row r="5954" customFormat="false" ht="12.75" hidden="false" customHeight="false" outlineLevel="0" collapsed="false">
      <c r="A5954" s="0" t="s">
        <v>61</v>
      </c>
      <c r="B5954" s="0" t="s">
        <v>110</v>
      </c>
      <c r="C5954" s="0" t="s">
        <v>108</v>
      </c>
      <c r="D5954" s="116" t="n">
        <v>43435</v>
      </c>
      <c r="E5954" s="0" t="n">
        <v>0.91</v>
      </c>
      <c r="F5954" s="0" t="n">
        <v>3133104</v>
      </c>
      <c r="G5954" s="151" t="s">
        <v>111</v>
      </c>
      <c r="H5954" s="151" t="s">
        <v>111</v>
      </c>
      <c r="I5954" s="152" t="s">
        <v>112</v>
      </c>
    </row>
    <row r="5955" customFormat="false" ht="12.75" hidden="false" customHeight="false" outlineLevel="0" collapsed="false">
      <c r="A5955" s="0" t="s">
        <v>61</v>
      </c>
      <c r="B5955" s="0" t="s">
        <v>113</v>
      </c>
      <c r="C5955" s="0" t="s">
        <v>108</v>
      </c>
      <c r="D5955" s="116" t="n">
        <v>43435</v>
      </c>
      <c r="E5955" s="0" t="n">
        <v>0.05</v>
      </c>
      <c r="F5955" s="0" t="n">
        <v>3133105</v>
      </c>
      <c r="G5955" s="151" t="s">
        <v>111</v>
      </c>
      <c r="H5955" s="151" t="s">
        <v>111</v>
      </c>
      <c r="I5955" s="152" t="s">
        <v>112</v>
      </c>
    </row>
    <row r="5956" customFormat="false" ht="12.75" hidden="false" customHeight="false" outlineLevel="0" collapsed="false">
      <c r="A5956" s="0" t="s">
        <v>62</v>
      </c>
      <c r="B5956" s="0" t="s">
        <v>110</v>
      </c>
      <c r="C5956" s="0" t="s">
        <v>108</v>
      </c>
      <c r="D5956" s="116" t="n">
        <v>43435</v>
      </c>
      <c r="E5956" s="0" t="n">
        <v>0.91</v>
      </c>
      <c r="F5956" s="0" t="n">
        <v>3133106</v>
      </c>
      <c r="G5956" s="151" t="s">
        <v>111</v>
      </c>
      <c r="H5956" s="151" t="s">
        <v>111</v>
      </c>
      <c r="I5956" s="152" t="s">
        <v>112</v>
      </c>
    </row>
    <row r="5957" customFormat="false" ht="12.75" hidden="false" customHeight="false" outlineLevel="0" collapsed="false">
      <c r="A5957" s="0" t="s">
        <v>62</v>
      </c>
      <c r="B5957" s="0" t="s">
        <v>113</v>
      </c>
      <c r="C5957" s="0" t="s">
        <v>108</v>
      </c>
      <c r="D5957" s="116" t="n">
        <v>43435</v>
      </c>
      <c r="E5957" s="0" t="n">
        <v>0.29</v>
      </c>
      <c r="F5957" s="0" t="n">
        <v>3133107</v>
      </c>
      <c r="G5957" s="151" t="s">
        <v>111</v>
      </c>
      <c r="H5957" s="151" t="s">
        <v>111</v>
      </c>
      <c r="I5957" s="152" t="s">
        <v>112</v>
      </c>
    </row>
    <row r="5958" customFormat="false" ht="12.75" hidden="false" customHeight="false" outlineLevel="0" collapsed="false">
      <c r="A5958" s="0" t="s">
        <v>49</v>
      </c>
      <c r="B5958" s="0" t="s">
        <v>110</v>
      </c>
      <c r="C5958" s="0" t="s">
        <v>108</v>
      </c>
      <c r="D5958" s="116" t="n">
        <v>43435</v>
      </c>
      <c r="E5958" s="0" t="n">
        <v>0.77</v>
      </c>
      <c r="F5958" s="0" t="n">
        <v>3133108</v>
      </c>
      <c r="G5958" s="151" t="s">
        <v>111</v>
      </c>
      <c r="H5958" s="151" t="s">
        <v>111</v>
      </c>
      <c r="I5958" s="152" t="s">
        <v>112</v>
      </c>
    </row>
    <row r="5959" customFormat="false" ht="12.75" hidden="false" customHeight="false" outlineLevel="0" collapsed="false">
      <c r="A5959" s="0" t="s">
        <v>49</v>
      </c>
      <c r="B5959" s="0" t="s">
        <v>113</v>
      </c>
      <c r="C5959" s="0" t="s">
        <v>108</v>
      </c>
      <c r="D5959" s="116" t="n">
        <v>43435</v>
      </c>
      <c r="E5959" s="0" t="n">
        <v>0.05</v>
      </c>
      <c r="F5959" s="0" t="n">
        <v>3133109</v>
      </c>
      <c r="G5959" s="151" t="s">
        <v>111</v>
      </c>
      <c r="H5959" s="151" t="s">
        <v>111</v>
      </c>
      <c r="I5959" s="152" t="s">
        <v>112</v>
      </c>
    </row>
    <row r="5960" customFormat="false" ht="12.75" hidden="false" customHeight="false" outlineLevel="0" collapsed="false">
      <c r="A5960" s="0" t="s">
        <v>50</v>
      </c>
      <c r="B5960" s="0" t="s">
        <v>110</v>
      </c>
      <c r="C5960" s="0" t="s">
        <v>108</v>
      </c>
      <c r="D5960" s="116" t="n">
        <v>43435</v>
      </c>
      <c r="E5960" s="0" t="n">
        <v>0.98</v>
      </c>
      <c r="F5960" s="0" t="n">
        <v>3133110</v>
      </c>
      <c r="G5960" s="151" t="s">
        <v>111</v>
      </c>
      <c r="H5960" s="151" t="s">
        <v>111</v>
      </c>
      <c r="I5960" s="152" t="s">
        <v>112</v>
      </c>
    </row>
    <row r="5961" customFormat="false" ht="12.75" hidden="false" customHeight="false" outlineLevel="0" collapsed="false">
      <c r="A5961" s="0" t="s">
        <v>50</v>
      </c>
      <c r="B5961" s="0" t="s">
        <v>113</v>
      </c>
      <c r="C5961" s="0" t="s">
        <v>108</v>
      </c>
      <c r="D5961" s="116" t="n">
        <v>43435</v>
      </c>
      <c r="E5961" s="0" t="n">
        <v>-0.13</v>
      </c>
      <c r="F5961" s="0" t="n">
        <v>3133111</v>
      </c>
      <c r="G5961" s="151" t="s">
        <v>111</v>
      </c>
      <c r="H5961" s="151" t="s">
        <v>111</v>
      </c>
      <c r="I5961" s="152" t="s">
        <v>112</v>
      </c>
    </row>
    <row r="5962" customFormat="false" ht="12.75" hidden="false" customHeight="false" outlineLevel="0" collapsed="false">
      <c r="A5962" s="0" t="s">
        <v>51</v>
      </c>
      <c r="B5962" s="0" t="s">
        <v>110</v>
      </c>
      <c r="C5962" s="0" t="s">
        <v>108</v>
      </c>
      <c r="D5962" s="116" t="n">
        <v>43435</v>
      </c>
      <c r="E5962" s="0" t="n">
        <v>0.98</v>
      </c>
      <c r="F5962" s="0" t="n">
        <v>3133112</v>
      </c>
      <c r="G5962" s="151" t="s">
        <v>111</v>
      </c>
      <c r="H5962" s="151" t="s">
        <v>111</v>
      </c>
      <c r="I5962" s="152" t="s">
        <v>112</v>
      </c>
    </row>
    <row r="5963" customFormat="false" ht="12.75" hidden="false" customHeight="false" outlineLevel="0" collapsed="false">
      <c r="A5963" s="0" t="s">
        <v>51</v>
      </c>
      <c r="B5963" s="0" t="s">
        <v>113</v>
      </c>
      <c r="C5963" s="0" t="s">
        <v>108</v>
      </c>
      <c r="D5963" s="116" t="n">
        <v>43435</v>
      </c>
      <c r="E5963" s="0" t="n">
        <v>0.25</v>
      </c>
      <c r="F5963" s="0" t="n">
        <v>3133113</v>
      </c>
      <c r="G5963" s="151" t="s">
        <v>111</v>
      </c>
      <c r="H5963" s="151" t="s">
        <v>111</v>
      </c>
      <c r="I5963" s="152" t="s">
        <v>112</v>
      </c>
    </row>
    <row r="5964" customFormat="false" ht="12.75" hidden="false" customHeight="false" outlineLevel="0" collapsed="false">
      <c r="A5964" s="0" t="s">
        <v>52</v>
      </c>
      <c r="B5964" s="0" t="s">
        <v>110</v>
      </c>
      <c r="C5964" s="0" t="s">
        <v>108</v>
      </c>
      <c r="D5964" s="116" t="n">
        <v>43435</v>
      </c>
      <c r="E5964" s="0" t="n">
        <v>0.98</v>
      </c>
      <c r="F5964" s="0" t="n">
        <v>3133114</v>
      </c>
      <c r="G5964" s="151" t="s">
        <v>111</v>
      </c>
      <c r="H5964" s="151" t="s">
        <v>111</v>
      </c>
      <c r="I5964" s="152" t="s">
        <v>112</v>
      </c>
    </row>
    <row r="5965" customFormat="false" ht="12.75" hidden="false" customHeight="false" outlineLevel="0" collapsed="false">
      <c r="A5965" s="0" t="s">
        <v>52</v>
      </c>
      <c r="B5965" s="0" t="s">
        <v>113</v>
      </c>
      <c r="C5965" s="0" t="s">
        <v>108</v>
      </c>
      <c r="D5965" s="116" t="n">
        <v>43435</v>
      </c>
      <c r="E5965" s="0" t="n">
        <v>-0.05</v>
      </c>
      <c r="F5965" s="0" t="n">
        <v>3133115</v>
      </c>
      <c r="G5965" s="151" t="s">
        <v>111</v>
      </c>
      <c r="H5965" s="151" t="s">
        <v>111</v>
      </c>
      <c r="I5965" s="152" t="s">
        <v>112</v>
      </c>
    </row>
    <row r="5966" customFormat="false" ht="12.75" hidden="false" customHeight="false" outlineLevel="0" collapsed="false">
      <c r="A5966" s="0" t="s">
        <v>17</v>
      </c>
      <c r="B5966" s="0" t="s">
        <v>110</v>
      </c>
      <c r="C5966" s="0" t="s">
        <v>108</v>
      </c>
      <c r="D5966" s="116" t="n">
        <v>43435</v>
      </c>
      <c r="E5966" s="0" t="n">
        <v>0</v>
      </c>
      <c r="F5966" s="0" t="n">
        <v>3133116</v>
      </c>
      <c r="G5966" s="151" t="s">
        <v>111</v>
      </c>
      <c r="H5966" s="151" t="s">
        <v>111</v>
      </c>
      <c r="I5966" s="152" t="s">
        <v>112</v>
      </c>
    </row>
    <row r="5967" customFormat="false" ht="12.75" hidden="false" customHeight="false" outlineLevel="0" collapsed="false">
      <c r="A5967" s="0" t="s">
        <v>17</v>
      </c>
      <c r="B5967" s="0" t="s">
        <v>113</v>
      </c>
      <c r="C5967" s="0" t="s">
        <v>108</v>
      </c>
      <c r="D5967" s="116" t="n">
        <v>43435</v>
      </c>
      <c r="E5967" s="0" t="n">
        <v>0</v>
      </c>
      <c r="F5967" s="0" t="n">
        <v>3133117</v>
      </c>
      <c r="G5967" s="151" t="s">
        <v>111</v>
      </c>
      <c r="H5967" s="151" t="s">
        <v>111</v>
      </c>
      <c r="I5967" s="152" t="s">
        <v>112</v>
      </c>
    </row>
    <row r="5968" customFormat="false" ht="12.75" hidden="false" customHeight="false" outlineLevel="0" collapsed="false">
      <c r="A5968" s="0" t="s">
        <v>18</v>
      </c>
      <c r="B5968" s="0" t="s">
        <v>110</v>
      </c>
      <c r="C5968" s="0" t="s">
        <v>108</v>
      </c>
      <c r="D5968" s="116" t="n">
        <v>43435</v>
      </c>
      <c r="E5968" s="0" t="n">
        <v>0</v>
      </c>
      <c r="F5968" s="0" t="n">
        <v>3133118</v>
      </c>
      <c r="G5968" s="151" t="s">
        <v>111</v>
      </c>
      <c r="H5968" s="151" t="s">
        <v>111</v>
      </c>
      <c r="I5968" s="152" t="s">
        <v>112</v>
      </c>
    </row>
    <row r="5969" customFormat="false" ht="12.75" hidden="false" customHeight="false" outlineLevel="0" collapsed="false">
      <c r="A5969" s="0" t="s">
        <v>18</v>
      </c>
      <c r="B5969" s="0" t="s">
        <v>113</v>
      </c>
      <c r="C5969" s="0" t="s">
        <v>108</v>
      </c>
      <c r="D5969" s="116" t="n">
        <v>43435</v>
      </c>
      <c r="E5969" s="0" t="n">
        <v>0</v>
      </c>
      <c r="F5969" s="0" t="n">
        <v>3133119</v>
      </c>
      <c r="G5969" s="151" t="s">
        <v>111</v>
      </c>
      <c r="H5969" s="151" t="s">
        <v>111</v>
      </c>
      <c r="I5969" s="152" t="s">
        <v>112</v>
      </c>
    </row>
    <row r="5970" customFormat="false" ht="12.75" hidden="false" customHeight="false" outlineLevel="0" collapsed="false">
      <c r="A5970" s="0" t="s">
        <v>19</v>
      </c>
      <c r="B5970" s="0" t="s">
        <v>110</v>
      </c>
      <c r="C5970" s="0" t="s">
        <v>108</v>
      </c>
      <c r="D5970" s="116" t="n">
        <v>43435</v>
      </c>
      <c r="E5970" s="0" t="n">
        <v>0</v>
      </c>
      <c r="F5970" s="0" t="n">
        <v>3133120</v>
      </c>
      <c r="G5970" s="151" t="s">
        <v>111</v>
      </c>
      <c r="H5970" s="151" t="s">
        <v>111</v>
      </c>
      <c r="I5970" s="152" t="s">
        <v>112</v>
      </c>
    </row>
    <row r="5971" customFormat="false" ht="12.75" hidden="false" customHeight="false" outlineLevel="0" collapsed="false">
      <c r="A5971" s="0" t="s">
        <v>19</v>
      </c>
      <c r="B5971" s="0" t="s">
        <v>113</v>
      </c>
      <c r="C5971" s="0" t="s">
        <v>108</v>
      </c>
      <c r="D5971" s="116" t="n">
        <v>43435</v>
      </c>
      <c r="E5971" s="0" t="n">
        <v>0</v>
      </c>
      <c r="F5971" s="0" t="n">
        <v>3133121</v>
      </c>
      <c r="G5971" s="151" t="s">
        <v>111</v>
      </c>
      <c r="H5971" s="151" t="s">
        <v>111</v>
      </c>
      <c r="I5971" s="152" t="s">
        <v>112</v>
      </c>
    </row>
    <row r="5972" customFormat="false" ht="12.75" hidden="false" customHeight="false" outlineLevel="0" collapsed="false">
      <c r="A5972" s="0" t="s">
        <v>21</v>
      </c>
      <c r="B5972" s="0" t="s">
        <v>110</v>
      </c>
      <c r="C5972" s="0" t="s">
        <v>108</v>
      </c>
      <c r="D5972" s="116" t="n">
        <v>43435</v>
      </c>
      <c r="E5972" s="0" t="n">
        <v>0</v>
      </c>
      <c r="F5972" s="0" t="n">
        <v>3133122</v>
      </c>
      <c r="G5972" s="151" t="s">
        <v>111</v>
      </c>
      <c r="H5972" s="151" t="s">
        <v>111</v>
      </c>
      <c r="I5972" s="152" t="s">
        <v>112</v>
      </c>
    </row>
    <row r="5973" customFormat="false" ht="12.75" hidden="false" customHeight="false" outlineLevel="0" collapsed="false">
      <c r="A5973" s="0" t="s">
        <v>21</v>
      </c>
      <c r="B5973" s="0" t="s">
        <v>113</v>
      </c>
      <c r="C5973" s="0" t="s">
        <v>108</v>
      </c>
      <c r="D5973" s="116" t="n">
        <v>43435</v>
      </c>
      <c r="E5973" s="0" t="n">
        <v>0</v>
      </c>
      <c r="F5973" s="0" t="n">
        <v>3133123</v>
      </c>
      <c r="G5973" s="151" t="s">
        <v>111</v>
      </c>
      <c r="H5973" s="151" t="s">
        <v>111</v>
      </c>
      <c r="I5973" s="152" t="s">
        <v>112</v>
      </c>
    </row>
    <row r="5974" customFormat="false" ht="12.75" hidden="false" customHeight="false" outlineLevel="0" collapsed="false">
      <c r="A5974" s="0" t="s">
        <v>73</v>
      </c>
      <c r="B5974" s="0" t="s">
        <v>80</v>
      </c>
      <c r="C5974" s="0" t="s">
        <v>108</v>
      </c>
      <c r="D5974" s="116" t="n">
        <v>43435</v>
      </c>
      <c r="E5974" s="0" t="n">
        <v>0.05</v>
      </c>
      <c r="F5974" s="0" t="n">
        <v>3133124</v>
      </c>
      <c r="G5974" s="151" t="s">
        <v>111</v>
      </c>
      <c r="H5974" s="151" t="s">
        <v>111</v>
      </c>
      <c r="I5974" s="152" t="s">
        <v>112</v>
      </c>
    </row>
    <row r="5975" customFormat="false" ht="12.75" hidden="false" customHeight="false" outlineLevel="0" collapsed="false">
      <c r="A5975" s="0" t="s">
        <v>74</v>
      </c>
      <c r="B5975" s="0" t="s">
        <v>80</v>
      </c>
      <c r="C5975" s="0" t="s">
        <v>108</v>
      </c>
      <c r="D5975" s="116" t="n">
        <v>43435</v>
      </c>
      <c r="E5975" s="0" t="n">
        <v>0.25</v>
      </c>
      <c r="F5975" s="0" t="n">
        <v>3133125</v>
      </c>
      <c r="G5975" s="151" t="s">
        <v>111</v>
      </c>
      <c r="H5975" s="151" t="s">
        <v>111</v>
      </c>
      <c r="I5975" s="152" t="s">
        <v>112</v>
      </c>
    </row>
    <row r="5976" customFormat="false" ht="12.75" hidden="false" customHeight="false" outlineLevel="0" collapsed="false">
      <c r="A5976" s="0" t="s">
        <v>75</v>
      </c>
      <c r="B5976" s="0" t="s">
        <v>80</v>
      </c>
      <c r="C5976" s="0" t="s">
        <v>108</v>
      </c>
      <c r="D5976" s="116" t="n">
        <v>43435</v>
      </c>
      <c r="E5976" s="0" t="n">
        <v>-0.05</v>
      </c>
      <c r="F5976" s="0" t="n">
        <v>3133126</v>
      </c>
      <c r="G5976" s="151" t="s">
        <v>111</v>
      </c>
      <c r="H5976" s="151" t="s">
        <v>111</v>
      </c>
      <c r="I5976" s="152" t="s">
        <v>112</v>
      </c>
    </row>
    <row r="5977" customFormat="false" ht="12.75" hidden="false" customHeight="false" outlineLevel="0" collapsed="false">
      <c r="A5977" s="0" t="s">
        <v>76</v>
      </c>
      <c r="B5977" s="0" t="s">
        <v>80</v>
      </c>
      <c r="C5977" s="0" t="s">
        <v>108</v>
      </c>
      <c r="D5977" s="116" t="n">
        <v>43435</v>
      </c>
      <c r="E5977" s="0" t="n">
        <v>0.25</v>
      </c>
      <c r="F5977" s="0" t="n">
        <v>3133127</v>
      </c>
      <c r="G5977" s="151" t="s">
        <v>111</v>
      </c>
      <c r="H5977" s="151" t="s">
        <v>111</v>
      </c>
      <c r="I5977" s="152" t="s">
        <v>112</v>
      </c>
    </row>
    <row r="5978" customFormat="false" ht="12.75" hidden="false" customHeight="false" outlineLevel="0" collapsed="false">
      <c r="A5978" s="0" t="s">
        <v>72</v>
      </c>
      <c r="B5978" s="0" t="s">
        <v>80</v>
      </c>
      <c r="C5978" s="0" t="s">
        <v>108</v>
      </c>
      <c r="D5978" s="116" t="n">
        <v>43435</v>
      </c>
      <c r="E5978" s="158" t="n">
        <v>43466</v>
      </c>
      <c r="F5978" s="0" t="n">
        <v>2756505</v>
      </c>
      <c r="G5978" s="151" t="s">
        <v>111</v>
      </c>
      <c r="H5978" s="151" t="s">
        <v>111</v>
      </c>
      <c r="I5978" s="152" t="s">
        <v>109</v>
      </c>
    </row>
    <row r="5979" customFormat="false" ht="12.75" hidden="false" customHeight="false" outlineLevel="0" collapsed="false">
      <c r="A5979" s="0" t="s">
        <v>59</v>
      </c>
      <c r="B5979" s="0" t="s">
        <v>110</v>
      </c>
      <c r="C5979" s="0" t="s">
        <v>108</v>
      </c>
      <c r="D5979" s="116" t="n">
        <v>43466</v>
      </c>
      <c r="E5979" s="0" t="n">
        <v>1.215</v>
      </c>
      <c r="F5979" s="0" t="n">
        <v>3133100</v>
      </c>
      <c r="G5979" s="151" t="s">
        <v>111</v>
      </c>
      <c r="H5979" s="151" t="s">
        <v>111</v>
      </c>
      <c r="I5979" s="152" t="s">
        <v>112</v>
      </c>
    </row>
    <row r="5980" customFormat="false" ht="12.75" hidden="false" customHeight="false" outlineLevel="0" collapsed="false">
      <c r="A5980" s="0" t="s">
        <v>59</v>
      </c>
      <c r="B5980" s="0" t="s">
        <v>113</v>
      </c>
      <c r="C5980" s="0" t="s">
        <v>108</v>
      </c>
      <c r="D5980" s="116" t="n">
        <v>43466</v>
      </c>
      <c r="E5980" s="0" t="n">
        <v>0.05</v>
      </c>
      <c r="F5980" s="0" t="n">
        <v>3133101</v>
      </c>
      <c r="G5980" s="151" t="s">
        <v>111</v>
      </c>
      <c r="H5980" s="151" t="s">
        <v>111</v>
      </c>
      <c r="I5980" s="152" t="s">
        <v>112</v>
      </c>
    </row>
    <row r="5981" customFormat="false" ht="12.75" hidden="false" customHeight="false" outlineLevel="0" collapsed="false">
      <c r="A5981" s="0" t="s">
        <v>60</v>
      </c>
      <c r="B5981" s="0" t="s">
        <v>110</v>
      </c>
      <c r="C5981" s="0" t="s">
        <v>108</v>
      </c>
      <c r="D5981" s="116" t="n">
        <v>43466</v>
      </c>
      <c r="E5981" s="0" t="n">
        <v>1.215</v>
      </c>
      <c r="F5981" s="0" t="n">
        <v>3133102</v>
      </c>
      <c r="G5981" s="151" t="s">
        <v>111</v>
      </c>
      <c r="H5981" s="151" t="s">
        <v>111</v>
      </c>
      <c r="I5981" s="152" t="s">
        <v>112</v>
      </c>
    </row>
    <row r="5982" customFormat="false" ht="12.75" hidden="false" customHeight="false" outlineLevel="0" collapsed="false">
      <c r="A5982" s="0" t="s">
        <v>60</v>
      </c>
      <c r="B5982" s="0" t="s">
        <v>113</v>
      </c>
      <c r="C5982" s="0" t="s">
        <v>108</v>
      </c>
      <c r="D5982" s="116" t="n">
        <v>43466</v>
      </c>
      <c r="E5982" s="0" t="n">
        <v>0.32</v>
      </c>
      <c r="F5982" s="0" t="n">
        <v>3133103</v>
      </c>
      <c r="G5982" s="151" t="s">
        <v>111</v>
      </c>
      <c r="H5982" s="151" t="s">
        <v>111</v>
      </c>
      <c r="I5982" s="152" t="s">
        <v>112</v>
      </c>
    </row>
    <row r="5983" customFormat="false" ht="12.75" hidden="false" customHeight="false" outlineLevel="0" collapsed="false">
      <c r="A5983" s="0" t="s">
        <v>61</v>
      </c>
      <c r="B5983" s="0" t="s">
        <v>110</v>
      </c>
      <c r="C5983" s="0" t="s">
        <v>108</v>
      </c>
      <c r="D5983" s="116" t="n">
        <v>43466</v>
      </c>
      <c r="E5983" s="0" t="n">
        <v>1.215</v>
      </c>
      <c r="F5983" s="0" t="n">
        <v>3133104</v>
      </c>
      <c r="G5983" s="151" t="s">
        <v>111</v>
      </c>
      <c r="H5983" s="151" t="s">
        <v>111</v>
      </c>
      <c r="I5983" s="152" t="s">
        <v>112</v>
      </c>
    </row>
    <row r="5984" customFormat="false" ht="12.75" hidden="false" customHeight="false" outlineLevel="0" collapsed="false">
      <c r="A5984" s="0" t="s">
        <v>61</v>
      </c>
      <c r="B5984" s="0" t="s">
        <v>113</v>
      </c>
      <c r="C5984" s="0" t="s">
        <v>108</v>
      </c>
      <c r="D5984" s="116" t="n">
        <v>43466</v>
      </c>
      <c r="E5984" s="0" t="n">
        <v>0.05</v>
      </c>
      <c r="F5984" s="0" t="n">
        <v>3133105</v>
      </c>
      <c r="G5984" s="151" t="s">
        <v>111</v>
      </c>
      <c r="H5984" s="151" t="s">
        <v>111</v>
      </c>
      <c r="I5984" s="152" t="s">
        <v>112</v>
      </c>
    </row>
    <row r="5985" customFormat="false" ht="12.75" hidden="false" customHeight="false" outlineLevel="0" collapsed="false">
      <c r="A5985" s="0" t="s">
        <v>62</v>
      </c>
      <c r="B5985" s="0" t="s">
        <v>110</v>
      </c>
      <c r="C5985" s="0" t="s">
        <v>108</v>
      </c>
      <c r="D5985" s="116" t="n">
        <v>43466</v>
      </c>
      <c r="E5985" s="0" t="n">
        <v>1.215</v>
      </c>
      <c r="F5985" s="0" t="n">
        <v>3133106</v>
      </c>
      <c r="G5985" s="151" t="s">
        <v>111</v>
      </c>
      <c r="H5985" s="151" t="s">
        <v>111</v>
      </c>
      <c r="I5985" s="152" t="s">
        <v>112</v>
      </c>
    </row>
    <row r="5986" customFormat="false" ht="12.75" hidden="false" customHeight="false" outlineLevel="0" collapsed="false">
      <c r="A5986" s="0" t="s">
        <v>62</v>
      </c>
      <c r="B5986" s="0" t="s">
        <v>113</v>
      </c>
      <c r="C5986" s="0" t="s">
        <v>108</v>
      </c>
      <c r="D5986" s="116" t="n">
        <v>43466</v>
      </c>
      <c r="E5986" s="0" t="n">
        <v>0.32</v>
      </c>
      <c r="F5986" s="0" t="n">
        <v>3133107</v>
      </c>
      <c r="G5986" s="151" t="s">
        <v>111</v>
      </c>
      <c r="H5986" s="151" t="s">
        <v>111</v>
      </c>
      <c r="I5986" s="152" t="s">
        <v>112</v>
      </c>
    </row>
    <row r="5987" customFormat="false" ht="12.75" hidden="false" customHeight="false" outlineLevel="0" collapsed="false">
      <c r="A5987" s="0" t="s">
        <v>49</v>
      </c>
      <c r="B5987" s="0" t="s">
        <v>110</v>
      </c>
      <c r="C5987" s="0" t="s">
        <v>108</v>
      </c>
      <c r="D5987" s="116" t="n">
        <v>43466</v>
      </c>
      <c r="E5987" s="0" t="n">
        <v>1.04</v>
      </c>
      <c r="F5987" s="0" t="n">
        <v>3133108</v>
      </c>
      <c r="G5987" s="151" t="s">
        <v>111</v>
      </c>
      <c r="H5987" s="151" t="s">
        <v>111</v>
      </c>
      <c r="I5987" s="152" t="s">
        <v>112</v>
      </c>
    </row>
    <row r="5988" customFormat="false" ht="12.75" hidden="false" customHeight="false" outlineLevel="0" collapsed="false">
      <c r="A5988" s="0" t="s">
        <v>49</v>
      </c>
      <c r="B5988" s="0" t="s">
        <v>113</v>
      </c>
      <c r="C5988" s="0" t="s">
        <v>108</v>
      </c>
      <c r="D5988" s="116" t="n">
        <v>43466</v>
      </c>
      <c r="E5988" s="0" t="n">
        <v>0.05</v>
      </c>
      <c r="F5988" s="0" t="n">
        <v>3133109</v>
      </c>
      <c r="G5988" s="151" t="s">
        <v>111</v>
      </c>
      <c r="H5988" s="151" t="s">
        <v>111</v>
      </c>
      <c r="I5988" s="152" t="s">
        <v>112</v>
      </c>
    </row>
    <row r="5989" customFormat="false" ht="12.75" hidden="false" customHeight="false" outlineLevel="0" collapsed="false">
      <c r="A5989" s="0" t="s">
        <v>50</v>
      </c>
      <c r="B5989" s="0" t="s">
        <v>110</v>
      </c>
      <c r="C5989" s="0" t="s">
        <v>108</v>
      </c>
      <c r="D5989" s="116" t="n">
        <v>43466</v>
      </c>
      <c r="E5989" s="0" t="n">
        <v>1.6</v>
      </c>
      <c r="F5989" s="0" t="n">
        <v>3133110</v>
      </c>
      <c r="G5989" s="151" t="s">
        <v>111</v>
      </c>
      <c r="H5989" s="151" t="s">
        <v>111</v>
      </c>
      <c r="I5989" s="152" t="s">
        <v>112</v>
      </c>
    </row>
    <row r="5990" customFormat="false" ht="12.75" hidden="false" customHeight="false" outlineLevel="0" collapsed="false">
      <c r="A5990" s="0" t="s">
        <v>50</v>
      </c>
      <c r="B5990" s="0" t="s">
        <v>113</v>
      </c>
      <c r="C5990" s="0" t="s">
        <v>108</v>
      </c>
      <c r="D5990" s="116" t="n">
        <v>43466</v>
      </c>
      <c r="E5990" s="0" t="n">
        <v>-0.25</v>
      </c>
      <c r="F5990" s="0" t="n">
        <v>3133111</v>
      </c>
      <c r="G5990" s="151" t="s">
        <v>111</v>
      </c>
      <c r="H5990" s="151" t="s">
        <v>111</v>
      </c>
      <c r="I5990" s="152" t="s">
        <v>112</v>
      </c>
    </row>
    <row r="5991" customFormat="false" ht="12.75" hidden="false" customHeight="false" outlineLevel="0" collapsed="false">
      <c r="A5991" s="0" t="s">
        <v>51</v>
      </c>
      <c r="B5991" s="0" t="s">
        <v>110</v>
      </c>
      <c r="C5991" s="0" t="s">
        <v>108</v>
      </c>
      <c r="D5991" s="116" t="n">
        <v>43466</v>
      </c>
      <c r="E5991" s="0" t="n">
        <v>1.6</v>
      </c>
      <c r="F5991" s="0" t="n">
        <v>3133112</v>
      </c>
      <c r="G5991" s="151" t="s">
        <v>111</v>
      </c>
      <c r="H5991" s="151" t="s">
        <v>111</v>
      </c>
      <c r="I5991" s="152" t="s">
        <v>112</v>
      </c>
    </row>
    <row r="5992" customFormat="false" ht="12.75" hidden="false" customHeight="false" outlineLevel="0" collapsed="false">
      <c r="A5992" s="0" t="s">
        <v>51</v>
      </c>
      <c r="B5992" s="0" t="s">
        <v>113</v>
      </c>
      <c r="C5992" s="0" t="s">
        <v>108</v>
      </c>
      <c r="D5992" s="116" t="n">
        <v>43466</v>
      </c>
      <c r="E5992" s="0" t="n">
        <v>0.45</v>
      </c>
      <c r="F5992" s="0" t="n">
        <v>3133113</v>
      </c>
      <c r="G5992" s="151" t="s">
        <v>111</v>
      </c>
      <c r="H5992" s="151" t="s">
        <v>111</v>
      </c>
      <c r="I5992" s="152" t="s">
        <v>112</v>
      </c>
    </row>
    <row r="5993" customFormat="false" ht="12.75" hidden="false" customHeight="false" outlineLevel="0" collapsed="false">
      <c r="A5993" s="0" t="s">
        <v>52</v>
      </c>
      <c r="B5993" s="0" t="s">
        <v>110</v>
      </c>
      <c r="C5993" s="0" t="s">
        <v>108</v>
      </c>
      <c r="D5993" s="116" t="n">
        <v>43466</v>
      </c>
      <c r="E5993" s="0" t="n">
        <v>1.6</v>
      </c>
      <c r="F5993" s="0" t="n">
        <v>3133114</v>
      </c>
      <c r="G5993" s="151" t="s">
        <v>111</v>
      </c>
      <c r="H5993" s="151" t="s">
        <v>111</v>
      </c>
      <c r="I5993" s="152" t="s">
        <v>112</v>
      </c>
    </row>
    <row r="5994" customFormat="false" ht="12.75" hidden="false" customHeight="false" outlineLevel="0" collapsed="false">
      <c r="A5994" s="0" t="s">
        <v>52</v>
      </c>
      <c r="B5994" s="0" t="s">
        <v>113</v>
      </c>
      <c r="C5994" s="0" t="s">
        <v>108</v>
      </c>
      <c r="D5994" s="116" t="n">
        <v>43466</v>
      </c>
      <c r="E5994" s="0" t="n">
        <v>-0.2</v>
      </c>
      <c r="F5994" s="0" t="n">
        <v>3133115</v>
      </c>
      <c r="G5994" s="151" t="s">
        <v>111</v>
      </c>
      <c r="H5994" s="151" t="s">
        <v>111</v>
      </c>
      <c r="I5994" s="152" t="s">
        <v>112</v>
      </c>
    </row>
    <row r="5995" customFormat="false" ht="12.75" hidden="false" customHeight="false" outlineLevel="0" collapsed="false">
      <c r="A5995" s="0" t="s">
        <v>17</v>
      </c>
      <c r="B5995" s="0" t="s">
        <v>110</v>
      </c>
      <c r="C5995" s="0" t="s">
        <v>108</v>
      </c>
      <c r="D5995" s="116" t="n">
        <v>43466</v>
      </c>
      <c r="E5995" s="0" t="n">
        <v>0</v>
      </c>
      <c r="F5995" s="0" t="n">
        <v>3133116</v>
      </c>
      <c r="G5995" s="151" t="s">
        <v>111</v>
      </c>
      <c r="H5995" s="151" t="s">
        <v>111</v>
      </c>
      <c r="I5995" s="152" t="s">
        <v>112</v>
      </c>
    </row>
    <row r="5996" customFormat="false" ht="12.75" hidden="false" customHeight="false" outlineLevel="0" collapsed="false">
      <c r="A5996" s="0" t="s">
        <v>17</v>
      </c>
      <c r="B5996" s="0" t="s">
        <v>113</v>
      </c>
      <c r="C5996" s="0" t="s">
        <v>108</v>
      </c>
      <c r="D5996" s="116" t="n">
        <v>43466</v>
      </c>
      <c r="E5996" s="0" t="n">
        <v>0</v>
      </c>
      <c r="F5996" s="0" t="n">
        <v>3133117</v>
      </c>
      <c r="G5996" s="151" t="s">
        <v>111</v>
      </c>
      <c r="H5996" s="151" t="s">
        <v>111</v>
      </c>
      <c r="I5996" s="152" t="s">
        <v>112</v>
      </c>
    </row>
    <row r="5997" customFormat="false" ht="12.75" hidden="false" customHeight="false" outlineLevel="0" collapsed="false">
      <c r="A5997" s="0" t="s">
        <v>18</v>
      </c>
      <c r="B5997" s="0" t="s">
        <v>110</v>
      </c>
      <c r="C5997" s="0" t="s">
        <v>108</v>
      </c>
      <c r="D5997" s="116" t="n">
        <v>43466</v>
      </c>
      <c r="E5997" s="0" t="n">
        <v>0</v>
      </c>
      <c r="F5997" s="0" t="n">
        <v>3133118</v>
      </c>
      <c r="G5997" s="151" t="s">
        <v>111</v>
      </c>
      <c r="H5997" s="151" t="s">
        <v>111</v>
      </c>
      <c r="I5997" s="152" t="s">
        <v>112</v>
      </c>
    </row>
    <row r="5998" customFormat="false" ht="12.75" hidden="false" customHeight="false" outlineLevel="0" collapsed="false">
      <c r="A5998" s="0" t="s">
        <v>18</v>
      </c>
      <c r="B5998" s="0" t="s">
        <v>113</v>
      </c>
      <c r="C5998" s="0" t="s">
        <v>108</v>
      </c>
      <c r="D5998" s="116" t="n">
        <v>43466</v>
      </c>
      <c r="E5998" s="0" t="n">
        <v>0</v>
      </c>
      <c r="F5998" s="0" t="n">
        <v>3133119</v>
      </c>
      <c r="G5998" s="151" t="s">
        <v>111</v>
      </c>
      <c r="H5998" s="151" t="s">
        <v>111</v>
      </c>
      <c r="I5998" s="152" t="s">
        <v>112</v>
      </c>
    </row>
    <row r="5999" customFormat="false" ht="12.75" hidden="false" customHeight="false" outlineLevel="0" collapsed="false">
      <c r="A5999" s="0" t="s">
        <v>19</v>
      </c>
      <c r="B5999" s="0" t="s">
        <v>110</v>
      </c>
      <c r="C5999" s="0" t="s">
        <v>108</v>
      </c>
      <c r="D5999" s="116" t="n">
        <v>43466</v>
      </c>
      <c r="E5999" s="0" t="n">
        <v>0</v>
      </c>
      <c r="F5999" s="0" t="n">
        <v>3133120</v>
      </c>
      <c r="G5999" s="151" t="s">
        <v>111</v>
      </c>
      <c r="H5999" s="151" t="s">
        <v>111</v>
      </c>
      <c r="I5999" s="152" t="s">
        <v>112</v>
      </c>
    </row>
    <row r="6000" customFormat="false" ht="12.75" hidden="false" customHeight="false" outlineLevel="0" collapsed="false">
      <c r="A6000" s="0" t="s">
        <v>19</v>
      </c>
      <c r="B6000" s="0" t="s">
        <v>113</v>
      </c>
      <c r="C6000" s="0" t="s">
        <v>108</v>
      </c>
      <c r="D6000" s="116" t="n">
        <v>43466</v>
      </c>
      <c r="E6000" s="0" t="n">
        <v>0</v>
      </c>
      <c r="F6000" s="0" t="n">
        <v>3133121</v>
      </c>
      <c r="G6000" s="151" t="s">
        <v>111</v>
      </c>
      <c r="H6000" s="151" t="s">
        <v>111</v>
      </c>
      <c r="I6000" s="152" t="s">
        <v>112</v>
      </c>
    </row>
    <row r="6001" customFormat="false" ht="12.75" hidden="false" customHeight="false" outlineLevel="0" collapsed="false">
      <c r="A6001" s="0" t="s">
        <v>21</v>
      </c>
      <c r="B6001" s="0" t="s">
        <v>110</v>
      </c>
      <c r="C6001" s="0" t="s">
        <v>108</v>
      </c>
      <c r="D6001" s="116" t="n">
        <v>43466</v>
      </c>
      <c r="E6001" s="0" t="n">
        <v>0</v>
      </c>
      <c r="F6001" s="0" t="n">
        <v>3133122</v>
      </c>
      <c r="G6001" s="151" t="s">
        <v>111</v>
      </c>
      <c r="H6001" s="151" t="s">
        <v>111</v>
      </c>
      <c r="I6001" s="152" t="s">
        <v>112</v>
      </c>
    </row>
    <row r="6002" customFormat="false" ht="12.75" hidden="false" customHeight="false" outlineLevel="0" collapsed="false">
      <c r="A6002" s="0" t="s">
        <v>21</v>
      </c>
      <c r="B6002" s="0" t="s">
        <v>113</v>
      </c>
      <c r="C6002" s="0" t="s">
        <v>108</v>
      </c>
      <c r="D6002" s="116" t="n">
        <v>43466</v>
      </c>
      <c r="E6002" s="0" t="n">
        <v>0</v>
      </c>
      <c r="F6002" s="0" t="n">
        <v>3133123</v>
      </c>
      <c r="G6002" s="151" t="s">
        <v>111</v>
      </c>
      <c r="H6002" s="151" t="s">
        <v>111</v>
      </c>
      <c r="I6002" s="152" t="s">
        <v>112</v>
      </c>
    </row>
    <row r="6003" customFormat="false" ht="12.75" hidden="false" customHeight="false" outlineLevel="0" collapsed="false">
      <c r="A6003" s="0" t="s">
        <v>73</v>
      </c>
      <c r="B6003" s="0" t="s">
        <v>80</v>
      </c>
      <c r="C6003" s="0" t="s">
        <v>108</v>
      </c>
      <c r="D6003" s="116" t="n">
        <v>43466</v>
      </c>
      <c r="E6003" s="0" t="n">
        <v>0.05</v>
      </c>
      <c r="F6003" s="0" t="n">
        <v>3133124</v>
      </c>
      <c r="G6003" s="151" t="s">
        <v>111</v>
      </c>
      <c r="H6003" s="151" t="s">
        <v>111</v>
      </c>
      <c r="I6003" s="152" t="s">
        <v>112</v>
      </c>
    </row>
    <row r="6004" customFormat="false" ht="12.75" hidden="false" customHeight="false" outlineLevel="0" collapsed="false">
      <c r="A6004" s="0" t="s">
        <v>74</v>
      </c>
      <c r="B6004" s="0" t="s">
        <v>80</v>
      </c>
      <c r="C6004" s="0" t="s">
        <v>108</v>
      </c>
      <c r="D6004" s="116" t="n">
        <v>43466</v>
      </c>
      <c r="E6004" s="0" t="n">
        <v>0.45</v>
      </c>
      <c r="F6004" s="0" t="n">
        <v>3133125</v>
      </c>
      <c r="G6004" s="151" t="s">
        <v>111</v>
      </c>
      <c r="H6004" s="151" t="s">
        <v>111</v>
      </c>
      <c r="I6004" s="152" t="s">
        <v>112</v>
      </c>
    </row>
    <row r="6005" customFormat="false" ht="12.75" hidden="false" customHeight="false" outlineLevel="0" collapsed="false">
      <c r="A6005" s="0" t="s">
        <v>75</v>
      </c>
      <c r="B6005" s="0" t="s">
        <v>80</v>
      </c>
      <c r="C6005" s="0" t="s">
        <v>108</v>
      </c>
      <c r="D6005" s="116" t="n">
        <v>43466</v>
      </c>
      <c r="E6005" s="0" t="n">
        <v>-0.2</v>
      </c>
      <c r="F6005" s="0" t="n">
        <v>3133126</v>
      </c>
      <c r="G6005" s="151" t="s">
        <v>111</v>
      </c>
      <c r="H6005" s="151" t="s">
        <v>111</v>
      </c>
      <c r="I6005" s="152" t="s">
        <v>112</v>
      </c>
    </row>
    <row r="6006" customFormat="false" ht="12.75" hidden="false" customHeight="false" outlineLevel="0" collapsed="false">
      <c r="A6006" s="0" t="s">
        <v>76</v>
      </c>
      <c r="B6006" s="0" t="s">
        <v>80</v>
      </c>
      <c r="C6006" s="0" t="s">
        <v>108</v>
      </c>
      <c r="D6006" s="116" t="n">
        <v>43466</v>
      </c>
      <c r="E6006" s="0" t="n">
        <v>0.45</v>
      </c>
      <c r="F6006" s="0" t="n">
        <v>3133127</v>
      </c>
      <c r="G6006" s="151" t="s">
        <v>111</v>
      </c>
      <c r="H6006" s="151" t="s">
        <v>111</v>
      </c>
      <c r="I6006" s="152" t="s">
        <v>112</v>
      </c>
    </row>
    <row r="6007" customFormat="false" ht="12.75" hidden="false" customHeight="false" outlineLevel="0" collapsed="false">
      <c r="A6007" s="0" t="s">
        <v>72</v>
      </c>
      <c r="B6007" s="0" t="s">
        <v>80</v>
      </c>
      <c r="C6007" s="0" t="s">
        <v>108</v>
      </c>
      <c r="D6007" s="116" t="n">
        <v>43466</v>
      </c>
      <c r="E6007" s="158" t="n">
        <v>43497</v>
      </c>
      <c r="F6007" s="0" t="n">
        <v>2756534</v>
      </c>
      <c r="G6007" s="151" t="s">
        <v>111</v>
      </c>
      <c r="H6007" s="151" t="s">
        <v>111</v>
      </c>
      <c r="I6007" s="152" t="s">
        <v>109</v>
      </c>
    </row>
    <row r="6008" customFormat="false" ht="12.75" hidden="false" customHeight="false" outlineLevel="0" collapsed="false">
      <c r="A6008" s="0" t="s">
        <v>59</v>
      </c>
      <c r="B6008" s="0" t="s">
        <v>110</v>
      </c>
      <c r="C6008" s="0" t="s">
        <v>108</v>
      </c>
      <c r="D6008" s="116" t="n">
        <v>43497</v>
      </c>
      <c r="E6008" s="0" t="n">
        <v>1.215</v>
      </c>
      <c r="F6008" s="0" t="n">
        <v>3133100</v>
      </c>
      <c r="G6008" s="151" t="s">
        <v>111</v>
      </c>
      <c r="H6008" s="151" t="s">
        <v>111</v>
      </c>
      <c r="I6008" s="152" t="s">
        <v>112</v>
      </c>
    </row>
    <row r="6009" customFormat="false" ht="12.75" hidden="false" customHeight="false" outlineLevel="0" collapsed="false">
      <c r="A6009" s="0" t="s">
        <v>59</v>
      </c>
      <c r="B6009" s="0" t="s">
        <v>113</v>
      </c>
      <c r="C6009" s="0" t="s">
        <v>108</v>
      </c>
      <c r="D6009" s="116" t="n">
        <v>43497</v>
      </c>
      <c r="E6009" s="0" t="n">
        <v>0.05</v>
      </c>
      <c r="F6009" s="0" t="n">
        <v>3133101</v>
      </c>
      <c r="G6009" s="151" t="s">
        <v>111</v>
      </c>
      <c r="H6009" s="151" t="s">
        <v>111</v>
      </c>
      <c r="I6009" s="152" t="s">
        <v>112</v>
      </c>
    </row>
    <row r="6010" customFormat="false" ht="12.75" hidden="false" customHeight="false" outlineLevel="0" collapsed="false">
      <c r="A6010" s="0" t="s">
        <v>60</v>
      </c>
      <c r="B6010" s="0" t="s">
        <v>110</v>
      </c>
      <c r="C6010" s="0" t="s">
        <v>108</v>
      </c>
      <c r="D6010" s="116" t="n">
        <v>43497</v>
      </c>
      <c r="E6010" s="0" t="n">
        <v>1.215</v>
      </c>
      <c r="F6010" s="0" t="n">
        <v>3133102</v>
      </c>
      <c r="G6010" s="151" t="s">
        <v>111</v>
      </c>
      <c r="H6010" s="151" t="s">
        <v>111</v>
      </c>
      <c r="I6010" s="152" t="s">
        <v>112</v>
      </c>
    </row>
    <row r="6011" customFormat="false" ht="12.75" hidden="false" customHeight="false" outlineLevel="0" collapsed="false">
      <c r="A6011" s="0" t="s">
        <v>60</v>
      </c>
      <c r="B6011" s="0" t="s">
        <v>113</v>
      </c>
      <c r="C6011" s="0" t="s">
        <v>108</v>
      </c>
      <c r="D6011" s="116" t="n">
        <v>43497</v>
      </c>
      <c r="E6011" s="0" t="n">
        <v>0.32</v>
      </c>
      <c r="F6011" s="0" t="n">
        <v>3133103</v>
      </c>
      <c r="G6011" s="151" t="s">
        <v>111</v>
      </c>
      <c r="H6011" s="151" t="s">
        <v>111</v>
      </c>
      <c r="I6011" s="152" t="s">
        <v>112</v>
      </c>
    </row>
    <row r="6012" customFormat="false" ht="12.75" hidden="false" customHeight="false" outlineLevel="0" collapsed="false">
      <c r="A6012" s="0" t="s">
        <v>61</v>
      </c>
      <c r="B6012" s="0" t="s">
        <v>110</v>
      </c>
      <c r="C6012" s="0" t="s">
        <v>108</v>
      </c>
      <c r="D6012" s="116" t="n">
        <v>43497</v>
      </c>
      <c r="E6012" s="0" t="n">
        <v>1.215</v>
      </c>
      <c r="F6012" s="0" t="n">
        <v>3133104</v>
      </c>
      <c r="G6012" s="151" t="s">
        <v>111</v>
      </c>
      <c r="H6012" s="151" t="s">
        <v>111</v>
      </c>
      <c r="I6012" s="152" t="s">
        <v>112</v>
      </c>
    </row>
    <row r="6013" customFormat="false" ht="12.75" hidden="false" customHeight="false" outlineLevel="0" collapsed="false">
      <c r="A6013" s="0" t="s">
        <v>61</v>
      </c>
      <c r="B6013" s="0" t="s">
        <v>113</v>
      </c>
      <c r="C6013" s="0" t="s">
        <v>108</v>
      </c>
      <c r="D6013" s="116" t="n">
        <v>43497</v>
      </c>
      <c r="E6013" s="0" t="n">
        <v>0.05</v>
      </c>
      <c r="F6013" s="0" t="n">
        <v>3133105</v>
      </c>
      <c r="G6013" s="151" t="s">
        <v>111</v>
      </c>
      <c r="H6013" s="151" t="s">
        <v>111</v>
      </c>
      <c r="I6013" s="152" t="s">
        <v>112</v>
      </c>
    </row>
    <row r="6014" customFormat="false" ht="12.75" hidden="false" customHeight="false" outlineLevel="0" collapsed="false">
      <c r="A6014" s="0" t="s">
        <v>62</v>
      </c>
      <c r="B6014" s="0" t="s">
        <v>110</v>
      </c>
      <c r="C6014" s="0" t="s">
        <v>108</v>
      </c>
      <c r="D6014" s="116" t="n">
        <v>43497</v>
      </c>
      <c r="E6014" s="0" t="n">
        <v>1.215</v>
      </c>
      <c r="F6014" s="0" t="n">
        <v>3133106</v>
      </c>
      <c r="G6014" s="151" t="s">
        <v>111</v>
      </c>
      <c r="H6014" s="151" t="s">
        <v>111</v>
      </c>
      <c r="I6014" s="152" t="s">
        <v>112</v>
      </c>
    </row>
    <row r="6015" customFormat="false" ht="12.75" hidden="false" customHeight="false" outlineLevel="0" collapsed="false">
      <c r="A6015" s="0" t="s">
        <v>62</v>
      </c>
      <c r="B6015" s="0" t="s">
        <v>113</v>
      </c>
      <c r="C6015" s="0" t="s">
        <v>108</v>
      </c>
      <c r="D6015" s="116" t="n">
        <v>43497</v>
      </c>
      <c r="E6015" s="0" t="n">
        <v>0.32</v>
      </c>
      <c r="F6015" s="0" t="n">
        <v>3133107</v>
      </c>
      <c r="G6015" s="151" t="s">
        <v>111</v>
      </c>
      <c r="H6015" s="151" t="s">
        <v>111</v>
      </c>
      <c r="I6015" s="152" t="s">
        <v>112</v>
      </c>
    </row>
    <row r="6016" customFormat="false" ht="12.75" hidden="false" customHeight="false" outlineLevel="0" collapsed="false">
      <c r="A6016" s="0" t="s">
        <v>49</v>
      </c>
      <c r="B6016" s="0" t="s">
        <v>110</v>
      </c>
      <c r="C6016" s="0" t="s">
        <v>108</v>
      </c>
      <c r="D6016" s="116" t="n">
        <v>43497</v>
      </c>
      <c r="E6016" s="0" t="n">
        <v>1.04</v>
      </c>
      <c r="F6016" s="0" t="n">
        <v>3133108</v>
      </c>
      <c r="G6016" s="151" t="s">
        <v>111</v>
      </c>
      <c r="H6016" s="151" t="s">
        <v>111</v>
      </c>
      <c r="I6016" s="152" t="s">
        <v>112</v>
      </c>
    </row>
    <row r="6017" customFormat="false" ht="12.75" hidden="false" customHeight="false" outlineLevel="0" collapsed="false">
      <c r="A6017" s="0" t="s">
        <v>49</v>
      </c>
      <c r="B6017" s="0" t="s">
        <v>113</v>
      </c>
      <c r="C6017" s="0" t="s">
        <v>108</v>
      </c>
      <c r="D6017" s="116" t="n">
        <v>43497</v>
      </c>
      <c r="E6017" s="0" t="n">
        <v>0.05</v>
      </c>
      <c r="F6017" s="0" t="n">
        <v>3133109</v>
      </c>
      <c r="G6017" s="151" t="s">
        <v>111</v>
      </c>
      <c r="H6017" s="151" t="s">
        <v>111</v>
      </c>
      <c r="I6017" s="152" t="s">
        <v>112</v>
      </c>
    </row>
    <row r="6018" customFormat="false" ht="12.75" hidden="false" customHeight="false" outlineLevel="0" collapsed="false">
      <c r="A6018" s="0" t="s">
        <v>50</v>
      </c>
      <c r="B6018" s="0" t="s">
        <v>110</v>
      </c>
      <c r="C6018" s="0" t="s">
        <v>108</v>
      </c>
      <c r="D6018" s="116" t="n">
        <v>43497</v>
      </c>
      <c r="E6018" s="0" t="n">
        <v>1.6</v>
      </c>
      <c r="F6018" s="0" t="n">
        <v>3133110</v>
      </c>
      <c r="G6018" s="151" t="s">
        <v>111</v>
      </c>
      <c r="H6018" s="151" t="s">
        <v>111</v>
      </c>
      <c r="I6018" s="152" t="s">
        <v>112</v>
      </c>
    </row>
    <row r="6019" customFormat="false" ht="12.75" hidden="false" customHeight="false" outlineLevel="0" collapsed="false">
      <c r="A6019" s="0" t="s">
        <v>50</v>
      </c>
      <c r="B6019" s="0" t="s">
        <v>113</v>
      </c>
      <c r="C6019" s="0" t="s">
        <v>108</v>
      </c>
      <c r="D6019" s="116" t="n">
        <v>43497</v>
      </c>
      <c r="E6019" s="0" t="n">
        <v>-0.28</v>
      </c>
      <c r="F6019" s="0" t="n">
        <v>3133111</v>
      </c>
      <c r="G6019" s="151" t="s">
        <v>111</v>
      </c>
      <c r="H6019" s="151" t="s">
        <v>111</v>
      </c>
      <c r="I6019" s="152" t="s">
        <v>112</v>
      </c>
    </row>
    <row r="6020" customFormat="false" ht="12.75" hidden="false" customHeight="false" outlineLevel="0" collapsed="false">
      <c r="A6020" s="0" t="s">
        <v>51</v>
      </c>
      <c r="B6020" s="0" t="s">
        <v>110</v>
      </c>
      <c r="C6020" s="0" t="s">
        <v>108</v>
      </c>
      <c r="D6020" s="116" t="n">
        <v>43497</v>
      </c>
      <c r="E6020" s="0" t="n">
        <v>1.6</v>
      </c>
      <c r="F6020" s="0" t="n">
        <v>3133112</v>
      </c>
      <c r="G6020" s="151" t="s">
        <v>111</v>
      </c>
      <c r="H6020" s="151" t="s">
        <v>111</v>
      </c>
      <c r="I6020" s="152" t="s">
        <v>112</v>
      </c>
    </row>
    <row r="6021" customFormat="false" ht="12.75" hidden="false" customHeight="false" outlineLevel="0" collapsed="false">
      <c r="A6021" s="0" t="s">
        <v>51</v>
      </c>
      <c r="B6021" s="0" t="s">
        <v>113</v>
      </c>
      <c r="C6021" s="0" t="s">
        <v>108</v>
      </c>
      <c r="D6021" s="116" t="n">
        <v>43497</v>
      </c>
      <c r="E6021" s="0" t="n">
        <v>0.45</v>
      </c>
      <c r="F6021" s="0" t="n">
        <v>3133113</v>
      </c>
      <c r="G6021" s="151" t="s">
        <v>111</v>
      </c>
      <c r="H6021" s="151" t="s">
        <v>111</v>
      </c>
      <c r="I6021" s="152" t="s">
        <v>112</v>
      </c>
    </row>
    <row r="6022" customFormat="false" ht="12.75" hidden="false" customHeight="false" outlineLevel="0" collapsed="false">
      <c r="A6022" s="0" t="s">
        <v>52</v>
      </c>
      <c r="B6022" s="0" t="s">
        <v>110</v>
      </c>
      <c r="C6022" s="0" t="s">
        <v>108</v>
      </c>
      <c r="D6022" s="116" t="n">
        <v>43497</v>
      </c>
      <c r="E6022" s="0" t="n">
        <v>1.6</v>
      </c>
      <c r="F6022" s="0" t="n">
        <v>3133114</v>
      </c>
      <c r="G6022" s="151" t="s">
        <v>111</v>
      </c>
      <c r="H6022" s="151" t="s">
        <v>111</v>
      </c>
      <c r="I6022" s="152" t="s">
        <v>112</v>
      </c>
    </row>
    <row r="6023" customFormat="false" ht="12.75" hidden="false" customHeight="false" outlineLevel="0" collapsed="false">
      <c r="A6023" s="0" t="s">
        <v>52</v>
      </c>
      <c r="B6023" s="0" t="s">
        <v>113</v>
      </c>
      <c r="C6023" s="0" t="s">
        <v>108</v>
      </c>
      <c r="D6023" s="116" t="n">
        <v>43497</v>
      </c>
      <c r="E6023" s="0" t="n">
        <v>-0.2</v>
      </c>
      <c r="F6023" s="0" t="n">
        <v>3133115</v>
      </c>
      <c r="G6023" s="151" t="s">
        <v>111</v>
      </c>
      <c r="H6023" s="151" t="s">
        <v>111</v>
      </c>
      <c r="I6023" s="152" t="s">
        <v>112</v>
      </c>
    </row>
    <row r="6024" customFormat="false" ht="12.75" hidden="false" customHeight="false" outlineLevel="0" collapsed="false">
      <c r="A6024" s="0" t="s">
        <v>17</v>
      </c>
      <c r="B6024" s="0" t="s">
        <v>110</v>
      </c>
      <c r="C6024" s="0" t="s">
        <v>108</v>
      </c>
      <c r="D6024" s="116" t="n">
        <v>43497</v>
      </c>
      <c r="E6024" s="0" t="n">
        <v>0</v>
      </c>
      <c r="F6024" s="0" t="n">
        <v>3133116</v>
      </c>
      <c r="G6024" s="151" t="s">
        <v>111</v>
      </c>
      <c r="H6024" s="151" t="s">
        <v>111</v>
      </c>
      <c r="I6024" s="152" t="s">
        <v>112</v>
      </c>
    </row>
    <row r="6025" customFormat="false" ht="12.75" hidden="false" customHeight="false" outlineLevel="0" collapsed="false">
      <c r="A6025" s="0" t="s">
        <v>17</v>
      </c>
      <c r="B6025" s="0" t="s">
        <v>113</v>
      </c>
      <c r="C6025" s="0" t="s">
        <v>108</v>
      </c>
      <c r="D6025" s="116" t="n">
        <v>43497</v>
      </c>
      <c r="E6025" s="0" t="n">
        <v>0</v>
      </c>
      <c r="F6025" s="0" t="n">
        <v>3133117</v>
      </c>
      <c r="G6025" s="151" t="s">
        <v>111</v>
      </c>
      <c r="H6025" s="151" t="s">
        <v>111</v>
      </c>
      <c r="I6025" s="152" t="s">
        <v>112</v>
      </c>
    </row>
    <row r="6026" customFormat="false" ht="12.75" hidden="false" customHeight="false" outlineLevel="0" collapsed="false">
      <c r="A6026" s="0" t="s">
        <v>18</v>
      </c>
      <c r="B6026" s="0" t="s">
        <v>110</v>
      </c>
      <c r="C6026" s="0" t="s">
        <v>108</v>
      </c>
      <c r="D6026" s="116" t="n">
        <v>43497</v>
      </c>
      <c r="E6026" s="0" t="n">
        <v>0</v>
      </c>
      <c r="F6026" s="0" t="n">
        <v>3133118</v>
      </c>
      <c r="G6026" s="151" t="s">
        <v>111</v>
      </c>
      <c r="H6026" s="151" t="s">
        <v>111</v>
      </c>
      <c r="I6026" s="152" t="s">
        <v>112</v>
      </c>
    </row>
    <row r="6027" customFormat="false" ht="12.75" hidden="false" customHeight="false" outlineLevel="0" collapsed="false">
      <c r="A6027" s="0" t="s">
        <v>18</v>
      </c>
      <c r="B6027" s="0" t="s">
        <v>113</v>
      </c>
      <c r="C6027" s="0" t="s">
        <v>108</v>
      </c>
      <c r="D6027" s="116" t="n">
        <v>43497</v>
      </c>
      <c r="E6027" s="0" t="n">
        <v>0</v>
      </c>
      <c r="F6027" s="0" t="n">
        <v>3133119</v>
      </c>
      <c r="G6027" s="151" t="s">
        <v>111</v>
      </c>
      <c r="H6027" s="151" t="s">
        <v>111</v>
      </c>
      <c r="I6027" s="152" t="s">
        <v>112</v>
      </c>
    </row>
    <row r="6028" customFormat="false" ht="12.75" hidden="false" customHeight="false" outlineLevel="0" collapsed="false">
      <c r="A6028" s="0" t="s">
        <v>19</v>
      </c>
      <c r="B6028" s="0" t="s">
        <v>110</v>
      </c>
      <c r="C6028" s="0" t="s">
        <v>108</v>
      </c>
      <c r="D6028" s="116" t="n">
        <v>43497</v>
      </c>
      <c r="E6028" s="0" t="n">
        <v>0</v>
      </c>
      <c r="F6028" s="0" t="n">
        <v>3133120</v>
      </c>
      <c r="G6028" s="151" t="s">
        <v>111</v>
      </c>
      <c r="H6028" s="151" t="s">
        <v>111</v>
      </c>
      <c r="I6028" s="152" t="s">
        <v>112</v>
      </c>
    </row>
    <row r="6029" customFormat="false" ht="12.75" hidden="false" customHeight="false" outlineLevel="0" collapsed="false">
      <c r="A6029" s="0" t="s">
        <v>19</v>
      </c>
      <c r="B6029" s="0" t="s">
        <v>113</v>
      </c>
      <c r="C6029" s="0" t="s">
        <v>108</v>
      </c>
      <c r="D6029" s="116" t="n">
        <v>43497</v>
      </c>
      <c r="E6029" s="0" t="n">
        <v>0</v>
      </c>
      <c r="F6029" s="0" t="n">
        <v>3133121</v>
      </c>
      <c r="G6029" s="151" t="s">
        <v>111</v>
      </c>
      <c r="H6029" s="151" t="s">
        <v>111</v>
      </c>
      <c r="I6029" s="152" t="s">
        <v>112</v>
      </c>
    </row>
    <row r="6030" customFormat="false" ht="12.75" hidden="false" customHeight="false" outlineLevel="0" collapsed="false">
      <c r="A6030" s="0" t="s">
        <v>21</v>
      </c>
      <c r="B6030" s="0" t="s">
        <v>110</v>
      </c>
      <c r="C6030" s="0" t="s">
        <v>108</v>
      </c>
      <c r="D6030" s="116" t="n">
        <v>43497</v>
      </c>
      <c r="E6030" s="0" t="n">
        <v>0</v>
      </c>
      <c r="F6030" s="0" t="n">
        <v>3133122</v>
      </c>
      <c r="G6030" s="151" t="s">
        <v>111</v>
      </c>
      <c r="H6030" s="151" t="s">
        <v>111</v>
      </c>
      <c r="I6030" s="152" t="s">
        <v>112</v>
      </c>
    </row>
    <row r="6031" customFormat="false" ht="12.75" hidden="false" customHeight="false" outlineLevel="0" collapsed="false">
      <c r="A6031" s="0" t="s">
        <v>21</v>
      </c>
      <c r="B6031" s="0" t="s">
        <v>113</v>
      </c>
      <c r="C6031" s="0" t="s">
        <v>108</v>
      </c>
      <c r="D6031" s="116" t="n">
        <v>43497</v>
      </c>
      <c r="E6031" s="0" t="n">
        <v>0</v>
      </c>
      <c r="F6031" s="0" t="n">
        <v>3133123</v>
      </c>
      <c r="G6031" s="151" t="s">
        <v>111</v>
      </c>
      <c r="H6031" s="151" t="s">
        <v>111</v>
      </c>
      <c r="I6031" s="152" t="s">
        <v>112</v>
      </c>
    </row>
    <row r="6032" customFormat="false" ht="12.75" hidden="false" customHeight="false" outlineLevel="0" collapsed="false">
      <c r="A6032" s="0" t="s">
        <v>73</v>
      </c>
      <c r="B6032" s="0" t="s">
        <v>80</v>
      </c>
      <c r="C6032" s="0" t="s">
        <v>108</v>
      </c>
      <c r="D6032" s="116" t="n">
        <v>43497</v>
      </c>
      <c r="E6032" s="0" t="n">
        <v>0.05</v>
      </c>
      <c r="F6032" s="0" t="n">
        <v>3133124</v>
      </c>
      <c r="G6032" s="151" t="s">
        <v>111</v>
      </c>
      <c r="H6032" s="151" t="s">
        <v>111</v>
      </c>
      <c r="I6032" s="152" t="s">
        <v>112</v>
      </c>
    </row>
    <row r="6033" customFormat="false" ht="12.75" hidden="false" customHeight="false" outlineLevel="0" collapsed="false">
      <c r="A6033" s="0" t="s">
        <v>74</v>
      </c>
      <c r="B6033" s="0" t="s">
        <v>80</v>
      </c>
      <c r="C6033" s="0" t="s">
        <v>108</v>
      </c>
      <c r="D6033" s="116" t="n">
        <v>43497</v>
      </c>
      <c r="E6033" s="0" t="n">
        <v>0.45</v>
      </c>
      <c r="F6033" s="0" t="n">
        <v>3133125</v>
      </c>
      <c r="G6033" s="151" t="s">
        <v>111</v>
      </c>
      <c r="H6033" s="151" t="s">
        <v>111</v>
      </c>
      <c r="I6033" s="152" t="s">
        <v>112</v>
      </c>
    </row>
    <row r="6034" customFormat="false" ht="12.75" hidden="false" customHeight="false" outlineLevel="0" collapsed="false">
      <c r="A6034" s="0" t="s">
        <v>75</v>
      </c>
      <c r="B6034" s="0" t="s">
        <v>80</v>
      </c>
      <c r="C6034" s="0" t="s">
        <v>108</v>
      </c>
      <c r="D6034" s="116" t="n">
        <v>43497</v>
      </c>
      <c r="E6034" s="0" t="n">
        <v>-0.2</v>
      </c>
      <c r="F6034" s="0" t="n">
        <v>3133126</v>
      </c>
      <c r="G6034" s="151" t="s">
        <v>111</v>
      </c>
      <c r="H6034" s="151" t="s">
        <v>111</v>
      </c>
      <c r="I6034" s="152" t="s">
        <v>112</v>
      </c>
    </row>
    <row r="6035" customFormat="false" ht="12.75" hidden="false" customHeight="false" outlineLevel="0" collapsed="false">
      <c r="A6035" s="0" t="s">
        <v>76</v>
      </c>
      <c r="B6035" s="0" t="s">
        <v>80</v>
      </c>
      <c r="C6035" s="0" t="s">
        <v>108</v>
      </c>
      <c r="D6035" s="116" t="n">
        <v>43497</v>
      </c>
      <c r="E6035" s="0" t="n">
        <v>0.45</v>
      </c>
      <c r="F6035" s="0" t="n">
        <v>3133127</v>
      </c>
      <c r="G6035" s="151" t="s">
        <v>111</v>
      </c>
      <c r="H6035" s="151" t="s">
        <v>111</v>
      </c>
      <c r="I6035" s="152" t="s">
        <v>112</v>
      </c>
    </row>
    <row r="6036" customFormat="false" ht="12.75" hidden="false" customHeight="false" outlineLevel="0" collapsed="false">
      <c r="A6036" s="0" t="s">
        <v>72</v>
      </c>
      <c r="B6036" s="0" t="s">
        <v>80</v>
      </c>
      <c r="C6036" s="0" t="s">
        <v>108</v>
      </c>
      <c r="D6036" s="116" t="n">
        <v>43497</v>
      </c>
      <c r="E6036" s="158" t="n">
        <v>43525</v>
      </c>
      <c r="F6036" s="0" t="n">
        <v>2756512</v>
      </c>
      <c r="G6036" s="151" t="s">
        <v>111</v>
      </c>
      <c r="H6036" s="151" t="s">
        <v>111</v>
      </c>
      <c r="I6036" s="152" t="s">
        <v>109</v>
      </c>
    </row>
    <row r="6037" customFormat="false" ht="12.75" hidden="false" customHeight="false" outlineLevel="0" collapsed="false">
      <c r="A6037" s="0" t="s">
        <v>59</v>
      </c>
      <c r="B6037" s="0" t="s">
        <v>110</v>
      </c>
      <c r="C6037" s="0" t="s">
        <v>108</v>
      </c>
      <c r="D6037" s="116" t="n">
        <v>43525</v>
      </c>
      <c r="E6037" s="0" t="n">
        <v>0.655</v>
      </c>
      <c r="F6037" s="0" t="n">
        <v>3133100</v>
      </c>
      <c r="G6037" s="151" t="s">
        <v>111</v>
      </c>
      <c r="H6037" s="151" t="s">
        <v>111</v>
      </c>
      <c r="I6037" s="152" t="s">
        <v>112</v>
      </c>
    </row>
    <row r="6038" customFormat="false" ht="12.75" hidden="false" customHeight="false" outlineLevel="0" collapsed="false">
      <c r="A6038" s="0" t="s">
        <v>59</v>
      </c>
      <c r="B6038" s="0" t="s">
        <v>113</v>
      </c>
      <c r="C6038" s="0" t="s">
        <v>108</v>
      </c>
      <c r="D6038" s="116" t="n">
        <v>43525</v>
      </c>
      <c r="E6038" s="0" t="n">
        <v>0.05</v>
      </c>
      <c r="F6038" s="0" t="n">
        <v>3133101</v>
      </c>
      <c r="G6038" s="151" t="s">
        <v>111</v>
      </c>
      <c r="H6038" s="151" t="s">
        <v>111</v>
      </c>
      <c r="I6038" s="152" t="s">
        <v>112</v>
      </c>
    </row>
    <row r="6039" customFormat="false" ht="12.75" hidden="false" customHeight="false" outlineLevel="0" collapsed="false">
      <c r="A6039" s="0" t="s">
        <v>60</v>
      </c>
      <c r="B6039" s="0" t="s">
        <v>110</v>
      </c>
      <c r="C6039" s="0" t="s">
        <v>108</v>
      </c>
      <c r="D6039" s="116" t="n">
        <v>43525</v>
      </c>
      <c r="E6039" s="0" t="n">
        <v>0.655</v>
      </c>
      <c r="F6039" s="0" t="n">
        <v>3133102</v>
      </c>
      <c r="G6039" s="151" t="s">
        <v>111</v>
      </c>
      <c r="H6039" s="151" t="s">
        <v>111</v>
      </c>
      <c r="I6039" s="152" t="s">
        <v>112</v>
      </c>
    </row>
    <row r="6040" customFormat="false" ht="12.75" hidden="false" customHeight="false" outlineLevel="0" collapsed="false">
      <c r="A6040" s="0" t="s">
        <v>60</v>
      </c>
      <c r="B6040" s="0" t="s">
        <v>113</v>
      </c>
      <c r="C6040" s="0" t="s">
        <v>108</v>
      </c>
      <c r="D6040" s="116" t="n">
        <v>43525</v>
      </c>
      <c r="E6040" s="0" t="n">
        <v>0.15</v>
      </c>
      <c r="F6040" s="0" t="n">
        <v>3133103</v>
      </c>
      <c r="G6040" s="151" t="s">
        <v>111</v>
      </c>
      <c r="H6040" s="151" t="s">
        <v>111</v>
      </c>
      <c r="I6040" s="152" t="s">
        <v>112</v>
      </c>
    </row>
    <row r="6041" customFormat="false" ht="12.75" hidden="false" customHeight="false" outlineLevel="0" collapsed="false">
      <c r="A6041" s="0" t="s">
        <v>61</v>
      </c>
      <c r="B6041" s="0" t="s">
        <v>110</v>
      </c>
      <c r="C6041" s="0" t="s">
        <v>108</v>
      </c>
      <c r="D6041" s="116" t="n">
        <v>43525</v>
      </c>
      <c r="E6041" s="0" t="n">
        <v>0.655</v>
      </c>
      <c r="F6041" s="0" t="n">
        <v>3133104</v>
      </c>
      <c r="G6041" s="151" t="s">
        <v>111</v>
      </c>
      <c r="H6041" s="151" t="s">
        <v>111</v>
      </c>
      <c r="I6041" s="152" t="s">
        <v>112</v>
      </c>
    </row>
    <row r="6042" customFormat="false" ht="12.75" hidden="false" customHeight="false" outlineLevel="0" collapsed="false">
      <c r="A6042" s="0" t="s">
        <v>61</v>
      </c>
      <c r="B6042" s="0" t="s">
        <v>113</v>
      </c>
      <c r="C6042" s="0" t="s">
        <v>108</v>
      </c>
      <c r="D6042" s="116" t="n">
        <v>43525</v>
      </c>
      <c r="E6042" s="0" t="n">
        <v>0.05</v>
      </c>
      <c r="F6042" s="0" t="n">
        <v>3133105</v>
      </c>
      <c r="G6042" s="151" t="s">
        <v>111</v>
      </c>
      <c r="H6042" s="151" t="s">
        <v>111</v>
      </c>
      <c r="I6042" s="152" t="s">
        <v>112</v>
      </c>
    </row>
    <row r="6043" customFormat="false" ht="12.75" hidden="false" customHeight="false" outlineLevel="0" collapsed="false">
      <c r="A6043" s="0" t="s">
        <v>62</v>
      </c>
      <c r="B6043" s="0" t="s">
        <v>110</v>
      </c>
      <c r="C6043" s="0" t="s">
        <v>108</v>
      </c>
      <c r="D6043" s="116" t="n">
        <v>43525</v>
      </c>
      <c r="E6043" s="0" t="n">
        <v>0.655</v>
      </c>
      <c r="F6043" s="0" t="n">
        <v>3133106</v>
      </c>
      <c r="G6043" s="151" t="s">
        <v>111</v>
      </c>
      <c r="H6043" s="151" t="s">
        <v>111</v>
      </c>
      <c r="I6043" s="152" t="s">
        <v>112</v>
      </c>
    </row>
    <row r="6044" customFormat="false" ht="12.75" hidden="false" customHeight="false" outlineLevel="0" collapsed="false">
      <c r="A6044" s="0" t="s">
        <v>62</v>
      </c>
      <c r="B6044" s="0" t="s">
        <v>113</v>
      </c>
      <c r="C6044" s="0" t="s">
        <v>108</v>
      </c>
      <c r="D6044" s="116" t="n">
        <v>43525</v>
      </c>
      <c r="E6044" s="0" t="n">
        <v>0.15</v>
      </c>
      <c r="F6044" s="0" t="n">
        <v>3133107</v>
      </c>
      <c r="G6044" s="151" t="s">
        <v>111</v>
      </c>
      <c r="H6044" s="151" t="s">
        <v>111</v>
      </c>
      <c r="I6044" s="152" t="s">
        <v>112</v>
      </c>
    </row>
    <row r="6045" customFormat="false" ht="12.75" hidden="false" customHeight="false" outlineLevel="0" collapsed="false">
      <c r="A6045" s="0" t="s">
        <v>49</v>
      </c>
      <c r="B6045" s="0" t="s">
        <v>110</v>
      </c>
      <c r="C6045" s="0" t="s">
        <v>108</v>
      </c>
      <c r="D6045" s="116" t="n">
        <v>43525</v>
      </c>
      <c r="E6045" s="0" t="n">
        <v>0.54</v>
      </c>
      <c r="F6045" s="0" t="n">
        <v>3133108</v>
      </c>
      <c r="G6045" s="151" t="s">
        <v>111</v>
      </c>
      <c r="H6045" s="151" t="s">
        <v>111</v>
      </c>
      <c r="I6045" s="152" t="s">
        <v>112</v>
      </c>
    </row>
    <row r="6046" customFormat="false" ht="12.75" hidden="false" customHeight="false" outlineLevel="0" collapsed="false">
      <c r="A6046" s="0" t="s">
        <v>49</v>
      </c>
      <c r="B6046" s="0" t="s">
        <v>113</v>
      </c>
      <c r="C6046" s="0" t="s">
        <v>108</v>
      </c>
      <c r="D6046" s="116" t="n">
        <v>43525</v>
      </c>
      <c r="E6046" s="0" t="n">
        <v>0.05</v>
      </c>
      <c r="F6046" s="0" t="n">
        <v>3133109</v>
      </c>
      <c r="G6046" s="151" t="s">
        <v>111</v>
      </c>
      <c r="H6046" s="151" t="s">
        <v>111</v>
      </c>
      <c r="I6046" s="152" t="s">
        <v>112</v>
      </c>
    </row>
    <row r="6047" customFormat="false" ht="12.75" hidden="false" customHeight="false" outlineLevel="0" collapsed="false">
      <c r="A6047" s="0" t="s">
        <v>50</v>
      </c>
      <c r="B6047" s="0" t="s">
        <v>110</v>
      </c>
      <c r="C6047" s="0" t="s">
        <v>108</v>
      </c>
      <c r="D6047" s="116" t="n">
        <v>43525</v>
      </c>
      <c r="E6047" s="0" t="n">
        <v>0.69</v>
      </c>
      <c r="F6047" s="0" t="n">
        <v>3133110</v>
      </c>
      <c r="G6047" s="151" t="s">
        <v>111</v>
      </c>
      <c r="H6047" s="151" t="s">
        <v>111</v>
      </c>
      <c r="I6047" s="152" t="s">
        <v>112</v>
      </c>
    </row>
    <row r="6048" customFormat="false" ht="12.75" hidden="false" customHeight="false" outlineLevel="0" collapsed="false">
      <c r="A6048" s="0" t="s">
        <v>50</v>
      </c>
      <c r="B6048" s="0" t="s">
        <v>113</v>
      </c>
      <c r="C6048" s="0" t="s">
        <v>108</v>
      </c>
      <c r="D6048" s="116" t="n">
        <v>43525</v>
      </c>
      <c r="E6048" s="0" t="n">
        <v>-0.17</v>
      </c>
      <c r="F6048" s="0" t="n">
        <v>3133111</v>
      </c>
      <c r="G6048" s="151" t="s">
        <v>111</v>
      </c>
      <c r="H6048" s="151" t="s">
        <v>111</v>
      </c>
      <c r="I6048" s="152" t="s">
        <v>112</v>
      </c>
    </row>
    <row r="6049" customFormat="false" ht="12.75" hidden="false" customHeight="false" outlineLevel="0" collapsed="false">
      <c r="A6049" s="0" t="s">
        <v>51</v>
      </c>
      <c r="B6049" s="0" t="s">
        <v>110</v>
      </c>
      <c r="C6049" s="0" t="s">
        <v>108</v>
      </c>
      <c r="D6049" s="116" t="n">
        <v>43525</v>
      </c>
      <c r="E6049" s="0" t="n">
        <v>0.69</v>
      </c>
      <c r="F6049" s="0" t="n">
        <v>3133112</v>
      </c>
      <c r="G6049" s="151" t="s">
        <v>111</v>
      </c>
      <c r="H6049" s="151" t="s">
        <v>111</v>
      </c>
      <c r="I6049" s="152" t="s">
        <v>112</v>
      </c>
    </row>
    <row r="6050" customFormat="false" ht="12.75" hidden="false" customHeight="false" outlineLevel="0" collapsed="false">
      <c r="A6050" s="0" t="s">
        <v>51</v>
      </c>
      <c r="B6050" s="0" t="s">
        <v>113</v>
      </c>
      <c r="C6050" s="0" t="s">
        <v>108</v>
      </c>
      <c r="D6050" s="116" t="n">
        <v>43525</v>
      </c>
      <c r="E6050" s="0" t="n">
        <v>0.1</v>
      </c>
      <c r="F6050" s="0" t="n">
        <v>3133113</v>
      </c>
      <c r="G6050" s="151" t="s">
        <v>111</v>
      </c>
      <c r="H6050" s="151" t="s">
        <v>111</v>
      </c>
      <c r="I6050" s="152" t="s">
        <v>112</v>
      </c>
    </row>
    <row r="6051" customFormat="false" ht="12.75" hidden="false" customHeight="false" outlineLevel="0" collapsed="false">
      <c r="A6051" s="0" t="s">
        <v>52</v>
      </c>
      <c r="B6051" s="0" t="s">
        <v>110</v>
      </c>
      <c r="C6051" s="0" t="s">
        <v>108</v>
      </c>
      <c r="D6051" s="116" t="n">
        <v>43525</v>
      </c>
      <c r="E6051" s="0" t="n">
        <v>0.69</v>
      </c>
      <c r="F6051" s="0" t="n">
        <v>3133114</v>
      </c>
      <c r="G6051" s="151" t="s">
        <v>111</v>
      </c>
      <c r="H6051" s="151" t="s">
        <v>111</v>
      </c>
      <c r="I6051" s="152" t="s">
        <v>112</v>
      </c>
    </row>
    <row r="6052" customFormat="false" ht="12.75" hidden="false" customHeight="false" outlineLevel="0" collapsed="false">
      <c r="A6052" s="0" t="s">
        <v>52</v>
      </c>
      <c r="B6052" s="0" t="s">
        <v>113</v>
      </c>
      <c r="C6052" s="0" t="s">
        <v>108</v>
      </c>
      <c r="D6052" s="116" t="n">
        <v>43525</v>
      </c>
      <c r="E6052" s="0" t="n">
        <v>-0.05</v>
      </c>
      <c r="F6052" s="0" t="n">
        <v>3133115</v>
      </c>
      <c r="G6052" s="151" t="s">
        <v>111</v>
      </c>
      <c r="H6052" s="151" t="s">
        <v>111</v>
      </c>
      <c r="I6052" s="152" t="s">
        <v>112</v>
      </c>
    </row>
    <row r="6053" customFormat="false" ht="12.75" hidden="false" customHeight="false" outlineLevel="0" collapsed="false">
      <c r="A6053" s="0" t="s">
        <v>17</v>
      </c>
      <c r="B6053" s="0" t="s">
        <v>110</v>
      </c>
      <c r="C6053" s="0" t="s">
        <v>108</v>
      </c>
      <c r="D6053" s="116" t="n">
        <v>43525</v>
      </c>
      <c r="E6053" s="0" t="n">
        <v>0</v>
      </c>
      <c r="F6053" s="0" t="n">
        <v>3133116</v>
      </c>
      <c r="G6053" s="151" t="s">
        <v>111</v>
      </c>
      <c r="H6053" s="151" t="s">
        <v>111</v>
      </c>
      <c r="I6053" s="152" t="s">
        <v>112</v>
      </c>
    </row>
    <row r="6054" customFormat="false" ht="12.75" hidden="false" customHeight="false" outlineLevel="0" collapsed="false">
      <c r="A6054" s="0" t="s">
        <v>17</v>
      </c>
      <c r="B6054" s="0" t="s">
        <v>113</v>
      </c>
      <c r="C6054" s="0" t="s">
        <v>108</v>
      </c>
      <c r="D6054" s="116" t="n">
        <v>43525</v>
      </c>
      <c r="E6054" s="0" t="n">
        <v>0</v>
      </c>
      <c r="F6054" s="0" t="n">
        <v>3133117</v>
      </c>
      <c r="G6054" s="151" t="s">
        <v>111</v>
      </c>
      <c r="H6054" s="151" t="s">
        <v>111</v>
      </c>
      <c r="I6054" s="152" t="s">
        <v>112</v>
      </c>
    </row>
    <row r="6055" customFormat="false" ht="12.75" hidden="false" customHeight="false" outlineLevel="0" collapsed="false">
      <c r="A6055" s="0" t="s">
        <v>18</v>
      </c>
      <c r="B6055" s="0" t="s">
        <v>110</v>
      </c>
      <c r="C6055" s="0" t="s">
        <v>108</v>
      </c>
      <c r="D6055" s="116" t="n">
        <v>43525</v>
      </c>
      <c r="E6055" s="0" t="n">
        <v>0</v>
      </c>
      <c r="F6055" s="0" t="n">
        <v>3133118</v>
      </c>
      <c r="G6055" s="151" t="s">
        <v>111</v>
      </c>
      <c r="H6055" s="151" t="s">
        <v>111</v>
      </c>
      <c r="I6055" s="152" t="s">
        <v>112</v>
      </c>
    </row>
    <row r="6056" customFormat="false" ht="12.75" hidden="false" customHeight="false" outlineLevel="0" collapsed="false">
      <c r="A6056" s="0" t="s">
        <v>18</v>
      </c>
      <c r="B6056" s="0" t="s">
        <v>113</v>
      </c>
      <c r="C6056" s="0" t="s">
        <v>108</v>
      </c>
      <c r="D6056" s="116" t="n">
        <v>43525</v>
      </c>
      <c r="E6056" s="0" t="n">
        <v>0</v>
      </c>
      <c r="F6056" s="0" t="n">
        <v>3133119</v>
      </c>
      <c r="G6056" s="151" t="s">
        <v>111</v>
      </c>
      <c r="H6056" s="151" t="s">
        <v>111</v>
      </c>
      <c r="I6056" s="152" t="s">
        <v>112</v>
      </c>
    </row>
    <row r="6057" customFormat="false" ht="12.75" hidden="false" customHeight="false" outlineLevel="0" collapsed="false">
      <c r="A6057" s="0" t="s">
        <v>19</v>
      </c>
      <c r="B6057" s="0" t="s">
        <v>110</v>
      </c>
      <c r="C6057" s="0" t="s">
        <v>108</v>
      </c>
      <c r="D6057" s="116" t="n">
        <v>43525</v>
      </c>
      <c r="E6057" s="0" t="n">
        <v>0</v>
      </c>
      <c r="F6057" s="0" t="n">
        <v>3133120</v>
      </c>
      <c r="G6057" s="151" t="s">
        <v>111</v>
      </c>
      <c r="H6057" s="151" t="s">
        <v>111</v>
      </c>
      <c r="I6057" s="152" t="s">
        <v>112</v>
      </c>
    </row>
    <row r="6058" customFormat="false" ht="12.75" hidden="false" customHeight="false" outlineLevel="0" collapsed="false">
      <c r="A6058" s="0" t="s">
        <v>19</v>
      </c>
      <c r="B6058" s="0" t="s">
        <v>113</v>
      </c>
      <c r="C6058" s="0" t="s">
        <v>108</v>
      </c>
      <c r="D6058" s="116" t="n">
        <v>43525</v>
      </c>
      <c r="E6058" s="0" t="n">
        <v>0</v>
      </c>
      <c r="F6058" s="0" t="n">
        <v>3133121</v>
      </c>
      <c r="G6058" s="151" t="s">
        <v>111</v>
      </c>
      <c r="H6058" s="151" t="s">
        <v>111</v>
      </c>
      <c r="I6058" s="152" t="s">
        <v>112</v>
      </c>
    </row>
    <row r="6059" customFormat="false" ht="12.75" hidden="false" customHeight="false" outlineLevel="0" collapsed="false">
      <c r="A6059" s="0" t="s">
        <v>21</v>
      </c>
      <c r="B6059" s="0" t="s">
        <v>110</v>
      </c>
      <c r="C6059" s="0" t="s">
        <v>108</v>
      </c>
      <c r="D6059" s="116" t="n">
        <v>43525</v>
      </c>
      <c r="E6059" s="0" t="n">
        <v>0</v>
      </c>
      <c r="F6059" s="0" t="n">
        <v>3133122</v>
      </c>
      <c r="G6059" s="151" t="s">
        <v>111</v>
      </c>
      <c r="H6059" s="151" t="s">
        <v>111</v>
      </c>
      <c r="I6059" s="152" t="s">
        <v>112</v>
      </c>
    </row>
    <row r="6060" customFormat="false" ht="12.75" hidden="false" customHeight="false" outlineLevel="0" collapsed="false">
      <c r="A6060" s="0" t="s">
        <v>21</v>
      </c>
      <c r="B6060" s="0" t="s">
        <v>113</v>
      </c>
      <c r="C6060" s="0" t="s">
        <v>108</v>
      </c>
      <c r="D6060" s="116" t="n">
        <v>43525</v>
      </c>
      <c r="E6060" s="0" t="n">
        <v>0</v>
      </c>
      <c r="F6060" s="0" t="n">
        <v>3133123</v>
      </c>
      <c r="G6060" s="151" t="s">
        <v>111</v>
      </c>
      <c r="H6060" s="151" t="s">
        <v>111</v>
      </c>
      <c r="I6060" s="152" t="s">
        <v>112</v>
      </c>
    </row>
    <row r="6061" customFormat="false" ht="12.75" hidden="false" customHeight="false" outlineLevel="0" collapsed="false">
      <c r="A6061" s="0" t="s">
        <v>73</v>
      </c>
      <c r="B6061" s="0" t="s">
        <v>80</v>
      </c>
      <c r="C6061" s="0" t="s">
        <v>108</v>
      </c>
      <c r="D6061" s="116" t="n">
        <v>43525</v>
      </c>
      <c r="E6061" s="0" t="n">
        <v>0.05</v>
      </c>
      <c r="F6061" s="0" t="n">
        <v>3133124</v>
      </c>
      <c r="G6061" s="151" t="s">
        <v>111</v>
      </c>
      <c r="H6061" s="151" t="s">
        <v>111</v>
      </c>
      <c r="I6061" s="152" t="s">
        <v>112</v>
      </c>
    </row>
    <row r="6062" customFormat="false" ht="12.75" hidden="false" customHeight="false" outlineLevel="0" collapsed="false">
      <c r="A6062" s="0" t="s">
        <v>74</v>
      </c>
      <c r="B6062" s="0" t="s">
        <v>80</v>
      </c>
      <c r="C6062" s="0" t="s">
        <v>108</v>
      </c>
      <c r="D6062" s="116" t="n">
        <v>43525</v>
      </c>
      <c r="E6062" s="0" t="n">
        <v>0.1</v>
      </c>
      <c r="F6062" s="0" t="n">
        <v>3133125</v>
      </c>
      <c r="G6062" s="151" t="s">
        <v>111</v>
      </c>
      <c r="H6062" s="151" t="s">
        <v>111</v>
      </c>
      <c r="I6062" s="152" t="s">
        <v>112</v>
      </c>
    </row>
    <row r="6063" customFormat="false" ht="12.75" hidden="false" customHeight="false" outlineLevel="0" collapsed="false">
      <c r="A6063" s="0" t="s">
        <v>75</v>
      </c>
      <c r="B6063" s="0" t="s">
        <v>80</v>
      </c>
      <c r="C6063" s="0" t="s">
        <v>108</v>
      </c>
      <c r="D6063" s="116" t="n">
        <v>43525</v>
      </c>
      <c r="E6063" s="0" t="n">
        <v>-0.05</v>
      </c>
      <c r="F6063" s="0" t="n">
        <v>3133126</v>
      </c>
      <c r="G6063" s="151" t="s">
        <v>111</v>
      </c>
      <c r="H6063" s="151" t="s">
        <v>111</v>
      </c>
      <c r="I6063" s="152" t="s">
        <v>112</v>
      </c>
    </row>
    <row r="6064" customFormat="false" ht="12.75" hidden="false" customHeight="false" outlineLevel="0" collapsed="false">
      <c r="A6064" s="0" t="s">
        <v>76</v>
      </c>
      <c r="B6064" s="0" t="s">
        <v>80</v>
      </c>
      <c r="C6064" s="0" t="s">
        <v>108</v>
      </c>
      <c r="D6064" s="116" t="n">
        <v>43525</v>
      </c>
      <c r="E6064" s="0" t="n">
        <v>0.1</v>
      </c>
      <c r="F6064" s="0" t="n">
        <v>3133127</v>
      </c>
      <c r="G6064" s="151" t="s">
        <v>111</v>
      </c>
      <c r="H6064" s="151" t="s">
        <v>111</v>
      </c>
      <c r="I6064" s="152" t="s">
        <v>112</v>
      </c>
    </row>
    <row r="6065" customFormat="false" ht="12.75" hidden="false" customHeight="false" outlineLevel="0" collapsed="false">
      <c r="A6065" s="0" t="s">
        <v>72</v>
      </c>
      <c r="B6065" s="0" t="s">
        <v>80</v>
      </c>
      <c r="C6065" s="0" t="s">
        <v>108</v>
      </c>
      <c r="D6065" s="116" t="n">
        <v>43525</v>
      </c>
      <c r="E6065" s="158" t="n">
        <v>43556</v>
      </c>
      <c r="F6065" s="0" t="n">
        <v>2756541</v>
      </c>
      <c r="G6065" s="151" t="s">
        <v>111</v>
      </c>
      <c r="H6065" s="151" t="s">
        <v>111</v>
      </c>
      <c r="I6065" s="152" t="s">
        <v>109</v>
      </c>
    </row>
    <row r="6066" customFormat="false" ht="12.75" hidden="false" customHeight="false" outlineLevel="0" collapsed="false">
      <c r="A6066" s="0" t="s">
        <v>59</v>
      </c>
      <c r="B6066" s="0" t="s">
        <v>110</v>
      </c>
      <c r="C6066" s="0" t="s">
        <v>108</v>
      </c>
      <c r="D6066" s="116" t="n">
        <v>43556</v>
      </c>
      <c r="E6066" s="0" t="n">
        <v>0.435</v>
      </c>
      <c r="F6066" s="0" t="n">
        <v>3133100</v>
      </c>
      <c r="G6066" s="151" t="s">
        <v>111</v>
      </c>
      <c r="H6066" s="151" t="s">
        <v>111</v>
      </c>
      <c r="I6066" s="152" t="s">
        <v>112</v>
      </c>
    </row>
    <row r="6067" customFormat="false" ht="12.75" hidden="false" customHeight="false" outlineLevel="0" collapsed="false">
      <c r="A6067" s="0" t="s">
        <v>59</v>
      </c>
      <c r="B6067" s="0" t="s">
        <v>113</v>
      </c>
      <c r="C6067" s="0" t="s">
        <v>108</v>
      </c>
      <c r="D6067" s="116" t="n">
        <v>43556</v>
      </c>
      <c r="E6067" s="0" t="n">
        <v>0.02</v>
      </c>
      <c r="F6067" s="0" t="n">
        <v>3133101</v>
      </c>
      <c r="G6067" s="151" t="s">
        <v>111</v>
      </c>
      <c r="H6067" s="151" t="s">
        <v>111</v>
      </c>
      <c r="I6067" s="152" t="s">
        <v>112</v>
      </c>
    </row>
    <row r="6068" customFormat="false" ht="12.75" hidden="false" customHeight="false" outlineLevel="0" collapsed="false">
      <c r="A6068" s="0" t="s">
        <v>60</v>
      </c>
      <c r="B6068" s="0" t="s">
        <v>110</v>
      </c>
      <c r="C6068" s="0" t="s">
        <v>108</v>
      </c>
      <c r="D6068" s="116" t="n">
        <v>43556</v>
      </c>
      <c r="E6068" s="0" t="n">
        <v>0.435</v>
      </c>
      <c r="F6068" s="0" t="n">
        <v>3133102</v>
      </c>
      <c r="G6068" s="151" t="s">
        <v>111</v>
      </c>
      <c r="H6068" s="151" t="s">
        <v>111</v>
      </c>
      <c r="I6068" s="152" t="s">
        <v>112</v>
      </c>
    </row>
    <row r="6069" customFormat="false" ht="12.75" hidden="false" customHeight="false" outlineLevel="0" collapsed="false">
      <c r="A6069" s="0" t="s">
        <v>60</v>
      </c>
      <c r="B6069" s="0" t="s">
        <v>113</v>
      </c>
      <c r="C6069" s="0" t="s">
        <v>108</v>
      </c>
      <c r="D6069" s="116" t="n">
        <v>43556</v>
      </c>
      <c r="E6069" s="0" t="n">
        <v>0.05</v>
      </c>
      <c r="F6069" s="0" t="n">
        <v>3133103</v>
      </c>
      <c r="G6069" s="151" t="s">
        <v>111</v>
      </c>
      <c r="H6069" s="151" t="s">
        <v>111</v>
      </c>
      <c r="I6069" s="152" t="s">
        <v>112</v>
      </c>
    </row>
    <row r="6070" customFormat="false" ht="12.75" hidden="false" customHeight="false" outlineLevel="0" collapsed="false">
      <c r="A6070" s="0" t="s">
        <v>61</v>
      </c>
      <c r="B6070" s="0" t="s">
        <v>110</v>
      </c>
      <c r="C6070" s="0" t="s">
        <v>108</v>
      </c>
      <c r="D6070" s="116" t="n">
        <v>43556</v>
      </c>
      <c r="E6070" s="0" t="n">
        <v>0.435</v>
      </c>
      <c r="F6070" s="0" t="n">
        <v>3133104</v>
      </c>
      <c r="G6070" s="151" t="s">
        <v>111</v>
      </c>
      <c r="H6070" s="151" t="s">
        <v>111</v>
      </c>
      <c r="I6070" s="152" t="s">
        <v>112</v>
      </c>
    </row>
    <row r="6071" customFormat="false" ht="12.75" hidden="false" customHeight="false" outlineLevel="0" collapsed="false">
      <c r="A6071" s="0" t="s">
        <v>61</v>
      </c>
      <c r="B6071" s="0" t="s">
        <v>113</v>
      </c>
      <c r="C6071" s="0" t="s">
        <v>108</v>
      </c>
      <c r="D6071" s="116" t="n">
        <v>43556</v>
      </c>
      <c r="E6071" s="0" t="n">
        <v>0.02</v>
      </c>
      <c r="F6071" s="0" t="n">
        <v>3133105</v>
      </c>
      <c r="G6071" s="151" t="s">
        <v>111</v>
      </c>
      <c r="H6071" s="151" t="s">
        <v>111</v>
      </c>
      <c r="I6071" s="152" t="s">
        <v>112</v>
      </c>
    </row>
    <row r="6072" customFormat="false" ht="12.75" hidden="false" customHeight="false" outlineLevel="0" collapsed="false">
      <c r="A6072" s="0" t="s">
        <v>62</v>
      </c>
      <c r="B6072" s="0" t="s">
        <v>110</v>
      </c>
      <c r="C6072" s="0" t="s">
        <v>108</v>
      </c>
      <c r="D6072" s="116" t="n">
        <v>43556</v>
      </c>
      <c r="E6072" s="0" t="n">
        <v>0.435</v>
      </c>
      <c r="F6072" s="0" t="n">
        <v>3133106</v>
      </c>
      <c r="G6072" s="151" t="s">
        <v>111</v>
      </c>
      <c r="H6072" s="151" t="s">
        <v>111</v>
      </c>
      <c r="I6072" s="152" t="s">
        <v>112</v>
      </c>
    </row>
    <row r="6073" customFormat="false" ht="12.75" hidden="false" customHeight="false" outlineLevel="0" collapsed="false">
      <c r="A6073" s="0" t="s">
        <v>62</v>
      </c>
      <c r="B6073" s="0" t="s">
        <v>113</v>
      </c>
      <c r="C6073" s="0" t="s">
        <v>108</v>
      </c>
      <c r="D6073" s="116" t="n">
        <v>43556</v>
      </c>
      <c r="E6073" s="0" t="n">
        <v>0.05</v>
      </c>
      <c r="F6073" s="0" t="n">
        <v>3133107</v>
      </c>
      <c r="G6073" s="151" t="s">
        <v>111</v>
      </c>
      <c r="H6073" s="151" t="s">
        <v>111</v>
      </c>
      <c r="I6073" s="152" t="s">
        <v>112</v>
      </c>
    </row>
    <row r="6074" customFormat="false" ht="12.75" hidden="false" customHeight="false" outlineLevel="0" collapsed="false">
      <c r="A6074" s="0" t="s">
        <v>49</v>
      </c>
      <c r="B6074" s="0" t="s">
        <v>110</v>
      </c>
      <c r="C6074" s="0" t="s">
        <v>108</v>
      </c>
      <c r="D6074" s="116" t="n">
        <v>43556</v>
      </c>
      <c r="E6074" s="0" t="n">
        <v>0.36</v>
      </c>
      <c r="F6074" s="0" t="n">
        <v>3133108</v>
      </c>
      <c r="G6074" s="151" t="s">
        <v>111</v>
      </c>
      <c r="H6074" s="151" t="s">
        <v>111</v>
      </c>
      <c r="I6074" s="152" t="s">
        <v>112</v>
      </c>
    </row>
    <row r="6075" customFormat="false" ht="12.75" hidden="false" customHeight="false" outlineLevel="0" collapsed="false">
      <c r="A6075" s="0" t="s">
        <v>49</v>
      </c>
      <c r="B6075" s="0" t="s">
        <v>113</v>
      </c>
      <c r="C6075" s="0" t="s">
        <v>108</v>
      </c>
      <c r="D6075" s="116" t="n">
        <v>43556</v>
      </c>
      <c r="E6075" s="0" t="n">
        <v>0.005</v>
      </c>
      <c r="F6075" s="0" t="n">
        <v>3133109</v>
      </c>
      <c r="G6075" s="151" t="s">
        <v>111</v>
      </c>
      <c r="H6075" s="151" t="s">
        <v>111</v>
      </c>
      <c r="I6075" s="152" t="s">
        <v>112</v>
      </c>
    </row>
    <row r="6076" customFormat="false" ht="12.75" hidden="false" customHeight="false" outlineLevel="0" collapsed="false">
      <c r="A6076" s="0" t="s">
        <v>50</v>
      </c>
      <c r="B6076" s="0" t="s">
        <v>110</v>
      </c>
      <c r="C6076" s="0" t="s">
        <v>108</v>
      </c>
      <c r="D6076" s="116" t="n">
        <v>43556</v>
      </c>
      <c r="E6076" s="0" t="n">
        <v>0.38</v>
      </c>
      <c r="F6076" s="0" t="n">
        <v>3133110</v>
      </c>
      <c r="G6076" s="151" t="s">
        <v>111</v>
      </c>
      <c r="H6076" s="151" t="s">
        <v>111</v>
      </c>
      <c r="I6076" s="152" t="s">
        <v>112</v>
      </c>
    </row>
    <row r="6077" customFormat="false" ht="12.75" hidden="false" customHeight="false" outlineLevel="0" collapsed="false">
      <c r="A6077" s="0" t="s">
        <v>50</v>
      </c>
      <c r="B6077" s="0" t="s">
        <v>113</v>
      </c>
      <c r="C6077" s="0" t="s">
        <v>108</v>
      </c>
      <c r="D6077" s="116" t="n">
        <v>43556</v>
      </c>
      <c r="E6077" s="0" t="n">
        <v>-0.085</v>
      </c>
      <c r="F6077" s="0" t="n">
        <v>3133111</v>
      </c>
      <c r="G6077" s="151" t="s">
        <v>111</v>
      </c>
      <c r="H6077" s="151" t="s">
        <v>111</v>
      </c>
      <c r="I6077" s="152" t="s">
        <v>112</v>
      </c>
    </row>
    <row r="6078" customFormat="false" ht="12.75" hidden="false" customHeight="false" outlineLevel="0" collapsed="false">
      <c r="A6078" s="0" t="s">
        <v>51</v>
      </c>
      <c r="B6078" s="0" t="s">
        <v>110</v>
      </c>
      <c r="C6078" s="0" t="s">
        <v>108</v>
      </c>
      <c r="D6078" s="116" t="n">
        <v>43556</v>
      </c>
      <c r="E6078" s="0" t="n">
        <v>0.38</v>
      </c>
      <c r="F6078" s="0" t="n">
        <v>3133112</v>
      </c>
      <c r="G6078" s="151" t="s">
        <v>111</v>
      </c>
      <c r="H6078" s="151" t="s">
        <v>111</v>
      </c>
      <c r="I6078" s="152" t="s">
        <v>112</v>
      </c>
    </row>
    <row r="6079" customFormat="false" ht="12.75" hidden="false" customHeight="false" outlineLevel="0" collapsed="false">
      <c r="A6079" s="0" t="s">
        <v>51</v>
      </c>
      <c r="B6079" s="0" t="s">
        <v>113</v>
      </c>
      <c r="C6079" s="0" t="s">
        <v>108</v>
      </c>
      <c r="D6079" s="116" t="n">
        <v>43556</v>
      </c>
      <c r="E6079" s="0" t="n">
        <v>0.02</v>
      </c>
      <c r="F6079" s="0" t="n">
        <v>3133113</v>
      </c>
      <c r="G6079" s="151" t="s">
        <v>111</v>
      </c>
      <c r="H6079" s="151" t="s">
        <v>111</v>
      </c>
      <c r="I6079" s="152" t="s">
        <v>112</v>
      </c>
    </row>
    <row r="6080" customFormat="false" ht="12.75" hidden="false" customHeight="false" outlineLevel="0" collapsed="false">
      <c r="A6080" s="0" t="s">
        <v>52</v>
      </c>
      <c r="B6080" s="0" t="s">
        <v>110</v>
      </c>
      <c r="C6080" s="0" t="s">
        <v>108</v>
      </c>
      <c r="D6080" s="116" t="n">
        <v>43556</v>
      </c>
      <c r="E6080" s="0" t="n">
        <v>0.38</v>
      </c>
      <c r="F6080" s="0" t="n">
        <v>3133114</v>
      </c>
      <c r="G6080" s="151" t="s">
        <v>111</v>
      </c>
      <c r="H6080" s="151" t="s">
        <v>111</v>
      </c>
      <c r="I6080" s="152" t="s">
        <v>112</v>
      </c>
    </row>
    <row r="6081" customFormat="false" ht="12.75" hidden="false" customHeight="false" outlineLevel="0" collapsed="false">
      <c r="A6081" s="0" t="s">
        <v>52</v>
      </c>
      <c r="B6081" s="0" t="s">
        <v>113</v>
      </c>
      <c r="C6081" s="0" t="s">
        <v>108</v>
      </c>
      <c r="D6081" s="116" t="n">
        <v>43556</v>
      </c>
      <c r="E6081" s="0" t="n">
        <v>-0.045</v>
      </c>
      <c r="F6081" s="0" t="n">
        <v>3133115</v>
      </c>
      <c r="G6081" s="151" t="s">
        <v>111</v>
      </c>
      <c r="H6081" s="151" t="s">
        <v>111</v>
      </c>
      <c r="I6081" s="152" t="s">
        <v>112</v>
      </c>
    </row>
    <row r="6082" customFormat="false" ht="12.75" hidden="false" customHeight="false" outlineLevel="0" collapsed="false">
      <c r="A6082" s="0" t="s">
        <v>17</v>
      </c>
      <c r="B6082" s="0" t="s">
        <v>110</v>
      </c>
      <c r="C6082" s="0" t="s">
        <v>108</v>
      </c>
      <c r="D6082" s="116" t="n">
        <v>43556</v>
      </c>
      <c r="E6082" s="0" t="n">
        <v>0</v>
      </c>
      <c r="F6082" s="0" t="n">
        <v>3133116</v>
      </c>
      <c r="G6082" s="151" t="s">
        <v>111</v>
      </c>
      <c r="H6082" s="151" t="s">
        <v>111</v>
      </c>
      <c r="I6082" s="152" t="s">
        <v>112</v>
      </c>
    </row>
    <row r="6083" customFormat="false" ht="12.75" hidden="false" customHeight="false" outlineLevel="0" collapsed="false">
      <c r="A6083" s="0" t="s">
        <v>17</v>
      </c>
      <c r="B6083" s="0" t="s">
        <v>113</v>
      </c>
      <c r="C6083" s="0" t="s">
        <v>108</v>
      </c>
      <c r="D6083" s="116" t="n">
        <v>43556</v>
      </c>
      <c r="E6083" s="0" t="n">
        <v>0</v>
      </c>
      <c r="F6083" s="0" t="n">
        <v>3133117</v>
      </c>
      <c r="G6083" s="151" t="s">
        <v>111</v>
      </c>
      <c r="H6083" s="151" t="s">
        <v>111</v>
      </c>
      <c r="I6083" s="152" t="s">
        <v>112</v>
      </c>
    </row>
    <row r="6084" customFormat="false" ht="12.75" hidden="false" customHeight="false" outlineLevel="0" collapsed="false">
      <c r="A6084" s="0" t="s">
        <v>18</v>
      </c>
      <c r="B6084" s="0" t="s">
        <v>110</v>
      </c>
      <c r="C6084" s="0" t="s">
        <v>108</v>
      </c>
      <c r="D6084" s="116" t="n">
        <v>43556</v>
      </c>
      <c r="E6084" s="0" t="n">
        <v>0</v>
      </c>
      <c r="F6084" s="0" t="n">
        <v>3133118</v>
      </c>
      <c r="G6084" s="151" t="s">
        <v>111</v>
      </c>
      <c r="H6084" s="151" t="s">
        <v>111</v>
      </c>
      <c r="I6084" s="152" t="s">
        <v>112</v>
      </c>
    </row>
    <row r="6085" customFormat="false" ht="12.75" hidden="false" customHeight="false" outlineLevel="0" collapsed="false">
      <c r="A6085" s="0" t="s">
        <v>18</v>
      </c>
      <c r="B6085" s="0" t="s">
        <v>113</v>
      </c>
      <c r="C6085" s="0" t="s">
        <v>108</v>
      </c>
      <c r="D6085" s="116" t="n">
        <v>43556</v>
      </c>
      <c r="E6085" s="0" t="n">
        <v>0</v>
      </c>
      <c r="F6085" s="0" t="n">
        <v>3133119</v>
      </c>
      <c r="G6085" s="151" t="s">
        <v>111</v>
      </c>
      <c r="H6085" s="151" t="s">
        <v>111</v>
      </c>
      <c r="I6085" s="152" t="s">
        <v>112</v>
      </c>
    </row>
    <row r="6086" customFormat="false" ht="12.75" hidden="false" customHeight="false" outlineLevel="0" collapsed="false">
      <c r="A6086" s="0" t="s">
        <v>19</v>
      </c>
      <c r="B6086" s="0" t="s">
        <v>110</v>
      </c>
      <c r="C6086" s="0" t="s">
        <v>108</v>
      </c>
      <c r="D6086" s="116" t="n">
        <v>43556</v>
      </c>
      <c r="E6086" s="0" t="n">
        <v>0</v>
      </c>
      <c r="F6086" s="0" t="n">
        <v>3133120</v>
      </c>
      <c r="G6086" s="151" t="s">
        <v>111</v>
      </c>
      <c r="H6086" s="151" t="s">
        <v>111</v>
      </c>
      <c r="I6086" s="152" t="s">
        <v>112</v>
      </c>
    </row>
    <row r="6087" customFormat="false" ht="12.75" hidden="false" customHeight="false" outlineLevel="0" collapsed="false">
      <c r="A6087" s="0" t="s">
        <v>19</v>
      </c>
      <c r="B6087" s="0" t="s">
        <v>113</v>
      </c>
      <c r="C6087" s="0" t="s">
        <v>108</v>
      </c>
      <c r="D6087" s="116" t="n">
        <v>43556</v>
      </c>
      <c r="E6087" s="0" t="n">
        <v>0</v>
      </c>
      <c r="F6087" s="0" t="n">
        <v>3133121</v>
      </c>
      <c r="G6087" s="151" t="s">
        <v>111</v>
      </c>
      <c r="H6087" s="151" t="s">
        <v>111</v>
      </c>
      <c r="I6087" s="152" t="s">
        <v>112</v>
      </c>
    </row>
    <row r="6088" customFormat="false" ht="12.75" hidden="false" customHeight="false" outlineLevel="0" collapsed="false">
      <c r="A6088" s="0" t="s">
        <v>21</v>
      </c>
      <c r="B6088" s="0" t="s">
        <v>110</v>
      </c>
      <c r="C6088" s="0" t="s">
        <v>108</v>
      </c>
      <c r="D6088" s="116" t="n">
        <v>43556</v>
      </c>
      <c r="E6088" s="0" t="n">
        <v>0</v>
      </c>
      <c r="F6088" s="0" t="n">
        <v>3133122</v>
      </c>
      <c r="G6088" s="151" t="s">
        <v>111</v>
      </c>
      <c r="H6088" s="151" t="s">
        <v>111</v>
      </c>
      <c r="I6088" s="152" t="s">
        <v>112</v>
      </c>
    </row>
    <row r="6089" customFormat="false" ht="12.75" hidden="false" customHeight="false" outlineLevel="0" collapsed="false">
      <c r="A6089" s="0" t="s">
        <v>21</v>
      </c>
      <c r="B6089" s="0" t="s">
        <v>113</v>
      </c>
      <c r="C6089" s="0" t="s">
        <v>108</v>
      </c>
      <c r="D6089" s="116" t="n">
        <v>43556</v>
      </c>
      <c r="E6089" s="0" t="n">
        <v>0</v>
      </c>
      <c r="F6089" s="0" t="n">
        <v>3133123</v>
      </c>
      <c r="G6089" s="151" t="s">
        <v>111</v>
      </c>
      <c r="H6089" s="151" t="s">
        <v>111</v>
      </c>
      <c r="I6089" s="152" t="s">
        <v>112</v>
      </c>
    </row>
    <row r="6090" customFormat="false" ht="12.75" hidden="false" customHeight="false" outlineLevel="0" collapsed="false">
      <c r="A6090" s="0" t="s">
        <v>73</v>
      </c>
      <c r="B6090" s="0" t="s">
        <v>80</v>
      </c>
      <c r="C6090" s="0" t="s">
        <v>108</v>
      </c>
      <c r="D6090" s="116" t="n">
        <v>43556</v>
      </c>
      <c r="E6090" s="0" t="n">
        <v>0.005</v>
      </c>
      <c r="F6090" s="0" t="n">
        <v>3133124</v>
      </c>
      <c r="G6090" s="151" t="s">
        <v>111</v>
      </c>
      <c r="H6090" s="151" t="s">
        <v>111</v>
      </c>
      <c r="I6090" s="152" t="s">
        <v>112</v>
      </c>
    </row>
    <row r="6091" customFormat="false" ht="12.75" hidden="false" customHeight="false" outlineLevel="0" collapsed="false">
      <c r="A6091" s="0" t="s">
        <v>74</v>
      </c>
      <c r="B6091" s="0" t="s">
        <v>80</v>
      </c>
      <c r="C6091" s="0" t="s">
        <v>108</v>
      </c>
      <c r="D6091" s="116" t="n">
        <v>43556</v>
      </c>
      <c r="E6091" s="0" t="n">
        <v>0.02</v>
      </c>
      <c r="F6091" s="0" t="n">
        <v>3133125</v>
      </c>
      <c r="G6091" s="151" t="s">
        <v>111</v>
      </c>
      <c r="H6091" s="151" t="s">
        <v>111</v>
      </c>
      <c r="I6091" s="152" t="s">
        <v>112</v>
      </c>
    </row>
    <row r="6092" customFormat="false" ht="12.75" hidden="false" customHeight="false" outlineLevel="0" collapsed="false">
      <c r="A6092" s="0" t="s">
        <v>75</v>
      </c>
      <c r="B6092" s="0" t="s">
        <v>80</v>
      </c>
      <c r="C6092" s="0" t="s">
        <v>108</v>
      </c>
      <c r="D6092" s="116" t="n">
        <v>43556</v>
      </c>
      <c r="E6092" s="0" t="n">
        <v>-0.045</v>
      </c>
      <c r="F6092" s="0" t="n">
        <v>3133126</v>
      </c>
      <c r="G6092" s="151" t="s">
        <v>111</v>
      </c>
      <c r="H6092" s="151" t="s">
        <v>111</v>
      </c>
      <c r="I6092" s="152" t="s">
        <v>112</v>
      </c>
    </row>
    <row r="6093" customFormat="false" ht="12.75" hidden="false" customHeight="false" outlineLevel="0" collapsed="false">
      <c r="A6093" s="0" t="s">
        <v>76</v>
      </c>
      <c r="B6093" s="0" t="s">
        <v>80</v>
      </c>
      <c r="C6093" s="0" t="s">
        <v>108</v>
      </c>
      <c r="D6093" s="116" t="n">
        <v>43556</v>
      </c>
      <c r="E6093" s="0" t="n">
        <v>0.02</v>
      </c>
      <c r="F6093" s="0" t="n">
        <v>3133127</v>
      </c>
      <c r="G6093" s="151" t="s">
        <v>111</v>
      </c>
      <c r="H6093" s="151" t="s">
        <v>111</v>
      </c>
      <c r="I6093" s="152" t="s">
        <v>112</v>
      </c>
    </row>
    <row r="6094" customFormat="false" ht="12.75" hidden="false" customHeight="false" outlineLevel="0" collapsed="false">
      <c r="A6094" s="0" t="s">
        <v>72</v>
      </c>
      <c r="B6094" s="0" t="s">
        <v>80</v>
      </c>
      <c r="C6094" s="0" t="s">
        <v>108</v>
      </c>
      <c r="D6094" s="116" t="n">
        <v>43556</v>
      </c>
      <c r="E6094" s="158" t="n">
        <v>43586</v>
      </c>
      <c r="F6094" s="0" t="n">
        <v>2756519</v>
      </c>
      <c r="G6094" s="151" t="s">
        <v>111</v>
      </c>
      <c r="H6094" s="151" t="s">
        <v>111</v>
      </c>
      <c r="I6094" s="152" t="s">
        <v>109</v>
      </c>
    </row>
    <row r="6095" customFormat="false" ht="12.75" hidden="false" customHeight="false" outlineLevel="0" collapsed="false">
      <c r="A6095" s="0" t="s">
        <v>59</v>
      </c>
      <c r="B6095" s="0" t="s">
        <v>110</v>
      </c>
      <c r="C6095" s="0" t="s">
        <v>108</v>
      </c>
      <c r="D6095" s="116" t="n">
        <v>43586</v>
      </c>
      <c r="E6095" s="0" t="n">
        <v>0.385</v>
      </c>
      <c r="F6095" s="0" t="n">
        <v>3133100</v>
      </c>
      <c r="G6095" s="151" t="s">
        <v>111</v>
      </c>
      <c r="H6095" s="151" t="s">
        <v>111</v>
      </c>
      <c r="I6095" s="152" t="s">
        <v>112</v>
      </c>
    </row>
    <row r="6096" customFormat="false" ht="12.75" hidden="false" customHeight="false" outlineLevel="0" collapsed="false">
      <c r="A6096" s="0" t="s">
        <v>59</v>
      </c>
      <c r="B6096" s="0" t="s">
        <v>113</v>
      </c>
      <c r="C6096" s="0" t="s">
        <v>108</v>
      </c>
      <c r="D6096" s="116" t="n">
        <v>43586</v>
      </c>
      <c r="E6096" s="0" t="n">
        <v>0.02</v>
      </c>
      <c r="F6096" s="0" t="n">
        <v>3133101</v>
      </c>
      <c r="G6096" s="151" t="s">
        <v>111</v>
      </c>
      <c r="H6096" s="151" t="s">
        <v>111</v>
      </c>
      <c r="I6096" s="152" t="s">
        <v>112</v>
      </c>
    </row>
    <row r="6097" customFormat="false" ht="12.75" hidden="false" customHeight="false" outlineLevel="0" collapsed="false">
      <c r="A6097" s="0" t="s">
        <v>60</v>
      </c>
      <c r="B6097" s="0" t="s">
        <v>110</v>
      </c>
      <c r="C6097" s="0" t="s">
        <v>108</v>
      </c>
      <c r="D6097" s="116" t="n">
        <v>43586</v>
      </c>
      <c r="E6097" s="0" t="n">
        <v>0.385</v>
      </c>
      <c r="F6097" s="0" t="n">
        <v>3133102</v>
      </c>
      <c r="G6097" s="151" t="s">
        <v>111</v>
      </c>
      <c r="H6097" s="151" t="s">
        <v>111</v>
      </c>
      <c r="I6097" s="152" t="s">
        <v>112</v>
      </c>
    </row>
    <row r="6098" customFormat="false" ht="12.75" hidden="false" customHeight="false" outlineLevel="0" collapsed="false">
      <c r="A6098" s="0" t="s">
        <v>60</v>
      </c>
      <c r="B6098" s="0" t="s">
        <v>113</v>
      </c>
      <c r="C6098" s="0" t="s">
        <v>108</v>
      </c>
      <c r="D6098" s="116" t="n">
        <v>43586</v>
      </c>
      <c r="E6098" s="0" t="n">
        <v>0.05</v>
      </c>
      <c r="F6098" s="0" t="n">
        <v>3133103</v>
      </c>
      <c r="G6098" s="151" t="s">
        <v>111</v>
      </c>
      <c r="H6098" s="151" t="s">
        <v>111</v>
      </c>
      <c r="I6098" s="152" t="s">
        <v>112</v>
      </c>
    </row>
    <row r="6099" customFormat="false" ht="12.75" hidden="false" customHeight="false" outlineLevel="0" collapsed="false">
      <c r="A6099" s="0" t="s">
        <v>61</v>
      </c>
      <c r="B6099" s="0" t="s">
        <v>110</v>
      </c>
      <c r="C6099" s="0" t="s">
        <v>108</v>
      </c>
      <c r="D6099" s="116" t="n">
        <v>43586</v>
      </c>
      <c r="E6099" s="0" t="n">
        <v>0.385</v>
      </c>
      <c r="F6099" s="0" t="n">
        <v>3133104</v>
      </c>
      <c r="G6099" s="151" t="s">
        <v>111</v>
      </c>
      <c r="H6099" s="151" t="s">
        <v>111</v>
      </c>
      <c r="I6099" s="152" t="s">
        <v>112</v>
      </c>
    </row>
    <row r="6100" customFormat="false" ht="12.75" hidden="false" customHeight="false" outlineLevel="0" collapsed="false">
      <c r="A6100" s="0" t="s">
        <v>61</v>
      </c>
      <c r="B6100" s="0" t="s">
        <v>113</v>
      </c>
      <c r="C6100" s="0" t="s">
        <v>108</v>
      </c>
      <c r="D6100" s="116" t="n">
        <v>43586</v>
      </c>
      <c r="E6100" s="0" t="n">
        <v>0.02</v>
      </c>
      <c r="F6100" s="0" t="n">
        <v>3133105</v>
      </c>
      <c r="G6100" s="151" t="s">
        <v>111</v>
      </c>
      <c r="H6100" s="151" t="s">
        <v>111</v>
      </c>
      <c r="I6100" s="152" t="s">
        <v>112</v>
      </c>
    </row>
    <row r="6101" customFormat="false" ht="12.75" hidden="false" customHeight="false" outlineLevel="0" collapsed="false">
      <c r="A6101" s="0" t="s">
        <v>62</v>
      </c>
      <c r="B6101" s="0" t="s">
        <v>110</v>
      </c>
      <c r="C6101" s="0" t="s">
        <v>108</v>
      </c>
      <c r="D6101" s="116" t="n">
        <v>43586</v>
      </c>
      <c r="E6101" s="0" t="n">
        <v>0.385</v>
      </c>
      <c r="F6101" s="0" t="n">
        <v>3133106</v>
      </c>
      <c r="G6101" s="151" t="s">
        <v>111</v>
      </c>
      <c r="H6101" s="151" t="s">
        <v>111</v>
      </c>
      <c r="I6101" s="152" t="s">
        <v>112</v>
      </c>
    </row>
    <row r="6102" customFormat="false" ht="12.75" hidden="false" customHeight="false" outlineLevel="0" collapsed="false">
      <c r="A6102" s="0" t="s">
        <v>62</v>
      </c>
      <c r="B6102" s="0" t="s">
        <v>113</v>
      </c>
      <c r="C6102" s="0" t="s">
        <v>108</v>
      </c>
      <c r="D6102" s="116" t="n">
        <v>43586</v>
      </c>
      <c r="E6102" s="0" t="n">
        <v>0.05</v>
      </c>
      <c r="F6102" s="0" t="n">
        <v>3133107</v>
      </c>
      <c r="G6102" s="151" t="s">
        <v>111</v>
      </c>
      <c r="H6102" s="151" t="s">
        <v>111</v>
      </c>
      <c r="I6102" s="152" t="s">
        <v>112</v>
      </c>
    </row>
    <row r="6103" customFormat="false" ht="12.75" hidden="false" customHeight="false" outlineLevel="0" collapsed="false">
      <c r="A6103" s="0" t="s">
        <v>49</v>
      </c>
      <c r="B6103" s="0" t="s">
        <v>110</v>
      </c>
      <c r="C6103" s="0" t="s">
        <v>108</v>
      </c>
      <c r="D6103" s="116" t="n">
        <v>43586</v>
      </c>
      <c r="E6103" s="0" t="n">
        <v>0.325</v>
      </c>
      <c r="F6103" s="0" t="n">
        <v>3133108</v>
      </c>
      <c r="G6103" s="151" t="s">
        <v>111</v>
      </c>
      <c r="H6103" s="151" t="s">
        <v>111</v>
      </c>
      <c r="I6103" s="152" t="s">
        <v>112</v>
      </c>
    </row>
    <row r="6104" customFormat="false" ht="12.75" hidden="false" customHeight="false" outlineLevel="0" collapsed="false">
      <c r="A6104" s="0" t="s">
        <v>49</v>
      </c>
      <c r="B6104" s="0" t="s">
        <v>113</v>
      </c>
      <c r="C6104" s="0" t="s">
        <v>108</v>
      </c>
      <c r="D6104" s="116" t="n">
        <v>43586</v>
      </c>
      <c r="E6104" s="0" t="n">
        <v>0.005</v>
      </c>
      <c r="F6104" s="0" t="n">
        <v>3133109</v>
      </c>
      <c r="G6104" s="151" t="s">
        <v>111</v>
      </c>
      <c r="H6104" s="151" t="s">
        <v>111</v>
      </c>
      <c r="I6104" s="152" t="s">
        <v>112</v>
      </c>
    </row>
    <row r="6105" customFormat="false" ht="12.75" hidden="false" customHeight="false" outlineLevel="0" collapsed="false">
      <c r="A6105" s="0" t="s">
        <v>50</v>
      </c>
      <c r="B6105" s="0" t="s">
        <v>110</v>
      </c>
      <c r="C6105" s="0" t="s">
        <v>108</v>
      </c>
      <c r="D6105" s="116" t="n">
        <v>43586</v>
      </c>
      <c r="E6105" s="0" t="n">
        <v>0.33</v>
      </c>
      <c r="F6105" s="0" t="n">
        <v>3133110</v>
      </c>
      <c r="G6105" s="151" t="s">
        <v>111</v>
      </c>
      <c r="H6105" s="151" t="s">
        <v>111</v>
      </c>
      <c r="I6105" s="152" t="s">
        <v>112</v>
      </c>
    </row>
    <row r="6106" customFormat="false" ht="12.75" hidden="false" customHeight="false" outlineLevel="0" collapsed="false">
      <c r="A6106" s="0" t="s">
        <v>50</v>
      </c>
      <c r="B6106" s="0" t="s">
        <v>113</v>
      </c>
      <c r="C6106" s="0" t="s">
        <v>108</v>
      </c>
      <c r="D6106" s="116" t="n">
        <v>43586</v>
      </c>
      <c r="E6106" s="0" t="n">
        <v>-0.065</v>
      </c>
      <c r="F6106" s="0" t="n">
        <v>3133111</v>
      </c>
      <c r="G6106" s="151" t="s">
        <v>111</v>
      </c>
      <c r="H6106" s="151" t="s">
        <v>111</v>
      </c>
      <c r="I6106" s="152" t="s">
        <v>112</v>
      </c>
    </row>
    <row r="6107" customFormat="false" ht="12.75" hidden="false" customHeight="false" outlineLevel="0" collapsed="false">
      <c r="A6107" s="0" t="s">
        <v>51</v>
      </c>
      <c r="B6107" s="0" t="s">
        <v>110</v>
      </c>
      <c r="C6107" s="0" t="s">
        <v>108</v>
      </c>
      <c r="D6107" s="116" t="n">
        <v>43586</v>
      </c>
      <c r="E6107" s="0" t="n">
        <v>0.33</v>
      </c>
      <c r="F6107" s="0" t="n">
        <v>3133112</v>
      </c>
      <c r="G6107" s="151" t="s">
        <v>111</v>
      </c>
      <c r="H6107" s="151" t="s">
        <v>111</v>
      </c>
      <c r="I6107" s="152" t="s">
        <v>112</v>
      </c>
    </row>
    <row r="6108" customFormat="false" ht="12.75" hidden="false" customHeight="false" outlineLevel="0" collapsed="false">
      <c r="A6108" s="0" t="s">
        <v>51</v>
      </c>
      <c r="B6108" s="0" t="s">
        <v>113</v>
      </c>
      <c r="C6108" s="0" t="s">
        <v>108</v>
      </c>
      <c r="D6108" s="116" t="n">
        <v>43586</v>
      </c>
      <c r="E6108" s="0" t="n">
        <v>0.02</v>
      </c>
      <c r="F6108" s="0" t="n">
        <v>3133113</v>
      </c>
      <c r="G6108" s="151" t="s">
        <v>111</v>
      </c>
      <c r="H6108" s="151" t="s">
        <v>111</v>
      </c>
      <c r="I6108" s="152" t="s">
        <v>112</v>
      </c>
    </row>
    <row r="6109" customFormat="false" ht="12.75" hidden="false" customHeight="false" outlineLevel="0" collapsed="false">
      <c r="A6109" s="0" t="s">
        <v>52</v>
      </c>
      <c r="B6109" s="0" t="s">
        <v>110</v>
      </c>
      <c r="C6109" s="0" t="s">
        <v>108</v>
      </c>
      <c r="D6109" s="116" t="n">
        <v>43586</v>
      </c>
      <c r="E6109" s="0" t="n">
        <v>0.33</v>
      </c>
      <c r="F6109" s="0" t="n">
        <v>3133114</v>
      </c>
      <c r="G6109" s="151" t="s">
        <v>111</v>
      </c>
      <c r="H6109" s="151" t="s">
        <v>111</v>
      </c>
      <c r="I6109" s="152" t="s">
        <v>112</v>
      </c>
    </row>
    <row r="6110" customFormat="false" ht="12.75" hidden="false" customHeight="false" outlineLevel="0" collapsed="false">
      <c r="A6110" s="0" t="s">
        <v>52</v>
      </c>
      <c r="B6110" s="0" t="s">
        <v>113</v>
      </c>
      <c r="C6110" s="0" t="s">
        <v>108</v>
      </c>
      <c r="D6110" s="116" t="n">
        <v>43586</v>
      </c>
      <c r="E6110" s="0" t="n">
        <v>-0.035</v>
      </c>
      <c r="F6110" s="0" t="n">
        <v>3133115</v>
      </c>
      <c r="G6110" s="151" t="s">
        <v>111</v>
      </c>
      <c r="H6110" s="151" t="s">
        <v>111</v>
      </c>
      <c r="I6110" s="152" t="s">
        <v>112</v>
      </c>
    </row>
    <row r="6111" customFormat="false" ht="12.75" hidden="false" customHeight="false" outlineLevel="0" collapsed="false">
      <c r="A6111" s="0" t="s">
        <v>17</v>
      </c>
      <c r="B6111" s="0" t="s">
        <v>110</v>
      </c>
      <c r="C6111" s="0" t="s">
        <v>108</v>
      </c>
      <c r="D6111" s="116" t="n">
        <v>43586</v>
      </c>
      <c r="E6111" s="0" t="n">
        <v>0</v>
      </c>
      <c r="F6111" s="0" t="n">
        <v>3133116</v>
      </c>
      <c r="G6111" s="151" t="s">
        <v>111</v>
      </c>
      <c r="H6111" s="151" t="s">
        <v>111</v>
      </c>
      <c r="I6111" s="152" t="s">
        <v>112</v>
      </c>
    </row>
    <row r="6112" customFormat="false" ht="12.75" hidden="false" customHeight="false" outlineLevel="0" collapsed="false">
      <c r="A6112" s="0" t="s">
        <v>17</v>
      </c>
      <c r="B6112" s="0" t="s">
        <v>113</v>
      </c>
      <c r="C6112" s="0" t="s">
        <v>108</v>
      </c>
      <c r="D6112" s="116" t="n">
        <v>43586</v>
      </c>
      <c r="E6112" s="0" t="n">
        <v>0</v>
      </c>
      <c r="F6112" s="0" t="n">
        <v>3133117</v>
      </c>
      <c r="G6112" s="151" t="s">
        <v>111</v>
      </c>
      <c r="H6112" s="151" t="s">
        <v>111</v>
      </c>
      <c r="I6112" s="152" t="s">
        <v>112</v>
      </c>
    </row>
    <row r="6113" customFormat="false" ht="12.75" hidden="false" customHeight="false" outlineLevel="0" collapsed="false">
      <c r="A6113" s="0" t="s">
        <v>18</v>
      </c>
      <c r="B6113" s="0" t="s">
        <v>110</v>
      </c>
      <c r="C6113" s="0" t="s">
        <v>108</v>
      </c>
      <c r="D6113" s="116" t="n">
        <v>43586</v>
      </c>
      <c r="E6113" s="0" t="n">
        <v>0</v>
      </c>
      <c r="F6113" s="0" t="n">
        <v>3133118</v>
      </c>
      <c r="G6113" s="151" t="s">
        <v>111</v>
      </c>
      <c r="H6113" s="151" t="s">
        <v>111</v>
      </c>
      <c r="I6113" s="152" t="s">
        <v>112</v>
      </c>
    </row>
    <row r="6114" customFormat="false" ht="12.75" hidden="false" customHeight="false" outlineLevel="0" collapsed="false">
      <c r="A6114" s="0" t="s">
        <v>18</v>
      </c>
      <c r="B6114" s="0" t="s">
        <v>113</v>
      </c>
      <c r="C6114" s="0" t="s">
        <v>108</v>
      </c>
      <c r="D6114" s="116" t="n">
        <v>43586</v>
      </c>
      <c r="E6114" s="0" t="n">
        <v>0</v>
      </c>
      <c r="F6114" s="0" t="n">
        <v>3133119</v>
      </c>
      <c r="G6114" s="151" t="s">
        <v>111</v>
      </c>
      <c r="H6114" s="151" t="s">
        <v>111</v>
      </c>
      <c r="I6114" s="152" t="s">
        <v>112</v>
      </c>
    </row>
    <row r="6115" customFormat="false" ht="12.75" hidden="false" customHeight="false" outlineLevel="0" collapsed="false">
      <c r="A6115" s="0" t="s">
        <v>19</v>
      </c>
      <c r="B6115" s="0" t="s">
        <v>110</v>
      </c>
      <c r="C6115" s="0" t="s">
        <v>108</v>
      </c>
      <c r="D6115" s="116" t="n">
        <v>43586</v>
      </c>
      <c r="E6115" s="0" t="n">
        <v>0</v>
      </c>
      <c r="F6115" s="0" t="n">
        <v>3133120</v>
      </c>
      <c r="G6115" s="151" t="s">
        <v>111</v>
      </c>
      <c r="H6115" s="151" t="s">
        <v>111</v>
      </c>
      <c r="I6115" s="152" t="s">
        <v>112</v>
      </c>
    </row>
    <row r="6116" customFormat="false" ht="12.75" hidden="false" customHeight="false" outlineLevel="0" collapsed="false">
      <c r="A6116" s="0" t="s">
        <v>19</v>
      </c>
      <c r="B6116" s="0" t="s">
        <v>113</v>
      </c>
      <c r="C6116" s="0" t="s">
        <v>108</v>
      </c>
      <c r="D6116" s="116" t="n">
        <v>43586</v>
      </c>
      <c r="E6116" s="0" t="n">
        <v>0</v>
      </c>
      <c r="F6116" s="0" t="n">
        <v>3133121</v>
      </c>
      <c r="G6116" s="151" t="s">
        <v>111</v>
      </c>
      <c r="H6116" s="151" t="s">
        <v>111</v>
      </c>
      <c r="I6116" s="152" t="s">
        <v>112</v>
      </c>
    </row>
    <row r="6117" customFormat="false" ht="12.75" hidden="false" customHeight="false" outlineLevel="0" collapsed="false">
      <c r="A6117" s="0" t="s">
        <v>21</v>
      </c>
      <c r="B6117" s="0" t="s">
        <v>110</v>
      </c>
      <c r="C6117" s="0" t="s">
        <v>108</v>
      </c>
      <c r="D6117" s="116" t="n">
        <v>43586</v>
      </c>
      <c r="E6117" s="0" t="n">
        <v>0</v>
      </c>
      <c r="F6117" s="0" t="n">
        <v>3133122</v>
      </c>
      <c r="G6117" s="151" t="s">
        <v>111</v>
      </c>
      <c r="H6117" s="151" t="s">
        <v>111</v>
      </c>
      <c r="I6117" s="152" t="s">
        <v>112</v>
      </c>
    </row>
    <row r="6118" customFormat="false" ht="12.75" hidden="false" customHeight="false" outlineLevel="0" collapsed="false">
      <c r="A6118" s="0" t="s">
        <v>21</v>
      </c>
      <c r="B6118" s="0" t="s">
        <v>113</v>
      </c>
      <c r="C6118" s="0" t="s">
        <v>108</v>
      </c>
      <c r="D6118" s="116" t="n">
        <v>43586</v>
      </c>
      <c r="E6118" s="0" t="n">
        <v>0</v>
      </c>
      <c r="F6118" s="0" t="n">
        <v>3133123</v>
      </c>
      <c r="G6118" s="151" t="s">
        <v>111</v>
      </c>
      <c r="H6118" s="151" t="s">
        <v>111</v>
      </c>
      <c r="I6118" s="152" t="s">
        <v>112</v>
      </c>
    </row>
    <row r="6119" customFormat="false" ht="12.75" hidden="false" customHeight="false" outlineLevel="0" collapsed="false">
      <c r="A6119" s="0" t="s">
        <v>73</v>
      </c>
      <c r="B6119" s="0" t="s">
        <v>80</v>
      </c>
      <c r="C6119" s="0" t="s">
        <v>108</v>
      </c>
      <c r="D6119" s="116" t="n">
        <v>43586</v>
      </c>
      <c r="E6119" s="0" t="n">
        <v>0.005</v>
      </c>
      <c r="F6119" s="0" t="n">
        <v>3133124</v>
      </c>
      <c r="G6119" s="151" t="s">
        <v>111</v>
      </c>
      <c r="H6119" s="151" t="s">
        <v>111</v>
      </c>
      <c r="I6119" s="152" t="s">
        <v>112</v>
      </c>
    </row>
    <row r="6120" customFormat="false" ht="12.75" hidden="false" customHeight="false" outlineLevel="0" collapsed="false">
      <c r="A6120" s="0" t="s">
        <v>74</v>
      </c>
      <c r="B6120" s="0" t="s">
        <v>80</v>
      </c>
      <c r="C6120" s="0" t="s">
        <v>108</v>
      </c>
      <c r="D6120" s="116" t="n">
        <v>43586</v>
      </c>
      <c r="E6120" s="0" t="n">
        <v>0.02</v>
      </c>
      <c r="F6120" s="0" t="n">
        <v>3133125</v>
      </c>
      <c r="G6120" s="151" t="s">
        <v>111</v>
      </c>
      <c r="H6120" s="151" t="s">
        <v>111</v>
      </c>
      <c r="I6120" s="152" t="s">
        <v>112</v>
      </c>
    </row>
    <row r="6121" customFormat="false" ht="12.75" hidden="false" customHeight="false" outlineLevel="0" collapsed="false">
      <c r="A6121" s="0" t="s">
        <v>75</v>
      </c>
      <c r="B6121" s="0" t="s">
        <v>80</v>
      </c>
      <c r="C6121" s="0" t="s">
        <v>108</v>
      </c>
      <c r="D6121" s="116" t="n">
        <v>43586</v>
      </c>
      <c r="E6121" s="0" t="n">
        <v>-0.035</v>
      </c>
      <c r="F6121" s="0" t="n">
        <v>3133126</v>
      </c>
      <c r="G6121" s="151" t="s">
        <v>111</v>
      </c>
      <c r="H6121" s="151" t="s">
        <v>111</v>
      </c>
      <c r="I6121" s="152" t="s">
        <v>112</v>
      </c>
    </row>
    <row r="6122" customFormat="false" ht="12.75" hidden="false" customHeight="false" outlineLevel="0" collapsed="false">
      <c r="A6122" s="0" t="s">
        <v>76</v>
      </c>
      <c r="B6122" s="0" t="s">
        <v>80</v>
      </c>
      <c r="C6122" s="0" t="s">
        <v>108</v>
      </c>
      <c r="D6122" s="116" t="n">
        <v>43586</v>
      </c>
      <c r="E6122" s="0" t="n">
        <v>0.02</v>
      </c>
      <c r="F6122" s="0" t="n">
        <v>3133127</v>
      </c>
      <c r="G6122" s="151" t="s">
        <v>111</v>
      </c>
      <c r="H6122" s="151" t="s">
        <v>111</v>
      </c>
      <c r="I6122" s="152" t="s">
        <v>112</v>
      </c>
    </row>
    <row r="6123" customFormat="false" ht="12.75" hidden="false" customHeight="false" outlineLevel="0" collapsed="false">
      <c r="A6123" s="0" t="s">
        <v>72</v>
      </c>
      <c r="B6123" s="0" t="s">
        <v>80</v>
      </c>
      <c r="C6123" s="0" t="s">
        <v>108</v>
      </c>
      <c r="D6123" s="116" t="n">
        <v>43586</v>
      </c>
      <c r="E6123" s="158" t="n">
        <v>43617</v>
      </c>
      <c r="F6123" s="0" t="n">
        <v>2756548</v>
      </c>
      <c r="G6123" s="151" t="s">
        <v>111</v>
      </c>
      <c r="H6123" s="151" t="s">
        <v>111</v>
      </c>
      <c r="I6123" s="152" t="s">
        <v>109</v>
      </c>
    </row>
    <row r="6124" customFormat="false" ht="12.75" hidden="false" customHeight="false" outlineLevel="0" collapsed="false">
      <c r="A6124" s="0" t="s">
        <v>59</v>
      </c>
      <c r="B6124" s="0" t="s">
        <v>110</v>
      </c>
      <c r="C6124" s="0" t="s">
        <v>108</v>
      </c>
      <c r="D6124" s="116" t="n">
        <v>43617</v>
      </c>
      <c r="E6124" s="0" t="n">
        <v>0.385</v>
      </c>
      <c r="F6124" s="0" t="n">
        <v>3133100</v>
      </c>
      <c r="G6124" s="151" t="s">
        <v>111</v>
      </c>
      <c r="H6124" s="151" t="s">
        <v>111</v>
      </c>
      <c r="I6124" s="152" t="s">
        <v>112</v>
      </c>
    </row>
    <row r="6125" customFormat="false" ht="12.75" hidden="false" customHeight="false" outlineLevel="0" collapsed="false">
      <c r="A6125" s="0" t="s">
        <v>59</v>
      </c>
      <c r="B6125" s="0" t="s">
        <v>113</v>
      </c>
      <c r="C6125" s="0" t="s">
        <v>108</v>
      </c>
      <c r="D6125" s="116" t="n">
        <v>43617</v>
      </c>
      <c r="E6125" s="0" t="n">
        <v>0.02</v>
      </c>
      <c r="F6125" s="0" t="n">
        <v>3133101</v>
      </c>
      <c r="G6125" s="151" t="s">
        <v>111</v>
      </c>
      <c r="H6125" s="151" t="s">
        <v>111</v>
      </c>
      <c r="I6125" s="152" t="s">
        <v>112</v>
      </c>
    </row>
    <row r="6126" customFormat="false" ht="12.75" hidden="false" customHeight="false" outlineLevel="0" collapsed="false">
      <c r="A6126" s="0" t="s">
        <v>60</v>
      </c>
      <c r="B6126" s="0" t="s">
        <v>110</v>
      </c>
      <c r="C6126" s="0" t="s">
        <v>108</v>
      </c>
      <c r="D6126" s="116" t="n">
        <v>43617</v>
      </c>
      <c r="E6126" s="0" t="n">
        <v>0.385</v>
      </c>
      <c r="F6126" s="0" t="n">
        <v>3133102</v>
      </c>
      <c r="G6126" s="151" t="s">
        <v>111</v>
      </c>
      <c r="H6126" s="151" t="s">
        <v>111</v>
      </c>
      <c r="I6126" s="152" t="s">
        <v>112</v>
      </c>
    </row>
    <row r="6127" customFormat="false" ht="12.75" hidden="false" customHeight="false" outlineLevel="0" collapsed="false">
      <c r="A6127" s="0" t="s">
        <v>60</v>
      </c>
      <c r="B6127" s="0" t="s">
        <v>113</v>
      </c>
      <c r="C6127" s="0" t="s">
        <v>108</v>
      </c>
      <c r="D6127" s="116" t="n">
        <v>43617</v>
      </c>
      <c r="E6127" s="0" t="n">
        <v>0.06</v>
      </c>
      <c r="F6127" s="0" t="n">
        <v>3133103</v>
      </c>
      <c r="G6127" s="151" t="s">
        <v>111</v>
      </c>
      <c r="H6127" s="151" t="s">
        <v>111</v>
      </c>
      <c r="I6127" s="152" t="s">
        <v>112</v>
      </c>
    </row>
    <row r="6128" customFormat="false" ht="12.75" hidden="false" customHeight="false" outlineLevel="0" collapsed="false">
      <c r="A6128" s="0" t="s">
        <v>61</v>
      </c>
      <c r="B6128" s="0" t="s">
        <v>110</v>
      </c>
      <c r="C6128" s="0" t="s">
        <v>108</v>
      </c>
      <c r="D6128" s="116" t="n">
        <v>43617</v>
      </c>
      <c r="E6128" s="0" t="n">
        <v>0.385</v>
      </c>
      <c r="F6128" s="0" t="n">
        <v>3133104</v>
      </c>
      <c r="G6128" s="151" t="s">
        <v>111</v>
      </c>
      <c r="H6128" s="151" t="s">
        <v>111</v>
      </c>
      <c r="I6128" s="152" t="s">
        <v>112</v>
      </c>
    </row>
    <row r="6129" customFormat="false" ht="12.75" hidden="false" customHeight="false" outlineLevel="0" collapsed="false">
      <c r="A6129" s="0" t="s">
        <v>61</v>
      </c>
      <c r="B6129" s="0" t="s">
        <v>113</v>
      </c>
      <c r="C6129" s="0" t="s">
        <v>108</v>
      </c>
      <c r="D6129" s="116" t="n">
        <v>43617</v>
      </c>
      <c r="E6129" s="0" t="n">
        <v>0.02</v>
      </c>
      <c r="F6129" s="0" t="n">
        <v>3133105</v>
      </c>
      <c r="G6129" s="151" t="s">
        <v>111</v>
      </c>
      <c r="H6129" s="151" t="s">
        <v>111</v>
      </c>
      <c r="I6129" s="152" t="s">
        <v>112</v>
      </c>
    </row>
    <row r="6130" customFormat="false" ht="12.75" hidden="false" customHeight="false" outlineLevel="0" collapsed="false">
      <c r="A6130" s="0" t="s">
        <v>62</v>
      </c>
      <c r="B6130" s="0" t="s">
        <v>110</v>
      </c>
      <c r="C6130" s="0" t="s">
        <v>108</v>
      </c>
      <c r="D6130" s="116" t="n">
        <v>43617</v>
      </c>
      <c r="E6130" s="0" t="n">
        <v>0.385</v>
      </c>
      <c r="F6130" s="0" t="n">
        <v>3133106</v>
      </c>
      <c r="G6130" s="151" t="s">
        <v>111</v>
      </c>
      <c r="H6130" s="151" t="s">
        <v>111</v>
      </c>
      <c r="I6130" s="152" t="s">
        <v>112</v>
      </c>
    </row>
    <row r="6131" customFormat="false" ht="12.75" hidden="false" customHeight="false" outlineLevel="0" collapsed="false">
      <c r="A6131" s="0" t="s">
        <v>62</v>
      </c>
      <c r="B6131" s="0" t="s">
        <v>113</v>
      </c>
      <c r="C6131" s="0" t="s">
        <v>108</v>
      </c>
      <c r="D6131" s="116" t="n">
        <v>43617</v>
      </c>
      <c r="E6131" s="0" t="n">
        <v>0.06</v>
      </c>
      <c r="F6131" s="0" t="n">
        <v>3133107</v>
      </c>
      <c r="G6131" s="151" t="s">
        <v>111</v>
      </c>
      <c r="H6131" s="151" t="s">
        <v>111</v>
      </c>
      <c r="I6131" s="152" t="s">
        <v>112</v>
      </c>
    </row>
    <row r="6132" customFormat="false" ht="12.75" hidden="false" customHeight="false" outlineLevel="0" collapsed="false">
      <c r="A6132" s="0" t="s">
        <v>49</v>
      </c>
      <c r="B6132" s="0" t="s">
        <v>110</v>
      </c>
      <c r="C6132" s="0" t="s">
        <v>108</v>
      </c>
      <c r="D6132" s="116" t="n">
        <v>43617</v>
      </c>
      <c r="E6132" s="0" t="n">
        <v>0.335</v>
      </c>
      <c r="F6132" s="0" t="n">
        <v>3133108</v>
      </c>
      <c r="G6132" s="151" t="s">
        <v>111</v>
      </c>
      <c r="H6132" s="151" t="s">
        <v>111</v>
      </c>
      <c r="I6132" s="152" t="s">
        <v>112</v>
      </c>
    </row>
    <row r="6133" customFormat="false" ht="12.75" hidden="false" customHeight="false" outlineLevel="0" collapsed="false">
      <c r="A6133" s="0" t="s">
        <v>49</v>
      </c>
      <c r="B6133" s="0" t="s">
        <v>113</v>
      </c>
      <c r="C6133" s="0" t="s">
        <v>108</v>
      </c>
      <c r="D6133" s="116" t="n">
        <v>43617</v>
      </c>
      <c r="E6133" s="0" t="n">
        <v>0.005</v>
      </c>
      <c r="F6133" s="0" t="n">
        <v>3133109</v>
      </c>
      <c r="G6133" s="151" t="s">
        <v>111</v>
      </c>
      <c r="H6133" s="151" t="s">
        <v>111</v>
      </c>
      <c r="I6133" s="152" t="s">
        <v>112</v>
      </c>
    </row>
    <row r="6134" customFormat="false" ht="12.75" hidden="false" customHeight="false" outlineLevel="0" collapsed="false">
      <c r="A6134" s="0" t="s">
        <v>50</v>
      </c>
      <c r="B6134" s="0" t="s">
        <v>110</v>
      </c>
      <c r="C6134" s="0" t="s">
        <v>108</v>
      </c>
      <c r="D6134" s="116" t="n">
        <v>43617</v>
      </c>
      <c r="E6134" s="0" t="n">
        <v>0.37</v>
      </c>
      <c r="F6134" s="0" t="n">
        <v>3133110</v>
      </c>
      <c r="G6134" s="151" t="s">
        <v>111</v>
      </c>
      <c r="H6134" s="151" t="s">
        <v>111</v>
      </c>
      <c r="I6134" s="152" t="s">
        <v>112</v>
      </c>
    </row>
    <row r="6135" customFormat="false" ht="12.75" hidden="false" customHeight="false" outlineLevel="0" collapsed="false">
      <c r="A6135" s="0" t="s">
        <v>50</v>
      </c>
      <c r="B6135" s="0" t="s">
        <v>113</v>
      </c>
      <c r="C6135" s="0" t="s">
        <v>108</v>
      </c>
      <c r="D6135" s="116" t="n">
        <v>43617</v>
      </c>
      <c r="E6135" s="0" t="n">
        <v>-0.055</v>
      </c>
      <c r="F6135" s="0" t="n">
        <v>3133111</v>
      </c>
      <c r="G6135" s="151" t="s">
        <v>111</v>
      </c>
      <c r="H6135" s="151" t="s">
        <v>111</v>
      </c>
      <c r="I6135" s="152" t="s">
        <v>112</v>
      </c>
    </row>
    <row r="6136" customFormat="false" ht="12.75" hidden="false" customHeight="false" outlineLevel="0" collapsed="false">
      <c r="A6136" s="0" t="s">
        <v>51</v>
      </c>
      <c r="B6136" s="0" t="s">
        <v>110</v>
      </c>
      <c r="C6136" s="0" t="s">
        <v>108</v>
      </c>
      <c r="D6136" s="116" t="n">
        <v>43617</v>
      </c>
      <c r="E6136" s="0" t="n">
        <v>0.37</v>
      </c>
      <c r="F6136" s="0" t="n">
        <v>3133112</v>
      </c>
      <c r="G6136" s="151" t="s">
        <v>111</v>
      </c>
      <c r="H6136" s="151" t="s">
        <v>111</v>
      </c>
      <c r="I6136" s="152" t="s">
        <v>112</v>
      </c>
    </row>
    <row r="6137" customFormat="false" ht="12.75" hidden="false" customHeight="false" outlineLevel="0" collapsed="false">
      <c r="A6137" s="0" t="s">
        <v>51</v>
      </c>
      <c r="B6137" s="0" t="s">
        <v>113</v>
      </c>
      <c r="C6137" s="0" t="s">
        <v>108</v>
      </c>
      <c r="D6137" s="116" t="n">
        <v>43617</v>
      </c>
      <c r="E6137" s="0" t="n">
        <v>0.035</v>
      </c>
      <c r="F6137" s="0" t="n">
        <v>3133113</v>
      </c>
      <c r="G6137" s="151" t="s">
        <v>111</v>
      </c>
      <c r="H6137" s="151" t="s">
        <v>111</v>
      </c>
      <c r="I6137" s="152" t="s">
        <v>112</v>
      </c>
    </row>
    <row r="6138" customFormat="false" ht="12.75" hidden="false" customHeight="false" outlineLevel="0" collapsed="false">
      <c r="A6138" s="0" t="s">
        <v>52</v>
      </c>
      <c r="B6138" s="0" t="s">
        <v>110</v>
      </c>
      <c r="C6138" s="0" t="s">
        <v>108</v>
      </c>
      <c r="D6138" s="116" t="n">
        <v>43617</v>
      </c>
      <c r="E6138" s="0" t="n">
        <v>0.37</v>
      </c>
      <c r="F6138" s="0" t="n">
        <v>3133114</v>
      </c>
      <c r="G6138" s="151" t="s">
        <v>111</v>
      </c>
      <c r="H6138" s="151" t="s">
        <v>111</v>
      </c>
      <c r="I6138" s="152" t="s">
        <v>112</v>
      </c>
    </row>
    <row r="6139" customFormat="false" ht="12.75" hidden="false" customHeight="false" outlineLevel="0" collapsed="false">
      <c r="A6139" s="0" t="s">
        <v>52</v>
      </c>
      <c r="B6139" s="0" t="s">
        <v>113</v>
      </c>
      <c r="C6139" s="0" t="s">
        <v>108</v>
      </c>
      <c r="D6139" s="116" t="n">
        <v>43617</v>
      </c>
      <c r="E6139" s="0" t="n">
        <v>-0.035</v>
      </c>
      <c r="F6139" s="0" t="n">
        <v>3133115</v>
      </c>
      <c r="G6139" s="151" t="s">
        <v>111</v>
      </c>
      <c r="H6139" s="151" t="s">
        <v>111</v>
      </c>
      <c r="I6139" s="152" t="s">
        <v>112</v>
      </c>
    </row>
    <row r="6140" customFormat="false" ht="12.75" hidden="false" customHeight="false" outlineLevel="0" collapsed="false">
      <c r="A6140" s="0" t="s">
        <v>17</v>
      </c>
      <c r="B6140" s="0" t="s">
        <v>110</v>
      </c>
      <c r="C6140" s="0" t="s">
        <v>108</v>
      </c>
      <c r="D6140" s="116" t="n">
        <v>43617</v>
      </c>
      <c r="E6140" s="0" t="n">
        <v>0</v>
      </c>
      <c r="F6140" s="0" t="n">
        <v>3133116</v>
      </c>
      <c r="G6140" s="151" t="s">
        <v>111</v>
      </c>
      <c r="H6140" s="151" t="s">
        <v>111</v>
      </c>
      <c r="I6140" s="152" t="s">
        <v>112</v>
      </c>
    </row>
    <row r="6141" customFormat="false" ht="12.75" hidden="false" customHeight="false" outlineLevel="0" collapsed="false">
      <c r="A6141" s="0" t="s">
        <v>17</v>
      </c>
      <c r="B6141" s="0" t="s">
        <v>113</v>
      </c>
      <c r="C6141" s="0" t="s">
        <v>108</v>
      </c>
      <c r="D6141" s="116" t="n">
        <v>43617</v>
      </c>
      <c r="E6141" s="0" t="n">
        <v>0</v>
      </c>
      <c r="F6141" s="0" t="n">
        <v>3133117</v>
      </c>
      <c r="G6141" s="151" t="s">
        <v>111</v>
      </c>
      <c r="H6141" s="151" t="s">
        <v>111</v>
      </c>
      <c r="I6141" s="152" t="s">
        <v>112</v>
      </c>
    </row>
    <row r="6142" customFormat="false" ht="12.75" hidden="false" customHeight="false" outlineLevel="0" collapsed="false">
      <c r="A6142" s="0" t="s">
        <v>18</v>
      </c>
      <c r="B6142" s="0" t="s">
        <v>110</v>
      </c>
      <c r="C6142" s="0" t="s">
        <v>108</v>
      </c>
      <c r="D6142" s="116" t="n">
        <v>43617</v>
      </c>
      <c r="E6142" s="0" t="n">
        <v>0</v>
      </c>
      <c r="F6142" s="0" t="n">
        <v>3133118</v>
      </c>
      <c r="G6142" s="151" t="s">
        <v>111</v>
      </c>
      <c r="H6142" s="151" t="s">
        <v>111</v>
      </c>
      <c r="I6142" s="152" t="s">
        <v>112</v>
      </c>
    </row>
    <row r="6143" customFormat="false" ht="12.75" hidden="false" customHeight="false" outlineLevel="0" collapsed="false">
      <c r="A6143" s="0" t="s">
        <v>18</v>
      </c>
      <c r="B6143" s="0" t="s">
        <v>113</v>
      </c>
      <c r="C6143" s="0" t="s">
        <v>108</v>
      </c>
      <c r="D6143" s="116" t="n">
        <v>43617</v>
      </c>
      <c r="E6143" s="0" t="n">
        <v>0</v>
      </c>
      <c r="F6143" s="0" t="n">
        <v>3133119</v>
      </c>
      <c r="G6143" s="151" t="s">
        <v>111</v>
      </c>
      <c r="H6143" s="151" t="s">
        <v>111</v>
      </c>
      <c r="I6143" s="152" t="s">
        <v>112</v>
      </c>
    </row>
    <row r="6144" customFormat="false" ht="12.75" hidden="false" customHeight="false" outlineLevel="0" collapsed="false">
      <c r="A6144" s="0" t="s">
        <v>19</v>
      </c>
      <c r="B6144" s="0" t="s">
        <v>110</v>
      </c>
      <c r="C6144" s="0" t="s">
        <v>108</v>
      </c>
      <c r="D6144" s="116" t="n">
        <v>43617</v>
      </c>
      <c r="E6144" s="0" t="n">
        <v>0</v>
      </c>
      <c r="F6144" s="0" t="n">
        <v>3133120</v>
      </c>
      <c r="G6144" s="151" t="s">
        <v>111</v>
      </c>
      <c r="H6144" s="151" t="s">
        <v>111</v>
      </c>
      <c r="I6144" s="152" t="s">
        <v>112</v>
      </c>
    </row>
    <row r="6145" customFormat="false" ht="12.75" hidden="false" customHeight="false" outlineLevel="0" collapsed="false">
      <c r="A6145" s="0" t="s">
        <v>19</v>
      </c>
      <c r="B6145" s="0" t="s">
        <v>113</v>
      </c>
      <c r="C6145" s="0" t="s">
        <v>108</v>
      </c>
      <c r="D6145" s="116" t="n">
        <v>43617</v>
      </c>
      <c r="E6145" s="0" t="n">
        <v>0</v>
      </c>
      <c r="F6145" s="0" t="n">
        <v>3133121</v>
      </c>
      <c r="G6145" s="151" t="s">
        <v>111</v>
      </c>
      <c r="H6145" s="151" t="s">
        <v>111</v>
      </c>
      <c r="I6145" s="152" t="s">
        <v>112</v>
      </c>
    </row>
    <row r="6146" customFormat="false" ht="12.75" hidden="false" customHeight="false" outlineLevel="0" collapsed="false">
      <c r="A6146" s="0" t="s">
        <v>21</v>
      </c>
      <c r="B6146" s="0" t="s">
        <v>110</v>
      </c>
      <c r="C6146" s="0" t="s">
        <v>108</v>
      </c>
      <c r="D6146" s="116" t="n">
        <v>43617</v>
      </c>
      <c r="E6146" s="0" t="n">
        <v>0</v>
      </c>
      <c r="F6146" s="0" t="n">
        <v>3133122</v>
      </c>
      <c r="G6146" s="151" t="s">
        <v>111</v>
      </c>
      <c r="H6146" s="151" t="s">
        <v>111</v>
      </c>
      <c r="I6146" s="152" t="s">
        <v>112</v>
      </c>
    </row>
    <row r="6147" customFormat="false" ht="12.75" hidden="false" customHeight="false" outlineLevel="0" collapsed="false">
      <c r="A6147" s="0" t="s">
        <v>21</v>
      </c>
      <c r="B6147" s="0" t="s">
        <v>113</v>
      </c>
      <c r="C6147" s="0" t="s">
        <v>108</v>
      </c>
      <c r="D6147" s="116" t="n">
        <v>43617</v>
      </c>
      <c r="E6147" s="0" t="n">
        <v>0</v>
      </c>
      <c r="F6147" s="0" t="n">
        <v>3133123</v>
      </c>
      <c r="G6147" s="151" t="s">
        <v>111</v>
      </c>
      <c r="H6147" s="151" t="s">
        <v>111</v>
      </c>
      <c r="I6147" s="152" t="s">
        <v>112</v>
      </c>
    </row>
    <row r="6148" customFormat="false" ht="12.75" hidden="false" customHeight="false" outlineLevel="0" collapsed="false">
      <c r="A6148" s="0" t="s">
        <v>73</v>
      </c>
      <c r="B6148" s="0" t="s">
        <v>80</v>
      </c>
      <c r="C6148" s="0" t="s">
        <v>108</v>
      </c>
      <c r="D6148" s="116" t="n">
        <v>43617</v>
      </c>
      <c r="E6148" s="0" t="n">
        <v>0.005</v>
      </c>
      <c r="F6148" s="0" t="n">
        <v>3133124</v>
      </c>
      <c r="G6148" s="151" t="s">
        <v>111</v>
      </c>
      <c r="H6148" s="151" t="s">
        <v>111</v>
      </c>
      <c r="I6148" s="152" t="s">
        <v>112</v>
      </c>
    </row>
    <row r="6149" customFormat="false" ht="12.75" hidden="false" customHeight="false" outlineLevel="0" collapsed="false">
      <c r="A6149" s="0" t="s">
        <v>74</v>
      </c>
      <c r="B6149" s="0" t="s">
        <v>80</v>
      </c>
      <c r="C6149" s="0" t="s">
        <v>108</v>
      </c>
      <c r="D6149" s="116" t="n">
        <v>43617</v>
      </c>
      <c r="E6149" s="0" t="n">
        <v>0.035</v>
      </c>
      <c r="F6149" s="0" t="n">
        <v>3133125</v>
      </c>
      <c r="G6149" s="151" t="s">
        <v>111</v>
      </c>
      <c r="H6149" s="151" t="s">
        <v>111</v>
      </c>
      <c r="I6149" s="152" t="s">
        <v>112</v>
      </c>
    </row>
    <row r="6150" customFormat="false" ht="12.75" hidden="false" customHeight="false" outlineLevel="0" collapsed="false">
      <c r="A6150" s="0" t="s">
        <v>75</v>
      </c>
      <c r="B6150" s="0" t="s">
        <v>80</v>
      </c>
      <c r="C6150" s="0" t="s">
        <v>108</v>
      </c>
      <c r="D6150" s="116" t="n">
        <v>43617</v>
      </c>
      <c r="E6150" s="0" t="n">
        <v>-0.035</v>
      </c>
      <c r="F6150" s="0" t="n">
        <v>3133126</v>
      </c>
      <c r="G6150" s="151" t="s">
        <v>111</v>
      </c>
      <c r="H6150" s="151" t="s">
        <v>111</v>
      </c>
      <c r="I6150" s="152" t="s">
        <v>112</v>
      </c>
    </row>
    <row r="6151" customFormat="false" ht="12.75" hidden="false" customHeight="false" outlineLevel="0" collapsed="false">
      <c r="A6151" s="0" t="s">
        <v>76</v>
      </c>
      <c r="B6151" s="0" t="s">
        <v>80</v>
      </c>
      <c r="C6151" s="0" t="s">
        <v>108</v>
      </c>
      <c r="D6151" s="116" t="n">
        <v>43617</v>
      </c>
      <c r="E6151" s="0" t="n">
        <v>0.035</v>
      </c>
      <c r="F6151" s="0" t="n">
        <v>3133127</v>
      </c>
      <c r="G6151" s="151" t="s">
        <v>111</v>
      </c>
      <c r="H6151" s="151" t="s">
        <v>111</v>
      </c>
      <c r="I6151" s="152" t="s">
        <v>112</v>
      </c>
    </row>
    <row r="6152" customFormat="false" ht="12.75" hidden="false" customHeight="false" outlineLevel="0" collapsed="false">
      <c r="A6152" s="0" t="s">
        <v>72</v>
      </c>
      <c r="B6152" s="0" t="s">
        <v>80</v>
      </c>
      <c r="C6152" s="0" t="s">
        <v>108</v>
      </c>
      <c r="D6152" s="116" t="n">
        <v>43617</v>
      </c>
      <c r="E6152" s="158" t="n">
        <v>43647</v>
      </c>
      <c r="F6152" s="0" t="n">
        <v>2756526</v>
      </c>
      <c r="G6152" s="151" t="s">
        <v>111</v>
      </c>
      <c r="H6152" s="151" t="s">
        <v>111</v>
      </c>
      <c r="I6152" s="152" t="s">
        <v>109</v>
      </c>
    </row>
    <row r="6153" customFormat="false" ht="12.75" hidden="false" customHeight="false" outlineLevel="0" collapsed="false">
      <c r="A6153" s="0" t="s">
        <v>59</v>
      </c>
      <c r="B6153" s="0" t="s">
        <v>110</v>
      </c>
      <c r="C6153" s="0" t="s">
        <v>108</v>
      </c>
      <c r="D6153" s="116" t="n">
        <v>43647</v>
      </c>
      <c r="E6153" s="0" t="n">
        <v>0.3975</v>
      </c>
      <c r="F6153" s="0" t="n">
        <v>3133100</v>
      </c>
      <c r="G6153" s="151" t="s">
        <v>111</v>
      </c>
      <c r="H6153" s="151" t="s">
        <v>111</v>
      </c>
      <c r="I6153" s="152" t="s">
        <v>112</v>
      </c>
    </row>
    <row r="6154" customFormat="false" ht="12.75" hidden="false" customHeight="false" outlineLevel="0" collapsed="false">
      <c r="A6154" s="0" t="s">
        <v>59</v>
      </c>
      <c r="B6154" s="0" t="s">
        <v>113</v>
      </c>
      <c r="C6154" s="0" t="s">
        <v>108</v>
      </c>
      <c r="D6154" s="116" t="n">
        <v>43647</v>
      </c>
      <c r="E6154" s="0" t="n">
        <v>0.02</v>
      </c>
      <c r="F6154" s="0" t="n">
        <v>3133101</v>
      </c>
      <c r="G6154" s="151" t="s">
        <v>111</v>
      </c>
      <c r="H6154" s="151" t="s">
        <v>111</v>
      </c>
      <c r="I6154" s="152" t="s">
        <v>112</v>
      </c>
    </row>
    <row r="6155" customFormat="false" ht="12.75" hidden="false" customHeight="false" outlineLevel="0" collapsed="false">
      <c r="A6155" s="0" t="s">
        <v>60</v>
      </c>
      <c r="B6155" s="0" t="s">
        <v>110</v>
      </c>
      <c r="C6155" s="0" t="s">
        <v>108</v>
      </c>
      <c r="D6155" s="116" t="n">
        <v>43647</v>
      </c>
      <c r="E6155" s="0" t="n">
        <v>0.3975</v>
      </c>
      <c r="F6155" s="0" t="n">
        <v>3133102</v>
      </c>
      <c r="G6155" s="151" t="s">
        <v>111</v>
      </c>
      <c r="H6155" s="151" t="s">
        <v>111</v>
      </c>
      <c r="I6155" s="152" t="s">
        <v>112</v>
      </c>
    </row>
    <row r="6156" customFormat="false" ht="12.75" hidden="false" customHeight="false" outlineLevel="0" collapsed="false">
      <c r="A6156" s="0" t="s">
        <v>60</v>
      </c>
      <c r="B6156" s="0" t="s">
        <v>113</v>
      </c>
      <c r="C6156" s="0" t="s">
        <v>108</v>
      </c>
      <c r="D6156" s="116" t="n">
        <v>43647</v>
      </c>
      <c r="E6156" s="0" t="n">
        <v>0.07</v>
      </c>
      <c r="F6156" s="0" t="n">
        <v>3133103</v>
      </c>
      <c r="G6156" s="151" t="s">
        <v>111</v>
      </c>
      <c r="H6156" s="151" t="s">
        <v>111</v>
      </c>
      <c r="I6156" s="152" t="s">
        <v>112</v>
      </c>
    </row>
    <row r="6157" customFormat="false" ht="12.75" hidden="false" customHeight="false" outlineLevel="0" collapsed="false">
      <c r="A6157" s="0" t="s">
        <v>61</v>
      </c>
      <c r="B6157" s="0" t="s">
        <v>110</v>
      </c>
      <c r="C6157" s="0" t="s">
        <v>108</v>
      </c>
      <c r="D6157" s="116" t="n">
        <v>43647</v>
      </c>
      <c r="E6157" s="0" t="n">
        <v>0.3975</v>
      </c>
      <c r="F6157" s="0" t="n">
        <v>3133104</v>
      </c>
      <c r="G6157" s="151" t="s">
        <v>111</v>
      </c>
      <c r="H6157" s="151" t="s">
        <v>111</v>
      </c>
      <c r="I6157" s="152" t="s">
        <v>112</v>
      </c>
    </row>
    <row r="6158" customFormat="false" ht="12.75" hidden="false" customHeight="false" outlineLevel="0" collapsed="false">
      <c r="A6158" s="0" t="s">
        <v>61</v>
      </c>
      <c r="B6158" s="0" t="s">
        <v>113</v>
      </c>
      <c r="C6158" s="0" t="s">
        <v>108</v>
      </c>
      <c r="D6158" s="116" t="n">
        <v>43647</v>
      </c>
      <c r="E6158" s="0" t="n">
        <v>0.02</v>
      </c>
      <c r="F6158" s="0" t="n">
        <v>3133105</v>
      </c>
      <c r="G6158" s="151" t="s">
        <v>111</v>
      </c>
      <c r="H6158" s="151" t="s">
        <v>111</v>
      </c>
      <c r="I6158" s="152" t="s">
        <v>112</v>
      </c>
    </row>
    <row r="6159" customFormat="false" ht="12.75" hidden="false" customHeight="false" outlineLevel="0" collapsed="false">
      <c r="A6159" s="0" t="s">
        <v>62</v>
      </c>
      <c r="B6159" s="0" t="s">
        <v>110</v>
      </c>
      <c r="C6159" s="0" t="s">
        <v>108</v>
      </c>
      <c r="D6159" s="116" t="n">
        <v>43647</v>
      </c>
      <c r="E6159" s="0" t="n">
        <v>0.3975</v>
      </c>
      <c r="F6159" s="0" t="n">
        <v>3133106</v>
      </c>
      <c r="G6159" s="151" t="s">
        <v>111</v>
      </c>
      <c r="H6159" s="151" t="s">
        <v>111</v>
      </c>
      <c r="I6159" s="152" t="s">
        <v>112</v>
      </c>
    </row>
    <row r="6160" customFormat="false" ht="12.75" hidden="false" customHeight="false" outlineLevel="0" collapsed="false">
      <c r="A6160" s="0" t="s">
        <v>62</v>
      </c>
      <c r="B6160" s="0" t="s">
        <v>113</v>
      </c>
      <c r="C6160" s="0" t="s">
        <v>108</v>
      </c>
      <c r="D6160" s="116" t="n">
        <v>43647</v>
      </c>
      <c r="E6160" s="0" t="n">
        <v>0.07</v>
      </c>
      <c r="F6160" s="0" t="n">
        <v>3133107</v>
      </c>
      <c r="G6160" s="151" t="s">
        <v>111</v>
      </c>
      <c r="H6160" s="151" t="s">
        <v>111</v>
      </c>
      <c r="I6160" s="152" t="s">
        <v>112</v>
      </c>
    </row>
    <row r="6161" customFormat="false" ht="12.75" hidden="false" customHeight="false" outlineLevel="0" collapsed="false">
      <c r="A6161" s="0" t="s">
        <v>49</v>
      </c>
      <c r="B6161" s="0" t="s">
        <v>110</v>
      </c>
      <c r="C6161" s="0" t="s">
        <v>108</v>
      </c>
      <c r="D6161" s="116" t="n">
        <v>43647</v>
      </c>
      <c r="E6161" s="0" t="n">
        <v>0.35</v>
      </c>
      <c r="F6161" s="0" t="n">
        <v>3133108</v>
      </c>
      <c r="G6161" s="151" t="s">
        <v>111</v>
      </c>
      <c r="H6161" s="151" t="s">
        <v>111</v>
      </c>
      <c r="I6161" s="152" t="s">
        <v>112</v>
      </c>
    </row>
    <row r="6162" customFormat="false" ht="12.75" hidden="false" customHeight="false" outlineLevel="0" collapsed="false">
      <c r="A6162" s="0" t="s">
        <v>49</v>
      </c>
      <c r="B6162" s="0" t="s">
        <v>113</v>
      </c>
      <c r="C6162" s="0" t="s">
        <v>108</v>
      </c>
      <c r="D6162" s="116" t="n">
        <v>43647</v>
      </c>
      <c r="E6162" s="0" t="n">
        <v>0.005</v>
      </c>
      <c r="F6162" s="0" t="n">
        <v>3133109</v>
      </c>
      <c r="G6162" s="151" t="s">
        <v>111</v>
      </c>
      <c r="H6162" s="151" t="s">
        <v>111</v>
      </c>
      <c r="I6162" s="152" t="s">
        <v>112</v>
      </c>
    </row>
    <row r="6163" customFormat="false" ht="12.75" hidden="false" customHeight="false" outlineLevel="0" collapsed="false">
      <c r="A6163" s="0" t="s">
        <v>50</v>
      </c>
      <c r="B6163" s="0" t="s">
        <v>110</v>
      </c>
      <c r="C6163" s="0" t="s">
        <v>108</v>
      </c>
      <c r="D6163" s="116" t="n">
        <v>43647</v>
      </c>
      <c r="E6163" s="0" t="n">
        <v>0.41</v>
      </c>
      <c r="F6163" s="0" t="n">
        <v>3133110</v>
      </c>
      <c r="G6163" s="151" t="s">
        <v>111</v>
      </c>
      <c r="H6163" s="151" t="s">
        <v>111</v>
      </c>
      <c r="I6163" s="152" t="s">
        <v>112</v>
      </c>
    </row>
    <row r="6164" customFormat="false" ht="12.75" hidden="false" customHeight="false" outlineLevel="0" collapsed="false">
      <c r="A6164" s="0" t="s">
        <v>50</v>
      </c>
      <c r="B6164" s="0" t="s">
        <v>113</v>
      </c>
      <c r="C6164" s="0" t="s">
        <v>108</v>
      </c>
      <c r="D6164" s="116" t="n">
        <v>43647</v>
      </c>
      <c r="E6164" s="0" t="n">
        <v>-0.02</v>
      </c>
      <c r="F6164" s="0" t="n">
        <v>3133111</v>
      </c>
      <c r="G6164" s="151" t="s">
        <v>111</v>
      </c>
      <c r="H6164" s="151" t="s">
        <v>111</v>
      </c>
      <c r="I6164" s="152" t="s">
        <v>112</v>
      </c>
    </row>
    <row r="6165" customFormat="false" ht="12.75" hidden="false" customHeight="false" outlineLevel="0" collapsed="false">
      <c r="A6165" s="0" t="s">
        <v>51</v>
      </c>
      <c r="B6165" s="0" t="s">
        <v>110</v>
      </c>
      <c r="C6165" s="0" t="s">
        <v>108</v>
      </c>
      <c r="D6165" s="116" t="n">
        <v>43647</v>
      </c>
      <c r="E6165" s="0" t="n">
        <v>0.41</v>
      </c>
      <c r="F6165" s="0" t="n">
        <v>3133112</v>
      </c>
      <c r="G6165" s="151" t="s">
        <v>111</v>
      </c>
      <c r="H6165" s="151" t="s">
        <v>111</v>
      </c>
      <c r="I6165" s="152" t="s">
        <v>112</v>
      </c>
    </row>
    <row r="6166" customFormat="false" ht="12.75" hidden="false" customHeight="false" outlineLevel="0" collapsed="false">
      <c r="A6166" s="0" t="s">
        <v>51</v>
      </c>
      <c r="B6166" s="0" t="s">
        <v>113</v>
      </c>
      <c r="C6166" s="0" t="s">
        <v>108</v>
      </c>
      <c r="D6166" s="116" t="n">
        <v>43647</v>
      </c>
      <c r="E6166" s="0" t="n">
        <v>0.035</v>
      </c>
      <c r="F6166" s="0" t="n">
        <v>3133113</v>
      </c>
      <c r="G6166" s="151" t="s">
        <v>111</v>
      </c>
      <c r="H6166" s="151" t="s">
        <v>111</v>
      </c>
      <c r="I6166" s="152" t="s">
        <v>112</v>
      </c>
    </row>
    <row r="6167" customFormat="false" ht="12.75" hidden="false" customHeight="false" outlineLevel="0" collapsed="false">
      <c r="A6167" s="0" t="s">
        <v>52</v>
      </c>
      <c r="B6167" s="0" t="s">
        <v>110</v>
      </c>
      <c r="C6167" s="0" t="s">
        <v>108</v>
      </c>
      <c r="D6167" s="116" t="n">
        <v>43647</v>
      </c>
      <c r="E6167" s="0" t="n">
        <v>0.41</v>
      </c>
      <c r="F6167" s="0" t="n">
        <v>3133114</v>
      </c>
      <c r="G6167" s="151" t="s">
        <v>111</v>
      </c>
      <c r="H6167" s="151" t="s">
        <v>111</v>
      </c>
      <c r="I6167" s="152" t="s">
        <v>112</v>
      </c>
    </row>
    <row r="6168" customFormat="false" ht="12.75" hidden="false" customHeight="false" outlineLevel="0" collapsed="false">
      <c r="A6168" s="0" t="s">
        <v>52</v>
      </c>
      <c r="B6168" s="0" t="s">
        <v>113</v>
      </c>
      <c r="C6168" s="0" t="s">
        <v>108</v>
      </c>
      <c r="D6168" s="116" t="n">
        <v>43647</v>
      </c>
      <c r="E6168" s="0" t="n">
        <v>-0.02</v>
      </c>
      <c r="F6168" s="0" t="n">
        <v>3133115</v>
      </c>
      <c r="G6168" s="151" t="s">
        <v>111</v>
      </c>
      <c r="H6168" s="151" t="s">
        <v>111</v>
      </c>
      <c r="I6168" s="152" t="s">
        <v>112</v>
      </c>
    </row>
    <row r="6169" customFormat="false" ht="12.75" hidden="false" customHeight="false" outlineLevel="0" collapsed="false">
      <c r="A6169" s="0" t="s">
        <v>17</v>
      </c>
      <c r="B6169" s="0" t="s">
        <v>110</v>
      </c>
      <c r="C6169" s="0" t="s">
        <v>108</v>
      </c>
      <c r="D6169" s="116" t="n">
        <v>43647</v>
      </c>
      <c r="E6169" s="0" t="n">
        <v>0</v>
      </c>
      <c r="F6169" s="0" t="n">
        <v>3133116</v>
      </c>
      <c r="G6169" s="151" t="s">
        <v>111</v>
      </c>
      <c r="H6169" s="151" t="s">
        <v>111</v>
      </c>
      <c r="I6169" s="152" t="s">
        <v>112</v>
      </c>
    </row>
    <row r="6170" customFormat="false" ht="12.75" hidden="false" customHeight="false" outlineLevel="0" collapsed="false">
      <c r="A6170" s="0" t="s">
        <v>17</v>
      </c>
      <c r="B6170" s="0" t="s">
        <v>113</v>
      </c>
      <c r="C6170" s="0" t="s">
        <v>108</v>
      </c>
      <c r="D6170" s="116" t="n">
        <v>43647</v>
      </c>
      <c r="E6170" s="0" t="n">
        <v>0</v>
      </c>
      <c r="F6170" s="0" t="n">
        <v>3133117</v>
      </c>
      <c r="G6170" s="151" t="s">
        <v>111</v>
      </c>
      <c r="H6170" s="151" t="s">
        <v>111</v>
      </c>
      <c r="I6170" s="152" t="s">
        <v>112</v>
      </c>
    </row>
    <row r="6171" customFormat="false" ht="12.75" hidden="false" customHeight="false" outlineLevel="0" collapsed="false">
      <c r="A6171" s="0" t="s">
        <v>18</v>
      </c>
      <c r="B6171" s="0" t="s">
        <v>110</v>
      </c>
      <c r="C6171" s="0" t="s">
        <v>108</v>
      </c>
      <c r="D6171" s="116" t="n">
        <v>43647</v>
      </c>
      <c r="E6171" s="0" t="n">
        <v>0</v>
      </c>
      <c r="F6171" s="0" t="n">
        <v>3133118</v>
      </c>
      <c r="G6171" s="151" t="s">
        <v>111</v>
      </c>
      <c r="H6171" s="151" t="s">
        <v>111</v>
      </c>
      <c r="I6171" s="152" t="s">
        <v>112</v>
      </c>
    </row>
    <row r="6172" customFormat="false" ht="12.75" hidden="false" customHeight="false" outlineLevel="0" collapsed="false">
      <c r="A6172" s="0" t="s">
        <v>18</v>
      </c>
      <c r="B6172" s="0" t="s">
        <v>113</v>
      </c>
      <c r="C6172" s="0" t="s">
        <v>108</v>
      </c>
      <c r="D6172" s="116" t="n">
        <v>43647</v>
      </c>
      <c r="E6172" s="0" t="n">
        <v>0</v>
      </c>
      <c r="F6172" s="0" t="n">
        <v>3133119</v>
      </c>
      <c r="G6172" s="151" t="s">
        <v>111</v>
      </c>
      <c r="H6172" s="151" t="s">
        <v>111</v>
      </c>
      <c r="I6172" s="152" t="s">
        <v>112</v>
      </c>
    </row>
    <row r="6173" customFormat="false" ht="12.75" hidden="false" customHeight="false" outlineLevel="0" collapsed="false">
      <c r="A6173" s="0" t="s">
        <v>19</v>
      </c>
      <c r="B6173" s="0" t="s">
        <v>110</v>
      </c>
      <c r="C6173" s="0" t="s">
        <v>108</v>
      </c>
      <c r="D6173" s="116" t="n">
        <v>43647</v>
      </c>
      <c r="E6173" s="0" t="n">
        <v>0</v>
      </c>
      <c r="F6173" s="0" t="n">
        <v>3133120</v>
      </c>
      <c r="G6173" s="151" t="s">
        <v>111</v>
      </c>
      <c r="H6173" s="151" t="s">
        <v>111</v>
      </c>
      <c r="I6173" s="152" t="s">
        <v>112</v>
      </c>
    </row>
    <row r="6174" customFormat="false" ht="12.75" hidden="false" customHeight="false" outlineLevel="0" collapsed="false">
      <c r="A6174" s="0" t="s">
        <v>19</v>
      </c>
      <c r="B6174" s="0" t="s">
        <v>113</v>
      </c>
      <c r="C6174" s="0" t="s">
        <v>108</v>
      </c>
      <c r="D6174" s="116" t="n">
        <v>43647</v>
      </c>
      <c r="E6174" s="0" t="n">
        <v>0</v>
      </c>
      <c r="F6174" s="0" t="n">
        <v>3133121</v>
      </c>
      <c r="G6174" s="151" t="s">
        <v>111</v>
      </c>
      <c r="H6174" s="151" t="s">
        <v>111</v>
      </c>
      <c r="I6174" s="152" t="s">
        <v>112</v>
      </c>
    </row>
    <row r="6175" customFormat="false" ht="12.75" hidden="false" customHeight="false" outlineLevel="0" collapsed="false">
      <c r="A6175" s="0" t="s">
        <v>21</v>
      </c>
      <c r="B6175" s="0" t="s">
        <v>110</v>
      </c>
      <c r="C6175" s="0" t="s">
        <v>108</v>
      </c>
      <c r="D6175" s="116" t="n">
        <v>43647</v>
      </c>
      <c r="E6175" s="0" t="n">
        <v>0</v>
      </c>
      <c r="F6175" s="0" t="n">
        <v>3133122</v>
      </c>
      <c r="G6175" s="151" t="s">
        <v>111</v>
      </c>
      <c r="H6175" s="151" t="s">
        <v>111</v>
      </c>
      <c r="I6175" s="152" t="s">
        <v>112</v>
      </c>
    </row>
    <row r="6176" customFormat="false" ht="12.75" hidden="false" customHeight="false" outlineLevel="0" collapsed="false">
      <c r="A6176" s="0" t="s">
        <v>21</v>
      </c>
      <c r="B6176" s="0" t="s">
        <v>113</v>
      </c>
      <c r="C6176" s="0" t="s">
        <v>108</v>
      </c>
      <c r="D6176" s="116" t="n">
        <v>43647</v>
      </c>
      <c r="E6176" s="0" t="n">
        <v>0</v>
      </c>
      <c r="F6176" s="0" t="n">
        <v>3133123</v>
      </c>
      <c r="G6176" s="151" t="s">
        <v>111</v>
      </c>
      <c r="H6176" s="151" t="s">
        <v>111</v>
      </c>
      <c r="I6176" s="152" t="s">
        <v>112</v>
      </c>
    </row>
    <row r="6177" customFormat="false" ht="12.75" hidden="false" customHeight="false" outlineLevel="0" collapsed="false">
      <c r="A6177" s="0" t="s">
        <v>73</v>
      </c>
      <c r="B6177" s="0" t="s">
        <v>80</v>
      </c>
      <c r="C6177" s="0" t="s">
        <v>108</v>
      </c>
      <c r="D6177" s="116" t="n">
        <v>43647</v>
      </c>
      <c r="E6177" s="0" t="n">
        <v>0.005</v>
      </c>
      <c r="F6177" s="0" t="n">
        <v>3133124</v>
      </c>
      <c r="G6177" s="151" t="s">
        <v>111</v>
      </c>
      <c r="H6177" s="151" t="s">
        <v>111</v>
      </c>
      <c r="I6177" s="152" t="s">
        <v>112</v>
      </c>
    </row>
    <row r="6178" customFormat="false" ht="12.75" hidden="false" customHeight="false" outlineLevel="0" collapsed="false">
      <c r="A6178" s="0" t="s">
        <v>74</v>
      </c>
      <c r="B6178" s="0" t="s">
        <v>80</v>
      </c>
      <c r="C6178" s="0" t="s">
        <v>108</v>
      </c>
      <c r="D6178" s="116" t="n">
        <v>43647</v>
      </c>
      <c r="E6178" s="0" t="n">
        <v>0.035</v>
      </c>
      <c r="F6178" s="0" t="n">
        <v>3133125</v>
      </c>
      <c r="G6178" s="151" t="s">
        <v>111</v>
      </c>
      <c r="H6178" s="151" t="s">
        <v>111</v>
      </c>
      <c r="I6178" s="152" t="s">
        <v>112</v>
      </c>
    </row>
    <row r="6179" customFormat="false" ht="12.75" hidden="false" customHeight="false" outlineLevel="0" collapsed="false">
      <c r="A6179" s="0" t="s">
        <v>75</v>
      </c>
      <c r="B6179" s="0" t="s">
        <v>80</v>
      </c>
      <c r="C6179" s="0" t="s">
        <v>108</v>
      </c>
      <c r="D6179" s="116" t="n">
        <v>43647</v>
      </c>
      <c r="E6179" s="0" t="n">
        <v>-0.02</v>
      </c>
      <c r="F6179" s="0" t="n">
        <v>3133126</v>
      </c>
      <c r="G6179" s="151" t="s">
        <v>111</v>
      </c>
      <c r="H6179" s="151" t="s">
        <v>111</v>
      </c>
      <c r="I6179" s="152" t="s">
        <v>112</v>
      </c>
    </row>
    <row r="6180" customFormat="false" ht="12.75" hidden="false" customHeight="false" outlineLevel="0" collapsed="false">
      <c r="A6180" s="0" t="s">
        <v>76</v>
      </c>
      <c r="B6180" s="0" t="s">
        <v>80</v>
      </c>
      <c r="C6180" s="0" t="s">
        <v>108</v>
      </c>
      <c r="D6180" s="116" t="n">
        <v>43647</v>
      </c>
      <c r="E6180" s="0" t="n">
        <v>0.035</v>
      </c>
      <c r="F6180" s="0" t="n">
        <v>3133127</v>
      </c>
      <c r="G6180" s="151" t="s">
        <v>111</v>
      </c>
      <c r="H6180" s="151" t="s">
        <v>111</v>
      </c>
      <c r="I6180" s="152" t="s">
        <v>112</v>
      </c>
    </row>
    <row r="6181" customFormat="false" ht="12.75" hidden="false" customHeight="false" outlineLevel="0" collapsed="false">
      <c r="A6181" s="0" t="s">
        <v>72</v>
      </c>
      <c r="B6181" s="0" t="s">
        <v>80</v>
      </c>
      <c r="C6181" s="0" t="s">
        <v>108</v>
      </c>
      <c r="D6181" s="116" t="n">
        <v>43647</v>
      </c>
      <c r="E6181" s="158" t="n">
        <v>43678</v>
      </c>
      <c r="F6181" s="0" t="n">
        <v>2756504</v>
      </c>
      <c r="G6181" s="151" t="s">
        <v>111</v>
      </c>
      <c r="H6181" s="151" t="s">
        <v>111</v>
      </c>
      <c r="I6181" s="152" t="s">
        <v>109</v>
      </c>
    </row>
    <row r="6182" customFormat="false" ht="12.75" hidden="false" customHeight="false" outlineLevel="0" collapsed="false">
      <c r="A6182" s="0" t="s">
        <v>59</v>
      </c>
      <c r="B6182" s="0" t="s">
        <v>110</v>
      </c>
      <c r="C6182" s="0" t="s">
        <v>108</v>
      </c>
      <c r="D6182" s="116" t="n">
        <v>43678</v>
      </c>
      <c r="E6182" s="0" t="n">
        <v>0.4</v>
      </c>
      <c r="F6182" s="0" t="n">
        <v>3133100</v>
      </c>
      <c r="G6182" s="151" t="s">
        <v>111</v>
      </c>
      <c r="H6182" s="151" t="s">
        <v>111</v>
      </c>
      <c r="I6182" s="152" t="s">
        <v>112</v>
      </c>
    </row>
    <row r="6183" customFormat="false" ht="12.75" hidden="false" customHeight="false" outlineLevel="0" collapsed="false">
      <c r="A6183" s="0" t="s">
        <v>59</v>
      </c>
      <c r="B6183" s="0" t="s">
        <v>113</v>
      </c>
      <c r="C6183" s="0" t="s">
        <v>108</v>
      </c>
      <c r="D6183" s="116" t="n">
        <v>43678</v>
      </c>
      <c r="E6183" s="0" t="n">
        <v>0.02</v>
      </c>
      <c r="F6183" s="0" t="n">
        <v>3133101</v>
      </c>
      <c r="G6183" s="151" t="s">
        <v>111</v>
      </c>
      <c r="H6183" s="151" t="s">
        <v>111</v>
      </c>
      <c r="I6183" s="152" t="s">
        <v>112</v>
      </c>
    </row>
    <row r="6184" customFormat="false" ht="12.75" hidden="false" customHeight="false" outlineLevel="0" collapsed="false">
      <c r="A6184" s="0" t="s">
        <v>60</v>
      </c>
      <c r="B6184" s="0" t="s">
        <v>110</v>
      </c>
      <c r="C6184" s="0" t="s">
        <v>108</v>
      </c>
      <c r="D6184" s="116" t="n">
        <v>43678</v>
      </c>
      <c r="E6184" s="0" t="n">
        <v>0.4</v>
      </c>
      <c r="F6184" s="0" t="n">
        <v>3133102</v>
      </c>
      <c r="G6184" s="151" t="s">
        <v>111</v>
      </c>
      <c r="H6184" s="151" t="s">
        <v>111</v>
      </c>
      <c r="I6184" s="152" t="s">
        <v>112</v>
      </c>
    </row>
    <row r="6185" customFormat="false" ht="12.75" hidden="false" customHeight="false" outlineLevel="0" collapsed="false">
      <c r="A6185" s="0" t="s">
        <v>60</v>
      </c>
      <c r="B6185" s="0" t="s">
        <v>113</v>
      </c>
      <c r="C6185" s="0" t="s">
        <v>108</v>
      </c>
      <c r="D6185" s="116" t="n">
        <v>43678</v>
      </c>
      <c r="E6185" s="0" t="n">
        <v>0.07</v>
      </c>
      <c r="F6185" s="0" t="n">
        <v>3133103</v>
      </c>
      <c r="G6185" s="151" t="s">
        <v>111</v>
      </c>
      <c r="H6185" s="151" t="s">
        <v>111</v>
      </c>
      <c r="I6185" s="152" t="s">
        <v>112</v>
      </c>
    </row>
    <row r="6186" customFormat="false" ht="12.75" hidden="false" customHeight="false" outlineLevel="0" collapsed="false">
      <c r="A6186" s="0" t="s">
        <v>61</v>
      </c>
      <c r="B6186" s="0" t="s">
        <v>110</v>
      </c>
      <c r="C6186" s="0" t="s">
        <v>108</v>
      </c>
      <c r="D6186" s="116" t="n">
        <v>43678</v>
      </c>
      <c r="E6186" s="0" t="n">
        <v>0.4</v>
      </c>
      <c r="F6186" s="0" t="n">
        <v>3133104</v>
      </c>
      <c r="G6186" s="151" t="s">
        <v>111</v>
      </c>
      <c r="H6186" s="151" t="s">
        <v>111</v>
      </c>
      <c r="I6186" s="152" t="s">
        <v>112</v>
      </c>
    </row>
    <row r="6187" customFormat="false" ht="12.75" hidden="false" customHeight="false" outlineLevel="0" collapsed="false">
      <c r="A6187" s="0" t="s">
        <v>61</v>
      </c>
      <c r="B6187" s="0" t="s">
        <v>113</v>
      </c>
      <c r="C6187" s="0" t="s">
        <v>108</v>
      </c>
      <c r="D6187" s="116" t="n">
        <v>43678</v>
      </c>
      <c r="E6187" s="0" t="n">
        <v>0.02</v>
      </c>
      <c r="F6187" s="0" t="n">
        <v>3133105</v>
      </c>
      <c r="G6187" s="151" t="s">
        <v>111</v>
      </c>
      <c r="H6187" s="151" t="s">
        <v>111</v>
      </c>
      <c r="I6187" s="152" t="s">
        <v>112</v>
      </c>
    </row>
    <row r="6188" customFormat="false" ht="12.75" hidden="false" customHeight="false" outlineLevel="0" collapsed="false">
      <c r="A6188" s="0" t="s">
        <v>62</v>
      </c>
      <c r="B6188" s="0" t="s">
        <v>110</v>
      </c>
      <c r="C6188" s="0" t="s">
        <v>108</v>
      </c>
      <c r="D6188" s="116" t="n">
        <v>43678</v>
      </c>
      <c r="E6188" s="0" t="n">
        <v>0.4</v>
      </c>
      <c r="F6188" s="0" t="n">
        <v>3133106</v>
      </c>
      <c r="G6188" s="151" t="s">
        <v>111</v>
      </c>
      <c r="H6188" s="151" t="s">
        <v>111</v>
      </c>
      <c r="I6188" s="152" t="s">
        <v>112</v>
      </c>
    </row>
    <row r="6189" customFormat="false" ht="12.75" hidden="false" customHeight="false" outlineLevel="0" collapsed="false">
      <c r="A6189" s="0" t="s">
        <v>62</v>
      </c>
      <c r="B6189" s="0" t="s">
        <v>113</v>
      </c>
      <c r="C6189" s="0" t="s">
        <v>108</v>
      </c>
      <c r="D6189" s="116" t="n">
        <v>43678</v>
      </c>
      <c r="E6189" s="0" t="n">
        <v>0.07</v>
      </c>
      <c r="F6189" s="0" t="n">
        <v>3133107</v>
      </c>
      <c r="G6189" s="151" t="s">
        <v>111</v>
      </c>
      <c r="H6189" s="151" t="s">
        <v>111</v>
      </c>
      <c r="I6189" s="152" t="s">
        <v>112</v>
      </c>
    </row>
    <row r="6190" customFormat="false" ht="12.75" hidden="false" customHeight="false" outlineLevel="0" collapsed="false">
      <c r="A6190" s="0" t="s">
        <v>49</v>
      </c>
      <c r="B6190" s="0" t="s">
        <v>110</v>
      </c>
      <c r="C6190" s="0" t="s">
        <v>108</v>
      </c>
      <c r="D6190" s="116" t="n">
        <v>43678</v>
      </c>
      <c r="E6190" s="0" t="n">
        <v>0.35</v>
      </c>
      <c r="F6190" s="0" t="n">
        <v>3133108</v>
      </c>
      <c r="G6190" s="151" t="s">
        <v>111</v>
      </c>
      <c r="H6190" s="151" t="s">
        <v>111</v>
      </c>
      <c r="I6190" s="152" t="s">
        <v>112</v>
      </c>
    </row>
    <row r="6191" customFormat="false" ht="12.75" hidden="false" customHeight="false" outlineLevel="0" collapsed="false">
      <c r="A6191" s="0" t="s">
        <v>49</v>
      </c>
      <c r="B6191" s="0" t="s">
        <v>113</v>
      </c>
      <c r="C6191" s="0" t="s">
        <v>108</v>
      </c>
      <c r="D6191" s="116" t="n">
        <v>43678</v>
      </c>
      <c r="E6191" s="0" t="n">
        <v>-0.005</v>
      </c>
      <c r="F6191" s="0" t="n">
        <v>3133109</v>
      </c>
      <c r="G6191" s="151" t="s">
        <v>111</v>
      </c>
      <c r="H6191" s="151" t="s">
        <v>111</v>
      </c>
      <c r="I6191" s="152" t="s">
        <v>112</v>
      </c>
    </row>
    <row r="6192" customFormat="false" ht="12.75" hidden="false" customHeight="false" outlineLevel="0" collapsed="false">
      <c r="A6192" s="0" t="s">
        <v>50</v>
      </c>
      <c r="B6192" s="0" t="s">
        <v>110</v>
      </c>
      <c r="C6192" s="0" t="s">
        <v>108</v>
      </c>
      <c r="D6192" s="116" t="n">
        <v>43678</v>
      </c>
      <c r="E6192" s="0" t="n">
        <v>0.41</v>
      </c>
      <c r="F6192" s="0" t="n">
        <v>3133110</v>
      </c>
      <c r="G6192" s="151" t="s">
        <v>111</v>
      </c>
      <c r="H6192" s="151" t="s">
        <v>111</v>
      </c>
      <c r="I6192" s="152" t="s">
        <v>112</v>
      </c>
    </row>
    <row r="6193" customFormat="false" ht="12.75" hidden="false" customHeight="false" outlineLevel="0" collapsed="false">
      <c r="A6193" s="0" t="s">
        <v>50</v>
      </c>
      <c r="B6193" s="0" t="s">
        <v>113</v>
      </c>
      <c r="C6193" s="0" t="s">
        <v>108</v>
      </c>
      <c r="D6193" s="116" t="n">
        <v>43678</v>
      </c>
      <c r="E6193" s="0" t="n">
        <v>-0.02</v>
      </c>
      <c r="F6193" s="0" t="n">
        <v>3133111</v>
      </c>
      <c r="G6193" s="151" t="s">
        <v>111</v>
      </c>
      <c r="H6193" s="151" t="s">
        <v>111</v>
      </c>
      <c r="I6193" s="152" t="s">
        <v>112</v>
      </c>
    </row>
    <row r="6194" customFormat="false" ht="12.75" hidden="false" customHeight="false" outlineLevel="0" collapsed="false">
      <c r="A6194" s="0" t="s">
        <v>51</v>
      </c>
      <c r="B6194" s="0" t="s">
        <v>110</v>
      </c>
      <c r="C6194" s="0" t="s">
        <v>108</v>
      </c>
      <c r="D6194" s="116" t="n">
        <v>43678</v>
      </c>
      <c r="E6194" s="0" t="n">
        <v>0.41</v>
      </c>
      <c r="F6194" s="0" t="n">
        <v>3133112</v>
      </c>
      <c r="G6194" s="151" t="s">
        <v>111</v>
      </c>
      <c r="H6194" s="151" t="s">
        <v>111</v>
      </c>
      <c r="I6194" s="152" t="s">
        <v>112</v>
      </c>
    </row>
    <row r="6195" customFormat="false" ht="12.75" hidden="false" customHeight="false" outlineLevel="0" collapsed="false">
      <c r="A6195" s="0" t="s">
        <v>51</v>
      </c>
      <c r="B6195" s="0" t="s">
        <v>113</v>
      </c>
      <c r="C6195" s="0" t="s">
        <v>108</v>
      </c>
      <c r="D6195" s="116" t="n">
        <v>43678</v>
      </c>
      <c r="E6195" s="0" t="n">
        <v>0.01</v>
      </c>
      <c r="F6195" s="0" t="n">
        <v>3133113</v>
      </c>
      <c r="G6195" s="151" t="s">
        <v>111</v>
      </c>
      <c r="H6195" s="151" t="s">
        <v>111</v>
      </c>
      <c r="I6195" s="152" t="s">
        <v>112</v>
      </c>
    </row>
    <row r="6196" customFormat="false" ht="12.75" hidden="false" customHeight="false" outlineLevel="0" collapsed="false">
      <c r="A6196" s="0" t="s">
        <v>52</v>
      </c>
      <c r="B6196" s="0" t="s">
        <v>110</v>
      </c>
      <c r="C6196" s="0" t="s">
        <v>108</v>
      </c>
      <c r="D6196" s="116" t="n">
        <v>43678</v>
      </c>
      <c r="E6196" s="0" t="n">
        <v>0.41</v>
      </c>
      <c r="F6196" s="0" t="n">
        <v>3133114</v>
      </c>
      <c r="G6196" s="151" t="s">
        <v>111</v>
      </c>
      <c r="H6196" s="151" t="s">
        <v>111</v>
      </c>
      <c r="I6196" s="152" t="s">
        <v>112</v>
      </c>
    </row>
    <row r="6197" customFormat="false" ht="12.75" hidden="false" customHeight="false" outlineLevel="0" collapsed="false">
      <c r="A6197" s="0" t="s">
        <v>52</v>
      </c>
      <c r="B6197" s="0" t="s">
        <v>113</v>
      </c>
      <c r="C6197" s="0" t="s">
        <v>108</v>
      </c>
      <c r="D6197" s="116" t="n">
        <v>43678</v>
      </c>
      <c r="E6197" s="0" t="n">
        <v>-0.02</v>
      </c>
      <c r="F6197" s="0" t="n">
        <v>3133115</v>
      </c>
      <c r="G6197" s="151" t="s">
        <v>111</v>
      </c>
      <c r="H6197" s="151" t="s">
        <v>111</v>
      </c>
      <c r="I6197" s="152" t="s">
        <v>112</v>
      </c>
    </row>
    <row r="6198" customFormat="false" ht="12.75" hidden="false" customHeight="false" outlineLevel="0" collapsed="false">
      <c r="A6198" s="0" t="s">
        <v>17</v>
      </c>
      <c r="B6198" s="0" t="s">
        <v>110</v>
      </c>
      <c r="C6198" s="0" t="s">
        <v>108</v>
      </c>
      <c r="D6198" s="116" t="n">
        <v>43678</v>
      </c>
      <c r="E6198" s="0" t="n">
        <v>0</v>
      </c>
      <c r="F6198" s="0" t="n">
        <v>3133116</v>
      </c>
      <c r="G6198" s="151" t="s">
        <v>111</v>
      </c>
      <c r="H6198" s="151" t="s">
        <v>111</v>
      </c>
      <c r="I6198" s="152" t="s">
        <v>112</v>
      </c>
    </row>
    <row r="6199" customFormat="false" ht="12.75" hidden="false" customHeight="false" outlineLevel="0" collapsed="false">
      <c r="A6199" s="0" t="s">
        <v>17</v>
      </c>
      <c r="B6199" s="0" t="s">
        <v>113</v>
      </c>
      <c r="C6199" s="0" t="s">
        <v>108</v>
      </c>
      <c r="D6199" s="116" t="n">
        <v>43678</v>
      </c>
      <c r="E6199" s="0" t="n">
        <v>0</v>
      </c>
      <c r="F6199" s="0" t="n">
        <v>3133117</v>
      </c>
      <c r="G6199" s="151" t="s">
        <v>111</v>
      </c>
      <c r="H6199" s="151" t="s">
        <v>111</v>
      </c>
      <c r="I6199" s="152" t="s">
        <v>112</v>
      </c>
    </row>
    <row r="6200" customFormat="false" ht="12.75" hidden="false" customHeight="false" outlineLevel="0" collapsed="false">
      <c r="A6200" s="0" t="s">
        <v>18</v>
      </c>
      <c r="B6200" s="0" t="s">
        <v>110</v>
      </c>
      <c r="C6200" s="0" t="s">
        <v>108</v>
      </c>
      <c r="D6200" s="116" t="n">
        <v>43678</v>
      </c>
      <c r="E6200" s="0" t="n">
        <v>0</v>
      </c>
      <c r="F6200" s="0" t="n">
        <v>3133118</v>
      </c>
      <c r="G6200" s="151" t="s">
        <v>111</v>
      </c>
      <c r="H6200" s="151" t="s">
        <v>111</v>
      </c>
      <c r="I6200" s="152" t="s">
        <v>112</v>
      </c>
    </row>
    <row r="6201" customFormat="false" ht="12.75" hidden="false" customHeight="false" outlineLevel="0" collapsed="false">
      <c r="A6201" s="0" t="s">
        <v>18</v>
      </c>
      <c r="B6201" s="0" t="s">
        <v>113</v>
      </c>
      <c r="C6201" s="0" t="s">
        <v>108</v>
      </c>
      <c r="D6201" s="116" t="n">
        <v>43678</v>
      </c>
      <c r="E6201" s="0" t="n">
        <v>0</v>
      </c>
      <c r="F6201" s="0" t="n">
        <v>3133119</v>
      </c>
      <c r="G6201" s="151" t="s">
        <v>111</v>
      </c>
      <c r="H6201" s="151" t="s">
        <v>111</v>
      </c>
      <c r="I6201" s="152" t="s">
        <v>112</v>
      </c>
    </row>
    <row r="6202" customFormat="false" ht="12.75" hidden="false" customHeight="false" outlineLevel="0" collapsed="false">
      <c r="A6202" s="0" t="s">
        <v>19</v>
      </c>
      <c r="B6202" s="0" t="s">
        <v>110</v>
      </c>
      <c r="C6202" s="0" t="s">
        <v>108</v>
      </c>
      <c r="D6202" s="116" t="n">
        <v>43678</v>
      </c>
      <c r="E6202" s="0" t="n">
        <v>0</v>
      </c>
      <c r="F6202" s="0" t="n">
        <v>3133120</v>
      </c>
      <c r="G6202" s="151" t="s">
        <v>111</v>
      </c>
      <c r="H6202" s="151" t="s">
        <v>111</v>
      </c>
      <c r="I6202" s="152" t="s">
        <v>112</v>
      </c>
    </row>
    <row r="6203" customFormat="false" ht="12.75" hidden="false" customHeight="false" outlineLevel="0" collapsed="false">
      <c r="A6203" s="0" t="s">
        <v>19</v>
      </c>
      <c r="B6203" s="0" t="s">
        <v>113</v>
      </c>
      <c r="C6203" s="0" t="s">
        <v>108</v>
      </c>
      <c r="D6203" s="116" t="n">
        <v>43678</v>
      </c>
      <c r="E6203" s="0" t="n">
        <v>0</v>
      </c>
      <c r="F6203" s="0" t="n">
        <v>3133121</v>
      </c>
      <c r="G6203" s="151" t="s">
        <v>111</v>
      </c>
      <c r="H6203" s="151" t="s">
        <v>111</v>
      </c>
      <c r="I6203" s="152" t="s">
        <v>112</v>
      </c>
    </row>
    <row r="6204" customFormat="false" ht="12.75" hidden="false" customHeight="false" outlineLevel="0" collapsed="false">
      <c r="A6204" s="0" t="s">
        <v>21</v>
      </c>
      <c r="B6204" s="0" t="s">
        <v>110</v>
      </c>
      <c r="C6204" s="0" t="s">
        <v>108</v>
      </c>
      <c r="D6204" s="116" t="n">
        <v>43678</v>
      </c>
      <c r="E6204" s="0" t="n">
        <v>0</v>
      </c>
      <c r="F6204" s="0" t="n">
        <v>3133122</v>
      </c>
      <c r="G6204" s="151" t="s">
        <v>111</v>
      </c>
      <c r="H6204" s="151" t="s">
        <v>111</v>
      </c>
      <c r="I6204" s="152" t="s">
        <v>112</v>
      </c>
    </row>
    <row r="6205" customFormat="false" ht="12.75" hidden="false" customHeight="false" outlineLevel="0" collapsed="false">
      <c r="A6205" s="0" t="s">
        <v>21</v>
      </c>
      <c r="B6205" s="0" t="s">
        <v>113</v>
      </c>
      <c r="C6205" s="0" t="s">
        <v>108</v>
      </c>
      <c r="D6205" s="116" t="n">
        <v>43678</v>
      </c>
      <c r="E6205" s="0" t="n">
        <v>0</v>
      </c>
      <c r="F6205" s="0" t="n">
        <v>3133123</v>
      </c>
      <c r="G6205" s="151" t="s">
        <v>111</v>
      </c>
      <c r="H6205" s="151" t="s">
        <v>111</v>
      </c>
      <c r="I6205" s="152" t="s">
        <v>112</v>
      </c>
    </row>
    <row r="6206" customFormat="false" ht="12.75" hidden="false" customHeight="false" outlineLevel="0" collapsed="false">
      <c r="A6206" s="0" t="s">
        <v>73</v>
      </c>
      <c r="B6206" s="0" t="s">
        <v>80</v>
      </c>
      <c r="C6206" s="0" t="s">
        <v>108</v>
      </c>
      <c r="D6206" s="116" t="n">
        <v>43678</v>
      </c>
      <c r="E6206" s="0" t="n">
        <v>-0.005</v>
      </c>
      <c r="F6206" s="0" t="n">
        <v>3133124</v>
      </c>
      <c r="G6206" s="151" t="s">
        <v>111</v>
      </c>
      <c r="H6206" s="151" t="s">
        <v>111</v>
      </c>
      <c r="I6206" s="152" t="s">
        <v>112</v>
      </c>
    </row>
    <row r="6207" customFormat="false" ht="12.75" hidden="false" customHeight="false" outlineLevel="0" collapsed="false">
      <c r="A6207" s="0" t="s">
        <v>74</v>
      </c>
      <c r="B6207" s="0" t="s">
        <v>80</v>
      </c>
      <c r="C6207" s="0" t="s">
        <v>108</v>
      </c>
      <c r="D6207" s="116" t="n">
        <v>43678</v>
      </c>
      <c r="E6207" s="0" t="n">
        <v>0.01</v>
      </c>
      <c r="F6207" s="0" t="n">
        <v>3133125</v>
      </c>
      <c r="G6207" s="151" t="s">
        <v>111</v>
      </c>
      <c r="H6207" s="151" t="s">
        <v>111</v>
      </c>
      <c r="I6207" s="152" t="s">
        <v>112</v>
      </c>
    </row>
    <row r="6208" customFormat="false" ht="12.75" hidden="false" customHeight="false" outlineLevel="0" collapsed="false">
      <c r="A6208" s="0" t="s">
        <v>75</v>
      </c>
      <c r="B6208" s="0" t="s">
        <v>80</v>
      </c>
      <c r="C6208" s="0" t="s">
        <v>108</v>
      </c>
      <c r="D6208" s="116" t="n">
        <v>43678</v>
      </c>
      <c r="E6208" s="0" t="n">
        <v>-0.02</v>
      </c>
      <c r="F6208" s="0" t="n">
        <v>3133126</v>
      </c>
      <c r="G6208" s="151" t="s">
        <v>111</v>
      </c>
      <c r="H6208" s="151" t="s">
        <v>111</v>
      </c>
      <c r="I6208" s="152" t="s">
        <v>112</v>
      </c>
    </row>
    <row r="6209" customFormat="false" ht="12.75" hidden="false" customHeight="false" outlineLevel="0" collapsed="false">
      <c r="A6209" s="0" t="s">
        <v>76</v>
      </c>
      <c r="B6209" s="0" t="s">
        <v>80</v>
      </c>
      <c r="C6209" s="0" t="s">
        <v>108</v>
      </c>
      <c r="D6209" s="116" t="n">
        <v>43678</v>
      </c>
      <c r="E6209" s="0" t="n">
        <v>0.01</v>
      </c>
      <c r="F6209" s="0" t="n">
        <v>3133127</v>
      </c>
      <c r="G6209" s="151" t="s">
        <v>111</v>
      </c>
      <c r="H6209" s="151" t="s">
        <v>111</v>
      </c>
      <c r="I6209" s="152" t="s">
        <v>112</v>
      </c>
    </row>
    <row r="6210" customFormat="false" ht="12.75" hidden="false" customHeight="false" outlineLevel="0" collapsed="false">
      <c r="A6210" s="0" t="s">
        <v>72</v>
      </c>
      <c r="B6210" s="0" t="s">
        <v>80</v>
      </c>
      <c r="C6210" s="0" t="s">
        <v>108</v>
      </c>
      <c r="D6210" s="116" t="n">
        <v>43678</v>
      </c>
      <c r="E6210" s="158" t="n">
        <v>43709</v>
      </c>
      <c r="F6210" s="0" t="n">
        <v>2756533</v>
      </c>
      <c r="G6210" s="151" t="s">
        <v>111</v>
      </c>
      <c r="H6210" s="151" t="s">
        <v>111</v>
      </c>
      <c r="I6210" s="152" t="s">
        <v>109</v>
      </c>
    </row>
    <row r="6211" customFormat="false" ht="12.75" hidden="false" customHeight="false" outlineLevel="0" collapsed="false">
      <c r="A6211" s="0" t="s">
        <v>59</v>
      </c>
      <c r="B6211" s="0" t="s">
        <v>110</v>
      </c>
      <c r="C6211" s="0" t="s">
        <v>108</v>
      </c>
      <c r="D6211" s="116" t="n">
        <v>43709</v>
      </c>
      <c r="E6211" s="0" t="n">
        <v>0.3975</v>
      </c>
      <c r="F6211" s="0" t="n">
        <v>3133100</v>
      </c>
      <c r="G6211" s="151" t="s">
        <v>111</v>
      </c>
      <c r="H6211" s="151" t="s">
        <v>111</v>
      </c>
      <c r="I6211" s="152" t="s">
        <v>112</v>
      </c>
    </row>
    <row r="6212" customFormat="false" ht="12.75" hidden="false" customHeight="false" outlineLevel="0" collapsed="false">
      <c r="A6212" s="0" t="s">
        <v>59</v>
      </c>
      <c r="B6212" s="0" t="s">
        <v>113</v>
      </c>
      <c r="C6212" s="0" t="s">
        <v>108</v>
      </c>
      <c r="D6212" s="116" t="n">
        <v>43709</v>
      </c>
      <c r="E6212" s="0" t="n">
        <v>0.02</v>
      </c>
      <c r="F6212" s="0" t="n">
        <v>3133101</v>
      </c>
      <c r="G6212" s="151" t="s">
        <v>111</v>
      </c>
      <c r="H6212" s="151" t="s">
        <v>111</v>
      </c>
      <c r="I6212" s="152" t="s">
        <v>112</v>
      </c>
    </row>
    <row r="6213" customFormat="false" ht="12.75" hidden="false" customHeight="false" outlineLevel="0" collapsed="false">
      <c r="A6213" s="0" t="s">
        <v>60</v>
      </c>
      <c r="B6213" s="0" t="s">
        <v>110</v>
      </c>
      <c r="C6213" s="0" t="s">
        <v>108</v>
      </c>
      <c r="D6213" s="116" t="n">
        <v>43709</v>
      </c>
      <c r="E6213" s="0" t="n">
        <v>0.3975</v>
      </c>
      <c r="F6213" s="0" t="n">
        <v>3133102</v>
      </c>
      <c r="G6213" s="151" t="s">
        <v>111</v>
      </c>
      <c r="H6213" s="151" t="s">
        <v>111</v>
      </c>
      <c r="I6213" s="152" t="s">
        <v>112</v>
      </c>
    </row>
    <row r="6214" customFormat="false" ht="12.75" hidden="false" customHeight="false" outlineLevel="0" collapsed="false">
      <c r="A6214" s="0" t="s">
        <v>60</v>
      </c>
      <c r="B6214" s="0" t="s">
        <v>113</v>
      </c>
      <c r="C6214" s="0" t="s">
        <v>108</v>
      </c>
      <c r="D6214" s="116" t="n">
        <v>43709</v>
      </c>
      <c r="E6214" s="0" t="n">
        <v>0.05</v>
      </c>
      <c r="F6214" s="0" t="n">
        <v>3133103</v>
      </c>
      <c r="G6214" s="151" t="s">
        <v>111</v>
      </c>
      <c r="H6214" s="151" t="s">
        <v>111</v>
      </c>
      <c r="I6214" s="152" t="s">
        <v>112</v>
      </c>
    </row>
    <row r="6215" customFormat="false" ht="12.75" hidden="false" customHeight="false" outlineLevel="0" collapsed="false">
      <c r="A6215" s="0" t="s">
        <v>61</v>
      </c>
      <c r="B6215" s="0" t="s">
        <v>110</v>
      </c>
      <c r="C6215" s="0" t="s">
        <v>108</v>
      </c>
      <c r="D6215" s="116" t="n">
        <v>43709</v>
      </c>
      <c r="E6215" s="0" t="n">
        <v>0.3975</v>
      </c>
      <c r="F6215" s="0" t="n">
        <v>3133104</v>
      </c>
      <c r="G6215" s="151" t="s">
        <v>111</v>
      </c>
      <c r="H6215" s="151" t="s">
        <v>111</v>
      </c>
      <c r="I6215" s="152" t="s">
        <v>112</v>
      </c>
    </row>
    <row r="6216" customFormat="false" ht="12.75" hidden="false" customHeight="false" outlineLevel="0" collapsed="false">
      <c r="A6216" s="0" t="s">
        <v>61</v>
      </c>
      <c r="B6216" s="0" t="s">
        <v>113</v>
      </c>
      <c r="C6216" s="0" t="s">
        <v>108</v>
      </c>
      <c r="D6216" s="116" t="n">
        <v>43709</v>
      </c>
      <c r="E6216" s="0" t="n">
        <v>0.02</v>
      </c>
      <c r="F6216" s="0" t="n">
        <v>3133105</v>
      </c>
      <c r="G6216" s="151" t="s">
        <v>111</v>
      </c>
      <c r="H6216" s="151" t="s">
        <v>111</v>
      </c>
      <c r="I6216" s="152" t="s">
        <v>112</v>
      </c>
    </row>
    <row r="6217" customFormat="false" ht="12.75" hidden="false" customHeight="false" outlineLevel="0" collapsed="false">
      <c r="A6217" s="0" t="s">
        <v>62</v>
      </c>
      <c r="B6217" s="0" t="s">
        <v>110</v>
      </c>
      <c r="C6217" s="0" t="s">
        <v>108</v>
      </c>
      <c r="D6217" s="116" t="n">
        <v>43709</v>
      </c>
      <c r="E6217" s="0" t="n">
        <v>0.3975</v>
      </c>
      <c r="F6217" s="0" t="n">
        <v>3133106</v>
      </c>
      <c r="G6217" s="151" t="s">
        <v>111</v>
      </c>
      <c r="H6217" s="151" t="s">
        <v>111</v>
      </c>
      <c r="I6217" s="152" t="s">
        <v>112</v>
      </c>
    </row>
    <row r="6218" customFormat="false" ht="12.75" hidden="false" customHeight="false" outlineLevel="0" collapsed="false">
      <c r="A6218" s="0" t="s">
        <v>62</v>
      </c>
      <c r="B6218" s="0" t="s">
        <v>113</v>
      </c>
      <c r="C6218" s="0" t="s">
        <v>108</v>
      </c>
      <c r="D6218" s="116" t="n">
        <v>43709</v>
      </c>
      <c r="E6218" s="0" t="n">
        <v>0.05</v>
      </c>
      <c r="F6218" s="0" t="n">
        <v>3133107</v>
      </c>
      <c r="G6218" s="151" t="s">
        <v>111</v>
      </c>
      <c r="H6218" s="151" t="s">
        <v>111</v>
      </c>
      <c r="I6218" s="152" t="s">
        <v>112</v>
      </c>
    </row>
    <row r="6219" customFormat="false" ht="12.75" hidden="false" customHeight="false" outlineLevel="0" collapsed="false">
      <c r="A6219" s="0" t="s">
        <v>49</v>
      </c>
      <c r="B6219" s="0" t="s">
        <v>110</v>
      </c>
      <c r="C6219" s="0" t="s">
        <v>108</v>
      </c>
      <c r="D6219" s="116" t="n">
        <v>43709</v>
      </c>
      <c r="E6219" s="0" t="n">
        <v>0.315</v>
      </c>
      <c r="F6219" s="0" t="n">
        <v>3133108</v>
      </c>
      <c r="G6219" s="151" t="s">
        <v>111</v>
      </c>
      <c r="H6219" s="151" t="s">
        <v>111</v>
      </c>
      <c r="I6219" s="152" t="s">
        <v>112</v>
      </c>
    </row>
    <row r="6220" customFormat="false" ht="12.75" hidden="false" customHeight="false" outlineLevel="0" collapsed="false">
      <c r="A6220" s="0" t="s">
        <v>49</v>
      </c>
      <c r="B6220" s="0" t="s">
        <v>113</v>
      </c>
      <c r="C6220" s="0" t="s">
        <v>108</v>
      </c>
      <c r="D6220" s="116" t="n">
        <v>43709</v>
      </c>
      <c r="E6220" s="0" t="n">
        <v>-0.005</v>
      </c>
      <c r="F6220" s="0" t="n">
        <v>3133109</v>
      </c>
      <c r="G6220" s="151" t="s">
        <v>111</v>
      </c>
      <c r="H6220" s="151" t="s">
        <v>111</v>
      </c>
      <c r="I6220" s="152" t="s">
        <v>112</v>
      </c>
    </row>
    <row r="6221" customFormat="false" ht="12.75" hidden="false" customHeight="false" outlineLevel="0" collapsed="false">
      <c r="A6221" s="0" t="s">
        <v>50</v>
      </c>
      <c r="B6221" s="0" t="s">
        <v>110</v>
      </c>
      <c r="C6221" s="0" t="s">
        <v>108</v>
      </c>
      <c r="D6221" s="116" t="n">
        <v>43709</v>
      </c>
      <c r="E6221" s="0" t="n">
        <v>0.36</v>
      </c>
      <c r="F6221" s="0" t="n">
        <v>3133110</v>
      </c>
      <c r="G6221" s="151" t="s">
        <v>111</v>
      </c>
      <c r="H6221" s="151" t="s">
        <v>111</v>
      </c>
      <c r="I6221" s="152" t="s">
        <v>112</v>
      </c>
    </row>
    <row r="6222" customFormat="false" ht="12.75" hidden="false" customHeight="false" outlineLevel="0" collapsed="false">
      <c r="A6222" s="0" t="s">
        <v>50</v>
      </c>
      <c r="B6222" s="0" t="s">
        <v>113</v>
      </c>
      <c r="C6222" s="0" t="s">
        <v>108</v>
      </c>
      <c r="D6222" s="116" t="n">
        <v>43709</v>
      </c>
      <c r="E6222" s="0" t="n">
        <v>-0.04</v>
      </c>
      <c r="F6222" s="0" t="n">
        <v>3133111</v>
      </c>
      <c r="G6222" s="151" t="s">
        <v>111</v>
      </c>
      <c r="H6222" s="151" t="s">
        <v>111</v>
      </c>
      <c r="I6222" s="152" t="s">
        <v>112</v>
      </c>
    </row>
    <row r="6223" customFormat="false" ht="12.75" hidden="false" customHeight="false" outlineLevel="0" collapsed="false">
      <c r="A6223" s="0" t="s">
        <v>51</v>
      </c>
      <c r="B6223" s="0" t="s">
        <v>110</v>
      </c>
      <c r="C6223" s="0" t="s">
        <v>108</v>
      </c>
      <c r="D6223" s="116" t="n">
        <v>43709</v>
      </c>
      <c r="E6223" s="0" t="n">
        <v>0.36</v>
      </c>
      <c r="F6223" s="0" t="n">
        <v>3133112</v>
      </c>
      <c r="G6223" s="151" t="s">
        <v>111</v>
      </c>
      <c r="H6223" s="151" t="s">
        <v>111</v>
      </c>
      <c r="I6223" s="152" t="s">
        <v>112</v>
      </c>
    </row>
    <row r="6224" customFormat="false" ht="12.75" hidden="false" customHeight="false" outlineLevel="0" collapsed="false">
      <c r="A6224" s="0" t="s">
        <v>51</v>
      </c>
      <c r="B6224" s="0" t="s">
        <v>113</v>
      </c>
      <c r="C6224" s="0" t="s">
        <v>108</v>
      </c>
      <c r="D6224" s="116" t="n">
        <v>43709</v>
      </c>
      <c r="E6224" s="0" t="n">
        <v>0.01</v>
      </c>
      <c r="F6224" s="0" t="n">
        <v>3133113</v>
      </c>
      <c r="G6224" s="151" t="s">
        <v>111</v>
      </c>
      <c r="H6224" s="151" t="s">
        <v>111</v>
      </c>
      <c r="I6224" s="152" t="s">
        <v>112</v>
      </c>
    </row>
    <row r="6225" customFormat="false" ht="12.75" hidden="false" customHeight="false" outlineLevel="0" collapsed="false">
      <c r="A6225" s="0" t="s">
        <v>52</v>
      </c>
      <c r="B6225" s="0" t="s">
        <v>110</v>
      </c>
      <c r="C6225" s="0" t="s">
        <v>108</v>
      </c>
      <c r="D6225" s="116" t="n">
        <v>43709</v>
      </c>
      <c r="E6225" s="0" t="n">
        <v>0.36</v>
      </c>
      <c r="F6225" s="0" t="n">
        <v>3133114</v>
      </c>
      <c r="G6225" s="151" t="s">
        <v>111</v>
      </c>
      <c r="H6225" s="151" t="s">
        <v>111</v>
      </c>
      <c r="I6225" s="152" t="s">
        <v>112</v>
      </c>
    </row>
    <row r="6226" customFormat="false" ht="12.75" hidden="false" customHeight="false" outlineLevel="0" collapsed="false">
      <c r="A6226" s="0" t="s">
        <v>52</v>
      </c>
      <c r="B6226" s="0" t="s">
        <v>113</v>
      </c>
      <c r="C6226" s="0" t="s">
        <v>108</v>
      </c>
      <c r="D6226" s="116" t="n">
        <v>43709</v>
      </c>
      <c r="E6226" s="0" t="n">
        <v>-0.02</v>
      </c>
      <c r="F6226" s="0" t="n">
        <v>3133115</v>
      </c>
      <c r="G6226" s="151" t="s">
        <v>111</v>
      </c>
      <c r="H6226" s="151" t="s">
        <v>111</v>
      </c>
      <c r="I6226" s="152" t="s">
        <v>112</v>
      </c>
    </row>
    <row r="6227" customFormat="false" ht="12.75" hidden="false" customHeight="false" outlineLevel="0" collapsed="false">
      <c r="A6227" s="0" t="s">
        <v>17</v>
      </c>
      <c r="B6227" s="0" t="s">
        <v>110</v>
      </c>
      <c r="C6227" s="0" t="s">
        <v>108</v>
      </c>
      <c r="D6227" s="116" t="n">
        <v>43709</v>
      </c>
      <c r="E6227" s="0" t="n">
        <v>0</v>
      </c>
      <c r="F6227" s="0" t="n">
        <v>3133116</v>
      </c>
      <c r="G6227" s="151" t="s">
        <v>111</v>
      </c>
      <c r="H6227" s="151" t="s">
        <v>111</v>
      </c>
      <c r="I6227" s="152" t="s">
        <v>112</v>
      </c>
    </row>
    <row r="6228" customFormat="false" ht="12.75" hidden="false" customHeight="false" outlineLevel="0" collapsed="false">
      <c r="A6228" s="0" t="s">
        <v>17</v>
      </c>
      <c r="B6228" s="0" t="s">
        <v>113</v>
      </c>
      <c r="C6228" s="0" t="s">
        <v>108</v>
      </c>
      <c r="D6228" s="116" t="n">
        <v>43709</v>
      </c>
      <c r="E6228" s="0" t="n">
        <v>0</v>
      </c>
      <c r="F6228" s="0" t="n">
        <v>3133117</v>
      </c>
      <c r="G6228" s="151" t="s">
        <v>111</v>
      </c>
      <c r="H6228" s="151" t="s">
        <v>111</v>
      </c>
      <c r="I6228" s="152" t="s">
        <v>112</v>
      </c>
    </row>
    <row r="6229" customFormat="false" ht="12.75" hidden="false" customHeight="false" outlineLevel="0" collapsed="false">
      <c r="A6229" s="0" t="s">
        <v>18</v>
      </c>
      <c r="B6229" s="0" t="s">
        <v>110</v>
      </c>
      <c r="C6229" s="0" t="s">
        <v>108</v>
      </c>
      <c r="D6229" s="116" t="n">
        <v>43709</v>
      </c>
      <c r="E6229" s="0" t="n">
        <v>0</v>
      </c>
      <c r="F6229" s="0" t="n">
        <v>3133118</v>
      </c>
      <c r="G6229" s="151" t="s">
        <v>111</v>
      </c>
      <c r="H6229" s="151" t="s">
        <v>111</v>
      </c>
      <c r="I6229" s="152" t="s">
        <v>112</v>
      </c>
    </row>
    <row r="6230" customFormat="false" ht="12.75" hidden="false" customHeight="false" outlineLevel="0" collapsed="false">
      <c r="A6230" s="0" t="s">
        <v>18</v>
      </c>
      <c r="B6230" s="0" t="s">
        <v>113</v>
      </c>
      <c r="C6230" s="0" t="s">
        <v>108</v>
      </c>
      <c r="D6230" s="116" t="n">
        <v>43709</v>
      </c>
      <c r="E6230" s="0" t="n">
        <v>0</v>
      </c>
      <c r="F6230" s="0" t="n">
        <v>3133119</v>
      </c>
      <c r="G6230" s="151" t="s">
        <v>111</v>
      </c>
      <c r="H6230" s="151" t="s">
        <v>111</v>
      </c>
      <c r="I6230" s="152" t="s">
        <v>112</v>
      </c>
    </row>
    <row r="6231" customFormat="false" ht="12.75" hidden="false" customHeight="false" outlineLevel="0" collapsed="false">
      <c r="A6231" s="0" t="s">
        <v>19</v>
      </c>
      <c r="B6231" s="0" t="s">
        <v>110</v>
      </c>
      <c r="C6231" s="0" t="s">
        <v>108</v>
      </c>
      <c r="D6231" s="116" t="n">
        <v>43709</v>
      </c>
      <c r="E6231" s="0" t="n">
        <v>0</v>
      </c>
      <c r="F6231" s="0" t="n">
        <v>3133120</v>
      </c>
      <c r="G6231" s="151" t="s">
        <v>111</v>
      </c>
      <c r="H6231" s="151" t="s">
        <v>111</v>
      </c>
      <c r="I6231" s="152" t="s">
        <v>112</v>
      </c>
    </row>
    <row r="6232" customFormat="false" ht="12.75" hidden="false" customHeight="false" outlineLevel="0" collapsed="false">
      <c r="A6232" s="0" t="s">
        <v>19</v>
      </c>
      <c r="B6232" s="0" t="s">
        <v>113</v>
      </c>
      <c r="C6232" s="0" t="s">
        <v>108</v>
      </c>
      <c r="D6232" s="116" t="n">
        <v>43709</v>
      </c>
      <c r="E6232" s="0" t="n">
        <v>0</v>
      </c>
      <c r="F6232" s="0" t="n">
        <v>3133121</v>
      </c>
      <c r="G6232" s="151" t="s">
        <v>111</v>
      </c>
      <c r="H6232" s="151" t="s">
        <v>111</v>
      </c>
      <c r="I6232" s="152" t="s">
        <v>112</v>
      </c>
    </row>
    <row r="6233" customFormat="false" ht="12.75" hidden="false" customHeight="false" outlineLevel="0" collapsed="false">
      <c r="A6233" s="0" t="s">
        <v>21</v>
      </c>
      <c r="B6233" s="0" t="s">
        <v>110</v>
      </c>
      <c r="C6233" s="0" t="s">
        <v>108</v>
      </c>
      <c r="D6233" s="116" t="n">
        <v>43709</v>
      </c>
      <c r="E6233" s="0" t="n">
        <v>0</v>
      </c>
      <c r="F6233" s="0" t="n">
        <v>3133122</v>
      </c>
      <c r="G6233" s="151" t="s">
        <v>111</v>
      </c>
      <c r="H6233" s="151" t="s">
        <v>111</v>
      </c>
      <c r="I6233" s="152" t="s">
        <v>112</v>
      </c>
    </row>
    <row r="6234" customFormat="false" ht="12.75" hidden="false" customHeight="false" outlineLevel="0" collapsed="false">
      <c r="A6234" s="0" t="s">
        <v>21</v>
      </c>
      <c r="B6234" s="0" t="s">
        <v>113</v>
      </c>
      <c r="C6234" s="0" t="s">
        <v>108</v>
      </c>
      <c r="D6234" s="116" t="n">
        <v>43709</v>
      </c>
      <c r="E6234" s="0" t="n">
        <v>0</v>
      </c>
      <c r="F6234" s="0" t="n">
        <v>3133123</v>
      </c>
      <c r="G6234" s="151" t="s">
        <v>111</v>
      </c>
      <c r="H6234" s="151" t="s">
        <v>111</v>
      </c>
      <c r="I6234" s="152" t="s">
        <v>112</v>
      </c>
    </row>
    <row r="6235" customFormat="false" ht="12.75" hidden="false" customHeight="false" outlineLevel="0" collapsed="false">
      <c r="A6235" s="0" t="s">
        <v>73</v>
      </c>
      <c r="B6235" s="0" t="s">
        <v>80</v>
      </c>
      <c r="C6235" s="0" t="s">
        <v>108</v>
      </c>
      <c r="D6235" s="116" t="n">
        <v>43709</v>
      </c>
      <c r="E6235" s="0" t="n">
        <v>-0.005</v>
      </c>
      <c r="F6235" s="0" t="n">
        <v>3133124</v>
      </c>
      <c r="G6235" s="151" t="s">
        <v>111</v>
      </c>
      <c r="H6235" s="151" t="s">
        <v>111</v>
      </c>
      <c r="I6235" s="152" t="s">
        <v>112</v>
      </c>
    </row>
    <row r="6236" customFormat="false" ht="12.75" hidden="false" customHeight="false" outlineLevel="0" collapsed="false">
      <c r="A6236" s="0" t="s">
        <v>74</v>
      </c>
      <c r="B6236" s="0" t="s">
        <v>80</v>
      </c>
      <c r="C6236" s="0" t="s">
        <v>108</v>
      </c>
      <c r="D6236" s="116" t="n">
        <v>43709</v>
      </c>
      <c r="E6236" s="0" t="n">
        <v>0.01</v>
      </c>
      <c r="F6236" s="0" t="n">
        <v>3133125</v>
      </c>
      <c r="G6236" s="151" t="s">
        <v>111</v>
      </c>
      <c r="H6236" s="151" t="s">
        <v>111</v>
      </c>
      <c r="I6236" s="152" t="s">
        <v>112</v>
      </c>
    </row>
    <row r="6237" customFormat="false" ht="12.75" hidden="false" customHeight="false" outlineLevel="0" collapsed="false">
      <c r="A6237" s="0" t="s">
        <v>75</v>
      </c>
      <c r="B6237" s="0" t="s">
        <v>80</v>
      </c>
      <c r="C6237" s="0" t="s">
        <v>108</v>
      </c>
      <c r="D6237" s="116" t="n">
        <v>43709</v>
      </c>
      <c r="E6237" s="0" t="n">
        <v>-0.02</v>
      </c>
      <c r="F6237" s="0" t="n">
        <v>3133126</v>
      </c>
      <c r="G6237" s="151" t="s">
        <v>111</v>
      </c>
      <c r="H6237" s="151" t="s">
        <v>111</v>
      </c>
      <c r="I6237" s="152" t="s">
        <v>112</v>
      </c>
    </row>
    <row r="6238" customFormat="false" ht="12.75" hidden="false" customHeight="false" outlineLevel="0" collapsed="false">
      <c r="A6238" s="0" t="s">
        <v>76</v>
      </c>
      <c r="B6238" s="0" t="s">
        <v>80</v>
      </c>
      <c r="C6238" s="0" t="s">
        <v>108</v>
      </c>
      <c r="D6238" s="116" t="n">
        <v>43709</v>
      </c>
      <c r="E6238" s="0" t="n">
        <v>0.01</v>
      </c>
      <c r="F6238" s="0" t="n">
        <v>3133127</v>
      </c>
      <c r="G6238" s="151" t="s">
        <v>111</v>
      </c>
      <c r="H6238" s="151" t="s">
        <v>111</v>
      </c>
      <c r="I6238" s="152" t="s">
        <v>112</v>
      </c>
    </row>
    <row r="6239" customFormat="false" ht="12.75" hidden="false" customHeight="false" outlineLevel="0" collapsed="false">
      <c r="A6239" s="0" t="s">
        <v>72</v>
      </c>
      <c r="B6239" s="0" t="s">
        <v>80</v>
      </c>
      <c r="C6239" s="0" t="s">
        <v>108</v>
      </c>
      <c r="D6239" s="116" t="n">
        <v>43709</v>
      </c>
      <c r="E6239" s="158" t="n">
        <v>43739</v>
      </c>
      <c r="F6239" s="0" t="n">
        <v>2756511</v>
      </c>
      <c r="G6239" s="151" t="s">
        <v>111</v>
      </c>
      <c r="H6239" s="151" t="s">
        <v>111</v>
      </c>
      <c r="I6239" s="152" t="s">
        <v>109</v>
      </c>
    </row>
    <row r="6240" customFormat="false" ht="12.75" hidden="false" customHeight="false" outlineLevel="0" collapsed="false">
      <c r="A6240" s="0" t="s">
        <v>59</v>
      </c>
      <c r="B6240" s="0" t="s">
        <v>110</v>
      </c>
      <c r="C6240" s="0" t="s">
        <v>108</v>
      </c>
      <c r="D6240" s="116" t="n">
        <v>43739</v>
      </c>
      <c r="E6240" s="0" t="n">
        <v>0.4</v>
      </c>
      <c r="F6240" s="0" t="n">
        <v>3133100</v>
      </c>
      <c r="G6240" s="151" t="s">
        <v>111</v>
      </c>
      <c r="H6240" s="151" t="s">
        <v>111</v>
      </c>
      <c r="I6240" s="152" t="s">
        <v>112</v>
      </c>
    </row>
    <row r="6241" customFormat="false" ht="12.75" hidden="false" customHeight="false" outlineLevel="0" collapsed="false">
      <c r="A6241" s="0" t="s">
        <v>59</v>
      </c>
      <c r="B6241" s="0" t="s">
        <v>113</v>
      </c>
      <c r="C6241" s="0" t="s">
        <v>108</v>
      </c>
      <c r="D6241" s="116" t="n">
        <v>43739</v>
      </c>
      <c r="E6241" s="0" t="n">
        <v>0.02</v>
      </c>
      <c r="F6241" s="0" t="n">
        <v>3133101</v>
      </c>
      <c r="G6241" s="151" t="s">
        <v>111</v>
      </c>
      <c r="H6241" s="151" t="s">
        <v>111</v>
      </c>
      <c r="I6241" s="152" t="s">
        <v>112</v>
      </c>
    </row>
    <row r="6242" customFormat="false" ht="12.75" hidden="false" customHeight="false" outlineLevel="0" collapsed="false">
      <c r="A6242" s="0" t="s">
        <v>60</v>
      </c>
      <c r="B6242" s="0" t="s">
        <v>110</v>
      </c>
      <c r="C6242" s="0" t="s">
        <v>108</v>
      </c>
      <c r="D6242" s="116" t="n">
        <v>43739</v>
      </c>
      <c r="E6242" s="0" t="n">
        <v>0.4</v>
      </c>
      <c r="F6242" s="0" t="n">
        <v>3133102</v>
      </c>
      <c r="G6242" s="151" t="s">
        <v>111</v>
      </c>
      <c r="H6242" s="151" t="s">
        <v>111</v>
      </c>
      <c r="I6242" s="152" t="s">
        <v>112</v>
      </c>
    </row>
    <row r="6243" customFormat="false" ht="12.75" hidden="false" customHeight="false" outlineLevel="0" collapsed="false">
      <c r="A6243" s="0" t="s">
        <v>60</v>
      </c>
      <c r="B6243" s="0" t="s">
        <v>113</v>
      </c>
      <c r="C6243" s="0" t="s">
        <v>108</v>
      </c>
      <c r="D6243" s="116" t="n">
        <v>43739</v>
      </c>
      <c r="E6243" s="0" t="n">
        <v>0.05</v>
      </c>
      <c r="F6243" s="0" t="n">
        <v>3133103</v>
      </c>
      <c r="G6243" s="151" t="s">
        <v>111</v>
      </c>
      <c r="H6243" s="151" t="s">
        <v>111</v>
      </c>
      <c r="I6243" s="152" t="s">
        <v>112</v>
      </c>
    </row>
    <row r="6244" customFormat="false" ht="12.75" hidden="false" customHeight="false" outlineLevel="0" collapsed="false">
      <c r="A6244" s="0" t="s">
        <v>61</v>
      </c>
      <c r="B6244" s="0" t="s">
        <v>110</v>
      </c>
      <c r="C6244" s="0" t="s">
        <v>108</v>
      </c>
      <c r="D6244" s="116" t="n">
        <v>43739</v>
      </c>
      <c r="E6244" s="0" t="n">
        <v>0.4</v>
      </c>
      <c r="F6244" s="0" t="n">
        <v>3133104</v>
      </c>
      <c r="G6244" s="151" t="s">
        <v>111</v>
      </c>
      <c r="H6244" s="151" t="s">
        <v>111</v>
      </c>
      <c r="I6244" s="152" t="s">
        <v>112</v>
      </c>
    </row>
    <row r="6245" customFormat="false" ht="12.75" hidden="false" customHeight="false" outlineLevel="0" collapsed="false">
      <c r="A6245" s="0" t="s">
        <v>61</v>
      </c>
      <c r="B6245" s="0" t="s">
        <v>113</v>
      </c>
      <c r="C6245" s="0" t="s">
        <v>108</v>
      </c>
      <c r="D6245" s="116" t="n">
        <v>43739</v>
      </c>
      <c r="E6245" s="0" t="n">
        <v>0.02</v>
      </c>
      <c r="F6245" s="0" t="n">
        <v>3133105</v>
      </c>
      <c r="G6245" s="151" t="s">
        <v>111</v>
      </c>
      <c r="H6245" s="151" t="s">
        <v>111</v>
      </c>
      <c r="I6245" s="152" t="s">
        <v>112</v>
      </c>
    </row>
    <row r="6246" customFormat="false" ht="12.75" hidden="false" customHeight="false" outlineLevel="0" collapsed="false">
      <c r="A6246" s="0" t="s">
        <v>62</v>
      </c>
      <c r="B6246" s="0" t="s">
        <v>110</v>
      </c>
      <c r="C6246" s="0" t="s">
        <v>108</v>
      </c>
      <c r="D6246" s="116" t="n">
        <v>43739</v>
      </c>
      <c r="E6246" s="0" t="n">
        <v>0.4</v>
      </c>
      <c r="F6246" s="0" t="n">
        <v>3133106</v>
      </c>
      <c r="G6246" s="151" t="s">
        <v>111</v>
      </c>
      <c r="H6246" s="151" t="s">
        <v>111</v>
      </c>
      <c r="I6246" s="152" t="s">
        <v>112</v>
      </c>
    </row>
    <row r="6247" customFormat="false" ht="12.75" hidden="false" customHeight="false" outlineLevel="0" collapsed="false">
      <c r="A6247" s="0" t="s">
        <v>62</v>
      </c>
      <c r="B6247" s="0" t="s">
        <v>113</v>
      </c>
      <c r="C6247" s="0" t="s">
        <v>108</v>
      </c>
      <c r="D6247" s="116" t="n">
        <v>43739</v>
      </c>
      <c r="E6247" s="0" t="n">
        <v>0.05</v>
      </c>
      <c r="F6247" s="0" t="n">
        <v>3133107</v>
      </c>
      <c r="G6247" s="151" t="s">
        <v>111</v>
      </c>
      <c r="H6247" s="151" t="s">
        <v>111</v>
      </c>
      <c r="I6247" s="152" t="s">
        <v>112</v>
      </c>
    </row>
    <row r="6248" customFormat="false" ht="12.75" hidden="false" customHeight="false" outlineLevel="0" collapsed="false">
      <c r="A6248" s="0" t="s">
        <v>49</v>
      </c>
      <c r="B6248" s="0" t="s">
        <v>110</v>
      </c>
      <c r="C6248" s="0" t="s">
        <v>108</v>
      </c>
      <c r="D6248" s="116" t="n">
        <v>43739</v>
      </c>
      <c r="E6248" s="0" t="n">
        <v>0.36</v>
      </c>
      <c r="F6248" s="0" t="n">
        <v>3133108</v>
      </c>
      <c r="G6248" s="151" t="s">
        <v>111</v>
      </c>
      <c r="H6248" s="151" t="s">
        <v>111</v>
      </c>
      <c r="I6248" s="152" t="s">
        <v>112</v>
      </c>
    </row>
    <row r="6249" customFormat="false" ht="12.75" hidden="false" customHeight="false" outlineLevel="0" collapsed="false">
      <c r="A6249" s="0" t="s">
        <v>49</v>
      </c>
      <c r="B6249" s="0" t="s">
        <v>113</v>
      </c>
      <c r="C6249" s="0" t="s">
        <v>108</v>
      </c>
      <c r="D6249" s="116" t="n">
        <v>43739</v>
      </c>
      <c r="E6249" s="0" t="n">
        <v>-0.005</v>
      </c>
      <c r="F6249" s="0" t="n">
        <v>3133109</v>
      </c>
      <c r="G6249" s="151" t="s">
        <v>111</v>
      </c>
      <c r="H6249" s="151" t="s">
        <v>111</v>
      </c>
      <c r="I6249" s="152" t="s">
        <v>112</v>
      </c>
    </row>
    <row r="6250" customFormat="false" ht="12.75" hidden="false" customHeight="false" outlineLevel="0" collapsed="false">
      <c r="A6250" s="0" t="s">
        <v>50</v>
      </c>
      <c r="B6250" s="0" t="s">
        <v>110</v>
      </c>
      <c r="C6250" s="0" t="s">
        <v>108</v>
      </c>
      <c r="D6250" s="116" t="n">
        <v>43739</v>
      </c>
      <c r="E6250" s="0" t="n">
        <v>0.4</v>
      </c>
      <c r="F6250" s="0" t="n">
        <v>3133110</v>
      </c>
      <c r="G6250" s="151" t="s">
        <v>111</v>
      </c>
      <c r="H6250" s="151" t="s">
        <v>111</v>
      </c>
      <c r="I6250" s="152" t="s">
        <v>112</v>
      </c>
    </row>
    <row r="6251" customFormat="false" ht="12.75" hidden="false" customHeight="false" outlineLevel="0" collapsed="false">
      <c r="A6251" s="0" t="s">
        <v>50</v>
      </c>
      <c r="B6251" s="0" t="s">
        <v>113</v>
      </c>
      <c r="C6251" s="0" t="s">
        <v>108</v>
      </c>
      <c r="D6251" s="116" t="n">
        <v>43739</v>
      </c>
      <c r="E6251" s="0" t="n">
        <v>-0.085</v>
      </c>
      <c r="F6251" s="0" t="n">
        <v>3133111</v>
      </c>
      <c r="G6251" s="151" t="s">
        <v>111</v>
      </c>
      <c r="H6251" s="151" t="s">
        <v>111</v>
      </c>
      <c r="I6251" s="152" t="s">
        <v>112</v>
      </c>
    </row>
    <row r="6252" customFormat="false" ht="12.75" hidden="false" customHeight="false" outlineLevel="0" collapsed="false">
      <c r="A6252" s="0" t="s">
        <v>51</v>
      </c>
      <c r="B6252" s="0" t="s">
        <v>110</v>
      </c>
      <c r="C6252" s="0" t="s">
        <v>108</v>
      </c>
      <c r="D6252" s="116" t="n">
        <v>43739</v>
      </c>
      <c r="E6252" s="0" t="n">
        <v>0.4</v>
      </c>
      <c r="F6252" s="0" t="n">
        <v>3133112</v>
      </c>
      <c r="G6252" s="151" t="s">
        <v>111</v>
      </c>
      <c r="H6252" s="151" t="s">
        <v>111</v>
      </c>
      <c r="I6252" s="152" t="s">
        <v>112</v>
      </c>
    </row>
    <row r="6253" customFormat="false" ht="12.75" hidden="false" customHeight="false" outlineLevel="0" collapsed="false">
      <c r="A6253" s="0" t="s">
        <v>51</v>
      </c>
      <c r="B6253" s="0" t="s">
        <v>113</v>
      </c>
      <c r="C6253" s="0" t="s">
        <v>108</v>
      </c>
      <c r="D6253" s="116" t="n">
        <v>43739</v>
      </c>
      <c r="E6253" s="0" t="n">
        <v>0.01</v>
      </c>
      <c r="F6253" s="0" t="n">
        <v>3133113</v>
      </c>
      <c r="G6253" s="151" t="s">
        <v>111</v>
      </c>
      <c r="H6253" s="151" t="s">
        <v>111</v>
      </c>
      <c r="I6253" s="152" t="s">
        <v>112</v>
      </c>
    </row>
    <row r="6254" customFormat="false" ht="12.75" hidden="false" customHeight="false" outlineLevel="0" collapsed="false">
      <c r="A6254" s="0" t="s">
        <v>52</v>
      </c>
      <c r="B6254" s="0" t="s">
        <v>110</v>
      </c>
      <c r="C6254" s="0" t="s">
        <v>108</v>
      </c>
      <c r="D6254" s="116" t="n">
        <v>43739</v>
      </c>
      <c r="E6254" s="0" t="n">
        <v>0.4</v>
      </c>
      <c r="F6254" s="0" t="n">
        <v>3133114</v>
      </c>
      <c r="G6254" s="151" t="s">
        <v>111</v>
      </c>
      <c r="H6254" s="151" t="s">
        <v>111</v>
      </c>
      <c r="I6254" s="152" t="s">
        <v>112</v>
      </c>
    </row>
    <row r="6255" customFormat="false" ht="12.75" hidden="false" customHeight="false" outlineLevel="0" collapsed="false">
      <c r="A6255" s="0" t="s">
        <v>52</v>
      </c>
      <c r="B6255" s="0" t="s">
        <v>113</v>
      </c>
      <c r="C6255" s="0" t="s">
        <v>108</v>
      </c>
      <c r="D6255" s="116" t="n">
        <v>43739</v>
      </c>
      <c r="E6255" s="0" t="n">
        <v>-0.055</v>
      </c>
      <c r="F6255" s="0" t="n">
        <v>3133115</v>
      </c>
      <c r="G6255" s="151" t="s">
        <v>111</v>
      </c>
      <c r="H6255" s="151" t="s">
        <v>111</v>
      </c>
      <c r="I6255" s="152" t="s">
        <v>112</v>
      </c>
    </row>
    <row r="6256" customFormat="false" ht="12.75" hidden="false" customHeight="false" outlineLevel="0" collapsed="false">
      <c r="A6256" s="0" t="s">
        <v>17</v>
      </c>
      <c r="B6256" s="0" t="s">
        <v>110</v>
      </c>
      <c r="C6256" s="0" t="s">
        <v>108</v>
      </c>
      <c r="D6256" s="116" t="n">
        <v>43739</v>
      </c>
      <c r="E6256" s="0" t="n">
        <v>0</v>
      </c>
      <c r="F6256" s="0" t="n">
        <v>3133116</v>
      </c>
      <c r="G6256" s="151" t="s">
        <v>111</v>
      </c>
      <c r="H6256" s="151" t="s">
        <v>111</v>
      </c>
      <c r="I6256" s="152" t="s">
        <v>112</v>
      </c>
    </row>
    <row r="6257" customFormat="false" ht="12.75" hidden="false" customHeight="false" outlineLevel="0" collapsed="false">
      <c r="A6257" s="0" t="s">
        <v>17</v>
      </c>
      <c r="B6257" s="0" t="s">
        <v>113</v>
      </c>
      <c r="C6257" s="0" t="s">
        <v>108</v>
      </c>
      <c r="D6257" s="116" t="n">
        <v>43739</v>
      </c>
      <c r="E6257" s="0" t="n">
        <v>0</v>
      </c>
      <c r="F6257" s="0" t="n">
        <v>3133117</v>
      </c>
      <c r="G6257" s="151" t="s">
        <v>111</v>
      </c>
      <c r="H6257" s="151" t="s">
        <v>111</v>
      </c>
      <c r="I6257" s="152" t="s">
        <v>112</v>
      </c>
    </row>
    <row r="6258" customFormat="false" ht="12.75" hidden="false" customHeight="false" outlineLevel="0" collapsed="false">
      <c r="A6258" s="0" t="s">
        <v>18</v>
      </c>
      <c r="B6258" s="0" t="s">
        <v>110</v>
      </c>
      <c r="C6258" s="0" t="s">
        <v>108</v>
      </c>
      <c r="D6258" s="116" t="n">
        <v>43739</v>
      </c>
      <c r="E6258" s="0" t="n">
        <v>0</v>
      </c>
      <c r="F6258" s="0" t="n">
        <v>3133118</v>
      </c>
      <c r="G6258" s="151" t="s">
        <v>111</v>
      </c>
      <c r="H6258" s="151" t="s">
        <v>111</v>
      </c>
      <c r="I6258" s="152" t="s">
        <v>112</v>
      </c>
    </row>
    <row r="6259" customFormat="false" ht="12.75" hidden="false" customHeight="false" outlineLevel="0" collapsed="false">
      <c r="A6259" s="0" t="s">
        <v>18</v>
      </c>
      <c r="B6259" s="0" t="s">
        <v>113</v>
      </c>
      <c r="C6259" s="0" t="s">
        <v>108</v>
      </c>
      <c r="D6259" s="116" t="n">
        <v>43739</v>
      </c>
      <c r="E6259" s="0" t="n">
        <v>0</v>
      </c>
      <c r="F6259" s="0" t="n">
        <v>3133119</v>
      </c>
      <c r="G6259" s="151" t="s">
        <v>111</v>
      </c>
      <c r="H6259" s="151" t="s">
        <v>111</v>
      </c>
      <c r="I6259" s="152" t="s">
        <v>112</v>
      </c>
    </row>
    <row r="6260" customFormat="false" ht="12.75" hidden="false" customHeight="false" outlineLevel="0" collapsed="false">
      <c r="A6260" s="0" t="s">
        <v>19</v>
      </c>
      <c r="B6260" s="0" t="s">
        <v>110</v>
      </c>
      <c r="C6260" s="0" t="s">
        <v>108</v>
      </c>
      <c r="D6260" s="116" t="n">
        <v>43739</v>
      </c>
      <c r="E6260" s="0" t="n">
        <v>0</v>
      </c>
      <c r="F6260" s="0" t="n">
        <v>3133120</v>
      </c>
      <c r="G6260" s="151" t="s">
        <v>111</v>
      </c>
      <c r="H6260" s="151" t="s">
        <v>111</v>
      </c>
      <c r="I6260" s="152" t="s">
        <v>112</v>
      </c>
    </row>
    <row r="6261" customFormat="false" ht="12.75" hidden="false" customHeight="false" outlineLevel="0" collapsed="false">
      <c r="A6261" s="0" t="s">
        <v>19</v>
      </c>
      <c r="B6261" s="0" t="s">
        <v>113</v>
      </c>
      <c r="C6261" s="0" t="s">
        <v>108</v>
      </c>
      <c r="D6261" s="116" t="n">
        <v>43739</v>
      </c>
      <c r="E6261" s="0" t="n">
        <v>0</v>
      </c>
      <c r="F6261" s="0" t="n">
        <v>3133121</v>
      </c>
      <c r="G6261" s="151" t="s">
        <v>111</v>
      </c>
      <c r="H6261" s="151" t="s">
        <v>111</v>
      </c>
      <c r="I6261" s="152" t="s">
        <v>112</v>
      </c>
    </row>
    <row r="6262" customFormat="false" ht="12.75" hidden="false" customHeight="false" outlineLevel="0" collapsed="false">
      <c r="A6262" s="0" t="s">
        <v>21</v>
      </c>
      <c r="B6262" s="0" t="s">
        <v>110</v>
      </c>
      <c r="C6262" s="0" t="s">
        <v>108</v>
      </c>
      <c r="D6262" s="116" t="n">
        <v>43739</v>
      </c>
      <c r="E6262" s="0" t="n">
        <v>0</v>
      </c>
      <c r="F6262" s="0" t="n">
        <v>3133122</v>
      </c>
      <c r="G6262" s="151" t="s">
        <v>111</v>
      </c>
      <c r="H6262" s="151" t="s">
        <v>111</v>
      </c>
      <c r="I6262" s="152" t="s">
        <v>112</v>
      </c>
    </row>
    <row r="6263" customFormat="false" ht="12.75" hidden="false" customHeight="false" outlineLevel="0" collapsed="false">
      <c r="A6263" s="0" t="s">
        <v>21</v>
      </c>
      <c r="B6263" s="0" t="s">
        <v>113</v>
      </c>
      <c r="C6263" s="0" t="s">
        <v>108</v>
      </c>
      <c r="D6263" s="116" t="n">
        <v>43739</v>
      </c>
      <c r="E6263" s="0" t="n">
        <v>0</v>
      </c>
      <c r="F6263" s="0" t="n">
        <v>3133123</v>
      </c>
      <c r="G6263" s="151" t="s">
        <v>111</v>
      </c>
      <c r="H6263" s="151" t="s">
        <v>111</v>
      </c>
      <c r="I6263" s="152" t="s">
        <v>112</v>
      </c>
    </row>
    <row r="6264" customFormat="false" ht="12.75" hidden="false" customHeight="false" outlineLevel="0" collapsed="false">
      <c r="A6264" s="0" t="s">
        <v>73</v>
      </c>
      <c r="B6264" s="0" t="s">
        <v>80</v>
      </c>
      <c r="C6264" s="0" t="s">
        <v>108</v>
      </c>
      <c r="D6264" s="116" t="n">
        <v>43739</v>
      </c>
      <c r="E6264" s="0" t="n">
        <v>-0.005</v>
      </c>
      <c r="F6264" s="0" t="n">
        <v>3133124</v>
      </c>
      <c r="G6264" s="151" t="s">
        <v>111</v>
      </c>
      <c r="H6264" s="151" t="s">
        <v>111</v>
      </c>
      <c r="I6264" s="152" t="s">
        <v>112</v>
      </c>
    </row>
    <row r="6265" customFormat="false" ht="12.75" hidden="false" customHeight="false" outlineLevel="0" collapsed="false">
      <c r="A6265" s="0" t="s">
        <v>74</v>
      </c>
      <c r="B6265" s="0" t="s">
        <v>80</v>
      </c>
      <c r="C6265" s="0" t="s">
        <v>108</v>
      </c>
      <c r="D6265" s="116" t="n">
        <v>43739</v>
      </c>
      <c r="E6265" s="0" t="n">
        <v>0.01</v>
      </c>
      <c r="F6265" s="0" t="n">
        <v>3133125</v>
      </c>
      <c r="G6265" s="151" t="s">
        <v>111</v>
      </c>
      <c r="H6265" s="151" t="s">
        <v>111</v>
      </c>
      <c r="I6265" s="152" t="s">
        <v>112</v>
      </c>
    </row>
    <row r="6266" customFormat="false" ht="12.75" hidden="false" customHeight="false" outlineLevel="0" collapsed="false">
      <c r="A6266" s="0" t="s">
        <v>75</v>
      </c>
      <c r="B6266" s="0" t="s">
        <v>80</v>
      </c>
      <c r="C6266" s="0" t="s">
        <v>108</v>
      </c>
      <c r="D6266" s="116" t="n">
        <v>43739</v>
      </c>
      <c r="E6266" s="0" t="n">
        <v>-0.055</v>
      </c>
      <c r="F6266" s="0" t="n">
        <v>3133126</v>
      </c>
      <c r="G6266" s="151" t="s">
        <v>111</v>
      </c>
      <c r="H6266" s="151" t="s">
        <v>111</v>
      </c>
      <c r="I6266" s="152" t="s">
        <v>112</v>
      </c>
    </row>
    <row r="6267" customFormat="false" ht="12.75" hidden="false" customHeight="false" outlineLevel="0" collapsed="false">
      <c r="A6267" s="0" t="s">
        <v>76</v>
      </c>
      <c r="B6267" s="0" t="s">
        <v>80</v>
      </c>
      <c r="C6267" s="0" t="s">
        <v>108</v>
      </c>
      <c r="D6267" s="116" t="n">
        <v>43739</v>
      </c>
      <c r="E6267" s="0" t="n">
        <v>0.01</v>
      </c>
      <c r="F6267" s="0" t="n">
        <v>3133127</v>
      </c>
      <c r="G6267" s="151" t="s">
        <v>111</v>
      </c>
      <c r="H6267" s="151" t="s">
        <v>111</v>
      </c>
      <c r="I6267" s="152" t="s">
        <v>112</v>
      </c>
    </row>
    <row r="6268" customFormat="false" ht="12.75" hidden="false" customHeight="false" outlineLevel="0" collapsed="false">
      <c r="A6268" s="0" t="s">
        <v>72</v>
      </c>
      <c r="B6268" s="0" t="s">
        <v>80</v>
      </c>
      <c r="C6268" s="0" t="s">
        <v>108</v>
      </c>
      <c r="D6268" s="116" t="n">
        <v>43739</v>
      </c>
      <c r="E6268" s="158" t="n">
        <v>43770</v>
      </c>
      <c r="F6268" s="0" t="n">
        <v>2756540</v>
      </c>
      <c r="G6268" s="151" t="s">
        <v>111</v>
      </c>
      <c r="H6268" s="151" t="s">
        <v>111</v>
      </c>
      <c r="I6268" s="152" t="s">
        <v>109</v>
      </c>
    </row>
    <row r="6269" customFormat="false" ht="12.75" hidden="false" customHeight="false" outlineLevel="0" collapsed="false">
      <c r="A6269" s="0" t="s">
        <v>59</v>
      </c>
      <c r="B6269" s="0" t="s">
        <v>110</v>
      </c>
      <c r="C6269" s="0" t="s">
        <v>108</v>
      </c>
      <c r="D6269" s="116" t="n">
        <v>43770</v>
      </c>
      <c r="E6269" s="0" t="n">
        <v>0.555</v>
      </c>
      <c r="F6269" s="0" t="n">
        <v>3133100</v>
      </c>
      <c r="G6269" s="151" t="s">
        <v>111</v>
      </c>
      <c r="H6269" s="151" t="s">
        <v>111</v>
      </c>
      <c r="I6269" s="152" t="s">
        <v>112</v>
      </c>
    </row>
    <row r="6270" customFormat="false" ht="12.75" hidden="false" customHeight="false" outlineLevel="0" collapsed="false">
      <c r="A6270" s="0" t="s">
        <v>59</v>
      </c>
      <c r="B6270" s="0" t="s">
        <v>113</v>
      </c>
      <c r="C6270" s="0" t="s">
        <v>108</v>
      </c>
      <c r="D6270" s="116" t="n">
        <v>43770</v>
      </c>
      <c r="E6270" s="0" t="n">
        <v>0.05</v>
      </c>
      <c r="F6270" s="0" t="n">
        <v>3133101</v>
      </c>
      <c r="G6270" s="151" t="s">
        <v>111</v>
      </c>
      <c r="H6270" s="151" t="s">
        <v>111</v>
      </c>
      <c r="I6270" s="152" t="s">
        <v>112</v>
      </c>
    </row>
    <row r="6271" customFormat="false" ht="12.75" hidden="false" customHeight="false" outlineLevel="0" collapsed="false">
      <c r="A6271" s="0" t="s">
        <v>60</v>
      </c>
      <c r="B6271" s="0" t="s">
        <v>110</v>
      </c>
      <c r="C6271" s="0" t="s">
        <v>108</v>
      </c>
      <c r="D6271" s="116" t="n">
        <v>43770</v>
      </c>
      <c r="E6271" s="0" t="n">
        <v>0.555</v>
      </c>
      <c r="F6271" s="0" t="n">
        <v>3133102</v>
      </c>
      <c r="G6271" s="151" t="s">
        <v>111</v>
      </c>
      <c r="H6271" s="151" t="s">
        <v>111</v>
      </c>
      <c r="I6271" s="152" t="s">
        <v>112</v>
      </c>
    </row>
    <row r="6272" customFormat="false" ht="12.75" hidden="false" customHeight="false" outlineLevel="0" collapsed="false">
      <c r="A6272" s="0" t="s">
        <v>60</v>
      </c>
      <c r="B6272" s="0" t="s">
        <v>113</v>
      </c>
      <c r="C6272" s="0" t="s">
        <v>108</v>
      </c>
      <c r="D6272" s="116" t="n">
        <v>43770</v>
      </c>
      <c r="E6272" s="0" t="n">
        <v>0.14</v>
      </c>
      <c r="F6272" s="0" t="n">
        <v>3133103</v>
      </c>
      <c r="G6272" s="151" t="s">
        <v>111</v>
      </c>
      <c r="H6272" s="151" t="s">
        <v>111</v>
      </c>
      <c r="I6272" s="152" t="s">
        <v>112</v>
      </c>
    </row>
    <row r="6273" customFormat="false" ht="12.75" hidden="false" customHeight="false" outlineLevel="0" collapsed="false">
      <c r="A6273" s="0" t="s">
        <v>61</v>
      </c>
      <c r="B6273" s="0" t="s">
        <v>110</v>
      </c>
      <c r="C6273" s="0" t="s">
        <v>108</v>
      </c>
      <c r="D6273" s="116" t="n">
        <v>43770</v>
      </c>
      <c r="E6273" s="0" t="n">
        <v>0.555</v>
      </c>
      <c r="F6273" s="0" t="n">
        <v>3133104</v>
      </c>
      <c r="G6273" s="151" t="s">
        <v>111</v>
      </c>
      <c r="H6273" s="151" t="s">
        <v>111</v>
      </c>
      <c r="I6273" s="152" t="s">
        <v>112</v>
      </c>
    </row>
    <row r="6274" customFormat="false" ht="12.75" hidden="false" customHeight="false" outlineLevel="0" collapsed="false">
      <c r="A6274" s="0" t="s">
        <v>61</v>
      </c>
      <c r="B6274" s="0" t="s">
        <v>113</v>
      </c>
      <c r="C6274" s="0" t="s">
        <v>108</v>
      </c>
      <c r="D6274" s="116" t="n">
        <v>43770</v>
      </c>
      <c r="E6274" s="0" t="n">
        <v>0.05</v>
      </c>
      <c r="F6274" s="0" t="n">
        <v>3133105</v>
      </c>
      <c r="G6274" s="151" t="s">
        <v>111</v>
      </c>
      <c r="H6274" s="151" t="s">
        <v>111</v>
      </c>
      <c r="I6274" s="152" t="s">
        <v>112</v>
      </c>
    </row>
    <row r="6275" customFormat="false" ht="12.75" hidden="false" customHeight="false" outlineLevel="0" collapsed="false">
      <c r="A6275" s="0" t="s">
        <v>62</v>
      </c>
      <c r="B6275" s="0" t="s">
        <v>110</v>
      </c>
      <c r="C6275" s="0" t="s">
        <v>108</v>
      </c>
      <c r="D6275" s="116" t="n">
        <v>43770</v>
      </c>
      <c r="E6275" s="0" t="n">
        <v>0.555</v>
      </c>
      <c r="F6275" s="0" t="n">
        <v>3133106</v>
      </c>
      <c r="G6275" s="151" t="s">
        <v>111</v>
      </c>
      <c r="H6275" s="151" t="s">
        <v>111</v>
      </c>
      <c r="I6275" s="152" t="s">
        <v>112</v>
      </c>
    </row>
    <row r="6276" customFormat="false" ht="12.75" hidden="false" customHeight="false" outlineLevel="0" collapsed="false">
      <c r="A6276" s="0" t="s">
        <v>62</v>
      </c>
      <c r="B6276" s="0" t="s">
        <v>113</v>
      </c>
      <c r="C6276" s="0" t="s">
        <v>108</v>
      </c>
      <c r="D6276" s="116" t="n">
        <v>43770</v>
      </c>
      <c r="E6276" s="0" t="n">
        <v>0.14</v>
      </c>
      <c r="F6276" s="0" t="n">
        <v>3133107</v>
      </c>
      <c r="G6276" s="151" t="s">
        <v>111</v>
      </c>
      <c r="H6276" s="151" t="s">
        <v>111</v>
      </c>
      <c r="I6276" s="152" t="s">
        <v>112</v>
      </c>
    </row>
    <row r="6277" customFormat="false" ht="12.75" hidden="false" customHeight="false" outlineLevel="0" collapsed="false">
      <c r="A6277" s="0" t="s">
        <v>49</v>
      </c>
      <c r="B6277" s="0" t="s">
        <v>110</v>
      </c>
      <c r="C6277" s="0" t="s">
        <v>108</v>
      </c>
      <c r="D6277" s="116" t="n">
        <v>43770</v>
      </c>
      <c r="E6277" s="0" t="n">
        <v>0.46</v>
      </c>
      <c r="F6277" s="0" t="n">
        <v>3133108</v>
      </c>
      <c r="G6277" s="151" t="s">
        <v>111</v>
      </c>
      <c r="H6277" s="151" t="s">
        <v>111</v>
      </c>
      <c r="I6277" s="152" t="s">
        <v>112</v>
      </c>
    </row>
    <row r="6278" customFormat="false" ht="12.75" hidden="false" customHeight="false" outlineLevel="0" collapsed="false">
      <c r="A6278" s="0" t="s">
        <v>49</v>
      </c>
      <c r="B6278" s="0" t="s">
        <v>113</v>
      </c>
      <c r="C6278" s="0" t="s">
        <v>108</v>
      </c>
      <c r="D6278" s="116" t="n">
        <v>43770</v>
      </c>
      <c r="E6278" s="0" t="n">
        <v>0.05</v>
      </c>
      <c r="F6278" s="0" t="n">
        <v>3133109</v>
      </c>
      <c r="G6278" s="151" t="s">
        <v>111</v>
      </c>
      <c r="H6278" s="151" t="s">
        <v>111</v>
      </c>
      <c r="I6278" s="152" t="s">
        <v>112</v>
      </c>
    </row>
    <row r="6279" customFormat="false" ht="12.75" hidden="false" customHeight="false" outlineLevel="0" collapsed="false">
      <c r="A6279" s="0" t="s">
        <v>50</v>
      </c>
      <c r="B6279" s="0" t="s">
        <v>110</v>
      </c>
      <c r="C6279" s="0" t="s">
        <v>108</v>
      </c>
      <c r="D6279" s="116" t="n">
        <v>43770</v>
      </c>
      <c r="E6279" s="0" t="n">
        <v>0.7</v>
      </c>
      <c r="F6279" s="0" t="n">
        <v>3133110</v>
      </c>
      <c r="G6279" s="151" t="s">
        <v>111</v>
      </c>
      <c r="H6279" s="151" t="s">
        <v>111</v>
      </c>
      <c r="I6279" s="152" t="s">
        <v>112</v>
      </c>
    </row>
    <row r="6280" customFormat="false" ht="12.75" hidden="false" customHeight="false" outlineLevel="0" collapsed="false">
      <c r="A6280" s="0" t="s">
        <v>50</v>
      </c>
      <c r="B6280" s="0" t="s">
        <v>113</v>
      </c>
      <c r="C6280" s="0" t="s">
        <v>108</v>
      </c>
      <c r="D6280" s="116" t="n">
        <v>43770</v>
      </c>
      <c r="E6280" s="0" t="n">
        <v>-0.17</v>
      </c>
      <c r="F6280" s="0" t="n">
        <v>3133111</v>
      </c>
      <c r="G6280" s="151" t="s">
        <v>111</v>
      </c>
      <c r="H6280" s="151" t="s">
        <v>111</v>
      </c>
      <c r="I6280" s="152" t="s">
        <v>112</v>
      </c>
    </row>
    <row r="6281" customFormat="false" ht="12.75" hidden="false" customHeight="false" outlineLevel="0" collapsed="false">
      <c r="A6281" s="0" t="s">
        <v>51</v>
      </c>
      <c r="B6281" s="0" t="s">
        <v>110</v>
      </c>
      <c r="C6281" s="0" t="s">
        <v>108</v>
      </c>
      <c r="D6281" s="116" t="n">
        <v>43770</v>
      </c>
      <c r="E6281" s="0" t="n">
        <v>0.7</v>
      </c>
      <c r="F6281" s="0" t="n">
        <v>3133112</v>
      </c>
      <c r="G6281" s="151" t="s">
        <v>111</v>
      </c>
      <c r="H6281" s="151" t="s">
        <v>111</v>
      </c>
      <c r="I6281" s="152" t="s">
        <v>112</v>
      </c>
    </row>
    <row r="6282" customFormat="false" ht="12.75" hidden="false" customHeight="false" outlineLevel="0" collapsed="false">
      <c r="A6282" s="0" t="s">
        <v>51</v>
      </c>
      <c r="B6282" s="0" t="s">
        <v>113</v>
      </c>
      <c r="C6282" s="0" t="s">
        <v>108</v>
      </c>
      <c r="D6282" s="116" t="n">
        <v>43770</v>
      </c>
      <c r="E6282" s="0" t="n">
        <v>0.055</v>
      </c>
      <c r="F6282" s="0" t="n">
        <v>3133113</v>
      </c>
      <c r="G6282" s="151" t="s">
        <v>111</v>
      </c>
      <c r="H6282" s="151" t="s">
        <v>111</v>
      </c>
      <c r="I6282" s="152" t="s">
        <v>112</v>
      </c>
    </row>
    <row r="6283" customFormat="false" ht="12.75" hidden="false" customHeight="false" outlineLevel="0" collapsed="false">
      <c r="A6283" s="0" t="s">
        <v>52</v>
      </c>
      <c r="B6283" s="0" t="s">
        <v>110</v>
      </c>
      <c r="C6283" s="0" t="s">
        <v>108</v>
      </c>
      <c r="D6283" s="116" t="n">
        <v>43770</v>
      </c>
      <c r="E6283" s="0" t="n">
        <v>0.7</v>
      </c>
      <c r="F6283" s="0" t="n">
        <v>3133114</v>
      </c>
      <c r="G6283" s="151" t="s">
        <v>111</v>
      </c>
      <c r="H6283" s="151" t="s">
        <v>111</v>
      </c>
      <c r="I6283" s="152" t="s">
        <v>112</v>
      </c>
    </row>
    <row r="6284" customFormat="false" ht="12.75" hidden="false" customHeight="false" outlineLevel="0" collapsed="false">
      <c r="A6284" s="0" t="s">
        <v>52</v>
      </c>
      <c r="B6284" s="0" t="s">
        <v>113</v>
      </c>
      <c r="C6284" s="0" t="s">
        <v>108</v>
      </c>
      <c r="D6284" s="116" t="n">
        <v>43770</v>
      </c>
      <c r="E6284" s="0" t="n">
        <v>-0.05</v>
      </c>
      <c r="F6284" s="0" t="n">
        <v>3133115</v>
      </c>
      <c r="G6284" s="151" t="s">
        <v>111</v>
      </c>
      <c r="H6284" s="151" t="s">
        <v>111</v>
      </c>
      <c r="I6284" s="152" t="s">
        <v>112</v>
      </c>
    </row>
    <row r="6285" customFormat="false" ht="12.75" hidden="false" customHeight="false" outlineLevel="0" collapsed="false">
      <c r="A6285" s="0" t="s">
        <v>17</v>
      </c>
      <c r="B6285" s="0" t="s">
        <v>110</v>
      </c>
      <c r="C6285" s="0" t="s">
        <v>108</v>
      </c>
      <c r="D6285" s="116" t="n">
        <v>43770</v>
      </c>
      <c r="E6285" s="0" t="n">
        <v>0</v>
      </c>
      <c r="F6285" s="0" t="n">
        <v>3133116</v>
      </c>
      <c r="G6285" s="151" t="s">
        <v>111</v>
      </c>
      <c r="H6285" s="151" t="s">
        <v>111</v>
      </c>
      <c r="I6285" s="152" t="s">
        <v>112</v>
      </c>
    </row>
    <row r="6286" customFormat="false" ht="12.75" hidden="false" customHeight="false" outlineLevel="0" collapsed="false">
      <c r="A6286" s="0" t="s">
        <v>17</v>
      </c>
      <c r="B6286" s="0" t="s">
        <v>113</v>
      </c>
      <c r="C6286" s="0" t="s">
        <v>108</v>
      </c>
      <c r="D6286" s="116" t="n">
        <v>43770</v>
      </c>
      <c r="E6286" s="0" t="n">
        <v>0</v>
      </c>
      <c r="F6286" s="0" t="n">
        <v>3133117</v>
      </c>
      <c r="G6286" s="151" t="s">
        <v>111</v>
      </c>
      <c r="H6286" s="151" t="s">
        <v>111</v>
      </c>
      <c r="I6286" s="152" t="s">
        <v>112</v>
      </c>
    </row>
    <row r="6287" customFormat="false" ht="12.75" hidden="false" customHeight="false" outlineLevel="0" collapsed="false">
      <c r="A6287" s="0" t="s">
        <v>18</v>
      </c>
      <c r="B6287" s="0" t="s">
        <v>110</v>
      </c>
      <c r="C6287" s="0" t="s">
        <v>108</v>
      </c>
      <c r="D6287" s="116" t="n">
        <v>43770</v>
      </c>
      <c r="E6287" s="0" t="n">
        <v>0</v>
      </c>
      <c r="F6287" s="0" t="n">
        <v>3133118</v>
      </c>
      <c r="G6287" s="151" t="s">
        <v>111</v>
      </c>
      <c r="H6287" s="151" t="s">
        <v>111</v>
      </c>
      <c r="I6287" s="152" t="s">
        <v>112</v>
      </c>
    </row>
    <row r="6288" customFormat="false" ht="12.75" hidden="false" customHeight="false" outlineLevel="0" collapsed="false">
      <c r="A6288" s="0" t="s">
        <v>18</v>
      </c>
      <c r="B6288" s="0" t="s">
        <v>113</v>
      </c>
      <c r="C6288" s="0" t="s">
        <v>108</v>
      </c>
      <c r="D6288" s="116" t="n">
        <v>43770</v>
      </c>
      <c r="E6288" s="0" t="n">
        <v>0</v>
      </c>
      <c r="F6288" s="0" t="n">
        <v>3133119</v>
      </c>
      <c r="G6288" s="151" t="s">
        <v>111</v>
      </c>
      <c r="H6288" s="151" t="s">
        <v>111</v>
      </c>
      <c r="I6288" s="152" t="s">
        <v>112</v>
      </c>
    </row>
    <row r="6289" customFormat="false" ht="12.75" hidden="false" customHeight="false" outlineLevel="0" collapsed="false">
      <c r="A6289" s="0" t="s">
        <v>19</v>
      </c>
      <c r="B6289" s="0" t="s">
        <v>110</v>
      </c>
      <c r="C6289" s="0" t="s">
        <v>108</v>
      </c>
      <c r="D6289" s="116" t="n">
        <v>43770</v>
      </c>
      <c r="E6289" s="0" t="n">
        <v>0</v>
      </c>
      <c r="F6289" s="0" t="n">
        <v>3133120</v>
      </c>
      <c r="G6289" s="151" t="s">
        <v>111</v>
      </c>
      <c r="H6289" s="151" t="s">
        <v>111</v>
      </c>
      <c r="I6289" s="152" t="s">
        <v>112</v>
      </c>
    </row>
    <row r="6290" customFormat="false" ht="12.75" hidden="false" customHeight="false" outlineLevel="0" collapsed="false">
      <c r="A6290" s="0" t="s">
        <v>19</v>
      </c>
      <c r="B6290" s="0" t="s">
        <v>113</v>
      </c>
      <c r="C6290" s="0" t="s">
        <v>108</v>
      </c>
      <c r="D6290" s="116" t="n">
        <v>43770</v>
      </c>
      <c r="E6290" s="0" t="n">
        <v>0</v>
      </c>
      <c r="F6290" s="0" t="n">
        <v>3133121</v>
      </c>
      <c r="G6290" s="151" t="s">
        <v>111</v>
      </c>
      <c r="H6290" s="151" t="s">
        <v>111</v>
      </c>
      <c r="I6290" s="152" t="s">
        <v>112</v>
      </c>
    </row>
    <row r="6291" customFormat="false" ht="12.75" hidden="false" customHeight="false" outlineLevel="0" collapsed="false">
      <c r="A6291" s="0" t="s">
        <v>21</v>
      </c>
      <c r="B6291" s="0" t="s">
        <v>110</v>
      </c>
      <c r="C6291" s="0" t="s">
        <v>108</v>
      </c>
      <c r="D6291" s="116" t="n">
        <v>43770</v>
      </c>
      <c r="E6291" s="0" t="n">
        <v>0</v>
      </c>
      <c r="F6291" s="0" t="n">
        <v>3133122</v>
      </c>
      <c r="G6291" s="151" t="s">
        <v>111</v>
      </c>
      <c r="H6291" s="151" t="s">
        <v>111</v>
      </c>
      <c r="I6291" s="152" t="s">
        <v>112</v>
      </c>
    </row>
    <row r="6292" customFormat="false" ht="12.75" hidden="false" customHeight="false" outlineLevel="0" collapsed="false">
      <c r="A6292" s="0" t="s">
        <v>21</v>
      </c>
      <c r="B6292" s="0" t="s">
        <v>113</v>
      </c>
      <c r="C6292" s="0" t="s">
        <v>108</v>
      </c>
      <c r="D6292" s="116" t="n">
        <v>43770</v>
      </c>
      <c r="E6292" s="0" t="n">
        <v>0</v>
      </c>
      <c r="F6292" s="0" t="n">
        <v>3133123</v>
      </c>
      <c r="G6292" s="151" t="s">
        <v>111</v>
      </c>
      <c r="H6292" s="151" t="s">
        <v>111</v>
      </c>
      <c r="I6292" s="152" t="s">
        <v>112</v>
      </c>
    </row>
    <row r="6293" customFormat="false" ht="12.75" hidden="false" customHeight="false" outlineLevel="0" collapsed="false">
      <c r="A6293" s="0" t="s">
        <v>73</v>
      </c>
      <c r="B6293" s="0" t="s">
        <v>80</v>
      </c>
      <c r="C6293" s="0" t="s">
        <v>108</v>
      </c>
      <c r="D6293" s="116" t="n">
        <v>43770</v>
      </c>
      <c r="E6293" s="0" t="n">
        <v>0.05</v>
      </c>
      <c r="F6293" s="0" t="n">
        <v>3133124</v>
      </c>
      <c r="G6293" s="151" t="s">
        <v>111</v>
      </c>
      <c r="H6293" s="151" t="s">
        <v>111</v>
      </c>
      <c r="I6293" s="152" t="s">
        <v>112</v>
      </c>
    </row>
    <row r="6294" customFormat="false" ht="12.75" hidden="false" customHeight="false" outlineLevel="0" collapsed="false">
      <c r="A6294" s="0" t="s">
        <v>74</v>
      </c>
      <c r="B6294" s="0" t="s">
        <v>80</v>
      </c>
      <c r="C6294" s="0" t="s">
        <v>108</v>
      </c>
      <c r="D6294" s="116" t="n">
        <v>43770</v>
      </c>
      <c r="E6294" s="0" t="n">
        <v>0.055</v>
      </c>
      <c r="F6294" s="0" t="n">
        <v>3133125</v>
      </c>
      <c r="G6294" s="151" t="s">
        <v>111</v>
      </c>
      <c r="H6294" s="151" t="s">
        <v>111</v>
      </c>
      <c r="I6294" s="152" t="s">
        <v>112</v>
      </c>
    </row>
    <row r="6295" customFormat="false" ht="12.75" hidden="false" customHeight="false" outlineLevel="0" collapsed="false">
      <c r="A6295" s="0" t="s">
        <v>75</v>
      </c>
      <c r="B6295" s="0" t="s">
        <v>80</v>
      </c>
      <c r="C6295" s="0" t="s">
        <v>108</v>
      </c>
      <c r="D6295" s="116" t="n">
        <v>43770</v>
      </c>
      <c r="E6295" s="0" t="n">
        <v>-0.05</v>
      </c>
      <c r="F6295" s="0" t="n">
        <v>3133126</v>
      </c>
      <c r="G6295" s="151" t="s">
        <v>111</v>
      </c>
      <c r="H6295" s="151" t="s">
        <v>111</v>
      </c>
      <c r="I6295" s="152" t="s">
        <v>112</v>
      </c>
    </row>
    <row r="6296" customFormat="false" ht="12.75" hidden="false" customHeight="false" outlineLevel="0" collapsed="false">
      <c r="A6296" s="0" t="s">
        <v>76</v>
      </c>
      <c r="B6296" s="0" t="s">
        <v>80</v>
      </c>
      <c r="C6296" s="0" t="s">
        <v>108</v>
      </c>
      <c r="D6296" s="116" t="n">
        <v>43770</v>
      </c>
      <c r="E6296" s="0" t="n">
        <v>0.055</v>
      </c>
      <c r="F6296" s="0" t="n">
        <v>3133127</v>
      </c>
      <c r="G6296" s="151" t="s">
        <v>111</v>
      </c>
      <c r="H6296" s="151" t="s">
        <v>111</v>
      </c>
      <c r="I6296" s="152" t="s">
        <v>112</v>
      </c>
    </row>
    <row r="6297" customFormat="false" ht="12.75" hidden="false" customHeight="false" outlineLevel="0" collapsed="false">
      <c r="A6297" s="0" t="s">
        <v>72</v>
      </c>
      <c r="B6297" s="0" t="s">
        <v>80</v>
      </c>
      <c r="C6297" s="0" t="s">
        <v>108</v>
      </c>
      <c r="D6297" s="116" t="n">
        <v>43770</v>
      </c>
      <c r="E6297" s="158" t="n">
        <v>43800</v>
      </c>
      <c r="F6297" s="0" t="n">
        <v>2756518</v>
      </c>
      <c r="G6297" s="151" t="s">
        <v>111</v>
      </c>
      <c r="H6297" s="151" t="s">
        <v>111</v>
      </c>
      <c r="I6297" s="152" t="s">
        <v>109</v>
      </c>
    </row>
    <row r="6298" customFormat="false" ht="12.75" hidden="false" customHeight="false" outlineLevel="0" collapsed="false">
      <c r="A6298" s="0" t="s">
        <v>59</v>
      </c>
      <c r="B6298" s="0" t="s">
        <v>110</v>
      </c>
      <c r="C6298" s="0" t="s">
        <v>108</v>
      </c>
      <c r="D6298" s="116" t="n">
        <v>43800</v>
      </c>
      <c r="E6298" s="0" t="n">
        <v>0.91</v>
      </c>
      <c r="F6298" s="0" t="n">
        <v>3133100</v>
      </c>
      <c r="G6298" s="151" t="s">
        <v>111</v>
      </c>
      <c r="H6298" s="151" t="s">
        <v>111</v>
      </c>
      <c r="I6298" s="152" t="s">
        <v>112</v>
      </c>
    </row>
    <row r="6299" customFormat="false" ht="12.75" hidden="false" customHeight="false" outlineLevel="0" collapsed="false">
      <c r="A6299" s="0" t="s">
        <v>59</v>
      </c>
      <c r="B6299" s="0" t="s">
        <v>113</v>
      </c>
      <c r="C6299" s="0" t="s">
        <v>108</v>
      </c>
      <c r="D6299" s="116" t="n">
        <v>43800</v>
      </c>
      <c r="E6299" s="0" t="n">
        <v>0.05</v>
      </c>
      <c r="F6299" s="0" t="n">
        <v>3133101</v>
      </c>
      <c r="G6299" s="151" t="s">
        <v>111</v>
      </c>
      <c r="H6299" s="151" t="s">
        <v>111</v>
      </c>
      <c r="I6299" s="152" t="s">
        <v>112</v>
      </c>
    </row>
    <row r="6300" customFormat="false" ht="12.75" hidden="false" customHeight="false" outlineLevel="0" collapsed="false">
      <c r="A6300" s="0" t="s">
        <v>60</v>
      </c>
      <c r="B6300" s="0" t="s">
        <v>110</v>
      </c>
      <c r="C6300" s="0" t="s">
        <v>108</v>
      </c>
      <c r="D6300" s="116" t="n">
        <v>43800</v>
      </c>
      <c r="E6300" s="0" t="n">
        <v>0.91</v>
      </c>
      <c r="F6300" s="0" t="n">
        <v>3133102</v>
      </c>
      <c r="G6300" s="151" t="s">
        <v>111</v>
      </c>
      <c r="H6300" s="151" t="s">
        <v>111</v>
      </c>
      <c r="I6300" s="152" t="s">
        <v>112</v>
      </c>
    </row>
    <row r="6301" customFormat="false" ht="12.75" hidden="false" customHeight="false" outlineLevel="0" collapsed="false">
      <c r="A6301" s="0" t="s">
        <v>60</v>
      </c>
      <c r="B6301" s="0" t="s">
        <v>113</v>
      </c>
      <c r="C6301" s="0" t="s">
        <v>108</v>
      </c>
      <c r="D6301" s="116" t="n">
        <v>43800</v>
      </c>
      <c r="E6301" s="0" t="n">
        <v>0.29</v>
      </c>
      <c r="F6301" s="0" t="n">
        <v>3133103</v>
      </c>
      <c r="G6301" s="151" t="s">
        <v>111</v>
      </c>
      <c r="H6301" s="151" t="s">
        <v>111</v>
      </c>
      <c r="I6301" s="152" t="s">
        <v>112</v>
      </c>
    </row>
    <row r="6302" customFormat="false" ht="12.75" hidden="false" customHeight="false" outlineLevel="0" collapsed="false">
      <c r="A6302" s="0" t="s">
        <v>61</v>
      </c>
      <c r="B6302" s="0" t="s">
        <v>110</v>
      </c>
      <c r="C6302" s="0" t="s">
        <v>108</v>
      </c>
      <c r="D6302" s="116" t="n">
        <v>43800</v>
      </c>
      <c r="E6302" s="0" t="n">
        <v>0.91</v>
      </c>
      <c r="F6302" s="0" t="n">
        <v>3133104</v>
      </c>
      <c r="G6302" s="151" t="s">
        <v>111</v>
      </c>
      <c r="H6302" s="151" t="s">
        <v>111</v>
      </c>
      <c r="I6302" s="152" t="s">
        <v>112</v>
      </c>
    </row>
    <row r="6303" customFormat="false" ht="12.75" hidden="false" customHeight="false" outlineLevel="0" collapsed="false">
      <c r="A6303" s="0" t="s">
        <v>61</v>
      </c>
      <c r="B6303" s="0" t="s">
        <v>113</v>
      </c>
      <c r="C6303" s="0" t="s">
        <v>108</v>
      </c>
      <c r="D6303" s="116" t="n">
        <v>43800</v>
      </c>
      <c r="E6303" s="0" t="n">
        <v>0.05</v>
      </c>
      <c r="F6303" s="0" t="n">
        <v>3133105</v>
      </c>
      <c r="G6303" s="151" t="s">
        <v>111</v>
      </c>
      <c r="H6303" s="151" t="s">
        <v>111</v>
      </c>
      <c r="I6303" s="152" t="s">
        <v>112</v>
      </c>
    </row>
    <row r="6304" customFormat="false" ht="12.75" hidden="false" customHeight="false" outlineLevel="0" collapsed="false">
      <c r="A6304" s="0" t="s">
        <v>62</v>
      </c>
      <c r="B6304" s="0" t="s">
        <v>110</v>
      </c>
      <c r="C6304" s="0" t="s">
        <v>108</v>
      </c>
      <c r="D6304" s="116" t="n">
        <v>43800</v>
      </c>
      <c r="E6304" s="0" t="n">
        <v>0.91</v>
      </c>
      <c r="F6304" s="0" t="n">
        <v>3133106</v>
      </c>
      <c r="G6304" s="151" t="s">
        <v>111</v>
      </c>
      <c r="H6304" s="151" t="s">
        <v>111</v>
      </c>
      <c r="I6304" s="152" t="s">
        <v>112</v>
      </c>
    </row>
    <row r="6305" customFormat="false" ht="12.75" hidden="false" customHeight="false" outlineLevel="0" collapsed="false">
      <c r="A6305" s="0" t="s">
        <v>62</v>
      </c>
      <c r="B6305" s="0" t="s">
        <v>113</v>
      </c>
      <c r="C6305" s="0" t="s">
        <v>108</v>
      </c>
      <c r="D6305" s="116" t="n">
        <v>43800</v>
      </c>
      <c r="E6305" s="0" t="n">
        <v>0.29</v>
      </c>
      <c r="F6305" s="0" t="n">
        <v>3133107</v>
      </c>
      <c r="G6305" s="151" t="s">
        <v>111</v>
      </c>
      <c r="H6305" s="151" t="s">
        <v>111</v>
      </c>
      <c r="I6305" s="152" t="s">
        <v>112</v>
      </c>
    </row>
    <row r="6306" customFormat="false" ht="12.75" hidden="false" customHeight="false" outlineLevel="0" collapsed="false">
      <c r="A6306" s="0" t="s">
        <v>49</v>
      </c>
      <c r="B6306" s="0" t="s">
        <v>110</v>
      </c>
      <c r="C6306" s="0" t="s">
        <v>108</v>
      </c>
      <c r="D6306" s="116" t="n">
        <v>43800</v>
      </c>
      <c r="E6306" s="0" t="n">
        <v>0.77</v>
      </c>
      <c r="F6306" s="0" t="n">
        <v>3133108</v>
      </c>
      <c r="G6306" s="151" t="s">
        <v>111</v>
      </c>
      <c r="H6306" s="151" t="s">
        <v>111</v>
      </c>
      <c r="I6306" s="152" t="s">
        <v>112</v>
      </c>
    </row>
    <row r="6307" customFormat="false" ht="12.75" hidden="false" customHeight="false" outlineLevel="0" collapsed="false">
      <c r="A6307" s="0" t="s">
        <v>49</v>
      </c>
      <c r="B6307" s="0" t="s">
        <v>113</v>
      </c>
      <c r="C6307" s="0" t="s">
        <v>108</v>
      </c>
      <c r="D6307" s="116" t="n">
        <v>43800</v>
      </c>
      <c r="E6307" s="0" t="n">
        <v>0.05</v>
      </c>
      <c r="F6307" s="0" t="n">
        <v>3133109</v>
      </c>
      <c r="G6307" s="151" t="s">
        <v>111</v>
      </c>
      <c r="H6307" s="151" t="s">
        <v>111</v>
      </c>
      <c r="I6307" s="152" t="s">
        <v>112</v>
      </c>
    </row>
    <row r="6308" customFormat="false" ht="12.75" hidden="false" customHeight="false" outlineLevel="0" collapsed="false">
      <c r="A6308" s="0" t="s">
        <v>50</v>
      </c>
      <c r="B6308" s="0" t="s">
        <v>110</v>
      </c>
      <c r="C6308" s="0" t="s">
        <v>108</v>
      </c>
      <c r="D6308" s="116" t="n">
        <v>43800</v>
      </c>
      <c r="E6308" s="0" t="n">
        <v>0.98</v>
      </c>
      <c r="F6308" s="0" t="n">
        <v>3133110</v>
      </c>
      <c r="G6308" s="151" t="s">
        <v>111</v>
      </c>
      <c r="H6308" s="151" t="s">
        <v>111</v>
      </c>
      <c r="I6308" s="152" t="s">
        <v>112</v>
      </c>
    </row>
    <row r="6309" customFormat="false" ht="12.75" hidden="false" customHeight="false" outlineLevel="0" collapsed="false">
      <c r="A6309" s="0" t="s">
        <v>50</v>
      </c>
      <c r="B6309" s="0" t="s">
        <v>113</v>
      </c>
      <c r="C6309" s="0" t="s">
        <v>108</v>
      </c>
      <c r="D6309" s="116" t="n">
        <v>43800</v>
      </c>
      <c r="E6309" s="0" t="n">
        <v>-0.13</v>
      </c>
      <c r="F6309" s="0" t="n">
        <v>3133111</v>
      </c>
      <c r="G6309" s="151" t="s">
        <v>111</v>
      </c>
      <c r="H6309" s="151" t="s">
        <v>111</v>
      </c>
      <c r="I6309" s="152" t="s">
        <v>112</v>
      </c>
    </row>
    <row r="6310" customFormat="false" ht="12.75" hidden="false" customHeight="false" outlineLevel="0" collapsed="false">
      <c r="A6310" s="0" t="s">
        <v>51</v>
      </c>
      <c r="B6310" s="0" t="s">
        <v>110</v>
      </c>
      <c r="C6310" s="0" t="s">
        <v>108</v>
      </c>
      <c r="D6310" s="116" t="n">
        <v>43800</v>
      </c>
      <c r="E6310" s="0" t="n">
        <v>0.98</v>
      </c>
      <c r="F6310" s="0" t="n">
        <v>3133112</v>
      </c>
      <c r="G6310" s="151" t="s">
        <v>111</v>
      </c>
      <c r="H6310" s="151" t="s">
        <v>111</v>
      </c>
      <c r="I6310" s="152" t="s">
        <v>112</v>
      </c>
    </row>
    <row r="6311" customFormat="false" ht="12.75" hidden="false" customHeight="false" outlineLevel="0" collapsed="false">
      <c r="A6311" s="0" t="s">
        <v>51</v>
      </c>
      <c r="B6311" s="0" t="s">
        <v>113</v>
      </c>
      <c r="C6311" s="0" t="s">
        <v>108</v>
      </c>
      <c r="D6311" s="116" t="n">
        <v>43800</v>
      </c>
      <c r="E6311" s="0" t="n">
        <v>0.25</v>
      </c>
      <c r="F6311" s="0" t="n">
        <v>3133113</v>
      </c>
      <c r="G6311" s="151" t="s">
        <v>111</v>
      </c>
      <c r="H6311" s="151" t="s">
        <v>111</v>
      </c>
      <c r="I6311" s="152" t="s">
        <v>112</v>
      </c>
    </row>
    <row r="6312" customFormat="false" ht="12.75" hidden="false" customHeight="false" outlineLevel="0" collapsed="false">
      <c r="A6312" s="0" t="s">
        <v>52</v>
      </c>
      <c r="B6312" s="0" t="s">
        <v>110</v>
      </c>
      <c r="C6312" s="0" t="s">
        <v>108</v>
      </c>
      <c r="D6312" s="116" t="n">
        <v>43800</v>
      </c>
      <c r="E6312" s="0" t="n">
        <v>0.98</v>
      </c>
      <c r="F6312" s="0" t="n">
        <v>3133114</v>
      </c>
      <c r="G6312" s="151" t="s">
        <v>111</v>
      </c>
      <c r="H6312" s="151" t="s">
        <v>111</v>
      </c>
      <c r="I6312" s="152" t="s">
        <v>112</v>
      </c>
    </row>
    <row r="6313" customFormat="false" ht="12.75" hidden="false" customHeight="false" outlineLevel="0" collapsed="false">
      <c r="A6313" s="0" t="s">
        <v>52</v>
      </c>
      <c r="B6313" s="0" t="s">
        <v>113</v>
      </c>
      <c r="C6313" s="0" t="s">
        <v>108</v>
      </c>
      <c r="D6313" s="116" t="n">
        <v>43800</v>
      </c>
      <c r="E6313" s="0" t="n">
        <v>-0.05</v>
      </c>
      <c r="F6313" s="0" t="n">
        <v>3133115</v>
      </c>
      <c r="G6313" s="151" t="s">
        <v>111</v>
      </c>
      <c r="H6313" s="151" t="s">
        <v>111</v>
      </c>
      <c r="I6313" s="152" t="s">
        <v>112</v>
      </c>
    </row>
    <row r="6314" customFormat="false" ht="12.75" hidden="false" customHeight="false" outlineLevel="0" collapsed="false">
      <c r="A6314" s="0" t="s">
        <v>17</v>
      </c>
      <c r="B6314" s="0" t="s">
        <v>110</v>
      </c>
      <c r="C6314" s="0" t="s">
        <v>108</v>
      </c>
      <c r="D6314" s="116" t="n">
        <v>43800</v>
      </c>
      <c r="E6314" s="0" t="n">
        <v>0</v>
      </c>
      <c r="F6314" s="0" t="n">
        <v>3133116</v>
      </c>
      <c r="G6314" s="151" t="s">
        <v>111</v>
      </c>
      <c r="H6314" s="151" t="s">
        <v>111</v>
      </c>
      <c r="I6314" s="152" t="s">
        <v>112</v>
      </c>
    </row>
    <row r="6315" customFormat="false" ht="12.75" hidden="false" customHeight="false" outlineLevel="0" collapsed="false">
      <c r="A6315" s="0" t="s">
        <v>17</v>
      </c>
      <c r="B6315" s="0" t="s">
        <v>113</v>
      </c>
      <c r="C6315" s="0" t="s">
        <v>108</v>
      </c>
      <c r="D6315" s="116" t="n">
        <v>43800</v>
      </c>
      <c r="E6315" s="0" t="n">
        <v>0</v>
      </c>
      <c r="F6315" s="0" t="n">
        <v>3133117</v>
      </c>
      <c r="G6315" s="151" t="s">
        <v>111</v>
      </c>
      <c r="H6315" s="151" t="s">
        <v>111</v>
      </c>
      <c r="I6315" s="152" t="s">
        <v>112</v>
      </c>
    </row>
    <row r="6316" customFormat="false" ht="12.75" hidden="false" customHeight="false" outlineLevel="0" collapsed="false">
      <c r="A6316" s="0" t="s">
        <v>18</v>
      </c>
      <c r="B6316" s="0" t="s">
        <v>110</v>
      </c>
      <c r="C6316" s="0" t="s">
        <v>108</v>
      </c>
      <c r="D6316" s="116" t="n">
        <v>43800</v>
      </c>
      <c r="E6316" s="0" t="n">
        <v>0</v>
      </c>
      <c r="F6316" s="0" t="n">
        <v>3133118</v>
      </c>
      <c r="G6316" s="151" t="s">
        <v>111</v>
      </c>
      <c r="H6316" s="151" t="s">
        <v>111</v>
      </c>
      <c r="I6316" s="152" t="s">
        <v>112</v>
      </c>
    </row>
    <row r="6317" customFormat="false" ht="12.75" hidden="false" customHeight="false" outlineLevel="0" collapsed="false">
      <c r="A6317" s="0" t="s">
        <v>18</v>
      </c>
      <c r="B6317" s="0" t="s">
        <v>113</v>
      </c>
      <c r="C6317" s="0" t="s">
        <v>108</v>
      </c>
      <c r="D6317" s="116" t="n">
        <v>43800</v>
      </c>
      <c r="E6317" s="0" t="n">
        <v>0</v>
      </c>
      <c r="F6317" s="0" t="n">
        <v>3133119</v>
      </c>
      <c r="G6317" s="151" t="s">
        <v>111</v>
      </c>
      <c r="H6317" s="151" t="s">
        <v>111</v>
      </c>
      <c r="I6317" s="152" t="s">
        <v>112</v>
      </c>
    </row>
    <row r="6318" customFormat="false" ht="12.75" hidden="false" customHeight="false" outlineLevel="0" collapsed="false">
      <c r="A6318" s="0" t="s">
        <v>19</v>
      </c>
      <c r="B6318" s="0" t="s">
        <v>110</v>
      </c>
      <c r="C6318" s="0" t="s">
        <v>108</v>
      </c>
      <c r="D6318" s="116" t="n">
        <v>43800</v>
      </c>
      <c r="E6318" s="0" t="n">
        <v>0</v>
      </c>
      <c r="F6318" s="0" t="n">
        <v>3133120</v>
      </c>
      <c r="G6318" s="151" t="s">
        <v>111</v>
      </c>
      <c r="H6318" s="151" t="s">
        <v>111</v>
      </c>
      <c r="I6318" s="152" t="s">
        <v>112</v>
      </c>
    </row>
    <row r="6319" customFormat="false" ht="12.75" hidden="false" customHeight="false" outlineLevel="0" collapsed="false">
      <c r="A6319" s="0" t="s">
        <v>19</v>
      </c>
      <c r="B6319" s="0" t="s">
        <v>113</v>
      </c>
      <c r="C6319" s="0" t="s">
        <v>108</v>
      </c>
      <c r="D6319" s="116" t="n">
        <v>43800</v>
      </c>
      <c r="E6319" s="0" t="n">
        <v>0</v>
      </c>
      <c r="F6319" s="0" t="n">
        <v>3133121</v>
      </c>
      <c r="G6319" s="151" t="s">
        <v>111</v>
      </c>
      <c r="H6319" s="151" t="s">
        <v>111</v>
      </c>
      <c r="I6319" s="152" t="s">
        <v>112</v>
      </c>
    </row>
    <row r="6320" customFormat="false" ht="12.75" hidden="false" customHeight="false" outlineLevel="0" collapsed="false">
      <c r="A6320" s="0" t="s">
        <v>21</v>
      </c>
      <c r="B6320" s="0" t="s">
        <v>110</v>
      </c>
      <c r="C6320" s="0" t="s">
        <v>108</v>
      </c>
      <c r="D6320" s="116" t="n">
        <v>43800</v>
      </c>
      <c r="E6320" s="0" t="n">
        <v>0</v>
      </c>
      <c r="F6320" s="0" t="n">
        <v>3133122</v>
      </c>
      <c r="G6320" s="151" t="s">
        <v>111</v>
      </c>
      <c r="H6320" s="151" t="s">
        <v>111</v>
      </c>
      <c r="I6320" s="152" t="s">
        <v>112</v>
      </c>
    </row>
    <row r="6321" customFormat="false" ht="12.75" hidden="false" customHeight="false" outlineLevel="0" collapsed="false">
      <c r="A6321" s="0" t="s">
        <v>21</v>
      </c>
      <c r="B6321" s="0" t="s">
        <v>113</v>
      </c>
      <c r="C6321" s="0" t="s">
        <v>108</v>
      </c>
      <c r="D6321" s="116" t="n">
        <v>43800</v>
      </c>
      <c r="E6321" s="0" t="n">
        <v>0</v>
      </c>
      <c r="F6321" s="0" t="n">
        <v>3133123</v>
      </c>
      <c r="G6321" s="151" t="s">
        <v>111</v>
      </c>
      <c r="H6321" s="151" t="s">
        <v>111</v>
      </c>
      <c r="I6321" s="152" t="s">
        <v>112</v>
      </c>
    </row>
    <row r="6322" customFormat="false" ht="12.75" hidden="false" customHeight="false" outlineLevel="0" collapsed="false">
      <c r="A6322" s="0" t="s">
        <v>73</v>
      </c>
      <c r="B6322" s="0" t="s">
        <v>80</v>
      </c>
      <c r="C6322" s="0" t="s">
        <v>108</v>
      </c>
      <c r="D6322" s="116" t="n">
        <v>43800</v>
      </c>
      <c r="E6322" s="0" t="n">
        <v>0.05</v>
      </c>
      <c r="F6322" s="0" t="n">
        <v>3133124</v>
      </c>
      <c r="G6322" s="151" t="s">
        <v>111</v>
      </c>
      <c r="H6322" s="151" t="s">
        <v>111</v>
      </c>
      <c r="I6322" s="152" t="s">
        <v>112</v>
      </c>
    </row>
    <row r="6323" customFormat="false" ht="12.75" hidden="false" customHeight="false" outlineLevel="0" collapsed="false">
      <c r="A6323" s="0" t="s">
        <v>74</v>
      </c>
      <c r="B6323" s="0" t="s">
        <v>80</v>
      </c>
      <c r="C6323" s="0" t="s">
        <v>108</v>
      </c>
      <c r="D6323" s="116" t="n">
        <v>43800</v>
      </c>
      <c r="E6323" s="0" t="n">
        <v>0.25</v>
      </c>
      <c r="F6323" s="0" t="n">
        <v>3133125</v>
      </c>
      <c r="G6323" s="151" t="s">
        <v>111</v>
      </c>
      <c r="H6323" s="151" t="s">
        <v>111</v>
      </c>
      <c r="I6323" s="152" t="s">
        <v>112</v>
      </c>
    </row>
    <row r="6324" customFormat="false" ht="12.75" hidden="false" customHeight="false" outlineLevel="0" collapsed="false">
      <c r="A6324" s="0" t="s">
        <v>75</v>
      </c>
      <c r="B6324" s="0" t="s">
        <v>80</v>
      </c>
      <c r="C6324" s="0" t="s">
        <v>108</v>
      </c>
      <c r="D6324" s="116" t="n">
        <v>43800</v>
      </c>
      <c r="E6324" s="0" t="n">
        <v>-0.05</v>
      </c>
      <c r="F6324" s="0" t="n">
        <v>3133126</v>
      </c>
      <c r="G6324" s="151" t="s">
        <v>111</v>
      </c>
      <c r="H6324" s="151" t="s">
        <v>111</v>
      </c>
      <c r="I6324" s="152" t="s">
        <v>112</v>
      </c>
    </row>
    <row r="6325" customFormat="false" ht="12.75" hidden="false" customHeight="false" outlineLevel="0" collapsed="false">
      <c r="A6325" s="0" t="s">
        <v>76</v>
      </c>
      <c r="B6325" s="0" t="s">
        <v>80</v>
      </c>
      <c r="C6325" s="0" t="s">
        <v>108</v>
      </c>
      <c r="D6325" s="116" t="n">
        <v>43800</v>
      </c>
      <c r="E6325" s="0" t="n">
        <v>0.25</v>
      </c>
      <c r="F6325" s="0" t="n">
        <v>3133127</v>
      </c>
      <c r="G6325" s="151" t="s">
        <v>111</v>
      </c>
      <c r="H6325" s="151" t="s">
        <v>111</v>
      </c>
      <c r="I6325" s="152" t="s">
        <v>112</v>
      </c>
    </row>
    <row r="6326" customFormat="false" ht="12.75" hidden="false" customHeight="false" outlineLevel="0" collapsed="false">
      <c r="A6326" s="0" t="s">
        <v>72</v>
      </c>
      <c r="B6326" s="0" t="s">
        <v>80</v>
      </c>
      <c r="C6326" s="0" t="s">
        <v>108</v>
      </c>
      <c r="D6326" s="116" t="n">
        <v>43800</v>
      </c>
      <c r="E6326" s="158" t="n">
        <v>43831</v>
      </c>
      <c r="F6326" s="0" t="n">
        <v>2756547</v>
      </c>
      <c r="G6326" s="151" t="s">
        <v>111</v>
      </c>
      <c r="H6326" s="151" t="s">
        <v>111</v>
      </c>
      <c r="I6326" s="152" t="s">
        <v>109</v>
      </c>
    </row>
    <row r="6327" customFormat="false" ht="12.75" hidden="false" customHeight="false" outlineLevel="0" collapsed="false">
      <c r="A6327" s="0" t="s">
        <v>59</v>
      </c>
      <c r="B6327" s="0" t="s">
        <v>110</v>
      </c>
      <c r="C6327" s="0" t="s">
        <v>108</v>
      </c>
      <c r="D6327" s="116" t="n">
        <v>43831</v>
      </c>
      <c r="E6327" s="0" t="n">
        <v>1.215</v>
      </c>
      <c r="F6327" s="0" t="n">
        <v>3133100</v>
      </c>
      <c r="G6327" s="151" t="s">
        <v>111</v>
      </c>
      <c r="H6327" s="151" t="s">
        <v>111</v>
      </c>
      <c r="I6327" s="152" t="s">
        <v>112</v>
      </c>
    </row>
    <row r="6328" customFormat="false" ht="12.75" hidden="false" customHeight="false" outlineLevel="0" collapsed="false">
      <c r="A6328" s="0" t="s">
        <v>59</v>
      </c>
      <c r="B6328" s="0" t="s">
        <v>113</v>
      </c>
      <c r="C6328" s="0" t="s">
        <v>108</v>
      </c>
      <c r="D6328" s="116" t="n">
        <v>43831</v>
      </c>
      <c r="E6328" s="0" t="n">
        <v>0.05</v>
      </c>
      <c r="F6328" s="0" t="n">
        <v>3133101</v>
      </c>
      <c r="G6328" s="151" t="s">
        <v>111</v>
      </c>
      <c r="H6328" s="151" t="s">
        <v>111</v>
      </c>
      <c r="I6328" s="152" t="s">
        <v>112</v>
      </c>
    </row>
    <row r="6329" customFormat="false" ht="12.75" hidden="false" customHeight="false" outlineLevel="0" collapsed="false">
      <c r="A6329" s="0" t="s">
        <v>60</v>
      </c>
      <c r="B6329" s="0" t="s">
        <v>110</v>
      </c>
      <c r="C6329" s="0" t="s">
        <v>108</v>
      </c>
      <c r="D6329" s="116" t="n">
        <v>43831</v>
      </c>
      <c r="E6329" s="0" t="n">
        <v>1.215</v>
      </c>
      <c r="F6329" s="0" t="n">
        <v>3133102</v>
      </c>
      <c r="G6329" s="151" t="s">
        <v>111</v>
      </c>
      <c r="H6329" s="151" t="s">
        <v>111</v>
      </c>
      <c r="I6329" s="152" t="s">
        <v>112</v>
      </c>
    </row>
    <row r="6330" customFormat="false" ht="12.75" hidden="false" customHeight="false" outlineLevel="0" collapsed="false">
      <c r="A6330" s="0" t="s">
        <v>60</v>
      </c>
      <c r="B6330" s="0" t="s">
        <v>113</v>
      </c>
      <c r="C6330" s="0" t="s">
        <v>108</v>
      </c>
      <c r="D6330" s="116" t="n">
        <v>43831</v>
      </c>
      <c r="E6330" s="0" t="n">
        <v>0.32</v>
      </c>
      <c r="F6330" s="0" t="n">
        <v>3133103</v>
      </c>
      <c r="G6330" s="151" t="s">
        <v>111</v>
      </c>
      <c r="H6330" s="151" t="s">
        <v>111</v>
      </c>
      <c r="I6330" s="152" t="s">
        <v>112</v>
      </c>
    </row>
    <row r="6331" customFormat="false" ht="12.75" hidden="false" customHeight="false" outlineLevel="0" collapsed="false">
      <c r="A6331" s="0" t="s">
        <v>61</v>
      </c>
      <c r="B6331" s="0" t="s">
        <v>110</v>
      </c>
      <c r="C6331" s="0" t="s">
        <v>108</v>
      </c>
      <c r="D6331" s="116" t="n">
        <v>43831</v>
      </c>
      <c r="E6331" s="0" t="n">
        <v>1.215</v>
      </c>
      <c r="F6331" s="0" t="n">
        <v>3133104</v>
      </c>
      <c r="G6331" s="151" t="s">
        <v>111</v>
      </c>
      <c r="H6331" s="151" t="s">
        <v>111</v>
      </c>
      <c r="I6331" s="152" t="s">
        <v>112</v>
      </c>
    </row>
    <row r="6332" customFormat="false" ht="12.75" hidden="false" customHeight="false" outlineLevel="0" collapsed="false">
      <c r="A6332" s="0" t="s">
        <v>61</v>
      </c>
      <c r="B6332" s="0" t="s">
        <v>113</v>
      </c>
      <c r="C6332" s="0" t="s">
        <v>108</v>
      </c>
      <c r="D6332" s="116" t="n">
        <v>43831</v>
      </c>
      <c r="E6332" s="0" t="n">
        <v>0.05</v>
      </c>
      <c r="F6332" s="0" t="n">
        <v>3133105</v>
      </c>
      <c r="G6332" s="151" t="s">
        <v>111</v>
      </c>
      <c r="H6332" s="151" t="s">
        <v>111</v>
      </c>
      <c r="I6332" s="152" t="s">
        <v>112</v>
      </c>
    </row>
    <row r="6333" customFormat="false" ht="12.75" hidden="false" customHeight="false" outlineLevel="0" collapsed="false">
      <c r="A6333" s="0" t="s">
        <v>62</v>
      </c>
      <c r="B6333" s="0" t="s">
        <v>110</v>
      </c>
      <c r="C6333" s="0" t="s">
        <v>108</v>
      </c>
      <c r="D6333" s="116" t="n">
        <v>43831</v>
      </c>
      <c r="E6333" s="0" t="n">
        <v>1.215</v>
      </c>
      <c r="F6333" s="0" t="n">
        <v>3133106</v>
      </c>
      <c r="G6333" s="151" t="s">
        <v>111</v>
      </c>
      <c r="H6333" s="151" t="s">
        <v>111</v>
      </c>
      <c r="I6333" s="152" t="s">
        <v>112</v>
      </c>
    </row>
    <row r="6334" customFormat="false" ht="12.75" hidden="false" customHeight="false" outlineLevel="0" collapsed="false">
      <c r="A6334" s="0" t="s">
        <v>62</v>
      </c>
      <c r="B6334" s="0" t="s">
        <v>113</v>
      </c>
      <c r="C6334" s="0" t="s">
        <v>108</v>
      </c>
      <c r="D6334" s="116" t="n">
        <v>43831</v>
      </c>
      <c r="E6334" s="0" t="n">
        <v>0.32</v>
      </c>
      <c r="F6334" s="0" t="n">
        <v>3133107</v>
      </c>
      <c r="G6334" s="151" t="s">
        <v>111</v>
      </c>
      <c r="H6334" s="151" t="s">
        <v>111</v>
      </c>
      <c r="I6334" s="152" t="s">
        <v>112</v>
      </c>
    </row>
    <row r="6335" customFormat="false" ht="12.75" hidden="false" customHeight="false" outlineLevel="0" collapsed="false">
      <c r="A6335" s="0" t="s">
        <v>49</v>
      </c>
      <c r="B6335" s="0" t="s">
        <v>110</v>
      </c>
      <c r="C6335" s="0" t="s">
        <v>108</v>
      </c>
      <c r="D6335" s="116" t="n">
        <v>43831</v>
      </c>
      <c r="E6335" s="0" t="n">
        <v>1.04</v>
      </c>
      <c r="F6335" s="0" t="n">
        <v>3133108</v>
      </c>
      <c r="G6335" s="151" t="s">
        <v>111</v>
      </c>
      <c r="H6335" s="151" t="s">
        <v>111</v>
      </c>
      <c r="I6335" s="152" t="s">
        <v>112</v>
      </c>
    </row>
    <row r="6336" customFormat="false" ht="12.75" hidden="false" customHeight="false" outlineLevel="0" collapsed="false">
      <c r="A6336" s="0" t="s">
        <v>49</v>
      </c>
      <c r="B6336" s="0" t="s">
        <v>113</v>
      </c>
      <c r="C6336" s="0" t="s">
        <v>108</v>
      </c>
      <c r="D6336" s="116" t="n">
        <v>43831</v>
      </c>
      <c r="E6336" s="0" t="n">
        <v>0.05</v>
      </c>
      <c r="F6336" s="0" t="n">
        <v>3133109</v>
      </c>
      <c r="G6336" s="151" t="s">
        <v>111</v>
      </c>
      <c r="H6336" s="151" t="s">
        <v>111</v>
      </c>
      <c r="I6336" s="152" t="s">
        <v>112</v>
      </c>
    </row>
    <row r="6337" customFormat="false" ht="12.75" hidden="false" customHeight="false" outlineLevel="0" collapsed="false">
      <c r="A6337" s="0" t="s">
        <v>50</v>
      </c>
      <c r="B6337" s="0" t="s">
        <v>110</v>
      </c>
      <c r="C6337" s="0" t="s">
        <v>108</v>
      </c>
      <c r="D6337" s="116" t="n">
        <v>43831</v>
      </c>
      <c r="E6337" s="0" t="n">
        <v>1.6</v>
      </c>
      <c r="F6337" s="0" t="n">
        <v>3133110</v>
      </c>
      <c r="G6337" s="151" t="s">
        <v>111</v>
      </c>
      <c r="H6337" s="151" t="s">
        <v>111</v>
      </c>
      <c r="I6337" s="152" t="s">
        <v>112</v>
      </c>
    </row>
    <row r="6338" customFormat="false" ht="12.75" hidden="false" customHeight="false" outlineLevel="0" collapsed="false">
      <c r="A6338" s="0" t="s">
        <v>50</v>
      </c>
      <c r="B6338" s="0" t="s">
        <v>113</v>
      </c>
      <c r="C6338" s="0" t="s">
        <v>108</v>
      </c>
      <c r="D6338" s="116" t="n">
        <v>43831</v>
      </c>
      <c r="E6338" s="0" t="n">
        <v>-0.25</v>
      </c>
      <c r="F6338" s="0" t="n">
        <v>3133111</v>
      </c>
      <c r="G6338" s="151" t="s">
        <v>111</v>
      </c>
      <c r="H6338" s="151" t="s">
        <v>111</v>
      </c>
      <c r="I6338" s="152" t="s">
        <v>112</v>
      </c>
    </row>
    <row r="6339" customFormat="false" ht="12.75" hidden="false" customHeight="false" outlineLevel="0" collapsed="false">
      <c r="A6339" s="0" t="s">
        <v>51</v>
      </c>
      <c r="B6339" s="0" t="s">
        <v>110</v>
      </c>
      <c r="C6339" s="0" t="s">
        <v>108</v>
      </c>
      <c r="D6339" s="116" t="n">
        <v>43831</v>
      </c>
      <c r="E6339" s="0" t="n">
        <v>1.6</v>
      </c>
      <c r="F6339" s="0" t="n">
        <v>3133112</v>
      </c>
      <c r="G6339" s="151" t="s">
        <v>111</v>
      </c>
      <c r="H6339" s="151" t="s">
        <v>111</v>
      </c>
      <c r="I6339" s="152" t="s">
        <v>112</v>
      </c>
    </row>
    <row r="6340" customFormat="false" ht="12.75" hidden="false" customHeight="false" outlineLevel="0" collapsed="false">
      <c r="A6340" s="0" t="s">
        <v>51</v>
      </c>
      <c r="B6340" s="0" t="s">
        <v>113</v>
      </c>
      <c r="C6340" s="0" t="s">
        <v>108</v>
      </c>
      <c r="D6340" s="116" t="n">
        <v>43831</v>
      </c>
      <c r="E6340" s="0" t="n">
        <v>0.45</v>
      </c>
      <c r="F6340" s="0" t="n">
        <v>3133113</v>
      </c>
      <c r="G6340" s="151" t="s">
        <v>111</v>
      </c>
      <c r="H6340" s="151" t="s">
        <v>111</v>
      </c>
      <c r="I6340" s="152" t="s">
        <v>112</v>
      </c>
    </row>
    <row r="6341" customFormat="false" ht="12.75" hidden="false" customHeight="false" outlineLevel="0" collapsed="false">
      <c r="A6341" s="0" t="s">
        <v>52</v>
      </c>
      <c r="B6341" s="0" t="s">
        <v>110</v>
      </c>
      <c r="C6341" s="0" t="s">
        <v>108</v>
      </c>
      <c r="D6341" s="116" t="n">
        <v>43831</v>
      </c>
      <c r="E6341" s="0" t="n">
        <v>1.6</v>
      </c>
      <c r="F6341" s="0" t="n">
        <v>3133114</v>
      </c>
      <c r="G6341" s="151" t="s">
        <v>111</v>
      </c>
      <c r="H6341" s="151" t="s">
        <v>111</v>
      </c>
      <c r="I6341" s="152" t="s">
        <v>112</v>
      </c>
    </row>
    <row r="6342" customFormat="false" ht="12.75" hidden="false" customHeight="false" outlineLevel="0" collapsed="false">
      <c r="A6342" s="0" t="s">
        <v>52</v>
      </c>
      <c r="B6342" s="0" t="s">
        <v>113</v>
      </c>
      <c r="C6342" s="0" t="s">
        <v>108</v>
      </c>
      <c r="D6342" s="116" t="n">
        <v>43831</v>
      </c>
      <c r="E6342" s="0" t="n">
        <v>-0.2</v>
      </c>
      <c r="F6342" s="0" t="n">
        <v>3133115</v>
      </c>
      <c r="G6342" s="151" t="s">
        <v>111</v>
      </c>
      <c r="H6342" s="151" t="s">
        <v>111</v>
      </c>
      <c r="I6342" s="152" t="s">
        <v>112</v>
      </c>
    </row>
    <row r="6343" customFormat="false" ht="12.75" hidden="false" customHeight="false" outlineLevel="0" collapsed="false">
      <c r="A6343" s="0" t="s">
        <v>17</v>
      </c>
      <c r="B6343" s="0" t="s">
        <v>110</v>
      </c>
      <c r="C6343" s="0" t="s">
        <v>108</v>
      </c>
      <c r="D6343" s="116" t="n">
        <v>43831</v>
      </c>
      <c r="E6343" s="0" t="n">
        <v>0</v>
      </c>
      <c r="F6343" s="0" t="n">
        <v>3133116</v>
      </c>
      <c r="G6343" s="151" t="s">
        <v>111</v>
      </c>
      <c r="H6343" s="151" t="s">
        <v>111</v>
      </c>
      <c r="I6343" s="152" t="s">
        <v>112</v>
      </c>
    </row>
    <row r="6344" customFormat="false" ht="12.75" hidden="false" customHeight="false" outlineLevel="0" collapsed="false">
      <c r="A6344" s="0" t="s">
        <v>17</v>
      </c>
      <c r="B6344" s="0" t="s">
        <v>113</v>
      </c>
      <c r="C6344" s="0" t="s">
        <v>108</v>
      </c>
      <c r="D6344" s="116" t="n">
        <v>43831</v>
      </c>
      <c r="E6344" s="0" t="n">
        <v>0</v>
      </c>
      <c r="F6344" s="0" t="n">
        <v>3133117</v>
      </c>
      <c r="G6344" s="151" t="s">
        <v>111</v>
      </c>
      <c r="H6344" s="151" t="s">
        <v>111</v>
      </c>
      <c r="I6344" s="152" t="s">
        <v>112</v>
      </c>
    </row>
    <row r="6345" customFormat="false" ht="12.75" hidden="false" customHeight="false" outlineLevel="0" collapsed="false">
      <c r="A6345" s="0" t="s">
        <v>18</v>
      </c>
      <c r="B6345" s="0" t="s">
        <v>110</v>
      </c>
      <c r="C6345" s="0" t="s">
        <v>108</v>
      </c>
      <c r="D6345" s="116" t="n">
        <v>43831</v>
      </c>
      <c r="E6345" s="0" t="n">
        <v>0</v>
      </c>
      <c r="F6345" s="0" t="n">
        <v>3133118</v>
      </c>
      <c r="G6345" s="151" t="s">
        <v>111</v>
      </c>
      <c r="H6345" s="151" t="s">
        <v>111</v>
      </c>
      <c r="I6345" s="152" t="s">
        <v>112</v>
      </c>
    </row>
    <row r="6346" customFormat="false" ht="12.75" hidden="false" customHeight="false" outlineLevel="0" collapsed="false">
      <c r="A6346" s="0" t="s">
        <v>18</v>
      </c>
      <c r="B6346" s="0" t="s">
        <v>113</v>
      </c>
      <c r="C6346" s="0" t="s">
        <v>108</v>
      </c>
      <c r="D6346" s="116" t="n">
        <v>43831</v>
      </c>
      <c r="E6346" s="0" t="n">
        <v>0</v>
      </c>
      <c r="F6346" s="0" t="n">
        <v>3133119</v>
      </c>
      <c r="G6346" s="151" t="s">
        <v>111</v>
      </c>
      <c r="H6346" s="151" t="s">
        <v>111</v>
      </c>
      <c r="I6346" s="152" t="s">
        <v>112</v>
      </c>
    </row>
    <row r="6347" customFormat="false" ht="12.75" hidden="false" customHeight="false" outlineLevel="0" collapsed="false">
      <c r="A6347" s="0" t="s">
        <v>19</v>
      </c>
      <c r="B6347" s="0" t="s">
        <v>110</v>
      </c>
      <c r="C6347" s="0" t="s">
        <v>108</v>
      </c>
      <c r="D6347" s="116" t="n">
        <v>43831</v>
      </c>
      <c r="E6347" s="0" t="n">
        <v>0</v>
      </c>
      <c r="F6347" s="0" t="n">
        <v>3133120</v>
      </c>
      <c r="G6347" s="151" t="s">
        <v>111</v>
      </c>
      <c r="H6347" s="151" t="s">
        <v>111</v>
      </c>
      <c r="I6347" s="152" t="s">
        <v>112</v>
      </c>
    </row>
    <row r="6348" customFormat="false" ht="12.75" hidden="false" customHeight="false" outlineLevel="0" collapsed="false">
      <c r="A6348" s="0" t="s">
        <v>19</v>
      </c>
      <c r="B6348" s="0" t="s">
        <v>113</v>
      </c>
      <c r="C6348" s="0" t="s">
        <v>108</v>
      </c>
      <c r="D6348" s="116" t="n">
        <v>43831</v>
      </c>
      <c r="E6348" s="0" t="n">
        <v>0</v>
      </c>
      <c r="F6348" s="0" t="n">
        <v>3133121</v>
      </c>
      <c r="G6348" s="151" t="s">
        <v>111</v>
      </c>
      <c r="H6348" s="151" t="s">
        <v>111</v>
      </c>
      <c r="I6348" s="152" t="s">
        <v>112</v>
      </c>
    </row>
    <row r="6349" customFormat="false" ht="12.75" hidden="false" customHeight="false" outlineLevel="0" collapsed="false">
      <c r="A6349" s="0" t="s">
        <v>21</v>
      </c>
      <c r="B6349" s="0" t="s">
        <v>110</v>
      </c>
      <c r="C6349" s="0" t="s">
        <v>108</v>
      </c>
      <c r="D6349" s="116" t="n">
        <v>43831</v>
      </c>
      <c r="E6349" s="0" t="n">
        <v>0</v>
      </c>
      <c r="F6349" s="0" t="n">
        <v>3133122</v>
      </c>
      <c r="G6349" s="151" t="s">
        <v>111</v>
      </c>
      <c r="H6349" s="151" t="s">
        <v>111</v>
      </c>
      <c r="I6349" s="152" t="s">
        <v>112</v>
      </c>
    </row>
    <row r="6350" customFormat="false" ht="12.75" hidden="false" customHeight="false" outlineLevel="0" collapsed="false">
      <c r="A6350" s="0" t="s">
        <v>21</v>
      </c>
      <c r="B6350" s="0" t="s">
        <v>113</v>
      </c>
      <c r="C6350" s="0" t="s">
        <v>108</v>
      </c>
      <c r="D6350" s="116" t="n">
        <v>43831</v>
      </c>
      <c r="E6350" s="0" t="n">
        <v>0</v>
      </c>
      <c r="F6350" s="0" t="n">
        <v>3133123</v>
      </c>
      <c r="G6350" s="151" t="s">
        <v>111</v>
      </c>
      <c r="H6350" s="151" t="s">
        <v>111</v>
      </c>
      <c r="I6350" s="152" t="s">
        <v>112</v>
      </c>
    </row>
    <row r="6351" customFormat="false" ht="12.75" hidden="false" customHeight="false" outlineLevel="0" collapsed="false">
      <c r="A6351" s="0" t="s">
        <v>73</v>
      </c>
      <c r="B6351" s="0" t="s">
        <v>80</v>
      </c>
      <c r="C6351" s="0" t="s">
        <v>108</v>
      </c>
      <c r="D6351" s="116" t="n">
        <v>43831</v>
      </c>
      <c r="E6351" s="0" t="n">
        <v>0.05</v>
      </c>
      <c r="F6351" s="0" t="n">
        <v>3133124</v>
      </c>
      <c r="G6351" s="151" t="s">
        <v>111</v>
      </c>
      <c r="H6351" s="151" t="s">
        <v>111</v>
      </c>
      <c r="I6351" s="152" t="s">
        <v>112</v>
      </c>
    </row>
    <row r="6352" customFormat="false" ht="12.75" hidden="false" customHeight="false" outlineLevel="0" collapsed="false">
      <c r="A6352" s="0" t="s">
        <v>74</v>
      </c>
      <c r="B6352" s="0" t="s">
        <v>80</v>
      </c>
      <c r="C6352" s="0" t="s">
        <v>108</v>
      </c>
      <c r="D6352" s="116" t="n">
        <v>43831</v>
      </c>
      <c r="E6352" s="0" t="n">
        <v>0.45</v>
      </c>
      <c r="F6352" s="0" t="n">
        <v>3133125</v>
      </c>
      <c r="G6352" s="151" t="s">
        <v>111</v>
      </c>
      <c r="H6352" s="151" t="s">
        <v>111</v>
      </c>
      <c r="I6352" s="152" t="s">
        <v>112</v>
      </c>
    </row>
    <row r="6353" customFormat="false" ht="12.75" hidden="false" customHeight="false" outlineLevel="0" collapsed="false">
      <c r="A6353" s="0" t="s">
        <v>75</v>
      </c>
      <c r="B6353" s="0" t="s">
        <v>80</v>
      </c>
      <c r="C6353" s="0" t="s">
        <v>108</v>
      </c>
      <c r="D6353" s="116" t="n">
        <v>43831</v>
      </c>
      <c r="E6353" s="0" t="n">
        <v>-0.2</v>
      </c>
      <c r="F6353" s="0" t="n">
        <v>3133126</v>
      </c>
      <c r="G6353" s="151" t="s">
        <v>111</v>
      </c>
      <c r="H6353" s="151" t="s">
        <v>111</v>
      </c>
      <c r="I6353" s="152" t="s">
        <v>112</v>
      </c>
    </row>
    <row r="6354" customFormat="false" ht="12.75" hidden="false" customHeight="false" outlineLevel="0" collapsed="false">
      <c r="A6354" s="0" t="s">
        <v>76</v>
      </c>
      <c r="B6354" s="0" t="s">
        <v>80</v>
      </c>
      <c r="C6354" s="0" t="s">
        <v>108</v>
      </c>
      <c r="D6354" s="116" t="n">
        <v>43831</v>
      </c>
      <c r="E6354" s="0" t="n">
        <v>0.45</v>
      </c>
      <c r="F6354" s="0" t="n">
        <v>3133127</v>
      </c>
      <c r="G6354" s="151" t="s">
        <v>111</v>
      </c>
      <c r="H6354" s="151" t="s">
        <v>111</v>
      </c>
      <c r="I6354" s="152" t="s">
        <v>112</v>
      </c>
    </row>
    <row r="6355" customFormat="false" ht="12.75" hidden="false" customHeight="false" outlineLevel="0" collapsed="false">
      <c r="A6355" s="0" t="s">
        <v>72</v>
      </c>
      <c r="B6355" s="0" t="s">
        <v>80</v>
      </c>
      <c r="C6355" s="0" t="s">
        <v>108</v>
      </c>
      <c r="D6355" s="116" t="n">
        <v>43831</v>
      </c>
      <c r="E6355" s="158" t="n">
        <v>43862</v>
      </c>
      <c r="F6355" s="0" t="n">
        <v>2756525</v>
      </c>
      <c r="G6355" s="151" t="s">
        <v>111</v>
      </c>
      <c r="H6355" s="151" t="s">
        <v>111</v>
      </c>
      <c r="I6355" s="152" t="s">
        <v>109</v>
      </c>
    </row>
    <row r="6356" customFormat="false" ht="12.75" hidden="false" customHeight="false" outlineLevel="0" collapsed="false">
      <c r="A6356" s="0" t="s">
        <v>59</v>
      </c>
      <c r="B6356" s="0" t="s">
        <v>110</v>
      </c>
      <c r="C6356" s="0" t="s">
        <v>108</v>
      </c>
      <c r="D6356" s="116" t="n">
        <v>43862</v>
      </c>
      <c r="E6356" s="0" t="n">
        <v>1.215</v>
      </c>
      <c r="F6356" s="0" t="n">
        <v>3133100</v>
      </c>
      <c r="G6356" s="151" t="s">
        <v>111</v>
      </c>
      <c r="H6356" s="151" t="s">
        <v>111</v>
      </c>
      <c r="I6356" s="152" t="s">
        <v>112</v>
      </c>
    </row>
    <row r="6357" customFormat="false" ht="12.75" hidden="false" customHeight="false" outlineLevel="0" collapsed="false">
      <c r="A6357" s="0" t="s">
        <v>59</v>
      </c>
      <c r="B6357" s="0" t="s">
        <v>113</v>
      </c>
      <c r="C6357" s="0" t="s">
        <v>108</v>
      </c>
      <c r="D6357" s="116" t="n">
        <v>43862</v>
      </c>
      <c r="E6357" s="0" t="n">
        <v>0.05</v>
      </c>
      <c r="F6357" s="0" t="n">
        <v>3133101</v>
      </c>
      <c r="G6357" s="151" t="s">
        <v>111</v>
      </c>
      <c r="H6357" s="151" t="s">
        <v>111</v>
      </c>
      <c r="I6357" s="152" t="s">
        <v>112</v>
      </c>
    </row>
    <row r="6358" customFormat="false" ht="12.75" hidden="false" customHeight="false" outlineLevel="0" collapsed="false">
      <c r="A6358" s="0" t="s">
        <v>60</v>
      </c>
      <c r="B6358" s="0" t="s">
        <v>110</v>
      </c>
      <c r="C6358" s="0" t="s">
        <v>108</v>
      </c>
      <c r="D6358" s="116" t="n">
        <v>43862</v>
      </c>
      <c r="E6358" s="0" t="n">
        <v>1.215</v>
      </c>
      <c r="F6358" s="0" t="n">
        <v>3133102</v>
      </c>
      <c r="G6358" s="151" t="s">
        <v>111</v>
      </c>
      <c r="H6358" s="151" t="s">
        <v>111</v>
      </c>
      <c r="I6358" s="152" t="s">
        <v>112</v>
      </c>
    </row>
    <row r="6359" customFormat="false" ht="12.75" hidden="false" customHeight="false" outlineLevel="0" collapsed="false">
      <c r="A6359" s="0" t="s">
        <v>60</v>
      </c>
      <c r="B6359" s="0" t="s">
        <v>113</v>
      </c>
      <c r="C6359" s="0" t="s">
        <v>108</v>
      </c>
      <c r="D6359" s="116" t="n">
        <v>43862</v>
      </c>
      <c r="E6359" s="0" t="n">
        <v>0.32</v>
      </c>
      <c r="F6359" s="0" t="n">
        <v>3133103</v>
      </c>
      <c r="G6359" s="151" t="s">
        <v>111</v>
      </c>
      <c r="H6359" s="151" t="s">
        <v>111</v>
      </c>
      <c r="I6359" s="152" t="s">
        <v>112</v>
      </c>
    </row>
    <row r="6360" customFormat="false" ht="12.75" hidden="false" customHeight="false" outlineLevel="0" collapsed="false">
      <c r="A6360" s="0" t="s">
        <v>61</v>
      </c>
      <c r="B6360" s="0" t="s">
        <v>110</v>
      </c>
      <c r="C6360" s="0" t="s">
        <v>108</v>
      </c>
      <c r="D6360" s="116" t="n">
        <v>43862</v>
      </c>
      <c r="E6360" s="0" t="n">
        <v>1.215</v>
      </c>
      <c r="F6360" s="0" t="n">
        <v>3133104</v>
      </c>
      <c r="G6360" s="151" t="s">
        <v>111</v>
      </c>
      <c r="H6360" s="151" t="s">
        <v>111</v>
      </c>
      <c r="I6360" s="152" t="s">
        <v>112</v>
      </c>
    </row>
    <row r="6361" customFormat="false" ht="12.75" hidden="false" customHeight="false" outlineLevel="0" collapsed="false">
      <c r="A6361" s="0" t="s">
        <v>61</v>
      </c>
      <c r="B6361" s="0" t="s">
        <v>113</v>
      </c>
      <c r="C6361" s="0" t="s">
        <v>108</v>
      </c>
      <c r="D6361" s="116" t="n">
        <v>43862</v>
      </c>
      <c r="E6361" s="0" t="n">
        <v>0.05</v>
      </c>
      <c r="F6361" s="0" t="n">
        <v>3133105</v>
      </c>
      <c r="G6361" s="151" t="s">
        <v>111</v>
      </c>
      <c r="H6361" s="151" t="s">
        <v>111</v>
      </c>
      <c r="I6361" s="152" t="s">
        <v>112</v>
      </c>
    </row>
    <row r="6362" customFormat="false" ht="12.75" hidden="false" customHeight="false" outlineLevel="0" collapsed="false">
      <c r="A6362" s="0" t="s">
        <v>62</v>
      </c>
      <c r="B6362" s="0" t="s">
        <v>110</v>
      </c>
      <c r="C6362" s="0" t="s">
        <v>108</v>
      </c>
      <c r="D6362" s="116" t="n">
        <v>43862</v>
      </c>
      <c r="E6362" s="0" t="n">
        <v>1.215</v>
      </c>
      <c r="F6362" s="0" t="n">
        <v>3133106</v>
      </c>
      <c r="G6362" s="151" t="s">
        <v>111</v>
      </c>
      <c r="H6362" s="151" t="s">
        <v>111</v>
      </c>
      <c r="I6362" s="152" t="s">
        <v>112</v>
      </c>
    </row>
    <row r="6363" customFormat="false" ht="12.75" hidden="false" customHeight="false" outlineLevel="0" collapsed="false">
      <c r="A6363" s="0" t="s">
        <v>62</v>
      </c>
      <c r="B6363" s="0" t="s">
        <v>113</v>
      </c>
      <c r="C6363" s="0" t="s">
        <v>108</v>
      </c>
      <c r="D6363" s="116" t="n">
        <v>43862</v>
      </c>
      <c r="E6363" s="0" t="n">
        <v>0.32</v>
      </c>
      <c r="F6363" s="0" t="n">
        <v>3133107</v>
      </c>
      <c r="G6363" s="151" t="s">
        <v>111</v>
      </c>
      <c r="H6363" s="151" t="s">
        <v>111</v>
      </c>
      <c r="I6363" s="152" t="s">
        <v>112</v>
      </c>
    </row>
    <row r="6364" customFormat="false" ht="12.75" hidden="false" customHeight="false" outlineLevel="0" collapsed="false">
      <c r="A6364" s="0" t="s">
        <v>49</v>
      </c>
      <c r="B6364" s="0" t="s">
        <v>110</v>
      </c>
      <c r="C6364" s="0" t="s">
        <v>108</v>
      </c>
      <c r="D6364" s="116" t="n">
        <v>43862</v>
      </c>
      <c r="E6364" s="0" t="n">
        <v>1.04</v>
      </c>
      <c r="F6364" s="0" t="n">
        <v>3133108</v>
      </c>
      <c r="G6364" s="151" t="s">
        <v>111</v>
      </c>
      <c r="H6364" s="151" t="s">
        <v>111</v>
      </c>
      <c r="I6364" s="152" t="s">
        <v>112</v>
      </c>
    </row>
    <row r="6365" customFormat="false" ht="12.75" hidden="false" customHeight="false" outlineLevel="0" collapsed="false">
      <c r="A6365" s="0" t="s">
        <v>49</v>
      </c>
      <c r="B6365" s="0" t="s">
        <v>113</v>
      </c>
      <c r="C6365" s="0" t="s">
        <v>108</v>
      </c>
      <c r="D6365" s="116" t="n">
        <v>43862</v>
      </c>
      <c r="E6365" s="0" t="n">
        <v>0.05</v>
      </c>
      <c r="F6365" s="0" t="n">
        <v>3133109</v>
      </c>
      <c r="G6365" s="151" t="s">
        <v>111</v>
      </c>
      <c r="H6365" s="151" t="s">
        <v>111</v>
      </c>
      <c r="I6365" s="152" t="s">
        <v>112</v>
      </c>
    </row>
    <row r="6366" customFormat="false" ht="12.75" hidden="false" customHeight="false" outlineLevel="0" collapsed="false">
      <c r="A6366" s="0" t="s">
        <v>50</v>
      </c>
      <c r="B6366" s="0" t="s">
        <v>110</v>
      </c>
      <c r="C6366" s="0" t="s">
        <v>108</v>
      </c>
      <c r="D6366" s="116" t="n">
        <v>43862</v>
      </c>
      <c r="E6366" s="0" t="n">
        <v>1.6</v>
      </c>
      <c r="F6366" s="0" t="n">
        <v>3133110</v>
      </c>
      <c r="G6366" s="151" t="s">
        <v>111</v>
      </c>
      <c r="H6366" s="151" t="s">
        <v>111</v>
      </c>
      <c r="I6366" s="152" t="s">
        <v>112</v>
      </c>
    </row>
    <row r="6367" customFormat="false" ht="12.75" hidden="false" customHeight="false" outlineLevel="0" collapsed="false">
      <c r="A6367" s="0" t="s">
        <v>50</v>
      </c>
      <c r="B6367" s="0" t="s">
        <v>113</v>
      </c>
      <c r="C6367" s="0" t="s">
        <v>108</v>
      </c>
      <c r="D6367" s="116" t="n">
        <v>43862</v>
      </c>
      <c r="E6367" s="0" t="n">
        <v>-0.28</v>
      </c>
      <c r="F6367" s="0" t="n">
        <v>3133111</v>
      </c>
      <c r="G6367" s="151" t="s">
        <v>111</v>
      </c>
      <c r="H6367" s="151" t="s">
        <v>111</v>
      </c>
      <c r="I6367" s="152" t="s">
        <v>112</v>
      </c>
    </row>
    <row r="6368" customFormat="false" ht="12.75" hidden="false" customHeight="false" outlineLevel="0" collapsed="false">
      <c r="A6368" s="0" t="s">
        <v>51</v>
      </c>
      <c r="B6368" s="0" t="s">
        <v>110</v>
      </c>
      <c r="C6368" s="0" t="s">
        <v>108</v>
      </c>
      <c r="D6368" s="116" t="n">
        <v>43862</v>
      </c>
      <c r="E6368" s="0" t="n">
        <v>1.6</v>
      </c>
      <c r="F6368" s="0" t="n">
        <v>3133112</v>
      </c>
      <c r="G6368" s="151" t="s">
        <v>111</v>
      </c>
      <c r="H6368" s="151" t="s">
        <v>111</v>
      </c>
      <c r="I6368" s="152" t="s">
        <v>112</v>
      </c>
    </row>
    <row r="6369" customFormat="false" ht="12.75" hidden="false" customHeight="false" outlineLevel="0" collapsed="false">
      <c r="A6369" s="0" t="s">
        <v>51</v>
      </c>
      <c r="B6369" s="0" t="s">
        <v>113</v>
      </c>
      <c r="C6369" s="0" t="s">
        <v>108</v>
      </c>
      <c r="D6369" s="116" t="n">
        <v>43862</v>
      </c>
      <c r="E6369" s="0" t="n">
        <v>0.45</v>
      </c>
      <c r="F6369" s="0" t="n">
        <v>3133113</v>
      </c>
      <c r="G6369" s="151" t="s">
        <v>111</v>
      </c>
      <c r="H6369" s="151" t="s">
        <v>111</v>
      </c>
      <c r="I6369" s="152" t="s">
        <v>112</v>
      </c>
    </row>
    <row r="6370" customFormat="false" ht="12.75" hidden="false" customHeight="false" outlineLevel="0" collapsed="false">
      <c r="A6370" s="0" t="s">
        <v>52</v>
      </c>
      <c r="B6370" s="0" t="s">
        <v>110</v>
      </c>
      <c r="C6370" s="0" t="s">
        <v>108</v>
      </c>
      <c r="D6370" s="116" t="n">
        <v>43862</v>
      </c>
      <c r="E6370" s="0" t="n">
        <v>1.6</v>
      </c>
      <c r="F6370" s="0" t="n">
        <v>3133114</v>
      </c>
      <c r="G6370" s="151" t="s">
        <v>111</v>
      </c>
      <c r="H6370" s="151" t="s">
        <v>111</v>
      </c>
      <c r="I6370" s="152" t="s">
        <v>112</v>
      </c>
    </row>
    <row r="6371" customFormat="false" ht="12.75" hidden="false" customHeight="false" outlineLevel="0" collapsed="false">
      <c r="A6371" s="0" t="s">
        <v>52</v>
      </c>
      <c r="B6371" s="0" t="s">
        <v>113</v>
      </c>
      <c r="C6371" s="0" t="s">
        <v>108</v>
      </c>
      <c r="D6371" s="116" t="n">
        <v>43862</v>
      </c>
      <c r="E6371" s="0" t="n">
        <v>-0.2</v>
      </c>
      <c r="F6371" s="0" t="n">
        <v>3133115</v>
      </c>
      <c r="G6371" s="151" t="s">
        <v>111</v>
      </c>
      <c r="H6371" s="151" t="s">
        <v>111</v>
      </c>
      <c r="I6371" s="152" t="s">
        <v>112</v>
      </c>
    </row>
    <row r="6372" customFormat="false" ht="12.75" hidden="false" customHeight="false" outlineLevel="0" collapsed="false">
      <c r="A6372" s="0" t="s">
        <v>17</v>
      </c>
      <c r="B6372" s="0" t="s">
        <v>110</v>
      </c>
      <c r="C6372" s="0" t="s">
        <v>108</v>
      </c>
      <c r="D6372" s="116" t="n">
        <v>43862</v>
      </c>
      <c r="E6372" s="0" t="n">
        <v>0</v>
      </c>
      <c r="F6372" s="0" t="n">
        <v>3133116</v>
      </c>
      <c r="G6372" s="151" t="s">
        <v>111</v>
      </c>
      <c r="H6372" s="151" t="s">
        <v>111</v>
      </c>
      <c r="I6372" s="152" t="s">
        <v>112</v>
      </c>
    </row>
    <row r="6373" customFormat="false" ht="12.75" hidden="false" customHeight="false" outlineLevel="0" collapsed="false">
      <c r="A6373" s="0" t="s">
        <v>17</v>
      </c>
      <c r="B6373" s="0" t="s">
        <v>113</v>
      </c>
      <c r="C6373" s="0" t="s">
        <v>108</v>
      </c>
      <c r="D6373" s="116" t="n">
        <v>43862</v>
      </c>
      <c r="E6373" s="0" t="n">
        <v>0</v>
      </c>
      <c r="F6373" s="0" t="n">
        <v>3133117</v>
      </c>
      <c r="G6373" s="151" t="s">
        <v>111</v>
      </c>
      <c r="H6373" s="151" t="s">
        <v>111</v>
      </c>
      <c r="I6373" s="152" t="s">
        <v>112</v>
      </c>
    </row>
    <row r="6374" customFormat="false" ht="12.75" hidden="false" customHeight="false" outlineLevel="0" collapsed="false">
      <c r="A6374" s="0" t="s">
        <v>18</v>
      </c>
      <c r="B6374" s="0" t="s">
        <v>110</v>
      </c>
      <c r="C6374" s="0" t="s">
        <v>108</v>
      </c>
      <c r="D6374" s="116" t="n">
        <v>43862</v>
      </c>
      <c r="E6374" s="0" t="n">
        <v>0</v>
      </c>
      <c r="F6374" s="0" t="n">
        <v>3133118</v>
      </c>
      <c r="G6374" s="151" t="s">
        <v>111</v>
      </c>
      <c r="H6374" s="151" t="s">
        <v>111</v>
      </c>
      <c r="I6374" s="152" t="s">
        <v>112</v>
      </c>
    </row>
    <row r="6375" customFormat="false" ht="12.75" hidden="false" customHeight="false" outlineLevel="0" collapsed="false">
      <c r="A6375" s="0" t="s">
        <v>18</v>
      </c>
      <c r="B6375" s="0" t="s">
        <v>113</v>
      </c>
      <c r="C6375" s="0" t="s">
        <v>108</v>
      </c>
      <c r="D6375" s="116" t="n">
        <v>43862</v>
      </c>
      <c r="E6375" s="0" t="n">
        <v>0</v>
      </c>
      <c r="F6375" s="0" t="n">
        <v>3133119</v>
      </c>
      <c r="G6375" s="151" t="s">
        <v>111</v>
      </c>
      <c r="H6375" s="151" t="s">
        <v>111</v>
      </c>
      <c r="I6375" s="152" t="s">
        <v>112</v>
      </c>
    </row>
    <row r="6376" customFormat="false" ht="12.75" hidden="false" customHeight="false" outlineLevel="0" collapsed="false">
      <c r="A6376" s="0" t="s">
        <v>19</v>
      </c>
      <c r="B6376" s="0" t="s">
        <v>110</v>
      </c>
      <c r="C6376" s="0" t="s">
        <v>108</v>
      </c>
      <c r="D6376" s="116" t="n">
        <v>43862</v>
      </c>
      <c r="E6376" s="0" t="n">
        <v>0</v>
      </c>
      <c r="F6376" s="0" t="n">
        <v>3133120</v>
      </c>
      <c r="G6376" s="151" t="s">
        <v>111</v>
      </c>
      <c r="H6376" s="151" t="s">
        <v>111</v>
      </c>
      <c r="I6376" s="152" t="s">
        <v>112</v>
      </c>
    </row>
    <row r="6377" customFormat="false" ht="12.75" hidden="false" customHeight="false" outlineLevel="0" collapsed="false">
      <c r="A6377" s="0" t="s">
        <v>19</v>
      </c>
      <c r="B6377" s="0" t="s">
        <v>113</v>
      </c>
      <c r="C6377" s="0" t="s">
        <v>108</v>
      </c>
      <c r="D6377" s="116" t="n">
        <v>43862</v>
      </c>
      <c r="E6377" s="0" t="n">
        <v>0</v>
      </c>
      <c r="F6377" s="0" t="n">
        <v>3133121</v>
      </c>
      <c r="G6377" s="151" t="s">
        <v>111</v>
      </c>
      <c r="H6377" s="151" t="s">
        <v>111</v>
      </c>
      <c r="I6377" s="152" t="s">
        <v>112</v>
      </c>
    </row>
    <row r="6378" customFormat="false" ht="12.75" hidden="false" customHeight="false" outlineLevel="0" collapsed="false">
      <c r="A6378" s="0" t="s">
        <v>21</v>
      </c>
      <c r="B6378" s="0" t="s">
        <v>110</v>
      </c>
      <c r="C6378" s="0" t="s">
        <v>108</v>
      </c>
      <c r="D6378" s="116" t="n">
        <v>43862</v>
      </c>
      <c r="E6378" s="0" t="n">
        <v>0</v>
      </c>
      <c r="F6378" s="0" t="n">
        <v>3133122</v>
      </c>
      <c r="G6378" s="151" t="s">
        <v>111</v>
      </c>
      <c r="H6378" s="151" t="s">
        <v>111</v>
      </c>
      <c r="I6378" s="152" t="s">
        <v>112</v>
      </c>
    </row>
    <row r="6379" customFormat="false" ht="12.75" hidden="false" customHeight="false" outlineLevel="0" collapsed="false">
      <c r="A6379" s="0" t="s">
        <v>21</v>
      </c>
      <c r="B6379" s="0" t="s">
        <v>113</v>
      </c>
      <c r="C6379" s="0" t="s">
        <v>108</v>
      </c>
      <c r="D6379" s="116" t="n">
        <v>43862</v>
      </c>
      <c r="E6379" s="0" t="n">
        <v>0</v>
      </c>
      <c r="F6379" s="0" t="n">
        <v>3133123</v>
      </c>
      <c r="G6379" s="151" t="s">
        <v>111</v>
      </c>
      <c r="H6379" s="151" t="s">
        <v>111</v>
      </c>
      <c r="I6379" s="152" t="s">
        <v>112</v>
      </c>
    </row>
    <row r="6380" customFormat="false" ht="12.75" hidden="false" customHeight="false" outlineLevel="0" collapsed="false">
      <c r="A6380" s="0" t="s">
        <v>73</v>
      </c>
      <c r="B6380" s="0" t="s">
        <v>80</v>
      </c>
      <c r="C6380" s="0" t="s">
        <v>108</v>
      </c>
      <c r="D6380" s="116" t="n">
        <v>43862</v>
      </c>
      <c r="E6380" s="0" t="n">
        <v>0.05</v>
      </c>
      <c r="F6380" s="0" t="n">
        <v>3133124</v>
      </c>
      <c r="G6380" s="151" t="s">
        <v>111</v>
      </c>
      <c r="H6380" s="151" t="s">
        <v>111</v>
      </c>
      <c r="I6380" s="152" t="s">
        <v>112</v>
      </c>
    </row>
    <row r="6381" customFormat="false" ht="12.75" hidden="false" customHeight="false" outlineLevel="0" collapsed="false">
      <c r="A6381" s="0" t="s">
        <v>74</v>
      </c>
      <c r="B6381" s="0" t="s">
        <v>80</v>
      </c>
      <c r="C6381" s="0" t="s">
        <v>108</v>
      </c>
      <c r="D6381" s="116" t="n">
        <v>43862</v>
      </c>
      <c r="E6381" s="0" t="n">
        <v>0.45</v>
      </c>
      <c r="F6381" s="0" t="n">
        <v>3133125</v>
      </c>
      <c r="G6381" s="151" t="s">
        <v>111</v>
      </c>
      <c r="H6381" s="151" t="s">
        <v>111</v>
      </c>
      <c r="I6381" s="152" t="s">
        <v>112</v>
      </c>
    </row>
    <row r="6382" customFormat="false" ht="12.75" hidden="false" customHeight="false" outlineLevel="0" collapsed="false">
      <c r="A6382" s="0" t="s">
        <v>75</v>
      </c>
      <c r="B6382" s="0" t="s">
        <v>80</v>
      </c>
      <c r="C6382" s="0" t="s">
        <v>108</v>
      </c>
      <c r="D6382" s="116" t="n">
        <v>43862</v>
      </c>
      <c r="E6382" s="0" t="n">
        <v>-0.2</v>
      </c>
      <c r="F6382" s="0" t="n">
        <v>3133126</v>
      </c>
      <c r="G6382" s="151" t="s">
        <v>111</v>
      </c>
      <c r="H6382" s="151" t="s">
        <v>111</v>
      </c>
      <c r="I6382" s="152" t="s">
        <v>112</v>
      </c>
    </row>
    <row r="6383" customFormat="false" ht="12.75" hidden="false" customHeight="false" outlineLevel="0" collapsed="false">
      <c r="A6383" s="0" t="s">
        <v>76</v>
      </c>
      <c r="B6383" s="0" t="s">
        <v>80</v>
      </c>
      <c r="C6383" s="0" t="s">
        <v>108</v>
      </c>
      <c r="D6383" s="116" t="n">
        <v>43862</v>
      </c>
      <c r="E6383" s="0" t="n">
        <v>0.45</v>
      </c>
      <c r="F6383" s="0" t="n">
        <v>3133127</v>
      </c>
      <c r="G6383" s="151" t="s">
        <v>111</v>
      </c>
      <c r="H6383" s="151" t="s">
        <v>111</v>
      </c>
      <c r="I6383" s="152" t="s">
        <v>112</v>
      </c>
    </row>
    <row r="6384" customFormat="false" ht="12.75" hidden="false" customHeight="false" outlineLevel="0" collapsed="false">
      <c r="A6384" s="0" t="s">
        <v>72</v>
      </c>
      <c r="B6384" s="0" t="s">
        <v>80</v>
      </c>
      <c r="C6384" s="0" t="s">
        <v>108</v>
      </c>
      <c r="D6384" s="116" t="n">
        <v>43862</v>
      </c>
      <c r="E6384" s="158" t="n">
        <v>43891</v>
      </c>
      <c r="F6384" s="0" t="n">
        <v>2756503</v>
      </c>
      <c r="G6384" s="151" t="s">
        <v>111</v>
      </c>
      <c r="H6384" s="151" t="s">
        <v>111</v>
      </c>
      <c r="I6384" s="152" t="s">
        <v>109</v>
      </c>
    </row>
    <row r="6385" customFormat="false" ht="12.75" hidden="false" customHeight="false" outlineLevel="0" collapsed="false">
      <c r="A6385" s="0" t="s">
        <v>59</v>
      </c>
      <c r="B6385" s="0" t="s">
        <v>110</v>
      </c>
      <c r="C6385" s="0" t="s">
        <v>108</v>
      </c>
      <c r="D6385" s="116" t="n">
        <v>43891</v>
      </c>
      <c r="E6385" s="0" t="n">
        <v>0.655</v>
      </c>
      <c r="F6385" s="0" t="n">
        <v>3133100</v>
      </c>
      <c r="G6385" s="151" t="s">
        <v>111</v>
      </c>
      <c r="H6385" s="151" t="s">
        <v>111</v>
      </c>
      <c r="I6385" s="152" t="s">
        <v>112</v>
      </c>
    </row>
    <row r="6386" customFormat="false" ht="12.75" hidden="false" customHeight="false" outlineLevel="0" collapsed="false">
      <c r="A6386" s="0" t="s">
        <v>59</v>
      </c>
      <c r="B6386" s="0" t="s">
        <v>113</v>
      </c>
      <c r="C6386" s="0" t="s">
        <v>108</v>
      </c>
      <c r="D6386" s="116" t="n">
        <v>43891</v>
      </c>
      <c r="E6386" s="0" t="n">
        <v>0.05</v>
      </c>
      <c r="F6386" s="0" t="n">
        <v>3133101</v>
      </c>
      <c r="G6386" s="151" t="s">
        <v>111</v>
      </c>
      <c r="H6386" s="151" t="s">
        <v>111</v>
      </c>
      <c r="I6386" s="152" t="s">
        <v>112</v>
      </c>
    </row>
    <row r="6387" customFormat="false" ht="12.75" hidden="false" customHeight="false" outlineLevel="0" collapsed="false">
      <c r="A6387" s="0" t="s">
        <v>60</v>
      </c>
      <c r="B6387" s="0" t="s">
        <v>110</v>
      </c>
      <c r="C6387" s="0" t="s">
        <v>108</v>
      </c>
      <c r="D6387" s="116" t="n">
        <v>43891</v>
      </c>
      <c r="E6387" s="0" t="n">
        <v>0.655</v>
      </c>
      <c r="F6387" s="0" t="n">
        <v>3133102</v>
      </c>
      <c r="G6387" s="151" t="s">
        <v>111</v>
      </c>
      <c r="H6387" s="151" t="s">
        <v>111</v>
      </c>
      <c r="I6387" s="152" t="s">
        <v>112</v>
      </c>
    </row>
    <row r="6388" customFormat="false" ht="12.75" hidden="false" customHeight="false" outlineLevel="0" collapsed="false">
      <c r="A6388" s="0" t="s">
        <v>60</v>
      </c>
      <c r="B6388" s="0" t="s">
        <v>113</v>
      </c>
      <c r="C6388" s="0" t="s">
        <v>108</v>
      </c>
      <c r="D6388" s="116" t="n">
        <v>43891</v>
      </c>
      <c r="E6388" s="0" t="n">
        <v>0.15</v>
      </c>
      <c r="F6388" s="0" t="n">
        <v>3133103</v>
      </c>
      <c r="G6388" s="151" t="s">
        <v>111</v>
      </c>
      <c r="H6388" s="151" t="s">
        <v>111</v>
      </c>
      <c r="I6388" s="152" t="s">
        <v>112</v>
      </c>
    </row>
    <row r="6389" customFormat="false" ht="12.75" hidden="false" customHeight="false" outlineLevel="0" collapsed="false">
      <c r="A6389" s="0" t="s">
        <v>61</v>
      </c>
      <c r="B6389" s="0" t="s">
        <v>110</v>
      </c>
      <c r="C6389" s="0" t="s">
        <v>108</v>
      </c>
      <c r="D6389" s="116" t="n">
        <v>43891</v>
      </c>
      <c r="E6389" s="0" t="n">
        <v>0.655</v>
      </c>
      <c r="F6389" s="0" t="n">
        <v>3133104</v>
      </c>
      <c r="G6389" s="151" t="s">
        <v>111</v>
      </c>
      <c r="H6389" s="151" t="s">
        <v>111</v>
      </c>
      <c r="I6389" s="152" t="s">
        <v>112</v>
      </c>
    </row>
    <row r="6390" customFormat="false" ht="12.75" hidden="false" customHeight="false" outlineLevel="0" collapsed="false">
      <c r="A6390" s="0" t="s">
        <v>61</v>
      </c>
      <c r="B6390" s="0" t="s">
        <v>113</v>
      </c>
      <c r="C6390" s="0" t="s">
        <v>108</v>
      </c>
      <c r="D6390" s="116" t="n">
        <v>43891</v>
      </c>
      <c r="E6390" s="0" t="n">
        <v>0.05</v>
      </c>
      <c r="F6390" s="0" t="n">
        <v>3133105</v>
      </c>
      <c r="G6390" s="151" t="s">
        <v>111</v>
      </c>
      <c r="H6390" s="151" t="s">
        <v>111</v>
      </c>
      <c r="I6390" s="152" t="s">
        <v>112</v>
      </c>
    </row>
    <row r="6391" customFormat="false" ht="12.75" hidden="false" customHeight="false" outlineLevel="0" collapsed="false">
      <c r="A6391" s="0" t="s">
        <v>62</v>
      </c>
      <c r="B6391" s="0" t="s">
        <v>110</v>
      </c>
      <c r="C6391" s="0" t="s">
        <v>108</v>
      </c>
      <c r="D6391" s="116" t="n">
        <v>43891</v>
      </c>
      <c r="E6391" s="0" t="n">
        <v>0.655</v>
      </c>
      <c r="F6391" s="0" t="n">
        <v>3133106</v>
      </c>
      <c r="G6391" s="151" t="s">
        <v>111</v>
      </c>
      <c r="H6391" s="151" t="s">
        <v>111</v>
      </c>
      <c r="I6391" s="152" t="s">
        <v>112</v>
      </c>
    </row>
    <row r="6392" customFormat="false" ht="12.75" hidden="false" customHeight="false" outlineLevel="0" collapsed="false">
      <c r="A6392" s="0" t="s">
        <v>62</v>
      </c>
      <c r="B6392" s="0" t="s">
        <v>113</v>
      </c>
      <c r="C6392" s="0" t="s">
        <v>108</v>
      </c>
      <c r="D6392" s="116" t="n">
        <v>43891</v>
      </c>
      <c r="E6392" s="0" t="n">
        <v>0.15</v>
      </c>
      <c r="F6392" s="0" t="n">
        <v>3133107</v>
      </c>
      <c r="G6392" s="151" t="s">
        <v>111</v>
      </c>
      <c r="H6392" s="151" t="s">
        <v>111</v>
      </c>
      <c r="I6392" s="152" t="s">
        <v>112</v>
      </c>
    </row>
    <row r="6393" customFormat="false" ht="12.75" hidden="false" customHeight="false" outlineLevel="0" collapsed="false">
      <c r="A6393" s="0" t="s">
        <v>49</v>
      </c>
      <c r="B6393" s="0" t="s">
        <v>110</v>
      </c>
      <c r="C6393" s="0" t="s">
        <v>108</v>
      </c>
      <c r="D6393" s="116" t="n">
        <v>43891</v>
      </c>
      <c r="E6393" s="0" t="n">
        <v>0.54</v>
      </c>
      <c r="F6393" s="0" t="n">
        <v>3133108</v>
      </c>
      <c r="G6393" s="151" t="s">
        <v>111</v>
      </c>
      <c r="H6393" s="151" t="s">
        <v>111</v>
      </c>
      <c r="I6393" s="152" t="s">
        <v>112</v>
      </c>
    </row>
    <row r="6394" customFormat="false" ht="12.75" hidden="false" customHeight="false" outlineLevel="0" collapsed="false">
      <c r="A6394" s="0" t="s">
        <v>49</v>
      </c>
      <c r="B6394" s="0" t="s">
        <v>113</v>
      </c>
      <c r="C6394" s="0" t="s">
        <v>108</v>
      </c>
      <c r="D6394" s="116" t="n">
        <v>43891</v>
      </c>
      <c r="E6394" s="0" t="n">
        <v>0.05</v>
      </c>
      <c r="F6394" s="0" t="n">
        <v>3133109</v>
      </c>
      <c r="G6394" s="151" t="s">
        <v>111</v>
      </c>
      <c r="H6394" s="151" t="s">
        <v>111</v>
      </c>
      <c r="I6394" s="152" t="s">
        <v>112</v>
      </c>
    </row>
    <row r="6395" customFormat="false" ht="12.75" hidden="false" customHeight="false" outlineLevel="0" collapsed="false">
      <c r="A6395" s="0" t="s">
        <v>50</v>
      </c>
      <c r="B6395" s="0" t="s">
        <v>110</v>
      </c>
      <c r="C6395" s="0" t="s">
        <v>108</v>
      </c>
      <c r="D6395" s="116" t="n">
        <v>43891</v>
      </c>
      <c r="E6395" s="0" t="n">
        <v>0.69</v>
      </c>
      <c r="F6395" s="0" t="n">
        <v>3133110</v>
      </c>
      <c r="G6395" s="151" t="s">
        <v>111</v>
      </c>
      <c r="H6395" s="151" t="s">
        <v>111</v>
      </c>
      <c r="I6395" s="152" t="s">
        <v>112</v>
      </c>
    </row>
    <row r="6396" customFormat="false" ht="12.75" hidden="false" customHeight="false" outlineLevel="0" collapsed="false">
      <c r="A6396" s="0" t="s">
        <v>50</v>
      </c>
      <c r="B6396" s="0" t="s">
        <v>113</v>
      </c>
      <c r="C6396" s="0" t="s">
        <v>108</v>
      </c>
      <c r="D6396" s="116" t="n">
        <v>43891</v>
      </c>
      <c r="E6396" s="0" t="n">
        <v>-0.17</v>
      </c>
      <c r="F6396" s="0" t="n">
        <v>3133111</v>
      </c>
      <c r="G6396" s="151" t="s">
        <v>111</v>
      </c>
      <c r="H6396" s="151" t="s">
        <v>111</v>
      </c>
      <c r="I6396" s="152" t="s">
        <v>112</v>
      </c>
    </row>
    <row r="6397" customFormat="false" ht="12.75" hidden="false" customHeight="false" outlineLevel="0" collapsed="false">
      <c r="A6397" s="0" t="s">
        <v>51</v>
      </c>
      <c r="B6397" s="0" t="s">
        <v>110</v>
      </c>
      <c r="C6397" s="0" t="s">
        <v>108</v>
      </c>
      <c r="D6397" s="116" t="n">
        <v>43891</v>
      </c>
      <c r="E6397" s="0" t="n">
        <v>0.69</v>
      </c>
      <c r="F6397" s="0" t="n">
        <v>3133112</v>
      </c>
      <c r="G6397" s="151" t="s">
        <v>111</v>
      </c>
      <c r="H6397" s="151" t="s">
        <v>111</v>
      </c>
      <c r="I6397" s="152" t="s">
        <v>112</v>
      </c>
    </row>
    <row r="6398" customFormat="false" ht="12.75" hidden="false" customHeight="false" outlineLevel="0" collapsed="false">
      <c r="A6398" s="0" t="s">
        <v>51</v>
      </c>
      <c r="B6398" s="0" t="s">
        <v>113</v>
      </c>
      <c r="C6398" s="0" t="s">
        <v>108</v>
      </c>
      <c r="D6398" s="116" t="n">
        <v>43891</v>
      </c>
      <c r="E6398" s="0" t="n">
        <v>0.1</v>
      </c>
      <c r="F6398" s="0" t="n">
        <v>3133113</v>
      </c>
      <c r="G6398" s="151" t="s">
        <v>111</v>
      </c>
      <c r="H6398" s="151" t="s">
        <v>111</v>
      </c>
      <c r="I6398" s="152" t="s">
        <v>112</v>
      </c>
    </row>
    <row r="6399" customFormat="false" ht="12.75" hidden="false" customHeight="false" outlineLevel="0" collapsed="false">
      <c r="A6399" s="0" t="s">
        <v>52</v>
      </c>
      <c r="B6399" s="0" t="s">
        <v>110</v>
      </c>
      <c r="C6399" s="0" t="s">
        <v>108</v>
      </c>
      <c r="D6399" s="116" t="n">
        <v>43891</v>
      </c>
      <c r="E6399" s="0" t="n">
        <v>0.69</v>
      </c>
      <c r="F6399" s="0" t="n">
        <v>3133114</v>
      </c>
      <c r="G6399" s="151" t="s">
        <v>111</v>
      </c>
      <c r="H6399" s="151" t="s">
        <v>111</v>
      </c>
      <c r="I6399" s="152" t="s">
        <v>112</v>
      </c>
    </row>
    <row r="6400" customFormat="false" ht="12.75" hidden="false" customHeight="false" outlineLevel="0" collapsed="false">
      <c r="A6400" s="0" t="s">
        <v>52</v>
      </c>
      <c r="B6400" s="0" t="s">
        <v>113</v>
      </c>
      <c r="C6400" s="0" t="s">
        <v>108</v>
      </c>
      <c r="D6400" s="116" t="n">
        <v>43891</v>
      </c>
      <c r="E6400" s="0" t="n">
        <v>-0.05</v>
      </c>
      <c r="F6400" s="0" t="n">
        <v>3133115</v>
      </c>
      <c r="G6400" s="151" t="s">
        <v>111</v>
      </c>
      <c r="H6400" s="151" t="s">
        <v>111</v>
      </c>
      <c r="I6400" s="152" t="s">
        <v>112</v>
      </c>
    </row>
    <row r="6401" customFormat="false" ht="12.75" hidden="false" customHeight="false" outlineLevel="0" collapsed="false">
      <c r="A6401" s="0" t="s">
        <v>17</v>
      </c>
      <c r="B6401" s="0" t="s">
        <v>110</v>
      </c>
      <c r="C6401" s="0" t="s">
        <v>108</v>
      </c>
      <c r="D6401" s="116" t="n">
        <v>43891</v>
      </c>
      <c r="E6401" s="0" t="n">
        <v>0</v>
      </c>
      <c r="F6401" s="0" t="n">
        <v>3133116</v>
      </c>
      <c r="G6401" s="151" t="s">
        <v>111</v>
      </c>
      <c r="H6401" s="151" t="s">
        <v>111</v>
      </c>
      <c r="I6401" s="152" t="s">
        <v>112</v>
      </c>
    </row>
    <row r="6402" customFormat="false" ht="12.75" hidden="false" customHeight="false" outlineLevel="0" collapsed="false">
      <c r="A6402" s="0" t="s">
        <v>17</v>
      </c>
      <c r="B6402" s="0" t="s">
        <v>113</v>
      </c>
      <c r="C6402" s="0" t="s">
        <v>108</v>
      </c>
      <c r="D6402" s="116" t="n">
        <v>43891</v>
      </c>
      <c r="E6402" s="0" t="n">
        <v>0</v>
      </c>
      <c r="F6402" s="0" t="n">
        <v>3133117</v>
      </c>
      <c r="G6402" s="151" t="s">
        <v>111</v>
      </c>
      <c r="H6402" s="151" t="s">
        <v>111</v>
      </c>
      <c r="I6402" s="152" t="s">
        <v>112</v>
      </c>
    </row>
    <row r="6403" customFormat="false" ht="12.75" hidden="false" customHeight="false" outlineLevel="0" collapsed="false">
      <c r="A6403" s="0" t="s">
        <v>18</v>
      </c>
      <c r="B6403" s="0" t="s">
        <v>110</v>
      </c>
      <c r="C6403" s="0" t="s">
        <v>108</v>
      </c>
      <c r="D6403" s="116" t="n">
        <v>43891</v>
      </c>
      <c r="E6403" s="0" t="n">
        <v>0</v>
      </c>
      <c r="F6403" s="0" t="n">
        <v>3133118</v>
      </c>
      <c r="G6403" s="151" t="s">
        <v>111</v>
      </c>
      <c r="H6403" s="151" t="s">
        <v>111</v>
      </c>
      <c r="I6403" s="152" t="s">
        <v>112</v>
      </c>
    </row>
    <row r="6404" customFormat="false" ht="12.75" hidden="false" customHeight="false" outlineLevel="0" collapsed="false">
      <c r="A6404" s="0" t="s">
        <v>18</v>
      </c>
      <c r="B6404" s="0" t="s">
        <v>113</v>
      </c>
      <c r="C6404" s="0" t="s">
        <v>108</v>
      </c>
      <c r="D6404" s="116" t="n">
        <v>43891</v>
      </c>
      <c r="E6404" s="0" t="n">
        <v>0</v>
      </c>
      <c r="F6404" s="0" t="n">
        <v>3133119</v>
      </c>
      <c r="G6404" s="151" t="s">
        <v>111</v>
      </c>
      <c r="H6404" s="151" t="s">
        <v>111</v>
      </c>
      <c r="I6404" s="152" t="s">
        <v>112</v>
      </c>
    </row>
    <row r="6405" customFormat="false" ht="12.75" hidden="false" customHeight="false" outlineLevel="0" collapsed="false">
      <c r="A6405" s="0" t="s">
        <v>19</v>
      </c>
      <c r="B6405" s="0" t="s">
        <v>110</v>
      </c>
      <c r="C6405" s="0" t="s">
        <v>108</v>
      </c>
      <c r="D6405" s="116" t="n">
        <v>43891</v>
      </c>
      <c r="E6405" s="0" t="n">
        <v>0</v>
      </c>
      <c r="F6405" s="0" t="n">
        <v>3133120</v>
      </c>
      <c r="G6405" s="151" t="s">
        <v>111</v>
      </c>
      <c r="H6405" s="151" t="s">
        <v>111</v>
      </c>
      <c r="I6405" s="152" t="s">
        <v>112</v>
      </c>
    </row>
    <row r="6406" customFormat="false" ht="12.75" hidden="false" customHeight="false" outlineLevel="0" collapsed="false">
      <c r="A6406" s="0" t="s">
        <v>19</v>
      </c>
      <c r="B6406" s="0" t="s">
        <v>113</v>
      </c>
      <c r="C6406" s="0" t="s">
        <v>108</v>
      </c>
      <c r="D6406" s="116" t="n">
        <v>43891</v>
      </c>
      <c r="E6406" s="0" t="n">
        <v>0</v>
      </c>
      <c r="F6406" s="0" t="n">
        <v>3133121</v>
      </c>
      <c r="G6406" s="151" t="s">
        <v>111</v>
      </c>
      <c r="H6406" s="151" t="s">
        <v>111</v>
      </c>
      <c r="I6406" s="152" t="s">
        <v>112</v>
      </c>
    </row>
    <row r="6407" customFormat="false" ht="12.75" hidden="false" customHeight="false" outlineLevel="0" collapsed="false">
      <c r="A6407" s="0" t="s">
        <v>21</v>
      </c>
      <c r="B6407" s="0" t="s">
        <v>110</v>
      </c>
      <c r="C6407" s="0" t="s">
        <v>108</v>
      </c>
      <c r="D6407" s="116" t="n">
        <v>43891</v>
      </c>
      <c r="E6407" s="0" t="n">
        <v>0</v>
      </c>
      <c r="F6407" s="0" t="n">
        <v>3133122</v>
      </c>
      <c r="G6407" s="151" t="s">
        <v>111</v>
      </c>
      <c r="H6407" s="151" t="s">
        <v>111</v>
      </c>
      <c r="I6407" s="152" t="s">
        <v>112</v>
      </c>
    </row>
    <row r="6408" customFormat="false" ht="12.75" hidden="false" customHeight="false" outlineLevel="0" collapsed="false">
      <c r="A6408" s="0" t="s">
        <v>21</v>
      </c>
      <c r="B6408" s="0" t="s">
        <v>113</v>
      </c>
      <c r="C6408" s="0" t="s">
        <v>108</v>
      </c>
      <c r="D6408" s="116" t="n">
        <v>43891</v>
      </c>
      <c r="E6408" s="0" t="n">
        <v>0</v>
      </c>
      <c r="F6408" s="0" t="n">
        <v>3133123</v>
      </c>
      <c r="G6408" s="151" t="s">
        <v>111</v>
      </c>
      <c r="H6408" s="151" t="s">
        <v>111</v>
      </c>
      <c r="I6408" s="152" t="s">
        <v>112</v>
      </c>
    </row>
    <row r="6409" customFormat="false" ht="12.75" hidden="false" customHeight="false" outlineLevel="0" collapsed="false">
      <c r="A6409" s="0" t="s">
        <v>73</v>
      </c>
      <c r="B6409" s="0" t="s">
        <v>80</v>
      </c>
      <c r="C6409" s="0" t="s">
        <v>108</v>
      </c>
      <c r="D6409" s="116" t="n">
        <v>43891</v>
      </c>
      <c r="E6409" s="0" t="n">
        <v>0.05</v>
      </c>
      <c r="F6409" s="0" t="n">
        <v>3133124</v>
      </c>
      <c r="G6409" s="151" t="s">
        <v>111</v>
      </c>
      <c r="H6409" s="151" t="s">
        <v>111</v>
      </c>
      <c r="I6409" s="152" t="s">
        <v>112</v>
      </c>
    </row>
    <row r="6410" customFormat="false" ht="12.75" hidden="false" customHeight="false" outlineLevel="0" collapsed="false">
      <c r="A6410" s="0" t="s">
        <v>74</v>
      </c>
      <c r="B6410" s="0" t="s">
        <v>80</v>
      </c>
      <c r="C6410" s="0" t="s">
        <v>108</v>
      </c>
      <c r="D6410" s="116" t="n">
        <v>43891</v>
      </c>
      <c r="E6410" s="0" t="n">
        <v>0.1</v>
      </c>
      <c r="F6410" s="0" t="n">
        <v>3133125</v>
      </c>
      <c r="G6410" s="151" t="s">
        <v>111</v>
      </c>
      <c r="H6410" s="151" t="s">
        <v>111</v>
      </c>
      <c r="I6410" s="152" t="s">
        <v>112</v>
      </c>
    </row>
    <row r="6411" customFormat="false" ht="12.75" hidden="false" customHeight="false" outlineLevel="0" collapsed="false">
      <c r="A6411" s="0" t="s">
        <v>75</v>
      </c>
      <c r="B6411" s="0" t="s">
        <v>80</v>
      </c>
      <c r="C6411" s="0" t="s">
        <v>108</v>
      </c>
      <c r="D6411" s="116" t="n">
        <v>43891</v>
      </c>
      <c r="E6411" s="0" t="n">
        <v>-0.05</v>
      </c>
      <c r="F6411" s="0" t="n">
        <v>3133126</v>
      </c>
      <c r="G6411" s="151" t="s">
        <v>111</v>
      </c>
      <c r="H6411" s="151" t="s">
        <v>111</v>
      </c>
      <c r="I6411" s="152" t="s">
        <v>112</v>
      </c>
    </row>
    <row r="6412" customFormat="false" ht="12.75" hidden="false" customHeight="false" outlineLevel="0" collapsed="false">
      <c r="A6412" s="0" t="s">
        <v>76</v>
      </c>
      <c r="B6412" s="0" t="s">
        <v>80</v>
      </c>
      <c r="C6412" s="0" t="s">
        <v>108</v>
      </c>
      <c r="D6412" s="116" t="n">
        <v>43891</v>
      </c>
      <c r="E6412" s="0" t="n">
        <v>0.1</v>
      </c>
      <c r="F6412" s="0" t="n">
        <v>3133127</v>
      </c>
      <c r="G6412" s="151" t="s">
        <v>111</v>
      </c>
      <c r="H6412" s="151" t="s">
        <v>111</v>
      </c>
      <c r="I6412" s="152" t="s">
        <v>112</v>
      </c>
    </row>
    <row r="6413" customFormat="false" ht="12.75" hidden="false" customHeight="false" outlineLevel="0" collapsed="false">
      <c r="A6413" s="0" t="s">
        <v>72</v>
      </c>
      <c r="B6413" s="0" t="s">
        <v>80</v>
      </c>
      <c r="C6413" s="0" t="s">
        <v>108</v>
      </c>
      <c r="D6413" s="116" t="n">
        <v>43891</v>
      </c>
      <c r="E6413" s="158" t="n">
        <v>43922</v>
      </c>
      <c r="F6413" s="0" t="n">
        <v>2756532</v>
      </c>
      <c r="G6413" s="151" t="s">
        <v>111</v>
      </c>
      <c r="H6413" s="151" t="s">
        <v>111</v>
      </c>
      <c r="I6413" s="152" t="s">
        <v>109</v>
      </c>
    </row>
    <row r="6414" customFormat="false" ht="12.75" hidden="false" customHeight="false" outlineLevel="0" collapsed="false">
      <c r="A6414" s="0" t="s">
        <v>59</v>
      </c>
      <c r="B6414" s="0" t="s">
        <v>110</v>
      </c>
      <c r="C6414" s="0" t="s">
        <v>108</v>
      </c>
      <c r="D6414" s="116" t="n">
        <v>43922</v>
      </c>
      <c r="E6414" s="0" t="n">
        <v>0.435</v>
      </c>
      <c r="F6414" s="0" t="n">
        <v>3133100</v>
      </c>
      <c r="G6414" s="151" t="s">
        <v>111</v>
      </c>
      <c r="H6414" s="151" t="s">
        <v>111</v>
      </c>
      <c r="I6414" s="152" t="s">
        <v>112</v>
      </c>
    </row>
    <row r="6415" customFormat="false" ht="12.75" hidden="false" customHeight="false" outlineLevel="0" collapsed="false">
      <c r="A6415" s="0" t="s">
        <v>59</v>
      </c>
      <c r="B6415" s="0" t="s">
        <v>113</v>
      </c>
      <c r="C6415" s="0" t="s">
        <v>108</v>
      </c>
      <c r="D6415" s="116" t="n">
        <v>43922</v>
      </c>
      <c r="E6415" s="0" t="n">
        <v>0.02</v>
      </c>
      <c r="F6415" s="0" t="n">
        <v>3133101</v>
      </c>
      <c r="G6415" s="151" t="s">
        <v>111</v>
      </c>
      <c r="H6415" s="151" t="s">
        <v>111</v>
      </c>
      <c r="I6415" s="152" t="s">
        <v>112</v>
      </c>
    </row>
    <row r="6416" customFormat="false" ht="12.75" hidden="false" customHeight="false" outlineLevel="0" collapsed="false">
      <c r="A6416" s="0" t="s">
        <v>60</v>
      </c>
      <c r="B6416" s="0" t="s">
        <v>110</v>
      </c>
      <c r="C6416" s="0" t="s">
        <v>108</v>
      </c>
      <c r="D6416" s="116" t="n">
        <v>43922</v>
      </c>
      <c r="E6416" s="0" t="n">
        <v>0.435</v>
      </c>
      <c r="F6416" s="0" t="n">
        <v>3133102</v>
      </c>
      <c r="G6416" s="151" t="s">
        <v>111</v>
      </c>
      <c r="H6416" s="151" t="s">
        <v>111</v>
      </c>
      <c r="I6416" s="152" t="s">
        <v>112</v>
      </c>
    </row>
    <row r="6417" customFormat="false" ht="12.75" hidden="false" customHeight="false" outlineLevel="0" collapsed="false">
      <c r="A6417" s="0" t="s">
        <v>60</v>
      </c>
      <c r="B6417" s="0" t="s">
        <v>113</v>
      </c>
      <c r="C6417" s="0" t="s">
        <v>108</v>
      </c>
      <c r="D6417" s="116" t="n">
        <v>43922</v>
      </c>
      <c r="E6417" s="0" t="n">
        <v>0.05</v>
      </c>
      <c r="F6417" s="0" t="n">
        <v>3133103</v>
      </c>
      <c r="G6417" s="151" t="s">
        <v>111</v>
      </c>
      <c r="H6417" s="151" t="s">
        <v>111</v>
      </c>
      <c r="I6417" s="152" t="s">
        <v>112</v>
      </c>
    </row>
    <row r="6418" customFormat="false" ht="12.75" hidden="false" customHeight="false" outlineLevel="0" collapsed="false">
      <c r="A6418" s="0" t="s">
        <v>61</v>
      </c>
      <c r="B6418" s="0" t="s">
        <v>110</v>
      </c>
      <c r="C6418" s="0" t="s">
        <v>108</v>
      </c>
      <c r="D6418" s="116" t="n">
        <v>43922</v>
      </c>
      <c r="E6418" s="0" t="n">
        <v>0.435</v>
      </c>
      <c r="F6418" s="0" t="n">
        <v>3133104</v>
      </c>
      <c r="G6418" s="151" t="s">
        <v>111</v>
      </c>
      <c r="H6418" s="151" t="s">
        <v>111</v>
      </c>
      <c r="I6418" s="152" t="s">
        <v>112</v>
      </c>
    </row>
    <row r="6419" customFormat="false" ht="12.75" hidden="false" customHeight="false" outlineLevel="0" collapsed="false">
      <c r="A6419" s="0" t="s">
        <v>61</v>
      </c>
      <c r="B6419" s="0" t="s">
        <v>113</v>
      </c>
      <c r="C6419" s="0" t="s">
        <v>108</v>
      </c>
      <c r="D6419" s="116" t="n">
        <v>43922</v>
      </c>
      <c r="E6419" s="0" t="n">
        <v>0.02</v>
      </c>
      <c r="F6419" s="0" t="n">
        <v>3133105</v>
      </c>
      <c r="G6419" s="151" t="s">
        <v>111</v>
      </c>
      <c r="H6419" s="151" t="s">
        <v>111</v>
      </c>
      <c r="I6419" s="152" t="s">
        <v>112</v>
      </c>
    </row>
    <row r="6420" customFormat="false" ht="12.75" hidden="false" customHeight="false" outlineLevel="0" collapsed="false">
      <c r="A6420" s="0" t="s">
        <v>62</v>
      </c>
      <c r="B6420" s="0" t="s">
        <v>110</v>
      </c>
      <c r="C6420" s="0" t="s">
        <v>108</v>
      </c>
      <c r="D6420" s="116" t="n">
        <v>43922</v>
      </c>
      <c r="E6420" s="0" t="n">
        <v>0.435</v>
      </c>
      <c r="F6420" s="0" t="n">
        <v>3133106</v>
      </c>
      <c r="G6420" s="151" t="s">
        <v>111</v>
      </c>
      <c r="H6420" s="151" t="s">
        <v>111</v>
      </c>
      <c r="I6420" s="152" t="s">
        <v>112</v>
      </c>
    </row>
    <row r="6421" customFormat="false" ht="12.75" hidden="false" customHeight="false" outlineLevel="0" collapsed="false">
      <c r="A6421" s="0" t="s">
        <v>62</v>
      </c>
      <c r="B6421" s="0" t="s">
        <v>113</v>
      </c>
      <c r="C6421" s="0" t="s">
        <v>108</v>
      </c>
      <c r="D6421" s="116" t="n">
        <v>43922</v>
      </c>
      <c r="E6421" s="0" t="n">
        <v>0.05</v>
      </c>
      <c r="F6421" s="0" t="n">
        <v>3133107</v>
      </c>
      <c r="G6421" s="151" t="s">
        <v>111</v>
      </c>
      <c r="H6421" s="151" t="s">
        <v>111</v>
      </c>
      <c r="I6421" s="152" t="s">
        <v>112</v>
      </c>
    </row>
    <row r="6422" customFormat="false" ht="12.75" hidden="false" customHeight="false" outlineLevel="0" collapsed="false">
      <c r="A6422" s="0" t="s">
        <v>49</v>
      </c>
      <c r="B6422" s="0" t="s">
        <v>110</v>
      </c>
      <c r="C6422" s="0" t="s">
        <v>108</v>
      </c>
      <c r="D6422" s="116" t="n">
        <v>43922</v>
      </c>
      <c r="E6422" s="0" t="n">
        <v>0.36</v>
      </c>
      <c r="F6422" s="0" t="n">
        <v>3133108</v>
      </c>
      <c r="G6422" s="151" t="s">
        <v>111</v>
      </c>
      <c r="H6422" s="151" t="s">
        <v>111</v>
      </c>
      <c r="I6422" s="152" t="s">
        <v>112</v>
      </c>
    </row>
    <row r="6423" customFormat="false" ht="12.75" hidden="false" customHeight="false" outlineLevel="0" collapsed="false">
      <c r="A6423" s="0" t="s">
        <v>49</v>
      </c>
      <c r="B6423" s="0" t="s">
        <v>113</v>
      </c>
      <c r="C6423" s="0" t="s">
        <v>108</v>
      </c>
      <c r="D6423" s="116" t="n">
        <v>43922</v>
      </c>
      <c r="E6423" s="0" t="n">
        <v>0.005</v>
      </c>
      <c r="F6423" s="0" t="n">
        <v>3133109</v>
      </c>
      <c r="G6423" s="151" t="s">
        <v>111</v>
      </c>
      <c r="H6423" s="151" t="s">
        <v>111</v>
      </c>
      <c r="I6423" s="152" t="s">
        <v>112</v>
      </c>
    </row>
    <row r="6424" customFormat="false" ht="12.75" hidden="false" customHeight="false" outlineLevel="0" collapsed="false">
      <c r="A6424" s="0" t="s">
        <v>50</v>
      </c>
      <c r="B6424" s="0" t="s">
        <v>110</v>
      </c>
      <c r="C6424" s="0" t="s">
        <v>108</v>
      </c>
      <c r="D6424" s="116" t="n">
        <v>43922</v>
      </c>
      <c r="E6424" s="0" t="n">
        <v>0.38</v>
      </c>
      <c r="F6424" s="0" t="n">
        <v>3133110</v>
      </c>
      <c r="G6424" s="151" t="s">
        <v>111</v>
      </c>
      <c r="H6424" s="151" t="s">
        <v>111</v>
      </c>
      <c r="I6424" s="152" t="s">
        <v>112</v>
      </c>
    </row>
    <row r="6425" customFormat="false" ht="12.75" hidden="false" customHeight="false" outlineLevel="0" collapsed="false">
      <c r="A6425" s="0" t="s">
        <v>50</v>
      </c>
      <c r="B6425" s="0" t="s">
        <v>113</v>
      </c>
      <c r="C6425" s="0" t="s">
        <v>108</v>
      </c>
      <c r="D6425" s="116" t="n">
        <v>43922</v>
      </c>
      <c r="E6425" s="0" t="n">
        <v>-0.085</v>
      </c>
      <c r="F6425" s="0" t="n">
        <v>3133111</v>
      </c>
      <c r="G6425" s="151" t="s">
        <v>111</v>
      </c>
      <c r="H6425" s="151" t="s">
        <v>111</v>
      </c>
      <c r="I6425" s="152" t="s">
        <v>112</v>
      </c>
    </row>
    <row r="6426" customFormat="false" ht="12.75" hidden="false" customHeight="false" outlineLevel="0" collapsed="false">
      <c r="A6426" s="0" t="s">
        <v>51</v>
      </c>
      <c r="B6426" s="0" t="s">
        <v>110</v>
      </c>
      <c r="C6426" s="0" t="s">
        <v>108</v>
      </c>
      <c r="D6426" s="116" t="n">
        <v>43922</v>
      </c>
      <c r="E6426" s="0" t="n">
        <v>0.38</v>
      </c>
      <c r="F6426" s="0" t="n">
        <v>3133112</v>
      </c>
      <c r="G6426" s="151" t="s">
        <v>111</v>
      </c>
      <c r="H6426" s="151" t="s">
        <v>111</v>
      </c>
      <c r="I6426" s="152" t="s">
        <v>112</v>
      </c>
    </row>
    <row r="6427" customFormat="false" ht="12.75" hidden="false" customHeight="false" outlineLevel="0" collapsed="false">
      <c r="A6427" s="0" t="s">
        <v>51</v>
      </c>
      <c r="B6427" s="0" t="s">
        <v>113</v>
      </c>
      <c r="C6427" s="0" t="s">
        <v>108</v>
      </c>
      <c r="D6427" s="116" t="n">
        <v>43922</v>
      </c>
      <c r="E6427" s="0" t="n">
        <v>0.02</v>
      </c>
      <c r="F6427" s="0" t="n">
        <v>3133113</v>
      </c>
      <c r="G6427" s="151" t="s">
        <v>111</v>
      </c>
      <c r="H6427" s="151" t="s">
        <v>111</v>
      </c>
      <c r="I6427" s="152" t="s">
        <v>112</v>
      </c>
    </row>
    <row r="6428" customFormat="false" ht="12.75" hidden="false" customHeight="false" outlineLevel="0" collapsed="false">
      <c r="A6428" s="0" t="s">
        <v>52</v>
      </c>
      <c r="B6428" s="0" t="s">
        <v>110</v>
      </c>
      <c r="C6428" s="0" t="s">
        <v>108</v>
      </c>
      <c r="D6428" s="116" t="n">
        <v>43922</v>
      </c>
      <c r="E6428" s="0" t="n">
        <v>0.38</v>
      </c>
      <c r="F6428" s="0" t="n">
        <v>3133114</v>
      </c>
      <c r="G6428" s="151" t="s">
        <v>111</v>
      </c>
      <c r="H6428" s="151" t="s">
        <v>111</v>
      </c>
      <c r="I6428" s="152" t="s">
        <v>112</v>
      </c>
    </row>
    <row r="6429" customFormat="false" ht="12.75" hidden="false" customHeight="false" outlineLevel="0" collapsed="false">
      <c r="A6429" s="0" t="s">
        <v>52</v>
      </c>
      <c r="B6429" s="0" t="s">
        <v>113</v>
      </c>
      <c r="C6429" s="0" t="s">
        <v>108</v>
      </c>
      <c r="D6429" s="116" t="n">
        <v>43922</v>
      </c>
      <c r="E6429" s="0" t="n">
        <v>-0.045</v>
      </c>
      <c r="F6429" s="0" t="n">
        <v>3133115</v>
      </c>
      <c r="G6429" s="151" t="s">
        <v>111</v>
      </c>
      <c r="H6429" s="151" t="s">
        <v>111</v>
      </c>
      <c r="I6429" s="152" t="s">
        <v>112</v>
      </c>
    </row>
    <row r="6430" customFormat="false" ht="12.75" hidden="false" customHeight="false" outlineLevel="0" collapsed="false">
      <c r="A6430" s="0" t="s">
        <v>17</v>
      </c>
      <c r="B6430" s="0" t="s">
        <v>110</v>
      </c>
      <c r="C6430" s="0" t="s">
        <v>108</v>
      </c>
      <c r="D6430" s="116" t="n">
        <v>43922</v>
      </c>
      <c r="E6430" s="0" t="n">
        <v>0</v>
      </c>
      <c r="F6430" s="0" t="n">
        <v>3133116</v>
      </c>
      <c r="G6430" s="151" t="s">
        <v>111</v>
      </c>
      <c r="H6430" s="151" t="s">
        <v>111</v>
      </c>
      <c r="I6430" s="152" t="s">
        <v>112</v>
      </c>
    </row>
    <row r="6431" customFormat="false" ht="12.75" hidden="false" customHeight="false" outlineLevel="0" collapsed="false">
      <c r="A6431" s="0" t="s">
        <v>17</v>
      </c>
      <c r="B6431" s="0" t="s">
        <v>113</v>
      </c>
      <c r="C6431" s="0" t="s">
        <v>108</v>
      </c>
      <c r="D6431" s="116" t="n">
        <v>43922</v>
      </c>
      <c r="E6431" s="0" t="n">
        <v>0</v>
      </c>
      <c r="F6431" s="0" t="n">
        <v>3133117</v>
      </c>
      <c r="G6431" s="151" t="s">
        <v>111</v>
      </c>
      <c r="H6431" s="151" t="s">
        <v>111</v>
      </c>
      <c r="I6431" s="152" t="s">
        <v>112</v>
      </c>
    </row>
    <row r="6432" customFormat="false" ht="12.75" hidden="false" customHeight="false" outlineLevel="0" collapsed="false">
      <c r="A6432" s="0" t="s">
        <v>18</v>
      </c>
      <c r="B6432" s="0" t="s">
        <v>110</v>
      </c>
      <c r="C6432" s="0" t="s">
        <v>108</v>
      </c>
      <c r="D6432" s="116" t="n">
        <v>43922</v>
      </c>
      <c r="E6432" s="0" t="n">
        <v>0</v>
      </c>
      <c r="F6432" s="0" t="n">
        <v>3133118</v>
      </c>
      <c r="G6432" s="151" t="s">
        <v>111</v>
      </c>
      <c r="H6432" s="151" t="s">
        <v>111</v>
      </c>
      <c r="I6432" s="152" t="s">
        <v>112</v>
      </c>
    </row>
    <row r="6433" customFormat="false" ht="12.75" hidden="false" customHeight="false" outlineLevel="0" collapsed="false">
      <c r="A6433" s="0" t="s">
        <v>18</v>
      </c>
      <c r="B6433" s="0" t="s">
        <v>113</v>
      </c>
      <c r="C6433" s="0" t="s">
        <v>108</v>
      </c>
      <c r="D6433" s="116" t="n">
        <v>43922</v>
      </c>
      <c r="E6433" s="0" t="n">
        <v>0</v>
      </c>
      <c r="F6433" s="0" t="n">
        <v>3133119</v>
      </c>
      <c r="G6433" s="151" t="s">
        <v>111</v>
      </c>
      <c r="H6433" s="151" t="s">
        <v>111</v>
      </c>
      <c r="I6433" s="152" t="s">
        <v>112</v>
      </c>
    </row>
    <row r="6434" customFormat="false" ht="12.75" hidden="false" customHeight="false" outlineLevel="0" collapsed="false">
      <c r="A6434" s="0" t="s">
        <v>19</v>
      </c>
      <c r="B6434" s="0" t="s">
        <v>110</v>
      </c>
      <c r="C6434" s="0" t="s">
        <v>108</v>
      </c>
      <c r="D6434" s="116" t="n">
        <v>43922</v>
      </c>
      <c r="E6434" s="0" t="n">
        <v>0</v>
      </c>
      <c r="F6434" s="0" t="n">
        <v>3133120</v>
      </c>
      <c r="G6434" s="151" t="s">
        <v>111</v>
      </c>
      <c r="H6434" s="151" t="s">
        <v>111</v>
      </c>
      <c r="I6434" s="152" t="s">
        <v>112</v>
      </c>
    </row>
    <row r="6435" customFormat="false" ht="12.75" hidden="false" customHeight="false" outlineLevel="0" collapsed="false">
      <c r="A6435" s="0" t="s">
        <v>19</v>
      </c>
      <c r="B6435" s="0" t="s">
        <v>113</v>
      </c>
      <c r="C6435" s="0" t="s">
        <v>108</v>
      </c>
      <c r="D6435" s="116" t="n">
        <v>43922</v>
      </c>
      <c r="E6435" s="0" t="n">
        <v>0</v>
      </c>
      <c r="F6435" s="0" t="n">
        <v>3133121</v>
      </c>
      <c r="G6435" s="151" t="s">
        <v>111</v>
      </c>
      <c r="H6435" s="151" t="s">
        <v>111</v>
      </c>
      <c r="I6435" s="152" t="s">
        <v>112</v>
      </c>
    </row>
    <row r="6436" customFormat="false" ht="12.75" hidden="false" customHeight="false" outlineLevel="0" collapsed="false">
      <c r="A6436" s="0" t="s">
        <v>21</v>
      </c>
      <c r="B6436" s="0" t="s">
        <v>110</v>
      </c>
      <c r="C6436" s="0" t="s">
        <v>108</v>
      </c>
      <c r="D6436" s="116" t="n">
        <v>43922</v>
      </c>
      <c r="E6436" s="0" t="n">
        <v>0</v>
      </c>
      <c r="F6436" s="0" t="n">
        <v>3133122</v>
      </c>
      <c r="G6436" s="151" t="s">
        <v>111</v>
      </c>
      <c r="H6436" s="151" t="s">
        <v>111</v>
      </c>
      <c r="I6436" s="152" t="s">
        <v>112</v>
      </c>
    </row>
    <row r="6437" customFormat="false" ht="12.75" hidden="false" customHeight="false" outlineLevel="0" collapsed="false">
      <c r="A6437" s="0" t="s">
        <v>21</v>
      </c>
      <c r="B6437" s="0" t="s">
        <v>113</v>
      </c>
      <c r="C6437" s="0" t="s">
        <v>108</v>
      </c>
      <c r="D6437" s="116" t="n">
        <v>43922</v>
      </c>
      <c r="E6437" s="0" t="n">
        <v>0</v>
      </c>
      <c r="F6437" s="0" t="n">
        <v>3133123</v>
      </c>
      <c r="G6437" s="151" t="s">
        <v>111</v>
      </c>
      <c r="H6437" s="151" t="s">
        <v>111</v>
      </c>
      <c r="I6437" s="152" t="s">
        <v>112</v>
      </c>
    </row>
    <row r="6438" customFormat="false" ht="12.75" hidden="false" customHeight="false" outlineLevel="0" collapsed="false">
      <c r="A6438" s="0" t="s">
        <v>73</v>
      </c>
      <c r="B6438" s="0" t="s">
        <v>80</v>
      </c>
      <c r="C6438" s="0" t="s">
        <v>108</v>
      </c>
      <c r="D6438" s="116" t="n">
        <v>43922</v>
      </c>
      <c r="E6438" s="0" t="n">
        <v>0.005</v>
      </c>
      <c r="F6438" s="0" t="n">
        <v>3133124</v>
      </c>
      <c r="G6438" s="151" t="s">
        <v>111</v>
      </c>
      <c r="H6438" s="151" t="s">
        <v>111</v>
      </c>
      <c r="I6438" s="152" t="s">
        <v>112</v>
      </c>
    </row>
    <row r="6439" customFormat="false" ht="12.75" hidden="false" customHeight="false" outlineLevel="0" collapsed="false">
      <c r="A6439" s="0" t="s">
        <v>74</v>
      </c>
      <c r="B6439" s="0" t="s">
        <v>80</v>
      </c>
      <c r="C6439" s="0" t="s">
        <v>108</v>
      </c>
      <c r="D6439" s="116" t="n">
        <v>43922</v>
      </c>
      <c r="E6439" s="0" t="n">
        <v>0.02</v>
      </c>
      <c r="F6439" s="0" t="n">
        <v>3133125</v>
      </c>
      <c r="G6439" s="151" t="s">
        <v>111</v>
      </c>
      <c r="H6439" s="151" t="s">
        <v>111</v>
      </c>
      <c r="I6439" s="152" t="s">
        <v>112</v>
      </c>
    </row>
    <row r="6440" customFormat="false" ht="12.75" hidden="false" customHeight="false" outlineLevel="0" collapsed="false">
      <c r="A6440" s="0" t="s">
        <v>75</v>
      </c>
      <c r="B6440" s="0" t="s">
        <v>80</v>
      </c>
      <c r="C6440" s="0" t="s">
        <v>108</v>
      </c>
      <c r="D6440" s="116" t="n">
        <v>43922</v>
      </c>
      <c r="E6440" s="0" t="n">
        <v>-0.045</v>
      </c>
      <c r="F6440" s="0" t="n">
        <v>3133126</v>
      </c>
      <c r="G6440" s="151" t="s">
        <v>111</v>
      </c>
      <c r="H6440" s="151" t="s">
        <v>111</v>
      </c>
      <c r="I6440" s="152" t="s">
        <v>112</v>
      </c>
    </row>
    <row r="6441" customFormat="false" ht="12.75" hidden="false" customHeight="false" outlineLevel="0" collapsed="false">
      <c r="A6441" s="0" t="s">
        <v>76</v>
      </c>
      <c r="B6441" s="0" t="s">
        <v>80</v>
      </c>
      <c r="C6441" s="0" t="s">
        <v>108</v>
      </c>
      <c r="D6441" s="116" t="n">
        <v>43922</v>
      </c>
      <c r="E6441" s="0" t="n">
        <v>0.02</v>
      </c>
      <c r="F6441" s="0" t="n">
        <v>3133127</v>
      </c>
      <c r="G6441" s="151" t="s">
        <v>111</v>
      </c>
      <c r="H6441" s="151" t="s">
        <v>111</v>
      </c>
      <c r="I6441" s="152" t="s">
        <v>112</v>
      </c>
    </row>
    <row r="6442" customFormat="false" ht="12.75" hidden="false" customHeight="false" outlineLevel="0" collapsed="false">
      <c r="A6442" s="0" t="s">
        <v>72</v>
      </c>
      <c r="B6442" s="0" t="s">
        <v>80</v>
      </c>
      <c r="C6442" s="0" t="s">
        <v>108</v>
      </c>
      <c r="D6442" s="116" t="n">
        <v>43922</v>
      </c>
      <c r="E6442" s="158" t="n">
        <v>43952</v>
      </c>
      <c r="F6442" s="0" t="n">
        <v>2756510</v>
      </c>
      <c r="G6442" s="151" t="s">
        <v>111</v>
      </c>
      <c r="H6442" s="151" t="s">
        <v>111</v>
      </c>
      <c r="I6442" s="152" t="s">
        <v>109</v>
      </c>
    </row>
    <row r="6443" customFormat="false" ht="12.75" hidden="false" customHeight="false" outlineLevel="0" collapsed="false">
      <c r="A6443" s="0" t="s">
        <v>59</v>
      </c>
      <c r="B6443" s="0" t="s">
        <v>110</v>
      </c>
      <c r="C6443" s="0" t="s">
        <v>108</v>
      </c>
      <c r="D6443" s="116" t="n">
        <v>43952</v>
      </c>
      <c r="E6443" s="0" t="n">
        <v>0.385</v>
      </c>
      <c r="F6443" s="0" t="n">
        <v>3133100</v>
      </c>
      <c r="G6443" s="151" t="s">
        <v>111</v>
      </c>
      <c r="H6443" s="151" t="s">
        <v>111</v>
      </c>
      <c r="I6443" s="152" t="s">
        <v>112</v>
      </c>
    </row>
    <row r="6444" customFormat="false" ht="12.75" hidden="false" customHeight="false" outlineLevel="0" collapsed="false">
      <c r="A6444" s="0" t="s">
        <v>59</v>
      </c>
      <c r="B6444" s="0" t="s">
        <v>113</v>
      </c>
      <c r="C6444" s="0" t="s">
        <v>108</v>
      </c>
      <c r="D6444" s="116" t="n">
        <v>43952</v>
      </c>
      <c r="E6444" s="0" t="n">
        <v>0.02</v>
      </c>
      <c r="F6444" s="0" t="n">
        <v>3133101</v>
      </c>
      <c r="G6444" s="151" t="s">
        <v>111</v>
      </c>
      <c r="H6444" s="151" t="s">
        <v>111</v>
      </c>
      <c r="I6444" s="152" t="s">
        <v>112</v>
      </c>
    </row>
    <row r="6445" customFormat="false" ht="12.75" hidden="false" customHeight="false" outlineLevel="0" collapsed="false">
      <c r="A6445" s="0" t="s">
        <v>60</v>
      </c>
      <c r="B6445" s="0" t="s">
        <v>110</v>
      </c>
      <c r="C6445" s="0" t="s">
        <v>108</v>
      </c>
      <c r="D6445" s="116" t="n">
        <v>43952</v>
      </c>
      <c r="E6445" s="0" t="n">
        <v>0.385</v>
      </c>
      <c r="F6445" s="0" t="n">
        <v>3133102</v>
      </c>
      <c r="G6445" s="151" t="s">
        <v>111</v>
      </c>
      <c r="H6445" s="151" t="s">
        <v>111</v>
      </c>
      <c r="I6445" s="152" t="s">
        <v>112</v>
      </c>
    </row>
    <row r="6446" customFormat="false" ht="12.75" hidden="false" customHeight="false" outlineLevel="0" collapsed="false">
      <c r="A6446" s="0" t="s">
        <v>60</v>
      </c>
      <c r="B6446" s="0" t="s">
        <v>113</v>
      </c>
      <c r="C6446" s="0" t="s">
        <v>108</v>
      </c>
      <c r="D6446" s="116" t="n">
        <v>43952</v>
      </c>
      <c r="E6446" s="0" t="n">
        <v>0.05</v>
      </c>
      <c r="F6446" s="0" t="n">
        <v>3133103</v>
      </c>
      <c r="G6446" s="151" t="s">
        <v>111</v>
      </c>
      <c r="H6446" s="151" t="s">
        <v>111</v>
      </c>
      <c r="I6446" s="152" t="s">
        <v>112</v>
      </c>
    </row>
    <row r="6447" customFormat="false" ht="12.75" hidden="false" customHeight="false" outlineLevel="0" collapsed="false">
      <c r="A6447" s="0" t="s">
        <v>61</v>
      </c>
      <c r="B6447" s="0" t="s">
        <v>110</v>
      </c>
      <c r="C6447" s="0" t="s">
        <v>108</v>
      </c>
      <c r="D6447" s="116" t="n">
        <v>43952</v>
      </c>
      <c r="E6447" s="0" t="n">
        <v>0.385</v>
      </c>
      <c r="F6447" s="0" t="n">
        <v>3133104</v>
      </c>
      <c r="G6447" s="151" t="s">
        <v>111</v>
      </c>
      <c r="H6447" s="151" t="s">
        <v>111</v>
      </c>
      <c r="I6447" s="152" t="s">
        <v>112</v>
      </c>
    </row>
    <row r="6448" customFormat="false" ht="12.75" hidden="false" customHeight="false" outlineLevel="0" collapsed="false">
      <c r="A6448" s="0" t="s">
        <v>61</v>
      </c>
      <c r="B6448" s="0" t="s">
        <v>113</v>
      </c>
      <c r="C6448" s="0" t="s">
        <v>108</v>
      </c>
      <c r="D6448" s="116" t="n">
        <v>43952</v>
      </c>
      <c r="E6448" s="0" t="n">
        <v>0.02</v>
      </c>
      <c r="F6448" s="0" t="n">
        <v>3133105</v>
      </c>
      <c r="G6448" s="151" t="s">
        <v>111</v>
      </c>
      <c r="H6448" s="151" t="s">
        <v>111</v>
      </c>
      <c r="I6448" s="152" t="s">
        <v>112</v>
      </c>
    </row>
    <row r="6449" customFormat="false" ht="12.75" hidden="false" customHeight="false" outlineLevel="0" collapsed="false">
      <c r="A6449" s="0" t="s">
        <v>62</v>
      </c>
      <c r="B6449" s="0" t="s">
        <v>110</v>
      </c>
      <c r="C6449" s="0" t="s">
        <v>108</v>
      </c>
      <c r="D6449" s="116" t="n">
        <v>43952</v>
      </c>
      <c r="E6449" s="0" t="n">
        <v>0.385</v>
      </c>
      <c r="F6449" s="0" t="n">
        <v>3133106</v>
      </c>
      <c r="G6449" s="151" t="s">
        <v>111</v>
      </c>
      <c r="H6449" s="151" t="s">
        <v>111</v>
      </c>
      <c r="I6449" s="152" t="s">
        <v>112</v>
      </c>
    </row>
    <row r="6450" customFormat="false" ht="12.75" hidden="false" customHeight="false" outlineLevel="0" collapsed="false">
      <c r="A6450" s="0" t="s">
        <v>62</v>
      </c>
      <c r="B6450" s="0" t="s">
        <v>113</v>
      </c>
      <c r="C6450" s="0" t="s">
        <v>108</v>
      </c>
      <c r="D6450" s="116" t="n">
        <v>43952</v>
      </c>
      <c r="E6450" s="0" t="n">
        <v>0.05</v>
      </c>
      <c r="F6450" s="0" t="n">
        <v>3133107</v>
      </c>
      <c r="G6450" s="151" t="s">
        <v>111</v>
      </c>
      <c r="H6450" s="151" t="s">
        <v>111</v>
      </c>
      <c r="I6450" s="152" t="s">
        <v>112</v>
      </c>
    </row>
    <row r="6451" customFormat="false" ht="12.75" hidden="false" customHeight="false" outlineLevel="0" collapsed="false">
      <c r="A6451" s="0" t="s">
        <v>49</v>
      </c>
      <c r="B6451" s="0" t="s">
        <v>110</v>
      </c>
      <c r="C6451" s="0" t="s">
        <v>108</v>
      </c>
      <c r="D6451" s="116" t="n">
        <v>43952</v>
      </c>
      <c r="E6451" s="0" t="n">
        <v>0.325</v>
      </c>
      <c r="F6451" s="0" t="n">
        <v>3133108</v>
      </c>
      <c r="G6451" s="151" t="s">
        <v>111</v>
      </c>
      <c r="H6451" s="151" t="s">
        <v>111</v>
      </c>
      <c r="I6451" s="152" t="s">
        <v>112</v>
      </c>
    </row>
    <row r="6452" customFormat="false" ht="12.75" hidden="false" customHeight="false" outlineLevel="0" collapsed="false">
      <c r="A6452" s="0" t="s">
        <v>49</v>
      </c>
      <c r="B6452" s="0" t="s">
        <v>113</v>
      </c>
      <c r="C6452" s="0" t="s">
        <v>108</v>
      </c>
      <c r="D6452" s="116" t="n">
        <v>43952</v>
      </c>
      <c r="E6452" s="0" t="n">
        <v>0.005</v>
      </c>
      <c r="F6452" s="0" t="n">
        <v>3133109</v>
      </c>
      <c r="G6452" s="151" t="s">
        <v>111</v>
      </c>
      <c r="H6452" s="151" t="s">
        <v>111</v>
      </c>
      <c r="I6452" s="152" t="s">
        <v>112</v>
      </c>
    </row>
    <row r="6453" customFormat="false" ht="12.75" hidden="false" customHeight="false" outlineLevel="0" collapsed="false">
      <c r="A6453" s="0" t="s">
        <v>50</v>
      </c>
      <c r="B6453" s="0" t="s">
        <v>110</v>
      </c>
      <c r="C6453" s="0" t="s">
        <v>108</v>
      </c>
      <c r="D6453" s="116" t="n">
        <v>43952</v>
      </c>
      <c r="E6453" s="0" t="n">
        <v>0.33</v>
      </c>
      <c r="F6453" s="0" t="n">
        <v>3133110</v>
      </c>
      <c r="G6453" s="151" t="s">
        <v>111</v>
      </c>
      <c r="H6453" s="151" t="s">
        <v>111</v>
      </c>
      <c r="I6453" s="152" t="s">
        <v>112</v>
      </c>
    </row>
    <row r="6454" customFormat="false" ht="12.75" hidden="false" customHeight="false" outlineLevel="0" collapsed="false">
      <c r="A6454" s="0" t="s">
        <v>50</v>
      </c>
      <c r="B6454" s="0" t="s">
        <v>113</v>
      </c>
      <c r="C6454" s="0" t="s">
        <v>108</v>
      </c>
      <c r="D6454" s="116" t="n">
        <v>43952</v>
      </c>
      <c r="E6454" s="0" t="n">
        <v>-0.065</v>
      </c>
      <c r="F6454" s="0" t="n">
        <v>3133111</v>
      </c>
      <c r="G6454" s="151" t="s">
        <v>111</v>
      </c>
      <c r="H6454" s="151" t="s">
        <v>111</v>
      </c>
      <c r="I6454" s="152" t="s">
        <v>112</v>
      </c>
    </row>
    <row r="6455" customFormat="false" ht="12.75" hidden="false" customHeight="false" outlineLevel="0" collapsed="false">
      <c r="A6455" s="0" t="s">
        <v>51</v>
      </c>
      <c r="B6455" s="0" t="s">
        <v>110</v>
      </c>
      <c r="C6455" s="0" t="s">
        <v>108</v>
      </c>
      <c r="D6455" s="116" t="n">
        <v>43952</v>
      </c>
      <c r="E6455" s="0" t="n">
        <v>0.33</v>
      </c>
      <c r="F6455" s="0" t="n">
        <v>3133112</v>
      </c>
      <c r="G6455" s="151" t="s">
        <v>111</v>
      </c>
      <c r="H6455" s="151" t="s">
        <v>111</v>
      </c>
      <c r="I6455" s="152" t="s">
        <v>112</v>
      </c>
    </row>
    <row r="6456" customFormat="false" ht="12.75" hidden="false" customHeight="false" outlineLevel="0" collapsed="false">
      <c r="A6456" s="0" t="s">
        <v>51</v>
      </c>
      <c r="B6456" s="0" t="s">
        <v>113</v>
      </c>
      <c r="C6456" s="0" t="s">
        <v>108</v>
      </c>
      <c r="D6456" s="116" t="n">
        <v>43952</v>
      </c>
      <c r="E6456" s="0" t="n">
        <v>0.02</v>
      </c>
      <c r="F6456" s="0" t="n">
        <v>3133113</v>
      </c>
      <c r="G6456" s="151" t="s">
        <v>111</v>
      </c>
      <c r="H6456" s="151" t="s">
        <v>111</v>
      </c>
      <c r="I6456" s="152" t="s">
        <v>112</v>
      </c>
    </row>
    <row r="6457" customFormat="false" ht="12.75" hidden="false" customHeight="false" outlineLevel="0" collapsed="false">
      <c r="A6457" s="0" t="s">
        <v>52</v>
      </c>
      <c r="B6457" s="0" t="s">
        <v>110</v>
      </c>
      <c r="C6457" s="0" t="s">
        <v>108</v>
      </c>
      <c r="D6457" s="116" t="n">
        <v>43952</v>
      </c>
      <c r="E6457" s="0" t="n">
        <v>0.33</v>
      </c>
      <c r="F6457" s="0" t="n">
        <v>3133114</v>
      </c>
      <c r="G6457" s="151" t="s">
        <v>111</v>
      </c>
      <c r="H6457" s="151" t="s">
        <v>111</v>
      </c>
      <c r="I6457" s="152" t="s">
        <v>112</v>
      </c>
    </row>
    <row r="6458" customFormat="false" ht="12.75" hidden="false" customHeight="false" outlineLevel="0" collapsed="false">
      <c r="A6458" s="0" t="s">
        <v>52</v>
      </c>
      <c r="B6458" s="0" t="s">
        <v>113</v>
      </c>
      <c r="C6458" s="0" t="s">
        <v>108</v>
      </c>
      <c r="D6458" s="116" t="n">
        <v>43952</v>
      </c>
      <c r="E6458" s="0" t="n">
        <v>-0.035</v>
      </c>
      <c r="F6458" s="0" t="n">
        <v>3133115</v>
      </c>
      <c r="G6458" s="151" t="s">
        <v>111</v>
      </c>
      <c r="H6458" s="151" t="s">
        <v>111</v>
      </c>
      <c r="I6458" s="152" t="s">
        <v>112</v>
      </c>
    </row>
    <row r="6459" customFormat="false" ht="12.75" hidden="false" customHeight="false" outlineLevel="0" collapsed="false">
      <c r="A6459" s="0" t="s">
        <v>17</v>
      </c>
      <c r="B6459" s="0" t="s">
        <v>110</v>
      </c>
      <c r="C6459" s="0" t="s">
        <v>108</v>
      </c>
      <c r="D6459" s="116" t="n">
        <v>43952</v>
      </c>
      <c r="E6459" s="0" t="n">
        <v>0</v>
      </c>
      <c r="F6459" s="0" t="n">
        <v>3133116</v>
      </c>
      <c r="G6459" s="151" t="s">
        <v>111</v>
      </c>
      <c r="H6459" s="151" t="s">
        <v>111</v>
      </c>
      <c r="I6459" s="152" t="s">
        <v>112</v>
      </c>
    </row>
    <row r="6460" customFormat="false" ht="12.75" hidden="false" customHeight="false" outlineLevel="0" collapsed="false">
      <c r="A6460" s="0" t="s">
        <v>17</v>
      </c>
      <c r="B6460" s="0" t="s">
        <v>113</v>
      </c>
      <c r="C6460" s="0" t="s">
        <v>108</v>
      </c>
      <c r="D6460" s="116" t="n">
        <v>43952</v>
      </c>
      <c r="E6460" s="0" t="n">
        <v>0</v>
      </c>
      <c r="F6460" s="0" t="n">
        <v>3133117</v>
      </c>
      <c r="G6460" s="151" t="s">
        <v>111</v>
      </c>
      <c r="H6460" s="151" t="s">
        <v>111</v>
      </c>
      <c r="I6460" s="152" t="s">
        <v>112</v>
      </c>
    </row>
    <row r="6461" customFormat="false" ht="12.75" hidden="false" customHeight="false" outlineLevel="0" collapsed="false">
      <c r="A6461" s="0" t="s">
        <v>18</v>
      </c>
      <c r="B6461" s="0" t="s">
        <v>110</v>
      </c>
      <c r="C6461" s="0" t="s">
        <v>108</v>
      </c>
      <c r="D6461" s="116" t="n">
        <v>43952</v>
      </c>
      <c r="E6461" s="0" t="n">
        <v>0</v>
      </c>
      <c r="F6461" s="0" t="n">
        <v>3133118</v>
      </c>
      <c r="G6461" s="151" t="s">
        <v>111</v>
      </c>
      <c r="H6461" s="151" t="s">
        <v>111</v>
      </c>
      <c r="I6461" s="152" t="s">
        <v>112</v>
      </c>
    </row>
    <row r="6462" customFormat="false" ht="12.75" hidden="false" customHeight="false" outlineLevel="0" collapsed="false">
      <c r="A6462" s="0" t="s">
        <v>18</v>
      </c>
      <c r="B6462" s="0" t="s">
        <v>113</v>
      </c>
      <c r="C6462" s="0" t="s">
        <v>108</v>
      </c>
      <c r="D6462" s="116" t="n">
        <v>43952</v>
      </c>
      <c r="E6462" s="0" t="n">
        <v>0</v>
      </c>
      <c r="F6462" s="0" t="n">
        <v>3133119</v>
      </c>
      <c r="G6462" s="151" t="s">
        <v>111</v>
      </c>
      <c r="H6462" s="151" t="s">
        <v>111</v>
      </c>
      <c r="I6462" s="152" t="s">
        <v>112</v>
      </c>
    </row>
    <row r="6463" customFormat="false" ht="12.75" hidden="false" customHeight="false" outlineLevel="0" collapsed="false">
      <c r="A6463" s="0" t="s">
        <v>19</v>
      </c>
      <c r="B6463" s="0" t="s">
        <v>110</v>
      </c>
      <c r="C6463" s="0" t="s">
        <v>108</v>
      </c>
      <c r="D6463" s="116" t="n">
        <v>43952</v>
      </c>
      <c r="E6463" s="0" t="n">
        <v>0</v>
      </c>
      <c r="F6463" s="0" t="n">
        <v>3133120</v>
      </c>
      <c r="G6463" s="151" t="s">
        <v>111</v>
      </c>
      <c r="H6463" s="151" t="s">
        <v>111</v>
      </c>
      <c r="I6463" s="152" t="s">
        <v>112</v>
      </c>
    </row>
    <row r="6464" customFormat="false" ht="12.75" hidden="false" customHeight="false" outlineLevel="0" collapsed="false">
      <c r="A6464" s="0" t="s">
        <v>19</v>
      </c>
      <c r="B6464" s="0" t="s">
        <v>113</v>
      </c>
      <c r="C6464" s="0" t="s">
        <v>108</v>
      </c>
      <c r="D6464" s="116" t="n">
        <v>43952</v>
      </c>
      <c r="E6464" s="0" t="n">
        <v>0</v>
      </c>
      <c r="F6464" s="0" t="n">
        <v>3133121</v>
      </c>
      <c r="G6464" s="151" t="s">
        <v>111</v>
      </c>
      <c r="H6464" s="151" t="s">
        <v>111</v>
      </c>
      <c r="I6464" s="152" t="s">
        <v>112</v>
      </c>
    </row>
    <row r="6465" customFormat="false" ht="12.75" hidden="false" customHeight="false" outlineLevel="0" collapsed="false">
      <c r="A6465" s="0" t="s">
        <v>21</v>
      </c>
      <c r="B6465" s="0" t="s">
        <v>110</v>
      </c>
      <c r="C6465" s="0" t="s">
        <v>108</v>
      </c>
      <c r="D6465" s="116" t="n">
        <v>43952</v>
      </c>
      <c r="E6465" s="0" t="n">
        <v>0</v>
      </c>
      <c r="F6465" s="0" t="n">
        <v>3133122</v>
      </c>
      <c r="G6465" s="151" t="s">
        <v>111</v>
      </c>
      <c r="H6465" s="151" t="s">
        <v>111</v>
      </c>
      <c r="I6465" s="152" t="s">
        <v>112</v>
      </c>
    </row>
    <row r="6466" customFormat="false" ht="12.75" hidden="false" customHeight="false" outlineLevel="0" collapsed="false">
      <c r="A6466" s="0" t="s">
        <v>21</v>
      </c>
      <c r="B6466" s="0" t="s">
        <v>113</v>
      </c>
      <c r="C6466" s="0" t="s">
        <v>108</v>
      </c>
      <c r="D6466" s="116" t="n">
        <v>43952</v>
      </c>
      <c r="E6466" s="0" t="n">
        <v>0</v>
      </c>
      <c r="F6466" s="0" t="n">
        <v>3133123</v>
      </c>
      <c r="G6466" s="151" t="s">
        <v>111</v>
      </c>
      <c r="H6466" s="151" t="s">
        <v>111</v>
      </c>
      <c r="I6466" s="152" t="s">
        <v>112</v>
      </c>
    </row>
    <row r="6467" customFormat="false" ht="12.75" hidden="false" customHeight="false" outlineLevel="0" collapsed="false">
      <c r="A6467" s="0" t="s">
        <v>73</v>
      </c>
      <c r="B6467" s="0" t="s">
        <v>80</v>
      </c>
      <c r="C6467" s="0" t="s">
        <v>108</v>
      </c>
      <c r="D6467" s="116" t="n">
        <v>43952</v>
      </c>
      <c r="E6467" s="0" t="n">
        <v>0.005</v>
      </c>
      <c r="F6467" s="0" t="n">
        <v>3133124</v>
      </c>
      <c r="G6467" s="151" t="s">
        <v>111</v>
      </c>
      <c r="H6467" s="151" t="s">
        <v>111</v>
      </c>
      <c r="I6467" s="152" t="s">
        <v>112</v>
      </c>
    </row>
    <row r="6468" customFormat="false" ht="12.75" hidden="false" customHeight="false" outlineLevel="0" collapsed="false">
      <c r="A6468" s="0" t="s">
        <v>74</v>
      </c>
      <c r="B6468" s="0" t="s">
        <v>80</v>
      </c>
      <c r="C6468" s="0" t="s">
        <v>108</v>
      </c>
      <c r="D6468" s="116" t="n">
        <v>43952</v>
      </c>
      <c r="E6468" s="0" t="n">
        <v>0.02</v>
      </c>
      <c r="F6468" s="0" t="n">
        <v>3133125</v>
      </c>
      <c r="G6468" s="151" t="s">
        <v>111</v>
      </c>
      <c r="H6468" s="151" t="s">
        <v>111</v>
      </c>
      <c r="I6468" s="152" t="s">
        <v>112</v>
      </c>
    </row>
    <row r="6469" customFormat="false" ht="12.75" hidden="false" customHeight="false" outlineLevel="0" collapsed="false">
      <c r="A6469" s="0" t="s">
        <v>75</v>
      </c>
      <c r="B6469" s="0" t="s">
        <v>80</v>
      </c>
      <c r="C6469" s="0" t="s">
        <v>108</v>
      </c>
      <c r="D6469" s="116" t="n">
        <v>43952</v>
      </c>
      <c r="E6469" s="0" t="n">
        <v>-0.035</v>
      </c>
      <c r="F6469" s="0" t="n">
        <v>3133126</v>
      </c>
      <c r="G6469" s="151" t="s">
        <v>111</v>
      </c>
      <c r="H6469" s="151" t="s">
        <v>111</v>
      </c>
      <c r="I6469" s="152" t="s">
        <v>112</v>
      </c>
    </row>
    <row r="6470" customFormat="false" ht="12.75" hidden="false" customHeight="false" outlineLevel="0" collapsed="false">
      <c r="A6470" s="0" t="s">
        <v>76</v>
      </c>
      <c r="B6470" s="0" t="s">
        <v>80</v>
      </c>
      <c r="C6470" s="0" t="s">
        <v>108</v>
      </c>
      <c r="D6470" s="116" t="n">
        <v>43952</v>
      </c>
      <c r="E6470" s="0" t="n">
        <v>0.02</v>
      </c>
      <c r="F6470" s="0" t="n">
        <v>3133127</v>
      </c>
      <c r="G6470" s="151" t="s">
        <v>111</v>
      </c>
      <c r="H6470" s="151" t="s">
        <v>111</v>
      </c>
      <c r="I6470" s="152" t="s">
        <v>112</v>
      </c>
    </row>
    <row r="6471" customFormat="false" ht="12.75" hidden="false" customHeight="false" outlineLevel="0" collapsed="false">
      <c r="A6471" s="0" t="s">
        <v>72</v>
      </c>
      <c r="B6471" s="0" t="s">
        <v>80</v>
      </c>
      <c r="C6471" s="0" t="s">
        <v>108</v>
      </c>
      <c r="D6471" s="116" t="n">
        <v>43952</v>
      </c>
      <c r="E6471" s="158" t="n">
        <v>43983</v>
      </c>
      <c r="F6471" s="0" t="n">
        <v>2756539</v>
      </c>
      <c r="G6471" s="151" t="s">
        <v>111</v>
      </c>
      <c r="H6471" s="151" t="s">
        <v>111</v>
      </c>
      <c r="I6471" s="152" t="s">
        <v>109</v>
      </c>
    </row>
    <row r="6472" customFormat="false" ht="12.75" hidden="false" customHeight="false" outlineLevel="0" collapsed="false">
      <c r="A6472" s="0" t="s">
        <v>59</v>
      </c>
      <c r="B6472" s="0" t="s">
        <v>110</v>
      </c>
      <c r="C6472" s="0" t="s">
        <v>108</v>
      </c>
      <c r="D6472" s="116" t="n">
        <v>43983</v>
      </c>
      <c r="E6472" s="0" t="n">
        <v>0.385</v>
      </c>
      <c r="F6472" s="0" t="n">
        <v>3133100</v>
      </c>
      <c r="G6472" s="151" t="s">
        <v>111</v>
      </c>
      <c r="H6472" s="151" t="s">
        <v>111</v>
      </c>
      <c r="I6472" s="152" t="s">
        <v>112</v>
      </c>
    </row>
    <row r="6473" customFormat="false" ht="12.75" hidden="false" customHeight="false" outlineLevel="0" collapsed="false">
      <c r="A6473" s="0" t="s">
        <v>59</v>
      </c>
      <c r="B6473" s="0" t="s">
        <v>113</v>
      </c>
      <c r="C6473" s="0" t="s">
        <v>108</v>
      </c>
      <c r="D6473" s="116" t="n">
        <v>43983</v>
      </c>
      <c r="E6473" s="0" t="n">
        <v>0.02</v>
      </c>
      <c r="F6473" s="0" t="n">
        <v>3133101</v>
      </c>
      <c r="G6473" s="151" t="s">
        <v>111</v>
      </c>
      <c r="H6473" s="151" t="s">
        <v>111</v>
      </c>
      <c r="I6473" s="152" t="s">
        <v>112</v>
      </c>
    </row>
    <row r="6474" customFormat="false" ht="12.75" hidden="false" customHeight="false" outlineLevel="0" collapsed="false">
      <c r="A6474" s="0" t="s">
        <v>60</v>
      </c>
      <c r="B6474" s="0" t="s">
        <v>110</v>
      </c>
      <c r="C6474" s="0" t="s">
        <v>108</v>
      </c>
      <c r="D6474" s="116" t="n">
        <v>43983</v>
      </c>
      <c r="E6474" s="0" t="n">
        <v>0.385</v>
      </c>
      <c r="F6474" s="0" t="n">
        <v>3133102</v>
      </c>
      <c r="G6474" s="151" t="s">
        <v>111</v>
      </c>
      <c r="H6474" s="151" t="s">
        <v>111</v>
      </c>
      <c r="I6474" s="152" t="s">
        <v>112</v>
      </c>
    </row>
    <row r="6475" customFormat="false" ht="12.75" hidden="false" customHeight="false" outlineLevel="0" collapsed="false">
      <c r="A6475" s="0" t="s">
        <v>60</v>
      </c>
      <c r="B6475" s="0" t="s">
        <v>113</v>
      </c>
      <c r="C6475" s="0" t="s">
        <v>108</v>
      </c>
      <c r="D6475" s="116" t="n">
        <v>43983</v>
      </c>
      <c r="E6475" s="0" t="n">
        <v>0.06</v>
      </c>
      <c r="F6475" s="0" t="n">
        <v>3133103</v>
      </c>
      <c r="G6475" s="151" t="s">
        <v>111</v>
      </c>
      <c r="H6475" s="151" t="s">
        <v>111</v>
      </c>
      <c r="I6475" s="152" t="s">
        <v>112</v>
      </c>
    </row>
    <row r="6476" customFormat="false" ht="12.75" hidden="false" customHeight="false" outlineLevel="0" collapsed="false">
      <c r="A6476" s="0" t="s">
        <v>61</v>
      </c>
      <c r="B6476" s="0" t="s">
        <v>110</v>
      </c>
      <c r="C6476" s="0" t="s">
        <v>108</v>
      </c>
      <c r="D6476" s="116" t="n">
        <v>43983</v>
      </c>
      <c r="E6476" s="0" t="n">
        <v>0.385</v>
      </c>
      <c r="F6476" s="0" t="n">
        <v>3133104</v>
      </c>
      <c r="G6476" s="151" t="s">
        <v>111</v>
      </c>
      <c r="H6476" s="151" t="s">
        <v>111</v>
      </c>
      <c r="I6476" s="152" t="s">
        <v>112</v>
      </c>
    </row>
    <row r="6477" customFormat="false" ht="12.75" hidden="false" customHeight="false" outlineLevel="0" collapsed="false">
      <c r="A6477" s="0" t="s">
        <v>61</v>
      </c>
      <c r="B6477" s="0" t="s">
        <v>113</v>
      </c>
      <c r="C6477" s="0" t="s">
        <v>108</v>
      </c>
      <c r="D6477" s="116" t="n">
        <v>43983</v>
      </c>
      <c r="E6477" s="0" t="n">
        <v>0.02</v>
      </c>
      <c r="F6477" s="0" t="n">
        <v>3133105</v>
      </c>
      <c r="G6477" s="151" t="s">
        <v>111</v>
      </c>
      <c r="H6477" s="151" t="s">
        <v>111</v>
      </c>
      <c r="I6477" s="152" t="s">
        <v>112</v>
      </c>
    </row>
    <row r="6478" customFormat="false" ht="12.75" hidden="false" customHeight="false" outlineLevel="0" collapsed="false">
      <c r="A6478" s="0" t="s">
        <v>62</v>
      </c>
      <c r="B6478" s="0" t="s">
        <v>110</v>
      </c>
      <c r="C6478" s="0" t="s">
        <v>108</v>
      </c>
      <c r="D6478" s="116" t="n">
        <v>43983</v>
      </c>
      <c r="E6478" s="0" t="n">
        <v>0.385</v>
      </c>
      <c r="F6478" s="0" t="n">
        <v>3133106</v>
      </c>
      <c r="G6478" s="151" t="s">
        <v>111</v>
      </c>
      <c r="H6478" s="151" t="s">
        <v>111</v>
      </c>
      <c r="I6478" s="152" t="s">
        <v>112</v>
      </c>
    </row>
    <row r="6479" customFormat="false" ht="12.75" hidden="false" customHeight="false" outlineLevel="0" collapsed="false">
      <c r="A6479" s="0" t="s">
        <v>62</v>
      </c>
      <c r="B6479" s="0" t="s">
        <v>113</v>
      </c>
      <c r="C6479" s="0" t="s">
        <v>108</v>
      </c>
      <c r="D6479" s="116" t="n">
        <v>43983</v>
      </c>
      <c r="E6479" s="0" t="n">
        <v>0.06</v>
      </c>
      <c r="F6479" s="0" t="n">
        <v>3133107</v>
      </c>
      <c r="G6479" s="151" t="s">
        <v>111</v>
      </c>
      <c r="H6479" s="151" t="s">
        <v>111</v>
      </c>
      <c r="I6479" s="152" t="s">
        <v>112</v>
      </c>
    </row>
    <row r="6480" customFormat="false" ht="12.75" hidden="false" customHeight="false" outlineLevel="0" collapsed="false">
      <c r="A6480" s="0" t="s">
        <v>49</v>
      </c>
      <c r="B6480" s="0" t="s">
        <v>110</v>
      </c>
      <c r="C6480" s="0" t="s">
        <v>108</v>
      </c>
      <c r="D6480" s="116" t="n">
        <v>43983</v>
      </c>
      <c r="E6480" s="0" t="n">
        <v>0.335</v>
      </c>
      <c r="F6480" s="0" t="n">
        <v>3133108</v>
      </c>
      <c r="G6480" s="151" t="s">
        <v>111</v>
      </c>
      <c r="H6480" s="151" t="s">
        <v>111</v>
      </c>
      <c r="I6480" s="152" t="s">
        <v>112</v>
      </c>
    </row>
    <row r="6481" customFormat="false" ht="12.75" hidden="false" customHeight="false" outlineLevel="0" collapsed="false">
      <c r="A6481" s="0" t="s">
        <v>49</v>
      </c>
      <c r="B6481" s="0" t="s">
        <v>113</v>
      </c>
      <c r="C6481" s="0" t="s">
        <v>108</v>
      </c>
      <c r="D6481" s="116" t="n">
        <v>43983</v>
      </c>
      <c r="E6481" s="0" t="n">
        <v>0.005</v>
      </c>
      <c r="F6481" s="0" t="n">
        <v>3133109</v>
      </c>
      <c r="G6481" s="151" t="s">
        <v>111</v>
      </c>
      <c r="H6481" s="151" t="s">
        <v>111</v>
      </c>
      <c r="I6481" s="152" t="s">
        <v>112</v>
      </c>
    </row>
    <row r="6482" customFormat="false" ht="12.75" hidden="false" customHeight="false" outlineLevel="0" collapsed="false">
      <c r="A6482" s="0" t="s">
        <v>50</v>
      </c>
      <c r="B6482" s="0" t="s">
        <v>110</v>
      </c>
      <c r="C6482" s="0" t="s">
        <v>108</v>
      </c>
      <c r="D6482" s="116" t="n">
        <v>43983</v>
      </c>
      <c r="E6482" s="0" t="n">
        <v>0.37</v>
      </c>
      <c r="F6482" s="0" t="n">
        <v>3133110</v>
      </c>
      <c r="G6482" s="151" t="s">
        <v>111</v>
      </c>
      <c r="H6482" s="151" t="s">
        <v>111</v>
      </c>
      <c r="I6482" s="152" t="s">
        <v>112</v>
      </c>
    </row>
    <row r="6483" customFormat="false" ht="12.75" hidden="false" customHeight="false" outlineLevel="0" collapsed="false">
      <c r="A6483" s="0" t="s">
        <v>50</v>
      </c>
      <c r="B6483" s="0" t="s">
        <v>113</v>
      </c>
      <c r="C6483" s="0" t="s">
        <v>108</v>
      </c>
      <c r="D6483" s="116" t="n">
        <v>43983</v>
      </c>
      <c r="E6483" s="0" t="n">
        <v>-0.055</v>
      </c>
      <c r="F6483" s="0" t="n">
        <v>3133111</v>
      </c>
      <c r="G6483" s="151" t="s">
        <v>111</v>
      </c>
      <c r="H6483" s="151" t="s">
        <v>111</v>
      </c>
      <c r="I6483" s="152" t="s">
        <v>112</v>
      </c>
    </row>
    <row r="6484" customFormat="false" ht="12.75" hidden="false" customHeight="false" outlineLevel="0" collapsed="false">
      <c r="A6484" s="0" t="s">
        <v>51</v>
      </c>
      <c r="B6484" s="0" t="s">
        <v>110</v>
      </c>
      <c r="C6484" s="0" t="s">
        <v>108</v>
      </c>
      <c r="D6484" s="116" t="n">
        <v>43983</v>
      </c>
      <c r="E6484" s="0" t="n">
        <v>0.37</v>
      </c>
      <c r="F6484" s="0" t="n">
        <v>3133112</v>
      </c>
      <c r="G6484" s="151" t="s">
        <v>111</v>
      </c>
      <c r="H6484" s="151" t="s">
        <v>111</v>
      </c>
      <c r="I6484" s="152" t="s">
        <v>112</v>
      </c>
    </row>
    <row r="6485" customFormat="false" ht="12.75" hidden="false" customHeight="false" outlineLevel="0" collapsed="false">
      <c r="A6485" s="0" t="s">
        <v>51</v>
      </c>
      <c r="B6485" s="0" t="s">
        <v>113</v>
      </c>
      <c r="C6485" s="0" t="s">
        <v>108</v>
      </c>
      <c r="D6485" s="116" t="n">
        <v>43983</v>
      </c>
      <c r="E6485" s="0" t="n">
        <v>0.035</v>
      </c>
      <c r="F6485" s="0" t="n">
        <v>3133113</v>
      </c>
      <c r="G6485" s="151" t="s">
        <v>111</v>
      </c>
      <c r="H6485" s="151" t="s">
        <v>111</v>
      </c>
      <c r="I6485" s="152" t="s">
        <v>112</v>
      </c>
    </row>
    <row r="6486" customFormat="false" ht="12.75" hidden="false" customHeight="false" outlineLevel="0" collapsed="false">
      <c r="A6486" s="0" t="s">
        <v>52</v>
      </c>
      <c r="B6486" s="0" t="s">
        <v>110</v>
      </c>
      <c r="C6486" s="0" t="s">
        <v>108</v>
      </c>
      <c r="D6486" s="116" t="n">
        <v>43983</v>
      </c>
      <c r="E6486" s="0" t="n">
        <v>0.37</v>
      </c>
      <c r="F6486" s="0" t="n">
        <v>3133114</v>
      </c>
      <c r="G6486" s="151" t="s">
        <v>111</v>
      </c>
      <c r="H6486" s="151" t="s">
        <v>111</v>
      </c>
      <c r="I6486" s="152" t="s">
        <v>112</v>
      </c>
    </row>
    <row r="6487" customFormat="false" ht="12.75" hidden="false" customHeight="false" outlineLevel="0" collapsed="false">
      <c r="A6487" s="0" t="s">
        <v>52</v>
      </c>
      <c r="B6487" s="0" t="s">
        <v>113</v>
      </c>
      <c r="C6487" s="0" t="s">
        <v>108</v>
      </c>
      <c r="D6487" s="116" t="n">
        <v>43983</v>
      </c>
      <c r="E6487" s="0" t="n">
        <v>-0.035</v>
      </c>
      <c r="F6487" s="0" t="n">
        <v>3133115</v>
      </c>
      <c r="G6487" s="151" t="s">
        <v>111</v>
      </c>
      <c r="H6487" s="151" t="s">
        <v>111</v>
      </c>
      <c r="I6487" s="152" t="s">
        <v>112</v>
      </c>
    </row>
    <row r="6488" customFormat="false" ht="12.75" hidden="false" customHeight="false" outlineLevel="0" collapsed="false">
      <c r="A6488" s="0" t="s">
        <v>17</v>
      </c>
      <c r="B6488" s="0" t="s">
        <v>110</v>
      </c>
      <c r="C6488" s="0" t="s">
        <v>108</v>
      </c>
      <c r="D6488" s="116" t="n">
        <v>43983</v>
      </c>
      <c r="E6488" s="0" t="n">
        <v>0</v>
      </c>
      <c r="F6488" s="0" t="n">
        <v>3133116</v>
      </c>
      <c r="G6488" s="151" t="s">
        <v>111</v>
      </c>
      <c r="H6488" s="151" t="s">
        <v>111</v>
      </c>
      <c r="I6488" s="152" t="s">
        <v>112</v>
      </c>
    </row>
    <row r="6489" customFormat="false" ht="12.75" hidden="false" customHeight="false" outlineLevel="0" collapsed="false">
      <c r="A6489" s="0" t="s">
        <v>17</v>
      </c>
      <c r="B6489" s="0" t="s">
        <v>113</v>
      </c>
      <c r="C6489" s="0" t="s">
        <v>108</v>
      </c>
      <c r="D6489" s="116" t="n">
        <v>43983</v>
      </c>
      <c r="E6489" s="0" t="n">
        <v>0</v>
      </c>
      <c r="F6489" s="0" t="n">
        <v>3133117</v>
      </c>
      <c r="G6489" s="151" t="s">
        <v>111</v>
      </c>
      <c r="H6489" s="151" t="s">
        <v>111</v>
      </c>
      <c r="I6489" s="152" t="s">
        <v>112</v>
      </c>
    </row>
    <row r="6490" customFormat="false" ht="12.75" hidden="false" customHeight="false" outlineLevel="0" collapsed="false">
      <c r="A6490" s="0" t="s">
        <v>18</v>
      </c>
      <c r="B6490" s="0" t="s">
        <v>110</v>
      </c>
      <c r="C6490" s="0" t="s">
        <v>108</v>
      </c>
      <c r="D6490" s="116" t="n">
        <v>43983</v>
      </c>
      <c r="E6490" s="0" t="n">
        <v>0</v>
      </c>
      <c r="F6490" s="0" t="n">
        <v>3133118</v>
      </c>
      <c r="G6490" s="151" t="s">
        <v>111</v>
      </c>
      <c r="H6490" s="151" t="s">
        <v>111</v>
      </c>
      <c r="I6490" s="152" t="s">
        <v>112</v>
      </c>
    </row>
    <row r="6491" customFormat="false" ht="12.75" hidden="false" customHeight="false" outlineLevel="0" collapsed="false">
      <c r="A6491" s="0" t="s">
        <v>18</v>
      </c>
      <c r="B6491" s="0" t="s">
        <v>113</v>
      </c>
      <c r="C6491" s="0" t="s">
        <v>108</v>
      </c>
      <c r="D6491" s="116" t="n">
        <v>43983</v>
      </c>
      <c r="E6491" s="0" t="n">
        <v>0</v>
      </c>
      <c r="F6491" s="0" t="n">
        <v>3133119</v>
      </c>
      <c r="G6491" s="151" t="s">
        <v>111</v>
      </c>
      <c r="H6491" s="151" t="s">
        <v>111</v>
      </c>
      <c r="I6491" s="152" t="s">
        <v>112</v>
      </c>
    </row>
    <row r="6492" customFormat="false" ht="12.75" hidden="false" customHeight="false" outlineLevel="0" collapsed="false">
      <c r="A6492" s="0" t="s">
        <v>19</v>
      </c>
      <c r="B6492" s="0" t="s">
        <v>110</v>
      </c>
      <c r="C6492" s="0" t="s">
        <v>108</v>
      </c>
      <c r="D6492" s="116" t="n">
        <v>43983</v>
      </c>
      <c r="E6492" s="0" t="n">
        <v>0</v>
      </c>
      <c r="F6492" s="0" t="n">
        <v>3133120</v>
      </c>
      <c r="G6492" s="151" t="s">
        <v>111</v>
      </c>
      <c r="H6492" s="151" t="s">
        <v>111</v>
      </c>
      <c r="I6492" s="152" t="s">
        <v>112</v>
      </c>
    </row>
    <row r="6493" customFormat="false" ht="12.75" hidden="false" customHeight="false" outlineLevel="0" collapsed="false">
      <c r="A6493" s="0" t="s">
        <v>19</v>
      </c>
      <c r="B6493" s="0" t="s">
        <v>113</v>
      </c>
      <c r="C6493" s="0" t="s">
        <v>108</v>
      </c>
      <c r="D6493" s="116" t="n">
        <v>43983</v>
      </c>
      <c r="E6493" s="0" t="n">
        <v>0</v>
      </c>
      <c r="F6493" s="0" t="n">
        <v>3133121</v>
      </c>
      <c r="G6493" s="151" t="s">
        <v>111</v>
      </c>
      <c r="H6493" s="151" t="s">
        <v>111</v>
      </c>
      <c r="I6493" s="152" t="s">
        <v>112</v>
      </c>
    </row>
    <row r="6494" customFormat="false" ht="12.75" hidden="false" customHeight="false" outlineLevel="0" collapsed="false">
      <c r="A6494" s="0" t="s">
        <v>21</v>
      </c>
      <c r="B6494" s="0" t="s">
        <v>110</v>
      </c>
      <c r="C6494" s="0" t="s">
        <v>108</v>
      </c>
      <c r="D6494" s="116" t="n">
        <v>43983</v>
      </c>
      <c r="E6494" s="0" t="n">
        <v>0</v>
      </c>
      <c r="F6494" s="0" t="n">
        <v>3133122</v>
      </c>
      <c r="G6494" s="151" t="s">
        <v>111</v>
      </c>
      <c r="H6494" s="151" t="s">
        <v>111</v>
      </c>
      <c r="I6494" s="152" t="s">
        <v>112</v>
      </c>
    </row>
    <row r="6495" customFormat="false" ht="12.75" hidden="false" customHeight="false" outlineLevel="0" collapsed="false">
      <c r="A6495" s="0" t="s">
        <v>21</v>
      </c>
      <c r="B6495" s="0" t="s">
        <v>113</v>
      </c>
      <c r="C6495" s="0" t="s">
        <v>108</v>
      </c>
      <c r="D6495" s="116" t="n">
        <v>43983</v>
      </c>
      <c r="E6495" s="0" t="n">
        <v>0</v>
      </c>
      <c r="F6495" s="0" t="n">
        <v>3133123</v>
      </c>
      <c r="G6495" s="151" t="s">
        <v>111</v>
      </c>
      <c r="H6495" s="151" t="s">
        <v>111</v>
      </c>
      <c r="I6495" s="152" t="s">
        <v>112</v>
      </c>
    </row>
    <row r="6496" customFormat="false" ht="12.75" hidden="false" customHeight="false" outlineLevel="0" collapsed="false">
      <c r="A6496" s="0" t="s">
        <v>73</v>
      </c>
      <c r="B6496" s="0" t="s">
        <v>80</v>
      </c>
      <c r="C6496" s="0" t="s">
        <v>108</v>
      </c>
      <c r="D6496" s="116" t="n">
        <v>43983</v>
      </c>
      <c r="E6496" s="0" t="n">
        <v>0.005</v>
      </c>
      <c r="F6496" s="0" t="n">
        <v>3133124</v>
      </c>
      <c r="G6496" s="151" t="s">
        <v>111</v>
      </c>
      <c r="H6496" s="151" t="s">
        <v>111</v>
      </c>
      <c r="I6496" s="152" t="s">
        <v>112</v>
      </c>
    </row>
    <row r="6497" customFormat="false" ht="12.75" hidden="false" customHeight="false" outlineLevel="0" collapsed="false">
      <c r="A6497" s="0" t="s">
        <v>74</v>
      </c>
      <c r="B6497" s="0" t="s">
        <v>80</v>
      </c>
      <c r="C6497" s="0" t="s">
        <v>108</v>
      </c>
      <c r="D6497" s="116" t="n">
        <v>43983</v>
      </c>
      <c r="E6497" s="0" t="n">
        <v>0.035</v>
      </c>
      <c r="F6497" s="0" t="n">
        <v>3133125</v>
      </c>
      <c r="G6497" s="151" t="s">
        <v>111</v>
      </c>
      <c r="H6497" s="151" t="s">
        <v>111</v>
      </c>
      <c r="I6497" s="152" t="s">
        <v>112</v>
      </c>
    </row>
    <row r="6498" customFormat="false" ht="12.75" hidden="false" customHeight="false" outlineLevel="0" collapsed="false">
      <c r="A6498" s="0" t="s">
        <v>75</v>
      </c>
      <c r="B6498" s="0" t="s">
        <v>80</v>
      </c>
      <c r="C6498" s="0" t="s">
        <v>108</v>
      </c>
      <c r="D6498" s="116" t="n">
        <v>43983</v>
      </c>
      <c r="E6498" s="0" t="n">
        <v>-0.035</v>
      </c>
      <c r="F6498" s="0" t="n">
        <v>3133126</v>
      </c>
      <c r="G6498" s="151" t="s">
        <v>111</v>
      </c>
      <c r="H6498" s="151" t="s">
        <v>111</v>
      </c>
      <c r="I6498" s="152" t="s">
        <v>112</v>
      </c>
    </row>
    <row r="6499" customFormat="false" ht="12.75" hidden="false" customHeight="false" outlineLevel="0" collapsed="false">
      <c r="A6499" s="0" t="s">
        <v>76</v>
      </c>
      <c r="B6499" s="0" t="s">
        <v>80</v>
      </c>
      <c r="C6499" s="0" t="s">
        <v>108</v>
      </c>
      <c r="D6499" s="116" t="n">
        <v>43983</v>
      </c>
      <c r="E6499" s="0" t="n">
        <v>0.035</v>
      </c>
      <c r="F6499" s="0" t="n">
        <v>3133127</v>
      </c>
      <c r="G6499" s="151" t="s">
        <v>111</v>
      </c>
      <c r="H6499" s="151" t="s">
        <v>111</v>
      </c>
      <c r="I6499" s="152" t="s">
        <v>112</v>
      </c>
    </row>
    <row r="6500" customFormat="false" ht="12.75" hidden="false" customHeight="false" outlineLevel="0" collapsed="false">
      <c r="A6500" s="0" t="s">
        <v>72</v>
      </c>
      <c r="B6500" s="0" t="s">
        <v>80</v>
      </c>
      <c r="C6500" s="0" t="s">
        <v>108</v>
      </c>
      <c r="D6500" s="116" t="n">
        <v>43983</v>
      </c>
      <c r="E6500" s="158" t="n">
        <v>44013</v>
      </c>
      <c r="F6500" s="0" t="n">
        <v>2756517</v>
      </c>
      <c r="G6500" s="151" t="s">
        <v>111</v>
      </c>
      <c r="H6500" s="151" t="s">
        <v>111</v>
      </c>
      <c r="I6500" s="152" t="s">
        <v>109</v>
      </c>
    </row>
    <row r="6501" customFormat="false" ht="12.75" hidden="false" customHeight="false" outlineLevel="0" collapsed="false">
      <c r="A6501" s="0" t="s">
        <v>59</v>
      </c>
      <c r="B6501" s="0" t="s">
        <v>110</v>
      </c>
      <c r="C6501" s="0" t="s">
        <v>108</v>
      </c>
      <c r="D6501" s="116" t="n">
        <v>44013</v>
      </c>
      <c r="E6501" s="0" t="n">
        <v>0.3975</v>
      </c>
      <c r="F6501" s="0" t="n">
        <v>3133100</v>
      </c>
      <c r="G6501" s="151" t="s">
        <v>111</v>
      </c>
      <c r="H6501" s="151" t="s">
        <v>111</v>
      </c>
      <c r="I6501" s="152" t="s">
        <v>112</v>
      </c>
    </row>
    <row r="6502" customFormat="false" ht="12.75" hidden="false" customHeight="false" outlineLevel="0" collapsed="false">
      <c r="A6502" s="0" t="s">
        <v>59</v>
      </c>
      <c r="B6502" s="0" t="s">
        <v>113</v>
      </c>
      <c r="C6502" s="0" t="s">
        <v>108</v>
      </c>
      <c r="D6502" s="116" t="n">
        <v>44013</v>
      </c>
      <c r="E6502" s="0" t="n">
        <v>0.02</v>
      </c>
      <c r="F6502" s="0" t="n">
        <v>3133101</v>
      </c>
      <c r="G6502" s="151" t="s">
        <v>111</v>
      </c>
      <c r="H6502" s="151" t="s">
        <v>111</v>
      </c>
      <c r="I6502" s="152" t="s">
        <v>112</v>
      </c>
    </row>
    <row r="6503" customFormat="false" ht="12.75" hidden="false" customHeight="false" outlineLevel="0" collapsed="false">
      <c r="A6503" s="0" t="s">
        <v>60</v>
      </c>
      <c r="B6503" s="0" t="s">
        <v>110</v>
      </c>
      <c r="C6503" s="0" t="s">
        <v>108</v>
      </c>
      <c r="D6503" s="116" t="n">
        <v>44013</v>
      </c>
      <c r="E6503" s="0" t="n">
        <v>0.3975</v>
      </c>
      <c r="F6503" s="0" t="n">
        <v>3133102</v>
      </c>
      <c r="G6503" s="151" t="s">
        <v>111</v>
      </c>
      <c r="H6503" s="151" t="s">
        <v>111</v>
      </c>
      <c r="I6503" s="152" t="s">
        <v>112</v>
      </c>
    </row>
    <row r="6504" customFormat="false" ht="12.75" hidden="false" customHeight="false" outlineLevel="0" collapsed="false">
      <c r="A6504" s="0" t="s">
        <v>60</v>
      </c>
      <c r="B6504" s="0" t="s">
        <v>113</v>
      </c>
      <c r="C6504" s="0" t="s">
        <v>108</v>
      </c>
      <c r="D6504" s="116" t="n">
        <v>44013</v>
      </c>
      <c r="E6504" s="0" t="n">
        <v>0.07</v>
      </c>
      <c r="F6504" s="0" t="n">
        <v>3133103</v>
      </c>
      <c r="G6504" s="151" t="s">
        <v>111</v>
      </c>
      <c r="H6504" s="151" t="s">
        <v>111</v>
      </c>
      <c r="I6504" s="152" t="s">
        <v>112</v>
      </c>
    </row>
    <row r="6505" customFormat="false" ht="12.75" hidden="false" customHeight="false" outlineLevel="0" collapsed="false">
      <c r="A6505" s="0" t="s">
        <v>61</v>
      </c>
      <c r="B6505" s="0" t="s">
        <v>110</v>
      </c>
      <c r="C6505" s="0" t="s">
        <v>108</v>
      </c>
      <c r="D6505" s="116" t="n">
        <v>44013</v>
      </c>
      <c r="E6505" s="0" t="n">
        <v>0.3975</v>
      </c>
      <c r="F6505" s="0" t="n">
        <v>3133104</v>
      </c>
      <c r="G6505" s="151" t="s">
        <v>111</v>
      </c>
      <c r="H6505" s="151" t="s">
        <v>111</v>
      </c>
      <c r="I6505" s="152" t="s">
        <v>112</v>
      </c>
    </row>
    <row r="6506" customFormat="false" ht="12.75" hidden="false" customHeight="false" outlineLevel="0" collapsed="false">
      <c r="A6506" s="0" t="s">
        <v>61</v>
      </c>
      <c r="B6506" s="0" t="s">
        <v>113</v>
      </c>
      <c r="C6506" s="0" t="s">
        <v>108</v>
      </c>
      <c r="D6506" s="116" t="n">
        <v>44013</v>
      </c>
      <c r="E6506" s="0" t="n">
        <v>0.02</v>
      </c>
      <c r="F6506" s="0" t="n">
        <v>3133105</v>
      </c>
      <c r="G6506" s="151" t="s">
        <v>111</v>
      </c>
      <c r="H6506" s="151" t="s">
        <v>111</v>
      </c>
      <c r="I6506" s="152" t="s">
        <v>112</v>
      </c>
    </row>
    <row r="6507" customFormat="false" ht="12.75" hidden="false" customHeight="false" outlineLevel="0" collapsed="false">
      <c r="A6507" s="0" t="s">
        <v>62</v>
      </c>
      <c r="B6507" s="0" t="s">
        <v>110</v>
      </c>
      <c r="C6507" s="0" t="s">
        <v>108</v>
      </c>
      <c r="D6507" s="116" t="n">
        <v>44013</v>
      </c>
      <c r="E6507" s="0" t="n">
        <v>0.3975</v>
      </c>
      <c r="F6507" s="0" t="n">
        <v>3133106</v>
      </c>
      <c r="G6507" s="151" t="s">
        <v>111</v>
      </c>
      <c r="H6507" s="151" t="s">
        <v>111</v>
      </c>
      <c r="I6507" s="152" t="s">
        <v>112</v>
      </c>
    </row>
    <row r="6508" customFormat="false" ht="12.75" hidden="false" customHeight="false" outlineLevel="0" collapsed="false">
      <c r="A6508" s="0" t="s">
        <v>62</v>
      </c>
      <c r="B6508" s="0" t="s">
        <v>113</v>
      </c>
      <c r="C6508" s="0" t="s">
        <v>108</v>
      </c>
      <c r="D6508" s="116" t="n">
        <v>44013</v>
      </c>
      <c r="E6508" s="0" t="n">
        <v>0.07</v>
      </c>
      <c r="F6508" s="0" t="n">
        <v>3133107</v>
      </c>
      <c r="G6508" s="151" t="s">
        <v>111</v>
      </c>
      <c r="H6508" s="151" t="s">
        <v>111</v>
      </c>
      <c r="I6508" s="152" t="s">
        <v>112</v>
      </c>
    </row>
    <row r="6509" customFormat="false" ht="12.75" hidden="false" customHeight="false" outlineLevel="0" collapsed="false">
      <c r="A6509" s="0" t="s">
        <v>49</v>
      </c>
      <c r="B6509" s="0" t="s">
        <v>110</v>
      </c>
      <c r="C6509" s="0" t="s">
        <v>108</v>
      </c>
      <c r="D6509" s="116" t="n">
        <v>44013</v>
      </c>
      <c r="E6509" s="0" t="n">
        <v>0.35</v>
      </c>
      <c r="F6509" s="0" t="n">
        <v>3133108</v>
      </c>
      <c r="G6509" s="151" t="s">
        <v>111</v>
      </c>
      <c r="H6509" s="151" t="s">
        <v>111</v>
      </c>
      <c r="I6509" s="152" t="s">
        <v>112</v>
      </c>
    </row>
    <row r="6510" customFormat="false" ht="12.75" hidden="false" customHeight="false" outlineLevel="0" collapsed="false">
      <c r="A6510" s="0" t="s">
        <v>49</v>
      </c>
      <c r="B6510" s="0" t="s">
        <v>113</v>
      </c>
      <c r="C6510" s="0" t="s">
        <v>108</v>
      </c>
      <c r="D6510" s="116" t="n">
        <v>44013</v>
      </c>
      <c r="E6510" s="0" t="n">
        <v>0.005</v>
      </c>
      <c r="F6510" s="0" t="n">
        <v>3133109</v>
      </c>
      <c r="G6510" s="151" t="s">
        <v>111</v>
      </c>
      <c r="H6510" s="151" t="s">
        <v>111</v>
      </c>
      <c r="I6510" s="152" t="s">
        <v>112</v>
      </c>
    </row>
    <row r="6511" customFormat="false" ht="12.75" hidden="false" customHeight="false" outlineLevel="0" collapsed="false">
      <c r="A6511" s="0" t="s">
        <v>50</v>
      </c>
      <c r="B6511" s="0" t="s">
        <v>110</v>
      </c>
      <c r="C6511" s="0" t="s">
        <v>108</v>
      </c>
      <c r="D6511" s="116" t="n">
        <v>44013</v>
      </c>
      <c r="E6511" s="0" t="n">
        <v>0.41</v>
      </c>
      <c r="F6511" s="0" t="n">
        <v>3133110</v>
      </c>
      <c r="G6511" s="151" t="s">
        <v>111</v>
      </c>
      <c r="H6511" s="151" t="s">
        <v>111</v>
      </c>
      <c r="I6511" s="152" t="s">
        <v>112</v>
      </c>
    </row>
    <row r="6512" customFormat="false" ht="12.75" hidden="false" customHeight="false" outlineLevel="0" collapsed="false">
      <c r="A6512" s="0" t="s">
        <v>50</v>
      </c>
      <c r="B6512" s="0" t="s">
        <v>113</v>
      </c>
      <c r="C6512" s="0" t="s">
        <v>108</v>
      </c>
      <c r="D6512" s="116" t="n">
        <v>44013</v>
      </c>
      <c r="E6512" s="0" t="n">
        <v>-0.02</v>
      </c>
      <c r="F6512" s="0" t="n">
        <v>3133111</v>
      </c>
      <c r="G6512" s="151" t="s">
        <v>111</v>
      </c>
      <c r="H6512" s="151" t="s">
        <v>111</v>
      </c>
      <c r="I6512" s="152" t="s">
        <v>112</v>
      </c>
    </row>
    <row r="6513" customFormat="false" ht="12.75" hidden="false" customHeight="false" outlineLevel="0" collapsed="false">
      <c r="A6513" s="0" t="s">
        <v>51</v>
      </c>
      <c r="B6513" s="0" t="s">
        <v>110</v>
      </c>
      <c r="C6513" s="0" t="s">
        <v>108</v>
      </c>
      <c r="D6513" s="116" t="n">
        <v>44013</v>
      </c>
      <c r="E6513" s="0" t="n">
        <v>0.41</v>
      </c>
      <c r="F6513" s="0" t="n">
        <v>3133112</v>
      </c>
      <c r="G6513" s="151" t="s">
        <v>111</v>
      </c>
      <c r="H6513" s="151" t="s">
        <v>111</v>
      </c>
      <c r="I6513" s="152" t="s">
        <v>112</v>
      </c>
    </row>
    <row r="6514" customFormat="false" ht="12.75" hidden="false" customHeight="false" outlineLevel="0" collapsed="false">
      <c r="A6514" s="0" t="s">
        <v>51</v>
      </c>
      <c r="B6514" s="0" t="s">
        <v>113</v>
      </c>
      <c r="C6514" s="0" t="s">
        <v>108</v>
      </c>
      <c r="D6514" s="116" t="n">
        <v>44013</v>
      </c>
      <c r="E6514" s="0" t="n">
        <v>0.035</v>
      </c>
      <c r="F6514" s="0" t="n">
        <v>3133113</v>
      </c>
      <c r="G6514" s="151" t="s">
        <v>111</v>
      </c>
      <c r="H6514" s="151" t="s">
        <v>111</v>
      </c>
      <c r="I6514" s="152" t="s">
        <v>112</v>
      </c>
    </row>
    <row r="6515" customFormat="false" ht="12.75" hidden="false" customHeight="false" outlineLevel="0" collapsed="false">
      <c r="A6515" s="0" t="s">
        <v>52</v>
      </c>
      <c r="B6515" s="0" t="s">
        <v>110</v>
      </c>
      <c r="C6515" s="0" t="s">
        <v>108</v>
      </c>
      <c r="D6515" s="116" t="n">
        <v>44013</v>
      </c>
      <c r="E6515" s="0" t="n">
        <v>0.41</v>
      </c>
      <c r="F6515" s="0" t="n">
        <v>3133114</v>
      </c>
      <c r="G6515" s="151" t="s">
        <v>111</v>
      </c>
      <c r="H6515" s="151" t="s">
        <v>111</v>
      </c>
      <c r="I6515" s="152" t="s">
        <v>112</v>
      </c>
    </row>
    <row r="6516" customFormat="false" ht="12.75" hidden="false" customHeight="false" outlineLevel="0" collapsed="false">
      <c r="A6516" s="0" t="s">
        <v>52</v>
      </c>
      <c r="B6516" s="0" t="s">
        <v>113</v>
      </c>
      <c r="C6516" s="0" t="s">
        <v>108</v>
      </c>
      <c r="D6516" s="116" t="n">
        <v>44013</v>
      </c>
      <c r="E6516" s="0" t="n">
        <v>-0.02</v>
      </c>
      <c r="F6516" s="0" t="n">
        <v>3133115</v>
      </c>
      <c r="G6516" s="151" t="s">
        <v>111</v>
      </c>
      <c r="H6516" s="151" t="s">
        <v>111</v>
      </c>
      <c r="I6516" s="152" t="s">
        <v>112</v>
      </c>
    </row>
    <row r="6517" customFormat="false" ht="12.75" hidden="false" customHeight="false" outlineLevel="0" collapsed="false">
      <c r="A6517" s="0" t="s">
        <v>17</v>
      </c>
      <c r="B6517" s="0" t="s">
        <v>110</v>
      </c>
      <c r="C6517" s="0" t="s">
        <v>108</v>
      </c>
      <c r="D6517" s="116" t="n">
        <v>44013</v>
      </c>
      <c r="E6517" s="0" t="n">
        <v>0</v>
      </c>
      <c r="F6517" s="0" t="n">
        <v>3133116</v>
      </c>
      <c r="G6517" s="151" t="s">
        <v>111</v>
      </c>
      <c r="H6517" s="151" t="s">
        <v>111</v>
      </c>
      <c r="I6517" s="152" t="s">
        <v>112</v>
      </c>
    </row>
    <row r="6518" customFormat="false" ht="12.75" hidden="false" customHeight="false" outlineLevel="0" collapsed="false">
      <c r="A6518" s="0" t="s">
        <v>17</v>
      </c>
      <c r="B6518" s="0" t="s">
        <v>113</v>
      </c>
      <c r="C6518" s="0" t="s">
        <v>108</v>
      </c>
      <c r="D6518" s="116" t="n">
        <v>44013</v>
      </c>
      <c r="E6518" s="0" t="n">
        <v>0</v>
      </c>
      <c r="F6518" s="0" t="n">
        <v>3133117</v>
      </c>
      <c r="G6518" s="151" t="s">
        <v>111</v>
      </c>
      <c r="H6518" s="151" t="s">
        <v>111</v>
      </c>
      <c r="I6518" s="152" t="s">
        <v>112</v>
      </c>
    </row>
    <row r="6519" customFormat="false" ht="12.75" hidden="false" customHeight="false" outlineLevel="0" collapsed="false">
      <c r="A6519" s="0" t="s">
        <v>18</v>
      </c>
      <c r="B6519" s="0" t="s">
        <v>110</v>
      </c>
      <c r="C6519" s="0" t="s">
        <v>108</v>
      </c>
      <c r="D6519" s="116" t="n">
        <v>44013</v>
      </c>
      <c r="E6519" s="0" t="n">
        <v>0</v>
      </c>
      <c r="F6519" s="0" t="n">
        <v>3133118</v>
      </c>
      <c r="G6519" s="151" t="s">
        <v>111</v>
      </c>
      <c r="H6519" s="151" t="s">
        <v>111</v>
      </c>
      <c r="I6519" s="152" t="s">
        <v>112</v>
      </c>
    </row>
    <row r="6520" customFormat="false" ht="12.75" hidden="false" customHeight="false" outlineLevel="0" collapsed="false">
      <c r="A6520" s="0" t="s">
        <v>18</v>
      </c>
      <c r="B6520" s="0" t="s">
        <v>113</v>
      </c>
      <c r="C6520" s="0" t="s">
        <v>108</v>
      </c>
      <c r="D6520" s="116" t="n">
        <v>44013</v>
      </c>
      <c r="E6520" s="0" t="n">
        <v>0</v>
      </c>
      <c r="F6520" s="0" t="n">
        <v>3133119</v>
      </c>
      <c r="G6520" s="151" t="s">
        <v>111</v>
      </c>
      <c r="H6520" s="151" t="s">
        <v>111</v>
      </c>
      <c r="I6520" s="152" t="s">
        <v>112</v>
      </c>
    </row>
    <row r="6521" customFormat="false" ht="12.75" hidden="false" customHeight="false" outlineLevel="0" collapsed="false">
      <c r="A6521" s="0" t="s">
        <v>19</v>
      </c>
      <c r="B6521" s="0" t="s">
        <v>110</v>
      </c>
      <c r="C6521" s="0" t="s">
        <v>108</v>
      </c>
      <c r="D6521" s="116" t="n">
        <v>44013</v>
      </c>
      <c r="E6521" s="0" t="n">
        <v>0</v>
      </c>
      <c r="F6521" s="0" t="n">
        <v>3133120</v>
      </c>
      <c r="G6521" s="151" t="s">
        <v>111</v>
      </c>
      <c r="H6521" s="151" t="s">
        <v>111</v>
      </c>
      <c r="I6521" s="152" t="s">
        <v>112</v>
      </c>
    </row>
    <row r="6522" customFormat="false" ht="12.75" hidden="false" customHeight="false" outlineLevel="0" collapsed="false">
      <c r="A6522" s="0" t="s">
        <v>19</v>
      </c>
      <c r="B6522" s="0" t="s">
        <v>113</v>
      </c>
      <c r="C6522" s="0" t="s">
        <v>108</v>
      </c>
      <c r="D6522" s="116" t="n">
        <v>44013</v>
      </c>
      <c r="E6522" s="0" t="n">
        <v>0</v>
      </c>
      <c r="F6522" s="0" t="n">
        <v>3133121</v>
      </c>
      <c r="G6522" s="151" t="s">
        <v>111</v>
      </c>
      <c r="H6522" s="151" t="s">
        <v>111</v>
      </c>
      <c r="I6522" s="152" t="s">
        <v>112</v>
      </c>
    </row>
    <row r="6523" customFormat="false" ht="12.75" hidden="false" customHeight="false" outlineLevel="0" collapsed="false">
      <c r="A6523" s="0" t="s">
        <v>21</v>
      </c>
      <c r="B6523" s="0" t="s">
        <v>110</v>
      </c>
      <c r="C6523" s="0" t="s">
        <v>108</v>
      </c>
      <c r="D6523" s="116" t="n">
        <v>44013</v>
      </c>
      <c r="E6523" s="0" t="n">
        <v>0</v>
      </c>
      <c r="F6523" s="0" t="n">
        <v>3133122</v>
      </c>
      <c r="G6523" s="151" t="s">
        <v>111</v>
      </c>
      <c r="H6523" s="151" t="s">
        <v>111</v>
      </c>
      <c r="I6523" s="152" t="s">
        <v>112</v>
      </c>
    </row>
    <row r="6524" customFormat="false" ht="12.75" hidden="false" customHeight="false" outlineLevel="0" collapsed="false">
      <c r="A6524" s="0" t="s">
        <v>21</v>
      </c>
      <c r="B6524" s="0" t="s">
        <v>113</v>
      </c>
      <c r="C6524" s="0" t="s">
        <v>108</v>
      </c>
      <c r="D6524" s="116" t="n">
        <v>44013</v>
      </c>
      <c r="E6524" s="0" t="n">
        <v>0</v>
      </c>
      <c r="F6524" s="0" t="n">
        <v>3133123</v>
      </c>
      <c r="G6524" s="151" t="s">
        <v>111</v>
      </c>
      <c r="H6524" s="151" t="s">
        <v>111</v>
      </c>
      <c r="I6524" s="152" t="s">
        <v>112</v>
      </c>
    </row>
    <row r="6525" customFormat="false" ht="12.75" hidden="false" customHeight="false" outlineLevel="0" collapsed="false">
      <c r="A6525" s="0" t="s">
        <v>73</v>
      </c>
      <c r="B6525" s="0" t="s">
        <v>80</v>
      </c>
      <c r="C6525" s="0" t="s">
        <v>108</v>
      </c>
      <c r="D6525" s="116" t="n">
        <v>44013</v>
      </c>
      <c r="E6525" s="0" t="n">
        <v>0.005</v>
      </c>
      <c r="F6525" s="0" t="n">
        <v>3133124</v>
      </c>
      <c r="G6525" s="151" t="s">
        <v>111</v>
      </c>
      <c r="H6525" s="151" t="s">
        <v>111</v>
      </c>
      <c r="I6525" s="152" t="s">
        <v>112</v>
      </c>
    </row>
    <row r="6526" customFormat="false" ht="12.75" hidden="false" customHeight="false" outlineLevel="0" collapsed="false">
      <c r="A6526" s="0" t="s">
        <v>74</v>
      </c>
      <c r="B6526" s="0" t="s">
        <v>80</v>
      </c>
      <c r="C6526" s="0" t="s">
        <v>108</v>
      </c>
      <c r="D6526" s="116" t="n">
        <v>44013</v>
      </c>
      <c r="E6526" s="0" t="n">
        <v>0.035</v>
      </c>
      <c r="F6526" s="0" t="n">
        <v>3133125</v>
      </c>
      <c r="G6526" s="151" t="s">
        <v>111</v>
      </c>
      <c r="H6526" s="151" t="s">
        <v>111</v>
      </c>
      <c r="I6526" s="152" t="s">
        <v>112</v>
      </c>
    </row>
    <row r="6527" customFormat="false" ht="12.75" hidden="false" customHeight="false" outlineLevel="0" collapsed="false">
      <c r="A6527" s="0" t="s">
        <v>75</v>
      </c>
      <c r="B6527" s="0" t="s">
        <v>80</v>
      </c>
      <c r="C6527" s="0" t="s">
        <v>108</v>
      </c>
      <c r="D6527" s="116" t="n">
        <v>44013</v>
      </c>
      <c r="E6527" s="0" t="n">
        <v>-0.02</v>
      </c>
      <c r="F6527" s="0" t="n">
        <v>3133126</v>
      </c>
      <c r="G6527" s="151" t="s">
        <v>111</v>
      </c>
      <c r="H6527" s="151" t="s">
        <v>111</v>
      </c>
      <c r="I6527" s="152" t="s">
        <v>112</v>
      </c>
    </row>
    <row r="6528" customFormat="false" ht="12.75" hidden="false" customHeight="false" outlineLevel="0" collapsed="false">
      <c r="A6528" s="0" t="s">
        <v>76</v>
      </c>
      <c r="B6528" s="0" t="s">
        <v>80</v>
      </c>
      <c r="C6528" s="0" t="s">
        <v>108</v>
      </c>
      <c r="D6528" s="116" t="n">
        <v>44013</v>
      </c>
      <c r="E6528" s="0" t="n">
        <v>0.035</v>
      </c>
      <c r="F6528" s="0" t="n">
        <v>3133127</v>
      </c>
      <c r="G6528" s="151" t="s">
        <v>111</v>
      </c>
      <c r="H6528" s="151" t="s">
        <v>111</v>
      </c>
      <c r="I6528" s="152" t="s">
        <v>112</v>
      </c>
    </row>
    <row r="6529" customFormat="false" ht="12.75" hidden="false" customHeight="false" outlineLevel="0" collapsed="false">
      <c r="A6529" s="0" t="s">
        <v>72</v>
      </c>
      <c r="B6529" s="0" t="s">
        <v>80</v>
      </c>
      <c r="C6529" s="0" t="s">
        <v>108</v>
      </c>
      <c r="D6529" s="116" t="n">
        <v>44013</v>
      </c>
      <c r="E6529" s="158" t="n">
        <v>44044</v>
      </c>
      <c r="F6529" s="0" t="n">
        <v>2756546</v>
      </c>
      <c r="G6529" s="151" t="s">
        <v>111</v>
      </c>
      <c r="H6529" s="151" t="s">
        <v>111</v>
      </c>
      <c r="I6529" s="152" t="s">
        <v>109</v>
      </c>
    </row>
    <row r="6530" customFormat="false" ht="12.75" hidden="false" customHeight="false" outlineLevel="0" collapsed="false">
      <c r="A6530" s="0" t="s">
        <v>59</v>
      </c>
      <c r="B6530" s="0" t="s">
        <v>110</v>
      </c>
      <c r="C6530" s="0" t="s">
        <v>108</v>
      </c>
      <c r="D6530" s="116" t="n">
        <v>44044</v>
      </c>
      <c r="E6530" s="0" t="n">
        <v>0.4</v>
      </c>
      <c r="F6530" s="0" t="n">
        <v>3133100</v>
      </c>
      <c r="G6530" s="151" t="s">
        <v>111</v>
      </c>
      <c r="H6530" s="151" t="s">
        <v>111</v>
      </c>
      <c r="I6530" s="152" t="s">
        <v>112</v>
      </c>
    </row>
    <row r="6531" customFormat="false" ht="12.75" hidden="false" customHeight="false" outlineLevel="0" collapsed="false">
      <c r="A6531" s="0" t="s">
        <v>59</v>
      </c>
      <c r="B6531" s="0" t="s">
        <v>113</v>
      </c>
      <c r="C6531" s="0" t="s">
        <v>108</v>
      </c>
      <c r="D6531" s="116" t="n">
        <v>44044</v>
      </c>
      <c r="E6531" s="0" t="n">
        <v>0.02</v>
      </c>
      <c r="F6531" s="0" t="n">
        <v>3133101</v>
      </c>
      <c r="G6531" s="151" t="s">
        <v>111</v>
      </c>
      <c r="H6531" s="151" t="s">
        <v>111</v>
      </c>
      <c r="I6531" s="152" t="s">
        <v>112</v>
      </c>
    </row>
    <row r="6532" customFormat="false" ht="12.75" hidden="false" customHeight="false" outlineLevel="0" collapsed="false">
      <c r="A6532" s="0" t="s">
        <v>60</v>
      </c>
      <c r="B6532" s="0" t="s">
        <v>110</v>
      </c>
      <c r="C6532" s="0" t="s">
        <v>108</v>
      </c>
      <c r="D6532" s="116" t="n">
        <v>44044</v>
      </c>
      <c r="E6532" s="0" t="n">
        <v>0.4</v>
      </c>
      <c r="F6532" s="0" t="n">
        <v>3133102</v>
      </c>
      <c r="G6532" s="151" t="s">
        <v>111</v>
      </c>
      <c r="H6532" s="151" t="s">
        <v>111</v>
      </c>
      <c r="I6532" s="152" t="s">
        <v>112</v>
      </c>
    </row>
    <row r="6533" customFormat="false" ht="12.75" hidden="false" customHeight="false" outlineLevel="0" collapsed="false">
      <c r="A6533" s="0" t="s">
        <v>60</v>
      </c>
      <c r="B6533" s="0" t="s">
        <v>113</v>
      </c>
      <c r="C6533" s="0" t="s">
        <v>108</v>
      </c>
      <c r="D6533" s="116" t="n">
        <v>44044</v>
      </c>
      <c r="E6533" s="0" t="n">
        <v>0.07</v>
      </c>
      <c r="F6533" s="0" t="n">
        <v>3133103</v>
      </c>
      <c r="G6533" s="151" t="s">
        <v>111</v>
      </c>
      <c r="H6533" s="151" t="s">
        <v>111</v>
      </c>
      <c r="I6533" s="152" t="s">
        <v>112</v>
      </c>
    </row>
    <row r="6534" customFormat="false" ht="12.75" hidden="false" customHeight="false" outlineLevel="0" collapsed="false">
      <c r="A6534" s="0" t="s">
        <v>61</v>
      </c>
      <c r="B6534" s="0" t="s">
        <v>110</v>
      </c>
      <c r="C6534" s="0" t="s">
        <v>108</v>
      </c>
      <c r="D6534" s="116" t="n">
        <v>44044</v>
      </c>
      <c r="E6534" s="0" t="n">
        <v>0.4</v>
      </c>
      <c r="F6534" s="0" t="n">
        <v>3133104</v>
      </c>
      <c r="G6534" s="151" t="s">
        <v>111</v>
      </c>
      <c r="H6534" s="151" t="s">
        <v>111</v>
      </c>
      <c r="I6534" s="152" t="s">
        <v>112</v>
      </c>
    </row>
    <row r="6535" customFormat="false" ht="12.75" hidden="false" customHeight="false" outlineLevel="0" collapsed="false">
      <c r="A6535" s="0" t="s">
        <v>61</v>
      </c>
      <c r="B6535" s="0" t="s">
        <v>113</v>
      </c>
      <c r="C6535" s="0" t="s">
        <v>108</v>
      </c>
      <c r="D6535" s="116" t="n">
        <v>44044</v>
      </c>
      <c r="E6535" s="0" t="n">
        <v>0.02</v>
      </c>
      <c r="F6535" s="0" t="n">
        <v>3133105</v>
      </c>
      <c r="G6535" s="151" t="s">
        <v>111</v>
      </c>
      <c r="H6535" s="151" t="s">
        <v>111</v>
      </c>
      <c r="I6535" s="152" t="s">
        <v>112</v>
      </c>
    </row>
    <row r="6536" customFormat="false" ht="12.75" hidden="false" customHeight="false" outlineLevel="0" collapsed="false">
      <c r="A6536" s="0" t="s">
        <v>62</v>
      </c>
      <c r="B6536" s="0" t="s">
        <v>110</v>
      </c>
      <c r="C6536" s="0" t="s">
        <v>108</v>
      </c>
      <c r="D6536" s="116" t="n">
        <v>44044</v>
      </c>
      <c r="E6536" s="0" t="n">
        <v>0.4</v>
      </c>
      <c r="F6536" s="0" t="n">
        <v>3133106</v>
      </c>
      <c r="G6536" s="151" t="s">
        <v>111</v>
      </c>
      <c r="H6536" s="151" t="s">
        <v>111</v>
      </c>
      <c r="I6536" s="152" t="s">
        <v>112</v>
      </c>
    </row>
    <row r="6537" customFormat="false" ht="12.75" hidden="false" customHeight="false" outlineLevel="0" collapsed="false">
      <c r="A6537" s="0" t="s">
        <v>62</v>
      </c>
      <c r="B6537" s="0" t="s">
        <v>113</v>
      </c>
      <c r="C6537" s="0" t="s">
        <v>108</v>
      </c>
      <c r="D6537" s="116" t="n">
        <v>44044</v>
      </c>
      <c r="E6537" s="0" t="n">
        <v>0.07</v>
      </c>
      <c r="F6537" s="0" t="n">
        <v>3133107</v>
      </c>
      <c r="G6537" s="151" t="s">
        <v>111</v>
      </c>
      <c r="H6537" s="151" t="s">
        <v>111</v>
      </c>
      <c r="I6537" s="152" t="s">
        <v>112</v>
      </c>
    </row>
    <row r="6538" customFormat="false" ht="12.75" hidden="false" customHeight="false" outlineLevel="0" collapsed="false">
      <c r="A6538" s="0" t="s">
        <v>49</v>
      </c>
      <c r="B6538" s="0" t="s">
        <v>110</v>
      </c>
      <c r="C6538" s="0" t="s">
        <v>108</v>
      </c>
      <c r="D6538" s="116" t="n">
        <v>44044</v>
      </c>
      <c r="E6538" s="0" t="n">
        <v>0.35</v>
      </c>
      <c r="F6538" s="0" t="n">
        <v>3133108</v>
      </c>
      <c r="G6538" s="151" t="s">
        <v>111</v>
      </c>
      <c r="H6538" s="151" t="s">
        <v>111</v>
      </c>
      <c r="I6538" s="152" t="s">
        <v>112</v>
      </c>
    </row>
    <row r="6539" customFormat="false" ht="12.75" hidden="false" customHeight="false" outlineLevel="0" collapsed="false">
      <c r="A6539" s="0" t="s">
        <v>49</v>
      </c>
      <c r="B6539" s="0" t="s">
        <v>113</v>
      </c>
      <c r="C6539" s="0" t="s">
        <v>108</v>
      </c>
      <c r="D6539" s="116" t="n">
        <v>44044</v>
      </c>
      <c r="E6539" s="0" t="n">
        <v>-0.005</v>
      </c>
      <c r="F6539" s="0" t="n">
        <v>3133109</v>
      </c>
      <c r="G6539" s="151" t="s">
        <v>111</v>
      </c>
      <c r="H6539" s="151" t="s">
        <v>111</v>
      </c>
      <c r="I6539" s="152" t="s">
        <v>112</v>
      </c>
    </row>
    <row r="6540" customFormat="false" ht="12.75" hidden="false" customHeight="false" outlineLevel="0" collapsed="false">
      <c r="A6540" s="0" t="s">
        <v>50</v>
      </c>
      <c r="B6540" s="0" t="s">
        <v>110</v>
      </c>
      <c r="C6540" s="0" t="s">
        <v>108</v>
      </c>
      <c r="D6540" s="116" t="n">
        <v>44044</v>
      </c>
      <c r="E6540" s="0" t="n">
        <v>0.41</v>
      </c>
      <c r="F6540" s="0" t="n">
        <v>3133110</v>
      </c>
      <c r="G6540" s="151" t="s">
        <v>111</v>
      </c>
      <c r="H6540" s="151" t="s">
        <v>111</v>
      </c>
      <c r="I6540" s="152" t="s">
        <v>112</v>
      </c>
    </row>
    <row r="6541" customFormat="false" ht="12.75" hidden="false" customHeight="false" outlineLevel="0" collapsed="false">
      <c r="A6541" s="0" t="s">
        <v>50</v>
      </c>
      <c r="B6541" s="0" t="s">
        <v>113</v>
      </c>
      <c r="C6541" s="0" t="s">
        <v>108</v>
      </c>
      <c r="D6541" s="116" t="n">
        <v>44044</v>
      </c>
      <c r="E6541" s="0" t="n">
        <v>-0.02</v>
      </c>
      <c r="F6541" s="0" t="n">
        <v>3133111</v>
      </c>
      <c r="G6541" s="151" t="s">
        <v>111</v>
      </c>
      <c r="H6541" s="151" t="s">
        <v>111</v>
      </c>
      <c r="I6541" s="152" t="s">
        <v>112</v>
      </c>
    </row>
    <row r="6542" customFormat="false" ht="12.75" hidden="false" customHeight="false" outlineLevel="0" collapsed="false">
      <c r="A6542" s="0" t="s">
        <v>51</v>
      </c>
      <c r="B6542" s="0" t="s">
        <v>110</v>
      </c>
      <c r="C6542" s="0" t="s">
        <v>108</v>
      </c>
      <c r="D6542" s="116" t="n">
        <v>44044</v>
      </c>
      <c r="E6542" s="0" t="n">
        <v>0.41</v>
      </c>
      <c r="F6542" s="0" t="n">
        <v>3133112</v>
      </c>
      <c r="G6542" s="151" t="s">
        <v>111</v>
      </c>
      <c r="H6542" s="151" t="s">
        <v>111</v>
      </c>
      <c r="I6542" s="152" t="s">
        <v>112</v>
      </c>
    </row>
    <row r="6543" customFormat="false" ht="12.75" hidden="false" customHeight="false" outlineLevel="0" collapsed="false">
      <c r="A6543" s="0" t="s">
        <v>51</v>
      </c>
      <c r="B6543" s="0" t="s">
        <v>113</v>
      </c>
      <c r="C6543" s="0" t="s">
        <v>108</v>
      </c>
      <c r="D6543" s="116" t="n">
        <v>44044</v>
      </c>
      <c r="E6543" s="0" t="n">
        <v>0.01</v>
      </c>
      <c r="F6543" s="0" t="n">
        <v>3133113</v>
      </c>
      <c r="G6543" s="151" t="s">
        <v>111</v>
      </c>
      <c r="H6543" s="151" t="s">
        <v>111</v>
      </c>
      <c r="I6543" s="152" t="s">
        <v>112</v>
      </c>
    </row>
    <row r="6544" customFormat="false" ht="12.75" hidden="false" customHeight="false" outlineLevel="0" collapsed="false">
      <c r="A6544" s="0" t="s">
        <v>52</v>
      </c>
      <c r="B6544" s="0" t="s">
        <v>110</v>
      </c>
      <c r="C6544" s="0" t="s">
        <v>108</v>
      </c>
      <c r="D6544" s="116" t="n">
        <v>44044</v>
      </c>
      <c r="E6544" s="0" t="n">
        <v>0.41</v>
      </c>
      <c r="F6544" s="0" t="n">
        <v>3133114</v>
      </c>
      <c r="G6544" s="151" t="s">
        <v>111</v>
      </c>
      <c r="H6544" s="151" t="s">
        <v>111</v>
      </c>
      <c r="I6544" s="152" t="s">
        <v>112</v>
      </c>
    </row>
    <row r="6545" customFormat="false" ht="12.75" hidden="false" customHeight="false" outlineLevel="0" collapsed="false">
      <c r="A6545" s="0" t="s">
        <v>52</v>
      </c>
      <c r="B6545" s="0" t="s">
        <v>113</v>
      </c>
      <c r="C6545" s="0" t="s">
        <v>108</v>
      </c>
      <c r="D6545" s="116" t="n">
        <v>44044</v>
      </c>
      <c r="E6545" s="0" t="n">
        <v>-0.02</v>
      </c>
      <c r="F6545" s="0" t="n">
        <v>3133115</v>
      </c>
      <c r="G6545" s="151" t="s">
        <v>111</v>
      </c>
      <c r="H6545" s="151" t="s">
        <v>111</v>
      </c>
      <c r="I6545" s="152" t="s">
        <v>112</v>
      </c>
    </row>
    <row r="6546" customFormat="false" ht="12.75" hidden="false" customHeight="false" outlineLevel="0" collapsed="false">
      <c r="A6546" s="0" t="s">
        <v>17</v>
      </c>
      <c r="B6546" s="0" t="s">
        <v>110</v>
      </c>
      <c r="C6546" s="0" t="s">
        <v>108</v>
      </c>
      <c r="D6546" s="116" t="n">
        <v>44044</v>
      </c>
      <c r="E6546" s="0" t="n">
        <v>0</v>
      </c>
      <c r="F6546" s="0" t="n">
        <v>3133116</v>
      </c>
      <c r="G6546" s="151" t="s">
        <v>111</v>
      </c>
      <c r="H6546" s="151" t="s">
        <v>111</v>
      </c>
      <c r="I6546" s="152" t="s">
        <v>112</v>
      </c>
    </row>
    <row r="6547" customFormat="false" ht="12.75" hidden="false" customHeight="false" outlineLevel="0" collapsed="false">
      <c r="A6547" s="0" t="s">
        <v>17</v>
      </c>
      <c r="B6547" s="0" t="s">
        <v>113</v>
      </c>
      <c r="C6547" s="0" t="s">
        <v>108</v>
      </c>
      <c r="D6547" s="116" t="n">
        <v>44044</v>
      </c>
      <c r="E6547" s="0" t="n">
        <v>0</v>
      </c>
      <c r="F6547" s="0" t="n">
        <v>3133117</v>
      </c>
      <c r="G6547" s="151" t="s">
        <v>111</v>
      </c>
      <c r="H6547" s="151" t="s">
        <v>111</v>
      </c>
      <c r="I6547" s="152" t="s">
        <v>112</v>
      </c>
    </row>
    <row r="6548" customFormat="false" ht="12.75" hidden="false" customHeight="false" outlineLevel="0" collapsed="false">
      <c r="A6548" s="0" t="s">
        <v>18</v>
      </c>
      <c r="B6548" s="0" t="s">
        <v>110</v>
      </c>
      <c r="C6548" s="0" t="s">
        <v>108</v>
      </c>
      <c r="D6548" s="116" t="n">
        <v>44044</v>
      </c>
      <c r="E6548" s="0" t="n">
        <v>0</v>
      </c>
      <c r="F6548" s="0" t="n">
        <v>3133118</v>
      </c>
      <c r="G6548" s="151" t="s">
        <v>111</v>
      </c>
      <c r="H6548" s="151" t="s">
        <v>111</v>
      </c>
      <c r="I6548" s="152" t="s">
        <v>112</v>
      </c>
    </row>
    <row r="6549" customFormat="false" ht="12.75" hidden="false" customHeight="false" outlineLevel="0" collapsed="false">
      <c r="A6549" s="0" t="s">
        <v>18</v>
      </c>
      <c r="B6549" s="0" t="s">
        <v>113</v>
      </c>
      <c r="C6549" s="0" t="s">
        <v>108</v>
      </c>
      <c r="D6549" s="116" t="n">
        <v>44044</v>
      </c>
      <c r="E6549" s="0" t="n">
        <v>0</v>
      </c>
      <c r="F6549" s="0" t="n">
        <v>3133119</v>
      </c>
      <c r="G6549" s="151" t="s">
        <v>111</v>
      </c>
      <c r="H6549" s="151" t="s">
        <v>111</v>
      </c>
      <c r="I6549" s="152" t="s">
        <v>112</v>
      </c>
    </row>
    <row r="6550" customFormat="false" ht="12.75" hidden="false" customHeight="false" outlineLevel="0" collapsed="false">
      <c r="A6550" s="0" t="s">
        <v>19</v>
      </c>
      <c r="B6550" s="0" t="s">
        <v>110</v>
      </c>
      <c r="C6550" s="0" t="s">
        <v>108</v>
      </c>
      <c r="D6550" s="116" t="n">
        <v>44044</v>
      </c>
      <c r="E6550" s="0" t="n">
        <v>0</v>
      </c>
      <c r="F6550" s="0" t="n">
        <v>3133120</v>
      </c>
      <c r="G6550" s="151" t="s">
        <v>111</v>
      </c>
      <c r="H6550" s="151" t="s">
        <v>111</v>
      </c>
      <c r="I6550" s="152" t="s">
        <v>112</v>
      </c>
    </row>
    <row r="6551" customFormat="false" ht="12.75" hidden="false" customHeight="false" outlineLevel="0" collapsed="false">
      <c r="A6551" s="0" t="s">
        <v>19</v>
      </c>
      <c r="B6551" s="0" t="s">
        <v>113</v>
      </c>
      <c r="C6551" s="0" t="s">
        <v>108</v>
      </c>
      <c r="D6551" s="116" t="n">
        <v>44044</v>
      </c>
      <c r="E6551" s="0" t="n">
        <v>0</v>
      </c>
      <c r="F6551" s="0" t="n">
        <v>3133121</v>
      </c>
      <c r="G6551" s="151" t="s">
        <v>111</v>
      </c>
      <c r="H6551" s="151" t="s">
        <v>111</v>
      </c>
      <c r="I6551" s="152" t="s">
        <v>112</v>
      </c>
    </row>
    <row r="6552" customFormat="false" ht="12.75" hidden="false" customHeight="false" outlineLevel="0" collapsed="false">
      <c r="A6552" s="0" t="s">
        <v>21</v>
      </c>
      <c r="B6552" s="0" t="s">
        <v>110</v>
      </c>
      <c r="C6552" s="0" t="s">
        <v>108</v>
      </c>
      <c r="D6552" s="116" t="n">
        <v>44044</v>
      </c>
      <c r="E6552" s="0" t="n">
        <v>0</v>
      </c>
      <c r="F6552" s="0" t="n">
        <v>3133122</v>
      </c>
      <c r="G6552" s="151" t="s">
        <v>111</v>
      </c>
      <c r="H6552" s="151" t="s">
        <v>111</v>
      </c>
      <c r="I6552" s="152" t="s">
        <v>112</v>
      </c>
    </row>
    <row r="6553" customFormat="false" ht="12.75" hidden="false" customHeight="false" outlineLevel="0" collapsed="false">
      <c r="A6553" s="0" t="s">
        <v>21</v>
      </c>
      <c r="B6553" s="0" t="s">
        <v>113</v>
      </c>
      <c r="C6553" s="0" t="s">
        <v>108</v>
      </c>
      <c r="D6553" s="116" t="n">
        <v>44044</v>
      </c>
      <c r="E6553" s="0" t="n">
        <v>0</v>
      </c>
      <c r="F6553" s="0" t="n">
        <v>3133123</v>
      </c>
      <c r="G6553" s="151" t="s">
        <v>111</v>
      </c>
      <c r="H6553" s="151" t="s">
        <v>111</v>
      </c>
      <c r="I6553" s="152" t="s">
        <v>112</v>
      </c>
    </row>
    <row r="6554" customFormat="false" ht="12.75" hidden="false" customHeight="false" outlineLevel="0" collapsed="false">
      <c r="A6554" s="0" t="s">
        <v>73</v>
      </c>
      <c r="B6554" s="0" t="s">
        <v>80</v>
      </c>
      <c r="C6554" s="0" t="s">
        <v>108</v>
      </c>
      <c r="D6554" s="116" t="n">
        <v>44044</v>
      </c>
      <c r="E6554" s="0" t="n">
        <v>-0.005</v>
      </c>
      <c r="F6554" s="0" t="n">
        <v>3133124</v>
      </c>
      <c r="G6554" s="151" t="s">
        <v>111</v>
      </c>
      <c r="H6554" s="151" t="s">
        <v>111</v>
      </c>
      <c r="I6554" s="152" t="s">
        <v>112</v>
      </c>
    </row>
    <row r="6555" customFormat="false" ht="12.75" hidden="false" customHeight="false" outlineLevel="0" collapsed="false">
      <c r="A6555" s="0" t="s">
        <v>74</v>
      </c>
      <c r="B6555" s="0" t="s">
        <v>80</v>
      </c>
      <c r="C6555" s="0" t="s">
        <v>108</v>
      </c>
      <c r="D6555" s="116" t="n">
        <v>44044</v>
      </c>
      <c r="E6555" s="0" t="n">
        <v>0.01</v>
      </c>
      <c r="F6555" s="0" t="n">
        <v>3133125</v>
      </c>
      <c r="G6555" s="151" t="s">
        <v>111</v>
      </c>
      <c r="H6555" s="151" t="s">
        <v>111</v>
      </c>
      <c r="I6555" s="152" t="s">
        <v>112</v>
      </c>
    </row>
    <row r="6556" customFormat="false" ht="12.75" hidden="false" customHeight="false" outlineLevel="0" collapsed="false">
      <c r="A6556" s="0" t="s">
        <v>75</v>
      </c>
      <c r="B6556" s="0" t="s">
        <v>80</v>
      </c>
      <c r="C6556" s="0" t="s">
        <v>108</v>
      </c>
      <c r="D6556" s="116" t="n">
        <v>44044</v>
      </c>
      <c r="E6556" s="0" t="n">
        <v>-0.02</v>
      </c>
      <c r="F6556" s="0" t="n">
        <v>3133126</v>
      </c>
      <c r="G6556" s="151" t="s">
        <v>111</v>
      </c>
      <c r="H6556" s="151" t="s">
        <v>111</v>
      </c>
      <c r="I6556" s="152" t="s">
        <v>112</v>
      </c>
    </row>
    <row r="6557" customFormat="false" ht="12.75" hidden="false" customHeight="false" outlineLevel="0" collapsed="false">
      <c r="A6557" s="0" t="s">
        <v>76</v>
      </c>
      <c r="B6557" s="0" t="s">
        <v>80</v>
      </c>
      <c r="C6557" s="0" t="s">
        <v>108</v>
      </c>
      <c r="D6557" s="116" t="n">
        <v>44044</v>
      </c>
      <c r="E6557" s="0" t="n">
        <v>0.01</v>
      </c>
      <c r="F6557" s="0" t="n">
        <v>3133127</v>
      </c>
      <c r="G6557" s="151" t="s">
        <v>111</v>
      </c>
      <c r="H6557" s="151" t="s">
        <v>111</v>
      </c>
      <c r="I6557" s="152" t="s">
        <v>112</v>
      </c>
    </row>
    <row r="6558" customFormat="false" ht="12.75" hidden="false" customHeight="false" outlineLevel="0" collapsed="false">
      <c r="A6558" s="0" t="s">
        <v>72</v>
      </c>
      <c r="B6558" s="0" t="s">
        <v>80</v>
      </c>
      <c r="C6558" s="0" t="s">
        <v>108</v>
      </c>
      <c r="D6558" s="116" t="n">
        <v>44044</v>
      </c>
      <c r="E6558" s="158" t="n">
        <v>44075</v>
      </c>
      <c r="F6558" s="0" t="n">
        <v>2756524</v>
      </c>
      <c r="G6558" s="151" t="s">
        <v>111</v>
      </c>
      <c r="H6558" s="151" t="s">
        <v>111</v>
      </c>
      <c r="I6558" s="152" t="s">
        <v>109</v>
      </c>
    </row>
    <row r="6559" customFormat="false" ht="12.75" hidden="false" customHeight="false" outlineLevel="0" collapsed="false">
      <c r="A6559" s="0" t="s">
        <v>59</v>
      </c>
      <c r="B6559" s="0" t="s">
        <v>110</v>
      </c>
      <c r="C6559" s="0" t="s">
        <v>108</v>
      </c>
      <c r="D6559" s="116" t="n">
        <v>44075</v>
      </c>
      <c r="E6559" s="0" t="n">
        <v>0.3975</v>
      </c>
      <c r="F6559" s="0" t="n">
        <v>3133100</v>
      </c>
      <c r="G6559" s="151" t="s">
        <v>111</v>
      </c>
      <c r="H6559" s="151" t="s">
        <v>111</v>
      </c>
      <c r="I6559" s="152" t="s">
        <v>112</v>
      </c>
    </row>
    <row r="6560" customFormat="false" ht="12.75" hidden="false" customHeight="false" outlineLevel="0" collapsed="false">
      <c r="A6560" s="0" t="s">
        <v>59</v>
      </c>
      <c r="B6560" s="0" t="s">
        <v>113</v>
      </c>
      <c r="C6560" s="0" t="s">
        <v>108</v>
      </c>
      <c r="D6560" s="116" t="n">
        <v>44075</v>
      </c>
      <c r="E6560" s="0" t="n">
        <v>0.02</v>
      </c>
      <c r="F6560" s="0" t="n">
        <v>3133101</v>
      </c>
      <c r="G6560" s="151" t="s">
        <v>111</v>
      </c>
      <c r="H6560" s="151" t="s">
        <v>111</v>
      </c>
      <c r="I6560" s="152" t="s">
        <v>112</v>
      </c>
    </row>
    <row r="6561" customFormat="false" ht="12.75" hidden="false" customHeight="false" outlineLevel="0" collapsed="false">
      <c r="A6561" s="0" t="s">
        <v>60</v>
      </c>
      <c r="B6561" s="0" t="s">
        <v>110</v>
      </c>
      <c r="C6561" s="0" t="s">
        <v>108</v>
      </c>
      <c r="D6561" s="116" t="n">
        <v>44075</v>
      </c>
      <c r="E6561" s="0" t="n">
        <v>0.3975</v>
      </c>
      <c r="F6561" s="0" t="n">
        <v>3133102</v>
      </c>
      <c r="G6561" s="151" t="s">
        <v>111</v>
      </c>
      <c r="H6561" s="151" t="s">
        <v>111</v>
      </c>
      <c r="I6561" s="152" t="s">
        <v>112</v>
      </c>
    </row>
    <row r="6562" customFormat="false" ht="12.75" hidden="false" customHeight="false" outlineLevel="0" collapsed="false">
      <c r="A6562" s="0" t="s">
        <v>60</v>
      </c>
      <c r="B6562" s="0" t="s">
        <v>113</v>
      </c>
      <c r="C6562" s="0" t="s">
        <v>108</v>
      </c>
      <c r="D6562" s="116" t="n">
        <v>44075</v>
      </c>
      <c r="E6562" s="0" t="n">
        <v>0.05</v>
      </c>
      <c r="F6562" s="0" t="n">
        <v>3133103</v>
      </c>
      <c r="G6562" s="151" t="s">
        <v>111</v>
      </c>
      <c r="H6562" s="151" t="s">
        <v>111</v>
      </c>
      <c r="I6562" s="152" t="s">
        <v>112</v>
      </c>
    </row>
    <row r="6563" customFormat="false" ht="12.75" hidden="false" customHeight="false" outlineLevel="0" collapsed="false">
      <c r="A6563" s="0" t="s">
        <v>61</v>
      </c>
      <c r="B6563" s="0" t="s">
        <v>110</v>
      </c>
      <c r="C6563" s="0" t="s">
        <v>108</v>
      </c>
      <c r="D6563" s="116" t="n">
        <v>44075</v>
      </c>
      <c r="E6563" s="0" t="n">
        <v>0.3975</v>
      </c>
      <c r="F6563" s="0" t="n">
        <v>3133104</v>
      </c>
      <c r="G6563" s="151" t="s">
        <v>111</v>
      </c>
      <c r="H6563" s="151" t="s">
        <v>111</v>
      </c>
      <c r="I6563" s="152" t="s">
        <v>112</v>
      </c>
    </row>
    <row r="6564" customFormat="false" ht="12.75" hidden="false" customHeight="false" outlineLevel="0" collapsed="false">
      <c r="A6564" s="0" t="s">
        <v>61</v>
      </c>
      <c r="B6564" s="0" t="s">
        <v>113</v>
      </c>
      <c r="C6564" s="0" t="s">
        <v>108</v>
      </c>
      <c r="D6564" s="116" t="n">
        <v>44075</v>
      </c>
      <c r="E6564" s="0" t="n">
        <v>0.02</v>
      </c>
      <c r="F6564" s="0" t="n">
        <v>3133105</v>
      </c>
      <c r="G6564" s="151" t="s">
        <v>111</v>
      </c>
      <c r="H6564" s="151" t="s">
        <v>111</v>
      </c>
      <c r="I6564" s="152" t="s">
        <v>112</v>
      </c>
    </row>
    <row r="6565" customFormat="false" ht="12.75" hidden="false" customHeight="false" outlineLevel="0" collapsed="false">
      <c r="A6565" s="0" t="s">
        <v>62</v>
      </c>
      <c r="B6565" s="0" t="s">
        <v>110</v>
      </c>
      <c r="C6565" s="0" t="s">
        <v>108</v>
      </c>
      <c r="D6565" s="116" t="n">
        <v>44075</v>
      </c>
      <c r="E6565" s="0" t="n">
        <v>0.3975</v>
      </c>
      <c r="F6565" s="0" t="n">
        <v>3133106</v>
      </c>
      <c r="G6565" s="151" t="s">
        <v>111</v>
      </c>
      <c r="H6565" s="151" t="s">
        <v>111</v>
      </c>
      <c r="I6565" s="152" t="s">
        <v>112</v>
      </c>
    </row>
    <row r="6566" customFormat="false" ht="12.75" hidden="false" customHeight="false" outlineLevel="0" collapsed="false">
      <c r="A6566" s="0" t="s">
        <v>62</v>
      </c>
      <c r="B6566" s="0" t="s">
        <v>113</v>
      </c>
      <c r="C6566" s="0" t="s">
        <v>108</v>
      </c>
      <c r="D6566" s="116" t="n">
        <v>44075</v>
      </c>
      <c r="E6566" s="0" t="n">
        <v>0.05</v>
      </c>
      <c r="F6566" s="0" t="n">
        <v>3133107</v>
      </c>
      <c r="G6566" s="151" t="s">
        <v>111</v>
      </c>
      <c r="H6566" s="151" t="s">
        <v>111</v>
      </c>
      <c r="I6566" s="152" t="s">
        <v>112</v>
      </c>
    </row>
    <row r="6567" customFormat="false" ht="12.75" hidden="false" customHeight="false" outlineLevel="0" collapsed="false">
      <c r="A6567" s="0" t="s">
        <v>49</v>
      </c>
      <c r="B6567" s="0" t="s">
        <v>110</v>
      </c>
      <c r="C6567" s="0" t="s">
        <v>108</v>
      </c>
      <c r="D6567" s="116" t="n">
        <v>44075</v>
      </c>
      <c r="E6567" s="0" t="n">
        <v>0.315</v>
      </c>
      <c r="F6567" s="0" t="n">
        <v>3133108</v>
      </c>
      <c r="G6567" s="151" t="s">
        <v>111</v>
      </c>
      <c r="H6567" s="151" t="s">
        <v>111</v>
      </c>
      <c r="I6567" s="152" t="s">
        <v>112</v>
      </c>
    </row>
    <row r="6568" customFormat="false" ht="12.75" hidden="false" customHeight="false" outlineLevel="0" collapsed="false">
      <c r="A6568" s="0" t="s">
        <v>49</v>
      </c>
      <c r="B6568" s="0" t="s">
        <v>113</v>
      </c>
      <c r="C6568" s="0" t="s">
        <v>108</v>
      </c>
      <c r="D6568" s="116" t="n">
        <v>44075</v>
      </c>
      <c r="E6568" s="0" t="n">
        <v>-0.005</v>
      </c>
      <c r="F6568" s="0" t="n">
        <v>3133109</v>
      </c>
      <c r="G6568" s="151" t="s">
        <v>111</v>
      </c>
      <c r="H6568" s="151" t="s">
        <v>111</v>
      </c>
      <c r="I6568" s="152" t="s">
        <v>112</v>
      </c>
    </row>
    <row r="6569" customFormat="false" ht="12.75" hidden="false" customHeight="false" outlineLevel="0" collapsed="false">
      <c r="A6569" s="0" t="s">
        <v>50</v>
      </c>
      <c r="B6569" s="0" t="s">
        <v>110</v>
      </c>
      <c r="C6569" s="0" t="s">
        <v>108</v>
      </c>
      <c r="D6569" s="116" t="n">
        <v>44075</v>
      </c>
      <c r="E6569" s="0" t="n">
        <v>0.36</v>
      </c>
      <c r="F6569" s="0" t="n">
        <v>3133110</v>
      </c>
      <c r="G6569" s="151" t="s">
        <v>111</v>
      </c>
      <c r="H6569" s="151" t="s">
        <v>111</v>
      </c>
      <c r="I6569" s="152" t="s">
        <v>112</v>
      </c>
    </row>
    <row r="6570" customFormat="false" ht="12.75" hidden="false" customHeight="false" outlineLevel="0" collapsed="false">
      <c r="A6570" s="0" t="s">
        <v>50</v>
      </c>
      <c r="B6570" s="0" t="s">
        <v>113</v>
      </c>
      <c r="C6570" s="0" t="s">
        <v>108</v>
      </c>
      <c r="D6570" s="116" t="n">
        <v>44075</v>
      </c>
      <c r="E6570" s="0" t="n">
        <v>-0.04</v>
      </c>
      <c r="F6570" s="0" t="n">
        <v>3133111</v>
      </c>
      <c r="G6570" s="151" t="s">
        <v>111</v>
      </c>
      <c r="H6570" s="151" t="s">
        <v>111</v>
      </c>
      <c r="I6570" s="152" t="s">
        <v>112</v>
      </c>
    </row>
    <row r="6571" customFormat="false" ht="12.75" hidden="false" customHeight="false" outlineLevel="0" collapsed="false">
      <c r="A6571" s="0" t="s">
        <v>51</v>
      </c>
      <c r="B6571" s="0" t="s">
        <v>110</v>
      </c>
      <c r="C6571" s="0" t="s">
        <v>108</v>
      </c>
      <c r="D6571" s="116" t="n">
        <v>44075</v>
      </c>
      <c r="E6571" s="0" t="n">
        <v>0.36</v>
      </c>
      <c r="F6571" s="0" t="n">
        <v>3133112</v>
      </c>
      <c r="G6571" s="151" t="s">
        <v>111</v>
      </c>
      <c r="H6571" s="151" t="s">
        <v>111</v>
      </c>
      <c r="I6571" s="152" t="s">
        <v>112</v>
      </c>
    </row>
    <row r="6572" customFormat="false" ht="12.75" hidden="false" customHeight="false" outlineLevel="0" collapsed="false">
      <c r="A6572" s="0" t="s">
        <v>51</v>
      </c>
      <c r="B6572" s="0" t="s">
        <v>113</v>
      </c>
      <c r="C6572" s="0" t="s">
        <v>108</v>
      </c>
      <c r="D6572" s="116" t="n">
        <v>44075</v>
      </c>
      <c r="E6572" s="0" t="n">
        <v>0.01</v>
      </c>
      <c r="F6572" s="0" t="n">
        <v>3133113</v>
      </c>
      <c r="G6572" s="151" t="s">
        <v>111</v>
      </c>
      <c r="H6572" s="151" t="s">
        <v>111</v>
      </c>
      <c r="I6572" s="152" t="s">
        <v>112</v>
      </c>
    </row>
    <row r="6573" customFormat="false" ht="12.75" hidden="false" customHeight="false" outlineLevel="0" collapsed="false">
      <c r="A6573" s="0" t="s">
        <v>52</v>
      </c>
      <c r="B6573" s="0" t="s">
        <v>110</v>
      </c>
      <c r="C6573" s="0" t="s">
        <v>108</v>
      </c>
      <c r="D6573" s="116" t="n">
        <v>44075</v>
      </c>
      <c r="E6573" s="0" t="n">
        <v>0.36</v>
      </c>
      <c r="F6573" s="0" t="n">
        <v>3133114</v>
      </c>
      <c r="G6573" s="151" t="s">
        <v>111</v>
      </c>
      <c r="H6573" s="151" t="s">
        <v>111</v>
      </c>
      <c r="I6573" s="152" t="s">
        <v>112</v>
      </c>
    </row>
    <row r="6574" customFormat="false" ht="12.75" hidden="false" customHeight="false" outlineLevel="0" collapsed="false">
      <c r="A6574" s="0" t="s">
        <v>52</v>
      </c>
      <c r="B6574" s="0" t="s">
        <v>113</v>
      </c>
      <c r="C6574" s="0" t="s">
        <v>108</v>
      </c>
      <c r="D6574" s="116" t="n">
        <v>44075</v>
      </c>
      <c r="E6574" s="0" t="n">
        <v>-0.02</v>
      </c>
      <c r="F6574" s="0" t="n">
        <v>3133115</v>
      </c>
      <c r="G6574" s="151" t="s">
        <v>111</v>
      </c>
      <c r="H6574" s="151" t="s">
        <v>111</v>
      </c>
      <c r="I6574" s="152" t="s">
        <v>112</v>
      </c>
    </row>
    <row r="6575" customFormat="false" ht="12.75" hidden="false" customHeight="false" outlineLevel="0" collapsed="false">
      <c r="A6575" s="0" t="s">
        <v>17</v>
      </c>
      <c r="B6575" s="0" t="s">
        <v>110</v>
      </c>
      <c r="C6575" s="0" t="s">
        <v>108</v>
      </c>
      <c r="D6575" s="116" t="n">
        <v>44075</v>
      </c>
      <c r="E6575" s="0" t="n">
        <v>0</v>
      </c>
      <c r="F6575" s="0" t="n">
        <v>3133116</v>
      </c>
      <c r="G6575" s="151" t="s">
        <v>111</v>
      </c>
      <c r="H6575" s="151" t="s">
        <v>111</v>
      </c>
      <c r="I6575" s="152" t="s">
        <v>112</v>
      </c>
    </row>
    <row r="6576" customFormat="false" ht="12.75" hidden="false" customHeight="false" outlineLevel="0" collapsed="false">
      <c r="A6576" s="0" t="s">
        <v>17</v>
      </c>
      <c r="B6576" s="0" t="s">
        <v>113</v>
      </c>
      <c r="C6576" s="0" t="s">
        <v>108</v>
      </c>
      <c r="D6576" s="116" t="n">
        <v>44075</v>
      </c>
      <c r="E6576" s="0" t="n">
        <v>0</v>
      </c>
      <c r="F6576" s="0" t="n">
        <v>3133117</v>
      </c>
      <c r="G6576" s="151" t="s">
        <v>111</v>
      </c>
      <c r="H6576" s="151" t="s">
        <v>111</v>
      </c>
      <c r="I6576" s="152" t="s">
        <v>112</v>
      </c>
    </row>
    <row r="6577" customFormat="false" ht="12.75" hidden="false" customHeight="false" outlineLevel="0" collapsed="false">
      <c r="A6577" s="0" t="s">
        <v>18</v>
      </c>
      <c r="B6577" s="0" t="s">
        <v>110</v>
      </c>
      <c r="C6577" s="0" t="s">
        <v>108</v>
      </c>
      <c r="D6577" s="116" t="n">
        <v>44075</v>
      </c>
      <c r="E6577" s="0" t="n">
        <v>0</v>
      </c>
      <c r="F6577" s="0" t="n">
        <v>3133118</v>
      </c>
      <c r="G6577" s="151" t="s">
        <v>111</v>
      </c>
      <c r="H6577" s="151" t="s">
        <v>111</v>
      </c>
      <c r="I6577" s="152" t="s">
        <v>112</v>
      </c>
    </row>
    <row r="6578" customFormat="false" ht="12.75" hidden="false" customHeight="false" outlineLevel="0" collapsed="false">
      <c r="A6578" s="0" t="s">
        <v>18</v>
      </c>
      <c r="B6578" s="0" t="s">
        <v>113</v>
      </c>
      <c r="C6578" s="0" t="s">
        <v>108</v>
      </c>
      <c r="D6578" s="116" t="n">
        <v>44075</v>
      </c>
      <c r="E6578" s="0" t="n">
        <v>0</v>
      </c>
      <c r="F6578" s="0" t="n">
        <v>3133119</v>
      </c>
      <c r="G6578" s="151" t="s">
        <v>111</v>
      </c>
      <c r="H6578" s="151" t="s">
        <v>111</v>
      </c>
      <c r="I6578" s="152" t="s">
        <v>112</v>
      </c>
    </row>
    <row r="6579" customFormat="false" ht="12.75" hidden="false" customHeight="false" outlineLevel="0" collapsed="false">
      <c r="A6579" s="0" t="s">
        <v>19</v>
      </c>
      <c r="B6579" s="0" t="s">
        <v>110</v>
      </c>
      <c r="C6579" s="0" t="s">
        <v>108</v>
      </c>
      <c r="D6579" s="116" t="n">
        <v>44075</v>
      </c>
      <c r="E6579" s="0" t="n">
        <v>0</v>
      </c>
      <c r="F6579" s="0" t="n">
        <v>3133120</v>
      </c>
      <c r="G6579" s="151" t="s">
        <v>111</v>
      </c>
      <c r="H6579" s="151" t="s">
        <v>111</v>
      </c>
      <c r="I6579" s="152" t="s">
        <v>112</v>
      </c>
    </row>
    <row r="6580" customFormat="false" ht="12.75" hidden="false" customHeight="false" outlineLevel="0" collapsed="false">
      <c r="A6580" s="0" t="s">
        <v>19</v>
      </c>
      <c r="B6580" s="0" t="s">
        <v>113</v>
      </c>
      <c r="C6580" s="0" t="s">
        <v>108</v>
      </c>
      <c r="D6580" s="116" t="n">
        <v>44075</v>
      </c>
      <c r="E6580" s="0" t="n">
        <v>0</v>
      </c>
      <c r="F6580" s="0" t="n">
        <v>3133121</v>
      </c>
      <c r="G6580" s="151" t="s">
        <v>111</v>
      </c>
      <c r="H6580" s="151" t="s">
        <v>111</v>
      </c>
      <c r="I6580" s="152" t="s">
        <v>112</v>
      </c>
    </row>
    <row r="6581" customFormat="false" ht="12.75" hidden="false" customHeight="false" outlineLevel="0" collapsed="false">
      <c r="A6581" s="0" t="s">
        <v>21</v>
      </c>
      <c r="B6581" s="0" t="s">
        <v>110</v>
      </c>
      <c r="C6581" s="0" t="s">
        <v>108</v>
      </c>
      <c r="D6581" s="116" t="n">
        <v>44075</v>
      </c>
      <c r="E6581" s="0" t="n">
        <v>0</v>
      </c>
      <c r="F6581" s="0" t="n">
        <v>3133122</v>
      </c>
      <c r="G6581" s="151" t="s">
        <v>111</v>
      </c>
      <c r="H6581" s="151" t="s">
        <v>111</v>
      </c>
      <c r="I6581" s="152" t="s">
        <v>112</v>
      </c>
    </row>
    <row r="6582" customFormat="false" ht="12.75" hidden="false" customHeight="false" outlineLevel="0" collapsed="false">
      <c r="A6582" s="0" t="s">
        <v>21</v>
      </c>
      <c r="B6582" s="0" t="s">
        <v>113</v>
      </c>
      <c r="C6582" s="0" t="s">
        <v>108</v>
      </c>
      <c r="D6582" s="116" t="n">
        <v>44075</v>
      </c>
      <c r="E6582" s="0" t="n">
        <v>0</v>
      </c>
      <c r="F6582" s="0" t="n">
        <v>3133123</v>
      </c>
      <c r="G6582" s="151" t="s">
        <v>111</v>
      </c>
      <c r="H6582" s="151" t="s">
        <v>111</v>
      </c>
      <c r="I6582" s="152" t="s">
        <v>112</v>
      </c>
    </row>
    <row r="6583" customFormat="false" ht="12.75" hidden="false" customHeight="false" outlineLevel="0" collapsed="false">
      <c r="A6583" s="0" t="s">
        <v>73</v>
      </c>
      <c r="B6583" s="0" t="s">
        <v>80</v>
      </c>
      <c r="C6583" s="0" t="s">
        <v>108</v>
      </c>
      <c r="D6583" s="116" t="n">
        <v>44075</v>
      </c>
      <c r="E6583" s="0" t="n">
        <v>-0.005</v>
      </c>
      <c r="F6583" s="0" t="n">
        <v>3133124</v>
      </c>
      <c r="G6583" s="151" t="s">
        <v>111</v>
      </c>
      <c r="H6583" s="151" t="s">
        <v>111</v>
      </c>
      <c r="I6583" s="152" t="s">
        <v>112</v>
      </c>
    </row>
    <row r="6584" customFormat="false" ht="12.75" hidden="false" customHeight="false" outlineLevel="0" collapsed="false">
      <c r="A6584" s="0" t="s">
        <v>74</v>
      </c>
      <c r="B6584" s="0" t="s">
        <v>80</v>
      </c>
      <c r="C6584" s="0" t="s">
        <v>108</v>
      </c>
      <c r="D6584" s="116" t="n">
        <v>44075</v>
      </c>
      <c r="E6584" s="0" t="n">
        <v>0.01</v>
      </c>
      <c r="F6584" s="0" t="n">
        <v>3133125</v>
      </c>
      <c r="G6584" s="151" t="s">
        <v>111</v>
      </c>
      <c r="H6584" s="151" t="s">
        <v>111</v>
      </c>
      <c r="I6584" s="152" t="s">
        <v>112</v>
      </c>
    </row>
    <row r="6585" customFormat="false" ht="12.75" hidden="false" customHeight="false" outlineLevel="0" collapsed="false">
      <c r="A6585" s="0" t="s">
        <v>75</v>
      </c>
      <c r="B6585" s="0" t="s">
        <v>80</v>
      </c>
      <c r="C6585" s="0" t="s">
        <v>108</v>
      </c>
      <c r="D6585" s="116" t="n">
        <v>44075</v>
      </c>
      <c r="E6585" s="0" t="n">
        <v>-0.02</v>
      </c>
      <c r="F6585" s="0" t="n">
        <v>3133126</v>
      </c>
      <c r="G6585" s="151" t="s">
        <v>111</v>
      </c>
      <c r="H6585" s="151" t="s">
        <v>111</v>
      </c>
      <c r="I6585" s="152" t="s">
        <v>112</v>
      </c>
    </row>
    <row r="6586" customFormat="false" ht="12.75" hidden="false" customHeight="false" outlineLevel="0" collapsed="false">
      <c r="A6586" s="0" t="s">
        <v>76</v>
      </c>
      <c r="B6586" s="0" t="s">
        <v>80</v>
      </c>
      <c r="C6586" s="0" t="s">
        <v>108</v>
      </c>
      <c r="D6586" s="116" t="n">
        <v>44075</v>
      </c>
      <c r="E6586" s="0" t="n">
        <v>0.01</v>
      </c>
      <c r="F6586" s="0" t="n">
        <v>3133127</v>
      </c>
      <c r="G6586" s="151" t="s">
        <v>111</v>
      </c>
      <c r="H6586" s="151" t="s">
        <v>111</v>
      </c>
      <c r="I6586" s="152" t="s">
        <v>112</v>
      </c>
    </row>
    <row r="6587" customFormat="false" ht="12.75" hidden="false" customHeight="false" outlineLevel="0" collapsed="false">
      <c r="A6587" s="0" t="s">
        <v>72</v>
      </c>
      <c r="B6587" s="0" t="s">
        <v>80</v>
      </c>
      <c r="C6587" s="0" t="s">
        <v>108</v>
      </c>
      <c r="D6587" s="116" t="n">
        <v>44075</v>
      </c>
      <c r="E6587" s="158" t="n">
        <v>44105</v>
      </c>
      <c r="F6587" s="0" t="n">
        <v>2756502</v>
      </c>
      <c r="G6587" s="151" t="s">
        <v>111</v>
      </c>
      <c r="H6587" s="151" t="s">
        <v>111</v>
      </c>
      <c r="I6587" s="152" t="s">
        <v>109</v>
      </c>
    </row>
    <row r="6588" customFormat="false" ht="12.75" hidden="false" customHeight="false" outlineLevel="0" collapsed="false">
      <c r="A6588" s="0" t="s">
        <v>59</v>
      </c>
      <c r="B6588" s="0" t="s">
        <v>110</v>
      </c>
      <c r="C6588" s="0" t="s">
        <v>108</v>
      </c>
      <c r="D6588" s="116" t="n">
        <v>44105</v>
      </c>
      <c r="E6588" s="0" t="n">
        <v>0.4</v>
      </c>
      <c r="F6588" s="0" t="n">
        <v>3133100</v>
      </c>
      <c r="G6588" s="151" t="s">
        <v>111</v>
      </c>
      <c r="H6588" s="151" t="s">
        <v>111</v>
      </c>
      <c r="I6588" s="152" t="s">
        <v>112</v>
      </c>
    </row>
    <row r="6589" customFormat="false" ht="12.75" hidden="false" customHeight="false" outlineLevel="0" collapsed="false">
      <c r="A6589" s="0" t="s">
        <v>59</v>
      </c>
      <c r="B6589" s="0" t="s">
        <v>113</v>
      </c>
      <c r="C6589" s="0" t="s">
        <v>108</v>
      </c>
      <c r="D6589" s="116" t="n">
        <v>44105</v>
      </c>
      <c r="E6589" s="0" t="n">
        <v>0.02</v>
      </c>
      <c r="F6589" s="0" t="n">
        <v>3133101</v>
      </c>
      <c r="G6589" s="151" t="s">
        <v>111</v>
      </c>
      <c r="H6589" s="151" t="s">
        <v>111</v>
      </c>
      <c r="I6589" s="152" t="s">
        <v>112</v>
      </c>
    </row>
    <row r="6590" customFormat="false" ht="12.75" hidden="false" customHeight="false" outlineLevel="0" collapsed="false">
      <c r="A6590" s="0" t="s">
        <v>60</v>
      </c>
      <c r="B6590" s="0" t="s">
        <v>110</v>
      </c>
      <c r="C6590" s="0" t="s">
        <v>108</v>
      </c>
      <c r="D6590" s="116" t="n">
        <v>44105</v>
      </c>
      <c r="E6590" s="0" t="n">
        <v>0.4</v>
      </c>
      <c r="F6590" s="0" t="n">
        <v>3133102</v>
      </c>
      <c r="G6590" s="151" t="s">
        <v>111</v>
      </c>
      <c r="H6590" s="151" t="s">
        <v>111</v>
      </c>
      <c r="I6590" s="152" t="s">
        <v>112</v>
      </c>
    </row>
    <row r="6591" customFormat="false" ht="12.75" hidden="false" customHeight="false" outlineLevel="0" collapsed="false">
      <c r="A6591" s="0" t="s">
        <v>60</v>
      </c>
      <c r="B6591" s="0" t="s">
        <v>113</v>
      </c>
      <c r="C6591" s="0" t="s">
        <v>108</v>
      </c>
      <c r="D6591" s="116" t="n">
        <v>44105</v>
      </c>
      <c r="E6591" s="0" t="n">
        <v>0.05</v>
      </c>
      <c r="F6591" s="0" t="n">
        <v>3133103</v>
      </c>
      <c r="G6591" s="151" t="s">
        <v>111</v>
      </c>
      <c r="H6591" s="151" t="s">
        <v>111</v>
      </c>
      <c r="I6591" s="152" t="s">
        <v>112</v>
      </c>
    </row>
    <row r="6592" customFormat="false" ht="12.75" hidden="false" customHeight="false" outlineLevel="0" collapsed="false">
      <c r="A6592" s="0" t="s">
        <v>61</v>
      </c>
      <c r="B6592" s="0" t="s">
        <v>110</v>
      </c>
      <c r="C6592" s="0" t="s">
        <v>108</v>
      </c>
      <c r="D6592" s="116" t="n">
        <v>44105</v>
      </c>
      <c r="E6592" s="0" t="n">
        <v>0.4</v>
      </c>
      <c r="F6592" s="0" t="n">
        <v>3133104</v>
      </c>
      <c r="G6592" s="151" t="s">
        <v>111</v>
      </c>
      <c r="H6592" s="151" t="s">
        <v>111</v>
      </c>
      <c r="I6592" s="152" t="s">
        <v>112</v>
      </c>
    </row>
    <row r="6593" customFormat="false" ht="12.75" hidden="false" customHeight="false" outlineLevel="0" collapsed="false">
      <c r="A6593" s="0" t="s">
        <v>61</v>
      </c>
      <c r="B6593" s="0" t="s">
        <v>113</v>
      </c>
      <c r="C6593" s="0" t="s">
        <v>108</v>
      </c>
      <c r="D6593" s="116" t="n">
        <v>44105</v>
      </c>
      <c r="E6593" s="0" t="n">
        <v>0.02</v>
      </c>
      <c r="F6593" s="0" t="n">
        <v>3133105</v>
      </c>
      <c r="G6593" s="151" t="s">
        <v>111</v>
      </c>
      <c r="H6593" s="151" t="s">
        <v>111</v>
      </c>
      <c r="I6593" s="152" t="s">
        <v>112</v>
      </c>
    </row>
    <row r="6594" customFormat="false" ht="12.75" hidden="false" customHeight="false" outlineLevel="0" collapsed="false">
      <c r="A6594" s="0" t="s">
        <v>62</v>
      </c>
      <c r="B6594" s="0" t="s">
        <v>110</v>
      </c>
      <c r="C6594" s="0" t="s">
        <v>108</v>
      </c>
      <c r="D6594" s="116" t="n">
        <v>44105</v>
      </c>
      <c r="E6594" s="0" t="n">
        <v>0.4</v>
      </c>
      <c r="F6594" s="0" t="n">
        <v>3133106</v>
      </c>
      <c r="G6594" s="151" t="s">
        <v>111</v>
      </c>
      <c r="H6594" s="151" t="s">
        <v>111</v>
      </c>
      <c r="I6594" s="152" t="s">
        <v>112</v>
      </c>
    </row>
    <row r="6595" customFormat="false" ht="12.75" hidden="false" customHeight="false" outlineLevel="0" collapsed="false">
      <c r="A6595" s="0" t="s">
        <v>62</v>
      </c>
      <c r="B6595" s="0" t="s">
        <v>113</v>
      </c>
      <c r="C6595" s="0" t="s">
        <v>108</v>
      </c>
      <c r="D6595" s="116" t="n">
        <v>44105</v>
      </c>
      <c r="E6595" s="0" t="n">
        <v>0.05</v>
      </c>
      <c r="F6595" s="0" t="n">
        <v>3133107</v>
      </c>
      <c r="G6595" s="151" t="s">
        <v>111</v>
      </c>
      <c r="H6595" s="151" t="s">
        <v>111</v>
      </c>
      <c r="I6595" s="152" t="s">
        <v>112</v>
      </c>
    </row>
    <row r="6596" customFormat="false" ht="12.75" hidden="false" customHeight="false" outlineLevel="0" collapsed="false">
      <c r="A6596" s="0" t="s">
        <v>49</v>
      </c>
      <c r="B6596" s="0" t="s">
        <v>110</v>
      </c>
      <c r="C6596" s="0" t="s">
        <v>108</v>
      </c>
      <c r="D6596" s="116" t="n">
        <v>44105</v>
      </c>
      <c r="E6596" s="0" t="n">
        <v>0.36</v>
      </c>
      <c r="F6596" s="0" t="n">
        <v>3133108</v>
      </c>
      <c r="G6596" s="151" t="s">
        <v>111</v>
      </c>
      <c r="H6596" s="151" t="s">
        <v>111</v>
      </c>
      <c r="I6596" s="152" t="s">
        <v>112</v>
      </c>
    </row>
    <row r="6597" customFormat="false" ht="12.75" hidden="false" customHeight="false" outlineLevel="0" collapsed="false">
      <c r="A6597" s="0" t="s">
        <v>49</v>
      </c>
      <c r="B6597" s="0" t="s">
        <v>113</v>
      </c>
      <c r="C6597" s="0" t="s">
        <v>108</v>
      </c>
      <c r="D6597" s="116" t="n">
        <v>44105</v>
      </c>
      <c r="E6597" s="0" t="n">
        <v>-0.005</v>
      </c>
      <c r="F6597" s="0" t="n">
        <v>3133109</v>
      </c>
      <c r="G6597" s="151" t="s">
        <v>111</v>
      </c>
      <c r="H6597" s="151" t="s">
        <v>111</v>
      </c>
      <c r="I6597" s="152" t="s">
        <v>112</v>
      </c>
    </row>
    <row r="6598" customFormat="false" ht="12.75" hidden="false" customHeight="false" outlineLevel="0" collapsed="false">
      <c r="A6598" s="0" t="s">
        <v>50</v>
      </c>
      <c r="B6598" s="0" t="s">
        <v>110</v>
      </c>
      <c r="C6598" s="0" t="s">
        <v>108</v>
      </c>
      <c r="D6598" s="116" t="n">
        <v>44105</v>
      </c>
      <c r="E6598" s="0" t="n">
        <v>0.4</v>
      </c>
      <c r="F6598" s="0" t="n">
        <v>3133110</v>
      </c>
      <c r="G6598" s="151" t="s">
        <v>111</v>
      </c>
      <c r="H6598" s="151" t="s">
        <v>111</v>
      </c>
      <c r="I6598" s="152" t="s">
        <v>112</v>
      </c>
    </row>
    <row r="6599" customFormat="false" ht="12.75" hidden="false" customHeight="false" outlineLevel="0" collapsed="false">
      <c r="A6599" s="0" t="s">
        <v>50</v>
      </c>
      <c r="B6599" s="0" t="s">
        <v>113</v>
      </c>
      <c r="C6599" s="0" t="s">
        <v>108</v>
      </c>
      <c r="D6599" s="116" t="n">
        <v>44105</v>
      </c>
      <c r="E6599" s="0" t="n">
        <v>-0.085</v>
      </c>
      <c r="F6599" s="0" t="n">
        <v>3133111</v>
      </c>
      <c r="G6599" s="151" t="s">
        <v>111</v>
      </c>
      <c r="H6599" s="151" t="s">
        <v>111</v>
      </c>
      <c r="I6599" s="152" t="s">
        <v>112</v>
      </c>
    </row>
    <row r="6600" customFormat="false" ht="12.75" hidden="false" customHeight="false" outlineLevel="0" collapsed="false">
      <c r="A6600" s="0" t="s">
        <v>51</v>
      </c>
      <c r="B6600" s="0" t="s">
        <v>110</v>
      </c>
      <c r="C6600" s="0" t="s">
        <v>108</v>
      </c>
      <c r="D6600" s="116" t="n">
        <v>44105</v>
      </c>
      <c r="E6600" s="0" t="n">
        <v>0.4</v>
      </c>
      <c r="F6600" s="0" t="n">
        <v>3133112</v>
      </c>
      <c r="G6600" s="151" t="s">
        <v>111</v>
      </c>
      <c r="H6600" s="151" t="s">
        <v>111</v>
      </c>
      <c r="I6600" s="152" t="s">
        <v>112</v>
      </c>
    </row>
    <row r="6601" customFormat="false" ht="12.75" hidden="false" customHeight="false" outlineLevel="0" collapsed="false">
      <c r="A6601" s="0" t="s">
        <v>51</v>
      </c>
      <c r="B6601" s="0" t="s">
        <v>113</v>
      </c>
      <c r="C6601" s="0" t="s">
        <v>108</v>
      </c>
      <c r="D6601" s="116" t="n">
        <v>44105</v>
      </c>
      <c r="E6601" s="0" t="n">
        <v>0.01</v>
      </c>
      <c r="F6601" s="0" t="n">
        <v>3133113</v>
      </c>
      <c r="G6601" s="151" t="s">
        <v>111</v>
      </c>
      <c r="H6601" s="151" t="s">
        <v>111</v>
      </c>
      <c r="I6601" s="152" t="s">
        <v>112</v>
      </c>
    </row>
    <row r="6602" customFormat="false" ht="12.75" hidden="false" customHeight="false" outlineLevel="0" collapsed="false">
      <c r="A6602" s="0" t="s">
        <v>52</v>
      </c>
      <c r="B6602" s="0" t="s">
        <v>110</v>
      </c>
      <c r="C6602" s="0" t="s">
        <v>108</v>
      </c>
      <c r="D6602" s="116" t="n">
        <v>44105</v>
      </c>
      <c r="E6602" s="0" t="n">
        <v>0.4</v>
      </c>
      <c r="F6602" s="0" t="n">
        <v>3133114</v>
      </c>
      <c r="G6602" s="151" t="s">
        <v>111</v>
      </c>
      <c r="H6602" s="151" t="s">
        <v>111</v>
      </c>
      <c r="I6602" s="152" t="s">
        <v>112</v>
      </c>
    </row>
    <row r="6603" customFormat="false" ht="12.75" hidden="false" customHeight="false" outlineLevel="0" collapsed="false">
      <c r="A6603" s="0" t="s">
        <v>52</v>
      </c>
      <c r="B6603" s="0" t="s">
        <v>113</v>
      </c>
      <c r="C6603" s="0" t="s">
        <v>108</v>
      </c>
      <c r="D6603" s="116" t="n">
        <v>44105</v>
      </c>
      <c r="E6603" s="0" t="n">
        <v>-0.055</v>
      </c>
      <c r="F6603" s="0" t="n">
        <v>3133115</v>
      </c>
      <c r="G6603" s="151" t="s">
        <v>111</v>
      </c>
      <c r="H6603" s="151" t="s">
        <v>111</v>
      </c>
      <c r="I6603" s="152" t="s">
        <v>112</v>
      </c>
    </row>
    <row r="6604" customFormat="false" ht="12.75" hidden="false" customHeight="false" outlineLevel="0" collapsed="false">
      <c r="A6604" s="0" t="s">
        <v>17</v>
      </c>
      <c r="B6604" s="0" t="s">
        <v>110</v>
      </c>
      <c r="C6604" s="0" t="s">
        <v>108</v>
      </c>
      <c r="D6604" s="116" t="n">
        <v>44105</v>
      </c>
      <c r="E6604" s="0" t="n">
        <v>0</v>
      </c>
      <c r="F6604" s="0" t="n">
        <v>3133116</v>
      </c>
      <c r="G6604" s="151" t="s">
        <v>111</v>
      </c>
      <c r="H6604" s="151" t="s">
        <v>111</v>
      </c>
      <c r="I6604" s="152" t="s">
        <v>112</v>
      </c>
    </row>
    <row r="6605" customFormat="false" ht="12.75" hidden="false" customHeight="false" outlineLevel="0" collapsed="false">
      <c r="A6605" s="0" t="s">
        <v>17</v>
      </c>
      <c r="B6605" s="0" t="s">
        <v>113</v>
      </c>
      <c r="C6605" s="0" t="s">
        <v>108</v>
      </c>
      <c r="D6605" s="116" t="n">
        <v>44105</v>
      </c>
      <c r="E6605" s="0" t="n">
        <v>0</v>
      </c>
      <c r="F6605" s="0" t="n">
        <v>3133117</v>
      </c>
      <c r="G6605" s="151" t="s">
        <v>111</v>
      </c>
      <c r="H6605" s="151" t="s">
        <v>111</v>
      </c>
      <c r="I6605" s="152" t="s">
        <v>112</v>
      </c>
    </row>
    <row r="6606" customFormat="false" ht="12.75" hidden="false" customHeight="false" outlineLevel="0" collapsed="false">
      <c r="A6606" s="0" t="s">
        <v>18</v>
      </c>
      <c r="B6606" s="0" t="s">
        <v>110</v>
      </c>
      <c r="C6606" s="0" t="s">
        <v>108</v>
      </c>
      <c r="D6606" s="116" t="n">
        <v>44105</v>
      </c>
      <c r="E6606" s="0" t="n">
        <v>0</v>
      </c>
      <c r="F6606" s="0" t="n">
        <v>3133118</v>
      </c>
      <c r="G6606" s="151" t="s">
        <v>111</v>
      </c>
      <c r="H6606" s="151" t="s">
        <v>111</v>
      </c>
      <c r="I6606" s="152" t="s">
        <v>112</v>
      </c>
    </row>
    <row r="6607" customFormat="false" ht="12.75" hidden="false" customHeight="false" outlineLevel="0" collapsed="false">
      <c r="A6607" s="0" t="s">
        <v>18</v>
      </c>
      <c r="B6607" s="0" t="s">
        <v>113</v>
      </c>
      <c r="C6607" s="0" t="s">
        <v>108</v>
      </c>
      <c r="D6607" s="116" t="n">
        <v>44105</v>
      </c>
      <c r="E6607" s="0" t="n">
        <v>0</v>
      </c>
      <c r="F6607" s="0" t="n">
        <v>3133119</v>
      </c>
      <c r="G6607" s="151" t="s">
        <v>111</v>
      </c>
      <c r="H6607" s="151" t="s">
        <v>111</v>
      </c>
      <c r="I6607" s="152" t="s">
        <v>112</v>
      </c>
    </row>
    <row r="6608" customFormat="false" ht="12.75" hidden="false" customHeight="false" outlineLevel="0" collapsed="false">
      <c r="A6608" s="0" t="s">
        <v>19</v>
      </c>
      <c r="B6608" s="0" t="s">
        <v>110</v>
      </c>
      <c r="C6608" s="0" t="s">
        <v>108</v>
      </c>
      <c r="D6608" s="116" t="n">
        <v>44105</v>
      </c>
      <c r="E6608" s="0" t="n">
        <v>0</v>
      </c>
      <c r="F6608" s="0" t="n">
        <v>3133120</v>
      </c>
      <c r="G6608" s="151" t="s">
        <v>111</v>
      </c>
      <c r="H6608" s="151" t="s">
        <v>111</v>
      </c>
      <c r="I6608" s="152" t="s">
        <v>112</v>
      </c>
    </row>
    <row r="6609" customFormat="false" ht="12.75" hidden="false" customHeight="false" outlineLevel="0" collapsed="false">
      <c r="A6609" s="0" t="s">
        <v>19</v>
      </c>
      <c r="B6609" s="0" t="s">
        <v>113</v>
      </c>
      <c r="C6609" s="0" t="s">
        <v>108</v>
      </c>
      <c r="D6609" s="116" t="n">
        <v>44105</v>
      </c>
      <c r="E6609" s="0" t="n">
        <v>0</v>
      </c>
      <c r="F6609" s="0" t="n">
        <v>3133121</v>
      </c>
      <c r="G6609" s="151" t="s">
        <v>111</v>
      </c>
      <c r="H6609" s="151" t="s">
        <v>111</v>
      </c>
      <c r="I6609" s="152" t="s">
        <v>112</v>
      </c>
    </row>
    <row r="6610" customFormat="false" ht="12.75" hidden="false" customHeight="false" outlineLevel="0" collapsed="false">
      <c r="A6610" s="0" t="s">
        <v>21</v>
      </c>
      <c r="B6610" s="0" t="s">
        <v>110</v>
      </c>
      <c r="C6610" s="0" t="s">
        <v>108</v>
      </c>
      <c r="D6610" s="116" t="n">
        <v>44105</v>
      </c>
      <c r="E6610" s="0" t="n">
        <v>0</v>
      </c>
      <c r="F6610" s="0" t="n">
        <v>3133122</v>
      </c>
      <c r="G6610" s="151" t="s">
        <v>111</v>
      </c>
      <c r="H6610" s="151" t="s">
        <v>111</v>
      </c>
      <c r="I6610" s="152" t="s">
        <v>112</v>
      </c>
    </row>
    <row r="6611" customFormat="false" ht="12.75" hidden="false" customHeight="false" outlineLevel="0" collapsed="false">
      <c r="A6611" s="0" t="s">
        <v>21</v>
      </c>
      <c r="B6611" s="0" t="s">
        <v>113</v>
      </c>
      <c r="C6611" s="0" t="s">
        <v>108</v>
      </c>
      <c r="D6611" s="116" t="n">
        <v>44105</v>
      </c>
      <c r="E6611" s="0" t="n">
        <v>0</v>
      </c>
      <c r="F6611" s="0" t="n">
        <v>3133123</v>
      </c>
      <c r="G6611" s="151" t="s">
        <v>111</v>
      </c>
      <c r="H6611" s="151" t="s">
        <v>111</v>
      </c>
      <c r="I6611" s="152" t="s">
        <v>112</v>
      </c>
    </row>
    <row r="6612" customFormat="false" ht="12.75" hidden="false" customHeight="false" outlineLevel="0" collapsed="false">
      <c r="A6612" s="0" t="s">
        <v>73</v>
      </c>
      <c r="B6612" s="0" t="s">
        <v>80</v>
      </c>
      <c r="C6612" s="0" t="s">
        <v>108</v>
      </c>
      <c r="D6612" s="116" t="n">
        <v>44105</v>
      </c>
      <c r="E6612" s="0" t="n">
        <v>-0.005</v>
      </c>
      <c r="F6612" s="0" t="n">
        <v>3133124</v>
      </c>
      <c r="G6612" s="151" t="s">
        <v>111</v>
      </c>
      <c r="H6612" s="151" t="s">
        <v>111</v>
      </c>
      <c r="I6612" s="152" t="s">
        <v>112</v>
      </c>
    </row>
    <row r="6613" customFormat="false" ht="12.75" hidden="false" customHeight="false" outlineLevel="0" collapsed="false">
      <c r="A6613" s="0" t="s">
        <v>74</v>
      </c>
      <c r="B6613" s="0" t="s">
        <v>80</v>
      </c>
      <c r="C6613" s="0" t="s">
        <v>108</v>
      </c>
      <c r="D6613" s="116" t="n">
        <v>44105</v>
      </c>
      <c r="E6613" s="0" t="n">
        <v>0.01</v>
      </c>
      <c r="F6613" s="0" t="n">
        <v>3133125</v>
      </c>
      <c r="G6613" s="151" t="s">
        <v>111</v>
      </c>
      <c r="H6613" s="151" t="s">
        <v>111</v>
      </c>
      <c r="I6613" s="152" t="s">
        <v>112</v>
      </c>
    </row>
    <row r="6614" customFormat="false" ht="12.75" hidden="false" customHeight="false" outlineLevel="0" collapsed="false">
      <c r="A6614" s="0" t="s">
        <v>75</v>
      </c>
      <c r="B6614" s="0" t="s">
        <v>80</v>
      </c>
      <c r="C6614" s="0" t="s">
        <v>108</v>
      </c>
      <c r="D6614" s="116" t="n">
        <v>44105</v>
      </c>
      <c r="E6614" s="0" t="n">
        <v>-0.055</v>
      </c>
      <c r="F6614" s="0" t="n">
        <v>3133126</v>
      </c>
      <c r="G6614" s="151" t="s">
        <v>111</v>
      </c>
      <c r="H6614" s="151" t="s">
        <v>111</v>
      </c>
      <c r="I6614" s="152" t="s">
        <v>112</v>
      </c>
    </row>
    <row r="6615" customFormat="false" ht="12.75" hidden="false" customHeight="false" outlineLevel="0" collapsed="false">
      <c r="A6615" s="0" t="s">
        <v>76</v>
      </c>
      <c r="B6615" s="0" t="s">
        <v>80</v>
      </c>
      <c r="C6615" s="0" t="s">
        <v>108</v>
      </c>
      <c r="D6615" s="116" t="n">
        <v>44105</v>
      </c>
      <c r="E6615" s="0" t="n">
        <v>0.01</v>
      </c>
      <c r="F6615" s="0" t="n">
        <v>3133127</v>
      </c>
      <c r="G6615" s="151" t="s">
        <v>111</v>
      </c>
      <c r="H6615" s="151" t="s">
        <v>111</v>
      </c>
      <c r="I6615" s="152" t="s">
        <v>112</v>
      </c>
    </row>
    <row r="6616" customFormat="false" ht="12.75" hidden="false" customHeight="false" outlineLevel="0" collapsed="false">
      <c r="A6616" s="0" t="s">
        <v>72</v>
      </c>
      <c r="B6616" s="0" t="s">
        <v>80</v>
      </c>
      <c r="C6616" s="0" t="s">
        <v>108</v>
      </c>
      <c r="D6616" s="116" t="n">
        <v>44105</v>
      </c>
      <c r="E6616" s="158" t="n">
        <v>44136</v>
      </c>
      <c r="F6616" s="0" t="n">
        <v>2756531</v>
      </c>
      <c r="G6616" s="151" t="s">
        <v>111</v>
      </c>
      <c r="H6616" s="151" t="s">
        <v>111</v>
      </c>
      <c r="I6616" s="152" t="s">
        <v>109</v>
      </c>
    </row>
    <row r="6617" customFormat="false" ht="12.75" hidden="false" customHeight="false" outlineLevel="0" collapsed="false">
      <c r="A6617" s="0" t="s">
        <v>59</v>
      </c>
      <c r="B6617" s="0" t="s">
        <v>110</v>
      </c>
      <c r="C6617" s="0" t="s">
        <v>108</v>
      </c>
      <c r="D6617" s="116" t="n">
        <v>44136</v>
      </c>
      <c r="E6617" s="0" t="n">
        <v>0.555</v>
      </c>
      <c r="F6617" s="0" t="n">
        <v>3133100</v>
      </c>
      <c r="G6617" s="151" t="s">
        <v>111</v>
      </c>
      <c r="H6617" s="151" t="s">
        <v>111</v>
      </c>
      <c r="I6617" s="152" t="s">
        <v>112</v>
      </c>
    </row>
    <row r="6618" customFormat="false" ht="12.75" hidden="false" customHeight="false" outlineLevel="0" collapsed="false">
      <c r="A6618" s="0" t="s">
        <v>59</v>
      </c>
      <c r="B6618" s="0" t="s">
        <v>113</v>
      </c>
      <c r="C6618" s="0" t="s">
        <v>108</v>
      </c>
      <c r="D6618" s="116" t="n">
        <v>44136</v>
      </c>
      <c r="E6618" s="0" t="n">
        <v>0.05</v>
      </c>
      <c r="F6618" s="0" t="n">
        <v>3133101</v>
      </c>
      <c r="G6618" s="151" t="s">
        <v>111</v>
      </c>
      <c r="H6618" s="151" t="s">
        <v>111</v>
      </c>
      <c r="I6618" s="152" t="s">
        <v>112</v>
      </c>
    </row>
    <row r="6619" customFormat="false" ht="12.75" hidden="false" customHeight="false" outlineLevel="0" collapsed="false">
      <c r="A6619" s="0" t="s">
        <v>60</v>
      </c>
      <c r="B6619" s="0" t="s">
        <v>110</v>
      </c>
      <c r="C6619" s="0" t="s">
        <v>108</v>
      </c>
      <c r="D6619" s="116" t="n">
        <v>44136</v>
      </c>
      <c r="E6619" s="0" t="n">
        <v>0.555</v>
      </c>
      <c r="F6619" s="0" t="n">
        <v>3133102</v>
      </c>
      <c r="G6619" s="151" t="s">
        <v>111</v>
      </c>
      <c r="H6619" s="151" t="s">
        <v>111</v>
      </c>
      <c r="I6619" s="152" t="s">
        <v>112</v>
      </c>
    </row>
    <row r="6620" customFormat="false" ht="12.75" hidden="false" customHeight="false" outlineLevel="0" collapsed="false">
      <c r="A6620" s="0" t="s">
        <v>60</v>
      </c>
      <c r="B6620" s="0" t="s">
        <v>113</v>
      </c>
      <c r="C6620" s="0" t="s">
        <v>108</v>
      </c>
      <c r="D6620" s="116" t="n">
        <v>44136</v>
      </c>
      <c r="E6620" s="0" t="n">
        <v>0.14</v>
      </c>
      <c r="F6620" s="0" t="n">
        <v>3133103</v>
      </c>
      <c r="G6620" s="151" t="s">
        <v>111</v>
      </c>
      <c r="H6620" s="151" t="s">
        <v>111</v>
      </c>
      <c r="I6620" s="152" t="s">
        <v>112</v>
      </c>
    </row>
    <row r="6621" customFormat="false" ht="12.75" hidden="false" customHeight="false" outlineLevel="0" collapsed="false">
      <c r="A6621" s="0" t="s">
        <v>61</v>
      </c>
      <c r="B6621" s="0" t="s">
        <v>110</v>
      </c>
      <c r="C6621" s="0" t="s">
        <v>108</v>
      </c>
      <c r="D6621" s="116" t="n">
        <v>44136</v>
      </c>
      <c r="E6621" s="0" t="n">
        <v>0.555</v>
      </c>
      <c r="F6621" s="0" t="n">
        <v>3133104</v>
      </c>
      <c r="G6621" s="151" t="s">
        <v>111</v>
      </c>
      <c r="H6621" s="151" t="s">
        <v>111</v>
      </c>
      <c r="I6621" s="152" t="s">
        <v>112</v>
      </c>
    </row>
    <row r="6622" customFormat="false" ht="12.75" hidden="false" customHeight="false" outlineLevel="0" collapsed="false">
      <c r="A6622" s="0" t="s">
        <v>61</v>
      </c>
      <c r="B6622" s="0" t="s">
        <v>113</v>
      </c>
      <c r="C6622" s="0" t="s">
        <v>108</v>
      </c>
      <c r="D6622" s="116" t="n">
        <v>44136</v>
      </c>
      <c r="E6622" s="0" t="n">
        <v>0.05</v>
      </c>
      <c r="F6622" s="0" t="n">
        <v>3133105</v>
      </c>
      <c r="G6622" s="151" t="s">
        <v>111</v>
      </c>
      <c r="H6622" s="151" t="s">
        <v>111</v>
      </c>
      <c r="I6622" s="152" t="s">
        <v>112</v>
      </c>
    </row>
    <row r="6623" customFormat="false" ht="12.75" hidden="false" customHeight="false" outlineLevel="0" collapsed="false">
      <c r="A6623" s="0" t="s">
        <v>62</v>
      </c>
      <c r="B6623" s="0" t="s">
        <v>110</v>
      </c>
      <c r="C6623" s="0" t="s">
        <v>108</v>
      </c>
      <c r="D6623" s="116" t="n">
        <v>44136</v>
      </c>
      <c r="E6623" s="0" t="n">
        <v>0.555</v>
      </c>
      <c r="F6623" s="0" t="n">
        <v>3133106</v>
      </c>
      <c r="G6623" s="151" t="s">
        <v>111</v>
      </c>
      <c r="H6623" s="151" t="s">
        <v>111</v>
      </c>
      <c r="I6623" s="152" t="s">
        <v>112</v>
      </c>
    </row>
    <row r="6624" customFormat="false" ht="12.75" hidden="false" customHeight="false" outlineLevel="0" collapsed="false">
      <c r="A6624" s="0" t="s">
        <v>62</v>
      </c>
      <c r="B6624" s="0" t="s">
        <v>113</v>
      </c>
      <c r="C6624" s="0" t="s">
        <v>108</v>
      </c>
      <c r="D6624" s="116" t="n">
        <v>44136</v>
      </c>
      <c r="E6624" s="0" t="n">
        <v>0.14</v>
      </c>
      <c r="F6624" s="0" t="n">
        <v>3133107</v>
      </c>
      <c r="G6624" s="151" t="s">
        <v>111</v>
      </c>
      <c r="H6624" s="151" t="s">
        <v>111</v>
      </c>
      <c r="I6624" s="152" t="s">
        <v>112</v>
      </c>
    </row>
    <row r="6625" customFormat="false" ht="12.75" hidden="false" customHeight="false" outlineLevel="0" collapsed="false">
      <c r="A6625" s="0" t="s">
        <v>49</v>
      </c>
      <c r="B6625" s="0" t="s">
        <v>110</v>
      </c>
      <c r="C6625" s="0" t="s">
        <v>108</v>
      </c>
      <c r="D6625" s="116" t="n">
        <v>44136</v>
      </c>
      <c r="E6625" s="0" t="n">
        <v>0.46</v>
      </c>
      <c r="F6625" s="0" t="n">
        <v>3133108</v>
      </c>
      <c r="G6625" s="151" t="s">
        <v>111</v>
      </c>
      <c r="H6625" s="151" t="s">
        <v>111</v>
      </c>
      <c r="I6625" s="152" t="s">
        <v>112</v>
      </c>
    </row>
    <row r="6626" customFormat="false" ht="12.75" hidden="false" customHeight="false" outlineLevel="0" collapsed="false">
      <c r="A6626" s="0" t="s">
        <v>49</v>
      </c>
      <c r="B6626" s="0" t="s">
        <v>113</v>
      </c>
      <c r="C6626" s="0" t="s">
        <v>108</v>
      </c>
      <c r="D6626" s="116" t="n">
        <v>44136</v>
      </c>
      <c r="E6626" s="0" t="n">
        <v>0.05</v>
      </c>
      <c r="F6626" s="0" t="n">
        <v>3133109</v>
      </c>
      <c r="G6626" s="151" t="s">
        <v>111</v>
      </c>
      <c r="H6626" s="151" t="s">
        <v>111</v>
      </c>
      <c r="I6626" s="152" t="s">
        <v>112</v>
      </c>
    </row>
    <row r="6627" customFormat="false" ht="12.75" hidden="false" customHeight="false" outlineLevel="0" collapsed="false">
      <c r="A6627" s="0" t="s">
        <v>50</v>
      </c>
      <c r="B6627" s="0" t="s">
        <v>110</v>
      </c>
      <c r="C6627" s="0" t="s">
        <v>108</v>
      </c>
      <c r="D6627" s="116" t="n">
        <v>44136</v>
      </c>
      <c r="E6627" s="0" t="n">
        <v>0.7</v>
      </c>
      <c r="F6627" s="0" t="n">
        <v>3133110</v>
      </c>
      <c r="G6627" s="151" t="s">
        <v>111</v>
      </c>
      <c r="H6627" s="151" t="s">
        <v>111</v>
      </c>
      <c r="I6627" s="152" t="s">
        <v>112</v>
      </c>
    </row>
    <row r="6628" customFormat="false" ht="12.75" hidden="false" customHeight="false" outlineLevel="0" collapsed="false">
      <c r="A6628" s="0" t="s">
        <v>50</v>
      </c>
      <c r="B6628" s="0" t="s">
        <v>113</v>
      </c>
      <c r="C6628" s="0" t="s">
        <v>108</v>
      </c>
      <c r="D6628" s="116" t="n">
        <v>44136</v>
      </c>
      <c r="E6628" s="0" t="n">
        <v>-0.17</v>
      </c>
      <c r="F6628" s="0" t="n">
        <v>3133111</v>
      </c>
      <c r="G6628" s="151" t="s">
        <v>111</v>
      </c>
      <c r="H6628" s="151" t="s">
        <v>111</v>
      </c>
      <c r="I6628" s="152" t="s">
        <v>112</v>
      </c>
    </row>
    <row r="6629" customFormat="false" ht="12.75" hidden="false" customHeight="false" outlineLevel="0" collapsed="false">
      <c r="A6629" s="0" t="s">
        <v>51</v>
      </c>
      <c r="B6629" s="0" t="s">
        <v>110</v>
      </c>
      <c r="C6629" s="0" t="s">
        <v>108</v>
      </c>
      <c r="D6629" s="116" t="n">
        <v>44136</v>
      </c>
      <c r="E6629" s="0" t="n">
        <v>0.7</v>
      </c>
      <c r="F6629" s="0" t="n">
        <v>3133112</v>
      </c>
      <c r="G6629" s="151" t="s">
        <v>111</v>
      </c>
      <c r="H6629" s="151" t="s">
        <v>111</v>
      </c>
      <c r="I6629" s="152" t="s">
        <v>112</v>
      </c>
    </row>
    <row r="6630" customFormat="false" ht="12.75" hidden="false" customHeight="false" outlineLevel="0" collapsed="false">
      <c r="A6630" s="0" t="s">
        <v>51</v>
      </c>
      <c r="B6630" s="0" t="s">
        <v>113</v>
      </c>
      <c r="C6630" s="0" t="s">
        <v>108</v>
      </c>
      <c r="D6630" s="116" t="n">
        <v>44136</v>
      </c>
      <c r="E6630" s="0" t="n">
        <v>0.055</v>
      </c>
      <c r="F6630" s="0" t="n">
        <v>3133113</v>
      </c>
      <c r="G6630" s="151" t="s">
        <v>111</v>
      </c>
      <c r="H6630" s="151" t="s">
        <v>111</v>
      </c>
      <c r="I6630" s="152" t="s">
        <v>112</v>
      </c>
    </row>
    <row r="6631" customFormat="false" ht="12.75" hidden="false" customHeight="false" outlineLevel="0" collapsed="false">
      <c r="A6631" s="0" t="s">
        <v>52</v>
      </c>
      <c r="B6631" s="0" t="s">
        <v>110</v>
      </c>
      <c r="C6631" s="0" t="s">
        <v>108</v>
      </c>
      <c r="D6631" s="116" t="n">
        <v>44136</v>
      </c>
      <c r="E6631" s="0" t="n">
        <v>0.7</v>
      </c>
      <c r="F6631" s="0" t="n">
        <v>3133114</v>
      </c>
      <c r="G6631" s="151" t="s">
        <v>111</v>
      </c>
      <c r="H6631" s="151" t="s">
        <v>111</v>
      </c>
      <c r="I6631" s="152" t="s">
        <v>112</v>
      </c>
    </row>
    <row r="6632" customFormat="false" ht="12.75" hidden="false" customHeight="false" outlineLevel="0" collapsed="false">
      <c r="A6632" s="0" t="s">
        <v>52</v>
      </c>
      <c r="B6632" s="0" t="s">
        <v>113</v>
      </c>
      <c r="C6632" s="0" t="s">
        <v>108</v>
      </c>
      <c r="D6632" s="116" t="n">
        <v>44136</v>
      </c>
      <c r="E6632" s="0" t="n">
        <v>-0.05</v>
      </c>
      <c r="F6632" s="0" t="n">
        <v>3133115</v>
      </c>
      <c r="G6632" s="151" t="s">
        <v>111</v>
      </c>
      <c r="H6632" s="151" t="s">
        <v>111</v>
      </c>
      <c r="I6632" s="152" t="s">
        <v>112</v>
      </c>
    </row>
    <row r="6633" customFormat="false" ht="12.75" hidden="false" customHeight="false" outlineLevel="0" collapsed="false">
      <c r="A6633" s="0" t="s">
        <v>17</v>
      </c>
      <c r="B6633" s="0" t="s">
        <v>110</v>
      </c>
      <c r="C6633" s="0" t="s">
        <v>108</v>
      </c>
      <c r="D6633" s="116" t="n">
        <v>44136</v>
      </c>
      <c r="E6633" s="0" t="n">
        <v>0</v>
      </c>
      <c r="F6633" s="0" t="n">
        <v>3133116</v>
      </c>
      <c r="G6633" s="151" t="s">
        <v>111</v>
      </c>
      <c r="H6633" s="151" t="s">
        <v>111</v>
      </c>
      <c r="I6633" s="152" t="s">
        <v>112</v>
      </c>
    </row>
    <row r="6634" customFormat="false" ht="12.75" hidden="false" customHeight="false" outlineLevel="0" collapsed="false">
      <c r="A6634" s="0" t="s">
        <v>17</v>
      </c>
      <c r="B6634" s="0" t="s">
        <v>113</v>
      </c>
      <c r="C6634" s="0" t="s">
        <v>108</v>
      </c>
      <c r="D6634" s="116" t="n">
        <v>44136</v>
      </c>
      <c r="E6634" s="0" t="n">
        <v>0</v>
      </c>
      <c r="F6634" s="0" t="n">
        <v>3133117</v>
      </c>
      <c r="G6634" s="151" t="s">
        <v>111</v>
      </c>
      <c r="H6634" s="151" t="s">
        <v>111</v>
      </c>
      <c r="I6634" s="152" t="s">
        <v>112</v>
      </c>
    </row>
    <row r="6635" customFormat="false" ht="12.75" hidden="false" customHeight="false" outlineLevel="0" collapsed="false">
      <c r="A6635" s="0" t="s">
        <v>18</v>
      </c>
      <c r="B6635" s="0" t="s">
        <v>110</v>
      </c>
      <c r="C6635" s="0" t="s">
        <v>108</v>
      </c>
      <c r="D6635" s="116" t="n">
        <v>44136</v>
      </c>
      <c r="E6635" s="0" t="n">
        <v>0</v>
      </c>
      <c r="F6635" s="0" t="n">
        <v>3133118</v>
      </c>
      <c r="G6635" s="151" t="s">
        <v>111</v>
      </c>
      <c r="H6635" s="151" t="s">
        <v>111</v>
      </c>
      <c r="I6635" s="152" t="s">
        <v>112</v>
      </c>
    </row>
    <row r="6636" customFormat="false" ht="12.75" hidden="false" customHeight="false" outlineLevel="0" collapsed="false">
      <c r="A6636" s="0" t="s">
        <v>18</v>
      </c>
      <c r="B6636" s="0" t="s">
        <v>113</v>
      </c>
      <c r="C6636" s="0" t="s">
        <v>108</v>
      </c>
      <c r="D6636" s="116" t="n">
        <v>44136</v>
      </c>
      <c r="E6636" s="0" t="n">
        <v>0</v>
      </c>
      <c r="F6636" s="0" t="n">
        <v>3133119</v>
      </c>
      <c r="G6636" s="151" t="s">
        <v>111</v>
      </c>
      <c r="H6636" s="151" t="s">
        <v>111</v>
      </c>
      <c r="I6636" s="152" t="s">
        <v>112</v>
      </c>
    </row>
    <row r="6637" customFormat="false" ht="12.75" hidden="false" customHeight="false" outlineLevel="0" collapsed="false">
      <c r="A6637" s="0" t="s">
        <v>19</v>
      </c>
      <c r="B6637" s="0" t="s">
        <v>110</v>
      </c>
      <c r="C6637" s="0" t="s">
        <v>108</v>
      </c>
      <c r="D6637" s="116" t="n">
        <v>44136</v>
      </c>
      <c r="E6637" s="0" t="n">
        <v>0</v>
      </c>
      <c r="F6637" s="0" t="n">
        <v>3133120</v>
      </c>
      <c r="G6637" s="151" t="s">
        <v>111</v>
      </c>
      <c r="H6637" s="151" t="s">
        <v>111</v>
      </c>
      <c r="I6637" s="152" t="s">
        <v>112</v>
      </c>
    </row>
    <row r="6638" customFormat="false" ht="12.75" hidden="false" customHeight="false" outlineLevel="0" collapsed="false">
      <c r="A6638" s="0" t="s">
        <v>19</v>
      </c>
      <c r="B6638" s="0" t="s">
        <v>113</v>
      </c>
      <c r="C6638" s="0" t="s">
        <v>108</v>
      </c>
      <c r="D6638" s="116" t="n">
        <v>44136</v>
      </c>
      <c r="E6638" s="0" t="n">
        <v>0</v>
      </c>
      <c r="F6638" s="0" t="n">
        <v>3133121</v>
      </c>
      <c r="G6638" s="151" t="s">
        <v>111</v>
      </c>
      <c r="H6638" s="151" t="s">
        <v>111</v>
      </c>
      <c r="I6638" s="152" t="s">
        <v>112</v>
      </c>
    </row>
    <row r="6639" customFormat="false" ht="12.75" hidden="false" customHeight="false" outlineLevel="0" collapsed="false">
      <c r="A6639" s="0" t="s">
        <v>21</v>
      </c>
      <c r="B6639" s="0" t="s">
        <v>110</v>
      </c>
      <c r="C6639" s="0" t="s">
        <v>108</v>
      </c>
      <c r="D6639" s="116" t="n">
        <v>44136</v>
      </c>
      <c r="E6639" s="0" t="n">
        <v>0</v>
      </c>
      <c r="F6639" s="0" t="n">
        <v>3133122</v>
      </c>
      <c r="G6639" s="151" t="s">
        <v>111</v>
      </c>
      <c r="H6639" s="151" t="s">
        <v>111</v>
      </c>
      <c r="I6639" s="152" t="s">
        <v>112</v>
      </c>
    </row>
    <row r="6640" customFormat="false" ht="12.75" hidden="false" customHeight="false" outlineLevel="0" collapsed="false">
      <c r="A6640" s="0" t="s">
        <v>21</v>
      </c>
      <c r="B6640" s="0" t="s">
        <v>113</v>
      </c>
      <c r="C6640" s="0" t="s">
        <v>108</v>
      </c>
      <c r="D6640" s="116" t="n">
        <v>44136</v>
      </c>
      <c r="E6640" s="0" t="n">
        <v>0</v>
      </c>
      <c r="F6640" s="0" t="n">
        <v>3133123</v>
      </c>
      <c r="G6640" s="151" t="s">
        <v>111</v>
      </c>
      <c r="H6640" s="151" t="s">
        <v>111</v>
      </c>
      <c r="I6640" s="152" t="s">
        <v>112</v>
      </c>
    </row>
    <row r="6641" customFormat="false" ht="12.75" hidden="false" customHeight="false" outlineLevel="0" collapsed="false">
      <c r="A6641" s="0" t="s">
        <v>73</v>
      </c>
      <c r="B6641" s="0" t="s">
        <v>80</v>
      </c>
      <c r="C6641" s="0" t="s">
        <v>108</v>
      </c>
      <c r="D6641" s="116" t="n">
        <v>44136</v>
      </c>
      <c r="E6641" s="0" t="n">
        <v>0.05</v>
      </c>
      <c r="F6641" s="0" t="n">
        <v>3133124</v>
      </c>
      <c r="G6641" s="151" t="s">
        <v>111</v>
      </c>
      <c r="H6641" s="151" t="s">
        <v>111</v>
      </c>
      <c r="I6641" s="152" t="s">
        <v>112</v>
      </c>
    </row>
    <row r="6642" customFormat="false" ht="12.75" hidden="false" customHeight="false" outlineLevel="0" collapsed="false">
      <c r="A6642" s="0" t="s">
        <v>74</v>
      </c>
      <c r="B6642" s="0" t="s">
        <v>80</v>
      </c>
      <c r="C6642" s="0" t="s">
        <v>108</v>
      </c>
      <c r="D6642" s="116" t="n">
        <v>44136</v>
      </c>
      <c r="E6642" s="0" t="n">
        <v>0.055</v>
      </c>
      <c r="F6642" s="0" t="n">
        <v>3133125</v>
      </c>
      <c r="G6642" s="151" t="s">
        <v>111</v>
      </c>
      <c r="H6642" s="151" t="s">
        <v>111</v>
      </c>
      <c r="I6642" s="152" t="s">
        <v>112</v>
      </c>
    </row>
    <row r="6643" customFormat="false" ht="12.75" hidden="false" customHeight="false" outlineLevel="0" collapsed="false">
      <c r="A6643" s="0" t="s">
        <v>75</v>
      </c>
      <c r="B6643" s="0" t="s">
        <v>80</v>
      </c>
      <c r="C6643" s="0" t="s">
        <v>108</v>
      </c>
      <c r="D6643" s="116" t="n">
        <v>44136</v>
      </c>
      <c r="E6643" s="0" t="n">
        <v>-0.05</v>
      </c>
      <c r="F6643" s="0" t="n">
        <v>3133126</v>
      </c>
      <c r="G6643" s="151" t="s">
        <v>111</v>
      </c>
      <c r="H6643" s="151" t="s">
        <v>111</v>
      </c>
      <c r="I6643" s="152" t="s">
        <v>112</v>
      </c>
    </row>
    <row r="6644" customFormat="false" ht="12.75" hidden="false" customHeight="false" outlineLevel="0" collapsed="false">
      <c r="A6644" s="0" t="s">
        <v>76</v>
      </c>
      <c r="B6644" s="0" t="s">
        <v>80</v>
      </c>
      <c r="C6644" s="0" t="s">
        <v>108</v>
      </c>
      <c r="D6644" s="116" t="n">
        <v>44136</v>
      </c>
      <c r="E6644" s="0" t="n">
        <v>0.055</v>
      </c>
      <c r="F6644" s="0" t="n">
        <v>3133127</v>
      </c>
      <c r="G6644" s="151" t="s">
        <v>111</v>
      </c>
      <c r="H6644" s="151" t="s">
        <v>111</v>
      </c>
      <c r="I6644" s="152" t="s">
        <v>112</v>
      </c>
    </row>
    <row r="6645" customFormat="false" ht="12.75" hidden="false" customHeight="false" outlineLevel="0" collapsed="false">
      <c r="A6645" s="0" t="s">
        <v>72</v>
      </c>
      <c r="B6645" s="0" t="s">
        <v>80</v>
      </c>
      <c r="C6645" s="0" t="s">
        <v>108</v>
      </c>
      <c r="D6645" s="116" t="n">
        <v>44136</v>
      </c>
      <c r="E6645" s="158" t="n">
        <v>44166</v>
      </c>
      <c r="F6645" s="0" t="n">
        <v>2756509</v>
      </c>
      <c r="G6645" s="151" t="s">
        <v>111</v>
      </c>
      <c r="H6645" s="151" t="s">
        <v>111</v>
      </c>
      <c r="I6645" s="152" t="s">
        <v>109</v>
      </c>
    </row>
    <row r="6646" customFormat="false" ht="12.75" hidden="false" customHeight="false" outlineLevel="0" collapsed="false">
      <c r="A6646" s="0" t="s">
        <v>59</v>
      </c>
      <c r="B6646" s="0" t="s">
        <v>110</v>
      </c>
      <c r="C6646" s="0" t="s">
        <v>108</v>
      </c>
      <c r="D6646" s="116" t="n">
        <v>44166</v>
      </c>
      <c r="E6646" s="0" t="n">
        <v>0.91</v>
      </c>
      <c r="F6646" s="0" t="n">
        <v>3133100</v>
      </c>
      <c r="G6646" s="151" t="s">
        <v>111</v>
      </c>
      <c r="H6646" s="151" t="s">
        <v>111</v>
      </c>
      <c r="I6646" s="152" t="s">
        <v>112</v>
      </c>
    </row>
    <row r="6647" customFormat="false" ht="12.75" hidden="false" customHeight="false" outlineLevel="0" collapsed="false">
      <c r="A6647" s="0" t="s">
        <v>59</v>
      </c>
      <c r="B6647" s="0" t="s">
        <v>113</v>
      </c>
      <c r="C6647" s="0" t="s">
        <v>108</v>
      </c>
      <c r="D6647" s="116" t="n">
        <v>44166</v>
      </c>
      <c r="E6647" s="0" t="n">
        <v>0.05</v>
      </c>
      <c r="F6647" s="0" t="n">
        <v>3133101</v>
      </c>
      <c r="G6647" s="151" t="s">
        <v>111</v>
      </c>
      <c r="H6647" s="151" t="s">
        <v>111</v>
      </c>
      <c r="I6647" s="152" t="s">
        <v>112</v>
      </c>
    </row>
    <row r="6648" customFormat="false" ht="12.75" hidden="false" customHeight="false" outlineLevel="0" collapsed="false">
      <c r="A6648" s="0" t="s">
        <v>60</v>
      </c>
      <c r="B6648" s="0" t="s">
        <v>110</v>
      </c>
      <c r="C6648" s="0" t="s">
        <v>108</v>
      </c>
      <c r="D6648" s="116" t="n">
        <v>44166</v>
      </c>
      <c r="E6648" s="0" t="n">
        <v>0.91</v>
      </c>
      <c r="F6648" s="0" t="n">
        <v>3133102</v>
      </c>
      <c r="G6648" s="151" t="s">
        <v>111</v>
      </c>
      <c r="H6648" s="151" t="s">
        <v>111</v>
      </c>
      <c r="I6648" s="152" t="s">
        <v>112</v>
      </c>
    </row>
    <row r="6649" customFormat="false" ht="12.75" hidden="false" customHeight="false" outlineLevel="0" collapsed="false">
      <c r="A6649" s="0" t="s">
        <v>60</v>
      </c>
      <c r="B6649" s="0" t="s">
        <v>113</v>
      </c>
      <c r="C6649" s="0" t="s">
        <v>108</v>
      </c>
      <c r="D6649" s="116" t="n">
        <v>44166</v>
      </c>
      <c r="E6649" s="0" t="n">
        <v>0.29</v>
      </c>
      <c r="F6649" s="0" t="n">
        <v>3133103</v>
      </c>
      <c r="G6649" s="151" t="s">
        <v>111</v>
      </c>
      <c r="H6649" s="151" t="s">
        <v>111</v>
      </c>
      <c r="I6649" s="152" t="s">
        <v>112</v>
      </c>
    </row>
    <row r="6650" customFormat="false" ht="12.75" hidden="false" customHeight="false" outlineLevel="0" collapsed="false">
      <c r="A6650" s="0" t="s">
        <v>61</v>
      </c>
      <c r="B6650" s="0" t="s">
        <v>110</v>
      </c>
      <c r="C6650" s="0" t="s">
        <v>108</v>
      </c>
      <c r="D6650" s="116" t="n">
        <v>44166</v>
      </c>
      <c r="E6650" s="0" t="n">
        <v>0.91</v>
      </c>
      <c r="F6650" s="0" t="n">
        <v>3133104</v>
      </c>
      <c r="G6650" s="151" t="s">
        <v>111</v>
      </c>
      <c r="H6650" s="151" t="s">
        <v>111</v>
      </c>
      <c r="I6650" s="152" t="s">
        <v>112</v>
      </c>
    </row>
    <row r="6651" customFormat="false" ht="12.75" hidden="false" customHeight="false" outlineLevel="0" collapsed="false">
      <c r="A6651" s="0" t="s">
        <v>61</v>
      </c>
      <c r="B6651" s="0" t="s">
        <v>113</v>
      </c>
      <c r="C6651" s="0" t="s">
        <v>108</v>
      </c>
      <c r="D6651" s="116" t="n">
        <v>44166</v>
      </c>
      <c r="E6651" s="0" t="n">
        <v>0.05</v>
      </c>
      <c r="F6651" s="0" t="n">
        <v>3133105</v>
      </c>
      <c r="G6651" s="151" t="s">
        <v>111</v>
      </c>
      <c r="H6651" s="151" t="s">
        <v>111</v>
      </c>
      <c r="I6651" s="152" t="s">
        <v>112</v>
      </c>
    </row>
    <row r="6652" customFormat="false" ht="12.75" hidden="false" customHeight="false" outlineLevel="0" collapsed="false">
      <c r="A6652" s="0" t="s">
        <v>62</v>
      </c>
      <c r="B6652" s="0" t="s">
        <v>110</v>
      </c>
      <c r="C6652" s="0" t="s">
        <v>108</v>
      </c>
      <c r="D6652" s="116" t="n">
        <v>44166</v>
      </c>
      <c r="E6652" s="0" t="n">
        <v>0.91</v>
      </c>
      <c r="F6652" s="0" t="n">
        <v>3133106</v>
      </c>
      <c r="G6652" s="151" t="s">
        <v>111</v>
      </c>
      <c r="H6652" s="151" t="s">
        <v>111</v>
      </c>
      <c r="I6652" s="152" t="s">
        <v>112</v>
      </c>
    </row>
    <row r="6653" customFormat="false" ht="12.75" hidden="false" customHeight="false" outlineLevel="0" collapsed="false">
      <c r="A6653" s="0" t="s">
        <v>62</v>
      </c>
      <c r="B6653" s="0" t="s">
        <v>113</v>
      </c>
      <c r="C6653" s="0" t="s">
        <v>108</v>
      </c>
      <c r="D6653" s="116" t="n">
        <v>44166</v>
      </c>
      <c r="E6653" s="0" t="n">
        <v>0.29</v>
      </c>
      <c r="F6653" s="0" t="n">
        <v>3133107</v>
      </c>
      <c r="G6653" s="151" t="s">
        <v>111</v>
      </c>
      <c r="H6653" s="151" t="s">
        <v>111</v>
      </c>
      <c r="I6653" s="152" t="s">
        <v>112</v>
      </c>
    </row>
    <row r="6654" customFormat="false" ht="12.75" hidden="false" customHeight="false" outlineLevel="0" collapsed="false">
      <c r="A6654" s="0" t="s">
        <v>49</v>
      </c>
      <c r="B6654" s="0" t="s">
        <v>110</v>
      </c>
      <c r="C6654" s="0" t="s">
        <v>108</v>
      </c>
      <c r="D6654" s="116" t="n">
        <v>44166</v>
      </c>
      <c r="E6654" s="0" t="n">
        <v>0.77</v>
      </c>
      <c r="F6654" s="0" t="n">
        <v>3133108</v>
      </c>
      <c r="G6654" s="151" t="s">
        <v>111</v>
      </c>
      <c r="H6654" s="151" t="s">
        <v>111</v>
      </c>
      <c r="I6654" s="152" t="s">
        <v>112</v>
      </c>
    </row>
    <row r="6655" customFormat="false" ht="12.75" hidden="false" customHeight="false" outlineLevel="0" collapsed="false">
      <c r="A6655" s="0" t="s">
        <v>49</v>
      </c>
      <c r="B6655" s="0" t="s">
        <v>113</v>
      </c>
      <c r="C6655" s="0" t="s">
        <v>108</v>
      </c>
      <c r="D6655" s="116" t="n">
        <v>44166</v>
      </c>
      <c r="E6655" s="0" t="n">
        <v>0.05</v>
      </c>
      <c r="F6655" s="0" t="n">
        <v>3133109</v>
      </c>
      <c r="G6655" s="151" t="s">
        <v>111</v>
      </c>
      <c r="H6655" s="151" t="s">
        <v>111</v>
      </c>
      <c r="I6655" s="152" t="s">
        <v>112</v>
      </c>
    </row>
    <row r="6656" customFormat="false" ht="12.75" hidden="false" customHeight="false" outlineLevel="0" collapsed="false">
      <c r="A6656" s="0" t="s">
        <v>50</v>
      </c>
      <c r="B6656" s="0" t="s">
        <v>110</v>
      </c>
      <c r="C6656" s="0" t="s">
        <v>108</v>
      </c>
      <c r="D6656" s="116" t="n">
        <v>44166</v>
      </c>
      <c r="E6656" s="0" t="n">
        <v>0.98</v>
      </c>
      <c r="F6656" s="0" t="n">
        <v>3133110</v>
      </c>
      <c r="G6656" s="151" t="s">
        <v>111</v>
      </c>
      <c r="H6656" s="151" t="s">
        <v>111</v>
      </c>
      <c r="I6656" s="152" t="s">
        <v>112</v>
      </c>
    </row>
    <row r="6657" customFormat="false" ht="12.75" hidden="false" customHeight="false" outlineLevel="0" collapsed="false">
      <c r="A6657" s="0" t="s">
        <v>50</v>
      </c>
      <c r="B6657" s="0" t="s">
        <v>113</v>
      </c>
      <c r="C6657" s="0" t="s">
        <v>108</v>
      </c>
      <c r="D6657" s="116" t="n">
        <v>44166</v>
      </c>
      <c r="E6657" s="0" t="n">
        <v>-0.13</v>
      </c>
      <c r="F6657" s="0" t="n">
        <v>3133111</v>
      </c>
      <c r="G6657" s="151" t="s">
        <v>111</v>
      </c>
      <c r="H6657" s="151" t="s">
        <v>111</v>
      </c>
      <c r="I6657" s="152" t="s">
        <v>112</v>
      </c>
    </row>
    <row r="6658" customFormat="false" ht="12.75" hidden="false" customHeight="false" outlineLevel="0" collapsed="false">
      <c r="A6658" s="0" t="s">
        <v>51</v>
      </c>
      <c r="B6658" s="0" t="s">
        <v>110</v>
      </c>
      <c r="C6658" s="0" t="s">
        <v>108</v>
      </c>
      <c r="D6658" s="116" t="n">
        <v>44166</v>
      </c>
      <c r="E6658" s="0" t="n">
        <v>0.98</v>
      </c>
      <c r="F6658" s="0" t="n">
        <v>3133112</v>
      </c>
      <c r="G6658" s="151" t="s">
        <v>111</v>
      </c>
      <c r="H6658" s="151" t="s">
        <v>111</v>
      </c>
      <c r="I6658" s="152" t="s">
        <v>112</v>
      </c>
    </row>
    <row r="6659" customFormat="false" ht="12.75" hidden="false" customHeight="false" outlineLevel="0" collapsed="false">
      <c r="A6659" s="0" t="s">
        <v>51</v>
      </c>
      <c r="B6659" s="0" t="s">
        <v>113</v>
      </c>
      <c r="C6659" s="0" t="s">
        <v>108</v>
      </c>
      <c r="D6659" s="116" t="n">
        <v>44166</v>
      </c>
      <c r="E6659" s="0" t="n">
        <v>0.25</v>
      </c>
      <c r="F6659" s="0" t="n">
        <v>3133113</v>
      </c>
      <c r="G6659" s="151" t="s">
        <v>111</v>
      </c>
      <c r="H6659" s="151" t="s">
        <v>111</v>
      </c>
      <c r="I6659" s="152" t="s">
        <v>112</v>
      </c>
    </row>
    <row r="6660" customFormat="false" ht="12.75" hidden="false" customHeight="false" outlineLevel="0" collapsed="false">
      <c r="A6660" s="0" t="s">
        <v>52</v>
      </c>
      <c r="B6660" s="0" t="s">
        <v>110</v>
      </c>
      <c r="C6660" s="0" t="s">
        <v>108</v>
      </c>
      <c r="D6660" s="116" t="n">
        <v>44166</v>
      </c>
      <c r="E6660" s="0" t="n">
        <v>0.98</v>
      </c>
      <c r="F6660" s="0" t="n">
        <v>3133114</v>
      </c>
      <c r="G6660" s="151" t="s">
        <v>111</v>
      </c>
      <c r="H6660" s="151" t="s">
        <v>111</v>
      </c>
      <c r="I6660" s="152" t="s">
        <v>112</v>
      </c>
    </row>
    <row r="6661" customFormat="false" ht="12.75" hidden="false" customHeight="false" outlineLevel="0" collapsed="false">
      <c r="A6661" s="0" t="s">
        <v>52</v>
      </c>
      <c r="B6661" s="0" t="s">
        <v>113</v>
      </c>
      <c r="C6661" s="0" t="s">
        <v>108</v>
      </c>
      <c r="D6661" s="116" t="n">
        <v>44166</v>
      </c>
      <c r="E6661" s="0" t="n">
        <v>-0.05</v>
      </c>
      <c r="F6661" s="0" t="n">
        <v>3133115</v>
      </c>
      <c r="G6661" s="151" t="s">
        <v>111</v>
      </c>
      <c r="H6661" s="151" t="s">
        <v>111</v>
      </c>
      <c r="I6661" s="152" t="s">
        <v>112</v>
      </c>
    </row>
    <row r="6662" customFormat="false" ht="12.75" hidden="false" customHeight="false" outlineLevel="0" collapsed="false">
      <c r="A6662" s="0" t="s">
        <v>17</v>
      </c>
      <c r="B6662" s="0" t="s">
        <v>110</v>
      </c>
      <c r="C6662" s="0" t="s">
        <v>108</v>
      </c>
      <c r="D6662" s="116" t="n">
        <v>44166</v>
      </c>
      <c r="E6662" s="0" t="n">
        <v>0</v>
      </c>
      <c r="F6662" s="0" t="n">
        <v>3133116</v>
      </c>
      <c r="G6662" s="151" t="s">
        <v>111</v>
      </c>
      <c r="H6662" s="151" t="s">
        <v>111</v>
      </c>
      <c r="I6662" s="152" t="s">
        <v>112</v>
      </c>
    </row>
    <row r="6663" customFormat="false" ht="12.75" hidden="false" customHeight="false" outlineLevel="0" collapsed="false">
      <c r="A6663" s="0" t="s">
        <v>17</v>
      </c>
      <c r="B6663" s="0" t="s">
        <v>113</v>
      </c>
      <c r="C6663" s="0" t="s">
        <v>108</v>
      </c>
      <c r="D6663" s="116" t="n">
        <v>44166</v>
      </c>
      <c r="E6663" s="0" t="n">
        <v>0</v>
      </c>
      <c r="F6663" s="0" t="n">
        <v>3133117</v>
      </c>
      <c r="G6663" s="151" t="s">
        <v>111</v>
      </c>
      <c r="H6663" s="151" t="s">
        <v>111</v>
      </c>
      <c r="I6663" s="152" t="s">
        <v>112</v>
      </c>
    </row>
    <row r="6664" customFormat="false" ht="12.75" hidden="false" customHeight="false" outlineLevel="0" collapsed="false">
      <c r="A6664" s="0" t="s">
        <v>18</v>
      </c>
      <c r="B6664" s="0" t="s">
        <v>110</v>
      </c>
      <c r="C6664" s="0" t="s">
        <v>108</v>
      </c>
      <c r="D6664" s="116" t="n">
        <v>44166</v>
      </c>
      <c r="E6664" s="0" t="n">
        <v>0</v>
      </c>
      <c r="F6664" s="0" t="n">
        <v>3133118</v>
      </c>
      <c r="G6664" s="151" t="s">
        <v>111</v>
      </c>
      <c r="H6664" s="151" t="s">
        <v>111</v>
      </c>
      <c r="I6664" s="152" t="s">
        <v>112</v>
      </c>
    </row>
    <row r="6665" customFormat="false" ht="12.75" hidden="false" customHeight="false" outlineLevel="0" collapsed="false">
      <c r="A6665" s="0" t="s">
        <v>18</v>
      </c>
      <c r="B6665" s="0" t="s">
        <v>113</v>
      </c>
      <c r="C6665" s="0" t="s">
        <v>108</v>
      </c>
      <c r="D6665" s="116" t="n">
        <v>44166</v>
      </c>
      <c r="E6665" s="0" t="n">
        <v>0</v>
      </c>
      <c r="F6665" s="0" t="n">
        <v>3133119</v>
      </c>
      <c r="G6665" s="151" t="s">
        <v>111</v>
      </c>
      <c r="H6665" s="151" t="s">
        <v>111</v>
      </c>
      <c r="I6665" s="152" t="s">
        <v>112</v>
      </c>
    </row>
    <row r="6666" customFormat="false" ht="12.75" hidden="false" customHeight="false" outlineLevel="0" collapsed="false">
      <c r="A6666" s="0" t="s">
        <v>19</v>
      </c>
      <c r="B6666" s="0" t="s">
        <v>110</v>
      </c>
      <c r="C6666" s="0" t="s">
        <v>108</v>
      </c>
      <c r="D6666" s="116" t="n">
        <v>44166</v>
      </c>
      <c r="E6666" s="0" t="n">
        <v>0</v>
      </c>
      <c r="F6666" s="0" t="n">
        <v>3133120</v>
      </c>
      <c r="G6666" s="151" t="s">
        <v>111</v>
      </c>
      <c r="H6666" s="151" t="s">
        <v>111</v>
      </c>
      <c r="I6666" s="152" t="s">
        <v>112</v>
      </c>
    </row>
    <row r="6667" customFormat="false" ht="12.75" hidden="false" customHeight="false" outlineLevel="0" collapsed="false">
      <c r="A6667" s="0" t="s">
        <v>19</v>
      </c>
      <c r="B6667" s="0" t="s">
        <v>113</v>
      </c>
      <c r="C6667" s="0" t="s">
        <v>108</v>
      </c>
      <c r="D6667" s="116" t="n">
        <v>44166</v>
      </c>
      <c r="E6667" s="0" t="n">
        <v>0</v>
      </c>
      <c r="F6667" s="0" t="n">
        <v>3133121</v>
      </c>
      <c r="G6667" s="151" t="s">
        <v>111</v>
      </c>
      <c r="H6667" s="151" t="s">
        <v>111</v>
      </c>
      <c r="I6667" s="152" t="s">
        <v>112</v>
      </c>
    </row>
    <row r="6668" customFormat="false" ht="12.75" hidden="false" customHeight="false" outlineLevel="0" collapsed="false">
      <c r="A6668" s="0" t="s">
        <v>21</v>
      </c>
      <c r="B6668" s="0" t="s">
        <v>110</v>
      </c>
      <c r="C6668" s="0" t="s">
        <v>108</v>
      </c>
      <c r="D6668" s="116" t="n">
        <v>44166</v>
      </c>
      <c r="E6668" s="0" t="n">
        <v>0</v>
      </c>
      <c r="F6668" s="0" t="n">
        <v>3133122</v>
      </c>
      <c r="G6668" s="151" t="s">
        <v>111</v>
      </c>
      <c r="H6668" s="151" t="s">
        <v>111</v>
      </c>
      <c r="I6668" s="152" t="s">
        <v>112</v>
      </c>
    </row>
    <row r="6669" customFormat="false" ht="12.75" hidden="false" customHeight="false" outlineLevel="0" collapsed="false">
      <c r="A6669" s="0" t="s">
        <v>21</v>
      </c>
      <c r="B6669" s="0" t="s">
        <v>113</v>
      </c>
      <c r="C6669" s="0" t="s">
        <v>108</v>
      </c>
      <c r="D6669" s="116" t="n">
        <v>44166</v>
      </c>
      <c r="E6669" s="0" t="n">
        <v>0</v>
      </c>
      <c r="F6669" s="0" t="n">
        <v>3133123</v>
      </c>
      <c r="G6669" s="151" t="s">
        <v>111</v>
      </c>
      <c r="H6669" s="151" t="s">
        <v>111</v>
      </c>
      <c r="I6669" s="152" t="s">
        <v>112</v>
      </c>
    </row>
    <row r="6670" customFormat="false" ht="12.75" hidden="false" customHeight="false" outlineLevel="0" collapsed="false">
      <c r="A6670" s="0" t="s">
        <v>73</v>
      </c>
      <c r="B6670" s="0" t="s">
        <v>80</v>
      </c>
      <c r="C6670" s="0" t="s">
        <v>108</v>
      </c>
      <c r="D6670" s="116" t="n">
        <v>44166</v>
      </c>
      <c r="E6670" s="0" t="n">
        <v>0.05</v>
      </c>
      <c r="F6670" s="0" t="n">
        <v>3133124</v>
      </c>
      <c r="G6670" s="151" t="s">
        <v>111</v>
      </c>
      <c r="H6670" s="151" t="s">
        <v>111</v>
      </c>
      <c r="I6670" s="152" t="s">
        <v>112</v>
      </c>
    </row>
    <row r="6671" customFormat="false" ht="12.75" hidden="false" customHeight="false" outlineLevel="0" collapsed="false">
      <c r="A6671" s="0" t="s">
        <v>74</v>
      </c>
      <c r="B6671" s="0" t="s">
        <v>80</v>
      </c>
      <c r="C6671" s="0" t="s">
        <v>108</v>
      </c>
      <c r="D6671" s="116" t="n">
        <v>44166</v>
      </c>
      <c r="E6671" s="0" t="n">
        <v>0.25</v>
      </c>
      <c r="F6671" s="0" t="n">
        <v>3133125</v>
      </c>
      <c r="G6671" s="151" t="s">
        <v>111</v>
      </c>
      <c r="H6671" s="151" t="s">
        <v>111</v>
      </c>
      <c r="I6671" s="152" t="s">
        <v>112</v>
      </c>
    </row>
    <row r="6672" customFormat="false" ht="12.75" hidden="false" customHeight="false" outlineLevel="0" collapsed="false">
      <c r="A6672" s="0" t="s">
        <v>75</v>
      </c>
      <c r="B6672" s="0" t="s">
        <v>80</v>
      </c>
      <c r="C6672" s="0" t="s">
        <v>108</v>
      </c>
      <c r="D6672" s="116" t="n">
        <v>44166</v>
      </c>
      <c r="E6672" s="0" t="n">
        <v>-0.05</v>
      </c>
      <c r="F6672" s="0" t="n">
        <v>3133126</v>
      </c>
      <c r="G6672" s="151" t="s">
        <v>111</v>
      </c>
      <c r="H6672" s="151" t="s">
        <v>111</v>
      </c>
      <c r="I6672" s="152" t="s">
        <v>112</v>
      </c>
    </row>
    <row r="6673" customFormat="false" ht="12.75" hidden="false" customHeight="false" outlineLevel="0" collapsed="false">
      <c r="A6673" s="0" t="s">
        <v>76</v>
      </c>
      <c r="B6673" s="0" t="s">
        <v>80</v>
      </c>
      <c r="C6673" s="0" t="s">
        <v>108</v>
      </c>
      <c r="D6673" s="116" t="n">
        <v>44166</v>
      </c>
      <c r="E6673" s="0" t="n">
        <v>0.25</v>
      </c>
      <c r="F6673" s="0" t="n">
        <v>3133127</v>
      </c>
      <c r="G6673" s="151" t="s">
        <v>111</v>
      </c>
      <c r="H6673" s="151" t="s">
        <v>111</v>
      </c>
      <c r="I6673" s="152" t="s">
        <v>112</v>
      </c>
    </row>
    <row r="6674" customFormat="false" ht="12.75" hidden="false" customHeight="false" outlineLevel="0" collapsed="false">
      <c r="A6674" s="0" t="s">
        <v>72</v>
      </c>
      <c r="B6674" s="0" t="s">
        <v>80</v>
      </c>
      <c r="C6674" s="0" t="s">
        <v>108</v>
      </c>
      <c r="D6674" s="116" t="n">
        <v>44166</v>
      </c>
      <c r="E6674" s="158" t="n">
        <v>44197</v>
      </c>
      <c r="F6674" s="0" t="n">
        <v>2756538</v>
      </c>
      <c r="G6674" s="151" t="s">
        <v>111</v>
      </c>
      <c r="H6674" s="151" t="s">
        <v>111</v>
      </c>
      <c r="I6674" s="152" t="s">
        <v>109</v>
      </c>
    </row>
    <row r="6675" customFormat="false" ht="12.75" hidden="false" customHeight="false" outlineLevel="0" collapsed="false">
      <c r="A6675" s="0" t="s">
        <v>59</v>
      </c>
      <c r="B6675" s="0" t="s">
        <v>110</v>
      </c>
      <c r="C6675" s="0" t="s">
        <v>108</v>
      </c>
      <c r="D6675" s="116" t="n">
        <v>44197</v>
      </c>
      <c r="E6675" s="0" t="n">
        <v>1.215</v>
      </c>
      <c r="F6675" s="0" t="n">
        <v>3133100</v>
      </c>
      <c r="G6675" s="151" t="s">
        <v>111</v>
      </c>
      <c r="H6675" s="151" t="s">
        <v>111</v>
      </c>
      <c r="I6675" s="152" t="s">
        <v>112</v>
      </c>
    </row>
    <row r="6676" customFormat="false" ht="12.75" hidden="false" customHeight="false" outlineLevel="0" collapsed="false">
      <c r="A6676" s="0" t="s">
        <v>59</v>
      </c>
      <c r="B6676" s="0" t="s">
        <v>113</v>
      </c>
      <c r="C6676" s="0" t="s">
        <v>108</v>
      </c>
      <c r="D6676" s="116" t="n">
        <v>44197</v>
      </c>
      <c r="E6676" s="0" t="n">
        <v>0.05</v>
      </c>
      <c r="F6676" s="0" t="n">
        <v>3133101</v>
      </c>
      <c r="G6676" s="151" t="s">
        <v>111</v>
      </c>
      <c r="H6676" s="151" t="s">
        <v>111</v>
      </c>
      <c r="I6676" s="152" t="s">
        <v>112</v>
      </c>
    </row>
    <row r="6677" customFormat="false" ht="12.75" hidden="false" customHeight="false" outlineLevel="0" collapsed="false">
      <c r="A6677" s="0" t="s">
        <v>60</v>
      </c>
      <c r="B6677" s="0" t="s">
        <v>110</v>
      </c>
      <c r="C6677" s="0" t="s">
        <v>108</v>
      </c>
      <c r="D6677" s="116" t="n">
        <v>44197</v>
      </c>
      <c r="E6677" s="0" t="n">
        <v>1.215</v>
      </c>
      <c r="F6677" s="0" t="n">
        <v>3133102</v>
      </c>
      <c r="G6677" s="151" t="s">
        <v>111</v>
      </c>
      <c r="H6677" s="151" t="s">
        <v>111</v>
      </c>
      <c r="I6677" s="152" t="s">
        <v>112</v>
      </c>
    </row>
    <row r="6678" customFormat="false" ht="12.75" hidden="false" customHeight="false" outlineLevel="0" collapsed="false">
      <c r="A6678" s="0" t="s">
        <v>60</v>
      </c>
      <c r="B6678" s="0" t="s">
        <v>113</v>
      </c>
      <c r="C6678" s="0" t="s">
        <v>108</v>
      </c>
      <c r="D6678" s="116" t="n">
        <v>44197</v>
      </c>
      <c r="E6678" s="0" t="n">
        <v>0.32</v>
      </c>
      <c r="F6678" s="0" t="n">
        <v>3133103</v>
      </c>
      <c r="G6678" s="151" t="s">
        <v>111</v>
      </c>
      <c r="H6678" s="151" t="s">
        <v>111</v>
      </c>
      <c r="I6678" s="152" t="s">
        <v>112</v>
      </c>
    </row>
    <row r="6679" customFormat="false" ht="12.75" hidden="false" customHeight="false" outlineLevel="0" collapsed="false">
      <c r="A6679" s="0" t="s">
        <v>61</v>
      </c>
      <c r="B6679" s="0" t="s">
        <v>110</v>
      </c>
      <c r="C6679" s="0" t="s">
        <v>108</v>
      </c>
      <c r="D6679" s="116" t="n">
        <v>44197</v>
      </c>
      <c r="E6679" s="0" t="n">
        <v>1.215</v>
      </c>
      <c r="F6679" s="0" t="n">
        <v>3133104</v>
      </c>
      <c r="G6679" s="151" t="s">
        <v>111</v>
      </c>
      <c r="H6679" s="151" t="s">
        <v>111</v>
      </c>
      <c r="I6679" s="152" t="s">
        <v>112</v>
      </c>
    </row>
    <row r="6680" customFormat="false" ht="12.75" hidden="false" customHeight="false" outlineLevel="0" collapsed="false">
      <c r="A6680" s="0" t="s">
        <v>61</v>
      </c>
      <c r="B6680" s="0" t="s">
        <v>113</v>
      </c>
      <c r="C6680" s="0" t="s">
        <v>108</v>
      </c>
      <c r="D6680" s="116" t="n">
        <v>44197</v>
      </c>
      <c r="E6680" s="0" t="n">
        <v>0.05</v>
      </c>
      <c r="F6680" s="0" t="n">
        <v>3133105</v>
      </c>
      <c r="G6680" s="151" t="s">
        <v>111</v>
      </c>
      <c r="H6680" s="151" t="s">
        <v>111</v>
      </c>
      <c r="I6680" s="152" t="s">
        <v>112</v>
      </c>
    </row>
    <row r="6681" customFormat="false" ht="12.75" hidden="false" customHeight="false" outlineLevel="0" collapsed="false">
      <c r="A6681" s="0" t="s">
        <v>62</v>
      </c>
      <c r="B6681" s="0" t="s">
        <v>110</v>
      </c>
      <c r="C6681" s="0" t="s">
        <v>108</v>
      </c>
      <c r="D6681" s="116" t="n">
        <v>44197</v>
      </c>
      <c r="E6681" s="0" t="n">
        <v>1.215</v>
      </c>
      <c r="F6681" s="0" t="n">
        <v>3133106</v>
      </c>
      <c r="G6681" s="151" t="s">
        <v>111</v>
      </c>
      <c r="H6681" s="151" t="s">
        <v>111</v>
      </c>
      <c r="I6681" s="152" t="s">
        <v>112</v>
      </c>
    </row>
    <row r="6682" customFormat="false" ht="12.75" hidden="false" customHeight="false" outlineLevel="0" collapsed="false">
      <c r="A6682" s="0" t="s">
        <v>62</v>
      </c>
      <c r="B6682" s="0" t="s">
        <v>113</v>
      </c>
      <c r="C6682" s="0" t="s">
        <v>108</v>
      </c>
      <c r="D6682" s="116" t="n">
        <v>44197</v>
      </c>
      <c r="E6682" s="0" t="n">
        <v>0.32</v>
      </c>
      <c r="F6682" s="0" t="n">
        <v>3133107</v>
      </c>
      <c r="G6682" s="151" t="s">
        <v>111</v>
      </c>
      <c r="H6682" s="151" t="s">
        <v>111</v>
      </c>
      <c r="I6682" s="152" t="s">
        <v>112</v>
      </c>
    </row>
    <row r="6683" customFormat="false" ht="12.75" hidden="false" customHeight="false" outlineLevel="0" collapsed="false">
      <c r="A6683" s="0" t="s">
        <v>49</v>
      </c>
      <c r="B6683" s="0" t="s">
        <v>110</v>
      </c>
      <c r="C6683" s="0" t="s">
        <v>108</v>
      </c>
      <c r="D6683" s="116" t="n">
        <v>44197</v>
      </c>
      <c r="E6683" s="0" t="n">
        <v>1.04</v>
      </c>
      <c r="F6683" s="0" t="n">
        <v>3133108</v>
      </c>
      <c r="G6683" s="151" t="s">
        <v>111</v>
      </c>
      <c r="H6683" s="151" t="s">
        <v>111</v>
      </c>
      <c r="I6683" s="152" t="s">
        <v>112</v>
      </c>
    </row>
    <row r="6684" customFormat="false" ht="12.75" hidden="false" customHeight="false" outlineLevel="0" collapsed="false">
      <c r="A6684" s="0" t="s">
        <v>49</v>
      </c>
      <c r="B6684" s="0" t="s">
        <v>113</v>
      </c>
      <c r="C6684" s="0" t="s">
        <v>108</v>
      </c>
      <c r="D6684" s="116" t="n">
        <v>44197</v>
      </c>
      <c r="E6684" s="0" t="n">
        <v>0.05</v>
      </c>
      <c r="F6684" s="0" t="n">
        <v>3133109</v>
      </c>
      <c r="G6684" s="151" t="s">
        <v>111</v>
      </c>
      <c r="H6684" s="151" t="s">
        <v>111</v>
      </c>
      <c r="I6684" s="152" t="s">
        <v>112</v>
      </c>
    </row>
    <row r="6685" customFormat="false" ht="12.75" hidden="false" customHeight="false" outlineLevel="0" collapsed="false">
      <c r="A6685" s="0" t="s">
        <v>50</v>
      </c>
      <c r="B6685" s="0" t="s">
        <v>110</v>
      </c>
      <c r="C6685" s="0" t="s">
        <v>108</v>
      </c>
      <c r="D6685" s="116" t="n">
        <v>44197</v>
      </c>
      <c r="E6685" s="0" t="n">
        <v>1.6</v>
      </c>
      <c r="F6685" s="0" t="n">
        <v>3133110</v>
      </c>
      <c r="G6685" s="151" t="s">
        <v>111</v>
      </c>
      <c r="H6685" s="151" t="s">
        <v>111</v>
      </c>
      <c r="I6685" s="152" t="s">
        <v>112</v>
      </c>
    </row>
    <row r="6686" customFormat="false" ht="12.75" hidden="false" customHeight="false" outlineLevel="0" collapsed="false">
      <c r="A6686" s="0" t="s">
        <v>50</v>
      </c>
      <c r="B6686" s="0" t="s">
        <v>113</v>
      </c>
      <c r="C6686" s="0" t="s">
        <v>108</v>
      </c>
      <c r="D6686" s="116" t="n">
        <v>44197</v>
      </c>
      <c r="E6686" s="0" t="n">
        <v>-0.25</v>
      </c>
      <c r="F6686" s="0" t="n">
        <v>3133111</v>
      </c>
      <c r="G6686" s="151" t="s">
        <v>111</v>
      </c>
      <c r="H6686" s="151" t="s">
        <v>111</v>
      </c>
      <c r="I6686" s="152" t="s">
        <v>112</v>
      </c>
    </row>
    <row r="6687" customFormat="false" ht="12.75" hidden="false" customHeight="false" outlineLevel="0" collapsed="false">
      <c r="A6687" s="0" t="s">
        <v>51</v>
      </c>
      <c r="B6687" s="0" t="s">
        <v>110</v>
      </c>
      <c r="C6687" s="0" t="s">
        <v>108</v>
      </c>
      <c r="D6687" s="116" t="n">
        <v>44197</v>
      </c>
      <c r="E6687" s="0" t="n">
        <v>1.6</v>
      </c>
      <c r="F6687" s="0" t="n">
        <v>3133112</v>
      </c>
      <c r="G6687" s="151" t="s">
        <v>111</v>
      </c>
      <c r="H6687" s="151" t="s">
        <v>111</v>
      </c>
      <c r="I6687" s="152" t="s">
        <v>112</v>
      </c>
    </row>
    <row r="6688" customFormat="false" ht="12.75" hidden="false" customHeight="false" outlineLevel="0" collapsed="false">
      <c r="A6688" s="0" t="s">
        <v>51</v>
      </c>
      <c r="B6688" s="0" t="s">
        <v>113</v>
      </c>
      <c r="C6688" s="0" t="s">
        <v>108</v>
      </c>
      <c r="D6688" s="116" t="n">
        <v>44197</v>
      </c>
      <c r="E6688" s="0" t="n">
        <v>0.45</v>
      </c>
      <c r="F6688" s="0" t="n">
        <v>3133113</v>
      </c>
      <c r="G6688" s="151" t="s">
        <v>111</v>
      </c>
      <c r="H6688" s="151" t="s">
        <v>111</v>
      </c>
      <c r="I6688" s="152" t="s">
        <v>112</v>
      </c>
    </row>
    <row r="6689" customFormat="false" ht="12.75" hidden="false" customHeight="false" outlineLevel="0" collapsed="false">
      <c r="A6689" s="0" t="s">
        <v>52</v>
      </c>
      <c r="B6689" s="0" t="s">
        <v>110</v>
      </c>
      <c r="C6689" s="0" t="s">
        <v>108</v>
      </c>
      <c r="D6689" s="116" t="n">
        <v>44197</v>
      </c>
      <c r="E6689" s="0" t="n">
        <v>1.6</v>
      </c>
      <c r="F6689" s="0" t="n">
        <v>3133114</v>
      </c>
      <c r="G6689" s="151" t="s">
        <v>111</v>
      </c>
      <c r="H6689" s="151" t="s">
        <v>111</v>
      </c>
      <c r="I6689" s="152" t="s">
        <v>112</v>
      </c>
    </row>
    <row r="6690" customFormat="false" ht="12.75" hidden="false" customHeight="false" outlineLevel="0" collapsed="false">
      <c r="A6690" s="0" t="s">
        <v>52</v>
      </c>
      <c r="B6690" s="0" t="s">
        <v>113</v>
      </c>
      <c r="C6690" s="0" t="s">
        <v>108</v>
      </c>
      <c r="D6690" s="116" t="n">
        <v>44197</v>
      </c>
      <c r="E6690" s="0" t="n">
        <v>-0.2</v>
      </c>
      <c r="F6690" s="0" t="n">
        <v>3133115</v>
      </c>
      <c r="G6690" s="151" t="s">
        <v>111</v>
      </c>
      <c r="H6690" s="151" t="s">
        <v>111</v>
      </c>
      <c r="I6690" s="152" t="s">
        <v>112</v>
      </c>
    </row>
    <row r="6691" customFormat="false" ht="12.75" hidden="false" customHeight="false" outlineLevel="0" collapsed="false">
      <c r="A6691" s="0" t="s">
        <v>17</v>
      </c>
      <c r="B6691" s="0" t="s">
        <v>110</v>
      </c>
      <c r="C6691" s="0" t="s">
        <v>108</v>
      </c>
      <c r="D6691" s="116" t="n">
        <v>44197</v>
      </c>
      <c r="E6691" s="0" t="n">
        <v>0</v>
      </c>
      <c r="F6691" s="0" t="n">
        <v>3133116</v>
      </c>
      <c r="G6691" s="151" t="s">
        <v>111</v>
      </c>
      <c r="H6691" s="151" t="s">
        <v>111</v>
      </c>
      <c r="I6691" s="152" t="s">
        <v>112</v>
      </c>
    </row>
    <row r="6692" customFormat="false" ht="12.75" hidden="false" customHeight="false" outlineLevel="0" collapsed="false">
      <c r="A6692" s="0" t="s">
        <v>17</v>
      </c>
      <c r="B6692" s="0" t="s">
        <v>113</v>
      </c>
      <c r="C6692" s="0" t="s">
        <v>108</v>
      </c>
      <c r="D6692" s="116" t="n">
        <v>44197</v>
      </c>
      <c r="E6692" s="0" t="n">
        <v>0</v>
      </c>
      <c r="F6692" s="0" t="n">
        <v>3133117</v>
      </c>
      <c r="G6692" s="151" t="s">
        <v>111</v>
      </c>
      <c r="H6692" s="151" t="s">
        <v>111</v>
      </c>
      <c r="I6692" s="152" t="s">
        <v>112</v>
      </c>
    </row>
    <row r="6693" customFormat="false" ht="12.75" hidden="false" customHeight="false" outlineLevel="0" collapsed="false">
      <c r="A6693" s="0" t="s">
        <v>18</v>
      </c>
      <c r="B6693" s="0" t="s">
        <v>110</v>
      </c>
      <c r="C6693" s="0" t="s">
        <v>108</v>
      </c>
      <c r="D6693" s="116" t="n">
        <v>44197</v>
      </c>
      <c r="E6693" s="0" t="n">
        <v>0</v>
      </c>
      <c r="F6693" s="0" t="n">
        <v>3133118</v>
      </c>
      <c r="G6693" s="151" t="s">
        <v>111</v>
      </c>
      <c r="H6693" s="151" t="s">
        <v>111</v>
      </c>
      <c r="I6693" s="152" t="s">
        <v>112</v>
      </c>
    </row>
    <row r="6694" customFormat="false" ht="12.75" hidden="false" customHeight="false" outlineLevel="0" collapsed="false">
      <c r="A6694" s="0" t="s">
        <v>18</v>
      </c>
      <c r="B6694" s="0" t="s">
        <v>113</v>
      </c>
      <c r="C6694" s="0" t="s">
        <v>108</v>
      </c>
      <c r="D6694" s="116" t="n">
        <v>44197</v>
      </c>
      <c r="E6694" s="0" t="n">
        <v>0</v>
      </c>
      <c r="F6694" s="0" t="n">
        <v>3133119</v>
      </c>
      <c r="G6694" s="151" t="s">
        <v>111</v>
      </c>
      <c r="H6694" s="151" t="s">
        <v>111</v>
      </c>
      <c r="I6694" s="152" t="s">
        <v>112</v>
      </c>
    </row>
    <row r="6695" customFormat="false" ht="12.75" hidden="false" customHeight="false" outlineLevel="0" collapsed="false">
      <c r="A6695" s="0" t="s">
        <v>19</v>
      </c>
      <c r="B6695" s="0" t="s">
        <v>110</v>
      </c>
      <c r="C6695" s="0" t="s">
        <v>108</v>
      </c>
      <c r="D6695" s="116" t="n">
        <v>44197</v>
      </c>
      <c r="E6695" s="0" t="n">
        <v>0</v>
      </c>
      <c r="F6695" s="0" t="n">
        <v>3133120</v>
      </c>
      <c r="G6695" s="151" t="s">
        <v>111</v>
      </c>
      <c r="H6695" s="151" t="s">
        <v>111</v>
      </c>
      <c r="I6695" s="152" t="s">
        <v>112</v>
      </c>
    </row>
    <row r="6696" customFormat="false" ht="12.75" hidden="false" customHeight="false" outlineLevel="0" collapsed="false">
      <c r="A6696" s="0" t="s">
        <v>19</v>
      </c>
      <c r="B6696" s="0" t="s">
        <v>113</v>
      </c>
      <c r="C6696" s="0" t="s">
        <v>108</v>
      </c>
      <c r="D6696" s="116" t="n">
        <v>44197</v>
      </c>
      <c r="E6696" s="0" t="n">
        <v>0</v>
      </c>
      <c r="F6696" s="0" t="n">
        <v>3133121</v>
      </c>
      <c r="G6696" s="151" t="s">
        <v>111</v>
      </c>
      <c r="H6696" s="151" t="s">
        <v>111</v>
      </c>
      <c r="I6696" s="152" t="s">
        <v>112</v>
      </c>
    </row>
    <row r="6697" customFormat="false" ht="12.75" hidden="false" customHeight="false" outlineLevel="0" collapsed="false">
      <c r="A6697" s="0" t="s">
        <v>21</v>
      </c>
      <c r="B6697" s="0" t="s">
        <v>110</v>
      </c>
      <c r="C6697" s="0" t="s">
        <v>108</v>
      </c>
      <c r="D6697" s="116" t="n">
        <v>44197</v>
      </c>
      <c r="E6697" s="0" t="n">
        <v>0</v>
      </c>
      <c r="F6697" s="0" t="n">
        <v>3133122</v>
      </c>
      <c r="G6697" s="151" t="s">
        <v>111</v>
      </c>
      <c r="H6697" s="151" t="s">
        <v>111</v>
      </c>
      <c r="I6697" s="152" t="s">
        <v>112</v>
      </c>
    </row>
    <row r="6698" customFormat="false" ht="12.75" hidden="false" customHeight="false" outlineLevel="0" collapsed="false">
      <c r="A6698" s="0" t="s">
        <v>21</v>
      </c>
      <c r="B6698" s="0" t="s">
        <v>113</v>
      </c>
      <c r="C6698" s="0" t="s">
        <v>108</v>
      </c>
      <c r="D6698" s="116" t="n">
        <v>44197</v>
      </c>
      <c r="E6698" s="0" t="n">
        <v>0</v>
      </c>
      <c r="F6698" s="0" t="n">
        <v>3133123</v>
      </c>
      <c r="G6698" s="151" t="s">
        <v>111</v>
      </c>
      <c r="H6698" s="151" t="s">
        <v>111</v>
      </c>
      <c r="I6698" s="152" t="s">
        <v>112</v>
      </c>
    </row>
    <row r="6699" customFormat="false" ht="12.75" hidden="false" customHeight="false" outlineLevel="0" collapsed="false">
      <c r="A6699" s="0" t="s">
        <v>73</v>
      </c>
      <c r="B6699" s="0" t="s">
        <v>80</v>
      </c>
      <c r="C6699" s="0" t="s">
        <v>108</v>
      </c>
      <c r="D6699" s="116" t="n">
        <v>44197</v>
      </c>
      <c r="E6699" s="0" t="n">
        <v>0.05</v>
      </c>
      <c r="F6699" s="0" t="n">
        <v>3133124</v>
      </c>
      <c r="G6699" s="151" t="s">
        <v>111</v>
      </c>
      <c r="H6699" s="151" t="s">
        <v>111</v>
      </c>
      <c r="I6699" s="152" t="s">
        <v>112</v>
      </c>
    </row>
    <row r="6700" customFormat="false" ht="12.75" hidden="false" customHeight="false" outlineLevel="0" collapsed="false">
      <c r="A6700" s="0" t="s">
        <v>74</v>
      </c>
      <c r="B6700" s="0" t="s">
        <v>80</v>
      </c>
      <c r="C6700" s="0" t="s">
        <v>108</v>
      </c>
      <c r="D6700" s="116" t="n">
        <v>44197</v>
      </c>
      <c r="E6700" s="0" t="n">
        <v>0.45</v>
      </c>
      <c r="F6700" s="0" t="n">
        <v>3133125</v>
      </c>
      <c r="G6700" s="151" t="s">
        <v>111</v>
      </c>
      <c r="H6700" s="151" t="s">
        <v>111</v>
      </c>
      <c r="I6700" s="152" t="s">
        <v>112</v>
      </c>
    </row>
    <row r="6701" customFormat="false" ht="12.75" hidden="false" customHeight="false" outlineLevel="0" collapsed="false">
      <c r="A6701" s="0" t="s">
        <v>75</v>
      </c>
      <c r="B6701" s="0" t="s">
        <v>80</v>
      </c>
      <c r="C6701" s="0" t="s">
        <v>108</v>
      </c>
      <c r="D6701" s="116" t="n">
        <v>44197</v>
      </c>
      <c r="E6701" s="0" t="n">
        <v>-0.2</v>
      </c>
      <c r="F6701" s="0" t="n">
        <v>3133126</v>
      </c>
      <c r="G6701" s="151" t="s">
        <v>111</v>
      </c>
      <c r="H6701" s="151" t="s">
        <v>111</v>
      </c>
      <c r="I6701" s="152" t="s">
        <v>112</v>
      </c>
    </row>
    <row r="6702" customFormat="false" ht="12.75" hidden="false" customHeight="false" outlineLevel="0" collapsed="false">
      <c r="A6702" s="0" t="s">
        <v>76</v>
      </c>
      <c r="B6702" s="0" t="s">
        <v>80</v>
      </c>
      <c r="C6702" s="0" t="s">
        <v>108</v>
      </c>
      <c r="D6702" s="116" t="n">
        <v>44197</v>
      </c>
      <c r="E6702" s="0" t="n">
        <v>0.45</v>
      </c>
      <c r="F6702" s="0" t="n">
        <v>3133127</v>
      </c>
      <c r="G6702" s="151" t="s">
        <v>111</v>
      </c>
      <c r="H6702" s="151" t="s">
        <v>111</v>
      </c>
      <c r="I6702" s="152" t="s">
        <v>112</v>
      </c>
    </row>
    <row r="6703" customFormat="false" ht="12.75" hidden="false" customHeight="false" outlineLevel="0" collapsed="false">
      <c r="A6703" s="0" t="s">
        <v>72</v>
      </c>
      <c r="B6703" s="0" t="s">
        <v>80</v>
      </c>
      <c r="C6703" s="0" t="s">
        <v>108</v>
      </c>
      <c r="D6703" s="116" t="n">
        <v>44197</v>
      </c>
      <c r="E6703" s="158" t="n">
        <v>44228</v>
      </c>
      <c r="F6703" s="0" t="n">
        <v>2756516</v>
      </c>
      <c r="G6703" s="151" t="s">
        <v>111</v>
      </c>
      <c r="H6703" s="151" t="s">
        <v>111</v>
      </c>
      <c r="I6703" s="152" t="s">
        <v>109</v>
      </c>
    </row>
    <row r="6704" customFormat="false" ht="12.75" hidden="false" customHeight="false" outlineLevel="0" collapsed="false">
      <c r="A6704" s="0" t="s">
        <v>59</v>
      </c>
      <c r="B6704" s="0" t="s">
        <v>110</v>
      </c>
      <c r="C6704" s="0" t="s">
        <v>108</v>
      </c>
      <c r="D6704" s="116" t="n">
        <v>44228</v>
      </c>
      <c r="E6704" s="0" t="n">
        <v>1.215</v>
      </c>
      <c r="F6704" s="0" t="n">
        <v>3133100</v>
      </c>
      <c r="G6704" s="151" t="s">
        <v>111</v>
      </c>
      <c r="H6704" s="151" t="s">
        <v>111</v>
      </c>
      <c r="I6704" s="152" t="s">
        <v>112</v>
      </c>
    </row>
    <row r="6705" customFormat="false" ht="12.75" hidden="false" customHeight="false" outlineLevel="0" collapsed="false">
      <c r="A6705" s="0" t="s">
        <v>59</v>
      </c>
      <c r="B6705" s="0" t="s">
        <v>113</v>
      </c>
      <c r="C6705" s="0" t="s">
        <v>108</v>
      </c>
      <c r="D6705" s="116" t="n">
        <v>44228</v>
      </c>
      <c r="E6705" s="0" t="n">
        <v>0.05</v>
      </c>
      <c r="F6705" s="0" t="n">
        <v>3133101</v>
      </c>
      <c r="G6705" s="151" t="s">
        <v>111</v>
      </c>
      <c r="H6705" s="151" t="s">
        <v>111</v>
      </c>
      <c r="I6705" s="152" t="s">
        <v>112</v>
      </c>
    </row>
    <row r="6706" customFormat="false" ht="12.75" hidden="false" customHeight="false" outlineLevel="0" collapsed="false">
      <c r="A6706" s="0" t="s">
        <v>60</v>
      </c>
      <c r="B6706" s="0" t="s">
        <v>110</v>
      </c>
      <c r="C6706" s="0" t="s">
        <v>108</v>
      </c>
      <c r="D6706" s="116" t="n">
        <v>44228</v>
      </c>
      <c r="E6706" s="0" t="n">
        <v>1.215</v>
      </c>
      <c r="F6706" s="0" t="n">
        <v>3133102</v>
      </c>
      <c r="G6706" s="151" t="s">
        <v>111</v>
      </c>
      <c r="H6706" s="151" t="s">
        <v>111</v>
      </c>
      <c r="I6706" s="152" t="s">
        <v>112</v>
      </c>
    </row>
    <row r="6707" customFormat="false" ht="12.75" hidden="false" customHeight="false" outlineLevel="0" collapsed="false">
      <c r="A6707" s="0" t="s">
        <v>60</v>
      </c>
      <c r="B6707" s="0" t="s">
        <v>113</v>
      </c>
      <c r="C6707" s="0" t="s">
        <v>108</v>
      </c>
      <c r="D6707" s="116" t="n">
        <v>44228</v>
      </c>
      <c r="E6707" s="0" t="n">
        <v>0.32</v>
      </c>
      <c r="F6707" s="0" t="n">
        <v>3133103</v>
      </c>
      <c r="G6707" s="151" t="s">
        <v>111</v>
      </c>
      <c r="H6707" s="151" t="s">
        <v>111</v>
      </c>
      <c r="I6707" s="152" t="s">
        <v>112</v>
      </c>
    </row>
    <row r="6708" customFormat="false" ht="12.75" hidden="false" customHeight="false" outlineLevel="0" collapsed="false">
      <c r="A6708" s="0" t="s">
        <v>61</v>
      </c>
      <c r="B6708" s="0" t="s">
        <v>110</v>
      </c>
      <c r="C6708" s="0" t="s">
        <v>108</v>
      </c>
      <c r="D6708" s="116" t="n">
        <v>44228</v>
      </c>
      <c r="E6708" s="0" t="n">
        <v>1.215</v>
      </c>
      <c r="F6708" s="0" t="n">
        <v>3133104</v>
      </c>
      <c r="G6708" s="151" t="s">
        <v>111</v>
      </c>
      <c r="H6708" s="151" t="s">
        <v>111</v>
      </c>
      <c r="I6708" s="152" t="s">
        <v>112</v>
      </c>
    </row>
    <row r="6709" customFormat="false" ht="12.75" hidden="false" customHeight="false" outlineLevel="0" collapsed="false">
      <c r="A6709" s="0" t="s">
        <v>61</v>
      </c>
      <c r="B6709" s="0" t="s">
        <v>113</v>
      </c>
      <c r="C6709" s="0" t="s">
        <v>108</v>
      </c>
      <c r="D6709" s="116" t="n">
        <v>44228</v>
      </c>
      <c r="E6709" s="0" t="n">
        <v>0.05</v>
      </c>
      <c r="F6709" s="0" t="n">
        <v>3133105</v>
      </c>
      <c r="G6709" s="151" t="s">
        <v>111</v>
      </c>
      <c r="H6709" s="151" t="s">
        <v>111</v>
      </c>
      <c r="I6709" s="152" t="s">
        <v>112</v>
      </c>
    </row>
    <row r="6710" customFormat="false" ht="12.75" hidden="false" customHeight="false" outlineLevel="0" collapsed="false">
      <c r="A6710" s="0" t="s">
        <v>62</v>
      </c>
      <c r="B6710" s="0" t="s">
        <v>110</v>
      </c>
      <c r="C6710" s="0" t="s">
        <v>108</v>
      </c>
      <c r="D6710" s="116" t="n">
        <v>44228</v>
      </c>
      <c r="E6710" s="0" t="n">
        <v>1.215</v>
      </c>
      <c r="F6710" s="0" t="n">
        <v>3133106</v>
      </c>
      <c r="G6710" s="151" t="s">
        <v>111</v>
      </c>
      <c r="H6710" s="151" t="s">
        <v>111</v>
      </c>
      <c r="I6710" s="152" t="s">
        <v>112</v>
      </c>
    </row>
    <row r="6711" customFormat="false" ht="12.75" hidden="false" customHeight="false" outlineLevel="0" collapsed="false">
      <c r="A6711" s="0" t="s">
        <v>62</v>
      </c>
      <c r="B6711" s="0" t="s">
        <v>113</v>
      </c>
      <c r="C6711" s="0" t="s">
        <v>108</v>
      </c>
      <c r="D6711" s="116" t="n">
        <v>44228</v>
      </c>
      <c r="E6711" s="0" t="n">
        <v>0.32</v>
      </c>
      <c r="F6711" s="0" t="n">
        <v>3133107</v>
      </c>
      <c r="G6711" s="151" t="s">
        <v>111</v>
      </c>
      <c r="H6711" s="151" t="s">
        <v>111</v>
      </c>
      <c r="I6711" s="152" t="s">
        <v>112</v>
      </c>
    </row>
    <row r="6712" customFormat="false" ht="12.75" hidden="false" customHeight="false" outlineLevel="0" collapsed="false">
      <c r="A6712" s="0" t="s">
        <v>49</v>
      </c>
      <c r="B6712" s="0" t="s">
        <v>110</v>
      </c>
      <c r="C6712" s="0" t="s">
        <v>108</v>
      </c>
      <c r="D6712" s="116" t="n">
        <v>44228</v>
      </c>
      <c r="E6712" s="0" t="n">
        <v>1.04</v>
      </c>
      <c r="F6712" s="0" t="n">
        <v>3133108</v>
      </c>
      <c r="G6712" s="151" t="s">
        <v>111</v>
      </c>
      <c r="H6712" s="151" t="s">
        <v>111</v>
      </c>
      <c r="I6712" s="152" t="s">
        <v>112</v>
      </c>
    </row>
    <row r="6713" customFormat="false" ht="12.75" hidden="false" customHeight="false" outlineLevel="0" collapsed="false">
      <c r="A6713" s="0" t="s">
        <v>49</v>
      </c>
      <c r="B6713" s="0" t="s">
        <v>113</v>
      </c>
      <c r="C6713" s="0" t="s">
        <v>108</v>
      </c>
      <c r="D6713" s="116" t="n">
        <v>44228</v>
      </c>
      <c r="E6713" s="0" t="n">
        <v>0.05</v>
      </c>
      <c r="F6713" s="0" t="n">
        <v>3133109</v>
      </c>
      <c r="G6713" s="151" t="s">
        <v>111</v>
      </c>
      <c r="H6713" s="151" t="s">
        <v>111</v>
      </c>
      <c r="I6713" s="152" t="s">
        <v>112</v>
      </c>
    </row>
    <row r="6714" customFormat="false" ht="12.75" hidden="false" customHeight="false" outlineLevel="0" collapsed="false">
      <c r="A6714" s="0" t="s">
        <v>50</v>
      </c>
      <c r="B6714" s="0" t="s">
        <v>110</v>
      </c>
      <c r="C6714" s="0" t="s">
        <v>108</v>
      </c>
      <c r="D6714" s="116" t="n">
        <v>44228</v>
      </c>
      <c r="E6714" s="0" t="n">
        <v>1.6</v>
      </c>
      <c r="F6714" s="0" t="n">
        <v>3133110</v>
      </c>
      <c r="G6714" s="151" t="s">
        <v>111</v>
      </c>
      <c r="H6714" s="151" t="s">
        <v>111</v>
      </c>
      <c r="I6714" s="152" t="s">
        <v>112</v>
      </c>
    </row>
    <row r="6715" customFormat="false" ht="12.75" hidden="false" customHeight="false" outlineLevel="0" collapsed="false">
      <c r="A6715" s="0" t="s">
        <v>50</v>
      </c>
      <c r="B6715" s="0" t="s">
        <v>113</v>
      </c>
      <c r="C6715" s="0" t="s">
        <v>108</v>
      </c>
      <c r="D6715" s="116" t="n">
        <v>44228</v>
      </c>
      <c r="E6715" s="0" t="n">
        <v>-0.28</v>
      </c>
      <c r="F6715" s="0" t="n">
        <v>3133111</v>
      </c>
      <c r="G6715" s="151" t="s">
        <v>111</v>
      </c>
      <c r="H6715" s="151" t="s">
        <v>111</v>
      </c>
      <c r="I6715" s="152" t="s">
        <v>112</v>
      </c>
    </row>
    <row r="6716" customFormat="false" ht="12.75" hidden="false" customHeight="false" outlineLevel="0" collapsed="false">
      <c r="A6716" s="0" t="s">
        <v>51</v>
      </c>
      <c r="B6716" s="0" t="s">
        <v>110</v>
      </c>
      <c r="C6716" s="0" t="s">
        <v>108</v>
      </c>
      <c r="D6716" s="116" t="n">
        <v>44228</v>
      </c>
      <c r="E6716" s="0" t="n">
        <v>1.6</v>
      </c>
      <c r="F6716" s="0" t="n">
        <v>3133112</v>
      </c>
      <c r="G6716" s="151" t="s">
        <v>111</v>
      </c>
      <c r="H6716" s="151" t="s">
        <v>111</v>
      </c>
      <c r="I6716" s="152" t="s">
        <v>112</v>
      </c>
    </row>
    <row r="6717" customFormat="false" ht="12.75" hidden="false" customHeight="false" outlineLevel="0" collapsed="false">
      <c r="A6717" s="0" t="s">
        <v>51</v>
      </c>
      <c r="B6717" s="0" t="s">
        <v>113</v>
      </c>
      <c r="C6717" s="0" t="s">
        <v>108</v>
      </c>
      <c r="D6717" s="116" t="n">
        <v>44228</v>
      </c>
      <c r="E6717" s="0" t="n">
        <v>0.45</v>
      </c>
      <c r="F6717" s="0" t="n">
        <v>3133113</v>
      </c>
      <c r="G6717" s="151" t="s">
        <v>111</v>
      </c>
      <c r="H6717" s="151" t="s">
        <v>111</v>
      </c>
      <c r="I6717" s="152" t="s">
        <v>112</v>
      </c>
    </row>
    <row r="6718" customFormat="false" ht="12.75" hidden="false" customHeight="false" outlineLevel="0" collapsed="false">
      <c r="A6718" s="0" t="s">
        <v>52</v>
      </c>
      <c r="B6718" s="0" t="s">
        <v>110</v>
      </c>
      <c r="C6718" s="0" t="s">
        <v>108</v>
      </c>
      <c r="D6718" s="116" t="n">
        <v>44228</v>
      </c>
      <c r="E6718" s="0" t="n">
        <v>1.6</v>
      </c>
      <c r="F6718" s="0" t="n">
        <v>3133114</v>
      </c>
      <c r="G6718" s="151" t="s">
        <v>111</v>
      </c>
      <c r="H6718" s="151" t="s">
        <v>111</v>
      </c>
      <c r="I6718" s="152" t="s">
        <v>112</v>
      </c>
    </row>
    <row r="6719" customFormat="false" ht="12.75" hidden="false" customHeight="false" outlineLevel="0" collapsed="false">
      <c r="A6719" s="0" t="s">
        <v>52</v>
      </c>
      <c r="B6719" s="0" t="s">
        <v>113</v>
      </c>
      <c r="C6719" s="0" t="s">
        <v>108</v>
      </c>
      <c r="D6719" s="116" t="n">
        <v>44228</v>
      </c>
      <c r="E6719" s="0" t="n">
        <v>-0.2</v>
      </c>
      <c r="F6719" s="0" t="n">
        <v>3133115</v>
      </c>
      <c r="G6719" s="151" t="s">
        <v>111</v>
      </c>
      <c r="H6719" s="151" t="s">
        <v>111</v>
      </c>
      <c r="I6719" s="152" t="s">
        <v>112</v>
      </c>
    </row>
    <row r="6720" customFormat="false" ht="12.75" hidden="false" customHeight="false" outlineLevel="0" collapsed="false">
      <c r="A6720" s="0" t="s">
        <v>17</v>
      </c>
      <c r="B6720" s="0" t="s">
        <v>110</v>
      </c>
      <c r="C6720" s="0" t="s">
        <v>108</v>
      </c>
      <c r="D6720" s="116" t="n">
        <v>44228</v>
      </c>
      <c r="E6720" s="0" t="n">
        <v>0</v>
      </c>
      <c r="F6720" s="0" t="n">
        <v>3133116</v>
      </c>
      <c r="G6720" s="151" t="s">
        <v>111</v>
      </c>
      <c r="H6720" s="151" t="s">
        <v>111</v>
      </c>
      <c r="I6720" s="152" t="s">
        <v>112</v>
      </c>
    </row>
    <row r="6721" customFormat="false" ht="12.75" hidden="false" customHeight="false" outlineLevel="0" collapsed="false">
      <c r="A6721" s="0" t="s">
        <v>17</v>
      </c>
      <c r="B6721" s="0" t="s">
        <v>113</v>
      </c>
      <c r="C6721" s="0" t="s">
        <v>108</v>
      </c>
      <c r="D6721" s="116" t="n">
        <v>44228</v>
      </c>
      <c r="E6721" s="0" t="n">
        <v>0</v>
      </c>
      <c r="F6721" s="0" t="n">
        <v>3133117</v>
      </c>
      <c r="G6721" s="151" t="s">
        <v>111</v>
      </c>
      <c r="H6721" s="151" t="s">
        <v>111</v>
      </c>
      <c r="I6721" s="152" t="s">
        <v>112</v>
      </c>
    </row>
    <row r="6722" customFormat="false" ht="12.75" hidden="false" customHeight="false" outlineLevel="0" collapsed="false">
      <c r="A6722" s="0" t="s">
        <v>18</v>
      </c>
      <c r="B6722" s="0" t="s">
        <v>110</v>
      </c>
      <c r="C6722" s="0" t="s">
        <v>108</v>
      </c>
      <c r="D6722" s="116" t="n">
        <v>44228</v>
      </c>
      <c r="E6722" s="0" t="n">
        <v>0</v>
      </c>
      <c r="F6722" s="0" t="n">
        <v>3133118</v>
      </c>
      <c r="G6722" s="151" t="s">
        <v>111</v>
      </c>
      <c r="H6722" s="151" t="s">
        <v>111</v>
      </c>
      <c r="I6722" s="152" t="s">
        <v>112</v>
      </c>
    </row>
    <row r="6723" customFormat="false" ht="12.75" hidden="false" customHeight="false" outlineLevel="0" collapsed="false">
      <c r="A6723" s="0" t="s">
        <v>18</v>
      </c>
      <c r="B6723" s="0" t="s">
        <v>113</v>
      </c>
      <c r="C6723" s="0" t="s">
        <v>108</v>
      </c>
      <c r="D6723" s="116" t="n">
        <v>44228</v>
      </c>
      <c r="E6723" s="0" t="n">
        <v>0</v>
      </c>
      <c r="F6723" s="0" t="n">
        <v>3133119</v>
      </c>
      <c r="G6723" s="151" t="s">
        <v>111</v>
      </c>
      <c r="H6723" s="151" t="s">
        <v>111</v>
      </c>
      <c r="I6723" s="152" t="s">
        <v>112</v>
      </c>
    </row>
    <row r="6724" customFormat="false" ht="12.75" hidden="false" customHeight="false" outlineLevel="0" collapsed="false">
      <c r="A6724" s="0" t="s">
        <v>19</v>
      </c>
      <c r="B6724" s="0" t="s">
        <v>110</v>
      </c>
      <c r="C6724" s="0" t="s">
        <v>108</v>
      </c>
      <c r="D6724" s="116" t="n">
        <v>44228</v>
      </c>
      <c r="E6724" s="0" t="n">
        <v>0</v>
      </c>
      <c r="F6724" s="0" t="n">
        <v>3133120</v>
      </c>
      <c r="G6724" s="151" t="s">
        <v>111</v>
      </c>
      <c r="H6724" s="151" t="s">
        <v>111</v>
      </c>
      <c r="I6724" s="152" t="s">
        <v>112</v>
      </c>
    </row>
    <row r="6725" customFormat="false" ht="12.75" hidden="false" customHeight="false" outlineLevel="0" collapsed="false">
      <c r="A6725" s="0" t="s">
        <v>19</v>
      </c>
      <c r="B6725" s="0" t="s">
        <v>113</v>
      </c>
      <c r="C6725" s="0" t="s">
        <v>108</v>
      </c>
      <c r="D6725" s="116" t="n">
        <v>44228</v>
      </c>
      <c r="E6725" s="0" t="n">
        <v>0</v>
      </c>
      <c r="F6725" s="0" t="n">
        <v>3133121</v>
      </c>
      <c r="G6725" s="151" t="s">
        <v>111</v>
      </c>
      <c r="H6725" s="151" t="s">
        <v>111</v>
      </c>
      <c r="I6725" s="152" t="s">
        <v>112</v>
      </c>
    </row>
    <row r="6726" customFormat="false" ht="12.75" hidden="false" customHeight="false" outlineLevel="0" collapsed="false">
      <c r="A6726" s="0" t="s">
        <v>21</v>
      </c>
      <c r="B6726" s="0" t="s">
        <v>110</v>
      </c>
      <c r="C6726" s="0" t="s">
        <v>108</v>
      </c>
      <c r="D6726" s="116" t="n">
        <v>44228</v>
      </c>
      <c r="E6726" s="0" t="n">
        <v>0</v>
      </c>
      <c r="F6726" s="0" t="n">
        <v>3133122</v>
      </c>
      <c r="G6726" s="151" t="s">
        <v>111</v>
      </c>
      <c r="H6726" s="151" t="s">
        <v>111</v>
      </c>
      <c r="I6726" s="152" t="s">
        <v>112</v>
      </c>
    </row>
    <row r="6727" customFormat="false" ht="12.75" hidden="false" customHeight="false" outlineLevel="0" collapsed="false">
      <c r="A6727" s="0" t="s">
        <v>21</v>
      </c>
      <c r="B6727" s="0" t="s">
        <v>113</v>
      </c>
      <c r="C6727" s="0" t="s">
        <v>108</v>
      </c>
      <c r="D6727" s="116" t="n">
        <v>44228</v>
      </c>
      <c r="E6727" s="0" t="n">
        <v>0</v>
      </c>
      <c r="F6727" s="0" t="n">
        <v>3133123</v>
      </c>
      <c r="G6727" s="151" t="s">
        <v>111</v>
      </c>
      <c r="H6727" s="151" t="s">
        <v>111</v>
      </c>
      <c r="I6727" s="152" t="s">
        <v>112</v>
      </c>
    </row>
    <row r="6728" customFormat="false" ht="12.75" hidden="false" customHeight="false" outlineLevel="0" collapsed="false">
      <c r="A6728" s="0" t="s">
        <v>73</v>
      </c>
      <c r="B6728" s="0" t="s">
        <v>80</v>
      </c>
      <c r="C6728" s="0" t="s">
        <v>108</v>
      </c>
      <c r="D6728" s="116" t="n">
        <v>44228</v>
      </c>
      <c r="E6728" s="0" t="n">
        <v>0.05</v>
      </c>
      <c r="F6728" s="0" t="n">
        <v>3133124</v>
      </c>
      <c r="G6728" s="151" t="s">
        <v>111</v>
      </c>
      <c r="H6728" s="151" t="s">
        <v>111</v>
      </c>
      <c r="I6728" s="152" t="s">
        <v>112</v>
      </c>
    </row>
    <row r="6729" customFormat="false" ht="12.75" hidden="false" customHeight="false" outlineLevel="0" collapsed="false">
      <c r="A6729" s="0" t="s">
        <v>74</v>
      </c>
      <c r="B6729" s="0" t="s">
        <v>80</v>
      </c>
      <c r="C6729" s="0" t="s">
        <v>108</v>
      </c>
      <c r="D6729" s="116" t="n">
        <v>44228</v>
      </c>
      <c r="E6729" s="0" t="n">
        <v>0.45</v>
      </c>
      <c r="F6729" s="0" t="n">
        <v>3133125</v>
      </c>
      <c r="G6729" s="151" t="s">
        <v>111</v>
      </c>
      <c r="H6729" s="151" t="s">
        <v>111</v>
      </c>
      <c r="I6729" s="152" t="s">
        <v>112</v>
      </c>
    </row>
    <row r="6730" customFormat="false" ht="12.75" hidden="false" customHeight="false" outlineLevel="0" collapsed="false">
      <c r="A6730" s="0" t="s">
        <v>75</v>
      </c>
      <c r="B6730" s="0" t="s">
        <v>80</v>
      </c>
      <c r="C6730" s="0" t="s">
        <v>108</v>
      </c>
      <c r="D6730" s="116" t="n">
        <v>44228</v>
      </c>
      <c r="E6730" s="0" t="n">
        <v>-0.2</v>
      </c>
      <c r="F6730" s="0" t="n">
        <v>3133126</v>
      </c>
      <c r="G6730" s="151" t="s">
        <v>111</v>
      </c>
      <c r="H6730" s="151" t="s">
        <v>111</v>
      </c>
      <c r="I6730" s="152" t="s">
        <v>112</v>
      </c>
    </row>
    <row r="6731" customFormat="false" ht="12.75" hidden="false" customHeight="false" outlineLevel="0" collapsed="false">
      <c r="A6731" s="0" t="s">
        <v>76</v>
      </c>
      <c r="B6731" s="0" t="s">
        <v>80</v>
      </c>
      <c r="C6731" s="0" t="s">
        <v>108</v>
      </c>
      <c r="D6731" s="116" t="n">
        <v>44228</v>
      </c>
      <c r="E6731" s="0" t="n">
        <v>0.45</v>
      </c>
      <c r="F6731" s="0" t="n">
        <v>3133127</v>
      </c>
      <c r="G6731" s="151" t="s">
        <v>111</v>
      </c>
      <c r="H6731" s="151" t="s">
        <v>111</v>
      </c>
      <c r="I6731" s="152" t="s">
        <v>112</v>
      </c>
    </row>
    <row r="6732" customFormat="false" ht="12.75" hidden="false" customHeight="false" outlineLevel="0" collapsed="false">
      <c r="A6732" s="0" t="s">
        <v>72</v>
      </c>
      <c r="B6732" s="0" t="s">
        <v>80</v>
      </c>
      <c r="C6732" s="0" t="s">
        <v>108</v>
      </c>
      <c r="D6732" s="116" t="n">
        <v>44228</v>
      </c>
      <c r="E6732" s="158" t="n">
        <v>44256</v>
      </c>
      <c r="F6732" s="0" t="n">
        <v>2756545</v>
      </c>
      <c r="G6732" s="151" t="s">
        <v>111</v>
      </c>
      <c r="H6732" s="151" t="s">
        <v>111</v>
      </c>
      <c r="I6732" s="152" t="s">
        <v>109</v>
      </c>
    </row>
    <row r="6733" customFormat="false" ht="12.75" hidden="false" customHeight="false" outlineLevel="0" collapsed="false">
      <c r="A6733" s="0" t="s">
        <v>59</v>
      </c>
      <c r="B6733" s="0" t="s">
        <v>110</v>
      </c>
      <c r="C6733" s="0" t="s">
        <v>108</v>
      </c>
      <c r="D6733" s="116" t="n">
        <v>44256</v>
      </c>
      <c r="E6733" s="0" t="n">
        <v>0.655</v>
      </c>
      <c r="F6733" s="0" t="n">
        <v>3133100</v>
      </c>
      <c r="G6733" s="151" t="s">
        <v>111</v>
      </c>
      <c r="H6733" s="151" t="s">
        <v>111</v>
      </c>
      <c r="I6733" s="152" t="s">
        <v>112</v>
      </c>
    </row>
    <row r="6734" customFormat="false" ht="12.75" hidden="false" customHeight="false" outlineLevel="0" collapsed="false">
      <c r="A6734" s="0" t="s">
        <v>59</v>
      </c>
      <c r="B6734" s="0" t="s">
        <v>113</v>
      </c>
      <c r="C6734" s="0" t="s">
        <v>108</v>
      </c>
      <c r="D6734" s="116" t="n">
        <v>44256</v>
      </c>
      <c r="E6734" s="0" t="n">
        <v>0.05</v>
      </c>
      <c r="F6734" s="0" t="n">
        <v>3133101</v>
      </c>
      <c r="G6734" s="151" t="s">
        <v>111</v>
      </c>
      <c r="H6734" s="151" t="s">
        <v>111</v>
      </c>
      <c r="I6734" s="152" t="s">
        <v>112</v>
      </c>
    </row>
    <row r="6735" customFormat="false" ht="12.75" hidden="false" customHeight="false" outlineLevel="0" collapsed="false">
      <c r="A6735" s="0" t="s">
        <v>60</v>
      </c>
      <c r="B6735" s="0" t="s">
        <v>110</v>
      </c>
      <c r="C6735" s="0" t="s">
        <v>108</v>
      </c>
      <c r="D6735" s="116" t="n">
        <v>44256</v>
      </c>
      <c r="E6735" s="0" t="n">
        <v>0.655</v>
      </c>
      <c r="F6735" s="0" t="n">
        <v>3133102</v>
      </c>
      <c r="G6735" s="151" t="s">
        <v>111</v>
      </c>
      <c r="H6735" s="151" t="s">
        <v>111</v>
      </c>
      <c r="I6735" s="152" t="s">
        <v>112</v>
      </c>
    </row>
    <row r="6736" customFormat="false" ht="12.75" hidden="false" customHeight="false" outlineLevel="0" collapsed="false">
      <c r="A6736" s="0" t="s">
        <v>60</v>
      </c>
      <c r="B6736" s="0" t="s">
        <v>113</v>
      </c>
      <c r="C6736" s="0" t="s">
        <v>108</v>
      </c>
      <c r="D6736" s="116" t="n">
        <v>44256</v>
      </c>
      <c r="E6736" s="0" t="n">
        <v>0.15</v>
      </c>
      <c r="F6736" s="0" t="n">
        <v>3133103</v>
      </c>
      <c r="G6736" s="151" t="s">
        <v>111</v>
      </c>
      <c r="H6736" s="151" t="s">
        <v>111</v>
      </c>
      <c r="I6736" s="152" t="s">
        <v>112</v>
      </c>
    </row>
    <row r="6737" customFormat="false" ht="12.75" hidden="false" customHeight="false" outlineLevel="0" collapsed="false">
      <c r="A6737" s="0" t="s">
        <v>61</v>
      </c>
      <c r="B6737" s="0" t="s">
        <v>110</v>
      </c>
      <c r="C6737" s="0" t="s">
        <v>108</v>
      </c>
      <c r="D6737" s="116" t="n">
        <v>44256</v>
      </c>
      <c r="E6737" s="0" t="n">
        <v>0.655</v>
      </c>
      <c r="F6737" s="0" t="n">
        <v>3133104</v>
      </c>
      <c r="G6737" s="151" t="s">
        <v>111</v>
      </c>
      <c r="H6737" s="151" t="s">
        <v>111</v>
      </c>
      <c r="I6737" s="152" t="s">
        <v>112</v>
      </c>
    </row>
    <row r="6738" customFormat="false" ht="12.75" hidden="false" customHeight="false" outlineLevel="0" collapsed="false">
      <c r="A6738" s="0" t="s">
        <v>61</v>
      </c>
      <c r="B6738" s="0" t="s">
        <v>113</v>
      </c>
      <c r="C6738" s="0" t="s">
        <v>108</v>
      </c>
      <c r="D6738" s="116" t="n">
        <v>44256</v>
      </c>
      <c r="E6738" s="0" t="n">
        <v>0.05</v>
      </c>
      <c r="F6738" s="0" t="n">
        <v>3133105</v>
      </c>
      <c r="G6738" s="151" t="s">
        <v>111</v>
      </c>
      <c r="H6738" s="151" t="s">
        <v>111</v>
      </c>
      <c r="I6738" s="152" t="s">
        <v>112</v>
      </c>
    </row>
    <row r="6739" customFormat="false" ht="12.75" hidden="false" customHeight="false" outlineLevel="0" collapsed="false">
      <c r="A6739" s="0" t="s">
        <v>62</v>
      </c>
      <c r="B6739" s="0" t="s">
        <v>110</v>
      </c>
      <c r="C6739" s="0" t="s">
        <v>108</v>
      </c>
      <c r="D6739" s="116" t="n">
        <v>44256</v>
      </c>
      <c r="E6739" s="0" t="n">
        <v>0.655</v>
      </c>
      <c r="F6739" s="0" t="n">
        <v>3133106</v>
      </c>
      <c r="G6739" s="151" t="s">
        <v>111</v>
      </c>
      <c r="H6739" s="151" t="s">
        <v>111</v>
      </c>
      <c r="I6739" s="152" t="s">
        <v>112</v>
      </c>
    </row>
    <row r="6740" customFormat="false" ht="12.75" hidden="false" customHeight="false" outlineLevel="0" collapsed="false">
      <c r="A6740" s="0" t="s">
        <v>62</v>
      </c>
      <c r="B6740" s="0" t="s">
        <v>113</v>
      </c>
      <c r="C6740" s="0" t="s">
        <v>108</v>
      </c>
      <c r="D6740" s="116" t="n">
        <v>44256</v>
      </c>
      <c r="E6740" s="0" t="n">
        <v>0.15</v>
      </c>
      <c r="F6740" s="0" t="n">
        <v>3133107</v>
      </c>
      <c r="G6740" s="151" t="s">
        <v>111</v>
      </c>
      <c r="H6740" s="151" t="s">
        <v>111</v>
      </c>
      <c r="I6740" s="152" t="s">
        <v>112</v>
      </c>
    </row>
    <row r="6741" customFormat="false" ht="12.75" hidden="false" customHeight="false" outlineLevel="0" collapsed="false">
      <c r="A6741" s="0" t="s">
        <v>49</v>
      </c>
      <c r="B6741" s="0" t="s">
        <v>110</v>
      </c>
      <c r="C6741" s="0" t="s">
        <v>108</v>
      </c>
      <c r="D6741" s="116" t="n">
        <v>44256</v>
      </c>
      <c r="E6741" s="0" t="n">
        <v>0.54</v>
      </c>
      <c r="F6741" s="0" t="n">
        <v>3133108</v>
      </c>
      <c r="G6741" s="151" t="s">
        <v>111</v>
      </c>
      <c r="H6741" s="151" t="s">
        <v>111</v>
      </c>
      <c r="I6741" s="152" t="s">
        <v>112</v>
      </c>
    </row>
    <row r="6742" customFormat="false" ht="12.75" hidden="false" customHeight="false" outlineLevel="0" collapsed="false">
      <c r="A6742" s="0" t="s">
        <v>49</v>
      </c>
      <c r="B6742" s="0" t="s">
        <v>113</v>
      </c>
      <c r="C6742" s="0" t="s">
        <v>108</v>
      </c>
      <c r="D6742" s="116" t="n">
        <v>44256</v>
      </c>
      <c r="E6742" s="0" t="n">
        <v>0.05</v>
      </c>
      <c r="F6742" s="0" t="n">
        <v>3133109</v>
      </c>
      <c r="G6742" s="151" t="s">
        <v>111</v>
      </c>
      <c r="H6742" s="151" t="s">
        <v>111</v>
      </c>
      <c r="I6742" s="152" t="s">
        <v>112</v>
      </c>
    </row>
    <row r="6743" customFormat="false" ht="12.75" hidden="false" customHeight="false" outlineLevel="0" collapsed="false">
      <c r="A6743" s="0" t="s">
        <v>50</v>
      </c>
      <c r="B6743" s="0" t="s">
        <v>110</v>
      </c>
      <c r="C6743" s="0" t="s">
        <v>108</v>
      </c>
      <c r="D6743" s="116" t="n">
        <v>44256</v>
      </c>
      <c r="E6743" s="0" t="n">
        <v>0.69</v>
      </c>
      <c r="F6743" s="0" t="n">
        <v>3133110</v>
      </c>
      <c r="G6743" s="151" t="s">
        <v>111</v>
      </c>
      <c r="H6743" s="151" t="s">
        <v>111</v>
      </c>
      <c r="I6743" s="152" t="s">
        <v>112</v>
      </c>
    </row>
    <row r="6744" customFormat="false" ht="12.75" hidden="false" customHeight="false" outlineLevel="0" collapsed="false">
      <c r="A6744" s="0" t="s">
        <v>50</v>
      </c>
      <c r="B6744" s="0" t="s">
        <v>113</v>
      </c>
      <c r="C6744" s="0" t="s">
        <v>108</v>
      </c>
      <c r="D6744" s="116" t="n">
        <v>44256</v>
      </c>
      <c r="E6744" s="0" t="n">
        <v>-0.17</v>
      </c>
      <c r="F6744" s="0" t="n">
        <v>3133111</v>
      </c>
      <c r="G6744" s="151" t="s">
        <v>111</v>
      </c>
      <c r="H6744" s="151" t="s">
        <v>111</v>
      </c>
      <c r="I6744" s="152" t="s">
        <v>112</v>
      </c>
    </row>
    <row r="6745" customFormat="false" ht="12.75" hidden="false" customHeight="false" outlineLevel="0" collapsed="false">
      <c r="A6745" s="0" t="s">
        <v>51</v>
      </c>
      <c r="B6745" s="0" t="s">
        <v>110</v>
      </c>
      <c r="C6745" s="0" t="s">
        <v>108</v>
      </c>
      <c r="D6745" s="116" t="n">
        <v>44256</v>
      </c>
      <c r="E6745" s="0" t="n">
        <v>0.69</v>
      </c>
      <c r="F6745" s="0" t="n">
        <v>3133112</v>
      </c>
      <c r="G6745" s="151" t="s">
        <v>111</v>
      </c>
      <c r="H6745" s="151" t="s">
        <v>111</v>
      </c>
      <c r="I6745" s="152" t="s">
        <v>112</v>
      </c>
    </row>
    <row r="6746" customFormat="false" ht="12.75" hidden="false" customHeight="false" outlineLevel="0" collapsed="false">
      <c r="A6746" s="0" t="s">
        <v>51</v>
      </c>
      <c r="B6746" s="0" t="s">
        <v>113</v>
      </c>
      <c r="C6746" s="0" t="s">
        <v>108</v>
      </c>
      <c r="D6746" s="116" t="n">
        <v>44256</v>
      </c>
      <c r="E6746" s="0" t="n">
        <v>0.1</v>
      </c>
      <c r="F6746" s="0" t="n">
        <v>3133113</v>
      </c>
      <c r="G6746" s="151" t="s">
        <v>111</v>
      </c>
      <c r="H6746" s="151" t="s">
        <v>111</v>
      </c>
      <c r="I6746" s="152" t="s">
        <v>112</v>
      </c>
    </row>
    <row r="6747" customFormat="false" ht="12.75" hidden="false" customHeight="false" outlineLevel="0" collapsed="false">
      <c r="A6747" s="0" t="s">
        <v>52</v>
      </c>
      <c r="B6747" s="0" t="s">
        <v>110</v>
      </c>
      <c r="C6747" s="0" t="s">
        <v>108</v>
      </c>
      <c r="D6747" s="116" t="n">
        <v>44256</v>
      </c>
      <c r="E6747" s="0" t="n">
        <v>0.69</v>
      </c>
      <c r="F6747" s="0" t="n">
        <v>3133114</v>
      </c>
      <c r="G6747" s="151" t="s">
        <v>111</v>
      </c>
      <c r="H6747" s="151" t="s">
        <v>111</v>
      </c>
      <c r="I6747" s="152" t="s">
        <v>112</v>
      </c>
    </row>
    <row r="6748" customFormat="false" ht="12.75" hidden="false" customHeight="false" outlineLevel="0" collapsed="false">
      <c r="A6748" s="0" t="s">
        <v>52</v>
      </c>
      <c r="B6748" s="0" t="s">
        <v>113</v>
      </c>
      <c r="C6748" s="0" t="s">
        <v>108</v>
      </c>
      <c r="D6748" s="116" t="n">
        <v>44256</v>
      </c>
      <c r="E6748" s="0" t="n">
        <v>-0.05</v>
      </c>
      <c r="F6748" s="0" t="n">
        <v>3133115</v>
      </c>
      <c r="G6748" s="151" t="s">
        <v>111</v>
      </c>
      <c r="H6748" s="151" t="s">
        <v>111</v>
      </c>
      <c r="I6748" s="152" t="s">
        <v>112</v>
      </c>
    </row>
    <row r="6749" customFormat="false" ht="12.75" hidden="false" customHeight="false" outlineLevel="0" collapsed="false">
      <c r="A6749" s="0" t="s">
        <v>17</v>
      </c>
      <c r="B6749" s="0" t="s">
        <v>110</v>
      </c>
      <c r="C6749" s="0" t="s">
        <v>108</v>
      </c>
      <c r="D6749" s="116" t="n">
        <v>44256</v>
      </c>
      <c r="E6749" s="0" t="n">
        <v>0</v>
      </c>
      <c r="F6749" s="0" t="n">
        <v>3133116</v>
      </c>
      <c r="G6749" s="151" t="s">
        <v>111</v>
      </c>
      <c r="H6749" s="151" t="s">
        <v>111</v>
      </c>
      <c r="I6749" s="152" t="s">
        <v>112</v>
      </c>
    </row>
    <row r="6750" customFormat="false" ht="12.75" hidden="false" customHeight="false" outlineLevel="0" collapsed="false">
      <c r="A6750" s="0" t="s">
        <v>17</v>
      </c>
      <c r="B6750" s="0" t="s">
        <v>113</v>
      </c>
      <c r="C6750" s="0" t="s">
        <v>108</v>
      </c>
      <c r="D6750" s="116" t="n">
        <v>44256</v>
      </c>
      <c r="E6750" s="0" t="n">
        <v>0</v>
      </c>
      <c r="F6750" s="0" t="n">
        <v>3133117</v>
      </c>
      <c r="G6750" s="151" t="s">
        <v>111</v>
      </c>
      <c r="H6750" s="151" t="s">
        <v>111</v>
      </c>
      <c r="I6750" s="152" t="s">
        <v>112</v>
      </c>
    </row>
    <row r="6751" customFormat="false" ht="12.75" hidden="false" customHeight="false" outlineLevel="0" collapsed="false">
      <c r="A6751" s="0" t="s">
        <v>18</v>
      </c>
      <c r="B6751" s="0" t="s">
        <v>110</v>
      </c>
      <c r="C6751" s="0" t="s">
        <v>108</v>
      </c>
      <c r="D6751" s="116" t="n">
        <v>44256</v>
      </c>
      <c r="E6751" s="0" t="n">
        <v>0</v>
      </c>
      <c r="F6751" s="0" t="n">
        <v>3133118</v>
      </c>
      <c r="G6751" s="151" t="s">
        <v>111</v>
      </c>
      <c r="H6751" s="151" t="s">
        <v>111</v>
      </c>
      <c r="I6751" s="152" t="s">
        <v>112</v>
      </c>
    </row>
    <row r="6752" customFormat="false" ht="12.75" hidden="false" customHeight="false" outlineLevel="0" collapsed="false">
      <c r="A6752" s="0" t="s">
        <v>18</v>
      </c>
      <c r="B6752" s="0" t="s">
        <v>113</v>
      </c>
      <c r="C6752" s="0" t="s">
        <v>108</v>
      </c>
      <c r="D6752" s="116" t="n">
        <v>44256</v>
      </c>
      <c r="E6752" s="0" t="n">
        <v>0</v>
      </c>
      <c r="F6752" s="0" t="n">
        <v>3133119</v>
      </c>
      <c r="G6752" s="151" t="s">
        <v>111</v>
      </c>
      <c r="H6752" s="151" t="s">
        <v>111</v>
      </c>
      <c r="I6752" s="152" t="s">
        <v>112</v>
      </c>
    </row>
    <row r="6753" customFormat="false" ht="12.75" hidden="false" customHeight="false" outlineLevel="0" collapsed="false">
      <c r="A6753" s="0" t="s">
        <v>19</v>
      </c>
      <c r="B6753" s="0" t="s">
        <v>110</v>
      </c>
      <c r="C6753" s="0" t="s">
        <v>108</v>
      </c>
      <c r="D6753" s="116" t="n">
        <v>44256</v>
      </c>
      <c r="E6753" s="0" t="n">
        <v>0</v>
      </c>
      <c r="F6753" s="0" t="n">
        <v>3133120</v>
      </c>
      <c r="G6753" s="151" t="s">
        <v>111</v>
      </c>
      <c r="H6753" s="151" t="s">
        <v>111</v>
      </c>
      <c r="I6753" s="152" t="s">
        <v>112</v>
      </c>
    </row>
    <row r="6754" customFormat="false" ht="12.75" hidden="false" customHeight="false" outlineLevel="0" collapsed="false">
      <c r="A6754" s="0" t="s">
        <v>19</v>
      </c>
      <c r="B6754" s="0" t="s">
        <v>113</v>
      </c>
      <c r="C6754" s="0" t="s">
        <v>108</v>
      </c>
      <c r="D6754" s="116" t="n">
        <v>44256</v>
      </c>
      <c r="E6754" s="0" t="n">
        <v>0</v>
      </c>
      <c r="F6754" s="0" t="n">
        <v>3133121</v>
      </c>
      <c r="G6754" s="151" t="s">
        <v>111</v>
      </c>
      <c r="H6754" s="151" t="s">
        <v>111</v>
      </c>
      <c r="I6754" s="152" t="s">
        <v>112</v>
      </c>
    </row>
    <row r="6755" customFormat="false" ht="12.75" hidden="false" customHeight="false" outlineLevel="0" collapsed="false">
      <c r="A6755" s="0" t="s">
        <v>21</v>
      </c>
      <c r="B6755" s="0" t="s">
        <v>110</v>
      </c>
      <c r="C6755" s="0" t="s">
        <v>108</v>
      </c>
      <c r="D6755" s="116" t="n">
        <v>44256</v>
      </c>
      <c r="E6755" s="0" t="n">
        <v>0</v>
      </c>
      <c r="F6755" s="0" t="n">
        <v>3133122</v>
      </c>
      <c r="G6755" s="151" t="s">
        <v>111</v>
      </c>
      <c r="H6755" s="151" t="s">
        <v>111</v>
      </c>
      <c r="I6755" s="152" t="s">
        <v>112</v>
      </c>
    </row>
    <row r="6756" customFormat="false" ht="12.75" hidden="false" customHeight="false" outlineLevel="0" collapsed="false">
      <c r="A6756" s="0" t="s">
        <v>21</v>
      </c>
      <c r="B6756" s="0" t="s">
        <v>113</v>
      </c>
      <c r="C6756" s="0" t="s">
        <v>108</v>
      </c>
      <c r="D6756" s="116" t="n">
        <v>44256</v>
      </c>
      <c r="E6756" s="0" t="n">
        <v>0</v>
      </c>
      <c r="F6756" s="0" t="n">
        <v>3133123</v>
      </c>
      <c r="G6756" s="151" t="s">
        <v>111</v>
      </c>
      <c r="H6756" s="151" t="s">
        <v>111</v>
      </c>
      <c r="I6756" s="152" t="s">
        <v>112</v>
      </c>
    </row>
    <row r="6757" customFormat="false" ht="12.75" hidden="false" customHeight="false" outlineLevel="0" collapsed="false">
      <c r="A6757" s="0" t="s">
        <v>73</v>
      </c>
      <c r="B6757" s="0" t="s">
        <v>80</v>
      </c>
      <c r="C6757" s="0" t="s">
        <v>108</v>
      </c>
      <c r="D6757" s="116" t="n">
        <v>44256</v>
      </c>
      <c r="E6757" s="0" t="n">
        <v>0.05</v>
      </c>
      <c r="F6757" s="0" t="n">
        <v>3133124</v>
      </c>
      <c r="G6757" s="151" t="s">
        <v>111</v>
      </c>
      <c r="H6757" s="151" t="s">
        <v>111</v>
      </c>
      <c r="I6757" s="152" t="s">
        <v>112</v>
      </c>
    </row>
    <row r="6758" customFormat="false" ht="12.75" hidden="false" customHeight="false" outlineLevel="0" collapsed="false">
      <c r="A6758" s="0" t="s">
        <v>74</v>
      </c>
      <c r="B6758" s="0" t="s">
        <v>80</v>
      </c>
      <c r="C6758" s="0" t="s">
        <v>108</v>
      </c>
      <c r="D6758" s="116" t="n">
        <v>44256</v>
      </c>
      <c r="E6758" s="0" t="n">
        <v>0.1</v>
      </c>
      <c r="F6758" s="0" t="n">
        <v>3133125</v>
      </c>
      <c r="G6758" s="151" t="s">
        <v>111</v>
      </c>
      <c r="H6758" s="151" t="s">
        <v>111</v>
      </c>
      <c r="I6758" s="152" t="s">
        <v>112</v>
      </c>
    </row>
    <row r="6759" customFormat="false" ht="12.75" hidden="false" customHeight="false" outlineLevel="0" collapsed="false">
      <c r="A6759" s="0" t="s">
        <v>75</v>
      </c>
      <c r="B6759" s="0" t="s">
        <v>80</v>
      </c>
      <c r="C6759" s="0" t="s">
        <v>108</v>
      </c>
      <c r="D6759" s="116" t="n">
        <v>44256</v>
      </c>
      <c r="E6759" s="0" t="n">
        <v>-0.05</v>
      </c>
      <c r="F6759" s="0" t="n">
        <v>3133126</v>
      </c>
      <c r="G6759" s="151" t="s">
        <v>111</v>
      </c>
      <c r="H6759" s="151" t="s">
        <v>111</v>
      </c>
      <c r="I6759" s="152" t="s">
        <v>112</v>
      </c>
    </row>
    <row r="6760" customFormat="false" ht="12.75" hidden="false" customHeight="false" outlineLevel="0" collapsed="false">
      <c r="A6760" s="0" t="s">
        <v>76</v>
      </c>
      <c r="B6760" s="0" t="s">
        <v>80</v>
      </c>
      <c r="C6760" s="0" t="s">
        <v>108</v>
      </c>
      <c r="D6760" s="116" t="n">
        <v>44256</v>
      </c>
      <c r="E6760" s="0" t="n">
        <v>0.1</v>
      </c>
      <c r="F6760" s="0" t="n">
        <v>3133127</v>
      </c>
      <c r="G6760" s="151" t="s">
        <v>111</v>
      </c>
      <c r="H6760" s="151" t="s">
        <v>111</v>
      </c>
      <c r="I6760" s="152" t="s">
        <v>112</v>
      </c>
    </row>
    <row r="6761" customFormat="false" ht="12.75" hidden="false" customHeight="false" outlineLevel="0" collapsed="false">
      <c r="A6761" s="0" t="s">
        <v>72</v>
      </c>
      <c r="B6761" s="0" t="s">
        <v>80</v>
      </c>
      <c r="C6761" s="0" t="s">
        <v>108</v>
      </c>
      <c r="D6761" s="116" t="n">
        <v>44256</v>
      </c>
      <c r="E6761" s="158" t="n">
        <v>44287</v>
      </c>
      <c r="F6761" s="0" t="n">
        <v>2756523</v>
      </c>
      <c r="G6761" s="151" t="s">
        <v>111</v>
      </c>
      <c r="H6761" s="151" t="s">
        <v>111</v>
      </c>
      <c r="I6761" s="152" t="s">
        <v>109</v>
      </c>
    </row>
    <row r="6762" customFormat="false" ht="12.75" hidden="false" customHeight="false" outlineLevel="0" collapsed="false">
      <c r="A6762" s="0" t="s">
        <v>59</v>
      </c>
      <c r="B6762" s="0" t="s">
        <v>110</v>
      </c>
      <c r="C6762" s="0" t="s">
        <v>108</v>
      </c>
      <c r="D6762" s="116" t="n">
        <v>44287</v>
      </c>
      <c r="E6762" s="0" t="n">
        <v>0.435</v>
      </c>
      <c r="F6762" s="0" t="n">
        <v>3133100</v>
      </c>
      <c r="G6762" s="151" t="s">
        <v>111</v>
      </c>
      <c r="H6762" s="151" t="s">
        <v>111</v>
      </c>
      <c r="I6762" s="152" t="s">
        <v>112</v>
      </c>
    </row>
    <row r="6763" customFormat="false" ht="12.75" hidden="false" customHeight="false" outlineLevel="0" collapsed="false">
      <c r="A6763" s="0" t="s">
        <v>59</v>
      </c>
      <c r="B6763" s="0" t="s">
        <v>113</v>
      </c>
      <c r="C6763" s="0" t="s">
        <v>108</v>
      </c>
      <c r="D6763" s="116" t="n">
        <v>44287</v>
      </c>
      <c r="E6763" s="0" t="n">
        <v>0.02</v>
      </c>
      <c r="F6763" s="0" t="n">
        <v>3133101</v>
      </c>
      <c r="G6763" s="151" t="s">
        <v>111</v>
      </c>
      <c r="H6763" s="151" t="s">
        <v>111</v>
      </c>
      <c r="I6763" s="152" t="s">
        <v>112</v>
      </c>
    </row>
    <row r="6764" customFormat="false" ht="12.75" hidden="false" customHeight="false" outlineLevel="0" collapsed="false">
      <c r="A6764" s="0" t="s">
        <v>60</v>
      </c>
      <c r="B6764" s="0" t="s">
        <v>110</v>
      </c>
      <c r="C6764" s="0" t="s">
        <v>108</v>
      </c>
      <c r="D6764" s="116" t="n">
        <v>44287</v>
      </c>
      <c r="E6764" s="0" t="n">
        <v>0.435</v>
      </c>
      <c r="F6764" s="0" t="n">
        <v>3133102</v>
      </c>
      <c r="G6764" s="151" t="s">
        <v>111</v>
      </c>
      <c r="H6764" s="151" t="s">
        <v>111</v>
      </c>
      <c r="I6764" s="152" t="s">
        <v>112</v>
      </c>
    </row>
    <row r="6765" customFormat="false" ht="12.75" hidden="false" customHeight="false" outlineLevel="0" collapsed="false">
      <c r="A6765" s="0" t="s">
        <v>60</v>
      </c>
      <c r="B6765" s="0" t="s">
        <v>113</v>
      </c>
      <c r="C6765" s="0" t="s">
        <v>108</v>
      </c>
      <c r="D6765" s="116" t="n">
        <v>44287</v>
      </c>
      <c r="E6765" s="0" t="n">
        <v>0.05</v>
      </c>
      <c r="F6765" s="0" t="n">
        <v>3133103</v>
      </c>
      <c r="G6765" s="151" t="s">
        <v>111</v>
      </c>
      <c r="H6765" s="151" t="s">
        <v>111</v>
      </c>
      <c r="I6765" s="152" t="s">
        <v>112</v>
      </c>
    </row>
    <row r="6766" customFormat="false" ht="12.75" hidden="false" customHeight="false" outlineLevel="0" collapsed="false">
      <c r="A6766" s="0" t="s">
        <v>61</v>
      </c>
      <c r="B6766" s="0" t="s">
        <v>110</v>
      </c>
      <c r="C6766" s="0" t="s">
        <v>108</v>
      </c>
      <c r="D6766" s="116" t="n">
        <v>44287</v>
      </c>
      <c r="E6766" s="0" t="n">
        <v>0.435</v>
      </c>
      <c r="F6766" s="0" t="n">
        <v>3133104</v>
      </c>
      <c r="G6766" s="151" t="s">
        <v>111</v>
      </c>
      <c r="H6766" s="151" t="s">
        <v>111</v>
      </c>
      <c r="I6766" s="152" t="s">
        <v>112</v>
      </c>
    </row>
    <row r="6767" customFormat="false" ht="12.75" hidden="false" customHeight="false" outlineLevel="0" collapsed="false">
      <c r="A6767" s="0" t="s">
        <v>61</v>
      </c>
      <c r="B6767" s="0" t="s">
        <v>113</v>
      </c>
      <c r="C6767" s="0" t="s">
        <v>108</v>
      </c>
      <c r="D6767" s="116" t="n">
        <v>44287</v>
      </c>
      <c r="E6767" s="0" t="n">
        <v>0.02</v>
      </c>
      <c r="F6767" s="0" t="n">
        <v>3133105</v>
      </c>
      <c r="G6767" s="151" t="s">
        <v>111</v>
      </c>
      <c r="H6767" s="151" t="s">
        <v>111</v>
      </c>
      <c r="I6767" s="152" t="s">
        <v>112</v>
      </c>
    </row>
    <row r="6768" customFormat="false" ht="12.75" hidden="false" customHeight="false" outlineLevel="0" collapsed="false">
      <c r="A6768" s="0" t="s">
        <v>62</v>
      </c>
      <c r="B6768" s="0" t="s">
        <v>110</v>
      </c>
      <c r="C6768" s="0" t="s">
        <v>108</v>
      </c>
      <c r="D6768" s="116" t="n">
        <v>44287</v>
      </c>
      <c r="E6768" s="0" t="n">
        <v>0.435</v>
      </c>
      <c r="F6768" s="0" t="n">
        <v>3133106</v>
      </c>
      <c r="G6768" s="151" t="s">
        <v>111</v>
      </c>
      <c r="H6768" s="151" t="s">
        <v>111</v>
      </c>
      <c r="I6768" s="152" t="s">
        <v>112</v>
      </c>
    </row>
    <row r="6769" customFormat="false" ht="12.75" hidden="false" customHeight="false" outlineLevel="0" collapsed="false">
      <c r="A6769" s="0" t="s">
        <v>62</v>
      </c>
      <c r="B6769" s="0" t="s">
        <v>113</v>
      </c>
      <c r="C6769" s="0" t="s">
        <v>108</v>
      </c>
      <c r="D6769" s="116" t="n">
        <v>44287</v>
      </c>
      <c r="E6769" s="0" t="n">
        <v>0.05</v>
      </c>
      <c r="F6769" s="0" t="n">
        <v>3133107</v>
      </c>
      <c r="G6769" s="151" t="s">
        <v>111</v>
      </c>
      <c r="H6769" s="151" t="s">
        <v>111</v>
      </c>
      <c r="I6769" s="152" t="s">
        <v>112</v>
      </c>
    </row>
    <row r="6770" customFormat="false" ht="12.75" hidden="false" customHeight="false" outlineLevel="0" collapsed="false">
      <c r="A6770" s="0" t="s">
        <v>49</v>
      </c>
      <c r="B6770" s="0" t="s">
        <v>110</v>
      </c>
      <c r="C6770" s="0" t="s">
        <v>108</v>
      </c>
      <c r="D6770" s="116" t="n">
        <v>44287</v>
      </c>
      <c r="E6770" s="0" t="n">
        <v>0.36</v>
      </c>
      <c r="F6770" s="0" t="n">
        <v>3133108</v>
      </c>
      <c r="G6770" s="151" t="s">
        <v>111</v>
      </c>
      <c r="H6770" s="151" t="s">
        <v>111</v>
      </c>
      <c r="I6770" s="152" t="s">
        <v>112</v>
      </c>
    </row>
    <row r="6771" customFormat="false" ht="12.75" hidden="false" customHeight="false" outlineLevel="0" collapsed="false">
      <c r="A6771" s="0" t="s">
        <v>49</v>
      </c>
      <c r="B6771" s="0" t="s">
        <v>113</v>
      </c>
      <c r="C6771" s="0" t="s">
        <v>108</v>
      </c>
      <c r="D6771" s="116" t="n">
        <v>44287</v>
      </c>
      <c r="E6771" s="0" t="n">
        <v>0.005</v>
      </c>
      <c r="F6771" s="0" t="n">
        <v>3133109</v>
      </c>
      <c r="G6771" s="151" t="s">
        <v>111</v>
      </c>
      <c r="H6771" s="151" t="s">
        <v>111</v>
      </c>
      <c r="I6771" s="152" t="s">
        <v>112</v>
      </c>
    </row>
    <row r="6772" customFormat="false" ht="12.75" hidden="false" customHeight="false" outlineLevel="0" collapsed="false">
      <c r="A6772" s="0" t="s">
        <v>50</v>
      </c>
      <c r="B6772" s="0" t="s">
        <v>110</v>
      </c>
      <c r="C6772" s="0" t="s">
        <v>108</v>
      </c>
      <c r="D6772" s="116" t="n">
        <v>44287</v>
      </c>
      <c r="E6772" s="0" t="n">
        <v>0.38</v>
      </c>
      <c r="F6772" s="0" t="n">
        <v>3133110</v>
      </c>
      <c r="G6772" s="151" t="s">
        <v>111</v>
      </c>
      <c r="H6772" s="151" t="s">
        <v>111</v>
      </c>
      <c r="I6772" s="152" t="s">
        <v>112</v>
      </c>
    </row>
    <row r="6773" customFormat="false" ht="12.75" hidden="false" customHeight="false" outlineLevel="0" collapsed="false">
      <c r="A6773" s="0" t="s">
        <v>50</v>
      </c>
      <c r="B6773" s="0" t="s">
        <v>113</v>
      </c>
      <c r="C6773" s="0" t="s">
        <v>108</v>
      </c>
      <c r="D6773" s="116" t="n">
        <v>44287</v>
      </c>
      <c r="E6773" s="0" t="n">
        <v>-0.085</v>
      </c>
      <c r="F6773" s="0" t="n">
        <v>3133111</v>
      </c>
      <c r="G6773" s="151" t="s">
        <v>111</v>
      </c>
      <c r="H6773" s="151" t="s">
        <v>111</v>
      </c>
      <c r="I6773" s="152" t="s">
        <v>112</v>
      </c>
    </row>
    <row r="6774" customFormat="false" ht="12.75" hidden="false" customHeight="false" outlineLevel="0" collapsed="false">
      <c r="A6774" s="0" t="s">
        <v>51</v>
      </c>
      <c r="B6774" s="0" t="s">
        <v>110</v>
      </c>
      <c r="C6774" s="0" t="s">
        <v>108</v>
      </c>
      <c r="D6774" s="116" t="n">
        <v>44287</v>
      </c>
      <c r="E6774" s="0" t="n">
        <v>0.38</v>
      </c>
      <c r="F6774" s="0" t="n">
        <v>3133112</v>
      </c>
      <c r="G6774" s="151" t="s">
        <v>111</v>
      </c>
      <c r="H6774" s="151" t="s">
        <v>111</v>
      </c>
      <c r="I6774" s="152" t="s">
        <v>112</v>
      </c>
    </row>
    <row r="6775" customFormat="false" ht="12.75" hidden="false" customHeight="false" outlineLevel="0" collapsed="false">
      <c r="A6775" s="0" t="s">
        <v>51</v>
      </c>
      <c r="B6775" s="0" t="s">
        <v>113</v>
      </c>
      <c r="C6775" s="0" t="s">
        <v>108</v>
      </c>
      <c r="D6775" s="116" t="n">
        <v>44287</v>
      </c>
      <c r="E6775" s="0" t="n">
        <v>0.02</v>
      </c>
      <c r="F6775" s="0" t="n">
        <v>3133113</v>
      </c>
      <c r="G6775" s="151" t="s">
        <v>111</v>
      </c>
      <c r="H6775" s="151" t="s">
        <v>111</v>
      </c>
      <c r="I6775" s="152" t="s">
        <v>112</v>
      </c>
    </row>
    <row r="6776" customFormat="false" ht="12.75" hidden="false" customHeight="false" outlineLevel="0" collapsed="false">
      <c r="A6776" s="0" t="s">
        <v>52</v>
      </c>
      <c r="B6776" s="0" t="s">
        <v>110</v>
      </c>
      <c r="C6776" s="0" t="s">
        <v>108</v>
      </c>
      <c r="D6776" s="116" t="n">
        <v>44287</v>
      </c>
      <c r="E6776" s="0" t="n">
        <v>0.38</v>
      </c>
      <c r="F6776" s="0" t="n">
        <v>3133114</v>
      </c>
      <c r="G6776" s="151" t="s">
        <v>111</v>
      </c>
      <c r="H6776" s="151" t="s">
        <v>111</v>
      </c>
      <c r="I6776" s="152" t="s">
        <v>112</v>
      </c>
    </row>
    <row r="6777" customFormat="false" ht="12.75" hidden="false" customHeight="false" outlineLevel="0" collapsed="false">
      <c r="A6777" s="0" t="s">
        <v>52</v>
      </c>
      <c r="B6777" s="0" t="s">
        <v>113</v>
      </c>
      <c r="C6777" s="0" t="s">
        <v>108</v>
      </c>
      <c r="D6777" s="116" t="n">
        <v>44287</v>
      </c>
      <c r="E6777" s="0" t="n">
        <v>-0.045</v>
      </c>
      <c r="F6777" s="0" t="n">
        <v>3133115</v>
      </c>
      <c r="G6777" s="151" t="s">
        <v>111</v>
      </c>
      <c r="H6777" s="151" t="s">
        <v>111</v>
      </c>
      <c r="I6777" s="152" t="s">
        <v>112</v>
      </c>
    </row>
    <row r="6778" customFormat="false" ht="12.75" hidden="false" customHeight="false" outlineLevel="0" collapsed="false">
      <c r="A6778" s="0" t="s">
        <v>17</v>
      </c>
      <c r="B6778" s="0" t="s">
        <v>110</v>
      </c>
      <c r="C6778" s="0" t="s">
        <v>108</v>
      </c>
      <c r="D6778" s="116" t="n">
        <v>44287</v>
      </c>
      <c r="E6778" s="0" t="n">
        <v>0</v>
      </c>
      <c r="F6778" s="0" t="n">
        <v>3133116</v>
      </c>
      <c r="G6778" s="151" t="s">
        <v>111</v>
      </c>
      <c r="H6778" s="151" t="s">
        <v>111</v>
      </c>
      <c r="I6778" s="152" t="s">
        <v>112</v>
      </c>
    </row>
    <row r="6779" customFormat="false" ht="12.75" hidden="false" customHeight="false" outlineLevel="0" collapsed="false">
      <c r="A6779" s="0" t="s">
        <v>17</v>
      </c>
      <c r="B6779" s="0" t="s">
        <v>113</v>
      </c>
      <c r="C6779" s="0" t="s">
        <v>108</v>
      </c>
      <c r="D6779" s="116" t="n">
        <v>44287</v>
      </c>
      <c r="E6779" s="0" t="n">
        <v>0</v>
      </c>
      <c r="F6779" s="0" t="n">
        <v>3133117</v>
      </c>
      <c r="G6779" s="151" t="s">
        <v>111</v>
      </c>
      <c r="H6779" s="151" t="s">
        <v>111</v>
      </c>
      <c r="I6779" s="152" t="s">
        <v>112</v>
      </c>
    </row>
    <row r="6780" customFormat="false" ht="12.75" hidden="false" customHeight="false" outlineLevel="0" collapsed="false">
      <c r="A6780" s="0" t="s">
        <v>18</v>
      </c>
      <c r="B6780" s="0" t="s">
        <v>110</v>
      </c>
      <c r="C6780" s="0" t="s">
        <v>108</v>
      </c>
      <c r="D6780" s="116" t="n">
        <v>44287</v>
      </c>
      <c r="E6780" s="0" t="n">
        <v>0</v>
      </c>
      <c r="F6780" s="0" t="n">
        <v>3133118</v>
      </c>
      <c r="G6780" s="151" t="s">
        <v>111</v>
      </c>
      <c r="H6780" s="151" t="s">
        <v>111</v>
      </c>
      <c r="I6780" s="152" t="s">
        <v>112</v>
      </c>
    </row>
    <row r="6781" customFormat="false" ht="12.75" hidden="false" customHeight="false" outlineLevel="0" collapsed="false">
      <c r="A6781" s="0" t="s">
        <v>18</v>
      </c>
      <c r="B6781" s="0" t="s">
        <v>113</v>
      </c>
      <c r="C6781" s="0" t="s">
        <v>108</v>
      </c>
      <c r="D6781" s="116" t="n">
        <v>44287</v>
      </c>
      <c r="E6781" s="0" t="n">
        <v>0</v>
      </c>
      <c r="F6781" s="0" t="n">
        <v>3133119</v>
      </c>
      <c r="G6781" s="151" t="s">
        <v>111</v>
      </c>
      <c r="H6781" s="151" t="s">
        <v>111</v>
      </c>
      <c r="I6781" s="152" t="s">
        <v>112</v>
      </c>
    </row>
    <row r="6782" customFormat="false" ht="12.75" hidden="false" customHeight="false" outlineLevel="0" collapsed="false">
      <c r="A6782" s="0" t="s">
        <v>19</v>
      </c>
      <c r="B6782" s="0" t="s">
        <v>110</v>
      </c>
      <c r="C6782" s="0" t="s">
        <v>108</v>
      </c>
      <c r="D6782" s="116" t="n">
        <v>44287</v>
      </c>
      <c r="E6782" s="0" t="n">
        <v>0</v>
      </c>
      <c r="F6782" s="0" t="n">
        <v>3133120</v>
      </c>
      <c r="G6782" s="151" t="s">
        <v>111</v>
      </c>
      <c r="H6782" s="151" t="s">
        <v>111</v>
      </c>
      <c r="I6782" s="152" t="s">
        <v>112</v>
      </c>
    </row>
    <row r="6783" customFormat="false" ht="12.75" hidden="false" customHeight="false" outlineLevel="0" collapsed="false">
      <c r="A6783" s="0" t="s">
        <v>19</v>
      </c>
      <c r="B6783" s="0" t="s">
        <v>113</v>
      </c>
      <c r="C6783" s="0" t="s">
        <v>108</v>
      </c>
      <c r="D6783" s="116" t="n">
        <v>44287</v>
      </c>
      <c r="E6783" s="0" t="n">
        <v>0</v>
      </c>
      <c r="F6783" s="0" t="n">
        <v>3133121</v>
      </c>
      <c r="G6783" s="151" t="s">
        <v>111</v>
      </c>
      <c r="H6783" s="151" t="s">
        <v>111</v>
      </c>
      <c r="I6783" s="152" t="s">
        <v>112</v>
      </c>
    </row>
    <row r="6784" customFormat="false" ht="12.75" hidden="false" customHeight="false" outlineLevel="0" collapsed="false">
      <c r="A6784" s="0" t="s">
        <v>21</v>
      </c>
      <c r="B6784" s="0" t="s">
        <v>110</v>
      </c>
      <c r="C6784" s="0" t="s">
        <v>108</v>
      </c>
      <c r="D6784" s="116" t="n">
        <v>44287</v>
      </c>
      <c r="E6784" s="0" t="n">
        <v>0</v>
      </c>
      <c r="F6784" s="0" t="n">
        <v>3133122</v>
      </c>
      <c r="G6784" s="151" t="s">
        <v>111</v>
      </c>
      <c r="H6784" s="151" t="s">
        <v>111</v>
      </c>
      <c r="I6784" s="152" t="s">
        <v>112</v>
      </c>
    </row>
    <row r="6785" customFormat="false" ht="12.75" hidden="false" customHeight="false" outlineLevel="0" collapsed="false">
      <c r="A6785" s="0" t="s">
        <v>21</v>
      </c>
      <c r="B6785" s="0" t="s">
        <v>113</v>
      </c>
      <c r="C6785" s="0" t="s">
        <v>108</v>
      </c>
      <c r="D6785" s="116" t="n">
        <v>44287</v>
      </c>
      <c r="E6785" s="0" t="n">
        <v>0</v>
      </c>
      <c r="F6785" s="0" t="n">
        <v>3133123</v>
      </c>
      <c r="G6785" s="151" t="s">
        <v>111</v>
      </c>
      <c r="H6785" s="151" t="s">
        <v>111</v>
      </c>
      <c r="I6785" s="152" t="s">
        <v>112</v>
      </c>
    </row>
    <row r="6786" customFormat="false" ht="12.75" hidden="false" customHeight="false" outlineLevel="0" collapsed="false">
      <c r="A6786" s="0" t="s">
        <v>73</v>
      </c>
      <c r="B6786" s="0" t="s">
        <v>80</v>
      </c>
      <c r="C6786" s="0" t="s">
        <v>108</v>
      </c>
      <c r="D6786" s="116" t="n">
        <v>44287</v>
      </c>
      <c r="E6786" s="0" t="n">
        <v>0.005</v>
      </c>
      <c r="F6786" s="0" t="n">
        <v>3133124</v>
      </c>
      <c r="G6786" s="151" t="s">
        <v>111</v>
      </c>
      <c r="H6786" s="151" t="s">
        <v>111</v>
      </c>
      <c r="I6786" s="152" t="s">
        <v>112</v>
      </c>
    </row>
    <row r="6787" customFormat="false" ht="12.75" hidden="false" customHeight="false" outlineLevel="0" collapsed="false">
      <c r="A6787" s="0" t="s">
        <v>74</v>
      </c>
      <c r="B6787" s="0" t="s">
        <v>80</v>
      </c>
      <c r="C6787" s="0" t="s">
        <v>108</v>
      </c>
      <c r="D6787" s="116" t="n">
        <v>44287</v>
      </c>
      <c r="E6787" s="0" t="n">
        <v>0.02</v>
      </c>
      <c r="F6787" s="0" t="n">
        <v>3133125</v>
      </c>
      <c r="G6787" s="151" t="s">
        <v>111</v>
      </c>
      <c r="H6787" s="151" t="s">
        <v>111</v>
      </c>
      <c r="I6787" s="152" t="s">
        <v>112</v>
      </c>
    </row>
    <row r="6788" customFormat="false" ht="12.75" hidden="false" customHeight="false" outlineLevel="0" collapsed="false">
      <c r="A6788" s="0" t="s">
        <v>75</v>
      </c>
      <c r="B6788" s="0" t="s">
        <v>80</v>
      </c>
      <c r="C6788" s="0" t="s">
        <v>108</v>
      </c>
      <c r="D6788" s="116" t="n">
        <v>44287</v>
      </c>
      <c r="E6788" s="0" t="n">
        <v>-0.045</v>
      </c>
      <c r="F6788" s="0" t="n">
        <v>3133126</v>
      </c>
      <c r="G6788" s="151" t="s">
        <v>111</v>
      </c>
      <c r="H6788" s="151" t="s">
        <v>111</v>
      </c>
      <c r="I6788" s="152" t="s">
        <v>112</v>
      </c>
    </row>
    <row r="6789" customFormat="false" ht="12.75" hidden="false" customHeight="false" outlineLevel="0" collapsed="false">
      <c r="A6789" s="0" t="s">
        <v>76</v>
      </c>
      <c r="B6789" s="0" t="s">
        <v>80</v>
      </c>
      <c r="C6789" s="0" t="s">
        <v>108</v>
      </c>
      <c r="D6789" s="116" t="n">
        <v>44287</v>
      </c>
      <c r="E6789" s="0" t="n">
        <v>0.02</v>
      </c>
      <c r="F6789" s="0" t="n">
        <v>3133127</v>
      </c>
      <c r="G6789" s="151" t="s">
        <v>111</v>
      </c>
      <c r="H6789" s="151" t="s">
        <v>111</v>
      </c>
      <c r="I6789" s="152" t="s">
        <v>112</v>
      </c>
    </row>
    <row r="6790" customFormat="false" ht="12.75" hidden="false" customHeight="false" outlineLevel="0" collapsed="false">
      <c r="A6790" s="0" t="s">
        <v>72</v>
      </c>
      <c r="B6790" s="0" t="s">
        <v>80</v>
      </c>
      <c r="C6790" s="0" t="s">
        <v>108</v>
      </c>
      <c r="D6790" s="116" t="n">
        <v>44287</v>
      </c>
      <c r="E6790" s="158" t="n">
        <v>44317</v>
      </c>
      <c r="F6790" s="0" t="n">
        <v>2756501</v>
      </c>
      <c r="G6790" s="151" t="s">
        <v>111</v>
      </c>
      <c r="H6790" s="151" t="s">
        <v>111</v>
      </c>
      <c r="I6790" s="152" t="s">
        <v>109</v>
      </c>
    </row>
    <row r="6791" customFormat="false" ht="12.75" hidden="false" customHeight="false" outlineLevel="0" collapsed="false">
      <c r="A6791" s="0" t="s">
        <v>59</v>
      </c>
      <c r="B6791" s="0" t="s">
        <v>110</v>
      </c>
      <c r="C6791" s="0" t="s">
        <v>108</v>
      </c>
      <c r="D6791" s="116" t="n">
        <v>44317</v>
      </c>
      <c r="E6791" s="0" t="n">
        <v>0.385</v>
      </c>
      <c r="F6791" s="0" t="n">
        <v>3133100</v>
      </c>
      <c r="G6791" s="151" t="s">
        <v>111</v>
      </c>
      <c r="H6791" s="151" t="s">
        <v>111</v>
      </c>
      <c r="I6791" s="152" t="s">
        <v>112</v>
      </c>
    </row>
    <row r="6792" customFormat="false" ht="12.75" hidden="false" customHeight="false" outlineLevel="0" collapsed="false">
      <c r="A6792" s="0" t="s">
        <v>59</v>
      </c>
      <c r="B6792" s="0" t="s">
        <v>113</v>
      </c>
      <c r="C6792" s="0" t="s">
        <v>108</v>
      </c>
      <c r="D6792" s="116" t="n">
        <v>44317</v>
      </c>
      <c r="E6792" s="0" t="n">
        <v>0.02</v>
      </c>
      <c r="F6792" s="0" t="n">
        <v>3133101</v>
      </c>
      <c r="G6792" s="151" t="s">
        <v>111</v>
      </c>
      <c r="H6792" s="151" t="s">
        <v>111</v>
      </c>
      <c r="I6792" s="152" t="s">
        <v>112</v>
      </c>
    </row>
    <row r="6793" customFormat="false" ht="12.75" hidden="false" customHeight="false" outlineLevel="0" collapsed="false">
      <c r="A6793" s="0" t="s">
        <v>60</v>
      </c>
      <c r="B6793" s="0" t="s">
        <v>110</v>
      </c>
      <c r="C6793" s="0" t="s">
        <v>108</v>
      </c>
      <c r="D6793" s="116" t="n">
        <v>44317</v>
      </c>
      <c r="E6793" s="0" t="n">
        <v>0.385</v>
      </c>
      <c r="F6793" s="0" t="n">
        <v>3133102</v>
      </c>
      <c r="G6793" s="151" t="s">
        <v>111</v>
      </c>
      <c r="H6793" s="151" t="s">
        <v>111</v>
      </c>
      <c r="I6793" s="152" t="s">
        <v>112</v>
      </c>
    </row>
    <row r="6794" customFormat="false" ht="12.75" hidden="false" customHeight="false" outlineLevel="0" collapsed="false">
      <c r="A6794" s="0" t="s">
        <v>60</v>
      </c>
      <c r="B6794" s="0" t="s">
        <v>113</v>
      </c>
      <c r="C6794" s="0" t="s">
        <v>108</v>
      </c>
      <c r="D6794" s="116" t="n">
        <v>44317</v>
      </c>
      <c r="E6794" s="0" t="n">
        <v>0.05</v>
      </c>
      <c r="F6794" s="0" t="n">
        <v>3133103</v>
      </c>
      <c r="G6794" s="151" t="s">
        <v>111</v>
      </c>
      <c r="H6794" s="151" t="s">
        <v>111</v>
      </c>
      <c r="I6794" s="152" t="s">
        <v>112</v>
      </c>
    </row>
    <row r="6795" customFormat="false" ht="12.75" hidden="false" customHeight="false" outlineLevel="0" collapsed="false">
      <c r="A6795" s="0" t="s">
        <v>61</v>
      </c>
      <c r="B6795" s="0" t="s">
        <v>110</v>
      </c>
      <c r="C6795" s="0" t="s">
        <v>108</v>
      </c>
      <c r="D6795" s="116" t="n">
        <v>44317</v>
      </c>
      <c r="E6795" s="0" t="n">
        <v>0.385</v>
      </c>
      <c r="F6795" s="0" t="n">
        <v>3133104</v>
      </c>
      <c r="G6795" s="151" t="s">
        <v>111</v>
      </c>
      <c r="H6795" s="151" t="s">
        <v>111</v>
      </c>
      <c r="I6795" s="152" t="s">
        <v>112</v>
      </c>
    </row>
    <row r="6796" customFormat="false" ht="12.75" hidden="false" customHeight="false" outlineLevel="0" collapsed="false">
      <c r="A6796" s="0" t="s">
        <v>61</v>
      </c>
      <c r="B6796" s="0" t="s">
        <v>113</v>
      </c>
      <c r="C6796" s="0" t="s">
        <v>108</v>
      </c>
      <c r="D6796" s="116" t="n">
        <v>44317</v>
      </c>
      <c r="E6796" s="0" t="n">
        <v>0.02</v>
      </c>
      <c r="F6796" s="0" t="n">
        <v>3133105</v>
      </c>
      <c r="G6796" s="151" t="s">
        <v>111</v>
      </c>
      <c r="H6796" s="151" t="s">
        <v>111</v>
      </c>
      <c r="I6796" s="152" t="s">
        <v>112</v>
      </c>
    </row>
    <row r="6797" customFormat="false" ht="12.75" hidden="false" customHeight="false" outlineLevel="0" collapsed="false">
      <c r="A6797" s="0" t="s">
        <v>62</v>
      </c>
      <c r="B6797" s="0" t="s">
        <v>110</v>
      </c>
      <c r="C6797" s="0" t="s">
        <v>108</v>
      </c>
      <c r="D6797" s="116" t="n">
        <v>44317</v>
      </c>
      <c r="E6797" s="0" t="n">
        <v>0.385</v>
      </c>
      <c r="F6797" s="0" t="n">
        <v>3133106</v>
      </c>
      <c r="G6797" s="151" t="s">
        <v>111</v>
      </c>
      <c r="H6797" s="151" t="s">
        <v>111</v>
      </c>
      <c r="I6797" s="152" t="s">
        <v>112</v>
      </c>
    </row>
    <row r="6798" customFormat="false" ht="12.75" hidden="false" customHeight="false" outlineLevel="0" collapsed="false">
      <c r="A6798" s="0" t="s">
        <v>62</v>
      </c>
      <c r="B6798" s="0" t="s">
        <v>113</v>
      </c>
      <c r="C6798" s="0" t="s">
        <v>108</v>
      </c>
      <c r="D6798" s="116" t="n">
        <v>44317</v>
      </c>
      <c r="E6798" s="0" t="n">
        <v>0.05</v>
      </c>
      <c r="F6798" s="0" t="n">
        <v>3133107</v>
      </c>
      <c r="G6798" s="151" t="s">
        <v>111</v>
      </c>
      <c r="H6798" s="151" t="s">
        <v>111</v>
      </c>
      <c r="I6798" s="152" t="s">
        <v>112</v>
      </c>
    </row>
    <row r="6799" customFormat="false" ht="12.75" hidden="false" customHeight="false" outlineLevel="0" collapsed="false">
      <c r="A6799" s="0" t="s">
        <v>49</v>
      </c>
      <c r="B6799" s="0" t="s">
        <v>110</v>
      </c>
      <c r="C6799" s="0" t="s">
        <v>108</v>
      </c>
      <c r="D6799" s="116" t="n">
        <v>44317</v>
      </c>
      <c r="E6799" s="0" t="n">
        <v>0.325</v>
      </c>
      <c r="F6799" s="0" t="n">
        <v>3133108</v>
      </c>
      <c r="G6799" s="151" t="s">
        <v>111</v>
      </c>
      <c r="H6799" s="151" t="s">
        <v>111</v>
      </c>
      <c r="I6799" s="152" t="s">
        <v>112</v>
      </c>
    </row>
    <row r="6800" customFormat="false" ht="12.75" hidden="false" customHeight="false" outlineLevel="0" collapsed="false">
      <c r="A6800" s="0" t="s">
        <v>49</v>
      </c>
      <c r="B6800" s="0" t="s">
        <v>113</v>
      </c>
      <c r="C6800" s="0" t="s">
        <v>108</v>
      </c>
      <c r="D6800" s="116" t="n">
        <v>44317</v>
      </c>
      <c r="E6800" s="0" t="n">
        <v>0.005</v>
      </c>
      <c r="F6800" s="0" t="n">
        <v>3133109</v>
      </c>
      <c r="G6800" s="151" t="s">
        <v>111</v>
      </c>
      <c r="H6800" s="151" t="s">
        <v>111</v>
      </c>
      <c r="I6800" s="152" t="s">
        <v>112</v>
      </c>
    </row>
    <row r="6801" customFormat="false" ht="12.75" hidden="false" customHeight="false" outlineLevel="0" collapsed="false">
      <c r="A6801" s="0" t="s">
        <v>50</v>
      </c>
      <c r="B6801" s="0" t="s">
        <v>110</v>
      </c>
      <c r="C6801" s="0" t="s">
        <v>108</v>
      </c>
      <c r="D6801" s="116" t="n">
        <v>44317</v>
      </c>
      <c r="E6801" s="0" t="n">
        <v>0.33</v>
      </c>
      <c r="F6801" s="0" t="n">
        <v>3133110</v>
      </c>
      <c r="G6801" s="151" t="s">
        <v>111</v>
      </c>
      <c r="H6801" s="151" t="s">
        <v>111</v>
      </c>
      <c r="I6801" s="152" t="s">
        <v>112</v>
      </c>
    </row>
    <row r="6802" customFormat="false" ht="12.75" hidden="false" customHeight="false" outlineLevel="0" collapsed="false">
      <c r="A6802" s="0" t="s">
        <v>50</v>
      </c>
      <c r="B6802" s="0" t="s">
        <v>113</v>
      </c>
      <c r="C6802" s="0" t="s">
        <v>108</v>
      </c>
      <c r="D6802" s="116" t="n">
        <v>44317</v>
      </c>
      <c r="E6802" s="0" t="n">
        <v>-0.065</v>
      </c>
      <c r="F6802" s="0" t="n">
        <v>3133111</v>
      </c>
      <c r="G6802" s="151" t="s">
        <v>111</v>
      </c>
      <c r="H6802" s="151" t="s">
        <v>111</v>
      </c>
      <c r="I6802" s="152" t="s">
        <v>112</v>
      </c>
    </row>
    <row r="6803" customFormat="false" ht="12.75" hidden="false" customHeight="false" outlineLevel="0" collapsed="false">
      <c r="A6803" s="0" t="s">
        <v>51</v>
      </c>
      <c r="B6803" s="0" t="s">
        <v>110</v>
      </c>
      <c r="C6803" s="0" t="s">
        <v>108</v>
      </c>
      <c r="D6803" s="116" t="n">
        <v>44317</v>
      </c>
      <c r="E6803" s="0" t="n">
        <v>0.33</v>
      </c>
      <c r="F6803" s="0" t="n">
        <v>3133112</v>
      </c>
      <c r="G6803" s="151" t="s">
        <v>111</v>
      </c>
      <c r="H6803" s="151" t="s">
        <v>111</v>
      </c>
      <c r="I6803" s="152" t="s">
        <v>112</v>
      </c>
    </row>
    <row r="6804" customFormat="false" ht="12.75" hidden="false" customHeight="false" outlineLevel="0" collapsed="false">
      <c r="A6804" s="0" t="s">
        <v>51</v>
      </c>
      <c r="B6804" s="0" t="s">
        <v>113</v>
      </c>
      <c r="C6804" s="0" t="s">
        <v>108</v>
      </c>
      <c r="D6804" s="116" t="n">
        <v>44317</v>
      </c>
      <c r="E6804" s="0" t="n">
        <v>0.02</v>
      </c>
      <c r="F6804" s="0" t="n">
        <v>3133113</v>
      </c>
      <c r="G6804" s="151" t="s">
        <v>111</v>
      </c>
      <c r="H6804" s="151" t="s">
        <v>111</v>
      </c>
      <c r="I6804" s="152" t="s">
        <v>112</v>
      </c>
    </row>
    <row r="6805" customFormat="false" ht="12.75" hidden="false" customHeight="false" outlineLevel="0" collapsed="false">
      <c r="A6805" s="0" t="s">
        <v>52</v>
      </c>
      <c r="B6805" s="0" t="s">
        <v>110</v>
      </c>
      <c r="C6805" s="0" t="s">
        <v>108</v>
      </c>
      <c r="D6805" s="116" t="n">
        <v>44317</v>
      </c>
      <c r="E6805" s="0" t="n">
        <v>0.33</v>
      </c>
      <c r="F6805" s="0" t="n">
        <v>3133114</v>
      </c>
      <c r="G6805" s="151" t="s">
        <v>111</v>
      </c>
      <c r="H6805" s="151" t="s">
        <v>111</v>
      </c>
      <c r="I6805" s="152" t="s">
        <v>112</v>
      </c>
    </row>
    <row r="6806" customFormat="false" ht="12.75" hidden="false" customHeight="false" outlineLevel="0" collapsed="false">
      <c r="A6806" s="0" t="s">
        <v>52</v>
      </c>
      <c r="B6806" s="0" t="s">
        <v>113</v>
      </c>
      <c r="C6806" s="0" t="s">
        <v>108</v>
      </c>
      <c r="D6806" s="116" t="n">
        <v>44317</v>
      </c>
      <c r="E6806" s="0" t="n">
        <v>-0.035</v>
      </c>
      <c r="F6806" s="0" t="n">
        <v>3133115</v>
      </c>
      <c r="G6806" s="151" t="s">
        <v>111</v>
      </c>
      <c r="H6806" s="151" t="s">
        <v>111</v>
      </c>
      <c r="I6806" s="152" t="s">
        <v>112</v>
      </c>
    </row>
    <row r="6807" customFormat="false" ht="12.75" hidden="false" customHeight="false" outlineLevel="0" collapsed="false">
      <c r="A6807" s="0" t="s">
        <v>17</v>
      </c>
      <c r="B6807" s="0" t="s">
        <v>110</v>
      </c>
      <c r="C6807" s="0" t="s">
        <v>108</v>
      </c>
      <c r="D6807" s="116" t="n">
        <v>44317</v>
      </c>
      <c r="E6807" s="0" t="n">
        <v>0</v>
      </c>
      <c r="F6807" s="0" t="n">
        <v>3133116</v>
      </c>
      <c r="G6807" s="151" t="s">
        <v>111</v>
      </c>
      <c r="H6807" s="151" t="s">
        <v>111</v>
      </c>
      <c r="I6807" s="152" t="s">
        <v>112</v>
      </c>
    </row>
    <row r="6808" customFormat="false" ht="12.75" hidden="false" customHeight="false" outlineLevel="0" collapsed="false">
      <c r="A6808" s="0" t="s">
        <v>17</v>
      </c>
      <c r="B6808" s="0" t="s">
        <v>113</v>
      </c>
      <c r="C6808" s="0" t="s">
        <v>108</v>
      </c>
      <c r="D6808" s="116" t="n">
        <v>44317</v>
      </c>
      <c r="E6808" s="0" t="n">
        <v>0</v>
      </c>
      <c r="F6808" s="0" t="n">
        <v>3133117</v>
      </c>
      <c r="G6808" s="151" t="s">
        <v>111</v>
      </c>
      <c r="H6808" s="151" t="s">
        <v>111</v>
      </c>
      <c r="I6808" s="152" t="s">
        <v>112</v>
      </c>
    </row>
    <row r="6809" customFormat="false" ht="12.75" hidden="false" customHeight="false" outlineLevel="0" collapsed="false">
      <c r="A6809" s="0" t="s">
        <v>18</v>
      </c>
      <c r="B6809" s="0" t="s">
        <v>110</v>
      </c>
      <c r="C6809" s="0" t="s">
        <v>108</v>
      </c>
      <c r="D6809" s="116" t="n">
        <v>44317</v>
      </c>
      <c r="E6809" s="0" t="n">
        <v>0</v>
      </c>
      <c r="F6809" s="0" t="n">
        <v>3133118</v>
      </c>
      <c r="G6809" s="151" t="s">
        <v>111</v>
      </c>
      <c r="H6809" s="151" t="s">
        <v>111</v>
      </c>
      <c r="I6809" s="152" t="s">
        <v>112</v>
      </c>
    </row>
    <row r="6810" customFormat="false" ht="12.75" hidden="false" customHeight="false" outlineLevel="0" collapsed="false">
      <c r="A6810" s="0" t="s">
        <v>18</v>
      </c>
      <c r="B6810" s="0" t="s">
        <v>113</v>
      </c>
      <c r="C6810" s="0" t="s">
        <v>108</v>
      </c>
      <c r="D6810" s="116" t="n">
        <v>44317</v>
      </c>
      <c r="E6810" s="0" t="n">
        <v>0</v>
      </c>
      <c r="F6810" s="0" t="n">
        <v>3133119</v>
      </c>
      <c r="G6810" s="151" t="s">
        <v>111</v>
      </c>
      <c r="H6810" s="151" t="s">
        <v>111</v>
      </c>
      <c r="I6810" s="152" t="s">
        <v>112</v>
      </c>
    </row>
    <row r="6811" customFormat="false" ht="12.75" hidden="false" customHeight="false" outlineLevel="0" collapsed="false">
      <c r="A6811" s="0" t="s">
        <v>19</v>
      </c>
      <c r="B6811" s="0" t="s">
        <v>110</v>
      </c>
      <c r="C6811" s="0" t="s">
        <v>108</v>
      </c>
      <c r="D6811" s="116" t="n">
        <v>44317</v>
      </c>
      <c r="E6811" s="0" t="n">
        <v>0</v>
      </c>
      <c r="F6811" s="0" t="n">
        <v>3133120</v>
      </c>
      <c r="G6811" s="151" t="s">
        <v>111</v>
      </c>
      <c r="H6811" s="151" t="s">
        <v>111</v>
      </c>
      <c r="I6811" s="152" t="s">
        <v>112</v>
      </c>
    </row>
    <row r="6812" customFormat="false" ht="12.75" hidden="false" customHeight="false" outlineLevel="0" collapsed="false">
      <c r="A6812" s="0" t="s">
        <v>19</v>
      </c>
      <c r="B6812" s="0" t="s">
        <v>113</v>
      </c>
      <c r="C6812" s="0" t="s">
        <v>108</v>
      </c>
      <c r="D6812" s="116" t="n">
        <v>44317</v>
      </c>
      <c r="E6812" s="0" t="n">
        <v>0</v>
      </c>
      <c r="F6812" s="0" t="n">
        <v>3133121</v>
      </c>
      <c r="G6812" s="151" t="s">
        <v>111</v>
      </c>
      <c r="H6812" s="151" t="s">
        <v>111</v>
      </c>
      <c r="I6812" s="152" t="s">
        <v>112</v>
      </c>
    </row>
    <row r="6813" customFormat="false" ht="12.75" hidden="false" customHeight="false" outlineLevel="0" collapsed="false">
      <c r="A6813" s="0" t="s">
        <v>21</v>
      </c>
      <c r="B6813" s="0" t="s">
        <v>110</v>
      </c>
      <c r="C6813" s="0" t="s">
        <v>108</v>
      </c>
      <c r="D6813" s="116" t="n">
        <v>44317</v>
      </c>
      <c r="E6813" s="0" t="n">
        <v>0</v>
      </c>
      <c r="F6813" s="0" t="n">
        <v>3133122</v>
      </c>
      <c r="G6813" s="151" t="s">
        <v>111</v>
      </c>
      <c r="H6813" s="151" t="s">
        <v>111</v>
      </c>
      <c r="I6813" s="152" t="s">
        <v>112</v>
      </c>
    </row>
    <row r="6814" customFormat="false" ht="12.75" hidden="false" customHeight="false" outlineLevel="0" collapsed="false">
      <c r="A6814" s="0" t="s">
        <v>21</v>
      </c>
      <c r="B6814" s="0" t="s">
        <v>113</v>
      </c>
      <c r="C6814" s="0" t="s">
        <v>108</v>
      </c>
      <c r="D6814" s="116" t="n">
        <v>44317</v>
      </c>
      <c r="E6814" s="0" t="n">
        <v>0</v>
      </c>
      <c r="F6814" s="0" t="n">
        <v>3133123</v>
      </c>
      <c r="G6814" s="151" t="s">
        <v>111</v>
      </c>
      <c r="H6814" s="151" t="s">
        <v>111</v>
      </c>
      <c r="I6814" s="152" t="s">
        <v>112</v>
      </c>
    </row>
    <row r="6815" customFormat="false" ht="12.75" hidden="false" customHeight="false" outlineLevel="0" collapsed="false">
      <c r="A6815" s="0" t="s">
        <v>73</v>
      </c>
      <c r="B6815" s="0" t="s">
        <v>80</v>
      </c>
      <c r="C6815" s="0" t="s">
        <v>108</v>
      </c>
      <c r="D6815" s="116" t="n">
        <v>44317</v>
      </c>
      <c r="E6815" s="0" t="n">
        <v>0.005</v>
      </c>
      <c r="F6815" s="0" t="n">
        <v>3133124</v>
      </c>
      <c r="G6815" s="151" t="s">
        <v>111</v>
      </c>
      <c r="H6815" s="151" t="s">
        <v>111</v>
      </c>
      <c r="I6815" s="152" t="s">
        <v>112</v>
      </c>
    </row>
    <row r="6816" customFormat="false" ht="12.75" hidden="false" customHeight="false" outlineLevel="0" collapsed="false">
      <c r="A6816" s="0" t="s">
        <v>74</v>
      </c>
      <c r="B6816" s="0" t="s">
        <v>80</v>
      </c>
      <c r="C6816" s="0" t="s">
        <v>108</v>
      </c>
      <c r="D6816" s="116" t="n">
        <v>44317</v>
      </c>
      <c r="E6816" s="0" t="n">
        <v>0.02</v>
      </c>
      <c r="F6816" s="0" t="n">
        <v>3133125</v>
      </c>
      <c r="G6816" s="151" t="s">
        <v>111</v>
      </c>
      <c r="H6816" s="151" t="s">
        <v>111</v>
      </c>
      <c r="I6816" s="152" t="s">
        <v>112</v>
      </c>
    </row>
    <row r="6817" customFormat="false" ht="12.75" hidden="false" customHeight="false" outlineLevel="0" collapsed="false">
      <c r="A6817" s="0" t="s">
        <v>75</v>
      </c>
      <c r="B6817" s="0" t="s">
        <v>80</v>
      </c>
      <c r="C6817" s="0" t="s">
        <v>108</v>
      </c>
      <c r="D6817" s="116" t="n">
        <v>44317</v>
      </c>
      <c r="E6817" s="0" t="n">
        <v>-0.035</v>
      </c>
      <c r="F6817" s="0" t="n">
        <v>3133126</v>
      </c>
      <c r="G6817" s="151" t="s">
        <v>111</v>
      </c>
      <c r="H6817" s="151" t="s">
        <v>111</v>
      </c>
      <c r="I6817" s="152" t="s">
        <v>112</v>
      </c>
    </row>
    <row r="6818" customFormat="false" ht="12.75" hidden="false" customHeight="false" outlineLevel="0" collapsed="false">
      <c r="A6818" s="0" t="s">
        <v>76</v>
      </c>
      <c r="B6818" s="0" t="s">
        <v>80</v>
      </c>
      <c r="C6818" s="0" t="s">
        <v>108</v>
      </c>
      <c r="D6818" s="116" t="n">
        <v>44317</v>
      </c>
      <c r="E6818" s="0" t="n">
        <v>0.02</v>
      </c>
      <c r="F6818" s="0" t="n">
        <v>3133127</v>
      </c>
      <c r="G6818" s="151" t="s">
        <v>111</v>
      </c>
      <c r="H6818" s="151" t="s">
        <v>111</v>
      </c>
      <c r="I6818" s="152" t="s">
        <v>112</v>
      </c>
    </row>
    <row r="6819" customFormat="false" ht="12.75" hidden="false" customHeight="false" outlineLevel="0" collapsed="false">
      <c r="A6819" s="0" t="s">
        <v>72</v>
      </c>
      <c r="B6819" s="0" t="s">
        <v>80</v>
      </c>
      <c r="C6819" s="0" t="s">
        <v>108</v>
      </c>
      <c r="D6819" s="116" t="n">
        <v>44317</v>
      </c>
      <c r="E6819" s="158" t="n">
        <v>44348</v>
      </c>
      <c r="F6819" s="0" t="n">
        <v>2756530</v>
      </c>
      <c r="G6819" s="151" t="s">
        <v>111</v>
      </c>
      <c r="H6819" s="151" t="s">
        <v>111</v>
      </c>
      <c r="I6819" s="152" t="s">
        <v>109</v>
      </c>
    </row>
    <row r="6820" customFormat="false" ht="12.75" hidden="false" customHeight="false" outlineLevel="0" collapsed="false">
      <c r="A6820" s="0" t="s">
        <v>59</v>
      </c>
      <c r="B6820" s="0" t="s">
        <v>110</v>
      </c>
      <c r="C6820" s="0" t="s">
        <v>108</v>
      </c>
      <c r="D6820" s="116" t="n">
        <v>44348</v>
      </c>
      <c r="E6820" s="0" t="n">
        <v>0.385</v>
      </c>
      <c r="F6820" s="0" t="n">
        <v>3133100</v>
      </c>
      <c r="G6820" s="151" t="s">
        <v>111</v>
      </c>
      <c r="H6820" s="151" t="s">
        <v>111</v>
      </c>
      <c r="I6820" s="152" t="s">
        <v>112</v>
      </c>
    </row>
    <row r="6821" customFormat="false" ht="12.75" hidden="false" customHeight="false" outlineLevel="0" collapsed="false">
      <c r="A6821" s="0" t="s">
        <v>59</v>
      </c>
      <c r="B6821" s="0" t="s">
        <v>113</v>
      </c>
      <c r="C6821" s="0" t="s">
        <v>108</v>
      </c>
      <c r="D6821" s="116" t="n">
        <v>44348</v>
      </c>
      <c r="E6821" s="0" t="n">
        <v>0.02</v>
      </c>
      <c r="F6821" s="0" t="n">
        <v>3133101</v>
      </c>
      <c r="G6821" s="151" t="s">
        <v>111</v>
      </c>
      <c r="H6821" s="151" t="s">
        <v>111</v>
      </c>
      <c r="I6821" s="152" t="s">
        <v>112</v>
      </c>
    </row>
    <row r="6822" customFormat="false" ht="12.75" hidden="false" customHeight="false" outlineLevel="0" collapsed="false">
      <c r="A6822" s="0" t="s">
        <v>60</v>
      </c>
      <c r="B6822" s="0" t="s">
        <v>110</v>
      </c>
      <c r="C6822" s="0" t="s">
        <v>108</v>
      </c>
      <c r="D6822" s="116" t="n">
        <v>44348</v>
      </c>
      <c r="E6822" s="0" t="n">
        <v>0.385</v>
      </c>
      <c r="F6822" s="0" t="n">
        <v>3133102</v>
      </c>
      <c r="G6822" s="151" t="s">
        <v>111</v>
      </c>
      <c r="H6822" s="151" t="s">
        <v>111</v>
      </c>
      <c r="I6822" s="152" t="s">
        <v>112</v>
      </c>
    </row>
    <row r="6823" customFormat="false" ht="12.75" hidden="false" customHeight="false" outlineLevel="0" collapsed="false">
      <c r="A6823" s="0" t="s">
        <v>60</v>
      </c>
      <c r="B6823" s="0" t="s">
        <v>113</v>
      </c>
      <c r="C6823" s="0" t="s">
        <v>108</v>
      </c>
      <c r="D6823" s="116" t="n">
        <v>44348</v>
      </c>
      <c r="E6823" s="0" t="n">
        <v>0.06</v>
      </c>
      <c r="F6823" s="0" t="n">
        <v>3133103</v>
      </c>
      <c r="G6823" s="151" t="s">
        <v>111</v>
      </c>
      <c r="H6823" s="151" t="s">
        <v>111</v>
      </c>
      <c r="I6823" s="152" t="s">
        <v>112</v>
      </c>
    </row>
    <row r="6824" customFormat="false" ht="12.75" hidden="false" customHeight="false" outlineLevel="0" collapsed="false">
      <c r="A6824" s="0" t="s">
        <v>61</v>
      </c>
      <c r="B6824" s="0" t="s">
        <v>110</v>
      </c>
      <c r="C6824" s="0" t="s">
        <v>108</v>
      </c>
      <c r="D6824" s="116" t="n">
        <v>44348</v>
      </c>
      <c r="E6824" s="0" t="n">
        <v>0.385</v>
      </c>
      <c r="F6824" s="0" t="n">
        <v>3133104</v>
      </c>
      <c r="G6824" s="151" t="s">
        <v>111</v>
      </c>
      <c r="H6824" s="151" t="s">
        <v>111</v>
      </c>
      <c r="I6824" s="152" t="s">
        <v>112</v>
      </c>
    </row>
    <row r="6825" customFormat="false" ht="12.75" hidden="false" customHeight="false" outlineLevel="0" collapsed="false">
      <c r="A6825" s="0" t="s">
        <v>61</v>
      </c>
      <c r="B6825" s="0" t="s">
        <v>113</v>
      </c>
      <c r="C6825" s="0" t="s">
        <v>108</v>
      </c>
      <c r="D6825" s="116" t="n">
        <v>44348</v>
      </c>
      <c r="E6825" s="0" t="n">
        <v>0.02</v>
      </c>
      <c r="F6825" s="0" t="n">
        <v>3133105</v>
      </c>
      <c r="G6825" s="151" t="s">
        <v>111</v>
      </c>
      <c r="H6825" s="151" t="s">
        <v>111</v>
      </c>
      <c r="I6825" s="152" t="s">
        <v>112</v>
      </c>
    </row>
    <row r="6826" customFormat="false" ht="12.75" hidden="false" customHeight="false" outlineLevel="0" collapsed="false">
      <c r="A6826" s="0" t="s">
        <v>62</v>
      </c>
      <c r="B6826" s="0" t="s">
        <v>110</v>
      </c>
      <c r="C6826" s="0" t="s">
        <v>108</v>
      </c>
      <c r="D6826" s="116" t="n">
        <v>44348</v>
      </c>
      <c r="E6826" s="0" t="n">
        <v>0.385</v>
      </c>
      <c r="F6826" s="0" t="n">
        <v>3133106</v>
      </c>
      <c r="G6826" s="151" t="s">
        <v>111</v>
      </c>
      <c r="H6826" s="151" t="s">
        <v>111</v>
      </c>
      <c r="I6826" s="152" t="s">
        <v>112</v>
      </c>
    </row>
    <row r="6827" customFormat="false" ht="12.75" hidden="false" customHeight="false" outlineLevel="0" collapsed="false">
      <c r="A6827" s="0" t="s">
        <v>62</v>
      </c>
      <c r="B6827" s="0" t="s">
        <v>113</v>
      </c>
      <c r="C6827" s="0" t="s">
        <v>108</v>
      </c>
      <c r="D6827" s="116" t="n">
        <v>44348</v>
      </c>
      <c r="E6827" s="0" t="n">
        <v>0.06</v>
      </c>
      <c r="F6827" s="0" t="n">
        <v>3133107</v>
      </c>
      <c r="G6827" s="151" t="s">
        <v>111</v>
      </c>
      <c r="H6827" s="151" t="s">
        <v>111</v>
      </c>
      <c r="I6827" s="152" t="s">
        <v>112</v>
      </c>
    </row>
    <row r="6828" customFormat="false" ht="12.75" hidden="false" customHeight="false" outlineLevel="0" collapsed="false">
      <c r="A6828" s="0" t="s">
        <v>49</v>
      </c>
      <c r="B6828" s="0" t="s">
        <v>110</v>
      </c>
      <c r="C6828" s="0" t="s">
        <v>108</v>
      </c>
      <c r="D6828" s="116" t="n">
        <v>44348</v>
      </c>
      <c r="E6828" s="0" t="n">
        <v>0.335</v>
      </c>
      <c r="F6828" s="0" t="n">
        <v>3133108</v>
      </c>
      <c r="G6828" s="151" t="s">
        <v>111</v>
      </c>
      <c r="H6828" s="151" t="s">
        <v>111</v>
      </c>
      <c r="I6828" s="152" t="s">
        <v>112</v>
      </c>
    </row>
    <row r="6829" customFormat="false" ht="12.75" hidden="false" customHeight="false" outlineLevel="0" collapsed="false">
      <c r="A6829" s="0" t="s">
        <v>49</v>
      </c>
      <c r="B6829" s="0" t="s">
        <v>113</v>
      </c>
      <c r="C6829" s="0" t="s">
        <v>108</v>
      </c>
      <c r="D6829" s="116" t="n">
        <v>44348</v>
      </c>
      <c r="E6829" s="0" t="n">
        <v>0.005</v>
      </c>
      <c r="F6829" s="0" t="n">
        <v>3133109</v>
      </c>
      <c r="G6829" s="151" t="s">
        <v>111</v>
      </c>
      <c r="H6829" s="151" t="s">
        <v>111</v>
      </c>
      <c r="I6829" s="152" t="s">
        <v>112</v>
      </c>
    </row>
    <row r="6830" customFormat="false" ht="12.75" hidden="false" customHeight="false" outlineLevel="0" collapsed="false">
      <c r="A6830" s="0" t="s">
        <v>50</v>
      </c>
      <c r="B6830" s="0" t="s">
        <v>110</v>
      </c>
      <c r="C6830" s="0" t="s">
        <v>108</v>
      </c>
      <c r="D6830" s="116" t="n">
        <v>44348</v>
      </c>
      <c r="E6830" s="0" t="n">
        <v>0.37</v>
      </c>
      <c r="F6830" s="0" t="n">
        <v>3133110</v>
      </c>
      <c r="G6830" s="151" t="s">
        <v>111</v>
      </c>
      <c r="H6830" s="151" t="s">
        <v>111</v>
      </c>
      <c r="I6830" s="152" t="s">
        <v>112</v>
      </c>
    </row>
    <row r="6831" customFormat="false" ht="12.75" hidden="false" customHeight="false" outlineLevel="0" collapsed="false">
      <c r="A6831" s="0" t="s">
        <v>50</v>
      </c>
      <c r="B6831" s="0" t="s">
        <v>113</v>
      </c>
      <c r="C6831" s="0" t="s">
        <v>108</v>
      </c>
      <c r="D6831" s="116" t="n">
        <v>44348</v>
      </c>
      <c r="E6831" s="0" t="n">
        <v>-0.055</v>
      </c>
      <c r="F6831" s="0" t="n">
        <v>3133111</v>
      </c>
      <c r="G6831" s="151" t="s">
        <v>111</v>
      </c>
      <c r="H6831" s="151" t="s">
        <v>111</v>
      </c>
      <c r="I6831" s="152" t="s">
        <v>112</v>
      </c>
    </row>
    <row r="6832" customFormat="false" ht="12.75" hidden="false" customHeight="false" outlineLevel="0" collapsed="false">
      <c r="A6832" s="0" t="s">
        <v>51</v>
      </c>
      <c r="B6832" s="0" t="s">
        <v>110</v>
      </c>
      <c r="C6832" s="0" t="s">
        <v>108</v>
      </c>
      <c r="D6832" s="116" t="n">
        <v>44348</v>
      </c>
      <c r="E6832" s="0" t="n">
        <v>0.37</v>
      </c>
      <c r="F6832" s="0" t="n">
        <v>3133112</v>
      </c>
      <c r="G6832" s="151" t="s">
        <v>111</v>
      </c>
      <c r="H6832" s="151" t="s">
        <v>111</v>
      </c>
      <c r="I6832" s="152" t="s">
        <v>112</v>
      </c>
    </row>
    <row r="6833" customFormat="false" ht="12.75" hidden="false" customHeight="false" outlineLevel="0" collapsed="false">
      <c r="A6833" s="0" t="s">
        <v>51</v>
      </c>
      <c r="B6833" s="0" t="s">
        <v>113</v>
      </c>
      <c r="C6833" s="0" t="s">
        <v>108</v>
      </c>
      <c r="D6833" s="116" t="n">
        <v>44348</v>
      </c>
      <c r="E6833" s="0" t="n">
        <v>0.035</v>
      </c>
      <c r="F6833" s="0" t="n">
        <v>3133113</v>
      </c>
      <c r="G6833" s="151" t="s">
        <v>111</v>
      </c>
      <c r="H6833" s="151" t="s">
        <v>111</v>
      </c>
      <c r="I6833" s="152" t="s">
        <v>112</v>
      </c>
    </row>
    <row r="6834" customFormat="false" ht="12.75" hidden="false" customHeight="false" outlineLevel="0" collapsed="false">
      <c r="A6834" s="0" t="s">
        <v>52</v>
      </c>
      <c r="B6834" s="0" t="s">
        <v>110</v>
      </c>
      <c r="C6834" s="0" t="s">
        <v>108</v>
      </c>
      <c r="D6834" s="116" t="n">
        <v>44348</v>
      </c>
      <c r="E6834" s="0" t="n">
        <v>0.37</v>
      </c>
      <c r="F6834" s="0" t="n">
        <v>3133114</v>
      </c>
      <c r="G6834" s="151" t="s">
        <v>111</v>
      </c>
      <c r="H6834" s="151" t="s">
        <v>111</v>
      </c>
      <c r="I6834" s="152" t="s">
        <v>112</v>
      </c>
    </row>
    <row r="6835" customFormat="false" ht="12.75" hidden="false" customHeight="false" outlineLevel="0" collapsed="false">
      <c r="A6835" s="0" t="s">
        <v>52</v>
      </c>
      <c r="B6835" s="0" t="s">
        <v>113</v>
      </c>
      <c r="C6835" s="0" t="s">
        <v>108</v>
      </c>
      <c r="D6835" s="116" t="n">
        <v>44348</v>
      </c>
      <c r="E6835" s="0" t="n">
        <v>-0.035</v>
      </c>
      <c r="F6835" s="0" t="n">
        <v>3133115</v>
      </c>
      <c r="G6835" s="151" t="s">
        <v>111</v>
      </c>
      <c r="H6835" s="151" t="s">
        <v>111</v>
      </c>
      <c r="I6835" s="152" t="s">
        <v>112</v>
      </c>
    </row>
    <row r="6836" customFormat="false" ht="12.75" hidden="false" customHeight="false" outlineLevel="0" collapsed="false">
      <c r="A6836" s="0" t="s">
        <v>17</v>
      </c>
      <c r="B6836" s="0" t="s">
        <v>110</v>
      </c>
      <c r="C6836" s="0" t="s">
        <v>108</v>
      </c>
      <c r="D6836" s="116" t="n">
        <v>44348</v>
      </c>
      <c r="E6836" s="0" t="n">
        <v>0</v>
      </c>
      <c r="F6836" s="0" t="n">
        <v>3133116</v>
      </c>
      <c r="G6836" s="151" t="s">
        <v>111</v>
      </c>
      <c r="H6836" s="151" t="s">
        <v>111</v>
      </c>
      <c r="I6836" s="152" t="s">
        <v>112</v>
      </c>
    </row>
    <row r="6837" customFormat="false" ht="12.75" hidden="false" customHeight="false" outlineLevel="0" collapsed="false">
      <c r="A6837" s="0" t="s">
        <v>17</v>
      </c>
      <c r="B6837" s="0" t="s">
        <v>113</v>
      </c>
      <c r="C6837" s="0" t="s">
        <v>108</v>
      </c>
      <c r="D6837" s="116" t="n">
        <v>44348</v>
      </c>
      <c r="E6837" s="0" t="n">
        <v>0</v>
      </c>
      <c r="F6837" s="0" t="n">
        <v>3133117</v>
      </c>
      <c r="G6837" s="151" t="s">
        <v>111</v>
      </c>
      <c r="H6837" s="151" t="s">
        <v>111</v>
      </c>
      <c r="I6837" s="152" t="s">
        <v>112</v>
      </c>
    </row>
    <row r="6838" customFormat="false" ht="12.75" hidden="false" customHeight="false" outlineLevel="0" collapsed="false">
      <c r="A6838" s="0" t="s">
        <v>18</v>
      </c>
      <c r="B6838" s="0" t="s">
        <v>110</v>
      </c>
      <c r="C6838" s="0" t="s">
        <v>108</v>
      </c>
      <c r="D6838" s="116" t="n">
        <v>44348</v>
      </c>
      <c r="E6838" s="0" t="n">
        <v>0</v>
      </c>
      <c r="F6838" s="0" t="n">
        <v>3133118</v>
      </c>
      <c r="G6838" s="151" t="s">
        <v>111</v>
      </c>
      <c r="H6838" s="151" t="s">
        <v>111</v>
      </c>
      <c r="I6838" s="152" t="s">
        <v>112</v>
      </c>
    </row>
    <row r="6839" customFormat="false" ht="12.75" hidden="false" customHeight="false" outlineLevel="0" collapsed="false">
      <c r="A6839" s="0" t="s">
        <v>18</v>
      </c>
      <c r="B6839" s="0" t="s">
        <v>113</v>
      </c>
      <c r="C6839" s="0" t="s">
        <v>108</v>
      </c>
      <c r="D6839" s="116" t="n">
        <v>44348</v>
      </c>
      <c r="E6839" s="0" t="n">
        <v>0</v>
      </c>
      <c r="F6839" s="0" t="n">
        <v>3133119</v>
      </c>
      <c r="G6839" s="151" t="s">
        <v>111</v>
      </c>
      <c r="H6839" s="151" t="s">
        <v>111</v>
      </c>
      <c r="I6839" s="152" t="s">
        <v>112</v>
      </c>
    </row>
    <row r="6840" customFormat="false" ht="12.75" hidden="false" customHeight="false" outlineLevel="0" collapsed="false">
      <c r="A6840" s="0" t="s">
        <v>19</v>
      </c>
      <c r="B6840" s="0" t="s">
        <v>110</v>
      </c>
      <c r="C6840" s="0" t="s">
        <v>108</v>
      </c>
      <c r="D6840" s="116" t="n">
        <v>44348</v>
      </c>
      <c r="E6840" s="0" t="n">
        <v>0</v>
      </c>
      <c r="F6840" s="0" t="n">
        <v>3133120</v>
      </c>
      <c r="G6840" s="151" t="s">
        <v>111</v>
      </c>
      <c r="H6840" s="151" t="s">
        <v>111</v>
      </c>
      <c r="I6840" s="152" t="s">
        <v>112</v>
      </c>
    </row>
    <row r="6841" customFormat="false" ht="12.75" hidden="false" customHeight="false" outlineLevel="0" collapsed="false">
      <c r="A6841" s="0" t="s">
        <v>19</v>
      </c>
      <c r="B6841" s="0" t="s">
        <v>113</v>
      </c>
      <c r="C6841" s="0" t="s">
        <v>108</v>
      </c>
      <c r="D6841" s="116" t="n">
        <v>44348</v>
      </c>
      <c r="E6841" s="0" t="n">
        <v>0</v>
      </c>
      <c r="F6841" s="0" t="n">
        <v>3133121</v>
      </c>
      <c r="G6841" s="151" t="s">
        <v>111</v>
      </c>
      <c r="H6841" s="151" t="s">
        <v>111</v>
      </c>
      <c r="I6841" s="152" t="s">
        <v>112</v>
      </c>
    </row>
    <row r="6842" customFormat="false" ht="12.75" hidden="false" customHeight="false" outlineLevel="0" collapsed="false">
      <c r="A6842" s="0" t="s">
        <v>21</v>
      </c>
      <c r="B6842" s="0" t="s">
        <v>110</v>
      </c>
      <c r="C6842" s="0" t="s">
        <v>108</v>
      </c>
      <c r="D6842" s="116" t="n">
        <v>44348</v>
      </c>
      <c r="E6842" s="0" t="n">
        <v>0</v>
      </c>
      <c r="F6842" s="0" t="n">
        <v>3133122</v>
      </c>
      <c r="G6842" s="151" t="s">
        <v>111</v>
      </c>
      <c r="H6842" s="151" t="s">
        <v>111</v>
      </c>
      <c r="I6842" s="152" t="s">
        <v>112</v>
      </c>
    </row>
    <row r="6843" customFormat="false" ht="12.75" hidden="false" customHeight="false" outlineLevel="0" collapsed="false">
      <c r="A6843" s="0" t="s">
        <v>21</v>
      </c>
      <c r="B6843" s="0" t="s">
        <v>113</v>
      </c>
      <c r="C6843" s="0" t="s">
        <v>108</v>
      </c>
      <c r="D6843" s="116" t="n">
        <v>44348</v>
      </c>
      <c r="E6843" s="0" t="n">
        <v>0</v>
      </c>
      <c r="F6843" s="0" t="n">
        <v>3133123</v>
      </c>
      <c r="G6843" s="151" t="s">
        <v>111</v>
      </c>
      <c r="H6843" s="151" t="s">
        <v>111</v>
      </c>
      <c r="I6843" s="152" t="s">
        <v>112</v>
      </c>
    </row>
    <row r="6844" customFormat="false" ht="12.75" hidden="false" customHeight="false" outlineLevel="0" collapsed="false">
      <c r="A6844" s="0" t="s">
        <v>73</v>
      </c>
      <c r="B6844" s="0" t="s">
        <v>80</v>
      </c>
      <c r="C6844" s="0" t="s">
        <v>108</v>
      </c>
      <c r="D6844" s="116" t="n">
        <v>44348</v>
      </c>
      <c r="E6844" s="0" t="n">
        <v>0.005</v>
      </c>
      <c r="F6844" s="0" t="n">
        <v>3133124</v>
      </c>
      <c r="G6844" s="151" t="s">
        <v>111</v>
      </c>
      <c r="H6844" s="151" t="s">
        <v>111</v>
      </c>
      <c r="I6844" s="152" t="s">
        <v>112</v>
      </c>
    </row>
    <row r="6845" customFormat="false" ht="12.75" hidden="false" customHeight="false" outlineLevel="0" collapsed="false">
      <c r="A6845" s="0" t="s">
        <v>74</v>
      </c>
      <c r="B6845" s="0" t="s">
        <v>80</v>
      </c>
      <c r="C6845" s="0" t="s">
        <v>108</v>
      </c>
      <c r="D6845" s="116" t="n">
        <v>44348</v>
      </c>
      <c r="E6845" s="0" t="n">
        <v>0.035</v>
      </c>
      <c r="F6845" s="0" t="n">
        <v>3133125</v>
      </c>
      <c r="G6845" s="151" t="s">
        <v>111</v>
      </c>
      <c r="H6845" s="151" t="s">
        <v>111</v>
      </c>
      <c r="I6845" s="152" t="s">
        <v>112</v>
      </c>
    </row>
    <row r="6846" customFormat="false" ht="12.75" hidden="false" customHeight="false" outlineLevel="0" collapsed="false">
      <c r="A6846" s="0" t="s">
        <v>75</v>
      </c>
      <c r="B6846" s="0" t="s">
        <v>80</v>
      </c>
      <c r="C6846" s="0" t="s">
        <v>108</v>
      </c>
      <c r="D6846" s="116" t="n">
        <v>44348</v>
      </c>
      <c r="E6846" s="0" t="n">
        <v>-0.035</v>
      </c>
      <c r="F6846" s="0" t="n">
        <v>3133126</v>
      </c>
      <c r="G6846" s="151" t="s">
        <v>111</v>
      </c>
      <c r="H6846" s="151" t="s">
        <v>111</v>
      </c>
      <c r="I6846" s="152" t="s">
        <v>112</v>
      </c>
    </row>
    <row r="6847" customFormat="false" ht="12.75" hidden="false" customHeight="false" outlineLevel="0" collapsed="false">
      <c r="A6847" s="0" t="s">
        <v>76</v>
      </c>
      <c r="B6847" s="0" t="s">
        <v>80</v>
      </c>
      <c r="C6847" s="0" t="s">
        <v>108</v>
      </c>
      <c r="D6847" s="116" t="n">
        <v>44348</v>
      </c>
      <c r="E6847" s="0" t="n">
        <v>0.035</v>
      </c>
      <c r="F6847" s="0" t="n">
        <v>3133127</v>
      </c>
      <c r="G6847" s="151" t="s">
        <v>111</v>
      </c>
      <c r="H6847" s="151" t="s">
        <v>111</v>
      </c>
      <c r="I6847" s="152" t="s">
        <v>112</v>
      </c>
    </row>
    <row r="6848" customFormat="false" ht="12.75" hidden="false" customHeight="false" outlineLevel="0" collapsed="false">
      <c r="A6848" s="0" t="s">
        <v>72</v>
      </c>
      <c r="B6848" s="0" t="s">
        <v>80</v>
      </c>
      <c r="C6848" s="0" t="s">
        <v>108</v>
      </c>
      <c r="D6848" s="116" t="n">
        <v>44348</v>
      </c>
      <c r="E6848" s="158" t="n">
        <v>44378</v>
      </c>
      <c r="F6848" s="0" t="n">
        <v>2756508</v>
      </c>
      <c r="G6848" s="151" t="s">
        <v>111</v>
      </c>
      <c r="H6848" s="151" t="s">
        <v>111</v>
      </c>
      <c r="I6848" s="152" t="s">
        <v>109</v>
      </c>
    </row>
    <row r="6849" customFormat="false" ht="12.75" hidden="false" customHeight="false" outlineLevel="0" collapsed="false">
      <c r="A6849" s="0" t="s">
        <v>59</v>
      </c>
      <c r="B6849" s="0" t="s">
        <v>110</v>
      </c>
      <c r="C6849" s="0" t="s">
        <v>108</v>
      </c>
      <c r="D6849" s="116" t="n">
        <v>44378</v>
      </c>
      <c r="E6849" s="0" t="n">
        <v>0.3975</v>
      </c>
      <c r="F6849" s="0" t="n">
        <v>3133100</v>
      </c>
      <c r="G6849" s="151" t="s">
        <v>111</v>
      </c>
      <c r="H6849" s="151" t="s">
        <v>111</v>
      </c>
      <c r="I6849" s="152" t="s">
        <v>112</v>
      </c>
    </row>
    <row r="6850" customFormat="false" ht="12.75" hidden="false" customHeight="false" outlineLevel="0" collapsed="false">
      <c r="A6850" s="0" t="s">
        <v>59</v>
      </c>
      <c r="B6850" s="0" t="s">
        <v>113</v>
      </c>
      <c r="C6850" s="0" t="s">
        <v>108</v>
      </c>
      <c r="D6850" s="116" t="n">
        <v>44378</v>
      </c>
      <c r="E6850" s="0" t="n">
        <v>0.02</v>
      </c>
      <c r="F6850" s="0" t="n">
        <v>3133101</v>
      </c>
      <c r="G6850" s="151" t="s">
        <v>111</v>
      </c>
      <c r="H6850" s="151" t="s">
        <v>111</v>
      </c>
      <c r="I6850" s="152" t="s">
        <v>112</v>
      </c>
    </row>
    <row r="6851" customFormat="false" ht="12.75" hidden="false" customHeight="false" outlineLevel="0" collapsed="false">
      <c r="A6851" s="0" t="s">
        <v>60</v>
      </c>
      <c r="B6851" s="0" t="s">
        <v>110</v>
      </c>
      <c r="C6851" s="0" t="s">
        <v>108</v>
      </c>
      <c r="D6851" s="116" t="n">
        <v>44378</v>
      </c>
      <c r="E6851" s="0" t="n">
        <v>0.3975</v>
      </c>
      <c r="F6851" s="0" t="n">
        <v>3133102</v>
      </c>
      <c r="G6851" s="151" t="s">
        <v>111</v>
      </c>
      <c r="H6851" s="151" t="s">
        <v>111</v>
      </c>
      <c r="I6851" s="152" t="s">
        <v>112</v>
      </c>
    </row>
    <row r="6852" customFormat="false" ht="12.75" hidden="false" customHeight="false" outlineLevel="0" collapsed="false">
      <c r="A6852" s="0" t="s">
        <v>60</v>
      </c>
      <c r="B6852" s="0" t="s">
        <v>113</v>
      </c>
      <c r="C6852" s="0" t="s">
        <v>108</v>
      </c>
      <c r="D6852" s="116" t="n">
        <v>44378</v>
      </c>
      <c r="E6852" s="0" t="n">
        <v>0.07</v>
      </c>
      <c r="F6852" s="0" t="n">
        <v>3133103</v>
      </c>
      <c r="G6852" s="151" t="s">
        <v>111</v>
      </c>
      <c r="H6852" s="151" t="s">
        <v>111</v>
      </c>
      <c r="I6852" s="152" t="s">
        <v>112</v>
      </c>
    </row>
    <row r="6853" customFormat="false" ht="12.75" hidden="false" customHeight="false" outlineLevel="0" collapsed="false">
      <c r="A6853" s="0" t="s">
        <v>61</v>
      </c>
      <c r="B6853" s="0" t="s">
        <v>110</v>
      </c>
      <c r="C6853" s="0" t="s">
        <v>108</v>
      </c>
      <c r="D6853" s="116" t="n">
        <v>44378</v>
      </c>
      <c r="E6853" s="0" t="n">
        <v>0.3975</v>
      </c>
      <c r="F6853" s="0" t="n">
        <v>3133104</v>
      </c>
      <c r="G6853" s="151" t="s">
        <v>111</v>
      </c>
      <c r="H6853" s="151" t="s">
        <v>111</v>
      </c>
      <c r="I6853" s="152" t="s">
        <v>112</v>
      </c>
    </row>
    <row r="6854" customFormat="false" ht="12.75" hidden="false" customHeight="false" outlineLevel="0" collapsed="false">
      <c r="A6854" s="0" t="s">
        <v>61</v>
      </c>
      <c r="B6854" s="0" t="s">
        <v>113</v>
      </c>
      <c r="C6854" s="0" t="s">
        <v>108</v>
      </c>
      <c r="D6854" s="116" t="n">
        <v>44378</v>
      </c>
      <c r="E6854" s="0" t="n">
        <v>0.02</v>
      </c>
      <c r="F6854" s="0" t="n">
        <v>3133105</v>
      </c>
      <c r="G6854" s="151" t="s">
        <v>111</v>
      </c>
      <c r="H6854" s="151" t="s">
        <v>111</v>
      </c>
      <c r="I6854" s="152" t="s">
        <v>112</v>
      </c>
    </row>
    <row r="6855" customFormat="false" ht="12.75" hidden="false" customHeight="false" outlineLevel="0" collapsed="false">
      <c r="A6855" s="0" t="s">
        <v>62</v>
      </c>
      <c r="B6855" s="0" t="s">
        <v>110</v>
      </c>
      <c r="C6855" s="0" t="s">
        <v>108</v>
      </c>
      <c r="D6855" s="116" t="n">
        <v>44378</v>
      </c>
      <c r="E6855" s="0" t="n">
        <v>0.3975</v>
      </c>
      <c r="F6855" s="0" t="n">
        <v>3133106</v>
      </c>
      <c r="G6855" s="151" t="s">
        <v>111</v>
      </c>
      <c r="H6855" s="151" t="s">
        <v>111</v>
      </c>
      <c r="I6855" s="152" t="s">
        <v>112</v>
      </c>
    </row>
    <row r="6856" customFormat="false" ht="12.75" hidden="false" customHeight="false" outlineLevel="0" collapsed="false">
      <c r="A6856" s="0" t="s">
        <v>62</v>
      </c>
      <c r="B6856" s="0" t="s">
        <v>113</v>
      </c>
      <c r="C6856" s="0" t="s">
        <v>108</v>
      </c>
      <c r="D6856" s="116" t="n">
        <v>44378</v>
      </c>
      <c r="E6856" s="0" t="n">
        <v>0.07</v>
      </c>
      <c r="F6856" s="0" t="n">
        <v>3133107</v>
      </c>
      <c r="G6856" s="151" t="s">
        <v>111</v>
      </c>
      <c r="H6856" s="151" t="s">
        <v>111</v>
      </c>
      <c r="I6856" s="152" t="s">
        <v>112</v>
      </c>
    </row>
    <row r="6857" customFormat="false" ht="12.75" hidden="false" customHeight="false" outlineLevel="0" collapsed="false">
      <c r="A6857" s="0" t="s">
        <v>49</v>
      </c>
      <c r="B6857" s="0" t="s">
        <v>110</v>
      </c>
      <c r="C6857" s="0" t="s">
        <v>108</v>
      </c>
      <c r="D6857" s="116" t="n">
        <v>44378</v>
      </c>
      <c r="E6857" s="0" t="n">
        <v>0.35</v>
      </c>
      <c r="F6857" s="0" t="n">
        <v>3133108</v>
      </c>
      <c r="G6857" s="151" t="s">
        <v>111</v>
      </c>
      <c r="H6857" s="151" t="s">
        <v>111</v>
      </c>
      <c r="I6857" s="152" t="s">
        <v>112</v>
      </c>
    </row>
    <row r="6858" customFormat="false" ht="12.75" hidden="false" customHeight="false" outlineLevel="0" collapsed="false">
      <c r="A6858" s="0" t="s">
        <v>49</v>
      </c>
      <c r="B6858" s="0" t="s">
        <v>113</v>
      </c>
      <c r="C6858" s="0" t="s">
        <v>108</v>
      </c>
      <c r="D6858" s="116" t="n">
        <v>44378</v>
      </c>
      <c r="E6858" s="0" t="n">
        <v>0.005</v>
      </c>
      <c r="F6858" s="0" t="n">
        <v>3133109</v>
      </c>
      <c r="G6858" s="151" t="s">
        <v>111</v>
      </c>
      <c r="H6858" s="151" t="s">
        <v>111</v>
      </c>
      <c r="I6858" s="152" t="s">
        <v>112</v>
      </c>
    </row>
    <row r="6859" customFormat="false" ht="12.75" hidden="false" customHeight="false" outlineLevel="0" collapsed="false">
      <c r="A6859" s="0" t="s">
        <v>50</v>
      </c>
      <c r="B6859" s="0" t="s">
        <v>110</v>
      </c>
      <c r="C6859" s="0" t="s">
        <v>108</v>
      </c>
      <c r="D6859" s="116" t="n">
        <v>44378</v>
      </c>
      <c r="E6859" s="0" t="n">
        <v>0.41</v>
      </c>
      <c r="F6859" s="0" t="n">
        <v>3133110</v>
      </c>
      <c r="G6859" s="151" t="s">
        <v>111</v>
      </c>
      <c r="H6859" s="151" t="s">
        <v>111</v>
      </c>
      <c r="I6859" s="152" t="s">
        <v>112</v>
      </c>
    </row>
    <row r="6860" customFormat="false" ht="12.75" hidden="false" customHeight="false" outlineLevel="0" collapsed="false">
      <c r="A6860" s="0" t="s">
        <v>50</v>
      </c>
      <c r="B6860" s="0" t="s">
        <v>113</v>
      </c>
      <c r="C6860" s="0" t="s">
        <v>108</v>
      </c>
      <c r="D6860" s="116" t="n">
        <v>44378</v>
      </c>
      <c r="E6860" s="0" t="n">
        <v>-0.02</v>
      </c>
      <c r="F6860" s="0" t="n">
        <v>3133111</v>
      </c>
      <c r="G6860" s="151" t="s">
        <v>111</v>
      </c>
      <c r="H6860" s="151" t="s">
        <v>111</v>
      </c>
      <c r="I6860" s="152" t="s">
        <v>112</v>
      </c>
    </row>
    <row r="6861" customFormat="false" ht="12.75" hidden="false" customHeight="false" outlineLevel="0" collapsed="false">
      <c r="A6861" s="0" t="s">
        <v>51</v>
      </c>
      <c r="B6861" s="0" t="s">
        <v>110</v>
      </c>
      <c r="C6861" s="0" t="s">
        <v>108</v>
      </c>
      <c r="D6861" s="116" t="n">
        <v>44378</v>
      </c>
      <c r="E6861" s="0" t="n">
        <v>0.41</v>
      </c>
      <c r="F6861" s="0" t="n">
        <v>3133112</v>
      </c>
      <c r="G6861" s="151" t="s">
        <v>111</v>
      </c>
      <c r="H6861" s="151" t="s">
        <v>111</v>
      </c>
      <c r="I6861" s="152" t="s">
        <v>112</v>
      </c>
    </row>
    <row r="6862" customFormat="false" ht="12.75" hidden="false" customHeight="false" outlineLevel="0" collapsed="false">
      <c r="A6862" s="0" t="s">
        <v>51</v>
      </c>
      <c r="B6862" s="0" t="s">
        <v>113</v>
      </c>
      <c r="C6862" s="0" t="s">
        <v>108</v>
      </c>
      <c r="D6862" s="116" t="n">
        <v>44378</v>
      </c>
      <c r="E6862" s="0" t="n">
        <v>0.035</v>
      </c>
      <c r="F6862" s="0" t="n">
        <v>3133113</v>
      </c>
      <c r="G6862" s="151" t="s">
        <v>111</v>
      </c>
      <c r="H6862" s="151" t="s">
        <v>111</v>
      </c>
      <c r="I6862" s="152" t="s">
        <v>112</v>
      </c>
    </row>
    <row r="6863" customFormat="false" ht="12.75" hidden="false" customHeight="false" outlineLevel="0" collapsed="false">
      <c r="A6863" s="0" t="s">
        <v>52</v>
      </c>
      <c r="B6863" s="0" t="s">
        <v>110</v>
      </c>
      <c r="C6863" s="0" t="s">
        <v>108</v>
      </c>
      <c r="D6863" s="116" t="n">
        <v>44378</v>
      </c>
      <c r="E6863" s="0" t="n">
        <v>0.41</v>
      </c>
      <c r="F6863" s="0" t="n">
        <v>3133114</v>
      </c>
      <c r="G6863" s="151" t="s">
        <v>111</v>
      </c>
      <c r="H6863" s="151" t="s">
        <v>111</v>
      </c>
      <c r="I6863" s="152" t="s">
        <v>112</v>
      </c>
    </row>
    <row r="6864" customFormat="false" ht="12.75" hidden="false" customHeight="false" outlineLevel="0" collapsed="false">
      <c r="A6864" s="0" t="s">
        <v>52</v>
      </c>
      <c r="B6864" s="0" t="s">
        <v>113</v>
      </c>
      <c r="C6864" s="0" t="s">
        <v>108</v>
      </c>
      <c r="D6864" s="116" t="n">
        <v>44378</v>
      </c>
      <c r="E6864" s="0" t="n">
        <v>-0.02</v>
      </c>
      <c r="F6864" s="0" t="n">
        <v>3133115</v>
      </c>
      <c r="G6864" s="151" t="s">
        <v>111</v>
      </c>
      <c r="H6864" s="151" t="s">
        <v>111</v>
      </c>
      <c r="I6864" s="152" t="s">
        <v>112</v>
      </c>
    </row>
    <row r="6865" customFormat="false" ht="12.75" hidden="false" customHeight="false" outlineLevel="0" collapsed="false">
      <c r="A6865" s="0" t="s">
        <v>17</v>
      </c>
      <c r="B6865" s="0" t="s">
        <v>110</v>
      </c>
      <c r="C6865" s="0" t="s">
        <v>108</v>
      </c>
      <c r="D6865" s="116" t="n">
        <v>44378</v>
      </c>
      <c r="E6865" s="0" t="n">
        <v>0</v>
      </c>
      <c r="F6865" s="0" t="n">
        <v>3133116</v>
      </c>
      <c r="G6865" s="151" t="s">
        <v>111</v>
      </c>
      <c r="H6865" s="151" t="s">
        <v>111</v>
      </c>
      <c r="I6865" s="152" t="s">
        <v>112</v>
      </c>
    </row>
    <row r="6866" customFormat="false" ht="12.75" hidden="false" customHeight="false" outlineLevel="0" collapsed="false">
      <c r="A6866" s="0" t="s">
        <v>17</v>
      </c>
      <c r="B6866" s="0" t="s">
        <v>113</v>
      </c>
      <c r="C6866" s="0" t="s">
        <v>108</v>
      </c>
      <c r="D6866" s="116" t="n">
        <v>44378</v>
      </c>
      <c r="E6866" s="0" t="n">
        <v>0</v>
      </c>
      <c r="F6866" s="0" t="n">
        <v>3133117</v>
      </c>
      <c r="G6866" s="151" t="s">
        <v>111</v>
      </c>
      <c r="H6866" s="151" t="s">
        <v>111</v>
      </c>
      <c r="I6866" s="152" t="s">
        <v>112</v>
      </c>
    </row>
    <row r="6867" customFormat="false" ht="12.75" hidden="false" customHeight="false" outlineLevel="0" collapsed="false">
      <c r="A6867" s="0" t="s">
        <v>18</v>
      </c>
      <c r="B6867" s="0" t="s">
        <v>110</v>
      </c>
      <c r="C6867" s="0" t="s">
        <v>108</v>
      </c>
      <c r="D6867" s="116" t="n">
        <v>44378</v>
      </c>
      <c r="E6867" s="0" t="n">
        <v>0</v>
      </c>
      <c r="F6867" s="0" t="n">
        <v>3133118</v>
      </c>
      <c r="G6867" s="151" t="s">
        <v>111</v>
      </c>
      <c r="H6867" s="151" t="s">
        <v>111</v>
      </c>
      <c r="I6867" s="152" t="s">
        <v>112</v>
      </c>
    </row>
    <row r="6868" customFormat="false" ht="12.75" hidden="false" customHeight="false" outlineLevel="0" collapsed="false">
      <c r="A6868" s="0" t="s">
        <v>18</v>
      </c>
      <c r="B6868" s="0" t="s">
        <v>113</v>
      </c>
      <c r="C6868" s="0" t="s">
        <v>108</v>
      </c>
      <c r="D6868" s="116" t="n">
        <v>44378</v>
      </c>
      <c r="E6868" s="0" t="n">
        <v>0</v>
      </c>
      <c r="F6868" s="0" t="n">
        <v>3133119</v>
      </c>
      <c r="G6868" s="151" t="s">
        <v>111</v>
      </c>
      <c r="H6868" s="151" t="s">
        <v>111</v>
      </c>
      <c r="I6868" s="152" t="s">
        <v>112</v>
      </c>
    </row>
    <row r="6869" customFormat="false" ht="12.75" hidden="false" customHeight="false" outlineLevel="0" collapsed="false">
      <c r="A6869" s="0" t="s">
        <v>19</v>
      </c>
      <c r="B6869" s="0" t="s">
        <v>110</v>
      </c>
      <c r="C6869" s="0" t="s">
        <v>108</v>
      </c>
      <c r="D6869" s="116" t="n">
        <v>44378</v>
      </c>
      <c r="E6869" s="0" t="n">
        <v>0</v>
      </c>
      <c r="F6869" s="0" t="n">
        <v>3133120</v>
      </c>
      <c r="G6869" s="151" t="s">
        <v>111</v>
      </c>
      <c r="H6869" s="151" t="s">
        <v>111</v>
      </c>
      <c r="I6869" s="152" t="s">
        <v>112</v>
      </c>
    </row>
    <row r="6870" customFormat="false" ht="12.75" hidden="false" customHeight="false" outlineLevel="0" collapsed="false">
      <c r="A6870" s="0" t="s">
        <v>19</v>
      </c>
      <c r="B6870" s="0" t="s">
        <v>113</v>
      </c>
      <c r="C6870" s="0" t="s">
        <v>108</v>
      </c>
      <c r="D6870" s="116" t="n">
        <v>44378</v>
      </c>
      <c r="E6870" s="0" t="n">
        <v>0</v>
      </c>
      <c r="F6870" s="0" t="n">
        <v>3133121</v>
      </c>
      <c r="G6870" s="151" t="s">
        <v>111</v>
      </c>
      <c r="H6870" s="151" t="s">
        <v>111</v>
      </c>
      <c r="I6870" s="152" t="s">
        <v>112</v>
      </c>
    </row>
    <row r="6871" customFormat="false" ht="12.75" hidden="false" customHeight="false" outlineLevel="0" collapsed="false">
      <c r="A6871" s="0" t="s">
        <v>21</v>
      </c>
      <c r="B6871" s="0" t="s">
        <v>110</v>
      </c>
      <c r="C6871" s="0" t="s">
        <v>108</v>
      </c>
      <c r="D6871" s="116" t="n">
        <v>44378</v>
      </c>
      <c r="E6871" s="0" t="n">
        <v>0</v>
      </c>
      <c r="F6871" s="0" t="n">
        <v>3133122</v>
      </c>
      <c r="G6871" s="151" t="s">
        <v>111</v>
      </c>
      <c r="H6871" s="151" t="s">
        <v>111</v>
      </c>
      <c r="I6871" s="152" t="s">
        <v>112</v>
      </c>
    </row>
    <row r="6872" customFormat="false" ht="12.75" hidden="false" customHeight="false" outlineLevel="0" collapsed="false">
      <c r="A6872" s="0" t="s">
        <v>21</v>
      </c>
      <c r="B6872" s="0" t="s">
        <v>113</v>
      </c>
      <c r="C6872" s="0" t="s">
        <v>108</v>
      </c>
      <c r="D6872" s="116" t="n">
        <v>44378</v>
      </c>
      <c r="E6872" s="0" t="n">
        <v>0</v>
      </c>
      <c r="F6872" s="0" t="n">
        <v>3133123</v>
      </c>
      <c r="G6872" s="151" t="s">
        <v>111</v>
      </c>
      <c r="H6872" s="151" t="s">
        <v>111</v>
      </c>
      <c r="I6872" s="152" t="s">
        <v>112</v>
      </c>
    </row>
    <row r="6873" customFormat="false" ht="12.75" hidden="false" customHeight="false" outlineLevel="0" collapsed="false">
      <c r="A6873" s="0" t="s">
        <v>73</v>
      </c>
      <c r="B6873" s="0" t="s">
        <v>80</v>
      </c>
      <c r="C6873" s="0" t="s">
        <v>108</v>
      </c>
      <c r="D6873" s="116" t="n">
        <v>44378</v>
      </c>
      <c r="E6873" s="0" t="n">
        <v>0.005</v>
      </c>
      <c r="F6873" s="0" t="n">
        <v>3133124</v>
      </c>
      <c r="G6873" s="151" t="s">
        <v>111</v>
      </c>
      <c r="H6873" s="151" t="s">
        <v>111</v>
      </c>
      <c r="I6873" s="152" t="s">
        <v>112</v>
      </c>
    </row>
    <row r="6874" customFormat="false" ht="12.75" hidden="false" customHeight="false" outlineLevel="0" collapsed="false">
      <c r="A6874" s="0" t="s">
        <v>74</v>
      </c>
      <c r="B6874" s="0" t="s">
        <v>80</v>
      </c>
      <c r="C6874" s="0" t="s">
        <v>108</v>
      </c>
      <c r="D6874" s="116" t="n">
        <v>44378</v>
      </c>
      <c r="E6874" s="0" t="n">
        <v>0.035</v>
      </c>
      <c r="F6874" s="0" t="n">
        <v>3133125</v>
      </c>
      <c r="G6874" s="151" t="s">
        <v>111</v>
      </c>
      <c r="H6874" s="151" t="s">
        <v>111</v>
      </c>
      <c r="I6874" s="152" t="s">
        <v>112</v>
      </c>
    </row>
    <row r="6875" customFormat="false" ht="12.75" hidden="false" customHeight="false" outlineLevel="0" collapsed="false">
      <c r="A6875" s="0" t="s">
        <v>75</v>
      </c>
      <c r="B6875" s="0" t="s">
        <v>80</v>
      </c>
      <c r="C6875" s="0" t="s">
        <v>108</v>
      </c>
      <c r="D6875" s="116" t="n">
        <v>44378</v>
      </c>
      <c r="E6875" s="0" t="n">
        <v>-0.02</v>
      </c>
      <c r="F6875" s="0" t="n">
        <v>3133126</v>
      </c>
      <c r="G6875" s="151" t="s">
        <v>111</v>
      </c>
      <c r="H6875" s="151" t="s">
        <v>111</v>
      </c>
      <c r="I6875" s="152" t="s">
        <v>112</v>
      </c>
    </row>
    <row r="6876" customFormat="false" ht="12.75" hidden="false" customHeight="false" outlineLevel="0" collapsed="false">
      <c r="A6876" s="0" t="s">
        <v>76</v>
      </c>
      <c r="B6876" s="0" t="s">
        <v>80</v>
      </c>
      <c r="C6876" s="0" t="s">
        <v>108</v>
      </c>
      <c r="D6876" s="116" t="n">
        <v>44378</v>
      </c>
      <c r="E6876" s="0" t="n">
        <v>0.035</v>
      </c>
      <c r="F6876" s="0" t="n">
        <v>3133127</v>
      </c>
      <c r="G6876" s="151" t="s">
        <v>111</v>
      </c>
      <c r="H6876" s="151" t="s">
        <v>111</v>
      </c>
      <c r="I6876" s="152" t="s">
        <v>112</v>
      </c>
    </row>
    <row r="6877" customFormat="false" ht="12.75" hidden="false" customHeight="false" outlineLevel="0" collapsed="false">
      <c r="A6877" s="0" t="s">
        <v>72</v>
      </c>
      <c r="B6877" s="0" t="s">
        <v>80</v>
      </c>
      <c r="C6877" s="0" t="s">
        <v>108</v>
      </c>
      <c r="D6877" s="116" t="n">
        <v>44378</v>
      </c>
      <c r="E6877" s="158" t="n">
        <v>44409</v>
      </c>
      <c r="F6877" s="0" t="n">
        <v>2756537</v>
      </c>
      <c r="G6877" s="151" t="s">
        <v>111</v>
      </c>
      <c r="H6877" s="151" t="s">
        <v>111</v>
      </c>
      <c r="I6877" s="152" t="s">
        <v>109</v>
      </c>
    </row>
    <row r="6878" customFormat="false" ht="12.75" hidden="false" customHeight="false" outlineLevel="0" collapsed="false">
      <c r="A6878" s="0" t="s">
        <v>59</v>
      </c>
      <c r="B6878" s="0" t="s">
        <v>110</v>
      </c>
      <c r="C6878" s="0" t="s">
        <v>108</v>
      </c>
      <c r="D6878" s="116" t="n">
        <v>44409</v>
      </c>
      <c r="E6878" s="0" t="n">
        <v>0.4</v>
      </c>
      <c r="F6878" s="0" t="n">
        <v>3133100</v>
      </c>
      <c r="G6878" s="151" t="s">
        <v>111</v>
      </c>
      <c r="H6878" s="151" t="s">
        <v>111</v>
      </c>
      <c r="I6878" s="152" t="s">
        <v>112</v>
      </c>
    </row>
    <row r="6879" customFormat="false" ht="12.75" hidden="false" customHeight="false" outlineLevel="0" collapsed="false">
      <c r="A6879" s="0" t="s">
        <v>59</v>
      </c>
      <c r="B6879" s="0" t="s">
        <v>113</v>
      </c>
      <c r="C6879" s="0" t="s">
        <v>108</v>
      </c>
      <c r="D6879" s="116" t="n">
        <v>44409</v>
      </c>
      <c r="E6879" s="0" t="n">
        <v>0.02</v>
      </c>
      <c r="F6879" s="0" t="n">
        <v>3133101</v>
      </c>
      <c r="G6879" s="151" t="s">
        <v>111</v>
      </c>
      <c r="H6879" s="151" t="s">
        <v>111</v>
      </c>
      <c r="I6879" s="152" t="s">
        <v>112</v>
      </c>
    </row>
    <row r="6880" customFormat="false" ht="12.75" hidden="false" customHeight="false" outlineLevel="0" collapsed="false">
      <c r="A6880" s="0" t="s">
        <v>60</v>
      </c>
      <c r="B6880" s="0" t="s">
        <v>110</v>
      </c>
      <c r="C6880" s="0" t="s">
        <v>108</v>
      </c>
      <c r="D6880" s="116" t="n">
        <v>44409</v>
      </c>
      <c r="E6880" s="0" t="n">
        <v>0.4</v>
      </c>
      <c r="F6880" s="0" t="n">
        <v>3133102</v>
      </c>
      <c r="G6880" s="151" t="s">
        <v>111</v>
      </c>
      <c r="H6880" s="151" t="s">
        <v>111</v>
      </c>
      <c r="I6880" s="152" t="s">
        <v>112</v>
      </c>
    </row>
    <row r="6881" customFormat="false" ht="12.75" hidden="false" customHeight="false" outlineLevel="0" collapsed="false">
      <c r="A6881" s="0" t="s">
        <v>60</v>
      </c>
      <c r="B6881" s="0" t="s">
        <v>113</v>
      </c>
      <c r="C6881" s="0" t="s">
        <v>108</v>
      </c>
      <c r="D6881" s="116" t="n">
        <v>44409</v>
      </c>
      <c r="E6881" s="0" t="n">
        <v>0.07</v>
      </c>
      <c r="F6881" s="0" t="n">
        <v>3133103</v>
      </c>
      <c r="G6881" s="151" t="s">
        <v>111</v>
      </c>
      <c r="H6881" s="151" t="s">
        <v>111</v>
      </c>
      <c r="I6881" s="152" t="s">
        <v>112</v>
      </c>
    </row>
    <row r="6882" customFormat="false" ht="12.75" hidden="false" customHeight="false" outlineLevel="0" collapsed="false">
      <c r="A6882" s="0" t="s">
        <v>61</v>
      </c>
      <c r="B6882" s="0" t="s">
        <v>110</v>
      </c>
      <c r="C6882" s="0" t="s">
        <v>108</v>
      </c>
      <c r="D6882" s="116" t="n">
        <v>44409</v>
      </c>
      <c r="E6882" s="0" t="n">
        <v>0.4</v>
      </c>
      <c r="F6882" s="0" t="n">
        <v>3133104</v>
      </c>
      <c r="G6882" s="151" t="s">
        <v>111</v>
      </c>
      <c r="H6882" s="151" t="s">
        <v>111</v>
      </c>
      <c r="I6882" s="152" t="s">
        <v>112</v>
      </c>
    </row>
    <row r="6883" customFormat="false" ht="12.75" hidden="false" customHeight="false" outlineLevel="0" collapsed="false">
      <c r="A6883" s="0" t="s">
        <v>61</v>
      </c>
      <c r="B6883" s="0" t="s">
        <v>113</v>
      </c>
      <c r="C6883" s="0" t="s">
        <v>108</v>
      </c>
      <c r="D6883" s="116" t="n">
        <v>44409</v>
      </c>
      <c r="E6883" s="0" t="n">
        <v>0.02</v>
      </c>
      <c r="F6883" s="0" t="n">
        <v>3133105</v>
      </c>
      <c r="G6883" s="151" t="s">
        <v>111</v>
      </c>
      <c r="H6883" s="151" t="s">
        <v>111</v>
      </c>
      <c r="I6883" s="152" t="s">
        <v>112</v>
      </c>
    </row>
    <row r="6884" customFormat="false" ht="12.75" hidden="false" customHeight="false" outlineLevel="0" collapsed="false">
      <c r="A6884" s="0" t="s">
        <v>62</v>
      </c>
      <c r="B6884" s="0" t="s">
        <v>110</v>
      </c>
      <c r="C6884" s="0" t="s">
        <v>108</v>
      </c>
      <c r="D6884" s="116" t="n">
        <v>44409</v>
      </c>
      <c r="E6884" s="0" t="n">
        <v>0.4</v>
      </c>
      <c r="F6884" s="0" t="n">
        <v>3133106</v>
      </c>
      <c r="G6884" s="151" t="s">
        <v>111</v>
      </c>
      <c r="H6884" s="151" t="s">
        <v>111</v>
      </c>
      <c r="I6884" s="152" t="s">
        <v>112</v>
      </c>
    </row>
    <row r="6885" customFormat="false" ht="12.75" hidden="false" customHeight="false" outlineLevel="0" collapsed="false">
      <c r="A6885" s="0" t="s">
        <v>62</v>
      </c>
      <c r="B6885" s="0" t="s">
        <v>113</v>
      </c>
      <c r="C6885" s="0" t="s">
        <v>108</v>
      </c>
      <c r="D6885" s="116" t="n">
        <v>44409</v>
      </c>
      <c r="E6885" s="0" t="n">
        <v>0.07</v>
      </c>
      <c r="F6885" s="0" t="n">
        <v>3133107</v>
      </c>
      <c r="G6885" s="151" t="s">
        <v>111</v>
      </c>
      <c r="H6885" s="151" t="s">
        <v>111</v>
      </c>
      <c r="I6885" s="152" t="s">
        <v>112</v>
      </c>
    </row>
    <row r="6886" customFormat="false" ht="12.75" hidden="false" customHeight="false" outlineLevel="0" collapsed="false">
      <c r="A6886" s="0" t="s">
        <v>49</v>
      </c>
      <c r="B6886" s="0" t="s">
        <v>110</v>
      </c>
      <c r="C6886" s="0" t="s">
        <v>108</v>
      </c>
      <c r="D6886" s="116" t="n">
        <v>44409</v>
      </c>
      <c r="E6886" s="0" t="n">
        <v>0.35</v>
      </c>
      <c r="F6886" s="0" t="n">
        <v>3133108</v>
      </c>
      <c r="G6886" s="151" t="s">
        <v>111</v>
      </c>
      <c r="H6886" s="151" t="s">
        <v>111</v>
      </c>
      <c r="I6886" s="152" t="s">
        <v>112</v>
      </c>
    </row>
    <row r="6887" customFormat="false" ht="12.75" hidden="false" customHeight="false" outlineLevel="0" collapsed="false">
      <c r="A6887" s="0" t="s">
        <v>49</v>
      </c>
      <c r="B6887" s="0" t="s">
        <v>113</v>
      </c>
      <c r="C6887" s="0" t="s">
        <v>108</v>
      </c>
      <c r="D6887" s="116" t="n">
        <v>44409</v>
      </c>
      <c r="E6887" s="0" t="n">
        <v>-0.005</v>
      </c>
      <c r="F6887" s="0" t="n">
        <v>3133109</v>
      </c>
      <c r="G6887" s="151" t="s">
        <v>111</v>
      </c>
      <c r="H6887" s="151" t="s">
        <v>111</v>
      </c>
      <c r="I6887" s="152" t="s">
        <v>112</v>
      </c>
    </row>
    <row r="6888" customFormat="false" ht="12.75" hidden="false" customHeight="false" outlineLevel="0" collapsed="false">
      <c r="A6888" s="0" t="s">
        <v>50</v>
      </c>
      <c r="B6888" s="0" t="s">
        <v>110</v>
      </c>
      <c r="C6888" s="0" t="s">
        <v>108</v>
      </c>
      <c r="D6888" s="116" t="n">
        <v>44409</v>
      </c>
      <c r="E6888" s="0" t="n">
        <v>0.41</v>
      </c>
      <c r="F6888" s="0" t="n">
        <v>3133110</v>
      </c>
      <c r="G6888" s="151" t="s">
        <v>111</v>
      </c>
      <c r="H6888" s="151" t="s">
        <v>111</v>
      </c>
      <c r="I6888" s="152" t="s">
        <v>112</v>
      </c>
    </row>
    <row r="6889" customFormat="false" ht="12.75" hidden="false" customHeight="false" outlineLevel="0" collapsed="false">
      <c r="A6889" s="0" t="s">
        <v>50</v>
      </c>
      <c r="B6889" s="0" t="s">
        <v>113</v>
      </c>
      <c r="C6889" s="0" t="s">
        <v>108</v>
      </c>
      <c r="D6889" s="116" t="n">
        <v>44409</v>
      </c>
      <c r="E6889" s="0" t="n">
        <v>-0.02</v>
      </c>
      <c r="F6889" s="0" t="n">
        <v>3133111</v>
      </c>
      <c r="G6889" s="151" t="s">
        <v>111</v>
      </c>
      <c r="H6889" s="151" t="s">
        <v>111</v>
      </c>
      <c r="I6889" s="152" t="s">
        <v>112</v>
      </c>
    </row>
    <row r="6890" customFormat="false" ht="12.75" hidden="false" customHeight="false" outlineLevel="0" collapsed="false">
      <c r="A6890" s="0" t="s">
        <v>51</v>
      </c>
      <c r="B6890" s="0" t="s">
        <v>110</v>
      </c>
      <c r="C6890" s="0" t="s">
        <v>108</v>
      </c>
      <c r="D6890" s="116" t="n">
        <v>44409</v>
      </c>
      <c r="E6890" s="0" t="n">
        <v>0.41</v>
      </c>
      <c r="F6890" s="0" t="n">
        <v>3133112</v>
      </c>
      <c r="G6890" s="151" t="s">
        <v>111</v>
      </c>
      <c r="H6890" s="151" t="s">
        <v>111</v>
      </c>
      <c r="I6890" s="152" t="s">
        <v>112</v>
      </c>
    </row>
    <row r="6891" customFormat="false" ht="12.75" hidden="false" customHeight="false" outlineLevel="0" collapsed="false">
      <c r="A6891" s="0" t="s">
        <v>51</v>
      </c>
      <c r="B6891" s="0" t="s">
        <v>113</v>
      </c>
      <c r="C6891" s="0" t="s">
        <v>108</v>
      </c>
      <c r="D6891" s="116" t="n">
        <v>44409</v>
      </c>
      <c r="E6891" s="0" t="n">
        <v>0.01</v>
      </c>
      <c r="F6891" s="0" t="n">
        <v>3133113</v>
      </c>
      <c r="G6891" s="151" t="s">
        <v>111</v>
      </c>
      <c r="H6891" s="151" t="s">
        <v>111</v>
      </c>
      <c r="I6891" s="152" t="s">
        <v>112</v>
      </c>
    </row>
    <row r="6892" customFormat="false" ht="12.75" hidden="false" customHeight="false" outlineLevel="0" collapsed="false">
      <c r="A6892" s="0" t="s">
        <v>52</v>
      </c>
      <c r="B6892" s="0" t="s">
        <v>110</v>
      </c>
      <c r="C6892" s="0" t="s">
        <v>108</v>
      </c>
      <c r="D6892" s="116" t="n">
        <v>44409</v>
      </c>
      <c r="E6892" s="0" t="n">
        <v>0.41</v>
      </c>
      <c r="F6892" s="0" t="n">
        <v>3133114</v>
      </c>
      <c r="G6892" s="151" t="s">
        <v>111</v>
      </c>
      <c r="H6892" s="151" t="s">
        <v>111</v>
      </c>
      <c r="I6892" s="152" t="s">
        <v>112</v>
      </c>
    </row>
    <row r="6893" customFormat="false" ht="12.75" hidden="false" customHeight="false" outlineLevel="0" collapsed="false">
      <c r="A6893" s="0" t="s">
        <v>52</v>
      </c>
      <c r="B6893" s="0" t="s">
        <v>113</v>
      </c>
      <c r="C6893" s="0" t="s">
        <v>108</v>
      </c>
      <c r="D6893" s="116" t="n">
        <v>44409</v>
      </c>
      <c r="E6893" s="0" t="n">
        <v>-0.02</v>
      </c>
      <c r="F6893" s="0" t="n">
        <v>3133115</v>
      </c>
      <c r="G6893" s="151" t="s">
        <v>111</v>
      </c>
      <c r="H6893" s="151" t="s">
        <v>111</v>
      </c>
      <c r="I6893" s="152" t="s">
        <v>112</v>
      </c>
    </row>
    <row r="6894" customFormat="false" ht="12.75" hidden="false" customHeight="false" outlineLevel="0" collapsed="false">
      <c r="A6894" s="0" t="s">
        <v>17</v>
      </c>
      <c r="B6894" s="0" t="s">
        <v>110</v>
      </c>
      <c r="C6894" s="0" t="s">
        <v>108</v>
      </c>
      <c r="D6894" s="116" t="n">
        <v>44409</v>
      </c>
      <c r="E6894" s="0" t="n">
        <v>0</v>
      </c>
      <c r="F6894" s="0" t="n">
        <v>3133116</v>
      </c>
      <c r="G6894" s="151" t="s">
        <v>111</v>
      </c>
      <c r="H6894" s="151" t="s">
        <v>111</v>
      </c>
      <c r="I6894" s="152" t="s">
        <v>112</v>
      </c>
    </row>
    <row r="6895" customFormat="false" ht="12.75" hidden="false" customHeight="false" outlineLevel="0" collapsed="false">
      <c r="A6895" s="0" t="s">
        <v>17</v>
      </c>
      <c r="B6895" s="0" t="s">
        <v>113</v>
      </c>
      <c r="C6895" s="0" t="s">
        <v>108</v>
      </c>
      <c r="D6895" s="116" t="n">
        <v>44409</v>
      </c>
      <c r="E6895" s="0" t="n">
        <v>0</v>
      </c>
      <c r="F6895" s="0" t="n">
        <v>3133117</v>
      </c>
      <c r="G6895" s="151" t="s">
        <v>111</v>
      </c>
      <c r="H6895" s="151" t="s">
        <v>111</v>
      </c>
      <c r="I6895" s="152" t="s">
        <v>112</v>
      </c>
    </row>
    <row r="6896" customFormat="false" ht="12.75" hidden="false" customHeight="false" outlineLevel="0" collapsed="false">
      <c r="A6896" s="0" t="s">
        <v>18</v>
      </c>
      <c r="B6896" s="0" t="s">
        <v>110</v>
      </c>
      <c r="C6896" s="0" t="s">
        <v>108</v>
      </c>
      <c r="D6896" s="116" t="n">
        <v>44409</v>
      </c>
      <c r="E6896" s="0" t="n">
        <v>0</v>
      </c>
      <c r="F6896" s="0" t="n">
        <v>3133118</v>
      </c>
      <c r="G6896" s="151" t="s">
        <v>111</v>
      </c>
      <c r="H6896" s="151" t="s">
        <v>111</v>
      </c>
      <c r="I6896" s="152" t="s">
        <v>112</v>
      </c>
    </row>
    <row r="6897" customFormat="false" ht="12.75" hidden="false" customHeight="false" outlineLevel="0" collapsed="false">
      <c r="A6897" s="0" t="s">
        <v>18</v>
      </c>
      <c r="B6897" s="0" t="s">
        <v>113</v>
      </c>
      <c r="C6897" s="0" t="s">
        <v>108</v>
      </c>
      <c r="D6897" s="116" t="n">
        <v>44409</v>
      </c>
      <c r="E6897" s="0" t="n">
        <v>0</v>
      </c>
      <c r="F6897" s="0" t="n">
        <v>3133119</v>
      </c>
      <c r="G6897" s="151" t="s">
        <v>111</v>
      </c>
      <c r="H6897" s="151" t="s">
        <v>111</v>
      </c>
      <c r="I6897" s="152" t="s">
        <v>112</v>
      </c>
    </row>
    <row r="6898" customFormat="false" ht="12.75" hidden="false" customHeight="false" outlineLevel="0" collapsed="false">
      <c r="A6898" s="0" t="s">
        <v>19</v>
      </c>
      <c r="B6898" s="0" t="s">
        <v>110</v>
      </c>
      <c r="C6898" s="0" t="s">
        <v>108</v>
      </c>
      <c r="D6898" s="116" t="n">
        <v>44409</v>
      </c>
      <c r="E6898" s="0" t="n">
        <v>0</v>
      </c>
      <c r="F6898" s="0" t="n">
        <v>3133120</v>
      </c>
      <c r="G6898" s="151" t="s">
        <v>111</v>
      </c>
      <c r="H6898" s="151" t="s">
        <v>111</v>
      </c>
      <c r="I6898" s="152" t="s">
        <v>112</v>
      </c>
    </row>
    <row r="6899" customFormat="false" ht="12.75" hidden="false" customHeight="false" outlineLevel="0" collapsed="false">
      <c r="A6899" s="0" t="s">
        <v>19</v>
      </c>
      <c r="B6899" s="0" t="s">
        <v>113</v>
      </c>
      <c r="C6899" s="0" t="s">
        <v>108</v>
      </c>
      <c r="D6899" s="116" t="n">
        <v>44409</v>
      </c>
      <c r="E6899" s="0" t="n">
        <v>0</v>
      </c>
      <c r="F6899" s="0" t="n">
        <v>3133121</v>
      </c>
      <c r="G6899" s="151" t="s">
        <v>111</v>
      </c>
      <c r="H6899" s="151" t="s">
        <v>111</v>
      </c>
      <c r="I6899" s="152" t="s">
        <v>112</v>
      </c>
    </row>
    <row r="6900" customFormat="false" ht="12.75" hidden="false" customHeight="false" outlineLevel="0" collapsed="false">
      <c r="A6900" s="0" t="s">
        <v>21</v>
      </c>
      <c r="B6900" s="0" t="s">
        <v>110</v>
      </c>
      <c r="C6900" s="0" t="s">
        <v>108</v>
      </c>
      <c r="D6900" s="116" t="n">
        <v>44409</v>
      </c>
      <c r="E6900" s="0" t="n">
        <v>0</v>
      </c>
      <c r="F6900" s="0" t="n">
        <v>3133122</v>
      </c>
      <c r="G6900" s="151" t="s">
        <v>111</v>
      </c>
      <c r="H6900" s="151" t="s">
        <v>111</v>
      </c>
      <c r="I6900" s="152" t="s">
        <v>112</v>
      </c>
    </row>
    <row r="6901" customFormat="false" ht="12.75" hidden="false" customHeight="false" outlineLevel="0" collapsed="false">
      <c r="A6901" s="0" t="s">
        <v>21</v>
      </c>
      <c r="B6901" s="0" t="s">
        <v>113</v>
      </c>
      <c r="C6901" s="0" t="s">
        <v>108</v>
      </c>
      <c r="D6901" s="116" t="n">
        <v>44409</v>
      </c>
      <c r="E6901" s="0" t="n">
        <v>0</v>
      </c>
      <c r="F6901" s="0" t="n">
        <v>3133123</v>
      </c>
      <c r="G6901" s="151" t="s">
        <v>111</v>
      </c>
      <c r="H6901" s="151" t="s">
        <v>111</v>
      </c>
      <c r="I6901" s="152" t="s">
        <v>112</v>
      </c>
    </row>
    <row r="6902" customFormat="false" ht="12.75" hidden="false" customHeight="false" outlineLevel="0" collapsed="false">
      <c r="A6902" s="0" t="s">
        <v>73</v>
      </c>
      <c r="B6902" s="0" t="s">
        <v>80</v>
      </c>
      <c r="C6902" s="0" t="s">
        <v>108</v>
      </c>
      <c r="D6902" s="116" t="n">
        <v>44409</v>
      </c>
      <c r="E6902" s="0" t="n">
        <v>-0.005</v>
      </c>
      <c r="F6902" s="0" t="n">
        <v>3133124</v>
      </c>
      <c r="G6902" s="151" t="s">
        <v>111</v>
      </c>
      <c r="H6902" s="151" t="s">
        <v>111</v>
      </c>
      <c r="I6902" s="152" t="s">
        <v>112</v>
      </c>
    </row>
    <row r="6903" customFormat="false" ht="12.75" hidden="false" customHeight="false" outlineLevel="0" collapsed="false">
      <c r="A6903" s="0" t="s">
        <v>74</v>
      </c>
      <c r="B6903" s="0" t="s">
        <v>80</v>
      </c>
      <c r="C6903" s="0" t="s">
        <v>108</v>
      </c>
      <c r="D6903" s="116" t="n">
        <v>44409</v>
      </c>
      <c r="E6903" s="0" t="n">
        <v>0.01</v>
      </c>
      <c r="F6903" s="0" t="n">
        <v>3133125</v>
      </c>
      <c r="G6903" s="151" t="s">
        <v>111</v>
      </c>
      <c r="H6903" s="151" t="s">
        <v>111</v>
      </c>
      <c r="I6903" s="152" t="s">
        <v>112</v>
      </c>
    </row>
    <row r="6904" customFormat="false" ht="12.75" hidden="false" customHeight="false" outlineLevel="0" collapsed="false">
      <c r="A6904" s="0" t="s">
        <v>75</v>
      </c>
      <c r="B6904" s="0" t="s">
        <v>80</v>
      </c>
      <c r="C6904" s="0" t="s">
        <v>108</v>
      </c>
      <c r="D6904" s="116" t="n">
        <v>44409</v>
      </c>
      <c r="E6904" s="0" t="n">
        <v>-0.02</v>
      </c>
      <c r="F6904" s="0" t="n">
        <v>3133126</v>
      </c>
      <c r="G6904" s="151" t="s">
        <v>111</v>
      </c>
      <c r="H6904" s="151" t="s">
        <v>111</v>
      </c>
      <c r="I6904" s="152" t="s">
        <v>112</v>
      </c>
    </row>
    <row r="6905" customFormat="false" ht="12.75" hidden="false" customHeight="false" outlineLevel="0" collapsed="false">
      <c r="A6905" s="0" t="s">
        <v>76</v>
      </c>
      <c r="B6905" s="0" t="s">
        <v>80</v>
      </c>
      <c r="C6905" s="0" t="s">
        <v>108</v>
      </c>
      <c r="D6905" s="116" t="n">
        <v>44409</v>
      </c>
      <c r="E6905" s="0" t="n">
        <v>0.01</v>
      </c>
      <c r="F6905" s="0" t="n">
        <v>3133127</v>
      </c>
      <c r="G6905" s="151" t="s">
        <v>111</v>
      </c>
      <c r="H6905" s="151" t="s">
        <v>111</v>
      </c>
      <c r="I6905" s="152" t="s">
        <v>112</v>
      </c>
    </row>
    <row r="6906" customFormat="false" ht="12.75" hidden="false" customHeight="false" outlineLevel="0" collapsed="false">
      <c r="A6906" s="0" t="s">
        <v>72</v>
      </c>
      <c r="B6906" s="0" t="s">
        <v>80</v>
      </c>
      <c r="C6906" s="0" t="s">
        <v>108</v>
      </c>
      <c r="D6906" s="116" t="n">
        <v>44409</v>
      </c>
      <c r="E6906" s="158" t="n">
        <v>44440</v>
      </c>
      <c r="F6906" s="0" t="n">
        <v>2756515</v>
      </c>
      <c r="G6906" s="151" t="s">
        <v>111</v>
      </c>
      <c r="H6906" s="151" t="s">
        <v>111</v>
      </c>
      <c r="I6906" s="152" t="s">
        <v>109</v>
      </c>
    </row>
    <row r="6907" customFormat="false" ht="12.75" hidden="false" customHeight="false" outlineLevel="0" collapsed="false">
      <c r="A6907" s="0" t="s">
        <v>59</v>
      </c>
      <c r="B6907" s="0" t="s">
        <v>110</v>
      </c>
      <c r="C6907" s="0" t="s">
        <v>108</v>
      </c>
      <c r="D6907" s="116" t="n">
        <v>44440</v>
      </c>
      <c r="E6907" s="0" t="n">
        <v>0.3975</v>
      </c>
      <c r="F6907" s="0" t="n">
        <v>3133100</v>
      </c>
      <c r="G6907" s="151" t="s">
        <v>111</v>
      </c>
      <c r="H6907" s="151" t="s">
        <v>111</v>
      </c>
      <c r="I6907" s="152" t="s">
        <v>112</v>
      </c>
    </row>
    <row r="6908" customFormat="false" ht="12.75" hidden="false" customHeight="false" outlineLevel="0" collapsed="false">
      <c r="A6908" s="0" t="s">
        <v>59</v>
      </c>
      <c r="B6908" s="0" t="s">
        <v>113</v>
      </c>
      <c r="C6908" s="0" t="s">
        <v>108</v>
      </c>
      <c r="D6908" s="116" t="n">
        <v>44440</v>
      </c>
      <c r="E6908" s="0" t="n">
        <v>0.02</v>
      </c>
      <c r="F6908" s="0" t="n">
        <v>3133101</v>
      </c>
      <c r="G6908" s="151" t="s">
        <v>111</v>
      </c>
      <c r="H6908" s="151" t="s">
        <v>111</v>
      </c>
      <c r="I6908" s="152" t="s">
        <v>112</v>
      </c>
    </row>
    <row r="6909" customFormat="false" ht="12.75" hidden="false" customHeight="false" outlineLevel="0" collapsed="false">
      <c r="A6909" s="0" t="s">
        <v>60</v>
      </c>
      <c r="B6909" s="0" t="s">
        <v>110</v>
      </c>
      <c r="C6909" s="0" t="s">
        <v>108</v>
      </c>
      <c r="D6909" s="116" t="n">
        <v>44440</v>
      </c>
      <c r="E6909" s="0" t="n">
        <v>0.3975</v>
      </c>
      <c r="F6909" s="0" t="n">
        <v>3133102</v>
      </c>
      <c r="G6909" s="151" t="s">
        <v>111</v>
      </c>
      <c r="H6909" s="151" t="s">
        <v>111</v>
      </c>
      <c r="I6909" s="152" t="s">
        <v>112</v>
      </c>
    </row>
    <row r="6910" customFormat="false" ht="12.75" hidden="false" customHeight="false" outlineLevel="0" collapsed="false">
      <c r="A6910" s="0" t="s">
        <v>60</v>
      </c>
      <c r="B6910" s="0" t="s">
        <v>113</v>
      </c>
      <c r="C6910" s="0" t="s">
        <v>108</v>
      </c>
      <c r="D6910" s="116" t="n">
        <v>44440</v>
      </c>
      <c r="E6910" s="0" t="n">
        <v>0.05</v>
      </c>
      <c r="F6910" s="0" t="n">
        <v>3133103</v>
      </c>
      <c r="G6910" s="151" t="s">
        <v>111</v>
      </c>
      <c r="H6910" s="151" t="s">
        <v>111</v>
      </c>
      <c r="I6910" s="152" t="s">
        <v>112</v>
      </c>
    </row>
    <row r="6911" customFormat="false" ht="12.75" hidden="false" customHeight="false" outlineLevel="0" collapsed="false">
      <c r="A6911" s="0" t="s">
        <v>61</v>
      </c>
      <c r="B6911" s="0" t="s">
        <v>110</v>
      </c>
      <c r="C6911" s="0" t="s">
        <v>108</v>
      </c>
      <c r="D6911" s="116" t="n">
        <v>44440</v>
      </c>
      <c r="E6911" s="0" t="n">
        <v>0.3975</v>
      </c>
      <c r="F6911" s="0" t="n">
        <v>3133104</v>
      </c>
      <c r="G6911" s="151" t="s">
        <v>111</v>
      </c>
      <c r="H6911" s="151" t="s">
        <v>111</v>
      </c>
      <c r="I6911" s="152" t="s">
        <v>112</v>
      </c>
    </row>
    <row r="6912" customFormat="false" ht="12.75" hidden="false" customHeight="false" outlineLevel="0" collapsed="false">
      <c r="A6912" s="0" t="s">
        <v>61</v>
      </c>
      <c r="B6912" s="0" t="s">
        <v>113</v>
      </c>
      <c r="C6912" s="0" t="s">
        <v>108</v>
      </c>
      <c r="D6912" s="116" t="n">
        <v>44440</v>
      </c>
      <c r="E6912" s="0" t="n">
        <v>0.02</v>
      </c>
      <c r="F6912" s="0" t="n">
        <v>3133105</v>
      </c>
      <c r="G6912" s="151" t="s">
        <v>111</v>
      </c>
      <c r="H6912" s="151" t="s">
        <v>111</v>
      </c>
      <c r="I6912" s="152" t="s">
        <v>112</v>
      </c>
    </row>
    <row r="6913" customFormat="false" ht="12.75" hidden="false" customHeight="false" outlineLevel="0" collapsed="false">
      <c r="A6913" s="0" t="s">
        <v>62</v>
      </c>
      <c r="B6913" s="0" t="s">
        <v>110</v>
      </c>
      <c r="C6913" s="0" t="s">
        <v>108</v>
      </c>
      <c r="D6913" s="116" t="n">
        <v>44440</v>
      </c>
      <c r="E6913" s="0" t="n">
        <v>0.3975</v>
      </c>
      <c r="F6913" s="0" t="n">
        <v>3133106</v>
      </c>
      <c r="G6913" s="151" t="s">
        <v>111</v>
      </c>
      <c r="H6913" s="151" t="s">
        <v>111</v>
      </c>
      <c r="I6913" s="152" t="s">
        <v>112</v>
      </c>
    </row>
    <row r="6914" customFormat="false" ht="12.75" hidden="false" customHeight="false" outlineLevel="0" collapsed="false">
      <c r="A6914" s="0" t="s">
        <v>62</v>
      </c>
      <c r="B6914" s="0" t="s">
        <v>113</v>
      </c>
      <c r="C6914" s="0" t="s">
        <v>108</v>
      </c>
      <c r="D6914" s="116" t="n">
        <v>44440</v>
      </c>
      <c r="E6914" s="0" t="n">
        <v>0.05</v>
      </c>
      <c r="F6914" s="0" t="n">
        <v>3133107</v>
      </c>
      <c r="G6914" s="151" t="s">
        <v>111</v>
      </c>
      <c r="H6914" s="151" t="s">
        <v>111</v>
      </c>
      <c r="I6914" s="152" t="s">
        <v>112</v>
      </c>
    </row>
    <row r="6915" customFormat="false" ht="12.75" hidden="false" customHeight="false" outlineLevel="0" collapsed="false">
      <c r="A6915" s="0" t="s">
        <v>49</v>
      </c>
      <c r="B6915" s="0" t="s">
        <v>110</v>
      </c>
      <c r="C6915" s="0" t="s">
        <v>108</v>
      </c>
      <c r="D6915" s="116" t="n">
        <v>44440</v>
      </c>
      <c r="E6915" s="0" t="n">
        <v>0.315</v>
      </c>
      <c r="F6915" s="0" t="n">
        <v>3133108</v>
      </c>
      <c r="G6915" s="151" t="s">
        <v>111</v>
      </c>
      <c r="H6915" s="151" t="s">
        <v>111</v>
      </c>
      <c r="I6915" s="152" t="s">
        <v>112</v>
      </c>
    </row>
    <row r="6916" customFormat="false" ht="12.75" hidden="false" customHeight="false" outlineLevel="0" collapsed="false">
      <c r="A6916" s="0" t="s">
        <v>49</v>
      </c>
      <c r="B6916" s="0" t="s">
        <v>113</v>
      </c>
      <c r="C6916" s="0" t="s">
        <v>108</v>
      </c>
      <c r="D6916" s="116" t="n">
        <v>44440</v>
      </c>
      <c r="E6916" s="0" t="n">
        <v>-0.005</v>
      </c>
      <c r="F6916" s="0" t="n">
        <v>3133109</v>
      </c>
      <c r="G6916" s="151" t="s">
        <v>111</v>
      </c>
      <c r="H6916" s="151" t="s">
        <v>111</v>
      </c>
      <c r="I6916" s="152" t="s">
        <v>112</v>
      </c>
    </row>
    <row r="6917" customFormat="false" ht="12.75" hidden="false" customHeight="false" outlineLevel="0" collapsed="false">
      <c r="A6917" s="0" t="s">
        <v>50</v>
      </c>
      <c r="B6917" s="0" t="s">
        <v>110</v>
      </c>
      <c r="C6917" s="0" t="s">
        <v>108</v>
      </c>
      <c r="D6917" s="116" t="n">
        <v>44440</v>
      </c>
      <c r="E6917" s="0" t="n">
        <v>0.36</v>
      </c>
      <c r="F6917" s="0" t="n">
        <v>3133110</v>
      </c>
      <c r="G6917" s="151" t="s">
        <v>111</v>
      </c>
      <c r="H6917" s="151" t="s">
        <v>111</v>
      </c>
      <c r="I6917" s="152" t="s">
        <v>112</v>
      </c>
    </row>
    <row r="6918" customFormat="false" ht="12.75" hidden="false" customHeight="false" outlineLevel="0" collapsed="false">
      <c r="A6918" s="0" t="s">
        <v>50</v>
      </c>
      <c r="B6918" s="0" t="s">
        <v>113</v>
      </c>
      <c r="C6918" s="0" t="s">
        <v>108</v>
      </c>
      <c r="D6918" s="116" t="n">
        <v>44440</v>
      </c>
      <c r="E6918" s="0" t="n">
        <v>-0.04</v>
      </c>
      <c r="F6918" s="0" t="n">
        <v>3133111</v>
      </c>
      <c r="G6918" s="151" t="s">
        <v>111</v>
      </c>
      <c r="H6918" s="151" t="s">
        <v>111</v>
      </c>
      <c r="I6918" s="152" t="s">
        <v>112</v>
      </c>
    </row>
    <row r="6919" customFormat="false" ht="12.75" hidden="false" customHeight="false" outlineLevel="0" collapsed="false">
      <c r="A6919" s="0" t="s">
        <v>51</v>
      </c>
      <c r="B6919" s="0" t="s">
        <v>110</v>
      </c>
      <c r="C6919" s="0" t="s">
        <v>108</v>
      </c>
      <c r="D6919" s="116" t="n">
        <v>44440</v>
      </c>
      <c r="E6919" s="0" t="n">
        <v>0.36</v>
      </c>
      <c r="F6919" s="0" t="n">
        <v>3133112</v>
      </c>
      <c r="G6919" s="151" t="s">
        <v>111</v>
      </c>
      <c r="H6919" s="151" t="s">
        <v>111</v>
      </c>
      <c r="I6919" s="152" t="s">
        <v>112</v>
      </c>
    </row>
    <row r="6920" customFormat="false" ht="12.75" hidden="false" customHeight="false" outlineLevel="0" collapsed="false">
      <c r="A6920" s="0" t="s">
        <v>51</v>
      </c>
      <c r="B6920" s="0" t="s">
        <v>113</v>
      </c>
      <c r="C6920" s="0" t="s">
        <v>108</v>
      </c>
      <c r="D6920" s="116" t="n">
        <v>44440</v>
      </c>
      <c r="E6920" s="0" t="n">
        <v>0.01</v>
      </c>
      <c r="F6920" s="0" t="n">
        <v>3133113</v>
      </c>
      <c r="G6920" s="151" t="s">
        <v>111</v>
      </c>
      <c r="H6920" s="151" t="s">
        <v>111</v>
      </c>
      <c r="I6920" s="152" t="s">
        <v>112</v>
      </c>
    </row>
    <row r="6921" customFormat="false" ht="12.75" hidden="false" customHeight="false" outlineLevel="0" collapsed="false">
      <c r="A6921" s="0" t="s">
        <v>52</v>
      </c>
      <c r="B6921" s="0" t="s">
        <v>110</v>
      </c>
      <c r="C6921" s="0" t="s">
        <v>108</v>
      </c>
      <c r="D6921" s="116" t="n">
        <v>44440</v>
      </c>
      <c r="E6921" s="0" t="n">
        <v>0.36</v>
      </c>
      <c r="F6921" s="0" t="n">
        <v>3133114</v>
      </c>
      <c r="G6921" s="151" t="s">
        <v>111</v>
      </c>
      <c r="H6921" s="151" t="s">
        <v>111</v>
      </c>
      <c r="I6921" s="152" t="s">
        <v>112</v>
      </c>
    </row>
    <row r="6922" customFormat="false" ht="12.75" hidden="false" customHeight="false" outlineLevel="0" collapsed="false">
      <c r="A6922" s="0" t="s">
        <v>52</v>
      </c>
      <c r="B6922" s="0" t="s">
        <v>113</v>
      </c>
      <c r="C6922" s="0" t="s">
        <v>108</v>
      </c>
      <c r="D6922" s="116" t="n">
        <v>44440</v>
      </c>
      <c r="E6922" s="0" t="n">
        <v>-0.02</v>
      </c>
      <c r="F6922" s="0" t="n">
        <v>3133115</v>
      </c>
      <c r="G6922" s="151" t="s">
        <v>111</v>
      </c>
      <c r="H6922" s="151" t="s">
        <v>111</v>
      </c>
      <c r="I6922" s="152" t="s">
        <v>112</v>
      </c>
    </row>
    <row r="6923" customFormat="false" ht="12.75" hidden="false" customHeight="false" outlineLevel="0" collapsed="false">
      <c r="A6923" s="0" t="s">
        <v>17</v>
      </c>
      <c r="B6923" s="0" t="s">
        <v>110</v>
      </c>
      <c r="C6923" s="0" t="s">
        <v>108</v>
      </c>
      <c r="D6923" s="116" t="n">
        <v>44440</v>
      </c>
      <c r="E6923" s="0" t="n">
        <v>0</v>
      </c>
      <c r="F6923" s="0" t="n">
        <v>3133116</v>
      </c>
      <c r="G6923" s="151" t="s">
        <v>111</v>
      </c>
      <c r="H6923" s="151" t="s">
        <v>111</v>
      </c>
      <c r="I6923" s="152" t="s">
        <v>112</v>
      </c>
    </row>
    <row r="6924" customFormat="false" ht="12.75" hidden="false" customHeight="false" outlineLevel="0" collapsed="false">
      <c r="A6924" s="0" t="s">
        <v>17</v>
      </c>
      <c r="B6924" s="0" t="s">
        <v>113</v>
      </c>
      <c r="C6924" s="0" t="s">
        <v>108</v>
      </c>
      <c r="D6924" s="116" t="n">
        <v>44440</v>
      </c>
      <c r="E6924" s="0" t="n">
        <v>0</v>
      </c>
      <c r="F6924" s="0" t="n">
        <v>3133117</v>
      </c>
      <c r="G6924" s="151" t="s">
        <v>111</v>
      </c>
      <c r="H6924" s="151" t="s">
        <v>111</v>
      </c>
      <c r="I6924" s="152" t="s">
        <v>112</v>
      </c>
    </row>
    <row r="6925" customFormat="false" ht="12.75" hidden="false" customHeight="false" outlineLevel="0" collapsed="false">
      <c r="A6925" s="0" t="s">
        <v>18</v>
      </c>
      <c r="B6925" s="0" t="s">
        <v>110</v>
      </c>
      <c r="C6925" s="0" t="s">
        <v>108</v>
      </c>
      <c r="D6925" s="116" t="n">
        <v>44440</v>
      </c>
      <c r="E6925" s="0" t="n">
        <v>0</v>
      </c>
      <c r="F6925" s="0" t="n">
        <v>3133118</v>
      </c>
      <c r="G6925" s="151" t="s">
        <v>111</v>
      </c>
      <c r="H6925" s="151" t="s">
        <v>111</v>
      </c>
      <c r="I6925" s="152" t="s">
        <v>112</v>
      </c>
    </row>
    <row r="6926" customFormat="false" ht="12.75" hidden="false" customHeight="false" outlineLevel="0" collapsed="false">
      <c r="A6926" s="0" t="s">
        <v>18</v>
      </c>
      <c r="B6926" s="0" t="s">
        <v>113</v>
      </c>
      <c r="C6926" s="0" t="s">
        <v>108</v>
      </c>
      <c r="D6926" s="116" t="n">
        <v>44440</v>
      </c>
      <c r="E6926" s="0" t="n">
        <v>0</v>
      </c>
      <c r="F6926" s="0" t="n">
        <v>3133119</v>
      </c>
      <c r="G6926" s="151" t="s">
        <v>111</v>
      </c>
      <c r="H6926" s="151" t="s">
        <v>111</v>
      </c>
      <c r="I6926" s="152" t="s">
        <v>112</v>
      </c>
    </row>
    <row r="6927" customFormat="false" ht="12.75" hidden="false" customHeight="false" outlineLevel="0" collapsed="false">
      <c r="A6927" s="0" t="s">
        <v>19</v>
      </c>
      <c r="B6927" s="0" t="s">
        <v>110</v>
      </c>
      <c r="C6927" s="0" t="s">
        <v>108</v>
      </c>
      <c r="D6927" s="116" t="n">
        <v>44440</v>
      </c>
      <c r="E6927" s="0" t="n">
        <v>0</v>
      </c>
      <c r="F6927" s="0" t="n">
        <v>3133120</v>
      </c>
      <c r="G6927" s="151" t="s">
        <v>111</v>
      </c>
      <c r="H6927" s="151" t="s">
        <v>111</v>
      </c>
      <c r="I6927" s="152" t="s">
        <v>112</v>
      </c>
    </row>
    <row r="6928" customFormat="false" ht="12.75" hidden="false" customHeight="false" outlineLevel="0" collapsed="false">
      <c r="A6928" s="0" t="s">
        <v>19</v>
      </c>
      <c r="B6928" s="0" t="s">
        <v>113</v>
      </c>
      <c r="C6928" s="0" t="s">
        <v>108</v>
      </c>
      <c r="D6928" s="116" t="n">
        <v>44440</v>
      </c>
      <c r="E6928" s="0" t="n">
        <v>0</v>
      </c>
      <c r="F6928" s="0" t="n">
        <v>3133121</v>
      </c>
      <c r="G6928" s="151" t="s">
        <v>111</v>
      </c>
      <c r="H6928" s="151" t="s">
        <v>111</v>
      </c>
      <c r="I6928" s="152" t="s">
        <v>112</v>
      </c>
    </row>
    <row r="6929" customFormat="false" ht="12.75" hidden="false" customHeight="false" outlineLevel="0" collapsed="false">
      <c r="A6929" s="0" t="s">
        <v>21</v>
      </c>
      <c r="B6929" s="0" t="s">
        <v>110</v>
      </c>
      <c r="C6929" s="0" t="s">
        <v>108</v>
      </c>
      <c r="D6929" s="116" t="n">
        <v>44440</v>
      </c>
      <c r="E6929" s="0" t="n">
        <v>0</v>
      </c>
      <c r="F6929" s="0" t="n">
        <v>3133122</v>
      </c>
      <c r="G6929" s="151" t="s">
        <v>111</v>
      </c>
      <c r="H6929" s="151" t="s">
        <v>111</v>
      </c>
      <c r="I6929" s="152" t="s">
        <v>112</v>
      </c>
    </row>
    <row r="6930" customFormat="false" ht="12.75" hidden="false" customHeight="false" outlineLevel="0" collapsed="false">
      <c r="A6930" s="0" t="s">
        <v>21</v>
      </c>
      <c r="B6930" s="0" t="s">
        <v>113</v>
      </c>
      <c r="C6930" s="0" t="s">
        <v>108</v>
      </c>
      <c r="D6930" s="116" t="n">
        <v>44440</v>
      </c>
      <c r="E6930" s="0" t="n">
        <v>0</v>
      </c>
      <c r="F6930" s="0" t="n">
        <v>3133123</v>
      </c>
      <c r="G6930" s="151" t="s">
        <v>111</v>
      </c>
      <c r="H6930" s="151" t="s">
        <v>111</v>
      </c>
      <c r="I6930" s="152" t="s">
        <v>112</v>
      </c>
    </row>
    <row r="6931" customFormat="false" ht="12.75" hidden="false" customHeight="false" outlineLevel="0" collapsed="false">
      <c r="A6931" s="0" t="s">
        <v>73</v>
      </c>
      <c r="B6931" s="0" t="s">
        <v>80</v>
      </c>
      <c r="C6931" s="0" t="s">
        <v>108</v>
      </c>
      <c r="D6931" s="116" t="n">
        <v>44440</v>
      </c>
      <c r="E6931" s="0" t="n">
        <v>-0.005</v>
      </c>
      <c r="F6931" s="0" t="n">
        <v>3133124</v>
      </c>
      <c r="G6931" s="151" t="s">
        <v>111</v>
      </c>
      <c r="H6931" s="151" t="s">
        <v>111</v>
      </c>
      <c r="I6931" s="152" t="s">
        <v>112</v>
      </c>
    </row>
    <row r="6932" customFormat="false" ht="12.75" hidden="false" customHeight="false" outlineLevel="0" collapsed="false">
      <c r="A6932" s="0" t="s">
        <v>74</v>
      </c>
      <c r="B6932" s="0" t="s">
        <v>80</v>
      </c>
      <c r="C6932" s="0" t="s">
        <v>108</v>
      </c>
      <c r="D6932" s="116" t="n">
        <v>44440</v>
      </c>
      <c r="E6932" s="0" t="n">
        <v>0.01</v>
      </c>
      <c r="F6932" s="0" t="n">
        <v>3133125</v>
      </c>
      <c r="G6932" s="151" t="s">
        <v>111</v>
      </c>
      <c r="H6932" s="151" t="s">
        <v>111</v>
      </c>
      <c r="I6932" s="152" t="s">
        <v>112</v>
      </c>
    </row>
    <row r="6933" customFormat="false" ht="12.75" hidden="false" customHeight="false" outlineLevel="0" collapsed="false">
      <c r="A6933" s="0" t="s">
        <v>75</v>
      </c>
      <c r="B6933" s="0" t="s">
        <v>80</v>
      </c>
      <c r="C6933" s="0" t="s">
        <v>108</v>
      </c>
      <c r="D6933" s="116" t="n">
        <v>44440</v>
      </c>
      <c r="E6933" s="0" t="n">
        <v>-0.02</v>
      </c>
      <c r="F6933" s="0" t="n">
        <v>3133126</v>
      </c>
      <c r="G6933" s="151" t="s">
        <v>111</v>
      </c>
      <c r="H6933" s="151" t="s">
        <v>111</v>
      </c>
      <c r="I6933" s="152" t="s">
        <v>112</v>
      </c>
    </row>
    <row r="6934" customFormat="false" ht="12.75" hidden="false" customHeight="false" outlineLevel="0" collapsed="false">
      <c r="A6934" s="0" t="s">
        <v>76</v>
      </c>
      <c r="B6934" s="0" t="s">
        <v>80</v>
      </c>
      <c r="C6934" s="0" t="s">
        <v>108</v>
      </c>
      <c r="D6934" s="116" t="n">
        <v>44440</v>
      </c>
      <c r="E6934" s="0" t="n">
        <v>0.01</v>
      </c>
      <c r="F6934" s="0" t="n">
        <v>3133127</v>
      </c>
      <c r="G6934" s="151" t="s">
        <v>111</v>
      </c>
      <c r="H6934" s="151" t="s">
        <v>111</v>
      </c>
      <c r="I6934" s="152" t="s">
        <v>112</v>
      </c>
    </row>
    <row r="6935" customFormat="false" ht="12.75" hidden="false" customHeight="false" outlineLevel="0" collapsed="false">
      <c r="A6935" s="0" t="s">
        <v>72</v>
      </c>
      <c r="B6935" s="0" t="s">
        <v>80</v>
      </c>
      <c r="C6935" s="0" t="s">
        <v>108</v>
      </c>
      <c r="D6935" s="116" t="n">
        <v>44440</v>
      </c>
      <c r="E6935" s="158" t="n">
        <v>44470</v>
      </c>
      <c r="F6935" s="0" t="n">
        <v>2756544</v>
      </c>
      <c r="G6935" s="151" t="s">
        <v>111</v>
      </c>
      <c r="H6935" s="151" t="s">
        <v>111</v>
      </c>
      <c r="I6935" s="152" t="s">
        <v>109</v>
      </c>
    </row>
    <row r="6936" customFormat="false" ht="12.75" hidden="false" customHeight="false" outlineLevel="0" collapsed="false">
      <c r="A6936" s="0" t="s">
        <v>59</v>
      </c>
      <c r="B6936" s="0" t="s">
        <v>110</v>
      </c>
      <c r="C6936" s="0" t="s">
        <v>108</v>
      </c>
      <c r="D6936" s="116" t="n">
        <v>44470</v>
      </c>
      <c r="E6936" s="0" t="n">
        <v>0.4</v>
      </c>
      <c r="F6936" s="0" t="n">
        <v>3133100</v>
      </c>
      <c r="G6936" s="151" t="s">
        <v>111</v>
      </c>
      <c r="H6936" s="151" t="s">
        <v>111</v>
      </c>
      <c r="I6936" s="152" t="s">
        <v>112</v>
      </c>
    </row>
    <row r="6937" customFormat="false" ht="12.75" hidden="false" customHeight="false" outlineLevel="0" collapsed="false">
      <c r="A6937" s="0" t="s">
        <v>59</v>
      </c>
      <c r="B6937" s="0" t="s">
        <v>113</v>
      </c>
      <c r="C6937" s="0" t="s">
        <v>108</v>
      </c>
      <c r="D6937" s="116" t="n">
        <v>44470</v>
      </c>
      <c r="E6937" s="0" t="n">
        <v>0.02</v>
      </c>
      <c r="F6937" s="0" t="n">
        <v>3133101</v>
      </c>
      <c r="G6937" s="151" t="s">
        <v>111</v>
      </c>
      <c r="H6937" s="151" t="s">
        <v>111</v>
      </c>
      <c r="I6937" s="152" t="s">
        <v>112</v>
      </c>
    </row>
    <row r="6938" customFormat="false" ht="12.75" hidden="false" customHeight="false" outlineLevel="0" collapsed="false">
      <c r="A6938" s="0" t="s">
        <v>60</v>
      </c>
      <c r="B6938" s="0" t="s">
        <v>110</v>
      </c>
      <c r="C6938" s="0" t="s">
        <v>108</v>
      </c>
      <c r="D6938" s="116" t="n">
        <v>44470</v>
      </c>
      <c r="E6938" s="0" t="n">
        <v>0.4</v>
      </c>
      <c r="F6938" s="0" t="n">
        <v>3133102</v>
      </c>
      <c r="G6938" s="151" t="s">
        <v>111</v>
      </c>
      <c r="H6938" s="151" t="s">
        <v>111</v>
      </c>
      <c r="I6938" s="152" t="s">
        <v>112</v>
      </c>
    </row>
    <row r="6939" customFormat="false" ht="12.75" hidden="false" customHeight="false" outlineLevel="0" collapsed="false">
      <c r="A6939" s="0" t="s">
        <v>60</v>
      </c>
      <c r="B6939" s="0" t="s">
        <v>113</v>
      </c>
      <c r="C6939" s="0" t="s">
        <v>108</v>
      </c>
      <c r="D6939" s="116" t="n">
        <v>44470</v>
      </c>
      <c r="E6939" s="0" t="n">
        <v>0.05</v>
      </c>
      <c r="F6939" s="0" t="n">
        <v>3133103</v>
      </c>
      <c r="G6939" s="151" t="s">
        <v>111</v>
      </c>
      <c r="H6939" s="151" t="s">
        <v>111</v>
      </c>
      <c r="I6939" s="152" t="s">
        <v>112</v>
      </c>
    </row>
    <row r="6940" customFormat="false" ht="12.75" hidden="false" customHeight="false" outlineLevel="0" collapsed="false">
      <c r="A6940" s="0" t="s">
        <v>61</v>
      </c>
      <c r="B6940" s="0" t="s">
        <v>110</v>
      </c>
      <c r="C6940" s="0" t="s">
        <v>108</v>
      </c>
      <c r="D6940" s="116" t="n">
        <v>44470</v>
      </c>
      <c r="E6940" s="0" t="n">
        <v>0.4</v>
      </c>
      <c r="F6940" s="0" t="n">
        <v>3133104</v>
      </c>
      <c r="G6940" s="151" t="s">
        <v>111</v>
      </c>
      <c r="H6940" s="151" t="s">
        <v>111</v>
      </c>
      <c r="I6940" s="152" t="s">
        <v>112</v>
      </c>
    </row>
    <row r="6941" customFormat="false" ht="12.75" hidden="false" customHeight="false" outlineLevel="0" collapsed="false">
      <c r="A6941" s="0" t="s">
        <v>61</v>
      </c>
      <c r="B6941" s="0" t="s">
        <v>113</v>
      </c>
      <c r="C6941" s="0" t="s">
        <v>108</v>
      </c>
      <c r="D6941" s="116" t="n">
        <v>44470</v>
      </c>
      <c r="E6941" s="0" t="n">
        <v>0.02</v>
      </c>
      <c r="F6941" s="0" t="n">
        <v>3133105</v>
      </c>
      <c r="G6941" s="151" t="s">
        <v>111</v>
      </c>
      <c r="H6941" s="151" t="s">
        <v>111</v>
      </c>
      <c r="I6941" s="152" t="s">
        <v>112</v>
      </c>
    </row>
    <row r="6942" customFormat="false" ht="12.75" hidden="false" customHeight="false" outlineLevel="0" collapsed="false">
      <c r="A6942" s="0" t="s">
        <v>62</v>
      </c>
      <c r="B6942" s="0" t="s">
        <v>110</v>
      </c>
      <c r="C6942" s="0" t="s">
        <v>108</v>
      </c>
      <c r="D6942" s="116" t="n">
        <v>44470</v>
      </c>
      <c r="E6942" s="0" t="n">
        <v>0.4</v>
      </c>
      <c r="F6942" s="0" t="n">
        <v>3133106</v>
      </c>
      <c r="G6942" s="151" t="s">
        <v>111</v>
      </c>
      <c r="H6942" s="151" t="s">
        <v>111</v>
      </c>
      <c r="I6942" s="152" t="s">
        <v>112</v>
      </c>
    </row>
    <row r="6943" customFormat="false" ht="12.75" hidden="false" customHeight="false" outlineLevel="0" collapsed="false">
      <c r="A6943" s="0" t="s">
        <v>62</v>
      </c>
      <c r="B6943" s="0" t="s">
        <v>113</v>
      </c>
      <c r="C6943" s="0" t="s">
        <v>108</v>
      </c>
      <c r="D6943" s="116" t="n">
        <v>44470</v>
      </c>
      <c r="E6943" s="0" t="n">
        <v>0.05</v>
      </c>
      <c r="F6943" s="0" t="n">
        <v>3133107</v>
      </c>
      <c r="G6943" s="151" t="s">
        <v>111</v>
      </c>
      <c r="H6943" s="151" t="s">
        <v>111</v>
      </c>
      <c r="I6943" s="152" t="s">
        <v>112</v>
      </c>
    </row>
    <row r="6944" customFormat="false" ht="12.75" hidden="false" customHeight="false" outlineLevel="0" collapsed="false">
      <c r="A6944" s="0" t="s">
        <v>49</v>
      </c>
      <c r="B6944" s="0" t="s">
        <v>110</v>
      </c>
      <c r="C6944" s="0" t="s">
        <v>108</v>
      </c>
      <c r="D6944" s="116" t="n">
        <v>44470</v>
      </c>
      <c r="E6944" s="0" t="n">
        <v>0.36</v>
      </c>
      <c r="F6944" s="0" t="n">
        <v>3133108</v>
      </c>
      <c r="G6944" s="151" t="s">
        <v>111</v>
      </c>
      <c r="H6944" s="151" t="s">
        <v>111</v>
      </c>
      <c r="I6944" s="152" t="s">
        <v>112</v>
      </c>
    </row>
    <row r="6945" customFormat="false" ht="12.75" hidden="false" customHeight="false" outlineLevel="0" collapsed="false">
      <c r="A6945" s="0" t="s">
        <v>49</v>
      </c>
      <c r="B6945" s="0" t="s">
        <v>113</v>
      </c>
      <c r="C6945" s="0" t="s">
        <v>108</v>
      </c>
      <c r="D6945" s="116" t="n">
        <v>44470</v>
      </c>
      <c r="E6945" s="0" t="n">
        <v>-0.005</v>
      </c>
      <c r="F6945" s="0" t="n">
        <v>3133109</v>
      </c>
      <c r="G6945" s="151" t="s">
        <v>111</v>
      </c>
      <c r="H6945" s="151" t="s">
        <v>111</v>
      </c>
      <c r="I6945" s="152" t="s">
        <v>112</v>
      </c>
    </row>
    <row r="6946" customFormat="false" ht="12.75" hidden="false" customHeight="false" outlineLevel="0" collapsed="false">
      <c r="A6946" s="0" t="s">
        <v>50</v>
      </c>
      <c r="B6946" s="0" t="s">
        <v>110</v>
      </c>
      <c r="C6946" s="0" t="s">
        <v>108</v>
      </c>
      <c r="D6946" s="116" t="n">
        <v>44470</v>
      </c>
      <c r="E6946" s="0" t="n">
        <v>0.4</v>
      </c>
      <c r="F6946" s="0" t="n">
        <v>3133110</v>
      </c>
      <c r="G6946" s="151" t="s">
        <v>111</v>
      </c>
      <c r="H6946" s="151" t="s">
        <v>111</v>
      </c>
      <c r="I6946" s="152" t="s">
        <v>112</v>
      </c>
    </row>
    <row r="6947" customFormat="false" ht="12.75" hidden="false" customHeight="false" outlineLevel="0" collapsed="false">
      <c r="A6947" s="0" t="s">
        <v>50</v>
      </c>
      <c r="B6947" s="0" t="s">
        <v>113</v>
      </c>
      <c r="C6947" s="0" t="s">
        <v>108</v>
      </c>
      <c r="D6947" s="116" t="n">
        <v>44470</v>
      </c>
      <c r="E6947" s="0" t="n">
        <v>-0.085</v>
      </c>
      <c r="F6947" s="0" t="n">
        <v>3133111</v>
      </c>
      <c r="G6947" s="151" t="s">
        <v>111</v>
      </c>
      <c r="H6947" s="151" t="s">
        <v>111</v>
      </c>
      <c r="I6947" s="152" t="s">
        <v>112</v>
      </c>
    </row>
    <row r="6948" customFormat="false" ht="12.75" hidden="false" customHeight="false" outlineLevel="0" collapsed="false">
      <c r="A6948" s="0" t="s">
        <v>51</v>
      </c>
      <c r="B6948" s="0" t="s">
        <v>110</v>
      </c>
      <c r="C6948" s="0" t="s">
        <v>108</v>
      </c>
      <c r="D6948" s="116" t="n">
        <v>44470</v>
      </c>
      <c r="E6948" s="0" t="n">
        <v>0.4</v>
      </c>
      <c r="F6948" s="0" t="n">
        <v>3133112</v>
      </c>
      <c r="G6948" s="151" t="s">
        <v>111</v>
      </c>
      <c r="H6948" s="151" t="s">
        <v>111</v>
      </c>
      <c r="I6948" s="152" t="s">
        <v>112</v>
      </c>
    </row>
    <row r="6949" customFormat="false" ht="12.75" hidden="false" customHeight="false" outlineLevel="0" collapsed="false">
      <c r="A6949" s="0" t="s">
        <v>51</v>
      </c>
      <c r="B6949" s="0" t="s">
        <v>113</v>
      </c>
      <c r="C6949" s="0" t="s">
        <v>108</v>
      </c>
      <c r="D6949" s="116" t="n">
        <v>44470</v>
      </c>
      <c r="E6949" s="0" t="n">
        <v>0.01</v>
      </c>
      <c r="F6949" s="0" t="n">
        <v>3133113</v>
      </c>
      <c r="G6949" s="151" t="s">
        <v>111</v>
      </c>
      <c r="H6949" s="151" t="s">
        <v>111</v>
      </c>
      <c r="I6949" s="152" t="s">
        <v>112</v>
      </c>
    </row>
    <row r="6950" customFormat="false" ht="12.75" hidden="false" customHeight="false" outlineLevel="0" collapsed="false">
      <c r="A6950" s="0" t="s">
        <v>52</v>
      </c>
      <c r="B6950" s="0" t="s">
        <v>110</v>
      </c>
      <c r="C6950" s="0" t="s">
        <v>108</v>
      </c>
      <c r="D6950" s="116" t="n">
        <v>44470</v>
      </c>
      <c r="E6950" s="0" t="n">
        <v>0.4</v>
      </c>
      <c r="F6950" s="0" t="n">
        <v>3133114</v>
      </c>
      <c r="G6950" s="151" t="s">
        <v>111</v>
      </c>
      <c r="H6950" s="151" t="s">
        <v>111</v>
      </c>
      <c r="I6950" s="152" t="s">
        <v>112</v>
      </c>
    </row>
    <row r="6951" customFormat="false" ht="12.75" hidden="false" customHeight="false" outlineLevel="0" collapsed="false">
      <c r="A6951" s="0" t="s">
        <v>52</v>
      </c>
      <c r="B6951" s="0" t="s">
        <v>113</v>
      </c>
      <c r="C6951" s="0" t="s">
        <v>108</v>
      </c>
      <c r="D6951" s="116" t="n">
        <v>44470</v>
      </c>
      <c r="E6951" s="0" t="n">
        <v>-0.055</v>
      </c>
      <c r="F6951" s="0" t="n">
        <v>3133115</v>
      </c>
      <c r="G6951" s="151" t="s">
        <v>111</v>
      </c>
      <c r="H6951" s="151" t="s">
        <v>111</v>
      </c>
      <c r="I6951" s="152" t="s">
        <v>112</v>
      </c>
    </row>
    <row r="6952" customFormat="false" ht="12.75" hidden="false" customHeight="false" outlineLevel="0" collapsed="false">
      <c r="A6952" s="0" t="s">
        <v>17</v>
      </c>
      <c r="B6952" s="0" t="s">
        <v>110</v>
      </c>
      <c r="C6952" s="0" t="s">
        <v>108</v>
      </c>
      <c r="D6952" s="116" t="n">
        <v>44470</v>
      </c>
      <c r="E6952" s="0" t="n">
        <v>0</v>
      </c>
      <c r="F6952" s="0" t="n">
        <v>3133116</v>
      </c>
      <c r="G6952" s="151" t="s">
        <v>111</v>
      </c>
      <c r="H6952" s="151" t="s">
        <v>111</v>
      </c>
      <c r="I6952" s="152" t="s">
        <v>112</v>
      </c>
    </row>
    <row r="6953" customFormat="false" ht="12.75" hidden="false" customHeight="false" outlineLevel="0" collapsed="false">
      <c r="A6953" s="0" t="s">
        <v>17</v>
      </c>
      <c r="B6953" s="0" t="s">
        <v>113</v>
      </c>
      <c r="C6953" s="0" t="s">
        <v>108</v>
      </c>
      <c r="D6953" s="116" t="n">
        <v>44470</v>
      </c>
      <c r="E6953" s="0" t="n">
        <v>0</v>
      </c>
      <c r="F6953" s="0" t="n">
        <v>3133117</v>
      </c>
      <c r="G6953" s="151" t="s">
        <v>111</v>
      </c>
      <c r="H6953" s="151" t="s">
        <v>111</v>
      </c>
      <c r="I6953" s="152" t="s">
        <v>112</v>
      </c>
    </row>
    <row r="6954" customFormat="false" ht="12.75" hidden="false" customHeight="false" outlineLevel="0" collapsed="false">
      <c r="A6954" s="0" t="s">
        <v>18</v>
      </c>
      <c r="B6954" s="0" t="s">
        <v>110</v>
      </c>
      <c r="C6954" s="0" t="s">
        <v>108</v>
      </c>
      <c r="D6954" s="116" t="n">
        <v>44470</v>
      </c>
      <c r="E6954" s="0" t="n">
        <v>0</v>
      </c>
      <c r="F6954" s="0" t="n">
        <v>3133118</v>
      </c>
      <c r="G6954" s="151" t="s">
        <v>111</v>
      </c>
      <c r="H6954" s="151" t="s">
        <v>111</v>
      </c>
      <c r="I6954" s="152" t="s">
        <v>112</v>
      </c>
    </row>
    <row r="6955" customFormat="false" ht="12.75" hidden="false" customHeight="false" outlineLevel="0" collapsed="false">
      <c r="A6955" s="0" t="s">
        <v>18</v>
      </c>
      <c r="B6955" s="0" t="s">
        <v>113</v>
      </c>
      <c r="C6955" s="0" t="s">
        <v>108</v>
      </c>
      <c r="D6955" s="116" t="n">
        <v>44470</v>
      </c>
      <c r="E6955" s="0" t="n">
        <v>0</v>
      </c>
      <c r="F6955" s="0" t="n">
        <v>3133119</v>
      </c>
      <c r="G6955" s="151" t="s">
        <v>111</v>
      </c>
      <c r="H6955" s="151" t="s">
        <v>111</v>
      </c>
      <c r="I6955" s="152" t="s">
        <v>112</v>
      </c>
    </row>
    <row r="6956" customFormat="false" ht="12.75" hidden="false" customHeight="false" outlineLevel="0" collapsed="false">
      <c r="A6956" s="0" t="s">
        <v>19</v>
      </c>
      <c r="B6956" s="0" t="s">
        <v>110</v>
      </c>
      <c r="C6956" s="0" t="s">
        <v>108</v>
      </c>
      <c r="D6956" s="116" t="n">
        <v>44470</v>
      </c>
      <c r="E6956" s="0" t="n">
        <v>0</v>
      </c>
      <c r="F6956" s="0" t="n">
        <v>3133120</v>
      </c>
      <c r="G6956" s="151" t="s">
        <v>111</v>
      </c>
      <c r="H6956" s="151" t="s">
        <v>111</v>
      </c>
      <c r="I6956" s="152" t="s">
        <v>112</v>
      </c>
    </row>
    <row r="6957" customFormat="false" ht="12.75" hidden="false" customHeight="false" outlineLevel="0" collapsed="false">
      <c r="A6957" s="0" t="s">
        <v>19</v>
      </c>
      <c r="B6957" s="0" t="s">
        <v>113</v>
      </c>
      <c r="C6957" s="0" t="s">
        <v>108</v>
      </c>
      <c r="D6957" s="116" t="n">
        <v>44470</v>
      </c>
      <c r="E6957" s="0" t="n">
        <v>0</v>
      </c>
      <c r="F6957" s="0" t="n">
        <v>3133121</v>
      </c>
      <c r="G6957" s="151" t="s">
        <v>111</v>
      </c>
      <c r="H6957" s="151" t="s">
        <v>111</v>
      </c>
      <c r="I6957" s="152" t="s">
        <v>112</v>
      </c>
    </row>
    <row r="6958" customFormat="false" ht="12.75" hidden="false" customHeight="false" outlineLevel="0" collapsed="false">
      <c r="A6958" s="0" t="s">
        <v>21</v>
      </c>
      <c r="B6958" s="0" t="s">
        <v>110</v>
      </c>
      <c r="C6958" s="0" t="s">
        <v>108</v>
      </c>
      <c r="D6958" s="116" t="n">
        <v>44470</v>
      </c>
      <c r="E6958" s="0" t="n">
        <v>0</v>
      </c>
      <c r="F6958" s="0" t="n">
        <v>3133122</v>
      </c>
      <c r="G6958" s="151" t="s">
        <v>111</v>
      </c>
      <c r="H6958" s="151" t="s">
        <v>111</v>
      </c>
      <c r="I6958" s="152" t="s">
        <v>112</v>
      </c>
    </row>
    <row r="6959" customFormat="false" ht="12.75" hidden="false" customHeight="false" outlineLevel="0" collapsed="false">
      <c r="A6959" s="0" t="s">
        <v>21</v>
      </c>
      <c r="B6959" s="0" t="s">
        <v>113</v>
      </c>
      <c r="C6959" s="0" t="s">
        <v>108</v>
      </c>
      <c r="D6959" s="116" t="n">
        <v>44470</v>
      </c>
      <c r="E6959" s="0" t="n">
        <v>0</v>
      </c>
      <c r="F6959" s="0" t="n">
        <v>3133123</v>
      </c>
      <c r="G6959" s="151" t="s">
        <v>111</v>
      </c>
      <c r="H6959" s="151" t="s">
        <v>111</v>
      </c>
      <c r="I6959" s="152" t="s">
        <v>112</v>
      </c>
    </row>
    <row r="6960" customFormat="false" ht="12.75" hidden="false" customHeight="false" outlineLevel="0" collapsed="false">
      <c r="A6960" s="0" t="s">
        <v>73</v>
      </c>
      <c r="B6960" s="0" t="s">
        <v>80</v>
      </c>
      <c r="C6960" s="0" t="s">
        <v>108</v>
      </c>
      <c r="D6960" s="116" t="n">
        <v>44470</v>
      </c>
      <c r="E6960" s="0" t="n">
        <v>-0.005</v>
      </c>
      <c r="F6960" s="0" t="n">
        <v>3133124</v>
      </c>
      <c r="G6960" s="151" t="s">
        <v>111</v>
      </c>
      <c r="H6960" s="151" t="s">
        <v>111</v>
      </c>
      <c r="I6960" s="152" t="s">
        <v>112</v>
      </c>
    </row>
    <row r="6961" customFormat="false" ht="12.75" hidden="false" customHeight="false" outlineLevel="0" collapsed="false">
      <c r="A6961" s="0" t="s">
        <v>74</v>
      </c>
      <c r="B6961" s="0" t="s">
        <v>80</v>
      </c>
      <c r="C6961" s="0" t="s">
        <v>108</v>
      </c>
      <c r="D6961" s="116" t="n">
        <v>44470</v>
      </c>
      <c r="E6961" s="0" t="n">
        <v>0.01</v>
      </c>
      <c r="F6961" s="0" t="n">
        <v>3133125</v>
      </c>
      <c r="G6961" s="151" t="s">
        <v>111</v>
      </c>
      <c r="H6961" s="151" t="s">
        <v>111</v>
      </c>
      <c r="I6961" s="152" t="s">
        <v>112</v>
      </c>
    </row>
    <row r="6962" customFormat="false" ht="12.75" hidden="false" customHeight="false" outlineLevel="0" collapsed="false">
      <c r="A6962" s="0" t="s">
        <v>75</v>
      </c>
      <c r="B6962" s="0" t="s">
        <v>80</v>
      </c>
      <c r="C6962" s="0" t="s">
        <v>108</v>
      </c>
      <c r="D6962" s="116" t="n">
        <v>44470</v>
      </c>
      <c r="E6962" s="0" t="n">
        <v>-0.055</v>
      </c>
      <c r="F6962" s="0" t="n">
        <v>3133126</v>
      </c>
      <c r="G6962" s="151" t="s">
        <v>111</v>
      </c>
      <c r="H6962" s="151" t="s">
        <v>111</v>
      </c>
      <c r="I6962" s="152" t="s">
        <v>112</v>
      </c>
    </row>
    <row r="6963" customFormat="false" ht="12.75" hidden="false" customHeight="false" outlineLevel="0" collapsed="false">
      <c r="A6963" s="0" t="s">
        <v>76</v>
      </c>
      <c r="B6963" s="0" t="s">
        <v>80</v>
      </c>
      <c r="C6963" s="0" t="s">
        <v>108</v>
      </c>
      <c r="D6963" s="116" t="n">
        <v>44470</v>
      </c>
      <c r="E6963" s="0" t="n">
        <v>0.01</v>
      </c>
      <c r="F6963" s="0" t="n">
        <v>3133127</v>
      </c>
      <c r="G6963" s="151" t="s">
        <v>111</v>
      </c>
      <c r="H6963" s="151" t="s">
        <v>111</v>
      </c>
      <c r="I6963" s="152" t="s">
        <v>112</v>
      </c>
    </row>
    <row r="6964" customFormat="false" ht="12.75" hidden="false" customHeight="false" outlineLevel="0" collapsed="false">
      <c r="A6964" s="0" t="s">
        <v>72</v>
      </c>
      <c r="B6964" s="0" t="s">
        <v>80</v>
      </c>
      <c r="C6964" s="0" t="s">
        <v>108</v>
      </c>
      <c r="D6964" s="116" t="n">
        <v>44470</v>
      </c>
      <c r="E6964" s="158" t="n">
        <v>44501</v>
      </c>
      <c r="F6964" s="0" t="n">
        <v>2756522</v>
      </c>
      <c r="G6964" s="151" t="s">
        <v>111</v>
      </c>
      <c r="H6964" s="151" t="s">
        <v>111</v>
      </c>
      <c r="I6964" s="152" t="s">
        <v>109</v>
      </c>
    </row>
    <row r="6965" customFormat="false" ht="12.75" hidden="false" customHeight="false" outlineLevel="0" collapsed="false">
      <c r="A6965" s="0" t="s">
        <v>59</v>
      </c>
      <c r="B6965" s="0" t="s">
        <v>110</v>
      </c>
      <c r="C6965" s="0" t="s">
        <v>108</v>
      </c>
      <c r="D6965" s="116" t="n">
        <v>44501</v>
      </c>
      <c r="E6965" s="0" t="n">
        <v>0.555</v>
      </c>
      <c r="F6965" s="0" t="n">
        <v>3133100</v>
      </c>
      <c r="G6965" s="151" t="s">
        <v>111</v>
      </c>
      <c r="H6965" s="151" t="s">
        <v>111</v>
      </c>
      <c r="I6965" s="152" t="s">
        <v>112</v>
      </c>
    </row>
    <row r="6966" customFormat="false" ht="12.75" hidden="false" customHeight="false" outlineLevel="0" collapsed="false">
      <c r="A6966" s="0" t="s">
        <v>59</v>
      </c>
      <c r="B6966" s="0" t="s">
        <v>113</v>
      </c>
      <c r="C6966" s="0" t="s">
        <v>108</v>
      </c>
      <c r="D6966" s="116" t="n">
        <v>44501</v>
      </c>
      <c r="E6966" s="0" t="n">
        <v>0.05</v>
      </c>
      <c r="F6966" s="0" t="n">
        <v>3133101</v>
      </c>
      <c r="G6966" s="151" t="s">
        <v>111</v>
      </c>
      <c r="H6966" s="151" t="s">
        <v>111</v>
      </c>
      <c r="I6966" s="152" t="s">
        <v>112</v>
      </c>
    </row>
    <row r="6967" customFormat="false" ht="12.75" hidden="false" customHeight="false" outlineLevel="0" collapsed="false">
      <c r="A6967" s="0" t="s">
        <v>60</v>
      </c>
      <c r="B6967" s="0" t="s">
        <v>110</v>
      </c>
      <c r="C6967" s="0" t="s">
        <v>108</v>
      </c>
      <c r="D6967" s="116" t="n">
        <v>44501</v>
      </c>
      <c r="E6967" s="0" t="n">
        <v>0.555</v>
      </c>
      <c r="F6967" s="0" t="n">
        <v>3133102</v>
      </c>
      <c r="G6967" s="151" t="s">
        <v>111</v>
      </c>
      <c r="H6967" s="151" t="s">
        <v>111</v>
      </c>
      <c r="I6967" s="152" t="s">
        <v>112</v>
      </c>
    </row>
    <row r="6968" customFormat="false" ht="12.75" hidden="false" customHeight="false" outlineLevel="0" collapsed="false">
      <c r="A6968" s="0" t="s">
        <v>60</v>
      </c>
      <c r="B6968" s="0" t="s">
        <v>113</v>
      </c>
      <c r="C6968" s="0" t="s">
        <v>108</v>
      </c>
      <c r="D6968" s="116" t="n">
        <v>44501</v>
      </c>
      <c r="E6968" s="0" t="n">
        <v>0.14</v>
      </c>
      <c r="F6968" s="0" t="n">
        <v>3133103</v>
      </c>
      <c r="G6968" s="151" t="s">
        <v>111</v>
      </c>
      <c r="H6968" s="151" t="s">
        <v>111</v>
      </c>
      <c r="I6968" s="152" t="s">
        <v>112</v>
      </c>
    </row>
    <row r="6969" customFormat="false" ht="12.75" hidden="false" customHeight="false" outlineLevel="0" collapsed="false">
      <c r="A6969" s="0" t="s">
        <v>61</v>
      </c>
      <c r="B6969" s="0" t="s">
        <v>110</v>
      </c>
      <c r="C6969" s="0" t="s">
        <v>108</v>
      </c>
      <c r="D6969" s="116" t="n">
        <v>44501</v>
      </c>
      <c r="E6969" s="0" t="n">
        <v>0.555</v>
      </c>
      <c r="F6969" s="0" t="n">
        <v>3133104</v>
      </c>
      <c r="G6969" s="151" t="s">
        <v>111</v>
      </c>
      <c r="H6969" s="151" t="s">
        <v>111</v>
      </c>
      <c r="I6969" s="152" t="s">
        <v>112</v>
      </c>
    </row>
    <row r="6970" customFormat="false" ht="12.75" hidden="false" customHeight="false" outlineLevel="0" collapsed="false">
      <c r="A6970" s="0" t="s">
        <v>61</v>
      </c>
      <c r="B6970" s="0" t="s">
        <v>113</v>
      </c>
      <c r="C6970" s="0" t="s">
        <v>108</v>
      </c>
      <c r="D6970" s="116" t="n">
        <v>44501</v>
      </c>
      <c r="E6970" s="0" t="n">
        <v>0.05</v>
      </c>
      <c r="F6970" s="0" t="n">
        <v>3133105</v>
      </c>
      <c r="G6970" s="151" t="s">
        <v>111</v>
      </c>
      <c r="H6970" s="151" t="s">
        <v>111</v>
      </c>
      <c r="I6970" s="152" t="s">
        <v>112</v>
      </c>
    </row>
    <row r="6971" customFormat="false" ht="12.75" hidden="false" customHeight="false" outlineLevel="0" collapsed="false">
      <c r="A6971" s="0" t="s">
        <v>62</v>
      </c>
      <c r="B6971" s="0" t="s">
        <v>110</v>
      </c>
      <c r="C6971" s="0" t="s">
        <v>108</v>
      </c>
      <c r="D6971" s="116" t="n">
        <v>44501</v>
      </c>
      <c r="E6971" s="0" t="n">
        <v>0.555</v>
      </c>
      <c r="F6971" s="0" t="n">
        <v>3133106</v>
      </c>
      <c r="G6971" s="151" t="s">
        <v>111</v>
      </c>
      <c r="H6971" s="151" t="s">
        <v>111</v>
      </c>
      <c r="I6971" s="152" t="s">
        <v>112</v>
      </c>
    </row>
    <row r="6972" customFormat="false" ht="12.75" hidden="false" customHeight="false" outlineLevel="0" collapsed="false">
      <c r="A6972" s="0" t="s">
        <v>62</v>
      </c>
      <c r="B6972" s="0" t="s">
        <v>113</v>
      </c>
      <c r="C6972" s="0" t="s">
        <v>108</v>
      </c>
      <c r="D6972" s="116" t="n">
        <v>44501</v>
      </c>
      <c r="E6972" s="0" t="n">
        <v>0.14</v>
      </c>
      <c r="F6972" s="0" t="n">
        <v>3133107</v>
      </c>
      <c r="G6972" s="151" t="s">
        <v>111</v>
      </c>
      <c r="H6972" s="151" t="s">
        <v>111</v>
      </c>
      <c r="I6972" s="152" t="s">
        <v>112</v>
      </c>
    </row>
    <row r="6973" customFormat="false" ht="12.75" hidden="false" customHeight="false" outlineLevel="0" collapsed="false">
      <c r="A6973" s="0" t="s">
        <v>49</v>
      </c>
      <c r="B6973" s="0" t="s">
        <v>110</v>
      </c>
      <c r="C6973" s="0" t="s">
        <v>108</v>
      </c>
      <c r="D6973" s="116" t="n">
        <v>44501</v>
      </c>
      <c r="E6973" s="0" t="n">
        <v>0.46</v>
      </c>
      <c r="F6973" s="0" t="n">
        <v>3133108</v>
      </c>
      <c r="G6973" s="151" t="s">
        <v>111</v>
      </c>
      <c r="H6973" s="151" t="s">
        <v>111</v>
      </c>
      <c r="I6973" s="152" t="s">
        <v>112</v>
      </c>
    </row>
    <row r="6974" customFormat="false" ht="12.75" hidden="false" customHeight="false" outlineLevel="0" collapsed="false">
      <c r="A6974" s="0" t="s">
        <v>49</v>
      </c>
      <c r="B6974" s="0" t="s">
        <v>113</v>
      </c>
      <c r="C6974" s="0" t="s">
        <v>108</v>
      </c>
      <c r="D6974" s="116" t="n">
        <v>44501</v>
      </c>
      <c r="E6974" s="0" t="n">
        <v>0.05</v>
      </c>
      <c r="F6974" s="0" t="n">
        <v>3133109</v>
      </c>
      <c r="G6974" s="151" t="s">
        <v>111</v>
      </c>
      <c r="H6974" s="151" t="s">
        <v>111</v>
      </c>
      <c r="I6974" s="152" t="s">
        <v>112</v>
      </c>
    </row>
    <row r="6975" customFormat="false" ht="12.75" hidden="false" customHeight="false" outlineLevel="0" collapsed="false">
      <c r="A6975" s="0" t="s">
        <v>50</v>
      </c>
      <c r="B6975" s="0" t="s">
        <v>110</v>
      </c>
      <c r="C6975" s="0" t="s">
        <v>108</v>
      </c>
      <c r="D6975" s="116" t="n">
        <v>44501</v>
      </c>
      <c r="E6975" s="0" t="n">
        <v>0.7</v>
      </c>
      <c r="F6975" s="0" t="n">
        <v>3133110</v>
      </c>
      <c r="G6975" s="151" t="s">
        <v>111</v>
      </c>
      <c r="H6975" s="151" t="s">
        <v>111</v>
      </c>
      <c r="I6975" s="152" t="s">
        <v>112</v>
      </c>
    </row>
    <row r="6976" customFormat="false" ht="12.75" hidden="false" customHeight="false" outlineLevel="0" collapsed="false">
      <c r="A6976" s="0" t="s">
        <v>50</v>
      </c>
      <c r="B6976" s="0" t="s">
        <v>113</v>
      </c>
      <c r="C6976" s="0" t="s">
        <v>108</v>
      </c>
      <c r="D6976" s="116" t="n">
        <v>44501</v>
      </c>
      <c r="E6976" s="0" t="n">
        <v>-0.17</v>
      </c>
      <c r="F6976" s="0" t="n">
        <v>3133111</v>
      </c>
      <c r="G6976" s="151" t="s">
        <v>111</v>
      </c>
      <c r="H6976" s="151" t="s">
        <v>111</v>
      </c>
      <c r="I6976" s="152" t="s">
        <v>112</v>
      </c>
    </row>
    <row r="6977" customFormat="false" ht="12.75" hidden="false" customHeight="false" outlineLevel="0" collapsed="false">
      <c r="A6977" s="0" t="s">
        <v>51</v>
      </c>
      <c r="B6977" s="0" t="s">
        <v>110</v>
      </c>
      <c r="C6977" s="0" t="s">
        <v>108</v>
      </c>
      <c r="D6977" s="116" t="n">
        <v>44501</v>
      </c>
      <c r="E6977" s="0" t="n">
        <v>0.7</v>
      </c>
      <c r="F6977" s="0" t="n">
        <v>3133112</v>
      </c>
      <c r="G6977" s="151" t="s">
        <v>111</v>
      </c>
      <c r="H6977" s="151" t="s">
        <v>111</v>
      </c>
      <c r="I6977" s="152" t="s">
        <v>112</v>
      </c>
    </row>
    <row r="6978" customFormat="false" ht="12.75" hidden="false" customHeight="false" outlineLevel="0" collapsed="false">
      <c r="A6978" s="0" t="s">
        <v>51</v>
      </c>
      <c r="B6978" s="0" t="s">
        <v>113</v>
      </c>
      <c r="C6978" s="0" t="s">
        <v>108</v>
      </c>
      <c r="D6978" s="116" t="n">
        <v>44501</v>
      </c>
      <c r="E6978" s="0" t="n">
        <v>0.055</v>
      </c>
      <c r="F6978" s="0" t="n">
        <v>3133113</v>
      </c>
      <c r="G6978" s="151" t="s">
        <v>111</v>
      </c>
      <c r="H6978" s="151" t="s">
        <v>111</v>
      </c>
      <c r="I6978" s="152" t="s">
        <v>112</v>
      </c>
    </row>
    <row r="6979" customFormat="false" ht="12.75" hidden="false" customHeight="false" outlineLevel="0" collapsed="false">
      <c r="A6979" s="0" t="s">
        <v>52</v>
      </c>
      <c r="B6979" s="0" t="s">
        <v>110</v>
      </c>
      <c r="C6979" s="0" t="s">
        <v>108</v>
      </c>
      <c r="D6979" s="116" t="n">
        <v>44501</v>
      </c>
      <c r="E6979" s="0" t="n">
        <v>0.7</v>
      </c>
      <c r="F6979" s="0" t="n">
        <v>3133114</v>
      </c>
      <c r="G6979" s="151" t="s">
        <v>111</v>
      </c>
      <c r="H6979" s="151" t="s">
        <v>111</v>
      </c>
      <c r="I6979" s="152" t="s">
        <v>112</v>
      </c>
    </row>
    <row r="6980" customFormat="false" ht="12.75" hidden="false" customHeight="false" outlineLevel="0" collapsed="false">
      <c r="A6980" s="0" t="s">
        <v>52</v>
      </c>
      <c r="B6980" s="0" t="s">
        <v>113</v>
      </c>
      <c r="C6980" s="0" t="s">
        <v>108</v>
      </c>
      <c r="D6980" s="116" t="n">
        <v>44501</v>
      </c>
      <c r="E6980" s="0" t="n">
        <v>-0.05</v>
      </c>
      <c r="F6980" s="0" t="n">
        <v>3133115</v>
      </c>
      <c r="G6980" s="151" t="s">
        <v>111</v>
      </c>
      <c r="H6980" s="151" t="s">
        <v>111</v>
      </c>
      <c r="I6980" s="152" t="s">
        <v>112</v>
      </c>
    </row>
    <row r="6981" customFormat="false" ht="12.75" hidden="false" customHeight="false" outlineLevel="0" collapsed="false">
      <c r="A6981" s="0" t="s">
        <v>17</v>
      </c>
      <c r="B6981" s="0" t="s">
        <v>110</v>
      </c>
      <c r="C6981" s="0" t="s">
        <v>108</v>
      </c>
      <c r="D6981" s="116" t="n">
        <v>44501</v>
      </c>
      <c r="E6981" s="0" t="n">
        <v>0</v>
      </c>
      <c r="F6981" s="0" t="n">
        <v>3133116</v>
      </c>
      <c r="G6981" s="151" t="s">
        <v>111</v>
      </c>
      <c r="H6981" s="151" t="s">
        <v>111</v>
      </c>
      <c r="I6981" s="152" t="s">
        <v>112</v>
      </c>
    </row>
    <row r="6982" customFormat="false" ht="12.75" hidden="false" customHeight="false" outlineLevel="0" collapsed="false">
      <c r="A6982" s="0" t="s">
        <v>17</v>
      </c>
      <c r="B6982" s="0" t="s">
        <v>113</v>
      </c>
      <c r="C6982" s="0" t="s">
        <v>108</v>
      </c>
      <c r="D6982" s="116" t="n">
        <v>44501</v>
      </c>
      <c r="E6982" s="0" t="n">
        <v>0</v>
      </c>
      <c r="F6982" s="0" t="n">
        <v>3133117</v>
      </c>
      <c r="G6982" s="151" t="s">
        <v>111</v>
      </c>
      <c r="H6982" s="151" t="s">
        <v>111</v>
      </c>
      <c r="I6982" s="152" t="s">
        <v>112</v>
      </c>
    </row>
    <row r="6983" customFormat="false" ht="12.75" hidden="false" customHeight="false" outlineLevel="0" collapsed="false">
      <c r="A6983" s="0" t="s">
        <v>18</v>
      </c>
      <c r="B6983" s="0" t="s">
        <v>110</v>
      </c>
      <c r="C6983" s="0" t="s">
        <v>108</v>
      </c>
      <c r="D6983" s="116" t="n">
        <v>44501</v>
      </c>
      <c r="E6983" s="0" t="n">
        <v>0</v>
      </c>
      <c r="F6983" s="0" t="n">
        <v>3133118</v>
      </c>
      <c r="G6983" s="151" t="s">
        <v>111</v>
      </c>
      <c r="H6983" s="151" t="s">
        <v>111</v>
      </c>
      <c r="I6983" s="152" t="s">
        <v>112</v>
      </c>
    </row>
    <row r="6984" customFormat="false" ht="12.75" hidden="false" customHeight="false" outlineLevel="0" collapsed="false">
      <c r="A6984" s="0" t="s">
        <v>18</v>
      </c>
      <c r="B6984" s="0" t="s">
        <v>113</v>
      </c>
      <c r="C6984" s="0" t="s">
        <v>108</v>
      </c>
      <c r="D6984" s="116" t="n">
        <v>44501</v>
      </c>
      <c r="E6984" s="0" t="n">
        <v>0</v>
      </c>
      <c r="F6984" s="0" t="n">
        <v>3133119</v>
      </c>
      <c r="G6984" s="151" t="s">
        <v>111</v>
      </c>
      <c r="H6984" s="151" t="s">
        <v>111</v>
      </c>
      <c r="I6984" s="152" t="s">
        <v>112</v>
      </c>
    </row>
    <row r="6985" customFormat="false" ht="12.75" hidden="false" customHeight="false" outlineLevel="0" collapsed="false">
      <c r="A6985" s="0" t="s">
        <v>19</v>
      </c>
      <c r="B6985" s="0" t="s">
        <v>110</v>
      </c>
      <c r="C6985" s="0" t="s">
        <v>108</v>
      </c>
      <c r="D6985" s="116" t="n">
        <v>44501</v>
      </c>
      <c r="E6985" s="0" t="n">
        <v>0</v>
      </c>
      <c r="F6985" s="0" t="n">
        <v>3133120</v>
      </c>
      <c r="G6985" s="151" t="s">
        <v>111</v>
      </c>
      <c r="H6985" s="151" t="s">
        <v>111</v>
      </c>
      <c r="I6985" s="152" t="s">
        <v>112</v>
      </c>
    </row>
    <row r="6986" customFormat="false" ht="12.75" hidden="false" customHeight="false" outlineLevel="0" collapsed="false">
      <c r="A6986" s="0" t="s">
        <v>19</v>
      </c>
      <c r="B6986" s="0" t="s">
        <v>113</v>
      </c>
      <c r="C6986" s="0" t="s">
        <v>108</v>
      </c>
      <c r="D6986" s="116" t="n">
        <v>44501</v>
      </c>
      <c r="E6986" s="0" t="n">
        <v>0</v>
      </c>
      <c r="F6986" s="0" t="n">
        <v>3133121</v>
      </c>
      <c r="G6986" s="151" t="s">
        <v>111</v>
      </c>
      <c r="H6986" s="151" t="s">
        <v>111</v>
      </c>
      <c r="I6986" s="152" t="s">
        <v>112</v>
      </c>
    </row>
    <row r="6987" customFormat="false" ht="12.75" hidden="false" customHeight="false" outlineLevel="0" collapsed="false">
      <c r="A6987" s="0" t="s">
        <v>21</v>
      </c>
      <c r="B6987" s="0" t="s">
        <v>110</v>
      </c>
      <c r="C6987" s="0" t="s">
        <v>108</v>
      </c>
      <c r="D6987" s="116" t="n">
        <v>44501</v>
      </c>
      <c r="E6987" s="0" t="n">
        <v>0</v>
      </c>
      <c r="F6987" s="0" t="n">
        <v>3133122</v>
      </c>
      <c r="G6987" s="151" t="s">
        <v>111</v>
      </c>
      <c r="H6987" s="151" t="s">
        <v>111</v>
      </c>
      <c r="I6987" s="152" t="s">
        <v>112</v>
      </c>
    </row>
    <row r="6988" customFormat="false" ht="12.75" hidden="false" customHeight="false" outlineLevel="0" collapsed="false">
      <c r="A6988" s="0" t="s">
        <v>21</v>
      </c>
      <c r="B6988" s="0" t="s">
        <v>113</v>
      </c>
      <c r="C6988" s="0" t="s">
        <v>108</v>
      </c>
      <c r="D6988" s="116" t="n">
        <v>44501</v>
      </c>
      <c r="E6988" s="0" t="n">
        <v>0</v>
      </c>
      <c r="F6988" s="0" t="n">
        <v>3133123</v>
      </c>
      <c r="G6988" s="151" t="s">
        <v>111</v>
      </c>
      <c r="H6988" s="151" t="s">
        <v>111</v>
      </c>
      <c r="I6988" s="152" t="s">
        <v>112</v>
      </c>
    </row>
    <row r="6989" customFormat="false" ht="12.75" hidden="false" customHeight="false" outlineLevel="0" collapsed="false">
      <c r="A6989" s="0" t="s">
        <v>73</v>
      </c>
      <c r="B6989" s="0" t="s">
        <v>80</v>
      </c>
      <c r="C6989" s="0" t="s">
        <v>108</v>
      </c>
      <c r="D6989" s="116" t="n">
        <v>44501</v>
      </c>
      <c r="E6989" s="0" t="n">
        <v>0.05</v>
      </c>
      <c r="F6989" s="0" t="n">
        <v>3133124</v>
      </c>
      <c r="G6989" s="151" t="s">
        <v>111</v>
      </c>
      <c r="H6989" s="151" t="s">
        <v>111</v>
      </c>
      <c r="I6989" s="152" t="s">
        <v>112</v>
      </c>
    </row>
    <row r="6990" customFormat="false" ht="12.75" hidden="false" customHeight="false" outlineLevel="0" collapsed="false">
      <c r="A6990" s="0" t="s">
        <v>74</v>
      </c>
      <c r="B6990" s="0" t="s">
        <v>80</v>
      </c>
      <c r="C6990" s="0" t="s">
        <v>108</v>
      </c>
      <c r="D6990" s="116" t="n">
        <v>44501</v>
      </c>
      <c r="E6990" s="0" t="n">
        <v>0.055</v>
      </c>
      <c r="F6990" s="0" t="n">
        <v>3133125</v>
      </c>
      <c r="G6990" s="151" t="s">
        <v>111</v>
      </c>
      <c r="H6990" s="151" t="s">
        <v>111</v>
      </c>
      <c r="I6990" s="152" t="s">
        <v>112</v>
      </c>
    </row>
    <row r="6991" customFormat="false" ht="12.75" hidden="false" customHeight="false" outlineLevel="0" collapsed="false">
      <c r="A6991" s="0" t="s">
        <v>75</v>
      </c>
      <c r="B6991" s="0" t="s">
        <v>80</v>
      </c>
      <c r="C6991" s="0" t="s">
        <v>108</v>
      </c>
      <c r="D6991" s="116" t="n">
        <v>44501</v>
      </c>
      <c r="E6991" s="0" t="n">
        <v>-0.05</v>
      </c>
      <c r="F6991" s="0" t="n">
        <v>3133126</v>
      </c>
      <c r="G6991" s="151" t="s">
        <v>111</v>
      </c>
      <c r="H6991" s="151" t="s">
        <v>111</v>
      </c>
      <c r="I6991" s="152" t="s">
        <v>112</v>
      </c>
    </row>
    <row r="6992" customFormat="false" ht="12.75" hidden="false" customHeight="false" outlineLevel="0" collapsed="false">
      <c r="A6992" s="0" t="s">
        <v>76</v>
      </c>
      <c r="B6992" s="0" t="s">
        <v>80</v>
      </c>
      <c r="C6992" s="0" t="s">
        <v>108</v>
      </c>
      <c r="D6992" s="116" t="n">
        <v>44501</v>
      </c>
      <c r="E6992" s="0" t="n">
        <v>0.055</v>
      </c>
      <c r="F6992" s="0" t="n">
        <v>3133127</v>
      </c>
      <c r="G6992" s="151" t="s">
        <v>111</v>
      </c>
      <c r="H6992" s="151" t="s">
        <v>111</v>
      </c>
      <c r="I6992" s="152" t="s">
        <v>112</v>
      </c>
    </row>
    <row r="6993" customFormat="false" ht="12.75" hidden="false" customHeight="false" outlineLevel="0" collapsed="false">
      <c r="A6993" s="0" t="s">
        <v>72</v>
      </c>
      <c r="B6993" s="0" t="s">
        <v>80</v>
      </c>
      <c r="C6993" s="0" t="s">
        <v>108</v>
      </c>
      <c r="D6993" s="116" t="n">
        <v>44501</v>
      </c>
      <c r="E6993" s="158" t="n">
        <v>44531</v>
      </c>
      <c r="F6993" s="0" t="n">
        <v>2756500</v>
      </c>
      <c r="G6993" s="151" t="s">
        <v>111</v>
      </c>
      <c r="H6993" s="151" t="s">
        <v>111</v>
      </c>
      <c r="I6993" s="152" t="s">
        <v>109</v>
      </c>
    </row>
    <row r="6994" customFormat="false" ht="12.75" hidden="false" customHeight="false" outlineLevel="0" collapsed="false">
      <c r="A6994" s="0" t="s">
        <v>59</v>
      </c>
      <c r="B6994" s="0" t="s">
        <v>110</v>
      </c>
      <c r="C6994" s="0" t="s">
        <v>108</v>
      </c>
      <c r="D6994" s="116" t="n">
        <v>44531</v>
      </c>
      <c r="E6994" s="0" t="n">
        <v>0.91</v>
      </c>
      <c r="F6994" s="0" t="n">
        <v>3133100</v>
      </c>
      <c r="G6994" s="151" t="s">
        <v>111</v>
      </c>
      <c r="H6994" s="151" t="s">
        <v>111</v>
      </c>
      <c r="I6994" s="152" t="s">
        <v>112</v>
      </c>
    </row>
    <row r="6995" customFormat="false" ht="12.75" hidden="false" customHeight="false" outlineLevel="0" collapsed="false">
      <c r="A6995" s="0" t="s">
        <v>59</v>
      </c>
      <c r="B6995" s="0" t="s">
        <v>113</v>
      </c>
      <c r="C6995" s="0" t="s">
        <v>108</v>
      </c>
      <c r="D6995" s="116" t="n">
        <v>44531</v>
      </c>
      <c r="E6995" s="0" t="n">
        <v>0.05</v>
      </c>
      <c r="F6995" s="0" t="n">
        <v>3133101</v>
      </c>
      <c r="G6995" s="151" t="s">
        <v>111</v>
      </c>
      <c r="H6995" s="151" t="s">
        <v>111</v>
      </c>
      <c r="I6995" s="152" t="s">
        <v>112</v>
      </c>
    </row>
    <row r="6996" customFormat="false" ht="12.75" hidden="false" customHeight="false" outlineLevel="0" collapsed="false">
      <c r="A6996" s="0" t="s">
        <v>60</v>
      </c>
      <c r="B6996" s="0" t="s">
        <v>110</v>
      </c>
      <c r="C6996" s="0" t="s">
        <v>108</v>
      </c>
      <c r="D6996" s="116" t="n">
        <v>44531</v>
      </c>
      <c r="E6996" s="0" t="n">
        <v>0.91</v>
      </c>
      <c r="F6996" s="0" t="n">
        <v>3133102</v>
      </c>
      <c r="G6996" s="151" t="s">
        <v>111</v>
      </c>
      <c r="H6996" s="151" t="s">
        <v>111</v>
      </c>
      <c r="I6996" s="152" t="s">
        <v>112</v>
      </c>
    </row>
    <row r="6997" customFormat="false" ht="12.75" hidden="false" customHeight="false" outlineLevel="0" collapsed="false">
      <c r="A6997" s="0" t="s">
        <v>60</v>
      </c>
      <c r="B6997" s="0" t="s">
        <v>113</v>
      </c>
      <c r="C6997" s="0" t="s">
        <v>108</v>
      </c>
      <c r="D6997" s="116" t="n">
        <v>44531</v>
      </c>
      <c r="E6997" s="0" t="n">
        <v>0.29</v>
      </c>
      <c r="F6997" s="0" t="n">
        <v>3133103</v>
      </c>
      <c r="G6997" s="151" t="s">
        <v>111</v>
      </c>
      <c r="H6997" s="151" t="s">
        <v>111</v>
      </c>
      <c r="I6997" s="152" t="s">
        <v>112</v>
      </c>
    </row>
    <row r="6998" customFormat="false" ht="12.75" hidden="false" customHeight="false" outlineLevel="0" collapsed="false">
      <c r="A6998" s="0" t="s">
        <v>61</v>
      </c>
      <c r="B6998" s="0" t="s">
        <v>110</v>
      </c>
      <c r="C6998" s="0" t="s">
        <v>108</v>
      </c>
      <c r="D6998" s="116" t="n">
        <v>44531</v>
      </c>
      <c r="E6998" s="0" t="n">
        <v>0.91</v>
      </c>
      <c r="F6998" s="0" t="n">
        <v>3133104</v>
      </c>
      <c r="G6998" s="151" t="s">
        <v>111</v>
      </c>
      <c r="H6998" s="151" t="s">
        <v>111</v>
      </c>
      <c r="I6998" s="152" t="s">
        <v>112</v>
      </c>
    </row>
    <row r="6999" customFormat="false" ht="12.75" hidden="false" customHeight="false" outlineLevel="0" collapsed="false">
      <c r="A6999" s="0" t="s">
        <v>61</v>
      </c>
      <c r="B6999" s="0" t="s">
        <v>113</v>
      </c>
      <c r="C6999" s="0" t="s">
        <v>108</v>
      </c>
      <c r="D6999" s="116" t="n">
        <v>44531</v>
      </c>
      <c r="E6999" s="0" t="n">
        <v>0.05</v>
      </c>
      <c r="F6999" s="0" t="n">
        <v>3133105</v>
      </c>
      <c r="G6999" s="151" t="s">
        <v>111</v>
      </c>
      <c r="H6999" s="151" t="s">
        <v>111</v>
      </c>
      <c r="I6999" s="152" t="s">
        <v>112</v>
      </c>
    </row>
    <row r="7000" customFormat="false" ht="12.75" hidden="false" customHeight="false" outlineLevel="0" collapsed="false">
      <c r="A7000" s="0" t="s">
        <v>62</v>
      </c>
      <c r="B7000" s="0" t="s">
        <v>110</v>
      </c>
      <c r="C7000" s="0" t="s">
        <v>108</v>
      </c>
      <c r="D7000" s="116" t="n">
        <v>44531</v>
      </c>
      <c r="E7000" s="0" t="n">
        <v>0.91</v>
      </c>
      <c r="F7000" s="0" t="n">
        <v>3133106</v>
      </c>
      <c r="G7000" s="151" t="s">
        <v>111</v>
      </c>
      <c r="H7000" s="151" t="s">
        <v>111</v>
      </c>
      <c r="I7000" s="152" t="s">
        <v>112</v>
      </c>
    </row>
    <row r="7001" customFormat="false" ht="12.75" hidden="false" customHeight="false" outlineLevel="0" collapsed="false">
      <c r="A7001" s="0" t="s">
        <v>62</v>
      </c>
      <c r="B7001" s="0" t="s">
        <v>113</v>
      </c>
      <c r="C7001" s="0" t="s">
        <v>108</v>
      </c>
      <c r="D7001" s="116" t="n">
        <v>44531</v>
      </c>
      <c r="E7001" s="0" t="n">
        <v>0.29</v>
      </c>
      <c r="F7001" s="0" t="n">
        <v>3133107</v>
      </c>
      <c r="G7001" s="151" t="s">
        <v>111</v>
      </c>
      <c r="H7001" s="151" t="s">
        <v>111</v>
      </c>
      <c r="I7001" s="152" t="s">
        <v>112</v>
      </c>
    </row>
    <row r="7002" customFormat="false" ht="12.75" hidden="false" customHeight="false" outlineLevel="0" collapsed="false">
      <c r="A7002" s="0" t="s">
        <v>49</v>
      </c>
      <c r="B7002" s="0" t="s">
        <v>110</v>
      </c>
      <c r="C7002" s="0" t="s">
        <v>108</v>
      </c>
      <c r="D7002" s="116" t="n">
        <v>44531</v>
      </c>
      <c r="E7002" s="0" t="n">
        <v>0.77</v>
      </c>
      <c r="F7002" s="0" t="n">
        <v>3133108</v>
      </c>
      <c r="G7002" s="151" t="s">
        <v>111</v>
      </c>
      <c r="H7002" s="151" t="s">
        <v>111</v>
      </c>
      <c r="I7002" s="152" t="s">
        <v>112</v>
      </c>
    </row>
    <row r="7003" customFormat="false" ht="12.75" hidden="false" customHeight="false" outlineLevel="0" collapsed="false">
      <c r="A7003" s="0" t="s">
        <v>49</v>
      </c>
      <c r="B7003" s="0" t="s">
        <v>113</v>
      </c>
      <c r="C7003" s="0" t="s">
        <v>108</v>
      </c>
      <c r="D7003" s="116" t="n">
        <v>44531</v>
      </c>
      <c r="E7003" s="0" t="n">
        <v>0.05</v>
      </c>
      <c r="F7003" s="0" t="n">
        <v>3133109</v>
      </c>
      <c r="G7003" s="151" t="s">
        <v>111</v>
      </c>
      <c r="H7003" s="151" t="s">
        <v>111</v>
      </c>
      <c r="I7003" s="152" t="s">
        <v>112</v>
      </c>
    </row>
    <row r="7004" customFormat="false" ht="12.75" hidden="false" customHeight="false" outlineLevel="0" collapsed="false">
      <c r="A7004" s="0" t="s">
        <v>50</v>
      </c>
      <c r="B7004" s="0" t="s">
        <v>110</v>
      </c>
      <c r="C7004" s="0" t="s">
        <v>108</v>
      </c>
      <c r="D7004" s="116" t="n">
        <v>44531</v>
      </c>
      <c r="E7004" s="0" t="n">
        <v>0.98</v>
      </c>
      <c r="F7004" s="0" t="n">
        <v>3133110</v>
      </c>
      <c r="G7004" s="151" t="s">
        <v>111</v>
      </c>
      <c r="H7004" s="151" t="s">
        <v>111</v>
      </c>
      <c r="I7004" s="152" t="s">
        <v>112</v>
      </c>
    </row>
    <row r="7005" customFormat="false" ht="12.75" hidden="false" customHeight="false" outlineLevel="0" collapsed="false">
      <c r="A7005" s="0" t="s">
        <v>50</v>
      </c>
      <c r="B7005" s="0" t="s">
        <v>113</v>
      </c>
      <c r="C7005" s="0" t="s">
        <v>108</v>
      </c>
      <c r="D7005" s="116" t="n">
        <v>44531</v>
      </c>
      <c r="E7005" s="0" t="n">
        <v>-0.13</v>
      </c>
      <c r="F7005" s="0" t="n">
        <v>3133111</v>
      </c>
      <c r="G7005" s="151" t="s">
        <v>111</v>
      </c>
      <c r="H7005" s="151" t="s">
        <v>111</v>
      </c>
      <c r="I7005" s="152" t="s">
        <v>112</v>
      </c>
    </row>
    <row r="7006" customFormat="false" ht="12.75" hidden="false" customHeight="false" outlineLevel="0" collapsed="false">
      <c r="A7006" s="0" t="s">
        <v>51</v>
      </c>
      <c r="B7006" s="0" t="s">
        <v>110</v>
      </c>
      <c r="C7006" s="0" t="s">
        <v>108</v>
      </c>
      <c r="D7006" s="116" t="n">
        <v>44531</v>
      </c>
      <c r="E7006" s="0" t="n">
        <v>0.98</v>
      </c>
      <c r="F7006" s="0" t="n">
        <v>3133112</v>
      </c>
      <c r="G7006" s="151" t="s">
        <v>111</v>
      </c>
      <c r="H7006" s="151" t="s">
        <v>111</v>
      </c>
      <c r="I7006" s="152" t="s">
        <v>112</v>
      </c>
    </row>
    <row r="7007" customFormat="false" ht="12.75" hidden="false" customHeight="false" outlineLevel="0" collapsed="false">
      <c r="A7007" s="0" t="s">
        <v>51</v>
      </c>
      <c r="B7007" s="0" t="s">
        <v>113</v>
      </c>
      <c r="C7007" s="0" t="s">
        <v>108</v>
      </c>
      <c r="D7007" s="116" t="n">
        <v>44531</v>
      </c>
      <c r="E7007" s="0" t="n">
        <v>0.25</v>
      </c>
      <c r="F7007" s="0" t="n">
        <v>3133113</v>
      </c>
      <c r="G7007" s="151" t="s">
        <v>111</v>
      </c>
      <c r="H7007" s="151" t="s">
        <v>111</v>
      </c>
      <c r="I7007" s="152" t="s">
        <v>112</v>
      </c>
    </row>
    <row r="7008" customFormat="false" ht="12.75" hidden="false" customHeight="false" outlineLevel="0" collapsed="false">
      <c r="A7008" s="0" t="s">
        <v>52</v>
      </c>
      <c r="B7008" s="0" t="s">
        <v>110</v>
      </c>
      <c r="C7008" s="0" t="s">
        <v>108</v>
      </c>
      <c r="D7008" s="116" t="n">
        <v>44531</v>
      </c>
      <c r="E7008" s="0" t="n">
        <v>0.98</v>
      </c>
      <c r="F7008" s="0" t="n">
        <v>3133114</v>
      </c>
      <c r="G7008" s="151" t="s">
        <v>111</v>
      </c>
      <c r="H7008" s="151" t="s">
        <v>111</v>
      </c>
      <c r="I7008" s="152" t="s">
        <v>112</v>
      </c>
    </row>
    <row r="7009" customFormat="false" ht="12.75" hidden="false" customHeight="false" outlineLevel="0" collapsed="false">
      <c r="A7009" s="0" t="s">
        <v>52</v>
      </c>
      <c r="B7009" s="0" t="s">
        <v>113</v>
      </c>
      <c r="C7009" s="0" t="s">
        <v>108</v>
      </c>
      <c r="D7009" s="116" t="n">
        <v>44531</v>
      </c>
      <c r="E7009" s="0" t="n">
        <v>-0.05</v>
      </c>
      <c r="F7009" s="0" t="n">
        <v>3133115</v>
      </c>
      <c r="G7009" s="151" t="s">
        <v>111</v>
      </c>
      <c r="H7009" s="151" t="s">
        <v>111</v>
      </c>
      <c r="I7009" s="152" t="s">
        <v>112</v>
      </c>
    </row>
    <row r="7010" customFormat="false" ht="12.75" hidden="false" customHeight="false" outlineLevel="0" collapsed="false">
      <c r="A7010" s="0" t="s">
        <v>17</v>
      </c>
      <c r="B7010" s="0" t="s">
        <v>110</v>
      </c>
      <c r="C7010" s="0" t="s">
        <v>108</v>
      </c>
      <c r="D7010" s="116" t="n">
        <v>44531</v>
      </c>
      <c r="E7010" s="0" t="n">
        <v>0</v>
      </c>
      <c r="F7010" s="0" t="n">
        <v>3133116</v>
      </c>
      <c r="G7010" s="151" t="s">
        <v>111</v>
      </c>
      <c r="H7010" s="151" t="s">
        <v>111</v>
      </c>
      <c r="I7010" s="152" t="s">
        <v>112</v>
      </c>
    </row>
    <row r="7011" customFormat="false" ht="12.75" hidden="false" customHeight="false" outlineLevel="0" collapsed="false">
      <c r="A7011" s="0" t="s">
        <v>17</v>
      </c>
      <c r="B7011" s="0" t="s">
        <v>113</v>
      </c>
      <c r="C7011" s="0" t="s">
        <v>108</v>
      </c>
      <c r="D7011" s="116" t="n">
        <v>44531</v>
      </c>
      <c r="E7011" s="0" t="n">
        <v>0</v>
      </c>
      <c r="F7011" s="0" t="n">
        <v>3133117</v>
      </c>
      <c r="G7011" s="151" t="s">
        <v>111</v>
      </c>
      <c r="H7011" s="151" t="s">
        <v>111</v>
      </c>
      <c r="I7011" s="152" t="s">
        <v>112</v>
      </c>
    </row>
    <row r="7012" customFormat="false" ht="12.75" hidden="false" customHeight="false" outlineLevel="0" collapsed="false">
      <c r="A7012" s="0" t="s">
        <v>18</v>
      </c>
      <c r="B7012" s="0" t="s">
        <v>110</v>
      </c>
      <c r="C7012" s="0" t="s">
        <v>108</v>
      </c>
      <c r="D7012" s="116" t="n">
        <v>44531</v>
      </c>
      <c r="E7012" s="0" t="n">
        <v>0</v>
      </c>
      <c r="F7012" s="0" t="n">
        <v>3133118</v>
      </c>
      <c r="G7012" s="151" t="s">
        <v>111</v>
      </c>
      <c r="H7012" s="151" t="s">
        <v>111</v>
      </c>
      <c r="I7012" s="152" t="s">
        <v>112</v>
      </c>
    </row>
    <row r="7013" customFormat="false" ht="12.75" hidden="false" customHeight="false" outlineLevel="0" collapsed="false">
      <c r="A7013" s="0" t="s">
        <v>18</v>
      </c>
      <c r="B7013" s="0" t="s">
        <v>113</v>
      </c>
      <c r="C7013" s="0" t="s">
        <v>108</v>
      </c>
      <c r="D7013" s="116" t="n">
        <v>44531</v>
      </c>
      <c r="E7013" s="0" t="n">
        <v>0</v>
      </c>
      <c r="F7013" s="0" t="n">
        <v>3133119</v>
      </c>
      <c r="G7013" s="151" t="s">
        <v>111</v>
      </c>
      <c r="H7013" s="151" t="s">
        <v>111</v>
      </c>
      <c r="I7013" s="152" t="s">
        <v>112</v>
      </c>
    </row>
    <row r="7014" customFormat="false" ht="12.75" hidden="false" customHeight="false" outlineLevel="0" collapsed="false">
      <c r="A7014" s="0" t="s">
        <v>19</v>
      </c>
      <c r="B7014" s="0" t="s">
        <v>110</v>
      </c>
      <c r="C7014" s="0" t="s">
        <v>108</v>
      </c>
      <c r="D7014" s="116" t="n">
        <v>44531</v>
      </c>
      <c r="E7014" s="0" t="n">
        <v>0</v>
      </c>
      <c r="F7014" s="0" t="n">
        <v>3133120</v>
      </c>
      <c r="G7014" s="151" t="s">
        <v>111</v>
      </c>
      <c r="H7014" s="151" t="s">
        <v>111</v>
      </c>
      <c r="I7014" s="152" t="s">
        <v>112</v>
      </c>
    </row>
    <row r="7015" customFormat="false" ht="12.75" hidden="false" customHeight="false" outlineLevel="0" collapsed="false">
      <c r="A7015" s="0" t="s">
        <v>19</v>
      </c>
      <c r="B7015" s="0" t="s">
        <v>113</v>
      </c>
      <c r="C7015" s="0" t="s">
        <v>108</v>
      </c>
      <c r="D7015" s="116" t="n">
        <v>44531</v>
      </c>
      <c r="E7015" s="0" t="n">
        <v>0</v>
      </c>
      <c r="F7015" s="0" t="n">
        <v>3133121</v>
      </c>
      <c r="G7015" s="151" t="s">
        <v>111</v>
      </c>
      <c r="H7015" s="151" t="s">
        <v>111</v>
      </c>
      <c r="I7015" s="152" t="s">
        <v>112</v>
      </c>
    </row>
    <row r="7016" customFormat="false" ht="12.75" hidden="false" customHeight="false" outlineLevel="0" collapsed="false">
      <c r="A7016" s="0" t="s">
        <v>21</v>
      </c>
      <c r="B7016" s="0" t="s">
        <v>110</v>
      </c>
      <c r="C7016" s="0" t="s">
        <v>108</v>
      </c>
      <c r="D7016" s="116" t="n">
        <v>44531</v>
      </c>
      <c r="E7016" s="0" t="n">
        <v>0</v>
      </c>
      <c r="F7016" s="0" t="n">
        <v>3133122</v>
      </c>
      <c r="G7016" s="151" t="s">
        <v>111</v>
      </c>
      <c r="H7016" s="151" t="s">
        <v>111</v>
      </c>
      <c r="I7016" s="152" t="s">
        <v>112</v>
      </c>
    </row>
    <row r="7017" customFormat="false" ht="12.75" hidden="false" customHeight="false" outlineLevel="0" collapsed="false">
      <c r="A7017" s="0" t="s">
        <v>21</v>
      </c>
      <c r="B7017" s="0" t="s">
        <v>113</v>
      </c>
      <c r="C7017" s="0" t="s">
        <v>108</v>
      </c>
      <c r="D7017" s="116" t="n">
        <v>44531</v>
      </c>
      <c r="E7017" s="0" t="n">
        <v>0</v>
      </c>
      <c r="F7017" s="0" t="n">
        <v>3133123</v>
      </c>
      <c r="G7017" s="151" t="s">
        <v>111</v>
      </c>
      <c r="H7017" s="151" t="s">
        <v>111</v>
      </c>
      <c r="I7017" s="152" t="s">
        <v>112</v>
      </c>
    </row>
    <row r="7018" customFormat="false" ht="12.75" hidden="false" customHeight="false" outlineLevel="0" collapsed="false">
      <c r="A7018" s="0" t="s">
        <v>73</v>
      </c>
      <c r="B7018" s="0" t="s">
        <v>80</v>
      </c>
      <c r="C7018" s="0" t="s">
        <v>108</v>
      </c>
      <c r="D7018" s="116" t="n">
        <v>44531</v>
      </c>
      <c r="E7018" s="0" t="n">
        <v>0.05</v>
      </c>
      <c r="F7018" s="0" t="n">
        <v>3133124</v>
      </c>
      <c r="G7018" s="151" t="s">
        <v>111</v>
      </c>
      <c r="H7018" s="151" t="s">
        <v>111</v>
      </c>
      <c r="I7018" s="152" t="s">
        <v>112</v>
      </c>
    </row>
    <row r="7019" customFormat="false" ht="12.75" hidden="false" customHeight="false" outlineLevel="0" collapsed="false">
      <c r="A7019" s="0" t="s">
        <v>74</v>
      </c>
      <c r="B7019" s="0" t="s">
        <v>80</v>
      </c>
      <c r="C7019" s="0" t="s">
        <v>108</v>
      </c>
      <c r="D7019" s="116" t="n">
        <v>44531</v>
      </c>
      <c r="E7019" s="0" t="n">
        <v>0.25</v>
      </c>
      <c r="F7019" s="0" t="n">
        <v>3133125</v>
      </c>
      <c r="G7019" s="151" t="s">
        <v>111</v>
      </c>
      <c r="H7019" s="151" t="s">
        <v>111</v>
      </c>
      <c r="I7019" s="152" t="s">
        <v>112</v>
      </c>
    </row>
    <row r="7020" customFormat="false" ht="12.75" hidden="false" customHeight="false" outlineLevel="0" collapsed="false">
      <c r="A7020" s="0" t="s">
        <v>75</v>
      </c>
      <c r="B7020" s="0" t="s">
        <v>80</v>
      </c>
      <c r="C7020" s="0" t="s">
        <v>108</v>
      </c>
      <c r="D7020" s="116" t="n">
        <v>44531</v>
      </c>
      <c r="E7020" s="0" t="n">
        <v>-0.05</v>
      </c>
      <c r="F7020" s="0" t="n">
        <v>3133126</v>
      </c>
      <c r="G7020" s="151" t="s">
        <v>111</v>
      </c>
      <c r="H7020" s="151" t="s">
        <v>111</v>
      </c>
      <c r="I7020" s="152" t="s">
        <v>112</v>
      </c>
    </row>
    <row r="7021" customFormat="false" ht="12.75" hidden="false" customHeight="false" outlineLevel="0" collapsed="false">
      <c r="A7021" s="0" t="s">
        <v>76</v>
      </c>
      <c r="B7021" s="0" t="s">
        <v>80</v>
      </c>
      <c r="C7021" s="0" t="s">
        <v>108</v>
      </c>
      <c r="D7021" s="116" t="n">
        <v>44531</v>
      </c>
      <c r="E7021" s="0" t="n">
        <v>0.25</v>
      </c>
      <c r="F7021" s="0" t="n">
        <v>3133127</v>
      </c>
      <c r="G7021" s="151" t="s">
        <v>111</v>
      </c>
      <c r="H7021" s="151" t="s">
        <v>111</v>
      </c>
      <c r="I7021" s="152" t="s">
        <v>112</v>
      </c>
    </row>
    <row r="7022" customFormat="false" ht="12.75" hidden="false" customHeight="false" outlineLevel="0" collapsed="false">
      <c r="A7022" s="0" t="s">
        <v>72</v>
      </c>
      <c r="B7022" s="0" t="s">
        <v>80</v>
      </c>
      <c r="C7022" s="0" t="s">
        <v>108</v>
      </c>
      <c r="D7022" s="116" t="n">
        <v>44531</v>
      </c>
      <c r="E7022" s="158" t="n">
        <v>44562</v>
      </c>
      <c r="F7022" s="0" t="n">
        <v>2756529</v>
      </c>
      <c r="G7022" s="151" t="s">
        <v>111</v>
      </c>
      <c r="H7022" s="151" t="s">
        <v>111</v>
      </c>
      <c r="I7022" s="152" t="s">
        <v>109</v>
      </c>
    </row>
    <row r="7023" customFormat="false" ht="12.75" hidden="false" customHeight="false" outlineLevel="0" collapsed="false">
      <c r="A7023" s="0" t="s">
        <v>59</v>
      </c>
      <c r="B7023" s="0" t="s">
        <v>110</v>
      </c>
      <c r="C7023" s="0" t="s">
        <v>108</v>
      </c>
      <c r="D7023" s="116" t="n">
        <v>44562</v>
      </c>
      <c r="E7023" s="0" t="n">
        <v>1.215</v>
      </c>
      <c r="F7023" s="0" t="n">
        <v>3133100</v>
      </c>
      <c r="G7023" s="151" t="s">
        <v>111</v>
      </c>
      <c r="H7023" s="151" t="s">
        <v>111</v>
      </c>
      <c r="I7023" s="152" t="s">
        <v>112</v>
      </c>
    </row>
    <row r="7024" customFormat="false" ht="12.75" hidden="false" customHeight="false" outlineLevel="0" collapsed="false">
      <c r="A7024" s="0" t="s">
        <v>59</v>
      </c>
      <c r="B7024" s="0" t="s">
        <v>113</v>
      </c>
      <c r="C7024" s="0" t="s">
        <v>108</v>
      </c>
      <c r="D7024" s="116" t="n">
        <v>44562</v>
      </c>
      <c r="E7024" s="0" t="n">
        <v>0.05</v>
      </c>
      <c r="F7024" s="0" t="n">
        <v>3133101</v>
      </c>
      <c r="G7024" s="151" t="s">
        <v>111</v>
      </c>
      <c r="H7024" s="151" t="s">
        <v>111</v>
      </c>
      <c r="I7024" s="152" t="s">
        <v>112</v>
      </c>
    </row>
    <row r="7025" customFormat="false" ht="12.75" hidden="false" customHeight="false" outlineLevel="0" collapsed="false">
      <c r="A7025" s="0" t="s">
        <v>60</v>
      </c>
      <c r="B7025" s="0" t="s">
        <v>110</v>
      </c>
      <c r="C7025" s="0" t="s">
        <v>108</v>
      </c>
      <c r="D7025" s="116" t="n">
        <v>44562</v>
      </c>
      <c r="E7025" s="0" t="n">
        <v>1.215</v>
      </c>
      <c r="F7025" s="0" t="n">
        <v>3133102</v>
      </c>
      <c r="G7025" s="151" t="s">
        <v>111</v>
      </c>
      <c r="H7025" s="151" t="s">
        <v>111</v>
      </c>
      <c r="I7025" s="152" t="s">
        <v>112</v>
      </c>
    </row>
    <row r="7026" customFormat="false" ht="12.75" hidden="false" customHeight="false" outlineLevel="0" collapsed="false">
      <c r="A7026" s="0" t="s">
        <v>60</v>
      </c>
      <c r="B7026" s="0" t="s">
        <v>113</v>
      </c>
      <c r="C7026" s="0" t="s">
        <v>108</v>
      </c>
      <c r="D7026" s="116" t="n">
        <v>44562</v>
      </c>
      <c r="E7026" s="0" t="n">
        <v>0.32</v>
      </c>
      <c r="F7026" s="0" t="n">
        <v>3133103</v>
      </c>
      <c r="G7026" s="151" t="s">
        <v>111</v>
      </c>
      <c r="H7026" s="151" t="s">
        <v>111</v>
      </c>
      <c r="I7026" s="152" t="s">
        <v>112</v>
      </c>
    </row>
    <row r="7027" customFormat="false" ht="12.75" hidden="false" customHeight="false" outlineLevel="0" collapsed="false">
      <c r="A7027" s="0" t="s">
        <v>61</v>
      </c>
      <c r="B7027" s="0" t="s">
        <v>110</v>
      </c>
      <c r="C7027" s="0" t="s">
        <v>108</v>
      </c>
      <c r="D7027" s="116" t="n">
        <v>44562</v>
      </c>
      <c r="E7027" s="0" t="n">
        <v>1.215</v>
      </c>
      <c r="F7027" s="0" t="n">
        <v>3133104</v>
      </c>
      <c r="G7027" s="151" t="s">
        <v>111</v>
      </c>
      <c r="H7027" s="151" t="s">
        <v>111</v>
      </c>
      <c r="I7027" s="152" t="s">
        <v>112</v>
      </c>
    </row>
    <row r="7028" customFormat="false" ht="12.75" hidden="false" customHeight="false" outlineLevel="0" collapsed="false">
      <c r="A7028" s="0" t="s">
        <v>61</v>
      </c>
      <c r="B7028" s="0" t="s">
        <v>113</v>
      </c>
      <c r="C7028" s="0" t="s">
        <v>108</v>
      </c>
      <c r="D7028" s="116" t="n">
        <v>44562</v>
      </c>
      <c r="E7028" s="0" t="n">
        <v>0.05</v>
      </c>
      <c r="F7028" s="0" t="n">
        <v>3133105</v>
      </c>
      <c r="G7028" s="151" t="s">
        <v>111</v>
      </c>
      <c r="H7028" s="151" t="s">
        <v>111</v>
      </c>
      <c r="I7028" s="152" t="s">
        <v>112</v>
      </c>
    </row>
    <row r="7029" customFormat="false" ht="12.75" hidden="false" customHeight="false" outlineLevel="0" collapsed="false">
      <c r="A7029" s="0" t="s">
        <v>62</v>
      </c>
      <c r="B7029" s="0" t="s">
        <v>110</v>
      </c>
      <c r="C7029" s="0" t="s">
        <v>108</v>
      </c>
      <c r="D7029" s="116" t="n">
        <v>44562</v>
      </c>
      <c r="E7029" s="0" t="n">
        <v>1.215</v>
      </c>
      <c r="F7029" s="0" t="n">
        <v>3133106</v>
      </c>
      <c r="G7029" s="151" t="s">
        <v>111</v>
      </c>
      <c r="H7029" s="151" t="s">
        <v>111</v>
      </c>
      <c r="I7029" s="152" t="s">
        <v>112</v>
      </c>
    </row>
    <row r="7030" customFormat="false" ht="12.75" hidden="false" customHeight="false" outlineLevel="0" collapsed="false">
      <c r="A7030" s="0" t="s">
        <v>62</v>
      </c>
      <c r="B7030" s="0" t="s">
        <v>113</v>
      </c>
      <c r="C7030" s="0" t="s">
        <v>108</v>
      </c>
      <c r="D7030" s="116" t="n">
        <v>44562</v>
      </c>
      <c r="E7030" s="0" t="n">
        <v>0.32</v>
      </c>
      <c r="F7030" s="0" t="n">
        <v>3133107</v>
      </c>
      <c r="G7030" s="151" t="s">
        <v>111</v>
      </c>
      <c r="H7030" s="151" t="s">
        <v>111</v>
      </c>
      <c r="I7030" s="152" t="s">
        <v>112</v>
      </c>
    </row>
    <row r="7031" customFormat="false" ht="12.75" hidden="false" customHeight="false" outlineLevel="0" collapsed="false">
      <c r="A7031" s="0" t="s">
        <v>49</v>
      </c>
      <c r="B7031" s="0" t="s">
        <v>110</v>
      </c>
      <c r="C7031" s="0" t="s">
        <v>108</v>
      </c>
      <c r="D7031" s="116" t="n">
        <v>44562</v>
      </c>
      <c r="E7031" s="0" t="n">
        <v>1.04</v>
      </c>
      <c r="F7031" s="0" t="n">
        <v>3133108</v>
      </c>
      <c r="G7031" s="151" t="s">
        <v>111</v>
      </c>
      <c r="H7031" s="151" t="s">
        <v>111</v>
      </c>
      <c r="I7031" s="152" t="s">
        <v>112</v>
      </c>
    </row>
    <row r="7032" customFormat="false" ht="12.75" hidden="false" customHeight="false" outlineLevel="0" collapsed="false">
      <c r="A7032" s="0" t="s">
        <v>49</v>
      </c>
      <c r="B7032" s="0" t="s">
        <v>113</v>
      </c>
      <c r="C7032" s="0" t="s">
        <v>108</v>
      </c>
      <c r="D7032" s="116" t="n">
        <v>44562</v>
      </c>
      <c r="E7032" s="0" t="n">
        <v>0.05</v>
      </c>
      <c r="F7032" s="0" t="n">
        <v>3133109</v>
      </c>
      <c r="G7032" s="151" t="s">
        <v>111</v>
      </c>
      <c r="H7032" s="151" t="s">
        <v>111</v>
      </c>
      <c r="I7032" s="152" t="s">
        <v>112</v>
      </c>
    </row>
    <row r="7033" customFormat="false" ht="12.75" hidden="false" customHeight="false" outlineLevel="0" collapsed="false">
      <c r="A7033" s="0" t="s">
        <v>50</v>
      </c>
      <c r="B7033" s="0" t="s">
        <v>110</v>
      </c>
      <c r="C7033" s="0" t="s">
        <v>108</v>
      </c>
      <c r="D7033" s="116" t="n">
        <v>44562</v>
      </c>
      <c r="E7033" s="0" t="n">
        <v>1.6</v>
      </c>
      <c r="F7033" s="0" t="n">
        <v>3133110</v>
      </c>
      <c r="G7033" s="151" t="s">
        <v>111</v>
      </c>
      <c r="H7033" s="151" t="s">
        <v>111</v>
      </c>
      <c r="I7033" s="152" t="s">
        <v>112</v>
      </c>
    </row>
    <row r="7034" customFormat="false" ht="12.75" hidden="false" customHeight="false" outlineLevel="0" collapsed="false">
      <c r="A7034" s="0" t="s">
        <v>50</v>
      </c>
      <c r="B7034" s="0" t="s">
        <v>113</v>
      </c>
      <c r="C7034" s="0" t="s">
        <v>108</v>
      </c>
      <c r="D7034" s="116" t="n">
        <v>44562</v>
      </c>
      <c r="E7034" s="0" t="n">
        <v>-0.25</v>
      </c>
      <c r="F7034" s="0" t="n">
        <v>3133111</v>
      </c>
      <c r="G7034" s="151" t="s">
        <v>111</v>
      </c>
      <c r="H7034" s="151" t="s">
        <v>111</v>
      </c>
      <c r="I7034" s="152" t="s">
        <v>112</v>
      </c>
    </row>
    <row r="7035" customFormat="false" ht="12.75" hidden="false" customHeight="false" outlineLevel="0" collapsed="false">
      <c r="A7035" s="0" t="s">
        <v>51</v>
      </c>
      <c r="B7035" s="0" t="s">
        <v>110</v>
      </c>
      <c r="C7035" s="0" t="s">
        <v>108</v>
      </c>
      <c r="D7035" s="116" t="n">
        <v>44562</v>
      </c>
      <c r="E7035" s="0" t="n">
        <v>1.6</v>
      </c>
      <c r="F7035" s="0" t="n">
        <v>3133112</v>
      </c>
      <c r="G7035" s="151" t="s">
        <v>111</v>
      </c>
      <c r="H7035" s="151" t="s">
        <v>111</v>
      </c>
      <c r="I7035" s="152" t="s">
        <v>112</v>
      </c>
    </row>
    <row r="7036" customFormat="false" ht="12.75" hidden="false" customHeight="false" outlineLevel="0" collapsed="false">
      <c r="A7036" s="0" t="s">
        <v>51</v>
      </c>
      <c r="B7036" s="0" t="s">
        <v>113</v>
      </c>
      <c r="C7036" s="0" t="s">
        <v>108</v>
      </c>
      <c r="D7036" s="116" t="n">
        <v>44562</v>
      </c>
      <c r="E7036" s="0" t="n">
        <v>0.45</v>
      </c>
      <c r="F7036" s="0" t="n">
        <v>3133113</v>
      </c>
      <c r="G7036" s="151" t="s">
        <v>111</v>
      </c>
      <c r="H7036" s="151" t="s">
        <v>111</v>
      </c>
      <c r="I7036" s="152" t="s">
        <v>112</v>
      </c>
    </row>
    <row r="7037" customFormat="false" ht="12.75" hidden="false" customHeight="false" outlineLevel="0" collapsed="false">
      <c r="A7037" s="0" t="s">
        <v>52</v>
      </c>
      <c r="B7037" s="0" t="s">
        <v>110</v>
      </c>
      <c r="C7037" s="0" t="s">
        <v>108</v>
      </c>
      <c r="D7037" s="116" t="n">
        <v>44562</v>
      </c>
      <c r="E7037" s="0" t="n">
        <v>1.6</v>
      </c>
      <c r="F7037" s="0" t="n">
        <v>3133114</v>
      </c>
      <c r="G7037" s="151" t="s">
        <v>111</v>
      </c>
      <c r="H7037" s="151" t="s">
        <v>111</v>
      </c>
      <c r="I7037" s="152" t="s">
        <v>112</v>
      </c>
    </row>
    <row r="7038" customFormat="false" ht="12.75" hidden="false" customHeight="false" outlineLevel="0" collapsed="false">
      <c r="A7038" s="0" t="s">
        <v>52</v>
      </c>
      <c r="B7038" s="0" t="s">
        <v>113</v>
      </c>
      <c r="C7038" s="0" t="s">
        <v>108</v>
      </c>
      <c r="D7038" s="116" t="n">
        <v>44562</v>
      </c>
      <c r="E7038" s="0" t="n">
        <v>-0.2</v>
      </c>
      <c r="F7038" s="0" t="n">
        <v>3133115</v>
      </c>
      <c r="G7038" s="151" t="s">
        <v>111</v>
      </c>
      <c r="H7038" s="151" t="s">
        <v>111</v>
      </c>
      <c r="I7038" s="152" t="s">
        <v>112</v>
      </c>
    </row>
    <row r="7039" customFormat="false" ht="12.75" hidden="false" customHeight="false" outlineLevel="0" collapsed="false">
      <c r="A7039" s="0" t="s">
        <v>17</v>
      </c>
      <c r="B7039" s="0" t="s">
        <v>110</v>
      </c>
      <c r="C7039" s="0" t="s">
        <v>108</v>
      </c>
      <c r="D7039" s="116" t="n">
        <v>44562</v>
      </c>
      <c r="E7039" s="0" t="n">
        <v>0</v>
      </c>
      <c r="F7039" s="0" t="n">
        <v>3133116</v>
      </c>
      <c r="G7039" s="151" t="s">
        <v>111</v>
      </c>
      <c r="H7039" s="151" t="s">
        <v>111</v>
      </c>
      <c r="I7039" s="152" t="s">
        <v>112</v>
      </c>
    </row>
    <row r="7040" customFormat="false" ht="12.75" hidden="false" customHeight="false" outlineLevel="0" collapsed="false">
      <c r="A7040" s="0" t="s">
        <v>17</v>
      </c>
      <c r="B7040" s="0" t="s">
        <v>113</v>
      </c>
      <c r="C7040" s="0" t="s">
        <v>108</v>
      </c>
      <c r="D7040" s="116" t="n">
        <v>44562</v>
      </c>
      <c r="E7040" s="0" t="n">
        <v>0</v>
      </c>
      <c r="F7040" s="0" t="n">
        <v>3133117</v>
      </c>
      <c r="G7040" s="151" t="s">
        <v>111</v>
      </c>
      <c r="H7040" s="151" t="s">
        <v>111</v>
      </c>
      <c r="I7040" s="152" t="s">
        <v>112</v>
      </c>
    </row>
    <row r="7041" customFormat="false" ht="12.75" hidden="false" customHeight="false" outlineLevel="0" collapsed="false">
      <c r="A7041" s="0" t="s">
        <v>18</v>
      </c>
      <c r="B7041" s="0" t="s">
        <v>110</v>
      </c>
      <c r="C7041" s="0" t="s">
        <v>108</v>
      </c>
      <c r="D7041" s="116" t="n">
        <v>44562</v>
      </c>
      <c r="E7041" s="0" t="n">
        <v>0</v>
      </c>
      <c r="F7041" s="0" t="n">
        <v>3133118</v>
      </c>
      <c r="G7041" s="151" t="s">
        <v>111</v>
      </c>
      <c r="H7041" s="151" t="s">
        <v>111</v>
      </c>
      <c r="I7041" s="152" t="s">
        <v>112</v>
      </c>
    </row>
    <row r="7042" customFormat="false" ht="12.75" hidden="false" customHeight="false" outlineLevel="0" collapsed="false">
      <c r="A7042" s="0" t="s">
        <v>18</v>
      </c>
      <c r="B7042" s="0" t="s">
        <v>113</v>
      </c>
      <c r="C7042" s="0" t="s">
        <v>108</v>
      </c>
      <c r="D7042" s="116" t="n">
        <v>44562</v>
      </c>
      <c r="E7042" s="0" t="n">
        <v>0</v>
      </c>
      <c r="F7042" s="0" t="n">
        <v>3133119</v>
      </c>
      <c r="G7042" s="151" t="s">
        <v>111</v>
      </c>
      <c r="H7042" s="151" t="s">
        <v>111</v>
      </c>
      <c r="I7042" s="152" t="s">
        <v>112</v>
      </c>
    </row>
    <row r="7043" customFormat="false" ht="12.75" hidden="false" customHeight="false" outlineLevel="0" collapsed="false">
      <c r="A7043" s="0" t="s">
        <v>19</v>
      </c>
      <c r="B7043" s="0" t="s">
        <v>110</v>
      </c>
      <c r="C7043" s="0" t="s">
        <v>108</v>
      </c>
      <c r="D7043" s="116" t="n">
        <v>44562</v>
      </c>
      <c r="E7043" s="0" t="n">
        <v>0</v>
      </c>
      <c r="F7043" s="0" t="n">
        <v>3133120</v>
      </c>
      <c r="G7043" s="151" t="s">
        <v>111</v>
      </c>
      <c r="H7043" s="151" t="s">
        <v>111</v>
      </c>
      <c r="I7043" s="152" t="s">
        <v>112</v>
      </c>
    </row>
    <row r="7044" customFormat="false" ht="12.75" hidden="false" customHeight="false" outlineLevel="0" collapsed="false">
      <c r="A7044" s="0" t="s">
        <v>19</v>
      </c>
      <c r="B7044" s="0" t="s">
        <v>113</v>
      </c>
      <c r="C7044" s="0" t="s">
        <v>108</v>
      </c>
      <c r="D7044" s="116" t="n">
        <v>44562</v>
      </c>
      <c r="E7044" s="0" t="n">
        <v>0</v>
      </c>
      <c r="F7044" s="0" t="n">
        <v>3133121</v>
      </c>
      <c r="G7044" s="151" t="s">
        <v>111</v>
      </c>
      <c r="H7044" s="151" t="s">
        <v>111</v>
      </c>
      <c r="I7044" s="152" t="s">
        <v>112</v>
      </c>
    </row>
    <row r="7045" customFormat="false" ht="12.75" hidden="false" customHeight="false" outlineLevel="0" collapsed="false">
      <c r="A7045" s="0" t="s">
        <v>21</v>
      </c>
      <c r="B7045" s="0" t="s">
        <v>110</v>
      </c>
      <c r="C7045" s="0" t="s">
        <v>108</v>
      </c>
      <c r="D7045" s="116" t="n">
        <v>44562</v>
      </c>
      <c r="E7045" s="0" t="n">
        <v>0</v>
      </c>
      <c r="F7045" s="0" t="n">
        <v>3133122</v>
      </c>
      <c r="G7045" s="151" t="s">
        <v>111</v>
      </c>
      <c r="H7045" s="151" t="s">
        <v>111</v>
      </c>
      <c r="I7045" s="152" t="s">
        <v>112</v>
      </c>
    </row>
    <row r="7046" customFormat="false" ht="12.75" hidden="false" customHeight="false" outlineLevel="0" collapsed="false">
      <c r="A7046" s="0" t="s">
        <v>21</v>
      </c>
      <c r="B7046" s="0" t="s">
        <v>113</v>
      </c>
      <c r="C7046" s="0" t="s">
        <v>108</v>
      </c>
      <c r="D7046" s="116" t="n">
        <v>44562</v>
      </c>
      <c r="E7046" s="0" t="n">
        <v>0</v>
      </c>
      <c r="F7046" s="0" t="n">
        <v>3133123</v>
      </c>
      <c r="G7046" s="151" t="s">
        <v>111</v>
      </c>
      <c r="H7046" s="151" t="s">
        <v>111</v>
      </c>
      <c r="I7046" s="152" t="s">
        <v>112</v>
      </c>
    </row>
    <row r="7047" customFormat="false" ht="12.75" hidden="false" customHeight="false" outlineLevel="0" collapsed="false">
      <c r="A7047" s="0" t="s">
        <v>73</v>
      </c>
      <c r="B7047" s="0" t="s">
        <v>80</v>
      </c>
      <c r="C7047" s="0" t="s">
        <v>108</v>
      </c>
      <c r="D7047" s="116" t="n">
        <v>44562</v>
      </c>
      <c r="E7047" s="0" t="n">
        <v>0.05</v>
      </c>
      <c r="F7047" s="0" t="n">
        <v>3133124</v>
      </c>
      <c r="G7047" s="151" t="s">
        <v>111</v>
      </c>
      <c r="H7047" s="151" t="s">
        <v>111</v>
      </c>
      <c r="I7047" s="152" t="s">
        <v>112</v>
      </c>
    </row>
    <row r="7048" customFormat="false" ht="12.75" hidden="false" customHeight="false" outlineLevel="0" collapsed="false">
      <c r="A7048" s="0" t="s">
        <v>74</v>
      </c>
      <c r="B7048" s="0" t="s">
        <v>80</v>
      </c>
      <c r="C7048" s="0" t="s">
        <v>108</v>
      </c>
      <c r="D7048" s="116" t="n">
        <v>44562</v>
      </c>
      <c r="E7048" s="0" t="n">
        <v>0.45</v>
      </c>
      <c r="F7048" s="0" t="n">
        <v>3133125</v>
      </c>
      <c r="G7048" s="151" t="s">
        <v>111</v>
      </c>
      <c r="H7048" s="151" t="s">
        <v>111</v>
      </c>
      <c r="I7048" s="152" t="s">
        <v>112</v>
      </c>
    </row>
    <row r="7049" customFormat="false" ht="12.75" hidden="false" customHeight="false" outlineLevel="0" collapsed="false">
      <c r="A7049" s="0" t="s">
        <v>75</v>
      </c>
      <c r="B7049" s="0" t="s">
        <v>80</v>
      </c>
      <c r="C7049" s="0" t="s">
        <v>108</v>
      </c>
      <c r="D7049" s="116" t="n">
        <v>44562</v>
      </c>
      <c r="E7049" s="0" t="n">
        <v>-0.2</v>
      </c>
      <c r="F7049" s="0" t="n">
        <v>3133126</v>
      </c>
      <c r="G7049" s="151" t="s">
        <v>111</v>
      </c>
      <c r="H7049" s="151" t="s">
        <v>111</v>
      </c>
      <c r="I7049" s="152" t="s">
        <v>112</v>
      </c>
    </row>
    <row r="7050" customFormat="false" ht="12.75" hidden="false" customHeight="false" outlineLevel="0" collapsed="false">
      <c r="A7050" s="0" t="s">
        <v>76</v>
      </c>
      <c r="B7050" s="0" t="s">
        <v>80</v>
      </c>
      <c r="C7050" s="0" t="s">
        <v>108</v>
      </c>
      <c r="D7050" s="116" t="n">
        <v>44562</v>
      </c>
      <c r="E7050" s="0" t="n">
        <v>0.45</v>
      </c>
      <c r="F7050" s="0" t="n">
        <v>3133127</v>
      </c>
      <c r="G7050" s="151" t="s">
        <v>111</v>
      </c>
      <c r="H7050" s="151" t="s">
        <v>111</v>
      </c>
      <c r="I7050" s="152" t="s">
        <v>112</v>
      </c>
    </row>
    <row r="7051" customFormat="false" ht="12.75" hidden="false" customHeight="false" outlineLevel="0" collapsed="false">
      <c r="A7051" s="0" t="s">
        <v>72</v>
      </c>
      <c r="B7051" s="0" t="s">
        <v>80</v>
      </c>
      <c r="C7051" s="0" t="s">
        <v>108</v>
      </c>
      <c r="D7051" s="116" t="n">
        <v>44562</v>
      </c>
      <c r="E7051" s="158" t="n">
        <v>44593</v>
      </c>
      <c r="F7051" s="0" t="n">
        <v>2756507</v>
      </c>
      <c r="G7051" s="151" t="s">
        <v>111</v>
      </c>
      <c r="H7051" s="151" t="s">
        <v>111</v>
      </c>
      <c r="I7051" s="152" t="s">
        <v>109</v>
      </c>
    </row>
    <row r="7052" customFormat="false" ht="12.75" hidden="false" customHeight="false" outlineLevel="0" collapsed="false">
      <c r="A7052" s="0" t="s">
        <v>59</v>
      </c>
      <c r="B7052" s="0" t="s">
        <v>110</v>
      </c>
      <c r="C7052" s="0" t="s">
        <v>108</v>
      </c>
      <c r="D7052" s="116" t="n">
        <v>44593</v>
      </c>
      <c r="E7052" s="0" t="n">
        <v>1.215</v>
      </c>
      <c r="F7052" s="0" t="n">
        <v>3133100</v>
      </c>
      <c r="G7052" s="151" t="s">
        <v>111</v>
      </c>
      <c r="H7052" s="151" t="s">
        <v>111</v>
      </c>
      <c r="I7052" s="152" t="s">
        <v>112</v>
      </c>
    </row>
    <row r="7053" customFormat="false" ht="12.75" hidden="false" customHeight="false" outlineLevel="0" collapsed="false">
      <c r="A7053" s="0" t="s">
        <v>59</v>
      </c>
      <c r="B7053" s="0" t="s">
        <v>113</v>
      </c>
      <c r="C7053" s="0" t="s">
        <v>108</v>
      </c>
      <c r="D7053" s="116" t="n">
        <v>44593</v>
      </c>
      <c r="E7053" s="0" t="n">
        <v>0.05</v>
      </c>
      <c r="F7053" s="0" t="n">
        <v>3133101</v>
      </c>
      <c r="G7053" s="151" t="s">
        <v>111</v>
      </c>
      <c r="H7053" s="151" t="s">
        <v>111</v>
      </c>
      <c r="I7053" s="152" t="s">
        <v>112</v>
      </c>
    </row>
    <row r="7054" customFormat="false" ht="12.75" hidden="false" customHeight="false" outlineLevel="0" collapsed="false">
      <c r="A7054" s="0" t="s">
        <v>60</v>
      </c>
      <c r="B7054" s="0" t="s">
        <v>110</v>
      </c>
      <c r="C7054" s="0" t="s">
        <v>108</v>
      </c>
      <c r="D7054" s="116" t="n">
        <v>44593</v>
      </c>
      <c r="E7054" s="0" t="n">
        <v>1.215</v>
      </c>
      <c r="F7054" s="0" t="n">
        <v>3133102</v>
      </c>
      <c r="G7054" s="151" t="s">
        <v>111</v>
      </c>
      <c r="H7054" s="151" t="s">
        <v>111</v>
      </c>
      <c r="I7054" s="152" t="s">
        <v>112</v>
      </c>
    </row>
    <row r="7055" customFormat="false" ht="12.75" hidden="false" customHeight="false" outlineLevel="0" collapsed="false">
      <c r="A7055" s="0" t="s">
        <v>60</v>
      </c>
      <c r="B7055" s="0" t="s">
        <v>113</v>
      </c>
      <c r="C7055" s="0" t="s">
        <v>108</v>
      </c>
      <c r="D7055" s="116" t="n">
        <v>44593</v>
      </c>
      <c r="E7055" s="0" t="n">
        <v>0.32</v>
      </c>
      <c r="F7055" s="0" t="n">
        <v>3133103</v>
      </c>
      <c r="G7055" s="151" t="s">
        <v>111</v>
      </c>
      <c r="H7055" s="151" t="s">
        <v>111</v>
      </c>
      <c r="I7055" s="152" t="s">
        <v>112</v>
      </c>
    </row>
    <row r="7056" customFormat="false" ht="12.75" hidden="false" customHeight="false" outlineLevel="0" collapsed="false">
      <c r="A7056" s="0" t="s">
        <v>61</v>
      </c>
      <c r="B7056" s="0" t="s">
        <v>110</v>
      </c>
      <c r="C7056" s="0" t="s">
        <v>108</v>
      </c>
      <c r="D7056" s="116" t="n">
        <v>44593</v>
      </c>
      <c r="E7056" s="0" t="n">
        <v>1.215</v>
      </c>
      <c r="F7056" s="0" t="n">
        <v>3133104</v>
      </c>
      <c r="G7056" s="151" t="s">
        <v>111</v>
      </c>
      <c r="H7056" s="151" t="s">
        <v>111</v>
      </c>
      <c r="I7056" s="152" t="s">
        <v>112</v>
      </c>
    </row>
    <row r="7057" customFormat="false" ht="12.75" hidden="false" customHeight="false" outlineLevel="0" collapsed="false">
      <c r="A7057" s="0" t="s">
        <v>61</v>
      </c>
      <c r="B7057" s="0" t="s">
        <v>113</v>
      </c>
      <c r="C7057" s="0" t="s">
        <v>108</v>
      </c>
      <c r="D7057" s="116" t="n">
        <v>44593</v>
      </c>
      <c r="E7057" s="0" t="n">
        <v>0.05</v>
      </c>
      <c r="F7057" s="0" t="n">
        <v>3133105</v>
      </c>
      <c r="G7057" s="151" t="s">
        <v>111</v>
      </c>
      <c r="H7057" s="151" t="s">
        <v>111</v>
      </c>
      <c r="I7057" s="152" t="s">
        <v>112</v>
      </c>
    </row>
    <row r="7058" customFormat="false" ht="12.75" hidden="false" customHeight="false" outlineLevel="0" collapsed="false">
      <c r="A7058" s="0" t="s">
        <v>62</v>
      </c>
      <c r="B7058" s="0" t="s">
        <v>110</v>
      </c>
      <c r="C7058" s="0" t="s">
        <v>108</v>
      </c>
      <c r="D7058" s="116" t="n">
        <v>44593</v>
      </c>
      <c r="E7058" s="0" t="n">
        <v>1.215</v>
      </c>
      <c r="F7058" s="0" t="n">
        <v>3133106</v>
      </c>
      <c r="G7058" s="151" t="s">
        <v>111</v>
      </c>
      <c r="H7058" s="151" t="s">
        <v>111</v>
      </c>
      <c r="I7058" s="152" t="s">
        <v>112</v>
      </c>
    </row>
    <row r="7059" customFormat="false" ht="12.75" hidden="false" customHeight="false" outlineLevel="0" collapsed="false">
      <c r="A7059" s="0" t="s">
        <v>62</v>
      </c>
      <c r="B7059" s="0" t="s">
        <v>113</v>
      </c>
      <c r="C7059" s="0" t="s">
        <v>108</v>
      </c>
      <c r="D7059" s="116" t="n">
        <v>44593</v>
      </c>
      <c r="E7059" s="0" t="n">
        <v>0.32</v>
      </c>
      <c r="F7059" s="0" t="n">
        <v>3133107</v>
      </c>
      <c r="G7059" s="151" t="s">
        <v>111</v>
      </c>
      <c r="H7059" s="151" t="s">
        <v>111</v>
      </c>
      <c r="I7059" s="152" t="s">
        <v>112</v>
      </c>
    </row>
    <row r="7060" customFormat="false" ht="12.75" hidden="false" customHeight="false" outlineLevel="0" collapsed="false">
      <c r="A7060" s="0" t="s">
        <v>49</v>
      </c>
      <c r="B7060" s="0" t="s">
        <v>110</v>
      </c>
      <c r="C7060" s="0" t="s">
        <v>108</v>
      </c>
      <c r="D7060" s="116" t="n">
        <v>44593</v>
      </c>
      <c r="E7060" s="0" t="n">
        <v>1.04</v>
      </c>
      <c r="F7060" s="0" t="n">
        <v>3133108</v>
      </c>
      <c r="G7060" s="151" t="s">
        <v>111</v>
      </c>
      <c r="H7060" s="151" t="s">
        <v>111</v>
      </c>
      <c r="I7060" s="152" t="s">
        <v>112</v>
      </c>
    </row>
    <row r="7061" customFormat="false" ht="12.75" hidden="false" customHeight="false" outlineLevel="0" collapsed="false">
      <c r="A7061" s="0" t="s">
        <v>49</v>
      </c>
      <c r="B7061" s="0" t="s">
        <v>113</v>
      </c>
      <c r="C7061" s="0" t="s">
        <v>108</v>
      </c>
      <c r="D7061" s="116" t="n">
        <v>44593</v>
      </c>
      <c r="E7061" s="0" t="n">
        <v>0.05</v>
      </c>
      <c r="F7061" s="0" t="n">
        <v>3133109</v>
      </c>
      <c r="G7061" s="151" t="s">
        <v>111</v>
      </c>
      <c r="H7061" s="151" t="s">
        <v>111</v>
      </c>
      <c r="I7061" s="152" t="s">
        <v>112</v>
      </c>
    </row>
    <row r="7062" customFormat="false" ht="12.75" hidden="false" customHeight="false" outlineLevel="0" collapsed="false">
      <c r="A7062" s="0" t="s">
        <v>50</v>
      </c>
      <c r="B7062" s="0" t="s">
        <v>110</v>
      </c>
      <c r="C7062" s="0" t="s">
        <v>108</v>
      </c>
      <c r="D7062" s="116" t="n">
        <v>44593</v>
      </c>
      <c r="E7062" s="0" t="n">
        <v>1.6</v>
      </c>
      <c r="F7062" s="0" t="n">
        <v>3133110</v>
      </c>
      <c r="G7062" s="151" t="s">
        <v>111</v>
      </c>
      <c r="H7062" s="151" t="s">
        <v>111</v>
      </c>
      <c r="I7062" s="152" t="s">
        <v>112</v>
      </c>
    </row>
    <row r="7063" customFormat="false" ht="12.75" hidden="false" customHeight="false" outlineLevel="0" collapsed="false">
      <c r="A7063" s="0" t="s">
        <v>50</v>
      </c>
      <c r="B7063" s="0" t="s">
        <v>113</v>
      </c>
      <c r="C7063" s="0" t="s">
        <v>108</v>
      </c>
      <c r="D7063" s="116" t="n">
        <v>44593</v>
      </c>
      <c r="E7063" s="0" t="n">
        <v>-0.28</v>
      </c>
      <c r="F7063" s="0" t="n">
        <v>3133111</v>
      </c>
      <c r="G7063" s="151" t="s">
        <v>111</v>
      </c>
      <c r="H7063" s="151" t="s">
        <v>111</v>
      </c>
      <c r="I7063" s="152" t="s">
        <v>112</v>
      </c>
    </row>
    <row r="7064" customFormat="false" ht="12.75" hidden="false" customHeight="false" outlineLevel="0" collapsed="false">
      <c r="A7064" s="0" t="s">
        <v>51</v>
      </c>
      <c r="B7064" s="0" t="s">
        <v>110</v>
      </c>
      <c r="C7064" s="0" t="s">
        <v>108</v>
      </c>
      <c r="D7064" s="116" t="n">
        <v>44593</v>
      </c>
      <c r="E7064" s="0" t="n">
        <v>1.6</v>
      </c>
      <c r="F7064" s="0" t="n">
        <v>3133112</v>
      </c>
      <c r="G7064" s="151" t="s">
        <v>111</v>
      </c>
      <c r="H7064" s="151" t="s">
        <v>111</v>
      </c>
      <c r="I7064" s="152" t="s">
        <v>112</v>
      </c>
    </row>
    <row r="7065" customFormat="false" ht="12.75" hidden="false" customHeight="false" outlineLevel="0" collapsed="false">
      <c r="A7065" s="0" t="s">
        <v>51</v>
      </c>
      <c r="B7065" s="0" t="s">
        <v>113</v>
      </c>
      <c r="C7065" s="0" t="s">
        <v>108</v>
      </c>
      <c r="D7065" s="116" t="n">
        <v>44593</v>
      </c>
      <c r="E7065" s="0" t="n">
        <v>0.45</v>
      </c>
      <c r="F7065" s="0" t="n">
        <v>3133113</v>
      </c>
      <c r="G7065" s="151" t="s">
        <v>111</v>
      </c>
      <c r="H7065" s="151" t="s">
        <v>111</v>
      </c>
      <c r="I7065" s="152" t="s">
        <v>112</v>
      </c>
    </row>
    <row r="7066" customFormat="false" ht="12.75" hidden="false" customHeight="false" outlineLevel="0" collapsed="false">
      <c r="A7066" s="0" t="s">
        <v>52</v>
      </c>
      <c r="B7066" s="0" t="s">
        <v>110</v>
      </c>
      <c r="C7066" s="0" t="s">
        <v>108</v>
      </c>
      <c r="D7066" s="116" t="n">
        <v>44593</v>
      </c>
      <c r="E7066" s="0" t="n">
        <v>1.6</v>
      </c>
      <c r="F7066" s="0" t="n">
        <v>3133114</v>
      </c>
      <c r="G7066" s="151" t="s">
        <v>111</v>
      </c>
      <c r="H7066" s="151" t="s">
        <v>111</v>
      </c>
      <c r="I7066" s="152" t="s">
        <v>112</v>
      </c>
    </row>
    <row r="7067" customFormat="false" ht="12.75" hidden="false" customHeight="false" outlineLevel="0" collapsed="false">
      <c r="A7067" s="0" t="s">
        <v>52</v>
      </c>
      <c r="B7067" s="0" t="s">
        <v>113</v>
      </c>
      <c r="C7067" s="0" t="s">
        <v>108</v>
      </c>
      <c r="D7067" s="116" t="n">
        <v>44593</v>
      </c>
      <c r="E7067" s="0" t="n">
        <v>-0.2</v>
      </c>
      <c r="F7067" s="0" t="n">
        <v>3133115</v>
      </c>
      <c r="G7067" s="151" t="s">
        <v>111</v>
      </c>
      <c r="H7067" s="151" t="s">
        <v>111</v>
      </c>
      <c r="I7067" s="152" t="s">
        <v>112</v>
      </c>
    </row>
    <row r="7068" customFormat="false" ht="12.75" hidden="false" customHeight="false" outlineLevel="0" collapsed="false">
      <c r="A7068" s="0" t="s">
        <v>17</v>
      </c>
      <c r="B7068" s="0" t="s">
        <v>110</v>
      </c>
      <c r="C7068" s="0" t="s">
        <v>108</v>
      </c>
      <c r="D7068" s="116" t="n">
        <v>44593</v>
      </c>
      <c r="E7068" s="0" t="n">
        <v>0</v>
      </c>
      <c r="F7068" s="0" t="n">
        <v>3133116</v>
      </c>
      <c r="G7068" s="151" t="s">
        <v>111</v>
      </c>
      <c r="H7068" s="151" t="s">
        <v>111</v>
      </c>
      <c r="I7068" s="152" t="s">
        <v>112</v>
      </c>
    </row>
    <row r="7069" customFormat="false" ht="12.75" hidden="false" customHeight="false" outlineLevel="0" collapsed="false">
      <c r="A7069" s="0" t="s">
        <v>17</v>
      </c>
      <c r="B7069" s="0" t="s">
        <v>113</v>
      </c>
      <c r="C7069" s="0" t="s">
        <v>108</v>
      </c>
      <c r="D7069" s="116" t="n">
        <v>44593</v>
      </c>
      <c r="E7069" s="0" t="n">
        <v>0</v>
      </c>
      <c r="F7069" s="0" t="n">
        <v>3133117</v>
      </c>
      <c r="G7069" s="151" t="s">
        <v>111</v>
      </c>
      <c r="H7069" s="151" t="s">
        <v>111</v>
      </c>
      <c r="I7069" s="152" t="s">
        <v>112</v>
      </c>
    </row>
    <row r="7070" customFormat="false" ht="12.75" hidden="false" customHeight="false" outlineLevel="0" collapsed="false">
      <c r="A7070" s="0" t="s">
        <v>18</v>
      </c>
      <c r="B7070" s="0" t="s">
        <v>110</v>
      </c>
      <c r="C7070" s="0" t="s">
        <v>108</v>
      </c>
      <c r="D7070" s="116" t="n">
        <v>44593</v>
      </c>
      <c r="E7070" s="0" t="n">
        <v>0</v>
      </c>
      <c r="F7070" s="0" t="n">
        <v>3133118</v>
      </c>
      <c r="G7070" s="151" t="s">
        <v>111</v>
      </c>
      <c r="H7070" s="151" t="s">
        <v>111</v>
      </c>
      <c r="I7070" s="152" t="s">
        <v>112</v>
      </c>
    </row>
    <row r="7071" customFormat="false" ht="12.75" hidden="false" customHeight="false" outlineLevel="0" collapsed="false">
      <c r="A7071" s="0" t="s">
        <v>18</v>
      </c>
      <c r="B7071" s="0" t="s">
        <v>113</v>
      </c>
      <c r="C7071" s="0" t="s">
        <v>108</v>
      </c>
      <c r="D7071" s="116" t="n">
        <v>44593</v>
      </c>
      <c r="E7071" s="0" t="n">
        <v>0</v>
      </c>
      <c r="F7071" s="0" t="n">
        <v>3133119</v>
      </c>
      <c r="G7071" s="151" t="s">
        <v>111</v>
      </c>
      <c r="H7071" s="151" t="s">
        <v>111</v>
      </c>
      <c r="I7071" s="152" t="s">
        <v>112</v>
      </c>
    </row>
    <row r="7072" customFormat="false" ht="12.75" hidden="false" customHeight="false" outlineLevel="0" collapsed="false">
      <c r="A7072" s="0" t="s">
        <v>19</v>
      </c>
      <c r="B7072" s="0" t="s">
        <v>110</v>
      </c>
      <c r="C7072" s="0" t="s">
        <v>108</v>
      </c>
      <c r="D7072" s="116" t="n">
        <v>44593</v>
      </c>
      <c r="E7072" s="0" t="n">
        <v>0</v>
      </c>
      <c r="F7072" s="0" t="n">
        <v>3133120</v>
      </c>
      <c r="G7072" s="151" t="s">
        <v>111</v>
      </c>
      <c r="H7072" s="151" t="s">
        <v>111</v>
      </c>
      <c r="I7072" s="152" t="s">
        <v>112</v>
      </c>
    </row>
    <row r="7073" customFormat="false" ht="12.75" hidden="false" customHeight="false" outlineLevel="0" collapsed="false">
      <c r="A7073" s="0" t="s">
        <v>19</v>
      </c>
      <c r="B7073" s="0" t="s">
        <v>113</v>
      </c>
      <c r="C7073" s="0" t="s">
        <v>108</v>
      </c>
      <c r="D7073" s="116" t="n">
        <v>44593</v>
      </c>
      <c r="E7073" s="0" t="n">
        <v>0</v>
      </c>
      <c r="F7073" s="0" t="n">
        <v>3133121</v>
      </c>
      <c r="G7073" s="151" t="s">
        <v>111</v>
      </c>
      <c r="H7073" s="151" t="s">
        <v>111</v>
      </c>
      <c r="I7073" s="152" t="s">
        <v>112</v>
      </c>
    </row>
    <row r="7074" customFormat="false" ht="12.75" hidden="false" customHeight="false" outlineLevel="0" collapsed="false">
      <c r="A7074" s="0" t="s">
        <v>21</v>
      </c>
      <c r="B7074" s="0" t="s">
        <v>110</v>
      </c>
      <c r="C7074" s="0" t="s">
        <v>108</v>
      </c>
      <c r="D7074" s="116" t="n">
        <v>44593</v>
      </c>
      <c r="E7074" s="0" t="n">
        <v>0</v>
      </c>
      <c r="F7074" s="0" t="n">
        <v>3133122</v>
      </c>
      <c r="G7074" s="151" t="s">
        <v>111</v>
      </c>
      <c r="H7074" s="151" t="s">
        <v>111</v>
      </c>
      <c r="I7074" s="152" t="s">
        <v>112</v>
      </c>
    </row>
    <row r="7075" customFormat="false" ht="12.75" hidden="false" customHeight="false" outlineLevel="0" collapsed="false">
      <c r="A7075" s="0" t="s">
        <v>21</v>
      </c>
      <c r="B7075" s="0" t="s">
        <v>113</v>
      </c>
      <c r="C7075" s="0" t="s">
        <v>108</v>
      </c>
      <c r="D7075" s="116" t="n">
        <v>44593</v>
      </c>
      <c r="E7075" s="0" t="n">
        <v>0</v>
      </c>
      <c r="F7075" s="0" t="n">
        <v>3133123</v>
      </c>
      <c r="G7075" s="151" t="s">
        <v>111</v>
      </c>
      <c r="H7075" s="151" t="s">
        <v>111</v>
      </c>
      <c r="I7075" s="152" t="s">
        <v>112</v>
      </c>
    </row>
    <row r="7076" customFormat="false" ht="12.75" hidden="false" customHeight="false" outlineLevel="0" collapsed="false">
      <c r="A7076" s="0" t="s">
        <v>73</v>
      </c>
      <c r="B7076" s="0" t="s">
        <v>80</v>
      </c>
      <c r="C7076" s="0" t="s">
        <v>108</v>
      </c>
      <c r="D7076" s="116" t="n">
        <v>44593</v>
      </c>
      <c r="E7076" s="0" t="n">
        <v>0.05</v>
      </c>
      <c r="F7076" s="0" t="n">
        <v>3133124</v>
      </c>
      <c r="G7076" s="151" t="s">
        <v>111</v>
      </c>
      <c r="H7076" s="151" t="s">
        <v>111</v>
      </c>
      <c r="I7076" s="152" t="s">
        <v>112</v>
      </c>
    </row>
    <row r="7077" customFormat="false" ht="12.75" hidden="false" customHeight="false" outlineLevel="0" collapsed="false">
      <c r="A7077" s="0" t="s">
        <v>74</v>
      </c>
      <c r="B7077" s="0" t="s">
        <v>80</v>
      </c>
      <c r="C7077" s="0" t="s">
        <v>108</v>
      </c>
      <c r="D7077" s="116" t="n">
        <v>44593</v>
      </c>
      <c r="E7077" s="0" t="n">
        <v>0.45</v>
      </c>
      <c r="F7077" s="0" t="n">
        <v>3133125</v>
      </c>
      <c r="G7077" s="151" t="s">
        <v>111</v>
      </c>
      <c r="H7077" s="151" t="s">
        <v>111</v>
      </c>
      <c r="I7077" s="152" t="s">
        <v>112</v>
      </c>
    </row>
    <row r="7078" customFormat="false" ht="12.75" hidden="false" customHeight="false" outlineLevel="0" collapsed="false">
      <c r="A7078" s="0" t="s">
        <v>75</v>
      </c>
      <c r="B7078" s="0" t="s">
        <v>80</v>
      </c>
      <c r="C7078" s="0" t="s">
        <v>108</v>
      </c>
      <c r="D7078" s="116" t="n">
        <v>44593</v>
      </c>
      <c r="E7078" s="0" t="n">
        <v>-0.2</v>
      </c>
      <c r="F7078" s="0" t="n">
        <v>3133126</v>
      </c>
      <c r="G7078" s="151" t="s">
        <v>111</v>
      </c>
      <c r="H7078" s="151" t="s">
        <v>111</v>
      </c>
      <c r="I7078" s="152" t="s">
        <v>112</v>
      </c>
    </row>
    <row r="7079" customFormat="false" ht="12.75" hidden="false" customHeight="false" outlineLevel="0" collapsed="false">
      <c r="A7079" s="0" t="s">
        <v>76</v>
      </c>
      <c r="B7079" s="0" t="s">
        <v>80</v>
      </c>
      <c r="C7079" s="0" t="s">
        <v>108</v>
      </c>
      <c r="D7079" s="116" t="n">
        <v>44593</v>
      </c>
      <c r="E7079" s="0" t="n">
        <v>0.45</v>
      </c>
      <c r="F7079" s="0" t="n">
        <v>3133127</v>
      </c>
      <c r="G7079" s="151" t="s">
        <v>111</v>
      </c>
      <c r="H7079" s="151" t="s">
        <v>111</v>
      </c>
      <c r="I7079" s="152" t="s">
        <v>112</v>
      </c>
    </row>
    <row r="7080" customFormat="false" ht="12.75" hidden="false" customHeight="false" outlineLevel="0" collapsed="false">
      <c r="A7080" s="0" t="s">
        <v>72</v>
      </c>
      <c r="B7080" s="0" t="s">
        <v>80</v>
      </c>
      <c r="C7080" s="0" t="s">
        <v>108</v>
      </c>
      <c r="D7080" s="116" t="n">
        <v>44593</v>
      </c>
      <c r="E7080" s="158" t="n">
        <v>44621</v>
      </c>
      <c r="F7080" s="0" t="n">
        <v>2756536</v>
      </c>
      <c r="G7080" s="151" t="s">
        <v>111</v>
      </c>
      <c r="H7080" s="151" t="s">
        <v>111</v>
      </c>
      <c r="I7080" s="152" t="s">
        <v>109</v>
      </c>
    </row>
    <row r="7081" customFormat="false" ht="12.75" hidden="false" customHeight="false" outlineLevel="0" collapsed="false">
      <c r="A7081" s="0" t="s">
        <v>59</v>
      </c>
      <c r="B7081" s="0" t="s">
        <v>110</v>
      </c>
      <c r="C7081" s="0" t="s">
        <v>108</v>
      </c>
      <c r="D7081" s="116" t="n">
        <v>44621</v>
      </c>
      <c r="E7081" s="0" t="n">
        <v>0.655</v>
      </c>
      <c r="F7081" s="0" t="n">
        <v>3133100</v>
      </c>
      <c r="G7081" s="151" t="s">
        <v>111</v>
      </c>
      <c r="H7081" s="151" t="s">
        <v>111</v>
      </c>
      <c r="I7081" s="152" t="s">
        <v>112</v>
      </c>
    </row>
    <row r="7082" customFormat="false" ht="12.75" hidden="false" customHeight="false" outlineLevel="0" collapsed="false">
      <c r="A7082" s="0" t="s">
        <v>59</v>
      </c>
      <c r="B7082" s="0" t="s">
        <v>113</v>
      </c>
      <c r="C7082" s="0" t="s">
        <v>108</v>
      </c>
      <c r="D7082" s="116" t="n">
        <v>44621</v>
      </c>
      <c r="E7082" s="0" t="n">
        <v>0.05</v>
      </c>
      <c r="F7082" s="0" t="n">
        <v>3133101</v>
      </c>
      <c r="G7082" s="151" t="s">
        <v>111</v>
      </c>
      <c r="H7082" s="151" t="s">
        <v>111</v>
      </c>
      <c r="I7082" s="152" t="s">
        <v>112</v>
      </c>
    </row>
    <row r="7083" customFormat="false" ht="12.75" hidden="false" customHeight="false" outlineLevel="0" collapsed="false">
      <c r="A7083" s="0" t="s">
        <v>60</v>
      </c>
      <c r="B7083" s="0" t="s">
        <v>110</v>
      </c>
      <c r="C7083" s="0" t="s">
        <v>108</v>
      </c>
      <c r="D7083" s="116" t="n">
        <v>44621</v>
      </c>
      <c r="E7083" s="0" t="n">
        <v>0.655</v>
      </c>
      <c r="F7083" s="0" t="n">
        <v>3133102</v>
      </c>
      <c r="G7083" s="151" t="s">
        <v>111</v>
      </c>
      <c r="H7083" s="151" t="s">
        <v>111</v>
      </c>
      <c r="I7083" s="152" t="s">
        <v>112</v>
      </c>
    </row>
    <row r="7084" customFormat="false" ht="12.75" hidden="false" customHeight="false" outlineLevel="0" collapsed="false">
      <c r="A7084" s="0" t="s">
        <v>60</v>
      </c>
      <c r="B7084" s="0" t="s">
        <v>113</v>
      </c>
      <c r="C7084" s="0" t="s">
        <v>108</v>
      </c>
      <c r="D7084" s="116" t="n">
        <v>44621</v>
      </c>
      <c r="E7084" s="0" t="n">
        <v>0.15</v>
      </c>
      <c r="F7084" s="0" t="n">
        <v>3133103</v>
      </c>
      <c r="G7084" s="151" t="s">
        <v>111</v>
      </c>
      <c r="H7084" s="151" t="s">
        <v>111</v>
      </c>
      <c r="I7084" s="152" t="s">
        <v>112</v>
      </c>
    </row>
    <row r="7085" customFormat="false" ht="12.75" hidden="false" customHeight="false" outlineLevel="0" collapsed="false">
      <c r="A7085" s="0" t="s">
        <v>61</v>
      </c>
      <c r="B7085" s="0" t="s">
        <v>110</v>
      </c>
      <c r="C7085" s="0" t="s">
        <v>108</v>
      </c>
      <c r="D7085" s="116" t="n">
        <v>44621</v>
      </c>
      <c r="E7085" s="0" t="n">
        <v>0.655</v>
      </c>
      <c r="F7085" s="0" t="n">
        <v>3133104</v>
      </c>
      <c r="G7085" s="151" t="s">
        <v>111</v>
      </c>
      <c r="H7085" s="151" t="s">
        <v>111</v>
      </c>
      <c r="I7085" s="152" t="s">
        <v>112</v>
      </c>
    </row>
    <row r="7086" customFormat="false" ht="12.75" hidden="false" customHeight="false" outlineLevel="0" collapsed="false">
      <c r="A7086" s="0" t="s">
        <v>61</v>
      </c>
      <c r="B7086" s="0" t="s">
        <v>113</v>
      </c>
      <c r="C7086" s="0" t="s">
        <v>108</v>
      </c>
      <c r="D7086" s="116" t="n">
        <v>44621</v>
      </c>
      <c r="E7086" s="0" t="n">
        <v>0.05</v>
      </c>
      <c r="F7086" s="0" t="n">
        <v>3133105</v>
      </c>
      <c r="G7086" s="151" t="s">
        <v>111</v>
      </c>
      <c r="H7086" s="151" t="s">
        <v>111</v>
      </c>
      <c r="I7086" s="152" t="s">
        <v>112</v>
      </c>
    </row>
    <row r="7087" customFormat="false" ht="12.75" hidden="false" customHeight="false" outlineLevel="0" collapsed="false">
      <c r="A7087" s="0" t="s">
        <v>62</v>
      </c>
      <c r="B7087" s="0" t="s">
        <v>110</v>
      </c>
      <c r="C7087" s="0" t="s">
        <v>108</v>
      </c>
      <c r="D7087" s="116" t="n">
        <v>44621</v>
      </c>
      <c r="E7087" s="0" t="n">
        <v>0.655</v>
      </c>
      <c r="F7087" s="0" t="n">
        <v>3133106</v>
      </c>
      <c r="G7087" s="151" t="s">
        <v>111</v>
      </c>
      <c r="H7087" s="151" t="s">
        <v>111</v>
      </c>
      <c r="I7087" s="152" t="s">
        <v>112</v>
      </c>
    </row>
    <row r="7088" customFormat="false" ht="12.75" hidden="false" customHeight="false" outlineLevel="0" collapsed="false">
      <c r="A7088" s="0" t="s">
        <v>62</v>
      </c>
      <c r="B7088" s="0" t="s">
        <v>113</v>
      </c>
      <c r="C7088" s="0" t="s">
        <v>108</v>
      </c>
      <c r="D7088" s="116" t="n">
        <v>44621</v>
      </c>
      <c r="E7088" s="0" t="n">
        <v>0.15</v>
      </c>
      <c r="F7088" s="0" t="n">
        <v>3133107</v>
      </c>
      <c r="G7088" s="151" t="s">
        <v>111</v>
      </c>
      <c r="H7088" s="151" t="s">
        <v>111</v>
      </c>
      <c r="I7088" s="152" t="s">
        <v>112</v>
      </c>
    </row>
    <row r="7089" customFormat="false" ht="12.75" hidden="false" customHeight="false" outlineLevel="0" collapsed="false">
      <c r="A7089" s="0" t="s">
        <v>49</v>
      </c>
      <c r="B7089" s="0" t="s">
        <v>110</v>
      </c>
      <c r="C7089" s="0" t="s">
        <v>108</v>
      </c>
      <c r="D7089" s="116" t="n">
        <v>44621</v>
      </c>
      <c r="E7089" s="0" t="n">
        <v>0.54</v>
      </c>
      <c r="F7089" s="0" t="n">
        <v>3133108</v>
      </c>
      <c r="G7089" s="151" t="s">
        <v>111</v>
      </c>
      <c r="H7089" s="151" t="s">
        <v>111</v>
      </c>
      <c r="I7089" s="152" t="s">
        <v>112</v>
      </c>
    </row>
    <row r="7090" customFormat="false" ht="12.75" hidden="false" customHeight="false" outlineLevel="0" collapsed="false">
      <c r="A7090" s="0" t="s">
        <v>49</v>
      </c>
      <c r="B7090" s="0" t="s">
        <v>113</v>
      </c>
      <c r="C7090" s="0" t="s">
        <v>108</v>
      </c>
      <c r="D7090" s="116" t="n">
        <v>44621</v>
      </c>
      <c r="E7090" s="0" t="n">
        <v>0.05</v>
      </c>
      <c r="F7090" s="0" t="n">
        <v>3133109</v>
      </c>
      <c r="G7090" s="151" t="s">
        <v>111</v>
      </c>
      <c r="H7090" s="151" t="s">
        <v>111</v>
      </c>
      <c r="I7090" s="152" t="s">
        <v>112</v>
      </c>
    </row>
    <row r="7091" customFormat="false" ht="12.75" hidden="false" customHeight="false" outlineLevel="0" collapsed="false">
      <c r="A7091" s="0" t="s">
        <v>50</v>
      </c>
      <c r="B7091" s="0" t="s">
        <v>110</v>
      </c>
      <c r="C7091" s="0" t="s">
        <v>108</v>
      </c>
      <c r="D7091" s="116" t="n">
        <v>44621</v>
      </c>
      <c r="E7091" s="0" t="n">
        <v>0.69</v>
      </c>
      <c r="F7091" s="0" t="n">
        <v>3133110</v>
      </c>
      <c r="G7091" s="151" t="s">
        <v>111</v>
      </c>
      <c r="H7091" s="151" t="s">
        <v>111</v>
      </c>
      <c r="I7091" s="152" t="s">
        <v>112</v>
      </c>
    </row>
    <row r="7092" customFormat="false" ht="12.75" hidden="false" customHeight="false" outlineLevel="0" collapsed="false">
      <c r="A7092" s="0" t="s">
        <v>50</v>
      </c>
      <c r="B7092" s="0" t="s">
        <v>113</v>
      </c>
      <c r="C7092" s="0" t="s">
        <v>108</v>
      </c>
      <c r="D7092" s="116" t="n">
        <v>44621</v>
      </c>
      <c r="E7092" s="0" t="n">
        <v>-0.17</v>
      </c>
      <c r="F7092" s="0" t="n">
        <v>3133111</v>
      </c>
      <c r="G7092" s="151" t="s">
        <v>111</v>
      </c>
      <c r="H7092" s="151" t="s">
        <v>111</v>
      </c>
      <c r="I7092" s="152" t="s">
        <v>112</v>
      </c>
    </row>
    <row r="7093" customFormat="false" ht="12.75" hidden="false" customHeight="false" outlineLevel="0" collapsed="false">
      <c r="A7093" s="0" t="s">
        <v>51</v>
      </c>
      <c r="B7093" s="0" t="s">
        <v>110</v>
      </c>
      <c r="C7093" s="0" t="s">
        <v>108</v>
      </c>
      <c r="D7093" s="116" t="n">
        <v>44621</v>
      </c>
      <c r="E7093" s="0" t="n">
        <v>0.69</v>
      </c>
      <c r="F7093" s="0" t="n">
        <v>3133112</v>
      </c>
      <c r="G7093" s="151" t="s">
        <v>111</v>
      </c>
      <c r="H7093" s="151" t="s">
        <v>111</v>
      </c>
      <c r="I7093" s="152" t="s">
        <v>112</v>
      </c>
    </row>
    <row r="7094" customFormat="false" ht="12.75" hidden="false" customHeight="false" outlineLevel="0" collapsed="false">
      <c r="A7094" s="0" t="s">
        <v>51</v>
      </c>
      <c r="B7094" s="0" t="s">
        <v>113</v>
      </c>
      <c r="C7094" s="0" t="s">
        <v>108</v>
      </c>
      <c r="D7094" s="116" t="n">
        <v>44621</v>
      </c>
      <c r="E7094" s="0" t="n">
        <v>0.1</v>
      </c>
      <c r="F7094" s="0" t="n">
        <v>3133113</v>
      </c>
      <c r="G7094" s="151" t="s">
        <v>111</v>
      </c>
      <c r="H7094" s="151" t="s">
        <v>111</v>
      </c>
      <c r="I7094" s="152" t="s">
        <v>112</v>
      </c>
    </row>
    <row r="7095" customFormat="false" ht="12.75" hidden="false" customHeight="false" outlineLevel="0" collapsed="false">
      <c r="A7095" s="0" t="s">
        <v>52</v>
      </c>
      <c r="B7095" s="0" t="s">
        <v>110</v>
      </c>
      <c r="C7095" s="0" t="s">
        <v>108</v>
      </c>
      <c r="D7095" s="116" t="n">
        <v>44621</v>
      </c>
      <c r="E7095" s="0" t="n">
        <v>0.69</v>
      </c>
      <c r="F7095" s="0" t="n">
        <v>3133114</v>
      </c>
      <c r="G7095" s="151" t="s">
        <v>111</v>
      </c>
      <c r="H7095" s="151" t="s">
        <v>111</v>
      </c>
      <c r="I7095" s="152" t="s">
        <v>112</v>
      </c>
    </row>
    <row r="7096" customFormat="false" ht="12.75" hidden="false" customHeight="false" outlineLevel="0" collapsed="false">
      <c r="A7096" s="0" t="s">
        <v>52</v>
      </c>
      <c r="B7096" s="0" t="s">
        <v>113</v>
      </c>
      <c r="C7096" s="0" t="s">
        <v>108</v>
      </c>
      <c r="D7096" s="116" t="n">
        <v>44621</v>
      </c>
      <c r="E7096" s="0" t="n">
        <v>-0.05</v>
      </c>
      <c r="F7096" s="0" t="n">
        <v>3133115</v>
      </c>
      <c r="G7096" s="151" t="s">
        <v>111</v>
      </c>
      <c r="H7096" s="151" t="s">
        <v>111</v>
      </c>
      <c r="I7096" s="152" t="s">
        <v>112</v>
      </c>
    </row>
    <row r="7097" customFormat="false" ht="12.75" hidden="false" customHeight="false" outlineLevel="0" collapsed="false">
      <c r="A7097" s="0" t="s">
        <v>17</v>
      </c>
      <c r="B7097" s="0" t="s">
        <v>110</v>
      </c>
      <c r="C7097" s="0" t="s">
        <v>108</v>
      </c>
      <c r="D7097" s="116" t="n">
        <v>44621</v>
      </c>
      <c r="E7097" s="0" t="n">
        <v>0</v>
      </c>
      <c r="F7097" s="0" t="n">
        <v>3133116</v>
      </c>
      <c r="G7097" s="151" t="s">
        <v>111</v>
      </c>
      <c r="H7097" s="151" t="s">
        <v>111</v>
      </c>
      <c r="I7097" s="152" t="s">
        <v>112</v>
      </c>
    </row>
    <row r="7098" customFormat="false" ht="12.75" hidden="false" customHeight="false" outlineLevel="0" collapsed="false">
      <c r="A7098" s="0" t="s">
        <v>17</v>
      </c>
      <c r="B7098" s="0" t="s">
        <v>113</v>
      </c>
      <c r="C7098" s="0" t="s">
        <v>108</v>
      </c>
      <c r="D7098" s="116" t="n">
        <v>44621</v>
      </c>
      <c r="E7098" s="0" t="n">
        <v>0</v>
      </c>
      <c r="F7098" s="0" t="n">
        <v>3133117</v>
      </c>
      <c r="G7098" s="151" t="s">
        <v>111</v>
      </c>
      <c r="H7098" s="151" t="s">
        <v>111</v>
      </c>
      <c r="I7098" s="152" t="s">
        <v>112</v>
      </c>
    </row>
    <row r="7099" customFormat="false" ht="12.75" hidden="false" customHeight="false" outlineLevel="0" collapsed="false">
      <c r="A7099" s="0" t="s">
        <v>18</v>
      </c>
      <c r="B7099" s="0" t="s">
        <v>110</v>
      </c>
      <c r="C7099" s="0" t="s">
        <v>108</v>
      </c>
      <c r="D7099" s="116" t="n">
        <v>44621</v>
      </c>
      <c r="E7099" s="0" t="n">
        <v>0</v>
      </c>
      <c r="F7099" s="0" t="n">
        <v>3133118</v>
      </c>
      <c r="G7099" s="151" t="s">
        <v>111</v>
      </c>
      <c r="H7099" s="151" t="s">
        <v>111</v>
      </c>
      <c r="I7099" s="152" t="s">
        <v>112</v>
      </c>
    </row>
    <row r="7100" customFormat="false" ht="12.75" hidden="false" customHeight="false" outlineLevel="0" collapsed="false">
      <c r="A7100" s="0" t="s">
        <v>18</v>
      </c>
      <c r="B7100" s="0" t="s">
        <v>113</v>
      </c>
      <c r="C7100" s="0" t="s">
        <v>108</v>
      </c>
      <c r="D7100" s="116" t="n">
        <v>44621</v>
      </c>
      <c r="E7100" s="0" t="n">
        <v>0</v>
      </c>
      <c r="F7100" s="0" t="n">
        <v>3133119</v>
      </c>
      <c r="G7100" s="151" t="s">
        <v>111</v>
      </c>
      <c r="H7100" s="151" t="s">
        <v>111</v>
      </c>
      <c r="I7100" s="152" t="s">
        <v>112</v>
      </c>
    </row>
    <row r="7101" customFormat="false" ht="12.75" hidden="false" customHeight="false" outlineLevel="0" collapsed="false">
      <c r="A7101" s="0" t="s">
        <v>19</v>
      </c>
      <c r="B7101" s="0" t="s">
        <v>110</v>
      </c>
      <c r="C7101" s="0" t="s">
        <v>108</v>
      </c>
      <c r="D7101" s="116" t="n">
        <v>44621</v>
      </c>
      <c r="E7101" s="0" t="n">
        <v>0</v>
      </c>
      <c r="F7101" s="0" t="n">
        <v>3133120</v>
      </c>
      <c r="G7101" s="151" t="s">
        <v>111</v>
      </c>
      <c r="H7101" s="151" t="s">
        <v>111</v>
      </c>
      <c r="I7101" s="152" t="s">
        <v>112</v>
      </c>
    </row>
    <row r="7102" customFormat="false" ht="12.75" hidden="false" customHeight="false" outlineLevel="0" collapsed="false">
      <c r="A7102" s="0" t="s">
        <v>19</v>
      </c>
      <c r="B7102" s="0" t="s">
        <v>113</v>
      </c>
      <c r="C7102" s="0" t="s">
        <v>108</v>
      </c>
      <c r="D7102" s="116" t="n">
        <v>44621</v>
      </c>
      <c r="E7102" s="0" t="n">
        <v>0</v>
      </c>
      <c r="F7102" s="0" t="n">
        <v>3133121</v>
      </c>
      <c r="G7102" s="151" t="s">
        <v>111</v>
      </c>
      <c r="H7102" s="151" t="s">
        <v>111</v>
      </c>
      <c r="I7102" s="152" t="s">
        <v>112</v>
      </c>
    </row>
    <row r="7103" customFormat="false" ht="12.75" hidden="false" customHeight="false" outlineLevel="0" collapsed="false">
      <c r="A7103" s="0" t="s">
        <v>21</v>
      </c>
      <c r="B7103" s="0" t="s">
        <v>110</v>
      </c>
      <c r="C7103" s="0" t="s">
        <v>108</v>
      </c>
      <c r="D7103" s="116" t="n">
        <v>44621</v>
      </c>
      <c r="E7103" s="0" t="n">
        <v>0</v>
      </c>
      <c r="F7103" s="0" t="n">
        <v>3133122</v>
      </c>
      <c r="G7103" s="151" t="s">
        <v>111</v>
      </c>
      <c r="H7103" s="151" t="s">
        <v>111</v>
      </c>
      <c r="I7103" s="152" t="s">
        <v>112</v>
      </c>
    </row>
    <row r="7104" customFormat="false" ht="12.75" hidden="false" customHeight="false" outlineLevel="0" collapsed="false">
      <c r="A7104" s="0" t="s">
        <v>21</v>
      </c>
      <c r="B7104" s="0" t="s">
        <v>113</v>
      </c>
      <c r="C7104" s="0" t="s">
        <v>108</v>
      </c>
      <c r="D7104" s="116" t="n">
        <v>44621</v>
      </c>
      <c r="E7104" s="0" t="n">
        <v>0</v>
      </c>
      <c r="F7104" s="0" t="n">
        <v>3133123</v>
      </c>
      <c r="G7104" s="151" t="s">
        <v>111</v>
      </c>
      <c r="H7104" s="151" t="s">
        <v>111</v>
      </c>
      <c r="I7104" s="152" t="s">
        <v>112</v>
      </c>
    </row>
    <row r="7105" customFormat="false" ht="12.75" hidden="false" customHeight="false" outlineLevel="0" collapsed="false">
      <c r="A7105" s="0" t="s">
        <v>73</v>
      </c>
      <c r="B7105" s="0" t="s">
        <v>80</v>
      </c>
      <c r="C7105" s="0" t="s">
        <v>108</v>
      </c>
      <c r="D7105" s="116" t="n">
        <v>44621</v>
      </c>
      <c r="E7105" s="0" t="n">
        <v>0.05</v>
      </c>
      <c r="F7105" s="0" t="n">
        <v>3133124</v>
      </c>
      <c r="G7105" s="151" t="s">
        <v>111</v>
      </c>
      <c r="H7105" s="151" t="s">
        <v>111</v>
      </c>
      <c r="I7105" s="152" t="s">
        <v>112</v>
      </c>
    </row>
    <row r="7106" customFormat="false" ht="12.75" hidden="false" customHeight="false" outlineLevel="0" collapsed="false">
      <c r="A7106" s="0" t="s">
        <v>74</v>
      </c>
      <c r="B7106" s="0" t="s">
        <v>80</v>
      </c>
      <c r="C7106" s="0" t="s">
        <v>108</v>
      </c>
      <c r="D7106" s="116" t="n">
        <v>44621</v>
      </c>
      <c r="E7106" s="0" t="n">
        <v>0.1</v>
      </c>
      <c r="F7106" s="0" t="n">
        <v>3133125</v>
      </c>
      <c r="G7106" s="151" t="s">
        <v>111</v>
      </c>
      <c r="H7106" s="151" t="s">
        <v>111</v>
      </c>
      <c r="I7106" s="152" t="s">
        <v>112</v>
      </c>
    </row>
    <row r="7107" customFormat="false" ht="12.75" hidden="false" customHeight="false" outlineLevel="0" collapsed="false">
      <c r="A7107" s="0" t="s">
        <v>75</v>
      </c>
      <c r="B7107" s="0" t="s">
        <v>80</v>
      </c>
      <c r="C7107" s="0" t="s">
        <v>108</v>
      </c>
      <c r="D7107" s="116" t="n">
        <v>44621</v>
      </c>
      <c r="E7107" s="0" t="n">
        <v>-0.05</v>
      </c>
      <c r="F7107" s="0" t="n">
        <v>3133126</v>
      </c>
      <c r="G7107" s="151" t="s">
        <v>111</v>
      </c>
      <c r="H7107" s="151" t="s">
        <v>111</v>
      </c>
      <c r="I7107" s="152" t="s">
        <v>112</v>
      </c>
    </row>
    <row r="7108" customFormat="false" ht="12.75" hidden="false" customHeight="false" outlineLevel="0" collapsed="false">
      <c r="A7108" s="0" t="s">
        <v>76</v>
      </c>
      <c r="B7108" s="0" t="s">
        <v>80</v>
      </c>
      <c r="C7108" s="0" t="s">
        <v>108</v>
      </c>
      <c r="D7108" s="116" t="n">
        <v>44621</v>
      </c>
      <c r="E7108" s="0" t="n">
        <v>0.1</v>
      </c>
      <c r="F7108" s="0" t="n">
        <v>3133127</v>
      </c>
      <c r="G7108" s="151" t="s">
        <v>111</v>
      </c>
      <c r="H7108" s="151" t="s">
        <v>111</v>
      </c>
      <c r="I7108" s="152" t="s">
        <v>112</v>
      </c>
    </row>
    <row r="7109" customFormat="false" ht="12.75" hidden="false" customHeight="false" outlineLevel="0" collapsed="false">
      <c r="A7109" s="0" t="s">
        <v>72</v>
      </c>
      <c r="B7109" s="0" t="s">
        <v>80</v>
      </c>
      <c r="C7109" s="0" t="s">
        <v>108</v>
      </c>
      <c r="D7109" s="116" t="n">
        <v>44621</v>
      </c>
      <c r="E7109" s="158" t="n">
        <v>44652</v>
      </c>
      <c r="F7109" s="0" t="n">
        <v>2756514</v>
      </c>
      <c r="G7109" s="151" t="s">
        <v>111</v>
      </c>
      <c r="H7109" s="151" t="s">
        <v>111</v>
      </c>
      <c r="I7109" s="152" t="s">
        <v>109</v>
      </c>
    </row>
    <row r="7110" customFormat="false" ht="12.75" hidden="false" customHeight="false" outlineLevel="0" collapsed="false">
      <c r="A7110" s="0" t="s">
        <v>59</v>
      </c>
      <c r="B7110" s="0" t="s">
        <v>110</v>
      </c>
      <c r="C7110" s="0" t="s">
        <v>108</v>
      </c>
      <c r="D7110" s="116" t="n">
        <v>44652</v>
      </c>
      <c r="E7110" s="0" t="n">
        <v>0.435</v>
      </c>
      <c r="F7110" s="0" t="n">
        <v>3133100</v>
      </c>
      <c r="G7110" s="151" t="s">
        <v>111</v>
      </c>
      <c r="H7110" s="151" t="s">
        <v>111</v>
      </c>
      <c r="I7110" s="152" t="s">
        <v>112</v>
      </c>
    </row>
    <row r="7111" customFormat="false" ht="12.75" hidden="false" customHeight="false" outlineLevel="0" collapsed="false">
      <c r="A7111" s="0" t="s">
        <v>59</v>
      </c>
      <c r="B7111" s="0" t="s">
        <v>113</v>
      </c>
      <c r="C7111" s="0" t="s">
        <v>108</v>
      </c>
      <c r="D7111" s="116" t="n">
        <v>44652</v>
      </c>
      <c r="E7111" s="0" t="n">
        <v>0.02</v>
      </c>
      <c r="F7111" s="0" t="n">
        <v>3133101</v>
      </c>
      <c r="G7111" s="151" t="s">
        <v>111</v>
      </c>
      <c r="H7111" s="151" t="s">
        <v>111</v>
      </c>
      <c r="I7111" s="152" t="s">
        <v>112</v>
      </c>
    </row>
    <row r="7112" customFormat="false" ht="12.75" hidden="false" customHeight="false" outlineLevel="0" collapsed="false">
      <c r="A7112" s="0" t="s">
        <v>60</v>
      </c>
      <c r="B7112" s="0" t="s">
        <v>110</v>
      </c>
      <c r="C7112" s="0" t="s">
        <v>108</v>
      </c>
      <c r="D7112" s="116" t="n">
        <v>44652</v>
      </c>
      <c r="E7112" s="0" t="n">
        <v>0.435</v>
      </c>
      <c r="F7112" s="0" t="n">
        <v>3133102</v>
      </c>
      <c r="G7112" s="151" t="s">
        <v>111</v>
      </c>
      <c r="H7112" s="151" t="s">
        <v>111</v>
      </c>
      <c r="I7112" s="152" t="s">
        <v>112</v>
      </c>
    </row>
    <row r="7113" customFormat="false" ht="12.75" hidden="false" customHeight="false" outlineLevel="0" collapsed="false">
      <c r="A7113" s="0" t="s">
        <v>60</v>
      </c>
      <c r="B7113" s="0" t="s">
        <v>113</v>
      </c>
      <c r="C7113" s="0" t="s">
        <v>108</v>
      </c>
      <c r="D7113" s="116" t="n">
        <v>44652</v>
      </c>
      <c r="E7113" s="0" t="n">
        <v>0.05</v>
      </c>
      <c r="F7113" s="0" t="n">
        <v>3133103</v>
      </c>
      <c r="G7113" s="151" t="s">
        <v>111</v>
      </c>
      <c r="H7113" s="151" t="s">
        <v>111</v>
      </c>
      <c r="I7113" s="152" t="s">
        <v>112</v>
      </c>
    </row>
    <row r="7114" customFormat="false" ht="12.75" hidden="false" customHeight="false" outlineLevel="0" collapsed="false">
      <c r="A7114" s="0" t="s">
        <v>61</v>
      </c>
      <c r="B7114" s="0" t="s">
        <v>110</v>
      </c>
      <c r="C7114" s="0" t="s">
        <v>108</v>
      </c>
      <c r="D7114" s="116" t="n">
        <v>44652</v>
      </c>
      <c r="E7114" s="0" t="n">
        <v>0.435</v>
      </c>
      <c r="F7114" s="0" t="n">
        <v>3133104</v>
      </c>
      <c r="G7114" s="151" t="s">
        <v>111</v>
      </c>
      <c r="H7114" s="151" t="s">
        <v>111</v>
      </c>
      <c r="I7114" s="152" t="s">
        <v>112</v>
      </c>
    </row>
    <row r="7115" customFormat="false" ht="12.75" hidden="false" customHeight="false" outlineLevel="0" collapsed="false">
      <c r="A7115" s="0" t="s">
        <v>61</v>
      </c>
      <c r="B7115" s="0" t="s">
        <v>113</v>
      </c>
      <c r="C7115" s="0" t="s">
        <v>108</v>
      </c>
      <c r="D7115" s="116" t="n">
        <v>44652</v>
      </c>
      <c r="E7115" s="0" t="n">
        <v>0.02</v>
      </c>
      <c r="F7115" s="0" t="n">
        <v>3133105</v>
      </c>
      <c r="G7115" s="151" t="s">
        <v>111</v>
      </c>
      <c r="H7115" s="151" t="s">
        <v>111</v>
      </c>
      <c r="I7115" s="152" t="s">
        <v>112</v>
      </c>
    </row>
    <row r="7116" customFormat="false" ht="12.75" hidden="false" customHeight="false" outlineLevel="0" collapsed="false">
      <c r="A7116" s="0" t="s">
        <v>62</v>
      </c>
      <c r="B7116" s="0" t="s">
        <v>110</v>
      </c>
      <c r="C7116" s="0" t="s">
        <v>108</v>
      </c>
      <c r="D7116" s="116" t="n">
        <v>44652</v>
      </c>
      <c r="E7116" s="0" t="n">
        <v>0.435</v>
      </c>
      <c r="F7116" s="0" t="n">
        <v>3133106</v>
      </c>
      <c r="G7116" s="151" t="s">
        <v>111</v>
      </c>
      <c r="H7116" s="151" t="s">
        <v>111</v>
      </c>
      <c r="I7116" s="152" t="s">
        <v>112</v>
      </c>
    </row>
    <row r="7117" customFormat="false" ht="12.75" hidden="false" customHeight="false" outlineLevel="0" collapsed="false">
      <c r="A7117" s="0" t="s">
        <v>62</v>
      </c>
      <c r="B7117" s="0" t="s">
        <v>113</v>
      </c>
      <c r="C7117" s="0" t="s">
        <v>108</v>
      </c>
      <c r="D7117" s="116" t="n">
        <v>44652</v>
      </c>
      <c r="E7117" s="0" t="n">
        <v>0.05</v>
      </c>
      <c r="F7117" s="0" t="n">
        <v>3133107</v>
      </c>
      <c r="G7117" s="151" t="s">
        <v>111</v>
      </c>
      <c r="H7117" s="151" t="s">
        <v>111</v>
      </c>
      <c r="I7117" s="152" t="s">
        <v>112</v>
      </c>
    </row>
    <row r="7118" customFormat="false" ht="12.75" hidden="false" customHeight="false" outlineLevel="0" collapsed="false">
      <c r="A7118" s="0" t="s">
        <v>49</v>
      </c>
      <c r="B7118" s="0" t="s">
        <v>110</v>
      </c>
      <c r="C7118" s="0" t="s">
        <v>108</v>
      </c>
      <c r="D7118" s="116" t="n">
        <v>44652</v>
      </c>
      <c r="E7118" s="0" t="n">
        <v>0.36</v>
      </c>
      <c r="F7118" s="0" t="n">
        <v>3133108</v>
      </c>
      <c r="G7118" s="151" t="s">
        <v>111</v>
      </c>
      <c r="H7118" s="151" t="s">
        <v>111</v>
      </c>
      <c r="I7118" s="152" t="s">
        <v>112</v>
      </c>
    </row>
    <row r="7119" customFormat="false" ht="12.75" hidden="false" customHeight="false" outlineLevel="0" collapsed="false">
      <c r="A7119" s="0" t="s">
        <v>49</v>
      </c>
      <c r="B7119" s="0" t="s">
        <v>113</v>
      </c>
      <c r="C7119" s="0" t="s">
        <v>108</v>
      </c>
      <c r="D7119" s="116" t="n">
        <v>44652</v>
      </c>
      <c r="E7119" s="0" t="n">
        <v>0.005</v>
      </c>
      <c r="F7119" s="0" t="n">
        <v>3133109</v>
      </c>
      <c r="G7119" s="151" t="s">
        <v>111</v>
      </c>
      <c r="H7119" s="151" t="s">
        <v>111</v>
      </c>
      <c r="I7119" s="152" t="s">
        <v>112</v>
      </c>
    </row>
    <row r="7120" customFormat="false" ht="12.75" hidden="false" customHeight="false" outlineLevel="0" collapsed="false">
      <c r="A7120" s="0" t="s">
        <v>50</v>
      </c>
      <c r="B7120" s="0" t="s">
        <v>110</v>
      </c>
      <c r="C7120" s="0" t="s">
        <v>108</v>
      </c>
      <c r="D7120" s="116" t="n">
        <v>44652</v>
      </c>
      <c r="E7120" s="0" t="n">
        <v>0.38</v>
      </c>
      <c r="F7120" s="0" t="n">
        <v>3133110</v>
      </c>
      <c r="G7120" s="151" t="s">
        <v>111</v>
      </c>
      <c r="H7120" s="151" t="s">
        <v>111</v>
      </c>
      <c r="I7120" s="152" t="s">
        <v>112</v>
      </c>
    </row>
    <row r="7121" customFormat="false" ht="12.75" hidden="false" customHeight="false" outlineLevel="0" collapsed="false">
      <c r="A7121" s="0" t="s">
        <v>50</v>
      </c>
      <c r="B7121" s="0" t="s">
        <v>113</v>
      </c>
      <c r="C7121" s="0" t="s">
        <v>108</v>
      </c>
      <c r="D7121" s="116" t="n">
        <v>44652</v>
      </c>
      <c r="E7121" s="0" t="n">
        <v>-0.085</v>
      </c>
      <c r="F7121" s="0" t="n">
        <v>3133111</v>
      </c>
      <c r="G7121" s="151" t="s">
        <v>111</v>
      </c>
      <c r="H7121" s="151" t="s">
        <v>111</v>
      </c>
      <c r="I7121" s="152" t="s">
        <v>112</v>
      </c>
    </row>
    <row r="7122" customFormat="false" ht="12.75" hidden="false" customHeight="false" outlineLevel="0" collapsed="false">
      <c r="A7122" s="0" t="s">
        <v>51</v>
      </c>
      <c r="B7122" s="0" t="s">
        <v>110</v>
      </c>
      <c r="C7122" s="0" t="s">
        <v>108</v>
      </c>
      <c r="D7122" s="116" t="n">
        <v>44652</v>
      </c>
      <c r="E7122" s="0" t="n">
        <v>0.38</v>
      </c>
      <c r="F7122" s="0" t="n">
        <v>3133112</v>
      </c>
      <c r="G7122" s="151" t="s">
        <v>111</v>
      </c>
      <c r="H7122" s="151" t="s">
        <v>111</v>
      </c>
      <c r="I7122" s="152" t="s">
        <v>112</v>
      </c>
    </row>
    <row r="7123" customFormat="false" ht="12.75" hidden="false" customHeight="false" outlineLevel="0" collapsed="false">
      <c r="A7123" s="0" t="s">
        <v>51</v>
      </c>
      <c r="B7123" s="0" t="s">
        <v>113</v>
      </c>
      <c r="C7123" s="0" t="s">
        <v>108</v>
      </c>
      <c r="D7123" s="116" t="n">
        <v>44652</v>
      </c>
      <c r="E7123" s="0" t="n">
        <v>0.02</v>
      </c>
      <c r="F7123" s="0" t="n">
        <v>3133113</v>
      </c>
      <c r="G7123" s="151" t="s">
        <v>111</v>
      </c>
      <c r="H7123" s="151" t="s">
        <v>111</v>
      </c>
      <c r="I7123" s="152" t="s">
        <v>112</v>
      </c>
    </row>
    <row r="7124" customFormat="false" ht="12.75" hidden="false" customHeight="false" outlineLevel="0" collapsed="false">
      <c r="A7124" s="0" t="s">
        <v>52</v>
      </c>
      <c r="B7124" s="0" t="s">
        <v>110</v>
      </c>
      <c r="C7124" s="0" t="s">
        <v>108</v>
      </c>
      <c r="D7124" s="116" t="n">
        <v>44652</v>
      </c>
      <c r="E7124" s="0" t="n">
        <v>0.38</v>
      </c>
      <c r="F7124" s="0" t="n">
        <v>3133114</v>
      </c>
      <c r="G7124" s="151" t="s">
        <v>111</v>
      </c>
      <c r="H7124" s="151" t="s">
        <v>111</v>
      </c>
      <c r="I7124" s="152" t="s">
        <v>112</v>
      </c>
    </row>
    <row r="7125" customFormat="false" ht="12.75" hidden="false" customHeight="false" outlineLevel="0" collapsed="false">
      <c r="A7125" s="0" t="s">
        <v>52</v>
      </c>
      <c r="B7125" s="0" t="s">
        <v>113</v>
      </c>
      <c r="C7125" s="0" t="s">
        <v>108</v>
      </c>
      <c r="D7125" s="116" t="n">
        <v>44652</v>
      </c>
      <c r="E7125" s="0" t="n">
        <v>-0.045</v>
      </c>
      <c r="F7125" s="0" t="n">
        <v>3133115</v>
      </c>
      <c r="G7125" s="151" t="s">
        <v>111</v>
      </c>
      <c r="H7125" s="151" t="s">
        <v>111</v>
      </c>
      <c r="I7125" s="152" t="s">
        <v>112</v>
      </c>
    </row>
    <row r="7126" customFormat="false" ht="12.75" hidden="false" customHeight="false" outlineLevel="0" collapsed="false">
      <c r="A7126" s="0" t="s">
        <v>17</v>
      </c>
      <c r="B7126" s="0" t="s">
        <v>110</v>
      </c>
      <c r="C7126" s="0" t="s">
        <v>108</v>
      </c>
      <c r="D7126" s="116" t="n">
        <v>44652</v>
      </c>
      <c r="E7126" s="0" t="n">
        <v>0</v>
      </c>
      <c r="F7126" s="0" t="n">
        <v>3133116</v>
      </c>
      <c r="G7126" s="151" t="s">
        <v>111</v>
      </c>
      <c r="H7126" s="151" t="s">
        <v>111</v>
      </c>
      <c r="I7126" s="152" t="s">
        <v>112</v>
      </c>
    </row>
    <row r="7127" customFormat="false" ht="12.75" hidden="false" customHeight="false" outlineLevel="0" collapsed="false">
      <c r="A7127" s="0" t="s">
        <v>17</v>
      </c>
      <c r="B7127" s="0" t="s">
        <v>113</v>
      </c>
      <c r="C7127" s="0" t="s">
        <v>108</v>
      </c>
      <c r="D7127" s="116" t="n">
        <v>44652</v>
      </c>
      <c r="E7127" s="0" t="n">
        <v>0</v>
      </c>
      <c r="F7127" s="0" t="n">
        <v>3133117</v>
      </c>
      <c r="G7127" s="151" t="s">
        <v>111</v>
      </c>
      <c r="H7127" s="151" t="s">
        <v>111</v>
      </c>
      <c r="I7127" s="152" t="s">
        <v>112</v>
      </c>
    </row>
    <row r="7128" customFormat="false" ht="12.75" hidden="false" customHeight="false" outlineLevel="0" collapsed="false">
      <c r="A7128" s="0" t="s">
        <v>18</v>
      </c>
      <c r="B7128" s="0" t="s">
        <v>110</v>
      </c>
      <c r="C7128" s="0" t="s">
        <v>108</v>
      </c>
      <c r="D7128" s="116" t="n">
        <v>44652</v>
      </c>
      <c r="E7128" s="0" t="n">
        <v>0</v>
      </c>
      <c r="F7128" s="0" t="n">
        <v>3133118</v>
      </c>
      <c r="G7128" s="151" t="s">
        <v>111</v>
      </c>
      <c r="H7128" s="151" t="s">
        <v>111</v>
      </c>
      <c r="I7128" s="152" t="s">
        <v>112</v>
      </c>
    </row>
    <row r="7129" customFormat="false" ht="12.75" hidden="false" customHeight="false" outlineLevel="0" collapsed="false">
      <c r="A7129" s="0" t="s">
        <v>18</v>
      </c>
      <c r="B7129" s="0" t="s">
        <v>113</v>
      </c>
      <c r="C7129" s="0" t="s">
        <v>108</v>
      </c>
      <c r="D7129" s="116" t="n">
        <v>44652</v>
      </c>
      <c r="E7129" s="0" t="n">
        <v>0</v>
      </c>
      <c r="F7129" s="0" t="n">
        <v>3133119</v>
      </c>
      <c r="G7129" s="151" t="s">
        <v>111</v>
      </c>
      <c r="H7129" s="151" t="s">
        <v>111</v>
      </c>
      <c r="I7129" s="152" t="s">
        <v>112</v>
      </c>
    </row>
    <row r="7130" customFormat="false" ht="12.75" hidden="false" customHeight="false" outlineLevel="0" collapsed="false">
      <c r="A7130" s="0" t="s">
        <v>19</v>
      </c>
      <c r="B7130" s="0" t="s">
        <v>110</v>
      </c>
      <c r="C7130" s="0" t="s">
        <v>108</v>
      </c>
      <c r="D7130" s="116" t="n">
        <v>44652</v>
      </c>
      <c r="E7130" s="0" t="n">
        <v>0</v>
      </c>
      <c r="F7130" s="0" t="n">
        <v>3133120</v>
      </c>
      <c r="G7130" s="151" t="s">
        <v>111</v>
      </c>
      <c r="H7130" s="151" t="s">
        <v>111</v>
      </c>
      <c r="I7130" s="152" t="s">
        <v>112</v>
      </c>
    </row>
    <row r="7131" customFormat="false" ht="12.75" hidden="false" customHeight="false" outlineLevel="0" collapsed="false">
      <c r="A7131" s="0" t="s">
        <v>19</v>
      </c>
      <c r="B7131" s="0" t="s">
        <v>113</v>
      </c>
      <c r="C7131" s="0" t="s">
        <v>108</v>
      </c>
      <c r="D7131" s="116" t="n">
        <v>44652</v>
      </c>
      <c r="E7131" s="0" t="n">
        <v>0</v>
      </c>
      <c r="F7131" s="0" t="n">
        <v>3133121</v>
      </c>
      <c r="G7131" s="151" t="s">
        <v>111</v>
      </c>
      <c r="H7131" s="151" t="s">
        <v>111</v>
      </c>
      <c r="I7131" s="152" t="s">
        <v>112</v>
      </c>
    </row>
    <row r="7132" customFormat="false" ht="12.75" hidden="false" customHeight="false" outlineLevel="0" collapsed="false">
      <c r="A7132" s="0" t="s">
        <v>21</v>
      </c>
      <c r="B7132" s="0" t="s">
        <v>110</v>
      </c>
      <c r="C7132" s="0" t="s">
        <v>108</v>
      </c>
      <c r="D7132" s="116" t="n">
        <v>44652</v>
      </c>
      <c r="E7132" s="0" t="n">
        <v>0</v>
      </c>
      <c r="F7132" s="0" t="n">
        <v>3133122</v>
      </c>
      <c r="G7132" s="151" t="s">
        <v>111</v>
      </c>
      <c r="H7132" s="151" t="s">
        <v>111</v>
      </c>
      <c r="I7132" s="152" t="s">
        <v>112</v>
      </c>
    </row>
    <row r="7133" customFormat="false" ht="12.75" hidden="false" customHeight="false" outlineLevel="0" collapsed="false">
      <c r="A7133" s="0" t="s">
        <v>21</v>
      </c>
      <c r="B7133" s="0" t="s">
        <v>113</v>
      </c>
      <c r="C7133" s="0" t="s">
        <v>108</v>
      </c>
      <c r="D7133" s="116" t="n">
        <v>44652</v>
      </c>
      <c r="E7133" s="0" t="n">
        <v>0</v>
      </c>
      <c r="F7133" s="0" t="n">
        <v>3133123</v>
      </c>
      <c r="G7133" s="151" t="s">
        <v>111</v>
      </c>
      <c r="H7133" s="151" t="s">
        <v>111</v>
      </c>
      <c r="I7133" s="152" t="s">
        <v>112</v>
      </c>
    </row>
    <row r="7134" customFormat="false" ht="12.75" hidden="false" customHeight="false" outlineLevel="0" collapsed="false">
      <c r="A7134" s="0" t="s">
        <v>73</v>
      </c>
      <c r="B7134" s="0" t="s">
        <v>80</v>
      </c>
      <c r="C7134" s="0" t="s">
        <v>108</v>
      </c>
      <c r="D7134" s="116" t="n">
        <v>44652</v>
      </c>
      <c r="E7134" s="0" t="n">
        <v>0.005</v>
      </c>
      <c r="F7134" s="0" t="n">
        <v>3133124</v>
      </c>
      <c r="G7134" s="151" t="s">
        <v>111</v>
      </c>
      <c r="H7134" s="151" t="s">
        <v>111</v>
      </c>
      <c r="I7134" s="152" t="s">
        <v>112</v>
      </c>
    </row>
    <row r="7135" customFormat="false" ht="12.75" hidden="false" customHeight="false" outlineLevel="0" collapsed="false">
      <c r="A7135" s="0" t="s">
        <v>74</v>
      </c>
      <c r="B7135" s="0" t="s">
        <v>80</v>
      </c>
      <c r="C7135" s="0" t="s">
        <v>108</v>
      </c>
      <c r="D7135" s="116" t="n">
        <v>44652</v>
      </c>
      <c r="E7135" s="0" t="n">
        <v>0.02</v>
      </c>
      <c r="F7135" s="0" t="n">
        <v>3133125</v>
      </c>
      <c r="G7135" s="151" t="s">
        <v>111</v>
      </c>
      <c r="H7135" s="151" t="s">
        <v>111</v>
      </c>
      <c r="I7135" s="152" t="s">
        <v>112</v>
      </c>
    </row>
    <row r="7136" customFormat="false" ht="12.75" hidden="false" customHeight="false" outlineLevel="0" collapsed="false">
      <c r="A7136" s="0" t="s">
        <v>75</v>
      </c>
      <c r="B7136" s="0" t="s">
        <v>80</v>
      </c>
      <c r="C7136" s="0" t="s">
        <v>108</v>
      </c>
      <c r="D7136" s="116" t="n">
        <v>44652</v>
      </c>
      <c r="E7136" s="0" t="n">
        <v>-0.045</v>
      </c>
      <c r="F7136" s="0" t="n">
        <v>3133126</v>
      </c>
      <c r="G7136" s="151" t="s">
        <v>111</v>
      </c>
      <c r="H7136" s="151" t="s">
        <v>111</v>
      </c>
      <c r="I7136" s="152" t="s">
        <v>112</v>
      </c>
    </row>
    <row r="7137" customFormat="false" ht="12.75" hidden="false" customHeight="false" outlineLevel="0" collapsed="false">
      <c r="A7137" s="0" t="s">
        <v>76</v>
      </c>
      <c r="B7137" s="0" t="s">
        <v>80</v>
      </c>
      <c r="C7137" s="0" t="s">
        <v>108</v>
      </c>
      <c r="D7137" s="116" t="n">
        <v>44652</v>
      </c>
      <c r="E7137" s="0" t="n">
        <v>0.02</v>
      </c>
      <c r="F7137" s="0" t="n">
        <v>3133127</v>
      </c>
      <c r="G7137" s="151" t="s">
        <v>111</v>
      </c>
      <c r="H7137" s="151" t="s">
        <v>111</v>
      </c>
      <c r="I7137" s="152" t="s">
        <v>112</v>
      </c>
    </row>
    <row r="7138" customFormat="false" ht="12.75" hidden="false" customHeight="false" outlineLevel="0" collapsed="false">
      <c r="A7138" s="0" t="s">
        <v>72</v>
      </c>
      <c r="B7138" s="0" t="s">
        <v>80</v>
      </c>
      <c r="C7138" s="0" t="s">
        <v>108</v>
      </c>
      <c r="D7138" s="116" t="n">
        <v>44652</v>
      </c>
      <c r="E7138" s="158" t="n">
        <v>44682</v>
      </c>
      <c r="F7138" s="0" t="n">
        <v>2756543</v>
      </c>
      <c r="G7138" s="151" t="s">
        <v>111</v>
      </c>
      <c r="H7138" s="151" t="s">
        <v>111</v>
      </c>
      <c r="I7138" s="152" t="s">
        <v>109</v>
      </c>
    </row>
    <row r="7139" customFormat="false" ht="12.75" hidden="false" customHeight="false" outlineLevel="0" collapsed="false">
      <c r="A7139" s="0" t="s">
        <v>59</v>
      </c>
      <c r="B7139" s="0" t="s">
        <v>110</v>
      </c>
      <c r="C7139" s="0" t="s">
        <v>108</v>
      </c>
      <c r="D7139" s="116" t="n">
        <v>44682</v>
      </c>
      <c r="E7139" s="0" t="n">
        <v>0.385</v>
      </c>
      <c r="F7139" s="0" t="n">
        <v>3133100</v>
      </c>
      <c r="G7139" s="151" t="s">
        <v>111</v>
      </c>
      <c r="H7139" s="151" t="s">
        <v>111</v>
      </c>
      <c r="I7139" s="152" t="s">
        <v>112</v>
      </c>
    </row>
    <row r="7140" customFormat="false" ht="12.75" hidden="false" customHeight="false" outlineLevel="0" collapsed="false">
      <c r="A7140" s="0" t="s">
        <v>59</v>
      </c>
      <c r="B7140" s="0" t="s">
        <v>113</v>
      </c>
      <c r="C7140" s="0" t="s">
        <v>108</v>
      </c>
      <c r="D7140" s="116" t="n">
        <v>44682</v>
      </c>
      <c r="E7140" s="0" t="n">
        <v>0.02</v>
      </c>
      <c r="F7140" s="0" t="n">
        <v>3133101</v>
      </c>
      <c r="G7140" s="151" t="s">
        <v>111</v>
      </c>
      <c r="H7140" s="151" t="s">
        <v>111</v>
      </c>
      <c r="I7140" s="152" t="s">
        <v>112</v>
      </c>
    </row>
    <row r="7141" customFormat="false" ht="12.75" hidden="false" customHeight="false" outlineLevel="0" collapsed="false">
      <c r="A7141" s="0" t="s">
        <v>60</v>
      </c>
      <c r="B7141" s="0" t="s">
        <v>110</v>
      </c>
      <c r="C7141" s="0" t="s">
        <v>108</v>
      </c>
      <c r="D7141" s="116" t="n">
        <v>44682</v>
      </c>
      <c r="E7141" s="0" t="n">
        <v>0.385</v>
      </c>
      <c r="F7141" s="0" t="n">
        <v>3133102</v>
      </c>
      <c r="G7141" s="151" t="s">
        <v>111</v>
      </c>
      <c r="H7141" s="151" t="s">
        <v>111</v>
      </c>
      <c r="I7141" s="152" t="s">
        <v>112</v>
      </c>
    </row>
    <row r="7142" customFormat="false" ht="12.75" hidden="false" customHeight="false" outlineLevel="0" collapsed="false">
      <c r="A7142" s="0" t="s">
        <v>60</v>
      </c>
      <c r="B7142" s="0" t="s">
        <v>113</v>
      </c>
      <c r="C7142" s="0" t="s">
        <v>108</v>
      </c>
      <c r="D7142" s="116" t="n">
        <v>44682</v>
      </c>
      <c r="E7142" s="0" t="n">
        <v>0.05</v>
      </c>
      <c r="F7142" s="0" t="n">
        <v>3133103</v>
      </c>
      <c r="G7142" s="151" t="s">
        <v>111</v>
      </c>
      <c r="H7142" s="151" t="s">
        <v>111</v>
      </c>
      <c r="I7142" s="152" t="s">
        <v>112</v>
      </c>
    </row>
    <row r="7143" customFormat="false" ht="12.75" hidden="false" customHeight="false" outlineLevel="0" collapsed="false">
      <c r="A7143" s="0" t="s">
        <v>61</v>
      </c>
      <c r="B7143" s="0" t="s">
        <v>110</v>
      </c>
      <c r="C7143" s="0" t="s">
        <v>108</v>
      </c>
      <c r="D7143" s="116" t="n">
        <v>44682</v>
      </c>
      <c r="E7143" s="0" t="n">
        <v>0.385</v>
      </c>
      <c r="F7143" s="0" t="n">
        <v>3133104</v>
      </c>
      <c r="G7143" s="151" t="s">
        <v>111</v>
      </c>
      <c r="H7143" s="151" t="s">
        <v>111</v>
      </c>
      <c r="I7143" s="152" t="s">
        <v>112</v>
      </c>
    </row>
    <row r="7144" customFormat="false" ht="12.75" hidden="false" customHeight="false" outlineLevel="0" collapsed="false">
      <c r="A7144" s="0" t="s">
        <v>61</v>
      </c>
      <c r="B7144" s="0" t="s">
        <v>113</v>
      </c>
      <c r="C7144" s="0" t="s">
        <v>108</v>
      </c>
      <c r="D7144" s="116" t="n">
        <v>44682</v>
      </c>
      <c r="E7144" s="0" t="n">
        <v>0.02</v>
      </c>
      <c r="F7144" s="0" t="n">
        <v>3133105</v>
      </c>
      <c r="G7144" s="151" t="s">
        <v>111</v>
      </c>
      <c r="H7144" s="151" t="s">
        <v>111</v>
      </c>
      <c r="I7144" s="152" t="s">
        <v>112</v>
      </c>
    </row>
    <row r="7145" customFormat="false" ht="12.75" hidden="false" customHeight="false" outlineLevel="0" collapsed="false">
      <c r="A7145" s="0" t="s">
        <v>62</v>
      </c>
      <c r="B7145" s="0" t="s">
        <v>110</v>
      </c>
      <c r="C7145" s="0" t="s">
        <v>108</v>
      </c>
      <c r="D7145" s="116" t="n">
        <v>44682</v>
      </c>
      <c r="E7145" s="0" t="n">
        <v>0.385</v>
      </c>
      <c r="F7145" s="0" t="n">
        <v>3133106</v>
      </c>
      <c r="G7145" s="151" t="s">
        <v>111</v>
      </c>
      <c r="H7145" s="151" t="s">
        <v>111</v>
      </c>
      <c r="I7145" s="152" t="s">
        <v>112</v>
      </c>
    </row>
    <row r="7146" customFormat="false" ht="12.75" hidden="false" customHeight="false" outlineLevel="0" collapsed="false">
      <c r="A7146" s="0" t="s">
        <v>62</v>
      </c>
      <c r="B7146" s="0" t="s">
        <v>113</v>
      </c>
      <c r="C7146" s="0" t="s">
        <v>108</v>
      </c>
      <c r="D7146" s="116" t="n">
        <v>44682</v>
      </c>
      <c r="E7146" s="0" t="n">
        <v>0.05</v>
      </c>
      <c r="F7146" s="0" t="n">
        <v>3133107</v>
      </c>
      <c r="G7146" s="151" t="s">
        <v>111</v>
      </c>
      <c r="H7146" s="151" t="s">
        <v>111</v>
      </c>
      <c r="I7146" s="152" t="s">
        <v>112</v>
      </c>
    </row>
    <row r="7147" customFormat="false" ht="12.75" hidden="false" customHeight="false" outlineLevel="0" collapsed="false">
      <c r="A7147" s="0" t="s">
        <v>49</v>
      </c>
      <c r="B7147" s="0" t="s">
        <v>110</v>
      </c>
      <c r="C7147" s="0" t="s">
        <v>108</v>
      </c>
      <c r="D7147" s="116" t="n">
        <v>44682</v>
      </c>
      <c r="E7147" s="0" t="n">
        <v>0.325</v>
      </c>
      <c r="F7147" s="0" t="n">
        <v>3133108</v>
      </c>
      <c r="G7147" s="151" t="s">
        <v>111</v>
      </c>
      <c r="H7147" s="151" t="s">
        <v>111</v>
      </c>
      <c r="I7147" s="152" t="s">
        <v>112</v>
      </c>
    </row>
    <row r="7148" customFormat="false" ht="12.75" hidden="false" customHeight="false" outlineLevel="0" collapsed="false">
      <c r="A7148" s="0" t="s">
        <v>49</v>
      </c>
      <c r="B7148" s="0" t="s">
        <v>113</v>
      </c>
      <c r="C7148" s="0" t="s">
        <v>108</v>
      </c>
      <c r="D7148" s="116" t="n">
        <v>44682</v>
      </c>
      <c r="E7148" s="0" t="n">
        <v>0.005</v>
      </c>
      <c r="F7148" s="0" t="n">
        <v>3133109</v>
      </c>
      <c r="G7148" s="151" t="s">
        <v>111</v>
      </c>
      <c r="H7148" s="151" t="s">
        <v>111</v>
      </c>
      <c r="I7148" s="152" t="s">
        <v>112</v>
      </c>
    </row>
    <row r="7149" customFormat="false" ht="12.75" hidden="false" customHeight="false" outlineLevel="0" collapsed="false">
      <c r="A7149" s="0" t="s">
        <v>50</v>
      </c>
      <c r="B7149" s="0" t="s">
        <v>110</v>
      </c>
      <c r="C7149" s="0" t="s">
        <v>108</v>
      </c>
      <c r="D7149" s="116" t="n">
        <v>44682</v>
      </c>
      <c r="E7149" s="0" t="n">
        <v>0.33</v>
      </c>
      <c r="F7149" s="0" t="n">
        <v>3133110</v>
      </c>
      <c r="G7149" s="151" t="s">
        <v>111</v>
      </c>
      <c r="H7149" s="151" t="s">
        <v>111</v>
      </c>
      <c r="I7149" s="152" t="s">
        <v>112</v>
      </c>
    </row>
    <row r="7150" customFormat="false" ht="12.75" hidden="false" customHeight="false" outlineLevel="0" collapsed="false">
      <c r="A7150" s="0" t="s">
        <v>50</v>
      </c>
      <c r="B7150" s="0" t="s">
        <v>113</v>
      </c>
      <c r="C7150" s="0" t="s">
        <v>108</v>
      </c>
      <c r="D7150" s="116" t="n">
        <v>44682</v>
      </c>
      <c r="E7150" s="0" t="n">
        <v>-0.065</v>
      </c>
      <c r="F7150" s="0" t="n">
        <v>3133111</v>
      </c>
      <c r="G7150" s="151" t="s">
        <v>111</v>
      </c>
      <c r="H7150" s="151" t="s">
        <v>111</v>
      </c>
      <c r="I7150" s="152" t="s">
        <v>112</v>
      </c>
    </row>
    <row r="7151" customFormat="false" ht="12.75" hidden="false" customHeight="false" outlineLevel="0" collapsed="false">
      <c r="A7151" s="0" t="s">
        <v>51</v>
      </c>
      <c r="B7151" s="0" t="s">
        <v>110</v>
      </c>
      <c r="C7151" s="0" t="s">
        <v>108</v>
      </c>
      <c r="D7151" s="116" t="n">
        <v>44682</v>
      </c>
      <c r="E7151" s="0" t="n">
        <v>0.33</v>
      </c>
      <c r="F7151" s="0" t="n">
        <v>3133112</v>
      </c>
      <c r="G7151" s="151" t="s">
        <v>111</v>
      </c>
      <c r="H7151" s="151" t="s">
        <v>111</v>
      </c>
      <c r="I7151" s="152" t="s">
        <v>112</v>
      </c>
    </row>
    <row r="7152" customFormat="false" ht="12.75" hidden="false" customHeight="false" outlineLevel="0" collapsed="false">
      <c r="A7152" s="0" t="s">
        <v>51</v>
      </c>
      <c r="B7152" s="0" t="s">
        <v>113</v>
      </c>
      <c r="C7152" s="0" t="s">
        <v>108</v>
      </c>
      <c r="D7152" s="116" t="n">
        <v>44682</v>
      </c>
      <c r="E7152" s="0" t="n">
        <v>0.02</v>
      </c>
      <c r="F7152" s="0" t="n">
        <v>3133113</v>
      </c>
      <c r="G7152" s="151" t="s">
        <v>111</v>
      </c>
      <c r="H7152" s="151" t="s">
        <v>111</v>
      </c>
      <c r="I7152" s="152" t="s">
        <v>112</v>
      </c>
    </row>
    <row r="7153" customFormat="false" ht="12.75" hidden="false" customHeight="false" outlineLevel="0" collapsed="false">
      <c r="A7153" s="0" t="s">
        <v>52</v>
      </c>
      <c r="B7153" s="0" t="s">
        <v>110</v>
      </c>
      <c r="C7153" s="0" t="s">
        <v>108</v>
      </c>
      <c r="D7153" s="116" t="n">
        <v>44682</v>
      </c>
      <c r="E7153" s="0" t="n">
        <v>0.33</v>
      </c>
      <c r="F7153" s="0" t="n">
        <v>3133114</v>
      </c>
      <c r="G7153" s="151" t="s">
        <v>111</v>
      </c>
      <c r="H7153" s="151" t="s">
        <v>111</v>
      </c>
      <c r="I7153" s="152" t="s">
        <v>112</v>
      </c>
    </row>
    <row r="7154" customFormat="false" ht="12.75" hidden="false" customHeight="false" outlineLevel="0" collapsed="false">
      <c r="A7154" s="0" t="s">
        <v>52</v>
      </c>
      <c r="B7154" s="0" t="s">
        <v>113</v>
      </c>
      <c r="C7154" s="0" t="s">
        <v>108</v>
      </c>
      <c r="D7154" s="116" t="n">
        <v>44682</v>
      </c>
      <c r="E7154" s="0" t="n">
        <v>-0.035</v>
      </c>
      <c r="F7154" s="0" t="n">
        <v>3133115</v>
      </c>
      <c r="G7154" s="151" t="s">
        <v>111</v>
      </c>
      <c r="H7154" s="151" t="s">
        <v>111</v>
      </c>
      <c r="I7154" s="152" t="s">
        <v>112</v>
      </c>
    </row>
    <row r="7155" customFormat="false" ht="12.75" hidden="false" customHeight="false" outlineLevel="0" collapsed="false">
      <c r="A7155" s="0" t="s">
        <v>17</v>
      </c>
      <c r="B7155" s="0" t="s">
        <v>110</v>
      </c>
      <c r="C7155" s="0" t="s">
        <v>108</v>
      </c>
      <c r="D7155" s="116" t="n">
        <v>44682</v>
      </c>
      <c r="E7155" s="0" t="n">
        <v>0</v>
      </c>
      <c r="F7155" s="0" t="n">
        <v>3133116</v>
      </c>
      <c r="G7155" s="151" t="s">
        <v>111</v>
      </c>
      <c r="H7155" s="151" t="s">
        <v>111</v>
      </c>
      <c r="I7155" s="152" t="s">
        <v>112</v>
      </c>
    </row>
    <row r="7156" customFormat="false" ht="12.75" hidden="false" customHeight="false" outlineLevel="0" collapsed="false">
      <c r="A7156" s="0" t="s">
        <v>17</v>
      </c>
      <c r="B7156" s="0" t="s">
        <v>113</v>
      </c>
      <c r="C7156" s="0" t="s">
        <v>108</v>
      </c>
      <c r="D7156" s="116" t="n">
        <v>44682</v>
      </c>
      <c r="E7156" s="0" t="n">
        <v>0</v>
      </c>
      <c r="F7156" s="0" t="n">
        <v>3133117</v>
      </c>
      <c r="G7156" s="151" t="s">
        <v>111</v>
      </c>
      <c r="H7156" s="151" t="s">
        <v>111</v>
      </c>
      <c r="I7156" s="152" t="s">
        <v>112</v>
      </c>
    </row>
    <row r="7157" customFormat="false" ht="12.75" hidden="false" customHeight="false" outlineLevel="0" collapsed="false">
      <c r="A7157" s="0" t="s">
        <v>18</v>
      </c>
      <c r="B7157" s="0" t="s">
        <v>110</v>
      </c>
      <c r="C7157" s="0" t="s">
        <v>108</v>
      </c>
      <c r="D7157" s="116" t="n">
        <v>44682</v>
      </c>
      <c r="E7157" s="0" t="n">
        <v>0</v>
      </c>
      <c r="F7157" s="0" t="n">
        <v>3133118</v>
      </c>
      <c r="G7157" s="151" t="s">
        <v>111</v>
      </c>
      <c r="H7157" s="151" t="s">
        <v>111</v>
      </c>
      <c r="I7157" s="152" t="s">
        <v>112</v>
      </c>
    </row>
    <row r="7158" customFormat="false" ht="12.75" hidden="false" customHeight="false" outlineLevel="0" collapsed="false">
      <c r="A7158" s="0" t="s">
        <v>18</v>
      </c>
      <c r="B7158" s="0" t="s">
        <v>113</v>
      </c>
      <c r="C7158" s="0" t="s">
        <v>108</v>
      </c>
      <c r="D7158" s="116" t="n">
        <v>44682</v>
      </c>
      <c r="E7158" s="0" t="n">
        <v>0</v>
      </c>
      <c r="F7158" s="0" t="n">
        <v>3133119</v>
      </c>
      <c r="G7158" s="151" t="s">
        <v>111</v>
      </c>
      <c r="H7158" s="151" t="s">
        <v>111</v>
      </c>
      <c r="I7158" s="152" t="s">
        <v>112</v>
      </c>
    </row>
    <row r="7159" customFormat="false" ht="12.75" hidden="false" customHeight="false" outlineLevel="0" collapsed="false">
      <c r="A7159" s="0" t="s">
        <v>19</v>
      </c>
      <c r="B7159" s="0" t="s">
        <v>110</v>
      </c>
      <c r="C7159" s="0" t="s">
        <v>108</v>
      </c>
      <c r="D7159" s="116" t="n">
        <v>44682</v>
      </c>
      <c r="E7159" s="0" t="n">
        <v>0</v>
      </c>
      <c r="F7159" s="0" t="n">
        <v>3133120</v>
      </c>
      <c r="G7159" s="151" t="s">
        <v>111</v>
      </c>
      <c r="H7159" s="151" t="s">
        <v>111</v>
      </c>
      <c r="I7159" s="152" t="s">
        <v>112</v>
      </c>
    </row>
    <row r="7160" customFormat="false" ht="12.75" hidden="false" customHeight="false" outlineLevel="0" collapsed="false">
      <c r="A7160" s="0" t="s">
        <v>19</v>
      </c>
      <c r="B7160" s="0" t="s">
        <v>113</v>
      </c>
      <c r="C7160" s="0" t="s">
        <v>108</v>
      </c>
      <c r="D7160" s="116" t="n">
        <v>44682</v>
      </c>
      <c r="E7160" s="0" t="n">
        <v>0</v>
      </c>
      <c r="F7160" s="0" t="n">
        <v>3133121</v>
      </c>
      <c r="G7160" s="151" t="s">
        <v>111</v>
      </c>
      <c r="H7160" s="151" t="s">
        <v>111</v>
      </c>
      <c r="I7160" s="152" t="s">
        <v>112</v>
      </c>
    </row>
    <row r="7161" customFormat="false" ht="12.75" hidden="false" customHeight="false" outlineLevel="0" collapsed="false">
      <c r="A7161" s="0" t="s">
        <v>21</v>
      </c>
      <c r="B7161" s="0" t="s">
        <v>110</v>
      </c>
      <c r="C7161" s="0" t="s">
        <v>108</v>
      </c>
      <c r="D7161" s="116" t="n">
        <v>44682</v>
      </c>
      <c r="E7161" s="0" t="n">
        <v>0</v>
      </c>
      <c r="F7161" s="0" t="n">
        <v>3133122</v>
      </c>
      <c r="G7161" s="151" t="s">
        <v>111</v>
      </c>
      <c r="H7161" s="151" t="s">
        <v>111</v>
      </c>
      <c r="I7161" s="152" t="s">
        <v>112</v>
      </c>
    </row>
    <row r="7162" customFormat="false" ht="12.75" hidden="false" customHeight="false" outlineLevel="0" collapsed="false">
      <c r="A7162" s="0" t="s">
        <v>21</v>
      </c>
      <c r="B7162" s="0" t="s">
        <v>113</v>
      </c>
      <c r="C7162" s="0" t="s">
        <v>108</v>
      </c>
      <c r="D7162" s="116" t="n">
        <v>44682</v>
      </c>
      <c r="E7162" s="0" t="n">
        <v>0</v>
      </c>
      <c r="F7162" s="0" t="n">
        <v>3133123</v>
      </c>
      <c r="G7162" s="151" t="s">
        <v>111</v>
      </c>
      <c r="H7162" s="151" t="s">
        <v>111</v>
      </c>
      <c r="I7162" s="152" t="s">
        <v>112</v>
      </c>
    </row>
    <row r="7163" customFormat="false" ht="12.75" hidden="false" customHeight="false" outlineLevel="0" collapsed="false">
      <c r="A7163" s="0" t="s">
        <v>73</v>
      </c>
      <c r="B7163" s="0" t="s">
        <v>80</v>
      </c>
      <c r="C7163" s="0" t="s">
        <v>108</v>
      </c>
      <c r="D7163" s="116" t="n">
        <v>44682</v>
      </c>
      <c r="E7163" s="0" t="n">
        <v>0.005</v>
      </c>
      <c r="F7163" s="0" t="n">
        <v>3133124</v>
      </c>
      <c r="G7163" s="151" t="s">
        <v>111</v>
      </c>
      <c r="H7163" s="151" t="s">
        <v>111</v>
      </c>
      <c r="I7163" s="152" t="s">
        <v>112</v>
      </c>
    </row>
    <row r="7164" customFormat="false" ht="12.75" hidden="false" customHeight="false" outlineLevel="0" collapsed="false">
      <c r="A7164" s="0" t="s">
        <v>74</v>
      </c>
      <c r="B7164" s="0" t="s">
        <v>80</v>
      </c>
      <c r="C7164" s="0" t="s">
        <v>108</v>
      </c>
      <c r="D7164" s="116" t="n">
        <v>44682</v>
      </c>
      <c r="E7164" s="0" t="n">
        <v>0.02</v>
      </c>
      <c r="F7164" s="0" t="n">
        <v>3133125</v>
      </c>
      <c r="G7164" s="151" t="s">
        <v>111</v>
      </c>
      <c r="H7164" s="151" t="s">
        <v>111</v>
      </c>
      <c r="I7164" s="152" t="s">
        <v>112</v>
      </c>
    </row>
    <row r="7165" customFormat="false" ht="12.75" hidden="false" customHeight="false" outlineLevel="0" collapsed="false">
      <c r="A7165" s="0" t="s">
        <v>75</v>
      </c>
      <c r="B7165" s="0" t="s">
        <v>80</v>
      </c>
      <c r="C7165" s="0" t="s">
        <v>108</v>
      </c>
      <c r="D7165" s="116" t="n">
        <v>44682</v>
      </c>
      <c r="E7165" s="0" t="n">
        <v>-0.035</v>
      </c>
      <c r="F7165" s="0" t="n">
        <v>3133126</v>
      </c>
      <c r="G7165" s="151" t="s">
        <v>111</v>
      </c>
      <c r="H7165" s="151" t="s">
        <v>111</v>
      </c>
      <c r="I7165" s="152" t="s">
        <v>112</v>
      </c>
    </row>
    <row r="7166" customFormat="false" ht="12.75" hidden="false" customHeight="false" outlineLevel="0" collapsed="false">
      <c r="A7166" s="0" t="s">
        <v>76</v>
      </c>
      <c r="B7166" s="0" t="s">
        <v>80</v>
      </c>
      <c r="C7166" s="0" t="s">
        <v>108</v>
      </c>
      <c r="D7166" s="116" t="n">
        <v>44682</v>
      </c>
      <c r="E7166" s="0" t="n">
        <v>0.02</v>
      </c>
      <c r="F7166" s="0" t="n">
        <v>3133127</v>
      </c>
      <c r="G7166" s="151" t="s">
        <v>111</v>
      </c>
      <c r="H7166" s="151" t="s">
        <v>111</v>
      </c>
      <c r="I7166" s="152" t="s">
        <v>112</v>
      </c>
    </row>
    <row r="7167" customFormat="false" ht="12.75" hidden="false" customHeight="false" outlineLevel="0" collapsed="false">
      <c r="A7167" s="0" t="s">
        <v>72</v>
      </c>
      <c r="B7167" s="0" t="s">
        <v>80</v>
      </c>
      <c r="C7167" s="0" t="s">
        <v>108</v>
      </c>
      <c r="D7167" s="116" t="n">
        <v>44682</v>
      </c>
      <c r="E7167" s="158" t="n">
        <v>44713</v>
      </c>
      <c r="F7167" s="0" t="n">
        <v>2756521</v>
      </c>
      <c r="G7167" s="151" t="s">
        <v>111</v>
      </c>
      <c r="H7167" s="151" t="s">
        <v>111</v>
      </c>
      <c r="I7167" s="152" t="s">
        <v>109</v>
      </c>
    </row>
    <row r="7168" customFormat="false" ht="12.75" hidden="false" customHeight="false" outlineLevel="0" collapsed="false">
      <c r="A7168" s="0" t="s">
        <v>59</v>
      </c>
      <c r="B7168" s="0" t="s">
        <v>110</v>
      </c>
      <c r="C7168" s="0" t="s">
        <v>108</v>
      </c>
      <c r="D7168" s="116" t="n">
        <v>44713</v>
      </c>
      <c r="E7168" s="0" t="n">
        <v>0.385</v>
      </c>
      <c r="F7168" s="0" t="n">
        <v>3133100</v>
      </c>
      <c r="G7168" s="151" t="s">
        <v>111</v>
      </c>
      <c r="H7168" s="151" t="s">
        <v>111</v>
      </c>
      <c r="I7168" s="152" t="s">
        <v>112</v>
      </c>
    </row>
    <row r="7169" customFormat="false" ht="12.75" hidden="false" customHeight="false" outlineLevel="0" collapsed="false">
      <c r="A7169" s="0" t="s">
        <v>59</v>
      </c>
      <c r="B7169" s="0" t="s">
        <v>113</v>
      </c>
      <c r="C7169" s="0" t="s">
        <v>108</v>
      </c>
      <c r="D7169" s="116" t="n">
        <v>44713</v>
      </c>
      <c r="E7169" s="0" t="n">
        <v>0.02</v>
      </c>
      <c r="F7169" s="0" t="n">
        <v>3133101</v>
      </c>
      <c r="G7169" s="151" t="s">
        <v>111</v>
      </c>
      <c r="H7169" s="151" t="s">
        <v>111</v>
      </c>
      <c r="I7169" s="152" t="s">
        <v>112</v>
      </c>
    </row>
    <row r="7170" customFormat="false" ht="12.75" hidden="false" customHeight="false" outlineLevel="0" collapsed="false">
      <c r="A7170" s="0" t="s">
        <v>60</v>
      </c>
      <c r="B7170" s="0" t="s">
        <v>110</v>
      </c>
      <c r="C7170" s="0" t="s">
        <v>108</v>
      </c>
      <c r="D7170" s="116" t="n">
        <v>44713</v>
      </c>
      <c r="E7170" s="0" t="n">
        <v>0.385</v>
      </c>
      <c r="F7170" s="0" t="n">
        <v>3133102</v>
      </c>
      <c r="G7170" s="151" t="s">
        <v>111</v>
      </c>
      <c r="H7170" s="151" t="s">
        <v>111</v>
      </c>
      <c r="I7170" s="152" t="s">
        <v>112</v>
      </c>
    </row>
    <row r="7171" customFormat="false" ht="12.75" hidden="false" customHeight="false" outlineLevel="0" collapsed="false">
      <c r="A7171" s="0" t="s">
        <v>60</v>
      </c>
      <c r="B7171" s="0" t="s">
        <v>113</v>
      </c>
      <c r="C7171" s="0" t="s">
        <v>108</v>
      </c>
      <c r="D7171" s="116" t="n">
        <v>44713</v>
      </c>
      <c r="E7171" s="0" t="n">
        <v>0.06</v>
      </c>
      <c r="F7171" s="0" t="n">
        <v>3133103</v>
      </c>
      <c r="G7171" s="151" t="s">
        <v>111</v>
      </c>
      <c r="H7171" s="151" t="s">
        <v>111</v>
      </c>
      <c r="I7171" s="152" t="s">
        <v>112</v>
      </c>
    </row>
    <row r="7172" customFormat="false" ht="12.75" hidden="false" customHeight="false" outlineLevel="0" collapsed="false">
      <c r="A7172" s="0" t="s">
        <v>61</v>
      </c>
      <c r="B7172" s="0" t="s">
        <v>110</v>
      </c>
      <c r="C7172" s="0" t="s">
        <v>108</v>
      </c>
      <c r="D7172" s="116" t="n">
        <v>44713</v>
      </c>
      <c r="E7172" s="0" t="n">
        <v>0.385</v>
      </c>
      <c r="F7172" s="0" t="n">
        <v>3133104</v>
      </c>
      <c r="G7172" s="151" t="s">
        <v>111</v>
      </c>
      <c r="H7172" s="151" t="s">
        <v>111</v>
      </c>
      <c r="I7172" s="152" t="s">
        <v>112</v>
      </c>
    </row>
    <row r="7173" customFormat="false" ht="12.75" hidden="false" customHeight="false" outlineLevel="0" collapsed="false">
      <c r="A7173" s="0" t="s">
        <v>61</v>
      </c>
      <c r="B7173" s="0" t="s">
        <v>113</v>
      </c>
      <c r="C7173" s="0" t="s">
        <v>108</v>
      </c>
      <c r="D7173" s="116" t="n">
        <v>44713</v>
      </c>
      <c r="E7173" s="0" t="n">
        <v>0.02</v>
      </c>
      <c r="F7173" s="0" t="n">
        <v>3133105</v>
      </c>
      <c r="G7173" s="151" t="s">
        <v>111</v>
      </c>
      <c r="H7173" s="151" t="s">
        <v>111</v>
      </c>
      <c r="I7173" s="152" t="s">
        <v>112</v>
      </c>
    </row>
    <row r="7174" customFormat="false" ht="12.75" hidden="false" customHeight="false" outlineLevel="0" collapsed="false">
      <c r="A7174" s="0" t="s">
        <v>62</v>
      </c>
      <c r="B7174" s="0" t="s">
        <v>110</v>
      </c>
      <c r="C7174" s="0" t="s">
        <v>108</v>
      </c>
      <c r="D7174" s="116" t="n">
        <v>44713</v>
      </c>
      <c r="E7174" s="0" t="n">
        <v>0.385</v>
      </c>
      <c r="F7174" s="0" t="n">
        <v>3133106</v>
      </c>
      <c r="G7174" s="151" t="s">
        <v>111</v>
      </c>
      <c r="H7174" s="151" t="s">
        <v>111</v>
      </c>
      <c r="I7174" s="152" t="s">
        <v>112</v>
      </c>
    </row>
    <row r="7175" customFormat="false" ht="12.75" hidden="false" customHeight="false" outlineLevel="0" collapsed="false">
      <c r="A7175" s="0" t="s">
        <v>62</v>
      </c>
      <c r="B7175" s="0" t="s">
        <v>113</v>
      </c>
      <c r="C7175" s="0" t="s">
        <v>108</v>
      </c>
      <c r="D7175" s="116" t="n">
        <v>44713</v>
      </c>
      <c r="E7175" s="0" t="n">
        <v>0.06</v>
      </c>
      <c r="F7175" s="0" t="n">
        <v>3133107</v>
      </c>
      <c r="G7175" s="151" t="s">
        <v>111</v>
      </c>
      <c r="H7175" s="151" t="s">
        <v>111</v>
      </c>
      <c r="I7175" s="152" t="s">
        <v>112</v>
      </c>
    </row>
    <row r="7176" customFormat="false" ht="12.75" hidden="false" customHeight="false" outlineLevel="0" collapsed="false">
      <c r="A7176" s="0" t="s">
        <v>49</v>
      </c>
      <c r="B7176" s="0" t="s">
        <v>110</v>
      </c>
      <c r="C7176" s="0" t="s">
        <v>108</v>
      </c>
      <c r="D7176" s="116" t="n">
        <v>44713</v>
      </c>
      <c r="E7176" s="0" t="n">
        <v>0.335</v>
      </c>
      <c r="F7176" s="0" t="n">
        <v>3133108</v>
      </c>
      <c r="G7176" s="151" t="s">
        <v>111</v>
      </c>
      <c r="H7176" s="151" t="s">
        <v>111</v>
      </c>
      <c r="I7176" s="152" t="s">
        <v>112</v>
      </c>
    </row>
    <row r="7177" customFormat="false" ht="12.75" hidden="false" customHeight="false" outlineLevel="0" collapsed="false">
      <c r="A7177" s="0" t="s">
        <v>49</v>
      </c>
      <c r="B7177" s="0" t="s">
        <v>113</v>
      </c>
      <c r="C7177" s="0" t="s">
        <v>108</v>
      </c>
      <c r="D7177" s="116" t="n">
        <v>44713</v>
      </c>
      <c r="E7177" s="0" t="n">
        <v>0.005</v>
      </c>
      <c r="F7177" s="0" t="n">
        <v>3133109</v>
      </c>
      <c r="G7177" s="151" t="s">
        <v>111</v>
      </c>
      <c r="H7177" s="151" t="s">
        <v>111</v>
      </c>
      <c r="I7177" s="152" t="s">
        <v>112</v>
      </c>
    </row>
    <row r="7178" customFormat="false" ht="12.75" hidden="false" customHeight="false" outlineLevel="0" collapsed="false">
      <c r="A7178" s="0" t="s">
        <v>50</v>
      </c>
      <c r="B7178" s="0" t="s">
        <v>110</v>
      </c>
      <c r="C7178" s="0" t="s">
        <v>108</v>
      </c>
      <c r="D7178" s="116" t="n">
        <v>44713</v>
      </c>
      <c r="E7178" s="0" t="n">
        <v>0.37</v>
      </c>
      <c r="F7178" s="0" t="n">
        <v>3133110</v>
      </c>
      <c r="G7178" s="151" t="s">
        <v>111</v>
      </c>
      <c r="H7178" s="151" t="s">
        <v>111</v>
      </c>
      <c r="I7178" s="152" t="s">
        <v>112</v>
      </c>
    </row>
    <row r="7179" customFormat="false" ht="12.75" hidden="false" customHeight="false" outlineLevel="0" collapsed="false">
      <c r="A7179" s="0" t="s">
        <v>50</v>
      </c>
      <c r="B7179" s="0" t="s">
        <v>113</v>
      </c>
      <c r="C7179" s="0" t="s">
        <v>108</v>
      </c>
      <c r="D7179" s="116" t="n">
        <v>44713</v>
      </c>
      <c r="E7179" s="0" t="n">
        <v>-0.055</v>
      </c>
      <c r="F7179" s="0" t="n">
        <v>3133111</v>
      </c>
      <c r="G7179" s="151" t="s">
        <v>111</v>
      </c>
      <c r="H7179" s="151" t="s">
        <v>111</v>
      </c>
      <c r="I7179" s="152" t="s">
        <v>112</v>
      </c>
    </row>
    <row r="7180" customFormat="false" ht="12.75" hidden="false" customHeight="false" outlineLevel="0" collapsed="false">
      <c r="A7180" s="0" t="s">
        <v>51</v>
      </c>
      <c r="B7180" s="0" t="s">
        <v>110</v>
      </c>
      <c r="C7180" s="0" t="s">
        <v>108</v>
      </c>
      <c r="D7180" s="116" t="n">
        <v>44713</v>
      </c>
      <c r="E7180" s="0" t="n">
        <v>0.37</v>
      </c>
      <c r="F7180" s="0" t="n">
        <v>3133112</v>
      </c>
      <c r="G7180" s="151" t="s">
        <v>111</v>
      </c>
      <c r="H7180" s="151" t="s">
        <v>111</v>
      </c>
      <c r="I7180" s="152" t="s">
        <v>112</v>
      </c>
    </row>
    <row r="7181" customFormat="false" ht="12.75" hidden="false" customHeight="false" outlineLevel="0" collapsed="false">
      <c r="A7181" s="0" t="s">
        <v>51</v>
      </c>
      <c r="B7181" s="0" t="s">
        <v>113</v>
      </c>
      <c r="C7181" s="0" t="s">
        <v>108</v>
      </c>
      <c r="D7181" s="116" t="n">
        <v>44713</v>
      </c>
      <c r="E7181" s="0" t="n">
        <v>0.035</v>
      </c>
      <c r="F7181" s="0" t="n">
        <v>3133113</v>
      </c>
      <c r="G7181" s="151" t="s">
        <v>111</v>
      </c>
      <c r="H7181" s="151" t="s">
        <v>111</v>
      </c>
      <c r="I7181" s="152" t="s">
        <v>112</v>
      </c>
    </row>
    <row r="7182" customFormat="false" ht="12.75" hidden="false" customHeight="false" outlineLevel="0" collapsed="false">
      <c r="A7182" s="0" t="s">
        <v>52</v>
      </c>
      <c r="B7182" s="0" t="s">
        <v>110</v>
      </c>
      <c r="C7182" s="0" t="s">
        <v>108</v>
      </c>
      <c r="D7182" s="116" t="n">
        <v>44713</v>
      </c>
      <c r="E7182" s="0" t="n">
        <v>0.37</v>
      </c>
      <c r="F7182" s="0" t="n">
        <v>3133114</v>
      </c>
      <c r="G7182" s="151" t="s">
        <v>111</v>
      </c>
      <c r="H7182" s="151" t="s">
        <v>111</v>
      </c>
      <c r="I7182" s="152" t="s">
        <v>112</v>
      </c>
    </row>
    <row r="7183" customFormat="false" ht="12.75" hidden="false" customHeight="false" outlineLevel="0" collapsed="false">
      <c r="A7183" s="0" t="s">
        <v>52</v>
      </c>
      <c r="B7183" s="0" t="s">
        <v>113</v>
      </c>
      <c r="C7183" s="0" t="s">
        <v>108</v>
      </c>
      <c r="D7183" s="116" t="n">
        <v>44713</v>
      </c>
      <c r="E7183" s="0" t="n">
        <v>-0.035</v>
      </c>
      <c r="F7183" s="0" t="n">
        <v>3133115</v>
      </c>
      <c r="G7183" s="151" t="s">
        <v>111</v>
      </c>
      <c r="H7183" s="151" t="s">
        <v>111</v>
      </c>
      <c r="I7183" s="152" t="s">
        <v>112</v>
      </c>
    </row>
    <row r="7184" customFormat="false" ht="12.75" hidden="false" customHeight="false" outlineLevel="0" collapsed="false">
      <c r="A7184" s="0" t="s">
        <v>17</v>
      </c>
      <c r="B7184" s="0" t="s">
        <v>110</v>
      </c>
      <c r="C7184" s="0" t="s">
        <v>108</v>
      </c>
      <c r="D7184" s="116" t="n">
        <v>44713</v>
      </c>
      <c r="E7184" s="0" t="n">
        <v>0</v>
      </c>
      <c r="F7184" s="0" t="n">
        <v>3133116</v>
      </c>
      <c r="G7184" s="151" t="s">
        <v>111</v>
      </c>
      <c r="H7184" s="151" t="s">
        <v>111</v>
      </c>
      <c r="I7184" s="152" t="s">
        <v>112</v>
      </c>
    </row>
    <row r="7185" customFormat="false" ht="12.75" hidden="false" customHeight="false" outlineLevel="0" collapsed="false">
      <c r="A7185" s="0" t="s">
        <v>17</v>
      </c>
      <c r="B7185" s="0" t="s">
        <v>113</v>
      </c>
      <c r="C7185" s="0" t="s">
        <v>108</v>
      </c>
      <c r="D7185" s="116" t="n">
        <v>44713</v>
      </c>
      <c r="E7185" s="0" t="n">
        <v>0</v>
      </c>
      <c r="F7185" s="0" t="n">
        <v>3133117</v>
      </c>
      <c r="G7185" s="151" t="s">
        <v>111</v>
      </c>
      <c r="H7185" s="151" t="s">
        <v>111</v>
      </c>
      <c r="I7185" s="152" t="s">
        <v>112</v>
      </c>
    </row>
    <row r="7186" customFormat="false" ht="12.75" hidden="false" customHeight="false" outlineLevel="0" collapsed="false">
      <c r="A7186" s="0" t="s">
        <v>18</v>
      </c>
      <c r="B7186" s="0" t="s">
        <v>110</v>
      </c>
      <c r="C7186" s="0" t="s">
        <v>108</v>
      </c>
      <c r="D7186" s="116" t="n">
        <v>44713</v>
      </c>
      <c r="E7186" s="0" t="n">
        <v>0</v>
      </c>
      <c r="F7186" s="0" t="n">
        <v>3133118</v>
      </c>
      <c r="G7186" s="151" t="s">
        <v>111</v>
      </c>
      <c r="H7186" s="151" t="s">
        <v>111</v>
      </c>
      <c r="I7186" s="152" t="s">
        <v>112</v>
      </c>
    </row>
    <row r="7187" customFormat="false" ht="12.75" hidden="false" customHeight="false" outlineLevel="0" collapsed="false">
      <c r="A7187" s="0" t="s">
        <v>18</v>
      </c>
      <c r="B7187" s="0" t="s">
        <v>113</v>
      </c>
      <c r="C7187" s="0" t="s">
        <v>108</v>
      </c>
      <c r="D7187" s="116" t="n">
        <v>44713</v>
      </c>
      <c r="E7187" s="0" t="n">
        <v>0</v>
      </c>
      <c r="F7187" s="0" t="n">
        <v>3133119</v>
      </c>
      <c r="G7187" s="151" t="s">
        <v>111</v>
      </c>
      <c r="H7187" s="151" t="s">
        <v>111</v>
      </c>
      <c r="I7187" s="152" t="s">
        <v>112</v>
      </c>
    </row>
    <row r="7188" customFormat="false" ht="12.75" hidden="false" customHeight="false" outlineLevel="0" collapsed="false">
      <c r="A7188" s="0" t="s">
        <v>19</v>
      </c>
      <c r="B7188" s="0" t="s">
        <v>110</v>
      </c>
      <c r="C7188" s="0" t="s">
        <v>108</v>
      </c>
      <c r="D7188" s="116" t="n">
        <v>44713</v>
      </c>
      <c r="E7188" s="0" t="n">
        <v>0</v>
      </c>
      <c r="F7188" s="0" t="n">
        <v>3133120</v>
      </c>
      <c r="G7188" s="151" t="s">
        <v>111</v>
      </c>
      <c r="H7188" s="151" t="s">
        <v>111</v>
      </c>
      <c r="I7188" s="152" t="s">
        <v>112</v>
      </c>
    </row>
    <row r="7189" customFormat="false" ht="12.75" hidden="false" customHeight="false" outlineLevel="0" collapsed="false">
      <c r="A7189" s="0" t="s">
        <v>19</v>
      </c>
      <c r="B7189" s="0" t="s">
        <v>113</v>
      </c>
      <c r="C7189" s="0" t="s">
        <v>108</v>
      </c>
      <c r="D7189" s="116" t="n">
        <v>44713</v>
      </c>
      <c r="E7189" s="0" t="n">
        <v>0</v>
      </c>
      <c r="F7189" s="0" t="n">
        <v>3133121</v>
      </c>
      <c r="G7189" s="151" t="s">
        <v>111</v>
      </c>
      <c r="H7189" s="151" t="s">
        <v>111</v>
      </c>
      <c r="I7189" s="152" t="s">
        <v>112</v>
      </c>
    </row>
    <row r="7190" customFormat="false" ht="12.75" hidden="false" customHeight="false" outlineLevel="0" collapsed="false">
      <c r="A7190" s="0" t="s">
        <v>21</v>
      </c>
      <c r="B7190" s="0" t="s">
        <v>110</v>
      </c>
      <c r="C7190" s="0" t="s">
        <v>108</v>
      </c>
      <c r="D7190" s="116" t="n">
        <v>44713</v>
      </c>
      <c r="E7190" s="0" t="n">
        <v>0</v>
      </c>
      <c r="F7190" s="0" t="n">
        <v>3133122</v>
      </c>
      <c r="G7190" s="151" t="s">
        <v>111</v>
      </c>
      <c r="H7190" s="151" t="s">
        <v>111</v>
      </c>
      <c r="I7190" s="152" t="s">
        <v>112</v>
      </c>
    </row>
    <row r="7191" customFormat="false" ht="12.75" hidden="false" customHeight="false" outlineLevel="0" collapsed="false">
      <c r="A7191" s="0" t="s">
        <v>21</v>
      </c>
      <c r="B7191" s="0" t="s">
        <v>113</v>
      </c>
      <c r="C7191" s="0" t="s">
        <v>108</v>
      </c>
      <c r="D7191" s="116" t="n">
        <v>44713</v>
      </c>
      <c r="E7191" s="0" t="n">
        <v>0</v>
      </c>
      <c r="F7191" s="0" t="n">
        <v>3133123</v>
      </c>
      <c r="G7191" s="151" t="s">
        <v>111</v>
      </c>
      <c r="H7191" s="151" t="s">
        <v>111</v>
      </c>
      <c r="I7191" s="152" t="s">
        <v>112</v>
      </c>
    </row>
    <row r="7192" customFormat="false" ht="12.75" hidden="false" customHeight="false" outlineLevel="0" collapsed="false">
      <c r="A7192" s="0" t="s">
        <v>73</v>
      </c>
      <c r="B7192" s="0" t="s">
        <v>80</v>
      </c>
      <c r="C7192" s="0" t="s">
        <v>108</v>
      </c>
      <c r="D7192" s="116" t="n">
        <v>44713</v>
      </c>
      <c r="E7192" s="0" t="n">
        <v>0.005</v>
      </c>
      <c r="F7192" s="0" t="n">
        <v>3133124</v>
      </c>
      <c r="G7192" s="151" t="s">
        <v>111</v>
      </c>
      <c r="H7192" s="151" t="s">
        <v>111</v>
      </c>
      <c r="I7192" s="152" t="s">
        <v>112</v>
      </c>
    </row>
    <row r="7193" customFormat="false" ht="12.75" hidden="false" customHeight="false" outlineLevel="0" collapsed="false">
      <c r="A7193" s="0" t="s">
        <v>74</v>
      </c>
      <c r="B7193" s="0" t="s">
        <v>80</v>
      </c>
      <c r="C7193" s="0" t="s">
        <v>108</v>
      </c>
      <c r="D7193" s="116" t="n">
        <v>44713</v>
      </c>
      <c r="E7193" s="0" t="n">
        <v>0.035</v>
      </c>
      <c r="F7193" s="0" t="n">
        <v>3133125</v>
      </c>
      <c r="G7193" s="151" t="s">
        <v>111</v>
      </c>
      <c r="H7193" s="151" t="s">
        <v>111</v>
      </c>
      <c r="I7193" s="152" t="s">
        <v>112</v>
      </c>
    </row>
    <row r="7194" customFormat="false" ht="12.75" hidden="false" customHeight="false" outlineLevel="0" collapsed="false">
      <c r="A7194" s="0" t="s">
        <v>75</v>
      </c>
      <c r="B7194" s="0" t="s">
        <v>80</v>
      </c>
      <c r="C7194" s="0" t="s">
        <v>108</v>
      </c>
      <c r="D7194" s="116" t="n">
        <v>44713</v>
      </c>
      <c r="E7194" s="0" t="n">
        <v>-0.035</v>
      </c>
      <c r="F7194" s="0" t="n">
        <v>3133126</v>
      </c>
      <c r="G7194" s="151" t="s">
        <v>111</v>
      </c>
      <c r="H7194" s="151" t="s">
        <v>111</v>
      </c>
      <c r="I7194" s="152" t="s">
        <v>112</v>
      </c>
    </row>
    <row r="7195" customFormat="false" ht="12.75" hidden="false" customHeight="false" outlineLevel="0" collapsed="false">
      <c r="A7195" s="0" t="s">
        <v>76</v>
      </c>
      <c r="B7195" s="0" t="s">
        <v>80</v>
      </c>
      <c r="C7195" s="0" t="s">
        <v>108</v>
      </c>
      <c r="D7195" s="116" t="n">
        <v>44713</v>
      </c>
      <c r="E7195" s="0" t="n">
        <v>0.035</v>
      </c>
      <c r="F7195" s="0" t="n">
        <v>3133127</v>
      </c>
      <c r="G7195" s="151" t="s">
        <v>111</v>
      </c>
      <c r="H7195" s="151" t="s">
        <v>111</v>
      </c>
      <c r="I7195" s="152" t="s">
        <v>112</v>
      </c>
    </row>
    <row r="7196" customFormat="false" ht="12.75" hidden="false" customHeight="false" outlineLevel="0" collapsed="false">
      <c r="A7196" s="0" t="s">
        <v>72</v>
      </c>
      <c r="B7196" s="0" t="s">
        <v>80</v>
      </c>
      <c r="C7196" s="0" t="s">
        <v>108</v>
      </c>
      <c r="D7196" s="116" t="n">
        <v>44713</v>
      </c>
      <c r="E7196" s="158" t="n">
        <v>44743</v>
      </c>
      <c r="F7196" s="0" t="n">
        <v>2756499</v>
      </c>
      <c r="G7196" s="151" t="s">
        <v>111</v>
      </c>
      <c r="H7196" s="151" t="s">
        <v>111</v>
      </c>
      <c r="I7196" s="152" t="s">
        <v>109</v>
      </c>
    </row>
    <row r="7197" customFormat="false" ht="12.75" hidden="false" customHeight="false" outlineLevel="0" collapsed="false">
      <c r="A7197" s="0" t="s">
        <v>59</v>
      </c>
      <c r="B7197" s="0" t="s">
        <v>110</v>
      </c>
      <c r="C7197" s="0" t="s">
        <v>108</v>
      </c>
      <c r="D7197" s="116" t="n">
        <v>44743</v>
      </c>
      <c r="E7197" s="0" t="n">
        <v>0.3975</v>
      </c>
      <c r="F7197" s="0" t="n">
        <v>3133100</v>
      </c>
      <c r="G7197" s="151" t="s">
        <v>111</v>
      </c>
      <c r="H7197" s="151" t="s">
        <v>111</v>
      </c>
      <c r="I7197" s="152" t="s">
        <v>112</v>
      </c>
    </row>
    <row r="7198" customFormat="false" ht="12.75" hidden="false" customHeight="false" outlineLevel="0" collapsed="false">
      <c r="A7198" s="0" t="s">
        <v>59</v>
      </c>
      <c r="B7198" s="0" t="s">
        <v>113</v>
      </c>
      <c r="C7198" s="0" t="s">
        <v>108</v>
      </c>
      <c r="D7198" s="116" t="n">
        <v>44743</v>
      </c>
      <c r="E7198" s="0" t="n">
        <v>0.02</v>
      </c>
      <c r="F7198" s="0" t="n">
        <v>3133101</v>
      </c>
      <c r="G7198" s="151" t="s">
        <v>111</v>
      </c>
      <c r="H7198" s="151" t="s">
        <v>111</v>
      </c>
      <c r="I7198" s="152" t="s">
        <v>112</v>
      </c>
    </row>
    <row r="7199" customFormat="false" ht="12.75" hidden="false" customHeight="false" outlineLevel="0" collapsed="false">
      <c r="A7199" s="0" t="s">
        <v>60</v>
      </c>
      <c r="B7199" s="0" t="s">
        <v>110</v>
      </c>
      <c r="C7199" s="0" t="s">
        <v>108</v>
      </c>
      <c r="D7199" s="116" t="n">
        <v>44743</v>
      </c>
      <c r="E7199" s="0" t="n">
        <v>0.3975</v>
      </c>
      <c r="F7199" s="0" t="n">
        <v>3133102</v>
      </c>
      <c r="G7199" s="151" t="s">
        <v>111</v>
      </c>
      <c r="H7199" s="151" t="s">
        <v>111</v>
      </c>
      <c r="I7199" s="152" t="s">
        <v>112</v>
      </c>
    </row>
    <row r="7200" customFormat="false" ht="12.75" hidden="false" customHeight="false" outlineLevel="0" collapsed="false">
      <c r="A7200" s="0" t="s">
        <v>60</v>
      </c>
      <c r="B7200" s="0" t="s">
        <v>113</v>
      </c>
      <c r="C7200" s="0" t="s">
        <v>108</v>
      </c>
      <c r="D7200" s="116" t="n">
        <v>44743</v>
      </c>
      <c r="E7200" s="0" t="n">
        <v>0.07</v>
      </c>
      <c r="F7200" s="0" t="n">
        <v>3133103</v>
      </c>
      <c r="G7200" s="151" t="s">
        <v>111</v>
      </c>
      <c r="H7200" s="151" t="s">
        <v>111</v>
      </c>
      <c r="I7200" s="152" t="s">
        <v>112</v>
      </c>
    </row>
    <row r="7201" customFormat="false" ht="12.75" hidden="false" customHeight="false" outlineLevel="0" collapsed="false">
      <c r="A7201" s="0" t="s">
        <v>61</v>
      </c>
      <c r="B7201" s="0" t="s">
        <v>110</v>
      </c>
      <c r="C7201" s="0" t="s">
        <v>108</v>
      </c>
      <c r="D7201" s="116" t="n">
        <v>44743</v>
      </c>
      <c r="E7201" s="0" t="n">
        <v>0.3975</v>
      </c>
      <c r="F7201" s="0" t="n">
        <v>3133104</v>
      </c>
      <c r="G7201" s="151" t="s">
        <v>111</v>
      </c>
      <c r="H7201" s="151" t="s">
        <v>111</v>
      </c>
      <c r="I7201" s="152" t="s">
        <v>112</v>
      </c>
    </row>
    <row r="7202" customFormat="false" ht="12.75" hidden="false" customHeight="false" outlineLevel="0" collapsed="false">
      <c r="A7202" s="0" t="s">
        <v>61</v>
      </c>
      <c r="B7202" s="0" t="s">
        <v>113</v>
      </c>
      <c r="C7202" s="0" t="s">
        <v>108</v>
      </c>
      <c r="D7202" s="116" t="n">
        <v>44743</v>
      </c>
      <c r="E7202" s="0" t="n">
        <v>0.02</v>
      </c>
      <c r="F7202" s="0" t="n">
        <v>3133105</v>
      </c>
      <c r="G7202" s="151" t="s">
        <v>111</v>
      </c>
      <c r="H7202" s="151" t="s">
        <v>111</v>
      </c>
      <c r="I7202" s="152" t="s">
        <v>112</v>
      </c>
    </row>
    <row r="7203" customFormat="false" ht="12.75" hidden="false" customHeight="false" outlineLevel="0" collapsed="false">
      <c r="A7203" s="0" t="s">
        <v>62</v>
      </c>
      <c r="B7203" s="0" t="s">
        <v>110</v>
      </c>
      <c r="C7203" s="0" t="s">
        <v>108</v>
      </c>
      <c r="D7203" s="116" t="n">
        <v>44743</v>
      </c>
      <c r="E7203" s="0" t="n">
        <v>0.3975</v>
      </c>
      <c r="F7203" s="0" t="n">
        <v>3133106</v>
      </c>
      <c r="G7203" s="151" t="s">
        <v>111</v>
      </c>
      <c r="H7203" s="151" t="s">
        <v>111</v>
      </c>
      <c r="I7203" s="152" t="s">
        <v>112</v>
      </c>
    </row>
    <row r="7204" customFormat="false" ht="12.75" hidden="false" customHeight="false" outlineLevel="0" collapsed="false">
      <c r="A7204" s="0" t="s">
        <v>62</v>
      </c>
      <c r="B7204" s="0" t="s">
        <v>113</v>
      </c>
      <c r="C7204" s="0" t="s">
        <v>108</v>
      </c>
      <c r="D7204" s="116" t="n">
        <v>44743</v>
      </c>
      <c r="E7204" s="0" t="n">
        <v>0.07</v>
      </c>
      <c r="F7204" s="0" t="n">
        <v>3133107</v>
      </c>
      <c r="G7204" s="151" t="s">
        <v>111</v>
      </c>
      <c r="H7204" s="151" t="s">
        <v>111</v>
      </c>
      <c r="I7204" s="152" t="s">
        <v>112</v>
      </c>
    </row>
    <row r="7205" customFormat="false" ht="12.75" hidden="false" customHeight="false" outlineLevel="0" collapsed="false">
      <c r="A7205" s="0" t="s">
        <v>49</v>
      </c>
      <c r="B7205" s="0" t="s">
        <v>110</v>
      </c>
      <c r="C7205" s="0" t="s">
        <v>108</v>
      </c>
      <c r="D7205" s="116" t="n">
        <v>44743</v>
      </c>
      <c r="E7205" s="0" t="n">
        <v>0.35</v>
      </c>
      <c r="F7205" s="0" t="n">
        <v>3133108</v>
      </c>
      <c r="G7205" s="151" t="s">
        <v>111</v>
      </c>
      <c r="H7205" s="151" t="s">
        <v>111</v>
      </c>
      <c r="I7205" s="152" t="s">
        <v>112</v>
      </c>
    </row>
    <row r="7206" customFormat="false" ht="12.75" hidden="false" customHeight="false" outlineLevel="0" collapsed="false">
      <c r="A7206" s="0" t="s">
        <v>49</v>
      </c>
      <c r="B7206" s="0" t="s">
        <v>113</v>
      </c>
      <c r="C7206" s="0" t="s">
        <v>108</v>
      </c>
      <c r="D7206" s="116" t="n">
        <v>44743</v>
      </c>
      <c r="E7206" s="0" t="n">
        <v>0.005</v>
      </c>
      <c r="F7206" s="0" t="n">
        <v>3133109</v>
      </c>
      <c r="G7206" s="151" t="s">
        <v>111</v>
      </c>
      <c r="H7206" s="151" t="s">
        <v>111</v>
      </c>
      <c r="I7206" s="152" t="s">
        <v>112</v>
      </c>
    </row>
    <row r="7207" customFormat="false" ht="12.75" hidden="false" customHeight="false" outlineLevel="0" collapsed="false">
      <c r="A7207" s="0" t="s">
        <v>50</v>
      </c>
      <c r="B7207" s="0" t="s">
        <v>110</v>
      </c>
      <c r="C7207" s="0" t="s">
        <v>108</v>
      </c>
      <c r="D7207" s="116" t="n">
        <v>44743</v>
      </c>
      <c r="E7207" s="0" t="n">
        <v>0.41</v>
      </c>
      <c r="F7207" s="0" t="n">
        <v>3133110</v>
      </c>
      <c r="G7207" s="151" t="s">
        <v>111</v>
      </c>
      <c r="H7207" s="151" t="s">
        <v>111</v>
      </c>
      <c r="I7207" s="152" t="s">
        <v>112</v>
      </c>
    </row>
    <row r="7208" customFormat="false" ht="12.75" hidden="false" customHeight="false" outlineLevel="0" collapsed="false">
      <c r="A7208" s="0" t="s">
        <v>50</v>
      </c>
      <c r="B7208" s="0" t="s">
        <v>113</v>
      </c>
      <c r="C7208" s="0" t="s">
        <v>108</v>
      </c>
      <c r="D7208" s="116" t="n">
        <v>44743</v>
      </c>
      <c r="E7208" s="0" t="n">
        <v>-0.02</v>
      </c>
      <c r="F7208" s="0" t="n">
        <v>3133111</v>
      </c>
      <c r="G7208" s="151" t="s">
        <v>111</v>
      </c>
      <c r="H7208" s="151" t="s">
        <v>111</v>
      </c>
      <c r="I7208" s="152" t="s">
        <v>112</v>
      </c>
    </row>
    <row r="7209" customFormat="false" ht="12.75" hidden="false" customHeight="false" outlineLevel="0" collapsed="false">
      <c r="A7209" s="0" t="s">
        <v>51</v>
      </c>
      <c r="B7209" s="0" t="s">
        <v>110</v>
      </c>
      <c r="C7209" s="0" t="s">
        <v>108</v>
      </c>
      <c r="D7209" s="116" t="n">
        <v>44743</v>
      </c>
      <c r="E7209" s="0" t="n">
        <v>0.41</v>
      </c>
      <c r="F7209" s="0" t="n">
        <v>3133112</v>
      </c>
      <c r="G7209" s="151" t="s">
        <v>111</v>
      </c>
      <c r="H7209" s="151" t="s">
        <v>111</v>
      </c>
      <c r="I7209" s="152" t="s">
        <v>112</v>
      </c>
    </row>
    <row r="7210" customFormat="false" ht="12.75" hidden="false" customHeight="false" outlineLevel="0" collapsed="false">
      <c r="A7210" s="0" t="s">
        <v>51</v>
      </c>
      <c r="B7210" s="0" t="s">
        <v>113</v>
      </c>
      <c r="C7210" s="0" t="s">
        <v>108</v>
      </c>
      <c r="D7210" s="116" t="n">
        <v>44743</v>
      </c>
      <c r="E7210" s="0" t="n">
        <v>0.035</v>
      </c>
      <c r="F7210" s="0" t="n">
        <v>3133113</v>
      </c>
      <c r="G7210" s="151" t="s">
        <v>111</v>
      </c>
      <c r="H7210" s="151" t="s">
        <v>111</v>
      </c>
      <c r="I7210" s="152" t="s">
        <v>112</v>
      </c>
    </row>
    <row r="7211" customFormat="false" ht="12.75" hidden="false" customHeight="false" outlineLevel="0" collapsed="false">
      <c r="A7211" s="0" t="s">
        <v>52</v>
      </c>
      <c r="B7211" s="0" t="s">
        <v>110</v>
      </c>
      <c r="C7211" s="0" t="s">
        <v>108</v>
      </c>
      <c r="D7211" s="116" t="n">
        <v>44743</v>
      </c>
      <c r="E7211" s="0" t="n">
        <v>0.41</v>
      </c>
      <c r="F7211" s="0" t="n">
        <v>3133114</v>
      </c>
      <c r="G7211" s="151" t="s">
        <v>111</v>
      </c>
      <c r="H7211" s="151" t="s">
        <v>111</v>
      </c>
      <c r="I7211" s="152" t="s">
        <v>112</v>
      </c>
    </row>
    <row r="7212" customFormat="false" ht="12.75" hidden="false" customHeight="false" outlineLevel="0" collapsed="false">
      <c r="A7212" s="0" t="s">
        <v>52</v>
      </c>
      <c r="B7212" s="0" t="s">
        <v>113</v>
      </c>
      <c r="C7212" s="0" t="s">
        <v>108</v>
      </c>
      <c r="D7212" s="116" t="n">
        <v>44743</v>
      </c>
      <c r="E7212" s="0" t="n">
        <v>-0.02</v>
      </c>
      <c r="F7212" s="0" t="n">
        <v>3133115</v>
      </c>
      <c r="G7212" s="151" t="s">
        <v>111</v>
      </c>
      <c r="H7212" s="151" t="s">
        <v>111</v>
      </c>
      <c r="I7212" s="152" t="s">
        <v>112</v>
      </c>
    </row>
    <row r="7213" customFormat="false" ht="12.75" hidden="false" customHeight="false" outlineLevel="0" collapsed="false">
      <c r="A7213" s="0" t="s">
        <v>17</v>
      </c>
      <c r="B7213" s="0" t="s">
        <v>110</v>
      </c>
      <c r="C7213" s="0" t="s">
        <v>108</v>
      </c>
      <c r="D7213" s="116" t="n">
        <v>44743</v>
      </c>
      <c r="E7213" s="0" t="n">
        <v>0</v>
      </c>
      <c r="F7213" s="0" t="n">
        <v>3133116</v>
      </c>
      <c r="G7213" s="151" t="s">
        <v>111</v>
      </c>
      <c r="H7213" s="151" t="s">
        <v>111</v>
      </c>
      <c r="I7213" s="152" t="s">
        <v>112</v>
      </c>
    </row>
    <row r="7214" customFormat="false" ht="12.75" hidden="false" customHeight="false" outlineLevel="0" collapsed="false">
      <c r="A7214" s="0" t="s">
        <v>17</v>
      </c>
      <c r="B7214" s="0" t="s">
        <v>113</v>
      </c>
      <c r="C7214" s="0" t="s">
        <v>108</v>
      </c>
      <c r="D7214" s="116" t="n">
        <v>44743</v>
      </c>
      <c r="E7214" s="0" t="n">
        <v>0</v>
      </c>
      <c r="F7214" s="0" t="n">
        <v>3133117</v>
      </c>
      <c r="G7214" s="151" t="s">
        <v>111</v>
      </c>
      <c r="H7214" s="151" t="s">
        <v>111</v>
      </c>
      <c r="I7214" s="152" t="s">
        <v>112</v>
      </c>
    </row>
    <row r="7215" customFormat="false" ht="12.75" hidden="false" customHeight="false" outlineLevel="0" collapsed="false">
      <c r="A7215" s="0" t="s">
        <v>18</v>
      </c>
      <c r="B7215" s="0" t="s">
        <v>110</v>
      </c>
      <c r="C7215" s="0" t="s">
        <v>108</v>
      </c>
      <c r="D7215" s="116" t="n">
        <v>44743</v>
      </c>
      <c r="E7215" s="0" t="n">
        <v>0</v>
      </c>
      <c r="F7215" s="0" t="n">
        <v>3133118</v>
      </c>
      <c r="G7215" s="151" t="s">
        <v>111</v>
      </c>
      <c r="H7215" s="151" t="s">
        <v>111</v>
      </c>
      <c r="I7215" s="152" t="s">
        <v>112</v>
      </c>
    </row>
    <row r="7216" customFormat="false" ht="12.75" hidden="false" customHeight="false" outlineLevel="0" collapsed="false">
      <c r="A7216" s="0" t="s">
        <v>18</v>
      </c>
      <c r="B7216" s="0" t="s">
        <v>113</v>
      </c>
      <c r="C7216" s="0" t="s">
        <v>108</v>
      </c>
      <c r="D7216" s="116" t="n">
        <v>44743</v>
      </c>
      <c r="E7216" s="0" t="n">
        <v>0</v>
      </c>
      <c r="F7216" s="0" t="n">
        <v>3133119</v>
      </c>
      <c r="G7216" s="151" t="s">
        <v>111</v>
      </c>
      <c r="H7216" s="151" t="s">
        <v>111</v>
      </c>
      <c r="I7216" s="152" t="s">
        <v>112</v>
      </c>
    </row>
    <row r="7217" customFormat="false" ht="12.75" hidden="false" customHeight="false" outlineLevel="0" collapsed="false">
      <c r="A7217" s="0" t="s">
        <v>19</v>
      </c>
      <c r="B7217" s="0" t="s">
        <v>110</v>
      </c>
      <c r="C7217" s="0" t="s">
        <v>108</v>
      </c>
      <c r="D7217" s="116" t="n">
        <v>44743</v>
      </c>
      <c r="E7217" s="0" t="n">
        <v>0</v>
      </c>
      <c r="F7217" s="0" t="n">
        <v>3133120</v>
      </c>
      <c r="G7217" s="151" t="s">
        <v>111</v>
      </c>
      <c r="H7217" s="151" t="s">
        <v>111</v>
      </c>
      <c r="I7217" s="152" t="s">
        <v>112</v>
      </c>
    </row>
    <row r="7218" customFormat="false" ht="12.75" hidden="false" customHeight="false" outlineLevel="0" collapsed="false">
      <c r="A7218" s="0" t="s">
        <v>19</v>
      </c>
      <c r="B7218" s="0" t="s">
        <v>113</v>
      </c>
      <c r="C7218" s="0" t="s">
        <v>108</v>
      </c>
      <c r="D7218" s="116" t="n">
        <v>44743</v>
      </c>
      <c r="E7218" s="0" t="n">
        <v>0</v>
      </c>
      <c r="F7218" s="0" t="n">
        <v>3133121</v>
      </c>
      <c r="G7218" s="151" t="s">
        <v>111</v>
      </c>
      <c r="H7218" s="151" t="s">
        <v>111</v>
      </c>
      <c r="I7218" s="152" t="s">
        <v>112</v>
      </c>
    </row>
    <row r="7219" customFormat="false" ht="12.75" hidden="false" customHeight="false" outlineLevel="0" collapsed="false">
      <c r="A7219" s="0" t="s">
        <v>21</v>
      </c>
      <c r="B7219" s="0" t="s">
        <v>110</v>
      </c>
      <c r="C7219" s="0" t="s">
        <v>108</v>
      </c>
      <c r="D7219" s="116" t="n">
        <v>44743</v>
      </c>
      <c r="E7219" s="0" t="n">
        <v>0</v>
      </c>
      <c r="F7219" s="0" t="n">
        <v>3133122</v>
      </c>
      <c r="G7219" s="151" t="s">
        <v>111</v>
      </c>
      <c r="H7219" s="151" t="s">
        <v>111</v>
      </c>
      <c r="I7219" s="152" t="s">
        <v>112</v>
      </c>
    </row>
    <row r="7220" customFormat="false" ht="12.75" hidden="false" customHeight="false" outlineLevel="0" collapsed="false">
      <c r="A7220" s="0" t="s">
        <v>21</v>
      </c>
      <c r="B7220" s="0" t="s">
        <v>113</v>
      </c>
      <c r="C7220" s="0" t="s">
        <v>108</v>
      </c>
      <c r="D7220" s="116" t="n">
        <v>44743</v>
      </c>
      <c r="E7220" s="0" t="n">
        <v>0</v>
      </c>
      <c r="F7220" s="0" t="n">
        <v>3133123</v>
      </c>
      <c r="G7220" s="151" t="s">
        <v>111</v>
      </c>
      <c r="H7220" s="151" t="s">
        <v>111</v>
      </c>
      <c r="I7220" s="152" t="s">
        <v>112</v>
      </c>
    </row>
    <row r="7221" customFormat="false" ht="12.75" hidden="false" customHeight="false" outlineLevel="0" collapsed="false">
      <c r="A7221" s="0" t="s">
        <v>73</v>
      </c>
      <c r="B7221" s="0" t="s">
        <v>80</v>
      </c>
      <c r="C7221" s="0" t="s">
        <v>108</v>
      </c>
      <c r="D7221" s="116" t="n">
        <v>44743</v>
      </c>
      <c r="E7221" s="0" t="n">
        <v>0.005</v>
      </c>
      <c r="F7221" s="0" t="n">
        <v>3133124</v>
      </c>
      <c r="G7221" s="151" t="s">
        <v>111</v>
      </c>
      <c r="H7221" s="151" t="s">
        <v>111</v>
      </c>
      <c r="I7221" s="152" t="s">
        <v>112</v>
      </c>
    </row>
    <row r="7222" customFormat="false" ht="12.75" hidden="false" customHeight="false" outlineLevel="0" collapsed="false">
      <c r="A7222" s="0" t="s">
        <v>74</v>
      </c>
      <c r="B7222" s="0" t="s">
        <v>80</v>
      </c>
      <c r="C7222" s="0" t="s">
        <v>108</v>
      </c>
      <c r="D7222" s="116" t="n">
        <v>44743</v>
      </c>
      <c r="E7222" s="0" t="n">
        <v>0.035</v>
      </c>
      <c r="F7222" s="0" t="n">
        <v>3133125</v>
      </c>
      <c r="G7222" s="151" t="s">
        <v>111</v>
      </c>
      <c r="H7222" s="151" t="s">
        <v>111</v>
      </c>
      <c r="I7222" s="152" t="s">
        <v>112</v>
      </c>
    </row>
    <row r="7223" customFormat="false" ht="12.75" hidden="false" customHeight="false" outlineLevel="0" collapsed="false">
      <c r="A7223" s="0" t="s">
        <v>75</v>
      </c>
      <c r="B7223" s="0" t="s">
        <v>80</v>
      </c>
      <c r="C7223" s="0" t="s">
        <v>108</v>
      </c>
      <c r="D7223" s="116" t="n">
        <v>44743</v>
      </c>
      <c r="E7223" s="0" t="n">
        <v>-0.02</v>
      </c>
      <c r="F7223" s="0" t="n">
        <v>3133126</v>
      </c>
      <c r="G7223" s="151" t="s">
        <v>111</v>
      </c>
      <c r="H7223" s="151" t="s">
        <v>111</v>
      </c>
      <c r="I7223" s="152" t="s">
        <v>112</v>
      </c>
    </row>
    <row r="7224" customFormat="false" ht="12.75" hidden="false" customHeight="false" outlineLevel="0" collapsed="false">
      <c r="A7224" s="0" t="s">
        <v>76</v>
      </c>
      <c r="B7224" s="0" t="s">
        <v>80</v>
      </c>
      <c r="C7224" s="0" t="s">
        <v>108</v>
      </c>
      <c r="D7224" s="116" t="n">
        <v>44743</v>
      </c>
      <c r="E7224" s="0" t="n">
        <v>0.035</v>
      </c>
      <c r="F7224" s="0" t="n">
        <v>3133127</v>
      </c>
      <c r="G7224" s="151" t="s">
        <v>111</v>
      </c>
      <c r="H7224" s="151" t="s">
        <v>111</v>
      </c>
      <c r="I7224" s="152" t="s">
        <v>112</v>
      </c>
    </row>
    <row r="7225" customFormat="false" ht="12.75" hidden="false" customHeight="false" outlineLevel="0" collapsed="false">
      <c r="A7225" s="0" t="s">
        <v>72</v>
      </c>
      <c r="B7225" s="0" t="s">
        <v>80</v>
      </c>
      <c r="C7225" s="0" t="s">
        <v>108</v>
      </c>
      <c r="D7225" s="116" t="n">
        <v>44743</v>
      </c>
      <c r="E7225" s="158" t="n">
        <v>44774</v>
      </c>
      <c r="F7225" s="0" t="n">
        <v>2756528</v>
      </c>
      <c r="G7225" s="151" t="s">
        <v>111</v>
      </c>
      <c r="H7225" s="151" t="s">
        <v>111</v>
      </c>
      <c r="I7225" s="152" t="s">
        <v>109</v>
      </c>
    </row>
    <row r="7226" customFormat="false" ht="12.75" hidden="false" customHeight="false" outlineLevel="0" collapsed="false">
      <c r="A7226" s="0" t="s">
        <v>59</v>
      </c>
      <c r="B7226" s="0" t="s">
        <v>110</v>
      </c>
      <c r="C7226" s="0" t="s">
        <v>108</v>
      </c>
      <c r="D7226" s="116" t="n">
        <v>44774</v>
      </c>
      <c r="E7226" s="0" t="n">
        <v>0.4</v>
      </c>
      <c r="F7226" s="0" t="n">
        <v>3133100</v>
      </c>
      <c r="G7226" s="151" t="s">
        <v>111</v>
      </c>
      <c r="H7226" s="151" t="s">
        <v>111</v>
      </c>
      <c r="I7226" s="152" t="s">
        <v>112</v>
      </c>
    </row>
    <row r="7227" customFormat="false" ht="12.75" hidden="false" customHeight="false" outlineLevel="0" collapsed="false">
      <c r="A7227" s="0" t="s">
        <v>59</v>
      </c>
      <c r="B7227" s="0" t="s">
        <v>113</v>
      </c>
      <c r="C7227" s="0" t="s">
        <v>108</v>
      </c>
      <c r="D7227" s="116" t="n">
        <v>44774</v>
      </c>
      <c r="E7227" s="0" t="n">
        <v>0.02</v>
      </c>
      <c r="F7227" s="0" t="n">
        <v>3133101</v>
      </c>
      <c r="G7227" s="151" t="s">
        <v>111</v>
      </c>
      <c r="H7227" s="151" t="s">
        <v>111</v>
      </c>
      <c r="I7227" s="152" t="s">
        <v>112</v>
      </c>
    </row>
    <row r="7228" customFormat="false" ht="12.75" hidden="false" customHeight="false" outlineLevel="0" collapsed="false">
      <c r="A7228" s="0" t="s">
        <v>60</v>
      </c>
      <c r="B7228" s="0" t="s">
        <v>110</v>
      </c>
      <c r="C7228" s="0" t="s">
        <v>108</v>
      </c>
      <c r="D7228" s="116" t="n">
        <v>44774</v>
      </c>
      <c r="E7228" s="0" t="n">
        <v>0.4</v>
      </c>
      <c r="F7228" s="0" t="n">
        <v>3133102</v>
      </c>
      <c r="G7228" s="151" t="s">
        <v>111</v>
      </c>
      <c r="H7228" s="151" t="s">
        <v>111</v>
      </c>
      <c r="I7228" s="152" t="s">
        <v>112</v>
      </c>
    </row>
    <row r="7229" customFormat="false" ht="12.75" hidden="false" customHeight="false" outlineLevel="0" collapsed="false">
      <c r="A7229" s="0" t="s">
        <v>60</v>
      </c>
      <c r="B7229" s="0" t="s">
        <v>113</v>
      </c>
      <c r="C7229" s="0" t="s">
        <v>108</v>
      </c>
      <c r="D7229" s="116" t="n">
        <v>44774</v>
      </c>
      <c r="E7229" s="0" t="n">
        <v>0.07</v>
      </c>
      <c r="F7229" s="0" t="n">
        <v>3133103</v>
      </c>
      <c r="G7229" s="151" t="s">
        <v>111</v>
      </c>
      <c r="H7229" s="151" t="s">
        <v>111</v>
      </c>
      <c r="I7229" s="152" t="s">
        <v>112</v>
      </c>
    </row>
    <row r="7230" customFormat="false" ht="12.75" hidden="false" customHeight="false" outlineLevel="0" collapsed="false">
      <c r="A7230" s="0" t="s">
        <v>61</v>
      </c>
      <c r="B7230" s="0" t="s">
        <v>110</v>
      </c>
      <c r="C7230" s="0" t="s">
        <v>108</v>
      </c>
      <c r="D7230" s="116" t="n">
        <v>44774</v>
      </c>
      <c r="E7230" s="0" t="n">
        <v>0.4</v>
      </c>
      <c r="F7230" s="0" t="n">
        <v>3133104</v>
      </c>
      <c r="G7230" s="151" t="s">
        <v>111</v>
      </c>
      <c r="H7230" s="151" t="s">
        <v>111</v>
      </c>
      <c r="I7230" s="152" t="s">
        <v>112</v>
      </c>
    </row>
    <row r="7231" customFormat="false" ht="12.75" hidden="false" customHeight="false" outlineLevel="0" collapsed="false">
      <c r="A7231" s="0" t="s">
        <v>61</v>
      </c>
      <c r="B7231" s="0" t="s">
        <v>113</v>
      </c>
      <c r="C7231" s="0" t="s">
        <v>108</v>
      </c>
      <c r="D7231" s="116" t="n">
        <v>44774</v>
      </c>
      <c r="E7231" s="0" t="n">
        <v>0.02</v>
      </c>
      <c r="F7231" s="0" t="n">
        <v>3133105</v>
      </c>
      <c r="G7231" s="151" t="s">
        <v>111</v>
      </c>
      <c r="H7231" s="151" t="s">
        <v>111</v>
      </c>
      <c r="I7231" s="152" t="s">
        <v>112</v>
      </c>
    </row>
    <row r="7232" customFormat="false" ht="12.75" hidden="false" customHeight="false" outlineLevel="0" collapsed="false">
      <c r="A7232" s="0" t="s">
        <v>62</v>
      </c>
      <c r="B7232" s="0" t="s">
        <v>110</v>
      </c>
      <c r="C7232" s="0" t="s">
        <v>108</v>
      </c>
      <c r="D7232" s="116" t="n">
        <v>44774</v>
      </c>
      <c r="E7232" s="0" t="n">
        <v>0.4</v>
      </c>
      <c r="F7232" s="0" t="n">
        <v>3133106</v>
      </c>
      <c r="G7232" s="151" t="s">
        <v>111</v>
      </c>
      <c r="H7232" s="151" t="s">
        <v>111</v>
      </c>
      <c r="I7232" s="152" t="s">
        <v>112</v>
      </c>
    </row>
    <row r="7233" customFormat="false" ht="12.75" hidden="false" customHeight="false" outlineLevel="0" collapsed="false">
      <c r="A7233" s="0" t="s">
        <v>62</v>
      </c>
      <c r="B7233" s="0" t="s">
        <v>113</v>
      </c>
      <c r="C7233" s="0" t="s">
        <v>108</v>
      </c>
      <c r="D7233" s="116" t="n">
        <v>44774</v>
      </c>
      <c r="E7233" s="0" t="n">
        <v>0.07</v>
      </c>
      <c r="F7233" s="0" t="n">
        <v>3133107</v>
      </c>
      <c r="G7233" s="151" t="s">
        <v>111</v>
      </c>
      <c r="H7233" s="151" t="s">
        <v>111</v>
      </c>
      <c r="I7233" s="152" t="s">
        <v>112</v>
      </c>
    </row>
    <row r="7234" customFormat="false" ht="12.75" hidden="false" customHeight="false" outlineLevel="0" collapsed="false">
      <c r="A7234" s="0" t="s">
        <v>49</v>
      </c>
      <c r="B7234" s="0" t="s">
        <v>110</v>
      </c>
      <c r="C7234" s="0" t="s">
        <v>108</v>
      </c>
      <c r="D7234" s="116" t="n">
        <v>44774</v>
      </c>
      <c r="E7234" s="0" t="n">
        <v>0.35</v>
      </c>
      <c r="F7234" s="0" t="n">
        <v>3133108</v>
      </c>
      <c r="G7234" s="151" t="s">
        <v>111</v>
      </c>
      <c r="H7234" s="151" t="s">
        <v>111</v>
      </c>
      <c r="I7234" s="152" t="s">
        <v>112</v>
      </c>
    </row>
    <row r="7235" customFormat="false" ht="12.75" hidden="false" customHeight="false" outlineLevel="0" collapsed="false">
      <c r="A7235" s="0" t="s">
        <v>49</v>
      </c>
      <c r="B7235" s="0" t="s">
        <v>113</v>
      </c>
      <c r="C7235" s="0" t="s">
        <v>108</v>
      </c>
      <c r="D7235" s="116" t="n">
        <v>44774</v>
      </c>
      <c r="E7235" s="0" t="n">
        <v>-0.005</v>
      </c>
      <c r="F7235" s="0" t="n">
        <v>3133109</v>
      </c>
      <c r="G7235" s="151" t="s">
        <v>111</v>
      </c>
      <c r="H7235" s="151" t="s">
        <v>111</v>
      </c>
      <c r="I7235" s="152" t="s">
        <v>112</v>
      </c>
    </row>
    <row r="7236" customFormat="false" ht="12.75" hidden="false" customHeight="false" outlineLevel="0" collapsed="false">
      <c r="A7236" s="0" t="s">
        <v>50</v>
      </c>
      <c r="B7236" s="0" t="s">
        <v>110</v>
      </c>
      <c r="C7236" s="0" t="s">
        <v>108</v>
      </c>
      <c r="D7236" s="116" t="n">
        <v>44774</v>
      </c>
      <c r="E7236" s="0" t="n">
        <v>0.41</v>
      </c>
      <c r="F7236" s="0" t="n">
        <v>3133110</v>
      </c>
      <c r="G7236" s="151" t="s">
        <v>111</v>
      </c>
      <c r="H7236" s="151" t="s">
        <v>111</v>
      </c>
      <c r="I7236" s="152" t="s">
        <v>112</v>
      </c>
    </row>
    <row r="7237" customFormat="false" ht="12.75" hidden="false" customHeight="false" outlineLevel="0" collapsed="false">
      <c r="A7237" s="0" t="s">
        <v>50</v>
      </c>
      <c r="B7237" s="0" t="s">
        <v>113</v>
      </c>
      <c r="C7237" s="0" t="s">
        <v>108</v>
      </c>
      <c r="D7237" s="116" t="n">
        <v>44774</v>
      </c>
      <c r="E7237" s="0" t="n">
        <v>-0.02</v>
      </c>
      <c r="F7237" s="0" t="n">
        <v>3133111</v>
      </c>
      <c r="G7237" s="151" t="s">
        <v>111</v>
      </c>
      <c r="H7237" s="151" t="s">
        <v>111</v>
      </c>
      <c r="I7237" s="152" t="s">
        <v>112</v>
      </c>
    </row>
    <row r="7238" customFormat="false" ht="12.75" hidden="false" customHeight="false" outlineLevel="0" collapsed="false">
      <c r="A7238" s="0" t="s">
        <v>51</v>
      </c>
      <c r="B7238" s="0" t="s">
        <v>110</v>
      </c>
      <c r="C7238" s="0" t="s">
        <v>108</v>
      </c>
      <c r="D7238" s="116" t="n">
        <v>44774</v>
      </c>
      <c r="E7238" s="0" t="n">
        <v>0.41</v>
      </c>
      <c r="F7238" s="0" t="n">
        <v>3133112</v>
      </c>
      <c r="G7238" s="151" t="s">
        <v>111</v>
      </c>
      <c r="H7238" s="151" t="s">
        <v>111</v>
      </c>
      <c r="I7238" s="152" t="s">
        <v>112</v>
      </c>
    </row>
    <row r="7239" customFormat="false" ht="12.75" hidden="false" customHeight="false" outlineLevel="0" collapsed="false">
      <c r="A7239" s="0" t="s">
        <v>51</v>
      </c>
      <c r="B7239" s="0" t="s">
        <v>113</v>
      </c>
      <c r="C7239" s="0" t="s">
        <v>108</v>
      </c>
      <c r="D7239" s="116" t="n">
        <v>44774</v>
      </c>
      <c r="E7239" s="0" t="n">
        <v>0.01</v>
      </c>
      <c r="F7239" s="0" t="n">
        <v>3133113</v>
      </c>
      <c r="G7239" s="151" t="s">
        <v>111</v>
      </c>
      <c r="H7239" s="151" t="s">
        <v>111</v>
      </c>
      <c r="I7239" s="152" t="s">
        <v>112</v>
      </c>
    </row>
    <row r="7240" customFormat="false" ht="12.75" hidden="false" customHeight="false" outlineLevel="0" collapsed="false">
      <c r="A7240" s="0" t="s">
        <v>52</v>
      </c>
      <c r="B7240" s="0" t="s">
        <v>110</v>
      </c>
      <c r="C7240" s="0" t="s">
        <v>108</v>
      </c>
      <c r="D7240" s="116" t="n">
        <v>44774</v>
      </c>
      <c r="E7240" s="0" t="n">
        <v>0.41</v>
      </c>
      <c r="F7240" s="0" t="n">
        <v>3133114</v>
      </c>
      <c r="G7240" s="151" t="s">
        <v>111</v>
      </c>
      <c r="H7240" s="151" t="s">
        <v>111</v>
      </c>
      <c r="I7240" s="152" t="s">
        <v>112</v>
      </c>
    </row>
    <row r="7241" customFormat="false" ht="12.75" hidden="false" customHeight="false" outlineLevel="0" collapsed="false">
      <c r="A7241" s="0" t="s">
        <v>52</v>
      </c>
      <c r="B7241" s="0" t="s">
        <v>113</v>
      </c>
      <c r="C7241" s="0" t="s">
        <v>108</v>
      </c>
      <c r="D7241" s="116" t="n">
        <v>44774</v>
      </c>
      <c r="E7241" s="0" t="n">
        <v>-0.02</v>
      </c>
      <c r="F7241" s="0" t="n">
        <v>3133115</v>
      </c>
      <c r="G7241" s="151" t="s">
        <v>111</v>
      </c>
      <c r="H7241" s="151" t="s">
        <v>111</v>
      </c>
      <c r="I7241" s="152" t="s">
        <v>112</v>
      </c>
    </row>
    <row r="7242" customFormat="false" ht="12.75" hidden="false" customHeight="false" outlineLevel="0" collapsed="false">
      <c r="A7242" s="0" t="s">
        <v>17</v>
      </c>
      <c r="B7242" s="0" t="s">
        <v>110</v>
      </c>
      <c r="C7242" s="0" t="s">
        <v>108</v>
      </c>
      <c r="D7242" s="116" t="n">
        <v>44774</v>
      </c>
      <c r="E7242" s="0" t="n">
        <v>0</v>
      </c>
      <c r="F7242" s="0" t="n">
        <v>3133116</v>
      </c>
      <c r="G7242" s="151" t="s">
        <v>111</v>
      </c>
      <c r="H7242" s="151" t="s">
        <v>111</v>
      </c>
      <c r="I7242" s="152" t="s">
        <v>112</v>
      </c>
    </row>
    <row r="7243" customFormat="false" ht="12.75" hidden="false" customHeight="false" outlineLevel="0" collapsed="false">
      <c r="A7243" s="0" t="s">
        <v>17</v>
      </c>
      <c r="B7243" s="0" t="s">
        <v>113</v>
      </c>
      <c r="C7243" s="0" t="s">
        <v>108</v>
      </c>
      <c r="D7243" s="116" t="n">
        <v>44774</v>
      </c>
      <c r="E7243" s="0" t="n">
        <v>0</v>
      </c>
      <c r="F7243" s="0" t="n">
        <v>3133117</v>
      </c>
      <c r="G7243" s="151" t="s">
        <v>111</v>
      </c>
      <c r="H7243" s="151" t="s">
        <v>111</v>
      </c>
      <c r="I7243" s="152" t="s">
        <v>112</v>
      </c>
    </row>
    <row r="7244" customFormat="false" ht="12.75" hidden="false" customHeight="false" outlineLevel="0" collapsed="false">
      <c r="A7244" s="0" t="s">
        <v>18</v>
      </c>
      <c r="B7244" s="0" t="s">
        <v>110</v>
      </c>
      <c r="C7244" s="0" t="s">
        <v>108</v>
      </c>
      <c r="D7244" s="116" t="n">
        <v>44774</v>
      </c>
      <c r="E7244" s="0" t="n">
        <v>0</v>
      </c>
      <c r="F7244" s="0" t="n">
        <v>3133118</v>
      </c>
      <c r="G7244" s="151" t="s">
        <v>111</v>
      </c>
      <c r="H7244" s="151" t="s">
        <v>111</v>
      </c>
      <c r="I7244" s="152" t="s">
        <v>112</v>
      </c>
    </row>
    <row r="7245" customFormat="false" ht="12.75" hidden="false" customHeight="false" outlineLevel="0" collapsed="false">
      <c r="A7245" s="0" t="s">
        <v>18</v>
      </c>
      <c r="B7245" s="0" t="s">
        <v>113</v>
      </c>
      <c r="C7245" s="0" t="s">
        <v>108</v>
      </c>
      <c r="D7245" s="116" t="n">
        <v>44774</v>
      </c>
      <c r="E7245" s="0" t="n">
        <v>0</v>
      </c>
      <c r="F7245" s="0" t="n">
        <v>3133119</v>
      </c>
      <c r="G7245" s="151" t="s">
        <v>111</v>
      </c>
      <c r="H7245" s="151" t="s">
        <v>111</v>
      </c>
      <c r="I7245" s="152" t="s">
        <v>112</v>
      </c>
    </row>
    <row r="7246" customFormat="false" ht="12.75" hidden="false" customHeight="false" outlineLevel="0" collapsed="false">
      <c r="A7246" s="0" t="s">
        <v>19</v>
      </c>
      <c r="B7246" s="0" t="s">
        <v>110</v>
      </c>
      <c r="C7246" s="0" t="s">
        <v>108</v>
      </c>
      <c r="D7246" s="116" t="n">
        <v>44774</v>
      </c>
      <c r="E7246" s="0" t="n">
        <v>0</v>
      </c>
      <c r="F7246" s="0" t="n">
        <v>3133120</v>
      </c>
      <c r="G7246" s="151" t="s">
        <v>111</v>
      </c>
      <c r="H7246" s="151" t="s">
        <v>111</v>
      </c>
      <c r="I7246" s="152" t="s">
        <v>112</v>
      </c>
    </row>
    <row r="7247" customFormat="false" ht="12.75" hidden="false" customHeight="false" outlineLevel="0" collapsed="false">
      <c r="A7247" s="0" t="s">
        <v>19</v>
      </c>
      <c r="B7247" s="0" t="s">
        <v>113</v>
      </c>
      <c r="C7247" s="0" t="s">
        <v>108</v>
      </c>
      <c r="D7247" s="116" t="n">
        <v>44774</v>
      </c>
      <c r="E7247" s="0" t="n">
        <v>0</v>
      </c>
      <c r="F7247" s="0" t="n">
        <v>3133121</v>
      </c>
      <c r="G7247" s="151" t="s">
        <v>111</v>
      </c>
      <c r="H7247" s="151" t="s">
        <v>111</v>
      </c>
      <c r="I7247" s="152" t="s">
        <v>112</v>
      </c>
    </row>
    <row r="7248" customFormat="false" ht="12.75" hidden="false" customHeight="false" outlineLevel="0" collapsed="false">
      <c r="A7248" s="0" t="s">
        <v>21</v>
      </c>
      <c r="B7248" s="0" t="s">
        <v>110</v>
      </c>
      <c r="C7248" s="0" t="s">
        <v>108</v>
      </c>
      <c r="D7248" s="116" t="n">
        <v>44774</v>
      </c>
      <c r="E7248" s="0" t="n">
        <v>0</v>
      </c>
      <c r="F7248" s="0" t="n">
        <v>3133122</v>
      </c>
      <c r="G7248" s="151" t="s">
        <v>111</v>
      </c>
      <c r="H7248" s="151" t="s">
        <v>111</v>
      </c>
      <c r="I7248" s="152" t="s">
        <v>112</v>
      </c>
    </row>
    <row r="7249" customFormat="false" ht="12.75" hidden="false" customHeight="false" outlineLevel="0" collapsed="false">
      <c r="A7249" s="0" t="s">
        <v>21</v>
      </c>
      <c r="B7249" s="0" t="s">
        <v>113</v>
      </c>
      <c r="C7249" s="0" t="s">
        <v>108</v>
      </c>
      <c r="D7249" s="116" t="n">
        <v>44774</v>
      </c>
      <c r="E7249" s="0" t="n">
        <v>0</v>
      </c>
      <c r="F7249" s="0" t="n">
        <v>3133123</v>
      </c>
      <c r="G7249" s="151" t="s">
        <v>111</v>
      </c>
      <c r="H7249" s="151" t="s">
        <v>111</v>
      </c>
      <c r="I7249" s="152" t="s">
        <v>112</v>
      </c>
    </row>
    <row r="7250" customFormat="false" ht="12.75" hidden="false" customHeight="false" outlineLevel="0" collapsed="false">
      <c r="A7250" s="0" t="s">
        <v>73</v>
      </c>
      <c r="B7250" s="0" t="s">
        <v>80</v>
      </c>
      <c r="C7250" s="0" t="s">
        <v>108</v>
      </c>
      <c r="D7250" s="116" t="n">
        <v>44774</v>
      </c>
      <c r="E7250" s="0" t="n">
        <v>-0.005</v>
      </c>
      <c r="F7250" s="0" t="n">
        <v>3133124</v>
      </c>
      <c r="G7250" s="151" t="s">
        <v>111</v>
      </c>
      <c r="H7250" s="151" t="s">
        <v>111</v>
      </c>
      <c r="I7250" s="152" t="s">
        <v>112</v>
      </c>
    </row>
    <row r="7251" customFormat="false" ht="12.75" hidden="false" customHeight="false" outlineLevel="0" collapsed="false">
      <c r="A7251" s="0" t="s">
        <v>74</v>
      </c>
      <c r="B7251" s="0" t="s">
        <v>80</v>
      </c>
      <c r="C7251" s="0" t="s">
        <v>108</v>
      </c>
      <c r="D7251" s="116" t="n">
        <v>44774</v>
      </c>
      <c r="E7251" s="0" t="n">
        <v>0.01</v>
      </c>
      <c r="F7251" s="0" t="n">
        <v>3133125</v>
      </c>
      <c r="G7251" s="151" t="s">
        <v>111</v>
      </c>
      <c r="H7251" s="151" t="s">
        <v>111</v>
      </c>
      <c r="I7251" s="152" t="s">
        <v>112</v>
      </c>
    </row>
    <row r="7252" customFormat="false" ht="12.75" hidden="false" customHeight="false" outlineLevel="0" collapsed="false">
      <c r="A7252" s="0" t="s">
        <v>75</v>
      </c>
      <c r="B7252" s="0" t="s">
        <v>80</v>
      </c>
      <c r="C7252" s="0" t="s">
        <v>108</v>
      </c>
      <c r="D7252" s="116" t="n">
        <v>44774</v>
      </c>
      <c r="E7252" s="0" t="n">
        <v>-0.02</v>
      </c>
      <c r="F7252" s="0" t="n">
        <v>3133126</v>
      </c>
      <c r="G7252" s="151" t="s">
        <v>111</v>
      </c>
      <c r="H7252" s="151" t="s">
        <v>111</v>
      </c>
      <c r="I7252" s="152" t="s">
        <v>112</v>
      </c>
    </row>
    <row r="7253" customFormat="false" ht="12.75" hidden="false" customHeight="false" outlineLevel="0" collapsed="false">
      <c r="A7253" s="0" t="s">
        <v>76</v>
      </c>
      <c r="B7253" s="0" t="s">
        <v>80</v>
      </c>
      <c r="C7253" s="0" t="s">
        <v>108</v>
      </c>
      <c r="D7253" s="116" t="n">
        <v>44774</v>
      </c>
      <c r="E7253" s="0" t="n">
        <v>0.01</v>
      </c>
      <c r="F7253" s="0" t="n">
        <v>3133127</v>
      </c>
      <c r="G7253" s="151" t="s">
        <v>111</v>
      </c>
      <c r="H7253" s="151" t="s">
        <v>111</v>
      </c>
      <c r="I7253" s="152" t="s">
        <v>112</v>
      </c>
    </row>
    <row r="7254" customFormat="false" ht="12.75" hidden="false" customHeight="false" outlineLevel="0" collapsed="false">
      <c r="A7254" s="0" t="s">
        <v>72</v>
      </c>
      <c r="B7254" s="0" t="s">
        <v>80</v>
      </c>
      <c r="C7254" s="0" t="s">
        <v>108</v>
      </c>
      <c r="D7254" s="116" t="n">
        <v>44774</v>
      </c>
      <c r="E7254" s="158" t="n">
        <v>44805</v>
      </c>
      <c r="F7254" s="0" t="n">
        <v>2756506</v>
      </c>
      <c r="G7254" s="151" t="s">
        <v>111</v>
      </c>
      <c r="H7254" s="151" t="s">
        <v>111</v>
      </c>
      <c r="I7254" s="152" t="s">
        <v>109</v>
      </c>
    </row>
    <row r="7255" customFormat="false" ht="12.75" hidden="false" customHeight="false" outlineLevel="0" collapsed="false">
      <c r="A7255" s="0" t="s">
        <v>59</v>
      </c>
      <c r="B7255" s="0" t="s">
        <v>110</v>
      </c>
      <c r="C7255" s="0" t="s">
        <v>108</v>
      </c>
      <c r="D7255" s="116" t="n">
        <v>44805</v>
      </c>
      <c r="E7255" s="0" t="n">
        <v>0.3975</v>
      </c>
      <c r="F7255" s="0" t="n">
        <v>3133100</v>
      </c>
      <c r="G7255" s="151" t="s">
        <v>111</v>
      </c>
      <c r="H7255" s="151" t="s">
        <v>111</v>
      </c>
      <c r="I7255" s="152" t="s">
        <v>112</v>
      </c>
    </row>
    <row r="7256" customFormat="false" ht="12.75" hidden="false" customHeight="false" outlineLevel="0" collapsed="false">
      <c r="A7256" s="0" t="s">
        <v>59</v>
      </c>
      <c r="B7256" s="0" t="s">
        <v>113</v>
      </c>
      <c r="C7256" s="0" t="s">
        <v>108</v>
      </c>
      <c r="D7256" s="116" t="n">
        <v>44805</v>
      </c>
      <c r="E7256" s="0" t="n">
        <v>0.02</v>
      </c>
      <c r="F7256" s="0" t="n">
        <v>3133101</v>
      </c>
      <c r="G7256" s="151" t="s">
        <v>111</v>
      </c>
      <c r="H7256" s="151" t="s">
        <v>111</v>
      </c>
      <c r="I7256" s="152" t="s">
        <v>112</v>
      </c>
    </row>
    <row r="7257" customFormat="false" ht="12.75" hidden="false" customHeight="false" outlineLevel="0" collapsed="false">
      <c r="A7257" s="0" t="s">
        <v>60</v>
      </c>
      <c r="B7257" s="0" t="s">
        <v>110</v>
      </c>
      <c r="C7257" s="0" t="s">
        <v>108</v>
      </c>
      <c r="D7257" s="116" t="n">
        <v>44805</v>
      </c>
      <c r="E7257" s="0" t="n">
        <v>0.3975</v>
      </c>
      <c r="F7257" s="0" t="n">
        <v>3133102</v>
      </c>
      <c r="G7257" s="151" t="s">
        <v>111</v>
      </c>
      <c r="H7257" s="151" t="s">
        <v>111</v>
      </c>
      <c r="I7257" s="152" t="s">
        <v>112</v>
      </c>
    </row>
    <row r="7258" customFormat="false" ht="12.75" hidden="false" customHeight="false" outlineLevel="0" collapsed="false">
      <c r="A7258" s="0" t="s">
        <v>60</v>
      </c>
      <c r="B7258" s="0" t="s">
        <v>113</v>
      </c>
      <c r="C7258" s="0" t="s">
        <v>108</v>
      </c>
      <c r="D7258" s="116" t="n">
        <v>44805</v>
      </c>
      <c r="E7258" s="0" t="n">
        <v>0.05</v>
      </c>
      <c r="F7258" s="0" t="n">
        <v>3133103</v>
      </c>
      <c r="G7258" s="151" t="s">
        <v>111</v>
      </c>
      <c r="H7258" s="151" t="s">
        <v>111</v>
      </c>
      <c r="I7258" s="152" t="s">
        <v>112</v>
      </c>
    </row>
    <row r="7259" customFormat="false" ht="12.75" hidden="false" customHeight="false" outlineLevel="0" collapsed="false">
      <c r="A7259" s="0" t="s">
        <v>61</v>
      </c>
      <c r="B7259" s="0" t="s">
        <v>110</v>
      </c>
      <c r="C7259" s="0" t="s">
        <v>108</v>
      </c>
      <c r="D7259" s="116" t="n">
        <v>44805</v>
      </c>
      <c r="E7259" s="0" t="n">
        <v>0.3975</v>
      </c>
      <c r="F7259" s="0" t="n">
        <v>3133104</v>
      </c>
      <c r="G7259" s="151" t="s">
        <v>111</v>
      </c>
      <c r="H7259" s="151" t="s">
        <v>111</v>
      </c>
      <c r="I7259" s="152" t="s">
        <v>112</v>
      </c>
    </row>
    <row r="7260" customFormat="false" ht="12.75" hidden="false" customHeight="false" outlineLevel="0" collapsed="false">
      <c r="A7260" s="0" t="s">
        <v>61</v>
      </c>
      <c r="B7260" s="0" t="s">
        <v>113</v>
      </c>
      <c r="C7260" s="0" t="s">
        <v>108</v>
      </c>
      <c r="D7260" s="116" t="n">
        <v>44805</v>
      </c>
      <c r="E7260" s="0" t="n">
        <v>0.02</v>
      </c>
      <c r="F7260" s="0" t="n">
        <v>3133105</v>
      </c>
      <c r="G7260" s="151" t="s">
        <v>111</v>
      </c>
      <c r="H7260" s="151" t="s">
        <v>111</v>
      </c>
      <c r="I7260" s="152" t="s">
        <v>112</v>
      </c>
    </row>
    <row r="7261" customFormat="false" ht="12.75" hidden="false" customHeight="false" outlineLevel="0" collapsed="false">
      <c r="A7261" s="0" t="s">
        <v>62</v>
      </c>
      <c r="B7261" s="0" t="s">
        <v>110</v>
      </c>
      <c r="C7261" s="0" t="s">
        <v>108</v>
      </c>
      <c r="D7261" s="116" t="n">
        <v>44805</v>
      </c>
      <c r="E7261" s="0" t="n">
        <v>0.3975</v>
      </c>
      <c r="F7261" s="0" t="n">
        <v>3133106</v>
      </c>
      <c r="G7261" s="151" t="s">
        <v>111</v>
      </c>
      <c r="H7261" s="151" t="s">
        <v>111</v>
      </c>
      <c r="I7261" s="152" t="s">
        <v>112</v>
      </c>
    </row>
    <row r="7262" customFormat="false" ht="12.75" hidden="false" customHeight="false" outlineLevel="0" collapsed="false">
      <c r="A7262" s="0" t="s">
        <v>62</v>
      </c>
      <c r="B7262" s="0" t="s">
        <v>113</v>
      </c>
      <c r="C7262" s="0" t="s">
        <v>108</v>
      </c>
      <c r="D7262" s="116" t="n">
        <v>44805</v>
      </c>
      <c r="E7262" s="0" t="n">
        <v>0.05</v>
      </c>
      <c r="F7262" s="0" t="n">
        <v>3133107</v>
      </c>
      <c r="G7262" s="151" t="s">
        <v>111</v>
      </c>
      <c r="H7262" s="151" t="s">
        <v>111</v>
      </c>
      <c r="I7262" s="152" t="s">
        <v>112</v>
      </c>
    </row>
    <row r="7263" customFormat="false" ht="12.75" hidden="false" customHeight="false" outlineLevel="0" collapsed="false">
      <c r="A7263" s="0" t="s">
        <v>49</v>
      </c>
      <c r="B7263" s="0" t="s">
        <v>110</v>
      </c>
      <c r="C7263" s="0" t="s">
        <v>108</v>
      </c>
      <c r="D7263" s="116" t="n">
        <v>44805</v>
      </c>
      <c r="E7263" s="0" t="n">
        <v>0.315</v>
      </c>
      <c r="F7263" s="0" t="n">
        <v>3133108</v>
      </c>
      <c r="G7263" s="151" t="s">
        <v>111</v>
      </c>
      <c r="H7263" s="151" t="s">
        <v>111</v>
      </c>
      <c r="I7263" s="152" t="s">
        <v>112</v>
      </c>
    </row>
    <row r="7264" customFormat="false" ht="12.75" hidden="false" customHeight="false" outlineLevel="0" collapsed="false">
      <c r="A7264" s="0" t="s">
        <v>49</v>
      </c>
      <c r="B7264" s="0" t="s">
        <v>113</v>
      </c>
      <c r="C7264" s="0" t="s">
        <v>108</v>
      </c>
      <c r="D7264" s="116" t="n">
        <v>44805</v>
      </c>
      <c r="E7264" s="0" t="n">
        <v>-0.005</v>
      </c>
      <c r="F7264" s="0" t="n">
        <v>3133109</v>
      </c>
      <c r="G7264" s="151" t="s">
        <v>111</v>
      </c>
      <c r="H7264" s="151" t="s">
        <v>111</v>
      </c>
      <c r="I7264" s="152" t="s">
        <v>112</v>
      </c>
    </row>
    <row r="7265" customFormat="false" ht="12.75" hidden="false" customHeight="false" outlineLevel="0" collapsed="false">
      <c r="A7265" s="0" t="s">
        <v>50</v>
      </c>
      <c r="B7265" s="0" t="s">
        <v>110</v>
      </c>
      <c r="C7265" s="0" t="s">
        <v>108</v>
      </c>
      <c r="D7265" s="116" t="n">
        <v>44805</v>
      </c>
      <c r="E7265" s="0" t="n">
        <v>0.36</v>
      </c>
      <c r="F7265" s="0" t="n">
        <v>3133110</v>
      </c>
      <c r="G7265" s="151" t="s">
        <v>111</v>
      </c>
      <c r="H7265" s="151" t="s">
        <v>111</v>
      </c>
      <c r="I7265" s="152" t="s">
        <v>112</v>
      </c>
    </row>
    <row r="7266" customFormat="false" ht="12.75" hidden="false" customHeight="false" outlineLevel="0" collapsed="false">
      <c r="A7266" s="0" t="s">
        <v>50</v>
      </c>
      <c r="B7266" s="0" t="s">
        <v>113</v>
      </c>
      <c r="C7266" s="0" t="s">
        <v>108</v>
      </c>
      <c r="D7266" s="116" t="n">
        <v>44805</v>
      </c>
      <c r="E7266" s="0" t="n">
        <v>-0.04</v>
      </c>
      <c r="F7266" s="0" t="n">
        <v>3133111</v>
      </c>
      <c r="G7266" s="151" t="s">
        <v>111</v>
      </c>
      <c r="H7266" s="151" t="s">
        <v>111</v>
      </c>
      <c r="I7266" s="152" t="s">
        <v>112</v>
      </c>
    </row>
    <row r="7267" customFormat="false" ht="12.75" hidden="false" customHeight="false" outlineLevel="0" collapsed="false">
      <c r="A7267" s="0" t="s">
        <v>51</v>
      </c>
      <c r="B7267" s="0" t="s">
        <v>110</v>
      </c>
      <c r="C7267" s="0" t="s">
        <v>108</v>
      </c>
      <c r="D7267" s="116" t="n">
        <v>44805</v>
      </c>
      <c r="E7267" s="0" t="n">
        <v>0.36</v>
      </c>
      <c r="F7267" s="0" t="n">
        <v>3133112</v>
      </c>
      <c r="G7267" s="151" t="s">
        <v>111</v>
      </c>
      <c r="H7267" s="151" t="s">
        <v>111</v>
      </c>
      <c r="I7267" s="152" t="s">
        <v>112</v>
      </c>
    </row>
    <row r="7268" customFormat="false" ht="12.75" hidden="false" customHeight="false" outlineLevel="0" collapsed="false">
      <c r="A7268" s="0" t="s">
        <v>51</v>
      </c>
      <c r="B7268" s="0" t="s">
        <v>113</v>
      </c>
      <c r="C7268" s="0" t="s">
        <v>108</v>
      </c>
      <c r="D7268" s="116" t="n">
        <v>44805</v>
      </c>
      <c r="E7268" s="0" t="n">
        <v>0.01</v>
      </c>
      <c r="F7268" s="0" t="n">
        <v>3133113</v>
      </c>
      <c r="G7268" s="151" t="s">
        <v>111</v>
      </c>
      <c r="H7268" s="151" t="s">
        <v>111</v>
      </c>
      <c r="I7268" s="152" t="s">
        <v>112</v>
      </c>
    </row>
    <row r="7269" customFormat="false" ht="12.75" hidden="false" customHeight="false" outlineLevel="0" collapsed="false">
      <c r="A7269" s="0" t="s">
        <v>52</v>
      </c>
      <c r="B7269" s="0" t="s">
        <v>110</v>
      </c>
      <c r="C7269" s="0" t="s">
        <v>108</v>
      </c>
      <c r="D7269" s="116" t="n">
        <v>44805</v>
      </c>
      <c r="E7269" s="0" t="n">
        <v>0.36</v>
      </c>
      <c r="F7269" s="0" t="n">
        <v>3133114</v>
      </c>
      <c r="G7269" s="151" t="s">
        <v>111</v>
      </c>
      <c r="H7269" s="151" t="s">
        <v>111</v>
      </c>
      <c r="I7269" s="152" t="s">
        <v>112</v>
      </c>
    </row>
    <row r="7270" customFormat="false" ht="12.75" hidden="false" customHeight="false" outlineLevel="0" collapsed="false">
      <c r="A7270" s="0" t="s">
        <v>52</v>
      </c>
      <c r="B7270" s="0" t="s">
        <v>113</v>
      </c>
      <c r="C7270" s="0" t="s">
        <v>108</v>
      </c>
      <c r="D7270" s="116" t="n">
        <v>44805</v>
      </c>
      <c r="E7270" s="0" t="n">
        <v>-0.02</v>
      </c>
      <c r="F7270" s="0" t="n">
        <v>3133115</v>
      </c>
      <c r="G7270" s="151" t="s">
        <v>111</v>
      </c>
      <c r="H7270" s="151" t="s">
        <v>111</v>
      </c>
      <c r="I7270" s="152" t="s">
        <v>112</v>
      </c>
    </row>
    <row r="7271" customFormat="false" ht="12.75" hidden="false" customHeight="false" outlineLevel="0" collapsed="false">
      <c r="A7271" s="0" t="s">
        <v>17</v>
      </c>
      <c r="B7271" s="0" t="s">
        <v>110</v>
      </c>
      <c r="C7271" s="0" t="s">
        <v>108</v>
      </c>
      <c r="D7271" s="116" t="n">
        <v>44805</v>
      </c>
      <c r="E7271" s="0" t="n">
        <v>0</v>
      </c>
      <c r="F7271" s="0" t="n">
        <v>3133116</v>
      </c>
      <c r="G7271" s="151" t="s">
        <v>111</v>
      </c>
      <c r="H7271" s="151" t="s">
        <v>111</v>
      </c>
      <c r="I7271" s="152" t="s">
        <v>112</v>
      </c>
    </row>
    <row r="7272" customFormat="false" ht="12.75" hidden="false" customHeight="false" outlineLevel="0" collapsed="false">
      <c r="A7272" s="0" t="s">
        <v>17</v>
      </c>
      <c r="B7272" s="0" t="s">
        <v>113</v>
      </c>
      <c r="C7272" s="0" t="s">
        <v>108</v>
      </c>
      <c r="D7272" s="116" t="n">
        <v>44805</v>
      </c>
      <c r="E7272" s="0" t="n">
        <v>0</v>
      </c>
      <c r="F7272" s="0" t="n">
        <v>3133117</v>
      </c>
      <c r="G7272" s="151" t="s">
        <v>111</v>
      </c>
      <c r="H7272" s="151" t="s">
        <v>111</v>
      </c>
      <c r="I7272" s="152" t="s">
        <v>112</v>
      </c>
    </row>
    <row r="7273" customFormat="false" ht="12.75" hidden="false" customHeight="false" outlineLevel="0" collapsed="false">
      <c r="A7273" s="0" t="s">
        <v>18</v>
      </c>
      <c r="B7273" s="0" t="s">
        <v>110</v>
      </c>
      <c r="C7273" s="0" t="s">
        <v>108</v>
      </c>
      <c r="D7273" s="116" t="n">
        <v>44805</v>
      </c>
      <c r="E7273" s="0" t="n">
        <v>0</v>
      </c>
      <c r="F7273" s="0" t="n">
        <v>3133118</v>
      </c>
      <c r="G7273" s="151" t="s">
        <v>111</v>
      </c>
      <c r="H7273" s="151" t="s">
        <v>111</v>
      </c>
      <c r="I7273" s="152" t="s">
        <v>112</v>
      </c>
    </row>
    <row r="7274" customFormat="false" ht="12.75" hidden="false" customHeight="false" outlineLevel="0" collapsed="false">
      <c r="A7274" s="0" t="s">
        <v>18</v>
      </c>
      <c r="B7274" s="0" t="s">
        <v>113</v>
      </c>
      <c r="C7274" s="0" t="s">
        <v>108</v>
      </c>
      <c r="D7274" s="116" t="n">
        <v>44805</v>
      </c>
      <c r="E7274" s="0" t="n">
        <v>0</v>
      </c>
      <c r="F7274" s="0" t="n">
        <v>3133119</v>
      </c>
      <c r="G7274" s="151" t="s">
        <v>111</v>
      </c>
      <c r="H7274" s="151" t="s">
        <v>111</v>
      </c>
      <c r="I7274" s="152" t="s">
        <v>112</v>
      </c>
    </row>
    <row r="7275" customFormat="false" ht="12.75" hidden="false" customHeight="false" outlineLevel="0" collapsed="false">
      <c r="A7275" s="0" t="s">
        <v>19</v>
      </c>
      <c r="B7275" s="0" t="s">
        <v>110</v>
      </c>
      <c r="C7275" s="0" t="s">
        <v>108</v>
      </c>
      <c r="D7275" s="116" t="n">
        <v>44805</v>
      </c>
      <c r="E7275" s="0" t="n">
        <v>0</v>
      </c>
      <c r="F7275" s="0" t="n">
        <v>3133120</v>
      </c>
      <c r="G7275" s="151" t="s">
        <v>111</v>
      </c>
      <c r="H7275" s="151" t="s">
        <v>111</v>
      </c>
      <c r="I7275" s="152" t="s">
        <v>112</v>
      </c>
    </row>
    <row r="7276" customFormat="false" ht="12.75" hidden="false" customHeight="false" outlineLevel="0" collapsed="false">
      <c r="A7276" s="0" t="s">
        <v>19</v>
      </c>
      <c r="B7276" s="0" t="s">
        <v>113</v>
      </c>
      <c r="C7276" s="0" t="s">
        <v>108</v>
      </c>
      <c r="D7276" s="116" t="n">
        <v>44805</v>
      </c>
      <c r="E7276" s="0" t="n">
        <v>0</v>
      </c>
      <c r="F7276" s="0" t="n">
        <v>3133121</v>
      </c>
      <c r="G7276" s="151" t="s">
        <v>111</v>
      </c>
      <c r="H7276" s="151" t="s">
        <v>111</v>
      </c>
      <c r="I7276" s="152" t="s">
        <v>112</v>
      </c>
    </row>
    <row r="7277" customFormat="false" ht="12.75" hidden="false" customHeight="false" outlineLevel="0" collapsed="false">
      <c r="A7277" s="0" t="s">
        <v>21</v>
      </c>
      <c r="B7277" s="0" t="s">
        <v>110</v>
      </c>
      <c r="C7277" s="0" t="s">
        <v>108</v>
      </c>
      <c r="D7277" s="116" t="n">
        <v>44805</v>
      </c>
      <c r="E7277" s="0" t="n">
        <v>0</v>
      </c>
      <c r="F7277" s="0" t="n">
        <v>3133122</v>
      </c>
      <c r="G7277" s="151" t="s">
        <v>111</v>
      </c>
      <c r="H7277" s="151" t="s">
        <v>111</v>
      </c>
      <c r="I7277" s="152" t="s">
        <v>112</v>
      </c>
    </row>
    <row r="7278" customFormat="false" ht="12.75" hidden="false" customHeight="false" outlineLevel="0" collapsed="false">
      <c r="A7278" s="0" t="s">
        <v>21</v>
      </c>
      <c r="B7278" s="0" t="s">
        <v>113</v>
      </c>
      <c r="C7278" s="0" t="s">
        <v>108</v>
      </c>
      <c r="D7278" s="116" t="n">
        <v>44805</v>
      </c>
      <c r="E7278" s="0" t="n">
        <v>0</v>
      </c>
      <c r="F7278" s="0" t="n">
        <v>3133123</v>
      </c>
      <c r="G7278" s="151" t="s">
        <v>111</v>
      </c>
      <c r="H7278" s="151" t="s">
        <v>111</v>
      </c>
      <c r="I7278" s="152" t="s">
        <v>112</v>
      </c>
    </row>
    <row r="7279" customFormat="false" ht="12.75" hidden="false" customHeight="false" outlineLevel="0" collapsed="false">
      <c r="A7279" s="0" t="s">
        <v>73</v>
      </c>
      <c r="B7279" s="0" t="s">
        <v>80</v>
      </c>
      <c r="C7279" s="0" t="s">
        <v>108</v>
      </c>
      <c r="D7279" s="116" t="n">
        <v>44805</v>
      </c>
      <c r="E7279" s="0" t="n">
        <v>-0.005</v>
      </c>
      <c r="F7279" s="0" t="n">
        <v>3133124</v>
      </c>
      <c r="G7279" s="151" t="s">
        <v>111</v>
      </c>
      <c r="H7279" s="151" t="s">
        <v>111</v>
      </c>
      <c r="I7279" s="152" t="s">
        <v>112</v>
      </c>
    </row>
    <row r="7280" customFormat="false" ht="12.75" hidden="false" customHeight="false" outlineLevel="0" collapsed="false">
      <c r="A7280" s="0" t="s">
        <v>74</v>
      </c>
      <c r="B7280" s="0" t="s">
        <v>80</v>
      </c>
      <c r="C7280" s="0" t="s">
        <v>108</v>
      </c>
      <c r="D7280" s="116" t="n">
        <v>44805</v>
      </c>
      <c r="E7280" s="0" t="n">
        <v>0.01</v>
      </c>
      <c r="F7280" s="0" t="n">
        <v>3133125</v>
      </c>
      <c r="G7280" s="151" t="s">
        <v>111</v>
      </c>
      <c r="H7280" s="151" t="s">
        <v>111</v>
      </c>
      <c r="I7280" s="152" t="s">
        <v>112</v>
      </c>
    </row>
    <row r="7281" customFormat="false" ht="12.75" hidden="false" customHeight="false" outlineLevel="0" collapsed="false">
      <c r="A7281" s="0" t="s">
        <v>75</v>
      </c>
      <c r="B7281" s="0" t="s">
        <v>80</v>
      </c>
      <c r="C7281" s="0" t="s">
        <v>108</v>
      </c>
      <c r="D7281" s="116" t="n">
        <v>44805</v>
      </c>
      <c r="E7281" s="0" t="n">
        <v>-0.02</v>
      </c>
      <c r="F7281" s="0" t="n">
        <v>3133126</v>
      </c>
      <c r="G7281" s="151" t="s">
        <v>111</v>
      </c>
      <c r="H7281" s="151" t="s">
        <v>111</v>
      </c>
      <c r="I7281" s="152" t="s">
        <v>112</v>
      </c>
    </row>
    <row r="7282" customFormat="false" ht="12.75" hidden="false" customHeight="false" outlineLevel="0" collapsed="false">
      <c r="A7282" s="0" t="s">
        <v>76</v>
      </c>
      <c r="B7282" s="0" t="s">
        <v>80</v>
      </c>
      <c r="C7282" s="0" t="s">
        <v>108</v>
      </c>
      <c r="D7282" s="116" t="n">
        <v>44805</v>
      </c>
      <c r="E7282" s="0" t="n">
        <v>0.01</v>
      </c>
      <c r="F7282" s="0" t="n">
        <v>3133127</v>
      </c>
      <c r="G7282" s="151" t="s">
        <v>111</v>
      </c>
      <c r="H7282" s="151" t="s">
        <v>111</v>
      </c>
      <c r="I7282" s="152" t="s">
        <v>112</v>
      </c>
    </row>
    <row r="7283" customFormat="false" ht="12.75" hidden="false" customHeight="false" outlineLevel="0" collapsed="false">
      <c r="A7283" s="0" t="s">
        <v>72</v>
      </c>
      <c r="B7283" s="0" t="s">
        <v>80</v>
      </c>
      <c r="C7283" s="0" t="s">
        <v>108</v>
      </c>
      <c r="D7283" s="116" t="n">
        <v>44805</v>
      </c>
      <c r="E7283" s="158" t="n">
        <v>44835</v>
      </c>
      <c r="F7283" s="0" t="n">
        <v>2756535</v>
      </c>
      <c r="G7283" s="151" t="s">
        <v>111</v>
      </c>
      <c r="H7283" s="151" t="s">
        <v>111</v>
      </c>
      <c r="I7283" s="152" t="s">
        <v>109</v>
      </c>
    </row>
    <row r="7284" customFormat="false" ht="12.75" hidden="false" customHeight="false" outlineLevel="0" collapsed="false">
      <c r="A7284" s="0" t="s">
        <v>59</v>
      </c>
      <c r="B7284" s="0" t="s">
        <v>110</v>
      </c>
      <c r="C7284" s="0" t="s">
        <v>108</v>
      </c>
      <c r="D7284" s="116" t="n">
        <v>44835</v>
      </c>
      <c r="E7284" s="0" t="n">
        <v>0.4</v>
      </c>
      <c r="F7284" s="0" t="n">
        <v>3133100</v>
      </c>
      <c r="G7284" s="151" t="s">
        <v>111</v>
      </c>
      <c r="H7284" s="151" t="s">
        <v>111</v>
      </c>
      <c r="I7284" s="152" t="s">
        <v>112</v>
      </c>
    </row>
    <row r="7285" customFormat="false" ht="12.75" hidden="false" customHeight="false" outlineLevel="0" collapsed="false">
      <c r="A7285" s="0" t="s">
        <v>59</v>
      </c>
      <c r="B7285" s="0" t="s">
        <v>113</v>
      </c>
      <c r="C7285" s="0" t="s">
        <v>108</v>
      </c>
      <c r="D7285" s="116" t="n">
        <v>44835</v>
      </c>
      <c r="E7285" s="0" t="n">
        <v>0.02</v>
      </c>
      <c r="F7285" s="0" t="n">
        <v>3133101</v>
      </c>
      <c r="G7285" s="151" t="s">
        <v>111</v>
      </c>
      <c r="H7285" s="151" t="s">
        <v>111</v>
      </c>
      <c r="I7285" s="152" t="s">
        <v>112</v>
      </c>
    </row>
    <row r="7286" customFormat="false" ht="12.75" hidden="false" customHeight="false" outlineLevel="0" collapsed="false">
      <c r="A7286" s="0" t="s">
        <v>60</v>
      </c>
      <c r="B7286" s="0" t="s">
        <v>110</v>
      </c>
      <c r="C7286" s="0" t="s">
        <v>108</v>
      </c>
      <c r="D7286" s="116" t="n">
        <v>44835</v>
      </c>
      <c r="E7286" s="0" t="n">
        <v>0.4</v>
      </c>
      <c r="F7286" s="0" t="n">
        <v>3133102</v>
      </c>
      <c r="G7286" s="151" t="s">
        <v>111</v>
      </c>
      <c r="H7286" s="151" t="s">
        <v>111</v>
      </c>
      <c r="I7286" s="152" t="s">
        <v>112</v>
      </c>
    </row>
    <row r="7287" customFormat="false" ht="12.75" hidden="false" customHeight="false" outlineLevel="0" collapsed="false">
      <c r="A7287" s="0" t="s">
        <v>60</v>
      </c>
      <c r="B7287" s="0" t="s">
        <v>113</v>
      </c>
      <c r="C7287" s="0" t="s">
        <v>108</v>
      </c>
      <c r="D7287" s="116" t="n">
        <v>44835</v>
      </c>
      <c r="E7287" s="0" t="n">
        <v>0.05</v>
      </c>
      <c r="F7287" s="0" t="n">
        <v>3133103</v>
      </c>
      <c r="G7287" s="151" t="s">
        <v>111</v>
      </c>
      <c r="H7287" s="151" t="s">
        <v>111</v>
      </c>
      <c r="I7287" s="152" t="s">
        <v>112</v>
      </c>
    </row>
    <row r="7288" customFormat="false" ht="12.75" hidden="false" customHeight="false" outlineLevel="0" collapsed="false">
      <c r="A7288" s="0" t="s">
        <v>61</v>
      </c>
      <c r="B7288" s="0" t="s">
        <v>110</v>
      </c>
      <c r="C7288" s="0" t="s">
        <v>108</v>
      </c>
      <c r="D7288" s="116" t="n">
        <v>44835</v>
      </c>
      <c r="E7288" s="0" t="n">
        <v>0.4</v>
      </c>
      <c r="F7288" s="0" t="n">
        <v>3133104</v>
      </c>
      <c r="G7288" s="151" t="s">
        <v>111</v>
      </c>
      <c r="H7288" s="151" t="s">
        <v>111</v>
      </c>
      <c r="I7288" s="152" t="s">
        <v>112</v>
      </c>
    </row>
    <row r="7289" customFormat="false" ht="12.75" hidden="false" customHeight="false" outlineLevel="0" collapsed="false">
      <c r="A7289" s="0" t="s">
        <v>61</v>
      </c>
      <c r="B7289" s="0" t="s">
        <v>113</v>
      </c>
      <c r="C7289" s="0" t="s">
        <v>108</v>
      </c>
      <c r="D7289" s="116" t="n">
        <v>44835</v>
      </c>
      <c r="E7289" s="0" t="n">
        <v>0.02</v>
      </c>
      <c r="F7289" s="0" t="n">
        <v>3133105</v>
      </c>
      <c r="G7289" s="151" t="s">
        <v>111</v>
      </c>
      <c r="H7289" s="151" t="s">
        <v>111</v>
      </c>
      <c r="I7289" s="152" t="s">
        <v>112</v>
      </c>
    </row>
    <row r="7290" customFormat="false" ht="12.75" hidden="false" customHeight="false" outlineLevel="0" collapsed="false">
      <c r="A7290" s="0" t="s">
        <v>62</v>
      </c>
      <c r="B7290" s="0" t="s">
        <v>110</v>
      </c>
      <c r="C7290" s="0" t="s">
        <v>108</v>
      </c>
      <c r="D7290" s="116" t="n">
        <v>44835</v>
      </c>
      <c r="E7290" s="0" t="n">
        <v>0.4</v>
      </c>
      <c r="F7290" s="0" t="n">
        <v>3133106</v>
      </c>
      <c r="G7290" s="151" t="s">
        <v>111</v>
      </c>
      <c r="H7290" s="151" t="s">
        <v>111</v>
      </c>
      <c r="I7290" s="152" t="s">
        <v>112</v>
      </c>
    </row>
    <row r="7291" customFormat="false" ht="12.75" hidden="false" customHeight="false" outlineLevel="0" collapsed="false">
      <c r="A7291" s="0" t="s">
        <v>62</v>
      </c>
      <c r="B7291" s="0" t="s">
        <v>113</v>
      </c>
      <c r="C7291" s="0" t="s">
        <v>108</v>
      </c>
      <c r="D7291" s="116" t="n">
        <v>44835</v>
      </c>
      <c r="E7291" s="0" t="n">
        <v>0.05</v>
      </c>
      <c r="F7291" s="0" t="n">
        <v>3133107</v>
      </c>
      <c r="G7291" s="151" t="s">
        <v>111</v>
      </c>
      <c r="H7291" s="151" t="s">
        <v>111</v>
      </c>
      <c r="I7291" s="152" t="s">
        <v>112</v>
      </c>
    </row>
    <row r="7292" customFormat="false" ht="12.75" hidden="false" customHeight="false" outlineLevel="0" collapsed="false">
      <c r="A7292" s="0" t="s">
        <v>49</v>
      </c>
      <c r="B7292" s="0" t="s">
        <v>110</v>
      </c>
      <c r="C7292" s="0" t="s">
        <v>108</v>
      </c>
      <c r="D7292" s="116" t="n">
        <v>44835</v>
      </c>
      <c r="E7292" s="0" t="n">
        <v>0.36</v>
      </c>
      <c r="F7292" s="0" t="n">
        <v>3133108</v>
      </c>
      <c r="G7292" s="151" t="s">
        <v>111</v>
      </c>
      <c r="H7292" s="151" t="s">
        <v>111</v>
      </c>
      <c r="I7292" s="152" t="s">
        <v>112</v>
      </c>
    </row>
    <row r="7293" customFormat="false" ht="12.75" hidden="false" customHeight="false" outlineLevel="0" collapsed="false">
      <c r="A7293" s="0" t="s">
        <v>49</v>
      </c>
      <c r="B7293" s="0" t="s">
        <v>113</v>
      </c>
      <c r="C7293" s="0" t="s">
        <v>108</v>
      </c>
      <c r="D7293" s="116" t="n">
        <v>44835</v>
      </c>
      <c r="E7293" s="0" t="n">
        <v>-0.005</v>
      </c>
      <c r="F7293" s="0" t="n">
        <v>3133109</v>
      </c>
      <c r="G7293" s="151" t="s">
        <v>111</v>
      </c>
      <c r="H7293" s="151" t="s">
        <v>111</v>
      </c>
      <c r="I7293" s="152" t="s">
        <v>112</v>
      </c>
    </row>
    <row r="7294" customFormat="false" ht="12.75" hidden="false" customHeight="false" outlineLevel="0" collapsed="false">
      <c r="A7294" s="0" t="s">
        <v>50</v>
      </c>
      <c r="B7294" s="0" t="s">
        <v>110</v>
      </c>
      <c r="C7294" s="0" t="s">
        <v>108</v>
      </c>
      <c r="D7294" s="116" t="n">
        <v>44835</v>
      </c>
      <c r="E7294" s="0" t="n">
        <v>0.4</v>
      </c>
      <c r="F7294" s="0" t="n">
        <v>3133110</v>
      </c>
      <c r="G7294" s="151" t="s">
        <v>111</v>
      </c>
      <c r="H7294" s="151" t="s">
        <v>111</v>
      </c>
      <c r="I7294" s="152" t="s">
        <v>112</v>
      </c>
    </row>
    <row r="7295" customFormat="false" ht="12.75" hidden="false" customHeight="false" outlineLevel="0" collapsed="false">
      <c r="A7295" s="0" t="s">
        <v>50</v>
      </c>
      <c r="B7295" s="0" t="s">
        <v>113</v>
      </c>
      <c r="C7295" s="0" t="s">
        <v>108</v>
      </c>
      <c r="D7295" s="116" t="n">
        <v>44835</v>
      </c>
      <c r="E7295" s="0" t="n">
        <v>-0.085</v>
      </c>
      <c r="F7295" s="0" t="n">
        <v>3133111</v>
      </c>
      <c r="G7295" s="151" t="s">
        <v>111</v>
      </c>
      <c r="H7295" s="151" t="s">
        <v>111</v>
      </c>
      <c r="I7295" s="152" t="s">
        <v>112</v>
      </c>
    </row>
    <row r="7296" customFormat="false" ht="12.75" hidden="false" customHeight="false" outlineLevel="0" collapsed="false">
      <c r="A7296" s="0" t="s">
        <v>51</v>
      </c>
      <c r="B7296" s="0" t="s">
        <v>110</v>
      </c>
      <c r="C7296" s="0" t="s">
        <v>108</v>
      </c>
      <c r="D7296" s="116" t="n">
        <v>44835</v>
      </c>
      <c r="E7296" s="0" t="n">
        <v>0.4</v>
      </c>
      <c r="F7296" s="0" t="n">
        <v>3133112</v>
      </c>
      <c r="G7296" s="151" t="s">
        <v>111</v>
      </c>
      <c r="H7296" s="151" t="s">
        <v>111</v>
      </c>
      <c r="I7296" s="152" t="s">
        <v>112</v>
      </c>
    </row>
    <row r="7297" customFormat="false" ht="12.75" hidden="false" customHeight="false" outlineLevel="0" collapsed="false">
      <c r="A7297" s="0" t="s">
        <v>51</v>
      </c>
      <c r="B7297" s="0" t="s">
        <v>113</v>
      </c>
      <c r="C7297" s="0" t="s">
        <v>108</v>
      </c>
      <c r="D7297" s="116" t="n">
        <v>44835</v>
      </c>
      <c r="E7297" s="0" t="n">
        <v>0.01</v>
      </c>
      <c r="F7297" s="0" t="n">
        <v>3133113</v>
      </c>
      <c r="G7297" s="151" t="s">
        <v>111</v>
      </c>
      <c r="H7297" s="151" t="s">
        <v>111</v>
      </c>
      <c r="I7297" s="152" t="s">
        <v>112</v>
      </c>
    </row>
    <row r="7298" customFormat="false" ht="12.75" hidden="false" customHeight="false" outlineLevel="0" collapsed="false">
      <c r="A7298" s="0" t="s">
        <v>52</v>
      </c>
      <c r="B7298" s="0" t="s">
        <v>110</v>
      </c>
      <c r="C7298" s="0" t="s">
        <v>108</v>
      </c>
      <c r="D7298" s="116" t="n">
        <v>44835</v>
      </c>
      <c r="E7298" s="0" t="n">
        <v>0.4</v>
      </c>
      <c r="F7298" s="0" t="n">
        <v>3133114</v>
      </c>
      <c r="G7298" s="151" t="s">
        <v>111</v>
      </c>
      <c r="H7298" s="151" t="s">
        <v>111</v>
      </c>
      <c r="I7298" s="152" t="s">
        <v>112</v>
      </c>
    </row>
    <row r="7299" customFormat="false" ht="12.75" hidden="false" customHeight="false" outlineLevel="0" collapsed="false">
      <c r="A7299" s="0" t="s">
        <v>52</v>
      </c>
      <c r="B7299" s="0" t="s">
        <v>113</v>
      </c>
      <c r="C7299" s="0" t="s">
        <v>108</v>
      </c>
      <c r="D7299" s="116" t="n">
        <v>44835</v>
      </c>
      <c r="E7299" s="0" t="n">
        <v>-0.055</v>
      </c>
      <c r="F7299" s="0" t="n">
        <v>3133115</v>
      </c>
      <c r="G7299" s="151" t="s">
        <v>111</v>
      </c>
      <c r="H7299" s="151" t="s">
        <v>111</v>
      </c>
      <c r="I7299" s="152" t="s">
        <v>112</v>
      </c>
    </row>
    <row r="7300" customFormat="false" ht="12.75" hidden="false" customHeight="false" outlineLevel="0" collapsed="false">
      <c r="A7300" s="0" t="s">
        <v>17</v>
      </c>
      <c r="B7300" s="0" t="s">
        <v>110</v>
      </c>
      <c r="C7300" s="0" t="s">
        <v>108</v>
      </c>
      <c r="D7300" s="116" t="n">
        <v>44835</v>
      </c>
      <c r="E7300" s="0" t="n">
        <v>0</v>
      </c>
      <c r="F7300" s="0" t="n">
        <v>3133116</v>
      </c>
      <c r="G7300" s="151" t="s">
        <v>111</v>
      </c>
      <c r="H7300" s="151" t="s">
        <v>111</v>
      </c>
      <c r="I7300" s="152" t="s">
        <v>112</v>
      </c>
    </row>
    <row r="7301" customFormat="false" ht="12.75" hidden="false" customHeight="false" outlineLevel="0" collapsed="false">
      <c r="A7301" s="0" t="s">
        <v>17</v>
      </c>
      <c r="B7301" s="0" t="s">
        <v>113</v>
      </c>
      <c r="C7301" s="0" t="s">
        <v>108</v>
      </c>
      <c r="D7301" s="116" t="n">
        <v>44835</v>
      </c>
      <c r="E7301" s="0" t="n">
        <v>0</v>
      </c>
      <c r="F7301" s="0" t="n">
        <v>3133117</v>
      </c>
      <c r="G7301" s="151" t="s">
        <v>111</v>
      </c>
      <c r="H7301" s="151" t="s">
        <v>111</v>
      </c>
      <c r="I7301" s="152" t="s">
        <v>112</v>
      </c>
    </row>
    <row r="7302" customFormat="false" ht="12.75" hidden="false" customHeight="false" outlineLevel="0" collapsed="false">
      <c r="A7302" s="0" t="s">
        <v>18</v>
      </c>
      <c r="B7302" s="0" t="s">
        <v>110</v>
      </c>
      <c r="C7302" s="0" t="s">
        <v>108</v>
      </c>
      <c r="D7302" s="116" t="n">
        <v>44835</v>
      </c>
      <c r="E7302" s="0" t="n">
        <v>0</v>
      </c>
      <c r="F7302" s="0" t="n">
        <v>3133118</v>
      </c>
      <c r="G7302" s="151" t="s">
        <v>111</v>
      </c>
      <c r="H7302" s="151" t="s">
        <v>111</v>
      </c>
      <c r="I7302" s="152" t="s">
        <v>112</v>
      </c>
    </row>
    <row r="7303" customFormat="false" ht="12.75" hidden="false" customHeight="false" outlineLevel="0" collapsed="false">
      <c r="A7303" s="0" t="s">
        <v>18</v>
      </c>
      <c r="B7303" s="0" t="s">
        <v>113</v>
      </c>
      <c r="C7303" s="0" t="s">
        <v>108</v>
      </c>
      <c r="D7303" s="116" t="n">
        <v>44835</v>
      </c>
      <c r="E7303" s="0" t="n">
        <v>0</v>
      </c>
      <c r="F7303" s="0" t="n">
        <v>3133119</v>
      </c>
      <c r="G7303" s="151" t="s">
        <v>111</v>
      </c>
      <c r="H7303" s="151" t="s">
        <v>111</v>
      </c>
      <c r="I7303" s="152" t="s">
        <v>112</v>
      </c>
    </row>
    <row r="7304" customFormat="false" ht="12.75" hidden="false" customHeight="false" outlineLevel="0" collapsed="false">
      <c r="A7304" s="0" t="s">
        <v>19</v>
      </c>
      <c r="B7304" s="0" t="s">
        <v>110</v>
      </c>
      <c r="C7304" s="0" t="s">
        <v>108</v>
      </c>
      <c r="D7304" s="116" t="n">
        <v>44835</v>
      </c>
      <c r="E7304" s="0" t="n">
        <v>0</v>
      </c>
      <c r="F7304" s="0" t="n">
        <v>3133120</v>
      </c>
      <c r="G7304" s="151" t="s">
        <v>111</v>
      </c>
      <c r="H7304" s="151" t="s">
        <v>111</v>
      </c>
      <c r="I7304" s="152" t="s">
        <v>112</v>
      </c>
    </row>
    <row r="7305" customFormat="false" ht="12.75" hidden="false" customHeight="false" outlineLevel="0" collapsed="false">
      <c r="A7305" s="0" t="s">
        <v>19</v>
      </c>
      <c r="B7305" s="0" t="s">
        <v>113</v>
      </c>
      <c r="C7305" s="0" t="s">
        <v>108</v>
      </c>
      <c r="D7305" s="116" t="n">
        <v>44835</v>
      </c>
      <c r="E7305" s="0" t="n">
        <v>0</v>
      </c>
      <c r="F7305" s="0" t="n">
        <v>3133121</v>
      </c>
      <c r="G7305" s="151" t="s">
        <v>111</v>
      </c>
      <c r="H7305" s="151" t="s">
        <v>111</v>
      </c>
      <c r="I7305" s="152" t="s">
        <v>112</v>
      </c>
    </row>
    <row r="7306" customFormat="false" ht="12.75" hidden="false" customHeight="false" outlineLevel="0" collapsed="false">
      <c r="A7306" s="0" t="s">
        <v>21</v>
      </c>
      <c r="B7306" s="0" t="s">
        <v>110</v>
      </c>
      <c r="C7306" s="0" t="s">
        <v>108</v>
      </c>
      <c r="D7306" s="116" t="n">
        <v>44835</v>
      </c>
      <c r="E7306" s="0" t="n">
        <v>0</v>
      </c>
      <c r="F7306" s="0" t="n">
        <v>3133122</v>
      </c>
      <c r="G7306" s="151" t="s">
        <v>111</v>
      </c>
      <c r="H7306" s="151" t="s">
        <v>111</v>
      </c>
      <c r="I7306" s="152" t="s">
        <v>112</v>
      </c>
    </row>
    <row r="7307" customFormat="false" ht="12.75" hidden="false" customHeight="false" outlineLevel="0" collapsed="false">
      <c r="A7307" s="0" t="s">
        <v>21</v>
      </c>
      <c r="B7307" s="0" t="s">
        <v>113</v>
      </c>
      <c r="C7307" s="0" t="s">
        <v>108</v>
      </c>
      <c r="D7307" s="116" t="n">
        <v>44835</v>
      </c>
      <c r="E7307" s="0" t="n">
        <v>0</v>
      </c>
      <c r="F7307" s="0" t="n">
        <v>3133123</v>
      </c>
      <c r="G7307" s="151" t="s">
        <v>111</v>
      </c>
      <c r="H7307" s="151" t="s">
        <v>111</v>
      </c>
      <c r="I7307" s="152" t="s">
        <v>112</v>
      </c>
    </row>
    <row r="7308" customFormat="false" ht="12.75" hidden="false" customHeight="false" outlineLevel="0" collapsed="false">
      <c r="A7308" s="0" t="s">
        <v>73</v>
      </c>
      <c r="B7308" s="0" t="s">
        <v>80</v>
      </c>
      <c r="C7308" s="0" t="s">
        <v>108</v>
      </c>
      <c r="D7308" s="116" t="n">
        <v>44835</v>
      </c>
      <c r="E7308" s="0" t="n">
        <v>-0.005</v>
      </c>
      <c r="F7308" s="0" t="n">
        <v>3133124</v>
      </c>
      <c r="G7308" s="151" t="s">
        <v>111</v>
      </c>
      <c r="H7308" s="151" t="s">
        <v>111</v>
      </c>
      <c r="I7308" s="152" t="s">
        <v>112</v>
      </c>
    </row>
    <row r="7309" customFormat="false" ht="12.75" hidden="false" customHeight="false" outlineLevel="0" collapsed="false">
      <c r="A7309" s="0" t="s">
        <v>74</v>
      </c>
      <c r="B7309" s="0" t="s">
        <v>80</v>
      </c>
      <c r="C7309" s="0" t="s">
        <v>108</v>
      </c>
      <c r="D7309" s="116" t="n">
        <v>44835</v>
      </c>
      <c r="E7309" s="0" t="n">
        <v>0.01</v>
      </c>
      <c r="F7309" s="0" t="n">
        <v>3133125</v>
      </c>
      <c r="G7309" s="151" t="s">
        <v>111</v>
      </c>
      <c r="H7309" s="151" t="s">
        <v>111</v>
      </c>
      <c r="I7309" s="152" t="s">
        <v>112</v>
      </c>
    </row>
    <row r="7310" customFormat="false" ht="12.75" hidden="false" customHeight="false" outlineLevel="0" collapsed="false">
      <c r="A7310" s="0" t="s">
        <v>75</v>
      </c>
      <c r="B7310" s="0" t="s">
        <v>80</v>
      </c>
      <c r="C7310" s="0" t="s">
        <v>108</v>
      </c>
      <c r="D7310" s="116" t="n">
        <v>44835</v>
      </c>
      <c r="E7310" s="0" t="n">
        <v>-0.055</v>
      </c>
      <c r="F7310" s="0" t="n">
        <v>3133126</v>
      </c>
      <c r="G7310" s="151" t="s">
        <v>111</v>
      </c>
      <c r="H7310" s="151" t="s">
        <v>111</v>
      </c>
      <c r="I7310" s="152" t="s">
        <v>112</v>
      </c>
    </row>
    <row r="7311" customFormat="false" ht="12.75" hidden="false" customHeight="false" outlineLevel="0" collapsed="false">
      <c r="A7311" s="0" t="s">
        <v>76</v>
      </c>
      <c r="B7311" s="0" t="s">
        <v>80</v>
      </c>
      <c r="C7311" s="0" t="s">
        <v>108</v>
      </c>
      <c r="D7311" s="116" t="n">
        <v>44835</v>
      </c>
      <c r="E7311" s="0" t="n">
        <v>0.01</v>
      </c>
      <c r="F7311" s="0" t="n">
        <v>3133127</v>
      </c>
      <c r="G7311" s="151" t="s">
        <v>111</v>
      </c>
      <c r="H7311" s="151" t="s">
        <v>111</v>
      </c>
      <c r="I7311" s="152" t="s">
        <v>112</v>
      </c>
    </row>
    <row r="7312" customFormat="false" ht="12.75" hidden="false" customHeight="false" outlineLevel="0" collapsed="false">
      <c r="A7312" s="0" t="s">
        <v>72</v>
      </c>
      <c r="B7312" s="0" t="s">
        <v>80</v>
      </c>
      <c r="C7312" s="0" t="s">
        <v>108</v>
      </c>
      <c r="D7312" s="116" t="n">
        <v>44835</v>
      </c>
      <c r="E7312" s="158" t="n">
        <v>44866</v>
      </c>
      <c r="F7312" s="0" t="n">
        <v>2756513</v>
      </c>
      <c r="G7312" s="151" t="s">
        <v>111</v>
      </c>
      <c r="H7312" s="151" t="s">
        <v>111</v>
      </c>
      <c r="I7312" s="152" t="s">
        <v>109</v>
      </c>
    </row>
    <row r="7313" customFormat="false" ht="12.75" hidden="false" customHeight="false" outlineLevel="0" collapsed="false">
      <c r="A7313" s="0" t="s">
        <v>59</v>
      </c>
      <c r="B7313" s="0" t="s">
        <v>110</v>
      </c>
      <c r="C7313" s="0" t="s">
        <v>108</v>
      </c>
      <c r="D7313" s="116" t="n">
        <v>44866</v>
      </c>
      <c r="E7313" s="0" t="n">
        <v>0.555</v>
      </c>
      <c r="F7313" s="0" t="n">
        <v>3133100</v>
      </c>
      <c r="G7313" s="151" t="s">
        <v>111</v>
      </c>
      <c r="H7313" s="151" t="s">
        <v>111</v>
      </c>
      <c r="I7313" s="152" t="s">
        <v>112</v>
      </c>
    </row>
    <row r="7314" customFormat="false" ht="12.75" hidden="false" customHeight="false" outlineLevel="0" collapsed="false">
      <c r="A7314" s="0" t="s">
        <v>59</v>
      </c>
      <c r="B7314" s="0" t="s">
        <v>113</v>
      </c>
      <c r="C7314" s="0" t="s">
        <v>108</v>
      </c>
      <c r="D7314" s="116" t="n">
        <v>44866</v>
      </c>
      <c r="E7314" s="0" t="n">
        <v>0.05</v>
      </c>
      <c r="F7314" s="0" t="n">
        <v>3133101</v>
      </c>
      <c r="G7314" s="151" t="s">
        <v>111</v>
      </c>
      <c r="H7314" s="151" t="s">
        <v>111</v>
      </c>
      <c r="I7314" s="152" t="s">
        <v>112</v>
      </c>
    </row>
    <row r="7315" customFormat="false" ht="12.75" hidden="false" customHeight="false" outlineLevel="0" collapsed="false">
      <c r="A7315" s="0" t="s">
        <v>60</v>
      </c>
      <c r="B7315" s="0" t="s">
        <v>110</v>
      </c>
      <c r="C7315" s="0" t="s">
        <v>108</v>
      </c>
      <c r="D7315" s="116" t="n">
        <v>44866</v>
      </c>
      <c r="E7315" s="0" t="n">
        <v>0.555</v>
      </c>
      <c r="F7315" s="0" t="n">
        <v>3133102</v>
      </c>
      <c r="G7315" s="151" t="s">
        <v>111</v>
      </c>
      <c r="H7315" s="151" t="s">
        <v>111</v>
      </c>
      <c r="I7315" s="152" t="s">
        <v>112</v>
      </c>
    </row>
    <row r="7316" customFormat="false" ht="12.75" hidden="false" customHeight="false" outlineLevel="0" collapsed="false">
      <c r="A7316" s="0" t="s">
        <v>60</v>
      </c>
      <c r="B7316" s="0" t="s">
        <v>113</v>
      </c>
      <c r="C7316" s="0" t="s">
        <v>108</v>
      </c>
      <c r="D7316" s="116" t="n">
        <v>44866</v>
      </c>
      <c r="E7316" s="0" t="n">
        <v>0.14</v>
      </c>
      <c r="F7316" s="0" t="n">
        <v>3133103</v>
      </c>
      <c r="G7316" s="151" t="s">
        <v>111</v>
      </c>
      <c r="H7316" s="151" t="s">
        <v>111</v>
      </c>
      <c r="I7316" s="152" t="s">
        <v>112</v>
      </c>
    </row>
    <row r="7317" customFormat="false" ht="12.75" hidden="false" customHeight="false" outlineLevel="0" collapsed="false">
      <c r="A7317" s="0" t="s">
        <v>61</v>
      </c>
      <c r="B7317" s="0" t="s">
        <v>110</v>
      </c>
      <c r="C7317" s="0" t="s">
        <v>108</v>
      </c>
      <c r="D7317" s="116" t="n">
        <v>44866</v>
      </c>
      <c r="E7317" s="0" t="n">
        <v>0.555</v>
      </c>
      <c r="F7317" s="0" t="n">
        <v>3133104</v>
      </c>
      <c r="G7317" s="151" t="s">
        <v>111</v>
      </c>
      <c r="H7317" s="151" t="s">
        <v>111</v>
      </c>
      <c r="I7317" s="152" t="s">
        <v>112</v>
      </c>
    </row>
    <row r="7318" customFormat="false" ht="12.75" hidden="false" customHeight="false" outlineLevel="0" collapsed="false">
      <c r="A7318" s="0" t="s">
        <v>61</v>
      </c>
      <c r="B7318" s="0" t="s">
        <v>113</v>
      </c>
      <c r="C7318" s="0" t="s">
        <v>108</v>
      </c>
      <c r="D7318" s="116" t="n">
        <v>44866</v>
      </c>
      <c r="E7318" s="0" t="n">
        <v>0.05</v>
      </c>
      <c r="F7318" s="0" t="n">
        <v>3133105</v>
      </c>
      <c r="G7318" s="151" t="s">
        <v>111</v>
      </c>
      <c r="H7318" s="151" t="s">
        <v>111</v>
      </c>
      <c r="I7318" s="152" t="s">
        <v>112</v>
      </c>
    </row>
    <row r="7319" customFormat="false" ht="12.75" hidden="false" customHeight="false" outlineLevel="0" collapsed="false">
      <c r="A7319" s="0" t="s">
        <v>62</v>
      </c>
      <c r="B7319" s="0" t="s">
        <v>110</v>
      </c>
      <c r="C7319" s="0" t="s">
        <v>108</v>
      </c>
      <c r="D7319" s="116" t="n">
        <v>44866</v>
      </c>
      <c r="E7319" s="0" t="n">
        <v>0.555</v>
      </c>
      <c r="F7319" s="0" t="n">
        <v>3133106</v>
      </c>
      <c r="G7319" s="151" t="s">
        <v>111</v>
      </c>
      <c r="H7319" s="151" t="s">
        <v>111</v>
      </c>
      <c r="I7319" s="152" t="s">
        <v>112</v>
      </c>
    </row>
    <row r="7320" customFormat="false" ht="12.75" hidden="false" customHeight="false" outlineLevel="0" collapsed="false">
      <c r="A7320" s="0" t="s">
        <v>62</v>
      </c>
      <c r="B7320" s="0" t="s">
        <v>113</v>
      </c>
      <c r="C7320" s="0" t="s">
        <v>108</v>
      </c>
      <c r="D7320" s="116" t="n">
        <v>44866</v>
      </c>
      <c r="E7320" s="0" t="n">
        <v>0.14</v>
      </c>
      <c r="F7320" s="0" t="n">
        <v>3133107</v>
      </c>
      <c r="G7320" s="151" t="s">
        <v>111</v>
      </c>
      <c r="H7320" s="151" t="s">
        <v>111</v>
      </c>
      <c r="I7320" s="152" t="s">
        <v>112</v>
      </c>
    </row>
    <row r="7321" customFormat="false" ht="12.75" hidden="false" customHeight="false" outlineLevel="0" collapsed="false">
      <c r="A7321" s="0" t="s">
        <v>49</v>
      </c>
      <c r="B7321" s="0" t="s">
        <v>110</v>
      </c>
      <c r="C7321" s="0" t="s">
        <v>108</v>
      </c>
      <c r="D7321" s="116" t="n">
        <v>44866</v>
      </c>
      <c r="E7321" s="0" t="n">
        <v>0.46</v>
      </c>
      <c r="F7321" s="0" t="n">
        <v>3133108</v>
      </c>
      <c r="G7321" s="151" t="s">
        <v>111</v>
      </c>
      <c r="H7321" s="151" t="s">
        <v>111</v>
      </c>
      <c r="I7321" s="152" t="s">
        <v>112</v>
      </c>
    </row>
    <row r="7322" customFormat="false" ht="12.75" hidden="false" customHeight="false" outlineLevel="0" collapsed="false">
      <c r="A7322" s="0" t="s">
        <v>49</v>
      </c>
      <c r="B7322" s="0" t="s">
        <v>113</v>
      </c>
      <c r="C7322" s="0" t="s">
        <v>108</v>
      </c>
      <c r="D7322" s="116" t="n">
        <v>44866</v>
      </c>
      <c r="E7322" s="0" t="n">
        <v>0.05</v>
      </c>
      <c r="F7322" s="0" t="n">
        <v>3133109</v>
      </c>
      <c r="G7322" s="151" t="s">
        <v>111</v>
      </c>
      <c r="H7322" s="151" t="s">
        <v>111</v>
      </c>
      <c r="I7322" s="152" t="s">
        <v>112</v>
      </c>
    </row>
    <row r="7323" customFormat="false" ht="12.75" hidden="false" customHeight="false" outlineLevel="0" collapsed="false">
      <c r="A7323" s="0" t="s">
        <v>50</v>
      </c>
      <c r="B7323" s="0" t="s">
        <v>110</v>
      </c>
      <c r="C7323" s="0" t="s">
        <v>108</v>
      </c>
      <c r="D7323" s="116" t="n">
        <v>44866</v>
      </c>
      <c r="E7323" s="0" t="n">
        <v>0.7</v>
      </c>
      <c r="F7323" s="0" t="n">
        <v>3133110</v>
      </c>
      <c r="G7323" s="151" t="s">
        <v>111</v>
      </c>
      <c r="H7323" s="151" t="s">
        <v>111</v>
      </c>
      <c r="I7323" s="152" t="s">
        <v>112</v>
      </c>
    </row>
    <row r="7324" customFormat="false" ht="12.75" hidden="false" customHeight="false" outlineLevel="0" collapsed="false">
      <c r="A7324" s="0" t="s">
        <v>50</v>
      </c>
      <c r="B7324" s="0" t="s">
        <v>113</v>
      </c>
      <c r="C7324" s="0" t="s">
        <v>108</v>
      </c>
      <c r="D7324" s="116" t="n">
        <v>44866</v>
      </c>
      <c r="E7324" s="0" t="n">
        <v>-0.17</v>
      </c>
      <c r="F7324" s="0" t="n">
        <v>3133111</v>
      </c>
      <c r="G7324" s="151" t="s">
        <v>111</v>
      </c>
      <c r="H7324" s="151" t="s">
        <v>111</v>
      </c>
      <c r="I7324" s="152" t="s">
        <v>112</v>
      </c>
    </row>
    <row r="7325" customFormat="false" ht="12.75" hidden="false" customHeight="false" outlineLevel="0" collapsed="false">
      <c r="A7325" s="0" t="s">
        <v>51</v>
      </c>
      <c r="B7325" s="0" t="s">
        <v>110</v>
      </c>
      <c r="C7325" s="0" t="s">
        <v>108</v>
      </c>
      <c r="D7325" s="116" t="n">
        <v>44866</v>
      </c>
      <c r="E7325" s="0" t="n">
        <v>0.7</v>
      </c>
      <c r="F7325" s="0" t="n">
        <v>3133112</v>
      </c>
      <c r="G7325" s="151" t="s">
        <v>111</v>
      </c>
      <c r="H7325" s="151" t="s">
        <v>111</v>
      </c>
      <c r="I7325" s="152" t="s">
        <v>112</v>
      </c>
    </row>
    <row r="7326" customFormat="false" ht="12.75" hidden="false" customHeight="false" outlineLevel="0" collapsed="false">
      <c r="A7326" s="0" t="s">
        <v>51</v>
      </c>
      <c r="B7326" s="0" t="s">
        <v>113</v>
      </c>
      <c r="C7326" s="0" t="s">
        <v>108</v>
      </c>
      <c r="D7326" s="116" t="n">
        <v>44866</v>
      </c>
      <c r="E7326" s="0" t="n">
        <v>0.055</v>
      </c>
      <c r="F7326" s="0" t="n">
        <v>3133113</v>
      </c>
      <c r="G7326" s="151" t="s">
        <v>111</v>
      </c>
      <c r="H7326" s="151" t="s">
        <v>111</v>
      </c>
      <c r="I7326" s="152" t="s">
        <v>112</v>
      </c>
    </row>
    <row r="7327" customFormat="false" ht="12.75" hidden="false" customHeight="false" outlineLevel="0" collapsed="false">
      <c r="A7327" s="0" t="s">
        <v>52</v>
      </c>
      <c r="B7327" s="0" t="s">
        <v>110</v>
      </c>
      <c r="C7327" s="0" t="s">
        <v>108</v>
      </c>
      <c r="D7327" s="116" t="n">
        <v>44866</v>
      </c>
      <c r="E7327" s="0" t="n">
        <v>0.7</v>
      </c>
      <c r="F7327" s="0" t="n">
        <v>3133114</v>
      </c>
      <c r="G7327" s="151" t="s">
        <v>111</v>
      </c>
      <c r="H7327" s="151" t="s">
        <v>111</v>
      </c>
      <c r="I7327" s="152" t="s">
        <v>112</v>
      </c>
    </row>
    <row r="7328" customFormat="false" ht="12.75" hidden="false" customHeight="false" outlineLevel="0" collapsed="false">
      <c r="A7328" s="0" t="s">
        <v>52</v>
      </c>
      <c r="B7328" s="0" t="s">
        <v>113</v>
      </c>
      <c r="C7328" s="0" t="s">
        <v>108</v>
      </c>
      <c r="D7328" s="116" t="n">
        <v>44866</v>
      </c>
      <c r="E7328" s="0" t="n">
        <v>-0.05</v>
      </c>
      <c r="F7328" s="0" t="n">
        <v>3133115</v>
      </c>
      <c r="G7328" s="151" t="s">
        <v>111</v>
      </c>
      <c r="H7328" s="151" t="s">
        <v>111</v>
      </c>
      <c r="I7328" s="152" t="s">
        <v>112</v>
      </c>
    </row>
    <row r="7329" customFormat="false" ht="12.75" hidden="false" customHeight="false" outlineLevel="0" collapsed="false">
      <c r="A7329" s="0" t="s">
        <v>17</v>
      </c>
      <c r="B7329" s="0" t="s">
        <v>110</v>
      </c>
      <c r="C7329" s="0" t="s">
        <v>108</v>
      </c>
      <c r="D7329" s="116" t="n">
        <v>44866</v>
      </c>
      <c r="E7329" s="0" t="n">
        <v>0</v>
      </c>
      <c r="F7329" s="0" t="n">
        <v>3133116</v>
      </c>
      <c r="G7329" s="151" t="s">
        <v>111</v>
      </c>
      <c r="H7329" s="151" t="s">
        <v>111</v>
      </c>
      <c r="I7329" s="152" t="s">
        <v>112</v>
      </c>
    </row>
    <row r="7330" customFormat="false" ht="12.75" hidden="false" customHeight="false" outlineLevel="0" collapsed="false">
      <c r="A7330" s="0" t="s">
        <v>17</v>
      </c>
      <c r="B7330" s="0" t="s">
        <v>113</v>
      </c>
      <c r="C7330" s="0" t="s">
        <v>108</v>
      </c>
      <c r="D7330" s="116" t="n">
        <v>44866</v>
      </c>
      <c r="E7330" s="0" t="n">
        <v>0</v>
      </c>
      <c r="F7330" s="0" t="n">
        <v>3133117</v>
      </c>
      <c r="G7330" s="151" t="s">
        <v>111</v>
      </c>
      <c r="H7330" s="151" t="s">
        <v>111</v>
      </c>
      <c r="I7330" s="152" t="s">
        <v>112</v>
      </c>
    </row>
    <row r="7331" customFormat="false" ht="12.75" hidden="false" customHeight="false" outlineLevel="0" collapsed="false">
      <c r="A7331" s="0" t="s">
        <v>18</v>
      </c>
      <c r="B7331" s="0" t="s">
        <v>110</v>
      </c>
      <c r="C7331" s="0" t="s">
        <v>108</v>
      </c>
      <c r="D7331" s="116" t="n">
        <v>44866</v>
      </c>
      <c r="E7331" s="0" t="n">
        <v>0</v>
      </c>
      <c r="F7331" s="0" t="n">
        <v>3133118</v>
      </c>
      <c r="G7331" s="151" t="s">
        <v>111</v>
      </c>
      <c r="H7331" s="151" t="s">
        <v>111</v>
      </c>
      <c r="I7331" s="152" t="s">
        <v>112</v>
      </c>
    </row>
    <row r="7332" customFormat="false" ht="12.75" hidden="false" customHeight="false" outlineLevel="0" collapsed="false">
      <c r="A7332" s="0" t="s">
        <v>18</v>
      </c>
      <c r="B7332" s="0" t="s">
        <v>113</v>
      </c>
      <c r="C7332" s="0" t="s">
        <v>108</v>
      </c>
      <c r="D7332" s="116" t="n">
        <v>44866</v>
      </c>
      <c r="E7332" s="0" t="n">
        <v>0</v>
      </c>
      <c r="F7332" s="0" t="n">
        <v>3133119</v>
      </c>
      <c r="G7332" s="151" t="s">
        <v>111</v>
      </c>
      <c r="H7332" s="151" t="s">
        <v>111</v>
      </c>
      <c r="I7332" s="152" t="s">
        <v>112</v>
      </c>
    </row>
    <row r="7333" customFormat="false" ht="12.75" hidden="false" customHeight="false" outlineLevel="0" collapsed="false">
      <c r="A7333" s="0" t="s">
        <v>19</v>
      </c>
      <c r="B7333" s="0" t="s">
        <v>110</v>
      </c>
      <c r="C7333" s="0" t="s">
        <v>108</v>
      </c>
      <c r="D7333" s="116" t="n">
        <v>44866</v>
      </c>
      <c r="E7333" s="0" t="n">
        <v>0</v>
      </c>
      <c r="F7333" s="0" t="n">
        <v>3133120</v>
      </c>
      <c r="G7333" s="151" t="s">
        <v>111</v>
      </c>
      <c r="H7333" s="151" t="s">
        <v>111</v>
      </c>
      <c r="I7333" s="152" t="s">
        <v>112</v>
      </c>
    </row>
    <row r="7334" customFormat="false" ht="12.75" hidden="false" customHeight="false" outlineLevel="0" collapsed="false">
      <c r="A7334" s="0" t="s">
        <v>19</v>
      </c>
      <c r="B7334" s="0" t="s">
        <v>113</v>
      </c>
      <c r="C7334" s="0" t="s">
        <v>108</v>
      </c>
      <c r="D7334" s="116" t="n">
        <v>44866</v>
      </c>
      <c r="E7334" s="0" t="n">
        <v>0</v>
      </c>
      <c r="F7334" s="0" t="n">
        <v>3133121</v>
      </c>
      <c r="G7334" s="151" t="s">
        <v>111</v>
      </c>
      <c r="H7334" s="151" t="s">
        <v>111</v>
      </c>
      <c r="I7334" s="152" t="s">
        <v>112</v>
      </c>
    </row>
    <row r="7335" customFormat="false" ht="12.75" hidden="false" customHeight="false" outlineLevel="0" collapsed="false">
      <c r="A7335" s="0" t="s">
        <v>21</v>
      </c>
      <c r="B7335" s="0" t="s">
        <v>110</v>
      </c>
      <c r="C7335" s="0" t="s">
        <v>108</v>
      </c>
      <c r="D7335" s="116" t="n">
        <v>44866</v>
      </c>
      <c r="E7335" s="0" t="n">
        <v>0</v>
      </c>
      <c r="F7335" s="0" t="n">
        <v>3133122</v>
      </c>
      <c r="G7335" s="151" t="s">
        <v>111</v>
      </c>
      <c r="H7335" s="151" t="s">
        <v>111</v>
      </c>
      <c r="I7335" s="152" t="s">
        <v>112</v>
      </c>
    </row>
    <row r="7336" customFormat="false" ht="12.75" hidden="false" customHeight="false" outlineLevel="0" collapsed="false">
      <c r="A7336" s="0" t="s">
        <v>21</v>
      </c>
      <c r="B7336" s="0" t="s">
        <v>113</v>
      </c>
      <c r="C7336" s="0" t="s">
        <v>108</v>
      </c>
      <c r="D7336" s="116" t="n">
        <v>44866</v>
      </c>
      <c r="E7336" s="0" t="n">
        <v>0</v>
      </c>
      <c r="F7336" s="0" t="n">
        <v>3133123</v>
      </c>
      <c r="G7336" s="151" t="s">
        <v>111</v>
      </c>
      <c r="H7336" s="151" t="s">
        <v>111</v>
      </c>
      <c r="I7336" s="152" t="s">
        <v>112</v>
      </c>
    </row>
    <row r="7337" customFormat="false" ht="12.75" hidden="false" customHeight="false" outlineLevel="0" collapsed="false">
      <c r="A7337" s="0" t="s">
        <v>73</v>
      </c>
      <c r="B7337" s="0" t="s">
        <v>80</v>
      </c>
      <c r="C7337" s="0" t="s">
        <v>108</v>
      </c>
      <c r="D7337" s="116" t="n">
        <v>44866</v>
      </c>
      <c r="E7337" s="0" t="n">
        <v>0.05</v>
      </c>
      <c r="F7337" s="0" t="n">
        <v>3133124</v>
      </c>
      <c r="G7337" s="151" t="s">
        <v>111</v>
      </c>
      <c r="H7337" s="151" t="s">
        <v>111</v>
      </c>
      <c r="I7337" s="152" t="s">
        <v>112</v>
      </c>
    </row>
    <row r="7338" customFormat="false" ht="12.75" hidden="false" customHeight="false" outlineLevel="0" collapsed="false">
      <c r="A7338" s="0" t="s">
        <v>74</v>
      </c>
      <c r="B7338" s="0" t="s">
        <v>80</v>
      </c>
      <c r="C7338" s="0" t="s">
        <v>108</v>
      </c>
      <c r="D7338" s="116" t="n">
        <v>44866</v>
      </c>
      <c r="E7338" s="0" t="n">
        <v>0.055</v>
      </c>
      <c r="F7338" s="0" t="n">
        <v>3133125</v>
      </c>
      <c r="G7338" s="151" t="s">
        <v>111</v>
      </c>
      <c r="H7338" s="151" t="s">
        <v>111</v>
      </c>
      <c r="I7338" s="152" t="s">
        <v>112</v>
      </c>
    </row>
    <row r="7339" customFormat="false" ht="12.75" hidden="false" customHeight="false" outlineLevel="0" collapsed="false">
      <c r="A7339" s="0" t="s">
        <v>75</v>
      </c>
      <c r="B7339" s="0" t="s">
        <v>80</v>
      </c>
      <c r="C7339" s="0" t="s">
        <v>108</v>
      </c>
      <c r="D7339" s="116" t="n">
        <v>44866</v>
      </c>
      <c r="E7339" s="0" t="n">
        <v>-0.05</v>
      </c>
      <c r="F7339" s="0" t="n">
        <v>3133126</v>
      </c>
      <c r="G7339" s="151" t="s">
        <v>111</v>
      </c>
      <c r="H7339" s="151" t="s">
        <v>111</v>
      </c>
      <c r="I7339" s="152" t="s">
        <v>112</v>
      </c>
    </row>
    <row r="7340" customFormat="false" ht="12.75" hidden="false" customHeight="false" outlineLevel="0" collapsed="false">
      <c r="A7340" s="0" t="s">
        <v>76</v>
      </c>
      <c r="B7340" s="0" t="s">
        <v>80</v>
      </c>
      <c r="C7340" s="0" t="s">
        <v>108</v>
      </c>
      <c r="D7340" s="116" t="n">
        <v>44866</v>
      </c>
      <c r="E7340" s="0" t="n">
        <v>0.055</v>
      </c>
      <c r="F7340" s="0" t="n">
        <v>3133127</v>
      </c>
      <c r="G7340" s="151" t="s">
        <v>111</v>
      </c>
      <c r="H7340" s="151" t="s">
        <v>111</v>
      </c>
      <c r="I7340" s="152" t="s">
        <v>112</v>
      </c>
    </row>
    <row r="7341" customFormat="false" ht="12.75" hidden="false" customHeight="false" outlineLevel="0" collapsed="false">
      <c r="A7341" s="0" t="s">
        <v>72</v>
      </c>
      <c r="B7341" s="0" t="s">
        <v>80</v>
      </c>
      <c r="C7341" s="0" t="s">
        <v>108</v>
      </c>
      <c r="D7341" s="116" t="n">
        <v>44866</v>
      </c>
      <c r="E7341" s="158" t="n">
        <v>44896</v>
      </c>
      <c r="F7341" s="0" t="n">
        <v>2756542</v>
      </c>
      <c r="G7341" s="151" t="s">
        <v>111</v>
      </c>
      <c r="H7341" s="151" t="s">
        <v>111</v>
      </c>
      <c r="I7341" s="152" t="s">
        <v>109</v>
      </c>
    </row>
    <row r="7342" customFormat="false" ht="12.75" hidden="false" customHeight="false" outlineLevel="0" collapsed="false">
      <c r="A7342" s="0" t="s">
        <v>59</v>
      </c>
      <c r="B7342" s="0" t="s">
        <v>110</v>
      </c>
      <c r="C7342" s="0" t="s">
        <v>108</v>
      </c>
      <c r="D7342" s="116" t="n">
        <v>44896</v>
      </c>
      <c r="E7342" s="0" t="n">
        <v>0.91</v>
      </c>
      <c r="F7342" s="0" t="n">
        <v>3133100</v>
      </c>
      <c r="G7342" s="151" t="s">
        <v>111</v>
      </c>
      <c r="H7342" s="151" t="s">
        <v>111</v>
      </c>
      <c r="I7342" s="152" t="s">
        <v>112</v>
      </c>
    </row>
    <row r="7343" customFormat="false" ht="12.75" hidden="false" customHeight="false" outlineLevel="0" collapsed="false">
      <c r="A7343" s="0" t="s">
        <v>59</v>
      </c>
      <c r="B7343" s="0" t="s">
        <v>113</v>
      </c>
      <c r="C7343" s="0" t="s">
        <v>108</v>
      </c>
      <c r="D7343" s="116" t="n">
        <v>44896</v>
      </c>
      <c r="E7343" s="0" t="n">
        <v>0.05</v>
      </c>
      <c r="F7343" s="0" t="n">
        <v>3133101</v>
      </c>
      <c r="G7343" s="151" t="s">
        <v>111</v>
      </c>
      <c r="H7343" s="151" t="s">
        <v>111</v>
      </c>
      <c r="I7343" s="152" t="s">
        <v>112</v>
      </c>
    </row>
    <row r="7344" customFormat="false" ht="12.75" hidden="false" customHeight="false" outlineLevel="0" collapsed="false">
      <c r="A7344" s="0" t="s">
        <v>60</v>
      </c>
      <c r="B7344" s="0" t="s">
        <v>110</v>
      </c>
      <c r="C7344" s="0" t="s">
        <v>108</v>
      </c>
      <c r="D7344" s="116" t="n">
        <v>44896</v>
      </c>
      <c r="E7344" s="0" t="n">
        <v>0.91</v>
      </c>
      <c r="F7344" s="0" t="n">
        <v>3133102</v>
      </c>
      <c r="G7344" s="151" t="s">
        <v>111</v>
      </c>
      <c r="H7344" s="151" t="s">
        <v>111</v>
      </c>
      <c r="I7344" s="152" t="s">
        <v>112</v>
      </c>
    </row>
    <row r="7345" customFormat="false" ht="12.75" hidden="false" customHeight="false" outlineLevel="0" collapsed="false">
      <c r="A7345" s="0" t="s">
        <v>60</v>
      </c>
      <c r="B7345" s="0" t="s">
        <v>113</v>
      </c>
      <c r="C7345" s="0" t="s">
        <v>108</v>
      </c>
      <c r="D7345" s="116" t="n">
        <v>44896</v>
      </c>
      <c r="E7345" s="0" t="n">
        <v>0.29</v>
      </c>
      <c r="F7345" s="0" t="n">
        <v>3133103</v>
      </c>
      <c r="G7345" s="151" t="s">
        <v>111</v>
      </c>
      <c r="H7345" s="151" t="s">
        <v>111</v>
      </c>
      <c r="I7345" s="152" t="s">
        <v>112</v>
      </c>
    </row>
    <row r="7346" customFormat="false" ht="12.75" hidden="false" customHeight="false" outlineLevel="0" collapsed="false">
      <c r="A7346" s="0" t="s">
        <v>61</v>
      </c>
      <c r="B7346" s="0" t="s">
        <v>110</v>
      </c>
      <c r="C7346" s="0" t="s">
        <v>108</v>
      </c>
      <c r="D7346" s="116" t="n">
        <v>44896</v>
      </c>
      <c r="E7346" s="0" t="n">
        <v>0.91</v>
      </c>
      <c r="F7346" s="0" t="n">
        <v>3133104</v>
      </c>
      <c r="G7346" s="151" t="s">
        <v>111</v>
      </c>
      <c r="H7346" s="151" t="s">
        <v>111</v>
      </c>
      <c r="I7346" s="152" t="s">
        <v>112</v>
      </c>
    </row>
    <row r="7347" customFormat="false" ht="12.75" hidden="false" customHeight="false" outlineLevel="0" collapsed="false">
      <c r="A7347" s="0" t="s">
        <v>61</v>
      </c>
      <c r="B7347" s="0" t="s">
        <v>113</v>
      </c>
      <c r="C7347" s="0" t="s">
        <v>108</v>
      </c>
      <c r="D7347" s="116" t="n">
        <v>44896</v>
      </c>
      <c r="E7347" s="0" t="n">
        <v>0.05</v>
      </c>
      <c r="F7347" s="0" t="n">
        <v>3133105</v>
      </c>
      <c r="G7347" s="151" t="s">
        <v>111</v>
      </c>
      <c r="H7347" s="151" t="s">
        <v>111</v>
      </c>
      <c r="I7347" s="152" t="s">
        <v>112</v>
      </c>
    </row>
    <row r="7348" customFormat="false" ht="12.75" hidden="false" customHeight="false" outlineLevel="0" collapsed="false">
      <c r="A7348" s="0" t="s">
        <v>62</v>
      </c>
      <c r="B7348" s="0" t="s">
        <v>110</v>
      </c>
      <c r="C7348" s="0" t="s">
        <v>108</v>
      </c>
      <c r="D7348" s="116" t="n">
        <v>44896</v>
      </c>
      <c r="E7348" s="0" t="n">
        <v>0.91</v>
      </c>
      <c r="F7348" s="0" t="n">
        <v>3133106</v>
      </c>
      <c r="G7348" s="151" t="s">
        <v>111</v>
      </c>
      <c r="H7348" s="151" t="s">
        <v>111</v>
      </c>
      <c r="I7348" s="152" t="s">
        <v>112</v>
      </c>
    </row>
    <row r="7349" customFormat="false" ht="12.75" hidden="false" customHeight="false" outlineLevel="0" collapsed="false">
      <c r="A7349" s="0" t="s">
        <v>62</v>
      </c>
      <c r="B7349" s="0" t="s">
        <v>113</v>
      </c>
      <c r="C7349" s="0" t="s">
        <v>108</v>
      </c>
      <c r="D7349" s="116" t="n">
        <v>44896</v>
      </c>
      <c r="E7349" s="0" t="n">
        <v>0.29</v>
      </c>
      <c r="F7349" s="0" t="n">
        <v>3133107</v>
      </c>
      <c r="G7349" s="151" t="s">
        <v>111</v>
      </c>
      <c r="H7349" s="151" t="s">
        <v>111</v>
      </c>
      <c r="I7349" s="152" t="s">
        <v>112</v>
      </c>
    </row>
    <row r="7350" customFormat="false" ht="12.75" hidden="false" customHeight="false" outlineLevel="0" collapsed="false">
      <c r="A7350" s="0" t="s">
        <v>49</v>
      </c>
      <c r="B7350" s="0" t="s">
        <v>110</v>
      </c>
      <c r="C7350" s="0" t="s">
        <v>108</v>
      </c>
      <c r="D7350" s="116" t="n">
        <v>44896</v>
      </c>
      <c r="E7350" s="0" t="n">
        <v>0.77</v>
      </c>
      <c r="F7350" s="0" t="n">
        <v>3133108</v>
      </c>
      <c r="G7350" s="151" t="s">
        <v>111</v>
      </c>
      <c r="H7350" s="151" t="s">
        <v>111</v>
      </c>
      <c r="I7350" s="152" t="s">
        <v>112</v>
      </c>
    </row>
    <row r="7351" customFormat="false" ht="12.75" hidden="false" customHeight="false" outlineLevel="0" collapsed="false">
      <c r="A7351" s="0" t="s">
        <v>49</v>
      </c>
      <c r="B7351" s="0" t="s">
        <v>113</v>
      </c>
      <c r="C7351" s="0" t="s">
        <v>108</v>
      </c>
      <c r="D7351" s="116" t="n">
        <v>44896</v>
      </c>
      <c r="E7351" s="0" t="n">
        <v>0.05</v>
      </c>
      <c r="F7351" s="0" t="n">
        <v>3133109</v>
      </c>
      <c r="G7351" s="151" t="s">
        <v>111</v>
      </c>
      <c r="H7351" s="151" t="s">
        <v>111</v>
      </c>
      <c r="I7351" s="152" t="s">
        <v>112</v>
      </c>
    </row>
    <row r="7352" customFormat="false" ht="12.75" hidden="false" customHeight="false" outlineLevel="0" collapsed="false">
      <c r="A7352" s="0" t="s">
        <v>50</v>
      </c>
      <c r="B7352" s="0" t="s">
        <v>110</v>
      </c>
      <c r="C7352" s="0" t="s">
        <v>108</v>
      </c>
      <c r="D7352" s="116" t="n">
        <v>44896</v>
      </c>
      <c r="E7352" s="0" t="n">
        <v>0.98</v>
      </c>
      <c r="F7352" s="0" t="n">
        <v>3133110</v>
      </c>
      <c r="G7352" s="151" t="s">
        <v>111</v>
      </c>
      <c r="H7352" s="151" t="s">
        <v>111</v>
      </c>
      <c r="I7352" s="152" t="s">
        <v>112</v>
      </c>
    </row>
    <row r="7353" customFormat="false" ht="12.75" hidden="false" customHeight="false" outlineLevel="0" collapsed="false">
      <c r="A7353" s="0" t="s">
        <v>50</v>
      </c>
      <c r="B7353" s="0" t="s">
        <v>113</v>
      </c>
      <c r="C7353" s="0" t="s">
        <v>108</v>
      </c>
      <c r="D7353" s="116" t="n">
        <v>44896</v>
      </c>
      <c r="E7353" s="0" t="n">
        <v>-0.13</v>
      </c>
      <c r="F7353" s="0" t="n">
        <v>3133111</v>
      </c>
      <c r="G7353" s="151" t="s">
        <v>111</v>
      </c>
      <c r="H7353" s="151" t="s">
        <v>111</v>
      </c>
      <c r="I7353" s="152" t="s">
        <v>112</v>
      </c>
    </row>
    <row r="7354" customFormat="false" ht="12.75" hidden="false" customHeight="false" outlineLevel="0" collapsed="false">
      <c r="A7354" s="0" t="s">
        <v>51</v>
      </c>
      <c r="B7354" s="0" t="s">
        <v>110</v>
      </c>
      <c r="C7354" s="0" t="s">
        <v>108</v>
      </c>
      <c r="D7354" s="116" t="n">
        <v>44896</v>
      </c>
      <c r="E7354" s="0" t="n">
        <v>0.98</v>
      </c>
      <c r="F7354" s="0" t="n">
        <v>3133112</v>
      </c>
      <c r="G7354" s="151" t="s">
        <v>111</v>
      </c>
      <c r="H7354" s="151" t="s">
        <v>111</v>
      </c>
      <c r="I7354" s="152" t="s">
        <v>112</v>
      </c>
    </row>
    <row r="7355" customFormat="false" ht="12.75" hidden="false" customHeight="false" outlineLevel="0" collapsed="false">
      <c r="A7355" s="0" t="s">
        <v>51</v>
      </c>
      <c r="B7355" s="0" t="s">
        <v>113</v>
      </c>
      <c r="C7355" s="0" t="s">
        <v>108</v>
      </c>
      <c r="D7355" s="116" t="n">
        <v>44896</v>
      </c>
      <c r="E7355" s="0" t="n">
        <v>0.25</v>
      </c>
      <c r="F7355" s="0" t="n">
        <v>3133113</v>
      </c>
      <c r="G7355" s="151" t="s">
        <v>111</v>
      </c>
      <c r="H7355" s="151" t="s">
        <v>111</v>
      </c>
      <c r="I7355" s="152" t="s">
        <v>112</v>
      </c>
    </row>
    <row r="7356" customFormat="false" ht="12.75" hidden="false" customHeight="false" outlineLevel="0" collapsed="false">
      <c r="A7356" s="0" t="s">
        <v>52</v>
      </c>
      <c r="B7356" s="0" t="s">
        <v>110</v>
      </c>
      <c r="C7356" s="0" t="s">
        <v>108</v>
      </c>
      <c r="D7356" s="116" t="n">
        <v>44896</v>
      </c>
      <c r="E7356" s="0" t="n">
        <v>0.98</v>
      </c>
      <c r="F7356" s="0" t="n">
        <v>3133114</v>
      </c>
      <c r="G7356" s="151" t="s">
        <v>111</v>
      </c>
      <c r="H7356" s="151" t="s">
        <v>111</v>
      </c>
      <c r="I7356" s="152" t="s">
        <v>112</v>
      </c>
    </row>
    <row r="7357" customFormat="false" ht="12.75" hidden="false" customHeight="false" outlineLevel="0" collapsed="false">
      <c r="A7357" s="0" t="s">
        <v>52</v>
      </c>
      <c r="B7357" s="0" t="s">
        <v>113</v>
      </c>
      <c r="C7357" s="0" t="s">
        <v>108</v>
      </c>
      <c r="D7357" s="116" t="n">
        <v>44896</v>
      </c>
      <c r="E7357" s="0" t="n">
        <v>-0.05</v>
      </c>
      <c r="F7357" s="0" t="n">
        <v>3133115</v>
      </c>
      <c r="G7357" s="151" t="s">
        <v>111</v>
      </c>
      <c r="H7357" s="151" t="s">
        <v>111</v>
      </c>
      <c r="I7357" s="152" t="s">
        <v>112</v>
      </c>
    </row>
    <row r="7358" customFormat="false" ht="12.75" hidden="false" customHeight="false" outlineLevel="0" collapsed="false">
      <c r="A7358" s="0" t="s">
        <v>17</v>
      </c>
      <c r="B7358" s="0" t="s">
        <v>110</v>
      </c>
      <c r="C7358" s="0" t="s">
        <v>108</v>
      </c>
      <c r="D7358" s="116" t="n">
        <v>44896</v>
      </c>
      <c r="E7358" s="0" t="n">
        <v>0</v>
      </c>
      <c r="F7358" s="0" t="n">
        <v>3133116</v>
      </c>
      <c r="G7358" s="151" t="s">
        <v>111</v>
      </c>
      <c r="H7358" s="151" t="s">
        <v>111</v>
      </c>
      <c r="I7358" s="152" t="s">
        <v>112</v>
      </c>
    </row>
    <row r="7359" customFormat="false" ht="12.75" hidden="false" customHeight="false" outlineLevel="0" collapsed="false">
      <c r="A7359" s="0" t="s">
        <v>17</v>
      </c>
      <c r="B7359" s="0" t="s">
        <v>113</v>
      </c>
      <c r="C7359" s="0" t="s">
        <v>108</v>
      </c>
      <c r="D7359" s="116" t="n">
        <v>44896</v>
      </c>
      <c r="E7359" s="0" t="n">
        <v>0</v>
      </c>
      <c r="F7359" s="0" t="n">
        <v>3133117</v>
      </c>
      <c r="G7359" s="151" t="s">
        <v>111</v>
      </c>
      <c r="H7359" s="151" t="s">
        <v>111</v>
      </c>
      <c r="I7359" s="152" t="s">
        <v>112</v>
      </c>
    </row>
    <row r="7360" customFormat="false" ht="12.75" hidden="false" customHeight="false" outlineLevel="0" collapsed="false">
      <c r="A7360" s="0" t="s">
        <v>18</v>
      </c>
      <c r="B7360" s="0" t="s">
        <v>110</v>
      </c>
      <c r="C7360" s="0" t="s">
        <v>108</v>
      </c>
      <c r="D7360" s="116" t="n">
        <v>44896</v>
      </c>
      <c r="E7360" s="0" t="n">
        <v>0</v>
      </c>
      <c r="F7360" s="0" t="n">
        <v>3133118</v>
      </c>
      <c r="G7360" s="151" t="s">
        <v>111</v>
      </c>
      <c r="H7360" s="151" t="s">
        <v>111</v>
      </c>
      <c r="I7360" s="152" t="s">
        <v>112</v>
      </c>
    </row>
    <row r="7361" customFormat="false" ht="12.75" hidden="false" customHeight="false" outlineLevel="0" collapsed="false">
      <c r="A7361" s="0" t="s">
        <v>18</v>
      </c>
      <c r="B7361" s="0" t="s">
        <v>113</v>
      </c>
      <c r="C7361" s="0" t="s">
        <v>108</v>
      </c>
      <c r="D7361" s="116" t="n">
        <v>44896</v>
      </c>
      <c r="E7361" s="0" t="n">
        <v>0</v>
      </c>
      <c r="F7361" s="0" t="n">
        <v>3133119</v>
      </c>
      <c r="G7361" s="151" t="s">
        <v>111</v>
      </c>
      <c r="H7361" s="151" t="s">
        <v>111</v>
      </c>
      <c r="I7361" s="152" t="s">
        <v>112</v>
      </c>
    </row>
    <row r="7362" customFormat="false" ht="12.75" hidden="false" customHeight="false" outlineLevel="0" collapsed="false">
      <c r="A7362" s="0" t="s">
        <v>19</v>
      </c>
      <c r="B7362" s="0" t="s">
        <v>110</v>
      </c>
      <c r="C7362" s="0" t="s">
        <v>108</v>
      </c>
      <c r="D7362" s="116" t="n">
        <v>44896</v>
      </c>
      <c r="E7362" s="0" t="n">
        <v>0</v>
      </c>
      <c r="F7362" s="0" t="n">
        <v>3133120</v>
      </c>
      <c r="G7362" s="151" t="s">
        <v>111</v>
      </c>
      <c r="H7362" s="151" t="s">
        <v>111</v>
      </c>
      <c r="I7362" s="152" t="s">
        <v>112</v>
      </c>
    </row>
    <row r="7363" customFormat="false" ht="12.75" hidden="false" customHeight="false" outlineLevel="0" collapsed="false">
      <c r="A7363" s="0" t="s">
        <v>19</v>
      </c>
      <c r="B7363" s="0" t="s">
        <v>113</v>
      </c>
      <c r="C7363" s="0" t="s">
        <v>108</v>
      </c>
      <c r="D7363" s="116" t="n">
        <v>44896</v>
      </c>
      <c r="E7363" s="0" t="n">
        <v>0</v>
      </c>
      <c r="F7363" s="0" t="n">
        <v>3133121</v>
      </c>
      <c r="G7363" s="151" t="s">
        <v>111</v>
      </c>
      <c r="H7363" s="151" t="s">
        <v>111</v>
      </c>
      <c r="I7363" s="152" t="s">
        <v>112</v>
      </c>
    </row>
    <row r="7364" customFormat="false" ht="12.75" hidden="false" customHeight="false" outlineLevel="0" collapsed="false">
      <c r="A7364" s="0" t="s">
        <v>21</v>
      </c>
      <c r="B7364" s="0" t="s">
        <v>110</v>
      </c>
      <c r="C7364" s="0" t="s">
        <v>108</v>
      </c>
      <c r="D7364" s="116" t="n">
        <v>44896</v>
      </c>
      <c r="E7364" s="0" t="n">
        <v>0</v>
      </c>
      <c r="F7364" s="0" t="n">
        <v>3133122</v>
      </c>
      <c r="G7364" s="151" t="s">
        <v>111</v>
      </c>
      <c r="H7364" s="151" t="s">
        <v>111</v>
      </c>
      <c r="I7364" s="152" t="s">
        <v>112</v>
      </c>
    </row>
    <row r="7365" customFormat="false" ht="12.75" hidden="false" customHeight="false" outlineLevel="0" collapsed="false">
      <c r="A7365" s="0" t="s">
        <v>21</v>
      </c>
      <c r="B7365" s="0" t="s">
        <v>113</v>
      </c>
      <c r="C7365" s="0" t="s">
        <v>108</v>
      </c>
      <c r="D7365" s="116" t="n">
        <v>44896</v>
      </c>
      <c r="E7365" s="0" t="n">
        <v>0</v>
      </c>
      <c r="F7365" s="0" t="n">
        <v>3133123</v>
      </c>
      <c r="G7365" s="151" t="s">
        <v>111</v>
      </c>
      <c r="H7365" s="151" t="s">
        <v>111</v>
      </c>
      <c r="I7365" s="152" t="s">
        <v>112</v>
      </c>
    </row>
    <row r="7366" customFormat="false" ht="12.75" hidden="false" customHeight="false" outlineLevel="0" collapsed="false">
      <c r="A7366" s="0" t="s">
        <v>73</v>
      </c>
      <c r="B7366" s="0" t="s">
        <v>80</v>
      </c>
      <c r="C7366" s="0" t="s">
        <v>108</v>
      </c>
      <c r="D7366" s="116" t="n">
        <v>44896</v>
      </c>
      <c r="E7366" s="0" t="n">
        <v>0.05</v>
      </c>
      <c r="F7366" s="0" t="n">
        <v>3133124</v>
      </c>
      <c r="G7366" s="151" t="s">
        <v>111</v>
      </c>
      <c r="H7366" s="151" t="s">
        <v>111</v>
      </c>
      <c r="I7366" s="152" t="s">
        <v>112</v>
      </c>
    </row>
    <row r="7367" customFormat="false" ht="12.75" hidden="false" customHeight="false" outlineLevel="0" collapsed="false">
      <c r="A7367" s="0" t="s">
        <v>74</v>
      </c>
      <c r="B7367" s="0" t="s">
        <v>80</v>
      </c>
      <c r="C7367" s="0" t="s">
        <v>108</v>
      </c>
      <c r="D7367" s="116" t="n">
        <v>44896</v>
      </c>
      <c r="E7367" s="0" t="n">
        <v>0.25</v>
      </c>
      <c r="F7367" s="0" t="n">
        <v>3133125</v>
      </c>
      <c r="G7367" s="151" t="s">
        <v>111</v>
      </c>
      <c r="H7367" s="151" t="s">
        <v>111</v>
      </c>
      <c r="I7367" s="152" t="s">
        <v>112</v>
      </c>
    </row>
    <row r="7368" customFormat="false" ht="12.75" hidden="false" customHeight="false" outlineLevel="0" collapsed="false">
      <c r="A7368" s="0" t="s">
        <v>75</v>
      </c>
      <c r="B7368" s="0" t="s">
        <v>80</v>
      </c>
      <c r="C7368" s="0" t="s">
        <v>108</v>
      </c>
      <c r="D7368" s="116" t="n">
        <v>44896</v>
      </c>
      <c r="E7368" s="0" t="n">
        <v>-0.05</v>
      </c>
      <c r="F7368" s="0" t="n">
        <v>3133126</v>
      </c>
      <c r="G7368" s="151" t="s">
        <v>111</v>
      </c>
      <c r="H7368" s="151" t="s">
        <v>111</v>
      </c>
      <c r="I7368" s="152" t="s">
        <v>112</v>
      </c>
    </row>
    <row r="7369" customFormat="false" ht="12.75" hidden="false" customHeight="false" outlineLevel="0" collapsed="false">
      <c r="A7369" s="0" t="s">
        <v>76</v>
      </c>
      <c r="B7369" s="0" t="s">
        <v>80</v>
      </c>
      <c r="C7369" s="0" t="s">
        <v>108</v>
      </c>
      <c r="D7369" s="116" t="n">
        <v>44896</v>
      </c>
      <c r="E7369" s="0" t="n">
        <v>0.25</v>
      </c>
      <c r="F7369" s="0" t="n">
        <v>3133127</v>
      </c>
      <c r="G7369" s="151" t="s">
        <v>111</v>
      </c>
      <c r="H7369" s="151" t="s">
        <v>111</v>
      </c>
      <c r="I7369" s="152" t="s">
        <v>112</v>
      </c>
    </row>
    <row r="7370" customFormat="false" ht="12.75" hidden="false" customHeight="false" outlineLevel="0" collapsed="false">
      <c r="A7370" s="0" t="s">
        <v>72</v>
      </c>
      <c r="B7370" s="0" t="s">
        <v>80</v>
      </c>
      <c r="C7370" s="0" t="s">
        <v>108</v>
      </c>
      <c r="D7370" s="116" t="n">
        <v>44896</v>
      </c>
      <c r="E7370" s="158" t="n">
        <v>44927</v>
      </c>
      <c r="F7370" s="0" t="n">
        <v>2756520</v>
      </c>
      <c r="G7370" s="151" t="s">
        <v>111</v>
      </c>
      <c r="H7370" s="151" t="s">
        <v>111</v>
      </c>
      <c r="I7370" s="152" t="s">
        <v>109</v>
      </c>
    </row>
    <row r="7371" customFormat="false" ht="12.75" hidden="false" customHeight="false" outlineLevel="0" collapsed="false">
      <c r="A7371" s="0" t="s">
        <v>59</v>
      </c>
      <c r="B7371" s="0" t="s">
        <v>110</v>
      </c>
      <c r="C7371" s="0" t="s">
        <v>108</v>
      </c>
      <c r="D7371" s="116" t="n">
        <v>44927</v>
      </c>
      <c r="E7371" s="0" t="n">
        <v>1.215</v>
      </c>
      <c r="F7371" s="0" t="n">
        <v>3133100</v>
      </c>
      <c r="G7371" s="151" t="s">
        <v>111</v>
      </c>
      <c r="H7371" s="151" t="s">
        <v>111</v>
      </c>
      <c r="I7371" s="152" t="s">
        <v>112</v>
      </c>
    </row>
    <row r="7372" customFormat="false" ht="12.75" hidden="false" customHeight="false" outlineLevel="0" collapsed="false">
      <c r="A7372" s="0" t="s">
        <v>59</v>
      </c>
      <c r="B7372" s="0" t="s">
        <v>113</v>
      </c>
      <c r="C7372" s="0" t="s">
        <v>108</v>
      </c>
      <c r="D7372" s="116" t="n">
        <v>44927</v>
      </c>
      <c r="E7372" s="0" t="n">
        <v>0.05</v>
      </c>
      <c r="F7372" s="0" t="n">
        <v>3133101</v>
      </c>
      <c r="G7372" s="151" t="s">
        <v>111</v>
      </c>
      <c r="H7372" s="151" t="s">
        <v>111</v>
      </c>
      <c r="I7372" s="152" t="s">
        <v>112</v>
      </c>
    </row>
    <row r="7373" customFormat="false" ht="12.75" hidden="false" customHeight="false" outlineLevel="0" collapsed="false">
      <c r="A7373" s="0" t="s">
        <v>60</v>
      </c>
      <c r="B7373" s="0" t="s">
        <v>110</v>
      </c>
      <c r="C7373" s="0" t="s">
        <v>108</v>
      </c>
      <c r="D7373" s="116" t="n">
        <v>44927</v>
      </c>
      <c r="E7373" s="0" t="n">
        <v>1.215</v>
      </c>
      <c r="F7373" s="0" t="n">
        <v>3133102</v>
      </c>
      <c r="G7373" s="151" t="s">
        <v>111</v>
      </c>
      <c r="H7373" s="151" t="s">
        <v>111</v>
      </c>
      <c r="I7373" s="152" t="s">
        <v>112</v>
      </c>
    </row>
    <row r="7374" customFormat="false" ht="12.75" hidden="false" customHeight="false" outlineLevel="0" collapsed="false">
      <c r="A7374" s="0" t="s">
        <v>60</v>
      </c>
      <c r="B7374" s="0" t="s">
        <v>113</v>
      </c>
      <c r="C7374" s="0" t="s">
        <v>108</v>
      </c>
      <c r="D7374" s="116" t="n">
        <v>44927</v>
      </c>
      <c r="E7374" s="0" t="n">
        <v>0.32</v>
      </c>
      <c r="F7374" s="0" t="n">
        <v>3133103</v>
      </c>
      <c r="G7374" s="151" t="s">
        <v>111</v>
      </c>
      <c r="H7374" s="151" t="s">
        <v>111</v>
      </c>
      <c r="I7374" s="152" t="s">
        <v>112</v>
      </c>
    </row>
    <row r="7375" customFormat="false" ht="12.75" hidden="false" customHeight="false" outlineLevel="0" collapsed="false">
      <c r="A7375" s="0" t="s">
        <v>61</v>
      </c>
      <c r="B7375" s="0" t="s">
        <v>110</v>
      </c>
      <c r="C7375" s="0" t="s">
        <v>108</v>
      </c>
      <c r="D7375" s="116" t="n">
        <v>44927</v>
      </c>
      <c r="E7375" s="0" t="n">
        <v>1.215</v>
      </c>
      <c r="F7375" s="0" t="n">
        <v>3133104</v>
      </c>
      <c r="G7375" s="151" t="s">
        <v>111</v>
      </c>
      <c r="H7375" s="151" t="s">
        <v>111</v>
      </c>
      <c r="I7375" s="152" t="s">
        <v>112</v>
      </c>
    </row>
    <row r="7376" customFormat="false" ht="12.75" hidden="false" customHeight="false" outlineLevel="0" collapsed="false">
      <c r="A7376" s="0" t="s">
        <v>61</v>
      </c>
      <c r="B7376" s="0" t="s">
        <v>113</v>
      </c>
      <c r="C7376" s="0" t="s">
        <v>108</v>
      </c>
      <c r="D7376" s="116" t="n">
        <v>44927</v>
      </c>
      <c r="E7376" s="0" t="n">
        <v>0.05</v>
      </c>
      <c r="F7376" s="0" t="n">
        <v>3133105</v>
      </c>
      <c r="G7376" s="151" t="s">
        <v>111</v>
      </c>
      <c r="H7376" s="151" t="s">
        <v>111</v>
      </c>
      <c r="I7376" s="152" t="s">
        <v>112</v>
      </c>
    </row>
    <row r="7377" customFormat="false" ht="12.75" hidden="false" customHeight="false" outlineLevel="0" collapsed="false">
      <c r="A7377" s="0" t="s">
        <v>62</v>
      </c>
      <c r="B7377" s="0" t="s">
        <v>110</v>
      </c>
      <c r="C7377" s="0" t="s">
        <v>108</v>
      </c>
      <c r="D7377" s="116" t="n">
        <v>44927</v>
      </c>
      <c r="E7377" s="0" t="n">
        <v>1.215</v>
      </c>
      <c r="F7377" s="0" t="n">
        <v>3133106</v>
      </c>
      <c r="G7377" s="151" t="s">
        <v>111</v>
      </c>
      <c r="H7377" s="151" t="s">
        <v>111</v>
      </c>
      <c r="I7377" s="152" t="s">
        <v>112</v>
      </c>
    </row>
    <row r="7378" customFormat="false" ht="12.75" hidden="false" customHeight="false" outlineLevel="0" collapsed="false">
      <c r="A7378" s="0" t="s">
        <v>62</v>
      </c>
      <c r="B7378" s="0" t="s">
        <v>113</v>
      </c>
      <c r="C7378" s="0" t="s">
        <v>108</v>
      </c>
      <c r="D7378" s="116" t="n">
        <v>44927</v>
      </c>
      <c r="E7378" s="0" t="n">
        <v>0.32</v>
      </c>
      <c r="F7378" s="0" t="n">
        <v>3133107</v>
      </c>
      <c r="G7378" s="151" t="s">
        <v>111</v>
      </c>
      <c r="H7378" s="151" t="s">
        <v>111</v>
      </c>
      <c r="I7378" s="152" t="s">
        <v>112</v>
      </c>
    </row>
    <row r="7379" customFormat="false" ht="12.75" hidden="false" customHeight="false" outlineLevel="0" collapsed="false">
      <c r="A7379" s="0" t="s">
        <v>49</v>
      </c>
      <c r="B7379" s="0" t="s">
        <v>110</v>
      </c>
      <c r="C7379" s="0" t="s">
        <v>108</v>
      </c>
      <c r="D7379" s="116" t="n">
        <v>44927</v>
      </c>
      <c r="E7379" s="0" t="n">
        <v>1.04</v>
      </c>
      <c r="F7379" s="0" t="n">
        <v>3133108</v>
      </c>
      <c r="G7379" s="151" t="s">
        <v>111</v>
      </c>
      <c r="H7379" s="151" t="s">
        <v>111</v>
      </c>
      <c r="I7379" s="152" t="s">
        <v>112</v>
      </c>
    </row>
    <row r="7380" customFormat="false" ht="12.75" hidden="false" customHeight="false" outlineLevel="0" collapsed="false">
      <c r="A7380" s="0" t="s">
        <v>49</v>
      </c>
      <c r="B7380" s="0" t="s">
        <v>113</v>
      </c>
      <c r="C7380" s="0" t="s">
        <v>108</v>
      </c>
      <c r="D7380" s="116" t="n">
        <v>44927</v>
      </c>
      <c r="E7380" s="0" t="n">
        <v>0.05</v>
      </c>
      <c r="F7380" s="0" t="n">
        <v>3133109</v>
      </c>
      <c r="G7380" s="151" t="s">
        <v>111</v>
      </c>
      <c r="H7380" s="151" t="s">
        <v>111</v>
      </c>
      <c r="I7380" s="152" t="s">
        <v>112</v>
      </c>
    </row>
    <row r="7381" customFormat="false" ht="12.75" hidden="false" customHeight="false" outlineLevel="0" collapsed="false">
      <c r="A7381" s="0" t="s">
        <v>50</v>
      </c>
      <c r="B7381" s="0" t="s">
        <v>110</v>
      </c>
      <c r="C7381" s="0" t="s">
        <v>108</v>
      </c>
      <c r="D7381" s="116" t="n">
        <v>44927</v>
      </c>
      <c r="E7381" s="0" t="n">
        <v>1.6</v>
      </c>
      <c r="F7381" s="0" t="n">
        <v>3133110</v>
      </c>
      <c r="G7381" s="151" t="s">
        <v>111</v>
      </c>
      <c r="H7381" s="151" t="s">
        <v>111</v>
      </c>
      <c r="I7381" s="152" t="s">
        <v>112</v>
      </c>
    </row>
    <row r="7382" customFormat="false" ht="12.75" hidden="false" customHeight="false" outlineLevel="0" collapsed="false">
      <c r="A7382" s="0" t="s">
        <v>50</v>
      </c>
      <c r="B7382" s="0" t="s">
        <v>113</v>
      </c>
      <c r="C7382" s="0" t="s">
        <v>108</v>
      </c>
      <c r="D7382" s="116" t="n">
        <v>44927</v>
      </c>
      <c r="E7382" s="0" t="n">
        <v>-0.25</v>
      </c>
      <c r="F7382" s="0" t="n">
        <v>3133111</v>
      </c>
      <c r="G7382" s="151" t="s">
        <v>111</v>
      </c>
      <c r="H7382" s="151" t="s">
        <v>111</v>
      </c>
      <c r="I7382" s="152" t="s">
        <v>112</v>
      </c>
    </row>
    <row r="7383" customFormat="false" ht="12.75" hidden="false" customHeight="false" outlineLevel="0" collapsed="false">
      <c r="A7383" s="0" t="s">
        <v>51</v>
      </c>
      <c r="B7383" s="0" t="s">
        <v>110</v>
      </c>
      <c r="C7383" s="0" t="s">
        <v>108</v>
      </c>
      <c r="D7383" s="116" t="n">
        <v>44927</v>
      </c>
      <c r="E7383" s="0" t="n">
        <v>1.6</v>
      </c>
      <c r="F7383" s="0" t="n">
        <v>3133112</v>
      </c>
      <c r="G7383" s="151" t="s">
        <v>111</v>
      </c>
      <c r="H7383" s="151" t="s">
        <v>111</v>
      </c>
      <c r="I7383" s="152" t="s">
        <v>112</v>
      </c>
    </row>
    <row r="7384" customFormat="false" ht="12.75" hidden="false" customHeight="false" outlineLevel="0" collapsed="false">
      <c r="A7384" s="0" t="s">
        <v>51</v>
      </c>
      <c r="B7384" s="0" t="s">
        <v>113</v>
      </c>
      <c r="C7384" s="0" t="s">
        <v>108</v>
      </c>
      <c r="D7384" s="116" t="n">
        <v>44927</v>
      </c>
      <c r="E7384" s="0" t="n">
        <v>0.45</v>
      </c>
      <c r="F7384" s="0" t="n">
        <v>3133113</v>
      </c>
      <c r="G7384" s="151" t="s">
        <v>111</v>
      </c>
      <c r="H7384" s="151" t="s">
        <v>111</v>
      </c>
      <c r="I7384" s="152" t="s">
        <v>112</v>
      </c>
    </row>
    <row r="7385" customFormat="false" ht="12.75" hidden="false" customHeight="false" outlineLevel="0" collapsed="false">
      <c r="A7385" s="0" t="s">
        <v>52</v>
      </c>
      <c r="B7385" s="0" t="s">
        <v>110</v>
      </c>
      <c r="C7385" s="0" t="s">
        <v>108</v>
      </c>
      <c r="D7385" s="116" t="n">
        <v>44927</v>
      </c>
      <c r="E7385" s="0" t="n">
        <v>1.6</v>
      </c>
      <c r="F7385" s="0" t="n">
        <v>3133114</v>
      </c>
      <c r="G7385" s="151" t="s">
        <v>111</v>
      </c>
      <c r="H7385" s="151" t="s">
        <v>111</v>
      </c>
      <c r="I7385" s="152" t="s">
        <v>112</v>
      </c>
    </row>
    <row r="7386" customFormat="false" ht="12.75" hidden="false" customHeight="false" outlineLevel="0" collapsed="false">
      <c r="A7386" s="0" t="s">
        <v>52</v>
      </c>
      <c r="B7386" s="0" t="s">
        <v>113</v>
      </c>
      <c r="C7386" s="0" t="s">
        <v>108</v>
      </c>
      <c r="D7386" s="116" t="n">
        <v>44927</v>
      </c>
      <c r="E7386" s="0" t="n">
        <v>-0.2</v>
      </c>
      <c r="F7386" s="0" t="n">
        <v>3133115</v>
      </c>
      <c r="G7386" s="151" t="s">
        <v>111</v>
      </c>
      <c r="H7386" s="151" t="s">
        <v>111</v>
      </c>
      <c r="I7386" s="152" t="s">
        <v>112</v>
      </c>
    </row>
    <row r="7387" customFormat="false" ht="12.75" hidden="false" customHeight="false" outlineLevel="0" collapsed="false">
      <c r="A7387" s="0" t="s">
        <v>17</v>
      </c>
      <c r="B7387" s="0" t="s">
        <v>110</v>
      </c>
      <c r="C7387" s="0" t="s">
        <v>108</v>
      </c>
      <c r="D7387" s="116" t="n">
        <v>44927</v>
      </c>
      <c r="E7387" s="0" t="n">
        <v>0</v>
      </c>
      <c r="F7387" s="0" t="n">
        <v>3133116</v>
      </c>
      <c r="G7387" s="151" t="s">
        <v>111</v>
      </c>
      <c r="H7387" s="151" t="s">
        <v>111</v>
      </c>
      <c r="I7387" s="152" t="s">
        <v>112</v>
      </c>
    </row>
    <row r="7388" customFormat="false" ht="12.75" hidden="false" customHeight="false" outlineLevel="0" collapsed="false">
      <c r="A7388" s="0" t="s">
        <v>17</v>
      </c>
      <c r="B7388" s="0" t="s">
        <v>113</v>
      </c>
      <c r="C7388" s="0" t="s">
        <v>108</v>
      </c>
      <c r="D7388" s="116" t="n">
        <v>44927</v>
      </c>
      <c r="E7388" s="0" t="n">
        <v>0</v>
      </c>
      <c r="F7388" s="0" t="n">
        <v>3133117</v>
      </c>
      <c r="G7388" s="151" t="s">
        <v>111</v>
      </c>
      <c r="H7388" s="151" t="s">
        <v>111</v>
      </c>
      <c r="I7388" s="152" t="s">
        <v>112</v>
      </c>
    </row>
    <row r="7389" customFormat="false" ht="12.75" hidden="false" customHeight="false" outlineLevel="0" collapsed="false">
      <c r="A7389" s="0" t="s">
        <v>18</v>
      </c>
      <c r="B7389" s="0" t="s">
        <v>110</v>
      </c>
      <c r="C7389" s="0" t="s">
        <v>108</v>
      </c>
      <c r="D7389" s="116" t="n">
        <v>44927</v>
      </c>
      <c r="E7389" s="0" t="n">
        <v>0</v>
      </c>
      <c r="F7389" s="0" t="n">
        <v>3133118</v>
      </c>
      <c r="G7389" s="151" t="s">
        <v>111</v>
      </c>
      <c r="H7389" s="151" t="s">
        <v>111</v>
      </c>
      <c r="I7389" s="152" t="s">
        <v>112</v>
      </c>
    </row>
    <row r="7390" customFormat="false" ht="12.75" hidden="false" customHeight="false" outlineLevel="0" collapsed="false">
      <c r="A7390" s="0" t="s">
        <v>18</v>
      </c>
      <c r="B7390" s="0" t="s">
        <v>113</v>
      </c>
      <c r="C7390" s="0" t="s">
        <v>108</v>
      </c>
      <c r="D7390" s="116" t="n">
        <v>44927</v>
      </c>
      <c r="E7390" s="0" t="n">
        <v>0</v>
      </c>
      <c r="F7390" s="0" t="n">
        <v>3133119</v>
      </c>
      <c r="G7390" s="151" t="s">
        <v>111</v>
      </c>
      <c r="H7390" s="151" t="s">
        <v>111</v>
      </c>
      <c r="I7390" s="152" t="s">
        <v>112</v>
      </c>
    </row>
    <row r="7391" customFormat="false" ht="12.75" hidden="false" customHeight="false" outlineLevel="0" collapsed="false">
      <c r="A7391" s="0" t="s">
        <v>19</v>
      </c>
      <c r="B7391" s="0" t="s">
        <v>110</v>
      </c>
      <c r="C7391" s="0" t="s">
        <v>108</v>
      </c>
      <c r="D7391" s="116" t="n">
        <v>44927</v>
      </c>
      <c r="E7391" s="0" t="n">
        <v>0</v>
      </c>
      <c r="F7391" s="0" t="n">
        <v>3133120</v>
      </c>
      <c r="G7391" s="151" t="s">
        <v>111</v>
      </c>
      <c r="H7391" s="151" t="s">
        <v>111</v>
      </c>
      <c r="I7391" s="152" t="s">
        <v>112</v>
      </c>
    </row>
    <row r="7392" customFormat="false" ht="12.75" hidden="false" customHeight="false" outlineLevel="0" collapsed="false">
      <c r="A7392" s="0" t="s">
        <v>19</v>
      </c>
      <c r="B7392" s="0" t="s">
        <v>113</v>
      </c>
      <c r="C7392" s="0" t="s">
        <v>108</v>
      </c>
      <c r="D7392" s="116" t="n">
        <v>44927</v>
      </c>
      <c r="E7392" s="0" t="n">
        <v>0</v>
      </c>
      <c r="F7392" s="0" t="n">
        <v>3133121</v>
      </c>
      <c r="G7392" s="151" t="s">
        <v>111</v>
      </c>
      <c r="H7392" s="151" t="s">
        <v>111</v>
      </c>
      <c r="I7392" s="152" t="s">
        <v>112</v>
      </c>
    </row>
    <row r="7393" customFormat="false" ht="12.75" hidden="false" customHeight="false" outlineLevel="0" collapsed="false">
      <c r="A7393" s="0" t="s">
        <v>21</v>
      </c>
      <c r="B7393" s="0" t="s">
        <v>110</v>
      </c>
      <c r="C7393" s="0" t="s">
        <v>108</v>
      </c>
      <c r="D7393" s="116" t="n">
        <v>44927</v>
      </c>
      <c r="E7393" s="0" t="n">
        <v>0</v>
      </c>
      <c r="F7393" s="0" t="n">
        <v>3133122</v>
      </c>
      <c r="G7393" s="151" t="s">
        <v>111</v>
      </c>
      <c r="H7393" s="151" t="s">
        <v>111</v>
      </c>
      <c r="I7393" s="152" t="s">
        <v>112</v>
      </c>
    </row>
    <row r="7394" customFormat="false" ht="12.75" hidden="false" customHeight="false" outlineLevel="0" collapsed="false">
      <c r="A7394" s="0" t="s">
        <v>21</v>
      </c>
      <c r="B7394" s="0" t="s">
        <v>113</v>
      </c>
      <c r="C7394" s="0" t="s">
        <v>108</v>
      </c>
      <c r="D7394" s="116" t="n">
        <v>44927</v>
      </c>
      <c r="E7394" s="0" t="n">
        <v>0</v>
      </c>
      <c r="F7394" s="0" t="n">
        <v>3133123</v>
      </c>
      <c r="G7394" s="151" t="s">
        <v>111</v>
      </c>
      <c r="H7394" s="151" t="s">
        <v>111</v>
      </c>
      <c r="I7394" s="152" t="s">
        <v>112</v>
      </c>
    </row>
    <row r="7395" customFormat="false" ht="12.75" hidden="false" customHeight="false" outlineLevel="0" collapsed="false">
      <c r="A7395" s="0" t="s">
        <v>73</v>
      </c>
      <c r="B7395" s="0" t="s">
        <v>80</v>
      </c>
      <c r="C7395" s="0" t="s">
        <v>108</v>
      </c>
      <c r="D7395" s="116" t="n">
        <v>44927</v>
      </c>
      <c r="E7395" s="0" t="n">
        <v>0.05</v>
      </c>
      <c r="F7395" s="0" t="n">
        <v>3133124</v>
      </c>
      <c r="G7395" s="151" t="s">
        <v>111</v>
      </c>
      <c r="H7395" s="151" t="s">
        <v>111</v>
      </c>
      <c r="I7395" s="152" t="s">
        <v>112</v>
      </c>
    </row>
    <row r="7396" customFormat="false" ht="12.75" hidden="false" customHeight="false" outlineLevel="0" collapsed="false">
      <c r="A7396" s="0" t="s">
        <v>74</v>
      </c>
      <c r="B7396" s="0" t="s">
        <v>80</v>
      </c>
      <c r="C7396" s="0" t="s">
        <v>108</v>
      </c>
      <c r="D7396" s="116" t="n">
        <v>44927</v>
      </c>
      <c r="E7396" s="0" t="n">
        <v>0.45</v>
      </c>
      <c r="F7396" s="0" t="n">
        <v>3133125</v>
      </c>
      <c r="G7396" s="151" t="s">
        <v>111</v>
      </c>
      <c r="H7396" s="151" t="s">
        <v>111</v>
      </c>
      <c r="I7396" s="152" t="s">
        <v>112</v>
      </c>
    </row>
    <row r="7397" customFormat="false" ht="12.75" hidden="false" customHeight="false" outlineLevel="0" collapsed="false">
      <c r="A7397" s="0" t="s">
        <v>75</v>
      </c>
      <c r="B7397" s="0" t="s">
        <v>80</v>
      </c>
      <c r="C7397" s="0" t="s">
        <v>108</v>
      </c>
      <c r="D7397" s="116" t="n">
        <v>44927</v>
      </c>
      <c r="E7397" s="0" t="n">
        <v>-0.2</v>
      </c>
      <c r="F7397" s="0" t="n">
        <v>3133126</v>
      </c>
      <c r="G7397" s="151" t="s">
        <v>111</v>
      </c>
      <c r="H7397" s="151" t="s">
        <v>111</v>
      </c>
      <c r="I7397" s="152" t="s">
        <v>112</v>
      </c>
    </row>
    <row r="7398" customFormat="false" ht="12.75" hidden="false" customHeight="false" outlineLevel="0" collapsed="false">
      <c r="A7398" s="0" t="s">
        <v>76</v>
      </c>
      <c r="B7398" s="0" t="s">
        <v>80</v>
      </c>
      <c r="C7398" s="0" t="s">
        <v>108</v>
      </c>
      <c r="D7398" s="116" t="n">
        <v>44927</v>
      </c>
      <c r="E7398" s="0" t="n">
        <v>0.45</v>
      </c>
      <c r="F7398" s="0" t="n">
        <v>3133127</v>
      </c>
      <c r="G7398" s="151" t="s">
        <v>111</v>
      </c>
      <c r="H7398" s="151" t="s">
        <v>111</v>
      </c>
      <c r="I7398" s="152" t="s">
        <v>112</v>
      </c>
    </row>
    <row r="7399" customFormat="false" ht="12.75" hidden="false" customHeight="false" outlineLevel="0" collapsed="false">
      <c r="A7399" s="0" t="s">
        <v>72</v>
      </c>
      <c r="B7399" s="0" t="s">
        <v>80</v>
      </c>
      <c r="C7399" s="0" t="s">
        <v>108</v>
      </c>
      <c r="D7399" s="116" t="n">
        <v>44927</v>
      </c>
      <c r="E7399" s="158" t="n">
        <v>44958</v>
      </c>
      <c r="F7399" s="0" t="n">
        <v>2756498</v>
      </c>
      <c r="G7399" s="151" t="s">
        <v>111</v>
      </c>
      <c r="H7399" s="151" t="s">
        <v>111</v>
      </c>
      <c r="I7399" s="152" t="s">
        <v>109</v>
      </c>
    </row>
    <row r="7400" customFormat="false" ht="12.75" hidden="false" customHeight="false" outlineLevel="0" collapsed="false">
      <c r="A7400" s="0" t="s">
        <v>59</v>
      </c>
      <c r="B7400" s="0" t="s">
        <v>110</v>
      </c>
      <c r="C7400" s="0" t="s">
        <v>108</v>
      </c>
      <c r="D7400" s="116" t="n">
        <v>44958</v>
      </c>
      <c r="E7400" s="0" t="n">
        <v>1.215</v>
      </c>
      <c r="F7400" s="0" t="n">
        <v>3133100</v>
      </c>
      <c r="G7400" s="151" t="s">
        <v>111</v>
      </c>
      <c r="H7400" s="151" t="s">
        <v>111</v>
      </c>
      <c r="I7400" s="152" t="s">
        <v>112</v>
      </c>
    </row>
    <row r="7401" customFormat="false" ht="12.75" hidden="false" customHeight="false" outlineLevel="0" collapsed="false">
      <c r="A7401" s="0" t="s">
        <v>59</v>
      </c>
      <c r="B7401" s="0" t="s">
        <v>113</v>
      </c>
      <c r="C7401" s="0" t="s">
        <v>108</v>
      </c>
      <c r="D7401" s="116" t="n">
        <v>44958</v>
      </c>
      <c r="E7401" s="0" t="n">
        <v>0.05</v>
      </c>
      <c r="F7401" s="0" t="n">
        <v>3133101</v>
      </c>
      <c r="G7401" s="151" t="s">
        <v>111</v>
      </c>
      <c r="H7401" s="151" t="s">
        <v>111</v>
      </c>
      <c r="I7401" s="152" t="s">
        <v>112</v>
      </c>
    </row>
    <row r="7402" customFormat="false" ht="12.75" hidden="false" customHeight="false" outlineLevel="0" collapsed="false">
      <c r="A7402" s="0" t="s">
        <v>60</v>
      </c>
      <c r="B7402" s="0" t="s">
        <v>110</v>
      </c>
      <c r="C7402" s="0" t="s">
        <v>108</v>
      </c>
      <c r="D7402" s="116" t="n">
        <v>44958</v>
      </c>
      <c r="E7402" s="0" t="n">
        <v>1.215</v>
      </c>
      <c r="F7402" s="0" t="n">
        <v>3133102</v>
      </c>
      <c r="G7402" s="151" t="s">
        <v>111</v>
      </c>
      <c r="H7402" s="151" t="s">
        <v>111</v>
      </c>
      <c r="I7402" s="152" t="s">
        <v>112</v>
      </c>
    </row>
    <row r="7403" customFormat="false" ht="12.75" hidden="false" customHeight="false" outlineLevel="0" collapsed="false">
      <c r="A7403" s="0" t="s">
        <v>60</v>
      </c>
      <c r="B7403" s="0" t="s">
        <v>113</v>
      </c>
      <c r="C7403" s="0" t="s">
        <v>108</v>
      </c>
      <c r="D7403" s="116" t="n">
        <v>44958</v>
      </c>
      <c r="E7403" s="0" t="n">
        <v>0.32</v>
      </c>
      <c r="F7403" s="0" t="n">
        <v>3133103</v>
      </c>
      <c r="G7403" s="151" t="s">
        <v>111</v>
      </c>
      <c r="H7403" s="151" t="s">
        <v>111</v>
      </c>
      <c r="I7403" s="152" t="s">
        <v>112</v>
      </c>
    </row>
    <row r="7404" customFormat="false" ht="12.75" hidden="false" customHeight="false" outlineLevel="0" collapsed="false">
      <c r="A7404" s="0" t="s">
        <v>61</v>
      </c>
      <c r="B7404" s="0" t="s">
        <v>110</v>
      </c>
      <c r="C7404" s="0" t="s">
        <v>108</v>
      </c>
      <c r="D7404" s="116" t="n">
        <v>44958</v>
      </c>
      <c r="E7404" s="0" t="n">
        <v>1.215</v>
      </c>
      <c r="F7404" s="0" t="n">
        <v>3133104</v>
      </c>
      <c r="G7404" s="151" t="s">
        <v>111</v>
      </c>
      <c r="H7404" s="151" t="s">
        <v>111</v>
      </c>
      <c r="I7404" s="152" t="s">
        <v>112</v>
      </c>
    </row>
    <row r="7405" customFormat="false" ht="12.75" hidden="false" customHeight="false" outlineLevel="0" collapsed="false">
      <c r="A7405" s="0" t="s">
        <v>61</v>
      </c>
      <c r="B7405" s="0" t="s">
        <v>113</v>
      </c>
      <c r="C7405" s="0" t="s">
        <v>108</v>
      </c>
      <c r="D7405" s="116" t="n">
        <v>44958</v>
      </c>
      <c r="E7405" s="0" t="n">
        <v>0.05</v>
      </c>
      <c r="F7405" s="0" t="n">
        <v>3133105</v>
      </c>
      <c r="G7405" s="151" t="s">
        <v>111</v>
      </c>
      <c r="H7405" s="151" t="s">
        <v>111</v>
      </c>
      <c r="I7405" s="152" t="s">
        <v>112</v>
      </c>
    </row>
    <row r="7406" customFormat="false" ht="12.75" hidden="false" customHeight="false" outlineLevel="0" collapsed="false">
      <c r="A7406" s="0" t="s">
        <v>62</v>
      </c>
      <c r="B7406" s="0" t="s">
        <v>110</v>
      </c>
      <c r="C7406" s="0" t="s">
        <v>108</v>
      </c>
      <c r="D7406" s="116" t="n">
        <v>44958</v>
      </c>
      <c r="E7406" s="0" t="n">
        <v>1.215</v>
      </c>
      <c r="F7406" s="0" t="n">
        <v>3133106</v>
      </c>
      <c r="G7406" s="151" t="s">
        <v>111</v>
      </c>
      <c r="H7406" s="151" t="s">
        <v>111</v>
      </c>
      <c r="I7406" s="152" t="s">
        <v>112</v>
      </c>
    </row>
    <row r="7407" customFormat="false" ht="12.75" hidden="false" customHeight="false" outlineLevel="0" collapsed="false">
      <c r="A7407" s="0" t="s">
        <v>62</v>
      </c>
      <c r="B7407" s="0" t="s">
        <v>113</v>
      </c>
      <c r="C7407" s="0" t="s">
        <v>108</v>
      </c>
      <c r="D7407" s="116" t="n">
        <v>44958</v>
      </c>
      <c r="E7407" s="0" t="n">
        <v>0.32</v>
      </c>
      <c r="F7407" s="0" t="n">
        <v>3133107</v>
      </c>
      <c r="G7407" s="151" t="s">
        <v>111</v>
      </c>
      <c r="H7407" s="151" t="s">
        <v>111</v>
      </c>
      <c r="I7407" s="152" t="s">
        <v>112</v>
      </c>
    </row>
    <row r="7408" customFormat="false" ht="12.75" hidden="false" customHeight="false" outlineLevel="0" collapsed="false">
      <c r="A7408" s="0" t="s">
        <v>49</v>
      </c>
      <c r="B7408" s="0" t="s">
        <v>110</v>
      </c>
      <c r="C7408" s="0" t="s">
        <v>108</v>
      </c>
      <c r="D7408" s="116" t="n">
        <v>44958</v>
      </c>
      <c r="E7408" s="0" t="n">
        <v>1.04</v>
      </c>
      <c r="F7408" s="0" t="n">
        <v>3133108</v>
      </c>
      <c r="G7408" s="151" t="s">
        <v>111</v>
      </c>
      <c r="H7408" s="151" t="s">
        <v>111</v>
      </c>
      <c r="I7408" s="152" t="s">
        <v>112</v>
      </c>
    </row>
    <row r="7409" customFormat="false" ht="12.75" hidden="false" customHeight="false" outlineLevel="0" collapsed="false">
      <c r="A7409" s="0" t="s">
        <v>49</v>
      </c>
      <c r="B7409" s="0" t="s">
        <v>113</v>
      </c>
      <c r="C7409" s="0" t="s">
        <v>108</v>
      </c>
      <c r="D7409" s="116" t="n">
        <v>44958</v>
      </c>
      <c r="E7409" s="0" t="n">
        <v>0.05</v>
      </c>
      <c r="F7409" s="0" t="n">
        <v>3133109</v>
      </c>
      <c r="G7409" s="151" t="s">
        <v>111</v>
      </c>
      <c r="H7409" s="151" t="s">
        <v>111</v>
      </c>
      <c r="I7409" s="152" t="s">
        <v>112</v>
      </c>
    </row>
    <row r="7410" customFormat="false" ht="12.75" hidden="false" customHeight="false" outlineLevel="0" collapsed="false">
      <c r="A7410" s="0" t="s">
        <v>50</v>
      </c>
      <c r="B7410" s="0" t="s">
        <v>110</v>
      </c>
      <c r="C7410" s="0" t="s">
        <v>108</v>
      </c>
      <c r="D7410" s="116" t="n">
        <v>44958</v>
      </c>
      <c r="E7410" s="0" t="n">
        <v>1.6</v>
      </c>
      <c r="F7410" s="0" t="n">
        <v>3133110</v>
      </c>
      <c r="G7410" s="151" t="s">
        <v>111</v>
      </c>
      <c r="H7410" s="151" t="s">
        <v>111</v>
      </c>
      <c r="I7410" s="152" t="s">
        <v>112</v>
      </c>
    </row>
    <row r="7411" customFormat="false" ht="12.75" hidden="false" customHeight="false" outlineLevel="0" collapsed="false">
      <c r="A7411" s="0" t="s">
        <v>50</v>
      </c>
      <c r="B7411" s="0" t="s">
        <v>113</v>
      </c>
      <c r="C7411" s="0" t="s">
        <v>108</v>
      </c>
      <c r="D7411" s="116" t="n">
        <v>44958</v>
      </c>
      <c r="E7411" s="0" t="n">
        <v>-0.28</v>
      </c>
      <c r="F7411" s="0" t="n">
        <v>3133111</v>
      </c>
      <c r="G7411" s="151" t="s">
        <v>111</v>
      </c>
      <c r="H7411" s="151" t="s">
        <v>111</v>
      </c>
      <c r="I7411" s="152" t="s">
        <v>112</v>
      </c>
    </row>
    <row r="7412" customFormat="false" ht="12.75" hidden="false" customHeight="false" outlineLevel="0" collapsed="false">
      <c r="A7412" s="0" t="s">
        <v>51</v>
      </c>
      <c r="B7412" s="0" t="s">
        <v>110</v>
      </c>
      <c r="C7412" s="0" t="s">
        <v>108</v>
      </c>
      <c r="D7412" s="116" t="n">
        <v>44958</v>
      </c>
      <c r="E7412" s="0" t="n">
        <v>1.6</v>
      </c>
      <c r="F7412" s="0" t="n">
        <v>3133112</v>
      </c>
      <c r="G7412" s="151" t="s">
        <v>111</v>
      </c>
      <c r="H7412" s="151" t="s">
        <v>111</v>
      </c>
      <c r="I7412" s="152" t="s">
        <v>112</v>
      </c>
    </row>
    <row r="7413" customFormat="false" ht="12.75" hidden="false" customHeight="false" outlineLevel="0" collapsed="false">
      <c r="A7413" s="0" t="s">
        <v>51</v>
      </c>
      <c r="B7413" s="0" t="s">
        <v>113</v>
      </c>
      <c r="C7413" s="0" t="s">
        <v>108</v>
      </c>
      <c r="D7413" s="116" t="n">
        <v>44958</v>
      </c>
      <c r="E7413" s="0" t="n">
        <v>0.45</v>
      </c>
      <c r="F7413" s="0" t="n">
        <v>3133113</v>
      </c>
      <c r="G7413" s="151" t="s">
        <v>111</v>
      </c>
      <c r="H7413" s="151" t="s">
        <v>111</v>
      </c>
      <c r="I7413" s="152" t="s">
        <v>112</v>
      </c>
    </row>
    <row r="7414" customFormat="false" ht="12.75" hidden="false" customHeight="false" outlineLevel="0" collapsed="false">
      <c r="A7414" s="0" t="s">
        <v>52</v>
      </c>
      <c r="B7414" s="0" t="s">
        <v>110</v>
      </c>
      <c r="C7414" s="0" t="s">
        <v>108</v>
      </c>
      <c r="D7414" s="116" t="n">
        <v>44958</v>
      </c>
      <c r="E7414" s="0" t="n">
        <v>1.6</v>
      </c>
      <c r="F7414" s="0" t="n">
        <v>3133114</v>
      </c>
      <c r="G7414" s="151" t="s">
        <v>111</v>
      </c>
      <c r="H7414" s="151" t="s">
        <v>111</v>
      </c>
      <c r="I7414" s="152" t="s">
        <v>112</v>
      </c>
    </row>
    <row r="7415" customFormat="false" ht="12.75" hidden="false" customHeight="false" outlineLevel="0" collapsed="false">
      <c r="A7415" s="0" t="s">
        <v>52</v>
      </c>
      <c r="B7415" s="0" t="s">
        <v>113</v>
      </c>
      <c r="C7415" s="0" t="s">
        <v>108</v>
      </c>
      <c r="D7415" s="116" t="n">
        <v>44958</v>
      </c>
      <c r="E7415" s="0" t="n">
        <v>-0.2</v>
      </c>
      <c r="F7415" s="0" t="n">
        <v>3133115</v>
      </c>
      <c r="G7415" s="151" t="s">
        <v>111</v>
      </c>
      <c r="H7415" s="151" t="s">
        <v>111</v>
      </c>
      <c r="I7415" s="152" t="s">
        <v>112</v>
      </c>
    </row>
    <row r="7416" customFormat="false" ht="12.75" hidden="false" customHeight="false" outlineLevel="0" collapsed="false">
      <c r="A7416" s="0" t="s">
        <v>17</v>
      </c>
      <c r="B7416" s="0" t="s">
        <v>110</v>
      </c>
      <c r="C7416" s="0" t="s">
        <v>108</v>
      </c>
      <c r="D7416" s="116" t="n">
        <v>44958</v>
      </c>
      <c r="E7416" s="0" t="n">
        <v>0</v>
      </c>
      <c r="F7416" s="0" t="n">
        <v>3133116</v>
      </c>
      <c r="G7416" s="151" t="s">
        <v>111</v>
      </c>
      <c r="H7416" s="151" t="s">
        <v>111</v>
      </c>
      <c r="I7416" s="152" t="s">
        <v>112</v>
      </c>
    </row>
    <row r="7417" customFormat="false" ht="12.75" hidden="false" customHeight="false" outlineLevel="0" collapsed="false">
      <c r="A7417" s="0" t="s">
        <v>17</v>
      </c>
      <c r="B7417" s="0" t="s">
        <v>113</v>
      </c>
      <c r="C7417" s="0" t="s">
        <v>108</v>
      </c>
      <c r="D7417" s="116" t="n">
        <v>44958</v>
      </c>
      <c r="E7417" s="0" t="n">
        <v>0</v>
      </c>
      <c r="F7417" s="0" t="n">
        <v>3133117</v>
      </c>
      <c r="G7417" s="151" t="s">
        <v>111</v>
      </c>
      <c r="H7417" s="151" t="s">
        <v>111</v>
      </c>
      <c r="I7417" s="152" t="s">
        <v>112</v>
      </c>
    </row>
    <row r="7418" customFormat="false" ht="12.75" hidden="false" customHeight="false" outlineLevel="0" collapsed="false">
      <c r="A7418" s="0" t="s">
        <v>18</v>
      </c>
      <c r="B7418" s="0" t="s">
        <v>110</v>
      </c>
      <c r="C7418" s="0" t="s">
        <v>108</v>
      </c>
      <c r="D7418" s="116" t="n">
        <v>44958</v>
      </c>
      <c r="E7418" s="0" t="n">
        <v>0</v>
      </c>
      <c r="F7418" s="0" t="n">
        <v>3133118</v>
      </c>
      <c r="G7418" s="151" t="s">
        <v>111</v>
      </c>
      <c r="H7418" s="151" t="s">
        <v>111</v>
      </c>
      <c r="I7418" s="152" t="s">
        <v>112</v>
      </c>
    </row>
    <row r="7419" customFormat="false" ht="12.75" hidden="false" customHeight="false" outlineLevel="0" collapsed="false">
      <c r="A7419" s="0" t="s">
        <v>18</v>
      </c>
      <c r="B7419" s="0" t="s">
        <v>113</v>
      </c>
      <c r="C7419" s="0" t="s">
        <v>108</v>
      </c>
      <c r="D7419" s="116" t="n">
        <v>44958</v>
      </c>
      <c r="E7419" s="0" t="n">
        <v>0</v>
      </c>
      <c r="F7419" s="0" t="n">
        <v>3133119</v>
      </c>
      <c r="G7419" s="151" t="s">
        <v>111</v>
      </c>
      <c r="H7419" s="151" t="s">
        <v>111</v>
      </c>
      <c r="I7419" s="152" t="s">
        <v>112</v>
      </c>
    </row>
    <row r="7420" customFormat="false" ht="12.75" hidden="false" customHeight="false" outlineLevel="0" collapsed="false">
      <c r="A7420" s="0" t="s">
        <v>19</v>
      </c>
      <c r="B7420" s="0" t="s">
        <v>110</v>
      </c>
      <c r="C7420" s="0" t="s">
        <v>108</v>
      </c>
      <c r="D7420" s="116" t="n">
        <v>44958</v>
      </c>
      <c r="E7420" s="0" t="n">
        <v>0</v>
      </c>
      <c r="F7420" s="0" t="n">
        <v>3133120</v>
      </c>
      <c r="G7420" s="151" t="s">
        <v>111</v>
      </c>
      <c r="H7420" s="151" t="s">
        <v>111</v>
      </c>
      <c r="I7420" s="152" t="s">
        <v>112</v>
      </c>
    </row>
    <row r="7421" customFormat="false" ht="12.75" hidden="false" customHeight="false" outlineLevel="0" collapsed="false">
      <c r="A7421" s="0" t="s">
        <v>19</v>
      </c>
      <c r="B7421" s="0" t="s">
        <v>113</v>
      </c>
      <c r="C7421" s="0" t="s">
        <v>108</v>
      </c>
      <c r="D7421" s="116" t="n">
        <v>44958</v>
      </c>
      <c r="E7421" s="0" t="n">
        <v>0</v>
      </c>
      <c r="F7421" s="0" t="n">
        <v>3133121</v>
      </c>
      <c r="G7421" s="151" t="s">
        <v>111</v>
      </c>
      <c r="H7421" s="151" t="s">
        <v>111</v>
      </c>
      <c r="I7421" s="152" t="s">
        <v>112</v>
      </c>
    </row>
    <row r="7422" customFormat="false" ht="12.75" hidden="false" customHeight="false" outlineLevel="0" collapsed="false">
      <c r="A7422" s="0" t="s">
        <v>21</v>
      </c>
      <c r="B7422" s="0" t="s">
        <v>110</v>
      </c>
      <c r="C7422" s="0" t="s">
        <v>108</v>
      </c>
      <c r="D7422" s="116" t="n">
        <v>44958</v>
      </c>
      <c r="E7422" s="0" t="n">
        <v>0</v>
      </c>
      <c r="F7422" s="0" t="n">
        <v>3133122</v>
      </c>
      <c r="G7422" s="151" t="s">
        <v>111</v>
      </c>
      <c r="H7422" s="151" t="s">
        <v>111</v>
      </c>
      <c r="I7422" s="152" t="s">
        <v>112</v>
      </c>
    </row>
    <row r="7423" customFormat="false" ht="12.75" hidden="false" customHeight="false" outlineLevel="0" collapsed="false">
      <c r="A7423" s="0" t="s">
        <v>21</v>
      </c>
      <c r="B7423" s="0" t="s">
        <v>113</v>
      </c>
      <c r="C7423" s="0" t="s">
        <v>108</v>
      </c>
      <c r="D7423" s="116" t="n">
        <v>44958</v>
      </c>
      <c r="E7423" s="0" t="n">
        <v>0</v>
      </c>
      <c r="F7423" s="0" t="n">
        <v>3133123</v>
      </c>
      <c r="G7423" s="151" t="s">
        <v>111</v>
      </c>
      <c r="H7423" s="151" t="s">
        <v>111</v>
      </c>
      <c r="I7423" s="152" t="s">
        <v>112</v>
      </c>
    </row>
    <row r="7424" customFormat="false" ht="12.75" hidden="false" customHeight="false" outlineLevel="0" collapsed="false">
      <c r="A7424" s="0" t="s">
        <v>73</v>
      </c>
      <c r="B7424" s="0" t="s">
        <v>80</v>
      </c>
      <c r="C7424" s="0" t="s">
        <v>108</v>
      </c>
      <c r="D7424" s="116" t="n">
        <v>44958</v>
      </c>
      <c r="E7424" s="0" t="n">
        <v>0.05</v>
      </c>
      <c r="F7424" s="0" t="n">
        <v>3133124</v>
      </c>
      <c r="G7424" s="151" t="s">
        <v>111</v>
      </c>
      <c r="H7424" s="151" t="s">
        <v>111</v>
      </c>
      <c r="I7424" s="152" t="s">
        <v>112</v>
      </c>
    </row>
    <row r="7425" customFormat="false" ht="12.75" hidden="false" customHeight="false" outlineLevel="0" collapsed="false">
      <c r="A7425" s="0" t="s">
        <v>74</v>
      </c>
      <c r="B7425" s="0" t="s">
        <v>80</v>
      </c>
      <c r="C7425" s="0" t="s">
        <v>108</v>
      </c>
      <c r="D7425" s="116" t="n">
        <v>44958</v>
      </c>
      <c r="E7425" s="0" t="n">
        <v>0.45</v>
      </c>
      <c r="F7425" s="0" t="n">
        <v>3133125</v>
      </c>
      <c r="G7425" s="151" t="s">
        <v>111</v>
      </c>
      <c r="H7425" s="151" t="s">
        <v>111</v>
      </c>
      <c r="I7425" s="152" t="s">
        <v>112</v>
      </c>
    </row>
    <row r="7426" customFormat="false" ht="12.75" hidden="false" customHeight="false" outlineLevel="0" collapsed="false">
      <c r="A7426" s="0" t="s">
        <v>75</v>
      </c>
      <c r="B7426" s="0" t="s">
        <v>80</v>
      </c>
      <c r="C7426" s="0" t="s">
        <v>108</v>
      </c>
      <c r="D7426" s="116" t="n">
        <v>44958</v>
      </c>
      <c r="E7426" s="0" t="n">
        <v>-0.2</v>
      </c>
      <c r="F7426" s="0" t="n">
        <v>3133126</v>
      </c>
      <c r="G7426" s="151" t="s">
        <v>111</v>
      </c>
      <c r="H7426" s="151" t="s">
        <v>111</v>
      </c>
      <c r="I7426" s="152" t="s">
        <v>112</v>
      </c>
    </row>
    <row r="7427" customFormat="false" ht="12.75" hidden="false" customHeight="false" outlineLevel="0" collapsed="false">
      <c r="A7427" s="0" t="s">
        <v>76</v>
      </c>
      <c r="B7427" s="0" t="s">
        <v>80</v>
      </c>
      <c r="C7427" s="0" t="s">
        <v>108</v>
      </c>
      <c r="D7427" s="116" t="n">
        <v>44958</v>
      </c>
      <c r="E7427" s="0" t="n">
        <v>0.45</v>
      </c>
      <c r="F7427" s="0" t="n">
        <v>3133127</v>
      </c>
      <c r="G7427" s="151" t="s">
        <v>111</v>
      </c>
      <c r="H7427" s="151" t="s">
        <v>111</v>
      </c>
      <c r="I7427" s="152" t="s">
        <v>112</v>
      </c>
    </row>
    <row r="7428" customFormat="false" ht="12.75" hidden="false" customHeight="false" outlineLevel="0" collapsed="false">
      <c r="A7428" s="0" t="s">
        <v>72</v>
      </c>
      <c r="B7428" s="0" t="s">
        <v>80</v>
      </c>
      <c r="C7428" s="0" t="s">
        <v>108</v>
      </c>
      <c r="D7428" s="116" t="n">
        <v>44958</v>
      </c>
      <c r="E7428" s="158" t="n">
        <v>44986</v>
      </c>
      <c r="F7428" s="0" t="n">
        <v>2756527</v>
      </c>
      <c r="G7428" s="151" t="s">
        <v>111</v>
      </c>
      <c r="H7428" s="151" t="s">
        <v>111</v>
      </c>
      <c r="I7428" s="152" t="s">
        <v>109</v>
      </c>
    </row>
    <row r="7429" customFormat="false" ht="12.75" hidden="false" customHeight="false" outlineLevel="0" collapsed="false">
      <c r="A7429" s="0" t="s">
        <v>59</v>
      </c>
      <c r="B7429" s="0" t="s">
        <v>110</v>
      </c>
      <c r="C7429" s="0" t="s">
        <v>108</v>
      </c>
      <c r="D7429" s="116" t="n">
        <v>44986</v>
      </c>
      <c r="E7429" s="0" t="n">
        <v>0.655</v>
      </c>
      <c r="F7429" s="0" t="n">
        <v>3133100</v>
      </c>
      <c r="G7429" s="151" t="s">
        <v>111</v>
      </c>
      <c r="H7429" s="151" t="s">
        <v>111</v>
      </c>
      <c r="I7429" s="152" t="s">
        <v>112</v>
      </c>
    </row>
    <row r="7430" customFormat="false" ht="12.75" hidden="false" customHeight="false" outlineLevel="0" collapsed="false">
      <c r="A7430" s="0" t="s">
        <v>59</v>
      </c>
      <c r="B7430" s="0" t="s">
        <v>113</v>
      </c>
      <c r="C7430" s="0" t="s">
        <v>108</v>
      </c>
      <c r="D7430" s="116" t="n">
        <v>44986</v>
      </c>
      <c r="E7430" s="0" t="n">
        <v>0.05</v>
      </c>
      <c r="F7430" s="0" t="n">
        <v>3133101</v>
      </c>
      <c r="G7430" s="151" t="s">
        <v>111</v>
      </c>
      <c r="H7430" s="151" t="s">
        <v>111</v>
      </c>
      <c r="I7430" s="152" t="s">
        <v>112</v>
      </c>
    </row>
    <row r="7431" customFormat="false" ht="12.75" hidden="false" customHeight="false" outlineLevel="0" collapsed="false">
      <c r="A7431" s="0" t="s">
        <v>60</v>
      </c>
      <c r="B7431" s="0" t="s">
        <v>110</v>
      </c>
      <c r="C7431" s="0" t="s">
        <v>108</v>
      </c>
      <c r="D7431" s="116" t="n">
        <v>44986</v>
      </c>
      <c r="E7431" s="0" t="n">
        <v>0.655</v>
      </c>
      <c r="F7431" s="0" t="n">
        <v>3133102</v>
      </c>
      <c r="G7431" s="151" t="s">
        <v>111</v>
      </c>
      <c r="H7431" s="151" t="s">
        <v>111</v>
      </c>
      <c r="I7431" s="152" t="s">
        <v>112</v>
      </c>
    </row>
    <row r="7432" customFormat="false" ht="12.75" hidden="false" customHeight="false" outlineLevel="0" collapsed="false">
      <c r="A7432" s="0" t="s">
        <v>60</v>
      </c>
      <c r="B7432" s="0" t="s">
        <v>113</v>
      </c>
      <c r="C7432" s="0" t="s">
        <v>108</v>
      </c>
      <c r="D7432" s="116" t="n">
        <v>44986</v>
      </c>
      <c r="E7432" s="0" t="n">
        <v>0.15</v>
      </c>
      <c r="F7432" s="0" t="n">
        <v>3133103</v>
      </c>
      <c r="G7432" s="151" t="s">
        <v>111</v>
      </c>
      <c r="H7432" s="151" t="s">
        <v>111</v>
      </c>
      <c r="I7432" s="152" t="s">
        <v>112</v>
      </c>
    </row>
    <row r="7433" customFormat="false" ht="12.75" hidden="false" customHeight="false" outlineLevel="0" collapsed="false">
      <c r="A7433" s="0" t="s">
        <v>61</v>
      </c>
      <c r="B7433" s="0" t="s">
        <v>110</v>
      </c>
      <c r="C7433" s="0" t="s">
        <v>108</v>
      </c>
      <c r="D7433" s="116" t="n">
        <v>44986</v>
      </c>
      <c r="E7433" s="0" t="n">
        <v>0.655</v>
      </c>
      <c r="F7433" s="0" t="n">
        <v>3133104</v>
      </c>
      <c r="G7433" s="151" t="s">
        <v>111</v>
      </c>
      <c r="H7433" s="151" t="s">
        <v>111</v>
      </c>
      <c r="I7433" s="152" t="s">
        <v>112</v>
      </c>
    </row>
    <row r="7434" customFormat="false" ht="12.75" hidden="false" customHeight="false" outlineLevel="0" collapsed="false">
      <c r="A7434" s="0" t="s">
        <v>61</v>
      </c>
      <c r="B7434" s="0" t="s">
        <v>113</v>
      </c>
      <c r="C7434" s="0" t="s">
        <v>108</v>
      </c>
      <c r="D7434" s="116" t="n">
        <v>44986</v>
      </c>
      <c r="E7434" s="0" t="n">
        <v>0.05</v>
      </c>
      <c r="F7434" s="0" t="n">
        <v>3133105</v>
      </c>
      <c r="G7434" s="151" t="s">
        <v>111</v>
      </c>
      <c r="H7434" s="151" t="s">
        <v>111</v>
      </c>
      <c r="I7434" s="152" t="s">
        <v>112</v>
      </c>
    </row>
    <row r="7435" customFormat="false" ht="12.75" hidden="false" customHeight="false" outlineLevel="0" collapsed="false">
      <c r="A7435" s="0" t="s">
        <v>62</v>
      </c>
      <c r="B7435" s="0" t="s">
        <v>110</v>
      </c>
      <c r="C7435" s="0" t="s">
        <v>108</v>
      </c>
      <c r="D7435" s="116" t="n">
        <v>44986</v>
      </c>
      <c r="E7435" s="0" t="n">
        <v>0.655</v>
      </c>
      <c r="F7435" s="0" t="n">
        <v>3133106</v>
      </c>
      <c r="G7435" s="151" t="s">
        <v>111</v>
      </c>
      <c r="H7435" s="151" t="s">
        <v>111</v>
      </c>
      <c r="I7435" s="152" t="s">
        <v>112</v>
      </c>
    </row>
    <row r="7436" customFormat="false" ht="12.75" hidden="false" customHeight="false" outlineLevel="0" collapsed="false">
      <c r="A7436" s="0" t="s">
        <v>62</v>
      </c>
      <c r="B7436" s="0" t="s">
        <v>113</v>
      </c>
      <c r="C7436" s="0" t="s">
        <v>108</v>
      </c>
      <c r="D7436" s="116" t="n">
        <v>44986</v>
      </c>
      <c r="E7436" s="0" t="n">
        <v>0.15</v>
      </c>
      <c r="F7436" s="0" t="n">
        <v>3133107</v>
      </c>
      <c r="G7436" s="151" t="s">
        <v>111</v>
      </c>
      <c r="H7436" s="151" t="s">
        <v>111</v>
      </c>
      <c r="I7436" s="152" t="s">
        <v>112</v>
      </c>
    </row>
    <row r="7437" customFormat="false" ht="12.75" hidden="false" customHeight="false" outlineLevel="0" collapsed="false">
      <c r="A7437" s="0" t="s">
        <v>49</v>
      </c>
      <c r="B7437" s="0" t="s">
        <v>110</v>
      </c>
      <c r="C7437" s="0" t="s">
        <v>108</v>
      </c>
      <c r="D7437" s="116" t="n">
        <v>44986</v>
      </c>
      <c r="E7437" s="0" t="n">
        <v>0.54</v>
      </c>
      <c r="F7437" s="0" t="n">
        <v>3133108</v>
      </c>
      <c r="G7437" s="151" t="s">
        <v>111</v>
      </c>
      <c r="H7437" s="151" t="s">
        <v>111</v>
      </c>
      <c r="I7437" s="152" t="s">
        <v>112</v>
      </c>
    </row>
    <row r="7438" customFormat="false" ht="12.75" hidden="false" customHeight="false" outlineLevel="0" collapsed="false">
      <c r="A7438" s="0" t="s">
        <v>49</v>
      </c>
      <c r="B7438" s="0" t="s">
        <v>113</v>
      </c>
      <c r="C7438" s="0" t="s">
        <v>108</v>
      </c>
      <c r="D7438" s="116" t="n">
        <v>44986</v>
      </c>
      <c r="E7438" s="0" t="n">
        <v>0.05</v>
      </c>
      <c r="F7438" s="0" t="n">
        <v>3133109</v>
      </c>
      <c r="G7438" s="151" t="s">
        <v>111</v>
      </c>
      <c r="H7438" s="151" t="s">
        <v>111</v>
      </c>
      <c r="I7438" s="152" t="s">
        <v>112</v>
      </c>
    </row>
    <row r="7439" customFormat="false" ht="12.75" hidden="false" customHeight="false" outlineLevel="0" collapsed="false">
      <c r="A7439" s="0" t="s">
        <v>50</v>
      </c>
      <c r="B7439" s="0" t="s">
        <v>110</v>
      </c>
      <c r="C7439" s="0" t="s">
        <v>108</v>
      </c>
      <c r="D7439" s="116" t="n">
        <v>44986</v>
      </c>
      <c r="E7439" s="0" t="n">
        <v>0.69</v>
      </c>
      <c r="F7439" s="0" t="n">
        <v>3133110</v>
      </c>
      <c r="G7439" s="151" t="s">
        <v>111</v>
      </c>
      <c r="H7439" s="151" t="s">
        <v>111</v>
      </c>
      <c r="I7439" s="152" t="s">
        <v>112</v>
      </c>
    </row>
    <row r="7440" customFormat="false" ht="12.75" hidden="false" customHeight="false" outlineLevel="0" collapsed="false">
      <c r="A7440" s="0" t="s">
        <v>50</v>
      </c>
      <c r="B7440" s="0" t="s">
        <v>113</v>
      </c>
      <c r="C7440" s="0" t="s">
        <v>108</v>
      </c>
      <c r="D7440" s="116" t="n">
        <v>44986</v>
      </c>
      <c r="E7440" s="0" t="n">
        <v>-0.17</v>
      </c>
      <c r="F7440" s="0" t="n">
        <v>3133111</v>
      </c>
      <c r="G7440" s="151" t="s">
        <v>111</v>
      </c>
      <c r="H7440" s="151" t="s">
        <v>111</v>
      </c>
      <c r="I7440" s="152" t="s">
        <v>112</v>
      </c>
    </row>
    <row r="7441" customFormat="false" ht="12.75" hidden="false" customHeight="false" outlineLevel="0" collapsed="false">
      <c r="A7441" s="0" t="s">
        <v>51</v>
      </c>
      <c r="B7441" s="0" t="s">
        <v>110</v>
      </c>
      <c r="C7441" s="0" t="s">
        <v>108</v>
      </c>
      <c r="D7441" s="116" t="n">
        <v>44986</v>
      </c>
      <c r="E7441" s="0" t="n">
        <v>0.69</v>
      </c>
      <c r="F7441" s="0" t="n">
        <v>3133112</v>
      </c>
      <c r="G7441" s="151" t="s">
        <v>111</v>
      </c>
      <c r="H7441" s="151" t="s">
        <v>111</v>
      </c>
      <c r="I7441" s="152" t="s">
        <v>112</v>
      </c>
    </row>
    <row r="7442" customFormat="false" ht="12.75" hidden="false" customHeight="false" outlineLevel="0" collapsed="false">
      <c r="A7442" s="0" t="s">
        <v>51</v>
      </c>
      <c r="B7442" s="0" t="s">
        <v>113</v>
      </c>
      <c r="C7442" s="0" t="s">
        <v>108</v>
      </c>
      <c r="D7442" s="116" t="n">
        <v>44986</v>
      </c>
      <c r="E7442" s="0" t="n">
        <v>0.1</v>
      </c>
      <c r="F7442" s="0" t="n">
        <v>3133113</v>
      </c>
      <c r="G7442" s="151" t="s">
        <v>111</v>
      </c>
      <c r="H7442" s="151" t="s">
        <v>111</v>
      </c>
      <c r="I7442" s="152" t="s">
        <v>112</v>
      </c>
    </row>
    <row r="7443" customFormat="false" ht="12.75" hidden="false" customHeight="false" outlineLevel="0" collapsed="false">
      <c r="A7443" s="0" t="s">
        <v>52</v>
      </c>
      <c r="B7443" s="0" t="s">
        <v>110</v>
      </c>
      <c r="C7443" s="0" t="s">
        <v>108</v>
      </c>
      <c r="D7443" s="116" t="n">
        <v>44986</v>
      </c>
      <c r="E7443" s="0" t="n">
        <v>0.69</v>
      </c>
      <c r="F7443" s="0" t="n">
        <v>3133114</v>
      </c>
      <c r="G7443" s="151" t="s">
        <v>111</v>
      </c>
      <c r="H7443" s="151" t="s">
        <v>111</v>
      </c>
      <c r="I7443" s="152" t="s">
        <v>112</v>
      </c>
    </row>
    <row r="7444" customFormat="false" ht="12.75" hidden="false" customHeight="false" outlineLevel="0" collapsed="false">
      <c r="A7444" s="0" t="s">
        <v>52</v>
      </c>
      <c r="B7444" s="0" t="s">
        <v>113</v>
      </c>
      <c r="C7444" s="0" t="s">
        <v>108</v>
      </c>
      <c r="D7444" s="116" t="n">
        <v>44986</v>
      </c>
      <c r="E7444" s="0" t="n">
        <v>-0.05</v>
      </c>
      <c r="F7444" s="0" t="n">
        <v>3133115</v>
      </c>
      <c r="G7444" s="151" t="s">
        <v>111</v>
      </c>
      <c r="H7444" s="151" t="s">
        <v>111</v>
      </c>
      <c r="I7444" s="152" t="s">
        <v>112</v>
      </c>
    </row>
    <row r="7445" customFormat="false" ht="12.75" hidden="false" customHeight="false" outlineLevel="0" collapsed="false">
      <c r="A7445" s="0" t="s">
        <v>17</v>
      </c>
      <c r="B7445" s="0" t="s">
        <v>110</v>
      </c>
      <c r="C7445" s="0" t="s">
        <v>108</v>
      </c>
      <c r="D7445" s="116" t="n">
        <v>44986</v>
      </c>
      <c r="E7445" s="0" t="n">
        <v>0</v>
      </c>
      <c r="F7445" s="0" t="n">
        <v>3133116</v>
      </c>
      <c r="G7445" s="151" t="s">
        <v>111</v>
      </c>
      <c r="H7445" s="151" t="s">
        <v>111</v>
      </c>
      <c r="I7445" s="152" t="s">
        <v>112</v>
      </c>
    </row>
    <row r="7446" customFormat="false" ht="12.75" hidden="false" customHeight="false" outlineLevel="0" collapsed="false">
      <c r="A7446" s="0" t="s">
        <v>17</v>
      </c>
      <c r="B7446" s="0" t="s">
        <v>113</v>
      </c>
      <c r="C7446" s="0" t="s">
        <v>108</v>
      </c>
      <c r="D7446" s="116" t="n">
        <v>44986</v>
      </c>
      <c r="E7446" s="0" t="n">
        <v>0</v>
      </c>
      <c r="F7446" s="0" t="n">
        <v>3133117</v>
      </c>
      <c r="G7446" s="151" t="s">
        <v>111</v>
      </c>
      <c r="H7446" s="151" t="s">
        <v>111</v>
      </c>
      <c r="I7446" s="152" t="s">
        <v>112</v>
      </c>
    </row>
    <row r="7447" customFormat="false" ht="12.75" hidden="false" customHeight="false" outlineLevel="0" collapsed="false">
      <c r="A7447" s="0" t="s">
        <v>18</v>
      </c>
      <c r="B7447" s="0" t="s">
        <v>110</v>
      </c>
      <c r="C7447" s="0" t="s">
        <v>108</v>
      </c>
      <c r="D7447" s="116" t="n">
        <v>44986</v>
      </c>
      <c r="E7447" s="0" t="n">
        <v>0</v>
      </c>
      <c r="F7447" s="0" t="n">
        <v>3133118</v>
      </c>
      <c r="G7447" s="151" t="s">
        <v>111</v>
      </c>
      <c r="H7447" s="151" t="s">
        <v>111</v>
      </c>
      <c r="I7447" s="152" t="s">
        <v>112</v>
      </c>
    </row>
    <row r="7448" customFormat="false" ht="12.75" hidden="false" customHeight="false" outlineLevel="0" collapsed="false">
      <c r="A7448" s="0" t="s">
        <v>18</v>
      </c>
      <c r="B7448" s="0" t="s">
        <v>113</v>
      </c>
      <c r="C7448" s="0" t="s">
        <v>108</v>
      </c>
      <c r="D7448" s="116" t="n">
        <v>44986</v>
      </c>
      <c r="E7448" s="0" t="n">
        <v>0</v>
      </c>
      <c r="F7448" s="0" t="n">
        <v>3133119</v>
      </c>
      <c r="G7448" s="151" t="s">
        <v>111</v>
      </c>
      <c r="H7448" s="151" t="s">
        <v>111</v>
      </c>
      <c r="I7448" s="152" t="s">
        <v>112</v>
      </c>
    </row>
    <row r="7449" customFormat="false" ht="12.75" hidden="false" customHeight="false" outlineLevel="0" collapsed="false">
      <c r="A7449" s="0" t="s">
        <v>19</v>
      </c>
      <c r="B7449" s="0" t="s">
        <v>110</v>
      </c>
      <c r="C7449" s="0" t="s">
        <v>108</v>
      </c>
      <c r="D7449" s="116" t="n">
        <v>44986</v>
      </c>
      <c r="E7449" s="0" t="n">
        <v>0</v>
      </c>
      <c r="F7449" s="0" t="n">
        <v>3133120</v>
      </c>
      <c r="G7449" s="151" t="s">
        <v>111</v>
      </c>
      <c r="H7449" s="151" t="s">
        <v>111</v>
      </c>
      <c r="I7449" s="152" t="s">
        <v>112</v>
      </c>
    </row>
    <row r="7450" customFormat="false" ht="12.75" hidden="false" customHeight="false" outlineLevel="0" collapsed="false">
      <c r="A7450" s="0" t="s">
        <v>19</v>
      </c>
      <c r="B7450" s="0" t="s">
        <v>113</v>
      </c>
      <c r="C7450" s="0" t="s">
        <v>108</v>
      </c>
      <c r="D7450" s="116" t="n">
        <v>44986</v>
      </c>
      <c r="E7450" s="0" t="n">
        <v>0</v>
      </c>
      <c r="F7450" s="0" t="n">
        <v>3133121</v>
      </c>
      <c r="G7450" s="151" t="s">
        <v>111</v>
      </c>
      <c r="H7450" s="151" t="s">
        <v>111</v>
      </c>
      <c r="I7450" s="152" t="s">
        <v>112</v>
      </c>
    </row>
    <row r="7451" customFormat="false" ht="12.75" hidden="false" customHeight="false" outlineLevel="0" collapsed="false">
      <c r="A7451" s="0" t="s">
        <v>21</v>
      </c>
      <c r="B7451" s="0" t="s">
        <v>110</v>
      </c>
      <c r="C7451" s="0" t="s">
        <v>108</v>
      </c>
      <c r="D7451" s="116" t="n">
        <v>44986</v>
      </c>
      <c r="E7451" s="0" t="n">
        <v>0</v>
      </c>
      <c r="F7451" s="0" t="n">
        <v>3133122</v>
      </c>
      <c r="G7451" s="151" t="s">
        <v>111</v>
      </c>
      <c r="H7451" s="151" t="s">
        <v>111</v>
      </c>
      <c r="I7451" s="152" t="s">
        <v>112</v>
      </c>
    </row>
    <row r="7452" customFormat="false" ht="12.75" hidden="false" customHeight="false" outlineLevel="0" collapsed="false">
      <c r="A7452" s="0" t="s">
        <v>21</v>
      </c>
      <c r="B7452" s="0" t="s">
        <v>113</v>
      </c>
      <c r="C7452" s="0" t="s">
        <v>108</v>
      </c>
      <c r="D7452" s="116" t="n">
        <v>44986</v>
      </c>
      <c r="E7452" s="0" t="n">
        <v>0</v>
      </c>
      <c r="F7452" s="0" t="n">
        <v>3133123</v>
      </c>
      <c r="G7452" s="151" t="s">
        <v>111</v>
      </c>
      <c r="H7452" s="151" t="s">
        <v>111</v>
      </c>
      <c r="I7452" s="152" t="s">
        <v>112</v>
      </c>
    </row>
    <row r="7453" customFormat="false" ht="12.75" hidden="false" customHeight="false" outlineLevel="0" collapsed="false">
      <c r="A7453" s="0" t="s">
        <v>73</v>
      </c>
      <c r="B7453" s="0" t="s">
        <v>80</v>
      </c>
      <c r="C7453" s="0" t="s">
        <v>108</v>
      </c>
      <c r="D7453" s="116" t="n">
        <v>44986</v>
      </c>
      <c r="E7453" s="0" t="n">
        <v>0.05</v>
      </c>
      <c r="F7453" s="0" t="n">
        <v>3133124</v>
      </c>
      <c r="G7453" s="151" t="s">
        <v>111</v>
      </c>
      <c r="H7453" s="151" t="s">
        <v>111</v>
      </c>
      <c r="I7453" s="152" t="s">
        <v>112</v>
      </c>
    </row>
    <row r="7454" customFormat="false" ht="12.75" hidden="false" customHeight="false" outlineLevel="0" collapsed="false">
      <c r="A7454" s="0" t="s">
        <v>74</v>
      </c>
      <c r="B7454" s="0" t="s">
        <v>80</v>
      </c>
      <c r="C7454" s="0" t="s">
        <v>108</v>
      </c>
      <c r="D7454" s="116" t="n">
        <v>44986</v>
      </c>
      <c r="E7454" s="0" t="n">
        <v>0.1</v>
      </c>
      <c r="F7454" s="0" t="n">
        <v>3133125</v>
      </c>
      <c r="G7454" s="151" t="s">
        <v>111</v>
      </c>
      <c r="H7454" s="151" t="s">
        <v>111</v>
      </c>
      <c r="I7454" s="152" t="s">
        <v>112</v>
      </c>
    </row>
    <row r="7455" customFormat="false" ht="12.75" hidden="false" customHeight="false" outlineLevel="0" collapsed="false">
      <c r="A7455" s="0" t="s">
        <v>75</v>
      </c>
      <c r="B7455" s="0" t="s">
        <v>80</v>
      </c>
      <c r="C7455" s="0" t="s">
        <v>108</v>
      </c>
      <c r="D7455" s="116" t="n">
        <v>44986</v>
      </c>
      <c r="E7455" s="0" t="n">
        <v>-0.05</v>
      </c>
      <c r="F7455" s="0" t="n">
        <v>3133126</v>
      </c>
      <c r="G7455" s="151" t="s">
        <v>111</v>
      </c>
      <c r="H7455" s="151" t="s">
        <v>111</v>
      </c>
      <c r="I7455" s="152" t="s">
        <v>112</v>
      </c>
    </row>
    <row r="7456" customFormat="false" ht="12.75" hidden="false" customHeight="false" outlineLevel="0" collapsed="false">
      <c r="A7456" s="0" t="s">
        <v>76</v>
      </c>
      <c r="B7456" s="0" t="s">
        <v>80</v>
      </c>
      <c r="C7456" s="0" t="s">
        <v>108</v>
      </c>
      <c r="D7456" s="116" t="n">
        <v>44986</v>
      </c>
      <c r="E7456" s="0" t="n">
        <v>0.1</v>
      </c>
      <c r="F7456" s="0" t="n">
        <v>3133127</v>
      </c>
      <c r="G7456" s="151" t="s">
        <v>111</v>
      </c>
      <c r="H7456" s="151" t="s">
        <v>111</v>
      </c>
      <c r="I7456" s="152" t="s">
        <v>112</v>
      </c>
    </row>
    <row r="7457" customFormat="false" ht="12.75" hidden="false" customHeight="false" outlineLevel="0" collapsed="false">
      <c r="A7457" s="0" t="s">
        <v>72</v>
      </c>
      <c r="B7457" s="0" t="s">
        <v>80</v>
      </c>
      <c r="C7457" s="0" t="s">
        <v>108</v>
      </c>
      <c r="D7457" s="116" t="n">
        <v>44986</v>
      </c>
      <c r="E7457" s="158" t="n">
        <v>45017</v>
      </c>
      <c r="F7457" s="0" t="n">
        <v>2756505</v>
      </c>
      <c r="G7457" s="151" t="s">
        <v>111</v>
      </c>
      <c r="H7457" s="151" t="s">
        <v>111</v>
      </c>
      <c r="I7457" s="152" t="s">
        <v>109</v>
      </c>
    </row>
    <row r="7458" customFormat="false" ht="12.75" hidden="false" customHeight="false" outlineLevel="0" collapsed="false">
      <c r="A7458" s="0" t="s">
        <v>59</v>
      </c>
      <c r="B7458" s="0" t="s">
        <v>110</v>
      </c>
      <c r="C7458" s="0" t="s">
        <v>108</v>
      </c>
      <c r="D7458" s="116" t="n">
        <v>45017</v>
      </c>
      <c r="E7458" s="0" t="n">
        <v>0.435</v>
      </c>
      <c r="F7458" s="0" t="n">
        <v>3133100</v>
      </c>
      <c r="G7458" s="151" t="s">
        <v>111</v>
      </c>
      <c r="H7458" s="151" t="s">
        <v>111</v>
      </c>
      <c r="I7458" s="152" t="s">
        <v>112</v>
      </c>
    </row>
    <row r="7459" customFormat="false" ht="12.75" hidden="false" customHeight="false" outlineLevel="0" collapsed="false">
      <c r="A7459" s="0" t="s">
        <v>59</v>
      </c>
      <c r="B7459" s="0" t="s">
        <v>113</v>
      </c>
      <c r="C7459" s="0" t="s">
        <v>108</v>
      </c>
      <c r="D7459" s="116" t="n">
        <v>45017</v>
      </c>
      <c r="E7459" s="0" t="n">
        <v>0.02</v>
      </c>
      <c r="F7459" s="0" t="n">
        <v>3133101</v>
      </c>
      <c r="G7459" s="151" t="s">
        <v>111</v>
      </c>
      <c r="H7459" s="151" t="s">
        <v>111</v>
      </c>
      <c r="I7459" s="152" t="s">
        <v>112</v>
      </c>
    </row>
    <row r="7460" customFormat="false" ht="12.75" hidden="false" customHeight="false" outlineLevel="0" collapsed="false">
      <c r="A7460" s="0" t="s">
        <v>60</v>
      </c>
      <c r="B7460" s="0" t="s">
        <v>110</v>
      </c>
      <c r="C7460" s="0" t="s">
        <v>108</v>
      </c>
      <c r="D7460" s="116" t="n">
        <v>45017</v>
      </c>
      <c r="E7460" s="0" t="n">
        <v>0.435</v>
      </c>
      <c r="F7460" s="0" t="n">
        <v>3133102</v>
      </c>
      <c r="G7460" s="151" t="s">
        <v>111</v>
      </c>
      <c r="H7460" s="151" t="s">
        <v>111</v>
      </c>
      <c r="I7460" s="152" t="s">
        <v>112</v>
      </c>
    </row>
    <row r="7461" customFormat="false" ht="12.75" hidden="false" customHeight="false" outlineLevel="0" collapsed="false">
      <c r="A7461" s="0" t="s">
        <v>60</v>
      </c>
      <c r="B7461" s="0" t="s">
        <v>113</v>
      </c>
      <c r="C7461" s="0" t="s">
        <v>108</v>
      </c>
      <c r="D7461" s="116" t="n">
        <v>45017</v>
      </c>
      <c r="E7461" s="0" t="n">
        <v>0.05</v>
      </c>
      <c r="F7461" s="0" t="n">
        <v>3133103</v>
      </c>
      <c r="G7461" s="151" t="s">
        <v>111</v>
      </c>
      <c r="H7461" s="151" t="s">
        <v>111</v>
      </c>
      <c r="I7461" s="152" t="s">
        <v>112</v>
      </c>
    </row>
    <row r="7462" customFormat="false" ht="12.75" hidden="false" customHeight="false" outlineLevel="0" collapsed="false">
      <c r="A7462" s="0" t="s">
        <v>61</v>
      </c>
      <c r="B7462" s="0" t="s">
        <v>110</v>
      </c>
      <c r="C7462" s="0" t="s">
        <v>108</v>
      </c>
      <c r="D7462" s="116" t="n">
        <v>45017</v>
      </c>
      <c r="E7462" s="0" t="n">
        <v>0.435</v>
      </c>
      <c r="F7462" s="0" t="n">
        <v>3133104</v>
      </c>
      <c r="G7462" s="151" t="s">
        <v>111</v>
      </c>
      <c r="H7462" s="151" t="s">
        <v>111</v>
      </c>
      <c r="I7462" s="152" t="s">
        <v>112</v>
      </c>
    </row>
    <row r="7463" customFormat="false" ht="12.75" hidden="false" customHeight="false" outlineLevel="0" collapsed="false">
      <c r="A7463" s="0" t="s">
        <v>61</v>
      </c>
      <c r="B7463" s="0" t="s">
        <v>113</v>
      </c>
      <c r="C7463" s="0" t="s">
        <v>108</v>
      </c>
      <c r="D7463" s="116" t="n">
        <v>45017</v>
      </c>
      <c r="E7463" s="0" t="n">
        <v>0.02</v>
      </c>
      <c r="F7463" s="0" t="n">
        <v>3133105</v>
      </c>
      <c r="G7463" s="151" t="s">
        <v>111</v>
      </c>
      <c r="H7463" s="151" t="s">
        <v>111</v>
      </c>
      <c r="I7463" s="152" t="s">
        <v>112</v>
      </c>
    </row>
    <row r="7464" customFormat="false" ht="12.75" hidden="false" customHeight="false" outlineLevel="0" collapsed="false">
      <c r="A7464" s="0" t="s">
        <v>62</v>
      </c>
      <c r="B7464" s="0" t="s">
        <v>110</v>
      </c>
      <c r="C7464" s="0" t="s">
        <v>108</v>
      </c>
      <c r="D7464" s="116" t="n">
        <v>45017</v>
      </c>
      <c r="E7464" s="0" t="n">
        <v>0.435</v>
      </c>
      <c r="F7464" s="0" t="n">
        <v>3133106</v>
      </c>
      <c r="G7464" s="151" t="s">
        <v>111</v>
      </c>
      <c r="H7464" s="151" t="s">
        <v>111</v>
      </c>
      <c r="I7464" s="152" t="s">
        <v>112</v>
      </c>
    </row>
    <row r="7465" customFormat="false" ht="12.75" hidden="false" customHeight="false" outlineLevel="0" collapsed="false">
      <c r="A7465" s="0" t="s">
        <v>62</v>
      </c>
      <c r="B7465" s="0" t="s">
        <v>113</v>
      </c>
      <c r="C7465" s="0" t="s">
        <v>108</v>
      </c>
      <c r="D7465" s="116" t="n">
        <v>45017</v>
      </c>
      <c r="E7465" s="0" t="n">
        <v>0.05</v>
      </c>
      <c r="F7465" s="0" t="n">
        <v>3133107</v>
      </c>
      <c r="G7465" s="151" t="s">
        <v>111</v>
      </c>
      <c r="H7465" s="151" t="s">
        <v>111</v>
      </c>
      <c r="I7465" s="152" t="s">
        <v>112</v>
      </c>
    </row>
    <row r="7466" customFormat="false" ht="12.75" hidden="false" customHeight="false" outlineLevel="0" collapsed="false">
      <c r="A7466" s="0" t="s">
        <v>49</v>
      </c>
      <c r="B7466" s="0" t="s">
        <v>110</v>
      </c>
      <c r="C7466" s="0" t="s">
        <v>108</v>
      </c>
      <c r="D7466" s="116" t="n">
        <v>45017</v>
      </c>
      <c r="E7466" s="0" t="n">
        <v>0.36</v>
      </c>
      <c r="F7466" s="0" t="n">
        <v>3133108</v>
      </c>
      <c r="G7466" s="151" t="s">
        <v>111</v>
      </c>
      <c r="H7466" s="151" t="s">
        <v>111</v>
      </c>
      <c r="I7466" s="152" t="s">
        <v>112</v>
      </c>
    </row>
    <row r="7467" customFormat="false" ht="12.75" hidden="false" customHeight="false" outlineLevel="0" collapsed="false">
      <c r="A7467" s="0" t="s">
        <v>49</v>
      </c>
      <c r="B7467" s="0" t="s">
        <v>113</v>
      </c>
      <c r="C7467" s="0" t="s">
        <v>108</v>
      </c>
      <c r="D7467" s="116" t="n">
        <v>45017</v>
      </c>
      <c r="E7467" s="0" t="n">
        <v>0.005</v>
      </c>
      <c r="F7467" s="0" t="n">
        <v>3133109</v>
      </c>
      <c r="G7467" s="151" t="s">
        <v>111</v>
      </c>
      <c r="H7467" s="151" t="s">
        <v>111</v>
      </c>
      <c r="I7467" s="152" t="s">
        <v>112</v>
      </c>
    </row>
    <row r="7468" customFormat="false" ht="12.75" hidden="false" customHeight="false" outlineLevel="0" collapsed="false">
      <c r="A7468" s="0" t="s">
        <v>50</v>
      </c>
      <c r="B7468" s="0" t="s">
        <v>110</v>
      </c>
      <c r="C7468" s="0" t="s">
        <v>108</v>
      </c>
      <c r="D7468" s="116" t="n">
        <v>45017</v>
      </c>
      <c r="E7468" s="0" t="n">
        <v>0.38</v>
      </c>
      <c r="F7468" s="0" t="n">
        <v>3133110</v>
      </c>
      <c r="G7468" s="151" t="s">
        <v>111</v>
      </c>
      <c r="H7468" s="151" t="s">
        <v>111</v>
      </c>
      <c r="I7468" s="152" t="s">
        <v>112</v>
      </c>
    </row>
    <row r="7469" customFormat="false" ht="12.75" hidden="false" customHeight="false" outlineLevel="0" collapsed="false">
      <c r="A7469" s="0" t="s">
        <v>50</v>
      </c>
      <c r="B7469" s="0" t="s">
        <v>113</v>
      </c>
      <c r="C7469" s="0" t="s">
        <v>108</v>
      </c>
      <c r="D7469" s="116" t="n">
        <v>45017</v>
      </c>
      <c r="E7469" s="0" t="n">
        <v>-0.085</v>
      </c>
      <c r="F7469" s="0" t="n">
        <v>3133111</v>
      </c>
      <c r="G7469" s="151" t="s">
        <v>111</v>
      </c>
      <c r="H7469" s="151" t="s">
        <v>111</v>
      </c>
      <c r="I7469" s="152" t="s">
        <v>112</v>
      </c>
    </row>
    <row r="7470" customFormat="false" ht="12.75" hidden="false" customHeight="false" outlineLevel="0" collapsed="false">
      <c r="A7470" s="0" t="s">
        <v>51</v>
      </c>
      <c r="B7470" s="0" t="s">
        <v>110</v>
      </c>
      <c r="C7470" s="0" t="s">
        <v>108</v>
      </c>
      <c r="D7470" s="116" t="n">
        <v>45017</v>
      </c>
      <c r="E7470" s="0" t="n">
        <v>0.38</v>
      </c>
      <c r="F7470" s="0" t="n">
        <v>3133112</v>
      </c>
      <c r="G7470" s="151" t="s">
        <v>111</v>
      </c>
      <c r="H7470" s="151" t="s">
        <v>111</v>
      </c>
      <c r="I7470" s="152" t="s">
        <v>112</v>
      </c>
    </row>
    <row r="7471" customFormat="false" ht="12.75" hidden="false" customHeight="false" outlineLevel="0" collapsed="false">
      <c r="A7471" s="0" t="s">
        <v>51</v>
      </c>
      <c r="B7471" s="0" t="s">
        <v>113</v>
      </c>
      <c r="C7471" s="0" t="s">
        <v>108</v>
      </c>
      <c r="D7471" s="116" t="n">
        <v>45017</v>
      </c>
      <c r="E7471" s="0" t="n">
        <v>0.02</v>
      </c>
      <c r="F7471" s="0" t="n">
        <v>3133113</v>
      </c>
      <c r="G7471" s="151" t="s">
        <v>111</v>
      </c>
      <c r="H7471" s="151" t="s">
        <v>111</v>
      </c>
      <c r="I7471" s="152" t="s">
        <v>112</v>
      </c>
    </row>
    <row r="7472" customFormat="false" ht="12.75" hidden="false" customHeight="false" outlineLevel="0" collapsed="false">
      <c r="A7472" s="0" t="s">
        <v>52</v>
      </c>
      <c r="B7472" s="0" t="s">
        <v>110</v>
      </c>
      <c r="C7472" s="0" t="s">
        <v>108</v>
      </c>
      <c r="D7472" s="116" t="n">
        <v>45017</v>
      </c>
      <c r="E7472" s="0" t="n">
        <v>0.38</v>
      </c>
      <c r="F7472" s="0" t="n">
        <v>3133114</v>
      </c>
      <c r="G7472" s="151" t="s">
        <v>111</v>
      </c>
      <c r="H7472" s="151" t="s">
        <v>111</v>
      </c>
      <c r="I7472" s="152" t="s">
        <v>112</v>
      </c>
    </row>
    <row r="7473" customFormat="false" ht="12.75" hidden="false" customHeight="false" outlineLevel="0" collapsed="false">
      <c r="A7473" s="0" t="s">
        <v>52</v>
      </c>
      <c r="B7473" s="0" t="s">
        <v>113</v>
      </c>
      <c r="C7473" s="0" t="s">
        <v>108</v>
      </c>
      <c r="D7473" s="116" t="n">
        <v>45017</v>
      </c>
      <c r="E7473" s="0" t="n">
        <v>-0.045</v>
      </c>
      <c r="F7473" s="0" t="n">
        <v>3133115</v>
      </c>
      <c r="G7473" s="151" t="s">
        <v>111</v>
      </c>
      <c r="H7473" s="151" t="s">
        <v>111</v>
      </c>
      <c r="I7473" s="152" t="s">
        <v>112</v>
      </c>
    </row>
    <row r="7474" customFormat="false" ht="12.75" hidden="false" customHeight="false" outlineLevel="0" collapsed="false">
      <c r="A7474" s="0" t="s">
        <v>17</v>
      </c>
      <c r="B7474" s="0" t="s">
        <v>110</v>
      </c>
      <c r="C7474" s="0" t="s">
        <v>108</v>
      </c>
      <c r="D7474" s="116" t="n">
        <v>45017</v>
      </c>
      <c r="E7474" s="0" t="n">
        <v>0</v>
      </c>
      <c r="F7474" s="0" t="n">
        <v>3133116</v>
      </c>
      <c r="G7474" s="151" t="s">
        <v>111</v>
      </c>
      <c r="H7474" s="151" t="s">
        <v>111</v>
      </c>
      <c r="I7474" s="152" t="s">
        <v>112</v>
      </c>
    </row>
    <row r="7475" customFormat="false" ht="12.75" hidden="false" customHeight="false" outlineLevel="0" collapsed="false">
      <c r="A7475" s="0" t="s">
        <v>17</v>
      </c>
      <c r="B7475" s="0" t="s">
        <v>113</v>
      </c>
      <c r="C7475" s="0" t="s">
        <v>108</v>
      </c>
      <c r="D7475" s="116" t="n">
        <v>45017</v>
      </c>
      <c r="E7475" s="0" t="n">
        <v>0</v>
      </c>
      <c r="F7475" s="0" t="n">
        <v>3133117</v>
      </c>
      <c r="G7475" s="151" t="s">
        <v>111</v>
      </c>
      <c r="H7475" s="151" t="s">
        <v>111</v>
      </c>
      <c r="I7475" s="152" t="s">
        <v>112</v>
      </c>
    </row>
    <row r="7476" customFormat="false" ht="12.75" hidden="false" customHeight="false" outlineLevel="0" collapsed="false">
      <c r="A7476" s="0" t="s">
        <v>18</v>
      </c>
      <c r="B7476" s="0" t="s">
        <v>110</v>
      </c>
      <c r="C7476" s="0" t="s">
        <v>108</v>
      </c>
      <c r="D7476" s="116" t="n">
        <v>45017</v>
      </c>
      <c r="E7476" s="0" t="n">
        <v>0</v>
      </c>
      <c r="F7476" s="0" t="n">
        <v>3133118</v>
      </c>
      <c r="G7476" s="151" t="s">
        <v>111</v>
      </c>
      <c r="H7476" s="151" t="s">
        <v>111</v>
      </c>
      <c r="I7476" s="152" t="s">
        <v>112</v>
      </c>
    </row>
    <row r="7477" customFormat="false" ht="12.75" hidden="false" customHeight="false" outlineLevel="0" collapsed="false">
      <c r="A7477" s="0" t="s">
        <v>18</v>
      </c>
      <c r="B7477" s="0" t="s">
        <v>113</v>
      </c>
      <c r="C7477" s="0" t="s">
        <v>108</v>
      </c>
      <c r="D7477" s="116" t="n">
        <v>45017</v>
      </c>
      <c r="E7477" s="0" t="n">
        <v>0</v>
      </c>
      <c r="F7477" s="0" t="n">
        <v>3133119</v>
      </c>
      <c r="G7477" s="151" t="s">
        <v>111</v>
      </c>
      <c r="H7477" s="151" t="s">
        <v>111</v>
      </c>
      <c r="I7477" s="152" t="s">
        <v>112</v>
      </c>
    </row>
    <row r="7478" customFormat="false" ht="12.75" hidden="false" customHeight="false" outlineLevel="0" collapsed="false">
      <c r="A7478" s="0" t="s">
        <v>19</v>
      </c>
      <c r="B7478" s="0" t="s">
        <v>110</v>
      </c>
      <c r="C7478" s="0" t="s">
        <v>108</v>
      </c>
      <c r="D7478" s="116" t="n">
        <v>45017</v>
      </c>
      <c r="E7478" s="0" t="n">
        <v>0</v>
      </c>
      <c r="F7478" s="0" t="n">
        <v>3133120</v>
      </c>
      <c r="G7478" s="151" t="s">
        <v>111</v>
      </c>
      <c r="H7478" s="151" t="s">
        <v>111</v>
      </c>
      <c r="I7478" s="152" t="s">
        <v>112</v>
      </c>
    </row>
    <row r="7479" customFormat="false" ht="12.75" hidden="false" customHeight="false" outlineLevel="0" collapsed="false">
      <c r="A7479" s="0" t="s">
        <v>19</v>
      </c>
      <c r="B7479" s="0" t="s">
        <v>113</v>
      </c>
      <c r="C7479" s="0" t="s">
        <v>108</v>
      </c>
      <c r="D7479" s="116" t="n">
        <v>45017</v>
      </c>
      <c r="E7479" s="0" t="n">
        <v>0</v>
      </c>
      <c r="F7479" s="0" t="n">
        <v>3133121</v>
      </c>
      <c r="G7479" s="151" t="s">
        <v>111</v>
      </c>
      <c r="H7479" s="151" t="s">
        <v>111</v>
      </c>
      <c r="I7479" s="152" t="s">
        <v>112</v>
      </c>
    </row>
    <row r="7480" customFormat="false" ht="12.75" hidden="false" customHeight="false" outlineLevel="0" collapsed="false">
      <c r="A7480" s="0" t="s">
        <v>21</v>
      </c>
      <c r="B7480" s="0" t="s">
        <v>110</v>
      </c>
      <c r="C7480" s="0" t="s">
        <v>108</v>
      </c>
      <c r="D7480" s="116" t="n">
        <v>45017</v>
      </c>
      <c r="E7480" s="0" t="n">
        <v>0</v>
      </c>
      <c r="F7480" s="0" t="n">
        <v>3133122</v>
      </c>
      <c r="G7480" s="151" t="s">
        <v>111</v>
      </c>
      <c r="H7480" s="151" t="s">
        <v>111</v>
      </c>
      <c r="I7480" s="152" t="s">
        <v>112</v>
      </c>
    </row>
    <row r="7481" customFormat="false" ht="12.75" hidden="false" customHeight="false" outlineLevel="0" collapsed="false">
      <c r="A7481" s="0" t="s">
        <v>21</v>
      </c>
      <c r="B7481" s="0" t="s">
        <v>113</v>
      </c>
      <c r="C7481" s="0" t="s">
        <v>108</v>
      </c>
      <c r="D7481" s="116" t="n">
        <v>45017</v>
      </c>
      <c r="E7481" s="0" t="n">
        <v>0</v>
      </c>
      <c r="F7481" s="0" t="n">
        <v>3133123</v>
      </c>
      <c r="G7481" s="151" t="s">
        <v>111</v>
      </c>
      <c r="H7481" s="151" t="s">
        <v>111</v>
      </c>
      <c r="I7481" s="152" t="s">
        <v>112</v>
      </c>
    </row>
    <row r="7482" customFormat="false" ht="12.75" hidden="false" customHeight="false" outlineLevel="0" collapsed="false">
      <c r="A7482" s="0" t="s">
        <v>73</v>
      </c>
      <c r="B7482" s="0" t="s">
        <v>80</v>
      </c>
      <c r="C7482" s="0" t="s">
        <v>108</v>
      </c>
      <c r="D7482" s="116" t="n">
        <v>45017</v>
      </c>
      <c r="E7482" s="0" t="n">
        <v>0.005</v>
      </c>
      <c r="F7482" s="0" t="n">
        <v>3133124</v>
      </c>
      <c r="G7482" s="151" t="s">
        <v>111</v>
      </c>
      <c r="H7482" s="151" t="s">
        <v>111</v>
      </c>
      <c r="I7482" s="152" t="s">
        <v>112</v>
      </c>
    </row>
    <row r="7483" customFormat="false" ht="12.75" hidden="false" customHeight="false" outlineLevel="0" collapsed="false">
      <c r="A7483" s="0" t="s">
        <v>74</v>
      </c>
      <c r="B7483" s="0" t="s">
        <v>80</v>
      </c>
      <c r="C7483" s="0" t="s">
        <v>108</v>
      </c>
      <c r="D7483" s="116" t="n">
        <v>45017</v>
      </c>
      <c r="E7483" s="0" t="n">
        <v>0.02</v>
      </c>
      <c r="F7483" s="0" t="n">
        <v>3133125</v>
      </c>
      <c r="G7483" s="151" t="s">
        <v>111</v>
      </c>
      <c r="H7483" s="151" t="s">
        <v>111</v>
      </c>
      <c r="I7483" s="152" t="s">
        <v>112</v>
      </c>
    </row>
    <row r="7484" customFormat="false" ht="12.75" hidden="false" customHeight="false" outlineLevel="0" collapsed="false">
      <c r="A7484" s="0" t="s">
        <v>75</v>
      </c>
      <c r="B7484" s="0" t="s">
        <v>80</v>
      </c>
      <c r="C7484" s="0" t="s">
        <v>108</v>
      </c>
      <c r="D7484" s="116" t="n">
        <v>45017</v>
      </c>
      <c r="E7484" s="0" t="n">
        <v>-0.045</v>
      </c>
      <c r="F7484" s="0" t="n">
        <v>3133126</v>
      </c>
      <c r="G7484" s="151" t="s">
        <v>111</v>
      </c>
      <c r="H7484" s="151" t="s">
        <v>111</v>
      </c>
      <c r="I7484" s="152" t="s">
        <v>112</v>
      </c>
    </row>
    <row r="7485" customFormat="false" ht="12.75" hidden="false" customHeight="false" outlineLevel="0" collapsed="false">
      <c r="A7485" s="0" t="s">
        <v>76</v>
      </c>
      <c r="B7485" s="0" t="s">
        <v>80</v>
      </c>
      <c r="C7485" s="0" t="s">
        <v>108</v>
      </c>
      <c r="D7485" s="116" t="n">
        <v>45017</v>
      </c>
      <c r="E7485" s="0" t="n">
        <v>0.02</v>
      </c>
      <c r="F7485" s="0" t="n">
        <v>3133127</v>
      </c>
      <c r="G7485" s="151" t="s">
        <v>111</v>
      </c>
      <c r="H7485" s="151" t="s">
        <v>111</v>
      </c>
      <c r="I7485" s="152" t="s">
        <v>112</v>
      </c>
    </row>
    <row r="7486" customFormat="false" ht="12.75" hidden="false" customHeight="false" outlineLevel="0" collapsed="false">
      <c r="A7486" s="0" t="s">
        <v>72</v>
      </c>
      <c r="B7486" s="0" t="s">
        <v>80</v>
      </c>
      <c r="C7486" s="0" t="s">
        <v>108</v>
      </c>
      <c r="D7486" s="116" t="n">
        <v>45017</v>
      </c>
      <c r="E7486" s="158" t="n">
        <v>45047</v>
      </c>
      <c r="F7486" s="0" t="n">
        <v>2756534</v>
      </c>
      <c r="G7486" s="151" t="s">
        <v>111</v>
      </c>
      <c r="H7486" s="151" t="s">
        <v>111</v>
      </c>
      <c r="I7486" s="152" t="s">
        <v>109</v>
      </c>
    </row>
    <row r="7487" customFormat="false" ht="12.75" hidden="false" customHeight="false" outlineLevel="0" collapsed="false">
      <c r="A7487" s="0" t="s">
        <v>59</v>
      </c>
      <c r="B7487" s="0" t="s">
        <v>110</v>
      </c>
      <c r="C7487" s="0" t="s">
        <v>108</v>
      </c>
      <c r="D7487" s="116" t="n">
        <v>45047</v>
      </c>
      <c r="E7487" s="0" t="n">
        <v>0.385</v>
      </c>
      <c r="F7487" s="0" t="n">
        <v>3133100</v>
      </c>
      <c r="G7487" s="151" t="s">
        <v>111</v>
      </c>
      <c r="H7487" s="151" t="s">
        <v>111</v>
      </c>
      <c r="I7487" s="152" t="s">
        <v>112</v>
      </c>
    </row>
    <row r="7488" customFormat="false" ht="12.75" hidden="false" customHeight="false" outlineLevel="0" collapsed="false">
      <c r="A7488" s="0" t="s">
        <v>59</v>
      </c>
      <c r="B7488" s="0" t="s">
        <v>113</v>
      </c>
      <c r="C7488" s="0" t="s">
        <v>108</v>
      </c>
      <c r="D7488" s="116" t="n">
        <v>45047</v>
      </c>
      <c r="E7488" s="0" t="n">
        <v>0.02</v>
      </c>
      <c r="F7488" s="0" t="n">
        <v>3133101</v>
      </c>
      <c r="G7488" s="151" t="s">
        <v>111</v>
      </c>
      <c r="H7488" s="151" t="s">
        <v>111</v>
      </c>
      <c r="I7488" s="152" t="s">
        <v>112</v>
      </c>
    </row>
    <row r="7489" customFormat="false" ht="12.75" hidden="false" customHeight="false" outlineLevel="0" collapsed="false">
      <c r="A7489" s="0" t="s">
        <v>60</v>
      </c>
      <c r="B7489" s="0" t="s">
        <v>110</v>
      </c>
      <c r="C7489" s="0" t="s">
        <v>108</v>
      </c>
      <c r="D7489" s="116" t="n">
        <v>45047</v>
      </c>
      <c r="E7489" s="0" t="n">
        <v>0.385</v>
      </c>
      <c r="F7489" s="0" t="n">
        <v>3133102</v>
      </c>
      <c r="G7489" s="151" t="s">
        <v>111</v>
      </c>
      <c r="H7489" s="151" t="s">
        <v>111</v>
      </c>
      <c r="I7489" s="152" t="s">
        <v>112</v>
      </c>
    </row>
    <row r="7490" customFormat="false" ht="12.75" hidden="false" customHeight="false" outlineLevel="0" collapsed="false">
      <c r="A7490" s="0" t="s">
        <v>60</v>
      </c>
      <c r="B7490" s="0" t="s">
        <v>113</v>
      </c>
      <c r="C7490" s="0" t="s">
        <v>108</v>
      </c>
      <c r="D7490" s="116" t="n">
        <v>45047</v>
      </c>
      <c r="E7490" s="0" t="n">
        <v>0.05</v>
      </c>
      <c r="F7490" s="0" t="n">
        <v>3133103</v>
      </c>
      <c r="G7490" s="151" t="s">
        <v>111</v>
      </c>
      <c r="H7490" s="151" t="s">
        <v>111</v>
      </c>
      <c r="I7490" s="152" t="s">
        <v>112</v>
      </c>
    </row>
    <row r="7491" customFormat="false" ht="12.75" hidden="false" customHeight="false" outlineLevel="0" collapsed="false">
      <c r="A7491" s="0" t="s">
        <v>61</v>
      </c>
      <c r="B7491" s="0" t="s">
        <v>110</v>
      </c>
      <c r="C7491" s="0" t="s">
        <v>108</v>
      </c>
      <c r="D7491" s="116" t="n">
        <v>45047</v>
      </c>
      <c r="E7491" s="0" t="n">
        <v>0.385</v>
      </c>
      <c r="F7491" s="0" t="n">
        <v>3133104</v>
      </c>
      <c r="G7491" s="151" t="s">
        <v>111</v>
      </c>
      <c r="H7491" s="151" t="s">
        <v>111</v>
      </c>
      <c r="I7491" s="152" t="s">
        <v>112</v>
      </c>
    </row>
    <row r="7492" customFormat="false" ht="12.75" hidden="false" customHeight="false" outlineLevel="0" collapsed="false">
      <c r="A7492" s="0" t="s">
        <v>61</v>
      </c>
      <c r="B7492" s="0" t="s">
        <v>113</v>
      </c>
      <c r="C7492" s="0" t="s">
        <v>108</v>
      </c>
      <c r="D7492" s="116" t="n">
        <v>45047</v>
      </c>
      <c r="E7492" s="0" t="n">
        <v>0.02</v>
      </c>
      <c r="F7492" s="0" t="n">
        <v>3133105</v>
      </c>
      <c r="G7492" s="151" t="s">
        <v>111</v>
      </c>
      <c r="H7492" s="151" t="s">
        <v>111</v>
      </c>
      <c r="I7492" s="152" t="s">
        <v>112</v>
      </c>
    </row>
    <row r="7493" customFormat="false" ht="12.75" hidden="false" customHeight="false" outlineLevel="0" collapsed="false">
      <c r="A7493" s="0" t="s">
        <v>62</v>
      </c>
      <c r="B7493" s="0" t="s">
        <v>110</v>
      </c>
      <c r="C7493" s="0" t="s">
        <v>108</v>
      </c>
      <c r="D7493" s="116" t="n">
        <v>45047</v>
      </c>
      <c r="E7493" s="0" t="n">
        <v>0.385</v>
      </c>
      <c r="F7493" s="0" t="n">
        <v>3133106</v>
      </c>
      <c r="G7493" s="151" t="s">
        <v>111</v>
      </c>
      <c r="H7493" s="151" t="s">
        <v>111</v>
      </c>
      <c r="I7493" s="152" t="s">
        <v>112</v>
      </c>
    </row>
    <row r="7494" customFormat="false" ht="12.75" hidden="false" customHeight="false" outlineLevel="0" collapsed="false">
      <c r="A7494" s="0" t="s">
        <v>62</v>
      </c>
      <c r="B7494" s="0" t="s">
        <v>113</v>
      </c>
      <c r="C7494" s="0" t="s">
        <v>108</v>
      </c>
      <c r="D7494" s="116" t="n">
        <v>45047</v>
      </c>
      <c r="E7494" s="0" t="n">
        <v>0.05</v>
      </c>
      <c r="F7494" s="0" t="n">
        <v>3133107</v>
      </c>
      <c r="G7494" s="151" t="s">
        <v>111</v>
      </c>
      <c r="H7494" s="151" t="s">
        <v>111</v>
      </c>
      <c r="I7494" s="152" t="s">
        <v>112</v>
      </c>
    </row>
    <row r="7495" customFormat="false" ht="12.75" hidden="false" customHeight="false" outlineLevel="0" collapsed="false">
      <c r="A7495" s="0" t="s">
        <v>49</v>
      </c>
      <c r="B7495" s="0" t="s">
        <v>110</v>
      </c>
      <c r="C7495" s="0" t="s">
        <v>108</v>
      </c>
      <c r="D7495" s="116" t="n">
        <v>45047</v>
      </c>
      <c r="E7495" s="0" t="n">
        <v>0.325</v>
      </c>
      <c r="F7495" s="0" t="n">
        <v>3133108</v>
      </c>
      <c r="G7495" s="151" t="s">
        <v>111</v>
      </c>
      <c r="H7495" s="151" t="s">
        <v>111</v>
      </c>
      <c r="I7495" s="152" t="s">
        <v>112</v>
      </c>
    </row>
    <row r="7496" customFormat="false" ht="12.75" hidden="false" customHeight="false" outlineLevel="0" collapsed="false">
      <c r="A7496" s="0" t="s">
        <v>49</v>
      </c>
      <c r="B7496" s="0" t="s">
        <v>113</v>
      </c>
      <c r="C7496" s="0" t="s">
        <v>108</v>
      </c>
      <c r="D7496" s="116" t="n">
        <v>45047</v>
      </c>
      <c r="E7496" s="0" t="n">
        <v>0.005</v>
      </c>
      <c r="F7496" s="0" t="n">
        <v>3133109</v>
      </c>
      <c r="G7496" s="151" t="s">
        <v>111</v>
      </c>
      <c r="H7496" s="151" t="s">
        <v>111</v>
      </c>
      <c r="I7496" s="152" t="s">
        <v>112</v>
      </c>
    </row>
    <row r="7497" customFormat="false" ht="12.75" hidden="false" customHeight="false" outlineLevel="0" collapsed="false">
      <c r="A7497" s="0" t="s">
        <v>50</v>
      </c>
      <c r="B7497" s="0" t="s">
        <v>110</v>
      </c>
      <c r="C7497" s="0" t="s">
        <v>108</v>
      </c>
      <c r="D7497" s="116" t="n">
        <v>45047</v>
      </c>
      <c r="E7497" s="0" t="n">
        <v>0.33</v>
      </c>
      <c r="F7497" s="0" t="n">
        <v>3133110</v>
      </c>
      <c r="G7497" s="151" t="s">
        <v>111</v>
      </c>
      <c r="H7497" s="151" t="s">
        <v>111</v>
      </c>
      <c r="I7497" s="152" t="s">
        <v>112</v>
      </c>
    </row>
    <row r="7498" customFormat="false" ht="12.75" hidden="false" customHeight="false" outlineLevel="0" collapsed="false">
      <c r="A7498" s="0" t="s">
        <v>50</v>
      </c>
      <c r="B7498" s="0" t="s">
        <v>113</v>
      </c>
      <c r="C7498" s="0" t="s">
        <v>108</v>
      </c>
      <c r="D7498" s="116" t="n">
        <v>45047</v>
      </c>
      <c r="E7498" s="0" t="n">
        <v>-0.065</v>
      </c>
      <c r="F7498" s="0" t="n">
        <v>3133111</v>
      </c>
      <c r="G7498" s="151" t="s">
        <v>111</v>
      </c>
      <c r="H7498" s="151" t="s">
        <v>111</v>
      </c>
      <c r="I7498" s="152" t="s">
        <v>112</v>
      </c>
    </row>
    <row r="7499" customFormat="false" ht="12.75" hidden="false" customHeight="false" outlineLevel="0" collapsed="false">
      <c r="A7499" s="0" t="s">
        <v>51</v>
      </c>
      <c r="B7499" s="0" t="s">
        <v>110</v>
      </c>
      <c r="C7499" s="0" t="s">
        <v>108</v>
      </c>
      <c r="D7499" s="116" t="n">
        <v>45047</v>
      </c>
      <c r="E7499" s="0" t="n">
        <v>0.33</v>
      </c>
      <c r="F7499" s="0" t="n">
        <v>3133112</v>
      </c>
      <c r="G7499" s="151" t="s">
        <v>111</v>
      </c>
      <c r="H7499" s="151" t="s">
        <v>111</v>
      </c>
      <c r="I7499" s="152" t="s">
        <v>112</v>
      </c>
    </row>
    <row r="7500" customFormat="false" ht="12.75" hidden="false" customHeight="false" outlineLevel="0" collapsed="false">
      <c r="A7500" s="0" t="s">
        <v>51</v>
      </c>
      <c r="B7500" s="0" t="s">
        <v>113</v>
      </c>
      <c r="C7500" s="0" t="s">
        <v>108</v>
      </c>
      <c r="D7500" s="116" t="n">
        <v>45047</v>
      </c>
      <c r="E7500" s="0" t="n">
        <v>0.02</v>
      </c>
      <c r="F7500" s="0" t="n">
        <v>3133113</v>
      </c>
      <c r="G7500" s="151" t="s">
        <v>111</v>
      </c>
      <c r="H7500" s="151" t="s">
        <v>111</v>
      </c>
      <c r="I7500" s="152" t="s">
        <v>112</v>
      </c>
    </row>
    <row r="7501" customFormat="false" ht="12.75" hidden="false" customHeight="false" outlineLevel="0" collapsed="false">
      <c r="A7501" s="0" t="s">
        <v>52</v>
      </c>
      <c r="B7501" s="0" t="s">
        <v>110</v>
      </c>
      <c r="C7501" s="0" t="s">
        <v>108</v>
      </c>
      <c r="D7501" s="116" t="n">
        <v>45047</v>
      </c>
      <c r="E7501" s="0" t="n">
        <v>0.33</v>
      </c>
      <c r="F7501" s="0" t="n">
        <v>3133114</v>
      </c>
      <c r="G7501" s="151" t="s">
        <v>111</v>
      </c>
      <c r="H7501" s="151" t="s">
        <v>111</v>
      </c>
      <c r="I7501" s="152" t="s">
        <v>112</v>
      </c>
    </row>
    <row r="7502" customFormat="false" ht="12.75" hidden="false" customHeight="false" outlineLevel="0" collapsed="false">
      <c r="A7502" s="0" t="s">
        <v>52</v>
      </c>
      <c r="B7502" s="0" t="s">
        <v>113</v>
      </c>
      <c r="C7502" s="0" t="s">
        <v>108</v>
      </c>
      <c r="D7502" s="116" t="n">
        <v>45047</v>
      </c>
      <c r="E7502" s="0" t="n">
        <v>-0.035</v>
      </c>
      <c r="F7502" s="0" t="n">
        <v>3133115</v>
      </c>
      <c r="G7502" s="151" t="s">
        <v>111</v>
      </c>
      <c r="H7502" s="151" t="s">
        <v>111</v>
      </c>
      <c r="I7502" s="152" t="s">
        <v>112</v>
      </c>
    </row>
    <row r="7503" customFormat="false" ht="12.75" hidden="false" customHeight="false" outlineLevel="0" collapsed="false">
      <c r="A7503" s="0" t="s">
        <v>17</v>
      </c>
      <c r="B7503" s="0" t="s">
        <v>110</v>
      </c>
      <c r="C7503" s="0" t="s">
        <v>108</v>
      </c>
      <c r="D7503" s="116" t="n">
        <v>45047</v>
      </c>
      <c r="E7503" s="0" t="n">
        <v>0</v>
      </c>
      <c r="F7503" s="0" t="n">
        <v>3133116</v>
      </c>
      <c r="G7503" s="151" t="s">
        <v>111</v>
      </c>
      <c r="H7503" s="151" t="s">
        <v>111</v>
      </c>
      <c r="I7503" s="152" t="s">
        <v>112</v>
      </c>
    </row>
    <row r="7504" customFormat="false" ht="12.75" hidden="false" customHeight="false" outlineLevel="0" collapsed="false">
      <c r="A7504" s="0" t="s">
        <v>17</v>
      </c>
      <c r="B7504" s="0" t="s">
        <v>113</v>
      </c>
      <c r="C7504" s="0" t="s">
        <v>108</v>
      </c>
      <c r="D7504" s="116" t="n">
        <v>45047</v>
      </c>
      <c r="E7504" s="0" t="n">
        <v>0</v>
      </c>
      <c r="F7504" s="0" t="n">
        <v>3133117</v>
      </c>
      <c r="G7504" s="151" t="s">
        <v>111</v>
      </c>
      <c r="H7504" s="151" t="s">
        <v>111</v>
      </c>
      <c r="I7504" s="152" t="s">
        <v>112</v>
      </c>
    </row>
    <row r="7505" customFormat="false" ht="12.75" hidden="false" customHeight="false" outlineLevel="0" collapsed="false">
      <c r="A7505" s="0" t="s">
        <v>18</v>
      </c>
      <c r="B7505" s="0" t="s">
        <v>110</v>
      </c>
      <c r="C7505" s="0" t="s">
        <v>108</v>
      </c>
      <c r="D7505" s="116" t="n">
        <v>45047</v>
      </c>
      <c r="E7505" s="0" t="n">
        <v>0</v>
      </c>
      <c r="F7505" s="0" t="n">
        <v>3133118</v>
      </c>
      <c r="G7505" s="151" t="s">
        <v>111</v>
      </c>
      <c r="H7505" s="151" t="s">
        <v>111</v>
      </c>
      <c r="I7505" s="152" t="s">
        <v>112</v>
      </c>
    </row>
    <row r="7506" customFormat="false" ht="12.75" hidden="false" customHeight="false" outlineLevel="0" collapsed="false">
      <c r="A7506" s="0" t="s">
        <v>18</v>
      </c>
      <c r="B7506" s="0" t="s">
        <v>113</v>
      </c>
      <c r="C7506" s="0" t="s">
        <v>108</v>
      </c>
      <c r="D7506" s="116" t="n">
        <v>45047</v>
      </c>
      <c r="E7506" s="0" t="n">
        <v>0</v>
      </c>
      <c r="F7506" s="0" t="n">
        <v>3133119</v>
      </c>
      <c r="G7506" s="151" t="s">
        <v>111</v>
      </c>
      <c r="H7506" s="151" t="s">
        <v>111</v>
      </c>
      <c r="I7506" s="152" t="s">
        <v>112</v>
      </c>
    </row>
    <row r="7507" customFormat="false" ht="12.75" hidden="false" customHeight="false" outlineLevel="0" collapsed="false">
      <c r="A7507" s="0" t="s">
        <v>19</v>
      </c>
      <c r="B7507" s="0" t="s">
        <v>110</v>
      </c>
      <c r="C7507" s="0" t="s">
        <v>108</v>
      </c>
      <c r="D7507" s="116" t="n">
        <v>45047</v>
      </c>
      <c r="E7507" s="0" t="n">
        <v>0</v>
      </c>
      <c r="F7507" s="0" t="n">
        <v>3133120</v>
      </c>
      <c r="G7507" s="151" t="s">
        <v>111</v>
      </c>
      <c r="H7507" s="151" t="s">
        <v>111</v>
      </c>
      <c r="I7507" s="152" t="s">
        <v>112</v>
      </c>
    </row>
    <row r="7508" customFormat="false" ht="12.75" hidden="false" customHeight="false" outlineLevel="0" collapsed="false">
      <c r="A7508" s="0" t="s">
        <v>19</v>
      </c>
      <c r="B7508" s="0" t="s">
        <v>113</v>
      </c>
      <c r="C7508" s="0" t="s">
        <v>108</v>
      </c>
      <c r="D7508" s="116" t="n">
        <v>45047</v>
      </c>
      <c r="E7508" s="0" t="n">
        <v>0</v>
      </c>
      <c r="F7508" s="0" t="n">
        <v>3133121</v>
      </c>
      <c r="G7508" s="151" t="s">
        <v>111</v>
      </c>
      <c r="H7508" s="151" t="s">
        <v>111</v>
      </c>
      <c r="I7508" s="152" t="s">
        <v>112</v>
      </c>
    </row>
    <row r="7509" customFormat="false" ht="12.75" hidden="false" customHeight="false" outlineLevel="0" collapsed="false">
      <c r="A7509" s="0" t="s">
        <v>21</v>
      </c>
      <c r="B7509" s="0" t="s">
        <v>110</v>
      </c>
      <c r="C7509" s="0" t="s">
        <v>108</v>
      </c>
      <c r="D7509" s="116" t="n">
        <v>45047</v>
      </c>
      <c r="E7509" s="0" t="n">
        <v>0</v>
      </c>
      <c r="F7509" s="0" t="n">
        <v>3133122</v>
      </c>
      <c r="G7509" s="151" t="s">
        <v>111</v>
      </c>
      <c r="H7509" s="151" t="s">
        <v>111</v>
      </c>
      <c r="I7509" s="152" t="s">
        <v>112</v>
      </c>
    </row>
    <row r="7510" customFormat="false" ht="12.75" hidden="false" customHeight="false" outlineLevel="0" collapsed="false">
      <c r="A7510" s="0" t="s">
        <v>21</v>
      </c>
      <c r="B7510" s="0" t="s">
        <v>113</v>
      </c>
      <c r="C7510" s="0" t="s">
        <v>108</v>
      </c>
      <c r="D7510" s="116" t="n">
        <v>45047</v>
      </c>
      <c r="E7510" s="0" t="n">
        <v>0</v>
      </c>
      <c r="F7510" s="0" t="n">
        <v>3133123</v>
      </c>
      <c r="G7510" s="151" t="s">
        <v>111</v>
      </c>
      <c r="H7510" s="151" t="s">
        <v>111</v>
      </c>
      <c r="I7510" s="152" t="s">
        <v>112</v>
      </c>
    </row>
    <row r="7511" customFormat="false" ht="12.75" hidden="false" customHeight="false" outlineLevel="0" collapsed="false">
      <c r="A7511" s="0" t="s">
        <v>73</v>
      </c>
      <c r="B7511" s="0" t="s">
        <v>80</v>
      </c>
      <c r="C7511" s="0" t="s">
        <v>108</v>
      </c>
      <c r="D7511" s="116" t="n">
        <v>45047</v>
      </c>
      <c r="E7511" s="0" t="n">
        <v>0.005</v>
      </c>
      <c r="F7511" s="0" t="n">
        <v>3133124</v>
      </c>
      <c r="G7511" s="151" t="s">
        <v>111</v>
      </c>
      <c r="H7511" s="151" t="s">
        <v>111</v>
      </c>
      <c r="I7511" s="152" t="s">
        <v>112</v>
      </c>
    </row>
    <row r="7512" customFormat="false" ht="12.75" hidden="false" customHeight="false" outlineLevel="0" collapsed="false">
      <c r="A7512" s="0" t="s">
        <v>74</v>
      </c>
      <c r="B7512" s="0" t="s">
        <v>80</v>
      </c>
      <c r="C7512" s="0" t="s">
        <v>108</v>
      </c>
      <c r="D7512" s="116" t="n">
        <v>45047</v>
      </c>
      <c r="E7512" s="0" t="n">
        <v>0.02</v>
      </c>
      <c r="F7512" s="0" t="n">
        <v>3133125</v>
      </c>
      <c r="G7512" s="151" t="s">
        <v>111</v>
      </c>
      <c r="H7512" s="151" t="s">
        <v>111</v>
      </c>
      <c r="I7512" s="152" t="s">
        <v>112</v>
      </c>
    </row>
    <row r="7513" customFormat="false" ht="12.75" hidden="false" customHeight="false" outlineLevel="0" collapsed="false">
      <c r="A7513" s="0" t="s">
        <v>75</v>
      </c>
      <c r="B7513" s="0" t="s">
        <v>80</v>
      </c>
      <c r="C7513" s="0" t="s">
        <v>108</v>
      </c>
      <c r="D7513" s="116" t="n">
        <v>45047</v>
      </c>
      <c r="E7513" s="0" t="n">
        <v>-0.035</v>
      </c>
      <c r="F7513" s="0" t="n">
        <v>3133126</v>
      </c>
      <c r="G7513" s="151" t="s">
        <v>111</v>
      </c>
      <c r="H7513" s="151" t="s">
        <v>111</v>
      </c>
      <c r="I7513" s="152" t="s">
        <v>112</v>
      </c>
    </row>
    <row r="7514" customFormat="false" ht="12.75" hidden="false" customHeight="false" outlineLevel="0" collapsed="false">
      <c r="A7514" s="0" t="s">
        <v>76</v>
      </c>
      <c r="B7514" s="0" t="s">
        <v>80</v>
      </c>
      <c r="C7514" s="0" t="s">
        <v>108</v>
      </c>
      <c r="D7514" s="116" t="n">
        <v>45047</v>
      </c>
      <c r="E7514" s="0" t="n">
        <v>0.02</v>
      </c>
      <c r="F7514" s="0" t="n">
        <v>3133127</v>
      </c>
      <c r="G7514" s="151" t="s">
        <v>111</v>
      </c>
      <c r="H7514" s="151" t="s">
        <v>111</v>
      </c>
      <c r="I7514" s="152" t="s">
        <v>112</v>
      </c>
    </row>
    <row r="7515" customFormat="false" ht="12.75" hidden="false" customHeight="false" outlineLevel="0" collapsed="false">
      <c r="A7515" s="0" t="s">
        <v>72</v>
      </c>
      <c r="B7515" s="0" t="s">
        <v>80</v>
      </c>
      <c r="C7515" s="0" t="s">
        <v>108</v>
      </c>
      <c r="D7515" s="116" t="n">
        <v>45047</v>
      </c>
      <c r="E7515" s="158" t="n">
        <v>45078</v>
      </c>
      <c r="F7515" s="0" t="n">
        <v>2756512</v>
      </c>
      <c r="G7515" s="151" t="s">
        <v>111</v>
      </c>
      <c r="H7515" s="151" t="s">
        <v>111</v>
      </c>
      <c r="I7515" s="152" t="s">
        <v>109</v>
      </c>
    </row>
    <row r="7516" customFormat="false" ht="12.75" hidden="false" customHeight="false" outlineLevel="0" collapsed="false">
      <c r="A7516" s="0" t="s">
        <v>59</v>
      </c>
      <c r="B7516" s="0" t="s">
        <v>110</v>
      </c>
      <c r="C7516" s="0" t="s">
        <v>108</v>
      </c>
      <c r="D7516" s="116" t="n">
        <v>45078</v>
      </c>
      <c r="E7516" s="0" t="n">
        <v>0.385</v>
      </c>
      <c r="F7516" s="0" t="n">
        <v>3133100</v>
      </c>
      <c r="G7516" s="151" t="s">
        <v>111</v>
      </c>
      <c r="H7516" s="151" t="s">
        <v>111</v>
      </c>
      <c r="I7516" s="152" t="s">
        <v>112</v>
      </c>
    </row>
    <row r="7517" customFormat="false" ht="12.75" hidden="false" customHeight="false" outlineLevel="0" collapsed="false">
      <c r="A7517" s="0" t="s">
        <v>59</v>
      </c>
      <c r="B7517" s="0" t="s">
        <v>113</v>
      </c>
      <c r="C7517" s="0" t="s">
        <v>108</v>
      </c>
      <c r="D7517" s="116" t="n">
        <v>45078</v>
      </c>
      <c r="E7517" s="0" t="n">
        <v>0.02</v>
      </c>
      <c r="F7517" s="0" t="n">
        <v>3133101</v>
      </c>
      <c r="G7517" s="151" t="s">
        <v>111</v>
      </c>
      <c r="H7517" s="151" t="s">
        <v>111</v>
      </c>
      <c r="I7517" s="152" t="s">
        <v>112</v>
      </c>
    </row>
    <row r="7518" customFormat="false" ht="12.75" hidden="false" customHeight="false" outlineLevel="0" collapsed="false">
      <c r="A7518" s="0" t="s">
        <v>60</v>
      </c>
      <c r="B7518" s="0" t="s">
        <v>110</v>
      </c>
      <c r="C7518" s="0" t="s">
        <v>108</v>
      </c>
      <c r="D7518" s="116" t="n">
        <v>45078</v>
      </c>
      <c r="E7518" s="0" t="n">
        <v>0.385</v>
      </c>
      <c r="F7518" s="0" t="n">
        <v>3133102</v>
      </c>
      <c r="G7518" s="151" t="s">
        <v>111</v>
      </c>
      <c r="H7518" s="151" t="s">
        <v>111</v>
      </c>
      <c r="I7518" s="152" t="s">
        <v>112</v>
      </c>
    </row>
    <row r="7519" customFormat="false" ht="12.75" hidden="false" customHeight="false" outlineLevel="0" collapsed="false">
      <c r="A7519" s="0" t="s">
        <v>60</v>
      </c>
      <c r="B7519" s="0" t="s">
        <v>113</v>
      </c>
      <c r="C7519" s="0" t="s">
        <v>108</v>
      </c>
      <c r="D7519" s="116" t="n">
        <v>45078</v>
      </c>
      <c r="E7519" s="0" t="n">
        <v>0.06</v>
      </c>
      <c r="F7519" s="0" t="n">
        <v>3133103</v>
      </c>
      <c r="G7519" s="151" t="s">
        <v>111</v>
      </c>
      <c r="H7519" s="151" t="s">
        <v>111</v>
      </c>
      <c r="I7519" s="152" t="s">
        <v>112</v>
      </c>
    </row>
    <row r="7520" customFormat="false" ht="12.75" hidden="false" customHeight="false" outlineLevel="0" collapsed="false">
      <c r="A7520" s="0" t="s">
        <v>61</v>
      </c>
      <c r="B7520" s="0" t="s">
        <v>110</v>
      </c>
      <c r="C7520" s="0" t="s">
        <v>108</v>
      </c>
      <c r="D7520" s="116" t="n">
        <v>45078</v>
      </c>
      <c r="E7520" s="0" t="n">
        <v>0.385</v>
      </c>
      <c r="F7520" s="0" t="n">
        <v>3133104</v>
      </c>
      <c r="G7520" s="151" t="s">
        <v>111</v>
      </c>
      <c r="H7520" s="151" t="s">
        <v>111</v>
      </c>
      <c r="I7520" s="152" t="s">
        <v>112</v>
      </c>
    </row>
    <row r="7521" customFormat="false" ht="12.75" hidden="false" customHeight="false" outlineLevel="0" collapsed="false">
      <c r="A7521" s="0" t="s">
        <v>61</v>
      </c>
      <c r="B7521" s="0" t="s">
        <v>113</v>
      </c>
      <c r="C7521" s="0" t="s">
        <v>108</v>
      </c>
      <c r="D7521" s="116" t="n">
        <v>45078</v>
      </c>
      <c r="E7521" s="0" t="n">
        <v>0.02</v>
      </c>
      <c r="F7521" s="0" t="n">
        <v>3133105</v>
      </c>
      <c r="G7521" s="151" t="s">
        <v>111</v>
      </c>
      <c r="H7521" s="151" t="s">
        <v>111</v>
      </c>
      <c r="I7521" s="152" t="s">
        <v>112</v>
      </c>
    </row>
    <row r="7522" customFormat="false" ht="12.75" hidden="false" customHeight="false" outlineLevel="0" collapsed="false">
      <c r="A7522" s="0" t="s">
        <v>62</v>
      </c>
      <c r="B7522" s="0" t="s">
        <v>110</v>
      </c>
      <c r="C7522" s="0" t="s">
        <v>108</v>
      </c>
      <c r="D7522" s="116" t="n">
        <v>45078</v>
      </c>
      <c r="E7522" s="0" t="n">
        <v>0.385</v>
      </c>
      <c r="F7522" s="0" t="n">
        <v>3133106</v>
      </c>
      <c r="G7522" s="151" t="s">
        <v>111</v>
      </c>
      <c r="H7522" s="151" t="s">
        <v>111</v>
      </c>
      <c r="I7522" s="152" t="s">
        <v>112</v>
      </c>
    </row>
    <row r="7523" customFormat="false" ht="12.75" hidden="false" customHeight="false" outlineLevel="0" collapsed="false">
      <c r="A7523" s="0" t="s">
        <v>62</v>
      </c>
      <c r="B7523" s="0" t="s">
        <v>113</v>
      </c>
      <c r="C7523" s="0" t="s">
        <v>108</v>
      </c>
      <c r="D7523" s="116" t="n">
        <v>45078</v>
      </c>
      <c r="E7523" s="0" t="n">
        <v>0.06</v>
      </c>
      <c r="F7523" s="0" t="n">
        <v>3133107</v>
      </c>
      <c r="G7523" s="151" t="s">
        <v>111</v>
      </c>
      <c r="H7523" s="151" t="s">
        <v>111</v>
      </c>
      <c r="I7523" s="152" t="s">
        <v>112</v>
      </c>
    </row>
    <row r="7524" customFormat="false" ht="12.75" hidden="false" customHeight="false" outlineLevel="0" collapsed="false">
      <c r="A7524" s="0" t="s">
        <v>49</v>
      </c>
      <c r="B7524" s="0" t="s">
        <v>110</v>
      </c>
      <c r="C7524" s="0" t="s">
        <v>108</v>
      </c>
      <c r="D7524" s="116" t="n">
        <v>45078</v>
      </c>
      <c r="E7524" s="0" t="n">
        <v>0.335</v>
      </c>
      <c r="F7524" s="0" t="n">
        <v>3133108</v>
      </c>
      <c r="G7524" s="151" t="s">
        <v>111</v>
      </c>
      <c r="H7524" s="151" t="s">
        <v>111</v>
      </c>
      <c r="I7524" s="152" t="s">
        <v>112</v>
      </c>
    </row>
    <row r="7525" customFormat="false" ht="12.75" hidden="false" customHeight="false" outlineLevel="0" collapsed="false">
      <c r="A7525" s="0" t="s">
        <v>49</v>
      </c>
      <c r="B7525" s="0" t="s">
        <v>113</v>
      </c>
      <c r="C7525" s="0" t="s">
        <v>108</v>
      </c>
      <c r="D7525" s="116" t="n">
        <v>45078</v>
      </c>
      <c r="E7525" s="0" t="n">
        <v>0.005</v>
      </c>
      <c r="F7525" s="0" t="n">
        <v>3133109</v>
      </c>
      <c r="G7525" s="151" t="s">
        <v>111</v>
      </c>
      <c r="H7525" s="151" t="s">
        <v>111</v>
      </c>
      <c r="I7525" s="152" t="s">
        <v>112</v>
      </c>
    </row>
    <row r="7526" customFormat="false" ht="12.75" hidden="false" customHeight="false" outlineLevel="0" collapsed="false">
      <c r="A7526" s="0" t="s">
        <v>50</v>
      </c>
      <c r="B7526" s="0" t="s">
        <v>110</v>
      </c>
      <c r="C7526" s="0" t="s">
        <v>108</v>
      </c>
      <c r="D7526" s="116" t="n">
        <v>45078</v>
      </c>
      <c r="E7526" s="0" t="n">
        <v>0.37</v>
      </c>
      <c r="F7526" s="0" t="n">
        <v>3133110</v>
      </c>
      <c r="G7526" s="151" t="s">
        <v>111</v>
      </c>
      <c r="H7526" s="151" t="s">
        <v>111</v>
      </c>
      <c r="I7526" s="152" t="s">
        <v>112</v>
      </c>
    </row>
    <row r="7527" customFormat="false" ht="12.75" hidden="false" customHeight="false" outlineLevel="0" collapsed="false">
      <c r="A7527" s="0" t="s">
        <v>50</v>
      </c>
      <c r="B7527" s="0" t="s">
        <v>113</v>
      </c>
      <c r="C7527" s="0" t="s">
        <v>108</v>
      </c>
      <c r="D7527" s="116" t="n">
        <v>45078</v>
      </c>
      <c r="E7527" s="0" t="n">
        <v>-0.055</v>
      </c>
      <c r="F7527" s="0" t="n">
        <v>3133111</v>
      </c>
      <c r="G7527" s="151" t="s">
        <v>111</v>
      </c>
      <c r="H7527" s="151" t="s">
        <v>111</v>
      </c>
      <c r="I7527" s="152" t="s">
        <v>112</v>
      </c>
    </row>
    <row r="7528" customFormat="false" ht="12.75" hidden="false" customHeight="false" outlineLevel="0" collapsed="false">
      <c r="A7528" s="0" t="s">
        <v>51</v>
      </c>
      <c r="B7528" s="0" t="s">
        <v>110</v>
      </c>
      <c r="C7528" s="0" t="s">
        <v>108</v>
      </c>
      <c r="D7528" s="116" t="n">
        <v>45078</v>
      </c>
      <c r="E7528" s="0" t="n">
        <v>0.37</v>
      </c>
      <c r="F7528" s="0" t="n">
        <v>3133112</v>
      </c>
      <c r="G7528" s="151" t="s">
        <v>111</v>
      </c>
      <c r="H7528" s="151" t="s">
        <v>111</v>
      </c>
      <c r="I7528" s="152" t="s">
        <v>112</v>
      </c>
    </row>
    <row r="7529" customFormat="false" ht="12.75" hidden="false" customHeight="false" outlineLevel="0" collapsed="false">
      <c r="A7529" s="0" t="s">
        <v>51</v>
      </c>
      <c r="B7529" s="0" t="s">
        <v>113</v>
      </c>
      <c r="C7529" s="0" t="s">
        <v>108</v>
      </c>
      <c r="D7529" s="116" t="n">
        <v>45078</v>
      </c>
      <c r="E7529" s="0" t="n">
        <v>0.035</v>
      </c>
      <c r="F7529" s="0" t="n">
        <v>3133113</v>
      </c>
      <c r="G7529" s="151" t="s">
        <v>111</v>
      </c>
      <c r="H7529" s="151" t="s">
        <v>111</v>
      </c>
      <c r="I7529" s="152" t="s">
        <v>112</v>
      </c>
    </row>
    <row r="7530" customFormat="false" ht="12.75" hidden="false" customHeight="false" outlineLevel="0" collapsed="false">
      <c r="A7530" s="0" t="s">
        <v>52</v>
      </c>
      <c r="B7530" s="0" t="s">
        <v>110</v>
      </c>
      <c r="C7530" s="0" t="s">
        <v>108</v>
      </c>
      <c r="D7530" s="116" t="n">
        <v>45078</v>
      </c>
      <c r="E7530" s="0" t="n">
        <v>0.37</v>
      </c>
      <c r="F7530" s="0" t="n">
        <v>3133114</v>
      </c>
      <c r="G7530" s="151" t="s">
        <v>111</v>
      </c>
      <c r="H7530" s="151" t="s">
        <v>111</v>
      </c>
      <c r="I7530" s="152" t="s">
        <v>112</v>
      </c>
    </row>
    <row r="7531" customFormat="false" ht="12.75" hidden="false" customHeight="false" outlineLevel="0" collapsed="false">
      <c r="A7531" s="0" t="s">
        <v>52</v>
      </c>
      <c r="B7531" s="0" t="s">
        <v>113</v>
      </c>
      <c r="C7531" s="0" t="s">
        <v>108</v>
      </c>
      <c r="D7531" s="116" t="n">
        <v>45078</v>
      </c>
      <c r="E7531" s="0" t="n">
        <v>-0.035</v>
      </c>
      <c r="F7531" s="0" t="n">
        <v>3133115</v>
      </c>
      <c r="G7531" s="151" t="s">
        <v>111</v>
      </c>
      <c r="H7531" s="151" t="s">
        <v>111</v>
      </c>
      <c r="I7531" s="152" t="s">
        <v>112</v>
      </c>
    </row>
    <row r="7532" customFormat="false" ht="12.75" hidden="false" customHeight="false" outlineLevel="0" collapsed="false">
      <c r="A7532" s="0" t="s">
        <v>17</v>
      </c>
      <c r="B7532" s="0" t="s">
        <v>110</v>
      </c>
      <c r="C7532" s="0" t="s">
        <v>108</v>
      </c>
      <c r="D7532" s="116" t="n">
        <v>45078</v>
      </c>
      <c r="E7532" s="0" t="n">
        <v>0</v>
      </c>
      <c r="F7532" s="0" t="n">
        <v>3133116</v>
      </c>
      <c r="G7532" s="151" t="s">
        <v>111</v>
      </c>
      <c r="H7532" s="151" t="s">
        <v>111</v>
      </c>
      <c r="I7532" s="152" t="s">
        <v>112</v>
      </c>
    </row>
    <row r="7533" customFormat="false" ht="12.75" hidden="false" customHeight="false" outlineLevel="0" collapsed="false">
      <c r="A7533" s="0" t="s">
        <v>17</v>
      </c>
      <c r="B7533" s="0" t="s">
        <v>113</v>
      </c>
      <c r="C7533" s="0" t="s">
        <v>108</v>
      </c>
      <c r="D7533" s="116" t="n">
        <v>45078</v>
      </c>
      <c r="E7533" s="0" t="n">
        <v>0</v>
      </c>
      <c r="F7533" s="0" t="n">
        <v>3133117</v>
      </c>
      <c r="G7533" s="151" t="s">
        <v>111</v>
      </c>
      <c r="H7533" s="151" t="s">
        <v>111</v>
      </c>
      <c r="I7533" s="152" t="s">
        <v>112</v>
      </c>
    </row>
    <row r="7534" customFormat="false" ht="12.75" hidden="false" customHeight="false" outlineLevel="0" collapsed="false">
      <c r="A7534" s="0" t="s">
        <v>18</v>
      </c>
      <c r="B7534" s="0" t="s">
        <v>110</v>
      </c>
      <c r="C7534" s="0" t="s">
        <v>108</v>
      </c>
      <c r="D7534" s="116" t="n">
        <v>45078</v>
      </c>
      <c r="E7534" s="0" t="n">
        <v>0</v>
      </c>
      <c r="F7534" s="0" t="n">
        <v>3133118</v>
      </c>
      <c r="G7534" s="151" t="s">
        <v>111</v>
      </c>
      <c r="H7534" s="151" t="s">
        <v>111</v>
      </c>
      <c r="I7534" s="152" t="s">
        <v>112</v>
      </c>
    </row>
    <row r="7535" customFormat="false" ht="12.75" hidden="false" customHeight="false" outlineLevel="0" collapsed="false">
      <c r="A7535" s="0" t="s">
        <v>18</v>
      </c>
      <c r="B7535" s="0" t="s">
        <v>113</v>
      </c>
      <c r="C7535" s="0" t="s">
        <v>108</v>
      </c>
      <c r="D7535" s="116" t="n">
        <v>45078</v>
      </c>
      <c r="E7535" s="0" t="n">
        <v>0</v>
      </c>
      <c r="F7535" s="0" t="n">
        <v>3133119</v>
      </c>
      <c r="G7535" s="151" t="s">
        <v>111</v>
      </c>
      <c r="H7535" s="151" t="s">
        <v>111</v>
      </c>
      <c r="I7535" s="152" t="s">
        <v>112</v>
      </c>
    </row>
    <row r="7536" customFormat="false" ht="12.75" hidden="false" customHeight="false" outlineLevel="0" collapsed="false">
      <c r="A7536" s="0" t="s">
        <v>19</v>
      </c>
      <c r="B7536" s="0" t="s">
        <v>110</v>
      </c>
      <c r="C7536" s="0" t="s">
        <v>108</v>
      </c>
      <c r="D7536" s="116" t="n">
        <v>45078</v>
      </c>
      <c r="E7536" s="0" t="n">
        <v>0</v>
      </c>
      <c r="F7536" s="0" t="n">
        <v>3133120</v>
      </c>
      <c r="G7536" s="151" t="s">
        <v>111</v>
      </c>
      <c r="H7536" s="151" t="s">
        <v>111</v>
      </c>
      <c r="I7536" s="152" t="s">
        <v>112</v>
      </c>
    </row>
    <row r="7537" customFormat="false" ht="12.75" hidden="false" customHeight="false" outlineLevel="0" collapsed="false">
      <c r="A7537" s="0" t="s">
        <v>19</v>
      </c>
      <c r="B7537" s="0" t="s">
        <v>113</v>
      </c>
      <c r="C7537" s="0" t="s">
        <v>108</v>
      </c>
      <c r="D7537" s="116" t="n">
        <v>45078</v>
      </c>
      <c r="E7537" s="0" t="n">
        <v>0</v>
      </c>
      <c r="F7537" s="0" t="n">
        <v>3133121</v>
      </c>
      <c r="G7537" s="151" t="s">
        <v>111</v>
      </c>
      <c r="H7537" s="151" t="s">
        <v>111</v>
      </c>
      <c r="I7537" s="152" t="s">
        <v>112</v>
      </c>
    </row>
    <row r="7538" customFormat="false" ht="12.75" hidden="false" customHeight="false" outlineLevel="0" collapsed="false">
      <c r="A7538" s="0" t="s">
        <v>21</v>
      </c>
      <c r="B7538" s="0" t="s">
        <v>110</v>
      </c>
      <c r="C7538" s="0" t="s">
        <v>108</v>
      </c>
      <c r="D7538" s="116" t="n">
        <v>45078</v>
      </c>
      <c r="E7538" s="0" t="n">
        <v>0</v>
      </c>
      <c r="F7538" s="0" t="n">
        <v>3133122</v>
      </c>
      <c r="G7538" s="151" t="s">
        <v>111</v>
      </c>
      <c r="H7538" s="151" t="s">
        <v>111</v>
      </c>
      <c r="I7538" s="152" t="s">
        <v>112</v>
      </c>
    </row>
    <row r="7539" customFormat="false" ht="12.75" hidden="false" customHeight="false" outlineLevel="0" collapsed="false">
      <c r="A7539" s="0" t="s">
        <v>21</v>
      </c>
      <c r="B7539" s="0" t="s">
        <v>113</v>
      </c>
      <c r="C7539" s="0" t="s">
        <v>108</v>
      </c>
      <c r="D7539" s="116" t="n">
        <v>45078</v>
      </c>
      <c r="E7539" s="0" t="n">
        <v>0</v>
      </c>
      <c r="F7539" s="0" t="n">
        <v>3133123</v>
      </c>
      <c r="G7539" s="151" t="s">
        <v>111</v>
      </c>
      <c r="H7539" s="151" t="s">
        <v>111</v>
      </c>
      <c r="I7539" s="152" t="s">
        <v>112</v>
      </c>
    </row>
    <row r="7540" customFormat="false" ht="12.75" hidden="false" customHeight="false" outlineLevel="0" collapsed="false">
      <c r="A7540" s="0" t="s">
        <v>73</v>
      </c>
      <c r="B7540" s="0" t="s">
        <v>80</v>
      </c>
      <c r="C7540" s="0" t="s">
        <v>108</v>
      </c>
      <c r="D7540" s="116" t="n">
        <v>45078</v>
      </c>
      <c r="E7540" s="0" t="n">
        <v>0.005</v>
      </c>
      <c r="F7540" s="0" t="n">
        <v>3133124</v>
      </c>
      <c r="G7540" s="151" t="s">
        <v>111</v>
      </c>
      <c r="H7540" s="151" t="s">
        <v>111</v>
      </c>
      <c r="I7540" s="152" t="s">
        <v>112</v>
      </c>
    </row>
    <row r="7541" customFormat="false" ht="12.75" hidden="false" customHeight="false" outlineLevel="0" collapsed="false">
      <c r="A7541" s="0" t="s">
        <v>74</v>
      </c>
      <c r="B7541" s="0" t="s">
        <v>80</v>
      </c>
      <c r="C7541" s="0" t="s">
        <v>108</v>
      </c>
      <c r="D7541" s="116" t="n">
        <v>45078</v>
      </c>
      <c r="E7541" s="0" t="n">
        <v>0.035</v>
      </c>
      <c r="F7541" s="0" t="n">
        <v>3133125</v>
      </c>
      <c r="G7541" s="151" t="s">
        <v>111</v>
      </c>
      <c r="H7541" s="151" t="s">
        <v>111</v>
      </c>
      <c r="I7541" s="152" t="s">
        <v>112</v>
      </c>
    </row>
    <row r="7542" customFormat="false" ht="12.75" hidden="false" customHeight="false" outlineLevel="0" collapsed="false">
      <c r="A7542" s="0" t="s">
        <v>75</v>
      </c>
      <c r="B7542" s="0" t="s">
        <v>80</v>
      </c>
      <c r="C7542" s="0" t="s">
        <v>108</v>
      </c>
      <c r="D7542" s="116" t="n">
        <v>45078</v>
      </c>
      <c r="E7542" s="0" t="n">
        <v>-0.035</v>
      </c>
      <c r="F7542" s="0" t="n">
        <v>3133126</v>
      </c>
      <c r="G7542" s="151" t="s">
        <v>111</v>
      </c>
      <c r="H7542" s="151" t="s">
        <v>111</v>
      </c>
      <c r="I7542" s="152" t="s">
        <v>112</v>
      </c>
    </row>
    <row r="7543" customFormat="false" ht="12.75" hidden="false" customHeight="false" outlineLevel="0" collapsed="false">
      <c r="A7543" s="0" t="s">
        <v>76</v>
      </c>
      <c r="B7543" s="0" t="s">
        <v>80</v>
      </c>
      <c r="C7543" s="0" t="s">
        <v>108</v>
      </c>
      <c r="D7543" s="116" t="n">
        <v>45078</v>
      </c>
      <c r="E7543" s="0" t="n">
        <v>0.035</v>
      </c>
      <c r="F7543" s="0" t="n">
        <v>3133127</v>
      </c>
      <c r="G7543" s="151" t="s">
        <v>111</v>
      </c>
      <c r="H7543" s="151" t="s">
        <v>111</v>
      </c>
      <c r="I7543" s="152" t="s">
        <v>112</v>
      </c>
    </row>
    <row r="7544" customFormat="false" ht="12.75" hidden="false" customHeight="false" outlineLevel="0" collapsed="false">
      <c r="A7544" s="0" t="s">
        <v>72</v>
      </c>
      <c r="B7544" s="0" t="s">
        <v>80</v>
      </c>
      <c r="C7544" s="0" t="s">
        <v>108</v>
      </c>
      <c r="D7544" s="116" t="n">
        <v>45078</v>
      </c>
      <c r="E7544" s="158" t="n">
        <v>45108</v>
      </c>
      <c r="F7544" s="0" t="n">
        <v>2756541</v>
      </c>
      <c r="G7544" s="151" t="s">
        <v>111</v>
      </c>
      <c r="H7544" s="151" t="s">
        <v>111</v>
      </c>
      <c r="I7544" s="152" t="s">
        <v>109</v>
      </c>
    </row>
    <row r="7545" customFormat="false" ht="12.75" hidden="false" customHeight="false" outlineLevel="0" collapsed="false">
      <c r="A7545" s="0" t="s">
        <v>59</v>
      </c>
      <c r="B7545" s="0" t="s">
        <v>110</v>
      </c>
      <c r="C7545" s="0" t="s">
        <v>108</v>
      </c>
      <c r="D7545" s="116" t="n">
        <v>45108</v>
      </c>
      <c r="E7545" s="0" t="n">
        <v>0.3975</v>
      </c>
      <c r="F7545" s="0" t="n">
        <v>3133100</v>
      </c>
      <c r="G7545" s="151" t="s">
        <v>111</v>
      </c>
      <c r="H7545" s="151" t="s">
        <v>111</v>
      </c>
      <c r="I7545" s="152" t="s">
        <v>112</v>
      </c>
    </row>
    <row r="7546" customFormat="false" ht="12.75" hidden="false" customHeight="false" outlineLevel="0" collapsed="false">
      <c r="A7546" s="0" t="s">
        <v>59</v>
      </c>
      <c r="B7546" s="0" t="s">
        <v>113</v>
      </c>
      <c r="C7546" s="0" t="s">
        <v>108</v>
      </c>
      <c r="D7546" s="116" t="n">
        <v>45108</v>
      </c>
      <c r="E7546" s="0" t="n">
        <v>0.02</v>
      </c>
      <c r="F7546" s="0" t="n">
        <v>3133101</v>
      </c>
      <c r="G7546" s="151" t="s">
        <v>111</v>
      </c>
      <c r="H7546" s="151" t="s">
        <v>111</v>
      </c>
      <c r="I7546" s="152" t="s">
        <v>112</v>
      </c>
    </row>
    <row r="7547" customFormat="false" ht="12.75" hidden="false" customHeight="false" outlineLevel="0" collapsed="false">
      <c r="A7547" s="0" t="s">
        <v>60</v>
      </c>
      <c r="B7547" s="0" t="s">
        <v>110</v>
      </c>
      <c r="C7547" s="0" t="s">
        <v>108</v>
      </c>
      <c r="D7547" s="116" t="n">
        <v>45108</v>
      </c>
      <c r="E7547" s="0" t="n">
        <v>0.3975</v>
      </c>
      <c r="F7547" s="0" t="n">
        <v>3133102</v>
      </c>
      <c r="G7547" s="151" t="s">
        <v>111</v>
      </c>
      <c r="H7547" s="151" t="s">
        <v>111</v>
      </c>
      <c r="I7547" s="152" t="s">
        <v>112</v>
      </c>
    </row>
    <row r="7548" customFormat="false" ht="12.75" hidden="false" customHeight="false" outlineLevel="0" collapsed="false">
      <c r="A7548" s="0" t="s">
        <v>60</v>
      </c>
      <c r="B7548" s="0" t="s">
        <v>113</v>
      </c>
      <c r="C7548" s="0" t="s">
        <v>108</v>
      </c>
      <c r="D7548" s="116" t="n">
        <v>45108</v>
      </c>
      <c r="E7548" s="0" t="n">
        <v>0.07</v>
      </c>
      <c r="F7548" s="0" t="n">
        <v>3133103</v>
      </c>
      <c r="G7548" s="151" t="s">
        <v>111</v>
      </c>
      <c r="H7548" s="151" t="s">
        <v>111</v>
      </c>
      <c r="I7548" s="152" t="s">
        <v>112</v>
      </c>
    </row>
    <row r="7549" customFormat="false" ht="12.75" hidden="false" customHeight="false" outlineLevel="0" collapsed="false">
      <c r="A7549" s="0" t="s">
        <v>61</v>
      </c>
      <c r="B7549" s="0" t="s">
        <v>110</v>
      </c>
      <c r="C7549" s="0" t="s">
        <v>108</v>
      </c>
      <c r="D7549" s="116" t="n">
        <v>45108</v>
      </c>
      <c r="E7549" s="0" t="n">
        <v>0.3975</v>
      </c>
      <c r="F7549" s="0" t="n">
        <v>3133104</v>
      </c>
      <c r="G7549" s="151" t="s">
        <v>111</v>
      </c>
      <c r="H7549" s="151" t="s">
        <v>111</v>
      </c>
      <c r="I7549" s="152" t="s">
        <v>112</v>
      </c>
    </row>
    <row r="7550" customFormat="false" ht="12.75" hidden="false" customHeight="false" outlineLevel="0" collapsed="false">
      <c r="A7550" s="0" t="s">
        <v>61</v>
      </c>
      <c r="B7550" s="0" t="s">
        <v>113</v>
      </c>
      <c r="C7550" s="0" t="s">
        <v>108</v>
      </c>
      <c r="D7550" s="116" t="n">
        <v>45108</v>
      </c>
      <c r="E7550" s="0" t="n">
        <v>0.02</v>
      </c>
      <c r="F7550" s="0" t="n">
        <v>3133105</v>
      </c>
      <c r="G7550" s="151" t="s">
        <v>111</v>
      </c>
      <c r="H7550" s="151" t="s">
        <v>111</v>
      </c>
      <c r="I7550" s="152" t="s">
        <v>112</v>
      </c>
    </row>
    <row r="7551" customFormat="false" ht="12.75" hidden="false" customHeight="false" outlineLevel="0" collapsed="false">
      <c r="A7551" s="0" t="s">
        <v>62</v>
      </c>
      <c r="B7551" s="0" t="s">
        <v>110</v>
      </c>
      <c r="C7551" s="0" t="s">
        <v>108</v>
      </c>
      <c r="D7551" s="116" t="n">
        <v>45108</v>
      </c>
      <c r="E7551" s="0" t="n">
        <v>0.3975</v>
      </c>
      <c r="F7551" s="0" t="n">
        <v>3133106</v>
      </c>
      <c r="G7551" s="151" t="s">
        <v>111</v>
      </c>
      <c r="H7551" s="151" t="s">
        <v>111</v>
      </c>
      <c r="I7551" s="152" t="s">
        <v>112</v>
      </c>
    </row>
    <row r="7552" customFormat="false" ht="12.75" hidden="false" customHeight="false" outlineLevel="0" collapsed="false">
      <c r="A7552" s="0" t="s">
        <v>62</v>
      </c>
      <c r="B7552" s="0" t="s">
        <v>113</v>
      </c>
      <c r="C7552" s="0" t="s">
        <v>108</v>
      </c>
      <c r="D7552" s="116" t="n">
        <v>45108</v>
      </c>
      <c r="E7552" s="0" t="n">
        <v>0.07</v>
      </c>
      <c r="F7552" s="0" t="n">
        <v>3133107</v>
      </c>
      <c r="G7552" s="151" t="s">
        <v>111</v>
      </c>
      <c r="H7552" s="151" t="s">
        <v>111</v>
      </c>
      <c r="I7552" s="152" t="s">
        <v>112</v>
      </c>
    </row>
    <row r="7553" customFormat="false" ht="12.75" hidden="false" customHeight="false" outlineLevel="0" collapsed="false">
      <c r="A7553" s="0" t="s">
        <v>49</v>
      </c>
      <c r="B7553" s="0" t="s">
        <v>110</v>
      </c>
      <c r="C7553" s="0" t="s">
        <v>108</v>
      </c>
      <c r="D7553" s="116" t="n">
        <v>45108</v>
      </c>
      <c r="E7553" s="0" t="n">
        <v>0.35</v>
      </c>
      <c r="F7553" s="0" t="n">
        <v>3133108</v>
      </c>
      <c r="G7553" s="151" t="s">
        <v>111</v>
      </c>
      <c r="H7553" s="151" t="s">
        <v>111</v>
      </c>
      <c r="I7553" s="152" t="s">
        <v>112</v>
      </c>
    </row>
    <row r="7554" customFormat="false" ht="12.75" hidden="false" customHeight="false" outlineLevel="0" collapsed="false">
      <c r="A7554" s="0" t="s">
        <v>49</v>
      </c>
      <c r="B7554" s="0" t="s">
        <v>113</v>
      </c>
      <c r="C7554" s="0" t="s">
        <v>108</v>
      </c>
      <c r="D7554" s="116" t="n">
        <v>45108</v>
      </c>
      <c r="E7554" s="0" t="n">
        <v>0.005</v>
      </c>
      <c r="F7554" s="0" t="n">
        <v>3133109</v>
      </c>
      <c r="G7554" s="151" t="s">
        <v>111</v>
      </c>
      <c r="H7554" s="151" t="s">
        <v>111</v>
      </c>
      <c r="I7554" s="152" t="s">
        <v>112</v>
      </c>
    </row>
    <row r="7555" customFormat="false" ht="12.75" hidden="false" customHeight="false" outlineLevel="0" collapsed="false">
      <c r="A7555" s="0" t="s">
        <v>50</v>
      </c>
      <c r="B7555" s="0" t="s">
        <v>110</v>
      </c>
      <c r="C7555" s="0" t="s">
        <v>108</v>
      </c>
      <c r="D7555" s="116" t="n">
        <v>45108</v>
      </c>
      <c r="E7555" s="0" t="n">
        <v>0.41</v>
      </c>
      <c r="F7555" s="0" t="n">
        <v>3133110</v>
      </c>
      <c r="G7555" s="151" t="s">
        <v>111</v>
      </c>
      <c r="H7555" s="151" t="s">
        <v>111</v>
      </c>
      <c r="I7555" s="152" t="s">
        <v>112</v>
      </c>
    </row>
    <row r="7556" customFormat="false" ht="12.75" hidden="false" customHeight="false" outlineLevel="0" collapsed="false">
      <c r="A7556" s="0" t="s">
        <v>50</v>
      </c>
      <c r="B7556" s="0" t="s">
        <v>113</v>
      </c>
      <c r="C7556" s="0" t="s">
        <v>108</v>
      </c>
      <c r="D7556" s="116" t="n">
        <v>45108</v>
      </c>
      <c r="E7556" s="0" t="n">
        <v>-0.02</v>
      </c>
      <c r="F7556" s="0" t="n">
        <v>3133111</v>
      </c>
      <c r="G7556" s="151" t="s">
        <v>111</v>
      </c>
      <c r="H7556" s="151" t="s">
        <v>111</v>
      </c>
      <c r="I7556" s="152" t="s">
        <v>112</v>
      </c>
    </row>
    <row r="7557" customFormat="false" ht="12.75" hidden="false" customHeight="false" outlineLevel="0" collapsed="false">
      <c r="A7557" s="0" t="s">
        <v>51</v>
      </c>
      <c r="B7557" s="0" t="s">
        <v>110</v>
      </c>
      <c r="C7557" s="0" t="s">
        <v>108</v>
      </c>
      <c r="D7557" s="116" t="n">
        <v>45108</v>
      </c>
      <c r="E7557" s="0" t="n">
        <v>0.41</v>
      </c>
      <c r="F7557" s="0" t="n">
        <v>3133112</v>
      </c>
      <c r="G7557" s="151" t="s">
        <v>111</v>
      </c>
      <c r="H7557" s="151" t="s">
        <v>111</v>
      </c>
      <c r="I7557" s="152" t="s">
        <v>112</v>
      </c>
    </row>
    <row r="7558" customFormat="false" ht="12.75" hidden="false" customHeight="false" outlineLevel="0" collapsed="false">
      <c r="A7558" s="0" t="s">
        <v>51</v>
      </c>
      <c r="B7558" s="0" t="s">
        <v>113</v>
      </c>
      <c r="C7558" s="0" t="s">
        <v>108</v>
      </c>
      <c r="D7558" s="116" t="n">
        <v>45108</v>
      </c>
      <c r="E7558" s="0" t="n">
        <v>0.035</v>
      </c>
      <c r="F7558" s="0" t="n">
        <v>3133113</v>
      </c>
      <c r="G7558" s="151" t="s">
        <v>111</v>
      </c>
      <c r="H7558" s="151" t="s">
        <v>111</v>
      </c>
      <c r="I7558" s="152" t="s">
        <v>112</v>
      </c>
    </row>
    <row r="7559" customFormat="false" ht="12.75" hidden="false" customHeight="false" outlineLevel="0" collapsed="false">
      <c r="A7559" s="0" t="s">
        <v>52</v>
      </c>
      <c r="B7559" s="0" t="s">
        <v>110</v>
      </c>
      <c r="C7559" s="0" t="s">
        <v>108</v>
      </c>
      <c r="D7559" s="116" t="n">
        <v>45108</v>
      </c>
      <c r="E7559" s="0" t="n">
        <v>0.41</v>
      </c>
      <c r="F7559" s="0" t="n">
        <v>3133114</v>
      </c>
      <c r="G7559" s="151" t="s">
        <v>111</v>
      </c>
      <c r="H7559" s="151" t="s">
        <v>111</v>
      </c>
      <c r="I7559" s="152" t="s">
        <v>112</v>
      </c>
    </row>
    <row r="7560" customFormat="false" ht="12.75" hidden="false" customHeight="false" outlineLevel="0" collapsed="false">
      <c r="A7560" s="0" t="s">
        <v>52</v>
      </c>
      <c r="B7560" s="0" t="s">
        <v>113</v>
      </c>
      <c r="C7560" s="0" t="s">
        <v>108</v>
      </c>
      <c r="D7560" s="116" t="n">
        <v>45108</v>
      </c>
      <c r="E7560" s="0" t="n">
        <v>-0.02</v>
      </c>
      <c r="F7560" s="0" t="n">
        <v>3133115</v>
      </c>
      <c r="G7560" s="151" t="s">
        <v>111</v>
      </c>
      <c r="H7560" s="151" t="s">
        <v>111</v>
      </c>
      <c r="I7560" s="152" t="s">
        <v>112</v>
      </c>
    </row>
    <row r="7561" customFormat="false" ht="12.75" hidden="false" customHeight="false" outlineLevel="0" collapsed="false">
      <c r="A7561" s="0" t="s">
        <v>17</v>
      </c>
      <c r="B7561" s="0" t="s">
        <v>110</v>
      </c>
      <c r="C7561" s="0" t="s">
        <v>108</v>
      </c>
      <c r="D7561" s="116" t="n">
        <v>45108</v>
      </c>
      <c r="E7561" s="0" t="n">
        <v>0</v>
      </c>
      <c r="F7561" s="0" t="n">
        <v>3133116</v>
      </c>
      <c r="G7561" s="151" t="s">
        <v>111</v>
      </c>
      <c r="H7561" s="151" t="s">
        <v>111</v>
      </c>
      <c r="I7561" s="152" t="s">
        <v>112</v>
      </c>
    </row>
    <row r="7562" customFormat="false" ht="12.75" hidden="false" customHeight="false" outlineLevel="0" collapsed="false">
      <c r="A7562" s="0" t="s">
        <v>17</v>
      </c>
      <c r="B7562" s="0" t="s">
        <v>113</v>
      </c>
      <c r="C7562" s="0" t="s">
        <v>108</v>
      </c>
      <c r="D7562" s="116" t="n">
        <v>45108</v>
      </c>
      <c r="E7562" s="0" t="n">
        <v>0</v>
      </c>
      <c r="F7562" s="0" t="n">
        <v>3133117</v>
      </c>
      <c r="G7562" s="151" t="s">
        <v>111</v>
      </c>
      <c r="H7562" s="151" t="s">
        <v>111</v>
      </c>
      <c r="I7562" s="152" t="s">
        <v>112</v>
      </c>
    </row>
    <row r="7563" customFormat="false" ht="12.75" hidden="false" customHeight="false" outlineLevel="0" collapsed="false">
      <c r="A7563" s="0" t="s">
        <v>18</v>
      </c>
      <c r="B7563" s="0" t="s">
        <v>110</v>
      </c>
      <c r="C7563" s="0" t="s">
        <v>108</v>
      </c>
      <c r="D7563" s="116" t="n">
        <v>45108</v>
      </c>
      <c r="E7563" s="0" t="n">
        <v>0</v>
      </c>
      <c r="F7563" s="0" t="n">
        <v>3133118</v>
      </c>
      <c r="G7563" s="151" t="s">
        <v>111</v>
      </c>
      <c r="H7563" s="151" t="s">
        <v>111</v>
      </c>
      <c r="I7563" s="152" t="s">
        <v>112</v>
      </c>
    </row>
    <row r="7564" customFormat="false" ht="12.75" hidden="false" customHeight="false" outlineLevel="0" collapsed="false">
      <c r="A7564" s="0" t="s">
        <v>18</v>
      </c>
      <c r="B7564" s="0" t="s">
        <v>113</v>
      </c>
      <c r="C7564" s="0" t="s">
        <v>108</v>
      </c>
      <c r="D7564" s="116" t="n">
        <v>45108</v>
      </c>
      <c r="E7564" s="0" t="n">
        <v>0</v>
      </c>
      <c r="F7564" s="0" t="n">
        <v>3133119</v>
      </c>
      <c r="G7564" s="151" t="s">
        <v>111</v>
      </c>
      <c r="H7564" s="151" t="s">
        <v>111</v>
      </c>
      <c r="I7564" s="152" t="s">
        <v>112</v>
      </c>
    </row>
    <row r="7565" customFormat="false" ht="12.75" hidden="false" customHeight="false" outlineLevel="0" collapsed="false">
      <c r="A7565" s="0" t="s">
        <v>19</v>
      </c>
      <c r="B7565" s="0" t="s">
        <v>110</v>
      </c>
      <c r="C7565" s="0" t="s">
        <v>108</v>
      </c>
      <c r="D7565" s="116" t="n">
        <v>45108</v>
      </c>
      <c r="E7565" s="0" t="n">
        <v>0</v>
      </c>
      <c r="F7565" s="0" t="n">
        <v>3133120</v>
      </c>
      <c r="G7565" s="151" t="s">
        <v>111</v>
      </c>
      <c r="H7565" s="151" t="s">
        <v>111</v>
      </c>
      <c r="I7565" s="152" t="s">
        <v>112</v>
      </c>
    </row>
    <row r="7566" customFormat="false" ht="12.75" hidden="false" customHeight="false" outlineLevel="0" collapsed="false">
      <c r="A7566" s="0" t="s">
        <v>19</v>
      </c>
      <c r="B7566" s="0" t="s">
        <v>113</v>
      </c>
      <c r="C7566" s="0" t="s">
        <v>108</v>
      </c>
      <c r="D7566" s="116" t="n">
        <v>45108</v>
      </c>
      <c r="E7566" s="0" t="n">
        <v>0</v>
      </c>
      <c r="F7566" s="0" t="n">
        <v>3133121</v>
      </c>
      <c r="G7566" s="151" t="s">
        <v>111</v>
      </c>
      <c r="H7566" s="151" t="s">
        <v>111</v>
      </c>
      <c r="I7566" s="152" t="s">
        <v>112</v>
      </c>
    </row>
    <row r="7567" customFormat="false" ht="12.75" hidden="false" customHeight="false" outlineLevel="0" collapsed="false">
      <c r="A7567" s="0" t="s">
        <v>21</v>
      </c>
      <c r="B7567" s="0" t="s">
        <v>110</v>
      </c>
      <c r="C7567" s="0" t="s">
        <v>108</v>
      </c>
      <c r="D7567" s="116" t="n">
        <v>45108</v>
      </c>
      <c r="E7567" s="0" t="n">
        <v>0</v>
      </c>
      <c r="F7567" s="0" t="n">
        <v>3133122</v>
      </c>
      <c r="G7567" s="151" t="s">
        <v>111</v>
      </c>
      <c r="H7567" s="151" t="s">
        <v>111</v>
      </c>
      <c r="I7567" s="152" t="s">
        <v>112</v>
      </c>
    </row>
    <row r="7568" customFormat="false" ht="12.75" hidden="false" customHeight="false" outlineLevel="0" collapsed="false">
      <c r="A7568" s="0" t="s">
        <v>21</v>
      </c>
      <c r="B7568" s="0" t="s">
        <v>113</v>
      </c>
      <c r="C7568" s="0" t="s">
        <v>108</v>
      </c>
      <c r="D7568" s="116" t="n">
        <v>45108</v>
      </c>
      <c r="E7568" s="0" t="n">
        <v>0</v>
      </c>
      <c r="F7568" s="0" t="n">
        <v>3133123</v>
      </c>
      <c r="G7568" s="151" t="s">
        <v>111</v>
      </c>
      <c r="H7568" s="151" t="s">
        <v>111</v>
      </c>
      <c r="I7568" s="152" t="s">
        <v>112</v>
      </c>
    </row>
    <row r="7569" customFormat="false" ht="12.75" hidden="false" customHeight="false" outlineLevel="0" collapsed="false">
      <c r="A7569" s="0" t="s">
        <v>73</v>
      </c>
      <c r="B7569" s="0" t="s">
        <v>80</v>
      </c>
      <c r="C7569" s="0" t="s">
        <v>108</v>
      </c>
      <c r="D7569" s="116" t="n">
        <v>45108</v>
      </c>
      <c r="E7569" s="0" t="n">
        <v>0.005</v>
      </c>
      <c r="F7569" s="0" t="n">
        <v>3133124</v>
      </c>
      <c r="G7569" s="151" t="s">
        <v>111</v>
      </c>
      <c r="H7569" s="151" t="s">
        <v>111</v>
      </c>
      <c r="I7569" s="152" t="s">
        <v>112</v>
      </c>
    </row>
    <row r="7570" customFormat="false" ht="12.75" hidden="false" customHeight="false" outlineLevel="0" collapsed="false">
      <c r="A7570" s="0" t="s">
        <v>74</v>
      </c>
      <c r="B7570" s="0" t="s">
        <v>80</v>
      </c>
      <c r="C7570" s="0" t="s">
        <v>108</v>
      </c>
      <c r="D7570" s="116" t="n">
        <v>45108</v>
      </c>
      <c r="E7570" s="0" t="n">
        <v>0.035</v>
      </c>
      <c r="F7570" s="0" t="n">
        <v>3133125</v>
      </c>
      <c r="G7570" s="151" t="s">
        <v>111</v>
      </c>
      <c r="H7570" s="151" t="s">
        <v>111</v>
      </c>
      <c r="I7570" s="152" t="s">
        <v>112</v>
      </c>
    </row>
    <row r="7571" customFormat="false" ht="12.75" hidden="false" customHeight="false" outlineLevel="0" collapsed="false">
      <c r="A7571" s="0" t="s">
        <v>75</v>
      </c>
      <c r="B7571" s="0" t="s">
        <v>80</v>
      </c>
      <c r="C7571" s="0" t="s">
        <v>108</v>
      </c>
      <c r="D7571" s="116" t="n">
        <v>45108</v>
      </c>
      <c r="E7571" s="0" t="n">
        <v>-0.02</v>
      </c>
      <c r="F7571" s="0" t="n">
        <v>3133126</v>
      </c>
      <c r="G7571" s="151" t="s">
        <v>111</v>
      </c>
      <c r="H7571" s="151" t="s">
        <v>111</v>
      </c>
      <c r="I7571" s="152" t="s">
        <v>112</v>
      </c>
    </row>
    <row r="7572" customFormat="false" ht="12.75" hidden="false" customHeight="false" outlineLevel="0" collapsed="false">
      <c r="A7572" s="0" t="s">
        <v>76</v>
      </c>
      <c r="B7572" s="0" t="s">
        <v>80</v>
      </c>
      <c r="C7572" s="0" t="s">
        <v>108</v>
      </c>
      <c r="D7572" s="116" t="n">
        <v>45108</v>
      </c>
      <c r="E7572" s="0" t="n">
        <v>0.035</v>
      </c>
      <c r="F7572" s="0" t="n">
        <v>3133127</v>
      </c>
      <c r="G7572" s="151" t="s">
        <v>111</v>
      </c>
      <c r="H7572" s="151" t="s">
        <v>111</v>
      </c>
      <c r="I7572" s="152" t="s">
        <v>112</v>
      </c>
    </row>
    <row r="7573" customFormat="false" ht="12.75" hidden="false" customHeight="false" outlineLevel="0" collapsed="false">
      <c r="A7573" s="0" t="s">
        <v>72</v>
      </c>
      <c r="B7573" s="0" t="s">
        <v>80</v>
      </c>
      <c r="C7573" s="0" t="s">
        <v>108</v>
      </c>
      <c r="D7573" s="116" t="n">
        <v>45108</v>
      </c>
      <c r="E7573" s="158" t="n">
        <v>45139</v>
      </c>
      <c r="F7573" s="0" t="n">
        <v>2756519</v>
      </c>
      <c r="G7573" s="151" t="s">
        <v>111</v>
      </c>
      <c r="H7573" s="151" t="s">
        <v>111</v>
      </c>
      <c r="I7573" s="152" t="s">
        <v>109</v>
      </c>
    </row>
    <row r="7574" customFormat="false" ht="12.75" hidden="false" customHeight="false" outlineLevel="0" collapsed="false">
      <c r="A7574" s="0" t="s">
        <v>59</v>
      </c>
      <c r="B7574" s="0" t="s">
        <v>110</v>
      </c>
      <c r="C7574" s="0" t="s">
        <v>108</v>
      </c>
      <c r="D7574" s="116" t="n">
        <v>45139</v>
      </c>
      <c r="E7574" s="0" t="n">
        <v>0.4</v>
      </c>
      <c r="F7574" s="0" t="n">
        <v>3133100</v>
      </c>
      <c r="G7574" s="151" t="s">
        <v>111</v>
      </c>
      <c r="H7574" s="151" t="s">
        <v>111</v>
      </c>
      <c r="I7574" s="152" t="s">
        <v>112</v>
      </c>
    </row>
    <row r="7575" customFormat="false" ht="12.75" hidden="false" customHeight="false" outlineLevel="0" collapsed="false">
      <c r="A7575" s="0" t="s">
        <v>59</v>
      </c>
      <c r="B7575" s="0" t="s">
        <v>113</v>
      </c>
      <c r="C7575" s="0" t="s">
        <v>108</v>
      </c>
      <c r="D7575" s="116" t="n">
        <v>45139</v>
      </c>
      <c r="E7575" s="0" t="n">
        <v>0.02</v>
      </c>
      <c r="F7575" s="0" t="n">
        <v>3133101</v>
      </c>
      <c r="G7575" s="151" t="s">
        <v>111</v>
      </c>
      <c r="H7575" s="151" t="s">
        <v>111</v>
      </c>
      <c r="I7575" s="152" t="s">
        <v>112</v>
      </c>
    </row>
    <row r="7576" customFormat="false" ht="12.75" hidden="false" customHeight="false" outlineLevel="0" collapsed="false">
      <c r="A7576" s="0" t="s">
        <v>60</v>
      </c>
      <c r="B7576" s="0" t="s">
        <v>110</v>
      </c>
      <c r="C7576" s="0" t="s">
        <v>108</v>
      </c>
      <c r="D7576" s="116" t="n">
        <v>45139</v>
      </c>
      <c r="E7576" s="0" t="n">
        <v>0.4</v>
      </c>
      <c r="F7576" s="0" t="n">
        <v>3133102</v>
      </c>
      <c r="G7576" s="151" t="s">
        <v>111</v>
      </c>
      <c r="H7576" s="151" t="s">
        <v>111</v>
      </c>
      <c r="I7576" s="152" t="s">
        <v>112</v>
      </c>
    </row>
    <row r="7577" customFormat="false" ht="12.75" hidden="false" customHeight="false" outlineLevel="0" collapsed="false">
      <c r="A7577" s="0" t="s">
        <v>60</v>
      </c>
      <c r="B7577" s="0" t="s">
        <v>113</v>
      </c>
      <c r="C7577" s="0" t="s">
        <v>108</v>
      </c>
      <c r="D7577" s="116" t="n">
        <v>45139</v>
      </c>
      <c r="E7577" s="0" t="n">
        <v>0.07</v>
      </c>
      <c r="F7577" s="0" t="n">
        <v>3133103</v>
      </c>
      <c r="G7577" s="151" t="s">
        <v>111</v>
      </c>
      <c r="H7577" s="151" t="s">
        <v>111</v>
      </c>
      <c r="I7577" s="152" t="s">
        <v>112</v>
      </c>
    </row>
    <row r="7578" customFormat="false" ht="12.75" hidden="false" customHeight="false" outlineLevel="0" collapsed="false">
      <c r="A7578" s="0" t="s">
        <v>61</v>
      </c>
      <c r="B7578" s="0" t="s">
        <v>110</v>
      </c>
      <c r="C7578" s="0" t="s">
        <v>108</v>
      </c>
      <c r="D7578" s="116" t="n">
        <v>45139</v>
      </c>
      <c r="E7578" s="0" t="n">
        <v>0.4</v>
      </c>
      <c r="F7578" s="0" t="n">
        <v>3133104</v>
      </c>
      <c r="G7578" s="151" t="s">
        <v>111</v>
      </c>
      <c r="H7578" s="151" t="s">
        <v>111</v>
      </c>
      <c r="I7578" s="152" t="s">
        <v>112</v>
      </c>
    </row>
    <row r="7579" customFormat="false" ht="12.75" hidden="false" customHeight="false" outlineLevel="0" collapsed="false">
      <c r="A7579" s="0" t="s">
        <v>61</v>
      </c>
      <c r="B7579" s="0" t="s">
        <v>113</v>
      </c>
      <c r="C7579" s="0" t="s">
        <v>108</v>
      </c>
      <c r="D7579" s="116" t="n">
        <v>45139</v>
      </c>
      <c r="E7579" s="0" t="n">
        <v>0.02</v>
      </c>
      <c r="F7579" s="0" t="n">
        <v>3133105</v>
      </c>
      <c r="G7579" s="151" t="s">
        <v>111</v>
      </c>
      <c r="H7579" s="151" t="s">
        <v>111</v>
      </c>
      <c r="I7579" s="152" t="s">
        <v>112</v>
      </c>
    </row>
    <row r="7580" customFormat="false" ht="12.75" hidden="false" customHeight="false" outlineLevel="0" collapsed="false">
      <c r="A7580" s="0" t="s">
        <v>62</v>
      </c>
      <c r="B7580" s="0" t="s">
        <v>110</v>
      </c>
      <c r="C7580" s="0" t="s">
        <v>108</v>
      </c>
      <c r="D7580" s="116" t="n">
        <v>45139</v>
      </c>
      <c r="E7580" s="0" t="n">
        <v>0.4</v>
      </c>
      <c r="F7580" s="0" t="n">
        <v>3133106</v>
      </c>
      <c r="G7580" s="151" t="s">
        <v>111</v>
      </c>
      <c r="H7580" s="151" t="s">
        <v>111</v>
      </c>
      <c r="I7580" s="152" t="s">
        <v>112</v>
      </c>
    </row>
    <row r="7581" customFormat="false" ht="12.75" hidden="false" customHeight="false" outlineLevel="0" collapsed="false">
      <c r="A7581" s="0" t="s">
        <v>62</v>
      </c>
      <c r="B7581" s="0" t="s">
        <v>113</v>
      </c>
      <c r="C7581" s="0" t="s">
        <v>108</v>
      </c>
      <c r="D7581" s="116" t="n">
        <v>45139</v>
      </c>
      <c r="E7581" s="0" t="n">
        <v>0.07</v>
      </c>
      <c r="F7581" s="0" t="n">
        <v>3133107</v>
      </c>
      <c r="G7581" s="151" t="s">
        <v>111</v>
      </c>
      <c r="H7581" s="151" t="s">
        <v>111</v>
      </c>
      <c r="I7581" s="152" t="s">
        <v>112</v>
      </c>
    </row>
    <row r="7582" customFormat="false" ht="12.75" hidden="false" customHeight="false" outlineLevel="0" collapsed="false">
      <c r="A7582" s="0" t="s">
        <v>49</v>
      </c>
      <c r="B7582" s="0" t="s">
        <v>110</v>
      </c>
      <c r="C7582" s="0" t="s">
        <v>108</v>
      </c>
      <c r="D7582" s="116" t="n">
        <v>45139</v>
      </c>
      <c r="E7582" s="0" t="n">
        <v>0.35</v>
      </c>
      <c r="F7582" s="0" t="n">
        <v>3133108</v>
      </c>
      <c r="G7582" s="151" t="s">
        <v>111</v>
      </c>
      <c r="H7582" s="151" t="s">
        <v>111</v>
      </c>
      <c r="I7582" s="152" t="s">
        <v>112</v>
      </c>
    </row>
    <row r="7583" customFormat="false" ht="12.75" hidden="false" customHeight="false" outlineLevel="0" collapsed="false">
      <c r="A7583" s="0" t="s">
        <v>49</v>
      </c>
      <c r="B7583" s="0" t="s">
        <v>113</v>
      </c>
      <c r="C7583" s="0" t="s">
        <v>108</v>
      </c>
      <c r="D7583" s="116" t="n">
        <v>45139</v>
      </c>
      <c r="E7583" s="0" t="n">
        <v>-0.005</v>
      </c>
      <c r="F7583" s="0" t="n">
        <v>3133109</v>
      </c>
      <c r="G7583" s="151" t="s">
        <v>111</v>
      </c>
      <c r="H7583" s="151" t="s">
        <v>111</v>
      </c>
      <c r="I7583" s="152" t="s">
        <v>112</v>
      </c>
    </row>
    <row r="7584" customFormat="false" ht="12.75" hidden="false" customHeight="false" outlineLevel="0" collapsed="false">
      <c r="A7584" s="0" t="s">
        <v>50</v>
      </c>
      <c r="B7584" s="0" t="s">
        <v>110</v>
      </c>
      <c r="C7584" s="0" t="s">
        <v>108</v>
      </c>
      <c r="D7584" s="116" t="n">
        <v>45139</v>
      </c>
      <c r="E7584" s="0" t="n">
        <v>0.41</v>
      </c>
      <c r="F7584" s="0" t="n">
        <v>3133110</v>
      </c>
      <c r="G7584" s="151" t="s">
        <v>111</v>
      </c>
      <c r="H7584" s="151" t="s">
        <v>111</v>
      </c>
      <c r="I7584" s="152" t="s">
        <v>112</v>
      </c>
    </row>
    <row r="7585" customFormat="false" ht="12.75" hidden="false" customHeight="false" outlineLevel="0" collapsed="false">
      <c r="A7585" s="0" t="s">
        <v>50</v>
      </c>
      <c r="B7585" s="0" t="s">
        <v>113</v>
      </c>
      <c r="C7585" s="0" t="s">
        <v>108</v>
      </c>
      <c r="D7585" s="116" t="n">
        <v>45139</v>
      </c>
      <c r="E7585" s="0" t="n">
        <v>-0.02</v>
      </c>
      <c r="F7585" s="0" t="n">
        <v>3133111</v>
      </c>
      <c r="G7585" s="151" t="s">
        <v>111</v>
      </c>
      <c r="H7585" s="151" t="s">
        <v>111</v>
      </c>
      <c r="I7585" s="152" t="s">
        <v>112</v>
      </c>
    </row>
    <row r="7586" customFormat="false" ht="12.75" hidden="false" customHeight="false" outlineLevel="0" collapsed="false">
      <c r="A7586" s="0" t="s">
        <v>51</v>
      </c>
      <c r="B7586" s="0" t="s">
        <v>110</v>
      </c>
      <c r="C7586" s="0" t="s">
        <v>108</v>
      </c>
      <c r="D7586" s="116" t="n">
        <v>45139</v>
      </c>
      <c r="E7586" s="0" t="n">
        <v>0.41</v>
      </c>
      <c r="F7586" s="0" t="n">
        <v>3133112</v>
      </c>
      <c r="G7586" s="151" t="s">
        <v>111</v>
      </c>
      <c r="H7586" s="151" t="s">
        <v>111</v>
      </c>
      <c r="I7586" s="152" t="s">
        <v>112</v>
      </c>
    </row>
    <row r="7587" customFormat="false" ht="12.75" hidden="false" customHeight="false" outlineLevel="0" collapsed="false">
      <c r="A7587" s="0" t="s">
        <v>51</v>
      </c>
      <c r="B7587" s="0" t="s">
        <v>113</v>
      </c>
      <c r="C7587" s="0" t="s">
        <v>108</v>
      </c>
      <c r="D7587" s="116" t="n">
        <v>45139</v>
      </c>
      <c r="E7587" s="0" t="n">
        <v>0.01</v>
      </c>
      <c r="F7587" s="0" t="n">
        <v>3133113</v>
      </c>
      <c r="G7587" s="151" t="s">
        <v>111</v>
      </c>
      <c r="H7587" s="151" t="s">
        <v>111</v>
      </c>
      <c r="I7587" s="152" t="s">
        <v>112</v>
      </c>
    </row>
    <row r="7588" customFormat="false" ht="12.75" hidden="false" customHeight="false" outlineLevel="0" collapsed="false">
      <c r="A7588" s="0" t="s">
        <v>52</v>
      </c>
      <c r="B7588" s="0" t="s">
        <v>110</v>
      </c>
      <c r="C7588" s="0" t="s">
        <v>108</v>
      </c>
      <c r="D7588" s="116" t="n">
        <v>45139</v>
      </c>
      <c r="E7588" s="0" t="n">
        <v>0.41</v>
      </c>
      <c r="F7588" s="0" t="n">
        <v>3133114</v>
      </c>
      <c r="G7588" s="151" t="s">
        <v>111</v>
      </c>
      <c r="H7588" s="151" t="s">
        <v>111</v>
      </c>
      <c r="I7588" s="152" t="s">
        <v>112</v>
      </c>
    </row>
    <row r="7589" customFormat="false" ht="12.75" hidden="false" customHeight="false" outlineLevel="0" collapsed="false">
      <c r="A7589" s="0" t="s">
        <v>52</v>
      </c>
      <c r="B7589" s="0" t="s">
        <v>113</v>
      </c>
      <c r="C7589" s="0" t="s">
        <v>108</v>
      </c>
      <c r="D7589" s="116" t="n">
        <v>45139</v>
      </c>
      <c r="E7589" s="0" t="n">
        <v>-0.02</v>
      </c>
      <c r="F7589" s="0" t="n">
        <v>3133115</v>
      </c>
      <c r="G7589" s="151" t="s">
        <v>111</v>
      </c>
      <c r="H7589" s="151" t="s">
        <v>111</v>
      </c>
      <c r="I7589" s="152" t="s">
        <v>112</v>
      </c>
    </row>
    <row r="7590" customFormat="false" ht="12.75" hidden="false" customHeight="false" outlineLevel="0" collapsed="false">
      <c r="A7590" s="0" t="s">
        <v>17</v>
      </c>
      <c r="B7590" s="0" t="s">
        <v>110</v>
      </c>
      <c r="C7590" s="0" t="s">
        <v>108</v>
      </c>
      <c r="D7590" s="116" t="n">
        <v>45139</v>
      </c>
      <c r="E7590" s="0" t="n">
        <v>0</v>
      </c>
      <c r="F7590" s="0" t="n">
        <v>3133116</v>
      </c>
      <c r="G7590" s="151" t="s">
        <v>111</v>
      </c>
      <c r="H7590" s="151" t="s">
        <v>111</v>
      </c>
      <c r="I7590" s="152" t="s">
        <v>112</v>
      </c>
    </row>
    <row r="7591" customFormat="false" ht="12.75" hidden="false" customHeight="false" outlineLevel="0" collapsed="false">
      <c r="A7591" s="0" t="s">
        <v>17</v>
      </c>
      <c r="B7591" s="0" t="s">
        <v>113</v>
      </c>
      <c r="C7591" s="0" t="s">
        <v>108</v>
      </c>
      <c r="D7591" s="116" t="n">
        <v>45139</v>
      </c>
      <c r="E7591" s="0" t="n">
        <v>0</v>
      </c>
      <c r="F7591" s="0" t="n">
        <v>3133117</v>
      </c>
      <c r="G7591" s="151" t="s">
        <v>111</v>
      </c>
      <c r="H7591" s="151" t="s">
        <v>111</v>
      </c>
      <c r="I7591" s="152" t="s">
        <v>112</v>
      </c>
    </row>
    <row r="7592" customFormat="false" ht="12.75" hidden="false" customHeight="false" outlineLevel="0" collapsed="false">
      <c r="A7592" s="0" t="s">
        <v>18</v>
      </c>
      <c r="B7592" s="0" t="s">
        <v>110</v>
      </c>
      <c r="C7592" s="0" t="s">
        <v>108</v>
      </c>
      <c r="D7592" s="116" t="n">
        <v>45139</v>
      </c>
      <c r="E7592" s="0" t="n">
        <v>0</v>
      </c>
      <c r="F7592" s="0" t="n">
        <v>3133118</v>
      </c>
      <c r="G7592" s="151" t="s">
        <v>111</v>
      </c>
      <c r="H7592" s="151" t="s">
        <v>111</v>
      </c>
      <c r="I7592" s="152" t="s">
        <v>112</v>
      </c>
    </row>
    <row r="7593" customFormat="false" ht="12.75" hidden="false" customHeight="false" outlineLevel="0" collapsed="false">
      <c r="A7593" s="0" t="s">
        <v>18</v>
      </c>
      <c r="B7593" s="0" t="s">
        <v>113</v>
      </c>
      <c r="C7593" s="0" t="s">
        <v>108</v>
      </c>
      <c r="D7593" s="116" t="n">
        <v>45139</v>
      </c>
      <c r="E7593" s="0" t="n">
        <v>0</v>
      </c>
      <c r="F7593" s="0" t="n">
        <v>3133119</v>
      </c>
      <c r="G7593" s="151" t="s">
        <v>111</v>
      </c>
      <c r="H7593" s="151" t="s">
        <v>111</v>
      </c>
      <c r="I7593" s="152" t="s">
        <v>112</v>
      </c>
    </row>
    <row r="7594" customFormat="false" ht="12.75" hidden="false" customHeight="false" outlineLevel="0" collapsed="false">
      <c r="A7594" s="0" t="s">
        <v>19</v>
      </c>
      <c r="B7594" s="0" t="s">
        <v>110</v>
      </c>
      <c r="C7594" s="0" t="s">
        <v>108</v>
      </c>
      <c r="D7594" s="116" t="n">
        <v>45139</v>
      </c>
      <c r="E7594" s="0" t="n">
        <v>0</v>
      </c>
      <c r="F7594" s="0" t="n">
        <v>3133120</v>
      </c>
      <c r="G7594" s="151" t="s">
        <v>111</v>
      </c>
      <c r="H7594" s="151" t="s">
        <v>111</v>
      </c>
      <c r="I7594" s="152" t="s">
        <v>112</v>
      </c>
    </row>
    <row r="7595" customFormat="false" ht="12.75" hidden="false" customHeight="false" outlineLevel="0" collapsed="false">
      <c r="A7595" s="0" t="s">
        <v>19</v>
      </c>
      <c r="B7595" s="0" t="s">
        <v>113</v>
      </c>
      <c r="C7595" s="0" t="s">
        <v>108</v>
      </c>
      <c r="D7595" s="116" t="n">
        <v>45139</v>
      </c>
      <c r="E7595" s="0" t="n">
        <v>0</v>
      </c>
      <c r="F7595" s="0" t="n">
        <v>3133121</v>
      </c>
      <c r="G7595" s="151" t="s">
        <v>111</v>
      </c>
      <c r="H7595" s="151" t="s">
        <v>111</v>
      </c>
      <c r="I7595" s="152" t="s">
        <v>112</v>
      </c>
    </row>
    <row r="7596" customFormat="false" ht="12.75" hidden="false" customHeight="false" outlineLevel="0" collapsed="false">
      <c r="A7596" s="0" t="s">
        <v>21</v>
      </c>
      <c r="B7596" s="0" t="s">
        <v>110</v>
      </c>
      <c r="C7596" s="0" t="s">
        <v>108</v>
      </c>
      <c r="D7596" s="116" t="n">
        <v>45139</v>
      </c>
      <c r="E7596" s="0" t="n">
        <v>0</v>
      </c>
      <c r="F7596" s="0" t="n">
        <v>3133122</v>
      </c>
      <c r="G7596" s="151" t="s">
        <v>111</v>
      </c>
      <c r="H7596" s="151" t="s">
        <v>111</v>
      </c>
      <c r="I7596" s="152" t="s">
        <v>112</v>
      </c>
    </row>
    <row r="7597" customFormat="false" ht="12.75" hidden="false" customHeight="false" outlineLevel="0" collapsed="false">
      <c r="A7597" s="0" t="s">
        <v>21</v>
      </c>
      <c r="B7597" s="0" t="s">
        <v>113</v>
      </c>
      <c r="C7597" s="0" t="s">
        <v>108</v>
      </c>
      <c r="D7597" s="116" t="n">
        <v>45139</v>
      </c>
      <c r="E7597" s="0" t="n">
        <v>0</v>
      </c>
      <c r="F7597" s="0" t="n">
        <v>3133123</v>
      </c>
      <c r="G7597" s="151" t="s">
        <v>111</v>
      </c>
      <c r="H7597" s="151" t="s">
        <v>111</v>
      </c>
      <c r="I7597" s="152" t="s">
        <v>112</v>
      </c>
    </row>
    <row r="7598" customFormat="false" ht="12.75" hidden="false" customHeight="false" outlineLevel="0" collapsed="false">
      <c r="A7598" s="0" t="s">
        <v>73</v>
      </c>
      <c r="B7598" s="0" t="s">
        <v>80</v>
      </c>
      <c r="C7598" s="0" t="s">
        <v>108</v>
      </c>
      <c r="D7598" s="116" t="n">
        <v>45139</v>
      </c>
      <c r="E7598" s="0" t="n">
        <v>-0.005</v>
      </c>
      <c r="F7598" s="0" t="n">
        <v>3133124</v>
      </c>
      <c r="G7598" s="151" t="s">
        <v>111</v>
      </c>
      <c r="H7598" s="151" t="s">
        <v>111</v>
      </c>
      <c r="I7598" s="152" t="s">
        <v>112</v>
      </c>
    </row>
    <row r="7599" customFormat="false" ht="12.75" hidden="false" customHeight="false" outlineLevel="0" collapsed="false">
      <c r="A7599" s="0" t="s">
        <v>74</v>
      </c>
      <c r="B7599" s="0" t="s">
        <v>80</v>
      </c>
      <c r="C7599" s="0" t="s">
        <v>108</v>
      </c>
      <c r="D7599" s="116" t="n">
        <v>45139</v>
      </c>
      <c r="E7599" s="0" t="n">
        <v>0.01</v>
      </c>
      <c r="F7599" s="0" t="n">
        <v>3133125</v>
      </c>
      <c r="G7599" s="151" t="s">
        <v>111</v>
      </c>
      <c r="H7599" s="151" t="s">
        <v>111</v>
      </c>
      <c r="I7599" s="152" t="s">
        <v>112</v>
      </c>
    </row>
    <row r="7600" customFormat="false" ht="12.75" hidden="false" customHeight="false" outlineLevel="0" collapsed="false">
      <c r="A7600" s="0" t="s">
        <v>75</v>
      </c>
      <c r="B7600" s="0" t="s">
        <v>80</v>
      </c>
      <c r="C7600" s="0" t="s">
        <v>108</v>
      </c>
      <c r="D7600" s="116" t="n">
        <v>45139</v>
      </c>
      <c r="E7600" s="0" t="n">
        <v>-0.02</v>
      </c>
      <c r="F7600" s="0" t="n">
        <v>3133126</v>
      </c>
      <c r="G7600" s="151" t="s">
        <v>111</v>
      </c>
      <c r="H7600" s="151" t="s">
        <v>111</v>
      </c>
      <c r="I7600" s="152" t="s">
        <v>112</v>
      </c>
    </row>
    <row r="7601" customFormat="false" ht="12.75" hidden="false" customHeight="false" outlineLevel="0" collapsed="false">
      <c r="A7601" s="0" t="s">
        <v>76</v>
      </c>
      <c r="B7601" s="0" t="s">
        <v>80</v>
      </c>
      <c r="C7601" s="0" t="s">
        <v>108</v>
      </c>
      <c r="D7601" s="116" t="n">
        <v>45139</v>
      </c>
      <c r="E7601" s="0" t="n">
        <v>0.01</v>
      </c>
      <c r="F7601" s="0" t="n">
        <v>3133127</v>
      </c>
      <c r="G7601" s="151" t="s">
        <v>111</v>
      </c>
      <c r="H7601" s="151" t="s">
        <v>111</v>
      </c>
      <c r="I7601" s="152" t="s">
        <v>112</v>
      </c>
    </row>
    <row r="7602" customFormat="false" ht="12.75" hidden="false" customHeight="false" outlineLevel="0" collapsed="false">
      <c r="A7602" s="0" t="s">
        <v>72</v>
      </c>
      <c r="B7602" s="0" t="s">
        <v>80</v>
      </c>
      <c r="C7602" s="0" t="s">
        <v>108</v>
      </c>
      <c r="D7602" s="116" t="n">
        <v>45139</v>
      </c>
      <c r="E7602" s="158" t="n">
        <v>45170</v>
      </c>
      <c r="F7602" s="0" t="n">
        <v>2756548</v>
      </c>
      <c r="G7602" s="151" t="s">
        <v>111</v>
      </c>
      <c r="H7602" s="151" t="s">
        <v>111</v>
      </c>
      <c r="I7602" s="152" t="s">
        <v>109</v>
      </c>
    </row>
    <row r="7603" customFormat="false" ht="12.75" hidden="false" customHeight="false" outlineLevel="0" collapsed="false">
      <c r="A7603" s="0" t="s">
        <v>59</v>
      </c>
      <c r="B7603" s="0" t="s">
        <v>110</v>
      </c>
      <c r="C7603" s="0" t="s">
        <v>108</v>
      </c>
      <c r="D7603" s="116" t="n">
        <v>45170</v>
      </c>
      <c r="E7603" s="0" t="n">
        <v>0.3975</v>
      </c>
      <c r="F7603" s="0" t="n">
        <v>3133100</v>
      </c>
      <c r="G7603" s="151" t="s">
        <v>111</v>
      </c>
      <c r="H7603" s="151" t="s">
        <v>111</v>
      </c>
      <c r="I7603" s="152" t="s">
        <v>112</v>
      </c>
    </row>
    <row r="7604" customFormat="false" ht="12.75" hidden="false" customHeight="false" outlineLevel="0" collapsed="false">
      <c r="A7604" s="0" t="s">
        <v>59</v>
      </c>
      <c r="B7604" s="0" t="s">
        <v>113</v>
      </c>
      <c r="C7604" s="0" t="s">
        <v>108</v>
      </c>
      <c r="D7604" s="116" t="n">
        <v>45170</v>
      </c>
      <c r="E7604" s="0" t="n">
        <v>0.02</v>
      </c>
      <c r="F7604" s="0" t="n">
        <v>3133101</v>
      </c>
      <c r="G7604" s="151" t="s">
        <v>111</v>
      </c>
      <c r="H7604" s="151" t="s">
        <v>111</v>
      </c>
      <c r="I7604" s="152" t="s">
        <v>112</v>
      </c>
    </row>
    <row r="7605" customFormat="false" ht="12.75" hidden="false" customHeight="false" outlineLevel="0" collapsed="false">
      <c r="A7605" s="0" t="s">
        <v>60</v>
      </c>
      <c r="B7605" s="0" t="s">
        <v>110</v>
      </c>
      <c r="C7605" s="0" t="s">
        <v>108</v>
      </c>
      <c r="D7605" s="116" t="n">
        <v>45170</v>
      </c>
      <c r="E7605" s="0" t="n">
        <v>0.3975</v>
      </c>
      <c r="F7605" s="0" t="n">
        <v>3133102</v>
      </c>
      <c r="G7605" s="151" t="s">
        <v>111</v>
      </c>
      <c r="H7605" s="151" t="s">
        <v>111</v>
      </c>
      <c r="I7605" s="152" t="s">
        <v>112</v>
      </c>
    </row>
    <row r="7606" customFormat="false" ht="12.75" hidden="false" customHeight="false" outlineLevel="0" collapsed="false">
      <c r="A7606" s="0" t="s">
        <v>60</v>
      </c>
      <c r="B7606" s="0" t="s">
        <v>113</v>
      </c>
      <c r="C7606" s="0" t="s">
        <v>108</v>
      </c>
      <c r="D7606" s="116" t="n">
        <v>45170</v>
      </c>
      <c r="E7606" s="0" t="n">
        <v>0.05</v>
      </c>
      <c r="F7606" s="0" t="n">
        <v>3133103</v>
      </c>
      <c r="G7606" s="151" t="s">
        <v>111</v>
      </c>
      <c r="H7606" s="151" t="s">
        <v>111</v>
      </c>
      <c r="I7606" s="152" t="s">
        <v>112</v>
      </c>
    </row>
    <row r="7607" customFormat="false" ht="12.75" hidden="false" customHeight="false" outlineLevel="0" collapsed="false">
      <c r="A7607" s="0" t="s">
        <v>61</v>
      </c>
      <c r="B7607" s="0" t="s">
        <v>110</v>
      </c>
      <c r="C7607" s="0" t="s">
        <v>108</v>
      </c>
      <c r="D7607" s="116" t="n">
        <v>45170</v>
      </c>
      <c r="E7607" s="0" t="n">
        <v>0.3975</v>
      </c>
      <c r="F7607" s="0" t="n">
        <v>3133104</v>
      </c>
      <c r="G7607" s="151" t="s">
        <v>111</v>
      </c>
      <c r="H7607" s="151" t="s">
        <v>111</v>
      </c>
      <c r="I7607" s="152" t="s">
        <v>112</v>
      </c>
    </row>
    <row r="7608" customFormat="false" ht="12.75" hidden="false" customHeight="false" outlineLevel="0" collapsed="false">
      <c r="A7608" s="0" t="s">
        <v>61</v>
      </c>
      <c r="B7608" s="0" t="s">
        <v>113</v>
      </c>
      <c r="C7608" s="0" t="s">
        <v>108</v>
      </c>
      <c r="D7608" s="116" t="n">
        <v>45170</v>
      </c>
      <c r="E7608" s="0" t="n">
        <v>0.02</v>
      </c>
      <c r="F7608" s="0" t="n">
        <v>3133105</v>
      </c>
      <c r="G7608" s="151" t="s">
        <v>111</v>
      </c>
      <c r="H7608" s="151" t="s">
        <v>111</v>
      </c>
      <c r="I7608" s="152" t="s">
        <v>112</v>
      </c>
    </row>
    <row r="7609" customFormat="false" ht="12.75" hidden="false" customHeight="false" outlineLevel="0" collapsed="false">
      <c r="A7609" s="0" t="s">
        <v>62</v>
      </c>
      <c r="B7609" s="0" t="s">
        <v>110</v>
      </c>
      <c r="C7609" s="0" t="s">
        <v>108</v>
      </c>
      <c r="D7609" s="116" t="n">
        <v>45170</v>
      </c>
      <c r="E7609" s="0" t="n">
        <v>0.3975</v>
      </c>
      <c r="F7609" s="0" t="n">
        <v>3133106</v>
      </c>
      <c r="G7609" s="151" t="s">
        <v>111</v>
      </c>
      <c r="H7609" s="151" t="s">
        <v>111</v>
      </c>
      <c r="I7609" s="152" t="s">
        <v>112</v>
      </c>
    </row>
    <row r="7610" customFormat="false" ht="12.75" hidden="false" customHeight="false" outlineLevel="0" collapsed="false">
      <c r="A7610" s="0" t="s">
        <v>62</v>
      </c>
      <c r="B7610" s="0" t="s">
        <v>113</v>
      </c>
      <c r="C7610" s="0" t="s">
        <v>108</v>
      </c>
      <c r="D7610" s="116" t="n">
        <v>45170</v>
      </c>
      <c r="E7610" s="0" t="n">
        <v>0.05</v>
      </c>
      <c r="F7610" s="0" t="n">
        <v>3133107</v>
      </c>
      <c r="G7610" s="151" t="s">
        <v>111</v>
      </c>
      <c r="H7610" s="151" t="s">
        <v>111</v>
      </c>
      <c r="I7610" s="152" t="s">
        <v>112</v>
      </c>
    </row>
    <row r="7611" customFormat="false" ht="12.75" hidden="false" customHeight="false" outlineLevel="0" collapsed="false">
      <c r="A7611" s="0" t="s">
        <v>49</v>
      </c>
      <c r="B7611" s="0" t="s">
        <v>110</v>
      </c>
      <c r="C7611" s="0" t="s">
        <v>108</v>
      </c>
      <c r="D7611" s="116" t="n">
        <v>45170</v>
      </c>
      <c r="E7611" s="0" t="n">
        <v>0.315</v>
      </c>
      <c r="F7611" s="0" t="n">
        <v>3133108</v>
      </c>
      <c r="G7611" s="151" t="s">
        <v>111</v>
      </c>
      <c r="H7611" s="151" t="s">
        <v>111</v>
      </c>
      <c r="I7611" s="152" t="s">
        <v>112</v>
      </c>
    </row>
    <row r="7612" customFormat="false" ht="12.75" hidden="false" customHeight="false" outlineLevel="0" collapsed="false">
      <c r="A7612" s="0" t="s">
        <v>49</v>
      </c>
      <c r="B7612" s="0" t="s">
        <v>113</v>
      </c>
      <c r="C7612" s="0" t="s">
        <v>108</v>
      </c>
      <c r="D7612" s="116" t="n">
        <v>45170</v>
      </c>
      <c r="E7612" s="0" t="n">
        <v>-0.005</v>
      </c>
      <c r="F7612" s="0" t="n">
        <v>3133109</v>
      </c>
      <c r="G7612" s="151" t="s">
        <v>111</v>
      </c>
      <c r="H7612" s="151" t="s">
        <v>111</v>
      </c>
      <c r="I7612" s="152" t="s">
        <v>112</v>
      </c>
    </row>
    <row r="7613" customFormat="false" ht="12.75" hidden="false" customHeight="false" outlineLevel="0" collapsed="false">
      <c r="A7613" s="0" t="s">
        <v>50</v>
      </c>
      <c r="B7613" s="0" t="s">
        <v>110</v>
      </c>
      <c r="C7613" s="0" t="s">
        <v>108</v>
      </c>
      <c r="D7613" s="116" t="n">
        <v>45170</v>
      </c>
      <c r="E7613" s="0" t="n">
        <v>0.36</v>
      </c>
      <c r="F7613" s="0" t="n">
        <v>3133110</v>
      </c>
      <c r="G7613" s="151" t="s">
        <v>111</v>
      </c>
      <c r="H7613" s="151" t="s">
        <v>111</v>
      </c>
      <c r="I7613" s="152" t="s">
        <v>112</v>
      </c>
    </row>
    <row r="7614" customFormat="false" ht="12.75" hidden="false" customHeight="false" outlineLevel="0" collapsed="false">
      <c r="A7614" s="0" t="s">
        <v>50</v>
      </c>
      <c r="B7614" s="0" t="s">
        <v>113</v>
      </c>
      <c r="C7614" s="0" t="s">
        <v>108</v>
      </c>
      <c r="D7614" s="116" t="n">
        <v>45170</v>
      </c>
      <c r="E7614" s="0" t="n">
        <v>-0.04</v>
      </c>
      <c r="F7614" s="0" t="n">
        <v>3133111</v>
      </c>
      <c r="G7614" s="151" t="s">
        <v>111</v>
      </c>
      <c r="H7614" s="151" t="s">
        <v>111</v>
      </c>
      <c r="I7614" s="152" t="s">
        <v>112</v>
      </c>
    </row>
    <row r="7615" customFormat="false" ht="12.75" hidden="false" customHeight="false" outlineLevel="0" collapsed="false">
      <c r="A7615" s="0" t="s">
        <v>51</v>
      </c>
      <c r="B7615" s="0" t="s">
        <v>110</v>
      </c>
      <c r="C7615" s="0" t="s">
        <v>108</v>
      </c>
      <c r="D7615" s="116" t="n">
        <v>45170</v>
      </c>
      <c r="E7615" s="0" t="n">
        <v>0.36</v>
      </c>
      <c r="F7615" s="0" t="n">
        <v>3133112</v>
      </c>
      <c r="G7615" s="151" t="s">
        <v>111</v>
      </c>
      <c r="H7615" s="151" t="s">
        <v>111</v>
      </c>
      <c r="I7615" s="152" t="s">
        <v>112</v>
      </c>
    </row>
    <row r="7616" customFormat="false" ht="12.75" hidden="false" customHeight="false" outlineLevel="0" collapsed="false">
      <c r="A7616" s="0" t="s">
        <v>51</v>
      </c>
      <c r="B7616" s="0" t="s">
        <v>113</v>
      </c>
      <c r="C7616" s="0" t="s">
        <v>108</v>
      </c>
      <c r="D7616" s="116" t="n">
        <v>45170</v>
      </c>
      <c r="E7616" s="0" t="n">
        <v>0.01</v>
      </c>
      <c r="F7616" s="0" t="n">
        <v>3133113</v>
      </c>
      <c r="G7616" s="151" t="s">
        <v>111</v>
      </c>
      <c r="H7616" s="151" t="s">
        <v>111</v>
      </c>
      <c r="I7616" s="152" t="s">
        <v>112</v>
      </c>
    </row>
    <row r="7617" customFormat="false" ht="12.75" hidden="false" customHeight="false" outlineLevel="0" collapsed="false">
      <c r="A7617" s="0" t="s">
        <v>52</v>
      </c>
      <c r="B7617" s="0" t="s">
        <v>110</v>
      </c>
      <c r="C7617" s="0" t="s">
        <v>108</v>
      </c>
      <c r="D7617" s="116" t="n">
        <v>45170</v>
      </c>
      <c r="E7617" s="0" t="n">
        <v>0.36</v>
      </c>
      <c r="F7617" s="0" t="n">
        <v>3133114</v>
      </c>
      <c r="G7617" s="151" t="s">
        <v>111</v>
      </c>
      <c r="H7617" s="151" t="s">
        <v>111</v>
      </c>
      <c r="I7617" s="152" t="s">
        <v>112</v>
      </c>
    </row>
    <row r="7618" customFormat="false" ht="12.75" hidden="false" customHeight="false" outlineLevel="0" collapsed="false">
      <c r="A7618" s="0" t="s">
        <v>52</v>
      </c>
      <c r="B7618" s="0" t="s">
        <v>113</v>
      </c>
      <c r="C7618" s="0" t="s">
        <v>108</v>
      </c>
      <c r="D7618" s="116" t="n">
        <v>45170</v>
      </c>
      <c r="E7618" s="0" t="n">
        <v>-0.02</v>
      </c>
      <c r="F7618" s="0" t="n">
        <v>3133115</v>
      </c>
      <c r="G7618" s="151" t="s">
        <v>111</v>
      </c>
      <c r="H7618" s="151" t="s">
        <v>111</v>
      </c>
      <c r="I7618" s="152" t="s">
        <v>112</v>
      </c>
    </row>
    <row r="7619" customFormat="false" ht="12.75" hidden="false" customHeight="false" outlineLevel="0" collapsed="false">
      <c r="A7619" s="0" t="s">
        <v>17</v>
      </c>
      <c r="B7619" s="0" t="s">
        <v>110</v>
      </c>
      <c r="C7619" s="0" t="s">
        <v>108</v>
      </c>
      <c r="D7619" s="116" t="n">
        <v>45170</v>
      </c>
      <c r="E7619" s="0" t="n">
        <v>0</v>
      </c>
      <c r="F7619" s="0" t="n">
        <v>3133116</v>
      </c>
      <c r="G7619" s="151" t="s">
        <v>111</v>
      </c>
      <c r="H7619" s="151" t="s">
        <v>111</v>
      </c>
      <c r="I7619" s="152" t="s">
        <v>112</v>
      </c>
    </row>
    <row r="7620" customFormat="false" ht="12.75" hidden="false" customHeight="false" outlineLevel="0" collapsed="false">
      <c r="A7620" s="0" t="s">
        <v>17</v>
      </c>
      <c r="B7620" s="0" t="s">
        <v>113</v>
      </c>
      <c r="C7620" s="0" t="s">
        <v>108</v>
      </c>
      <c r="D7620" s="116" t="n">
        <v>45170</v>
      </c>
      <c r="E7620" s="0" t="n">
        <v>0</v>
      </c>
      <c r="F7620" s="0" t="n">
        <v>3133117</v>
      </c>
      <c r="G7620" s="151" t="s">
        <v>111</v>
      </c>
      <c r="H7620" s="151" t="s">
        <v>111</v>
      </c>
      <c r="I7620" s="152" t="s">
        <v>112</v>
      </c>
    </row>
    <row r="7621" customFormat="false" ht="12.75" hidden="false" customHeight="false" outlineLevel="0" collapsed="false">
      <c r="A7621" s="0" t="s">
        <v>18</v>
      </c>
      <c r="B7621" s="0" t="s">
        <v>110</v>
      </c>
      <c r="C7621" s="0" t="s">
        <v>108</v>
      </c>
      <c r="D7621" s="116" t="n">
        <v>45170</v>
      </c>
      <c r="E7621" s="0" t="n">
        <v>0</v>
      </c>
      <c r="F7621" s="0" t="n">
        <v>3133118</v>
      </c>
      <c r="G7621" s="151" t="s">
        <v>111</v>
      </c>
      <c r="H7621" s="151" t="s">
        <v>111</v>
      </c>
      <c r="I7621" s="152" t="s">
        <v>112</v>
      </c>
    </row>
    <row r="7622" customFormat="false" ht="12.75" hidden="false" customHeight="false" outlineLevel="0" collapsed="false">
      <c r="A7622" s="0" t="s">
        <v>18</v>
      </c>
      <c r="B7622" s="0" t="s">
        <v>113</v>
      </c>
      <c r="C7622" s="0" t="s">
        <v>108</v>
      </c>
      <c r="D7622" s="116" t="n">
        <v>45170</v>
      </c>
      <c r="E7622" s="0" t="n">
        <v>0</v>
      </c>
      <c r="F7622" s="0" t="n">
        <v>3133119</v>
      </c>
      <c r="G7622" s="151" t="s">
        <v>111</v>
      </c>
      <c r="H7622" s="151" t="s">
        <v>111</v>
      </c>
      <c r="I7622" s="152" t="s">
        <v>112</v>
      </c>
    </row>
    <row r="7623" customFormat="false" ht="12.75" hidden="false" customHeight="false" outlineLevel="0" collapsed="false">
      <c r="A7623" s="0" t="s">
        <v>19</v>
      </c>
      <c r="B7623" s="0" t="s">
        <v>110</v>
      </c>
      <c r="C7623" s="0" t="s">
        <v>108</v>
      </c>
      <c r="D7623" s="116" t="n">
        <v>45170</v>
      </c>
      <c r="E7623" s="0" t="n">
        <v>0</v>
      </c>
      <c r="F7623" s="0" t="n">
        <v>3133120</v>
      </c>
      <c r="G7623" s="151" t="s">
        <v>111</v>
      </c>
      <c r="H7623" s="151" t="s">
        <v>111</v>
      </c>
      <c r="I7623" s="152" t="s">
        <v>112</v>
      </c>
    </row>
    <row r="7624" customFormat="false" ht="12.75" hidden="false" customHeight="false" outlineLevel="0" collapsed="false">
      <c r="A7624" s="0" t="s">
        <v>19</v>
      </c>
      <c r="B7624" s="0" t="s">
        <v>113</v>
      </c>
      <c r="C7624" s="0" t="s">
        <v>108</v>
      </c>
      <c r="D7624" s="116" t="n">
        <v>45170</v>
      </c>
      <c r="E7624" s="0" t="n">
        <v>0</v>
      </c>
      <c r="F7624" s="0" t="n">
        <v>3133121</v>
      </c>
      <c r="G7624" s="151" t="s">
        <v>111</v>
      </c>
      <c r="H7624" s="151" t="s">
        <v>111</v>
      </c>
      <c r="I7624" s="152" t="s">
        <v>112</v>
      </c>
    </row>
    <row r="7625" customFormat="false" ht="12.75" hidden="false" customHeight="false" outlineLevel="0" collapsed="false">
      <c r="A7625" s="0" t="s">
        <v>21</v>
      </c>
      <c r="B7625" s="0" t="s">
        <v>110</v>
      </c>
      <c r="C7625" s="0" t="s">
        <v>108</v>
      </c>
      <c r="D7625" s="116" t="n">
        <v>45170</v>
      </c>
      <c r="E7625" s="0" t="n">
        <v>0</v>
      </c>
      <c r="F7625" s="0" t="n">
        <v>3133122</v>
      </c>
      <c r="G7625" s="151" t="s">
        <v>111</v>
      </c>
      <c r="H7625" s="151" t="s">
        <v>111</v>
      </c>
      <c r="I7625" s="152" t="s">
        <v>112</v>
      </c>
    </row>
    <row r="7626" customFormat="false" ht="12.75" hidden="false" customHeight="false" outlineLevel="0" collapsed="false">
      <c r="A7626" s="0" t="s">
        <v>21</v>
      </c>
      <c r="B7626" s="0" t="s">
        <v>113</v>
      </c>
      <c r="C7626" s="0" t="s">
        <v>108</v>
      </c>
      <c r="D7626" s="116" t="n">
        <v>45170</v>
      </c>
      <c r="E7626" s="0" t="n">
        <v>0</v>
      </c>
      <c r="F7626" s="0" t="n">
        <v>3133123</v>
      </c>
      <c r="G7626" s="151" t="s">
        <v>111</v>
      </c>
      <c r="H7626" s="151" t="s">
        <v>111</v>
      </c>
      <c r="I7626" s="152" t="s">
        <v>112</v>
      </c>
    </row>
    <row r="7627" customFormat="false" ht="12.75" hidden="false" customHeight="false" outlineLevel="0" collapsed="false">
      <c r="A7627" s="0" t="s">
        <v>73</v>
      </c>
      <c r="B7627" s="0" t="s">
        <v>80</v>
      </c>
      <c r="C7627" s="0" t="s">
        <v>108</v>
      </c>
      <c r="D7627" s="116" t="n">
        <v>45170</v>
      </c>
      <c r="E7627" s="0" t="n">
        <v>-0.005</v>
      </c>
      <c r="F7627" s="0" t="n">
        <v>3133124</v>
      </c>
      <c r="G7627" s="151" t="s">
        <v>111</v>
      </c>
      <c r="H7627" s="151" t="s">
        <v>111</v>
      </c>
      <c r="I7627" s="152" t="s">
        <v>112</v>
      </c>
    </row>
    <row r="7628" customFormat="false" ht="12.75" hidden="false" customHeight="false" outlineLevel="0" collapsed="false">
      <c r="A7628" s="0" t="s">
        <v>74</v>
      </c>
      <c r="B7628" s="0" t="s">
        <v>80</v>
      </c>
      <c r="C7628" s="0" t="s">
        <v>108</v>
      </c>
      <c r="D7628" s="116" t="n">
        <v>45170</v>
      </c>
      <c r="E7628" s="0" t="n">
        <v>0.01</v>
      </c>
      <c r="F7628" s="0" t="n">
        <v>3133125</v>
      </c>
      <c r="G7628" s="151" t="s">
        <v>111</v>
      </c>
      <c r="H7628" s="151" t="s">
        <v>111</v>
      </c>
      <c r="I7628" s="152" t="s">
        <v>112</v>
      </c>
    </row>
    <row r="7629" customFormat="false" ht="12.75" hidden="false" customHeight="false" outlineLevel="0" collapsed="false">
      <c r="A7629" s="0" t="s">
        <v>75</v>
      </c>
      <c r="B7629" s="0" t="s">
        <v>80</v>
      </c>
      <c r="C7629" s="0" t="s">
        <v>108</v>
      </c>
      <c r="D7629" s="116" t="n">
        <v>45170</v>
      </c>
      <c r="E7629" s="0" t="n">
        <v>-0.02</v>
      </c>
      <c r="F7629" s="0" t="n">
        <v>3133126</v>
      </c>
      <c r="G7629" s="151" t="s">
        <v>111</v>
      </c>
      <c r="H7629" s="151" t="s">
        <v>111</v>
      </c>
      <c r="I7629" s="152" t="s">
        <v>112</v>
      </c>
    </row>
    <row r="7630" customFormat="false" ht="12.75" hidden="false" customHeight="false" outlineLevel="0" collapsed="false">
      <c r="A7630" s="0" t="s">
        <v>76</v>
      </c>
      <c r="B7630" s="0" t="s">
        <v>80</v>
      </c>
      <c r="C7630" s="0" t="s">
        <v>108</v>
      </c>
      <c r="D7630" s="116" t="n">
        <v>45170</v>
      </c>
      <c r="E7630" s="0" t="n">
        <v>0.01</v>
      </c>
      <c r="F7630" s="0" t="n">
        <v>3133127</v>
      </c>
      <c r="G7630" s="151" t="s">
        <v>111</v>
      </c>
      <c r="H7630" s="151" t="s">
        <v>111</v>
      </c>
      <c r="I7630" s="152" t="s">
        <v>112</v>
      </c>
    </row>
    <row r="7631" customFormat="false" ht="12.75" hidden="false" customHeight="false" outlineLevel="0" collapsed="false">
      <c r="A7631" s="0" t="s">
        <v>72</v>
      </c>
      <c r="B7631" s="0" t="s">
        <v>80</v>
      </c>
      <c r="C7631" s="0" t="s">
        <v>108</v>
      </c>
      <c r="D7631" s="116" t="n">
        <v>45170</v>
      </c>
      <c r="E7631" s="158" t="n">
        <v>45200</v>
      </c>
      <c r="F7631" s="0" t="n">
        <v>2756526</v>
      </c>
      <c r="G7631" s="151" t="s">
        <v>111</v>
      </c>
      <c r="H7631" s="151" t="s">
        <v>111</v>
      </c>
      <c r="I7631" s="152" t="s">
        <v>109</v>
      </c>
    </row>
    <row r="7632" customFormat="false" ht="12.75" hidden="false" customHeight="false" outlineLevel="0" collapsed="false">
      <c r="A7632" s="0" t="s">
        <v>59</v>
      </c>
      <c r="B7632" s="0" t="s">
        <v>110</v>
      </c>
      <c r="C7632" s="0" t="s">
        <v>108</v>
      </c>
      <c r="D7632" s="116" t="n">
        <v>45200</v>
      </c>
      <c r="E7632" s="0" t="n">
        <v>0.4</v>
      </c>
      <c r="F7632" s="0" t="n">
        <v>3133100</v>
      </c>
      <c r="G7632" s="151" t="s">
        <v>111</v>
      </c>
      <c r="H7632" s="151" t="s">
        <v>111</v>
      </c>
      <c r="I7632" s="152" t="s">
        <v>112</v>
      </c>
    </row>
    <row r="7633" customFormat="false" ht="12.75" hidden="false" customHeight="false" outlineLevel="0" collapsed="false">
      <c r="A7633" s="0" t="s">
        <v>59</v>
      </c>
      <c r="B7633" s="0" t="s">
        <v>113</v>
      </c>
      <c r="C7633" s="0" t="s">
        <v>108</v>
      </c>
      <c r="D7633" s="116" t="n">
        <v>45200</v>
      </c>
      <c r="E7633" s="0" t="n">
        <v>0.02</v>
      </c>
      <c r="F7633" s="0" t="n">
        <v>3133101</v>
      </c>
      <c r="G7633" s="151" t="s">
        <v>111</v>
      </c>
      <c r="H7633" s="151" t="s">
        <v>111</v>
      </c>
      <c r="I7633" s="152" t="s">
        <v>112</v>
      </c>
    </row>
    <row r="7634" customFormat="false" ht="12.75" hidden="false" customHeight="false" outlineLevel="0" collapsed="false">
      <c r="A7634" s="0" t="s">
        <v>60</v>
      </c>
      <c r="B7634" s="0" t="s">
        <v>110</v>
      </c>
      <c r="C7634" s="0" t="s">
        <v>108</v>
      </c>
      <c r="D7634" s="116" t="n">
        <v>45200</v>
      </c>
      <c r="E7634" s="0" t="n">
        <v>0.4</v>
      </c>
      <c r="F7634" s="0" t="n">
        <v>3133102</v>
      </c>
      <c r="G7634" s="151" t="s">
        <v>111</v>
      </c>
      <c r="H7634" s="151" t="s">
        <v>111</v>
      </c>
      <c r="I7634" s="152" t="s">
        <v>112</v>
      </c>
    </row>
    <row r="7635" customFormat="false" ht="12.75" hidden="false" customHeight="false" outlineLevel="0" collapsed="false">
      <c r="A7635" s="0" t="s">
        <v>60</v>
      </c>
      <c r="B7635" s="0" t="s">
        <v>113</v>
      </c>
      <c r="C7635" s="0" t="s">
        <v>108</v>
      </c>
      <c r="D7635" s="116" t="n">
        <v>45200</v>
      </c>
      <c r="E7635" s="0" t="n">
        <v>0.05</v>
      </c>
      <c r="F7635" s="0" t="n">
        <v>3133103</v>
      </c>
      <c r="G7635" s="151" t="s">
        <v>111</v>
      </c>
      <c r="H7635" s="151" t="s">
        <v>111</v>
      </c>
      <c r="I7635" s="152" t="s">
        <v>112</v>
      </c>
    </row>
    <row r="7636" customFormat="false" ht="12.75" hidden="false" customHeight="false" outlineLevel="0" collapsed="false">
      <c r="A7636" s="0" t="s">
        <v>61</v>
      </c>
      <c r="B7636" s="0" t="s">
        <v>110</v>
      </c>
      <c r="C7636" s="0" t="s">
        <v>108</v>
      </c>
      <c r="D7636" s="116" t="n">
        <v>45200</v>
      </c>
      <c r="E7636" s="0" t="n">
        <v>0.4</v>
      </c>
      <c r="F7636" s="0" t="n">
        <v>3133104</v>
      </c>
      <c r="G7636" s="151" t="s">
        <v>111</v>
      </c>
      <c r="H7636" s="151" t="s">
        <v>111</v>
      </c>
      <c r="I7636" s="152" t="s">
        <v>112</v>
      </c>
    </row>
    <row r="7637" customFormat="false" ht="12.75" hidden="false" customHeight="false" outlineLevel="0" collapsed="false">
      <c r="A7637" s="0" t="s">
        <v>61</v>
      </c>
      <c r="B7637" s="0" t="s">
        <v>113</v>
      </c>
      <c r="C7637" s="0" t="s">
        <v>108</v>
      </c>
      <c r="D7637" s="116" t="n">
        <v>45200</v>
      </c>
      <c r="E7637" s="0" t="n">
        <v>0.02</v>
      </c>
      <c r="F7637" s="0" t="n">
        <v>3133105</v>
      </c>
      <c r="G7637" s="151" t="s">
        <v>111</v>
      </c>
      <c r="H7637" s="151" t="s">
        <v>111</v>
      </c>
      <c r="I7637" s="152" t="s">
        <v>112</v>
      </c>
    </row>
    <row r="7638" customFormat="false" ht="12.75" hidden="false" customHeight="false" outlineLevel="0" collapsed="false">
      <c r="A7638" s="0" t="s">
        <v>62</v>
      </c>
      <c r="B7638" s="0" t="s">
        <v>110</v>
      </c>
      <c r="C7638" s="0" t="s">
        <v>108</v>
      </c>
      <c r="D7638" s="116" t="n">
        <v>45200</v>
      </c>
      <c r="E7638" s="0" t="n">
        <v>0.4</v>
      </c>
      <c r="F7638" s="0" t="n">
        <v>3133106</v>
      </c>
      <c r="G7638" s="151" t="s">
        <v>111</v>
      </c>
      <c r="H7638" s="151" t="s">
        <v>111</v>
      </c>
      <c r="I7638" s="152" t="s">
        <v>112</v>
      </c>
    </row>
    <row r="7639" customFormat="false" ht="12.75" hidden="false" customHeight="false" outlineLevel="0" collapsed="false">
      <c r="A7639" s="0" t="s">
        <v>62</v>
      </c>
      <c r="B7639" s="0" t="s">
        <v>113</v>
      </c>
      <c r="C7639" s="0" t="s">
        <v>108</v>
      </c>
      <c r="D7639" s="116" t="n">
        <v>45200</v>
      </c>
      <c r="E7639" s="0" t="n">
        <v>0.05</v>
      </c>
      <c r="F7639" s="0" t="n">
        <v>3133107</v>
      </c>
      <c r="G7639" s="151" t="s">
        <v>111</v>
      </c>
      <c r="H7639" s="151" t="s">
        <v>111</v>
      </c>
      <c r="I7639" s="152" t="s">
        <v>112</v>
      </c>
    </row>
    <row r="7640" customFormat="false" ht="12.75" hidden="false" customHeight="false" outlineLevel="0" collapsed="false">
      <c r="A7640" s="0" t="s">
        <v>49</v>
      </c>
      <c r="B7640" s="0" t="s">
        <v>110</v>
      </c>
      <c r="C7640" s="0" t="s">
        <v>108</v>
      </c>
      <c r="D7640" s="116" t="n">
        <v>45200</v>
      </c>
      <c r="E7640" s="0" t="n">
        <v>0.36</v>
      </c>
      <c r="F7640" s="0" t="n">
        <v>3133108</v>
      </c>
      <c r="G7640" s="151" t="s">
        <v>111</v>
      </c>
      <c r="H7640" s="151" t="s">
        <v>111</v>
      </c>
      <c r="I7640" s="152" t="s">
        <v>112</v>
      </c>
    </row>
    <row r="7641" customFormat="false" ht="12.75" hidden="false" customHeight="false" outlineLevel="0" collapsed="false">
      <c r="A7641" s="0" t="s">
        <v>49</v>
      </c>
      <c r="B7641" s="0" t="s">
        <v>113</v>
      </c>
      <c r="C7641" s="0" t="s">
        <v>108</v>
      </c>
      <c r="D7641" s="116" t="n">
        <v>45200</v>
      </c>
      <c r="E7641" s="0" t="n">
        <v>-0.005</v>
      </c>
      <c r="F7641" s="0" t="n">
        <v>3133109</v>
      </c>
      <c r="G7641" s="151" t="s">
        <v>111</v>
      </c>
      <c r="H7641" s="151" t="s">
        <v>111</v>
      </c>
      <c r="I7641" s="152" t="s">
        <v>112</v>
      </c>
    </row>
    <row r="7642" customFormat="false" ht="12.75" hidden="false" customHeight="false" outlineLevel="0" collapsed="false">
      <c r="A7642" s="0" t="s">
        <v>50</v>
      </c>
      <c r="B7642" s="0" t="s">
        <v>110</v>
      </c>
      <c r="C7642" s="0" t="s">
        <v>108</v>
      </c>
      <c r="D7642" s="116" t="n">
        <v>45200</v>
      </c>
      <c r="E7642" s="0" t="n">
        <v>0.4</v>
      </c>
      <c r="F7642" s="0" t="n">
        <v>3133110</v>
      </c>
      <c r="G7642" s="151" t="s">
        <v>111</v>
      </c>
      <c r="H7642" s="151" t="s">
        <v>111</v>
      </c>
      <c r="I7642" s="152" t="s">
        <v>112</v>
      </c>
    </row>
    <row r="7643" customFormat="false" ht="12.75" hidden="false" customHeight="false" outlineLevel="0" collapsed="false">
      <c r="A7643" s="0" t="s">
        <v>50</v>
      </c>
      <c r="B7643" s="0" t="s">
        <v>113</v>
      </c>
      <c r="C7643" s="0" t="s">
        <v>108</v>
      </c>
      <c r="D7643" s="116" t="n">
        <v>45200</v>
      </c>
      <c r="E7643" s="0" t="n">
        <v>-0.085</v>
      </c>
      <c r="F7643" s="0" t="n">
        <v>3133111</v>
      </c>
      <c r="G7643" s="151" t="s">
        <v>111</v>
      </c>
      <c r="H7643" s="151" t="s">
        <v>111</v>
      </c>
      <c r="I7643" s="152" t="s">
        <v>112</v>
      </c>
    </row>
    <row r="7644" customFormat="false" ht="12.75" hidden="false" customHeight="false" outlineLevel="0" collapsed="false">
      <c r="A7644" s="0" t="s">
        <v>51</v>
      </c>
      <c r="B7644" s="0" t="s">
        <v>110</v>
      </c>
      <c r="C7644" s="0" t="s">
        <v>108</v>
      </c>
      <c r="D7644" s="116" t="n">
        <v>45200</v>
      </c>
      <c r="E7644" s="0" t="n">
        <v>0.4</v>
      </c>
      <c r="F7644" s="0" t="n">
        <v>3133112</v>
      </c>
      <c r="G7644" s="151" t="s">
        <v>111</v>
      </c>
      <c r="H7644" s="151" t="s">
        <v>111</v>
      </c>
      <c r="I7644" s="152" t="s">
        <v>112</v>
      </c>
    </row>
    <row r="7645" customFormat="false" ht="12.75" hidden="false" customHeight="false" outlineLevel="0" collapsed="false">
      <c r="A7645" s="0" t="s">
        <v>51</v>
      </c>
      <c r="B7645" s="0" t="s">
        <v>113</v>
      </c>
      <c r="C7645" s="0" t="s">
        <v>108</v>
      </c>
      <c r="D7645" s="116" t="n">
        <v>45200</v>
      </c>
      <c r="E7645" s="0" t="n">
        <v>0.01</v>
      </c>
      <c r="F7645" s="0" t="n">
        <v>3133113</v>
      </c>
      <c r="G7645" s="151" t="s">
        <v>111</v>
      </c>
      <c r="H7645" s="151" t="s">
        <v>111</v>
      </c>
      <c r="I7645" s="152" t="s">
        <v>112</v>
      </c>
    </row>
    <row r="7646" customFormat="false" ht="12.75" hidden="false" customHeight="false" outlineLevel="0" collapsed="false">
      <c r="A7646" s="0" t="s">
        <v>52</v>
      </c>
      <c r="B7646" s="0" t="s">
        <v>110</v>
      </c>
      <c r="C7646" s="0" t="s">
        <v>108</v>
      </c>
      <c r="D7646" s="116" t="n">
        <v>45200</v>
      </c>
      <c r="E7646" s="0" t="n">
        <v>0.4</v>
      </c>
      <c r="F7646" s="0" t="n">
        <v>3133114</v>
      </c>
      <c r="G7646" s="151" t="s">
        <v>111</v>
      </c>
      <c r="H7646" s="151" t="s">
        <v>111</v>
      </c>
      <c r="I7646" s="152" t="s">
        <v>112</v>
      </c>
    </row>
    <row r="7647" customFormat="false" ht="12.75" hidden="false" customHeight="false" outlineLevel="0" collapsed="false">
      <c r="A7647" s="0" t="s">
        <v>52</v>
      </c>
      <c r="B7647" s="0" t="s">
        <v>113</v>
      </c>
      <c r="C7647" s="0" t="s">
        <v>108</v>
      </c>
      <c r="D7647" s="116" t="n">
        <v>45200</v>
      </c>
      <c r="E7647" s="0" t="n">
        <v>-0.055</v>
      </c>
      <c r="F7647" s="0" t="n">
        <v>3133115</v>
      </c>
      <c r="G7647" s="151" t="s">
        <v>111</v>
      </c>
      <c r="H7647" s="151" t="s">
        <v>111</v>
      </c>
      <c r="I7647" s="152" t="s">
        <v>112</v>
      </c>
    </row>
    <row r="7648" customFormat="false" ht="12.75" hidden="false" customHeight="false" outlineLevel="0" collapsed="false">
      <c r="A7648" s="0" t="s">
        <v>17</v>
      </c>
      <c r="B7648" s="0" t="s">
        <v>110</v>
      </c>
      <c r="C7648" s="0" t="s">
        <v>108</v>
      </c>
      <c r="D7648" s="116" t="n">
        <v>45200</v>
      </c>
      <c r="E7648" s="0" t="n">
        <v>0</v>
      </c>
      <c r="F7648" s="0" t="n">
        <v>3133116</v>
      </c>
      <c r="G7648" s="151" t="s">
        <v>111</v>
      </c>
      <c r="H7648" s="151" t="s">
        <v>111</v>
      </c>
      <c r="I7648" s="152" t="s">
        <v>112</v>
      </c>
    </row>
    <row r="7649" customFormat="false" ht="12.75" hidden="false" customHeight="false" outlineLevel="0" collapsed="false">
      <c r="A7649" s="0" t="s">
        <v>17</v>
      </c>
      <c r="B7649" s="0" t="s">
        <v>113</v>
      </c>
      <c r="C7649" s="0" t="s">
        <v>108</v>
      </c>
      <c r="D7649" s="116" t="n">
        <v>45200</v>
      </c>
      <c r="E7649" s="0" t="n">
        <v>0</v>
      </c>
      <c r="F7649" s="0" t="n">
        <v>3133117</v>
      </c>
      <c r="G7649" s="151" t="s">
        <v>111</v>
      </c>
      <c r="H7649" s="151" t="s">
        <v>111</v>
      </c>
      <c r="I7649" s="152" t="s">
        <v>112</v>
      </c>
    </row>
    <row r="7650" customFormat="false" ht="12.75" hidden="false" customHeight="false" outlineLevel="0" collapsed="false">
      <c r="A7650" s="0" t="s">
        <v>18</v>
      </c>
      <c r="B7650" s="0" t="s">
        <v>110</v>
      </c>
      <c r="C7650" s="0" t="s">
        <v>108</v>
      </c>
      <c r="D7650" s="116" t="n">
        <v>45200</v>
      </c>
      <c r="E7650" s="0" t="n">
        <v>0</v>
      </c>
      <c r="F7650" s="0" t="n">
        <v>3133118</v>
      </c>
      <c r="G7650" s="151" t="s">
        <v>111</v>
      </c>
      <c r="H7650" s="151" t="s">
        <v>111</v>
      </c>
      <c r="I7650" s="152" t="s">
        <v>112</v>
      </c>
    </row>
    <row r="7651" customFormat="false" ht="12.75" hidden="false" customHeight="false" outlineLevel="0" collapsed="false">
      <c r="A7651" s="0" t="s">
        <v>18</v>
      </c>
      <c r="B7651" s="0" t="s">
        <v>113</v>
      </c>
      <c r="C7651" s="0" t="s">
        <v>108</v>
      </c>
      <c r="D7651" s="116" t="n">
        <v>45200</v>
      </c>
      <c r="E7651" s="0" t="n">
        <v>0</v>
      </c>
      <c r="F7651" s="0" t="n">
        <v>3133119</v>
      </c>
      <c r="G7651" s="151" t="s">
        <v>111</v>
      </c>
      <c r="H7651" s="151" t="s">
        <v>111</v>
      </c>
      <c r="I7651" s="152" t="s">
        <v>112</v>
      </c>
    </row>
    <row r="7652" customFormat="false" ht="12.75" hidden="false" customHeight="false" outlineLevel="0" collapsed="false">
      <c r="A7652" s="0" t="s">
        <v>19</v>
      </c>
      <c r="B7652" s="0" t="s">
        <v>110</v>
      </c>
      <c r="C7652" s="0" t="s">
        <v>108</v>
      </c>
      <c r="D7652" s="116" t="n">
        <v>45200</v>
      </c>
      <c r="E7652" s="0" t="n">
        <v>0</v>
      </c>
      <c r="F7652" s="0" t="n">
        <v>3133120</v>
      </c>
      <c r="G7652" s="151" t="s">
        <v>111</v>
      </c>
      <c r="H7652" s="151" t="s">
        <v>111</v>
      </c>
      <c r="I7652" s="152" t="s">
        <v>112</v>
      </c>
    </row>
    <row r="7653" customFormat="false" ht="12.75" hidden="false" customHeight="false" outlineLevel="0" collapsed="false">
      <c r="A7653" s="0" t="s">
        <v>19</v>
      </c>
      <c r="B7653" s="0" t="s">
        <v>113</v>
      </c>
      <c r="C7653" s="0" t="s">
        <v>108</v>
      </c>
      <c r="D7653" s="116" t="n">
        <v>45200</v>
      </c>
      <c r="E7653" s="0" t="n">
        <v>0</v>
      </c>
      <c r="F7653" s="0" t="n">
        <v>3133121</v>
      </c>
      <c r="G7653" s="151" t="s">
        <v>111</v>
      </c>
      <c r="H7653" s="151" t="s">
        <v>111</v>
      </c>
      <c r="I7653" s="152" t="s">
        <v>112</v>
      </c>
    </row>
    <row r="7654" customFormat="false" ht="12.75" hidden="false" customHeight="false" outlineLevel="0" collapsed="false">
      <c r="A7654" s="0" t="s">
        <v>21</v>
      </c>
      <c r="B7654" s="0" t="s">
        <v>110</v>
      </c>
      <c r="C7654" s="0" t="s">
        <v>108</v>
      </c>
      <c r="D7654" s="116" t="n">
        <v>45200</v>
      </c>
      <c r="E7654" s="0" t="n">
        <v>0</v>
      </c>
      <c r="F7654" s="0" t="n">
        <v>3133122</v>
      </c>
      <c r="G7654" s="151" t="s">
        <v>111</v>
      </c>
      <c r="H7654" s="151" t="s">
        <v>111</v>
      </c>
      <c r="I7654" s="152" t="s">
        <v>112</v>
      </c>
    </row>
    <row r="7655" customFormat="false" ht="12.75" hidden="false" customHeight="false" outlineLevel="0" collapsed="false">
      <c r="A7655" s="0" t="s">
        <v>21</v>
      </c>
      <c r="B7655" s="0" t="s">
        <v>113</v>
      </c>
      <c r="C7655" s="0" t="s">
        <v>108</v>
      </c>
      <c r="D7655" s="116" t="n">
        <v>45200</v>
      </c>
      <c r="E7655" s="0" t="n">
        <v>0</v>
      </c>
      <c r="F7655" s="0" t="n">
        <v>3133123</v>
      </c>
      <c r="G7655" s="151" t="s">
        <v>111</v>
      </c>
      <c r="H7655" s="151" t="s">
        <v>111</v>
      </c>
      <c r="I7655" s="152" t="s">
        <v>112</v>
      </c>
    </row>
    <row r="7656" customFormat="false" ht="12.75" hidden="false" customHeight="false" outlineLevel="0" collapsed="false">
      <c r="A7656" s="0" t="s">
        <v>73</v>
      </c>
      <c r="B7656" s="0" t="s">
        <v>80</v>
      </c>
      <c r="C7656" s="0" t="s">
        <v>108</v>
      </c>
      <c r="D7656" s="116" t="n">
        <v>45200</v>
      </c>
      <c r="E7656" s="0" t="n">
        <v>-0.005</v>
      </c>
      <c r="F7656" s="0" t="n">
        <v>3133124</v>
      </c>
      <c r="G7656" s="151" t="s">
        <v>111</v>
      </c>
      <c r="H7656" s="151" t="s">
        <v>111</v>
      </c>
      <c r="I7656" s="152" t="s">
        <v>112</v>
      </c>
    </row>
    <row r="7657" customFormat="false" ht="12.75" hidden="false" customHeight="false" outlineLevel="0" collapsed="false">
      <c r="A7657" s="0" t="s">
        <v>74</v>
      </c>
      <c r="B7657" s="0" t="s">
        <v>80</v>
      </c>
      <c r="C7657" s="0" t="s">
        <v>108</v>
      </c>
      <c r="D7657" s="116" t="n">
        <v>45200</v>
      </c>
      <c r="E7657" s="0" t="n">
        <v>0.01</v>
      </c>
      <c r="F7657" s="0" t="n">
        <v>3133125</v>
      </c>
      <c r="G7657" s="151" t="s">
        <v>111</v>
      </c>
      <c r="H7657" s="151" t="s">
        <v>111</v>
      </c>
      <c r="I7657" s="152" t="s">
        <v>112</v>
      </c>
    </row>
    <row r="7658" customFormat="false" ht="12.75" hidden="false" customHeight="false" outlineLevel="0" collapsed="false">
      <c r="A7658" s="0" t="s">
        <v>75</v>
      </c>
      <c r="B7658" s="0" t="s">
        <v>80</v>
      </c>
      <c r="C7658" s="0" t="s">
        <v>108</v>
      </c>
      <c r="D7658" s="116" t="n">
        <v>45200</v>
      </c>
      <c r="E7658" s="0" t="n">
        <v>-0.055</v>
      </c>
      <c r="F7658" s="0" t="n">
        <v>3133126</v>
      </c>
      <c r="G7658" s="151" t="s">
        <v>111</v>
      </c>
      <c r="H7658" s="151" t="s">
        <v>111</v>
      </c>
      <c r="I7658" s="152" t="s">
        <v>112</v>
      </c>
    </row>
    <row r="7659" customFormat="false" ht="12.75" hidden="false" customHeight="false" outlineLevel="0" collapsed="false">
      <c r="A7659" s="0" t="s">
        <v>76</v>
      </c>
      <c r="B7659" s="0" t="s">
        <v>80</v>
      </c>
      <c r="C7659" s="0" t="s">
        <v>108</v>
      </c>
      <c r="D7659" s="116" t="n">
        <v>45200</v>
      </c>
      <c r="E7659" s="0" t="n">
        <v>0.01</v>
      </c>
      <c r="F7659" s="0" t="n">
        <v>3133127</v>
      </c>
      <c r="G7659" s="151" t="s">
        <v>111</v>
      </c>
      <c r="H7659" s="151" t="s">
        <v>111</v>
      </c>
      <c r="I7659" s="152" t="s">
        <v>112</v>
      </c>
    </row>
    <row r="7660" customFormat="false" ht="12.75" hidden="false" customHeight="false" outlineLevel="0" collapsed="false">
      <c r="A7660" s="0" t="s">
        <v>72</v>
      </c>
      <c r="B7660" s="0" t="s">
        <v>80</v>
      </c>
      <c r="C7660" s="0" t="s">
        <v>108</v>
      </c>
      <c r="D7660" s="116" t="n">
        <v>45200</v>
      </c>
      <c r="E7660" s="158" t="n">
        <v>45231</v>
      </c>
      <c r="F7660" s="0" t="n">
        <v>2756504</v>
      </c>
      <c r="G7660" s="151" t="s">
        <v>111</v>
      </c>
      <c r="H7660" s="151" t="s">
        <v>111</v>
      </c>
      <c r="I7660" s="152" t="s">
        <v>109</v>
      </c>
    </row>
    <row r="7661" customFormat="false" ht="12.75" hidden="false" customHeight="false" outlineLevel="0" collapsed="false">
      <c r="A7661" s="0" t="s">
        <v>59</v>
      </c>
      <c r="B7661" s="0" t="s">
        <v>110</v>
      </c>
      <c r="C7661" s="0" t="s">
        <v>108</v>
      </c>
      <c r="D7661" s="116" t="n">
        <v>45231</v>
      </c>
      <c r="E7661" s="0" t="n">
        <v>0.555</v>
      </c>
      <c r="F7661" s="0" t="n">
        <v>3133100</v>
      </c>
      <c r="G7661" s="151" t="s">
        <v>111</v>
      </c>
      <c r="H7661" s="151" t="s">
        <v>111</v>
      </c>
      <c r="I7661" s="152" t="s">
        <v>112</v>
      </c>
    </row>
    <row r="7662" customFormat="false" ht="12.75" hidden="false" customHeight="false" outlineLevel="0" collapsed="false">
      <c r="A7662" s="0" t="s">
        <v>59</v>
      </c>
      <c r="B7662" s="0" t="s">
        <v>113</v>
      </c>
      <c r="C7662" s="0" t="s">
        <v>108</v>
      </c>
      <c r="D7662" s="116" t="n">
        <v>45231</v>
      </c>
      <c r="E7662" s="0" t="n">
        <v>0.05</v>
      </c>
      <c r="F7662" s="0" t="n">
        <v>3133101</v>
      </c>
      <c r="G7662" s="151" t="s">
        <v>111</v>
      </c>
      <c r="H7662" s="151" t="s">
        <v>111</v>
      </c>
      <c r="I7662" s="152" t="s">
        <v>112</v>
      </c>
    </row>
    <row r="7663" customFormat="false" ht="12.75" hidden="false" customHeight="false" outlineLevel="0" collapsed="false">
      <c r="A7663" s="0" t="s">
        <v>60</v>
      </c>
      <c r="B7663" s="0" t="s">
        <v>110</v>
      </c>
      <c r="C7663" s="0" t="s">
        <v>108</v>
      </c>
      <c r="D7663" s="116" t="n">
        <v>45231</v>
      </c>
      <c r="E7663" s="0" t="n">
        <v>0.555</v>
      </c>
      <c r="F7663" s="0" t="n">
        <v>3133102</v>
      </c>
      <c r="G7663" s="151" t="s">
        <v>111</v>
      </c>
      <c r="H7663" s="151" t="s">
        <v>111</v>
      </c>
      <c r="I7663" s="152" t="s">
        <v>112</v>
      </c>
    </row>
    <row r="7664" customFormat="false" ht="12.75" hidden="false" customHeight="false" outlineLevel="0" collapsed="false">
      <c r="A7664" s="0" t="s">
        <v>60</v>
      </c>
      <c r="B7664" s="0" t="s">
        <v>113</v>
      </c>
      <c r="C7664" s="0" t="s">
        <v>108</v>
      </c>
      <c r="D7664" s="116" t="n">
        <v>45231</v>
      </c>
      <c r="E7664" s="0" t="n">
        <v>0.14</v>
      </c>
      <c r="F7664" s="0" t="n">
        <v>3133103</v>
      </c>
      <c r="G7664" s="151" t="s">
        <v>111</v>
      </c>
      <c r="H7664" s="151" t="s">
        <v>111</v>
      </c>
      <c r="I7664" s="152" t="s">
        <v>112</v>
      </c>
    </row>
    <row r="7665" customFormat="false" ht="12.75" hidden="false" customHeight="false" outlineLevel="0" collapsed="false">
      <c r="A7665" s="0" t="s">
        <v>61</v>
      </c>
      <c r="B7665" s="0" t="s">
        <v>110</v>
      </c>
      <c r="C7665" s="0" t="s">
        <v>108</v>
      </c>
      <c r="D7665" s="116" t="n">
        <v>45231</v>
      </c>
      <c r="E7665" s="0" t="n">
        <v>0.555</v>
      </c>
      <c r="F7665" s="0" t="n">
        <v>3133104</v>
      </c>
      <c r="G7665" s="151" t="s">
        <v>111</v>
      </c>
      <c r="H7665" s="151" t="s">
        <v>111</v>
      </c>
      <c r="I7665" s="152" t="s">
        <v>112</v>
      </c>
    </row>
    <row r="7666" customFormat="false" ht="12.75" hidden="false" customHeight="false" outlineLevel="0" collapsed="false">
      <c r="A7666" s="0" t="s">
        <v>61</v>
      </c>
      <c r="B7666" s="0" t="s">
        <v>113</v>
      </c>
      <c r="C7666" s="0" t="s">
        <v>108</v>
      </c>
      <c r="D7666" s="116" t="n">
        <v>45231</v>
      </c>
      <c r="E7666" s="0" t="n">
        <v>0.05</v>
      </c>
      <c r="F7666" s="0" t="n">
        <v>3133105</v>
      </c>
      <c r="G7666" s="151" t="s">
        <v>111</v>
      </c>
      <c r="H7666" s="151" t="s">
        <v>111</v>
      </c>
      <c r="I7666" s="152" t="s">
        <v>112</v>
      </c>
    </row>
    <row r="7667" customFormat="false" ht="12.75" hidden="false" customHeight="false" outlineLevel="0" collapsed="false">
      <c r="A7667" s="0" t="s">
        <v>62</v>
      </c>
      <c r="B7667" s="0" t="s">
        <v>110</v>
      </c>
      <c r="C7667" s="0" t="s">
        <v>108</v>
      </c>
      <c r="D7667" s="116" t="n">
        <v>45231</v>
      </c>
      <c r="E7667" s="0" t="n">
        <v>0.555</v>
      </c>
      <c r="F7667" s="0" t="n">
        <v>3133106</v>
      </c>
      <c r="G7667" s="151" t="s">
        <v>111</v>
      </c>
      <c r="H7667" s="151" t="s">
        <v>111</v>
      </c>
      <c r="I7667" s="152" t="s">
        <v>112</v>
      </c>
    </row>
    <row r="7668" customFormat="false" ht="12.75" hidden="false" customHeight="false" outlineLevel="0" collapsed="false">
      <c r="A7668" s="0" t="s">
        <v>62</v>
      </c>
      <c r="B7668" s="0" t="s">
        <v>113</v>
      </c>
      <c r="C7668" s="0" t="s">
        <v>108</v>
      </c>
      <c r="D7668" s="116" t="n">
        <v>45231</v>
      </c>
      <c r="E7668" s="0" t="n">
        <v>0.14</v>
      </c>
      <c r="F7668" s="0" t="n">
        <v>3133107</v>
      </c>
      <c r="G7668" s="151" t="s">
        <v>111</v>
      </c>
      <c r="H7668" s="151" t="s">
        <v>111</v>
      </c>
      <c r="I7668" s="152" t="s">
        <v>112</v>
      </c>
    </row>
    <row r="7669" customFormat="false" ht="12.75" hidden="false" customHeight="false" outlineLevel="0" collapsed="false">
      <c r="A7669" s="0" t="s">
        <v>49</v>
      </c>
      <c r="B7669" s="0" t="s">
        <v>110</v>
      </c>
      <c r="C7669" s="0" t="s">
        <v>108</v>
      </c>
      <c r="D7669" s="116" t="n">
        <v>45231</v>
      </c>
      <c r="E7669" s="0" t="n">
        <v>0.46</v>
      </c>
      <c r="F7669" s="0" t="n">
        <v>3133108</v>
      </c>
      <c r="G7669" s="151" t="s">
        <v>111</v>
      </c>
      <c r="H7669" s="151" t="s">
        <v>111</v>
      </c>
      <c r="I7669" s="152" t="s">
        <v>112</v>
      </c>
    </row>
    <row r="7670" customFormat="false" ht="12.75" hidden="false" customHeight="false" outlineLevel="0" collapsed="false">
      <c r="A7670" s="0" t="s">
        <v>49</v>
      </c>
      <c r="B7670" s="0" t="s">
        <v>113</v>
      </c>
      <c r="C7670" s="0" t="s">
        <v>108</v>
      </c>
      <c r="D7670" s="116" t="n">
        <v>45231</v>
      </c>
      <c r="E7670" s="0" t="n">
        <v>0.05</v>
      </c>
      <c r="F7670" s="0" t="n">
        <v>3133109</v>
      </c>
      <c r="G7670" s="151" t="s">
        <v>111</v>
      </c>
      <c r="H7670" s="151" t="s">
        <v>111</v>
      </c>
      <c r="I7670" s="152" t="s">
        <v>112</v>
      </c>
    </row>
    <row r="7671" customFormat="false" ht="12.75" hidden="false" customHeight="false" outlineLevel="0" collapsed="false">
      <c r="A7671" s="0" t="s">
        <v>50</v>
      </c>
      <c r="B7671" s="0" t="s">
        <v>110</v>
      </c>
      <c r="C7671" s="0" t="s">
        <v>108</v>
      </c>
      <c r="D7671" s="116" t="n">
        <v>45231</v>
      </c>
      <c r="E7671" s="0" t="n">
        <v>0.7</v>
      </c>
      <c r="F7671" s="0" t="n">
        <v>3133110</v>
      </c>
      <c r="G7671" s="151" t="s">
        <v>111</v>
      </c>
      <c r="H7671" s="151" t="s">
        <v>111</v>
      </c>
      <c r="I7671" s="152" t="s">
        <v>112</v>
      </c>
    </row>
    <row r="7672" customFormat="false" ht="12.75" hidden="false" customHeight="false" outlineLevel="0" collapsed="false">
      <c r="A7672" s="0" t="s">
        <v>50</v>
      </c>
      <c r="B7672" s="0" t="s">
        <v>113</v>
      </c>
      <c r="C7672" s="0" t="s">
        <v>108</v>
      </c>
      <c r="D7672" s="116" t="n">
        <v>45231</v>
      </c>
      <c r="E7672" s="0" t="n">
        <v>-0.17</v>
      </c>
      <c r="F7672" s="0" t="n">
        <v>3133111</v>
      </c>
      <c r="G7672" s="151" t="s">
        <v>111</v>
      </c>
      <c r="H7672" s="151" t="s">
        <v>111</v>
      </c>
      <c r="I7672" s="152" t="s">
        <v>112</v>
      </c>
    </row>
    <row r="7673" customFormat="false" ht="12.75" hidden="false" customHeight="false" outlineLevel="0" collapsed="false">
      <c r="A7673" s="0" t="s">
        <v>51</v>
      </c>
      <c r="B7673" s="0" t="s">
        <v>110</v>
      </c>
      <c r="C7673" s="0" t="s">
        <v>108</v>
      </c>
      <c r="D7673" s="116" t="n">
        <v>45231</v>
      </c>
      <c r="E7673" s="0" t="n">
        <v>0.7</v>
      </c>
      <c r="F7673" s="0" t="n">
        <v>3133112</v>
      </c>
      <c r="G7673" s="151" t="s">
        <v>111</v>
      </c>
      <c r="H7673" s="151" t="s">
        <v>111</v>
      </c>
      <c r="I7673" s="152" t="s">
        <v>112</v>
      </c>
    </row>
    <row r="7674" customFormat="false" ht="12.75" hidden="false" customHeight="false" outlineLevel="0" collapsed="false">
      <c r="A7674" s="0" t="s">
        <v>51</v>
      </c>
      <c r="B7674" s="0" t="s">
        <v>113</v>
      </c>
      <c r="C7674" s="0" t="s">
        <v>108</v>
      </c>
      <c r="D7674" s="116" t="n">
        <v>45231</v>
      </c>
      <c r="E7674" s="0" t="n">
        <v>0.055</v>
      </c>
      <c r="F7674" s="0" t="n">
        <v>3133113</v>
      </c>
      <c r="G7674" s="151" t="s">
        <v>111</v>
      </c>
      <c r="H7674" s="151" t="s">
        <v>111</v>
      </c>
      <c r="I7674" s="152" t="s">
        <v>112</v>
      </c>
    </row>
    <row r="7675" customFormat="false" ht="12.75" hidden="false" customHeight="false" outlineLevel="0" collapsed="false">
      <c r="A7675" s="0" t="s">
        <v>52</v>
      </c>
      <c r="B7675" s="0" t="s">
        <v>110</v>
      </c>
      <c r="C7675" s="0" t="s">
        <v>108</v>
      </c>
      <c r="D7675" s="116" t="n">
        <v>45231</v>
      </c>
      <c r="E7675" s="0" t="n">
        <v>0.7</v>
      </c>
      <c r="F7675" s="0" t="n">
        <v>3133114</v>
      </c>
      <c r="G7675" s="151" t="s">
        <v>111</v>
      </c>
      <c r="H7675" s="151" t="s">
        <v>111</v>
      </c>
      <c r="I7675" s="152" t="s">
        <v>112</v>
      </c>
    </row>
    <row r="7676" customFormat="false" ht="12.75" hidden="false" customHeight="false" outlineLevel="0" collapsed="false">
      <c r="A7676" s="0" t="s">
        <v>52</v>
      </c>
      <c r="B7676" s="0" t="s">
        <v>113</v>
      </c>
      <c r="C7676" s="0" t="s">
        <v>108</v>
      </c>
      <c r="D7676" s="116" t="n">
        <v>45231</v>
      </c>
      <c r="E7676" s="0" t="n">
        <v>-0.05</v>
      </c>
      <c r="F7676" s="0" t="n">
        <v>3133115</v>
      </c>
      <c r="G7676" s="151" t="s">
        <v>111</v>
      </c>
      <c r="H7676" s="151" t="s">
        <v>111</v>
      </c>
      <c r="I7676" s="152" t="s">
        <v>112</v>
      </c>
    </row>
    <row r="7677" customFormat="false" ht="12.75" hidden="false" customHeight="false" outlineLevel="0" collapsed="false">
      <c r="A7677" s="0" t="s">
        <v>17</v>
      </c>
      <c r="B7677" s="0" t="s">
        <v>110</v>
      </c>
      <c r="C7677" s="0" t="s">
        <v>108</v>
      </c>
      <c r="D7677" s="116" t="n">
        <v>45231</v>
      </c>
      <c r="E7677" s="0" t="n">
        <v>0</v>
      </c>
      <c r="F7677" s="0" t="n">
        <v>3133116</v>
      </c>
      <c r="G7677" s="151" t="s">
        <v>111</v>
      </c>
      <c r="H7677" s="151" t="s">
        <v>111</v>
      </c>
      <c r="I7677" s="152" t="s">
        <v>112</v>
      </c>
    </row>
    <row r="7678" customFormat="false" ht="12.75" hidden="false" customHeight="false" outlineLevel="0" collapsed="false">
      <c r="A7678" s="0" t="s">
        <v>17</v>
      </c>
      <c r="B7678" s="0" t="s">
        <v>113</v>
      </c>
      <c r="C7678" s="0" t="s">
        <v>108</v>
      </c>
      <c r="D7678" s="116" t="n">
        <v>45231</v>
      </c>
      <c r="E7678" s="0" t="n">
        <v>0</v>
      </c>
      <c r="F7678" s="0" t="n">
        <v>3133117</v>
      </c>
      <c r="G7678" s="151" t="s">
        <v>111</v>
      </c>
      <c r="H7678" s="151" t="s">
        <v>111</v>
      </c>
      <c r="I7678" s="152" t="s">
        <v>112</v>
      </c>
    </row>
    <row r="7679" customFormat="false" ht="12.75" hidden="false" customHeight="false" outlineLevel="0" collapsed="false">
      <c r="A7679" s="0" t="s">
        <v>18</v>
      </c>
      <c r="B7679" s="0" t="s">
        <v>110</v>
      </c>
      <c r="C7679" s="0" t="s">
        <v>108</v>
      </c>
      <c r="D7679" s="116" t="n">
        <v>45231</v>
      </c>
      <c r="E7679" s="0" t="n">
        <v>0</v>
      </c>
      <c r="F7679" s="0" t="n">
        <v>3133118</v>
      </c>
      <c r="G7679" s="151" t="s">
        <v>111</v>
      </c>
      <c r="H7679" s="151" t="s">
        <v>111</v>
      </c>
      <c r="I7679" s="152" t="s">
        <v>112</v>
      </c>
    </row>
    <row r="7680" customFormat="false" ht="12.75" hidden="false" customHeight="false" outlineLevel="0" collapsed="false">
      <c r="A7680" s="0" t="s">
        <v>18</v>
      </c>
      <c r="B7680" s="0" t="s">
        <v>113</v>
      </c>
      <c r="C7680" s="0" t="s">
        <v>108</v>
      </c>
      <c r="D7680" s="116" t="n">
        <v>45231</v>
      </c>
      <c r="E7680" s="0" t="n">
        <v>0</v>
      </c>
      <c r="F7680" s="0" t="n">
        <v>3133119</v>
      </c>
      <c r="G7680" s="151" t="s">
        <v>111</v>
      </c>
      <c r="H7680" s="151" t="s">
        <v>111</v>
      </c>
      <c r="I7680" s="152" t="s">
        <v>112</v>
      </c>
    </row>
    <row r="7681" customFormat="false" ht="12.75" hidden="false" customHeight="false" outlineLevel="0" collapsed="false">
      <c r="A7681" s="0" t="s">
        <v>19</v>
      </c>
      <c r="B7681" s="0" t="s">
        <v>110</v>
      </c>
      <c r="C7681" s="0" t="s">
        <v>108</v>
      </c>
      <c r="D7681" s="116" t="n">
        <v>45231</v>
      </c>
      <c r="E7681" s="0" t="n">
        <v>0</v>
      </c>
      <c r="F7681" s="0" t="n">
        <v>3133120</v>
      </c>
      <c r="G7681" s="151" t="s">
        <v>111</v>
      </c>
      <c r="H7681" s="151" t="s">
        <v>111</v>
      </c>
      <c r="I7681" s="152" t="s">
        <v>112</v>
      </c>
    </row>
    <row r="7682" customFormat="false" ht="12.75" hidden="false" customHeight="false" outlineLevel="0" collapsed="false">
      <c r="A7682" s="0" t="s">
        <v>19</v>
      </c>
      <c r="B7682" s="0" t="s">
        <v>113</v>
      </c>
      <c r="C7682" s="0" t="s">
        <v>108</v>
      </c>
      <c r="D7682" s="116" t="n">
        <v>45231</v>
      </c>
      <c r="E7682" s="0" t="n">
        <v>0</v>
      </c>
      <c r="F7682" s="0" t="n">
        <v>3133121</v>
      </c>
      <c r="G7682" s="151" t="s">
        <v>111</v>
      </c>
      <c r="H7682" s="151" t="s">
        <v>111</v>
      </c>
      <c r="I7682" s="152" t="s">
        <v>112</v>
      </c>
    </row>
    <row r="7683" customFormat="false" ht="12.75" hidden="false" customHeight="false" outlineLevel="0" collapsed="false">
      <c r="A7683" s="0" t="s">
        <v>21</v>
      </c>
      <c r="B7683" s="0" t="s">
        <v>110</v>
      </c>
      <c r="C7683" s="0" t="s">
        <v>108</v>
      </c>
      <c r="D7683" s="116" t="n">
        <v>45231</v>
      </c>
      <c r="E7683" s="0" t="n">
        <v>0</v>
      </c>
      <c r="F7683" s="0" t="n">
        <v>3133122</v>
      </c>
      <c r="G7683" s="151" t="s">
        <v>111</v>
      </c>
      <c r="H7683" s="151" t="s">
        <v>111</v>
      </c>
      <c r="I7683" s="152" t="s">
        <v>112</v>
      </c>
    </row>
    <row r="7684" customFormat="false" ht="12.75" hidden="false" customHeight="false" outlineLevel="0" collapsed="false">
      <c r="A7684" s="0" t="s">
        <v>21</v>
      </c>
      <c r="B7684" s="0" t="s">
        <v>113</v>
      </c>
      <c r="C7684" s="0" t="s">
        <v>108</v>
      </c>
      <c r="D7684" s="116" t="n">
        <v>45231</v>
      </c>
      <c r="E7684" s="0" t="n">
        <v>0</v>
      </c>
      <c r="F7684" s="0" t="n">
        <v>3133123</v>
      </c>
      <c r="G7684" s="151" t="s">
        <v>111</v>
      </c>
      <c r="H7684" s="151" t="s">
        <v>111</v>
      </c>
      <c r="I7684" s="152" t="s">
        <v>112</v>
      </c>
    </row>
    <row r="7685" customFormat="false" ht="12.75" hidden="false" customHeight="false" outlineLevel="0" collapsed="false">
      <c r="A7685" s="0" t="s">
        <v>73</v>
      </c>
      <c r="B7685" s="0" t="s">
        <v>80</v>
      </c>
      <c r="C7685" s="0" t="s">
        <v>108</v>
      </c>
      <c r="D7685" s="116" t="n">
        <v>45231</v>
      </c>
      <c r="E7685" s="0" t="n">
        <v>0.05</v>
      </c>
      <c r="F7685" s="0" t="n">
        <v>3133124</v>
      </c>
      <c r="G7685" s="151" t="s">
        <v>111</v>
      </c>
      <c r="H7685" s="151" t="s">
        <v>111</v>
      </c>
      <c r="I7685" s="152" t="s">
        <v>112</v>
      </c>
    </row>
    <row r="7686" customFormat="false" ht="12.75" hidden="false" customHeight="false" outlineLevel="0" collapsed="false">
      <c r="A7686" s="0" t="s">
        <v>74</v>
      </c>
      <c r="B7686" s="0" t="s">
        <v>80</v>
      </c>
      <c r="C7686" s="0" t="s">
        <v>108</v>
      </c>
      <c r="D7686" s="116" t="n">
        <v>45231</v>
      </c>
      <c r="E7686" s="0" t="n">
        <v>0.055</v>
      </c>
      <c r="F7686" s="0" t="n">
        <v>3133125</v>
      </c>
      <c r="G7686" s="151" t="s">
        <v>111</v>
      </c>
      <c r="H7686" s="151" t="s">
        <v>111</v>
      </c>
      <c r="I7686" s="152" t="s">
        <v>112</v>
      </c>
    </row>
    <row r="7687" customFormat="false" ht="12.75" hidden="false" customHeight="false" outlineLevel="0" collapsed="false">
      <c r="A7687" s="0" t="s">
        <v>75</v>
      </c>
      <c r="B7687" s="0" t="s">
        <v>80</v>
      </c>
      <c r="C7687" s="0" t="s">
        <v>108</v>
      </c>
      <c r="D7687" s="116" t="n">
        <v>45231</v>
      </c>
      <c r="E7687" s="0" t="n">
        <v>-0.05</v>
      </c>
      <c r="F7687" s="0" t="n">
        <v>3133126</v>
      </c>
      <c r="G7687" s="151" t="s">
        <v>111</v>
      </c>
      <c r="H7687" s="151" t="s">
        <v>111</v>
      </c>
      <c r="I7687" s="152" t="s">
        <v>112</v>
      </c>
    </row>
    <row r="7688" customFormat="false" ht="12.75" hidden="false" customHeight="false" outlineLevel="0" collapsed="false">
      <c r="A7688" s="0" t="s">
        <v>76</v>
      </c>
      <c r="B7688" s="0" t="s">
        <v>80</v>
      </c>
      <c r="C7688" s="0" t="s">
        <v>108</v>
      </c>
      <c r="D7688" s="116" t="n">
        <v>45231</v>
      </c>
      <c r="E7688" s="0" t="n">
        <v>0.055</v>
      </c>
      <c r="F7688" s="0" t="n">
        <v>3133127</v>
      </c>
      <c r="G7688" s="151" t="s">
        <v>111</v>
      </c>
      <c r="H7688" s="151" t="s">
        <v>111</v>
      </c>
      <c r="I7688" s="152" t="s">
        <v>112</v>
      </c>
    </row>
    <row r="7689" customFormat="false" ht="12.75" hidden="false" customHeight="false" outlineLevel="0" collapsed="false">
      <c r="A7689" s="0" t="s">
        <v>72</v>
      </c>
      <c r="B7689" s="0" t="s">
        <v>80</v>
      </c>
      <c r="C7689" s="0" t="s">
        <v>108</v>
      </c>
      <c r="D7689" s="116" t="n">
        <v>45231</v>
      </c>
      <c r="E7689" s="158" t="n">
        <v>45261</v>
      </c>
      <c r="F7689" s="0" t="n">
        <v>2756533</v>
      </c>
      <c r="G7689" s="151" t="s">
        <v>111</v>
      </c>
      <c r="H7689" s="151" t="s">
        <v>111</v>
      </c>
      <c r="I7689" s="152" t="s">
        <v>109</v>
      </c>
    </row>
    <row r="7690" customFormat="false" ht="12.75" hidden="false" customHeight="false" outlineLevel="0" collapsed="false">
      <c r="A7690" s="0" t="s">
        <v>59</v>
      </c>
      <c r="B7690" s="0" t="s">
        <v>110</v>
      </c>
      <c r="C7690" s="0" t="s">
        <v>108</v>
      </c>
      <c r="D7690" s="116" t="n">
        <v>45261</v>
      </c>
      <c r="E7690" s="0" t="n">
        <v>0.91</v>
      </c>
      <c r="F7690" s="0" t="n">
        <v>3133100</v>
      </c>
      <c r="G7690" s="151" t="s">
        <v>111</v>
      </c>
      <c r="H7690" s="151" t="s">
        <v>111</v>
      </c>
      <c r="I7690" s="152" t="s">
        <v>112</v>
      </c>
    </row>
    <row r="7691" customFormat="false" ht="12.75" hidden="false" customHeight="false" outlineLevel="0" collapsed="false">
      <c r="A7691" s="0" t="s">
        <v>59</v>
      </c>
      <c r="B7691" s="0" t="s">
        <v>113</v>
      </c>
      <c r="C7691" s="0" t="s">
        <v>108</v>
      </c>
      <c r="D7691" s="116" t="n">
        <v>45261</v>
      </c>
      <c r="E7691" s="0" t="n">
        <v>0.05</v>
      </c>
      <c r="F7691" s="0" t="n">
        <v>3133101</v>
      </c>
      <c r="G7691" s="151" t="s">
        <v>111</v>
      </c>
      <c r="H7691" s="151" t="s">
        <v>111</v>
      </c>
      <c r="I7691" s="152" t="s">
        <v>112</v>
      </c>
    </row>
    <row r="7692" customFormat="false" ht="12.75" hidden="false" customHeight="false" outlineLevel="0" collapsed="false">
      <c r="A7692" s="0" t="s">
        <v>60</v>
      </c>
      <c r="B7692" s="0" t="s">
        <v>110</v>
      </c>
      <c r="C7692" s="0" t="s">
        <v>108</v>
      </c>
      <c r="D7692" s="116" t="n">
        <v>45261</v>
      </c>
      <c r="E7692" s="0" t="n">
        <v>0.91</v>
      </c>
      <c r="F7692" s="0" t="n">
        <v>3133102</v>
      </c>
      <c r="G7692" s="151" t="s">
        <v>111</v>
      </c>
      <c r="H7692" s="151" t="s">
        <v>111</v>
      </c>
      <c r="I7692" s="152" t="s">
        <v>112</v>
      </c>
    </row>
    <row r="7693" customFormat="false" ht="12.75" hidden="false" customHeight="false" outlineLevel="0" collapsed="false">
      <c r="A7693" s="0" t="s">
        <v>60</v>
      </c>
      <c r="B7693" s="0" t="s">
        <v>113</v>
      </c>
      <c r="C7693" s="0" t="s">
        <v>108</v>
      </c>
      <c r="D7693" s="116" t="n">
        <v>45261</v>
      </c>
      <c r="E7693" s="0" t="n">
        <v>0.29</v>
      </c>
      <c r="F7693" s="0" t="n">
        <v>3133103</v>
      </c>
      <c r="G7693" s="151" t="s">
        <v>111</v>
      </c>
      <c r="H7693" s="151" t="s">
        <v>111</v>
      </c>
      <c r="I7693" s="152" t="s">
        <v>112</v>
      </c>
    </row>
    <row r="7694" customFormat="false" ht="12.75" hidden="false" customHeight="false" outlineLevel="0" collapsed="false">
      <c r="A7694" s="0" t="s">
        <v>61</v>
      </c>
      <c r="B7694" s="0" t="s">
        <v>110</v>
      </c>
      <c r="C7694" s="0" t="s">
        <v>108</v>
      </c>
      <c r="D7694" s="116" t="n">
        <v>45261</v>
      </c>
      <c r="E7694" s="0" t="n">
        <v>0.91</v>
      </c>
      <c r="F7694" s="0" t="n">
        <v>3133104</v>
      </c>
      <c r="G7694" s="151" t="s">
        <v>111</v>
      </c>
      <c r="H7694" s="151" t="s">
        <v>111</v>
      </c>
      <c r="I7694" s="152" t="s">
        <v>112</v>
      </c>
    </row>
    <row r="7695" customFormat="false" ht="12.75" hidden="false" customHeight="false" outlineLevel="0" collapsed="false">
      <c r="A7695" s="0" t="s">
        <v>61</v>
      </c>
      <c r="B7695" s="0" t="s">
        <v>113</v>
      </c>
      <c r="C7695" s="0" t="s">
        <v>108</v>
      </c>
      <c r="D7695" s="116" t="n">
        <v>45261</v>
      </c>
      <c r="E7695" s="0" t="n">
        <v>0.05</v>
      </c>
      <c r="F7695" s="0" t="n">
        <v>3133105</v>
      </c>
      <c r="G7695" s="151" t="s">
        <v>111</v>
      </c>
      <c r="H7695" s="151" t="s">
        <v>111</v>
      </c>
      <c r="I7695" s="152" t="s">
        <v>112</v>
      </c>
    </row>
    <row r="7696" customFormat="false" ht="12.75" hidden="false" customHeight="false" outlineLevel="0" collapsed="false">
      <c r="A7696" s="0" t="s">
        <v>62</v>
      </c>
      <c r="B7696" s="0" t="s">
        <v>110</v>
      </c>
      <c r="C7696" s="0" t="s">
        <v>108</v>
      </c>
      <c r="D7696" s="116" t="n">
        <v>45261</v>
      </c>
      <c r="E7696" s="0" t="n">
        <v>0.91</v>
      </c>
      <c r="F7696" s="0" t="n">
        <v>3133106</v>
      </c>
      <c r="G7696" s="151" t="s">
        <v>111</v>
      </c>
      <c r="H7696" s="151" t="s">
        <v>111</v>
      </c>
      <c r="I7696" s="152" t="s">
        <v>112</v>
      </c>
    </row>
    <row r="7697" customFormat="false" ht="12.75" hidden="false" customHeight="false" outlineLevel="0" collapsed="false">
      <c r="A7697" s="0" t="s">
        <v>62</v>
      </c>
      <c r="B7697" s="0" t="s">
        <v>113</v>
      </c>
      <c r="C7697" s="0" t="s">
        <v>108</v>
      </c>
      <c r="D7697" s="116" t="n">
        <v>45261</v>
      </c>
      <c r="E7697" s="0" t="n">
        <v>0.29</v>
      </c>
      <c r="F7697" s="0" t="n">
        <v>3133107</v>
      </c>
      <c r="G7697" s="151" t="s">
        <v>111</v>
      </c>
      <c r="H7697" s="151" t="s">
        <v>111</v>
      </c>
      <c r="I7697" s="152" t="s">
        <v>112</v>
      </c>
    </row>
    <row r="7698" customFormat="false" ht="12.75" hidden="false" customHeight="false" outlineLevel="0" collapsed="false">
      <c r="A7698" s="0" t="s">
        <v>49</v>
      </c>
      <c r="B7698" s="0" t="s">
        <v>110</v>
      </c>
      <c r="C7698" s="0" t="s">
        <v>108</v>
      </c>
      <c r="D7698" s="116" t="n">
        <v>45261</v>
      </c>
      <c r="E7698" s="0" t="n">
        <v>0.77</v>
      </c>
      <c r="F7698" s="0" t="n">
        <v>3133108</v>
      </c>
      <c r="G7698" s="151" t="s">
        <v>111</v>
      </c>
      <c r="H7698" s="151" t="s">
        <v>111</v>
      </c>
      <c r="I7698" s="152" t="s">
        <v>112</v>
      </c>
    </row>
    <row r="7699" customFormat="false" ht="12.75" hidden="false" customHeight="false" outlineLevel="0" collapsed="false">
      <c r="A7699" s="0" t="s">
        <v>49</v>
      </c>
      <c r="B7699" s="0" t="s">
        <v>113</v>
      </c>
      <c r="C7699" s="0" t="s">
        <v>108</v>
      </c>
      <c r="D7699" s="116" t="n">
        <v>45261</v>
      </c>
      <c r="E7699" s="0" t="n">
        <v>0.05</v>
      </c>
      <c r="F7699" s="0" t="n">
        <v>3133109</v>
      </c>
      <c r="G7699" s="151" t="s">
        <v>111</v>
      </c>
      <c r="H7699" s="151" t="s">
        <v>111</v>
      </c>
      <c r="I7699" s="152" t="s">
        <v>112</v>
      </c>
    </row>
    <row r="7700" customFormat="false" ht="12.75" hidden="false" customHeight="false" outlineLevel="0" collapsed="false">
      <c r="A7700" s="0" t="s">
        <v>50</v>
      </c>
      <c r="B7700" s="0" t="s">
        <v>110</v>
      </c>
      <c r="C7700" s="0" t="s">
        <v>108</v>
      </c>
      <c r="D7700" s="116" t="n">
        <v>45261</v>
      </c>
      <c r="E7700" s="0" t="n">
        <v>0.98</v>
      </c>
      <c r="F7700" s="0" t="n">
        <v>3133110</v>
      </c>
      <c r="G7700" s="151" t="s">
        <v>111</v>
      </c>
      <c r="H7700" s="151" t="s">
        <v>111</v>
      </c>
      <c r="I7700" s="152" t="s">
        <v>112</v>
      </c>
    </row>
    <row r="7701" customFormat="false" ht="12.75" hidden="false" customHeight="false" outlineLevel="0" collapsed="false">
      <c r="A7701" s="0" t="s">
        <v>50</v>
      </c>
      <c r="B7701" s="0" t="s">
        <v>113</v>
      </c>
      <c r="C7701" s="0" t="s">
        <v>108</v>
      </c>
      <c r="D7701" s="116" t="n">
        <v>45261</v>
      </c>
      <c r="E7701" s="0" t="n">
        <v>-0.13</v>
      </c>
      <c r="F7701" s="0" t="n">
        <v>3133111</v>
      </c>
      <c r="G7701" s="151" t="s">
        <v>111</v>
      </c>
      <c r="H7701" s="151" t="s">
        <v>111</v>
      </c>
      <c r="I7701" s="152" t="s">
        <v>112</v>
      </c>
    </row>
    <row r="7702" customFormat="false" ht="12.75" hidden="false" customHeight="false" outlineLevel="0" collapsed="false">
      <c r="A7702" s="0" t="s">
        <v>51</v>
      </c>
      <c r="B7702" s="0" t="s">
        <v>110</v>
      </c>
      <c r="C7702" s="0" t="s">
        <v>108</v>
      </c>
      <c r="D7702" s="116" t="n">
        <v>45261</v>
      </c>
      <c r="E7702" s="0" t="n">
        <v>0.98</v>
      </c>
      <c r="F7702" s="0" t="n">
        <v>3133112</v>
      </c>
      <c r="G7702" s="151" t="s">
        <v>111</v>
      </c>
      <c r="H7702" s="151" t="s">
        <v>111</v>
      </c>
      <c r="I7702" s="152" t="s">
        <v>112</v>
      </c>
    </row>
    <row r="7703" customFormat="false" ht="12.75" hidden="false" customHeight="false" outlineLevel="0" collapsed="false">
      <c r="A7703" s="0" t="s">
        <v>51</v>
      </c>
      <c r="B7703" s="0" t="s">
        <v>113</v>
      </c>
      <c r="C7703" s="0" t="s">
        <v>108</v>
      </c>
      <c r="D7703" s="116" t="n">
        <v>45261</v>
      </c>
      <c r="E7703" s="0" t="n">
        <v>0.25</v>
      </c>
      <c r="F7703" s="0" t="n">
        <v>3133113</v>
      </c>
      <c r="G7703" s="151" t="s">
        <v>111</v>
      </c>
      <c r="H7703" s="151" t="s">
        <v>111</v>
      </c>
      <c r="I7703" s="152" t="s">
        <v>112</v>
      </c>
    </row>
    <row r="7704" customFormat="false" ht="12.75" hidden="false" customHeight="false" outlineLevel="0" collapsed="false">
      <c r="A7704" s="0" t="s">
        <v>52</v>
      </c>
      <c r="B7704" s="0" t="s">
        <v>110</v>
      </c>
      <c r="C7704" s="0" t="s">
        <v>108</v>
      </c>
      <c r="D7704" s="116" t="n">
        <v>45261</v>
      </c>
      <c r="E7704" s="0" t="n">
        <v>0.98</v>
      </c>
      <c r="F7704" s="0" t="n">
        <v>3133114</v>
      </c>
      <c r="G7704" s="151" t="s">
        <v>111</v>
      </c>
      <c r="H7704" s="151" t="s">
        <v>111</v>
      </c>
      <c r="I7704" s="152" t="s">
        <v>112</v>
      </c>
    </row>
    <row r="7705" customFormat="false" ht="12.75" hidden="false" customHeight="false" outlineLevel="0" collapsed="false">
      <c r="A7705" s="0" t="s">
        <v>52</v>
      </c>
      <c r="B7705" s="0" t="s">
        <v>113</v>
      </c>
      <c r="C7705" s="0" t="s">
        <v>108</v>
      </c>
      <c r="D7705" s="116" t="n">
        <v>45261</v>
      </c>
      <c r="E7705" s="0" t="n">
        <v>-0.05</v>
      </c>
      <c r="F7705" s="0" t="n">
        <v>3133115</v>
      </c>
      <c r="G7705" s="151" t="s">
        <v>111</v>
      </c>
      <c r="H7705" s="151" t="s">
        <v>111</v>
      </c>
      <c r="I7705" s="152" t="s">
        <v>112</v>
      </c>
    </row>
    <row r="7706" customFormat="false" ht="12.75" hidden="false" customHeight="false" outlineLevel="0" collapsed="false">
      <c r="A7706" s="0" t="s">
        <v>17</v>
      </c>
      <c r="B7706" s="0" t="s">
        <v>110</v>
      </c>
      <c r="C7706" s="0" t="s">
        <v>108</v>
      </c>
      <c r="D7706" s="116" t="n">
        <v>45261</v>
      </c>
      <c r="E7706" s="0" t="n">
        <v>0</v>
      </c>
      <c r="F7706" s="0" t="n">
        <v>3133116</v>
      </c>
      <c r="G7706" s="151" t="s">
        <v>111</v>
      </c>
      <c r="H7706" s="151" t="s">
        <v>111</v>
      </c>
      <c r="I7706" s="152" t="s">
        <v>112</v>
      </c>
    </row>
    <row r="7707" customFormat="false" ht="12.75" hidden="false" customHeight="false" outlineLevel="0" collapsed="false">
      <c r="A7707" s="0" t="s">
        <v>17</v>
      </c>
      <c r="B7707" s="0" t="s">
        <v>113</v>
      </c>
      <c r="C7707" s="0" t="s">
        <v>108</v>
      </c>
      <c r="D7707" s="116" t="n">
        <v>45261</v>
      </c>
      <c r="E7707" s="0" t="n">
        <v>0</v>
      </c>
      <c r="F7707" s="0" t="n">
        <v>3133117</v>
      </c>
      <c r="G7707" s="151" t="s">
        <v>111</v>
      </c>
      <c r="H7707" s="151" t="s">
        <v>111</v>
      </c>
      <c r="I7707" s="152" t="s">
        <v>112</v>
      </c>
    </row>
    <row r="7708" customFormat="false" ht="12.75" hidden="false" customHeight="false" outlineLevel="0" collapsed="false">
      <c r="A7708" s="0" t="s">
        <v>18</v>
      </c>
      <c r="B7708" s="0" t="s">
        <v>110</v>
      </c>
      <c r="C7708" s="0" t="s">
        <v>108</v>
      </c>
      <c r="D7708" s="116" t="n">
        <v>45261</v>
      </c>
      <c r="E7708" s="0" t="n">
        <v>0</v>
      </c>
      <c r="F7708" s="0" t="n">
        <v>3133118</v>
      </c>
      <c r="G7708" s="151" t="s">
        <v>111</v>
      </c>
      <c r="H7708" s="151" t="s">
        <v>111</v>
      </c>
      <c r="I7708" s="152" t="s">
        <v>112</v>
      </c>
    </row>
    <row r="7709" customFormat="false" ht="12.75" hidden="false" customHeight="false" outlineLevel="0" collapsed="false">
      <c r="A7709" s="0" t="s">
        <v>18</v>
      </c>
      <c r="B7709" s="0" t="s">
        <v>113</v>
      </c>
      <c r="C7709" s="0" t="s">
        <v>108</v>
      </c>
      <c r="D7709" s="116" t="n">
        <v>45261</v>
      </c>
      <c r="E7709" s="0" t="n">
        <v>0</v>
      </c>
      <c r="F7709" s="0" t="n">
        <v>3133119</v>
      </c>
      <c r="G7709" s="151" t="s">
        <v>111</v>
      </c>
      <c r="H7709" s="151" t="s">
        <v>111</v>
      </c>
      <c r="I7709" s="152" t="s">
        <v>112</v>
      </c>
    </row>
    <row r="7710" customFormat="false" ht="12.75" hidden="false" customHeight="false" outlineLevel="0" collapsed="false">
      <c r="A7710" s="0" t="s">
        <v>19</v>
      </c>
      <c r="B7710" s="0" t="s">
        <v>110</v>
      </c>
      <c r="C7710" s="0" t="s">
        <v>108</v>
      </c>
      <c r="D7710" s="116" t="n">
        <v>45261</v>
      </c>
      <c r="E7710" s="0" t="n">
        <v>0</v>
      </c>
      <c r="F7710" s="0" t="n">
        <v>3133120</v>
      </c>
      <c r="G7710" s="151" t="s">
        <v>111</v>
      </c>
      <c r="H7710" s="151" t="s">
        <v>111</v>
      </c>
      <c r="I7710" s="152" t="s">
        <v>112</v>
      </c>
    </row>
    <row r="7711" customFormat="false" ht="12.75" hidden="false" customHeight="false" outlineLevel="0" collapsed="false">
      <c r="A7711" s="0" t="s">
        <v>19</v>
      </c>
      <c r="B7711" s="0" t="s">
        <v>113</v>
      </c>
      <c r="C7711" s="0" t="s">
        <v>108</v>
      </c>
      <c r="D7711" s="116" t="n">
        <v>45261</v>
      </c>
      <c r="E7711" s="0" t="n">
        <v>0</v>
      </c>
      <c r="F7711" s="0" t="n">
        <v>3133121</v>
      </c>
      <c r="G7711" s="151" t="s">
        <v>111</v>
      </c>
      <c r="H7711" s="151" t="s">
        <v>111</v>
      </c>
      <c r="I7711" s="152" t="s">
        <v>112</v>
      </c>
    </row>
    <row r="7712" customFormat="false" ht="12.75" hidden="false" customHeight="false" outlineLevel="0" collapsed="false">
      <c r="A7712" s="0" t="s">
        <v>21</v>
      </c>
      <c r="B7712" s="0" t="s">
        <v>110</v>
      </c>
      <c r="C7712" s="0" t="s">
        <v>108</v>
      </c>
      <c r="D7712" s="116" t="n">
        <v>45261</v>
      </c>
      <c r="E7712" s="0" t="n">
        <v>0</v>
      </c>
      <c r="F7712" s="0" t="n">
        <v>3133122</v>
      </c>
      <c r="G7712" s="151" t="s">
        <v>111</v>
      </c>
      <c r="H7712" s="151" t="s">
        <v>111</v>
      </c>
      <c r="I7712" s="152" t="s">
        <v>112</v>
      </c>
    </row>
    <row r="7713" customFormat="false" ht="12.75" hidden="false" customHeight="false" outlineLevel="0" collapsed="false">
      <c r="A7713" s="0" t="s">
        <v>21</v>
      </c>
      <c r="B7713" s="0" t="s">
        <v>113</v>
      </c>
      <c r="C7713" s="0" t="s">
        <v>108</v>
      </c>
      <c r="D7713" s="116" t="n">
        <v>45261</v>
      </c>
      <c r="E7713" s="0" t="n">
        <v>0</v>
      </c>
      <c r="F7713" s="0" t="n">
        <v>3133123</v>
      </c>
      <c r="G7713" s="151" t="s">
        <v>111</v>
      </c>
      <c r="H7713" s="151" t="s">
        <v>111</v>
      </c>
      <c r="I7713" s="152" t="s">
        <v>112</v>
      </c>
    </row>
    <row r="7714" customFormat="false" ht="12.75" hidden="false" customHeight="false" outlineLevel="0" collapsed="false">
      <c r="A7714" s="0" t="s">
        <v>73</v>
      </c>
      <c r="B7714" s="0" t="s">
        <v>80</v>
      </c>
      <c r="C7714" s="0" t="s">
        <v>108</v>
      </c>
      <c r="D7714" s="116" t="n">
        <v>45261</v>
      </c>
      <c r="E7714" s="0" t="n">
        <v>0.05</v>
      </c>
      <c r="F7714" s="0" t="n">
        <v>3133124</v>
      </c>
      <c r="G7714" s="151" t="s">
        <v>111</v>
      </c>
      <c r="H7714" s="151" t="s">
        <v>111</v>
      </c>
      <c r="I7714" s="152" t="s">
        <v>112</v>
      </c>
    </row>
    <row r="7715" customFormat="false" ht="12.75" hidden="false" customHeight="false" outlineLevel="0" collapsed="false">
      <c r="A7715" s="0" t="s">
        <v>74</v>
      </c>
      <c r="B7715" s="0" t="s">
        <v>80</v>
      </c>
      <c r="C7715" s="0" t="s">
        <v>108</v>
      </c>
      <c r="D7715" s="116" t="n">
        <v>45261</v>
      </c>
      <c r="E7715" s="0" t="n">
        <v>0.25</v>
      </c>
      <c r="F7715" s="0" t="n">
        <v>3133125</v>
      </c>
      <c r="G7715" s="151" t="s">
        <v>111</v>
      </c>
      <c r="H7715" s="151" t="s">
        <v>111</v>
      </c>
      <c r="I7715" s="152" t="s">
        <v>112</v>
      </c>
    </row>
    <row r="7716" customFormat="false" ht="12.75" hidden="false" customHeight="false" outlineLevel="0" collapsed="false">
      <c r="A7716" s="0" t="s">
        <v>75</v>
      </c>
      <c r="B7716" s="0" t="s">
        <v>80</v>
      </c>
      <c r="C7716" s="0" t="s">
        <v>108</v>
      </c>
      <c r="D7716" s="116" t="n">
        <v>45261</v>
      </c>
      <c r="E7716" s="0" t="n">
        <v>-0.05</v>
      </c>
      <c r="F7716" s="0" t="n">
        <v>3133126</v>
      </c>
      <c r="G7716" s="151" t="s">
        <v>111</v>
      </c>
      <c r="H7716" s="151" t="s">
        <v>111</v>
      </c>
      <c r="I7716" s="152" t="s">
        <v>112</v>
      </c>
    </row>
    <row r="7717" customFormat="false" ht="12.75" hidden="false" customHeight="false" outlineLevel="0" collapsed="false">
      <c r="A7717" s="0" t="s">
        <v>76</v>
      </c>
      <c r="B7717" s="0" t="s">
        <v>80</v>
      </c>
      <c r="C7717" s="0" t="s">
        <v>108</v>
      </c>
      <c r="D7717" s="116" t="n">
        <v>45261</v>
      </c>
      <c r="E7717" s="0" t="n">
        <v>0.25</v>
      </c>
      <c r="F7717" s="0" t="n">
        <v>3133127</v>
      </c>
      <c r="G7717" s="151" t="s">
        <v>111</v>
      </c>
      <c r="H7717" s="151" t="s">
        <v>111</v>
      </c>
      <c r="I7717" s="152" t="s">
        <v>112</v>
      </c>
    </row>
    <row r="7718" customFormat="false" ht="12.75" hidden="false" customHeight="false" outlineLevel="0" collapsed="false">
      <c r="A7718" s="0" t="s">
        <v>72</v>
      </c>
      <c r="B7718" s="0" t="s">
        <v>80</v>
      </c>
      <c r="C7718" s="0" t="s">
        <v>108</v>
      </c>
      <c r="D7718" s="116" t="n">
        <v>45261</v>
      </c>
      <c r="E7718" s="158" t="n">
        <v>45292</v>
      </c>
      <c r="F7718" s="0" t="n">
        <v>2756511</v>
      </c>
      <c r="G7718" s="151" t="s">
        <v>111</v>
      </c>
      <c r="H7718" s="151" t="s">
        <v>111</v>
      </c>
      <c r="I7718" s="152" t="s">
        <v>109</v>
      </c>
    </row>
    <row r="7719" customFormat="false" ht="12.75" hidden="false" customHeight="false" outlineLevel="0" collapsed="false">
      <c r="A7719" s="0" t="s">
        <v>59</v>
      </c>
      <c r="B7719" s="0" t="s">
        <v>110</v>
      </c>
      <c r="C7719" s="0" t="s">
        <v>108</v>
      </c>
      <c r="D7719" s="116" t="n">
        <v>45292</v>
      </c>
      <c r="E7719" s="0" t="n">
        <v>1.215</v>
      </c>
      <c r="F7719" s="0" t="n">
        <v>3133100</v>
      </c>
      <c r="G7719" s="151" t="s">
        <v>111</v>
      </c>
      <c r="H7719" s="151" t="s">
        <v>111</v>
      </c>
      <c r="I7719" s="152" t="s">
        <v>112</v>
      </c>
    </row>
    <row r="7720" customFormat="false" ht="12.75" hidden="false" customHeight="false" outlineLevel="0" collapsed="false">
      <c r="A7720" s="0" t="s">
        <v>59</v>
      </c>
      <c r="B7720" s="0" t="s">
        <v>113</v>
      </c>
      <c r="C7720" s="0" t="s">
        <v>108</v>
      </c>
      <c r="D7720" s="116" t="n">
        <v>45292</v>
      </c>
      <c r="E7720" s="0" t="n">
        <v>0.05</v>
      </c>
      <c r="F7720" s="0" t="n">
        <v>3133101</v>
      </c>
      <c r="G7720" s="151" t="s">
        <v>111</v>
      </c>
      <c r="H7720" s="151" t="s">
        <v>111</v>
      </c>
      <c r="I7720" s="152" t="s">
        <v>112</v>
      </c>
    </row>
    <row r="7721" customFormat="false" ht="12.75" hidden="false" customHeight="false" outlineLevel="0" collapsed="false">
      <c r="A7721" s="0" t="s">
        <v>60</v>
      </c>
      <c r="B7721" s="0" t="s">
        <v>110</v>
      </c>
      <c r="C7721" s="0" t="s">
        <v>108</v>
      </c>
      <c r="D7721" s="116" t="n">
        <v>45292</v>
      </c>
      <c r="E7721" s="0" t="n">
        <v>1.215</v>
      </c>
      <c r="F7721" s="0" t="n">
        <v>3133102</v>
      </c>
      <c r="G7721" s="151" t="s">
        <v>111</v>
      </c>
      <c r="H7721" s="151" t="s">
        <v>111</v>
      </c>
      <c r="I7721" s="152" t="s">
        <v>112</v>
      </c>
    </row>
    <row r="7722" customFormat="false" ht="12.75" hidden="false" customHeight="false" outlineLevel="0" collapsed="false">
      <c r="A7722" s="0" t="s">
        <v>60</v>
      </c>
      <c r="B7722" s="0" t="s">
        <v>113</v>
      </c>
      <c r="C7722" s="0" t="s">
        <v>108</v>
      </c>
      <c r="D7722" s="116" t="n">
        <v>45292</v>
      </c>
      <c r="E7722" s="0" t="n">
        <v>0.32</v>
      </c>
      <c r="F7722" s="0" t="n">
        <v>3133103</v>
      </c>
      <c r="G7722" s="151" t="s">
        <v>111</v>
      </c>
      <c r="H7722" s="151" t="s">
        <v>111</v>
      </c>
      <c r="I7722" s="152" t="s">
        <v>112</v>
      </c>
    </row>
    <row r="7723" customFormat="false" ht="12.75" hidden="false" customHeight="false" outlineLevel="0" collapsed="false">
      <c r="A7723" s="0" t="s">
        <v>61</v>
      </c>
      <c r="B7723" s="0" t="s">
        <v>110</v>
      </c>
      <c r="C7723" s="0" t="s">
        <v>108</v>
      </c>
      <c r="D7723" s="116" t="n">
        <v>45292</v>
      </c>
      <c r="E7723" s="0" t="n">
        <v>1.215</v>
      </c>
      <c r="F7723" s="0" t="n">
        <v>3133104</v>
      </c>
      <c r="G7723" s="151" t="s">
        <v>111</v>
      </c>
      <c r="H7723" s="151" t="s">
        <v>111</v>
      </c>
      <c r="I7723" s="152" t="s">
        <v>112</v>
      </c>
    </row>
    <row r="7724" customFormat="false" ht="12.75" hidden="false" customHeight="false" outlineLevel="0" collapsed="false">
      <c r="A7724" s="0" t="s">
        <v>61</v>
      </c>
      <c r="B7724" s="0" t="s">
        <v>113</v>
      </c>
      <c r="C7724" s="0" t="s">
        <v>108</v>
      </c>
      <c r="D7724" s="116" t="n">
        <v>45292</v>
      </c>
      <c r="E7724" s="0" t="n">
        <v>0.05</v>
      </c>
      <c r="F7724" s="0" t="n">
        <v>3133105</v>
      </c>
      <c r="G7724" s="151" t="s">
        <v>111</v>
      </c>
      <c r="H7724" s="151" t="s">
        <v>111</v>
      </c>
      <c r="I7724" s="152" t="s">
        <v>112</v>
      </c>
    </row>
    <row r="7725" customFormat="false" ht="12.75" hidden="false" customHeight="false" outlineLevel="0" collapsed="false">
      <c r="A7725" s="0" t="s">
        <v>62</v>
      </c>
      <c r="B7725" s="0" t="s">
        <v>110</v>
      </c>
      <c r="C7725" s="0" t="s">
        <v>108</v>
      </c>
      <c r="D7725" s="116" t="n">
        <v>45292</v>
      </c>
      <c r="E7725" s="0" t="n">
        <v>1.215</v>
      </c>
      <c r="F7725" s="0" t="n">
        <v>3133106</v>
      </c>
      <c r="G7725" s="151" t="s">
        <v>111</v>
      </c>
      <c r="H7725" s="151" t="s">
        <v>111</v>
      </c>
      <c r="I7725" s="152" t="s">
        <v>112</v>
      </c>
    </row>
    <row r="7726" customFormat="false" ht="12.75" hidden="false" customHeight="false" outlineLevel="0" collapsed="false">
      <c r="A7726" s="0" t="s">
        <v>62</v>
      </c>
      <c r="B7726" s="0" t="s">
        <v>113</v>
      </c>
      <c r="C7726" s="0" t="s">
        <v>108</v>
      </c>
      <c r="D7726" s="116" t="n">
        <v>45292</v>
      </c>
      <c r="E7726" s="0" t="n">
        <v>0.32</v>
      </c>
      <c r="F7726" s="0" t="n">
        <v>3133107</v>
      </c>
      <c r="G7726" s="151" t="s">
        <v>111</v>
      </c>
      <c r="H7726" s="151" t="s">
        <v>111</v>
      </c>
      <c r="I7726" s="152" t="s">
        <v>112</v>
      </c>
    </row>
    <row r="7727" customFormat="false" ht="12.75" hidden="false" customHeight="false" outlineLevel="0" collapsed="false">
      <c r="A7727" s="0" t="s">
        <v>49</v>
      </c>
      <c r="B7727" s="0" t="s">
        <v>110</v>
      </c>
      <c r="C7727" s="0" t="s">
        <v>108</v>
      </c>
      <c r="D7727" s="116" t="n">
        <v>45292</v>
      </c>
      <c r="E7727" s="0" t="n">
        <v>1.04</v>
      </c>
      <c r="F7727" s="0" t="n">
        <v>3133108</v>
      </c>
      <c r="G7727" s="151" t="s">
        <v>111</v>
      </c>
      <c r="H7727" s="151" t="s">
        <v>111</v>
      </c>
      <c r="I7727" s="152" t="s">
        <v>112</v>
      </c>
    </row>
    <row r="7728" customFormat="false" ht="12.75" hidden="false" customHeight="false" outlineLevel="0" collapsed="false">
      <c r="A7728" s="0" t="s">
        <v>49</v>
      </c>
      <c r="B7728" s="0" t="s">
        <v>113</v>
      </c>
      <c r="C7728" s="0" t="s">
        <v>108</v>
      </c>
      <c r="D7728" s="116" t="n">
        <v>45292</v>
      </c>
      <c r="E7728" s="0" t="n">
        <v>0.05</v>
      </c>
      <c r="F7728" s="0" t="n">
        <v>3133109</v>
      </c>
      <c r="G7728" s="151" t="s">
        <v>111</v>
      </c>
      <c r="H7728" s="151" t="s">
        <v>111</v>
      </c>
      <c r="I7728" s="152" t="s">
        <v>112</v>
      </c>
    </row>
    <row r="7729" customFormat="false" ht="12.75" hidden="false" customHeight="false" outlineLevel="0" collapsed="false">
      <c r="A7729" s="0" t="s">
        <v>50</v>
      </c>
      <c r="B7729" s="0" t="s">
        <v>110</v>
      </c>
      <c r="C7729" s="0" t="s">
        <v>108</v>
      </c>
      <c r="D7729" s="116" t="n">
        <v>45292</v>
      </c>
      <c r="E7729" s="0" t="n">
        <v>1.6</v>
      </c>
      <c r="F7729" s="0" t="n">
        <v>3133110</v>
      </c>
      <c r="G7729" s="151" t="s">
        <v>111</v>
      </c>
      <c r="H7729" s="151" t="s">
        <v>111</v>
      </c>
      <c r="I7729" s="152" t="s">
        <v>112</v>
      </c>
    </row>
    <row r="7730" customFormat="false" ht="12.75" hidden="false" customHeight="false" outlineLevel="0" collapsed="false">
      <c r="A7730" s="0" t="s">
        <v>50</v>
      </c>
      <c r="B7730" s="0" t="s">
        <v>113</v>
      </c>
      <c r="C7730" s="0" t="s">
        <v>108</v>
      </c>
      <c r="D7730" s="116" t="n">
        <v>45292</v>
      </c>
      <c r="E7730" s="0" t="n">
        <v>-0.25</v>
      </c>
      <c r="F7730" s="0" t="n">
        <v>3133111</v>
      </c>
      <c r="G7730" s="151" t="s">
        <v>111</v>
      </c>
      <c r="H7730" s="151" t="s">
        <v>111</v>
      </c>
      <c r="I7730" s="152" t="s">
        <v>112</v>
      </c>
    </row>
    <row r="7731" customFormat="false" ht="12.75" hidden="false" customHeight="false" outlineLevel="0" collapsed="false">
      <c r="A7731" s="0" t="s">
        <v>51</v>
      </c>
      <c r="B7731" s="0" t="s">
        <v>110</v>
      </c>
      <c r="C7731" s="0" t="s">
        <v>108</v>
      </c>
      <c r="D7731" s="116" t="n">
        <v>45292</v>
      </c>
      <c r="E7731" s="0" t="n">
        <v>1.6</v>
      </c>
      <c r="F7731" s="0" t="n">
        <v>3133112</v>
      </c>
      <c r="G7731" s="151" t="s">
        <v>111</v>
      </c>
      <c r="H7731" s="151" t="s">
        <v>111</v>
      </c>
      <c r="I7731" s="152" t="s">
        <v>112</v>
      </c>
    </row>
    <row r="7732" customFormat="false" ht="12.75" hidden="false" customHeight="false" outlineLevel="0" collapsed="false">
      <c r="A7732" s="0" t="s">
        <v>51</v>
      </c>
      <c r="B7732" s="0" t="s">
        <v>113</v>
      </c>
      <c r="C7732" s="0" t="s">
        <v>108</v>
      </c>
      <c r="D7732" s="116" t="n">
        <v>45292</v>
      </c>
      <c r="E7732" s="0" t="n">
        <v>0.45</v>
      </c>
      <c r="F7732" s="0" t="n">
        <v>3133113</v>
      </c>
      <c r="G7732" s="151" t="s">
        <v>111</v>
      </c>
      <c r="H7732" s="151" t="s">
        <v>111</v>
      </c>
      <c r="I7732" s="152" t="s">
        <v>112</v>
      </c>
    </row>
    <row r="7733" customFormat="false" ht="12.75" hidden="false" customHeight="false" outlineLevel="0" collapsed="false">
      <c r="A7733" s="0" t="s">
        <v>52</v>
      </c>
      <c r="B7733" s="0" t="s">
        <v>110</v>
      </c>
      <c r="C7733" s="0" t="s">
        <v>108</v>
      </c>
      <c r="D7733" s="116" t="n">
        <v>45292</v>
      </c>
      <c r="E7733" s="0" t="n">
        <v>1.6</v>
      </c>
      <c r="F7733" s="0" t="n">
        <v>3133114</v>
      </c>
      <c r="G7733" s="151" t="s">
        <v>111</v>
      </c>
      <c r="H7733" s="151" t="s">
        <v>111</v>
      </c>
      <c r="I7733" s="152" t="s">
        <v>112</v>
      </c>
    </row>
    <row r="7734" customFormat="false" ht="12.75" hidden="false" customHeight="false" outlineLevel="0" collapsed="false">
      <c r="A7734" s="0" t="s">
        <v>52</v>
      </c>
      <c r="B7734" s="0" t="s">
        <v>113</v>
      </c>
      <c r="C7734" s="0" t="s">
        <v>108</v>
      </c>
      <c r="D7734" s="116" t="n">
        <v>45292</v>
      </c>
      <c r="E7734" s="0" t="n">
        <v>-0.2</v>
      </c>
      <c r="F7734" s="0" t="n">
        <v>3133115</v>
      </c>
      <c r="G7734" s="151" t="s">
        <v>111</v>
      </c>
      <c r="H7734" s="151" t="s">
        <v>111</v>
      </c>
      <c r="I7734" s="152" t="s">
        <v>112</v>
      </c>
    </row>
    <row r="7735" customFormat="false" ht="12.75" hidden="false" customHeight="false" outlineLevel="0" collapsed="false">
      <c r="A7735" s="0" t="s">
        <v>17</v>
      </c>
      <c r="B7735" s="0" t="s">
        <v>110</v>
      </c>
      <c r="C7735" s="0" t="s">
        <v>108</v>
      </c>
      <c r="D7735" s="116" t="n">
        <v>45292</v>
      </c>
      <c r="E7735" s="0" t="n">
        <v>0</v>
      </c>
      <c r="F7735" s="0" t="n">
        <v>3133116</v>
      </c>
      <c r="G7735" s="151" t="s">
        <v>111</v>
      </c>
      <c r="H7735" s="151" t="s">
        <v>111</v>
      </c>
      <c r="I7735" s="152" t="s">
        <v>112</v>
      </c>
    </row>
    <row r="7736" customFormat="false" ht="12.75" hidden="false" customHeight="false" outlineLevel="0" collapsed="false">
      <c r="A7736" s="0" t="s">
        <v>17</v>
      </c>
      <c r="B7736" s="0" t="s">
        <v>113</v>
      </c>
      <c r="C7736" s="0" t="s">
        <v>108</v>
      </c>
      <c r="D7736" s="116" t="n">
        <v>45292</v>
      </c>
      <c r="E7736" s="0" t="n">
        <v>0</v>
      </c>
      <c r="F7736" s="0" t="n">
        <v>3133117</v>
      </c>
      <c r="G7736" s="151" t="s">
        <v>111</v>
      </c>
      <c r="H7736" s="151" t="s">
        <v>111</v>
      </c>
      <c r="I7736" s="152" t="s">
        <v>112</v>
      </c>
    </row>
    <row r="7737" customFormat="false" ht="12.75" hidden="false" customHeight="false" outlineLevel="0" collapsed="false">
      <c r="A7737" s="0" t="s">
        <v>18</v>
      </c>
      <c r="B7737" s="0" t="s">
        <v>110</v>
      </c>
      <c r="C7737" s="0" t="s">
        <v>108</v>
      </c>
      <c r="D7737" s="116" t="n">
        <v>45292</v>
      </c>
      <c r="E7737" s="0" t="n">
        <v>0</v>
      </c>
      <c r="F7737" s="0" t="n">
        <v>3133118</v>
      </c>
      <c r="G7737" s="151" t="s">
        <v>111</v>
      </c>
      <c r="H7737" s="151" t="s">
        <v>111</v>
      </c>
      <c r="I7737" s="152" t="s">
        <v>112</v>
      </c>
    </row>
    <row r="7738" customFormat="false" ht="12.75" hidden="false" customHeight="false" outlineLevel="0" collapsed="false">
      <c r="A7738" s="0" t="s">
        <v>18</v>
      </c>
      <c r="B7738" s="0" t="s">
        <v>113</v>
      </c>
      <c r="C7738" s="0" t="s">
        <v>108</v>
      </c>
      <c r="D7738" s="116" t="n">
        <v>45292</v>
      </c>
      <c r="E7738" s="0" t="n">
        <v>0</v>
      </c>
      <c r="F7738" s="0" t="n">
        <v>3133119</v>
      </c>
      <c r="G7738" s="151" t="s">
        <v>111</v>
      </c>
      <c r="H7738" s="151" t="s">
        <v>111</v>
      </c>
      <c r="I7738" s="152" t="s">
        <v>112</v>
      </c>
    </row>
    <row r="7739" customFormat="false" ht="12.75" hidden="false" customHeight="false" outlineLevel="0" collapsed="false">
      <c r="A7739" s="0" t="s">
        <v>19</v>
      </c>
      <c r="B7739" s="0" t="s">
        <v>110</v>
      </c>
      <c r="C7739" s="0" t="s">
        <v>108</v>
      </c>
      <c r="D7739" s="116" t="n">
        <v>45292</v>
      </c>
      <c r="E7739" s="0" t="n">
        <v>0</v>
      </c>
      <c r="F7739" s="0" t="n">
        <v>3133120</v>
      </c>
      <c r="G7739" s="151" t="s">
        <v>111</v>
      </c>
      <c r="H7739" s="151" t="s">
        <v>111</v>
      </c>
      <c r="I7739" s="152" t="s">
        <v>112</v>
      </c>
    </row>
    <row r="7740" customFormat="false" ht="12.75" hidden="false" customHeight="false" outlineLevel="0" collapsed="false">
      <c r="A7740" s="0" t="s">
        <v>19</v>
      </c>
      <c r="B7740" s="0" t="s">
        <v>113</v>
      </c>
      <c r="C7740" s="0" t="s">
        <v>108</v>
      </c>
      <c r="D7740" s="116" t="n">
        <v>45292</v>
      </c>
      <c r="E7740" s="0" t="n">
        <v>0</v>
      </c>
      <c r="F7740" s="0" t="n">
        <v>3133121</v>
      </c>
      <c r="G7740" s="151" t="s">
        <v>111</v>
      </c>
      <c r="H7740" s="151" t="s">
        <v>111</v>
      </c>
      <c r="I7740" s="152" t="s">
        <v>112</v>
      </c>
    </row>
    <row r="7741" customFormat="false" ht="12.75" hidden="false" customHeight="false" outlineLevel="0" collapsed="false">
      <c r="A7741" s="0" t="s">
        <v>21</v>
      </c>
      <c r="B7741" s="0" t="s">
        <v>110</v>
      </c>
      <c r="C7741" s="0" t="s">
        <v>108</v>
      </c>
      <c r="D7741" s="116" t="n">
        <v>45292</v>
      </c>
      <c r="E7741" s="0" t="n">
        <v>0</v>
      </c>
      <c r="F7741" s="0" t="n">
        <v>3133122</v>
      </c>
      <c r="G7741" s="151" t="s">
        <v>111</v>
      </c>
      <c r="H7741" s="151" t="s">
        <v>111</v>
      </c>
      <c r="I7741" s="152" t="s">
        <v>112</v>
      </c>
    </row>
    <row r="7742" customFormat="false" ht="12.75" hidden="false" customHeight="false" outlineLevel="0" collapsed="false">
      <c r="A7742" s="0" t="s">
        <v>21</v>
      </c>
      <c r="B7742" s="0" t="s">
        <v>113</v>
      </c>
      <c r="C7742" s="0" t="s">
        <v>108</v>
      </c>
      <c r="D7742" s="116" t="n">
        <v>45292</v>
      </c>
      <c r="E7742" s="0" t="n">
        <v>0</v>
      </c>
      <c r="F7742" s="0" t="n">
        <v>3133123</v>
      </c>
      <c r="G7742" s="151" t="s">
        <v>111</v>
      </c>
      <c r="H7742" s="151" t="s">
        <v>111</v>
      </c>
      <c r="I7742" s="152" t="s">
        <v>112</v>
      </c>
    </row>
    <row r="7743" customFormat="false" ht="12.75" hidden="false" customHeight="false" outlineLevel="0" collapsed="false">
      <c r="A7743" s="0" t="s">
        <v>73</v>
      </c>
      <c r="B7743" s="0" t="s">
        <v>80</v>
      </c>
      <c r="C7743" s="0" t="s">
        <v>108</v>
      </c>
      <c r="D7743" s="116" t="n">
        <v>45292</v>
      </c>
      <c r="E7743" s="0" t="n">
        <v>0.05</v>
      </c>
      <c r="F7743" s="0" t="n">
        <v>3133124</v>
      </c>
      <c r="G7743" s="151" t="s">
        <v>111</v>
      </c>
      <c r="H7743" s="151" t="s">
        <v>111</v>
      </c>
      <c r="I7743" s="152" t="s">
        <v>112</v>
      </c>
    </row>
    <row r="7744" customFormat="false" ht="12.75" hidden="false" customHeight="false" outlineLevel="0" collapsed="false">
      <c r="A7744" s="0" t="s">
        <v>74</v>
      </c>
      <c r="B7744" s="0" t="s">
        <v>80</v>
      </c>
      <c r="C7744" s="0" t="s">
        <v>108</v>
      </c>
      <c r="D7744" s="116" t="n">
        <v>45292</v>
      </c>
      <c r="E7744" s="0" t="n">
        <v>0.45</v>
      </c>
      <c r="F7744" s="0" t="n">
        <v>3133125</v>
      </c>
      <c r="G7744" s="151" t="s">
        <v>111</v>
      </c>
      <c r="H7744" s="151" t="s">
        <v>111</v>
      </c>
      <c r="I7744" s="152" t="s">
        <v>112</v>
      </c>
    </row>
    <row r="7745" customFormat="false" ht="12.75" hidden="false" customHeight="false" outlineLevel="0" collapsed="false">
      <c r="A7745" s="0" t="s">
        <v>75</v>
      </c>
      <c r="B7745" s="0" t="s">
        <v>80</v>
      </c>
      <c r="C7745" s="0" t="s">
        <v>108</v>
      </c>
      <c r="D7745" s="116" t="n">
        <v>45292</v>
      </c>
      <c r="E7745" s="0" t="n">
        <v>-0.2</v>
      </c>
      <c r="F7745" s="0" t="n">
        <v>3133126</v>
      </c>
      <c r="G7745" s="151" t="s">
        <v>111</v>
      </c>
      <c r="H7745" s="151" t="s">
        <v>111</v>
      </c>
      <c r="I7745" s="152" t="s">
        <v>112</v>
      </c>
    </row>
    <row r="7746" customFormat="false" ht="12.75" hidden="false" customHeight="false" outlineLevel="0" collapsed="false">
      <c r="A7746" s="0" t="s">
        <v>76</v>
      </c>
      <c r="B7746" s="0" t="s">
        <v>80</v>
      </c>
      <c r="C7746" s="0" t="s">
        <v>108</v>
      </c>
      <c r="D7746" s="116" t="n">
        <v>45292</v>
      </c>
      <c r="E7746" s="0" t="n">
        <v>0.45</v>
      </c>
      <c r="F7746" s="0" t="n">
        <v>3133127</v>
      </c>
      <c r="G7746" s="151" t="s">
        <v>111</v>
      </c>
      <c r="H7746" s="151" t="s">
        <v>111</v>
      </c>
      <c r="I7746" s="152" t="s">
        <v>112</v>
      </c>
    </row>
    <row r="7747" customFormat="false" ht="12.75" hidden="false" customHeight="false" outlineLevel="0" collapsed="false">
      <c r="A7747" s="0" t="s">
        <v>72</v>
      </c>
      <c r="B7747" s="0" t="s">
        <v>80</v>
      </c>
      <c r="C7747" s="0" t="s">
        <v>108</v>
      </c>
      <c r="D7747" s="116" t="n">
        <v>45292</v>
      </c>
      <c r="E7747" s="158" t="n">
        <v>45323</v>
      </c>
      <c r="F7747" s="0" t="n">
        <v>2756540</v>
      </c>
      <c r="G7747" s="151" t="s">
        <v>111</v>
      </c>
      <c r="H7747" s="151" t="s">
        <v>111</v>
      </c>
      <c r="I7747" s="152" t="s">
        <v>109</v>
      </c>
    </row>
    <row r="7748" customFormat="false" ht="12.75" hidden="false" customHeight="false" outlineLevel="0" collapsed="false">
      <c r="A7748" s="0" t="s">
        <v>59</v>
      </c>
      <c r="B7748" s="0" t="s">
        <v>110</v>
      </c>
      <c r="C7748" s="0" t="s">
        <v>108</v>
      </c>
      <c r="D7748" s="116" t="n">
        <v>45323</v>
      </c>
      <c r="E7748" s="0" t="n">
        <v>1.215</v>
      </c>
      <c r="F7748" s="0" t="n">
        <v>3133100</v>
      </c>
      <c r="G7748" s="151" t="s">
        <v>111</v>
      </c>
      <c r="H7748" s="151" t="s">
        <v>111</v>
      </c>
      <c r="I7748" s="152" t="s">
        <v>112</v>
      </c>
    </row>
    <row r="7749" customFormat="false" ht="12.75" hidden="false" customHeight="false" outlineLevel="0" collapsed="false">
      <c r="A7749" s="0" t="s">
        <v>59</v>
      </c>
      <c r="B7749" s="0" t="s">
        <v>113</v>
      </c>
      <c r="C7749" s="0" t="s">
        <v>108</v>
      </c>
      <c r="D7749" s="116" t="n">
        <v>45323</v>
      </c>
      <c r="E7749" s="0" t="n">
        <v>0.05</v>
      </c>
      <c r="F7749" s="0" t="n">
        <v>3133101</v>
      </c>
      <c r="G7749" s="151" t="s">
        <v>111</v>
      </c>
      <c r="H7749" s="151" t="s">
        <v>111</v>
      </c>
      <c r="I7749" s="152" t="s">
        <v>112</v>
      </c>
    </row>
    <row r="7750" customFormat="false" ht="12.75" hidden="false" customHeight="false" outlineLevel="0" collapsed="false">
      <c r="A7750" s="0" t="s">
        <v>60</v>
      </c>
      <c r="B7750" s="0" t="s">
        <v>110</v>
      </c>
      <c r="C7750" s="0" t="s">
        <v>108</v>
      </c>
      <c r="D7750" s="116" t="n">
        <v>45323</v>
      </c>
      <c r="E7750" s="0" t="n">
        <v>1.215</v>
      </c>
      <c r="F7750" s="0" t="n">
        <v>3133102</v>
      </c>
      <c r="G7750" s="151" t="s">
        <v>111</v>
      </c>
      <c r="H7750" s="151" t="s">
        <v>111</v>
      </c>
      <c r="I7750" s="152" t="s">
        <v>112</v>
      </c>
    </row>
    <row r="7751" customFormat="false" ht="12.75" hidden="false" customHeight="false" outlineLevel="0" collapsed="false">
      <c r="A7751" s="0" t="s">
        <v>60</v>
      </c>
      <c r="B7751" s="0" t="s">
        <v>113</v>
      </c>
      <c r="C7751" s="0" t="s">
        <v>108</v>
      </c>
      <c r="D7751" s="116" t="n">
        <v>45323</v>
      </c>
      <c r="E7751" s="0" t="n">
        <v>0.32</v>
      </c>
      <c r="F7751" s="0" t="n">
        <v>3133103</v>
      </c>
      <c r="G7751" s="151" t="s">
        <v>111</v>
      </c>
      <c r="H7751" s="151" t="s">
        <v>111</v>
      </c>
      <c r="I7751" s="152" t="s">
        <v>112</v>
      </c>
    </row>
    <row r="7752" customFormat="false" ht="12.75" hidden="false" customHeight="false" outlineLevel="0" collapsed="false">
      <c r="A7752" s="0" t="s">
        <v>61</v>
      </c>
      <c r="B7752" s="0" t="s">
        <v>110</v>
      </c>
      <c r="C7752" s="0" t="s">
        <v>108</v>
      </c>
      <c r="D7752" s="116" t="n">
        <v>45323</v>
      </c>
      <c r="E7752" s="0" t="n">
        <v>1.215</v>
      </c>
      <c r="F7752" s="0" t="n">
        <v>3133104</v>
      </c>
      <c r="G7752" s="151" t="s">
        <v>111</v>
      </c>
      <c r="H7752" s="151" t="s">
        <v>111</v>
      </c>
      <c r="I7752" s="152" t="s">
        <v>112</v>
      </c>
    </row>
    <row r="7753" customFormat="false" ht="12.75" hidden="false" customHeight="false" outlineLevel="0" collapsed="false">
      <c r="A7753" s="0" t="s">
        <v>61</v>
      </c>
      <c r="B7753" s="0" t="s">
        <v>113</v>
      </c>
      <c r="C7753" s="0" t="s">
        <v>108</v>
      </c>
      <c r="D7753" s="116" t="n">
        <v>45323</v>
      </c>
      <c r="E7753" s="0" t="n">
        <v>0.05</v>
      </c>
      <c r="F7753" s="0" t="n">
        <v>3133105</v>
      </c>
      <c r="G7753" s="151" t="s">
        <v>111</v>
      </c>
      <c r="H7753" s="151" t="s">
        <v>111</v>
      </c>
      <c r="I7753" s="152" t="s">
        <v>112</v>
      </c>
    </row>
    <row r="7754" customFormat="false" ht="12.75" hidden="false" customHeight="false" outlineLevel="0" collapsed="false">
      <c r="A7754" s="0" t="s">
        <v>62</v>
      </c>
      <c r="B7754" s="0" t="s">
        <v>110</v>
      </c>
      <c r="C7754" s="0" t="s">
        <v>108</v>
      </c>
      <c r="D7754" s="116" t="n">
        <v>45323</v>
      </c>
      <c r="E7754" s="0" t="n">
        <v>1.215</v>
      </c>
      <c r="F7754" s="0" t="n">
        <v>3133106</v>
      </c>
      <c r="G7754" s="151" t="s">
        <v>111</v>
      </c>
      <c r="H7754" s="151" t="s">
        <v>111</v>
      </c>
      <c r="I7754" s="152" t="s">
        <v>112</v>
      </c>
    </row>
    <row r="7755" customFormat="false" ht="12.75" hidden="false" customHeight="false" outlineLevel="0" collapsed="false">
      <c r="A7755" s="0" t="s">
        <v>62</v>
      </c>
      <c r="B7755" s="0" t="s">
        <v>113</v>
      </c>
      <c r="C7755" s="0" t="s">
        <v>108</v>
      </c>
      <c r="D7755" s="116" t="n">
        <v>45323</v>
      </c>
      <c r="E7755" s="0" t="n">
        <v>0.32</v>
      </c>
      <c r="F7755" s="0" t="n">
        <v>3133107</v>
      </c>
      <c r="G7755" s="151" t="s">
        <v>111</v>
      </c>
      <c r="H7755" s="151" t="s">
        <v>111</v>
      </c>
      <c r="I7755" s="152" t="s">
        <v>112</v>
      </c>
    </row>
    <row r="7756" customFormat="false" ht="12.75" hidden="false" customHeight="false" outlineLevel="0" collapsed="false">
      <c r="A7756" s="0" t="s">
        <v>49</v>
      </c>
      <c r="B7756" s="0" t="s">
        <v>110</v>
      </c>
      <c r="C7756" s="0" t="s">
        <v>108</v>
      </c>
      <c r="D7756" s="116" t="n">
        <v>45323</v>
      </c>
      <c r="E7756" s="0" t="n">
        <v>1.04</v>
      </c>
      <c r="F7756" s="0" t="n">
        <v>3133108</v>
      </c>
      <c r="G7756" s="151" t="s">
        <v>111</v>
      </c>
      <c r="H7756" s="151" t="s">
        <v>111</v>
      </c>
      <c r="I7756" s="152" t="s">
        <v>112</v>
      </c>
    </row>
    <row r="7757" customFormat="false" ht="12.75" hidden="false" customHeight="false" outlineLevel="0" collapsed="false">
      <c r="A7757" s="0" t="s">
        <v>49</v>
      </c>
      <c r="B7757" s="0" t="s">
        <v>113</v>
      </c>
      <c r="C7757" s="0" t="s">
        <v>108</v>
      </c>
      <c r="D7757" s="116" t="n">
        <v>45323</v>
      </c>
      <c r="E7757" s="0" t="n">
        <v>0.05</v>
      </c>
      <c r="F7757" s="0" t="n">
        <v>3133109</v>
      </c>
      <c r="G7757" s="151" t="s">
        <v>111</v>
      </c>
      <c r="H7757" s="151" t="s">
        <v>111</v>
      </c>
      <c r="I7757" s="152" t="s">
        <v>112</v>
      </c>
    </row>
    <row r="7758" customFormat="false" ht="12.75" hidden="false" customHeight="false" outlineLevel="0" collapsed="false">
      <c r="A7758" s="0" t="s">
        <v>50</v>
      </c>
      <c r="B7758" s="0" t="s">
        <v>110</v>
      </c>
      <c r="C7758" s="0" t="s">
        <v>108</v>
      </c>
      <c r="D7758" s="116" t="n">
        <v>45323</v>
      </c>
      <c r="E7758" s="0" t="n">
        <v>1.6</v>
      </c>
      <c r="F7758" s="0" t="n">
        <v>3133110</v>
      </c>
      <c r="G7758" s="151" t="s">
        <v>111</v>
      </c>
      <c r="H7758" s="151" t="s">
        <v>111</v>
      </c>
      <c r="I7758" s="152" t="s">
        <v>112</v>
      </c>
    </row>
    <row r="7759" customFormat="false" ht="12.75" hidden="false" customHeight="false" outlineLevel="0" collapsed="false">
      <c r="A7759" s="0" t="s">
        <v>50</v>
      </c>
      <c r="B7759" s="0" t="s">
        <v>113</v>
      </c>
      <c r="C7759" s="0" t="s">
        <v>108</v>
      </c>
      <c r="D7759" s="116" t="n">
        <v>45323</v>
      </c>
      <c r="E7759" s="0" t="n">
        <v>-0.28</v>
      </c>
      <c r="F7759" s="0" t="n">
        <v>3133111</v>
      </c>
      <c r="G7759" s="151" t="s">
        <v>111</v>
      </c>
      <c r="H7759" s="151" t="s">
        <v>111</v>
      </c>
      <c r="I7759" s="152" t="s">
        <v>112</v>
      </c>
    </row>
    <row r="7760" customFormat="false" ht="12.75" hidden="false" customHeight="false" outlineLevel="0" collapsed="false">
      <c r="A7760" s="0" t="s">
        <v>51</v>
      </c>
      <c r="B7760" s="0" t="s">
        <v>110</v>
      </c>
      <c r="C7760" s="0" t="s">
        <v>108</v>
      </c>
      <c r="D7760" s="116" t="n">
        <v>45323</v>
      </c>
      <c r="E7760" s="0" t="n">
        <v>1.6</v>
      </c>
      <c r="F7760" s="0" t="n">
        <v>3133112</v>
      </c>
      <c r="G7760" s="151" t="s">
        <v>111</v>
      </c>
      <c r="H7760" s="151" t="s">
        <v>111</v>
      </c>
      <c r="I7760" s="152" t="s">
        <v>112</v>
      </c>
    </row>
    <row r="7761" customFormat="false" ht="12.75" hidden="false" customHeight="false" outlineLevel="0" collapsed="false">
      <c r="A7761" s="0" t="s">
        <v>51</v>
      </c>
      <c r="B7761" s="0" t="s">
        <v>113</v>
      </c>
      <c r="C7761" s="0" t="s">
        <v>108</v>
      </c>
      <c r="D7761" s="116" t="n">
        <v>45323</v>
      </c>
      <c r="E7761" s="0" t="n">
        <v>0.45</v>
      </c>
      <c r="F7761" s="0" t="n">
        <v>3133113</v>
      </c>
      <c r="G7761" s="151" t="s">
        <v>111</v>
      </c>
      <c r="H7761" s="151" t="s">
        <v>111</v>
      </c>
      <c r="I7761" s="152" t="s">
        <v>112</v>
      </c>
    </row>
    <row r="7762" customFormat="false" ht="12.75" hidden="false" customHeight="false" outlineLevel="0" collapsed="false">
      <c r="A7762" s="0" t="s">
        <v>52</v>
      </c>
      <c r="B7762" s="0" t="s">
        <v>110</v>
      </c>
      <c r="C7762" s="0" t="s">
        <v>108</v>
      </c>
      <c r="D7762" s="116" t="n">
        <v>45323</v>
      </c>
      <c r="E7762" s="0" t="n">
        <v>1.6</v>
      </c>
      <c r="F7762" s="0" t="n">
        <v>3133114</v>
      </c>
      <c r="G7762" s="151" t="s">
        <v>111</v>
      </c>
      <c r="H7762" s="151" t="s">
        <v>111</v>
      </c>
      <c r="I7762" s="152" t="s">
        <v>112</v>
      </c>
    </row>
    <row r="7763" customFormat="false" ht="12.75" hidden="false" customHeight="false" outlineLevel="0" collapsed="false">
      <c r="A7763" s="0" t="s">
        <v>52</v>
      </c>
      <c r="B7763" s="0" t="s">
        <v>113</v>
      </c>
      <c r="C7763" s="0" t="s">
        <v>108</v>
      </c>
      <c r="D7763" s="116" t="n">
        <v>45323</v>
      </c>
      <c r="E7763" s="0" t="n">
        <v>-0.2</v>
      </c>
      <c r="F7763" s="0" t="n">
        <v>3133115</v>
      </c>
      <c r="G7763" s="151" t="s">
        <v>111</v>
      </c>
      <c r="H7763" s="151" t="s">
        <v>111</v>
      </c>
      <c r="I7763" s="152" t="s">
        <v>112</v>
      </c>
    </row>
    <row r="7764" customFormat="false" ht="12.75" hidden="false" customHeight="false" outlineLevel="0" collapsed="false">
      <c r="A7764" s="0" t="s">
        <v>17</v>
      </c>
      <c r="B7764" s="0" t="s">
        <v>110</v>
      </c>
      <c r="C7764" s="0" t="s">
        <v>108</v>
      </c>
      <c r="D7764" s="116" t="n">
        <v>45323</v>
      </c>
      <c r="E7764" s="0" t="n">
        <v>0</v>
      </c>
      <c r="F7764" s="0" t="n">
        <v>3133116</v>
      </c>
      <c r="G7764" s="151" t="s">
        <v>111</v>
      </c>
      <c r="H7764" s="151" t="s">
        <v>111</v>
      </c>
      <c r="I7764" s="152" t="s">
        <v>112</v>
      </c>
    </row>
    <row r="7765" customFormat="false" ht="12.75" hidden="false" customHeight="false" outlineLevel="0" collapsed="false">
      <c r="A7765" s="0" t="s">
        <v>17</v>
      </c>
      <c r="B7765" s="0" t="s">
        <v>113</v>
      </c>
      <c r="C7765" s="0" t="s">
        <v>108</v>
      </c>
      <c r="D7765" s="116" t="n">
        <v>45323</v>
      </c>
      <c r="E7765" s="0" t="n">
        <v>0</v>
      </c>
      <c r="F7765" s="0" t="n">
        <v>3133117</v>
      </c>
      <c r="G7765" s="151" t="s">
        <v>111</v>
      </c>
      <c r="H7765" s="151" t="s">
        <v>111</v>
      </c>
      <c r="I7765" s="152" t="s">
        <v>112</v>
      </c>
    </row>
    <row r="7766" customFormat="false" ht="12.75" hidden="false" customHeight="false" outlineLevel="0" collapsed="false">
      <c r="A7766" s="0" t="s">
        <v>18</v>
      </c>
      <c r="B7766" s="0" t="s">
        <v>110</v>
      </c>
      <c r="C7766" s="0" t="s">
        <v>108</v>
      </c>
      <c r="D7766" s="116" t="n">
        <v>45323</v>
      </c>
      <c r="E7766" s="0" t="n">
        <v>0</v>
      </c>
      <c r="F7766" s="0" t="n">
        <v>3133118</v>
      </c>
      <c r="G7766" s="151" t="s">
        <v>111</v>
      </c>
      <c r="H7766" s="151" t="s">
        <v>111</v>
      </c>
      <c r="I7766" s="152" t="s">
        <v>112</v>
      </c>
    </row>
    <row r="7767" customFormat="false" ht="12.75" hidden="false" customHeight="false" outlineLevel="0" collapsed="false">
      <c r="A7767" s="0" t="s">
        <v>18</v>
      </c>
      <c r="B7767" s="0" t="s">
        <v>113</v>
      </c>
      <c r="C7767" s="0" t="s">
        <v>108</v>
      </c>
      <c r="D7767" s="116" t="n">
        <v>45323</v>
      </c>
      <c r="E7767" s="0" t="n">
        <v>0</v>
      </c>
      <c r="F7767" s="0" t="n">
        <v>3133119</v>
      </c>
      <c r="G7767" s="151" t="s">
        <v>111</v>
      </c>
      <c r="H7767" s="151" t="s">
        <v>111</v>
      </c>
      <c r="I7767" s="152" t="s">
        <v>112</v>
      </c>
    </row>
    <row r="7768" customFormat="false" ht="12.75" hidden="false" customHeight="false" outlineLevel="0" collapsed="false">
      <c r="A7768" s="0" t="s">
        <v>19</v>
      </c>
      <c r="B7768" s="0" t="s">
        <v>110</v>
      </c>
      <c r="C7768" s="0" t="s">
        <v>108</v>
      </c>
      <c r="D7768" s="116" t="n">
        <v>45323</v>
      </c>
      <c r="E7768" s="0" t="n">
        <v>0</v>
      </c>
      <c r="F7768" s="0" t="n">
        <v>3133120</v>
      </c>
      <c r="G7768" s="151" t="s">
        <v>111</v>
      </c>
      <c r="H7768" s="151" t="s">
        <v>111</v>
      </c>
      <c r="I7768" s="152" t="s">
        <v>112</v>
      </c>
    </row>
    <row r="7769" customFormat="false" ht="12.75" hidden="false" customHeight="false" outlineLevel="0" collapsed="false">
      <c r="A7769" s="0" t="s">
        <v>19</v>
      </c>
      <c r="B7769" s="0" t="s">
        <v>113</v>
      </c>
      <c r="C7769" s="0" t="s">
        <v>108</v>
      </c>
      <c r="D7769" s="116" t="n">
        <v>45323</v>
      </c>
      <c r="E7769" s="0" t="n">
        <v>0</v>
      </c>
      <c r="F7769" s="0" t="n">
        <v>3133121</v>
      </c>
      <c r="G7769" s="151" t="s">
        <v>111</v>
      </c>
      <c r="H7769" s="151" t="s">
        <v>111</v>
      </c>
      <c r="I7769" s="152" t="s">
        <v>112</v>
      </c>
    </row>
    <row r="7770" customFormat="false" ht="12.75" hidden="false" customHeight="false" outlineLevel="0" collapsed="false">
      <c r="A7770" s="0" t="s">
        <v>21</v>
      </c>
      <c r="B7770" s="0" t="s">
        <v>110</v>
      </c>
      <c r="C7770" s="0" t="s">
        <v>108</v>
      </c>
      <c r="D7770" s="116" t="n">
        <v>45323</v>
      </c>
      <c r="E7770" s="0" t="n">
        <v>0</v>
      </c>
      <c r="F7770" s="0" t="n">
        <v>3133122</v>
      </c>
      <c r="G7770" s="151" t="s">
        <v>111</v>
      </c>
      <c r="H7770" s="151" t="s">
        <v>111</v>
      </c>
      <c r="I7770" s="152" t="s">
        <v>112</v>
      </c>
    </row>
    <row r="7771" customFormat="false" ht="12.75" hidden="false" customHeight="false" outlineLevel="0" collapsed="false">
      <c r="A7771" s="0" t="s">
        <v>21</v>
      </c>
      <c r="B7771" s="0" t="s">
        <v>113</v>
      </c>
      <c r="C7771" s="0" t="s">
        <v>108</v>
      </c>
      <c r="D7771" s="116" t="n">
        <v>45323</v>
      </c>
      <c r="E7771" s="0" t="n">
        <v>0</v>
      </c>
      <c r="F7771" s="0" t="n">
        <v>3133123</v>
      </c>
      <c r="G7771" s="151" t="s">
        <v>111</v>
      </c>
      <c r="H7771" s="151" t="s">
        <v>111</v>
      </c>
      <c r="I7771" s="152" t="s">
        <v>112</v>
      </c>
    </row>
    <row r="7772" customFormat="false" ht="12.75" hidden="false" customHeight="false" outlineLevel="0" collapsed="false">
      <c r="A7772" s="0" t="s">
        <v>73</v>
      </c>
      <c r="B7772" s="0" t="s">
        <v>80</v>
      </c>
      <c r="C7772" s="0" t="s">
        <v>108</v>
      </c>
      <c r="D7772" s="116" t="n">
        <v>45323</v>
      </c>
      <c r="E7772" s="0" t="n">
        <v>0.05</v>
      </c>
      <c r="F7772" s="0" t="n">
        <v>3133124</v>
      </c>
      <c r="G7772" s="151" t="s">
        <v>111</v>
      </c>
      <c r="H7772" s="151" t="s">
        <v>111</v>
      </c>
      <c r="I7772" s="152" t="s">
        <v>112</v>
      </c>
    </row>
    <row r="7773" customFormat="false" ht="12.75" hidden="false" customHeight="false" outlineLevel="0" collapsed="false">
      <c r="A7773" s="0" t="s">
        <v>74</v>
      </c>
      <c r="B7773" s="0" t="s">
        <v>80</v>
      </c>
      <c r="C7773" s="0" t="s">
        <v>108</v>
      </c>
      <c r="D7773" s="116" t="n">
        <v>45323</v>
      </c>
      <c r="E7773" s="0" t="n">
        <v>0.45</v>
      </c>
      <c r="F7773" s="0" t="n">
        <v>3133125</v>
      </c>
      <c r="G7773" s="151" t="s">
        <v>111</v>
      </c>
      <c r="H7773" s="151" t="s">
        <v>111</v>
      </c>
      <c r="I7773" s="152" t="s">
        <v>112</v>
      </c>
    </row>
    <row r="7774" customFormat="false" ht="12.75" hidden="false" customHeight="false" outlineLevel="0" collapsed="false">
      <c r="A7774" s="0" t="s">
        <v>75</v>
      </c>
      <c r="B7774" s="0" t="s">
        <v>80</v>
      </c>
      <c r="C7774" s="0" t="s">
        <v>108</v>
      </c>
      <c r="D7774" s="116" t="n">
        <v>45323</v>
      </c>
      <c r="E7774" s="0" t="n">
        <v>-0.2</v>
      </c>
      <c r="F7774" s="0" t="n">
        <v>3133126</v>
      </c>
      <c r="G7774" s="151" t="s">
        <v>111</v>
      </c>
      <c r="H7774" s="151" t="s">
        <v>111</v>
      </c>
      <c r="I7774" s="152" t="s">
        <v>112</v>
      </c>
    </row>
    <row r="7775" customFormat="false" ht="12.75" hidden="false" customHeight="false" outlineLevel="0" collapsed="false">
      <c r="A7775" s="0" t="s">
        <v>76</v>
      </c>
      <c r="B7775" s="0" t="s">
        <v>80</v>
      </c>
      <c r="C7775" s="0" t="s">
        <v>108</v>
      </c>
      <c r="D7775" s="116" t="n">
        <v>45323</v>
      </c>
      <c r="E7775" s="0" t="n">
        <v>0.45</v>
      </c>
      <c r="F7775" s="0" t="n">
        <v>3133127</v>
      </c>
      <c r="G7775" s="151" t="s">
        <v>111</v>
      </c>
      <c r="H7775" s="151" t="s">
        <v>111</v>
      </c>
      <c r="I7775" s="152" t="s">
        <v>112</v>
      </c>
    </row>
    <row r="7776" customFormat="false" ht="12.75" hidden="false" customHeight="false" outlineLevel="0" collapsed="false">
      <c r="A7776" s="0" t="s">
        <v>72</v>
      </c>
      <c r="B7776" s="0" t="s">
        <v>80</v>
      </c>
      <c r="C7776" s="0" t="s">
        <v>108</v>
      </c>
      <c r="D7776" s="116" t="n">
        <v>45323</v>
      </c>
      <c r="E7776" s="158" t="n">
        <v>45352</v>
      </c>
      <c r="F7776" s="0" t="n">
        <v>2756518</v>
      </c>
      <c r="G7776" s="151" t="s">
        <v>111</v>
      </c>
      <c r="H7776" s="151" t="s">
        <v>111</v>
      </c>
      <c r="I7776" s="152" t="s">
        <v>109</v>
      </c>
    </row>
    <row r="7777" customFormat="false" ht="12.75" hidden="false" customHeight="false" outlineLevel="0" collapsed="false">
      <c r="A7777" s="0" t="s">
        <v>59</v>
      </c>
      <c r="B7777" s="0" t="s">
        <v>110</v>
      </c>
      <c r="C7777" s="0" t="s">
        <v>108</v>
      </c>
      <c r="D7777" s="116" t="n">
        <v>45352</v>
      </c>
      <c r="E7777" s="0" t="n">
        <v>0.655</v>
      </c>
      <c r="F7777" s="0" t="n">
        <v>3133100</v>
      </c>
      <c r="G7777" s="151" t="s">
        <v>111</v>
      </c>
      <c r="H7777" s="151" t="s">
        <v>111</v>
      </c>
      <c r="I7777" s="152" t="s">
        <v>112</v>
      </c>
    </row>
    <row r="7778" customFormat="false" ht="12.75" hidden="false" customHeight="false" outlineLevel="0" collapsed="false">
      <c r="A7778" s="0" t="s">
        <v>59</v>
      </c>
      <c r="B7778" s="0" t="s">
        <v>113</v>
      </c>
      <c r="C7778" s="0" t="s">
        <v>108</v>
      </c>
      <c r="D7778" s="116" t="n">
        <v>45352</v>
      </c>
      <c r="E7778" s="0" t="n">
        <v>0.05</v>
      </c>
      <c r="F7778" s="0" t="n">
        <v>3133101</v>
      </c>
      <c r="G7778" s="151" t="s">
        <v>111</v>
      </c>
      <c r="H7778" s="151" t="s">
        <v>111</v>
      </c>
      <c r="I7778" s="152" t="s">
        <v>112</v>
      </c>
    </row>
    <row r="7779" customFormat="false" ht="12.75" hidden="false" customHeight="false" outlineLevel="0" collapsed="false">
      <c r="A7779" s="0" t="s">
        <v>60</v>
      </c>
      <c r="B7779" s="0" t="s">
        <v>110</v>
      </c>
      <c r="C7779" s="0" t="s">
        <v>108</v>
      </c>
      <c r="D7779" s="116" t="n">
        <v>45352</v>
      </c>
      <c r="E7779" s="0" t="n">
        <v>0.655</v>
      </c>
      <c r="F7779" s="0" t="n">
        <v>3133102</v>
      </c>
      <c r="G7779" s="151" t="s">
        <v>111</v>
      </c>
      <c r="H7779" s="151" t="s">
        <v>111</v>
      </c>
      <c r="I7779" s="152" t="s">
        <v>112</v>
      </c>
    </row>
    <row r="7780" customFormat="false" ht="12.75" hidden="false" customHeight="false" outlineLevel="0" collapsed="false">
      <c r="A7780" s="0" t="s">
        <v>60</v>
      </c>
      <c r="B7780" s="0" t="s">
        <v>113</v>
      </c>
      <c r="C7780" s="0" t="s">
        <v>108</v>
      </c>
      <c r="D7780" s="116" t="n">
        <v>45352</v>
      </c>
      <c r="E7780" s="0" t="n">
        <v>0.15</v>
      </c>
      <c r="F7780" s="0" t="n">
        <v>3133103</v>
      </c>
      <c r="G7780" s="151" t="s">
        <v>111</v>
      </c>
      <c r="H7780" s="151" t="s">
        <v>111</v>
      </c>
      <c r="I7780" s="152" t="s">
        <v>112</v>
      </c>
    </row>
    <row r="7781" customFormat="false" ht="12.75" hidden="false" customHeight="false" outlineLevel="0" collapsed="false">
      <c r="A7781" s="0" t="s">
        <v>61</v>
      </c>
      <c r="B7781" s="0" t="s">
        <v>110</v>
      </c>
      <c r="C7781" s="0" t="s">
        <v>108</v>
      </c>
      <c r="D7781" s="116" t="n">
        <v>45352</v>
      </c>
      <c r="E7781" s="0" t="n">
        <v>0.655</v>
      </c>
      <c r="F7781" s="0" t="n">
        <v>3133104</v>
      </c>
      <c r="G7781" s="151" t="s">
        <v>111</v>
      </c>
      <c r="H7781" s="151" t="s">
        <v>111</v>
      </c>
      <c r="I7781" s="152" t="s">
        <v>112</v>
      </c>
    </row>
    <row r="7782" customFormat="false" ht="12.75" hidden="false" customHeight="false" outlineLevel="0" collapsed="false">
      <c r="A7782" s="0" t="s">
        <v>61</v>
      </c>
      <c r="B7782" s="0" t="s">
        <v>113</v>
      </c>
      <c r="C7782" s="0" t="s">
        <v>108</v>
      </c>
      <c r="D7782" s="116" t="n">
        <v>45352</v>
      </c>
      <c r="E7782" s="0" t="n">
        <v>0.05</v>
      </c>
      <c r="F7782" s="0" t="n">
        <v>3133105</v>
      </c>
      <c r="G7782" s="151" t="s">
        <v>111</v>
      </c>
      <c r="H7782" s="151" t="s">
        <v>111</v>
      </c>
      <c r="I7782" s="152" t="s">
        <v>112</v>
      </c>
    </row>
    <row r="7783" customFormat="false" ht="12.75" hidden="false" customHeight="false" outlineLevel="0" collapsed="false">
      <c r="A7783" s="0" t="s">
        <v>62</v>
      </c>
      <c r="B7783" s="0" t="s">
        <v>110</v>
      </c>
      <c r="C7783" s="0" t="s">
        <v>108</v>
      </c>
      <c r="D7783" s="116" t="n">
        <v>45352</v>
      </c>
      <c r="E7783" s="0" t="n">
        <v>0.655</v>
      </c>
      <c r="F7783" s="0" t="n">
        <v>3133106</v>
      </c>
      <c r="G7783" s="151" t="s">
        <v>111</v>
      </c>
      <c r="H7783" s="151" t="s">
        <v>111</v>
      </c>
      <c r="I7783" s="152" t="s">
        <v>112</v>
      </c>
    </row>
    <row r="7784" customFormat="false" ht="12.75" hidden="false" customHeight="false" outlineLevel="0" collapsed="false">
      <c r="A7784" s="0" t="s">
        <v>62</v>
      </c>
      <c r="B7784" s="0" t="s">
        <v>113</v>
      </c>
      <c r="C7784" s="0" t="s">
        <v>108</v>
      </c>
      <c r="D7784" s="116" t="n">
        <v>45352</v>
      </c>
      <c r="E7784" s="0" t="n">
        <v>0.15</v>
      </c>
      <c r="F7784" s="0" t="n">
        <v>3133107</v>
      </c>
      <c r="G7784" s="151" t="s">
        <v>111</v>
      </c>
      <c r="H7784" s="151" t="s">
        <v>111</v>
      </c>
      <c r="I7784" s="152" t="s">
        <v>112</v>
      </c>
    </row>
    <row r="7785" customFormat="false" ht="12.75" hidden="false" customHeight="false" outlineLevel="0" collapsed="false">
      <c r="A7785" s="0" t="s">
        <v>49</v>
      </c>
      <c r="B7785" s="0" t="s">
        <v>110</v>
      </c>
      <c r="C7785" s="0" t="s">
        <v>108</v>
      </c>
      <c r="D7785" s="116" t="n">
        <v>45352</v>
      </c>
      <c r="E7785" s="0" t="n">
        <v>0.54</v>
      </c>
      <c r="F7785" s="0" t="n">
        <v>3133108</v>
      </c>
      <c r="G7785" s="151" t="s">
        <v>111</v>
      </c>
      <c r="H7785" s="151" t="s">
        <v>111</v>
      </c>
      <c r="I7785" s="152" t="s">
        <v>112</v>
      </c>
    </row>
    <row r="7786" customFormat="false" ht="12.75" hidden="false" customHeight="false" outlineLevel="0" collapsed="false">
      <c r="A7786" s="0" t="s">
        <v>49</v>
      </c>
      <c r="B7786" s="0" t="s">
        <v>113</v>
      </c>
      <c r="C7786" s="0" t="s">
        <v>108</v>
      </c>
      <c r="D7786" s="116" t="n">
        <v>45352</v>
      </c>
      <c r="E7786" s="0" t="n">
        <v>0.05</v>
      </c>
      <c r="F7786" s="0" t="n">
        <v>3133109</v>
      </c>
      <c r="G7786" s="151" t="s">
        <v>111</v>
      </c>
      <c r="H7786" s="151" t="s">
        <v>111</v>
      </c>
      <c r="I7786" s="152" t="s">
        <v>112</v>
      </c>
    </row>
    <row r="7787" customFormat="false" ht="12.75" hidden="false" customHeight="false" outlineLevel="0" collapsed="false">
      <c r="A7787" s="0" t="s">
        <v>50</v>
      </c>
      <c r="B7787" s="0" t="s">
        <v>110</v>
      </c>
      <c r="C7787" s="0" t="s">
        <v>108</v>
      </c>
      <c r="D7787" s="116" t="n">
        <v>45352</v>
      </c>
      <c r="E7787" s="0" t="n">
        <v>0.69</v>
      </c>
      <c r="F7787" s="0" t="n">
        <v>3133110</v>
      </c>
      <c r="G7787" s="151" t="s">
        <v>111</v>
      </c>
      <c r="H7787" s="151" t="s">
        <v>111</v>
      </c>
      <c r="I7787" s="152" t="s">
        <v>112</v>
      </c>
    </row>
    <row r="7788" customFormat="false" ht="12.75" hidden="false" customHeight="false" outlineLevel="0" collapsed="false">
      <c r="A7788" s="0" t="s">
        <v>50</v>
      </c>
      <c r="B7788" s="0" t="s">
        <v>113</v>
      </c>
      <c r="C7788" s="0" t="s">
        <v>108</v>
      </c>
      <c r="D7788" s="116" t="n">
        <v>45352</v>
      </c>
      <c r="E7788" s="0" t="n">
        <v>-0.17</v>
      </c>
      <c r="F7788" s="0" t="n">
        <v>3133111</v>
      </c>
      <c r="G7788" s="151" t="s">
        <v>111</v>
      </c>
      <c r="H7788" s="151" t="s">
        <v>111</v>
      </c>
      <c r="I7788" s="152" t="s">
        <v>112</v>
      </c>
    </row>
    <row r="7789" customFormat="false" ht="12.75" hidden="false" customHeight="false" outlineLevel="0" collapsed="false">
      <c r="A7789" s="0" t="s">
        <v>51</v>
      </c>
      <c r="B7789" s="0" t="s">
        <v>110</v>
      </c>
      <c r="C7789" s="0" t="s">
        <v>108</v>
      </c>
      <c r="D7789" s="116" t="n">
        <v>45352</v>
      </c>
      <c r="E7789" s="0" t="n">
        <v>0.69</v>
      </c>
      <c r="F7789" s="0" t="n">
        <v>3133112</v>
      </c>
      <c r="G7789" s="151" t="s">
        <v>111</v>
      </c>
      <c r="H7789" s="151" t="s">
        <v>111</v>
      </c>
      <c r="I7789" s="152" t="s">
        <v>112</v>
      </c>
    </row>
    <row r="7790" customFormat="false" ht="12.75" hidden="false" customHeight="false" outlineLevel="0" collapsed="false">
      <c r="A7790" s="0" t="s">
        <v>51</v>
      </c>
      <c r="B7790" s="0" t="s">
        <v>113</v>
      </c>
      <c r="C7790" s="0" t="s">
        <v>108</v>
      </c>
      <c r="D7790" s="116" t="n">
        <v>45352</v>
      </c>
      <c r="E7790" s="0" t="n">
        <v>0.1</v>
      </c>
      <c r="F7790" s="0" t="n">
        <v>3133113</v>
      </c>
      <c r="G7790" s="151" t="s">
        <v>111</v>
      </c>
      <c r="H7790" s="151" t="s">
        <v>111</v>
      </c>
      <c r="I7790" s="152" t="s">
        <v>112</v>
      </c>
    </row>
    <row r="7791" customFormat="false" ht="12.75" hidden="false" customHeight="false" outlineLevel="0" collapsed="false">
      <c r="A7791" s="0" t="s">
        <v>52</v>
      </c>
      <c r="B7791" s="0" t="s">
        <v>110</v>
      </c>
      <c r="C7791" s="0" t="s">
        <v>108</v>
      </c>
      <c r="D7791" s="116" t="n">
        <v>45352</v>
      </c>
      <c r="E7791" s="0" t="n">
        <v>0.69</v>
      </c>
      <c r="F7791" s="0" t="n">
        <v>3133114</v>
      </c>
      <c r="G7791" s="151" t="s">
        <v>111</v>
      </c>
      <c r="H7791" s="151" t="s">
        <v>111</v>
      </c>
      <c r="I7791" s="152" t="s">
        <v>112</v>
      </c>
    </row>
    <row r="7792" customFormat="false" ht="12.75" hidden="false" customHeight="false" outlineLevel="0" collapsed="false">
      <c r="A7792" s="0" t="s">
        <v>52</v>
      </c>
      <c r="B7792" s="0" t="s">
        <v>113</v>
      </c>
      <c r="C7792" s="0" t="s">
        <v>108</v>
      </c>
      <c r="D7792" s="116" t="n">
        <v>45352</v>
      </c>
      <c r="E7792" s="0" t="n">
        <v>-0.05</v>
      </c>
      <c r="F7792" s="0" t="n">
        <v>3133115</v>
      </c>
      <c r="G7792" s="151" t="s">
        <v>111</v>
      </c>
      <c r="H7792" s="151" t="s">
        <v>111</v>
      </c>
      <c r="I7792" s="152" t="s">
        <v>112</v>
      </c>
    </row>
    <row r="7793" customFormat="false" ht="12.75" hidden="false" customHeight="false" outlineLevel="0" collapsed="false">
      <c r="A7793" s="0" t="s">
        <v>17</v>
      </c>
      <c r="B7793" s="0" t="s">
        <v>110</v>
      </c>
      <c r="C7793" s="0" t="s">
        <v>108</v>
      </c>
      <c r="D7793" s="116" t="n">
        <v>45352</v>
      </c>
      <c r="E7793" s="0" t="n">
        <v>0</v>
      </c>
      <c r="F7793" s="0" t="n">
        <v>3133116</v>
      </c>
      <c r="G7793" s="151" t="s">
        <v>111</v>
      </c>
      <c r="H7793" s="151" t="s">
        <v>111</v>
      </c>
      <c r="I7793" s="152" t="s">
        <v>112</v>
      </c>
    </row>
    <row r="7794" customFormat="false" ht="12.75" hidden="false" customHeight="false" outlineLevel="0" collapsed="false">
      <c r="A7794" s="0" t="s">
        <v>17</v>
      </c>
      <c r="B7794" s="0" t="s">
        <v>113</v>
      </c>
      <c r="C7794" s="0" t="s">
        <v>108</v>
      </c>
      <c r="D7794" s="116" t="n">
        <v>45352</v>
      </c>
      <c r="E7794" s="0" t="n">
        <v>0</v>
      </c>
      <c r="F7794" s="0" t="n">
        <v>3133117</v>
      </c>
      <c r="G7794" s="151" t="s">
        <v>111</v>
      </c>
      <c r="H7794" s="151" t="s">
        <v>111</v>
      </c>
      <c r="I7794" s="152" t="s">
        <v>112</v>
      </c>
    </row>
    <row r="7795" customFormat="false" ht="12.75" hidden="false" customHeight="false" outlineLevel="0" collapsed="false">
      <c r="A7795" s="0" t="s">
        <v>18</v>
      </c>
      <c r="B7795" s="0" t="s">
        <v>110</v>
      </c>
      <c r="C7795" s="0" t="s">
        <v>108</v>
      </c>
      <c r="D7795" s="116" t="n">
        <v>45352</v>
      </c>
      <c r="E7795" s="0" t="n">
        <v>0</v>
      </c>
      <c r="F7795" s="0" t="n">
        <v>3133118</v>
      </c>
      <c r="G7795" s="151" t="s">
        <v>111</v>
      </c>
      <c r="H7795" s="151" t="s">
        <v>111</v>
      </c>
      <c r="I7795" s="152" t="s">
        <v>112</v>
      </c>
    </row>
    <row r="7796" customFormat="false" ht="12.75" hidden="false" customHeight="false" outlineLevel="0" collapsed="false">
      <c r="A7796" s="0" t="s">
        <v>18</v>
      </c>
      <c r="B7796" s="0" t="s">
        <v>113</v>
      </c>
      <c r="C7796" s="0" t="s">
        <v>108</v>
      </c>
      <c r="D7796" s="116" t="n">
        <v>45352</v>
      </c>
      <c r="E7796" s="0" t="n">
        <v>0</v>
      </c>
      <c r="F7796" s="0" t="n">
        <v>3133119</v>
      </c>
      <c r="G7796" s="151" t="s">
        <v>111</v>
      </c>
      <c r="H7796" s="151" t="s">
        <v>111</v>
      </c>
      <c r="I7796" s="152" t="s">
        <v>112</v>
      </c>
    </row>
    <row r="7797" customFormat="false" ht="12.75" hidden="false" customHeight="false" outlineLevel="0" collapsed="false">
      <c r="A7797" s="0" t="s">
        <v>19</v>
      </c>
      <c r="B7797" s="0" t="s">
        <v>110</v>
      </c>
      <c r="C7797" s="0" t="s">
        <v>108</v>
      </c>
      <c r="D7797" s="116" t="n">
        <v>45352</v>
      </c>
      <c r="E7797" s="0" t="n">
        <v>0</v>
      </c>
      <c r="F7797" s="0" t="n">
        <v>3133120</v>
      </c>
      <c r="G7797" s="151" t="s">
        <v>111</v>
      </c>
      <c r="H7797" s="151" t="s">
        <v>111</v>
      </c>
      <c r="I7797" s="152" t="s">
        <v>112</v>
      </c>
    </row>
    <row r="7798" customFormat="false" ht="12.75" hidden="false" customHeight="false" outlineLevel="0" collapsed="false">
      <c r="A7798" s="0" t="s">
        <v>19</v>
      </c>
      <c r="B7798" s="0" t="s">
        <v>113</v>
      </c>
      <c r="C7798" s="0" t="s">
        <v>108</v>
      </c>
      <c r="D7798" s="116" t="n">
        <v>45352</v>
      </c>
      <c r="E7798" s="0" t="n">
        <v>0</v>
      </c>
      <c r="F7798" s="0" t="n">
        <v>3133121</v>
      </c>
      <c r="G7798" s="151" t="s">
        <v>111</v>
      </c>
      <c r="H7798" s="151" t="s">
        <v>111</v>
      </c>
      <c r="I7798" s="152" t="s">
        <v>112</v>
      </c>
    </row>
    <row r="7799" customFormat="false" ht="12.75" hidden="false" customHeight="false" outlineLevel="0" collapsed="false">
      <c r="A7799" s="0" t="s">
        <v>21</v>
      </c>
      <c r="B7799" s="0" t="s">
        <v>110</v>
      </c>
      <c r="C7799" s="0" t="s">
        <v>108</v>
      </c>
      <c r="D7799" s="116" t="n">
        <v>45352</v>
      </c>
      <c r="E7799" s="0" t="n">
        <v>0</v>
      </c>
      <c r="F7799" s="0" t="n">
        <v>3133122</v>
      </c>
      <c r="G7799" s="151" t="s">
        <v>111</v>
      </c>
      <c r="H7799" s="151" t="s">
        <v>111</v>
      </c>
      <c r="I7799" s="152" t="s">
        <v>112</v>
      </c>
    </row>
    <row r="7800" customFormat="false" ht="12.75" hidden="false" customHeight="false" outlineLevel="0" collapsed="false">
      <c r="A7800" s="0" t="s">
        <v>21</v>
      </c>
      <c r="B7800" s="0" t="s">
        <v>113</v>
      </c>
      <c r="C7800" s="0" t="s">
        <v>108</v>
      </c>
      <c r="D7800" s="116" t="n">
        <v>45352</v>
      </c>
      <c r="E7800" s="0" t="n">
        <v>0</v>
      </c>
      <c r="F7800" s="0" t="n">
        <v>3133123</v>
      </c>
      <c r="G7800" s="151" t="s">
        <v>111</v>
      </c>
      <c r="H7800" s="151" t="s">
        <v>111</v>
      </c>
      <c r="I7800" s="152" t="s">
        <v>112</v>
      </c>
    </row>
    <row r="7801" customFormat="false" ht="12.75" hidden="false" customHeight="false" outlineLevel="0" collapsed="false">
      <c r="A7801" s="0" t="s">
        <v>73</v>
      </c>
      <c r="B7801" s="0" t="s">
        <v>80</v>
      </c>
      <c r="C7801" s="0" t="s">
        <v>108</v>
      </c>
      <c r="D7801" s="116" t="n">
        <v>45352</v>
      </c>
      <c r="E7801" s="0" t="n">
        <v>0.05</v>
      </c>
      <c r="F7801" s="0" t="n">
        <v>3133124</v>
      </c>
      <c r="G7801" s="151" t="s">
        <v>111</v>
      </c>
      <c r="H7801" s="151" t="s">
        <v>111</v>
      </c>
      <c r="I7801" s="152" t="s">
        <v>112</v>
      </c>
    </row>
    <row r="7802" customFormat="false" ht="12.75" hidden="false" customHeight="false" outlineLevel="0" collapsed="false">
      <c r="A7802" s="0" t="s">
        <v>74</v>
      </c>
      <c r="B7802" s="0" t="s">
        <v>80</v>
      </c>
      <c r="C7802" s="0" t="s">
        <v>108</v>
      </c>
      <c r="D7802" s="116" t="n">
        <v>45352</v>
      </c>
      <c r="E7802" s="0" t="n">
        <v>0.1</v>
      </c>
      <c r="F7802" s="0" t="n">
        <v>3133125</v>
      </c>
      <c r="G7802" s="151" t="s">
        <v>111</v>
      </c>
      <c r="H7802" s="151" t="s">
        <v>111</v>
      </c>
      <c r="I7802" s="152" t="s">
        <v>112</v>
      </c>
    </row>
    <row r="7803" customFormat="false" ht="12.75" hidden="false" customHeight="false" outlineLevel="0" collapsed="false">
      <c r="A7803" s="0" t="s">
        <v>75</v>
      </c>
      <c r="B7803" s="0" t="s">
        <v>80</v>
      </c>
      <c r="C7803" s="0" t="s">
        <v>108</v>
      </c>
      <c r="D7803" s="116" t="n">
        <v>45352</v>
      </c>
      <c r="E7803" s="0" t="n">
        <v>-0.05</v>
      </c>
      <c r="F7803" s="0" t="n">
        <v>3133126</v>
      </c>
      <c r="G7803" s="151" t="s">
        <v>111</v>
      </c>
      <c r="H7803" s="151" t="s">
        <v>111</v>
      </c>
      <c r="I7803" s="152" t="s">
        <v>112</v>
      </c>
    </row>
    <row r="7804" customFormat="false" ht="12.75" hidden="false" customHeight="false" outlineLevel="0" collapsed="false">
      <c r="A7804" s="0" t="s">
        <v>76</v>
      </c>
      <c r="B7804" s="0" t="s">
        <v>80</v>
      </c>
      <c r="C7804" s="0" t="s">
        <v>108</v>
      </c>
      <c r="D7804" s="116" t="n">
        <v>45352</v>
      </c>
      <c r="E7804" s="0" t="n">
        <v>0.1</v>
      </c>
      <c r="F7804" s="0" t="n">
        <v>3133127</v>
      </c>
      <c r="G7804" s="151" t="s">
        <v>111</v>
      </c>
      <c r="H7804" s="151" t="s">
        <v>111</v>
      </c>
      <c r="I7804" s="152" t="s">
        <v>112</v>
      </c>
    </row>
    <row r="7805" customFormat="false" ht="12.75" hidden="false" customHeight="false" outlineLevel="0" collapsed="false">
      <c r="A7805" s="0" t="s">
        <v>72</v>
      </c>
      <c r="B7805" s="0" t="s">
        <v>80</v>
      </c>
      <c r="C7805" s="0" t="s">
        <v>108</v>
      </c>
      <c r="D7805" s="116" t="n">
        <v>45352</v>
      </c>
      <c r="E7805" s="158" t="n">
        <v>45383</v>
      </c>
      <c r="F7805" s="0" t="n">
        <v>2756547</v>
      </c>
      <c r="G7805" s="151" t="s">
        <v>111</v>
      </c>
      <c r="H7805" s="151" t="s">
        <v>111</v>
      </c>
      <c r="I7805" s="152" t="s">
        <v>109</v>
      </c>
    </row>
    <row r="7806" customFormat="false" ht="12.75" hidden="false" customHeight="false" outlineLevel="0" collapsed="false">
      <c r="A7806" s="0" t="s">
        <v>59</v>
      </c>
      <c r="B7806" s="0" t="s">
        <v>110</v>
      </c>
      <c r="C7806" s="0" t="s">
        <v>108</v>
      </c>
      <c r="D7806" s="116" t="n">
        <v>45383</v>
      </c>
      <c r="E7806" s="0" t="n">
        <v>0.435</v>
      </c>
      <c r="F7806" s="0" t="n">
        <v>3133100</v>
      </c>
      <c r="G7806" s="151" t="s">
        <v>111</v>
      </c>
      <c r="H7806" s="151" t="s">
        <v>111</v>
      </c>
      <c r="I7806" s="152" t="s">
        <v>112</v>
      </c>
    </row>
    <row r="7807" customFormat="false" ht="12.75" hidden="false" customHeight="false" outlineLevel="0" collapsed="false">
      <c r="A7807" s="0" t="s">
        <v>59</v>
      </c>
      <c r="B7807" s="0" t="s">
        <v>113</v>
      </c>
      <c r="C7807" s="0" t="s">
        <v>108</v>
      </c>
      <c r="D7807" s="116" t="n">
        <v>45383</v>
      </c>
      <c r="E7807" s="0" t="n">
        <v>0.02</v>
      </c>
      <c r="F7807" s="0" t="n">
        <v>3133101</v>
      </c>
      <c r="G7807" s="151" t="s">
        <v>111</v>
      </c>
      <c r="H7807" s="151" t="s">
        <v>111</v>
      </c>
      <c r="I7807" s="152" t="s">
        <v>112</v>
      </c>
    </row>
    <row r="7808" customFormat="false" ht="12.75" hidden="false" customHeight="false" outlineLevel="0" collapsed="false">
      <c r="A7808" s="0" t="s">
        <v>60</v>
      </c>
      <c r="B7808" s="0" t="s">
        <v>110</v>
      </c>
      <c r="C7808" s="0" t="s">
        <v>108</v>
      </c>
      <c r="D7808" s="116" t="n">
        <v>45383</v>
      </c>
      <c r="E7808" s="0" t="n">
        <v>0.435</v>
      </c>
      <c r="F7808" s="0" t="n">
        <v>3133102</v>
      </c>
      <c r="G7808" s="151" t="s">
        <v>111</v>
      </c>
      <c r="H7808" s="151" t="s">
        <v>111</v>
      </c>
      <c r="I7808" s="152" t="s">
        <v>112</v>
      </c>
    </row>
    <row r="7809" customFormat="false" ht="12.75" hidden="false" customHeight="false" outlineLevel="0" collapsed="false">
      <c r="A7809" s="0" t="s">
        <v>60</v>
      </c>
      <c r="B7809" s="0" t="s">
        <v>113</v>
      </c>
      <c r="C7809" s="0" t="s">
        <v>108</v>
      </c>
      <c r="D7809" s="116" t="n">
        <v>45383</v>
      </c>
      <c r="E7809" s="0" t="n">
        <v>0.05</v>
      </c>
      <c r="F7809" s="0" t="n">
        <v>3133103</v>
      </c>
      <c r="G7809" s="151" t="s">
        <v>111</v>
      </c>
      <c r="H7809" s="151" t="s">
        <v>111</v>
      </c>
      <c r="I7809" s="152" t="s">
        <v>112</v>
      </c>
    </row>
    <row r="7810" customFormat="false" ht="12.75" hidden="false" customHeight="false" outlineLevel="0" collapsed="false">
      <c r="A7810" s="0" t="s">
        <v>61</v>
      </c>
      <c r="B7810" s="0" t="s">
        <v>110</v>
      </c>
      <c r="C7810" s="0" t="s">
        <v>108</v>
      </c>
      <c r="D7810" s="116" t="n">
        <v>45383</v>
      </c>
      <c r="E7810" s="0" t="n">
        <v>0.435</v>
      </c>
      <c r="F7810" s="0" t="n">
        <v>3133104</v>
      </c>
      <c r="G7810" s="151" t="s">
        <v>111</v>
      </c>
      <c r="H7810" s="151" t="s">
        <v>111</v>
      </c>
      <c r="I7810" s="152" t="s">
        <v>112</v>
      </c>
    </row>
    <row r="7811" customFormat="false" ht="12.75" hidden="false" customHeight="false" outlineLevel="0" collapsed="false">
      <c r="A7811" s="0" t="s">
        <v>61</v>
      </c>
      <c r="B7811" s="0" t="s">
        <v>113</v>
      </c>
      <c r="C7811" s="0" t="s">
        <v>108</v>
      </c>
      <c r="D7811" s="116" t="n">
        <v>45383</v>
      </c>
      <c r="E7811" s="0" t="n">
        <v>0.02</v>
      </c>
      <c r="F7811" s="0" t="n">
        <v>3133105</v>
      </c>
      <c r="G7811" s="151" t="s">
        <v>111</v>
      </c>
      <c r="H7811" s="151" t="s">
        <v>111</v>
      </c>
      <c r="I7811" s="152" t="s">
        <v>112</v>
      </c>
    </row>
    <row r="7812" customFormat="false" ht="12.75" hidden="false" customHeight="false" outlineLevel="0" collapsed="false">
      <c r="A7812" s="0" t="s">
        <v>62</v>
      </c>
      <c r="B7812" s="0" t="s">
        <v>110</v>
      </c>
      <c r="C7812" s="0" t="s">
        <v>108</v>
      </c>
      <c r="D7812" s="116" t="n">
        <v>45383</v>
      </c>
      <c r="E7812" s="0" t="n">
        <v>0.435</v>
      </c>
      <c r="F7812" s="0" t="n">
        <v>3133106</v>
      </c>
      <c r="G7812" s="151" t="s">
        <v>111</v>
      </c>
      <c r="H7812" s="151" t="s">
        <v>111</v>
      </c>
      <c r="I7812" s="152" t="s">
        <v>112</v>
      </c>
    </row>
    <row r="7813" customFormat="false" ht="12.75" hidden="false" customHeight="false" outlineLevel="0" collapsed="false">
      <c r="A7813" s="0" t="s">
        <v>62</v>
      </c>
      <c r="B7813" s="0" t="s">
        <v>113</v>
      </c>
      <c r="C7813" s="0" t="s">
        <v>108</v>
      </c>
      <c r="D7813" s="116" t="n">
        <v>45383</v>
      </c>
      <c r="E7813" s="0" t="n">
        <v>0.05</v>
      </c>
      <c r="F7813" s="0" t="n">
        <v>3133107</v>
      </c>
      <c r="G7813" s="151" t="s">
        <v>111</v>
      </c>
      <c r="H7813" s="151" t="s">
        <v>111</v>
      </c>
      <c r="I7813" s="152" t="s">
        <v>112</v>
      </c>
    </row>
    <row r="7814" customFormat="false" ht="12.75" hidden="false" customHeight="false" outlineLevel="0" collapsed="false">
      <c r="A7814" s="0" t="s">
        <v>49</v>
      </c>
      <c r="B7814" s="0" t="s">
        <v>110</v>
      </c>
      <c r="C7814" s="0" t="s">
        <v>108</v>
      </c>
      <c r="D7814" s="116" t="n">
        <v>45383</v>
      </c>
      <c r="E7814" s="0" t="n">
        <v>0.36</v>
      </c>
      <c r="F7814" s="0" t="n">
        <v>3133108</v>
      </c>
      <c r="G7814" s="151" t="s">
        <v>111</v>
      </c>
      <c r="H7814" s="151" t="s">
        <v>111</v>
      </c>
      <c r="I7814" s="152" t="s">
        <v>112</v>
      </c>
    </row>
    <row r="7815" customFormat="false" ht="12.75" hidden="false" customHeight="false" outlineLevel="0" collapsed="false">
      <c r="A7815" s="0" t="s">
        <v>49</v>
      </c>
      <c r="B7815" s="0" t="s">
        <v>113</v>
      </c>
      <c r="C7815" s="0" t="s">
        <v>108</v>
      </c>
      <c r="D7815" s="116" t="n">
        <v>45383</v>
      </c>
      <c r="E7815" s="0" t="n">
        <v>0.005</v>
      </c>
      <c r="F7815" s="0" t="n">
        <v>3133109</v>
      </c>
      <c r="G7815" s="151" t="s">
        <v>111</v>
      </c>
      <c r="H7815" s="151" t="s">
        <v>111</v>
      </c>
      <c r="I7815" s="152" t="s">
        <v>112</v>
      </c>
    </row>
    <row r="7816" customFormat="false" ht="12.75" hidden="false" customHeight="false" outlineLevel="0" collapsed="false">
      <c r="A7816" s="0" t="s">
        <v>50</v>
      </c>
      <c r="B7816" s="0" t="s">
        <v>110</v>
      </c>
      <c r="C7816" s="0" t="s">
        <v>108</v>
      </c>
      <c r="D7816" s="116" t="n">
        <v>45383</v>
      </c>
      <c r="E7816" s="0" t="n">
        <v>0.38</v>
      </c>
      <c r="F7816" s="0" t="n">
        <v>3133110</v>
      </c>
      <c r="G7816" s="151" t="s">
        <v>111</v>
      </c>
      <c r="H7816" s="151" t="s">
        <v>111</v>
      </c>
      <c r="I7816" s="152" t="s">
        <v>112</v>
      </c>
    </row>
    <row r="7817" customFormat="false" ht="12.75" hidden="false" customHeight="false" outlineLevel="0" collapsed="false">
      <c r="A7817" s="0" t="s">
        <v>50</v>
      </c>
      <c r="B7817" s="0" t="s">
        <v>113</v>
      </c>
      <c r="C7817" s="0" t="s">
        <v>108</v>
      </c>
      <c r="D7817" s="116" t="n">
        <v>45383</v>
      </c>
      <c r="E7817" s="0" t="n">
        <v>-0.085</v>
      </c>
      <c r="F7817" s="0" t="n">
        <v>3133111</v>
      </c>
      <c r="G7817" s="151" t="s">
        <v>111</v>
      </c>
      <c r="H7817" s="151" t="s">
        <v>111</v>
      </c>
      <c r="I7817" s="152" t="s">
        <v>112</v>
      </c>
    </row>
    <row r="7818" customFormat="false" ht="12.75" hidden="false" customHeight="false" outlineLevel="0" collapsed="false">
      <c r="A7818" s="0" t="s">
        <v>51</v>
      </c>
      <c r="B7818" s="0" t="s">
        <v>110</v>
      </c>
      <c r="C7818" s="0" t="s">
        <v>108</v>
      </c>
      <c r="D7818" s="116" t="n">
        <v>45383</v>
      </c>
      <c r="E7818" s="0" t="n">
        <v>0.38</v>
      </c>
      <c r="F7818" s="0" t="n">
        <v>3133112</v>
      </c>
      <c r="G7818" s="151" t="s">
        <v>111</v>
      </c>
      <c r="H7818" s="151" t="s">
        <v>111</v>
      </c>
      <c r="I7818" s="152" t="s">
        <v>112</v>
      </c>
    </row>
    <row r="7819" customFormat="false" ht="12.75" hidden="false" customHeight="false" outlineLevel="0" collapsed="false">
      <c r="A7819" s="0" t="s">
        <v>51</v>
      </c>
      <c r="B7819" s="0" t="s">
        <v>113</v>
      </c>
      <c r="C7819" s="0" t="s">
        <v>108</v>
      </c>
      <c r="D7819" s="116" t="n">
        <v>45383</v>
      </c>
      <c r="E7819" s="0" t="n">
        <v>0.02</v>
      </c>
      <c r="F7819" s="0" t="n">
        <v>3133113</v>
      </c>
      <c r="G7819" s="151" t="s">
        <v>111</v>
      </c>
      <c r="H7819" s="151" t="s">
        <v>111</v>
      </c>
      <c r="I7819" s="152" t="s">
        <v>112</v>
      </c>
    </row>
    <row r="7820" customFormat="false" ht="12.75" hidden="false" customHeight="false" outlineLevel="0" collapsed="false">
      <c r="A7820" s="0" t="s">
        <v>52</v>
      </c>
      <c r="B7820" s="0" t="s">
        <v>110</v>
      </c>
      <c r="C7820" s="0" t="s">
        <v>108</v>
      </c>
      <c r="D7820" s="116" t="n">
        <v>45383</v>
      </c>
      <c r="E7820" s="0" t="n">
        <v>0.38</v>
      </c>
      <c r="F7820" s="0" t="n">
        <v>3133114</v>
      </c>
      <c r="G7820" s="151" t="s">
        <v>111</v>
      </c>
      <c r="H7820" s="151" t="s">
        <v>111</v>
      </c>
      <c r="I7820" s="152" t="s">
        <v>112</v>
      </c>
    </row>
    <row r="7821" customFormat="false" ht="12.75" hidden="false" customHeight="false" outlineLevel="0" collapsed="false">
      <c r="A7821" s="0" t="s">
        <v>52</v>
      </c>
      <c r="B7821" s="0" t="s">
        <v>113</v>
      </c>
      <c r="C7821" s="0" t="s">
        <v>108</v>
      </c>
      <c r="D7821" s="116" t="n">
        <v>45383</v>
      </c>
      <c r="E7821" s="0" t="n">
        <v>-0.045</v>
      </c>
      <c r="F7821" s="0" t="n">
        <v>3133115</v>
      </c>
      <c r="G7821" s="151" t="s">
        <v>111</v>
      </c>
      <c r="H7821" s="151" t="s">
        <v>111</v>
      </c>
      <c r="I7821" s="152" t="s">
        <v>112</v>
      </c>
    </row>
    <row r="7822" customFormat="false" ht="12.75" hidden="false" customHeight="false" outlineLevel="0" collapsed="false">
      <c r="A7822" s="0" t="s">
        <v>17</v>
      </c>
      <c r="B7822" s="0" t="s">
        <v>110</v>
      </c>
      <c r="C7822" s="0" t="s">
        <v>108</v>
      </c>
      <c r="D7822" s="116" t="n">
        <v>45383</v>
      </c>
      <c r="E7822" s="0" t="n">
        <v>0</v>
      </c>
      <c r="F7822" s="0" t="n">
        <v>3133116</v>
      </c>
      <c r="G7822" s="151" t="s">
        <v>111</v>
      </c>
      <c r="H7822" s="151" t="s">
        <v>111</v>
      </c>
      <c r="I7822" s="152" t="s">
        <v>112</v>
      </c>
    </row>
    <row r="7823" customFormat="false" ht="12.75" hidden="false" customHeight="false" outlineLevel="0" collapsed="false">
      <c r="A7823" s="0" t="s">
        <v>17</v>
      </c>
      <c r="B7823" s="0" t="s">
        <v>113</v>
      </c>
      <c r="C7823" s="0" t="s">
        <v>108</v>
      </c>
      <c r="D7823" s="116" t="n">
        <v>45383</v>
      </c>
      <c r="E7823" s="0" t="n">
        <v>0</v>
      </c>
      <c r="F7823" s="0" t="n">
        <v>3133117</v>
      </c>
      <c r="G7823" s="151" t="s">
        <v>111</v>
      </c>
      <c r="H7823" s="151" t="s">
        <v>111</v>
      </c>
      <c r="I7823" s="152" t="s">
        <v>112</v>
      </c>
    </row>
    <row r="7824" customFormat="false" ht="12.75" hidden="false" customHeight="false" outlineLevel="0" collapsed="false">
      <c r="A7824" s="0" t="s">
        <v>18</v>
      </c>
      <c r="B7824" s="0" t="s">
        <v>110</v>
      </c>
      <c r="C7824" s="0" t="s">
        <v>108</v>
      </c>
      <c r="D7824" s="116" t="n">
        <v>45383</v>
      </c>
      <c r="E7824" s="0" t="n">
        <v>0</v>
      </c>
      <c r="F7824" s="0" t="n">
        <v>3133118</v>
      </c>
      <c r="G7824" s="151" t="s">
        <v>111</v>
      </c>
      <c r="H7824" s="151" t="s">
        <v>111</v>
      </c>
      <c r="I7824" s="152" t="s">
        <v>112</v>
      </c>
    </row>
    <row r="7825" customFormat="false" ht="12.75" hidden="false" customHeight="false" outlineLevel="0" collapsed="false">
      <c r="A7825" s="0" t="s">
        <v>18</v>
      </c>
      <c r="B7825" s="0" t="s">
        <v>113</v>
      </c>
      <c r="C7825" s="0" t="s">
        <v>108</v>
      </c>
      <c r="D7825" s="116" t="n">
        <v>45383</v>
      </c>
      <c r="E7825" s="0" t="n">
        <v>0</v>
      </c>
      <c r="F7825" s="0" t="n">
        <v>3133119</v>
      </c>
      <c r="G7825" s="151" t="s">
        <v>111</v>
      </c>
      <c r="H7825" s="151" t="s">
        <v>111</v>
      </c>
      <c r="I7825" s="152" t="s">
        <v>112</v>
      </c>
    </row>
    <row r="7826" customFormat="false" ht="12.75" hidden="false" customHeight="false" outlineLevel="0" collapsed="false">
      <c r="A7826" s="0" t="s">
        <v>19</v>
      </c>
      <c r="B7826" s="0" t="s">
        <v>110</v>
      </c>
      <c r="C7826" s="0" t="s">
        <v>108</v>
      </c>
      <c r="D7826" s="116" t="n">
        <v>45383</v>
      </c>
      <c r="E7826" s="0" t="n">
        <v>0</v>
      </c>
      <c r="F7826" s="0" t="n">
        <v>3133120</v>
      </c>
      <c r="G7826" s="151" t="s">
        <v>111</v>
      </c>
      <c r="H7826" s="151" t="s">
        <v>111</v>
      </c>
      <c r="I7826" s="152" t="s">
        <v>112</v>
      </c>
    </row>
    <row r="7827" customFormat="false" ht="12.75" hidden="false" customHeight="false" outlineLevel="0" collapsed="false">
      <c r="A7827" s="0" t="s">
        <v>19</v>
      </c>
      <c r="B7827" s="0" t="s">
        <v>113</v>
      </c>
      <c r="C7827" s="0" t="s">
        <v>108</v>
      </c>
      <c r="D7827" s="116" t="n">
        <v>45383</v>
      </c>
      <c r="E7827" s="0" t="n">
        <v>0</v>
      </c>
      <c r="F7827" s="0" t="n">
        <v>3133121</v>
      </c>
      <c r="G7827" s="151" t="s">
        <v>111</v>
      </c>
      <c r="H7827" s="151" t="s">
        <v>111</v>
      </c>
      <c r="I7827" s="152" t="s">
        <v>112</v>
      </c>
    </row>
    <row r="7828" customFormat="false" ht="12.75" hidden="false" customHeight="false" outlineLevel="0" collapsed="false">
      <c r="A7828" s="0" t="s">
        <v>21</v>
      </c>
      <c r="B7828" s="0" t="s">
        <v>110</v>
      </c>
      <c r="C7828" s="0" t="s">
        <v>108</v>
      </c>
      <c r="D7828" s="116" t="n">
        <v>45383</v>
      </c>
      <c r="E7828" s="0" t="n">
        <v>0</v>
      </c>
      <c r="F7828" s="0" t="n">
        <v>3133122</v>
      </c>
      <c r="G7828" s="151" t="s">
        <v>111</v>
      </c>
      <c r="H7828" s="151" t="s">
        <v>111</v>
      </c>
      <c r="I7828" s="152" t="s">
        <v>112</v>
      </c>
    </row>
    <row r="7829" customFormat="false" ht="12.75" hidden="false" customHeight="false" outlineLevel="0" collapsed="false">
      <c r="A7829" s="0" t="s">
        <v>21</v>
      </c>
      <c r="B7829" s="0" t="s">
        <v>113</v>
      </c>
      <c r="C7829" s="0" t="s">
        <v>108</v>
      </c>
      <c r="D7829" s="116" t="n">
        <v>45383</v>
      </c>
      <c r="E7829" s="0" t="n">
        <v>0</v>
      </c>
      <c r="F7829" s="0" t="n">
        <v>3133123</v>
      </c>
      <c r="G7829" s="151" t="s">
        <v>111</v>
      </c>
      <c r="H7829" s="151" t="s">
        <v>111</v>
      </c>
      <c r="I7829" s="152" t="s">
        <v>112</v>
      </c>
    </row>
    <row r="7830" customFormat="false" ht="12.75" hidden="false" customHeight="false" outlineLevel="0" collapsed="false">
      <c r="A7830" s="0" t="s">
        <v>73</v>
      </c>
      <c r="B7830" s="0" t="s">
        <v>80</v>
      </c>
      <c r="C7830" s="0" t="s">
        <v>108</v>
      </c>
      <c r="D7830" s="116" t="n">
        <v>45383</v>
      </c>
      <c r="E7830" s="0" t="n">
        <v>0.005</v>
      </c>
      <c r="F7830" s="0" t="n">
        <v>3133124</v>
      </c>
      <c r="G7830" s="151" t="s">
        <v>111</v>
      </c>
      <c r="H7830" s="151" t="s">
        <v>111</v>
      </c>
      <c r="I7830" s="152" t="s">
        <v>112</v>
      </c>
    </row>
    <row r="7831" customFormat="false" ht="12.75" hidden="false" customHeight="false" outlineLevel="0" collapsed="false">
      <c r="A7831" s="0" t="s">
        <v>74</v>
      </c>
      <c r="B7831" s="0" t="s">
        <v>80</v>
      </c>
      <c r="C7831" s="0" t="s">
        <v>108</v>
      </c>
      <c r="D7831" s="116" t="n">
        <v>45383</v>
      </c>
      <c r="E7831" s="0" t="n">
        <v>0.02</v>
      </c>
      <c r="F7831" s="0" t="n">
        <v>3133125</v>
      </c>
      <c r="G7831" s="151" t="s">
        <v>111</v>
      </c>
      <c r="H7831" s="151" t="s">
        <v>111</v>
      </c>
      <c r="I7831" s="152" t="s">
        <v>112</v>
      </c>
    </row>
    <row r="7832" customFormat="false" ht="12.75" hidden="false" customHeight="false" outlineLevel="0" collapsed="false">
      <c r="A7832" s="0" t="s">
        <v>75</v>
      </c>
      <c r="B7832" s="0" t="s">
        <v>80</v>
      </c>
      <c r="C7832" s="0" t="s">
        <v>108</v>
      </c>
      <c r="D7832" s="116" t="n">
        <v>45383</v>
      </c>
      <c r="E7832" s="0" t="n">
        <v>-0.045</v>
      </c>
      <c r="F7832" s="0" t="n">
        <v>3133126</v>
      </c>
      <c r="G7832" s="151" t="s">
        <v>111</v>
      </c>
      <c r="H7832" s="151" t="s">
        <v>111</v>
      </c>
      <c r="I7832" s="152" t="s">
        <v>112</v>
      </c>
    </row>
    <row r="7833" customFormat="false" ht="12.75" hidden="false" customHeight="false" outlineLevel="0" collapsed="false">
      <c r="A7833" s="0" t="s">
        <v>76</v>
      </c>
      <c r="B7833" s="0" t="s">
        <v>80</v>
      </c>
      <c r="C7833" s="0" t="s">
        <v>108</v>
      </c>
      <c r="D7833" s="116" t="n">
        <v>45383</v>
      </c>
      <c r="E7833" s="0" t="n">
        <v>0.02</v>
      </c>
      <c r="F7833" s="0" t="n">
        <v>3133127</v>
      </c>
      <c r="G7833" s="151" t="s">
        <v>111</v>
      </c>
      <c r="H7833" s="151" t="s">
        <v>111</v>
      </c>
      <c r="I7833" s="152" t="s">
        <v>112</v>
      </c>
    </row>
    <row r="7834" customFormat="false" ht="12.75" hidden="false" customHeight="false" outlineLevel="0" collapsed="false">
      <c r="A7834" s="0" t="s">
        <v>72</v>
      </c>
      <c r="B7834" s="0" t="s">
        <v>80</v>
      </c>
      <c r="C7834" s="0" t="s">
        <v>108</v>
      </c>
      <c r="D7834" s="116" t="n">
        <v>45383</v>
      </c>
      <c r="E7834" s="158" t="n">
        <v>45413</v>
      </c>
      <c r="F7834" s="0" t="n">
        <v>2756525</v>
      </c>
      <c r="G7834" s="151" t="s">
        <v>111</v>
      </c>
      <c r="H7834" s="151" t="s">
        <v>111</v>
      </c>
      <c r="I7834" s="152" t="s">
        <v>109</v>
      </c>
    </row>
    <row r="7835" customFormat="false" ht="12.75" hidden="false" customHeight="false" outlineLevel="0" collapsed="false">
      <c r="A7835" s="0" t="s">
        <v>59</v>
      </c>
      <c r="B7835" s="0" t="s">
        <v>110</v>
      </c>
      <c r="C7835" s="0" t="s">
        <v>108</v>
      </c>
      <c r="D7835" s="116" t="n">
        <v>45413</v>
      </c>
      <c r="E7835" s="0" t="n">
        <v>0.385</v>
      </c>
      <c r="F7835" s="0" t="n">
        <v>3133100</v>
      </c>
      <c r="G7835" s="151" t="s">
        <v>111</v>
      </c>
      <c r="H7835" s="151" t="s">
        <v>111</v>
      </c>
      <c r="I7835" s="152" t="s">
        <v>112</v>
      </c>
    </row>
    <row r="7836" customFormat="false" ht="12.75" hidden="false" customHeight="false" outlineLevel="0" collapsed="false">
      <c r="A7836" s="0" t="s">
        <v>59</v>
      </c>
      <c r="B7836" s="0" t="s">
        <v>113</v>
      </c>
      <c r="C7836" s="0" t="s">
        <v>108</v>
      </c>
      <c r="D7836" s="116" t="n">
        <v>45413</v>
      </c>
      <c r="E7836" s="0" t="n">
        <v>0.02</v>
      </c>
      <c r="F7836" s="0" t="n">
        <v>3133101</v>
      </c>
      <c r="G7836" s="151" t="s">
        <v>111</v>
      </c>
      <c r="H7836" s="151" t="s">
        <v>111</v>
      </c>
      <c r="I7836" s="152" t="s">
        <v>112</v>
      </c>
    </row>
    <row r="7837" customFormat="false" ht="12.75" hidden="false" customHeight="false" outlineLevel="0" collapsed="false">
      <c r="A7837" s="0" t="s">
        <v>60</v>
      </c>
      <c r="B7837" s="0" t="s">
        <v>110</v>
      </c>
      <c r="C7837" s="0" t="s">
        <v>108</v>
      </c>
      <c r="D7837" s="116" t="n">
        <v>45413</v>
      </c>
      <c r="E7837" s="0" t="n">
        <v>0.385</v>
      </c>
      <c r="F7837" s="0" t="n">
        <v>3133102</v>
      </c>
      <c r="G7837" s="151" t="s">
        <v>111</v>
      </c>
      <c r="H7837" s="151" t="s">
        <v>111</v>
      </c>
      <c r="I7837" s="152" t="s">
        <v>112</v>
      </c>
    </row>
    <row r="7838" customFormat="false" ht="12.75" hidden="false" customHeight="false" outlineLevel="0" collapsed="false">
      <c r="A7838" s="0" t="s">
        <v>60</v>
      </c>
      <c r="B7838" s="0" t="s">
        <v>113</v>
      </c>
      <c r="C7838" s="0" t="s">
        <v>108</v>
      </c>
      <c r="D7838" s="116" t="n">
        <v>45413</v>
      </c>
      <c r="E7838" s="0" t="n">
        <v>0.05</v>
      </c>
      <c r="F7838" s="0" t="n">
        <v>3133103</v>
      </c>
      <c r="G7838" s="151" t="s">
        <v>111</v>
      </c>
      <c r="H7838" s="151" t="s">
        <v>111</v>
      </c>
      <c r="I7838" s="152" t="s">
        <v>112</v>
      </c>
    </row>
    <row r="7839" customFormat="false" ht="12.75" hidden="false" customHeight="false" outlineLevel="0" collapsed="false">
      <c r="A7839" s="0" t="s">
        <v>61</v>
      </c>
      <c r="B7839" s="0" t="s">
        <v>110</v>
      </c>
      <c r="C7839" s="0" t="s">
        <v>108</v>
      </c>
      <c r="D7839" s="116" t="n">
        <v>45413</v>
      </c>
      <c r="E7839" s="0" t="n">
        <v>0.385</v>
      </c>
      <c r="F7839" s="0" t="n">
        <v>3133104</v>
      </c>
      <c r="G7839" s="151" t="s">
        <v>111</v>
      </c>
      <c r="H7839" s="151" t="s">
        <v>111</v>
      </c>
      <c r="I7839" s="152" t="s">
        <v>112</v>
      </c>
    </row>
    <row r="7840" customFormat="false" ht="12.75" hidden="false" customHeight="false" outlineLevel="0" collapsed="false">
      <c r="A7840" s="0" t="s">
        <v>61</v>
      </c>
      <c r="B7840" s="0" t="s">
        <v>113</v>
      </c>
      <c r="C7840" s="0" t="s">
        <v>108</v>
      </c>
      <c r="D7840" s="116" t="n">
        <v>45413</v>
      </c>
      <c r="E7840" s="0" t="n">
        <v>0.02</v>
      </c>
      <c r="F7840" s="0" t="n">
        <v>3133105</v>
      </c>
      <c r="G7840" s="151" t="s">
        <v>111</v>
      </c>
      <c r="H7840" s="151" t="s">
        <v>111</v>
      </c>
      <c r="I7840" s="152" t="s">
        <v>112</v>
      </c>
    </row>
    <row r="7841" customFormat="false" ht="12.75" hidden="false" customHeight="false" outlineLevel="0" collapsed="false">
      <c r="A7841" s="0" t="s">
        <v>62</v>
      </c>
      <c r="B7841" s="0" t="s">
        <v>110</v>
      </c>
      <c r="C7841" s="0" t="s">
        <v>108</v>
      </c>
      <c r="D7841" s="116" t="n">
        <v>45413</v>
      </c>
      <c r="E7841" s="0" t="n">
        <v>0.385</v>
      </c>
      <c r="F7841" s="0" t="n">
        <v>3133106</v>
      </c>
      <c r="G7841" s="151" t="s">
        <v>111</v>
      </c>
      <c r="H7841" s="151" t="s">
        <v>111</v>
      </c>
      <c r="I7841" s="152" t="s">
        <v>112</v>
      </c>
    </row>
    <row r="7842" customFormat="false" ht="12.75" hidden="false" customHeight="false" outlineLevel="0" collapsed="false">
      <c r="A7842" s="0" t="s">
        <v>62</v>
      </c>
      <c r="B7842" s="0" t="s">
        <v>113</v>
      </c>
      <c r="C7842" s="0" t="s">
        <v>108</v>
      </c>
      <c r="D7842" s="116" t="n">
        <v>45413</v>
      </c>
      <c r="E7842" s="0" t="n">
        <v>0.05</v>
      </c>
      <c r="F7842" s="0" t="n">
        <v>3133107</v>
      </c>
      <c r="G7842" s="151" t="s">
        <v>111</v>
      </c>
      <c r="H7842" s="151" t="s">
        <v>111</v>
      </c>
      <c r="I7842" s="152" t="s">
        <v>112</v>
      </c>
    </row>
    <row r="7843" customFormat="false" ht="12.75" hidden="false" customHeight="false" outlineLevel="0" collapsed="false">
      <c r="A7843" s="0" t="s">
        <v>49</v>
      </c>
      <c r="B7843" s="0" t="s">
        <v>110</v>
      </c>
      <c r="C7843" s="0" t="s">
        <v>108</v>
      </c>
      <c r="D7843" s="116" t="n">
        <v>45413</v>
      </c>
      <c r="E7843" s="0" t="n">
        <v>0.325</v>
      </c>
      <c r="F7843" s="0" t="n">
        <v>3133108</v>
      </c>
      <c r="G7843" s="151" t="s">
        <v>111</v>
      </c>
      <c r="H7843" s="151" t="s">
        <v>111</v>
      </c>
      <c r="I7843" s="152" t="s">
        <v>112</v>
      </c>
    </row>
    <row r="7844" customFormat="false" ht="12.75" hidden="false" customHeight="false" outlineLevel="0" collapsed="false">
      <c r="A7844" s="0" t="s">
        <v>49</v>
      </c>
      <c r="B7844" s="0" t="s">
        <v>113</v>
      </c>
      <c r="C7844" s="0" t="s">
        <v>108</v>
      </c>
      <c r="D7844" s="116" t="n">
        <v>45413</v>
      </c>
      <c r="E7844" s="0" t="n">
        <v>0.005</v>
      </c>
      <c r="F7844" s="0" t="n">
        <v>3133109</v>
      </c>
      <c r="G7844" s="151" t="s">
        <v>111</v>
      </c>
      <c r="H7844" s="151" t="s">
        <v>111</v>
      </c>
      <c r="I7844" s="152" t="s">
        <v>112</v>
      </c>
    </row>
    <row r="7845" customFormat="false" ht="12.75" hidden="false" customHeight="false" outlineLevel="0" collapsed="false">
      <c r="A7845" s="0" t="s">
        <v>50</v>
      </c>
      <c r="B7845" s="0" t="s">
        <v>110</v>
      </c>
      <c r="C7845" s="0" t="s">
        <v>108</v>
      </c>
      <c r="D7845" s="116" t="n">
        <v>45413</v>
      </c>
      <c r="E7845" s="0" t="n">
        <v>0.33</v>
      </c>
      <c r="F7845" s="0" t="n">
        <v>3133110</v>
      </c>
      <c r="G7845" s="151" t="s">
        <v>111</v>
      </c>
      <c r="H7845" s="151" t="s">
        <v>111</v>
      </c>
      <c r="I7845" s="152" t="s">
        <v>112</v>
      </c>
    </row>
    <row r="7846" customFormat="false" ht="12.75" hidden="false" customHeight="false" outlineLevel="0" collapsed="false">
      <c r="A7846" s="0" t="s">
        <v>50</v>
      </c>
      <c r="B7846" s="0" t="s">
        <v>113</v>
      </c>
      <c r="C7846" s="0" t="s">
        <v>108</v>
      </c>
      <c r="D7846" s="116" t="n">
        <v>45413</v>
      </c>
      <c r="E7846" s="0" t="n">
        <v>-0.065</v>
      </c>
      <c r="F7846" s="0" t="n">
        <v>3133111</v>
      </c>
      <c r="G7846" s="151" t="s">
        <v>111</v>
      </c>
      <c r="H7846" s="151" t="s">
        <v>111</v>
      </c>
      <c r="I7846" s="152" t="s">
        <v>112</v>
      </c>
    </row>
    <row r="7847" customFormat="false" ht="12.75" hidden="false" customHeight="false" outlineLevel="0" collapsed="false">
      <c r="A7847" s="0" t="s">
        <v>51</v>
      </c>
      <c r="B7847" s="0" t="s">
        <v>110</v>
      </c>
      <c r="C7847" s="0" t="s">
        <v>108</v>
      </c>
      <c r="D7847" s="116" t="n">
        <v>45413</v>
      </c>
      <c r="E7847" s="0" t="n">
        <v>0.33</v>
      </c>
      <c r="F7847" s="0" t="n">
        <v>3133112</v>
      </c>
      <c r="G7847" s="151" t="s">
        <v>111</v>
      </c>
      <c r="H7847" s="151" t="s">
        <v>111</v>
      </c>
      <c r="I7847" s="152" t="s">
        <v>112</v>
      </c>
    </row>
    <row r="7848" customFormat="false" ht="12.75" hidden="false" customHeight="false" outlineLevel="0" collapsed="false">
      <c r="A7848" s="0" t="s">
        <v>51</v>
      </c>
      <c r="B7848" s="0" t="s">
        <v>113</v>
      </c>
      <c r="C7848" s="0" t="s">
        <v>108</v>
      </c>
      <c r="D7848" s="116" t="n">
        <v>45413</v>
      </c>
      <c r="E7848" s="0" t="n">
        <v>0.02</v>
      </c>
      <c r="F7848" s="0" t="n">
        <v>3133113</v>
      </c>
      <c r="G7848" s="151" t="s">
        <v>111</v>
      </c>
      <c r="H7848" s="151" t="s">
        <v>111</v>
      </c>
      <c r="I7848" s="152" t="s">
        <v>112</v>
      </c>
    </row>
    <row r="7849" customFormat="false" ht="12.75" hidden="false" customHeight="false" outlineLevel="0" collapsed="false">
      <c r="A7849" s="0" t="s">
        <v>52</v>
      </c>
      <c r="B7849" s="0" t="s">
        <v>110</v>
      </c>
      <c r="C7849" s="0" t="s">
        <v>108</v>
      </c>
      <c r="D7849" s="116" t="n">
        <v>45413</v>
      </c>
      <c r="E7849" s="0" t="n">
        <v>0.33</v>
      </c>
      <c r="F7849" s="0" t="n">
        <v>3133114</v>
      </c>
      <c r="G7849" s="151" t="s">
        <v>111</v>
      </c>
      <c r="H7849" s="151" t="s">
        <v>111</v>
      </c>
      <c r="I7849" s="152" t="s">
        <v>112</v>
      </c>
    </row>
    <row r="7850" customFormat="false" ht="12.75" hidden="false" customHeight="false" outlineLevel="0" collapsed="false">
      <c r="A7850" s="0" t="s">
        <v>52</v>
      </c>
      <c r="B7850" s="0" t="s">
        <v>113</v>
      </c>
      <c r="C7850" s="0" t="s">
        <v>108</v>
      </c>
      <c r="D7850" s="116" t="n">
        <v>45413</v>
      </c>
      <c r="E7850" s="0" t="n">
        <v>-0.035</v>
      </c>
      <c r="F7850" s="0" t="n">
        <v>3133115</v>
      </c>
      <c r="G7850" s="151" t="s">
        <v>111</v>
      </c>
      <c r="H7850" s="151" t="s">
        <v>111</v>
      </c>
      <c r="I7850" s="152" t="s">
        <v>112</v>
      </c>
    </row>
    <row r="7851" customFormat="false" ht="12.75" hidden="false" customHeight="false" outlineLevel="0" collapsed="false">
      <c r="A7851" s="0" t="s">
        <v>17</v>
      </c>
      <c r="B7851" s="0" t="s">
        <v>110</v>
      </c>
      <c r="C7851" s="0" t="s">
        <v>108</v>
      </c>
      <c r="D7851" s="116" t="n">
        <v>45413</v>
      </c>
      <c r="E7851" s="0" t="n">
        <v>0</v>
      </c>
      <c r="F7851" s="0" t="n">
        <v>3133116</v>
      </c>
      <c r="G7851" s="151" t="s">
        <v>111</v>
      </c>
      <c r="H7851" s="151" t="s">
        <v>111</v>
      </c>
      <c r="I7851" s="152" t="s">
        <v>112</v>
      </c>
    </row>
    <row r="7852" customFormat="false" ht="12.75" hidden="false" customHeight="false" outlineLevel="0" collapsed="false">
      <c r="A7852" s="0" t="s">
        <v>17</v>
      </c>
      <c r="B7852" s="0" t="s">
        <v>113</v>
      </c>
      <c r="C7852" s="0" t="s">
        <v>108</v>
      </c>
      <c r="D7852" s="116" t="n">
        <v>45413</v>
      </c>
      <c r="E7852" s="0" t="n">
        <v>0</v>
      </c>
      <c r="F7852" s="0" t="n">
        <v>3133117</v>
      </c>
      <c r="G7852" s="151" t="s">
        <v>111</v>
      </c>
      <c r="H7852" s="151" t="s">
        <v>111</v>
      </c>
      <c r="I7852" s="152" t="s">
        <v>112</v>
      </c>
    </row>
    <row r="7853" customFormat="false" ht="12.75" hidden="false" customHeight="false" outlineLevel="0" collapsed="false">
      <c r="A7853" s="0" t="s">
        <v>18</v>
      </c>
      <c r="B7853" s="0" t="s">
        <v>110</v>
      </c>
      <c r="C7853" s="0" t="s">
        <v>108</v>
      </c>
      <c r="D7853" s="116" t="n">
        <v>45413</v>
      </c>
      <c r="E7853" s="0" t="n">
        <v>0</v>
      </c>
      <c r="F7853" s="0" t="n">
        <v>3133118</v>
      </c>
      <c r="G7853" s="151" t="s">
        <v>111</v>
      </c>
      <c r="H7853" s="151" t="s">
        <v>111</v>
      </c>
      <c r="I7853" s="152" t="s">
        <v>112</v>
      </c>
    </row>
    <row r="7854" customFormat="false" ht="12.75" hidden="false" customHeight="false" outlineLevel="0" collapsed="false">
      <c r="A7854" s="0" t="s">
        <v>18</v>
      </c>
      <c r="B7854" s="0" t="s">
        <v>113</v>
      </c>
      <c r="C7854" s="0" t="s">
        <v>108</v>
      </c>
      <c r="D7854" s="116" t="n">
        <v>45413</v>
      </c>
      <c r="E7854" s="0" t="n">
        <v>0</v>
      </c>
      <c r="F7854" s="0" t="n">
        <v>3133119</v>
      </c>
      <c r="G7854" s="151" t="s">
        <v>111</v>
      </c>
      <c r="H7854" s="151" t="s">
        <v>111</v>
      </c>
      <c r="I7854" s="152" t="s">
        <v>112</v>
      </c>
    </row>
    <row r="7855" customFormat="false" ht="12.75" hidden="false" customHeight="false" outlineLevel="0" collapsed="false">
      <c r="A7855" s="0" t="s">
        <v>19</v>
      </c>
      <c r="B7855" s="0" t="s">
        <v>110</v>
      </c>
      <c r="C7855" s="0" t="s">
        <v>108</v>
      </c>
      <c r="D7855" s="116" t="n">
        <v>45413</v>
      </c>
      <c r="E7855" s="0" t="n">
        <v>0</v>
      </c>
      <c r="F7855" s="0" t="n">
        <v>3133120</v>
      </c>
      <c r="G7855" s="151" t="s">
        <v>111</v>
      </c>
      <c r="H7855" s="151" t="s">
        <v>111</v>
      </c>
      <c r="I7855" s="152" t="s">
        <v>112</v>
      </c>
    </row>
    <row r="7856" customFormat="false" ht="12.75" hidden="false" customHeight="false" outlineLevel="0" collapsed="false">
      <c r="A7856" s="0" t="s">
        <v>19</v>
      </c>
      <c r="B7856" s="0" t="s">
        <v>113</v>
      </c>
      <c r="C7856" s="0" t="s">
        <v>108</v>
      </c>
      <c r="D7856" s="116" t="n">
        <v>45413</v>
      </c>
      <c r="E7856" s="0" t="n">
        <v>0</v>
      </c>
      <c r="F7856" s="0" t="n">
        <v>3133121</v>
      </c>
      <c r="G7856" s="151" t="s">
        <v>111</v>
      </c>
      <c r="H7856" s="151" t="s">
        <v>111</v>
      </c>
      <c r="I7856" s="152" t="s">
        <v>112</v>
      </c>
    </row>
    <row r="7857" customFormat="false" ht="12.75" hidden="false" customHeight="false" outlineLevel="0" collapsed="false">
      <c r="A7857" s="0" t="s">
        <v>21</v>
      </c>
      <c r="B7857" s="0" t="s">
        <v>110</v>
      </c>
      <c r="C7857" s="0" t="s">
        <v>108</v>
      </c>
      <c r="D7857" s="116" t="n">
        <v>45413</v>
      </c>
      <c r="E7857" s="0" t="n">
        <v>0</v>
      </c>
      <c r="F7857" s="0" t="n">
        <v>3133122</v>
      </c>
      <c r="G7857" s="151" t="s">
        <v>111</v>
      </c>
      <c r="H7857" s="151" t="s">
        <v>111</v>
      </c>
      <c r="I7857" s="152" t="s">
        <v>112</v>
      </c>
    </row>
    <row r="7858" customFormat="false" ht="12.75" hidden="false" customHeight="false" outlineLevel="0" collapsed="false">
      <c r="A7858" s="0" t="s">
        <v>21</v>
      </c>
      <c r="B7858" s="0" t="s">
        <v>113</v>
      </c>
      <c r="C7858" s="0" t="s">
        <v>108</v>
      </c>
      <c r="D7858" s="116" t="n">
        <v>45413</v>
      </c>
      <c r="E7858" s="0" t="n">
        <v>0</v>
      </c>
      <c r="F7858" s="0" t="n">
        <v>3133123</v>
      </c>
      <c r="G7858" s="151" t="s">
        <v>111</v>
      </c>
      <c r="H7858" s="151" t="s">
        <v>111</v>
      </c>
      <c r="I7858" s="152" t="s">
        <v>112</v>
      </c>
    </row>
    <row r="7859" customFormat="false" ht="12.75" hidden="false" customHeight="false" outlineLevel="0" collapsed="false">
      <c r="A7859" s="0" t="s">
        <v>73</v>
      </c>
      <c r="B7859" s="0" t="s">
        <v>80</v>
      </c>
      <c r="C7859" s="0" t="s">
        <v>108</v>
      </c>
      <c r="D7859" s="116" t="n">
        <v>45413</v>
      </c>
      <c r="E7859" s="0" t="n">
        <v>0.005</v>
      </c>
      <c r="F7859" s="0" t="n">
        <v>3133124</v>
      </c>
      <c r="G7859" s="151" t="s">
        <v>111</v>
      </c>
      <c r="H7859" s="151" t="s">
        <v>111</v>
      </c>
      <c r="I7859" s="152" t="s">
        <v>112</v>
      </c>
    </row>
    <row r="7860" customFormat="false" ht="12.75" hidden="false" customHeight="false" outlineLevel="0" collapsed="false">
      <c r="A7860" s="0" t="s">
        <v>74</v>
      </c>
      <c r="B7860" s="0" t="s">
        <v>80</v>
      </c>
      <c r="C7860" s="0" t="s">
        <v>108</v>
      </c>
      <c r="D7860" s="116" t="n">
        <v>45413</v>
      </c>
      <c r="E7860" s="0" t="n">
        <v>0.02</v>
      </c>
      <c r="F7860" s="0" t="n">
        <v>3133125</v>
      </c>
      <c r="G7860" s="151" t="s">
        <v>111</v>
      </c>
      <c r="H7860" s="151" t="s">
        <v>111</v>
      </c>
      <c r="I7860" s="152" t="s">
        <v>112</v>
      </c>
    </row>
    <row r="7861" customFormat="false" ht="12.75" hidden="false" customHeight="false" outlineLevel="0" collapsed="false">
      <c r="A7861" s="0" t="s">
        <v>75</v>
      </c>
      <c r="B7861" s="0" t="s">
        <v>80</v>
      </c>
      <c r="C7861" s="0" t="s">
        <v>108</v>
      </c>
      <c r="D7861" s="116" t="n">
        <v>45413</v>
      </c>
      <c r="E7861" s="0" t="n">
        <v>-0.035</v>
      </c>
      <c r="F7861" s="0" t="n">
        <v>3133126</v>
      </c>
      <c r="G7861" s="151" t="s">
        <v>111</v>
      </c>
      <c r="H7861" s="151" t="s">
        <v>111</v>
      </c>
      <c r="I7861" s="152" t="s">
        <v>112</v>
      </c>
    </row>
    <row r="7862" customFormat="false" ht="12.75" hidden="false" customHeight="false" outlineLevel="0" collapsed="false">
      <c r="A7862" s="0" t="s">
        <v>76</v>
      </c>
      <c r="B7862" s="0" t="s">
        <v>80</v>
      </c>
      <c r="C7862" s="0" t="s">
        <v>108</v>
      </c>
      <c r="D7862" s="116" t="n">
        <v>45413</v>
      </c>
      <c r="E7862" s="0" t="n">
        <v>0.02</v>
      </c>
      <c r="F7862" s="0" t="n">
        <v>3133127</v>
      </c>
      <c r="G7862" s="151" t="s">
        <v>111</v>
      </c>
      <c r="H7862" s="151" t="s">
        <v>111</v>
      </c>
      <c r="I7862" s="152" t="s">
        <v>112</v>
      </c>
    </row>
    <row r="7863" customFormat="false" ht="12.75" hidden="false" customHeight="false" outlineLevel="0" collapsed="false">
      <c r="A7863" s="0" t="s">
        <v>72</v>
      </c>
      <c r="B7863" s="0" t="s">
        <v>80</v>
      </c>
      <c r="C7863" s="0" t="s">
        <v>108</v>
      </c>
      <c r="D7863" s="116" t="n">
        <v>45413</v>
      </c>
      <c r="E7863" s="158" t="n">
        <v>45444</v>
      </c>
      <c r="F7863" s="0" t="n">
        <v>2756503</v>
      </c>
      <c r="G7863" s="151" t="s">
        <v>111</v>
      </c>
      <c r="H7863" s="151" t="s">
        <v>111</v>
      </c>
      <c r="I7863" s="152" t="s">
        <v>109</v>
      </c>
    </row>
    <row r="7864" customFormat="false" ht="12.75" hidden="false" customHeight="false" outlineLevel="0" collapsed="false">
      <c r="A7864" s="0" t="s">
        <v>59</v>
      </c>
      <c r="B7864" s="0" t="s">
        <v>110</v>
      </c>
      <c r="C7864" s="0" t="s">
        <v>108</v>
      </c>
      <c r="D7864" s="116" t="n">
        <v>45444</v>
      </c>
      <c r="E7864" s="0" t="n">
        <v>0.385</v>
      </c>
      <c r="F7864" s="0" t="n">
        <v>3133100</v>
      </c>
      <c r="G7864" s="151" t="s">
        <v>111</v>
      </c>
      <c r="H7864" s="151" t="s">
        <v>111</v>
      </c>
      <c r="I7864" s="152" t="s">
        <v>112</v>
      </c>
    </row>
    <row r="7865" customFormat="false" ht="12.75" hidden="false" customHeight="false" outlineLevel="0" collapsed="false">
      <c r="A7865" s="0" t="s">
        <v>59</v>
      </c>
      <c r="B7865" s="0" t="s">
        <v>113</v>
      </c>
      <c r="C7865" s="0" t="s">
        <v>108</v>
      </c>
      <c r="D7865" s="116" t="n">
        <v>45444</v>
      </c>
      <c r="E7865" s="0" t="n">
        <v>0.02</v>
      </c>
      <c r="F7865" s="0" t="n">
        <v>3133101</v>
      </c>
      <c r="G7865" s="151" t="s">
        <v>111</v>
      </c>
      <c r="H7865" s="151" t="s">
        <v>111</v>
      </c>
      <c r="I7865" s="152" t="s">
        <v>112</v>
      </c>
    </row>
    <row r="7866" customFormat="false" ht="12.75" hidden="false" customHeight="false" outlineLevel="0" collapsed="false">
      <c r="A7866" s="0" t="s">
        <v>60</v>
      </c>
      <c r="B7866" s="0" t="s">
        <v>110</v>
      </c>
      <c r="C7866" s="0" t="s">
        <v>108</v>
      </c>
      <c r="D7866" s="116" t="n">
        <v>45444</v>
      </c>
      <c r="E7866" s="0" t="n">
        <v>0.385</v>
      </c>
      <c r="F7866" s="0" t="n">
        <v>3133102</v>
      </c>
      <c r="G7866" s="151" t="s">
        <v>111</v>
      </c>
      <c r="H7866" s="151" t="s">
        <v>111</v>
      </c>
      <c r="I7866" s="152" t="s">
        <v>112</v>
      </c>
    </row>
    <row r="7867" customFormat="false" ht="12.75" hidden="false" customHeight="false" outlineLevel="0" collapsed="false">
      <c r="A7867" s="0" t="s">
        <v>60</v>
      </c>
      <c r="B7867" s="0" t="s">
        <v>113</v>
      </c>
      <c r="C7867" s="0" t="s">
        <v>108</v>
      </c>
      <c r="D7867" s="116" t="n">
        <v>45444</v>
      </c>
      <c r="E7867" s="0" t="n">
        <v>0.06</v>
      </c>
      <c r="F7867" s="0" t="n">
        <v>3133103</v>
      </c>
      <c r="G7867" s="151" t="s">
        <v>111</v>
      </c>
      <c r="H7867" s="151" t="s">
        <v>111</v>
      </c>
      <c r="I7867" s="152" t="s">
        <v>112</v>
      </c>
    </row>
    <row r="7868" customFormat="false" ht="12.75" hidden="false" customHeight="false" outlineLevel="0" collapsed="false">
      <c r="A7868" s="0" t="s">
        <v>61</v>
      </c>
      <c r="B7868" s="0" t="s">
        <v>110</v>
      </c>
      <c r="C7868" s="0" t="s">
        <v>108</v>
      </c>
      <c r="D7868" s="116" t="n">
        <v>45444</v>
      </c>
      <c r="E7868" s="0" t="n">
        <v>0.385</v>
      </c>
      <c r="F7868" s="0" t="n">
        <v>3133104</v>
      </c>
      <c r="G7868" s="151" t="s">
        <v>111</v>
      </c>
      <c r="H7868" s="151" t="s">
        <v>111</v>
      </c>
      <c r="I7868" s="152" t="s">
        <v>112</v>
      </c>
    </row>
    <row r="7869" customFormat="false" ht="12.75" hidden="false" customHeight="false" outlineLevel="0" collapsed="false">
      <c r="A7869" s="0" t="s">
        <v>61</v>
      </c>
      <c r="B7869" s="0" t="s">
        <v>113</v>
      </c>
      <c r="C7869" s="0" t="s">
        <v>108</v>
      </c>
      <c r="D7869" s="116" t="n">
        <v>45444</v>
      </c>
      <c r="E7869" s="0" t="n">
        <v>0.02</v>
      </c>
      <c r="F7869" s="0" t="n">
        <v>3133105</v>
      </c>
      <c r="G7869" s="151" t="s">
        <v>111</v>
      </c>
      <c r="H7869" s="151" t="s">
        <v>111</v>
      </c>
      <c r="I7869" s="152" t="s">
        <v>112</v>
      </c>
    </row>
    <row r="7870" customFormat="false" ht="12.75" hidden="false" customHeight="false" outlineLevel="0" collapsed="false">
      <c r="A7870" s="0" t="s">
        <v>62</v>
      </c>
      <c r="B7870" s="0" t="s">
        <v>110</v>
      </c>
      <c r="C7870" s="0" t="s">
        <v>108</v>
      </c>
      <c r="D7870" s="116" t="n">
        <v>45444</v>
      </c>
      <c r="E7870" s="0" t="n">
        <v>0.385</v>
      </c>
      <c r="F7870" s="0" t="n">
        <v>3133106</v>
      </c>
      <c r="G7870" s="151" t="s">
        <v>111</v>
      </c>
      <c r="H7870" s="151" t="s">
        <v>111</v>
      </c>
      <c r="I7870" s="152" t="s">
        <v>112</v>
      </c>
    </row>
    <row r="7871" customFormat="false" ht="12.75" hidden="false" customHeight="false" outlineLevel="0" collapsed="false">
      <c r="A7871" s="0" t="s">
        <v>62</v>
      </c>
      <c r="B7871" s="0" t="s">
        <v>113</v>
      </c>
      <c r="C7871" s="0" t="s">
        <v>108</v>
      </c>
      <c r="D7871" s="116" t="n">
        <v>45444</v>
      </c>
      <c r="E7871" s="0" t="n">
        <v>0.06</v>
      </c>
      <c r="F7871" s="0" t="n">
        <v>3133107</v>
      </c>
      <c r="G7871" s="151" t="s">
        <v>111</v>
      </c>
      <c r="H7871" s="151" t="s">
        <v>111</v>
      </c>
      <c r="I7871" s="152" t="s">
        <v>112</v>
      </c>
    </row>
    <row r="7872" customFormat="false" ht="12.75" hidden="false" customHeight="false" outlineLevel="0" collapsed="false">
      <c r="A7872" s="0" t="s">
        <v>49</v>
      </c>
      <c r="B7872" s="0" t="s">
        <v>110</v>
      </c>
      <c r="C7872" s="0" t="s">
        <v>108</v>
      </c>
      <c r="D7872" s="116" t="n">
        <v>45444</v>
      </c>
      <c r="E7872" s="0" t="n">
        <v>0.335</v>
      </c>
      <c r="F7872" s="0" t="n">
        <v>3133108</v>
      </c>
      <c r="G7872" s="151" t="s">
        <v>111</v>
      </c>
      <c r="H7872" s="151" t="s">
        <v>111</v>
      </c>
      <c r="I7872" s="152" t="s">
        <v>112</v>
      </c>
    </row>
    <row r="7873" customFormat="false" ht="12.75" hidden="false" customHeight="false" outlineLevel="0" collapsed="false">
      <c r="A7873" s="0" t="s">
        <v>49</v>
      </c>
      <c r="B7873" s="0" t="s">
        <v>113</v>
      </c>
      <c r="C7873" s="0" t="s">
        <v>108</v>
      </c>
      <c r="D7873" s="116" t="n">
        <v>45444</v>
      </c>
      <c r="E7873" s="0" t="n">
        <v>0.005</v>
      </c>
      <c r="F7873" s="0" t="n">
        <v>3133109</v>
      </c>
      <c r="G7873" s="151" t="s">
        <v>111</v>
      </c>
      <c r="H7873" s="151" t="s">
        <v>111</v>
      </c>
      <c r="I7873" s="152" t="s">
        <v>112</v>
      </c>
    </row>
    <row r="7874" customFormat="false" ht="12.75" hidden="false" customHeight="false" outlineLevel="0" collapsed="false">
      <c r="A7874" s="0" t="s">
        <v>50</v>
      </c>
      <c r="B7874" s="0" t="s">
        <v>110</v>
      </c>
      <c r="C7874" s="0" t="s">
        <v>108</v>
      </c>
      <c r="D7874" s="116" t="n">
        <v>45444</v>
      </c>
      <c r="E7874" s="0" t="n">
        <v>0.37</v>
      </c>
      <c r="F7874" s="0" t="n">
        <v>3133110</v>
      </c>
      <c r="G7874" s="151" t="s">
        <v>111</v>
      </c>
      <c r="H7874" s="151" t="s">
        <v>111</v>
      </c>
      <c r="I7874" s="152" t="s">
        <v>112</v>
      </c>
    </row>
    <row r="7875" customFormat="false" ht="12.75" hidden="false" customHeight="false" outlineLevel="0" collapsed="false">
      <c r="A7875" s="0" t="s">
        <v>50</v>
      </c>
      <c r="B7875" s="0" t="s">
        <v>113</v>
      </c>
      <c r="C7875" s="0" t="s">
        <v>108</v>
      </c>
      <c r="D7875" s="116" t="n">
        <v>45444</v>
      </c>
      <c r="E7875" s="0" t="n">
        <v>-0.055</v>
      </c>
      <c r="F7875" s="0" t="n">
        <v>3133111</v>
      </c>
      <c r="G7875" s="151" t="s">
        <v>111</v>
      </c>
      <c r="H7875" s="151" t="s">
        <v>111</v>
      </c>
      <c r="I7875" s="152" t="s">
        <v>112</v>
      </c>
    </row>
    <row r="7876" customFormat="false" ht="12.75" hidden="false" customHeight="false" outlineLevel="0" collapsed="false">
      <c r="A7876" s="0" t="s">
        <v>51</v>
      </c>
      <c r="B7876" s="0" t="s">
        <v>110</v>
      </c>
      <c r="C7876" s="0" t="s">
        <v>108</v>
      </c>
      <c r="D7876" s="116" t="n">
        <v>45444</v>
      </c>
      <c r="E7876" s="0" t="n">
        <v>0.37</v>
      </c>
      <c r="F7876" s="0" t="n">
        <v>3133112</v>
      </c>
      <c r="G7876" s="151" t="s">
        <v>111</v>
      </c>
      <c r="H7876" s="151" t="s">
        <v>111</v>
      </c>
      <c r="I7876" s="152" t="s">
        <v>112</v>
      </c>
    </row>
    <row r="7877" customFormat="false" ht="12.75" hidden="false" customHeight="false" outlineLevel="0" collapsed="false">
      <c r="A7877" s="0" t="s">
        <v>51</v>
      </c>
      <c r="B7877" s="0" t="s">
        <v>113</v>
      </c>
      <c r="C7877" s="0" t="s">
        <v>108</v>
      </c>
      <c r="D7877" s="116" t="n">
        <v>45444</v>
      </c>
      <c r="E7877" s="0" t="n">
        <v>0.035</v>
      </c>
      <c r="F7877" s="0" t="n">
        <v>3133113</v>
      </c>
      <c r="G7877" s="151" t="s">
        <v>111</v>
      </c>
      <c r="H7877" s="151" t="s">
        <v>111</v>
      </c>
      <c r="I7877" s="152" t="s">
        <v>112</v>
      </c>
    </row>
    <row r="7878" customFormat="false" ht="12.75" hidden="false" customHeight="false" outlineLevel="0" collapsed="false">
      <c r="A7878" s="0" t="s">
        <v>52</v>
      </c>
      <c r="B7878" s="0" t="s">
        <v>110</v>
      </c>
      <c r="C7878" s="0" t="s">
        <v>108</v>
      </c>
      <c r="D7878" s="116" t="n">
        <v>45444</v>
      </c>
      <c r="E7878" s="0" t="n">
        <v>0.37</v>
      </c>
      <c r="F7878" s="0" t="n">
        <v>3133114</v>
      </c>
      <c r="G7878" s="151" t="s">
        <v>111</v>
      </c>
      <c r="H7878" s="151" t="s">
        <v>111</v>
      </c>
      <c r="I7878" s="152" t="s">
        <v>112</v>
      </c>
    </row>
    <row r="7879" customFormat="false" ht="12.75" hidden="false" customHeight="false" outlineLevel="0" collapsed="false">
      <c r="A7879" s="0" t="s">
        <v>52</v>
      </c>
      <c r="B7879" s="0" t="s">
        <v>113</v>
      </c>
      <c r="C7879" s="0" t="s">
        <v>108</v>
      </c>
      <c r="D7879" s="116" t="n">
        <v>45444</v>
      </c>
      <c r="E7879" s="0" t="n">
        <v>-0.035</v>
      </c>
      <c r="F7879" s="0" t="n">
        <v>3133115</v>
      </c>
      <c r="G7879" s="151" t="s">
        <v>111</v>
      </c>
      <c r="H7879" s="151" t="s">
        <v>111</v>
      </c>
      <c r="I7879" s="152" t="s">
        <v>112</v>
      </c>
    </row>
    <row r="7880" customFormat="false" ht="12.75" hidden="false" customHeight="false" outlineLevel="0" collapsed="false">
      <c r="A7880" s="0" t="s">
        <v>17</v>
      </c>
      <c r="B7880" s="0" t="s">
        <v>110</v>
      </c>
      <c r="C7880" s="0" t="s">
        <v>108</v>
      </c>
      <c r="D7880" s="116" t="n">
        <v>45444</v>
      </c>
      <c r="E7880" s="0" t="n">
        <v>0</v>
      </c>
      <c r="F7880" s="0" t="n">
        <v>3133116</v>
      </c>
      <c r="G7880" s="151" t="s">
        <v>111</v>
      </c>
      <c r="H7880" s="151" t="s">
        <v>111</v>
      </c>
      <c r="I7880" s="152" t="s">
        <v>112</v>
      </c>
    </row>
    <row r="7881" customFormat="false" ht="12.75" hidden="false" customHeight="false" outlineLevel="0" collapsed="false">
      <c r="A7881" s="0" t="s">
        <v>17</v>
      </c>
      <c r="B7881" s="0" t="s">
        <v>113</v>
      </c>
      <c r="C7881" s="0" t="s">
        <v>108</v>
      </c>
      <c r="D7881" s="116" t="n">
        <v>45444</v>
      </c>
      <c r="E7881" s="0" t="n">
        <v>0</v>
      </c>
      <c r="F7881" s="0" t="n">
        <v>3133117</v>
      </c>
      <c r="G7881" s="151" t="s">
        <v>111</v>
      </c>
      <c r="H7881" s="151" t="s">
        <v>111</v>
      </c>
      <c r="I7881" s="152" t="s">
        <v>112</v>
      </c>
    </row>
    <row r="7882" customFormat="false" ht="12.75" hidden="false" customHeight="false" outlineLevel="0" collapsed="false">
      <c r="A7882" s="0" t="s">
        <v>18</v>
      </c>
      <c r="B7882" s="0" t="s">
        <v>110</v>
      </c>
      <c r="C7882" s="0" t="s">
        <v>108</v>
      </c>
      <c r="D7882" s="116" t="n">
        <v>45444</v>
      </c>
      <c r="E7882" s="0" t="n">
        <v>0</v>
      </c>
      <c r="F7882" s="0" t="n">
        <v>3133118</v>
      </c>
      <c r="G7882" s="151" t="s">
        <v>111</v>
      </c>
      <c r="H7882" s="151" t="s">
        <v>111</v>
      </c>
      <c r="I7882" s="152" t="s">
        <v>112</v>
      </c>
    </row>
    <row r="7883" customFormat="false" ht="12.75" hidden="false" customHeight="false" outlineLevel="0" collapsed="false">
      <c r="A7883" s="0" t="s">
        <v>18</v>
      </c>
      <c r="B7883" s="0" t="s">
        <v>113</v>
      </c>
      <c r="C7883" s="0" t="s">
        <v>108</v>
      </c>
      <c r="D7883" s="116" t="n">
        <v>45444</v>
      </c>
      <c r="E7883" s="0" t="n">
        <v>0</v>
      </c>
      <c r="F7883" s="0" t="n">
        <v>3133119</v>
      </c>
      <c r="G7883" s="151" t="s">
        <v>111</v>
      </c>
      <c r="H7883" s="151" t="s">
        <v>111</v>
      </c>
      <c r="I7883" s="152" t="s">
        <v>112</v>
      </c>
    </row>
    <row r="7884" customFormat="false" ht="12.75" hidden="false" customHeight="false" outlineLevel="0" collapsed="false">
      <c r="A7884" s="0" t="s">
        <v>19</v>
      </c>
      <c r="B7884" s="0" t="s">
        <v>110</v>
      </c>
      <c r="C7884" s="0" t="s">
        <v>108</v>
      </c>
      <c r="D7884" s="116" t="n">
        <v>45444</v>
      </c>
      <c r="E7884" s="0" t="n">
        <v>0</v>
      </c>
      <c r="F7884" s="0" t="n">
        <v>3133120</v>
      </c>
      <c r="G7884" s="151" t="s">
        <v>111</v>
      </c>
      <c r="H7884" s="151" t="s">
        <v>111</v>
      </c>
      <c r="I7884" s="152" t="s">
        <v>112</v>
      </c>
    </row>
    <row r="7885" customFormat="false" ht="12.75" hidden="false" customHeight="false" outlineLevel="0" collapsed="false">
      <c r="A7885" s="0" t="s">
        <v>19</v>
      </c>
      <c r="B7885" s="0" t="s">
        <v>113</v>
      </c>
      <c r="C7885" s="0" t="s">
        <v>108</v>
      </c>
      <c r="D7885" s="116" t="n">
        <v>45444</v>
      </c>
      <c r="E7885" s="0" t="n">
        <v>0</v>
      </c>
      <c r="F7885" s="0" t="n">
        <v>3133121</v>
      </c>
      <c r="G7885" s="151" t="s">
        <v>111</v>
      </c>
      <c r="H7885" s="151" t="s">
        <v>111</v>
      </c>
      <c r="I7885" s="152" t="s">
        <v>112</v>
      </c>
    </row>
    <row r="7886" customFormat="false" ht="12.75" hidden="false" customHeight="false" outlineLevel="0" collapsed="false">
      <c r="A7886" s="0" t="s">
        <v>21</v>
      </c>
      <c r="B7886" s="0" t="s">
        <v>110</v>
      </c>
      <c r="C7886" s="0" t="s">
        <v>108</v>
      </c>
      <c r="D7886" s="116" t="n">
        <v>45444</v>
      </c>
      <c r="E7886" s="0" t="n">
        <v>0</v>
      </c>
      <c r="F7886" s="0" t="n">
        <v>3133122</v>
      </c>
      <c r="G7886" s="151" t="s">
        <v>111</v>
      </c>
      <c r="H7886" s="151" t="s">
        <v>111</v>
      </c>
      <c r="I7886" s="152" t="s">
        <v>112</v>
      </c>
    </row>
    <row r="7887" customFormat="false" ht="12.75" hidden="false" customHeight="false" outlineLevel="0" collapsed="false">
      <c r="A7887" s="0" t="s">
        <v>21</v>
      </c>
      <c r="B7887" s="0" t="s">
        <v>113</v>
      </c>
      <c r="C7887" s="0" t="s">
        <v>108</v>
      </c>
      <c r="D7887" s="116" t="n">
        <v>45444</v>
      </c>
      <c r="E7887" s="0" t="n">
        <v>0</v>
      </c>
      <c r="F7887" s="0" t="n">
        <v>3133123</v>
      </c>
      <c r="G7887" s="151" t="s">
        <v>111</v>
      </c>
      <c r="H7887" s="151" t="s">
        <v>111</v>
      </c>
      <c r="I7887" s="152" t="s">
        <v>112</v>
      </c>
    </row>
    <row r="7888" customFormat="false" ht="12.75" hidden="false" customHeight="false" outlineLevel="0" collapsed="false">
      <c r="A7888" s="0" t="s">
        <v>73</v>
      </c>
      <c r="B7888" s="0" t="s">
        <v>80</v>
      </c>
      <c r="C7888" s="0" t="s">
        <v>108</v>
      </c>
      <c r="D7888" s="116" t="n">
        <v>45444</v>
      </c>
      <c r="E7888" s="0" t="n">
        <v>0.005</v>
      </c>
      <c r="F7888" s="0" t="n">
        <v>3133124</v>
      </c>
      <c r="G7888" s="151" t="s">
        <v>111</v>
      </c>
      <c r="H7888" s="151" t="s">
        <v>111</v>
      </c>
      <c r="I7888" s="152" t="s">
        <v>112</v>
      </c>
    </row>
    <row r="7889" customFormat="false" ht="12.75" hidden="false" customHeight="false" outlineLevel="0" collapsed="false">
      <c r="A7889" s="0" t="s">
        <v>74</v>
      </c>
      <c r="B7889" s="0" t="s">
        <v>80</v>
      </c>
      <c r="C7889" s="0" t="s">
        <v>108</v>
      </c>
      <c r="D7889" s="116" t="n">
        <v>45444</v>
      </c>
      <c r="E7889" s="0" t="n">
        <v>0.035</v>
      </c>
      <c r="F7889" s="0" t="n">
        <v>3133125</v>
      </c>
      <c r="G7889" s="151" t="s">
        <v>111</v>
      </c>
      <c r="H7889" s="151" t="s">
        <v>111</v>
      </c>
      <c r="I7889" s="152" t="s">
        <v>112</v>
      </c>
    </row>
    <row r="7890" customFormat="false" ht="12.75" hidden="false" customHeight="false" outlineLevel="0" collapsed="false">
      <c r="A7890" s="0" t="s">
        <v>75</v>
      </c>
      <c r="B7890" s="0" t="s">
        <v>80</v>
      </c>
      <c r="C7890" s="0" t="s">
        <v>108</v>
      </c>
      <c r="D7890" s="116" t="n">
        <v>45444</v>
      </c>
      <c r="E7890" s="0" t="n">
        <v>-0.035</v>
      </c>
      <c r="F7890" s="0" t="n">
        <v>3133126</v>
      </c>
      <c r="G7890" s="151" t="s">
        <v>111</v>
      </c>
      <c r="H7890" s="151" t="s">
        <v>111</v>
      </c>
      <c r="I7890" s="152" t="s">
        <v>112</v>
      </c>
    </row>
    <row r="7891" customFormat="false" ht="12.75" hidden="false" customHeight="false" outlineLevel="0" collapsed="false">
      <c r="A7891" s="0" t="s">
        <v>76</v>
      </c>
      <c r="B7891" s="0" t="s">
        <v>80</v>
      </c>
      <c r="C7891" s="0" t="s">
        <v>108</v>
      </c>
      <c r="D7891" s="116" t="n">
        <v>45444</v>
      </c>
      <c r="E7891" s="0" t="n">
        <v>0.035</v>
      </c>
      <c r="F7891" s="0" t="n">
        <v>3133127</v>
      </c>
      <c r="G7891" s="151" t="s">
        <v>111</v>
      </c>
      <c r="H7891" s="151" t="s">
        <v>111</v>
      </c>
      <c r="I7891" s="152" t="s">
        <v>112</v>
      </c>
    </row>
    <row r="7892" customFormat="false" ht="12.75" hidden="false" customHeight="false" outlineLevel="0" collapsed="false">
      <c r="A7892" s="0" t="s">
        <v>72</v>
      </c>
      <c r="B7892" s="0" t="s">
        <v>80</v>
      </c>
      <c r="C7892" s="0" t="s">
        <v>108</v>
      </c>
      <c r="D7892" s="116" t="n">
        <v>45444</v>
      </c>
      <c r="E7892" s="158" t="n">
        <v>45474</v>
      </c>
      <c r="F7892" s="0" t="n">
        <v>2756532</v>
      </c>
      <c r="G7892" s="151" t="s">
        <v>111</v>
      </c>
      <c r="H7892" s="151" t="s">
        <v>111</v>
      </c>
      <c r="I7892" s="152" t="s">
        <v>109</v>
      </c>
    </row>
    <row r="7893" customFormat="false" ht="12.75" hidden="false" customHeight="false" outlineLevel="0" collapsed="false">
      <c r="A7893" s="0" t="s">
        <v>59</v>
      </c>
      <c r="B7893" s="0" t="s">
        <v>110</v>
      </c>
      <c r="C7893" s="0" t="s">
        <v>108</v>
      </c>
      <c r="D7893" s="116" t="n">
        <v>45474</v>
      </c>
      <c r="E7893" s="0" t="n">
        <v>0.3975</v>
      </c>
      <c r="F7893" s="0" t="n">
        <v>3133100</v>
      </c>
      <c r="G7893" s="151" t="s">
        <v>111</v>
      </c>
      <c r="H7893" s="151" t="s">
        <v>111</v>
      </c>
      <c r="I7893" s="152" t="s">
        <v>112</v>
      </c>
    </row>
    <row r="7894" customFormat="false" ht="12.75" hidden="false" customHeight="false" outlineLevel="0" collapsed="false">
      <c r="A7894" s="0" t="s">
        <v>59</v>
      </c>
      <c r="B7894" s="0" t="s">
        <v>113</v>
      </c>
      <c r="C7894" s="0" t="s">
        <v>108</v>
      </c>
      <c r="D7894" s="116" t="n">
        <v>45474</v>
      </c>
      <c r="E7894" s="0" t="n">
        <v>0.02</v>
      </c>
      <c r="F7894" s="0" t="n">
        <v>3133101</v>
      </c>
      <c r="G7894" s="151" t="s">
        <v>111</v>
      </c>
      <c r="H7894" s="151" t="s">
        <v>111</v>
      </c>
      <c r="I7894" s="152" t="s">
        <v>112</v>
      </c>
    </row>
    <row r="7895" customFormat="false" ht="12.75" hidden="false" customHeight="false" outlineLevel="0" collapsed="false">
      <c r="A7895" s="0" t="s">
        <v>60</v>
      </c>
      <c r="B7895" s="0" t="s">
        <v>110</v>
      </c>
      <c r="C7895" s="0" t="s">
        <v>108</v>
      </c>
      <c r="D7895" s="116" t="n">
        <v>45474</v>
      </c>
      <c r="E7895" s="0" t="n">
        <v>0.3975</v>
      </c>
      <c r="F7895" s="0" t="n">
        <v>3133102</v>
      </c>
      <c r="G7895" s="151" t="s">
        <v>111</v>
      </c>
      <c r="H7895" s="151" t="s">
        <v>111</v>
      </c>
      <c r="I7895" s="152" t="s">
        <v>112</v>
      </c>
    </row>
    <row r="7896" customFormat="false" ht="12.75" hidden="false" customHeight="false" outlineLevel="0" collapsed="false">
      <c r="A7896" s="0" t="s">
        <v>60</v>
      </c>
      <c r="B7896" s="0" t="s">
        <v>113</v>
      </c>
      <c r="C7896" s="0" t="s">
        <v>108</v>
      </c>
      <c r="D7896" s="116" t="n">
        <v>45474</v>
      </c>
      <c r="E7896" s="0" t="n">
        <v>0.07</v>
      </c>
      <c r="F7896" s="0" t="n">
        <v>3133103</v>
      </c>
      <c r="G7896" s="151" t="s">
        <v>111</v>
      </c>
      <c r="H7896" s="151" t="s">
        <v>111</v>
      </c>
      <c r="I7896" s="152" t="s">
        <v>112</v>
      </c>
    </row>
    <row r="7897" customFormat="false" ht="12.75" hidden="false" customHeight="false" outlineLevel="0" collapsed="false">
      <c r="A7897" s="0" t="s">
        <v>61</v>
      </c>
      <c r="B7897" s="0" t="s">
        <v>110</v>
      </c>
      <c r="C7897" s="0" t="s">
        <v>108</v>
      </c>
      <c r="D7897" s="116" t="n">
        <v>45474</v>
      </c>
      <c r="E7897" s="0" t="n">
        <v>0.3975</v>
      </c>
      <c r="F7897" s="0" t="n">
        <v>3133104</v>
      </c>
      <c r="G7897" s="151" t="s">
        <v>111</v>
      </c>
      <c r="H7897" s="151" t="s">
        <v>111</v>
      </c>
      <c r="I7897" s="152" t="s">
        <v>112</v>
      </c>
    </row>
    <row r="7898" customFormat="false" ht="12.75" hidden="false" customHeight="false" outlineLevel="0" collapsed="false">
      <c r="A7898" s="0" t="s">
        <v>61</v>
      </c>
      <c r="B7898" s="0" t="s">
        <v>113</v>
      </c>
      <c r="C7898" s="0" t="s">
        <v>108</v>
      </c>
      <c r="D7898" s="116" t="n">
        <v>45474</v>
      </c>
      <c r="E7898" s="0" t="n">
        <v>0.02</v>
      </c>
      <c r="F7898" s="0" t="n">
        <v>3133105</v>
      </c>
      <c r="G7898" s="151" t="s">
        <v>111</v>
      </c>
      <c r="H7898" s="151" t="s">
        <v>111</v>
      </c>
      <c r="I7898" s="152" t="s">
        <v>112</v>
      </c>
    </row>
    <row r="7899" customFormat="false" ht="12.75" hidden="false" customHeight="false" outlineLevel="0" collapsed="false">
      <c r="A7899" s="0" t="s">
        <v>62</v>
      </c>
      <c r="B7899" s="0" t="s">
        <v>110</v>
      </c>
      <c r="C7899" s="0" t="s">
        <v>108</v>
      </c>
      <c r="D7899" s="116" t="n">
        <v>45474</v>
      </c>
      <c r="E7899" s="0" t="n">
        <v>0.3975</v>
      </c>
      <c r="F7899" s="0" t="n">
        <v>3133106</v>
      </c>
      <c r="G7899" s="151" t="s">
        <v>111</v>
      </c>
      <c r="H7899" s="151" t="s">
        <v>111</v>
      </c>
      <c r="I7899" s="152" t="s">
        <v>112</v>
      </c>
    </row>
    <row r="7900" customFormat="false" ht="12.75" hidden="false" customHeight="false" outlineLevel="0" collapsed="false">
      <c r="A7900" s="0" t="s">
        <v>62</v>
      </c>
      <c r="B7900" s="0" t="s">
        <v>113</v>
      </c>
      <c r="C7900" s="0" t="s">
        <v>108</v>
      </c>
      <c r="D7900" s="116" t="n">
        <v>45474</v>
      </c>
      <c r="E7900" s="0" t="n">
        <v>0.07</v>
      </c>
      <c r="F7900" s="0" t="n">
        <v>3133107</v>
      </c>
      <c r="G7900" s="151" t="s">
        <v>111</v>
      </c>
      <c r="H7900" s="151" t="s">
        <v>111</v>
      </c>
      <c r="I7900" s="152" t="s">
        <v>112</v>
      </c>
    </row>
    <row r="7901" customFormat="false" ht="12.75" hidden="false" customHeight="false" outlineLevel="0" collapsed="false">
      <c r="A7901" s="0" t="s">
        <v>49</v>
      </c>
      <c r="B7901" s="0" t="s">
        <v>110</v>
      </c>
      <c r="C7901" s="0" t="s">
        <v>108</v>
      </c>
      <c r="D7901" s="116" t="n">
        <v>45474</v>
      </c>
      <c r="E7901" s="0" t="n">
        <v>0.35</v>
      </c>
      <c r="F7901" s="0" t="n">
        <v>3133108</v>
      </c>
      <c r="G7901" s="151" t="s">
        <v>111</v>
      </c>
      <c r="H7901" s="151" t="s">
        <v>111</v>
      </c>
      <c r="I7901" s="152" t="s">
        <v>112</v>
      </c>
    </row>
    <row r="7902" customFormat="false" ht="12.75" hidden="false" customHeight="false" outlineLevel="0" collapsed="false">
      <c r="A7902" s="0" t="s">
        <v>49</v>
      </c>
      <c r="B7902" s="0" t="s">
        <v>113</v>
      </c>
      <c r="C7902" s="0" t="s">
        <v>108</v>
      </c>
      <c r="D7902" s="116" t="n">
        <v>45474</v>
      </c>
      <c r="E7902" s="0" t="n">
        <v>0.005</v>
      </c>
      <c r="F7902" s="0" t="n">
        <v>3133109</v>
      </c>
      <c r="G7902" s="151" t="s">
        <v>111</v>
      </c>
      <c r="H7902" s="151" t="s">
        <v>111</v>
      </c>
      <c r="I7902" s="152" t="s">
        <v>112</v>
      </c>
    </row>
    <row r="7903" customFormat="false" ht="12.75" hidden="false" customHeight="false" outlineLevel="0" collapsed="false">
      <c r="A7903" s="0" t="s">
        <v>50</v>
      </c>
      <c r="B7903" s="0" t="s">
        <v>110</v>
      </c>
      <c r="C7903" s="0" t="s">
        <v>108</v>
      </c>
      <c r="D7903" s="116" t="n">
        <v>45474</v>
      </c>
      <c r="E7903" s="0" t="n">
        <v>0.41</v>
      </c>
      <c r="F7903" s="0" t="n">
        <v>3133110</v>
      </c>
      <c r="G7903" s="151" t="s">
        <v>111</v>
      </c>
      <c r="H7903" s="151" t="s">
        <v>111</v>
      </c>
      <c r="I7903" s="152" t="s">
        <v>112</v>
      </c>
    </row>
    <row r="7904" customFormat="false" ht="12.75" hidden="false" customHeight="false" outlineLevel="0" collapsed="false">
      <c r="A7904" s="0" t="s">
        <v>50</v>
      </c>
      <c r="B7904" s="0" t="s">
        <v>113</v>
      </c>
      <c r="C7904" s="0" t="s">
        <v>108</v>
      </c>
      <c r="D7904" s="116" t="n">
        <v>45474</v>
      </c>
      <c r="E7904" s="0" t="n">
        <v>-0.02</v>
      </c>
      <c r="F7904" s="0" t="n">
        <v>3133111</v>
      </c>
      <c r="G7904" s="151" t="s">
        <v>111</v>
      </c>
      <c r="H7904" s="151" t="s">
        <v>111</v>
      </c>
      <c r="I7904" s="152" t="s">
        <v>112</v>
      </c>
    </row>
    <row r="7905" customFormat="false" ht="12.75" hidden="false" customHeight="false" outlineLevel="0" collapsed="false">
      <c r="A7905" s="0" t="s">
        <v>51</v>
      </c>
      <c r="B7905" s="0" t="s">
        <v>110</v>
      </c>
      <c r="C7905" s="0" t="s">
        <v>108</v>
      </c>
      <c r="D7905" s="116" t="n">
        <v>45474</v>
      </c>
      <c r="E7905" s="0" t="n">
        <v>0.41</v>
      </c>
      <c r="F7905" s="0" t="n">
        <v>3133112</v>
      </c>
      <c r="G7905" s="151" t="s">
        <v>111</v>
      </c>
      <c r="H7905" s="151" t="s">
        <v>111</v>
      </c>
      <c r="I7905" s="152" t="s">
        <v>112</v>
      </c>
    </row>
    <row r="7906" customFormat="false" ht="12.75" hidden="false" customHeight="false" outlineLevel="0" collapsed="false">
      <c r="A7906" s="0" t="s">
        <v>51</v>
      </c>
      <c r="B7906" s="0" t="s">
        <v>113</v>
      </c>
      <c r="C7906" s="0" t="s">
        <v>108</v>
      </c>
      <c r="D7906" s="116" t="n">
        <v>45474</v>
      </c>
      <c r="E7906" s="0" t="n">
        <v>0.035</v>
      </c>
      <c r="F7906" s="0" t="n">
        <v>3133113</v>
      </c>
      <c r="G7906" s="151" t="s">
        <v>111</v>
      </c>
      <c r="H7906" s="151" t="s">
        <v>111</v>
      </c>
      <c r="I7906" s="152" t="s">
        <v>112</v>
      </c>
    </row>
    <row r="7907" customFormat="false" ht="12.75" hidden="false" customHeight="false" outlineLevel="0" collapsed="false">
      <c r="A7907" s="0" t="s">
        <v>52</v>
      </c>
      <c r="B7907" s="0" t="s">
        <v>110</v>
      </c>
      <c r="C7907" s="0" t="s">
        <v>108</v>
      </c>
      <c r="D7907" s="116" t="n">
        <v>45474</v>
      </c>
      <c r="E7907" s="0" t="n">
        <v>0.41</v>
      </c>
      <c r="F7907" s="0" t="n">
        <v>3133114</v>
      </c>
      <c r="G7907" s="151" t="s">
        <v>111</v>
      </c>
      <c r="H7907" s="151" t="s">
        <v>111</v>
      </c>
      <c r="I7907" s="152" t="s">
        <v>112</v>
      </c>
    </row>
    <row r="7908" customFormat="false" ht="12.75" hidden="false" customHeight="false" outlineLevel="0" collapsed="false">
      <c r="A7908" s="0" t="s">
        <v>52</v>
      </c>
      <c r="B7908" s="0" t="s">
        <v>113</v>
      </c>
      <c r="C7908" s="0" t="s">
        <v>108</v>
      </c>
      <c r="D7908" s="116" t="n">
        <v>45474</v>
      </c>
      <c r="E7908" s="0" t="n">
        <v>-0.02</v>
      </c>
      <c r="F7908" s="0" t="n">
        <v>3133115</v>
      </c>
      <c r="G7908" s="151" t="s">
        <v>111</v>
      </c>
      <c r="H7908" s="151" t="s">
        <v>111</v>
      </c>
      <c r="I7908" s="152" t="s">
        <v>112</v>
      </c>
    </row>
    <row r="7909" customFormat="false" ht="12.75" hidden="false" customHeight="false" outlineLevel="0" collapsed="false">
      <c r="A7909" s="0" t="s">
        <v>17</v>
      </c>
      <c r="B7909" s="0" t="s">
        <v>110</v>
      </c>
      <c r="C7909" s="0" t="s">
        <v>108</v>
      </c>
      <c r="D7909" s="116" t="n">
        <v>45474</v>
      </c>
      <c r="E7909" s="0" t="n">
        <v>0</v>
      </c>
      <c r="F7909" s="0" t="n">
        <v>3133116</v>
      </c>
      <c r="G7909" s="151" t="s">
        <v>111</v>
      </c>
      <c r="H7909" s="151" t="s">
        <v>111</v>
      </c>
      <c r="I7909" s="152" t="s">
        <v>112</v>
      </c>
    </row>
    <row r="7910" customFormat="false" ht="12.75" hidden="false" customHeight="false" outlineLevel="0" collapsed="false">
      <c r="A7910" s="0" t="s">
        <v>17</v>
      </c>
      <c r="B7910" s="0" t="s">
        <v>113</v>
      </c>
      <c r="C7910" s="0" t="s">
        <v>108</v>
      </c>
      <c r="D7910" s="116" t="n">
        <v>45474</v>
      </c>
      <c r="E7910" s="0" t="n">
        <v>0</v>
      </c>
      <c r="F7910" s="0" t="n">
        <v>3133117</v>
      </c>
      <c r="G7910" s="151" t="s">
        <v>111</v>
      </c>
      <c r="H7910" s="151" t="s">
        <v>111</v>
      </c>
      <c r="I7910" s="152" t="s">
        <v>112</v>
      </c>
    </row>
    <row r="7911" customFormat="false" ht="12.75" hidden="false" customHeight="false" outlineLevel="0" collapsed="false">
      <c r="A7911" s="0" t="s">
        <v>18</v>
      </c>
      <c r="B7911" s="0" t="s">
        <v>110</v>
      </c>
      <c r="C7911" s="0" t="s">
        <v>108</v>
      </c>
      <c r="D7911" s="116" t="n">
        <v>45474</v>
      </c>
      <c r="E7911" s="0" t="n">
        <v>0</v>
      </c>
      <c r="F7911" s="0" t="n">
        <v>3133118</v>
      </c>
      <c r="G7911" s="151" t="s">
        <v>111</v>
      </c>
      <c r="H7911" s="151" t="s">
        <v>111</v>
      </c>
      <c r="I7911" s="152" t="s">
        <v>112</v>
      </c>
    </row>
    <row r="7912" customFormat="false" ht="12.75" hidden="false" customHeight="false" outlineLevel="0" collapsed="false">
      <c r="A7912" s="0" t="s">
        <v>18</v>
      </c>
      <c r="B7912" s="0" t="s">
        <v>113</v>
      </c>
      <c r="C7912" s="0" t="s">
        <v>108</v>
      </c>
      <c r="D7912" s="116" t="n">
        <v>45474</v>
      </c>
      <c r="E7912" s="0" t="n">
        <v>0</v>
      </c>
      <c r="F7912" s="0" t="n">
        <v>3133119</v>
      </c>
      <c r="G7912" s="151" t="s">
        <v>111</v>
      </c>
      <c r="H7912" s="151" t="s">
        <v>111</v>
      </c>
      <c r="I7912" s="152" t="s">
        <v>112</v>
      </c>
    </row>
    <row r="7913" customFormat="false" ht="12.75" hidden="false" customHeight="false" outlineLevel="0" collapsed="false">
      <c r="A7913" s="0" t="s">
        <v>19</v>
      </c>
      <c r="B7913" s="0" t="s">
        <v>110</v>
      </c>
      <c r="C7913" s="0" t="s">
        <v>108</v>
      </c>
      <c r="D7913" s="116" t="n">
        <v>45474</v>
      </c>
      <c r="E7913" s="0" t="n">
        <v>0</v>
      </c>
      <c r="F7913" s="0" t="n">
        <v>3133120</v>
      </c>
      <c r="G7913" s="151" t="s">
        <v>111</v>
      </c>
      <c r="H7913" s="151" t="s">
        <v>111</v>
      </c>
      <c r="I7913" s="152" t="s">
        <v>112</v>
      </c>
    </row>
    <row r="7914" customFormat="false" ht="12.75" hidden="false" customHeight="false" outlineLevel="0" collapsed="false">
      <c r="A7914" s="0" t="s">
        <v>19</v>
      </c>
      <c r="B7914" s="0" t="s">
        <v>113</v>
      </c>
      <c r="C7914" s="0" t="s">
        <v>108</v>
      </c>
      <c r="D7914" s="116" t="n">
        <v>45474</v>
      </c>
      <c r="E7914" s="0" t="n">
        <v>0</v>
      </c>
      <c r="F7914" s="0" t="n">
        <v>3133121</v>
      </c>
      <c r="G7914" s="151" t="s">
        <v>111</v>
      </c>
      <c r="H7914" s="151" t="s">
        <v>111</v>
      </c>
      <c r="I7914" s="152" t="s">
        <v>112</v>
      </c>
    </row>
    <row r="7915" customFormat="false" ht="12.75" hidden="false" customHeight="false" outlineLevel="0" collapsed="false">
      <c r="A7915" s="0" t="s">
        <v>21</v>
      </c>
      <c r="B7915" s="0" t="s">
        <v>110</v>
      </c>
      <c r="C7915" s="0" t="s">
        <v>108</v>
      </c>
      <c r="D7915" s="116" t="n">
        <v>45474</v>
      </c>
      <c r="E7915" s="0" t="n">
        <v>0</v>
      </c>
      <c r="F7915" s="0" t="n">
        <v>3133122</v>
      </c>
      <c r="G7915" s="151" t="s">
        <v>111</v>
      </c>
      <c r="H7915" s="151" t="s">
        <v>111</v>
      </c>
      <c r="I7915" s="152" t="s">
        <v>112</v>
      </c>
    </row>
    <row r="7916" customFormat="false" ht="12.75" hidden="false" customHeight="false" outlineLevel="0" collapsed="false">
      <c r="A7916" s="0" t="s">
        <v>21</v>
      </c>
      <c r="B7916" s="0" t="s">
        <v>113</v>
      </c>
      <c r="C7916" s="0" t="s">
        <v>108</v>
      </c>
      <c r="D7916" s="116" t="n">
        <v>45474</v>
      </c>
      <c r="E7916" s="0" t="n">
        <v>0</v>
      </c>
      <c r="F7916" s="0" t="n">
        <v>3133123</v>
      </c>
      <c r="G7916" s="151" t="s">
        <v>111</v>
      </c>
      <c r="H7916" s="151" t="s">
        <v>111</v>
      </c>
      <c r="I7916" s="152" t="s">
        <v>112</v>
      </c>
    </row>
    <row r="7917" customFormat="false" ht="12.75" hidden="false" customHeight="false" outlineLevel="0" collapsed="false">
      <c r="A7917" s="0" t="s">
        <v>73</v>
      </c>
      <c r="B7917" s="0" t="s">
        <v>80</v>
      </c>
      <c r="C7917" s="0" t="s">
        <v>108</v>
      </c>
      <c r="D7917" s="116" t="n">
        <v>45474</v>
      </c>
      <c r="E7917" s="0" t="n">
        <v>0.005</v>
      </c>
      <c r="F7917" s="0" t="n">
        <v>3133124</v>
      </c>
      <c r="G7917" s="151" t="s">
        <v>111</v>
      </c>
      <c r="H7917" s="151" t="s">
        <v>111</v>
      </c>
      <c r="I7917" s="152" t="s">
        <v>112</v>
      </c>
    </row>
    <row r="7918" customFormat="false" ht="12.75" hidden="false" customHeight="false" outlineLevel="0" collapsed="false">
      <c r="A7918" s="0" t="s">
        <v>74</v>
      </c>
      <c r="B7918" s="0" t="s">
        <v>80</v>
      </c>
      <c r="C7918" s="0" t="s">
        <v>108</v>
      </c>
      <c r="D7918" s="116" t="n">
        <v>45474</v>
      </c>
      <c r="E7918" s="0" t="n">
        <v>0.035</v>
      </c>
      <c r="F7918" s="0" t="n">
        <v>3133125</v>
      </c>
      <c r="G7918" s="151" t="s">
        <v>111</v>
      </c>
      <c r="H7918" s="151" t="s">
        <v>111</v>
      </c>
      <c r="I7918" s="152" t="s">
        <v>112</v>
      </c>
    </row>
    <row r="7919" customFormat="false" ht="12.75" hidden="false" customHeight="false" outlineLevel="0" collapsed="false">
      <c r="A7919" s="0" t="s">
        <v>75</v>
      </c>
      <c r="B7919" s="0" t="s">
        <v>80</v>
      </c>
      <c r="C7919" s="0" t="s">
        <v>108</v>
      </c>
      <c r="D7919" s="116" t="n">
        <v>45474</v>
      </c>
      <c r="E7919" s="0" t="n">
        <v>-0.02</v>
      </c>
      <c r="F7919" s="0" t="n">
        <v>3133126</v>
      </c>
      <c r="G7919" s="151" t="s">
        <v>111</v>
      </c>
      <c r="H7919" s="151" t="s">
        <v>111</v>
      </c>
      <c r="I7919" s="152" t="s">
        <v>112</v>
      </c>
    </row>
    <row r="7920" customFormat="false" ht="12.75" hidden="false" customHeight="false" outlineLevel="0" collapsed="false">
      <c r="A7920" s="0" t="s">
        <v>76</v>
      </c>
      <c r="B7920" s="0" t="s">
        <v>80</v>
      </c>
      <c r="C7920" s="0" t="s">
        <v>108</v>
      </c>
      <c r="D7920" s="116" t="n">
        <v>45474</v>
      </c>
      <c r="E7920" s="0" t="n">
        <v>0.035</v>
      </c>
      <c r="F7920" s="0" t="n">
        <v>3133127</v>
      </c>
      <c r="G7920" s="151" t="s">
        <v>111</v>
      </c>
      <c r="H7920" s="151" t="s">
        <v>111</v>
      </c>
      <c r="I7920" s="152" t="s">
        <v>112</v>
      </c>
    </row>
    <row r="7921" customFormat="false" ht="12.75" hidden="false" customHeight="false" outlineLevel="0" collapsed="false">
      <c r="A7921" s="0" t="s">
        <v>72</v>
      </c>
      <c r="B7921" s="0" t="s">
        <v>80</v>
      </c>
      <c r="C7921" s="0" t="s">
        <v>108</v>
      </c>
      <c r="D7921" s="116" t="n">
        <v>45474</v>
      </c>
      <c r="E7921" s="158" t="n">
        <v>45505</v>
      </c>
      <c r="F7921" s="0" t="n">
        <v>2756510</v>
      </c>
      <c r="G7921" s="151" t="s">
        <v>111</v>
      </c>
      <c r="H7921" s="151" t="s">
        <v>111</v>
      </c>
      <c r="I7921" s="152" t="s">
        <v>109</v>
      </c>
    </row>
    <row r="7922" customFormat="false" ht="12.75" hidden="false" customHeight="false" outlineLevel="0" collapsed="false">
      <c r="A7922" s="0" t="s">
        <v>59</v>
      </c>
      <c r="B7922" s="0" t="s">
        <v>110</v>
      </c>
      <c r="C7922" s="0" t="s">
        <v>108</v>
      </c>
      <c r="D7922" s="116" t="n">
        <v>45505</v>
      </c>
      <c r="E7922" s="0" t="n">
        <v>0.4</v>
      </c>
      <c r="F7922" s="0" t="n">
        <v>3133100</v>
      </c>
      <c r="G7922" s="151" t="s">
        <v>111</v>
      </c>
      <c r="H7922" s="151" t="s">
        <v>111</v>
      </c>
      <c r="I7922" s="152" t="s">
        <v>112</v>
      </c>
    </row>
    <row r="7923" customFormat="false" ht="12.75" hidden="false" customHeight="false" outlineLevel="0" collapsed="false">
      <c r="A7923" s="0" t="s">
        <v>59</v>
      </c>
      <c r="B7923" s="0" t="s">
        <v>113</v>
      </c>
      <c r="C7923" s="0" t="s">
        <v>108</v>
      </c>
      <c r="D7923" s="116" t="n">
        <v>45505</v>
      </c>
      <c r="E7923" s="0" t="n">
        <v>0.02</v>
      </c>
      <c r="F7923" s="0" t="n">
        <v>3133101</v>
      </c>
      <c r="G7923" s="151" t="s">
        <v>111</v>
      </c>
      <c r="H7923" s="151" t="s">
        <v>111</v>
      </c>
      <c r="I7923" s="152" t="s">
        <v>112</v>
      </c>
    </row>
    <row r="7924" customFormat="false" ht="12.75" hidden="false" customHeight="false" outlineLevel="0" collapsed="false">
      <c r="A7924" s="0" t="s">
        <v>60</v>
      </c>
      <c r="B7924" s="0" t="s">
        <v>110</v>
      </c>
      <c r="C7924" s="0" t="s">
        <v>108</v>
      </c>
      <c r="D7924" s="116" t="n">
        <v>45505</v>
      </c>
      <c r="E7924" s="0" t="n">
        <v>0.4</v>
      </c>
      <c r="F7924" s="0" t="n">
        <v>3133102</v>
      </c>
      <c r="G7924" s="151" t="s">
        <v>111</v>
      </c>
      <c r="H7924" s="151" t="s">
        <v>111</v>
      </c>
      <c r="I7924" s="152" t="s">
        <v>112</v>
      </c>
    </row>
    <row r="7925" customFormat="false" ht="12.75" hidden="false" customHeight="false" outlineLevel="0" collapsed="false">
      <c r="A7925" s="0" t="s">
        <v>60</v>
      </c>
      <c r="B7925" s="0" t="s">
        <v>113</v>
      </c>
      <c r="C7925" s="0" t="s">
        <v>108</v>
      </c>
      <c r="D7925" s="116" t="n">
        <v>45505</v>
      </c>
      <c r="E7925" s="0" t="n">
        <v>0.07</v>
      </c>
      <c r="F7925" s="0" t="n">
        <v>3133103</v>
      </c>
      <c r="G7925" s="151" t="s">
        <v>111</v>
      </c>
      <c r="H7925" s="151" t="s">
        <v>111</v>
      </c>
      <c r="I7925" s="152" t="s">
        <v>112</v>
      </c>
    </row>
    <row r="7926" customFormat="false" ht="12.75" hidden="false" customHeight="false" outlineLevel="0" collapsed="false">
      <c r="A7926" s="0" t="s">
        <v>61</v>
      </c>
      <c r="B7926" s="0" t="s">
        <v>110</v>
      </c>
      <c r="C7926" s="0" t="s">
        <v>108</v>
      </c>
      <c r="D7926" s="116" t="n">
        <v>45505</v>
      </c>
      <c r="E7926" s="0" t="n">
        <v>0.4</v>
      </c>
      <c r="F7926" s="0" t="n">
        <v>3133104</v>
      </c>
      <c r="G7926" s="151" t="s">
        <v>111</v>
      </c>
      <c r="H7926" s="151" t="s">
        <v>111</v>
      </c>
      <c r="I7926" s="152" t="s">
        <v>112</v>
      </c>
    </row>
    <row r="7927" customFormat="false" ht="12.75" hidden="false" customHeight="false" outlineLevel="0" collapsed="false">
      <c r="A7927" s="0" t="s">
        <v>61</v>
      </c>
      <c r="B7927" s="0" t="s">
        <v>113</v>
      </c>
      <c r="C7927" s="0" t="s">
        <v>108</v>
      </c>
      <c r="D7927" s="116" t="n">
        <v>45505</v>
      </c>
      <c r="E7927" s="0" t="n">
        <v>0.02</v>
      </c>
      <c r="F7927" s="0" t="n">
        <v>3133105</v>
      </c>
      <c r="G7927" s="151" t="s">
        <v>111</v>
      </c>
      <c r="H7927" s="151" t="s">
        <v>111</v>
      </c>
      <c r="I7927" s="152" t="s">
        <v>112</v>
      </c>
    </row>
    <row r="7928" customFormat="false" ht="12.75" hidden="false" customHeight="false" outlineLevel="0" collapsed="false">
      <c r="A7928" s="0" t="s">
        <v>62</v>
      </c>
      <c r="B7928" s="0" t="s">
        <v>110</v>
      </c>
      <c r="C7928" s="0" t="s">
        <v>108</v>
      </c>
      <c r="D7928" s="116" t="n">
        <v>45505</v>
      </c>
      <c r="E7928" s="0" t="n">
        <v>0.4</v>
      </c>
      <c r="F7928" s="0" t="n">
        <v>3133106</v>
      </c>
      <c r="G7928" s="151" t="s">
        <v>111</v>
      </c>
      <c r="H7928" s="151" t="s">
        <v>111</v>
      </c>
      <c r="I7928" s="152" t="s">
        <v>112</v>
      </c>
    </row>
    <row r="7929" customFormat="false" ht="12.75" hidden="false" customHeight="false" outlineLevel="0" collapsed="false">
      <c r="A7929" s="0" t="s">
        <v>62</v>
      </c>
      <c r="B7929" s="0" t="s">
        <v>113</v>
      </c>
      <c r="C7929" s="0" t="s">
        <v>108</v>
      </c>
      <c r="D7929" s="116" t="n">
        <v>45505</v>
      </c>
      <c r="E7929" s="0" t="n">
        <v>0.07</v>
      </c>
      <c r="F7929" s="0" t="n">
        <v>3133107</v>
      </c>
      <c r="G7929" s="151" t="s">
        <v>111</v>
      </c>
      <c r="H7929" s="151" t="s">
        <v>111</v>
      </c>
      <c r="I7929" s="152" t="s">
        <v>112</v>
      </c>
    </row>
    <row r="7930" customFormat="false" ht="12.75" hidden="false" customHeight="false" outlineLevel="0" collapsed="false">
      <c r="A7930" s="0" t="s">
        <v>49</v>
      </c>
      <c r="B7930" s="0" t="s">
        <v>110</v>
      </c>
      <c r="C7930" s="0" t="s">
        <v>108</v>
      </c>
      <c r="D7930" s="116" t="n">
        <v>45505</v>
      </c>
      <c r="E7930" s="0" t="n">
        <v>0.35</v>
      </c>
      <c r="F7930" s="0" t="n">
        <v>3133108</v>
      </c>
      <c r="G7930" s="151" t="s">
        <v>111</v>
      </c>
      <c r="H7930" s="151" t="s">
        <v>111</v>
      </c>
      <c r="I7930" s="152" t="s">
        <v>112</v>
      </c>
    </row>
    <row r="7931" customFormat="false" ht="12.75" hidden="false" customHeight="false" outlineLevel="0" collapsed="false">
      <c r="A7931" s="0" t="s">
        <v>49</v>
      </c>
      <c r="B7931" s="0" t="s">
        <v>113</v>
      </c>
      <c r="C7931" s="0" t="s">
        <v>108</v>
      </c>
      <c r="D7931" s="116" t="n">
        <v>45505</v>
      </c>
      <c r="E7931" s="0" t="n">
        <v>-0.005</v>
      </c>
      <c r="F7931" s="0" t="n">
        <v>3133109</v>
      </c>
      <c r="G7931" s="151" t="s">
        <v>111</v>
      </c>
      <c r="H7931" s="151" t="s">
        <v>111</v>
      </c>
      <c r="I7931" s="152" t="s">
        <v>112</v>
      </c>
    </row>
    <row r="7932" customFormat="false" ht="12.75" hidden="false" customHeight="false" outlineLevel="0" collapsed="false">
      <c r="A7932" s="0" t="s">
        <v>50</v>
      </c>
      <c r="B7932" s="0" t="s">
        <v>110</v>
      </c>
      <c r="C7932" s="0" t="s">
        <v>108</v>
      </c>
      <c r="D7932" s="116" t="n">
        <v>45505</v>
      </c>
      <c r="E7932" s="0" t="n">
        <v>0.41</v>
      </c>
      <c r="F7932" s="0" t="n">
        <v>3133110</v>
      </c>
      <c r="G7932" s="151" t="s">
        <v>111</v>
      </c>
      <c r="H7932" s="151" t="s">
        <v>111</v>
      </c>
      <c r="I7932" s="152" t="s">
        <v>112</v>
      </c>
    </row>
    <row r="7933" customFormat="false" ht="12.75" hidden="false" customHeight="false" outlineLevel="0" collapsed="false">
      <c r="A7933" s="0" t="s">
        <v>50</v>
      </c>
      <c r="B7933" s="0" t="s">
        <v>113</v>
      </c>
      <c r="C7933" s="0" t="s">
        <v>108</v>
      </c>
      <c r="D7933" s="116" t="n">
        <v>45505</v>
      </c>
      <c r="E7933" s="0" t="n">
        <v>-0.02</v>
      </c>
      <c r="F7933" s="0" t="n">
        <v>3133111</v>
      </c>
      <c r="G7933" s="151" t="s">
        <v>111</v>
      </c>
      <c r="H7933" s="151" t="s">
        <v>111</v>
      </c>
      <c r="I7933" s="152" t="s">
        <v>112</v>
      </c>
    </row>
    <row r="7934" customFormat="false" ht="12.75" hidden="false" customHeight="false" outlineLevel="0" collapsed="false">
      <c r="A7934" s="0" t="s">
        <v>51</v>
      </c>
      <c r="B7934" s="0" t="s">
        <v>110</v>
      </c>
      <c r="C7934" s="0" t="s">
        <v>108</v>
      </c>
      <c r="D7934" s="116" t="n">
        <v>45505</v>
      </c>
      <c r="E7934" s="0" t="n">
        <v>0.41</v>
      </c>
      <c r="F7934" s="0" t="n">
        <v>3133112</v>
      </c>
      <c r="G7934" s="151" t="s">
        <v>111</v>
      </c>
      <c r="H7934" s="151" t="s">
        <v>111</v>
      </c>
      <c r="I7934" s="152" t="s">
        <v>112</v>
      </c>
    </row>
    <row r="7935" customFormat="false" ht="12.75" hidden="false" customHeight="false" outlineLevel="0" collapsed="false">
      <c r="A7935" s="0" t="s">
        <v>51</v>
      </c>
      <c r="B7935" s="0" t="s">
        <v>113</v>
      </c>
      <c r="C7935" s="0" t="s">
        <v>108</v>
      </c>
      <c r="D7935" s="116" t="n">
        <v>45505</v>
      </c>
      <c r="E7935" s="0" t="n">
        <v>0.01</v>
      </c>
      <c r="F7935" s="0" t="n">
        <v>3133113</v>
      </c>
      <c r="G7935" s="151" t="s">
        <v>111</v>
      </c>
      <c r="H7935" s="151" t="s">
        <v>111</v>
      </c>
      <c r="I7935" s="152" t="s">
        <v>112</v>
      </c>
    </row>
    <row r="7936" customFormat="false" ht="12.75" hidden="false" customHeight="false" outlineLevel="0" collapsed="false">
      <c r="A7936" s="0" t="s">
        <v>52</v>
      </c>
      <c r="B7936" s="0" t="s">
        <v>110</v>
      </c>
      <c r="C7936" s="0" t="s">
        <v>108</v>
      </c>
      <c r="D7936" s="116" t="n">
        <v>45505</v>
      </c>
      <c r="E7936" s="0" t="n">
        <v>0.41</v>
      </c>
      <c r="F7936" s="0" t="n">
        <v>3133114</v>
      </c>
      <c r="G7936" s="151" t="s">
        <v>111</v>
      </c>
      <c r="H7936" s="151" t="s">
        <v>111</v>
      </c>
      <c r="I7936" s="152" t="s">
        <v>112</v>
      </c>
    </row>
    <row r="7937" customFormat="false" ht="12.75" hidden="false" customHeight="false" outlineLevel="0" collapsed="false">
      <c r="A7937" s="0" t="s">
        <v>52</v>
      </c>
      <c r="B7937" s="0" t="s">
        <v>113</v>
      </c>
      <c r="C7937" s="0" t="s">
        <v>108</v>
      </c>
      <c r="D7937" s="116" t="n">
        <v>45505</v>
      </c>
      <c r="E7937" s="0" t="n">
        <v>-0.02</v>
      </c>
      <c r="F7937" s="0" t="n">
        <v>3133115</v>
      </c>
      <c r="G7937" s="151" t="s">
        <v>111</v>
      </c>
      <c r="H7937" s="151" t="s">
        <v>111</v>
      </c>
      <c r="I7937" s="152" t="s">
        <v>112</v>
      </c>
    </row>
    <row r="7938" customFormat="false" ht="12.75" hidden="false" customHeight="false" outlineLevel="0" collapsed="false">
      <c r="A7938" s="0" t="s">
        <v>17</v>
      </c>
      <c r="B7938" s="0" t="s">
        <v>110</v>
      </c>
      <c r="C7938" s="0" t="s">
        <v>108</v>
      </c>
      <c r="D7938" s="116" t="n">
        <v>45505</v>
      </c>
      <c r="E7938" s="0" t="n">
        <v>0</v>
      </c>
      <c r="F7938" s="0" t="n">
        <v>3133116</v>
      </c>
      <c r="G7938" s="151" t="s">
        <v>111</v>
      </c>
      <c r="H7938" s="151" t="s">
        <v>111</v>
      </c>
      <c r="I7938" s="152" t="s">
        <v>112</v>
      </c>
    </row>
    <row r="7939" customFormat="false" ht="12.75" hidden="false" customHeight="false" outlineLevel="0" collapsed="false">
      <c r="A7939" s="0" t="s">
        <v>17</v>
      </c>
      <c r="B7939" s="0" t="s">
        <v>113</v>
      </c>
      <c r="C7939" s="0" t="s">
        <v>108</v>
      </c>
      <c r="D7939" s="116" t="n">
        <v>45505</v>
      </c>
      <c r="E7939" s="0" t="n">
        <v>0</v>
      </c>
      <c r="F7939" s="0" t="n">
        <v>3133117</v>
      </c>
      <c r="G7939" s="151" t="s">
        <v>111</v>
      </c>
      <c r="H7939" s="151" t="s">
        <v>111</v>
      </c>
      <c r="I7939" s="152" t="s">
        <v>112</v>
      </c>
    </row>
    <row r="7940" customFormat="false" ht="12.75" hidden="false" customHeight="false" outlineLevel="0" collapsed="false">
      <c r="A7940" s="0" t="s">
        <v>18</v>
      </c>
      <c r="B7940" s="0" t="s">
        <v>110</v>
      </c>
      <c r="C7940" s="0" t="s">
        <v>108</v>
      </c>
      <c r="D7940" s="116" t="n">
        <v>45505</v>
      </c>
      <c r="E7940" s="0" t="n">
        <v>0</v>
      </c>
      <c r="F7940" s="0" t="n">
        <v>3133118</v>
      </c>
      <c r="G7940" s="151" t="s">
        <v>111</v>
      </c>
      <c r="H7940" s="151" t="s">
        <v>111</v>
      </c>
      <c r="I7940" s="152" t="s">
        <v>112</v>
      </c>
    </row>
    <row r="7941" customFormat="false" ht="12.75" hidden="false" customHeight="false" outlineLevel="0" collapsed="false">
      <c r="A7941" s="0" t="s">
        <v>18</v>
      </c>
      <c r="B7941" s="0" t="s">
        <v>113</v>
      </c>
      <c r="C7941" s="0" t="s">
        <v>108</v>
      </c>
      <c r="D7941" s="116" t="n">
        <v>45505</v>
      </c>
      <c r="E7941" s="0" t="n">
        <v>0</v>
      </c>
      <c r="F7941" s="0" t="n">
        <v>3133119</v>
      </c>
      <c r="G7941" s="151" t="s">
        <v>111</v>
      </c>
      <c r="H7941" s="151" t="s">
        <v>111</v>
      </c>
      <c r="I7941" s="152" t="s">
        <v>112</v>
      </c>
    </row>
    <row r="7942" customFormat="false" ht="12.75" hidden="false" customHeight="false" outlineLevel="0" collapsed="false">
      <c r="A7942" s="0" t="s">
        <v>19</v>
      </c>
      <c r="B7942" s="0" t="s">
        <v>110</v>
      </c>
      <c r="C7942" s="0" t="s">
        <v>108</v>
      </c>
      <c r="D7942" s="116" t="n">
        <v>45505</v>
      </c>
      <c r="E7942" s="0" t="n">
        <v>0</v>
      </c>
      <c r="F7942" s="0" t="n">
        <v>3133120</v>
      </c>
      <c r="G7942" s="151" t="s">
        <v>111</v>
      </c>
      <c r="H7942" s="151" t="s">
        <v>111</v>
      </c>
      <c r="I7942" s="152" t="s">
        <v>112</v>
      </c>
    </row>
    <row r="7943" customFormat="false" ht="12.75" hidden="false" customHeight="false" outlineLevel="0" collapsed="false">
      <c r="A7943" s="0" t="s">
        <v>19</v>
      </c>
      <c r="B7943" s="0" t="s">
        <v>113</v>
      </c>
      <c r="C7943" s="0" t="s">
        <v>108</v>
      </c>
      <c r="D7943" s="116" t="n">
        <v>45505</v>
      </c>
      <c r="E7943" s="0" t="n">
        <v>0</v>
      </c>
      <c r="F7943" s="0" t="n">
        <v>3133121</v>
      </c>
      <c r="G7943" s="151" t="s">
        <v>111</v>
      </c>
      <c r="H7943" s="151" t="s">
        <v>111</v>
      </c>
      <c r="I7943" s="152" t="s">
        <v>112</v>
      </c>
    </row>
    <row r="7944" customFormat="false" ht="12.75" hidden="false" customHeight="false" outlineLevel="0" collapsed="false">
      <c r="A7944" s="0" t="s">
        <v>21</v>
      </c>
      <c r="B7944" s="0" t="s">
        <v>110</v>
      </c>
      <c r="C7944" s="0" t="s">
        <v>108</v>
      </c>
      <c r="D7944" s="116" t="n">
        <v>45505</v>
      </c>
      <c r="E7944" s="0" t="n">
        <v>0</v>
      </c>
      <c r="F7944" s="0" t="n">
        <v>3133122</v>
      </c>
      <c r="G7944" s="151" t="s">
        <v>111</v>
      </c>
      <c r="H7944" s="151" t="s">
        <v>111</v>
      </c>
      <c r="I7944" s="152" t="s">
        <v>112</v>
      </c>
    </row>
    <row r="7945" customFormat="false" ht="12.75" hidden="false" customHeight="false" outlineLevel="0" collapsed="false">
      <c r="A7945" s="0" t="s">
        <v>21</v>
      </c>
      <c r="B7945" s="0" t="s">
        <v>113</v>
      </c>
      <c r="C7945" s="0" t="s">
        <v>108</v>
      </c>
      <c r="D7945" s="116" t="n">
        <v>45505</v>
      </c>
      <c r="E7945" s="0" t="n">
        <v>0</v>
      </c>
      <c r="F7945" s="0" t="n">
        <v>3133123</v>
      </c>
      <c r="G7945" s="151" t="s">
        <v>111</v>
      </c>
      <c r="H7945" s="151" t="s">
        <v>111</v>
      </c>
      <c r="I7945" s="152" t="s">
        <v>112</v>
      </c>
    </row>
    <row r="7946" customFormat="false" ht="12.75" hidden="false" customHeight="false" outlineLevel="0" collapsed="false">
      <c r="A7946" s="0" t="s">
        <v>73</v>
      </c>
      <c r="B7946" s="0" t="s">
        <v>80</v>
      </c>
      <c r="C7946" s="0" t="s">
        <v>108</v>
      </c>
      <c r="D7946" s="116" t="n">
        <v>45505</v>
      </c>
      <c r="E7946" s="0" t="n">
        <v>-0.005</v>
      </c>
      <c r="F7946" s="0" t="n">
        <v>3133124</v>
      </c>
      <c r="G7946" s="151" t="s">
        <v>111</v>
      </c>
      <c r="H7946" s="151" t="s">
        <v>111</v>
      </c>
      <c r="I7946" s="152" t="s">
        <v>112</v>
      </c>
    </row>
    <row r="7947" customFormat="false" ht="12.75" hidden="false" customHeight="false" outlineLevel="0" collapsed="false">
      <c r="A7947" s="0" t="s">
        <v>74</v>
      </c>
      <c r="B7947" s="0" t="s">
        <v>80</v>
      </c>
      <c r="C7947" s="0" t="s">
        <v>108</v>
      </c>
      <c r="D7947" s="116" t="n">
        <v>45505</v>
      </c>
      <c r="E7947" s="0" t="n">
        <v>0.01</v>
      </c>
      <c r="F7947" s="0" t="n">
        <v>3133125</v>
      </c>
      <c r="G7947" s="151" t="s">
        <v>111</v>
      </c>
      <c r="H7947" s="151" t="s">
        <v>111</v>
      </c>
      <c r="I7947" s="152" t="s">
        <v>112</v>
      </c>
    </row>
    <row r="7948" customFormat="false" ht="12.75" hidden="false" customHeight="false" outlineLevel="0" collapsed="false">
      <c r="A7948" s="0" t="s">
        <v>75</v>
      </c>
      <c r="B7948" s="0" t="s">
        <v>80</v>
      </c>
      <c r="C7948" s="0" t="s">
        <v>108</v>
      </c>
      <c r="D7948" s="116" t="n">
        <v>45505</v>
      </c>
      <c r="E7948" s="0" t="n">
        <v>-0.02</v>
      </c>
      <c r="F7948" s="0" t="n">
        <v>3133126</v>
      </c>
      <c r="G7948" s="151" t="s">
        <v>111</v>
      </c>
      <c r="H7948" s="151" t="s">
        <v>111</v>
      </c>
      <c r="I7948" s="152" t="s">
        <v>112</v>
      </c>
    </row>
    <row r="7949" customFormat="false" ht="12.75" hidden="false" customHeight="false" outlineLevel="0" collapsed="false">
      <c r="A7949" s="0" t="s">
        <v>76</v>
      </c>
      <c r="B7949" s="0" t="s">
        <v>80</v>
      </c>
      <c r="C7949" s="0" t="s">
        <v>108</v>
      </c>
      <c r="D7949" s="116" t="n">
        <v>45505</v>
      </c>
      <c r="E7949" s="0" t="n">
        <v>0.01</v>
      </c>
      <c r="F7949" s="0" t="n">
        <v>3133127</v>
      </c>
      <c r="G7949" s="151" t="s">
        <v>111</v>
      </c>
      <c r="H7949" s="151" t="s">
        <v>111</v>
      </c>
      <c r="I7949" s="152" t="s">
        <v>112</v>
      </c>
    </row>
    <row r="7950" customFormat="false" ht="12.75" hidden="false" customHeight="false" outlineLevel="0" collapsed="false">
      <c r="A7950" s="0" t="s">
        <v>72</v>
      </c>
      <c r="B7950" s="0" t="s">
        <v>80</v>
      </c>
      <c r="C7950" s="0" t="s">
        <v>108</v>
      </c>
      <c r="D7950" s="116" t="n">
        <v>45505</v>
      </c>
      <c r="E7950" s="158" t="n">
        <v>45536</v>
      </c>
      <c r="F7950" s="0" t="n">
        <v>2756539</v>
      </c>
      <c r="G7950" s="151" t="s">
        <v>111</v>
      </c>
      <c r="H7950" s="151" t="s">
        <v>111</v>
      </c>
      <c r="I7950" s="152" t="s">
        <v>109</v>
      </c>
    </row>
    <row r="7951" customFormat="false" ht="12.75" hidden="false" customHeight="false" outlineLevel="0" collapsed="false">
      <c r="A7951" s="0" t="s">
        <v>59</v>
      </c>
      <c r="B7951" s="0" t="s">
        <v>110</v>
      </c>
      <c r="C7951" s="0" t="s">
        <v>108</v>
      </c>
      <c r="D7951" s="116" t="n">
        <v>45536</v>
      </c>
      <c r="E7951" s="0" t="n">
        <v>0.3975</v>
      </c>
      <c r="F7951" s="0" t="n">
        <v>3133100</v>
      </c>
      <c r="G7951" s="151" t="s">
        <v>111</v>
      </c>
      <c r="H7951" s="151" t="s">
        <v>111</v>
      </c>
      <c r="I7951" s="152" t="s">
        <v>112</v>
      </c>
    </row>
    <row r="7952" customFormat="false" ht="12.75" hidden="false" customHeight="false" outlineLevel="0" collapsed="false">
      <c r="A7952" s="0" t="s">
        <v>59</v>
      </c>
      <c r="B7952" s="0" t="s">
        <v>113</v>
      </c>
      <c r="C7952" s="0" t="s">
        <v>108</v>
      </c>
      <c r="D7952" s="116" t="n">
        <v>45536</v>
      </c>
      <c r="E7952" s="0" t="n">
        <v>0.02</v>
      </c>
      <c r="F7952" s="0" t="n">
        <v>3133101</v>
      </c>
      <c r="G7952" s="151" t="s">
        <v>111</v>
      </c>
      <c r="H7952" s="151" t="s">
        <v>111</v>
      </c>
      <c r="I7952" s="152" t="s">
        <v>112</v>
      </c>
    </row>
    <row r="7953" customFormat="false" ht="12.75" hidden="false" customHeight="false" outlineLevel="0" collapsed="false">
      <c r="A7953" s="0" t="s">
        <v>60</v>
      </c>
      <c r="B7953" s="0" t="s">
        <v>110</v>
      </c>
      <c r="C7953" s="0" t="s">
        <v>108</v>
      </c>
      <c r="D7953" s="116" t="n">
        <v>45536</v>
      </c>
      <c r="E7953" s="0" t="n">
        <v>0.3975</v>
      </c>
      <c r="F7953" s="0" t="n">
        <v>3133102</v>
      </c>
      <c r="G7953" s="151" t="s">
        <v>111</v>
      </c>
      <c r="H7953" s="151" t="s">
        <v>111</v>
      </c>
      <c r="I7953" s="152" t="s">
        <v>112</v>
      </c>
    </row>
    <row r="7954" customFormat="false" ht="12.75" hidden="false" customHeight="false" outlineLevel="0" collapsed="false">
      <c r="A7954" s="0" t="s">
        <v>60</v>
      </c>
      <c r="B7954" s="0" t="s">
        <v>113</v>
      </c>
      <c r="C7954" s="0" t="s">
        <v>108</v>
      </c>
      <c r="D7954" s="116" t="n">
        <v>45536</v>
      </c>
      <c r="E7954" s="0" t="n">
        <v>0.05</v>
      </c>
      <c r="F7954" s="0" t="n">
        <v>3133103</v>
      </c>
      <c r="G7954" s="151" t="s">
        <v>111</v>
      </c>
      <c r="H7954" s="151" t="s">
        <v>111</v>
      </c>
      <c r="I7954" s="152" t="s">
        <v>112</v>
      </c>
    </row>
    <row r="7955" customFormat="false" ht="12.75" hidden="false" customHeight="false" outlineLevel="0" collapsed="false">
      <c r="A7955" s="0" t="s">
        <v>61</v>
      </c>
      <c r="B7955" s="0" t="s">
        <v>110</v>
      </c>
      <c r="C7955" s="0" t="s">
        <v>108</v>
      </c>
      <c r="D7955" s="116" t="n">
        <v>45536</v>
      </c>
      <c r="E7955" s="0" t="n">
        <v>0.3975</v>
      </c>
      <c r="F7955" s="0" t="n">
        <v>3133104</v>
      </c>
      <c r="G7955" s="151" t="s">
        <v>111</v>
      </c>
      <c r="H7955" s="151" t="s">
        <v>111</v>
      </c>
      <c r="I7955" s="152" t="s">
        <v>112</v>
      </c>
    </row>
    <row r="7956" customFormat="false" ht="12.75" hidden="false" customHeight="false" outlineLevel="0" collapsed="false">
      <c r="A7956" s="0" t="s">
        <v>61</v>
      </c>
      <c r="B7956" s="0" t="s">
        <v>113</v>
      </c>
      <c r="C7956" s="0" t="s">
        <v>108</v>
      </c>
      <c r="D7956" s="116" t="n">
        <v>45536</v>
      </c>
      <c r="E7956" s="0" t="n">
        <v>0.02</v>
      </c>
      <c r="F7956" s="0" t="n">
        <v>3133105</v>
      </c>
      <c r="G7956" s="151" t="s">
        <v>111</v>
      </c>
      <c r="H7956" s="151" t="s">
        <v>111</v>
      </c>
      <c r="I7956" s="152" t="s">
        <v>112</v>
      </c>
    </row>
    <row r="7957" customFormat="false" ht="12.75" hidden="false" customHeight="false" outlineLevel="0" collapsed="false">
      <c r="A7957" s="0" t="s">
        <v>62</v>
      </c>
      <c r="B7957" s="0" t="s">
        <v>110</v>
      </c>
      <c r="C7957" s="0" t="s">
        <v>108</v>
      </c>
      <c r="D7957" s="116" t="n">
        <v>45536</v>
      </c>
      <c r="E7957" s="0" t="n">
        <v>0.3975</v>
      </c>
      <c r="F7957" s="0" t="n">
        <v>3133106</v>
      </c>
      <c r="G7957" s="151" t="s">
        <v>111</v>
      </c>
      <c r="H7957" s="151" t="s">
        <v>111</v>
      </c>
      <c r="I7957" s="152" t="s">
        <v>112</v>
      </c>
    </row>
    <row r="7958" customFormat="false" ht="12.75" hidden="false" customHeight="false" outlineLevel="0" collapsed="false">
      <c r="A7958" s="0" t="s">
        <v>62</v>
      </c>
      <c r="B7958" s="0" t="s">
        <v>113</v>
      </c>
      <c r="C7958" s="0" t="s">
        <v>108</v>
      </c>
      <c r="D7958" s="116" t="n">
        <v>45536</v>
      </c>
      <c r="E7958" s="0" t="n">
        <v>0.05</v>
      </c>
      <c r="F7958" s="0" t="n">
        <v>3133107</v>
      </c>
      <c r="G7958" s="151" t="s">
        <v>111</v>
      </c>
      <c r="H7958" s="151" t="s">
        <v>111</v>
      </c>
      <c r="I7958" s="152" t="s">
        <v>112</v>
      </c>
    </row>
    <row r="7959" customFormat="false" ht="12.75" hidden="false" customHeight="false" outlineLevel="0" collapsed="false">
      <c r="A7959" s="0" t="s">
        <v>49</v>
      </c>
      <c r="B7959" s="0" t="s">
        <v>110</v>
      </c>
      <c r="C7959" s="0" t="s">
        <v>108</v>
      </c>
      <c r="D7959" s="116" t="n">
        <v>45536</v>
      </c>
      <c r="E7959" s="0" t="n">
        <v>0.315</v>
      </c>
      <c r="F7959" s="0" t="n">
        <v>3133108</v>
      </c>
      <c r="G7959" s="151" t="s">
        <v>111</v>
      </c>
      <c r="H7959" s="151" t="s">
        <v>111</v>
      </c>
      <c r="I7959" s="152" t="s">
        <v>112</v>
      </c>
    </row>
    <row r="7960" customFormat="false" ht="12.75" hidden="false" customHeight="false" outlineLevel="0" collapsed="false">
      <c r="A7960" s="0" t="s">
        <v>49</v>
      </c>
      <c r="B7960" s="0" t="s">
        <v>113</v>
      </c>
      <c r="C7960" s="0" t="s">
        <v>108</v>
      </c>
      <c r="D7960" s="116" t="n">
        <v>45536</v>
      </c>
      <c r="E7960" s="0" t="n">
        <v>-0.005</v>
      </c>
      <c r="F7960" s="0" t="n">
        <v>3133109</v>
      </c>
      <c r="G7960" s="151" t="s">
        <v>111</v>
      </c>
      <c r="H7960" s="151" t="s">
        <v>111</v>
      </c>
      <c r="I7960" s="152" t="s">
        <v>112</v>
      </c>
    </row>
    <row r="7961" customFormat="false" ht="12.75" hidden="false" customHeight="false" outlineLevel="0" collapsed="false">
      <c r="A7961" s="0" t="s">
        <v>50</v>
      </c>
      <c r="B7961" s="0" t="s">
        <v>110</v>
      </c>
      <c r="C7961" s="0" t="s">
        <v>108</v>
      </c>
      <c r="D7961" s="116" t="n">
        <v>45536</v>
      </c>
      <c r="E7961" s="0" t="n">
        <v>0.36</v>
      </c>
      <c r="F7961" s="0" t="n">
        <v>3133110</v>
      </c>
      <c r="G7961" s="151" t="s">
        <v>111</v>
      </c>
      <c r="H7961" s="151" t="s">
        <v>111</v>
      </c>
      <c r="I7961" s="152" t="s">
        <v>112</v>
      </c>
    </row>
    <row r="7962" customFormat="false" ht="12.75" hidden="false" customHeight="false" outlineLevel="0" collapsed="false">
      <c r="A7962" s="0" t="s">
        <v>50</v>
      </c>
      <c r="B7962" s="0" t="s">
        <v>113</v>
      </c>
      <c r="C7962" s="0" t="s">
        <v>108</v>
      </c>
      <c r="D7962" s="116" t="n">
        <v>45536</v>
      </c>
      <c r="E7962" s="0" t="n">
        <v>-0.04</v>
      </c>
      <c r="F7962" s="0" t="n">
        <v>3133111</v>
      </c>
      <c r="G7962" s="151" t="s">
        <v>111</v>
      </c>
      <c r="H7962" s="151" t="s">
        <v>111</v>
      </c>
      <c r="I7962" s="152" t="s">
        <v>112</v>
      </c>
    </row>
    <row r="7963" customFormat="false" ht="12.75" hidden="false" customHeight="false" outlineLevel="0" collapsed="false">
      <c r="A7963" s="0" t="s">
        <v>51</v>
      </c>
      <c r="B7963" s="0" t="s">
        <v>110</v>
      </c>
      <c r="C7963" s="0" t="s">
        <v>108</v>
      </c>
      <c r="D7963" s="116" t="n">
        <v>45536</v>
      </c>
      <c r="E7963" s="0" t="n">
        <v>0.36</v>
      </c>
      <c r="F7963" s="0" t="n">
        <v>3133112</v>
      </c>
      <c r="G7963" s="151" t="s">
        <v>111</v>
      </c>
      <c r="H7963" s="151" t="s">
        <v>111</v>
      </c>
      <c r="I7963" s="152" t="s">
        <v>112</v>
      </c>
    </row>
    <row r="7964" customFormat="false" ht="12.75" hidden="false" customHeight="false" outlineLevel="0" collapsed="false">
      <c r="A7964" s="0" t="s">
        <v>51</v>
      </c>
      <c r="B7964" s="0" t="s">
        <v>113</v>
      </c>
      <c r="C7964" s="0" t="s">
        <v>108</v>
      </c>
      <c r="D7964" s="116" t="n">
        <v>45536</v>
      </c>
      <c r="E7964" s="0" t="n">
        <v>0.01</v>
      </c>
      <c r="F7964" s="0" t="n">
        <v>3133113</v>
      </c>
      <c r="G7964" s="151" t="s">
        <v>111</v>
      </c>
      <c r="H7964" s="151" t="s">
        <v>111</v>
      </c>
      <c r="I7964" s="152" t="s">
        <v>112</v>
      </c>
    </row>
    <row r="7965" customFormat="false" ht="12.75" hidden="false" customHeight="false" outlineLevel="0" collapsed="false">
      <c r="A7965" s="0" t="s">
        <v>52</v>
      </c>
      <c r="B7965" s="0" t="s">
        <v>110</v>
      </c>
      <c r="C7965" s="0" t="s">
        <v>108</v>
      </c>
      <c r="D7965" s="116" t="n">
        <v>45536</v>
      </c>
      <c r="E7965" s="0" t="n">
        <v>0.36</v>
      </c>
      <c r="F7965" s="0" t="n">
        <v>3133114</v>
      </c>
      <c r="G7965" s="151" t="s">
        <v>111</v>
      </c>
      <c r="H7965" s="151" t="s">
        <v>111</v>
      </c>
      <c r="I7965" s="152" t="s">
        <v>112</v>
      </c>
    </row>
    <row r="7966" customFormat="false" ht="12.75" hidden="false" customHeight="false" outlineLevel="0" collapsed="false">
      <c r="A7966" s="0" t="s">
        <v>52</v>
      </c>
      <c r="B7966" s="0" t="s">
        <v>113</v>
      </c>
      <c r="C7966" s="0" t="s">
        <v>108</v>
      </c>
      <c r="D7966" s="116" t="n">
        <v>45536</v>
      </c>
      <c r="E7966" s="0" t="n">
        <v>-0.02</v>
      </c>
      <c r="F7966" s="0" t="n">
        <v>3133115</v>
      </c>
      <c r="G7966" s="151" t="s">
        <v>111</v>
      </c>
      <c r="H7966" s="151" t="s">
        <v>111</v>
      </c>
      <c r="I7966" s="152" t="s">
        <v>112</v>
      </c>
    </row>
    <row r="7967" customFormat="false" ht="12.75" hidden="false" customHeight="false" outlineLevel="0" collapsed="false">
      <c r="A7967" s="0" t="s">
        <v>17</v>
      </c>
      <c r="B7967" s="0" t="s">
        <v>110</v>
      </c>
      <c r="C7967" s="0" t="s">
        <v>108</v>
      </c>
      <c r="D7967" s="116" t="n">
        <v>45536</v>
      </c>
      <c r="E7967" s="0" t="n">
        <v>0</v>
      </c>
      <c r="F7967" s="0" t="n">
        <v>3133116</v>
      </c>
      <c r="G7967" s="151" t="s">
        <v>111</v>
      </c>
      <c r="H7967" s="151" t="s">
        <v>111</v>
      </c>
      <c r="I7967" s="152" t="s">
        <v>112</v>
      </c>
    </row>
    <row r="7968" customFormat="false" ht="12.75" hidden="false" customHeight="false" outlineLevel="0" collapsed="false">
      <c r="A7968" s="0" t="s">
        <v>17</v>
      </c>
      <c r="B7968" s="0" t="s">
        <v>113</v>
      </c>
      <c r="C7968" s="0" t="s">
        <v>108</v>
      </c>
      <c r="D7968" s="116" t="n">
        <v>45536</v>
      </c>
      <c r="E7968" s="0" t="n">
        <v>0</v>
      </c>
      <c r="F7968" s="0" t="n">
        <v>3133117</v>
      </c>
      <c r="G7968" s="151" t="s">
        <v>111</v>
      </c>
      <c r="H7968" s="151" t="s">
        <v>111</v>
      </c>
      <c r="I7968" s="152" t="s">
        <v>112</v>
      </c>
    </row>
    <row r="7969" customFormat="false" ht="12.75" hidden="false" customHeight="false" outlineLevel="0" collapsed="false">
      <c r="A7969" s="0" t="s">
        <v>18</v>
      </c>
      <c r="B7969" s="0" t="s">
        <v>110</v>
      </c>
      <c r="C7969" s="0" t="s">
        <v>108</v>
      </c>
      <c r="D7969" s="116" t="n">
        <v>45536</v>
      </c>
      <c r="E7969" s="0" t="n">
        <v>0</v>
      </c>
      <c r="F7969" s="0" t="n">
        <v>3133118</v>
      </c>
      <c r="G7969" s="151" t="s">
        <v>111</v>
      </c>
      <c r="H7969" s="151" t="s">
        <v>111</v>
      </c>
      <c r="I7969" s="152" t="s">
        <v>112</v>
      </c>
    </row>
    <row r="7970" customFormat="false" ht="12.75" hidden="false" customHeight="false" outlineLevel="0" collapsed="false">
      <c r="A7970" s="0" t="s">
        <v>18</v>
      </c>
      <c r="B7970" s="0" t="s">
        <v>113</v>
      </c>
      <c r="C7970" s="0" t="s">
        <v>108</v>
      </c>
      <c r="D7970" s="116" t="n">
        <v>45536</v>
      </c>
      <c r="E7970" s="0" t="n">
        <v>0</v>
      </c>
      <c r="F7970" s="0" t="n">
        <v>3133119</v>
      </c>
      <c r="G7970" s="151" t="s">
        <v>111</v>
      </c>
      <c r="H7970" s="151" t="s">
        <v>111</v>
      </c>
      <c r="I7970" s="152" t="s">
        <v>112</v>
      </c>
    </row>
    <row r="7971" customFormat="false" ht="12.75" hidden="false" customHeight="false" outlineLevel="0" collapsed="false">
      <c r="A7971" s="0" t="s">
        <v>19</v>
      </c>
      <c r="B7971" s="0" t="s">
        <v>110</v>
      </c>
      <c r="C7971" s="0" t="s">
        <v>108</v>
      </c>
      <c r="D7971" s="116" t="n">
        <v>45536</v>
      </c>
      <c r="E7971" s="0" t="n">
        <v>0</v>
      </c>
      <c r="F7971" s="0" t="n">
        <v>3133120</v>
      </c>
      <c r="G7971" s="151" t="s">
        <v>111</v>
      </c>
      <c r="H7971" s="151" t="s">
        <v>111</v>
      </c>
      <c r="I7971" s="152" t="s">
        <v>112</v>
      </c>
    </row>
    <row r="7972" customFormat="false" ht="12.75" hidden="false" customHeight="false" outlineLevel="0" collapsed="false">
      <c r="A7972" s="0" t="s">
        <v>19</v>
      </c>
      <c r="B7972" s="0" t="s">
        <v>113</v>
      </c>
      <c r="C7972" s="0" t="s">
        <v>108</v>
      </c>
      <c r="D7972" s="116" t="n">
        <v>45536</v>
      </c>
      <c r="E7972" s="0" t="n">
        <v>0</v>
      </c>
      <c r="F7972" s="0" t="n">
        <v>3133121</v>
      </c>
      <c r="G7972" s="151" t="s">
        <v>111</v>
      </c>
      <c r="H7972" s="151" t="s">
        <v>111</v>
      </c>
      <c r="I7972" s="152" t="s">
        <v>112</v>
      </c>
    </row>
    <row r="7973" customFormat="false" ht="12.75" hidden="false" customHeight="false" outlineLevel="0" collapsed="false">
      <c r="A7973" s="0" t="s">
        <v>21</v>
      </c>
      <c r="B7973" s="0" t="s">
        <v>110</v>
      </c>
      <c r="C7973" s="0" t="s">
        <v>108</v>
      </c>
      <c r="D7973" s="116" t="n">
        <v>45536</v>
      </c>
      <c r="E7973" s="0" t="n">
        <v>0</v>
      </c>
      <c r="F7973" s="0" t="n">
        <v>3133122</v>
      </c>
      <c r="G7973" s="151" t="s">
        <v>111</v>
      </c>
      <c r="H7973" s="151" t="s">
        <v>111</v>
      </c>
      <c r="I7973" s="152" t="s">
        <v>112</v>
      </c>
    </row>
    <row r="7974" customFormat="false" ht="12.75" hidden="false" customHeight="false" outlineLevel="0" collapsed="false">
      <c r="A7974" s="0" t="s">
        <v>21</v>
      </c>
      <c r="B7974" s="0" t="s">
        <v>113</v>
      </c>
      <c r="C7974" s="0" t="s">
        <v>108</v>
      </c>
      <c r="D7974" s="116" t="n">
        <v>45536</v>
      </c>
      <c r="E7974" s="0" t="n">
        <v>0</v>
      </c>
      <c r="F7974" s="0" t="n">
        <v>3133123</v>
      </c>
      <c r="G7974" s="151" t="s">
        <v>111</v>
      </c>
      <c r="H7974" s="151" t="s">
        <v>111</v>
      </c>
      <c r="I7974" s="152" t="s">
        <v>112</v>
      </c>
    </row>
    <row r="7975" customFormat="false" ht="12.75" hidden="false" customHeight="false" outlineLevel="0" collapsed="false">
      <c r="A7975" s="0" t="s">
        <v>73</v>
      </c>
      <c r="B7975" s="0" t="s">
        <v>80</v>
      </c>
      <c r="C7975" s="0" t="s">
        <v>108</v>
      </c>
      <c r="D7975" s="116" t="n">
        <v>45536</v>
      </c>
      <c r="E7975" s="0" t="n">
        <v>-0.005</v>
      </c>
      <c r="F7975" s="0" t="n">
        <v>3133124</v>
      </c>
      <c r="G7975" s="151" t="s">
        <v>111</v>
      </c>
      <c r="H7975" s="151" t="s">
        <v>111</v>
      </c>
      <c r="I7975" s="152" t="s">
        <v>112</v>
      </c>
    </row>
    <row r="7976" customFormat="false" ht="12.75" hidden="false" customHeight="false" outlineLevel="0" collapsed="false">
      <c r="A7976" s="0" t="s">
        <v>74</v>
      </c>
      <c r="B7976" s="0" t="s">
        <v>80</v>
      </c>
      <c r="C7976" s="0" t="s">
        <v>108</v>
      </c>
      <c r="D7976" s="116" t="n">
        <v>45536</v>
      </c>
      <c r="E7976" s="0" t="n">
        <v>0.01</v>
      </c>
      <c r="F7976" s="0" t="n">
        <v>3133125</v>
      </c>
      <c r="G7976" s="151" t="s">
        <v>111</v>
      </c>
      <c r="H7976" s="151" t="s">
        <v>111</v>
      </c>
      <c r="I7976" s="152" t="s">
        <v>112</v>
      </c>
    </row>
    <row r="7977" customFormat="false" ht="12.75" hidden="false" customHeight="false" outlineLevel="0" collapsed="false">
      <c r="A7977" s="0" t="s">
        <v>75</v>
      </c>
      <c r="B7977" s="0" t="s">
        <v>80</v>
      </c>
      <c r="C7977" s="0" t="s">
        <v>108</v>
      </c>
      <c r="D7977" s="116" t="n">
        <v>45536</v>
      </c>
      <c r="E7977" s="0" t="n">
        <v>-0.02</v>
      </c>
      <c r="F7977" s="0" t="n">
        <v>3133126</v>
      </c>
      <c r="G7977" s="151" t="s">
        <v>111</v>
      </c>
      <c r="H7977" s="151" t="s">
        <v>111</v>
      </c>
      <c r="I7977" s="152" t="s">
        <v>112</v>
      </c>
    </row>
    <row r="7978" customFormat="false" ht="12.75" hidden="false" customHeight="false" outlineLevel="0" collapsed="false">
      <c r="A7978" s="0" t="s">
        <v>76</v>
      </c>
      <c r="B7978" s="0" t="s">
        <v>80</v>
      </c>
      <c r="C7978" s="0" t="s">
        <v>108</v>
      </c>
      <c r="D7978" s="116" t="n">
        <v>45536</v>
      </c>
      <c r="E7978" s="0" t="n">
        <v>0.01</v>
      </c>
      <c r="F7978" s="0" t="n">
        <v>3133127</v>
      </c>
      <c r="G7978" s="151" t="s">
        <v>111</v>
      </c>
      <c r="H7978" s="151" t="s">
        <v>111</v>
      </c>
      <c r="I7978" s="152" t="s">
        <v>112</v>
      </c>
    </row>
    <row r="7979" customFormat="false" ht="12.75" hidden="false" customHeight="false" outlineLevel="0" collapsed="false">
      <c r="A7979" s="0" t="s">
        <v>72</v>
      </c>
      <c r="B7979" s="0" t="s">
        <v>80</v>
      </c>
      <c r="C7979" s="0" t="s">
        <v>108</v>
      </c>
      <c r="D7979" s="116" t="n">
        <v>45536</v>
      </c>
      <c r="E7979" s="158" t="n">
        <v>45566</v>
      </c>
      <c r="F7979" s="0" t="n">
        <v>2756517</v>
      </c>
      <c r="G7979" s="151" t="s">
        <v>111</v>
      </c>
      <c r="H7979" s="151" t="s">
        <v>111</v>
      </c>
      <c r="I7979" s="152" t="s">
        <v>109</v>
      </c>
    </row>
    <row r="7980" customFormat="false" ht="12.75" hidden="false" customHeight="false" outlineLevel="0" collapsed="false">
      <c r="A7980" s="0" t="s">
        <v>59</v>
      </c>
      <c r="B7980" s="0" t="s">
        <v>110</v>
      </c>
      <c r="C7980" s="0" t="s">
        <v>108</v>
      </c>
      <c r="D7980" s="116" t="n">
        <v>45566</v>
      </c>
      <c r="E7980" s="0" t="n">
        <v>0.4</v>
      </c>
      <c r="F7980" s="0" t="n">
        <v>3133100</v>
      </c>
      <c r="G7980" s="151" t="s">
        <v>111</v>
      </c>
      <c r="H7980" s="151" t="s">
        <v>111</v>
      </c>
      <c r="I7980" s="152" t="s">
        <v>112</v>
      </c>
    </row>
    <row r="7981" customFormat="false" ht="12.75" hidden="false" customHeight="false" outlineLevel="0" collapsed="false">
      <c r="A7981" s="0" t="s">
        <v>59</v>
      </c>
      <c r="B7981" s="0" t="s">
        <v>113</v>
      </c>
      <c r="C7981" s="0" t="s">
        <v>108</v>
      </c>
      <c r="D7981" s="116" t="n">
        <v>45566</v>
      </c>
      <c r="E7981" s="0" t="n">
        <v>0.02</v>
      </c>
      <c r="F7981" s="0" t="n">
        <v>3133101</v>
      </c>
      <c r="G7981" s="151" t="s">
        <v>111</v>
      </c>
      <c r="H7981" s="151" t="s">
        <v>111</v>
      </c>
      <c r="I7981" s="152" t="s">
        <v>112</v>
      </c>
    </row>
    <row r="7982" customFormat="false" ht="12.75" hidden="false" customHeight="false" outlineLevel="0" collapsed="false">
      <c r="A7982" s="0" t="s">
        <v>60</v>
      </c>
      <c r="B7982" s="0" t="s">
        <v>110</v>
      </c>
      <c r="C7982" s="0" t="s">
        <v>108</v>
      </c>
      <c r="D7982" s="116" t="n">
        <v>45566</v>
      </c>
      <c r="E7982" s="0" t="n">
        <v>0.4</v>
      </c>
      <c r="F7982" s="0" t="n">
        <v>3133102</v>
      </c>
      <c r="G7982" s="151" t="s">
        <v>111</v>
      </c>
      <c r="H7982" s="151" t="s">
        <v>111</v>
      </c>
      <c r="I7982" s="152" t="s">
        <v>112</v>
      </c>
    </row>
    <row r="7983" customFormat="false" ht="12.75" hidden="false" customHeight="false" outlineLevel="0" collapsed="false">
      <c r="A7983" s="0" t="s">
        <v>60</v>
      </c>
      <c r="B7983" s="0" t="s">
        <v>113</v>
      </c>
      <c r="C7983" s="0" t="s">
        <v>108</v>
      </c>
      <c r="D7983" s="116" t="n">
        <v>45566</v>
      </c>
      <c r="E7983" s="0" t="n">
        <v>0.05</v>
      </c>
      <c r="F7983" s="0" t="n">
        <v>3133103</v>
      </c>
      <c r="G7983" s="151" t="s">
        <v>111</v>
      </c>
      <c r="H7983" s="151" t="s">
        <v>111</v>
      </c>
      <c r="I7983" s="152" t="s">
        <v>112</v>
      </c>
    </row>
    <row r="7984" customFormat="false" ht="12.75" hidden="false" customHeight="false" outlineLevel="0" collapsed="false">
      <c r="A7984" s="0" t="s">
        <v>61</v>
      </c>
      <c r="B7984" s="0" t="s">
        <v>110</v>
      </c>
      <c r="C7984" s="0" t="s">
        <v>108</v>
      </c>
      <c r="D7984" s="116" t="n">
        <v>45566</v>
      </c>
      <c r="E7984" s="0" t="n">
        <v>0.4</v>
      </c>
      <c r="F7984" s="0" t="n">
        <v>3133104</v>
      </c>
      <c r="G7984" s="151" t="s">
        <v>111</v>
      </c>
      <c r="H7984" s="151" t="s">
        <v>111</v>
      </c>
      <c r="I7984" s="152" t="s">
        <v>112</v>
      </c>
    </row>
    <row r="7985" customFormat="false" ht="12.75" hidden="false" customHeight="false" outlineLevel="0" collapsed="false">
      <c r="A7985" s="0" t="s">
        <v>61</v>
      </c>
      <c r="B7985" s="0" t="s">
        <v>113</v>
      </c>
      <c r="C7985" s="0" t="s">
        <v>108</v>
      </c>
      <c r="D7985" s="116" t="n">
        <v>45566</v>
      </c>
      <c r="E7985" s="0" t="n">
        <v>0.02</v>
      </c>
      <c r="F7985" s="0" t="n">
        <v>3133105</v>
      </c>
      <c r="G7985" s="151" t="s">
        <v>111</v>
      </c>
      <c r="H7985" s="151" t="s">
        <v>111</v>
      </c>
      <c r="I7985" s="152" t="s">
        <v>112</v>
      </c>
    </row>
    <row r="7986" customFormat="false" ht="12.75" hidden="false" customHeight="false" outlineLevel="0" collapsed="false">
      <c r="A7986" s="0" t="s">
        <v>62</v>
      </c>
      <c r="B7986" s="0" t="s">
        <v>110</v>
      </c>
      <c r="C7986" s="0" t="s">
        <v>108</v>
      </c>
      <c r="D7986" s="116" t="n">
        <v>45566</v>
      </c>
      <c r="E7986" s="0" t="n">
        <v>0.4</v>
      </c>
      <c r="F7986" s="0" t="n">
        <v>3133106</v>
      </c>
      <c r="G7986" s="151" t="s">
        <v>111</v>
      </c>
      <c r="H7986" s="151" t="s">
        <v>111</v>
      </c>
      <c r="I7986" s="152" t="s">
        <v>112</v>
      </c>
    </row>
    <row r="7987" customFormat="false" ht="12.75" hidden="false" customHeight="false" outlineLevel="0" collapsed="false">
      <c r="A7987" s="0" t="s">
        <v>62</v>
      </c>
      <c r="B7987" s="0" t="s">
        <v>113</v>
      </c>
      <c r="C7987" s="0" t="s">
        <v>108</v>
      </c>
      <c r="D7987" s="116" t="n">
        <v>45566</v>
      </c>
      <c r="E7987" s="0" t="n">
        <v>0.05</v>
      </c>
      <c r="F7987" s="0" t="n">
        <v>3133107</v>
      </c>
      <c r="G7987" s="151" t="s">
        <v>111</v>
      </c>
      <c r="H7987" s="151" t="s">
        <v>111</v>
      </c>
      <c r="I7987" s="152" t="s">
        <v>112</v>
      </c>
    </row>
    <row r="7988" customFormat="false" ht="12.75" hidden="false" customHeight="false" outlineLevel="0" collapsed="false">
      <c r="A7988" s="0" t="s">
        <v>49</v>
      </c>
      <c r="B7988" s="0" t="s">
        <v>110</v>
      </c>
      <c r="C7988" s="0" t="s">
        <v>108</v>
      </c>
      <c r="D7988" s="116" t="n">
        <v>45566</v>
      </c>
      <c r="E7988" s="0" t="n">
        <v>0.36</v>
      </c>
      <c r="F7988" s="0" t="n">
        <v>3133108</v>
      </c>
      <c r="G7988" s="151" t="s">
        <v>111</v>
      </c>
      <c r="H7988" s="151" t="s">
        <v>111</v>
      </c>
      <c r="I7988" s="152" t="s">
        <v>112</v>
      </c>
    </row>
    <row r="7989" customFormat="false" ht="12.75" hidden="false" customHeight="false" outlineLevel="0" collapsed="false">
      <c r="A7989" s="0" t="s">
        <v>49</v>
      </c>
      <c r="B7989" s="0" t="s">
        <v>113</v>
      </c>
      <c r="C7989" s="0" t="s">
        <v>108</v>
      </c>
      <c r="D7989" s="116" t="n">
        <v>45566</v>
      </c>
      <c r="E7989" s="0" t="n">
        <v>-0.005</v>
      </c>
      <c r="F7989" s="0" t="n">
        <v>3133109</v>
      </c>
      <c r="G7989" s="151" t="s">
        <v>111</v>
      </c>
      <c r="H7989" s="151" t="s">
        <v>111</v>
      </c>
      <c r="I7989" s="152" t="s">
        <v>112</v>
      </c>
    </row>
    <row r="7990" customFormat="false" ht="12.75" hidden="false" customHeight="false" outlineLevel="0" collapsed="false">
      <c r="A7990" s="0" t="s">
        <v>50</v>
      </c>
      <c r="B7990" s="0" t="s">
        <v>110</v>
      </c>
      <c r="C7990" s="0" t="s">
        <v>108</v>
      </c>
      <c r="D7990" s="116" t="n">
        <v>45566</v>
      </c>
      <c r="E7990" s="0" t="n">
        <v>0.4</v>
      </c>
      <c r="F7990" s="0" t="n">
        <v>3133110</v>
      </c>
      <c r="G7990" s="151" t="s">
        <v>111</v>
      </c>
      <c r="H7990" s="151" t="s">
        <v>111</v>
      </c>
      <c r="I7990" s="152" t="s">
        <v>112</v>
      </c>
    </row>
    <row r="7991" customFormat="false" ht="12.75" hidden="false" customHeight="false" outlineLevel="0" collapsed="false">
      <c r="A7991" s="0" t="s">
        <v>50</v>
      </c>
      <c r="B7991" s="0" t="s">
        <v>113</v>
      </c>
      <c r="C7991" s="0" t="s">
        <v>108</v>
      </c>
      <c r="D7991" s="116" t="n">
        <v>45566</v>
      </c>
      <c r="E7991" s="0" t="n">
        <v>-0.085</v>
      </c>
      <c r="F7991" s="0" t="n">
        <v>3133111</v>
      </c>
      <c r="G7991" s="151" t="s">
        <v>111</v>
      </c>
      <c r="H7991" s="151" t="s">
        <v>111</v>
      </c>
      <c r="I7991" s="152" t="s">
        <v>112</v>
      </c>
    </row>
    <row r="7992" customFormat="false" ht="12.75" hidden="false" customHeight="false" outlineLevel="0" collapsed="false">
      <c r="A7992" s="0" t="s">
        <v>51</v>
      </c>
      <c r="B7992" s="0" t="s">
        <v>110</v>
      </c>
      <c r="C7992" s="0" t="s">
        <v>108</v>
      </c>
      <c r="D7992" s="116" t="n">
        <v>45566</v>
      </c>
      <c r="E7992" s="0" t="n">
        <v>0.4</v>
      </c>
      <c r="F7992" s="0" t="n">
        <v>3133112</v>
      </c>
      <c r="G7992" s="151" t="s">
        <v>111</v>
      </c>
      <c r="H7992" s="151" t="s">
        <v>111</v>
      </c>
      <c r="I7992" s="152" t="s">
        <v>112</v>
      </c>
    </row>
    <row r="7993" customFormat="false" ht="12.75" hidden="false" customHeight="false" outlineLevel="0" collapsed="false">
      <c r="A7993" s="0" t="s">
        <v>51</v>
      </c>
      <c r="B7993" s="0" t="s">
        <v>113</v>
      </c>
      <c r="C7993" s="0" t="s">
        <v>108</v>
      </c>
      <c r="D7993" s="116" t="n">
        <v>45566</v>
      </c>
      <c r="E7993" s="0" t="n">
        <v>0.01</v>
      </c>
      <c r="F7993" s="0" t="n">
        <v>3133113</v>
      </c>
      <c r="G7993" s="151" t="s">
        <v>111</v>
      </c>
      <c r="H7993" s="151" t="s">
        <v>111</v>
      </c>
      <c r="I7993" s="152" t="s">
        <v>112</v>
      </c>
    </row>
    <row r="7994" customFormat="false" ht="12.75" hidden="false" customHeight="false" outlineLevel="0" collapsed="false">
      <c r="A7994" s="0" t="s">
        <v>52</v>
      </c>
      <c r="B7994" s="0" t="s">
        <v>110</v>
      </c>
      <c r="C7994" s="0" t="s">
        <v>108</v>
      </c>
      <c r="D7994" s="116" t="n">
        <v>45566</v>
      </c>
      <c r="E7994" s="0" t="n">
        <v>0.4</v>
      </c>
      <c r="F7994" s="0" t="n">
        <v>3133114</v>
      </c>
      <c r="G7994" s="151" t="s">
        <v>111</v>
      </c>
      <c r="H7994" s="151" t="s">
        <v>111</v>
      </c>
      <c r="I7994" s="152" t="s">
        <v>112</v>
      </c>
    </row>
    <row r="7995" customFormat="false" ht="12.75" hidden="false" customHeight="false" outlineLevel="0" collapsed="false">
      <c r="A7995" s="0" t="s">
        <v>52</v>
      </c>
      <c r="B7995" s="0" t="s">
        <v>113</v>
      </c>
      <c r="C7995" s="0" t="s">
        <v>108</v>
      </c>
      <c r="D7995" s="116" t="n">
        <v>45566</v>
      </c>
      <c r="E7995" s="0" t="n">
        <v>-0.055</v>
      </c>
      <c r="F7995" s="0" t="n">
        <v>3133115</v>
      </c>
      <c r="G7995" s="151" t="s">
        <v>111</v>
      </c>
      <c r="H7995" s="151" t="s">
        <v>111</v>
      </c>
      <c r="I7995" s="152" t="s">
        <v>112</v>
      </c>
    </row>
    <row r="7996" customFormat="false" ht="12.75" hidden="false" customHeight="false" outlineLevel="0" collapsed="false">
      <c r="A7996" s="0" t="s">
        <v>17</v>
      </c>
      <c r="B7996" s="0" t="s">
        <v>110</v>
      </c>
      <c r="C7996" s="0" t="s">
        <v>108</v>
      </c>
      <c r="D7996" s="116" t="n">
        <v>45566</v>
      </c>
      <c r="E7996" s="0" t="n">
        <v>0</v>
      </c>
      <c r="F7996" s="0" t="n">
        <v>3133116</v>
      </c>
      <c r="G7996" s="151" t="s">
        <v>111</v>
      </c>
      <c r="H7996" s="151" t="s">
        <v>111</v>
      </c>
      <c r="I7996" s="152" t="s">
        <v>112</v>
      </c>
    </row>
    <row r="7997" customFormat="false" ht="12.75" hidden="false" customHeight="false" outlineLevel="0" collapsed="false">
      <c r="A7997" s="0" t="s">
        <v>17</v>
      </c>
      <c r="B7997" s="0" t="s">
        <v>113</v>
      </c>
      <c r="C7997" s="0" t="s">
        <v>108</v>
      </c>
      <c r="D7997" s="116" t="n">
        <v>45566</v>
      </c>
      <c r="E7997" s="0" t="n">
        <v>0</v>
      </c>
      <c r="F7997" s="0" t="n">
        <v>3133117</v>
      </c>
      <c r="G7997" s="151" t="s">
        <v>111</v>
      </c>
      <c r="H7997" s="151" t="s">
        <v>111</v>
      </c>
      <c r="I7997" s="152" t="s">
        <v>112</v>
      </c>
    </row>
    <row r="7998" customFormat="false" ht="12.75" hidden="false" customHeight="false" outlineLevel="0" collapsed="false">
      <c r="A7998" s="0" t="s">
        <v>18</v>
      </c>
      <c r="B7998" s="0" t="s">
        <v>110</v>
      </c>
      <c r="C7998" s="0" t="s">
        <v>108</v>
      </c>
      <c r="D7998" s="116" t="n">
        <v>45566</v>
      </c>
      <c r="E7998" s="0" t="n">
        <v>0</v>
      </c>
      <c r="F7998" s="0" t="n">
        <v>3133118</v>
      </c>
      <c r="G7998" s="151" t="s">
        <v>111</v>
      </c>
      <c r="H7998" s="151" t="s">
        <v>111</v>
      </c>
      <c r="I7998" s="152" t="s">
        <v>112</v>
      </c>
    </row>
    <row r="7999" customFormat="false" ht="12.75" hidden="false" customHeight="false" outlineLevel="0" collapsed="false">
      <c r="A7999" s="0" t="s">
        <v>18</v>
      </c>
      <c r="B7999" s="0" t="s">
        <v>113</v>
      </c>
      <c r="C7999" s="0" t="s">
        <v>108</v>
      </c>
      <c r="D7999" s="116" t="n">
        <v>45566</v>
      </c>
      <c r="E7999" s="0" t="n">
        <v>0</v>
      </c>
      <c r="F7999" s="0" t="n">
        <v>3133119</v>
      </c>
      <c r="G7999" s="151" t="s">
        <v>111</v>
      </c>
      <c r="H7999" s="151" t="s">
        <v>111</v>
      </c>
      <c r="I7999" s="152" t="s">
        <v>112</v>
      </c>
    </row>
    <row r="8000" customFormat="false" ht="12.75" hidden="false" customHeight="false" outlineLevel="0" collapsed="false">
      <c r="A8000" s="0" t="s">
        <v>19</v>
      </c>
      <c r="B8000" s="0" t="s">
        <v>110</v>
      </c>
      <c r="C8000" s="0" t="s">
        <v>108</v>
      </c>
      <c r="D8000" s="116" t="n">
        <v>45566</v>
      </c>
      <c r="E8000" s="0" t="n">
        <v>0</v>
      </c>
      <c r="F8000" s="0" t="n">
        <v>3133120</v>
      </c>
      <c r="G8000" s="151" t="s">
        <v>111</v>
      </c>
      <c r="H8000" s="151" t="s">
        <v>111</v>
      </c>
      <c r="I8000" s="152" t="s">
        <v>112</v>
      </c>
    </row>
    <row r="8001" customFormat="false" ht="12.75" hidden="false" customHeight="false" outlineLevel="0" collapsed="false">
      <c r="A8001" s="0" t="s">
        <v>19</v>
      </c>
      <c r="B8001" s="0" t="s">
        <v>113</v>
      </c>
      <c r="C8001" s="0" t="s">
        <v>108</v>
      </c>
      <c r="D8001" s="116" t="n">
        <v>45566</v>
      </c>
      <c r="E8001" s="0" t="n">
        <v>0</v>
      </c>
      <c r="F8001" s="0" t="n">
        <v>3133121</v>
      </c>
      <c r="G8001" s="151" t="s">
        <v>111</v>
      </c>
      <c r="H8001" s="151" t="s">
        <v>111</v>
      </c>
      <c r="I8001" s="152" t="s">
        <v>112</v>
      </c>
    </row>
    <row r="8002" customFormat="false" ht="12.75" hidden="false" customHeight="false" outlineLevel="0" collapsed="false">
      <c r="A8002" s="0" t="s">
        <v>21</v>
      </c>
      <c r="B8002" s="0" t="s">
        <v>110</v>
      </c>
      <c r="C8002" s="0" t="s">
        <v>108</v>
      </c>
      <c r="D8002" s="116" t="n">
        <v>45566</v>
      </c>
      <c r="E8002" s="0" t="n">
        <v>0</v>
      </c>
      <c r="F8002" s="0" t="n">
        <v>3133122</v>
      </c>
      <c r="G8002" s="151" t="s">
        <v>111</v>
      </c>
      <c r="H8002" s="151" t="s">
        <v>111</v>
      </c>
      <c r="I8002" s="152" t="s">
        <v>112</v>
      </c>
    </row>
    <row r="8003" customFormat="false" ht="12.75" hidden="false" customHeight="false" outlineLevel="0" collapsed="false">
      <c r="A8003" s="0" t="s">
        <v>21</v>
      </c>
      <c r="B8003" s="0" t="s">
        <v>113</v>
      </c>
      <c r="C8003" s="0" t="s">
        <v>108</v>
      </c>
      <c r="D8003" s="116" t="n">
        <v>45566</v>
      </c>
      <c r="E8003" s="0" t="n">
        <v>0</v>
      </c>
      <c r="F8003" s="0" t="n">
        <v>3133123</v>
      </c>
      <c r="G8003" s="151" t="s">
        <v>111</v>
      </c>
      <c r="H8003" s="151" t="s">
        <v>111</v>
      </c>
      <c r="I8003" s="152" t="s">
        <v>112</v>
      </c>
    </row>
    <row r="8004" customFormat="false" ht="12.75" hidden="false" customHeight="false" outlineLevel="0" collapsed="false">
      <c r="A8004" s="0" t="s">
        <v>73</v>
      </c>
      <c r="B8004" s="0" t="s">
        <v>80</v>
      </c>
      <c r="C8004" s="0" t="s">
        <v>108</v>
      </c>
      <c r="D8004" s="116" t="n">
        <v>45566</v>
      </c>
      <c r="E8004" s="0" t="n">
        <v>-0.005</v>
      </c>
      <c r="F8004" s="0" t="n">
        <v>3133124</v>
      </c>
      <c r="G8004" s="151" t="s">
        <v>111</v>
      </c>
      <c r="H8004" s="151" t="s">
        <v>111</v>
      </c>
      <c r="I8004" s="152" t="s">
        <v>112</v>
      </c>
    </row>
    <row r="8005" customFormat="false" ht="12.75" hidden="false" customHeight="false" outlineLevel="0" collapsed="false">
      <c r="A8005" s="0" t="s">
        <v>74</v>
      </c>
      <c r="B8005" s="0" t="s">
        <v>80</v>
      </c>
      <c r="C8005" s="0" t="s">
        <v>108</v>
      </c>
      <c r="D8005" s="116" t="n">
        <v>45566</v>
      </c>
      <c r="E8005" s="0" t="n">
        <v>0.01</v>
      </c>
      <c r="F8005" s="0" t="n">
        <v>3133125</v>
      </c>
      <c r="G8005" s="151" t="s">
        <v>111</v>
      </c>
      <c r="H8005" s="151" t="s">
        <v>111</v>
      </c>
      <c r="I8005" s="152" t="s">
        <v>112</v>
      </c>
    </row>
    <row r="8006" customFormat="false" ht="12.75" hidden="false" customHeight="false" outlineLevel="0" collapsed="false">
      <c r="A8006" s="0" t="s">
        <v>75</v>
      </c>
      <c r="B8006" s="0" t="s">
        <v>80</v>
      </c>
      <c r="C8006" s="0" t="s">
        <v>108</v>
      </c>
      <c r="D8006" s="116" t="n">
        <v>45566</v>
      </c>
      <c r="E8006" s="0" t="n">
        <v>-0.055</v>
      </c>
      <c r="F8006" s="0" t="n">
        <v>3133126</v>
      </c>
      <c r="G8006" s="151" t="s">
        <v>111</v>
      </c>
      <c r="H8006" s="151" t="s">
        <v>111</v>
      </c>
      <c r="I8006" s="152" t="s">
        <v>112</v>
      </c>
    </row>
    <row r="8007" customFormat="false" ht="12.75" hidden="false" customHeight="false" outlineLevel="0" collapsed="false">
      <c r="A8007" s="0" t="s">
        <v>76</v>
      </c>
      <c r="B8007" s="0" t="s">
        <v>80</v>
      </c>
      <c r="C8007" s="0" t="s">
        <v>108</v>
      </c>
      <c r="D8007" s="116" t="n">
        <v>45566</v>
      </c>
      <c r="E8007" s="0" t="n">
        <v>0.01</v>
      </c>
      <c r="F8007" s="0" t="n">
        <v>3133127</v>
      </c>
      <c r="G8007" s="151" t="s">
        <v>111</v>
      </c>
      <c r="H8007" s="151" t="s">
        <v>111</v>
      </c>
      <c r="I8007" s="152" t="s">
        <v>112</v>
      </c>
    </row>
    <row r="8008" customFormat="false" ht="12.75" hidden="false" customHeight="false" outlineLevel="0" collapsed="false">
      <c r="A8008" s="0" t="s">
        <v>72</v>
      </c>
      <c r="B8008" s="0" t="s">
        <v>80</v>
      </c>
      <c r="C8008" s="0" t="s">
        <v>108</v>
      </c>
      <c r="D8008" s="116" t="n">
        <v>45566</v>
      </c>
      <c r="E8008" s="158" t="n">
        <v>45597</v>
      </c>
      <c r="F8008" s="0" t="n">
        <v>2756546</v>
      </c>
      <c r="G8008" s="151" t="s">
        <v>111</v>
      </c>
      <c r="H8008" s="151" t="s">
        <v>111</v>
      </c>
      <c r="I8008" s="152" t="s">
        <v>109</v>
      </c>
    </row>
    <row r="8009" customFormat="false" ht="12.75" hidden="false" customHeight="false" outlineLevel="0" collapsed="false">
      <c r="A8009" s="0" t="s">
        <v>59</v>
      </c>
      <c r="B8009" s="0" t="s">
        <v>110</v>
      </c>
      <c r="C8009" s="0" t="s">
        <v>108</v>
      </c>
      <c r="D8009" s="116" t="n">
        <v>45597</v>
      </c>
      <c r="E8009" s="0" t="n">
        <v>0.555</v>
      </c>
      <c r="F8009" s="0" t="n">
        <v>3133100</v>
      </c>
      <c r="G8009" s="151" t="s">
        <v>111</v>
      </c>
      <c r="H8009" s="151" t="s">
        <v>111</v>
      </c>
      <c r="I8009" s="152" t="s">
        <v>112</v>
      </c>
    </row>
    <row r="8010" customFormat="false" ht="12.75" hidden="false" customHeight="false" outlineLevel="0" collapsed="false">
      <c r="A8010" s="0" t="s">
        <v>59</v>
      </c>
      <c r="B8010" s="0" t="s">
        <v>113</v>
      </c>
      <c r="C8010" s="0" t="s">
        <v>108</v>
      </c>
      <c r="D8010" s="116" t="n">
        <v>45597</v>
      </c>
      <c r="E8010" s="0" t="n">
        <v>0.05</v>
      </c>
      <c r="F8010" s="0" t="n">
        <v>3133101</v>
      </c>
      <c r="G8010" s="151" t="s">
        <v>111</v>
      </c>
      <c r="H8010" s="151" t="s">
        <v>111</v>
      </c>
      <c r="I8010" s="152" t="s">
        <v>112</v>
      </c>
    </row>
    <row r="8011" customFormat="false" ht="12.75" hidden="false" customHeight="false" outlineLevel="0" collapsed="false">
      <c r="A8011" s="0" t="s">
        <v>60</v>
      </c>
      <c r="B8011" s="0" t="s">
        <v>110</v>
      </c>
      <c r="C8011" s="0" t="s">
        <v>108</v>
      </c>
      <c r="D8011" s="116" t="n">
        <v>45597</v>
      </c>
      <c r="E8011" s="0" t="n">
        <v>0.555</v>
      </c>
      <c r="F8011" s="0" t="n">
        <v>3133102</v>
      </c>
      <c r="G8011" s="151" t="s">
        <v>111</v>
      </c>
      <c r="H8011" s="151" t="s">
        <v>111</v>
      </c>
      <c r="I8011" s="152" t="s">
        <v>112</v>
      </c>
    </row>
    <row r="8012" customFormat="false" ht="12.75" hidden="false" customHeight="false" outlineLevel="0" collapsed="false">
      <c r="A8012" s="0" t="s">
        <v>60</v>
      </c>
      <c r="B8012" s="0" t="s">
        <v>113</v>
      </c>
      <c r="C8012" s="0" t="s">
        <v>108</v>
      </c>
      <c r="D8012" s="116" t="n">
        <v>45597</v>
      </c>
      <c r="E8012" s="0" t="n">
        <v>0.14</v>
      </c>
      <c r="F8012" s="0" t="n">
        <v>3133103</v>
      </c>
      <c r="G8012" s="151" t="s">
        <v>111</v>
      </c>
      <c r="H8012" s="151" t="s">
        <v>111</v>
      </c>
      <c r="I8012" s="152" t="s">
        <v>112</v>
      </c>
    </row>
    <row r="8013" customFormat="false" ht="12.75" hidden="false" customHeight="false" outlineLevel="0" collapsed="false">
      <c r="A8013" s="0" t="s">
        <v>61</v>
      </c>
      <c r="B8013" s="0" t="s">
        <v>110</v>
      </c>
      <c r="C8013" s="0" t="s">
        <v>108</v>
      </c>
      <c r="D8013" s="116" t="n">
        <v>45597</v>
      </c>
      <c r="E8013" s="0" t="n">
        <v>0.555</v>
      </c>
      <c r="F8013" s="0" t="n">
        <v>3133104</v>
      </c>
      <c r="G8013" s="151" t="s">
        <v>111</v>
      </c>
      <c r="H8013" s="151" t="s">
        <v>111</v>
      </c>
      <c r="I8013" s="152" t="s">
        <v>112</v>
      </c>
    </row>
    <row r="8014" customFormat="false" ht="12.75" hidden="false" customHeight="false" outlineLevel="0" collapsed="false">
      <c r="A8014" s="0" t="s">
        <v>61</v>
      </c>
      <c r="B8014" s="0" t="s">
        <v>113</v>
      </c>
      <c r="C8014" s="0" t="s">
        <v>108</v>
      </c>
      <c r="D8014" s="116" t="n">
        <v>45597</v>
      </c>
      <c r="E8014" s="0" t="n">
        <v>0.05</v>
      </c>
      <c r="F8014" s="0" t="n">
        <v>3133105</v>
      </c>
      <c r="G8014" s="151" t="s">
        <v>111</v>
      </c>
      <c r="H8014" s="151" t="s">
        <v>111</v>
      </c>
      <c r="I8014" s="152" t="s">
        <v>112</v>
      </c>
    </row>
    <row r="8015" customFormat="false" ht="12.75" hidden="false" customHeight="false" outlineLevel="0" collapsed="false">
      <c r="A8015" s="0" t="s">
        <v>62</v>
      </c>
      <c r="B8015" s="0" t="s">
        <v>110</v>
      </c>
      <c r="C8015" s="0" t="s">
        <v>108</v>
      </c>
      <c r="D8015" s="116" t="n">
        <v>45597</v>
      </c>
      <c r="E8015" s="0" t="n">
        <v>0.555</v>
      </c>
      <c r="F8015" s="0" t="n">
        <v>3133106</v>
      </c>
      <c r="G8015" s="151" t="s">
        <v>111</v>
      </c>
      <c r="H8015" s="151" t="s">
        <v>111</v>
      </c>
      <c r="I8015" s="152" t="s">
        <v>112</v>
      </c>
    </row>
    <row r="8016" customFormat="false" ht="12.75" hidden="false" customHeight="false" outlineLevel="0" collapsed="false">
      <c r="A8016" s="0" t="s">
        <v>62</v>
      </c>
      <c r="B8016" s="0" t="s">
        <v>113</v>
      </c>
      <c r="C8016" s="0" t="s">
        <v>108</v>
      </c>
      <c r="D8016" s="116" t="n">
        <v>45597</v>
      </c>
      <c r="E8016" s="0" t="n">
        <v>0.14</v>
      </c>
      <c r="F8016" s="0" t="n">
        <v>3133107</v>
      </c>
      <c r="G8016" s="151" t="s">
        <v>111</v>
      </c>
      <c r="H8016" s="151" t="s">
        <v>111</v>
      </c>
      <c r="I8016" s="152" t="s">
        <v>112</v>
      </c>
    </row>
    <row r="8017" customFormat="false" ht="12.75" hidden="false" customHeight="false" outlineLevel="0" collapsed="false">
      <c r="A8017" s="0" t="s">
        <v>49</v>
      </c>
      <c r="B8017" s="0" t="s">
        <v>110</v>
      </c>
      <c r="C8017" s="0" t="s">
        <v>108</v>
      </c>
      <c r="D8017" s="116" t="n">
        <v>45597</v>
      </c>
      <c r="E8017" s="0" t="n">
        <v>0.46</v>
      </c>
      <c r="F8017" s="0" t="n">
        <v>3133108</v>
      </c>
      <c r="G8017" s="151" t="s">
        <v>111</v>
      </c>
      <c r="H8017" s="151" t="s">
        <v>111</v>
      </c>
      <c r="I8017" s="152" t="s">
        <v>112</v>
      </c>
    </row>
    <row r="8018" customFormat="false" ht="12.75" hidden="false" customHeight="false" outlineLevel="0" collapsed="false">
      <c r="A8018" s="0" t="s">
        <v>49</v>
      </c>
      <c r="B8018" s="0" t="s">
        <v>113</v>
      </c>
      <c r="C8018" s="0" t="s">
        <v>108</v>
      </c>
      <c r="D8018" s="116" t="n">
        <v>45597</v>
      </c>
      <c r="E8018" s="0" t="n">
        <v>0.05</v>
      </c>
      <c r="F8018" s="0" t="n">
        <v>3133109</v>
      </c>
      <c r="G8018" s="151" t="s">
        <v>111</v>
      </c>
      <c r="H8018" s="151" t="s">
        <v>111</v>
      </c>
      <c r="I8018" s="152" t="s">
        <v>112</v>
      </c>
    </row>
    <row r="8019" customFormat="false" ht="12.75" hidden="false" customHeight="false" outlineLevel="0" collapsed="false">
      <c r="A8019" s="0" t="s">
        <v>50</v>
      </c>
      <c r="B8019" s="0" t="s">
        <v>110</v>
      </c>
      <c r="C8019" s="0" t="s">
        <v>108</v>
      </c>
      <c r="D8019" s="116" t="n">
        <v>45597</v>
      </c>
      <c r="E8019" s="0" t="n">
        <v>0.7</v>
      </c>
      <c r="F8019" s="0" t="n">
        <v>3133110</v>
      </c>
      <c r="G8019" s="151" t="s">
        <v>111</v>
      </c>
      <c r="H8019" s="151" t="s">
        <v>111</v>
      </c>
      <c r="I8019" s="152" t="s">
        <v>112</v>
      </c>
    </row>
    <row r="8020" customFormat="false" ht="12.75" hidden="false" customHeight="false" outlineLevel="0" collapsed="false">
      <c r="A8020" s="0" t="s">
        <v>50</v>
      </c>
      <c r="B8020" s="0" t="s">
        <v>113</v>
      </c>
      <c r="C8020" s="0" t="s">
        <v>108</v>
      </c>
      <c r="D8020" s="116" t="n">
        <v>45597</v>
      </c>
      <c r="E8020" s="0" t="n">
        <v>-0.17</v>
      </c>
      <c r="F8020" s="0" t="n">
        <v>3133111</v>
      </c>
      <c r="G8020" s="151" t="s">
        <v>111</v>
      </c>
      <c r="H8020" s="151" t="s">
        <v>111</v>
      </c>
      <c r="I8020" s="152" t="s">
        <v>112</v>
      </c>
    </row>
    <row r="8021" customFormat="false" ht="12.75" hidden="false" customHeight="false" outlineLevel="0" collapsed="false">
      <c r="A8021" s="0" t="s">
        <v>51</v>
      </c>
      <c r="B8021" s="0" t="s">
        <v>110</v>
      </c>
      <c r="C8021" s="0" t="s">
        <v>108</v>
      </c>
      <c r="D8021" s="116" t="n">
        <v>45597</v>
      </c>
      <c r="E8021" s="0" t="n">
        <v>0.7</v>
      </c>
      <c r="F8021" s="0" t="n">
        <v>3133112</v>
      </c>
      <c r="G8021" s="151" t="s">
        <v>111</v>
      </c>
      <c r="H8021" s="151" t="s">
        <v>111</v>
      </c>
      <c r="I8021" s="152" t="s">
        <v>112</v>
      </c>
    </row>
    <row r="8022" customFormat="false" ht="12.75" hidden="false" customHeight="false" outlineLevel="0" collapsed="false">
      <c r="A8022" s="0" t="s">
        <v>51</v>
      </c>
      <c r="B8022" s="0" t="s">
        <v>113</v>
      </c>
      <c r="C8022" s="0" t="s">
        <v>108</v>
      </c>
      <c r="D8022" s="116" t="n">
        <v>45597</v>
      </c>
      <c r="E8022" s="0" t="n">
        <v>0.055</v>
      </c>
      <c r="F8022" s="0" t="n">
        <v>3133113</v>
      </c>
      <c r="G8022" s="151" t="s">
        <v>111</v>
      </c>
      <c r="H8022" s="151" t="s">
        <v>111</v>
      </c>
      <c r="I8022" s="152" t="s">
        <v>112</v>
      </c>
    </row>
    <row r="8023" customFormat="false" ht="12.75" hidden="false" customHeight="false" outlineLevel="0" collapsed="false">
      <c r="A8023" s="0" t="s">
        <v>52</v>
      </c>
      <c r="B8023" s="0" t="s">
        <v>110</v>
      </c>
      <c r="C8023" s="0" t="s">
        <v>108</v>
      </c>
      <c r="D8023" s="116" t="n">
        <v>45597</v>
      </c>
      <c r="E8023" s="0" t="n">
        <v>0.7</v>
      </c>
      <c r="F8023" s="0" t="n">
        <v>3133114</v>
      </c>
      <c r="G8023" s="151" t="s">
        <v>111</v>
      </c>
      <c r="H8023" s="151" t="s">
        <v>111</v>
      </c>
      <c r="I8023" s="152" t="s">
        <v>112</v>
      </c>
    </row>
    <row r="8024" customFormat="false" ht="12.75" hidden="false" customHeight="false" outlineLevel="0" collapsed="false">
      <c r="A8024" s="0" t="s">
        <v>52</v>
      </c>
      <c r="B8024" s="0" t="s">
        <v>113</v>
      </c>
      <c r="C8024" s="0" t="s">
        <v>108</v>
      </c>
      <c r="D8024" s="116" t="n">
        <v>45597</v>
      </c>
      <c r="E8024" s="0" t="n">
        <v>-0.05</v>
      </c>
      <c r="F8024" s="0" t="n">
        <v>3133115</v>
      </c>
      <c r="G8024" s="151" t="s">
        <v>111</v>
      </c>
      <c r="H8024" s="151" t="s">
        <v>111</v>
      </c>
      <c r="I8024" s="152" t="s">
        <v>112</v>
      </c>
    </row>
    <row r="8025" customFormat="false" ht="12.75" hidden="false" customHeight="false" outlineLevel="0" collapsed="false">
      <c r="A8025" s="0" t="s">
        <v>17</v>
      </c>
      <c r="B8025" s="0" t="s">
        <v>110</v>
      </c>
      <c r="C8025" s="0" t="s">
        <v>108</v>
      </c>
      <c r="D8025" s="116" t="n">
        <v>45597</v>
      </c>
      <c r="E8025" s="0" t="n">
        <v>0</v>
      </c>
      <c r="F8025" s="0" t="n">
        <v>3133116</v>
      </c>
      <c r="G8025" s="151" t="s">
        <v>111</v>
      </c>
      <c r="H8025" s="151" t="s">
        <v>111</v>
      </c>
      <c r="I8025" s="152" t="s">
        <v>112</v>
      </c>
    </row>
    <row r="8026" customFormat="false" ht="12.75" hidden="false" customHeight="false" outlineLevel="0" collapsed="false">
      <c r="A8026" s="0" t="s">
        <v>17</v>
      </c>
      <c r="B8026" s="0" t="s">
        <v>113</v>
      </c>
      <c r="C8026" s="0" t="s">
        <v>108</v>
      </c>
      <c r="D8026" s="116" t="n">
        <v>45597</v>
      </c>
      <c r="E8026" s="0" t="n">
        <v>0</v>
      </c>
      <c r="F8026" s="0" t="n">
        <v>3133117</v>
      </c>
      <c r="G8026" s="151" t="s">
        <v>111</v>
      </c>
      <c r="H8026" s="151" t="s">
        <v>111</v>
      </c>
      <c r="I8026" s="152" t="s">
        <v>112</v>
      </c>
    </row>
    <row r="8027" customFormat="false" ht="12.75" hidden="false" customHeight="false" outlineLevel="0" collapsed="false">
      <c r="A8027" s="0" t="s">
        <v>18</v>
      </c>
      <c r="B8027" s="0" t="s">
        <v>110</v>
      </c>
      <c r="C8027" s="0" t="s">
        <v>108</v>
      </c>
      <c r="D8027" s="116" t="n">
        <v>45597</v>
      </c>
      <c r="E8027" s="0" t="n">
        <v>0</v>
      </c>
      <c r="F8027" s="0" t="n">
        <v>3133118</v>
      </c>
      <c r="G8027" s="151" t="s">
        <v>111</v>
      </c>
      <c r="H8027" s="151" t="s">
        <v>111</v>
      </c>
      <c r="I8027" s="152" t="s">
        <v>112</v>
      </c>
    </row>
    <row r="8028" customFormat="false" ht="12.75" hidden="false" customHeight="false" outlineLevel="0" collapsed="false">
      <c r="A8028" s="0" t="s">
        <v>18</v>
      </c>
      <c r="B8028" s="0" t="s">
        <v>113</v>
      </c>
      <c r="C8028" s="0" t="s">
        <v>108</v>
      </c>
      <c r="D8028" s="116" t="n">
        <v>45597</v>
      </c>
      <c r="E8028" s="0" t="n">
        <v>0</v>
      </c>
      <c r="F8028" s="0" t="n">
        <v>3133119</v>
      </c>
      <c r="G8028" s="151" t="s">
        <v>111</v>
      </c>
      <c r="H8028" s="151" t="s">
        <v>111</v>
      </c>
      <c r="I8028" s="152" t="s">
        <v>112</v>
      </c>
    </row>
    <row r="8029" customFormat="false" ht="12.75" hidden="false" customHeight="false" outlineLevel="0" collapsed="false">
      <c r="A8029" s="0" t="s">
        <v>19</v>
      </c>
      <c r="B8029" s="0" t="s">
        <v>110</v>
      </c>
      <c r="C8029" s="0" t="s">
        <v>108</v>
      </c>
      <c r="D8029" s="116" t="n">
        <v>45597</v>
      </c>
      <c r="E8029" s="0" t="n">
        <v>0</v>
      </c>
      <c r="F8029" s="0" t="n">
        <v>3133120</v>
      </c>
      <c r="G8029" s="151" t="s">
        <v>111</v>
      </c>
      <c r="H8029" s="151" t="s">
        <v>111</v>
      </c>
      <c r="I8029" s="152" t="s">
        <v>112</v>
      </c>
    </row>
    <row r="8030" customFormat="false" ht="12.75" hidden="false" customHeight="false" outlineLevel="0" collapsed="false">
      <c r="A8030" s="0" t="s">
        <v>19</v>
      </c>
      <c r="B8030" s="0" t="s">
        <v>113</v>
      </c>
      <c r="C8030" s="0" t="s">
        <v>108</v>
      </c>
      <c r="D8030" s="116" t="n">
        <v>45597</v>
      </c>
      <c r="E8030" s="0" t="n">
        <v>0</v>
      </c>
      <c r="F8030" s="0" t="n">
        <v>3133121</v>
      </c>
      <c r="G8030" s="151" t="s">
        <v>111</v>
      </c>
      <c r="H8030" s="151" t="s">
        <v>111</v>
      </c>
      <c r="I8030" s="152" t="s">
        <v>112</v>
      </c>
    </row>
    <row r="8031" customFormat="false" ht="12.75" hidden="false" customHeight="false" outlineLevel="0" collapsed="false">
      <c r="A8031" s="0" t="s">
        <v>21</v>
      </c>
      <c r="B8031" s="0" t="s">
        <v>110</v>
      </c>
      <c r="C8031" s="0" t="s">
        <v>108</v>
      </c>
      <c r="D8031" s="116" t="n">
        <v>45597</v>
      </c>
      <c r="E8031" s="0" t="n">
        <v>0</v>
      </c>
      <c r="F8031" s="0" t="n">
        <v>3133122</v>
      </c>
      <c r="G8031" s="151" t="s">
        <v>111</v>
      </c>
      <c r="H8031" s="151" t="s">
        <v>111</v>
      </c>
      <c r="I8031" s="152" t="s">
        <v>112</v>
      </c>
    </row>
    <row r="8032" customFormat="false" ht="12.75" hidden="false" customHeight="false" outlineLevel="0" collapsed="false">
      <c r="A8032" s="0" t="s">
        <v>21</v>
      </c>
      <c r="B8032" s="0" t="s">
        <v>113</v>
      </c>
      <c r="C8032" s="0" t="s">
        <v>108</v>
      </c>
      <c r="D8032" s="116" t="n">
        <v>45597</v>
      </c>
      <c r="E8032" s="0" t="n">
        <v>0</v>
      </c>
      <c r="F8032" s="0" t="n">
        <v>3133123</v>
      </c>
      <c r="G8032" s="151" t="s">
        <v>111</v>
      </c>
      <c r="H8032" s="151" t="s">
        <v>111</v>
      </c>
      <c r="I8032" s="152" t="s">
        <v>112</v>
      </c>
    </row>
    <row r="8033" customFormat="false" ht="12.75" hidden="false" customHeight="false" outlineLevel="0" collapsed="false">
      <c r="A8033" s="0" t="s">
        <v>73</v>
      </c>
      <c r="B8033" s="0" t="s">
        <v>80</v>
      </c>
      <c r="C8033" s="0" t="s">
        <v>108</v>
      </c>
      <c r="D8033" s="116" t="n">
        <v>45597</v>
      </c>
      <c r="E8033" s="0" t="n">
        <v>0.05</v>
      </c>
      <c r="F8033" s="0" t="n">
        <v>3133124</v>
      </c>
      <c r="G8033" s="151" t="s">
        <v>111</v>
      </c>
      <c r="H8033" s="151" t="s">
        <v>111</v>
      </c>
      <c r="I8033" s="152" t="s">
        <v>112</v>
      </c>
    </row>
    <row r="8034" customFormat="false" ht="12.75" hidden="false" customHeight="false" outlineLevel="0" collapsed="false">
      <c r="A8034" s="0" t="s">
        <v>74</v>
      </c>
      <c r="B8034" s="0" t="s">
        <v>80</v>
      </c>
      <c r="C8034" s="0" t="s">
        <v>108</v>
      </c>
      <c r="D8034" s="116" t="n">
        <v>45597</v>
      </c>
      <c r="E8034" s="0" t="n">
        <v>0.055</v>
      </c>
      <c r="F8034" s="0" t="n">
        <v>3133125</v>
      </c>
      <c r="G8034" s="151" t="s">
        <v>111</v>
      </c>
      <c r="H8034" s="151" t="s">
        <v>111</v>
      </c>
      <c r="I8034" s="152" t="s">
        <v>112</v>
      </c>
    </row>
    <row r="8035" customFormat="false" ht="12.75" hidden="false" customHeight="false" outlineLevel="0" collapsed="false">
      <c r="A8035" s="0" t="s">
        <v>75</v>
      </c>
      <c r="B8035" s="0" t="s">
        <v>80</v>
      </c>
      <c r="C8035" s="0" t="s">
        <v>108</v>
      </c>
      <c r="D8035" s="116" t="n">
        <v>45597</v>
      </c>
      <c r="E8035" s="0" t="n">
        <v>-0.05</v>
      </c>
      <c r="F8035" s="0" t="n">
        <v>3133126</v>
      </c>
      <c r="G8035" s="151" t="s">
        <v>111</v>
      </c>
      <c r="H8035" s="151" t="s">
        <v>111</v>
      </c>
      <c r="I8035" s="152" t="s">
        <v>112</v>
      </c>
    </row>
    <row r="8036" customFormat="false" ht="12.75" hidden="false" customHeight="false" outlineLevel="0" collapsed="false">
      <c r="A8036" s="0" t="s">
        <v>76</v>
      </c>
      <c r="B8036" s="0" t="s">
        <v>80</v>
      </c>
      <c r="C8036" s="0" t="s">
        <v>108</v>
      </c>
      <c r="D8036" s="116" t="n">
        <v>45597</v>
      </c>
      <c r="E8036" s="0" t="n">
        <v>0.055</v>
      </c>
      <c r="F8036" s="0" t="n">
        <v>3133127</v>
      </c>
      <c r="G8036" s="151" t="s">
        <v>111</v>
      </c>
      <c r="H8036" s="151" t="s">
        <v>111</v>
      </c>
      <c r="I8036" s="152" t="s">
        <v>112</v>
      </c>
    </row>
    <row r="8037" customFormat="false" ht="12.75" hidden="false" customHeight="false" outlineLevel="0" collapsed="false">
      <c r="A8037" s="0" t="s">
        <v>72</v>
      </c>
      <c r="B8037" s="0" t="s">
        <v>80</v>
      </c>
      <c r="C8037" s="0" t="s">
        <v>108</v>
      </c>
      <c r="D8037" s="116" t="n">
        <v>45597</v>
      </c>
      <c r="E8037" s="158" t="n">
        <v>45627</v>
      </c>
      <c r="F8037" s="0" t="n">
        <v>2756524</v>
      </c>
      <c r="G8037" s="151" t="s">
        <v>111</v>
      </c>
      <c r="H8037" s="151" t="s">
        <v>111</v>
      </c>
      <c r="I8037" s="152" t="s">
        <v>109</v>
      </c>
    </row>
    <row r="8038" customFormat="false" ht="12.75" hidden="false" customHeight="false" outlineLevel="0" collapsed="false">
      <c r="A8038" s="0" t="s">
        <v>59</v>
      </c>
      <c r="B8038" s="0" t="s">
        <v>110</v>
      </c>
      <c r="C8038" s="0" t="s">
        <v>108</v>
      </c>
      <c r="D8038" s="116" t="n">
        <v>45627</v>
      </c>
      <c r="E8038" s="0" t="n">
        <v>0.91</v>
      </c>
      <c r="F8038" s="0" t="n">
        <v>3133100</v>
      </c>
      <c r="G8038" s="151" t="s">
        <v>111</v>
      </c>
      <c r="H8038" s="151" t="s">
        <v>111</v>
      </c>
      <c r="I8038" s="152" t="s">
        <v>112</v>
      </c>
    </row>
    <row r="8039" customFormat="false" ht="12.75" hidden="false" customHeight="false" outlineLevel="0" collapsed="false">
      <c r="A8039" s="0" t="s">
        <v>59</v>
      </c>
      <c r="B8039" s="0" t="s">
        <v>113</v>
      </c>
      <c r="C8039" s="0" t="s">
        <v>108</v>
      </c>
      <c r="D8039" s="116" t="n">
        <v>45627</v>
      </c>
      <c r="E8039" s="0" t="n">
        <v>0.05</v>
      </c>
      <c r="F8039" s="0" t="n">
        <v>3133101</v>
      </c>
      <c r="G8039" s="151" t="s">
        <v>111</v>
      </c>
      <c r="H8039" s="151" t="s">
        <v>111</v>
      </c>
      <c r="I8039" s="152" t="s">
        <v>112</v>
      </c>
    </row>
    <row r="8040" customFormat="false" ht="12.75" hidden="false" customHeight="false" outlineLevel="0" collapsed="false">
      <c r="A8040" s="0" t="s">
        <v>60</v>
      </c>
      <c r="B8040" s="0" t="s">
        <v>110</v>
      </c>
      <c r="C8040" s="0" t="s">
        <v>108</v>
      </c>
      <c r="D8040" s="116" t="n">
        <v>45627</v>
      </c>
      <c r="E8040" s="0" t="n">
        <v>0.91</v>
      </c>
      <c r="F8040" s="0" t="n">
        <v>3133102</v>
      </c>
      <c r="G8040" s="151" t="s">
        <v>111</v>
      </c>
      <c r="H8040" s="151" t="s">
        <v>111</v>
      </c>
      <c r="I8040" s="152" t="s">
        <v>112</v>
      </c>
    </row>
    <row r="8041" customFormat="false" ht="12.75" hidden="false" customHeight="false" outlineLevel="0" collapsed="false">
      <c r="A8041" s="0" t="s">
        <v>60</v>
      </c>
      <c r="B8041" s="0" t="s">
        <v>113</v>
      </c>
      <c r="C8041" s="0" t="s">
        <v>108</v>
      </c>
      <c r="D8041" s="116" t="n">
        <v>45627</v>
      </c>
      <c r="E8041" s="0" t="n">
        <v>0.29</v>
      </c>
      <c r="F8041" s="0" t="n">
        <v>3133103</v>
      </c>
      <c r="G8041" s="151" t="s">
        <v>111</v>
      </c>
      <c r="H8041" s="151" t="s">
        <v>111</v>
      </c>
      <c r="I8041" s="152" t="s">
        <v>112</v>
      </c>
    </row>
    <row r="8042" customFormat="false" ht="12.75" hidden="false" customHeight="false" outlineLevel="0" collapsed="false">
      <c r="A8042" s="0" t="s">
        <v>61</v>
      </c>
      <c r="B8042" s="0" t="s">
        <v>110</v>
      </c>
      <c r="C8042" s="0" t="s">
        <v>108</v>
      </c>
      <c r="D8042" s="116" t="n">
        <v>45627</v>
      </c>
      <c r="E8042" s="0" t="n">
        <v>0.91</v>
      </c>
      <c r="F8042" s="0" t="n">
        <v>3133104</v>
      </c>
      <c r="G8042" s="151" t="s">
        <v>111</v>
      </c>
      <c r="H8042" s="151" t="s">
        <v>111</v>
      </c>
      <c r="I8042" s="152" t="s">
        <v>112</v>
      </c>
    </row>
    <row r="8043" customFormat="false" ht="12.75" hidden="false" customHeight="false" outlineLevel="0" collapsed="false">
      <c r="A8043" s="0" t="s">
        <v>61</v>
      </c>
      <c r="B8043" s="0" t="s">
        <v>113</v>
      </c>
      <c r="C8043" s="0" t="s">
        <v>108</v>
      </c>
      <c r="D8043" s="116" t="n">
        <v>45627</v>
      </c>
      <c r="E8043" s="0" t="n">
        <v>0.05</v>
      </c>
      <c r="F8043" s="0" t="n">
        <v>3133105</v>
      </c>
      <c r="G8043" s="151" t="s">
        <v>111</v>
      </c>
      <c r="H8043" s="151" t="s">
        <v>111</v>
      </c>
      <c r="I8043" s="152" t="s">
        <v>112</v>
      </c>
    </row>
    <row r="8044" customFormat="false" ht="12.75" hidden="false" customHeight="false" outlineLevel="0" collapsed="false">
      <c r="A8044" s="0" t="s">
        <v>62</v>
      </c>
      <c r="B8044" s="0" t="s">
        <v>110</v>
      </c>
      <c r="C8044" s="0" t="s">
        <v>108</v>
      </c>
      <c r="D8044" s="116" t="n">
        <v>45627</v>
      </c>
      <c r="E8044" s="0" t="n">
        <v>0.91</v>
      </c>
      <c r="F8044" s="0" t="n">
        <v>3133106</v>
      </c>
      <c r="G8044" s="151" t="s">
        <v>111</v>
      </c>
      <c r="H8044" s="151" t="s">
        <v>111</v>
      </c>
      <c r="I8044" s="152" t="s">
        <v>112</v>
      </c>
    </row>
    <row r="8045" customFormat="false" ht="12.75" hidden="false" customHeight="false" outlineLevel="0" collapsed="false">
      <c r="A8045" s="0" t="s">
        <v>62</v>
      </c>
      <c r="B8045" s="0" t="s">
        <v>113</v>
      </c>
      <c r="C8045" s="0" t="s">
        <v>108</v>
      </c>
      <c r="D8045" s="116" t="n">
        <v>45627</v>
      </c>
      <c r="E8045" s="0" t="n">
        <v>0.29</v>
      </c>
      <c r="F8045" s="0" t="n">
        <v>3133107</v>
      </c>
      <c r="G8045" s="151" t="s">
        <v>111</v>
      </c>
      <c r="H8045" s="151" t="s">
        <v>111</v>
      </c>
      <c r="I8045" s="152" t="s">
        <v>112</v>
      </c>
    </row>
    <row r="8046" customFormat="false" ht="12.75" hidden="false" customHeight="false" outlineLevel="0" collapsed="false">
      <c r="A8046" s="0" t="s">
        <v>49</v>
      </c>
      <c r="B8046" s="0" t="s">
        <v>110</v>
      </c>
      <c r="C8046" s="0" t="s">
        <v>108</v>
      </c>
      <c r="D8046" s="116" t="n">
        <v>45627</v>
      </c>
      <c r="E8046" s="0" t="n">
        <v>0.77</v>
      </c>
      <c r="F8046" s="0" t="n">
        <v>3133108</v>
      </c>
      <c r="G8046" s="151" t="s">
        <v>111</v>
      </c>
      <c r="H8046" s="151" t="s">
        <v>111</v>
      </c>
      <c r="I8046" s="152" t="s">
        <v>112</v>
      </c>
    </row>
    <row r="8047" customFormat="false" ht="12.75" hidden="false" customHeight="false" outlineLevel="0" collapsed="false">
      <c r="A8047" s="0" t="s">
        <v>49</v>
      </c>
      <c r="B8047" s="0" t="s">
        <v>113</v>
      </c>
      <c r="C8047" s="0" t="s">
        <v>108</v>
      </c>
      <c r="D8047" s="116" t="n">
        <v>45627</v>
      </c>
      <c r="E8047" s="0" t="n">
        <v>0.05</v>
      </c>
      <c r="F8047" s="0" t="n">
        <v>3133109</v>
      </c>
      <c r="G8047" s="151" t="s">
        <v>111</v>
      </c>
      <c r="H8047" s="151" t="s">
        <v>111</v>
      </c>
      <c r="I8047" s="152" t="s">
        <v>112</v>
      </c>
    </row>
    <row r="8048" customFormat="false" ht="12.75" hidden="false" customHeight="false" outlineLevel="0" collapsed="false">
      <c r="A8048" s="0" t="s">
        <v>50</v>
      </c>
      <c r="B8048" s="0" t="s">
        <v>110</v>
      </c>
      <c r="C8048" s="0" t="s">
        <v>108</v>
      </c>
      <c r="D8048" s="116" t="n">
        <v>45627</v>
      </c>
      <c r="E8048" s="0" t="n">
        <v>0.98</v>
      </c>
      <c r="F8048" s="0" t="n">
        <v>3133110</v>
      </c>
      <c r="G8048" s="151" t="s">
        <v>111</v>
      </c>
      <c r="H8048" s="151" t="s">
        <v>111</v>
      </c>
      <c r="I8048" s="152" t="s">
        <v>112</v>
      </c>
    </row>
    <row r="8049" customFormat="false" ht="12.75" hidden="false" customHeight="false" outlineLevel="0" collapsed="false">
      <c r="A8049" s="0" t="s">
        <v>50</v>
      </c>
      <c r="B8049" s="0" t="s">
        <v>113</v>
      </c>
      <c r="C8049" s="0" t="s">
        <v>108</v>
      </c>
      <c r="D8049" s="116" t="n">
        <v>45627</v>
      </c>
      <c r="E8049" s="0" t="n">
        <v>-0.13</v>
      </c>
      <c r="F8049" s="0" t="n">
        <v>3133111</v>
      </c>
      <c r="G8049" s="151" t="s">
        <v>111</v>
      </c>
      <c r="H8049" s="151" t="s">
        <v>111</v>
      </c>
      <c r="I8049" s="152" t="s">
        <v>112</v>
      </c>
    </row>
    <row r="8050" customFormat="false" ht="12.75" hidden="false" customHeight="false" outlineLevel="0" collapsed="false">
      <c r="A8050" s="0" t="s">
        <v>51</v>
      </c>
      <c r="B8050" s="0" t="s">
        <v>110</v>
      </c>
      <c r="C8050" s="0" t="s">
        <v>108</v>
      </c>
      <c r="D8050" s="116" t="n">
        <v>45627</v>
      </c>
      <c r="E8050" s="0" t="n">
        <v>0.98</v>
      </c>
      <c r="F8050" s="0" t="n">
        <v>3133112</v>
      </c>
      <c r="G8050" s="151" t="s">
        <v>111</v>
      </c>
      <c r="H8050" s="151" t="s">
        <v>111</v>
      </c>
      <c r="I8050" s="152" t="s">
        <v>112</v>
      </c>
    </row>
    <row r="8051" customFormat="false" ht="12.75" hidden="false" customHeight="false" outlineLevel="0" collapsed="false">
      <c r="A8051" s="0" t="s">
        <v>51</v>
      </c>
      <c r="B8051" s="0" t="s">
        <v>113</v>
      </c>
      <c r="C8051" s="0" t="s">
        <v>108</v>
      </c>
      <c r="D8051" s="116" t="n">
        <v>45627</v>
      </c>
      <c r="E8051" s="0" t="n">
        <v>0.25</v>
      </c>
      <c r="F8051" s="0" t="n">
        <v>3133113</v>
      </c>
      <c r="G8051" s="151" t="s">
        <v>111</v>
      </c>
      <c r="H8051" s="151" t="s">
        <v>111</v>
      </c>
      <c r="I8051" s="152" t="s">
        <v>112</v>
      </c>
    </row>
    <row r="8052" customFormat="false" ht="12.75" hidden="false" customHeight="false" outlineLevel="0" collapsed="false">
      <c r="A8052" s="0" t="s">
        <v>52</v>
      </c>
      <c r="B8052" s="0" t="s">
        <v>110</v>
      </c>
      <c r="C8052" s="0" t="s">
        <v>108</v>
      </c>
      <c r="D8052" s="116" t="n">
        <v>45627</v>
      </c>
      <c r="E8052" s="0" t="n">
        <v>0.98</v>
      </c>
      <c r="F8052" s="0" t="n">
        <v>3133114</v>
      </c>
      <c r="G8052" s="151" t="s">
        <v>111</v>
      </c>
      <c r="H8052" s="151" t="s">
        <v>111</v>
      </c>
      <c r="I8052" s="152" t="s">
        <v>112</v>
      </c>
    </row>
    <row r="8053" customFormat="false" ht="12.75" hidden="false" customHeight="false" outlineLevel="0" collapsed="false">
      <c r="A8053" s="0" t="s">
        <v>52</v>
      </c>
      <c r="B8053" s="0" t="s">
        <v>113</v>
      </c>
      <c r="C8053" s="0" t="s">
        <v>108</v>
      </c>
      <c r="D8053" s="116" t="n">
        <v>45627</v>
      </c>
      <c r="E8053" s="0" t="n">
        <v>-0.05</v>
      </c>
      <c r="F8053" s="0" t="n">
        <v>3133115</v>
      </c>
      <c r="G8053" s="151" t="s">
        <v>111</v>
      </c>
      <c r="H8053" s="151" t="s">
        <v>111</v>
      </c>
      <c r="I8053" s="152" t="s">
        <v>112</v>
      </c>
    </row>
    <row r="8054" customFormat="false" ht="12.75" hidden="false" customHeight="false" outlineLevel="0" collapsed="false">
      <c r="A8054" s="0" t="s">
        <v>17</v>
      </c>
      <c r="B8054" s="0" t="s">
        <v>110</v>
      </c>
      <c r="C8054" s="0" t="s">
        <v>108</v>
      </c>
      <c r="D8054" s="116" t="n">
        <v>45627</v>
      </c>
      <c r="E8054" s="0" t="n">
        <v>0</v>
      </c>
      <c r="F8054" s="0" t="n">
        <v>3133116</v>
      </c>
      <c r="G8054" s="151" t="s">
        <v>111</v>
      </c>
      <c r="H8054" s="151" t="s">
        <v>111</v>
      </c>
      <c r="I8054" s="152" t="s">
        <v>112</v>
      </c>
    </row>
    <row r="8055" customFormat="false" ht="12.75" hidden="false" customHeight="false" outlineLevel="0" collapsed="false">
      <c r="A8055" s="0" t="s">
        <v>17</v>
      </c>
      <c r="B8055" s="0" t="s">
        <v>113</v>
      </c>
      <c r="C8055" s="0" t="s">
        <v>108</v>
      </c>
      <c r="D8055" s="116" t="n">
        <v>45627</v>
      </c>
      <c r="E8055" s="0" t="n">
        <v>0</v>
      </c>
      <c r="F8055" s="0" t="n">
        <v>3133117</v>
      </c>
      <c r="G8055" s="151" t="s">
        <v>111</v>
      </c>
      <c r="H8055" s="151" t="s">
        <v>111</v>
      </c>
      <c r="I8055" s="152" t="s">
        <v>112</v>
      </c>
    </row>
    <row r="8056" customFormat="false" ht="12.75" hidden="false" customHeight="false" outlineLevel="0" collapsed="false">
      <c r="A8056" s="0" t="s">
        <v>18</v>
      </c>
      <c r="B8056" s="0" t="s">
        <v>110</v>
      </c>
      <c r="C8056" s="0" t="s">
        <v>108</v>
      </c>
      <c r="D8056" s="116" t="n">
        <v>45627</v>
      </c>
      <c r="E8056" s="0" t="n">
        <v>0</v>
      </c>
      <c r="F8056" s="0" t="n">
        <v>3133118</v>
      </c>
      <c r="G8056" s="151" t="s">
        <v>111</v>
      </c>
      <c r="H8056" s="151" t="s">
        <v>111</v>
      </c>
      <c r="I8056" s="152" t="s">
        <v>112</v>
      </c>
    </row>
    <row r="8057" customFormat="false" ht="12.75" hidden="false" customHeight="false" outlineLevel="0" collapsed="false">
      <c r="A8057" s="0" t="s">
        <v>18</v>
      </c>
      <c r="B8057" s="0" t="s">
        <v>113</v>
      </c>
      <c r="C8057" s="0" t="s">
        <v>108</v>
      </c>
      <c r="D8057" s="116" t="n">
        <v>45627</v>
      </c>
      <c r="E8057" s="0" t="n">
        <v>0</v>
      </c>
      <c r="F8057" s="0" t="n">
        <v>3133119</v>
      </c>
      <c r="G8057" s="151" t="s">
        <v>111</v>
      </c>
      <c r="H8057" s="151" t="s">
        <v>111</v>
      </c>
      <c r="I8057" s="152" t="s">
        <v>112</v>
      </c>
    </row>
    <row r="8058" customFormat="false" ht="12.75" hidden="false" customHeight="false" outlineLevel="0" collapsed="false">
      <c r="A8058" s="0" t="s">
        <v>19</v>
      </c>
      <c r="B8058" s="0" t="s">
        <v>110</v>
      </c>
      <c r="C8058" s="0" t="s">
        <v>108</v>
      </c>
      <c r="D8058" s="116" t="n">
        <v>45627</v>
      </c>
      <c r="E8058" s="0" t="n">
        <v>0</v>
      </c>
      <c r="F8058" s="0" t="n">
        <v>3133120</v>
      </c>
      <c r="G8058" s="151" t="s">
        <v>111</v>
      </c>
      <c r="H8058" s="151" t="s">
        <v>111</v>
      </c>
      <c r="I8058" s="152" t="s">
        <v>112</v>
      </c>
    </row>
    <row r="8059" customFormat="false" ht="12.75" hidden="false" customHeight="false" outlineLevel="0" collapsed="false">
      <c r="A8059" s="0" t="s">
        <v>19</v>
      </c>
      <c r="B8059" s="0" t="s">
        <v>113</v>
      </c>
      <c r="C8059" s="0" t="s">
        <v>108</v>
      </c>
      <c r="D8059" s="116" t="n">
        <v>45627</v>
      </c>
      <c r="E8059" s="0" t="n">
        <v>0</v>
      </c>
      <c r="F8059" s="0" t="n">
        <v>3133121</v>
      </c>
      <c r="G8059" s="151" t="s">
        <v>111</v>
      </c>
      <c r="H8059" s="151" t="s">
        <v>111</v>
      </c>
      <c r="I8059" s="152" t="s">
        <v>112</v>
      </c>
    </row>
    <row r="8060" customFormat="false" ht="12.75" hidden="false" customHeight="false" outlineLevel="0" collapsed="false">
      <c r="A8060" s="0" t="s">
        <v>21</v>
      </c>
      <c r="B8060" s="0" t="s">
        <v>110</v>
      </c>
      <c r="C8060" s="0" t="s">
        <v>108</v>
      </c>
      <c r="D8060" s="116" t="n">
        <v>45627</v>
      </c>
      <c r="E8060" s="0" t="n">
        <v>0</v>
      </c>
      <c r="F8060" s="0" t="n">
        <v>3133122</v>
      </c>
      <c r="G8060" s="151" t="s">
        <v>111</v>
      </c>
      <c r="H8060" s="151" t="s">
        <v>111</v>
      </c>
      <c r="I8060" s="152" t="s">
        <v>112</v>
      </c>
    </row>
    <row r="8061" customFormat="false" ht="12.75" hidden="false" customHeight="false" outlineLevel="0" collapsed="false">
      <c r="A8061" s="0" t="s">
        <v>21</v>
      </c>
      <c r="B8061" s="0" t="s">
        <v>113</v>
      </c>
      <c r="C8061" s="0" t="s">
        <v>108</v>
      </c>
      <c r="D8061" s="116" t="n">
        <v>45627</v>
      </c>
      <c r="E8061" s="0" t="n">
        <v>0</v>
      </c>
      <c r="F8061" s="0" t="n">
        <v>3133123</v>
      </c>
      <c r="G8061" s="151" t="s">
        <v>111</v>
      </c>
      <c r="H8061" s="151" t="s">
        <v>111</v>
      </c>
      <c r="I8061" s="152" t="s">
        <v>112</v>
      </c>
    </row>
    <row r="8062" customFormat="false" ht="12.75" hidden="false" customHeight="false" outlineLevel="0" collapsed="false">
      <c r="A8062" s="0" t="s">
        <v>73</v>
      </c>
      <c r="B8062" s="0" t="s">
        <v>80</v>
      </c>
      <c r="C8062" s="0" t="s">
        <v>108</v>
      </c>
      <c r="D8062" s="116" t="n">
        <v>45627</v>
      </c>
      <c r="E8062" s="0" t="n">
        <v>0.05</v>
      </c>
      <c r="F8062" s="0" t="n">
        <v>3133124</v>
      </c>
      <c r="G8062" s="151" t="s">
        <v>111</v>
      </c>
      <c r="H8062" s="151" t="s">
        <v>111</v>
      </c>
      <c r="I8062" s="152" t="s">
        <v>112</v>
      </c>
    </row>
    <row r="8063" customFormat="false" ht="12.75" hidden="false" customHeight="false" outlineLevel="0" collapsed="false">
      <c r="A8063" s="0" t="s">
        <v>74</v>
      </c>
      <c r="B8063" s="0" t="s">
        <v>80</v>
      </c>
      <c r="C8063" s="0" t="s">
        <v>108</v>
      </c>
      <c r="D8063" s="116" t="n">
        <v>45627</v>
      </c>
      <c r="E8063" s="0" t="n">
        <v>0.25</v>
      </c>
      <c r="F8063" s="0" t="n">
        <v>3133125</v>
      </c>
      <c r="G8063" s="151" t="s">
        <v>111</v>
      </c>
      <c r="H8063" s="151" t="s">
        <v>111</v>
      </c>
      <c r="I8063" s="152" t="s">
        <v>112</v>
      </c>
    </row>
    <row r="8064" customFormat="false" ht="12.75" hidden="false" customHeight="false" outlineLevel="0" collapsed="false">
      <c r="A8064" s="0" t="s">
        <v>75</v>
      </c>
      <c r="B8064" s="0" t="s">
        <v>80</v>
      </c>
      <c r="C8064" s="0" t="s">
        <v>108</v>
      </c>
      <c r="D8064" s="116" t="n">
        <v>45627</v>
      </c>
      <c r="E8064" s="0" t="n">
        <v>-0.05</v>
      </c>
      <c r="F8064" s="0" t="n">
        <v>3133126</v>
      </c>
      <c r="G8064" s="151" t="s">
        <v>111</v>
      </c>
      <c r="H8064" s="151" t="s">
        <v>111</v>
      </c>
      <c r="I8064" s="152" t="s">
        <v>112</v>
      </c>
    </row>
    <row r="8065" customFormat="false" ht="12.75" hidden="false" customHeight="false" outlineLevel="0" collapsed="false">
      <c r="A8065" s="0" t="s">
        <v>76</v>
      </c>
      <c r="B8065" s="0" t="s">
        <v>80</v>
      </c>
      <c r="C8065" s="0" t="s">
        <v>108</v>
      </c>
      <c r="D8065" s="116" t="n">
        <v>45627</v>
      </c>
      <c r="E8065" s="0" t="n">
        <v>0.25</v>
      </c>
      <c r="F8065" s="0" t="n">
        <v>3133127</v>
      </c>
      <c r="G8065" s="151" t="s">
        <v>111</v>
      </c>
      <c r="H8065" s="151" t="s">
        <v>111</v>
      </c>
      <c r="I8065" s="152" t="s">
        <v>112</v>
      </c>
    </row>
    <row r="8066" customFormat="false" ht="12.75" hidden="false" customHeight="false" outlineLevel="0" collapsed="false">
      <c r="A8066" s="0" t="s">
        <v>72</v>
      </c>
      <c r="B8066" s="0" t="s">
        <v>80</v>
      </c>
      <c r="C8066" s="0" t="s">
        <v>108</v>
      </c>
      <c r="D8066" s="116" t="n">
        <v>45627</v>
      </c>
      <c r="E8066" s="158" t="n">
        <v>45658</v>
      </c>
      <c r="F8066" s="0" t="n">
        <v>2756502</v>
      </c>
      <c r="G8066" s="151" t="s">
        <v>111</v>
      </c>
      <c r="H8066" s="151" t="s">
        <v>111</v>
      </c>
      <c r="I8066" s="152" t="s">
        <v>109</v>
      </c>
    </row>
    <row r="8067" customFormat="false" ht="12.75" hidden="false" customHeight="false" outlineLevel="0" collapsed="false">
      <c r="A8067" s="0" t="s">
        <v>59</v>
      </c>
      <c r="B8067" s="0" t="s">
        <v>110</v>
      </c>
      <c r="C8067" s="0" t="s">
        <v>108</v>
      </c>
      <c r="D8067" s="116" t="n">
        <v>45658</v>
      </c>
      <c r="E8067" s="0" t="n">
        <v>1.215</v>
      </c>
      <c r="F8067" s="0" t="n">
        <v>3133100</v>
      </c>
      <c r="G8067" s="151" t="s">
        <v>111</v>
      </c>
      <c r="H8067" s="151" t="s">
        <v>111</v>
      </c>
      <c r="I8067" s="152" t="s">
        <v>112</v>
      </c>
    </row>
    <row r="8068" customFormat="false" ht="12.75" hidden="false" customHeight="false" outlineLevel="0" collapsed="false">
      <c r="A8068" s="0" t="s">
        <v>59</v>
      </c>
      <c r="B8068" s="0" t="s">
        <v>113</v>
      </c>
      <c r="C8068" s="0" t="s">
        <v>108</v>
      </c>
      <c r="D8068" s="116" t="n">
        <v>45658</v>
      </c>
      <c r="E8068" s="0" t="n">
        <v>0.05</v>
      </c>
      <c r="F8068" s="0" t="n">
        <v>3133101</v>
      </c>
      <c r="G8068" s="151" t="s">
        <v>111</v>
      </c>
      <c r="H8068" s="151" t="s">
        <v>111</v>
      </c>
      <c r="I8068" s="152" t="s">
        <v>112</v>
      </c>
    </row>
    <row r="8069" customFormat="false" ht="12.75" hidden="false" customHeight="false" outlineLevel="0" collapsed="false">
      <c r="A8069" s="0" t="s">
        <v>60</v>
      </c>
      <c r="B8069" s="0" t="s">
        <v>110</v>
      </c>
      <c r="C8069" s="0" t="s">
        <v>108</v>
      </c>
      <c r="D8069" s="116" t="n">
        <v>45658</v>
      </c>
      <c r="E8069" s="0" t="n">
        <v>1.215</v>
      </c>
      <c r="F8069" s="0" t="n">
        <v>3133102</v>
      </c>
      <c r="G8069" s="151" t="s">
        <v>111</v>
      </c>
      <c r="H8069" s="151" t="s">
        <v>111</v>
      </c>
      <c r="I8069" s="152" t="s">
        <v>112</v>
      </c>
    </row>
    <row r="8070" customFormat="false" ht="12.75" hidden="false" customHeight="false" outlineLevel="0" collapsed="false">
      <c r="A8070" s="0" t="s">
        <v>60</v>
      </c>
      <c r="B8070" s="0" t="s">
        <v>113</v>
      </c>
      <c r="C8070" s="0" t="s">
        <v>108</v>
      </c>
      <c r="D8070" s="116" t="n">
        <v>45658</v>
      </c>
      <c r="E8070" s="0" t="n">
        <v>0.32</v>
      </c>
      <c r="F8070" s="0" t="n">
        <v>3133103</v>
      </c>
      <c r="G8070" s="151" t="s">
        <v>111</v>
      </c>
      <c r="H8070" s="151" t="s">
        <v>111</v>
      </c>
      <c r="I8070" s="152" t="s">
        <v>112</v>
      </c>
    </row>
    <row r="8071" customFormat="false" ht="12.75" hidden="false" customHeight="false" outlineLevel="0" collapsed="false">
      <c r="A8071" s="0" t="s">
        <v>61</v>
      </c>
      <c r="B8071" s="0" t="s">
        <v>110</v>
      </c>
      <c r="C8071" s="0" t="s">
        <v>108</v>
      </c>
      <c r="D8071" s="116" t="n">
        <v>45658</v>
      </c>
      <c r="E8071" s="0" t="n">
        <v>1.215</v>
      </c>
      <c r="F8071" s="0" t="n">
        <v>3133104</v>
      </c>
      <c r="G8071" s="151" t="s">
        <v>111</v>
      </c>
      <c r="H8071" s="151" t="s">
        <v>111</v>
      </c>
      <c r="I8071" s="152" t="s">
        <v>112</v>
      </c>
    </row>
    <row r="8072" customFormat="false" ht="12.75" hidden="false" customHeight="false" outlineLevel="0" collapsed="false">
      <c r="A8072" s="0" t="s">
        <v>61</v>
      </c>
      <c r="B8072" s="0" t="s">
        <v>113</v>
      </c>
      <c r="C8072" s="0" t="s">
        <v>108</v>
      </c>
      <c r="D8072" s="116" t="n">
        <v>45658</v>
      </c>
      <c r="E8072" s="0" t="n">
        <v>0.05</v>
      </c>
      <c r="F8072" s="0" t="n">
        <v>3133105</v>
      </c>
      <c r="G8072" s="151" t="s">
        <v>111</v>
      </c>
      <c r="H8072" s="151" t="s">
        <v>111</v>
      </c>
      <c r="I8072" s="152" t="s">
        <v>112</v>
      </c>
    </row>
    <row r="8073" customFormat="false" ht="12.75" hidden="false" customHeight="false" outlineLevel="0" collapsed="false">
      <c r="A8073" s="0" t="s">
        <v>62</v>
      </c>
      <c r="B8073" s="0" t="s">
        <v>110</v>
      </c>
      <c r="C8073" s="0" t="s">
        <v>108</v>
      </c>
      <c r="D8073" s="116" t="n">
        <v>45658</v>
      </c>
      <c r="E8073" s="0" t="n">
        <v>1.215</v>
      </c>
      <c r="F8073" s="0" t="n">
        <v>3133106</v>
      </c>
      <c r="G8073" s="151" t="s">
        <v>111</v>
      </c>
      <c r="H8073" s="151" t="s">
        <v>111</v>
      </c>
      <c r="I8073" s="152" t="s">
        <v>112</v>
      </c>
    </row>
    <row r="8074" customFormat="false" ht="12.75" hidden="false" customHeight="false" outlineLevel="0" collapsed="false">
      <c r="A8074" s="0" t="s">
        <v>62</v>
      </c>
      <c r="B8074" s="0" t="s">
        <v>113</v>
      </c>
      <c r="C8074" s="0" t="s">
        <v>108</v>
      </c>
      <c r="D8074" s="116" t="n">
        <v>45658</v>
      </c>
      <c r="E8074" s="0" t="n">
        <v>0.32</v>
      </c>
      <c r="F8074" s="0" t="n">
        <v>3133107</v>
      </c>
      <c r="G8074" s="151" t="s">
        <v>111</v>
      </c>
      <c r="H8074" s="151" t="s">
        <v>111</v>
      </c>
      <c r="I8074" s="152" t="s">
        <v>112</v>
      </c>
    </row>
    <row r="8075" customFormat="false" ht="12.75" hidden="false" customHeight="false" outlineLevel="0" collapsed="false">
      <c r="A8075" s="0" t="s">
        <v>49</v>
      </c>
      <c r="B8075" s="0" t="s">
        <v>110</v>
      </c>
      <c r="C8075" s="0" t="s">
        <v>108</v>
      </c>
      <c r="D8075" s="116" t="n">
        <v>45658</v>
      </c>
      <c r="E8075" s="0" t="n">
        <v>1.04</v>
      </c>
      <c r="F8075" s="0" t="n">
        <v>3133108</v>
      </c>
      <c r="G8075" s="151" t="s">
        <v>111</v>
      </c>
      <c r="H8075" s="151" t="s">
        <v>111</v>
      </c>
      <c r="I8075" s="152" t="s">
        <v>112</v>
      </c>
    </row>
    <row r="8076" customFormat="false" ht="12.75" hidden="false" customHeight="false" outlineLevel="0" collapsed="false">
      <c r="A8076" s="0" t="s">
        <v>49</v>
      </c>
      <c r="B8076" s="0" t="s">
        <v>113</v>
      </c>
      <c r="C8076" s="0" t="s">
        <v>108</v>
      </c>
      <c r="D8076" s="116" t="n">
        <v>45658</v>
      </c>
      <c r="E8076" s="0" t="n">
        <v>0.05</v>
      </c>
      <c r="F8076" s="0" t="n">
        <v>3133109</v>
      </c>
      <c r="G8076" s="151" t="s">
        <v>111</v>
      </c>
      <c r="H8076" s="151" t="s">
        <v>111</v>
      </c>
      <c r="I8076" s="152" t="s">
        <v>112</v>
      </c>
    </row>
    <row r="8077" customFormat="false" ht="12.75" hidden="false" customHeight="false" outlineLevel="0" collapsed="false">
      <c r="A8077" s="0" t="s">
        <v>50</v>
      </c>
      <c r="B8077" s="0" t="s">
        <v>110</v>
      </c>
      <c r="C8077" s="0" t="s">
        <v>108</v>
      </c>
      <c r="D8077" s="116" t="n">
        <v>45658</v>
      </c>
      <c r="E8077" s="0" t="n">
        <v>1.6</v>
      </c>
      <c r="F8077" s="0" t="n">
        <v>3133110</v>
      </c>
      <c r="G8077" s="151" t="s">
        <v>111</v>
      </c>
      <c r="H8077" s="151" t="s">
        <v>111</v>
      </c>
      <c r="I8077" s="152" t="s">
        <v>112</v>
      </c>
    </row>
    <row r="8078" customFormat="false" ht="12.75" hidden="false" customHeight="false" outlineLevel="0" collapsed="false">
      <c r="A8078" s="0" t="s">
        <v>50</v>
      </c>
      <c r="B8078" s="0" t="s">
        <v>113</v>
      </c>
      <c r="C8078" s="0" t="s">
        <v>108</v>
      </c>
      <c r="D8078" s="116" t="n">
        <v>45658</v>
      </c>
      <c r="E8078" s="0" t="n">
        <v>-0.25</v>
      </c>
      <c r="F8078" s="0" t="n">
        <v>3133111</v>
      </c>
      <c r="G8078" s="151" t="s">
        <v>111</v>
      </c>
      <c r="H8078" s="151" t="s">
        <v>111</v>
      </c>
      <c r="I8078" s="152" t="s">
        <v>112</v>
      </c>
    </row>
    <row r="8079" customFormat="false" ht="12.75" hidden="false" customHeight="false" outlineLevel="0" collapsed="false">
      <c r="A8079" s="0" t="s">
        <v>51</v>
      </c>
      <c r="B8079" s="0" t="s">
        <v>110</v>
      </c>
      <c r="C8079" s="0" t="s">
        <v>108</v>
      </c>
      <c r="D8079" s="116" t="n">
        <v>45658</v>
      </c>
      <c r="E8079" s="0" t="n">
        <v>1.6</v>
      </c>
      <c r="F8079" s="0" t="n">
        <v>3133112</v>
      </c>
      <c r="G8079" s="151" t="s">
        <v>111</v>
      </c>
      <c r="H8079" s="151" t="s">
        <v>111</v>
      </c>
      <c r="I8079" s="152" t="s">
        <v>112</v>
      </c>
    </row>
    <row r="8080" customFormat="false" ht="12.75" hidden="false" customHeight="false" outlineLevel="0" collapsed="false">
      <c r="A8080" s="0" t="s">
        <v>51</v>
      </c>
      <c r="B8080" s="0" t="s">
        <v>113</v>
      </c>
      <c r="C8080" s="0" t="s">
        <v>108</v>
      </c>
      <c r="D8080" s="116" t="n">
        <v>45658</v>
      </c>
      <c r="E8080" s="0" t="n">
        <v>0.45</v>
      </c>
      <c r="F8080" s="0" t="n">
        <v>3133113</v>
      </c>
      <c r="G8080" s="151" t="s">
        <v>111</v>
      </c>
      <c r="H8080" s="151" t="s">
        <v>111</v>
      </c>
      <c r="I8080" s="152" t="s">
        <v>112</v>
      </c>
    </row>
    <row r="8081" customFormat="false" ht="12.75" hidden="false" customHeight="false" outlineLevel="0" collapsed="false">
      <c r="A8081" s="0" t="s">
        <v>52</v>
      </c>
      <c r="B8081" s="0" t="s">
        <v>110</v>
      </c>
      <c r="C8081" s="0" t="s">
        <v>108</v>
      </c>
      <c r="D8081" s="116" t="n">
        <v>45658</v>
      </c>
      <c r="E8081" s="0" t="n">
        <v>1.6</v>
      </c>
      <c r="F8081" s="0" t="n">
        <v>3133114</v>
      </c>
      <c r="G8081" s="151" t="s">
        <v>111</v>
      </c>
      <c r="H8081" s="151" t="s">
        <v>111</v>
      </c>
      <c r="I8081" s="152" t="s">
        <v>112</v>
      </c>
    </row>
    <row r="8082" customFormat="false" ht="12.75" hidden="false" customHeight="false" outlineLevel="0" collapsed="false">
      <c r="A8082" s="0" t="s">
        <v>52</v>
      </c>
      <c r="B8082" s="0" t="s">
        <v>113</v>
      </c>
      <c r="C8082" s="0" t="s">
        <v>108</v>
      </c>
      <c r="D8082" s="116" t="n">
        <v>45658</v>
      </c>
      <c r="E8082" s="0" t="n">
        <v>-0.2</v>
      </c>
      <c r="F8082" s="0" t="n">
        <v>3133115</v>
      </c>
      <c r="G8082" s="151" t="s">
        <v>111</v>
      </c>
      <c r="H8082" s="151" t="s">
        <v>111</v>
      </c>
      <c r="I8082" s="152" t="s">
        <v>112</v>
      </c>
    </row>
    <row r="8083" customFormat="false" ht="12.75" hidden="false" customHeight="false" outlineLevel="0" collapsed="false">
      <c r="A8083" s="0" t="s">
        <v>17</v>
      </c>
      <c r="B8083" s="0" t="s">
        <v>110</v>
      </c>
      <c r="C8083" s="0" t="s">
        <v>108</v>
      </c>
      <c r="D8083" s="116" t="n">
        <v>45658</v>
      </c>
      <c r="E8083" s="0" t="n">
        <v>0</v>
      </c>
      <c r="F8083" s="0" t="n">
        <v>3133116</v>
      </c>
      <c r="G8083" s="151" t="s">
        <v>111</v>
      </c>
      <c r="H8083" s="151" t="s">
        <v>111</v>
      </c>
      <c r="I8083" s="152" t="s">
        <v>112</v>
      </c>
    </row>
    <row r="8084" customFormat="false" ht="12.75" hidden="false" customHeight="false" outlineLevel="0" collapsed="false">
      <c r="A8084" s="0" t="s">
        <v>17</v>
      </c>
      <c r="B8084" s="0" t="s">
        <v>113</v>
      </c>
      <c r="C8084" s="0" t="s">
        <v>108</v>
      </c>
      <c r="D8084" s="116" t="n">
        <v>45658</v>
      </c>
      <c r="E8084" s="0" t="n">
        <v>0</v>
      </c>
      <c r="F8084" s="0" t="n">
        <v>3133117</v>
      </c>
      <c r="G8084" s="151" t="s">
        <v>111</v>
      </c>
      <c r="H8084" s="151" t="s">
        <v>111</v>
      </c>
      <c r="I8084" s="152" t="s">
        <v>112</v>
      </c>
    </row>
    <row r="8085" customFormat="false" ht="12.75" hidden="false" customHeight="false" outlineLevel="0" collapsed="false">
      <c r="A8085" s="0" t="s">
        <v>18</v>
      </c>
      <c r="B8085" s="0" t="s">
        <v>110</v>
      </c>
      <c r="C8085" s="0" t="s">
        <v>108</v>
      </c>
      <c r="D8085" s="116" t="n">
        <v>45658</v>
      </c>
      <c r="E8085" s="0" t="n">
        <v>0</v>
      </c>
      <c r="F8085" s="0" t="n">
        <v>3133118</v>
      </c>
      <c r="G8085" s="151" t="s">
        <v>111</v>
      </c>
      <c r="H8085" s="151" t="s">
        <v>111</v>
      </c>
      <c r="I8085" s="152" t="s">
        <v>112</v>
      </c>
    </row>
    <row r="8086" customFormat="false" ht="12.75" hidden="false" customHeight="false" outlineLevel="0" collapsed="false">
      <c r="A8086" s="0" t="s">
        <v>18</v>
      </c>
      <c r="B8086" s="0" t="s">
        <v>113</v>
      </c>
      <c r="C8086" s="0" t="s">
        <v>108</v>
      </c>
      <c r="D8086" s="116" t="n">
        <v>45658</v>
      </c>
      <c r="E8086" s="0" t="n">
        <v>0</v>
      </c>
      <c r="F8086" s="0" t="n">
        <v>3133119</v>
      </c>
      <c r="G8086" s="151" t="s">
        <v>111</v>
      </c>
      <c r="H8086" s="151" t="s">
        <v>111</v>
      </c>
      <c r="I8086" s="152" t="s">
        <v>112</v>
      </c>
    </row>
    <row r="8087" customFormat="false" ht="12.75" hidden="false" customHeight="false" outlineLevel="0" collapsed="false">
      <c r="A8087" s="0" t="s">
        <v>19</v>
      </c>
      <c r="B8087" s="0" t="s">
        <v>110</v>
      </c>
      <c r="C8087" s="0" t="s">
        <v>108</v>
      </c>
      <c r="D8087" s="116" t="n">
        <v>45658</v>
      </c>
      <c r="E8087" s="0" t="n">
        <v>0</v>
      </c>
      <c r="F8087" s="0" t="n">
        <v>3133120</v>
      </c>
      <c r="G8087" s="151" t="s">
        <v>111</v>
      </c>
      <c r="H8087" s="151" t="s">
        <v>111</v>
      </c>
      <c r="I8087" s="152" t="s">
        <v>112</v>
      </c>
    </row>
    <row r="8088" customFormat="false" ht="12.75" hidden="false" customHeight="false" outlineLevel="0" collapsed="false">
      <c r="A8088" s="0" t="s">
        <v>19</v>
      </c>
      <c r="B8088" s="0" t="s">
        <v>113</v>
      </c>
      <c r="C8088" s="0" t="s">
        <v>108</v>
      </c>
      <c r="D8088" s="116" t="n">
        <v>45658</v>
      </c>
      <c r="E8088" s="0" t="n">
        <v>0</v>
      </c>
      <c r="F8088" s="0" t="n">
        <v>3133121</v>
      </c>
      <c r="G8088" s="151" t="s">
        <v>111</v>
      </c>
      <c r="H8088" s="151" t="s">
        <v>111</v>
      </c>
      <c r="I8088" s="152" t="s">
        <v>112</v>
      </c>
    </row>
    <row r="8089" customFormat="false" ht="12.75" hidden="false" customHeight="false" outlineLevel="0" collapsed="false">
      <c r="A8089" s="0" t="s">
        <v>21</v>
      </c>
      <c r="B8089" s="0" t="s">
        <v>110</v>
      </c>
      <c r="C8089" s="0" t="s">
        <v>108</v>
      </c>
      <c r="D8089" s="116" t="n">
        <v>45658</v>
      </c>
      <c r="E8089" s="0" t="n">
        <v>0</v>
      </c>
      <c r="F8089" s="0" t="n">
        <v>3133122</v>
      </c>
      <c r="G8089" s="151" t="s">
        <v>111</v>
      </c>
      <c r="H8089" s="151" t="s">
        <v>111</v>
      </c>
      <c r="I8089" s="152" t="s">
        <v>112</v>
      </c>
    </row>
    <row r="8090" customFormat="false" ht="12.75" hidden="false" customHeight="false" outlineLevel="0" collapsed="false">
      <c r="A8090" s="0" t="s">
        <v>21</v>
      </c>
      <c r="B8090" s="0" t="s">
        <v>113</v>
      </c>
      <c r="C8090" s="0" t="s">
        <v>108</v>
      </c>
      <c r="D8090" s="116" t="n">
        <v>45658</v>
      </c>
      <c r="E8090" s="0" t="n">
        <v>0</v>
      </c>
      <c r="F8090" s="0" t="n">
        <v>3133123</v>
      </c>
      <c r="G8090" s="151" t="s">
        <v>111</v>
      </c>
      <c r="H8090" s="151" t="s">
        <v>111</v>
      </c>
      <c r="I8090" s="152" t="s">
        <v>112</v>
      </c>
    </row>
    <row r="8091" customFormat="false" ht="12.75" hidden="false" customHeight="false" outlineLevel="0" collapsed="false">
      <c r="A8091" s="0" t="s">
        <v>73</v>
      </c>
      <c r="B8091" s="0" t="s">
        <v>80</v>
      </c>
      <c r="C8091" s="0" t="s">
        <v>108</v>
      </c>
      <c r="D8091" s="116" t="n">
        <v>45658</v>
      </c>
      <c r="E8091" s="0" t="n">
        <v>0.05</v>
      </c>
      <c r="F8091" s="0" t="n">
        <v>3133124</v>
      </c>
      <c r="G8091" s="151" t="s">
        <v>111</v>
      </c>
      <c r="H8091" s="151" t="s">
        <v>111</v>
      </c>
      <c r="I8091" s="152" t="s">
        <v>112</v>
      </c>
    </row>
    <row r="8092" customFormat="false" ht="12.75" hidden="false" customHeight="false" outlineLevel="0" collapsed="false">
      <c r="A8092" s="0" t="s">
        <v>74</v>
      </c>
      <c r="B8092" s="0" t="s">
        <v>80</v>
      </c>
      <c r="C8092" s="0" t="s">
        <v>108</v>
      </c>
      <c r="D8092" s="116" t="n">
        <v>45658</v>
      </c>
      <c r="E8092" s="0" t="n">
        <v>0.45</v>
      </c>
      <c r="F8092" s="0" t="n">
        <v>3133125</v>
      </c>
      <c r="G8092" s="151" t="s">
        <v>111</v>
      </c>
      <c r="H8092" s="151" t="s">
        <v>111</v>
      </c>
      <c r="I8092" s="152" t="s">
        <v>112</v>
      </c>
    </row>
    <row r="8093" customFormat="false" ht="12.75" hidden="false" customHeight="false" outlineLevel="0" collapsed="false">
      <c r="A8093" s="0" t="s">
        <v>75</v>
      </c>
      <c r="B8093" s="0" t="s">
        <v>80</v>
      </c>
      <c r="C8093" s="0" t="s">
        <v>108</v>
      </c>
      <c r="D8093" s="116" t="n">
        <v>45658</v>
      </c>
      <c r="E8093" s="0" t="n">
        <v>-0.2</v>
      </c>
      <c r="F8093" s="0" t="n">
        <v>3133126</v>
      </c>
      <c r="G8093" s="151" t="s">
        <v>111</v>
      </c>
      <c r="H8093" s="151" t="s">
        <v>111</v>
      </c>
      <c r="I8093" s="152" t="s">
        <v>112</v>
      </c>
    </row>
    <row r="8094" customFormat="false" ht="12.75" hidden="false" customHeight="false" outlineLevel="0" collapsed="false">
      <c r="A8094" s="0" t="s">
        <v>76</v>
      </c>
      <c r="B8094" s="0" t="s">
        <v>80</v>
      </c>
      <c r="C8094" s="0" t="s">
        <v>108</v>
      </c>
      <c r="D8094" s="116" t="n">
        <v>45658</v>
      </c>
      <c r="E8094" s="0" t="n">
        <v>0.45</v>
      </c>
      <c r="F8094" s="0" t="n">
        <v>3133127</v>
      </c>
      <c r="G8094" s="151" t="s">
        <v>111</v>
      </c>
      <c r="H8094" s="151" t="s">
        <v>111</v>
      </c>
      <c r="I8094" s="152" t="s">
        <v>112</v>
      </c>
    </row>
    <row r="8095" customFormat="false" ht="12.75" hidden="false" customHeight="false" outlineLevel="0" collapsed="false">
      <c r="A8095" s="0" t="s">
        <v>72</v>
      </c>
      <c r="B8095" s="0" t="s">
        <v>80</v>
      </c>
      <c r="C8095" s="0" t="s">
        <v>108</v>
      </c>
      <c r="D8095" s="116" t="n">
        <v>45658</v>
      </c>
      <c r="E8095" s="158" t="n">
        <v>45689</v>
      </c>
      <c r="F8095" s="0" t="n">
        <v>2756531</v>
      </c>
      <c r="G8095" s="151" t="s">
        <v>111</v>
      </c>
      <c r="H8095" s="151" t="s">
        <v>111</v>
      </c>
      <c r="I8095" s="152" t="s">
        <v>109</v>
      </c>
    </row>
    <row r="8096" customFormat="false" ht="12.75" hidden="false" customHeight="false" outlineLevel="0" collapsed="false">
      <c r="A8096" s="0" t="s">
        <v>59</v>
      </c>
      <c r="B8096" s="0" t="s">
        <v>110</v>
      </c>
      <c r="C8096" s="0" t="s">
        <v>108</v>
      </c>
      <c r="D8096" s="116" t="n">
        <v>45689</v>
      </c>
      <c r="E8096" s="0" t="n">
        <v>1.215</v>
      </c>
      <c r="F8096" s="0" t="n">
        <v>3133100</v>
      </c>
      <c r="G8096" s="151" t="s">
        <v>111</v>
      </c>
      <c r="H8096" s="151" t="s">
        <v>111</v>
      </c>
      <c r="I8096" s="152" t="s">
        <v>112</v>
      </c>
    </row>
    <row r="8097" customFormat="false" ht="12.75" hidden="false" customHeight="false" outlineLevel="0" collapsed="false">
      <c r="A8097" s="0" t="s">
        <v>59</v>
      </c>
      <c r="B8097" s="0" t="s">
        <v>113</v>
      </c>
      <c r="C8097" s="0" t="s">
        <v>108</v>
      </c>
      <c r="D8097" s="116" t="n">
        <v>45689</v>
      </c>
      <c r="E8097" s="0" t="n">
        <v>0.05</v>
      </c>
      <c r="F8097" s="0" t="n">
        <v>3133101</v>
      </c>
      <c r="G8097" s="151" t="s">
        <v>111</v>
      </c>
      <c r="H8097" s="151" t="s">
        <v>111</v>
      </c>
      <c r="I8097" s="152" t="s">
        <v>112</v>
      </c>
    </row>
    <row r="8098" customFormat="false" ht="12.75" hidden="false" customHeight="false" outlineLevel="0" collapsed="false">
      <c r="A8098" s="0" t="s">
        <v>60</v>
      </c>
      <c r="B8098" s="0" t="s">
        <v>110</v>
      </c>
      <c r="C8098" s="0" t="s">
        <v>108</v>
      </c>
      <c r="D8098" s="116" t="n">
        <v>45689</v>
      </c>
      <c r="E8098" s="0" t="n">
        <v>1.215</v>
      </c>
      <c r="F8098" s="0" t="n">
        <v>3133102</v>
      </c>
      <c r="G8098" s="151" t="s">
        <v>111</v>
      </c>
      <c r="H8098" s="151" t="s">
        <v>111</v>
      </c>
      <c r="I8098" s="152" t="s">
        <v>112</v>
      </c>
    </row>
    <row r="8099" customFormat="false" ht="12.75" hidden="false" customHeight="false" outlineLevel="0" collapsed="false">
      <c r="A8099" s="0" t="s">
        <v>60</v>
      </c>
      <c r="B8099" s="0" t="s">
        <v>113</v>
      </c>
      <c r="C8099" s="0" t="s">
        <v>108</v>
      </c>
      <c r="D8099" s="116" t="n">
        <v>45689</v>
      </c>
      <c r="E8099" s="0" t="n">
        <v>0.32</v>
      </c>
      <c r="F8099" s="0" t="n">
        <v>3133103</v>
      </c>
      <c r="G8099" s="151" t="s">
        <v>111</v>
      </c>
      <c r="H8099" s="151" t="s">
        <v>111</v>
      </c>
      <c r="I8099" s="152" t="s">
        <v>112</v>
      </c>
    </row>
    <row r="8100" customFormat="false" ht="12.75" hidden="false" customHeight="false" outlineLevel="0" collapsed="false">
      <c r="A8100" s="0" t="s">
        <v>61</v>
      </c>
      <c r="B8100" s="0" t="s">
        <v>110</v>
      </c>
      <c r="C8100" s="0" t="s">
        <v>108</v>
      </c>
      <c r="D8100" s="116" t="n">
        <v>45689</v>
      </c>
      <c r="E8100" s="0" t="n">
        <v>1.215</v>
      </c>
      <c r="F8100" s="0" t="n">
        <v>3133104</v>
      </c>
      <c r="G8100" s="151" t="s">
        <v>111</v>
      </c>
      <c r="H8100" s="151" t="s">
        <v>111</v>
      </c>
      <c r="I8100" s="152" t="s">
        <v>112</v>
      </c>
    </row>
    <row r="8101" customFormat="false" ht="12.75" hidden="false" customHeight="false" outlineLevel="0" collapsed="false">
      <c r="A8101" s="0" t="s">
        <v>61</v>
      </c>
      <c r="B8101" s="0" t="s">
        <v>113</v>
      </c>
      <c r="C8101" s="0" t="s">
        <v>108</v>
      </c>
      <c r="D8101" s="116" t="n">
        <v>45689</v>
      </c>
      <c r="E8101" s="0" t="n">
        <v>0.05</v>
      </c>
      <c r="F8101" s="0" t="n">
        <v>3133105</v>
      </c>
      <c r="G8101" s="151" t="s">
        <v>111</v>
      </c>
      <c r="H8101" s="151" t="s">
        <v>111</v>
      </c>
      <c r="I8101" s="152" t="s">
        <v>112</v>
      </c>
    </row>
    <row r="8102" customFormat="false" ht="12.75" hidden="false" customHeight="false" outlineLevel="0" collapsed="false">
      <c r="A8102" s="0" t="s">
        <v>62</v>
      </c>
      <c r="B8102" s="0" t="s">
        <v>110</v>
      </c>
      <c r="C8102" s="0" t="s">
        <v>108</v>
      </c>
      <c r="D8102" s="116" t="n">
        <v>45689</v>
      </c>
      <c r="E8102" s="0" t="n">
        <v>1.215</v>
      </c>
      <c r="F8102" s="0" t="n">
        <v>3133106</v>
      </c>
      <c r="G8102" s="151" t="s">
        <v>111</v>
      </c>
      <c r="H8102" s="151" t="s">
        <v>111</v>
      </c>
      <c r="I8102" s="152" t="s">
        <v>112</v>
      </c>
    </row>
    <row r="8103" customFormat="false" ht="12.75" hidden="false" customHeight="false" outlineLevel="0" collapsed="false">
      <c r="A8103" s="0" t="s">
        <v>62</v>
      </c>
      <c r="B8103" s="0" t="s">
        <v>113</v>
      </c>
      <c r="C8103" s="0" t="s">
        <v>108</v>
      </c>
      <c r="D8103" s="116" t="n">
        <v>45689</v>
      </c>
      <c r="E8103" s="0" t="n">
        <v>0.32</v>
      </c>
      <c r="F8103" s="0" t="n">
        <v>3133107</v>
      </c>
      <c r="G8103" s="151" t="s">
        <v>111</v>
      </c>
      <c r="H8103" s="151" t="s">
        <v>111</v>
      </c>
      <c r="I8103" s="152" t="s">
        <v>112</v>
      </c>
    </row>
    <row r="8104" customFormat="false" ht="12.75" hidden="false" customHeight="false" outlineLevel="0" collapsed="false">
      <c r="A8104" s="0" t="s">
        <v>49</v>
      </c>
      <c r="B8104" s="0" t="s">
        <v>110</v>
      </c>
      <c r="C8104" s="0" t="s">
        <v>108</v>
      </c>
      <c r="D8104" s="116" t="n">
        <v>45689</v>
      </c>
      <c r="E8104" s="0" t="n">
        <v>1.04</v>
      </c>
      <c r="F8104" s="0" t="n">
        <v>3133108</v>
      </c>
      <c r="G8104" s="151" t="s">
        <v>111</v>
      </c>
      <c r="H8104" s="151" t="s">
        <v>111</v>
      </c>
      <c r="I8104" s="152" t="s">
        <v>112</v>
      </c>
    </row>
    <row r="8105" customFormat="false" ht="12.75" hidden="false" customHeight="false" outlineLevel="0" collapsed="false">
      <c r="A8105" s="0" t="s">
        <v>49</v>
      </c>
      <c r="B8105" s="0" t="s">
        <v>113</v>
      </c>
      <c r="C8105" s="0" t="s">
        <v>108</v>
      </c>
      <c r="D8105" s="116" t="n">
        <v>45689</v>
      </c>
      <c r="E8105" s="0" t="n">
        <v>0.05</v>
      </c>
      <c r="F8105" s="0" t="n">
        <v>3133109</v>
      </c>
      <c r="G8105" s="151" t="s">
        <v>111</v>
      </c>
      <c r="H8105" s="151" t="s">
        <v>111</v>
      </c>
      <c r="I8105" s="152" t="s">
        <v>112</v>
      </c>
    </row>
    <row r="8106" customFormat="false" ht="12.75" hidden="false" customHeight="false" outlineLevel="0" collapsed="false">
      <c r="A8106" s="0" t="s">
        <v>50</v>
      </c>
      <c r="B8106" s="0" t="s">
        <v>110</v>
      </c>
      <c r="C8106" s="0" t="s">
        <v>108</v>
      </c>
      <c r="D8106" s="116" t="n">
        <v>45689</v>
      </c>
      <c r="E8106" s="0" t="n">
        <v>1.6</v>
      </c>
      <c r="F8106" s="0" t="n">
        <v>3133110</v>
      </c>
      <c r="G8106" s="151" t="s">
        <v>111</v>
      </c>
      <c r="H8106" s="151" t="s">
        <v>111</v>
      </c>
      <c r="I8106" s="152" t="s">
        <v>112</v>
      </c>
    </row>
    <row r="8107" customFormat="false" ht="12.75" hidden="false" customHeight="false" outlineLevel="0" collapsed="false">
      <c r="A8107" s="0" t="s">
        <v>50</v>
      </c>
      <c r="B8107" s="0" t="s">
        <v>113</v>
      </c>
      <c r="C8107" s="0" t="s">
        <v>108</v>
      </c>
      <c r="D8107" s="116" t="n">
        <v>45689</v>
      </c>
      <c r="E8107" s="0" t="n">
        <v>-0.28</v>
      </c>
      <c r="F8107" s="0" t="n">
        <v>3133111</v>
      </c>
      <c r="G8107" s="151" t="s">
        <v>111</v>
      </c>
      <c r="H8107" s="151" t="s">
        <v>111</v>
      </c>
      <c r="I8107" s="152" t="s">
        <v>112</v>
      </c>
    </row>
    <row r="8108" customFormat="false" ht="12.75" hidden="false" customHeight="false" outlineLevel="0" collapsed="false">
      <c r="A8108" s="0" t="s">
        <v>51</v>
      </c>
      <c r="B8108" s="0" t="s">
        <v>110</v>
      </c>
      <c r="C8108" s="0" t="s">
        <v>108</v>
      </c>
      <c r="D8108" s="116" t="n">
        <v>45689</v>
      </c>
      <c r="E8108" s="0" t="n">
        <v>1.6</v>
      </c>
      <c r="F8108" s="0" t="n">
        <v>3133112</v>
      </c>
      <c r="G8108" s="151" t="s">
        <v>111</v>
      </c>
      <c r="H8108" s="151" t="s">
        <v>111</v>
      </c>
      <c r="I8108" s="152" t="s">
        <v>112</v>
      </c>
    </row>
    <row r="8109" customFormat="false" ht="12.75" hidden="false" customHeight="false" outlineLevel="0" collapsed="false">
      <c r="A8109" s="0" t="s">
        <v>51</v>
      </c>
      <c r="B8109" s="0" t="s">
        <v>113</v>
      </c>
      <c r="C8109" s="0" t="s">
        <v>108</v>
      </c>
      <c r="D8109" s="116" t="n">
        <v>45689</v>
      </c>
      <c r="E8109" s="0" t="n">
        <v>0.45</v>
      </c>
      <c r="F8109" s="0" t="n">
        <v>3133113</v>
      </c>
      <c r="G8109" s="151" t="s">
        <v>111</v>
      </c>
      <c r="H8109" s="151" t="s">
        <v>111</v>
      </c>
      <c r="I8109" s="152" t="s">
        <v>112</v>
      </c>
    </row>
    <row r="8110" customFormat="false" ht="12.75" hidden="false" customHeight="false" outlineLevel="0" collapsed="false">
      <c r="A8110" s="0" t="s">
        <v>52</v>
      </c>
      <c r="B8110" s="0" t="s">
        <v>110</v>
      </c>
      <c r="C8110" s="0" t="s">
        <v>108</v>
      </c>
      <c r="D8110" s="116" t="n">
        <v>45689</v>
      </c>
      <c r="E8110" s="0" t="n">
        <v>1.6</v>
      </c>
      <c r="F8110" s="0" t="n">
        <v>3133114</v>
      </c>
      <c r="G8110" s="151" t="s">
        <v>111</v>
      </c>
      <c r="H8110" s="151" t="s">
        <v>111</v>
      </c>
      <c r="I8110" s="152" t="s">
        <v>112</v>
      </c>
    </row>
    <row r="8111" customFormat="false" ht="12.75" hidden="false" customHeight="false" outlineLevel="0" collapsed="false">
      <c r="A8111" s="0" t="s">
        <v>52</v>
      </c>
      <c r="B8111" s="0" t="s">
        <v>113</v>
      </c>
      <c r="C8111" s="0" t="s">
        <v>108</v>
      </c>
      <c r="D8111" s="116" t="n">
        <v>45689</v>
      </c>
      <c r="E8111" s="0" t="n">
        <v>-0.2</v>
      </c>
      <c r="F8111" s="0" t="n">
        <v>3133115</v>
      </c>
      <c r="G8111" s="151" t="s">
        <v>111</v>
      </c>
      <c r="H8111" s="151" t="s">
        <v>111</v>
      </c>
      <c r="I8111" s="152" t="s">
        <v>112</v>
      </c>
    </row>
    <row r="8112" customFormat="false" ht="12.75" hidden="false" customHeight="false" outlineLevel="0" collapsed="false">
      <c r="A8112" s="0" t="s">
        <v>17</v>
      </c>
      <c r="B8112" s="0" t="s">
        <v>110</v>
      </c>
      <c r="C8112" s="0" t="s">
        <v>108</v>
      </c>
      <c r="D8112" s="116" t="n">
        <v>45689</v>
      </c>
      <c r="E8112" s="0" t="n">
        <v>0</v>
      </c>
      <c r="F8112" s="0" t="n">
        <v>3133116</v>
      </c>
      <c r="G8112" s="151" t="s">
        <v>111</v>
      </c>
      <c r="H8112" s="151" t="s">
        <v>111</v>
      </c>
      <c r="I8112" s="152" t="s">
        <v>112</v>
      </c>
    </row>
    <row r="8113" customFormat="false" ht="12.75" hidden="false" customHeight="false" outlineLevel="0" collapsed="false">
      <c r="A8113" s="0" t="s">
        <v>17</v>
      </c>
      <c r="B8113" s="0" t="s">
        <v>113</v>
      </c>
      <c r="C8113" s="0" t="s">
        <v>108</v>
      </c>
      <c r="D8113" s="116" t="n">
        <v>45689</v>
      </c>
      <c r="E8113" s="0" t="n">
        <v>0</v>
      </c>
      <c r="F8113" s="0" t="n">
        <v>3133117</v>
      </c>
      <c r="G8113" s="151" t="s">
        <v>111</v>
      </c>
      <c r="H8113" s="151" t="s">
        <v>111</v>
      </c>
      <c r="I8113" s="152" t="s">
        <v>112</v>
      </c>
    </row>
    <row r="8114" customFormat="false" ht="12.75" hidden="false" customHeight="false" outlineLevel="0" collapsed="false">
      <c r="A8114" s="0" t="s">
        <v>18</v>
      </c>
      <c r="B8114" s="0" t="s">
        <v>110</v>
      </c>
      <c r="C8114" s="0" t="s">
        <v>108</v>
      </c>
      <c r="D8114" s="116" t="n">
        <v>45689</v>
      </c>
      <c r="E8114" s="0" t="n">
        <v>0</v>
      </c>
      <c r="F8114" s="0" t="n">
        <v>3133118</v>
      </c>
      <c r="G8114" s="151" t="s">
        <v>111</v>
      </c>
      <c r="H8114" s="151" t="s">
        <v>111</v>
      </c>
      <c r="I8114" s="152" t="s">
        <v>112</v>
      </c>
    </row>
    <row r="8115" customFormat="false" ht="12.75" hidden="false" customHeight="false" outlineLevel="0" collapsed="false">
      <c r="A8115" s="0" t="s">
        <v>18</v>
      </c>
      <c r="B8115" s="0" t="s">
        <v>113</v>
      </c>
      <c r="C8115" s="0" t="s">
        <v>108</v>
      </c>
      <c r="D8115" s="116" t="n">
        <v>45689</v>
      </c>
      <c r="E8115" s="0" t="n">
        <v>0</v>
      </c>
      <c r="F8115" s="0" t="n">
        <v>3133119</v>
      </c>
      <c r="G8115" s="151" t="s">
        <v>111</v>
      </c>
      <c r="H8115" s="151" t="s">
        <v>111</v>
      </c>
      <c r="I8115" s="152" t="s">
        <v>112</v>
      </c>
    </row>
    <row r="8116" customFormat="false" ht="12.75" hidden="false" customHeight="false" outlineLevel="0" collapsed="false">
      <c r="A8116" s="0" t="s">
        <v>19</v>
      </c>
      <c r="B8116" s="0" t="s">
        <v>110</v>
      </c>
      <c r="C8116" s="0" t="s">
        <v>108</v>
      </c>
      <c r="D8116" s="116" t="n">
        <v>45689</v>
      </c>
      <c r="E8116" s="0" t="n">
        <v>0</v>
      </c>
      <c r="F8116" s="0" t="n">
        <v>3133120</v>
      </c>
      <c r="G8116" s="151" t="s">
        <v>111</v>
      </c>
      <c r="H8116" s="151" t="s">
        <v>111</v>
      </c>
      <c r="I8116" s="152" t="s">
        <v>112</v>
      </c>
    </row>
    <row r="8117" customFormat="false" ht="12.75" hidden="false" customHeight="false" outlineLevel="0" collapsed="false">
      <c r="A8117" s="0" t="s">
        <v>19</v>
      </c>
      <c r="B8117" s="0" t="s">
        <v>113</v>
      </c>
      <c r="C8117" s="0" t="s">
        <v>108</v>
      </c>
      <c r="D8117" s="116" t="n">
        <v>45689</v>
      </c>
      <c r="E8117" s="0" t="n">
        <v>0</v>
      </c>
      <c r="F8117" s="0" t="n">
        <v>3133121</v>
      </c>
      <c r="G8117" s="151" t="s">
        <v>111</v>
      </c>
      <c r="H8117" s="151" t="s">
        <v>111</v>
      </c>
      <c r="I8117" s="152" t="s">
        <v>112</v>
      </c>
    </row>
    <row r="8118" customFormat="false" ht="12.75" hidden="false" customHeight="false" outlineLevel="0" collapsed="false">
      <c r="A8118" s="0" t="s">
        <v>21</v>
      </c>
      <c r="B8118" s="0" t="s">
        <v>110</v>
      </c>
      <c r="C8118" s="0" t="s">
        <v>108</v>
      </c>
      <c r="D8118" s="116" t="n">
        <v>45689</v>
      </c>
      <c r="E8118" s="0" t="n">
        <v>0</v>
      </c>
      <c r="F8118" s="0" t="n">
        <v>3133122</v>
      </c>
      <c r="G8118" s="151" t="s">
        <v>111</v>
      </c>
      <c r="H8118" s="151" t="s">
        <v>111</v>
      </c>
      <c r="I8118" s="152" t="s">
        <v>112</v>
      </c>
    </row>
    <row r="8119" customFormat="false" ht="12.75" hidden="false" customHeight="false" outlineLevel="0" collapsed="false">
      <c r="A8119" s="0" t="s">
        <v>21</v>
      </c>
      <c r="B8119" s="0" t="s">
        <v>113</v>
      </c>
      <c r="C8119" s="0" t="s">
        <v>108</v>
      </c>
      <c r="D8119" s="116" t="n">
        <v>45689</v>
      </c>
      <c r="E8119" s="0" t="n">
        <v>0</v>
      </c>
      <c r="F8119" s="0" t="n">
        <v>3133123</v>
      </c>
      <c r="G8119" s="151" t="s">
        <v>111</v>
      </c>
      <c r="H8119" s="151" t="s">
        <v>111</v>
      </c>
      <c r="I8119" s="152" t="s">
        <v>112</v>
      </c>
    </row>
    <row r="8120" customFormat="false" ht="12.75" hidden="false" customHeight="false" outlineLevel="0" collapsed="false">
      <c r="A8120" s="0" t="s">
        <v>73</v>
      </c>
      <c r="B8120" s="0" t="s">
        <v>80</v>
      </c>
      <c r="C8120" s="0" t="s">
        <v>108</v>
      </c>
      <c r="D8120" s="116" t="n">
        <v>45689</v>
      </c>
      <c r="E8120" s="0" t="n">
        <v>0.05</v>
      </c>
      <c r="F8120" s="0" t="n">
        <v>3133124</v>
      </c>
      <c r="G8120" s="151" t="s">
        <v>111</v>
      </c>
      <c r="H8120" s="151" t="s">
        <v>111</v>
      </c>
      <c r="I8120" s="152" t="s">
        <v>112</v>
      </c>
    </row>
    <row r="8121" customFormat="false" ht="12.75" hidden="false" customHeight="false" outlineLevel="0" collapsed="false">
      <c r="A8121" s="0" t="s">
        <v>74</v>
      </c>
      <c r="B8121" s="0" t="s">
        <v>80</v>
      </c>
      <c r="C8121" s="0" t="s">
        <v>108</v>
      </c>
      <c r="D8121" s="116" t="n">
        <v>45689</v>
      </c>
      <c r="E8121" s="0" t="n">
        <v>0.45</v>
      </c>
      <c r="F8121" s="0" t="n">
        <v>3133125</v>
      </c>
      <c r="G8121" s="151" t="s">
        <v>111</v>
      </c>
      <c r="H8121" s="151" t="s">
        <v>111</v>
      </c>
      <c r="I8121" s="152" t="s">
        <v>112</v>
      </c>
    </row>
    <row r="8122" customFormat="false" ht="12.75" hidden="false" customHeight="false" outlineLevel="0" collapsed="false">
      <c r="A8122" s="0" t="s">
        <v>75</v>
      </c>
      <c r="B8122" s="0" t="s">
        <v>80</v>
      </c>
      <c r="C8122" s="0" t="s">
        <v>108</v>
      </c>
      <c r="D8122" s="116" t="n">
        <v>45689</v>
      </c>
      <c r="E8122" s="0" t="n">
        <v>-0.2</v>
      </c>
      <c r="F8122" s="0" t="n">
        <v>3133126</v>
      </c>
      <c r="G8122" s="151" t="s">
        <v>111</v>
      </c>
      <c r="H8122" s="151" t="s">
        <v>111</v>
      </c>
      <c r="I8122" s="152" t="s">
        <v>112</v>
      </c>
    </row>
    <row r="8123" customFormat="false" ht="12.75" hidden="false" customHeight="false" outlineLevel="0" collapsed="false">
      <c r="A8123" s="0" t="s">
        <v>76</v>
      </c>
      <c r="B8123" s="0" t="s">
        <v>80</v>
      </c>
      <c r="C8123" s="0" t="s">
        <v>108</v>
      </c>
      <c r="D8123" s="116" t="n">
        <v>45689</v>
      </c>
      <c r="E8123" s="0" t="n">
        <v>0.45</v>
      </c>
      <c r="F8123" s="0" t="n">
        <v>3133127</v>
      </c>
      <c r="G8123" s="151" t="s">
        <v>111</v>
      </c>
      <c r="H8123" s="151" t="s">
        <v>111</v>
      </c>
      <c r="I8123" s="152" t="s">
        <v>112</v>
      </c>
    </row>
    <row r="8124" customFormat="false" ht="12.75" hidden="false" customHeight="false" outlineLevel="0" collapsed="false">
      <c r="A8124" s="0" t="s">
        <v>72</v>
      </c>
      <c r="B8124" s="0" t="s">
        <v>80</v>
      </c>
      <c r="C8124" s="0" t="s">
        <v>108</v>
      </c>
      <c r="D8124" s="116" t="n">
        <v>45689</v>
      </c>
      <c r="E8124" s="158" t="n">
        <v>45717</v>
      </c>
      <c r="F8124" s="0" t="n">
        <v>2756509</v>
      </c>
      <c r="G8124" s="151" t="s">
        <v>111</v>
      </c>
      <c r="H8124" s="151" t="s">
        <v>111</v>
      </c>
      <c r="I8124" s="152" t="s">
        <v>109</v>
      </c>
    </row>
    <row r="8125" customFormat="false" ht="12.75" hidden="false" customHeight="false" outlineLevel="0" collapsed="false">
      <c r="A8125" s="0" t="s">
        <v>59</v>
      </c>
      <c r="B8125" s="0" t="s">
        <v>110</v>
      </c>
      <c r="C8125" s="0" t="s">
        <v>108</v>
      </c>
      <c r="D8125" s="116" t="n">
        <v>45717</v>
      </c>
      <c r="E8125" s="0" t="n">
        <v>0.655</v>
      </c>
      <c r="F8125" s="0" t="n">
        <v>3133100</v>
      </c>
      <c r="G8125" s="151" t="s">
        <v>111</v>
      </c>
      <c r="H8125" s="151" t="s">
        <v>111</v>
      </c>
      <c r="I8125" s="152" t="s">
        <v>112</v>
      </c>
    </row>
    <row r="8126" customFormat="false" ht="12.75" hidden="false" customHeight="false" outlineLevel="0" collapsed="false">
      <c r="A8126" s="0" t="s">
        <v>59</v>
      </c>
      <c r="B8126" s="0" t="s">
        <v>113</v>
      </c>
      <c r="C8126" s="0" t="s">
        <v>108</v>
      </c>
      <c r="D8126" s="116" t="n">
        <v>45717</v>
      </c>
      <c r="E8126" s="0" t="n">
        <v>0.05</v>
      </c>
      <c r="F8126" s="0" t="n">
        <v>3133101</v>
      </c>
      <c r="G8126" s="151" t="s">
        <v>111</v>
      </c>
      <c r="H8126" s="151" t="s">
        <v>111</v>
      </c>
      <c r="I8126" s="152" t="s">
        <v>112</v>
      </c>
    </row>
    <row r="8127" customFormat="false" ht="12.75" hidden="false" customHeight="false" outlineLevel="0" collapsed="false">
      <c r="A8127" s="0" t="s">
        <v>60</v>
      </c>
      <c r="B8127" s="0" t="s">
        <v>110</v>
      </c>
      <c r="C8127" s="0" t="s">
        <v>108</v>
      </c>
      <c r="D8127" s="116" t="n">
        <v>45717</v>
      </c>
      <c r="E8127" s="0" t="n">
        <v>0.655</v>
      </c>
      <c r="F8127" s="0" t="n">
        <v>3133102</v>
      </c>
      <c r="G8127" s="151" t="s">
        <v>111</v>
      </c>
      <c r="H8127" s="151" t="s">
        <v>111</v>
      </c>
      <c r="I8127" s="152" t="s">
        <v>112</v>
      </c>
    </row>
    <row r="8128" customFormat="false" ht="12.75" hidden="false" customHeight="false" outlineLevel="0" collapsed="false">
      <c r="A8128" s="0" t="s">
        <v>60</v>
      </c>
      <c r="B8128" s="0" t="s">
        <v>113</v>
      </c>
      <c r="C8128" s="0" t="s">
        <v>108</v>
      </c>
      <c r="D8128" s="116" t="n">
        <v>45717</v>
      </c>
      <c r="E8128" s="0" t="n">
        <v>0.15</v>
      </c>
      <c r="F8128" s="0" t="n">
        <v>3133103</v>
      </c>
      <c r="G8128" s="151" t="s">
        <v>111</v>
      </c>
      <c r="H8128" s="151" t="s">
        <v>111</v>
      </c>
      <c r="I8128" s="152" t="s">
        <v>112</v>
      </c>
    </row>
    <row r="8129" customFormat="false" ht="12.75" hidden="false" customHeight="false" outlineLevel="0" collapsed="false">
      <c r="A8129" s="0" t="s">
        <v>61</v>
      </c>
      <c r="B8129" s="0" t="s">
        <v>110</v>
      </c>
      <c r="C8129" s="0" t="s">
        <v>108</v>
      </c>
      <c r="D8129" s="116" t="n">
        <v>45717</v>
      </c>
      <c r="E8129" s="0" t="n">
        <v>0.655</v>
      </c>
      <c r="F8129" s="0" t="n">
        <v>3133104</v>
      </c>
      <c r="G8129" s="151" t="s">
        <v>111</v>
      </c>
      <c r="H8129" s="151" t="s">
        <v>111</v>
      </c>
      <c r="I8129" s="152" t="s">
        <v>112</v>
      </c>
    </row>
    <row r="8130" customFormat="false" ht="12.75" hidden="false" customHeight="false" outlineLevel="0" collapsed="false">
      <c r="A8130" s="0" t="s">
        <v>61</v>
      </c>
      <c r="B8130" s="0" t="s">
        <v>113</v>
      </c>
      <c r="C8130" s="0" t="s">
        <v>108</v>
      </c>
      <c r="D8130" s="116" t="n">
        <v>45717</v>
      </c>
      <c r="E8130" s="0" t="n">
        <v>0.05</v>
      </c>
      <c r="F8130" s="0" t="n">
        <v>3133105</v>
      </c>
      <c r="G8130" s="151" t="s">
        <v>111</v>
      </c>
      <c r="H8130" s="151" t="s">
        <v>111</v>
      </c>
      <c r="I8130" s="152" t="s">
        <v>112</v>
      </c>
    </row>
    <row r="8131" customFormat="false" ht="12.75" hidden="false" customHeight="false" outlineLevel="0" collapsed="false">
      <c r="A8131" s="0" t="s">
        <v>62</v>
      </c>
      <c r="B8131" s="0" t="s">
        <v>110</v>
      </c>
      <c r="C8131" s="0" t="s">
        <v>108</v>
      </c>
      <c r="D8131" s="116" t="n">
        <v>45717</v>
      </c>
      <c r="E8131" s="0" t="n">
        <v>0.655</v>
      </c>
      <c r="F8131" s="0" t="n">
        <v>3133106</v>
      </c>
      <c r="G8131" s="151" t="s">
        <v>111</v>
      </c>
      <c r="H8131" s="151" t="s">
        <v>111</v>
      </c>
      <c r="I8131" s="152" t="s">
        <v>112</v>
      </c>
    </row>
    <row r="8132" customFormat="false" ht="12.75" hidden="false" customHeight="false" outlineLevel="0" collapsed="false">
      <c r="A8132" s="0" t="s">
        <v>62</v>
      </c>
      <c r="B8132" s="0" t="s">
        <v>113</v>
      </c>
      <c r="C8132" s="0" t="s">
        <v>108</v>
      </c>
      <c r="D8132" s="116" t="n">
        <v>45717</v>
      </c>
      <c r="E8132" s="0" t="n">
        <v>0.15</v>
      </c>
      <c r="F8132" s="0" t="n">
        <v>3133107</v>
      </c>
      <c r="G8132" s="151" t="s">
        <v>111</v>
      </c>
      <c r="H8132" s="151" t="s">
        <v>111</v>
      </c>
      <c r="I8132" s="152" t="s">
        <v>112</v>
      </c>
    </row>
    <row r="8133" customFormat="false" ht="12.75" hidden="false" customHeight="false" outlineLevel="0" collapsed="false">
      <c r="A8133" s="0" t="s">
        <v>49</v>
      </c>
      <c r="B8133" s="0" t="s">
        <v>110</v>
      </c>
      <c r="C8133" s="0" t="s">
        <v>108</v>
      </c>
      <c r="D8133" s="116" t="n">
        <v>45717</v>
      </c>
      <c r="E8133" s="0" t="n">
        <v>0.54</v>
      </c>
      <c r="F8133" s="0" t="n">
        <v>3133108</v>
      </c>
      <c r="G8133" s="151" t="s">
        <v>111</v>
      </c>
      <c r="H8133" s="151" t="s">
        <v>111</v>
      </c>
      <c r="I8133" s="152" t="s">
        <v>112</v>
      </c>
    </row>
    <row r="8134" customFormat="false" ht="12.75" hidden="false" customHeight="false" outlineLevel="0" collapsed="false">
      <c r="A8134" s="0" t="s">
        <v>49</v>
      </c>
      <c r="B8134" s="0" t="s">
        <v>113</v>
      </c>
      <c r="C8134" s="0" t="s">
        <v>108</v>
      </c>
      <c r="D8134" s="116" t="n">
        <v>45717</v>
      </c>
      <c r="E8134" s="0" t="n">
        <v>0.05</v>
      </c>
      <c r="F8134" s="0" t="n">
        <v>3133109</v>
      </c>
      <c r="G8134" s="151" t="s">
        <v>111</v>
      </c>
      <c r="H8134" s="151" t="s">
        <v>111</v>
      </c>
      <c r="I8134" s="152" t="s">
        <v>112</v>
      </c>
    </row>
    <row r="8135" customFormat="false" ht="12.75" hidden="false" customHeight="false" outlineLevel="0" collapsed="false">
      <c r="A8135" s="0" t="s">
        <v>50</v>
      </c>
      <c r="B8135" s="0" t="s">
        <v>110</v>
      </c>
      <c r="C8135" s="0" t="s">
        <v>108</v>
      </c>
      <c r="D8135" s="116" t="n">
        <v>45717</v>
      </c>
      <c r="E8135" s="0" t="n">
        <v>0.69</v>
      </c>
      <c r="F8135" s="0" t="n">
        <v>3133110</v>
      </c>
      <c r="G8135" s="151" t="s">
        <v>111</v>
      </c>
      <c r="H8135" s="151" t="s">
        <v>111</v>
      </c>
      <c r="I8135" s="152" t="s">
        <v>112</v>
      </c>
    </row>
    <row r="8136" customFormat="false" ht="12.75" hidden="false" customHeight="false" outlineLevel="0" collapsed="false">
      <c r="A8136" s="0" t="s">
        <v>50</v>
      </c>
      <c r="B8136" s="0" t="s">
        <v>113</v>
      </c>
      <c r="C8136" s="0" t="s">
        <v>108</v>
      </c>
      <c r="D8136" s="116" t="n">
        <v>45717</v>
      </c>
      <c r="E8136" s="0" t="n">
        <v>-0.17</v>
      </c>
      <c r="F8136" s="0" t="n">
        <v>3133111</v>
      </c>
      <c r="G8136" s="151" t="s">
        <v>111</v>
      </c>
      <c r="H8136" s="151" t="s">
        <v>111</v>
      </c>
      <c r="I8136" s="152" t="s">
        <v>112</v>
      </c>
    </row>
    <row r="8137" customFormat="false" ht="12.75" hidden="false" customHeight="false" outlineLevel="0" collapsed="false">
      <c r="A8137" s="0" t="s">
        <v>51</v>
      </c>
      <c r="B8137" s="0" t="s">
        <v>110</v>
      </c>
      <c r="C8137" s="0" t="s">
        <v>108</v>
      </c>
      <c r="D8137" s="116" t="n">
        <v>45717</v>
      </c>
      <c r="E8137" s="0" t="n">
        <v>0.69</v>
      </c>
      <c r="F8137" s="0" t="n">
        <v>3133112</v>
      </c>
      <c r="G8137" s="151" t="s">
        <v>111</v>
      </c>
      <c r="H8137" s="151" t="s">
        <v>111</v>
      </c>
      <c r="I8137" s="152" t="s">
        <v>112</v>
      </c>
    </row>
    <row r="8138" customFormat="false" ht="12.75" hidden="false" customHeight="false" outlineLevel="0" collapsed="false">
      <c r="A8138" s="0" t="s">
        <v>51</v>
      </c>
      <c r="B8138" s="0" t="s">
        <v>113</v>
      </c>
      <c r="C8138" s="0" t="s">
        <v>108</v>
      </c>
      <c r="D8138" s="116" t="n">
        <v>45717</v>
      </c>
      <c r="E8138" s="0" t="n">
        <v>0.1</v>
      </c>
      <c r="F8138" s="0" t="n">
        <v>3133113</v>
      </c>
      <c r="G8138" s="151" t="s">
        <v>111</v>
      </c>
      <c r="H8138" s="151" t="s">
        <v>111</v>
      </c>
      <c r="I8138" s="152" t="s">
        <v>112</v>
      </c>
    </row>
    <row r="8139" customFormat="false" ht="12.75" hidden="false" customHeight="false" outlineLevel="0" collapsed="false">
      <c r="A8139" s="0" t="s">
        <v>52</v>
      </c>
      <c r="B8139" s="0" t="s">
        <v>110</v>
      </c>
      <c r="C8139" s="0" t="s">
        <v>108</v>
      </c>
      <c r="D8139" s="116" t="n">
        <v>45717</v>
      </c>
      <c r="E8139" s="0" t="n">
        <v>0.69</v>
      </c>
      <c r="F8139" s="0" t="n">
        <v>3133114</v>
      </c>
      <c r="G8139" s="151" t="s">
        <v>111</v>
      </c>
      <c r="H8139" s="151" t="s">
        <v>111</v>
      </c>
      <c r="I8139" s="152" t="s">
        <v>112</v>
      </c>
    </row>
    <row r="8140" customFormat="false" ht="12.75" hidden="false" customHeight="false" outlineLevel="0" collapsed="false">
      <c r="A8140" s="0" t="s">
        <v>52</v>
      </c>
      <c r="B8140" s="0" t="s">
        <v>113</v>
      </c>
      <c r="C8140" s="0" t="s">
        <v>108</v>
      </c>
      <c r="D8140" s="116" t="n">
        <v>45717</v>
      </c>
      <c r="E8140" s="0" t="n">
        <v>-0.05</v>
      </c>
      <c r="F8140" s="0" t="n">
        <v>3133115</v>
      </c>
      <c r="G8140" s="151" t="s">
        <v>111</v>
      </c>
      <c r="H8140" s="151" t="s">
        <v>111</v>
      </c>
      <c r="I8140" s="152" t="s">
        <v>112</v>
      </c>
    </row>
    <row r="8141" customFormat="false" ht="12.75" hidden="false" customHeight="false" outlineLevel="0" collapsed="false">
      <c r="A8141" s="0" t="s">
        <v>17</v>
      </c>
      <c r="B8141" s="0" t="s">
        <v>110</v>
      </c>
      <c r="C8141" s="0" t="s">
        <v>108</v>
      </c>
      <c r="D8141" s="116" t="n">
        <v>45717</v>
      </c>
      <c r="E8141" s="0" t="n">
        <v>0</v>
      </c>
      <c r="F8141" s="0" t="n">
        <v>3133116</v>
      </c>
      <c r="G8141" s="151" t="s">
        <v>111</v>
      </c>
      <c r="H8141" s="151" t="s">
        <v>111</v>
      </c>
      <c r="I8141" s="152" t="s">
        <v>112</v>
      </c>
    </row>
    <row r="8142" customFormat="false" ht="12.75" hidden="false" customHeight="false" outlineLevel="0" collapsed="false">
      <c r="A8142" s="0" t="s">
        <v>17</v>
      </c>
      <c r="B8142" s="0" t="s">
        <v>113</v>
      </c>
      <c r="C8142" s="0" t="s">
        <v>108</v>
      </c>
      <c r="D8142" s="116" t="n">
        <v>45717</v>
      </c>
      <c r="E8142" s="0" t="n">
        <v>0</v>
      </c>
      <c r="F8142" s="0" t="n">
        <v>3133117</v>
      </c>
      <c r="G8142" s="151" t="s">
        <v>111</v>
      </c>
      <c r="H8142" s="151" t="s">
        <v>111</v>
      </c>
      <c r="I8142" s="152" t="s">
        <v>112</v>
      </c>
    </row>
    <row r="8143" customFormat="false" ht="12.75" hidden="false" customHeight="false" outlineLevel="0" collapsed="false">
      <c r="A8143" s="0" t="s">
        <v>18</v>
      </c>
      <c r="B8143" s="0" t="s">
        <v>110</v>
      </c>
      <c r="C8143" s="0" t="s">
        <v>108</v>
      </c>
      <c r="D8143" s="116" t="n">
        <v>45717</v>
      </c>
      <c r="E8143" s="0" t="n">
        <v>0</v>
      </c>
      <c r="F8143" s="0" t="n">
        <v>3133118</v>
      </c>
      <c r="G8143" s="151" t="s">
        <v>111</v>
      </c>
      <c r="H8143" s="151" t="s">
        <v>111</v>
      </c>
      <c r="I8143" s="152" t="s">
        <v>112</v>
      </c>
    </row>
    <row r="8144" customFormat="false" ht="12.75" hidden="false" customHeight="false" outlineLevel="0" collapsed="false">
      <c r="A8144" s="0" t="s">
        <v>18</v>
      </c>
      <c r="B8144" s="0" t="s">
        <v>113</v>
      </c>
      <c r="C8144" s="0" t="s">
        <v>108</v>
      </c>
      <c r="D8144" s="116" t="n">
        <v>45717</v>
      </c>
      <c r="E8144" s="0" t="n">
        <v>0</v>
      </c>
      <c r="F8144" s="0" t="n">
        <v>3133119</v>
      </c>
      <c r="G8144" s="151" t="s">
        <v>111</v>
      </c>
      <c r="H8144" s="151" t="s">
        <v>111</v>
      </c>
      <c r="I8144" s="152" t="s">
        <v>112</v>
      </c>
    </row>
    <row r="8145" customFormat="false" ht="12.75" hidden="false" customHeight="false" outlineLevel="0" collapsed="false">
      <c r="A8145" s="0" t="s">
        <v>19</v>
      </c>
      <c r="B8145" s="0" t="s">
        <v>110</v>
      </c>
      <c r="C8145" s="0" t="s">
        <v>108</v>
      </c>
      <c r="D8145" s="116" t="n">
        <v>45717</v>
      </c>
      <c r="E8145" s="0" t="n">
        <v>0</v>
      </c>
      <c r="F8145" s="0" t="n">
        <v>3133120</v>
      </c>
      <c r="G8145" s="151" t="s">
        <v>111</v>
      </c>
      <c r="H8145" s="151" t="s">
        <v>111</v>
      </c>
      <c r="I8145" s="152" t="s">
        <v>112</v>
      </c>
    </row>
    <row r="8146" customFormat="false" ht="12.75" hidden="false" customHeight="false" outlineLevel="0" collapsed="false">
      <c r="A8146" s="0" t="s">
        <v>19</v>
      </c>
      <c r="B8146" s="0" t="s">
        <v>113</v>
      </c>
      <c r="C8146" s="0" t="s">
        <v>108</v>
      </c>
      <c r="D8146" s="116" t="n">
        <v>45717</v>
      </c>
      <c r="E8146" s="0" t="n">
        <v>0</v>
      </c>
      <c r="F8146" s="0" t="n">
        <v>3133121</v>
      </c>
      <c r="G8146" s="151" t="s">
        <v>111</v>
      </c>
      <c r="H8146" s="151" t="s">
        <v>111</v>
      </c>
      <c r="I8146" s="152" t="s">
        <v>112</v>
      </c>
    </row>
    <row r="8147" customFormat="false" ht="12.75" hidden="false" customHeight="false" outlineLevel="0" collapsed="false">
      <c r="A8147" s="0" t="s">
        <v>21</v>
      </c>
      <c r="B8147" s="0" t="s">
        <v>110</v>
      </c>
      <c r="C8147" s="0" t="s">
        <v>108</v>
      </c>
      <c r="D8147" s="116" t="n">
        <v>45717</v>
      </c>
      <c r="E8147" s="0" t="n">
        <v>0</v>
      </c>
      <c r="F8147" s="0" t="n">
        <v>3133122</v>
      </c>
      <c r="G8147" s="151" t="s">
        <v>111</v>
      </c>
      <c r="H8147" s="151" t="s">
        <v>111</v>
      </c>
      <c r="I8147" s="152" t="s">
        <v>112</v>
      </c>
    </row>
    <row r="8148" customFormat="false" ht="12.75" hidden="false" customHeight="false" outlineLevel="0" collapsed="false">
      <c r="A8148" s="0" t="s">
        <v>21</v>
      </c>
      <c r="B8148" s="0" t="s">
        <v>113</v>
      </c>
      <c r="C8148" s="0" t="s">
        <v>108</v>
      </c>
      <c r="D8148" s="116" t="n">
        <v>45717</v>
      </c>
      <c r="E8148" s="0" t="n">
        <v>0</v>
      </c>
      <c r="F8148" s="0" t="n">
        <v>3133123</v>
      </c>
      <c r="G8148" s="151" t="s">
        <v>111</v>
      </c>
      <c r="H8148" s="151" t="s">
        <v>111</v>
      </c>
      <c r="I8148" s="152" t="s">
        <v>112</v>
      </c>
    </row>
    <row r="8149" customFormat="false" ht="12.75" hidden="false" customHeight="false" outlineLevel="0" collapsed="false">
      <c r="A8149" s="0" t="s">
        <v>73</v>
      </c>
      <c r="B8149" s="0" t="s">
        <v>80</v>
      </c>
      <c r="C8149" s="0" t="s">
        <v>108</v>
      </c>
      <c r="D8149" s="116" t="n">
        <v>45717</v>
      </c>
      <c r="E8149" s="0" t="n">
        <v>0.05</v>
      </c>
      <c r="F8149" s="0" t="n">
        <v>3133124</v>
      </c>
      <c r="G8149" s="151" t="s">
        <v>111</v>
      </c>
      <c r="H8149" s="151" t="s">
        <v>111</v>
      </c>
      <c r="I8149" s="152" t="s">
        <v>112</v>
      </c>
    </row>
    <row r="8150" customFormat="false" ht="12.75" hidden="false" customHeight="false" outlineLevel="0" collapsed="false">
      <c r="A8150" s="0" t="s">
        <v>74</v>
      </c>
      <c r="B8150" s="0" t="s">
        <v>80</v>
      </c>
      <c r="C8150" s="0" t="s">
        <v>108</v>
      </c>
      <c r="D8150" s="116" t="n">
        <v>45717</v>
      </c>
      <c r="E8150" s="0" t="n">
        <v>0.1</v>
      </c>
      <c r="F8150" s="0" t="n">
        <v>3133125</v>
      </c>
      <c r="G8150" s="151" t="s">
        <v>111</v>
      </c>
      <c r="H8150" s="151" t="s">
        <v>111</v>
      </c>
      <c r="I8150" s="152" t="s">
        <v>112</v>
      </c>
    </row>
    <row r="8151" customFormat="false" ht="12.75" hidden="false" customHeight="false" outlineLevel="0" collapsed="false">
      <c r="A8151" s="0" t="s">
        <v>75</v>
      </c>
      <c r="B8151" s="0" t="s">
        <v>80</v>
      </c>
      <c r="C8151" s="0" t="s">
        <v>108</v>
      </c>
      <c r="D8151" s="116" t="n">
        <v>45717</v>
      </c>
      <c r="E8151" s="0" t="n">
        <v>-0.05</v>
      </c>
      <c r="F8151" s="0" t="n">
        <v>3133126</v>
      </c>
      <c r="G8151" s="151" t="s">
        <v>111</v>
      </c>
      <c r="H8151" s="151" t="s">
        <v>111</v>
      </c>
      <c r="I8151" s="152" t="s">
        <v>112</v>
      </c>
    </row>
    <row r="8152" customFormat="false" ht="12.75" hidden="false" customHeight="false" outlineLevel="0" collapsed="false">
      <c r="A8152" s="0" t="s">
        <v>76</v>
      </c>
      <c r="B8152" s="0" t="s">
        <v>80</v>
      </c>
      <c r="C8152" s="0" t="s">
        <v>108</v>
      </c>
      <c r="D8152" s="116" t="n">
        <v>45717</v>
      </c>
      <c r="E8152" s="0" t="n">
        <v>0.1</v>
      </c>
      <c r="F8152" s="0" t="n">
        <v>3133127</v>
      </c>
      <c r="G8152" s="151" t="s">
        <v>111</v>
      </c>
      <c r="H8152" s="151" t="s">
        <v>111</v>
      </c>
      <c r="I8152" s="152" t="s">
        <v>112</v>
      </c>
    </row>
    <row r="8153" customFormat="false" ht="12.75" hidden="false" customHeight="false" outlineLevel="0" collapsed="false">
      <c r="A8153" s="0" t="s">
        <v>72</v>
      </c>
      <c r="B8153" s="0" t="s">
        <v>80</v>
      </c>
      <c r="C8153" s="0" t="s">
        <v>108</v>
      </c>
      <c r="D8153" s="116" t="n">
        <v>45717</v>
      </c>
      <c r="E8153" s="158" t="n">
        <v>45748</v>
      </c>
      <c r="F8153" s="0" t="n">
        <v>2756538</v>
      </c>
      <c r="G8153" s="151" t="s">
        <v>111</v>
      </c>
      <c r="H8153" s="151" t="s">
        <v>111</v>
      </c>
      <c r="I8153" s="152" t="s">
        <v>109</v>
      </c>
    </row>
    <row r="8154" customFormat="false" ht="12.75" hidden="false" customHeight="false" outlineLevel="0" collapsed="false">
      <c r="A8154" s="0" t="s">
        <v>59</v>
      </c>
      <c r="B8154" s="0" t="s">
        <v>110</v>
      </c>
      <c r="C8154" s="0" t="s">
        <v>108</v>
      </c>
      <c r="D8154" s="116" t="n">
        <v>45748</v>
      </c>
      <c r="E8154" s="0" t="n">
        <v>0.435</v>
      </c>
      <c r="F8154" s="0" t="n">
        <v>3133100</v>
      </c>
      <c r="G8154" s="151" t="s">
        <v>111</v>
      </c>
      <c r="H8154" s="151" t="s">
        <v>111</v>
      </c>
      <c r="I8154" s="152" t="s">
        <v>112</v>
      </c>
    </row>
    <row r="8155" customFormat="false" ht="12.75" hidden="false" customHeight="false" outlineLevel="0" collapsed="false">
      <c r="A8155" s="0" t="s">
        <v>59</v>
      </c>
      <c r="B8155" s="0" t="s">
        <v>113</v>
      </c>
      <c r="C8155" s="0" t="s">
        <v>108</v>
      </c>
      <c r="D8155" s="116" t="n">
        <v>45748</v>
      </c>
      <c r="E8155" s="0" t="n">
        <v>0.02</v>
      </c>
      <c r="F8155" s="0" t="n">
        <v>3133101</v>
      </c>
      <c r="G8155" s="151" t="s">
        <v>111</v>
      </c>
      <c r="H8155" s="151" t="s">
        <v>111</v>
      </c>
      <c r="I8155" s="152" t="s">
        <v>112</v>
      </c>
    </row>
    <row r="8156" customFormat="false" ht="12.75" hidden="false" customHeight="false" outlineLevel="0" collapsed="false">
      <c r="A8156" s="0" t="s">
        <v>60</v>
      </c>
      <c r="B8156" s="0" t="s">
        <v>110</v>
      </c>
      <c r="C8156" s="0" t="s">
        <v>108</v>
      </c>
      <c r="D8156" s="116" t="n">
        <v>45748</v>
      </c>
      <c r="E8156" s="0" t="n">
        <v>0.435</v>
      </c>
      <c r="F8156" s="0" t="n">
        <v>3133102</v>
      </c>
      <c r="G8156" s="151" t="s">
        <v>111</v>
      </c>
      <c r="H8156" s="151" t="s">
        <v>111</v>
      </c>
      <c r="I8156" s="152" t="s">
        <v>112</v>
      </c>
    </row>
    <row r="8157" customFormat="false" ht="12.75" hidden="false" customHeight="false" outlineLevel="0" collapsed="false">
      <c r="A8157" s="0" t="s">
        <v>60</v>
      </c>
      <c r="B8157" s="0" t="s">
        <v>113</v>
      </c>
      <c r="C8157" s="0" t="s">
        <v>108</v>
      </c>
      <c r="D8157" s="116" t="n">
        <v>45748</v>
      </c>
      <c r="E8157" s="0" t="n">
        <v>0.05</v>
      </c>
      <c r="F8157" s="0" t="n">
        <v>3133103</v>
      </c>
      <c r="G8157" s="151" t="s">
        <v>111</v>
      </c>
      <c r="H8157" s="151" t="s">
        <v>111</v>
      </c>
      <c r="I8157" s="152" t="s">
        <v>112</v>
      </c>
    </row>
    <row r="8158" customFormat="false" ht="12.75" hidden="false" customHeight="false" outlineLevel="0" collapsed="false">
      <c r="A8158" s="0" t="s">
        <v>61</v>
      </c>
      <c r="B8158" s="0" t="s">
        <v>110</v>
      </c>
      <c r="C8158" s="0" t="s">
        <v>108</v>
      </c>
      <c r="D8158" s="116" t="n">
        <v>45748</v>
      </c>
      <c r="E8158" s="0" t="n">
        <v>0.435</v>
      </c>
      <c r="F8158" s="0" t="n">
        <v>3133104</v>
      </c>
      <c r="G8158" s="151" t="s">
        <v>111</v>
      </c>
      <c r="H8158" s="151" t="s">
        <v>111</v>
      </c>
      <c r="I8158" s="152" t="s">
        <v>112</v>
      </c>
    </row>
    <row r="8159" customFormat="false" ht="12.75" hidden="false" customHeight="false" outlineLevel="0" collapsed="false">
      <c r="A8159" s="0" t="s">
        <v>61</v>
      </c>
      <c r="B8159" s="0" t="s">
        <v>113</v>
      </c>
      <c r="C8159" s="0" t="s">
        <v>108</v>
      </c>
      <c r="D8159" s="116" t="n">
        <v>45748</v>
      </c>
      <c r="E8159" s="0" t="n">
        <v>0.02</v>
      </c>
      <c r="F8159" s="0" t="n">
        <v>3133105</v>
      </c>
      <c r="G8159" s="151" t="s">
        <v>111</v>
      </c>
      <c r="H8159" s="151" t="s">
        <v>111</v>
      </c>
      <c r="I8159" s="152" t="s">
        <v>112</v>
      </c>
    </row>
    <row r="8160" customFormat="false" ht="12.75" hidden="false" customHeight="false" outlineLevel="0" collapsed="false">
      <c r="A8160" s="0" t="s">
        <v>62</v>
      </c>
      <c r="B8160" s="0" t="s">
        <v>110</v>
      </c>
      <c r="C8160" s="0" t="s">
        <v>108</v>
      </c>
      <c r="D8160" s="116" t="n">
        <v>45748</v>
      </c>
      <c r="E8160" s="0" t="n">
        <v>0.435</v>
      </c>
      <c r="F8160" s="0" t="n">
        <v>3133106</v>
      </c>
      <c r="G8160" s="151" t="s">
        <v>111</v>
      </c>
      <c r="H8160" s="151" t="s">
        <v>111</v>
      </c>
      <c r="I8160" s="152" t="s">
        <v>112</v>
      </c>
    </row>
    <row r="8161" customFormat="false" ht="12.75" hidden="false" customHeight="false" outlineLevel="0" collapsed="false">
      <c r="A8161" s="0" t="s">
        <v>62</v>
      </c>
      <c r="B8161" s="0" t="s">
        <v>113</v>
      </c>
      <c r="C8161" s="0" t="s">
        <v>108</v>
      </c>
      <c r="D8161" s="116" t="n">
        <v>45748</v>
      </c>
      <c r="E8161" s="0" t="n">
        <v>0.05</v>
      </c>
      <c r="F8161" s="0" t="n">
        <v>3133107</v>
      </c>
      <c r="G8161" s="151" t="s">
        <v>111</v>
      </c>
      <c r="H8161" s="151" t="s">
        <v>111</v>
      </c>
      <c r="I8161" s="152" t="s">
        <v>112</v>
      </c>
    </row>
    <row r="8162" customFormat="false" ht="12.75" hidden="false" customHeight="false" outlineLevel="0" collapsed="false">
      <c r="A8162" s="0" t="s">
        <v>49</v>
      </c>
      <c r="B8162" s="0" t="s">
        <v>110</v>
      </c>
      <c r="C8162" s="0" t="s">
        <v>108</v>
      </c>
      <c r="D8162" s="116" t="n">
        <v>45748</v>
      </c>
      <c r="E8162" s="0" t="n">
        <v>0.36</v>
      </c>
      <c r="F8162" s="0" t="n">
        <v>3133108</v>
      </c>
      <c r="G8162" s="151" t="s">
        <v>111</v>
      </c>
      <c r="H8162" s="151" t="s">
        <v>111</v>
      </c>
      <c r="I8162" s="152" t="s">
        <v>112</v>
      </c>
    </row>
    <row r="8163" customFormat="false" ht="12.75" hidden="false" customHeight="false" outlineLevel="0" collapsed="false">
      <c r="A8163" s="0" t="s">
        <v>49</v>
      </c>
      <c r="B8163" s="0" t="s">
        <v>113</v>
      </c>
      <c r="C8163" s="0" t="s">
        <v>108</v>
      </c>
      <c r="D8163" s="116" t="n">
        <v>45748</v>
      </c>
      <c r="E8163" s="0" t="n">
        <v>0.005</v>
      </c>
      <c r="F8163" s="0" t="n">
        <v>3133109</v>
      </c>
      <c r="G8163" s="151" t="s">
        <v>111</v>
      </c>
      <c r="H8163" s="151" t="s">
        <v>111</v>
      </c>
      <c r="I8163" s="152" t="s">
        <v>112</v>
      </c>
    </row>
    <row r="8164" customFormat="false" ht="12.75" hidden="false" customHeight="false" outlineLevel="0" collapsed="false">
      <c r="A8164" s="0" t="s">
        <v>50</v>
      </c>
      <c r="B8164" s="0" t="s">
        <v>110</v>
      </c>
      <c r="C8164" s="0" t="s">
        <v>108</v>
      </c>
      <c r="D8164" s="116" t="n">
        <v>45748</v>
      </c>
      <c r="E8164" s="0" t="n">
        <v>0.38</v>
      </c>
      <c r="F8164" s="0" t="n">
        <v>3133110</v>
      </c>
      <c r="G8164" s="151" t="s">
        <v>111</v>
      </c>
      <c r="H8164" s="151" t="s">
        <v>111</v>
      </c>
      <c r="I8164" s="152" t="s">
        <v>112</v>
      </c>
    </row>
    <row r="8165" customFormat="false" ht="12.75" hidden="false" customHeight="false" outlineLevel="0" collapsed="false">
      <c r="A8165" s="0" t="s">
        <v>50</v>
      </c>
      <c r="B8165" s="0" t="s">
        <v>113</v>
      </c>
      <c r="C8165" s="0" t="s">
        <v>108</v>
      </c>
      <c r="D8165" s="116" t="n">
        <v>45748</v>
      </c>
      <c r="E8165" s="0" t="n">
        <v>-0.085</v>
      </c>
      <c r="F8165" s="0" t="n">
        <v>3133111</v>
      </c>
      <c r="G8165" s="151" t="s">
        <v>111</v>
      </c>
      <c r="H8165" s="151" t="s">
        <v>111</v>
      </c>
      <c r="I8165" s="152" t="s">
        <v>112</v>
      </c>
    </row>
    <row r="8166" customFormat="false" ht="12.75" hidden="false" customHeight="false" outlineLevel="0" collapsed="false">
      <c r="A8166" s="0" t="s">
        <v>51</v>
      </c>
      <c r="B8166" s="0" t="s">
        <v>110</v>
      </c>
      <c r="C8166" s="0" t="s">
        <v>108</v>
      </c>
      <c r="D8166" s="116" t="n">
        <v>45748</v>
      </c>
      <c r="E8166" s="0" t="n">
        <v>0.38</v>
      </c>
      <c r="F8166" s="0" t="n">
        <v>3133112</v>
      </c>
      <c r="G8166" s="151" t="s">
        <v>111</v>
      </c>
      <c r="H8166" s="151" t="s">
        <v>111</v>
      </c>
      <c r="I8166" s="152" t="s">
        <v>112</v>
      </c>
    </row>
    <row r="8167" customFormat="false" ht="12.75" hidden="false" customHeight="false" outlineLevel="0" collapsed="false">
      <c r="A8167" s="0" t="s">
        <v>51</v>
      </c>
      <c r="B8167" s="0" t="s">
        <v>113</v>
      </c>
      <c r="C8167" s="0" t="s">
        <v>108</v>
      </c>
      <c r="D8167" s="116" t="n">
        <v>45748</v>
      </c>
      <c r="E8167" s="0" t="n">
        <v>0.02</v>
      </c>
      <c r="F8167" s="0" t="n">
        <v>3133113</v>
      </c>
      <c r="G8167" s="151" t="s">
        <v>111</v>
      </c>
      <c r="H8167" s="151" t="s">
        <v>111</v>
      </c>
      <c r="I8167" s="152" t="s">
        <v>112</v>
      </c>
    </row>
    <row r="8168" customFormat="false" ht="12.75" hidden="false" customHeight="false" outlineLevel="0" collapsed="false">
      <c r="A8168" s="0" t="s">
        <v>52</v>
      </c>
      <c r="B8168" s="0" t="s">
        <v>110</v>
      </c>
      <c r="C8168" s="0" t="s">
        <v>108</v>
      </c>
      <c r="D8168" s="116" t="n">
        <v>45748</v>
      </c>
      <c r="E8168" s="0" t="n">
        <v>0.38</v>
      </c>
      <c r="F8168" s="0" t="n">
        <v>3133114</v>
      </c>
      <c r="G8168" s="151" t="s">
        <v>111</v>
      </c>
      <c r="H8168" s="151" t="s">
        <v>111</v>
      </c>
      <c r="I8168" s="152" t="s">
        <v>112</v>
      </c>
    </row>
    <row r="8169" customFormat="false" ht="12.75" hidden="false" customHeight="false" outlineLevel="0" collapsed="false">
      <c r="A8169" s="0" t="s">
        <v>52</v>
      </c>
      <c r="B8169" s="0" t="s">
        <v>113</v>
      </c>
      <c r="C8169" s="0" t="s">
        <v>108</v>
      </c>
      <c r="D8169" s="116" t="n">
        <v>45748</v>
      </c>
      <c r="E8169" s="0" t="n">
        <v>-0.045</v>
      </c>
      <c r="F8169" s="0" t="n">
        <v>3133115</v>
      </c>
      <c r="G8169" s="151" t="s">
        <v>111</v>
      </c>
      <c r="H8169" s="151" t="s">
        <v>111</v>
      </c>
      <c r="I8169" s="152" t="s">
        <v>112</v>
      </c>
    </row>
    <row r="8170" customFormat="false" ht="12.75" hidden="false" customHeight="false" outlineLevel="0" collapsed="false">
      <c r="A8170" s="0" t="s">
        <v>17</v>
      </c>
      <c r="B8170" s="0" t="s">
        <v>110</v>
      </c>
      <c r="C8170" s="0" t="s">
        <v>108</v>
      </c>
      <c r="D8170" s="116" t="n">
        <v>45748</v>
      </c>
      <c r="E8170" s="0" t="n">
        <v>0</v>
      </c>
      <c r="F8170" s="0" t="n">
        <v>3133116</v>
      </c>
      <c r="G8170" s="151" t="s">
        <v>111</v>
      </c>
      <c r="H8170" s="151" t="s">
        <v>111</v>
      </c>
      <c r="I8170" s="152" t="s">
        <v>112</v>
      </c>
    </row>
    <row r="8171" customFormat="false" ht="12.75" hidden="false" customHeight="false" outlineLevel="0" collapsed="false">
      <c r="A8171" s="0" t="s">
        <v>17</v>
      </c>
      <c r="B8171" s="0" t="s">
        <v>113</v>
      </c>
      <c r="C8171" s="0" t="s">
        <v>108</v>
      </c>
      <c r="D8171" s="116" t="n">
        <v>45748</v>
      </c>
      <c r="E8171" s="0" t="n">
        <v>0</v>
      </c>
      <c r="F8171" s="0" t="n">
        <v>3133117</v>
      </c>
      <c r="G8171" s="151" t="s">
        <v>111</v>
      </c>
      <c r="H8171" s="151" t="s">
        <v>111</v>
      </c>
      <c r="I8171" s="152" t="s">
        <v>112</v>
      </c>
    </row>
    <row r="8172" customFormat="false" ht="12.75" hidden="false" customHeight="false" outlineLevel="0" collapsed="false">
      <c r="A8172" s="0" t="s">
        <v>18</v>
      </c>
      <c r="B8172" s="0" t="s">
        <v>110</v>
      </c>
      <c r="C8172" s="0" t="s">
        <v>108</v>
      </c>
      <c r="D8172" s="116" t="n">
        <v>45748</v>
      </c>
      <c r="E8172" s="0" t="n">
        <v>0</v>
      </c>
      <c r="F8172" s="0" t="n">
        <v>3133118</v>
      </c>
      <c r="G8172" s="151" t="s">
        <v>111</v>
      </c>
      <c r="H8172" s="151" t="s">
        <v>111</v>
      </c>
      <c r="I8172" s="152" t="s">
        <v>112</v>
      </c>
    </row>
    <row r="8173" customFormat="false" ht="12.75" hidden="false" customHeight="false" outlineLevel="0" collapsed="false">
      <c r="A8173" s="0" t="s">
        <v>18</v>
      </c>
      <c r="B8173" s="0" t="s">
        <v>113</v>
      </c>
      <c r="C8173" s="0" t="s">
        <v>108</v>
      </c>
      <c r="D8173" s="116" t="n">
        <v>45748</v>
      </c>
      <c r="E8173" s="0" t="n">
        <v>0</v>
      </c>
      <c r="F8173" s="0" t="n">
        <v>3133119</v>
      </c>
      <c r="G8173" s="151" t="s">
        <v>111</v>
      </c>
      <c r="H8173" s="151" t="s">
        <v>111</v>
      </c>
      <c r="I8173" s="152" t="s">
        <v>112</v>
      </c>
    </row>
    <row r="8174" customFormat="false" ht="12.75" hidden="false" customHeight="false" outlineLevel="0" collapsed="false">
      <c r="A8174" s="0" t="s">
        <v>19</v>
      </c>
      <c r="B8174" s="0" t="s">
        <v>110</v>
      </c>
      <c r="C8174" s="0" t="s">
        <v>108</v>
      </c>
      <c r="D8174" s="116" t="n">
        <v>45748</v>
      </c>
      <c r="E8174" s="0" t="n">
        <v>0</v>
      </c>
      <c r="F8174" s="0" t="n">
        <v>3133120</v>
      </c>
      <c r="G8174" s="151" t="s">
        <v>111</v>
      </c>
      <c r="H8174" s="151" t="s">
        <v>111</v>
      </c>
      <c r="I8174" s="152" t="s">
        <v>112</v>
      </c>
    </row>
    <row r="8175" customFormat="false" ht="12.75" hidden="false" customHeight="false" outlineLevel="0" collapsed="false">
      <c r="A8175" s="0" t="s">
        <v>19</v>
      </c>
      <c r="B8175" s="0" t="s">
        <v>113</v>
      </c>
      <c r="C8175" s="0" t="s">
        <v>108</v>
      </c>
      <c r="D8175" s="116" t="n">
        <v>45748</v>
      </c>
      <c r="E8175" s="0" t="n">
        <v>0</v>
      </c>
      <c r="F8175" s="0" t="n">
        <v>3133121</v>
      </c>
      <c r="G8175" s="151" t="s">
        <v>111</v>
      </c>
      <c r="H8175" s="151" t="s">
        <v>111</v>
      </c>
      <c r="I8175" s="152" t="s">
        <v>112</v>
      </c>
    </row>
    <row r="8176" customFormat="false" ht="12.75" hidden="false" customHeight="false" outlineLevel="0" collapsed="false">
      <c r="A8176" s="0" t="s">
        <v>21</v>
      </c>
      <c r="B8176" s="0" t="s">
        <v>110</v>
      </c>
      <c r="C8176" s="0" t="s">
        <v>108</v>
      </c>
      <c r="D8176" s="116" t="n">
        <v>45748</v>
      </c>
      <c r="E8176" s="0" t="n">
        <v>0</v>
      </c>
      <c r="F8176" s="0" t="n">
        <v>3133122</v>
      </c>
      <c r="G8176" s="151" t="s">
        <v>111</v>
      </c>
      <c r="H8176" s="151" t="s">
        <v>111</v>
      </c>
      <c r="I8176" s="152" t="s">
        <v>112</v>
      </c>
    </row>
    <row r="8177" customFormat="false" ht="12.75" hidden="false" customHeight="false" outlineLevel="0" collapsed="false">
      <c r="A8177" s="0" t="s">
        <v>21</v>
      </c>
      <c r="B8177" s="0" t="s">
        <v>113</v>
      </c>
      <c r="C8177" s="0" t="s">
        <v>108</v>
      </c>
      <c r="D8177" s="116" t="n">
        <v>45748</v>
      </c>
      <c r="E8177" s="0" t="n">
        <v>0</v>
      </c>
      <c r="F8177" s="0" t="n">
        <v>3133123</v>
      </c>
      <c r="G8177" s="151" t="s">
        <v>111</v>
      </c>
      <c r="H8177" s="151" t="s">
        <v>111</v>
      </c>
      <c r="I8177" s="152" t="s">
        <v>112</v>
      </c>
    </row>
    <row r="8178" customFormat="false" ht="12.75" hidden="false" customHeight="false" outlineLevel="0" collapsed="false">
      <c r="A8178" s="0" t="s">
        <v>73</v>
      </c>
      <c r="B8178" s="0" t="s">
        <v>80</v>
      </c>
      <c r="C8178" s="0" t="s">
        <v>108</v>
      </c>
      <c r="D8178" s="116" t="n">
        <v>45748</v>
      </c>
      <c r="E8178" s="0" t="n">
        <v>0.005</v>
      </c>
      <c r="F8178" s="0" t="n">
        <v>3133124</v>
      </c>
      <c r="G8178" s="151" t="s">
        <v>111</v>
      </c>
      <c r="H8178" s="151" t="s">
        <v>111</v>
      </c>
      <c r="I8178" s="152" t="s">
        <v>112</v>
      </c>
    </row>
    <row r="8179" customFormat="false" ht="12.75" hidden="false" customHeight="false" outlineLevel="0" collapsed="false">
      <c r="A8179" s="0" t="s">
        <v>74</v>
      </c>
      <c r="B8179" s="0" t="s">
        <v>80</v>
      </c>
      <c r="C8179" s="0" t="s">
        <v>108</v>
      </c>
      <c r="D8179" s="116" t="n">
        <v>45748</v>
      </c>
      <c r="E8179" s="0" t="n">
        <v>0.02</v>
      </c>
      <c r="F8179" s="0" t="n">
        <v>3133125</v>
      </c>
      <c r="G8179" s="151" t="s">
        <v>111</v>
      </c>
      <c r="H8179" s="151" t="s">
        <v>111</v>
      </c>
      <c r="I8179" s="152" t="s">
        <v>112</v>
      </c>
    </row>
    <row r="8180" customFormat="false" ht="12.75" hidden="false" customHeight="false" outlineLevel="0" collapsed="false">
      <c r="A8180" s="0" t="s">
        <v>75</v>
      </c>
      <c r="B8180" s="0" t="s">
        <v>80</v>
      </c>
      <c r="C8180" s="0" t="s">
        <v>108</v>
      </c>
      <c r="D8180" s="116" t="n">
        <v>45748</v>
      </c>
      <c r="E8180" s="0" t="n">
        <v>-0.045</v>
      </c>
      <c r="F8180" s="0" t="n">
        <v>3133126</v>
      </c>
      <c r="G8180" s="151" t="s">
        <v>111</v>
      </c>
      <c r="H8180" s="151" t="s">
        <v>111</v>
      </c>
      <c r="I8180" s="152" t="s">
        <v>112</v>
      </c>
    </row>
    <row r="8181" customFormat="false" ht="12.75" hidden="false" customHeight="false" outlineLevel="0" collapsed="false">
      <c r="A8181" s="0" t="s">
        <v>76</v>
      </c>
      <c r="B8181" s="0" t="s">
        <v>80</v>
      </c>
      <c r="C8181" s="0" t="s">
        <v>108</v>
      </c>
      <c r="D8181" s="116" t="n">
        <v>45748</v>
      </c>
      <c r="E8181" s="0" t="n">
        <v>0.02</v>
      </c>
      <c r="F8181" s="0" t="n">
        <v>3133127</v>
      </c>
      <c r="G8181" s="151" t="s">
        <v>111</v>
      </c>
      <c r="H8181" s="151" t="s">
        <v>111</v>
      </c>
      <c r="I8181" s="152" t="s">
        <v>112</v>
      </c>
    </row>
    <row r="8182" customFormat="false" ht="12.75" hidden="false" customHeight="false" outlineLevel="0" collapsed="false">
      <c r="A8182" s="0" t="s">
        <v>72</v>
      </c>
      <c r="B8182" s="0" t="s">
        <v>80</v>
      </c>
      <c r="C8182" s="0" t="s">
        <v>108</v>
      </c>
      <c r="D8182" s="116" t="n">
        <v>45748</v>
      </c>
      <c r="E8182" s="158" t="n">
        <v>45778</v>
      </c>
      <c r="F8182" s="0" t="n">
        <v>2756516</v>
      </c>
      <c r="G8182" s="151" t="s">
        <v>111</v>
      </c>
      <c r="H8182" s="151" t="s">
        <v>111</v>
      </c>
      <c r="I8182" s="152" t="s">
        <v>109</v>
      </c>
    </row>
    <row r="8183" customFormat="false" ht="12.75" hidden="false" customHeight="false" outlineLevel="0" collapsed="false">
      <c r="A8183" s="0" t="s">
        <v>59</v>
      </c>
      <c r="B8183" s="0" t="s">
        <v>110</v>
      </c>
      <c r="C8183" s="0" t="s">
        <v>108</v>
      </c>
      <c r="D8183" s="116" t="n">
        <v>45778</v>
      </c>
      <c r="E8183" s="0" t="n">
        <v>0.385</v>
      </c>
      <c r="F8183" s="0" t="n">
        <v>3133100</v>
      </c>
      <c r="G8183" s="151" t="s">
        <v>111</v>
      </c>
      <c r="H8183" s="151" t="s">
        <v>111</v>
      </c>
      <c r="I8183" s="152" t="s">
        <v>112</v>
      </c>
    </row>
    <row r="8184" customFormat="false" ht="12.75" hidden="false" customHeight="false" outlineLevel="0" collapsed="false">
      <c r="A8184" s="0" t="s">
        <v>59</v>
      </c>
      <c r="B8184" s="0" t="s">
        <v>113</v>
      </c>
      <c r="C8184" s="0" t="s">
        <v>108</v>
      </c>
      <c r="D8184" s="116" t="n">
        <v>45778</v>
      </c>
      <c r="E8184" s="0" t="n">
        <v>0.02</v>
      </c>
      <c r="F8184" s="0" t="n">
        <v>3133101</v>
      </c>
      <c r="G8184" s="151" t="s">
        <v>111</v>
      </c>
      <c r="H8184" s="151" t="s">
        <v>111</v>
      </c>
      <c r="I8184" s="152" t="s">
        <v>112</v>
      </c>
    </row>
    <row r="8185" customFormat="false" ht="12.75" hidden="false" customHeight="false" outlineLevel="0" collapsed="false">
      <c r="A8185" s="0" t="s">
        <v>60</v>
      </c>
      <c r="B8185" s="0" t="s">
        <v>110</v>
      </c>
      <c r="C8185" s="0" t="s">
        <v>108</v>
      </c>
      <c r="D8185" s="116" t="n">
        <v>45778</v>
      </c>
      <c r="E8185" s="0" t="n">
        <v>0.385</v>
      </c>
      <c r="F8185" s="0" t="n">
        <v>3133102</v>
      </c>
      <c r="G8185" s="151" t="s">
        <v>111</v>
      </c>
      <c r="H8185" s="151" t="s">
        <v>111</v>
      </c>
      <c r="I8185" s="152" t="s">
        <v>112</v>
      </c>
    </row>
    <row r="8186" customFormat="false" ht="12.75" hidden="false" customHeight="false" outlineLevel="0" collapsed="false">
      <c r="A8186" s="0" t="s">
        <v>60</v>
      </c>
      <c r="B8186" s="0" t="s">
        <v>113</v>
      </c>
      <c r="C8186" s="0" t="s">
        <v>108</v>
      </c>
      <c r="D8186" s="116" t="n">
        <v>45778</v>
      </c>
      <c r="E8186" s="0" t="n">
        <v>0.05</v>
      </c>
      <c r="F8186" s="0" t="n">
        <v>3133103</v>
      </c>
      <c r="G8186" s="151" t="s">
        <v>111</v>
      </c>
      <c r="H8186" s="151" t="s">
        <v>111</v>
      </c>
      <c r="I8186" s="152" t="s">
        <v>112</v>
      </c>
    </row>
    <row r="8187" customFormat="false" ht="12.75" hidden="false" customHeight="false" outlineLevel="0" collapsed="false">
      <c r="A8187" s="0" t="s">
        <v>61</v>
      </c>
      <c r="B8187" s="0" t="s">
        <v>110</v>
      </c>
      <c r="C8187" s="0" t="s">
        <v>108</v>
      </c>
      <c r="D8187" s="116" t="n">
        <v>45778</v>
      </c>
      <c r="E8187" s="0" t="n">
        <v>0.385</v>
      </c>
      <c r="F8187" s="0" t="n">
        <v>3133104</v>
      </c>
      <c r="G8187" s="151" t="s">
        <v>111</v>
      </c>
      <c r="H8187" s="151" t="s">
        <v>111</v>
      </c>
      <c r="I8187" s="152" t="s">
        <v>112</v>
      </c>
    </row>
    <row r="8188" customFormat="false" ht="12.75" hidden="false" customHeight="false" outlineLevel="0" collapsed="false">
      <c r="A8188" s="0" t="s">
        <v>61</v>
      </c>
      <c r="B8188" s="0" t="s">
        <v>113</v>
      </c>
      <c r="C8188" s="0" t="s">
        <v>108</v>
      </c>
      <c r="D8188" s="116" t="n">
        <v>45778</v>
      </c>
      <c r="E8188" s="0" t="n">
        <v>0.02</v>
      </c>
      <c r="F8188" s="0" t="n">
        <v>3133105</v>
      </c>
      <c r="G8188" s="151" t="s">
        <v>111</v>
      </c>
      <c r="H8188" s="151" t="s">
        <v>111</v>
      </c>
      <c r="I8188" s="152" t="s">
        <v>112</v>
      </c>
    </row>
    <row r="8189" customFormat="false" ht="12.75" hidden="false" customHeight="false" outlineLevel="0" collapsed="false">
      <c r="A8189" s="0" t="s">
        <v>62</v>
      </c>
      <c r="B8189" s="0" t="s">
        <v>110</v>
      </c>
      <c r="C8189" s="0" t="s">
        <v>108</v>
      </c>
      <c r="D8189" s="116" t="n">
        <v>45778</v>
      </c>
      <c r="E8189" s="0" t="n">
        <v>0.385</v>
      </c>
      <c r="F8189" s="0" t="n">
        <v>3133106</v>
      </c>
      <c r="G8189" s="151" t="s">
        <v>111</v>
      </c>
      <c r="H8189" s="151" t="s">
        <v>111</v>
      </c>
      <c r="I8189" s="152" t="s">
        <v>112</v>
      </c>
    </row>
    <row r="8190" customFormat="false" ht="12.75" hidden="false" customHeight="false" outlineLevel="0" collapsed="false">
      <c r="A8190" s="0" t="s">
        <v>62</v>
      </c>
      <c r="B8190" s="0" t="s">
        <v>113</v>
      </c>
      <c r="C8190" s="0" t="s">
        <v>108</v>
      </c>
      <c r="D8190" s="116" t="n">
        <v>45778</v>
      </c>
      <c r="E8190" s="0" t="n">
        <v>0.05</v>
      </c>
      <c r="F8190" s="0" t="n">
        <v>3133107</v>
      </c>
      <c r="G8190" s="151" t="s">
        <v>111</v>
      </c>
      <c r="H8190" s="151" t="s">
        <v>111</v>
      </c>
      <c r="I8190" s="152" t="s">
        <v>112</v>
      </c>
    </row>
    <row r="8191" customFormat="false" ht="12.75" hidden="false" customHeight="false" outlineLevel="0" collapsed="false">
      <c r="A8191" s="0" t="s">
        <v>49</v>
      </c>
      <c r="B8191" s="0" t="s">
        <v>110</v>
      </c>
      <c r="C8191" s="0" t="s">
        <v>108</v>
      </c>
      <c r="D8191" s="116" t="n">
        <v>45778</v>
      </c>
      <c r="E8191" s="0" t="n">
        <v>0.325</v>
      </c>
      <c r="F8191" s="0" t="n">
        <v>3133108</v>
      </c>
      <c r="G8191" s="151" t="s">
        <v>111</v>
      </c>
      <c r="H8191" s="151" t="s">
        <v>111</v>
      </c>
      <c r="I8191" s="152" t="s">
        <v>112</v>
      </c>
    </row>
    <row r="8192" customFormat="false" ht="12.75" hidden="false" customHeight="false" outlineLevel="0" collapsed="false">
      <c r="A8192" s="0" t="s">
        <v>49</v>
      </c>
      <c r="B8192" s="0" t="s">
        <v>113</v>
      </c>
      <c r="C8192" s="0" t="s">
        <v>108</v>
      </c>
      <c r="D8192" s="116" t="n">
        <v>45778</v>
      </c>
      <c r="E8192" s="0" t="n">
        <v>0.005</v>
      </c>
      <c r="F8192" s="0" t="n">
        <v>3133109</v>
      </c>
      <c r="G8192" s="151" t="s">
        <v>111</v>
      </c>
      <c r="H8192" s="151" t="s">
        <v>111</v>
      </c>
      <c r="I8192" s="152" t="s">
        <v>112</v>
      </c>
    </row>
    <row r="8193" customFormat="false" ht="12.75" hidden="false" customHeight="false" outlineLevel="0" collapsed="false">
      <c r="A8193" s="0" t="s">
        <v>50</v>
      </c>
      <c r="B8193" s="0" t="s">
        <v>110</v>
      </c>
      <c r="C8193" s="0" t="s">
        <v>108</v>
      </c>
      <c r="D8193" s="116" t="n">
        <v>45778</v>
      </c>
      <c r="E8193" s="0" t="n">
        <v>0.33</v>
      </c>
      <c r="F8193" s="0" t="n">
        <v>3133110</v>
      </c>
      <c r="G8193" s="151" t="s">
        <v>111</v>
      </c>
      <c r="H8193" s="151" t="s">
        <v>111</v>
      </c>
      <c r="I8193" s="152" t="s">
        <v>112</v>
      </c>
    </row>
    <row r="8194" customFormat="false" ht="12.75" hidden="false" customHeight="false" outlineLevel="0" collapsed="false">
      <c r="A8194" s="0" t="s">
        <v>50</v>
      </c>
      <c r="B8194" s="0" t="s">
        <v>113</v>
      </c>
      <c r="C8194" s="0" t="s">
        <v>108</v>
      </c>
      <c r="D8194" s="116" t="n">
        <v>45778</v>
      </c>
      <c r="E8194" s="0" t="n">
        <v>-0.065</v>
      </c>
      <c r="F8194" s="0" t="n">
        <v>3133111</v>
      </c>
      <c r="G8194" s="151" t="s">
        <v>111</v>
      </c>
      <c r="H8194" s="151" t="s">
        <v>111</v>
      </c>
      <c r="I8194" s="152" t="s">
        <v>112</v>
      </c>
    </row>
    <row r="8195" customFormat="false" ht="12.75" hidden="false" customHeight="false" outlineLevel="0" collapsed="false">
      <c r="A8195" s="0" t="s">
        <v>51</v>
      </c>
      <c r="B8195" s="0" t="s">
        <v>110</v>
      </c>
      <c r="C8195" s="0" t="s">
        <v>108</v>
      </c>
      <c r="D8195" s="116" t="n">
        <v>45778</v>
      </c>
      <c r="E8195" s="0" t="n">
        <v>0.33</v>
      </c>
      <c r="F8195" s="0" t="n">
        <v>3133112</v>
      </c>
      <c r="G8195" s="151" t="s">
        <v>111</v>
      </c>
      <c r="H8195" s="151" t="s">
        <v>111</v>
      </c>
      <c r="I8195" s="152" t="s">
        <v>112</v>
      </c>
    </row>
    <row r="8196" customFormat="false" ht="12.75" hidden="false" customHeight="false" outlineLevel="0" collapsed="false">
      <c r="A8196" s="0" t="s">
        <v>51</v>
      </c>
      <c r="B8196" s="0" t="s">
        <v>113</v>
      </c>
      <c r="C8196" s="0" t="s">
        <v>108</v>
      </c>
      <c r="D8196" s="116" t="n">
        <v>45778</v>
      </c>
      <c r="E8196" s="0" t="n">
        <v>0.02</v>
      </c>
      <c r="F8196" s="0" t="n">
        <v>3133113</v>
      </c>
      <c r="G8196" s="151" t="s">
        <v>111</v>
      </c>
      <c r="H8196" s="151" t="s">
        <v>111</v>
      </c>
      <c r="I8196" s="152" t="s">
        <v>112</v>
      </c>
    </row>
    <row r="8197" customFormat="false" ht="12.75" hidden="false" customHeight="false" outlineLevel="0" collapsed="false">
      <c r="A8197" s="0" t="s">
        <v>52</v>
      </c>
      <c r="B8197" s="0" t="s">
        <v>110</v>
      </c>
      <c r="C8197" s="0" t="s">
        <v>108</v>
      </c>
      <c r="D8197" s="116" t="n">
        <v>45778</v>
      </c>
      <c r="E8197" s="0" t="n">
        <v>0.33</v>
      </c>
      <c r="F8197" s="0" t="n">
        <v>3133114</v>
      </c>
      <c r="G8197" s="151" t="s">
        <v>111</v>
      </c>
      <c r="H8197" s="151" t="s">
        <v>111</v>
      </c>
      <c r="I8197" s="152" t="s">
        <v>112</v>
      </c>
    </row>
    <row r="8198" customFormat="false" ht="12.75" hidden="false" customHeight="false" outlineLevel="0" collapsed="false">
      <c r="A8198" s="0" t="s">
        <v>52</v>
      </c>
      <c r="B8198" s="0" t="s">
        <v>113</v>
      </c>
      <c r="C8198" s="0" t="s">
        <v>108</v>
      </c>
      <c r="D8198" s="116" t="n">
        <v>45778</v>
      </c>
      <c r="E8198" s="0" t="n">
        <v>-0.035</v>
      </c>
      <c r="F8198" s="0" t="n">
        <v>3133115</v>
      </c>
      <c r="G8198" s="151" t="s">
        <v>111</v>
      </c>
      <c r="H8198" s="151" t="s">
        <v>111</v>
      </c>
      <c r="I8198" s="152" t="s">
        <v>112</v>
      </c>
    </row>
    <row r="8199" customFormat="false" ht="12.75" hidden="false" customHeight="false" outlineLevel="0" collapsed="false">
      <c r="A8199" s="0" t="s">
        <v>17</v>
      </c>
      <c r="B8199" s="0" t="s">
        <v>110</v>
      </c>
      <c r="C8199" s="0" t="s">
        <v>108</v>
      </c>
      <c r="D8199" s="116" t="n">
        <v>45778</v>
      </c>
      <c r="E8199" s="0" t="n">
        <v>0</v>
      </c>
      <c r="F8199" s="0" t="n">
        <v>3133116</v>
      </c>
      <c r="G8199" s="151" t="s">
        <v>111</v>
      </c>
      <c r="H8199" s="151" t="s">
        <v>111</v>
      </c>
      <c r="I8199" s="152" t="s">
        <v>112</v>
      </c>
    </row>
    <row r="8200" customFormat="false" ht="12.75" hidden="false" customHeight="false" outlineLevel="0" collapsed="false">
      <c r="A8200" s="0" t="s">
        <v>17</v>
      </c>
      <c r="B8200" s="0" t="s">
        <v>113</v>
      </c>
      <c r="C8200" s="0" t="s">
        <v>108</v>
      </c>
      <c r="D8200" s="116" t="n">
        <v>45778</v>
      </c>
      <c r="E8200" s="0" t="n">
        <v>0</v>
      </c>
      <c r="F8200" s="0" t="n">
        <v>3133117</v>
      </c>
      <c r="G8200" s="151" t="s">
        <v>111</v>
      </c>
      <c r="H8200" s="151" t="s">
        <v>111</v>
      </c>
      <c r="I8200" s="152" t="s">
        <v>112</v>
      </c>
    </row>
    <row r="8201" customFormat="false" ht="12.75" hidden="false" customHeight="false" outlineLevel="0" collapsed="false">
      <c r="A8201" s="0" t="s">
        <v>18</v>
      </c>
      <c r="B8201" s="0" t="s">
        <v>110</v>
      </c>
      <c r="C8201" s="0" t="s">
        <v>108</v>
      </c>
      <c r="D8201" s="116" t="n">
        <v>45778</v>
      </c>
      <c r="E8201" s="0" t="n">
        <v>0</v>
      </c>
      <c r="F8201" s="0" t="n">
        <v>3133118</v>
      </c>
      <c r="G8201" s="151" t="s">
        <v>111</v>
      </c>
      <c r="H8201" s="151" t="s">
        <v>111</v>
      </c>
      <c r="I8201" s="152" t="s">
        <v>112</v>
      </c>
    </row>
    <row r="8202" customFormat="false" ht="12.75" hidden="false" customHeight="false" outlineLevel="0" collapsed="false">
      <c r="A8202" s="0" t="s">
        <v>18</v>
      </c>
      <c r="B8202" s="0" t="s">
        <v>113</v>
      </c>
      <c r="C8202" s="0" t="s">
        <v>108</v>
      </c>
      <c r="D8202" s="116" t="n">
        <v>45778</v>
      </c>
      <c r="E8202" s="0" t="n">
        <v>0</v>
      </c>
      <c r="F8202" s="0" t="n">
        <v>3133119</v>
      </c>
      <c r="G8202" s="151" t="s">
        <v>111</v>
      </c>
      <c r="H8202" s="151" t="s">
        <v>111</v>
      </c>
      <c r="I8202" s="152" t="s">
        <v>112</v>
      </c>
    </row>
    <row r="8203" customFormat="false" ht="12.75" hidden="false" customHeight="false" outlineLevel="0" collapsed="false">
      <c r="A8203" s="0" t="s">
        <v>19</v>
      </c>
      <c r="B8203" s="0" t="s">
        <v>110</v>
      </c>
      <c r="C8203" s="0" t="s">
        <v>108</v>
      </c>
      <c r="D8203" s="116" t="n">
        <v>45778</v>
      </c>
      <c r="E8203" s="0" t="n">
        <v>0</v>
      </c>
      <c r="F8203" s="0" t="n">
        <v>3133120</v>
      </c>
      <c r="G8203" s="151" t="s">
        <v>111</v>
      </c>
      <c r="H8203" s="151" t="s">
        <v>111</v>
      </c>
      <c r="I8203" s="152" t="s">
        <v>112</v>
      </c>
    </row>
    <row r="8204" customFormat="false" ht="12.75" hidden="false" customHeight="false" outlineLevel="0" collapsed="false">
      <c r="A8204" s="0" t="s">
        <v>19</v>
      </c>
      <c r="B8204" s="0" t="s">
        <v>113</v>
      </c>
      <c r="C8204" s="0" t="s">
        <v>108</v>
      </c>
      <c r="D8204" s="116" t="n">
        <v>45778</v>
      </c>
      <c r="E8204" s="0" t="n">
        <v>0</v>
      </c>
      <c r="F8204" s="0" t="n">
        <v>3133121</v>
      </c>
      <c r="G8204" s="151" t="s">
        <v>111</v>
      </c>
      <c r="H8204" s="151" t="s">
        <v>111</v>
      </c>
      <c r="I8204" s="152" t="s">
        <v>112</v>
      </c>
    </row>
    <row r="8205" customFormat="false" ht="12.75" hidden="false" customHeight="false" outlineLevel="0" collapsed="false">
      <c r="A8205" s="0" t="s">
        <v>21</v>
      </c>
      <c r="B8205" s="0" t="s">
        <v>110</v>
      </c>
      <c r="C8205" s="0" t="s">
        <v>108</v>
      </c>
      <c r="D8205" s="116" t="n">
        <v>45778</v>
      </c>
      <c r="E8205" s="0" t="n">
        <v>0</v>
      </c>
      <c r="F8205" s="0" t="n">
        <v>3133122</v>
      </c>
      <c r="G8205" s="151" t="s">
        <v>111</v>
      </c>
      <c r="H8205" s="151" t="s">
        <v>111</v>
      </c>
      <c r="I8205" s="152" t="s">
        <v>112</v>
      </c>
    </row>
    <row r="8206" customFormat="false" ht="12.75" hidden="false" customHeight="false" outlineLevel="0" collapsed="false">
      <c r="A8206" s="0" t="s">
        <v>21</v>
      </c>
      <c r="B8206" s="0" t="s">
        <v>113</v>
      </c>
      <c r="C8206" s="0" t="s">
        <v>108</v>
      </c>
      <c r="D8206" s="116" t="n">
        <v>45778</v>
      </c>
      <c r="E8206" s="0" t="n">
        <v>0</v>
      </c>
      <c r="F8206" s="0" t="n">
        <v>3133123</v>
      </c>
      <c r="G8206" s="151" t="s">
        <v>111</v>
      </c>
      <c r="H8206" s="151" t="s">
        <v>111</v>
      </c>
      <c r="I8206" s="152" t="s">
        <v>112</v>
      </c>
    </row>
    <row r="8207" customFormat="false" ht="12.75" hidden="false" customHeight="false" outlineLevel="0" collapsed="false">
      <c r="A8207" s="0" t="s">
        <v>73</v>
      </c>
      <c r="B8207" s="0" t="s">
        <v>80</v>
      </c>
      <c r="C8207" s="0" t="s">
        <v>108</v>
      </c>
      <c r="D8207" s="116" t="n">
        <v>45778</v>
      </c>
      <c r="E8207" s="0" t="n">
        <v>0.005</v>
      </c>
      <c r="F8207" s="0" t="n">
        <v>3133124</v>
      </c>
      <c r="G8207" s="151" t="s">
        <v>111</v>
      </c>
      <c r="H8207" s="151" t="s">
        <v>111</v>
      </c>
      <c r="I8207" s="152" t="s">
        <v>112</v>
      </c>
    </row>
    <row r="8208" customFormat="false" ht="12.75" hidden="false" customHeight="false" outlineLevel="0" collapsed="false">
      <c r="A8208" s="0" t="s">
        <v>74</v>
      </c>
      <c r="B8208" s="0" t="s">
        <v>80</v>
      </c>
      <c r="C8208" s="0" t="s">
        <v>108</v>
      </c>
      <c r="D8208" s="116" t="n">
        <v>45778</v>
      </c>
      <c r="E8208" s="0" t="n">
        <v>0.02</v>
      </c>
      <c r="F8208" s="0" t="n">
        <v>3133125</v>
      </c>
      <c r="G8208" s="151" t="s">
        <v>111</v>
      </c>
      <c r="H8208" s="151" t="s">
        <v>111</v>
      </c>
      <c r="I8208" s="152" t="s">
        <v>112</v>
      </c>
    </row>
    <row r="8209" customFormat="false" ht="12.75" hidden="false" customHeight="false" outlineLevel="0" collapsed="false">
      <c r="A8209" s="0" t="s">
        <v>75</v>
      </c>
      <c r="B8209" s="0" t="s">
        <v>80</v>
      </c>
      <c r="C8209" s="0" t="s">
        <v>108</v>
      </c>
      <c r="D8209" s="116" t="n">
        <v>45778</v>
      </c>
      <c r="E8209" s="0" t="n">
        <v>-0.035</v>
      </c>
      <c r="F8209" s="0" t="n">
        <v>3133126</v>
      </c>
      <c r="G8209" s="151" t="s">
        <v>111</v>
      </c>
      <c r="H8209" s="151" t="s">
        <v>111</v>
      </c>
      <c r="I8209" s="152" t="s">
        <v>112</v>
      </c>
    </row>
    <row r="8210" customFormat="false" ht="12.75" hidden="false" customHeight="false" outlineLevel="0" collapsed="false">
      <c r="A8210" s="0" t="s">
        <v>76</v>
      </c>
      <c r="B8210" s="0" t="s">
        <v>80</v>
      </c>
      <c r="C8210" s="0" t="s">
        <v>108</v>
      </c>
      <c r="D8210" s="116" t="n">
        <v>45778</v>
      </c>
      <c r="E8210" s="0" t="n">
        <v>0.02</v>
      </c>
      <c r="F8210" s="0" t="n">
        <v>3133127</v>
      </c>
      <c r="G8210" s="151" t="s">
        <v>111</v>
      </c>
      <c r="H8210" s="151" t="s">
        <v>111</v>
      </c>
      <c r="I8210" s="152" t="s">
        <v>112</v>
      </c>
    </row>
    <row r="8211" customFormat="false" ht="12.75" hidden="false" customHeight="false" outlineLevel="0" collapsed="false">
      <c r="A8211" s="0" t="s">
        <v>72</v>
      </c>
      <c r="B8211" s="0" t="s">
        <v>80</v>
      </c>
      <c r="C8211" s="0" t="s">
        <v>108</v>
      </c>
      <c r="D8211" s="116" t="n">
        <v>45778</v>
      </c>
      <c r="E8211" s="158" t="n">
        <v>45809</v>
      </c>
      <c r="F8211" s="0" t="n">
        <v>2756545</v>
      </c>
      <c r="G8211" s="151" t="s">
        <v>111</v>
      </c>
      <c r="H8211" s="151" t="s">
        <v>111</v>
      </c>
      <c r="I8211" s="152" t="s">
        <v>109</v>
      </c>
    </row>
    <row r="8212" customFormat="false" ht="12.75" hidden="false" customHeight="false" outlineLevel="0" collapsed="false">
      <c r="A8212" s="0" t="s">
        <v>59</v>
      </c>
      <c r="B8212" s="0" t="s">
        <v>110</v>
      </c>
      <c r="C8212" s="0" t="s">
        <v>108</v>
      </c>
      <c r="D8212" s="116" t="n">
        <v>45809</v>
      </c>
      <c r="E8212" s="0" t="n">
        <v>0.385</v>
      </c>
      <c r="F8212" s="0" t="n">
        <v>3133100</v>
      </c>
      <c r="G8212" s="151" t="s">
        <v>111</v>
      </c>
      <c r="H8212" s="151" t="s">
        <v>111</v>
      </c>
      <c r="I8212" s="152" t="s">
        <v>112</v>
      </c>
    </row>
    <row r="8213" customFormat="false" ht="12.75" hidden="false" customHeight="false" outlineLevel="0" collapsed="false">
      <c r="A8213" s="0" t="s">
        <v>59</v>
      </c>
      <c r="B8213" s="0" t="s">
        <v>113</v>
      </c>
      <c r="C8213" s="0" t="s">
        <v>108</v>
      </c>
      <c r="D8213" s="116" t="n">
        <v>45809</v>
      </c>
      <c r="E8213" s="0" t="n">
        <v>0.02</v>
      </c>
      <c r="F8213" s="0" t="n">
        <v>3133101</v>
      </c>
      <c r="G8213" s="151" t="s">
        <v>111</v>
      </c>
      <c r="H8213" s="151" t="s">
        <v>111</v>
      </c>
      <c r="I8213" s="152" t="s">
        <v>112</v>
      </c>
    </row>
    <row r="8214" customFormat="false" ht="12.75" hidden="false" customHeight="false" outlineLevel="0" collapsed="false">
      <c r="A8214" s="0" t="s">
        <v>60</v>
      </c>
      <c r="B8214" s="0" t="s">
        <v>110</v>
      </c>
      <c r="C8214" s="0" t="s">
        <v>108</v>
      </c>
      <c r="D8214" s="116" t="n">
        <v>45809</v>
      </c>
      <c r="E8214" s="0" t="n">
        <v>0.385</v>
      </c>
      <c r="F8214" s="0" t="n">
        <v>3133102</v>
      </c>
      <c r="G8214" s="151" t="s">
        <v>111</v>
      </c>
      <c r="H8214" s="151" t="s">
        <v>111</v>
      </c>
      <c r="I8214" s="152" t="s">
        <v>112</v>
      </c>
    </row>
    <row r="8215" customFormat="false" ht="12.75" hidden="false" customHeight="false" outlineLevel="0" collapsed="false">
      <c r="A8215" s="0" t="s">
        <v>60</v>
      </c>
      <c r="B8215" s="0" t="s">
        <v>113</v>
      </c>
      <c r="C8215" s="0" t="s">
        <v>108</v>
      </c>
      <c r="D8215" s="116" t="n">
        <v>45809</v>
      </c>
      <c r="E8215" s="0" t="n">
        <v>0.06</v>
      </c>
      <c r="F8215" s="0" t="n">
        <v>3133103</v>
      </c>
      <c r="G8215" s="151" t="s">
        <v>111</v>
      </c>
      <c r="H8215" s="151" t="s">
        <v>111</v>
      </c>
      <c r="I8215" s="152" t="s">
        <v>112</v>
      </c>
    </row>
    <row r="8216" customFormat="false" ht="12.75" hidden="false" customHeight="false" outlineLevel="0" collapsed="false">
      <c r="A8216" s="0" t="s">
        <v>61</v>
      </c>
      <c r="B8216" s="0" t="s">
        <v>110</v>
      </c>
      <c r="C8216" s="0" t="s">
        <v>108</v>
      </c>
      <c r="D8216" s="116" t="n">
        <v>45809</v>
      </c>
      <c r="E8216" s="0" t="n">
        <v>0.385</v>
      </c>
      <c r="F8216" s="0" t="n">
        <v>3133104</v>
      </c>
      <c r="G8216" s="151" t="s">
        <v>111</v>
      </c>
      <c r="H8216" s="151" t="s">
        <v>111</v>
      </c>
      <c r="I8216" s="152" t="s">
        <v>112</v>
      </c>
    </row>
    <row r="8217" customFormat="false" ht="12.75" hidden="false" customHeight="false" outlineLevel="0" collapsed="false">
      <c r="A8217" s="0" t="s">
        <v>61</v>
      </c>
      <c r="B8217" s="0" t="s">
        <v>113</v>
      </c>
      <c r="C8217" s="0" t="s">
        <v>108</v>
      </c>
      <c r="D8217" s="116" t="n">
        <v>45809</v>
      </c>
      <c r="E8217" s="0" t="n">
        <v>0.02</v>
      </c>
      <c r="F8217" s="0" t="n">
        <v>3133105</v>
      </c>
      <c r="G8217" s="151" t="s">
        <v>111</v>
      </c>
      <c r="H8217" s="151" t="s">
        <v>111</v>
      </c>
      <c r="I8217" s="152" t="s">
        <v>112</v>
      </c>
    </row>
    <row r="8218" customFormat="false" ht="12.75" hidden="false" customHeight="false" outlineLevel="0" collapsed="false">
      <c r="A8218" s="0" t="s">
        <v>62</v>
      </c>
      <c r="B8218" s="0" t="s">
        <v>110</v>
      </c>
      <c r="C8218" s="0" t="s">
        <v>108</v>
      </c>
      <c r="D8218" s="116" t="n">
        <v>45809</v>
      </c>
      <c r="E8218" s="0" t="n">
        <v>0.385</v>
      </c>
      <c r="F8218" s="0" t="n">
        <v>3133106</v>
      </c>
      <c r="G8218" s="151" t="s">
        <v>111</v>
      </c>
      <c r="H8218" s="151" t="s">
        <v>111</v>
      </c>
      <c r="I8218" s="152" t="s">
        <v>112</v>
      </c>
    </row>
    <row r="8219" customFormat="false" ht="12.75" hidden="false" customHeight="false" outlineLevel="0" collapsed="false">
      <c r="A8219" s="0" t="s">
        <v>62</v>
      </c>
      <c r="B8219" s="0" t="s">
        <v>113</v>
      </c>
      <c r="C8219" s="0" t="s">
        <v>108</v>
      </c>
      <c r="D8219" s="116" t="n">
        <v>45809</v>
      </c>
      <c r="E8219" s="0" t="n">
        <v>0.06</v>
      </c>
      <c r="F8219" s="0" t="n">
        <v>3133107</v>
      </c>
      <c r="G8219" s="151" t="s">
        <v>111</v>
      </c>
      <c r="H8219" s="151" t="s">
        <v>111</v>
      </c>
      <c r="I8219" s="152" t="s">
        <v>112</v>
      </c>
    </row>
    <row r="8220" customFormat="false" ht="12.75" hidden="false" customHeight="false" outlineLevel="0" collapsed="false">
      <c r="A8220" s="0" t="s">
        <v>49</v>
      </c>
      <c r="B8220" s="0" t="s">
        <v>110</v>
      </c>
      <c r="C8220" s="0" t="s">
        <v>108</v>
      </c>
      <c r="D8220" s="116" t="n">
        <v>45809</v>
      </c>
      <c r="E8220" s="0" t="n">
        <v>0.335</v>
      </c>
      <c r="F8220" s="0" t="n">
        <v>3133108</v>
      </c>
      <c r="G8220" s="151" t="s">
        <v>111</v>
      </c>
      <c r="H8220" s="151" t="s">
        <v>111</v>
      </c>
      <c r="I8220" s="152" t="s">
        <v>112</v>
      </c>
    </row>
    <row r="8221" customFormat="false" ht="12.75" hidden="false" customHeight="false" outlineLevel="0" collapsed="false">
      <c r="A8221" s="0" t="s">
        <v>49</v>
      </c>
      <c r="B8221" s="0" t="s">
        <v>113</v>
      </c>
      <c r="C8221" s="0" t="s">
        <v>108</v>
      </c>
      <c r="D8221" s="116" t="n">
        <v>45809</v>
      </c>
      <c r="E8221" s="0" t="n">
        <v>0.005</v>
      </c>
      <c r="F8221" s="0" t="n">
        <v>3133109</v>
      </c>
      <c r="G8221" s="151" t="s">
        <v>111</v>
      </c>
      <c r="H8221" s="151" t="s">
        <v>111</v>
      </c>
      <c r="I8221" s="152" t="s">
        <v>112</v>
      </c>
    </row>
    <row r="8222" customFormat="false" ht="12.75" hidden="false" customHeight="false" outlineLevel="0" collapsed="false">
      <c r="A8222" s="0" t="s">
        <v>50</v>
      </c>
      <c r="B8222" s="0" t="s">
        <v>110</v>
      </c>
      <c r="C8222" s="0" t="s">
        <v>108</v>
      </c>
      <c r="D8222" s="116" t="n">
        <v>45809</v>
      </c>
      <c r="E8222" s="0" t="n">
        <v>0.37</v>
      </c>
      <c r="F8222" s="0" t="n">
        <v>3133110</v>
      </c>
      <c r="G8222" s="151" t="s">
        <v>111</v>
      </c>
      <c r="H8222" s="151" t="s">
        <v>111</v>
      </c>
      <c r="I8222" s="152" t="s">
        <v>112</v>
      </c>
    </row>
    <row r="8223" customFormat="false" ht="12.75" hidden="false" customHeight="false" outlineLevel="0" collapsed="false">
      <c r="A8223" s="0" t="s">
        <v>50</v>
      </c>
      <c r="B8223" s="0" t="s">
        <v>113</v>
      </c>
      <c r="C8223" s="0" t="s">
        <v>108</v>
      </c>
      <c r="D8223" s="116" t="n">
        <v>45809</v>
      </c>
      <c r="E8223" s="0" t="n">
        <v>-0.055</v>
      </c>
      <c r="F8223" s="0" t="n">
        <v>3133111</v>
      </c>
      <c r="G8223" s="151" t="s">
        <v>111</v>
      </c>
      <c r="H8223" s="151" t="s">
        <v>111</v>
      </c>
      <c r="I8223" s="152" t="s">
        <v>112</v>
      </c>
    </row>
    <row r="8224" customFormat="false" ht="12.75" hidden="false" customHeight="false" outlineLevel="0" collapsed="false">
      <c r="A8224" s="0" t="s">
        <v>51</v>
      </c>
      <c r="B8224" s="0" t="s">
        <v>110</v>
      </c>
      <c r="C8224" s="0" t="s">
        <v>108</v>
      </c>
      <c r="D8224" s="116" t="n">
        <v>45809</v>
      </c>
      <c r="E8224" s="0" t="n">
        <v>0.37</v>
      </c>
      <c r="F8224" s="0" t="n">
        <v>3133112</v>
      </c>
      <c r="G8224" s="151" t="s">
        <v>111</v>
      </c>
      <c r="H8224" s="151" t="s">
        <v>111</v>
      </c>
      <c r="I8224" s="152" t="s">
        <v>112</v>
      </c>
    </row>
    <row r="8225" customFormat="false" ht="12.75" hidden="false" customHeight="false" outlineLevel="0" collapsed="false">
      <c r="A8225" s="0" t="s">
        <v>51</v>
      </c>
      <c r="B8225" s="0" t="s">
        <v>113</v>
      </c>
      <c r="C8225" s="0" t="s">
        <v>108</v>
      </c>
      <c r="D8225" s="116" t="n">
        <v>45809</v>
      </c>
      <c r="E8225" s="0" t="n">
        <v>0.035</v>
      </c>
      <c r="F8225" s="0" t="n">
        <v>3133113</v>
      </c>
      <c r="G8225" s="151" t="s">
        <v>111</v>
      </c>
      <c r="H8225" s="151" t="s">
        <v>111</v>
      </c>
      <c r="I8225" s="152" t="s">
        <v>112</v>
      </c>
    </row>
    <row r="8226" customFormat="false" ht="12.75" hidden="false" customHeight="false" outlineLevel="0" collapsed="false">
      <c r="A8226" s="0" t="s">
        <v>52</v>
      </c>
      <c r="B8226" s="0" t="s">
        <v>110</v>
      </c>
      <c r="C8226" s="0" t="s">
        <v>108</v>
      </c>
      <c r="D8226" s="116" t="n">
        <v>45809</v>
      </c>
      <c r="E8226" s="0" t="n">
        <v>0.37</v>
      </c>
      <c r="F8226" s="0" t="n">
        <v>3133114</v>
      </c>
      <c r="G8226" s="151" t="s">
        <v>111</v>
      </c>
      <c r="H8226" s="151" t="s">
        <v>111</v>
      </c>
      <c r="I8226" s="152" t="s">
        <v>112</v>
      </c>
    </row>
    <row r="8227" customFormat="false" ht="12.75" hidden="false" customHeight="false" outlineLevel="0" collapsed="false">
      <c r="A8227" s="0" t="s">
        <v>52</v>
      </c>
      <c r="B8227" s="0" t="s">
        <v>113</v>
      </c>
      <c r="C8227" s="0" t="s">
        <v>108</v>
      </c>
      <c r="D8227" s="116" t="n">
        <v>45809</v>
      </c>
      <c r="E8227" s="0" t="n">
        <v>-0.035</v>
      </c>
      <c r="F8227" s="0" t="n">
        <v>3133115</v>
      </c>
      <c r="G8227" s="151" t="s">
        <v>111</v>
      </c>
      <c r="H8227" s="151" t="s">
        <v>111</v>
      </c>
      <c r="I8227" s="152" t="s">
        <v>112</v>
      </c>
    </row>
    <row r="8228" customFormat="false" ht="12.75" hidden="false" customHeight="false" outlineLevel="0" collapsed="false">
      <c r="A8228" s="0" t="s">
        <v>17</v>
      </c>
      <c r="B8228" s="0" t="s">
        <v>110</v>
      </c>
      <c r="C8228" s="0" t="s">
        <v>108</v>
      </c>
      <c r="D8228" s="116" t="n">
        <v>45809</v>
      </c>
      <c r="E8228" s="0" t="n">
        <v>0</v>
      </c>
      <c r="F8228" s="0" t="n">
        <v>3133116</v>
      </c>
      <c r="G8228" s="151" t="s">
        <v>111</v>
      </c>
      <c r="H8228" s="151" t="s">
        <v>111</v>
      </c>
      <c r="I8228" s="152" t="s">
        <v>112</v>
      </c>
    </row>
    <row r="8229" customFormat="false" ht="12.75" hidden="false" customHeight="false" outlineLevel="0" collapsed="false">
      <c r="A8229" s="0" t="s">
        <v>17</v>
      </c>
      <c r="B8229" s="0" t="s">
        <v>113</v>
      </c>
      <c r="C8229" s="0" t="s">
        <v>108</v>
      </c>
      <c r="D8229" s="116" t="n">
        <v>45809</v>
      </c>
      <c r="E8229" s="0" t="n">
        <v>0</v>
      </c>
      <c r="F8229" s="0" t="n">
        <v>3133117</v>
      </c>
      <c r="G8229" s="151" t="s">
        <v>111</v>
      </c>
      <c r="H8229" s="151" t="s">
        <v>111</v>
      </c>
      <c r="I8229" s="152" t="s">
        <v>112</v>
      </c>
    </row>
    <row r="8230" customFormat="false" ht="12.75" hidden="false" customHeight="false" outlineLevel="0" collapsed="false">
      <c r="A8230" s="0" t="s">
        <v>18</v>
      </c>
      <c r="B8230" s="0" t="s">
        <v>110</v>
      </c>
      <c r="C8230" s="0" t="s">
        <v>108</v>
      </c>
      <c r="D8230" s="116" t="n">
        <v>45809</v>
      </c>
      <c r="E8230" s="0" t="n">
        <v>0</v>
      </c>
      <c r="F8230" s="0" t="n">
        <v>3133118</v>
      </c>
      <c r="G8230" s="151" t="s">
        <v>111</v>
      </c>
      <c r="H8230" s="151" t="s">
        <v>111</v>
      </c>
      <c r="I8230" s="152" t="s">
        <v>112</v>
      </c>
    </row>
    <row r="8231" customFormat="false" ht="12.75" hidden="false" customHeight="false" outlineLevel="0" collapsed="false">
      <c r="A8231" s="0" t="s">
        <v>18</v>
      </c>
      <c r="B8231" s="0" t="s">
        <v>113</v>
      </c>
      <c r="C8231" s="0" t="s">
        <v>108</v>
      </c>
      <c r="D8231" s="116" t="n">
        <v>45809</v>
      </c>
      <c r="E8231" s="0" t="n">
        <v>0</v>
      </c>
      <c r="F8231" s="0" t="n">
        <v>3133119</v>
      </c>
      <c r="G8231" s="151" t="s">
        <v>111</v>
      </c>
      <c r="H8231" s="151" t="s">
        <v>111</v>
      </c>
      <c r="I8231" s="152" t="s">
        <v>112</v>
      </c>
    </row>
    <row r="8232" customFormat="false" ht="12.75" hidden="false" customHeight="false" outlineLevel="0" collapsed="false">
      <c r="A8232" s="0" t="s">
        <v>19</v>
      </c>
      <c r="B8232" s="0" t="s">
        <v>110</v>
      </c>
      <c r="C8232" s="0" t="s">
        <v>108</v>
      </c>
      <c r="D8232" s="116" t="n">
        <v>45809</v>
      </c>
      <c r="E8232" s="0" t="n">
        <v>0</v>
      </c>
      <c r="F8232" s="0" t="n">
        <v>3133120</v>
      </c>
      <c r="G8232" s="151" t="s">
        <v>111</v>
      </c>
      <c r="H8232" s="151" t="s">
        <v>111</v>
      </c>
      <c r="I8232" s="152" t="s">
        <v>112</v>
      </c>
    </row>
    <row r="8233" customFormat="false" ht="12.75" hidden="false" customHeight="false" outlineLevel="0" collapsed="false">
      <c r="A8233" s="0" t="s">
        <v>19</v>
      </c>
      <c r="B8233" s="0" t="s">
        <v>113</v>
      </c>
      <c r="C8233" s="0" t="s">
        <v>108</v>
      </c>
      <c r="D8233" s="116" t="n">
        <v>45809</v>
      </c>
      <c r="E8233" s="0" t="n">
        <v>0</v>
      </c>
      <c r="F8233" s="0" t="n">
        <v>3133121</v>
      </c>
      <c r="G8233" s="151" t="s">
        <v>111</v>
      </c>
      <c r="H8233" s="151" t="s">
        <v>111</v>
      </c>
      <c r="I8233" s="152" t="s">
        <v>112</v>
      </c>
    </row>
    <row r="8234" customFormat="false" ht="12.75" hidden="false" customHeight="false" outlineLevel="0" collapsed="false">
      <c r="A8234" s="0" t="s">
        <v>21</v>
      </c>
      <c r="B8234" s="0" t="s">
        <v>110</v>
      </c>
      <c r="C8234" s="0" t="s">
        <v>108</v>
      </c>
      <c r="D8234" s="116" t="n">
        <v>45809</v>
      </c>
      <c r="E8234" s="0" t="n">
        <v>0</v>
      </c>
      <c r="F8234" s="0" t="n">
        <v>3133122</v>
      </c>
      <c r="G8234" s="151" t="s">
        <v>111</v>
      </c>
      <c r="H8234" s="151" t="s">
        <v>111</v>
      </c>
      <c r="I8234" s="152" t="s">
        <v>112</v>
      </c>
    </row>
    <row r="8235" customFormat="false" ht="12.75" hidden="false" customHeight="false" outlineLevel="0" collapsed="false">
      <c r="A8235" s="0" t="s">
        <v>21</v>
      </c>
      <c r="B8235" s="0" t="s">
        <v>113</v>
      </c>
      <c r="C8235" s="0" t="s">
        <v>108</v>
      </c>
      <c r="D8235" s="116" t="n">
        <v>45809</v>
      </c>
      <c r="E8235" s="0" t="n">
        <v>0</v>
      </c>
      <c r="F8235" s="0" t="n">
        <v>3133123</v>
      </c>
      <c r="G8235" s="151" t="s">
        <v>111</v>
      </c>
      <c r="H8235" s="151" t="s">
        <v>111</v>
      </c>
      <c r="I8235" s="152" t="s">
        <v>112</v>
      </c>
    </row>
    <row r="8236" customFormat="false" ht="12.75" hidden="false" customHeight="false" outlineLevel="0" collapsed="false">
      <c r="A8236" s="0" t="s">
        <v>73</v>
      </c>
      <c r="B8236" s="0" t="s">
        <v>80</v>
      </c>
      <c r="C8236" s="0" t="s">
        <v>108</v>
      </c>
      <c r="D8236" s="116" t="n">
        <v>45809</v>
      </c>
      <c r="E8236" s="0" t="n">
        <v>0.005</v>
      </c>
      <c r="F8236" s="0" t="n">
        <v>3133124</v>
      </c>
      <c r="G8236" s="151" t="s">
        <v>111</v>
      </c>
      <c r="H8236" s="151" t="s">
        <v>111</v>
      </c>
      <c r="I8236" s="152" t="s">
        <v>112</v>
      </c>
    </row>
    <row r="8237" customFormat="false" ht="12.75" hidden="false" customHeight="false" outlineLevel="0" collapsed="false">
      <c r="A8237" s="0" t="s">
        <v>74</v>
      </c>
      <c r="B8237" s="0" t="s">
        <v>80</v>
      </c>
      <c r="C8237" s="0" t="s">
        <v>108</v>
      </c>
      <c r="D8237" s="116" t="n">
        <v>45809</v>
      </c>
      <c r="E8237" s="0" t="n">
        <v>0.035</v>
      </c>
      <c r="F8237" s="0" t="n">
        <v>3133125</v>
      </c>
      <c r="G8237" s="151" t="s">
        <v>111</v>
      </c>
      <c r="H8237" s="151" t="s">
        <v>111</v>
      </c>
      <c r="I8237" s="152" t="s">
        <v>112</v>
      </c>
    </row>
    <row r="8238" customFormat="false" ht="12.75" hidden="false" customHeight="false" outlineLevel="0" collapsed="false">
      <c r="A8238" s="0" t="s">
        <v>75</v>
      </c>
      <c r="B8238" s="0" t="s">
        <v>80</v>
      </c>
      <c r="C8238" s="0" t="s">
        <v>108</v>
      </c>
      <c r="D8238" s="116" t="n">
        <v>45809</v>
      </c>
      <c r="E8238" s="0" t="n">
        <v>-0.035</v>
      </c>
      <c r="F8238" s="0" t="n">
        <v>3133126</v>
      </c>
      <c r="G8238" s="151" t="s">
        <v>111</v>
      </c>
      <c r="H8238" s="151" t="s">
        <v>111</v>
      </c>
      <c r="I8238" s="152" t="s">
        <v>112</v>
      </c>
    </row>
    <row r="8239" customFormat="false" ht="12.75" hidden="false" customHeight="false" outlineLevel="0" collapsed="false">
      <c r="A8239" s="0" t="s">
        <v>76</v>
      </c>
      <c r="B8239" s="0" t="s">
        <v>80</v>
      </c>
      <c r="C8239" s="0" t="s">
        <v>108</v>
      </c>
      <c r="D8239" s="116" t="n">
        <v>45809</v>
      </c>
      <c r="E8239" s="0" t="n">
        <v>0.035</v>
      </c>
      <c r="F8239" s="0" t="n">
        <v>3133127</v>
      </c>
      <c r="G8239" s="151" t="s">
        <v>111</v>
      </c>
      <c r="H8239" s="151" t="s">
        <v>111</v>
      </c>
      <c r="I8239" s="152" t="s">
        <v>112</v>
      </c>
    </row>
    <row r="8240" customFormat="false" ht="12.75" hidden="false" customHeight="false" outlineLevel="0" collapsed="false">
      <c r="A8240" s="0" t="s">
        <v>72</v>
      </c>
      <c r="B8240" s="0" t="s">
        <v>80</v>
      </c>
      <c r="C8240" s="0" t="s">
        <v>108</v>
      </c>
      <c r="D8240" s="116" t="n">
        <v>45809</v>
      </c>
      <c r="E8240" s="158" t="n">
        <v>45839</v>
      </c>
      <c r="F8240" s="0" t="n">
        <v>2756523</v>
      </c>
      <c r="G8240" s="151" t="s">
        <v>111</v>
      </c>
      <c r="H8240" s="151" t="s">
        <v>111</v>
      </c>
      <c r="I8240" s="152" t="s">
        <v>109</v>
      </c>
    </row>
    <row r="8241" customFormat="false" ht="12.75" hidden="false" customHeight="false" outlineLevel="0" collapsed="false">
      <c r="A8241" s="0" t="s">
        <v>59</v>
      </c>
      <c r="B8241" s="0" t="s">
        <v>110</v>
      </c>
      <c r="C8241" s="0" t="s">
        <v>108</v>
      </c>
      <c r="D8241" s="116" t="n">
        <v>45839</v>
      </c>
      <c r="E8241" s="0" t="n">
        <v>0.3975</v>
      </c>
      <c r="F8241" s="0" t="n">
        <v>3133100</v>
      </c>
      <c r="G8241" s="151" t="s">
        <v>111</v>
      </c>
      <c r="H8241" s="151" t="s">
        <v>111</v>
      </c>
      <c r="I8241" s="152" t="s">
        <v>112</v>
      </c>
    </row>
    <row r="8242" customFormat="false" ht="12.75" hidden="false" customHeight="false" outlineLevel="0" collapsed="false">
      <c r="A8242" s="0" t="s">
        <v>59</v>
      </c>
      <c r="B8242" s="0" t="s">
        <v>113</v>
      </c>
      <c r="C8242" s="0" t="s">
        <v>108</v>
      </c>
      <c r="D8242" s="116" t="n">
        <v>45839</v>
      </c>
      <c r="E8242" s="0" t="n">
        <v>0.02</v>
      </c>
      <c r="F8242" s="0" t="n">
        <v>3133101</v>
      </c>
      <c r="G8242" s="151" t="s">
        <v>111</v>
      </c>
      <c r="H8242" s="151" t="s">
        <v>111</v>
      </c>
      <c r="I8242" s="152" t="s">
        <v>112</v>
      </c>
    </row>
    <row r="8243" customFormat="false" ht="12.75" hidden="false" customHeight="false" outlineLevel="0" collapsed="false">
      <c r="A8243" s="0" t="s">
        <v>60</v>
      </c>
      <c r="B8243" s="0" t="s">
        <v>110</v>
      </c>
      <c r="C8243" s="0" t="s">
        <v>108</v>
      </c>
      <c r="D8243" s="116" t="n">
        <v>45839</v>
      </c>
      <c r="E8243" s="0" t="n">
        <v>0.3975</v>
      </c>
      <c r="F8243" s="0" t="n">
        <v>3133102</v>
      </c>
      <c r="G8243" s="151" t="s">
        <v>111</v>
      </c>
      <c r="H8243" s="151" t="s">
        <v>111</v>
      </c>
      <c r="I8243" s="152" t="s">
        <v>112</v>
      </c>
    </row>
    <row r="8244" customFormat="false" ht="12.75" hidden="false" customHeight="false" outlineLevel="0" collapsed="false">
      <c r="A8244" s="0" t="s">
        <v>60</v>
      </c>
      <c r="B8244" s="0" t="s">
        <v>113</v>
      </c>
      <c r="C8244" s="0" t="s">
        <v>108</v>
      </c>
      <c r="D8244" s="116" t="n">
        <v>45839</v>
      </c>
      <c r="E8244" s="0" t="n">
        <v>0.07</v>
      </c>
      <c r="F8244" s="0" t="n">
        <v>3133103</v>
      </c>
      <c r="G8244" s="151" t="s">
        <v>111</v>
      </c>
      <c r="H8244" s="151" t="s">
        <v>111</v>
      </c>
      <c r="I8244" s="152" t="s">
        <v>112</v>
      </c>
    </row>
    <row r="8245" customFormat="false" ht="12.75" hidden="false" customHeight="false" outlineLevel="0" collapsed="false">
      <c r="A8245" s="0" t="s">
        <v>61</v>
      </c>
      <c r="B8245" s="0" t="s">
        <v>110</v>
      </c>
      <c r="C8245" s="0" t="s">
        <v>108</v>
      </c>
      <c r="D8245" s="116" t="n">
        <v>45839</v>
      </c>
      <c r="E8245" s="0" t="n">
        <v>0.3975</v>
      </c>
      <c r="F8245" s="0" t="n">
        <v>3133104</v>
      </c>
      <c r="G8245" s="151" t="s">
        <v>111</v>
      </c>
      <c r="H8245" s="151" t="s">
        <v>111</v>
      </c>
      <c r="I8245" s="152" t="s">
        <v>112</v>
      </c>
    </row>
    <row r="8246" customFormat="false" ht="12.75" hidden="false" customHeight="false" outlineLevel="0" collapsed="false">
      <c r="A8246" s="0" t="s">
        <v>61</v>
      </c>
      <c r="B8246" s="0" t="s">
        <v>113</v>
      </c>
      <c r="C8246" s="0" t="s">
        <v>108</v>
      </c>
      <c r="D8246" s="116" t="n">
        <v>45839</v>
      </c>
      <c r="E8246" s="0" t="n">
        <v>0.02</v>
      </c>
      <c r="F8246" s="0" t="n">
        <v>3133105</v>
      </c>
      <c r="G8246" s="151" t="s">
        <v>111</v>
      </c>
      <c r="H8246" s="151" t="s">
        <v>111</v>
      </c>
      <c r="I8246" s="152" t="s">
        <v>112</v>
      </c>
    </row>
    <row r="8247" customFormat="false" ht="12.75" hidden="false" customHeight="false" outlineLevel="0" collapsed="false">
      <c r="A8247" s="0" t="s">
        <v>62</v>
      </c>
      <c r="B8247" s="0" t="s">
        <v>110</v>
      </c>
      <c r="C8247" s="0" t="s">
        <v>108</v>
      </c>
      <c r="D8247" s="116" t="n">
        <v>45839</v>
      </c>
      <c r="E8247" s="0" t="n">
        <v>0.3975</v>
      </c>
      <c r="F8247" s="0" t="n">
        <v>3133106</v>
      </c>
      <c r="G8247" s="151" t="s">
        <v>111</v>
      </c>
      <c r="H8247" s="151" t="s">
        <v>111</v>
      </c>
      <c r="I8247" s="152" t="s">
        <v>112</v>
      </c>
    </row>
    <row r="8248" customFormat="false" ht="12.75" hidden="false" customHeight="false" outlineLevel="0" collapsed="false">
      <c r="A8248" s="0" t="s">
        <v>62</v>
      </c>
      <c r="B8248" s="0" t="s">
        <v>113</v>
      </c>
      <c r="C8248" s="0" t="s">
        <v>108</v>
      </c>
      <c r="D8248" s="116" t="n">
        <v>45839</v>
      </c>
      <c r="E8248" s="0" t="n">
        <v>0.07</v>
      </c>
      <c r="F8248" s="0" t="n">
        <v>3133107</v>
      </c>
      <c r="G8248" s="151" t="s">
        <v>111</v>
      </c>
      <c r="H8248" s="151" t="s">
        <v>111</v>
      </c>
      <c r="I8248" s="152" t="s">
        <v>112</v>
      </c>
    </row>
    <row r="8249" customFormat="false" ht="12.75" hidden="false" customHeight="false" outlineLevel="0" collapsed="false">
      <c r="A8249" s="0" t="s">
        <v>49</v>
      </c>
      <c r="B8249" s="0" t="s">
        <v>110</v>
      </c>
      <c r="C8249" s="0" t="s">
        <v>108</v>
      </c>
      <c r="D8249" s="116" t="n">
        <v>45839</v>
      </c>
      <c r="E8249" s="0" t="n">
        <v>0.35</v>
      </c>
      <c r="F8249" s="0" t="n">
        <v>3133108</v>
      </c>
      <c r="G8249" s="151" t="s">
        <v>111</v>
      </c>
      <c r="H8249" s="151" t="s">
        <v>111</v>
      </c>
      <c r="I8249" s="152" t="s">
        <v>112</v>
      </c>
    </row>
    <row r="8250" customFormat="false" ht="12.75" hidden="false" customHeight="false" outlineLevel="0" collapsed="false">
      <c r="A8250" s="0" t="s">
        <v>49</v>
      </c>
      <c r="B8250" s="0" t="s">
        <v>113</v>
      </c>
      <c r="C8250" s="0" t="s">
        <v>108</v>
      </c>
      <c r="D8250" s="116" t="n">
        <v>45839</v>
      </c>
      <c r="E8250" s="0" t="n">
        <v>0.005</v>
      </c>
      <c r="F8250" s="0" t="n">
        <v>3133109</v>
      </c>
      <c r="G8250" s="151" t="s">
        <v>111</v>
      </c>
      <c r="H8250" s="151" t="s">
        <v>111</v>
      </c>
      <c r="I8250" s="152" t="s">
        <v>112</v>
      </c>
    </row>
    <row r="8251" customFormat="false" ht="12.75" hidden="false" customHeight="false" outlineLevel="0" collapsed="false">
      <c r="A8251" s="0" t="s">
        <v>50</v>
      </c>
      <c r="B8251" s="0" t="s">
        <v>110</v>
      </c>
      <c r="C8251" s="0" t="s">
        <v>108</v>
      </c>
      <c r="D8251" s="116" t="n">
        <v>45839</v>
      </c>
      <c r="E8251" s="0" t="n">
        <v>0.41</v>
      </c>
      <c r="F8251" s="0" t="n">
        <v>3133110</v>
      </c>
      <c r="G8251" s="151" t="s">
        <v>111</v>
      </c>
      <c r="H8251" s="151" t="s">
        <v>111</v>
      </c>
      <c r="I8251" s="152" t="s">
        <v>112</v>
      </c>
    </row>
    <row r="8252" customFormat="false" ht="12.75" hidden="false" customHeight="false" outlineLevel="0" collapsed="false">
      <c r="A8252" s="0" t="s">
        <v>50</v>
      </c>
      <c r="B8252" s="0" t="s">
        <v>113</v>
      </c>
      <c r="C8252" s="0" t="s">
        <v>108</v>
      </c>
      <c r="D8252" s="116" t="n">
        <v>45839</v>
      </c>
      <c r="E8252" s="0" t="n">
        <v>-0.02</v>
      </c>
      <c r="F8252" s="0" t="n">
        <v>3133111</v>
      </c>
      <c r="G8252" s="151" t="s">
        <v>111</v>
      </c>
      <c r="H8252" s="151" t="s">
        <v>111</v>
      </c>
      <c r="I8252" s="152" t="s">
        <v>112</v>
      </c>
    </row>
    <row r="8253" customFormat="false" ht="12.75" hidden="false" customHeight="false" outlineLevel="0" collapsed="false">
      <c r="A8253" s="0" t="s">
        <v>51</v>
      </c>
      <c r="B8253" s="0" t="s">
        <v>110</v>
      </c>
      <c r="C8253" s="0" t="s">
        <v>108</v>
      </c>
      <c r="D8253" s="116" t="n">
        <v>45839</v>
      </c>
      <c r="E8253" s="0" t="n">
        <v>0.41</v>
      </c>
      <c r="F8253" s="0" t="n">
        <v>3133112</v>
      </c>
      <c r="G8253" s="151" t="s">
        <v>111</v>
      </c>
      <c r="H8253" s="151" t="s">
        <v>111</v>
      </c>
      <c r="I8253" s="152" t="s">
        <v>112</v>
      </c>
    </row>
    <row r="8254" customFormat="false" ht="12.75" hidden="false" customHeight="false" outlineLevel="0" collapsed="false">
      <c r="A8254" s="0" t="s">
        <v>51</v>
      </c>
      <c r="B8254" s="0" t="s">
        <v>113</v>
      </c>
      <c r="C8254" s="0" t="s">
        <v>108</v>
      </c>
      <c r="D8254" s="116" t="n">
        <v>45839</v>
      </c>
      <c r="E8254" s="0" t="n">
        <v>0.035</v>
      </c>
      <c r="F8254" s="0" t="n">
        <v>3133113</v>
      </c>
      <c r="G8254" s="151" t="s">
        <v>111</v>
      </c>
      <c r="H8254" s="151" t="s">
        <v>111</v>
      </c>
      <c r="I8254" s="152" t="s">
        <v>112</v>
      </c>
    </row>
    <row r="8255" customFormat="false" ht="12.75" hidden="false" customHeight="false" outlineLevel="0" collapsed="false">
      <c r="A8255" s="0" t="s">
        <v>52</v>
      </c>
      <c r="B8255" s="0" t="s">
        <v>110</v>
      </c>
      <c r="C8255" s="0" t="s">
        <v>108</v>
      </c>
      <c r="D8255" s="116" t="n">
        <v>45839</v>
      </c>
      <c r="E8255" s="0" t="n">
        <v>0.41</v>
      </c>
      <c r="F8255" s="0" t="n">
        <v>3133114</v>
      </c>
      <c r="G8255" s="151" t="s">
        <v>111</v>
      </c>
      <c r="H8255" s="151" t="s">
        <v>111</v>
      </c>
      <c r="I8255" s="152" t="s">
        <v>112</v>
      </c>
    </row>
    <row r="8256" customFormat="false" ht="12.75" hidden="false" customHeight="false" outlineLevel="0" collapsed="false">
      <c r="A8256" s="0" t="s">
        <v>52</v>
      </c>
      <c r="B8256" s="0" t="s">
        <v>113</v>
      </c>
      <c r="C8256" s="0" t="s">
        <v>108</v>
      </c>
      <c r="D8256" s="116" t="n">
        <v>45839</v>
      </c>
      <c r="E8256" s="0" t="n">
        <v>-0.02</v>
      </c>
      <c r="F8256" s="0" t="n">
        <v>3133115</v>
      </c>
      <c r="G8256" s="151" t="s">
        <v>111</v>
      </c>
      <c r="H8256" s="151" t="s">
        <v>111</v>
      </c>
      <c r="I8256" s="152" t="s">
        <v>112</v>
      </c>
    </row>
    <row r="8257" customFormat="false" ht="12.75" hidden="false" customHeight="false" outlineLevel="0" collapsed="false">
      <c r="A8257" s="0" t="s">
        <v>17</v>
      </c>
      <c r="B8257" s="0" t="s">
        <v>110</v>
      </c>
      <c r="C8257" s="0" t="s">
        <v>108</v>
      </c>
      <c r="D8257" s="116" t="n">
        <v>45839</v>
      </c>
      <c r="E8257" s="0" t="n">
        <v>0</v>
      </c>
      <c r="F8257" s="0" t="n">
        <v>3133116</v>
      </c>
      <c r="G8257" s="151" t="s">
        <v>111</v>
      </c>
      <c r="H8257" s="151" t="s">
        <v>111</v>
      </c>
      <c r="I8257" s="152" t="s">
        <v>112</v>
      </c>
    </row>
    <row r="8258" customFormat="false" ht="12.75" hidden="false" customHeight="false" outlineLevel="0" collapsed="false">
      <c r="A8258" s="0" t="s">
        <v>17</v>
      </c>
      <c r="B8258" s="0" t="s">
        <v>113</v>
      </c>
      <c r="C8258" s="0" t="s">
        <v>108</v>
      </c>
      <c r="D8258" s="116" t="n">
        <v>45839</v>
      </c>
      <c r="E8258" s="0" t="n">
        <v>0</v>
      </c>
      <c r="F8258" s="0" t="n">
        <v>3133117</v>
      </c>
      <c r="G8258" s="151" t="s">
        <v>111</v>
      </c>
      <c r="H8258" s="151" t="s">
        <v>111</v>
      </c>
      <c r="I8258" s="152" t="s">
        <v>112</v>
      </c>
    </row>
    <row r="8259" customFormat="false" ht="12.75" hidden="false" customHeight="false" outlineLevel="0" collapsed="false">
      <c r="A8259" s="0" t="s">
        <v>18</v>
      </c>
      <c r="B8259" s="0" t="s">
        <v>110</v>
      </c>
      <c r="C8259" s="0" t="s">
        <v>108</v>
      </c>
      <c r="D8259" s="116" t="n">
        <v>45839</v>
      </c>
      <c r="E8259" s="0" t="n">
        <v>0</v>
      </c>
      <c r="F8259" s="0" t="n">
        <v>3133118</v>
      </c>
      <c r="G8259" s="151" t="s">
        <v>111</v>
      </c>
      <c r="H8259" s="151" t="s">
        <v>111</v>
      </c>
      <c r="I8259" s="152" t="s">
        <v>112</v>
      </c>
    </row>
    <row r="8260" customFormat="false" ht="12.75" hidden="false" customHeight="false" outlineLevel="0" collapsed="false">
      <c r="A8260" s="0" t="s">
        <v>18</v>
      </c>
      <c r="B8260" s="0" t="s">
        <v>113</v>
      </c>
      <c r="C8260" s="0" t="s">
        <v>108</v>
      </c>
      <c r="D8260" s="116" t="n">
        <v>45839</v>
      </c>
      <c r="E8260" s="0" t="n">
        <v>0</v>
      </c>
      <c r="F8260" s="0" t="n">
        <v>3133119</v>
      </c>
      <c r="G8260" s="151" t="s">
        <v>111</v>
      </c>
      <c r="H8260" s="151" t="s">
        <v>111</v>
      </c>
      <c r="I8260" s="152" t="s">
        <v>112</v>
      </c>
    </row>
    <row r="8261" customFormat="false" ht="12.75" hidden="false" customHeight="false" outlineLevel="0" collapsed="false">
      <c r="A8261" s="0" t="s">
        <v>19</v>
      </c>
      <c r="B8261" s="0" t="s">
        <v>110</v>
      </c>
      <c r="C8261" s="0" t="s">
        <v>108</v>
      </c>
      <c r="D8261" s="116" t="n">
        <v>45839</v>
      </c>
      <c r="E8261" s="0" t="n">
        <v>0</v>
      </c>
      <c r="F8261" s="0" t="n">
        <v>3133120</v>
      </c>
      <c r="G8261" s="151" t="s">
        <v>111</v>
      </c>
      <c r="H8261" s="151" t="s">
        <v>111</v>
      </c>
      <c r="I8261" s="152" t="s">
        <v>112</v>
      </c>
    </row>
    <row r="8262" customFormat="false" ht="12.75" hidden="false" customHeight="false" outlineLevel="0" collapsed="false">
      <c r="A8262" s="0" t="s">
        <v>19</v>
      </c>
      <c r="B8262" s="0" t="s">
        <v>113</v>
      </c>
      <c r="C8262" s="0" t="s">
        <v>108</v>
      </c>
      <c r="D8262" s="116" t="n">
        <v>45839</v>
      </c>
      <c r="E8262" s="0" t="n">
        <v>0</v>
      </c>
      <c r="F8262" s="0" t="n">
        <v>3133121</v>
      </c>
      <c r="G8262" s="151" t="s">
        <v>111</v>
      </c>
      <c r="H8262" s="151" t="s">
        <v>111</v>
      </c>
      <c r="I8262" s="152" t="s">
        <v>112</v>
      </c>
    </row>
    <row r="8263" customFormat="false" ht="12.75" hidden="false" customHeight="false" outlineLevel="0" collapsed="false">
      <c r="A8263" s="0" t="s">
        <v>21</v>
      </c>
      <c r="B8263" s="0" t="s">
        <v>110</v>
      </c>
      <c r="C8263" s="0" t="s">
        <v>108</v>
      </c>
      <c r="D8263" s="116" t="n">
        <v>45839</v>
      </c>
      <c r="E8263" s="0" t="n">
        <v>0</v>
      </c>
      <c r="F8263" s="0" t="n">
        <v>3133122</v>
      </c>
      <c r="G8263" s="151" t="s">
        <v>111</v>
      </c>
      <c r="H8263" s="151" t="s">
        <v>111</v>
      </c>
      <c r="I8263" s="152" t="s">
        <v>112</v>
      </c>
    </row>
    <row r="8264" customFormat="false" ht="12.75" hidden="false" customHeight="false" outlineLevel="0" collapsed="false">
      <c r="A8264" s="0" t="s">
        <v>21</v>
      </c>
      <c r="B8264" s="0" t="s">
        <v>113</v>
      </c>
      <c r="C8264" s="0" t="s">
        <v>108</v>
      </c>
      <c r="D8264" s="116" t="n">
        <v>45839</v>
      </c>
      <c r="E8264" s="0" t="n">
        <v>0</v>
      </c>
      <c r="F8264" s="0" t="n">
        <v>3133123</v>
      </c>
      <c r="G8264" s="151" t="s">
        <v>111</v>
      </c>
      <c r="H8264" s="151" t="s">
        <v>111</v>
      </c>
      <c r="I8264" s="152" t="s">
        <v>112</v>
      </c>
    </row>
    <row r="8265" customFormat="false" ht="12.75" hidden="false" customHeight="false" outlineLevel="0" collapsed="false">
      <c r="A8265" s="0" t="s">
        <v>73</v>
      </c>
      <c r="B8265" s="0" t="s">
        <v>80</v>
      </c>
      <c r="C8265" s="0" t="s">
        <v>108</v>
      </c>
      <c r="D8265" s="116" t="n">
        <v>45839</v>
      </c>
      <c r="E8265" s="0" t="n">
        <v>0.005</v>
      </c>
      <c r="F8265" s="0" t="n">
        <v>3133124</v>
      </c>
      <c r="G8265" s="151" t="s">
        <v>111</v>
      </c>
      <c r="H8265" s="151" t="s">
        <v>111</v>
      </c>
      <c r="I8265" s="152" t="s">
        <v>112</v>
      </c>
    </row>
    <row r="8266" customFormat="false" ht="12.75" hidden="false" customHeight="false" outlineLevel="0" collapsed="false">
      <c r="A8266" s="0" t="s">
        <v>74</v>
      </c>
      <c r="B8266" s="0" t="s">
        <v>80</v>
      </c>
      <c r="C8266" s="0" t="s">
        <v>108</v>
      </c>
      <c r="D8266" s="116" t="n">
        <v>45839</v>
      </c>
      <c r="E8266" s="0" t="n">
        <v>0.035</v>
      </c>
      <c r="F8266" s="0" t="n">
        <v>3133125</v>
      </c>
      <c r="G8266" s="151" t="s">
        <v>111</v>
      </c>
      <c r="H8266" s="151" t="s">
        <v>111</v>
      </c>
      <c r="I8266" s="152" t="s">
        <v>112</v>
      </c>
    </row>
    <row r="8267" customFormat="false" ht="12.75" hidden="false" customHeight="false" outlineLevel="0" collapsed="false">
      <c r="A8267" s="0" t="s">
        <v>75</v>
      </c>
      <c r="B8267" s="0" t="s">
        <v>80</v>
      </c>
      <c r="C8267" s="0" t="s">
        <v>108</v>
      </c>
      <c r="D8267" s="116" t="n">
        <v>45839</v>
      </c>
      <c r="E8267" s="0" t="n">
        <v>-0.02</v>
      </c>
      <c r="F8267" s="0" t="n">
        <v>3133126</v>
      </c>
      <c r="G8267" s="151" t="s">
        <v>111</v>
      </c>
      <c r="H8267" s="151" t="s">
        <v>111</v>
      </c>
      <c r="I8267" s="152" t="s">
        <v>112</v>
      </c>
    </row>
    <row r="8268" customFormat="false" ht="12.75" hidden="false" customHeight="false" outlineLevel="0" collapsed="false">
      <c r="A8268" s="0" t="s">
        <v>76</v>
      </c>
      <c r="B8268" s="0" t="s">
        <v>80</v>
      </c>
      <c r="C8268" s="0" t="s">
        <v>108</v>
      </c>
      <c r="D8268" s="116" t="n">
        <v>45839</v>
      </c>
      <c r="E8268" s="0" t="n">
        <v>0.035</v>
      </c>
      <c r="F8268" s="0" t="n">
        <v>3133127</v>
      </c>
      <c r="G8268" s="151" t="s">
        <v>111</v>
      </c>
      <c r="H8268" s="151" t="s">
        <v>111</v>
      </c>
      <c r="I8268" s="152" t="s">
        <v>112</v>
      </c>
    </row>
    <row r="8269" customFormat="false" ht="12.75" hidden="false" customHeight="false" outlineLevel="0" collapsed="false">
      <c r="A8269" s="0" t="s">
        <v>72</v>
      </c>
      <c r="B8269" s="0" t="s">
        <v>80</v>
      </c>
      <c r="C8269" s="0" t="s">
        <v>108</v>
      </c>
      <c r="D8269" s="116" t="n">
        <v>45839</v>
      </c>
      <c r="E8269" s="158" t="n">
        <v>45870</v>
      </c>
      <c r="F8269" s="0" t="n">
        <v>2756501</v>
      </c>
      <c r="G8269" s="151" t="s">
        <v>111</v>
      </c>
      <c r="H8269" s="151" t="s">
        <v>111</v>
      </c>
      <c r="I8269" s="152" t="s">
        <v>109</v>
      </c>
    </row>
    <row r="8270" customFormat="false" ht="12.75" hidden="false" customHeight="false" outlineLevel="0" collapsed="false">
      <c r="A8270" s="0" t="s">
        <v>59</v>
      </c>
      <c r="B8270" s="0" t="s">
        <v>110</v>
      </c>
      <c r="C8270" s="0" t="s">
        <v>108</v>
      </c>
      <c r="D8270" s="116" t="n">
        <v>45870</v>
      </c>
      <c r="E8270" s="0" t="n">
        <v>0.4</v>
      </c>
      <c r="F8270" s="0" t="n">
        <v>3133100</v>
      </c>
      <c r="G8270" s="151" t="s">
        <v>111</v>
      </c>
      <c r="H8270" s="151" t="s">
        <v>111</v>
      </c>
      <c r="I8270" s="152" t="s">
        <v>112</v>
      </c>
    </row>
    <row r="8271" customFormat="false" ht="12.75" hidden="false" customHeight="false" outlineLevel="0" collapsed="false">
      <c r="A8271" s="0" t="s">
        <v>59</v>
      </c>
      <c r="B8271" s="0" t="s">
        <v>113</v>
      </c>
      <c r="C8271" s="0" t="s">
        <v>108</v>
      </c>
      <c r="D8271" s="116" t="n">
        <v>45870</v>
      </c>
      <c r="E8271" s="0" t="n">
        <v>0.02</v>
      </c>
      <c r="F8271" s="0" t="n">
        <v>3133101</v>
      </c>
      <c r="G8271" s="151" t="s">
        <v>111</v>
      </c>
      <c r="H8271" s="151" t="s">
        <v>111</v>
      </c>
      <c r="I8271" s="152" t="s">
        <v>112</v>
      </c>
    </row>
    <row r="8272" customFormat="false" ht="12.75" hidden="false" customHeight="false" outlineLevel="0" collapsed="false">
      <c r="A8272" s="0" t="s">
        <v>60</v>
      </c>
      <c r="B8272" s="0" t="s">
        <v>110</v>
      </c>
      <c r="C8272" s="0" t="s">
        <v>108</v>
      </c>
      <c r="D8272" s="116" t="n">
        <v>45870</v>
      </c>
      <c r="E8272" s="0" t="n">
        <v>0.4</v>
      </c>
      <c r="F8272" s="0" t="n">
        <v>3133102</v>
      </c>
      <c r="G8272" s="151" t="s">
        <v>111</v>
      </c>
      <c r="H8272" s="151" t="s">
        <v>111</v>
      </c>
      <c r="I8272" s="152" t="s">
        <v>112</v>
      </c>
    </row>
    <row r="8273" customFormat="false" ht="12.75" hidden="false" customHeight="false" outlineLevel="0" collapsed="false">
      <c r="A8273" s="0" t="s">
        <v>60</v>
      </c>
      <c r="B8273" s="0" t="s">
        <v>113</v>
      </c>
      <c r="C8273" s="0" t="s">
        <v>108</v>
      </c>
      <c r="D8273" s="116" t="n">
        <v>45870</v>
      </c>
      <c r="E8273" s="0" t="n">
        <v>0.07</v>
      </c>
      <c r="F8273" s="0" t="n">
        <v>3133103</v>
      </c>
      <c r="G8273" s="151" t="s">
        <v>111</v>
      </c>
      <c r="H8273" s="151" t="s">
        <v>111</v>
      </c>
      <c r="I8273" s="152" t="s">
        <v>112</v>
      </c>
    </row>
    <row r="8274" customFormat="false" ht="12.75" hidden="false" customHeight="false" outlineLevel="0" collapsed="false">
      <c r="A8274" s="0" t="s">
        <v>61</v>
      </c>
      <c r="B8274" s="0" t="s">
        <v>110</v>
      </c>
      <c r="C8274" s="0" t="s">
        <v>108</v>
      </c>
      <c r="D8274" s="116" t="n">
        <v>45870</v>
      </c>
      <c r="E8274" s="0" t="n">
        <v>0.4</v>
      </c>
      <c r="F8274" s="0" t="n">
        <v>3133104</v>
      </c>
      <c r="G8274" s="151" t="s">
        <v>111</v>
      </c>
      <c r="H8274" s="151" t="s">
        <v>111</v>
      </c>
      <c r="I8274" s="152" t="s">
        <v>112</v>
      </c>
    </row>
    <row r="8275" customFormat="false" ht="12.75" hidden="false" customHeight="false" outlineLevel="0" collapsed="false">
      <c r="A8275" s="0" t="s">
        <v>61</v>
      </c>
      <c r="B8275" s="0" t="s">
        <v>113</v>
      </c>
      <c r="C8275" s="0" t="s">
        <v>108</v>
      </c>
      <c r="D8275" s="116" t="n">
        <v>45870</v>
      </c>
      <c r="E8275" s="0" t="n">
        <v>0.02</v>
      </c>
      <c r="F8275" s="0" t="n">
        <v>3133105</v>
      </c>
      <c r="G8275" s="151" t="s">
        <v>111</v>
      </c>
      <c r="H8275" s="151" t="s">
        <v>111</v>
      </c>
      <c r="I8275" s="152" t="s">
        <v>112</v>
      </c>
    </row>
    <row r="8276" customFormat="false" ht="12.75" hidden="false" customHeight="false" outlineLevel="0" collapsed="false">
      <c r="A8276" s="0" t="s">
        <v>62</v>
      </c>
      <c r="B8276" s="0" t="s">
        <v>110</v>
      </c>
      <c r="C8276" s="0" t="s">
        <v>108</v>
      </c>
      <c r="D8276" s="116" t="n">
        <v>45870</v>
      </c>
      <c r="E8276" s="0" t="n">
        <v>0.4</v>
      </c>
      <c r="F8276" s="0" t="n">
        <v>3133106</v>
      </c>
      <c r="G8276" s="151" t="s">
        <v>111</v>
      </c>
      <c r="H8276" s="151" t="s">
        <v>111</v>
      </c>
      <c r="I8276" s="152" t="s">
        <v>112</v>
      </c>
    </row>
    <row r="8277" customFormat="false" ht="12.75" hidden="false" customHeight="false" outlineLevel="0" collapsed="false">
      <c r="A8277" s="0" t="s">
        <v>62</v>
      </c>
      <c r="B8277" s="0" t="s">
        <v>113</v>
      </c>
      <c r="C8277" s="0" t="s">
        <v>108</v>
      </c>
      <c r="D8277" s="116" t="n">
        <v>45870</v>
      </c>
      <c r="E8277" s="0" t="n">
        <v>0.07</v>
      </c>
      <c r="F8277" s="0" t="n">
        <v>3133107</v>
      </c>
      <c r="G8277" s="151" t="s">
        <v>111</v>
      </c>
      <c r="H8277" s="151" t="s">
        <v>111</v>
      </c>
      <c r="I8277" s="152" t="s">
        <v>112</v>
      </c>
    </row>
    <row r="8278" customFormat="false" ht="12.75" hidden="false" customHeight="false" outlineLevel="0" collapsed="false">
      <c r="A8278" s="0" t="s">
        <v>49</v>
      </c>
      <c r="B8278" s="0" t="s">
        <v>110</v>
      </c>
      <c r="C8278" s="0" t="s">
        <v>108</v>
      </c>
      <c r="D8278" s="116" t="n">
        <v>45870</v>
      </c>
      <c r="E8278" s="0" t="n">
        <v>0.35</v>
      </c>
      <c r="F8278" s="0" t="n">
        <v>3133108</v>
      </c>
      <c r="G8278" s="151" t="s">
        <v>111</v>
      </c>
      <c r="H8278" s="151" t="s">
        <v>111</v>
      </c>
      <c r="I8278" s="152" t="s">
        <v>112</v>
      </c>
    </row>
    <row r="8279" customFormat="false" ht="12.75" hidden="false" customHeight="false" outlineLevel="0" collapsed="false">
      <c r="A8279" s="0" t="s">
        <v>49</v>
      </c>
      <c r="B8279" s="0" t="s">
        <v>113</v>
      </c>
      <c r="C8279" s="0" t="s">
        <v>108</v>
      </c>
      <c r="D8279" s="116" t="n">
        <v>45870</v>
      </c>
      <c r="E8279" s="0" t="n">
        <v>-0.005</v>
      </c>
      <c r="F8279" s="0" t="n">
        <v>3133109</v>
      </c>
      <c r="G8279" s="151" t="s">
        <v>111</v>
      </c>
      <c r="H8279" s="151" t="s">
        <v>111</v>
      </c>
      <c r="I8279" s="152" t="s">
        <v>112</v>
      </c>
    </row>
    <row r="8280" customFormat="false" ht="12.75" hidden="false" customHeight="false" outlineLevel="0" collapsed="false">
      <c r="A8280" s="0" t="s">
        <v>50</v>
      </c>
      <c r="B8280" s="0" t="s">
        <v>110</v>
      </c>
      <c r="C8280" s="0" t="s">
        <v>108</v>
      </c>
      <c r="D8280" s="116" t="n">
        <v>45870</v>
      </c>
      <c r="E8280" s="0" t="n">
        <v>0.41</v>
      </c>
      <c r="F8280" s="0" t="n">
        <v>3133110</v>
      </c>
      <c r="G8280" s="151" t="s">
        <v>111</v>
      </c>
      <c r="H8280" s="151" t="s">
        <v>111</v>
      </c>
      <c r="I8280" s="152" t="s">
        <v>112</v>
      </c>
    </row>
    <row r="8281" customFormat="false" ht="12.75" hidden="false" customHeight="false" outlineLevel="0" collapsed="false">
      <c r="A8281" s="0" t="s">
        <v>50</v>
      </c>
      <c r="B8281" s="0" t="s">
        <v>113</v>
      </c>
      <c r="C8281" s="0" t="s">
        <v>108</v>
      </c>
      <c r="D8281" s="116" t="n">
        <v>45870</v>
      </c>
      <c r="E8281" s="0" t="n">
        <v>-0.02</v>
      </c>
      <c r="F8281" s="0" t="n">
        <v>3133111</v>
      </c>
      <c r="G8281" s="151" t="s">
        <v>111</v>
      </c>
      <c r="H8281" s="151" t="s">
        <v>111</v>
      </c>
      <c r="I8281" s="152" t="s">
        <v>112</v>
      </c>
    </row>
    <row r="8282" customFormat="false" ht="12.75" hidden="false" customHeight="false" outlineLevel="0" collapsed="false">
      <c r="A8282" s="0" t="s">
        <v>51</v>
      </c>
      <c r="B8282" s="0" t="s">
        <v>110</v>
      </c>
      <c r="C8282" s="0" t="s">
        <v>108</v>
      </c>
      <c r="D8282" s="116" t="n">
        <v>45870</v>
      </c>
      <c r="E8282" s="0" t="n">
        <v>0.41</v>
      </c>
      <c r="F8282" s="0" t="n">
        <v>3133112</v>
      </c>
      <c r="G8282" s="151" t="s">
        <v>111</v>
      </c>
      <c r="H8282" s="151" t="s">
        <v>111</v>
      </c>
      <c r="I8282" s="152" t="s">
        <v>112</v>
      </c>
    </row>
    <row r="8283" customFormat="false" ht="12.75" hidden="false" customHeight="false" outlineLevel="0" collapsed="false">
      <c r="A8283" s="0" t="s">
        <v>51</v>
      </c>
      <c r="B8283" s="0" t="s">
        <v>113</v>
      </c>
      <c r="C8283" s="0" t="s">
        <v>108</v>
      </c>
      <c r="D8283" s="116" t="n">
        <v>45870</v>
      </c>
      <c r="E8283" s="0" t="n">
        <v>0.01</v>
      </c>
      <c r="F8283" s="0" t="n">
        <v>3133113</v>
      </c>
      <c r="G8283" s="151" t="s">
        <v>111</v>
      </c>
      <c r="H8283" s="151" t="s">
        <v>111</v>
      </c>
      <c r="I8283" s="152" t="s">
        <v>112</v>
      </c>
    </row>
    <row r="8284" customFormat="false" ht="12.75" hidden="false" customHeight="false" outlineLevel="0" collapsed="false">
      <c r="A8284" s="0" t="s">
        <v>52</v>
      </c>
      <c r="B8284" s="0" t="s">
        <v>110</v>
      </c>
      <c r="C8284" s="0" t="s">
        <v>108</v>
      </c>
      <c r="D8284" s="116" t="n">
        <v>45870</v>
      </c>
      <c r="E8284" s="0" t="n">
        <v>0.41</v>
      </c>
      <c r="F8284" s="0" t="n">
        <v>3133114</v>
      </c>
      <c r="G8284" s="151" t="s">
        <v>111</v>
      </c>
      <c r="H8284" s="151" t="s">
        <v>111</v>
      </c>
      <c r="I8284" s="152" t="s">
        <v>112</v>
      </c>
    </row>
    <row r="8285" customFormat="false" ht="12.75" hidden="false" customHeight="false" outlineLevel="0" collapsed="false">
      <c r="A8285" s="0" t="s">
        <v>52</v>
      </c>
      <c r="B8285" s="0" t="s">
        <v>113</v>
      </c>
      <c r="C8285" s="0" t="s">
        <v>108</v>
      </c>
      <c r="D8285" s="116" t="n">
        <v>45870</v>
      </c>
      <c r="E8285" s="0" t="n">
        <v>-0.02</v>
      </c>
      <c r="F8285" s="0" t="n">
        <v>3133115</v>
      </c>
      <c r="G8285" s="151" t="s">
        <v>111</v>
      </c>
      <c r="H8285" s="151" t="s">
        <v>111</v>
      </c>
      <c r="I8285" s="152" t="s">
        <v>112</v>
      </c>
    </row>
    <row r="8286" customFormat="false" ht="12.75" hidden="false" customHeight="false" outlineLevel="0" collapsed="false">
      <c r="A8286" s="0" t="s">
        <v>17</v>
      </c>
      <c r="B8286" s="0" t="s">
        <v>110</v>
      </c>
      <c r="C8286" s="0" t="s">
        <v>108</v>
      </c>
      <c r="D8286" s="116" t="n">
        <v>45870</v>
      </c>
      <c r="E8286" s="0" t="n">
        <v>0</v>
      </c>
      <c r="F8286" s="0" t="n">
        <v>3133116</v>
      </c>
      <c r="G8286" s="151" t="s">
        <v>111</v>
      </c>
      <c r="H8286" s="151" t="s">
        <v>111</v>
      </c>
      <c r="I8286" s="152" t="s">
        <v>112</v>
      </c>
    </row>
    <row r="8287" customFormat="false" ht="12.75" hidden="false" customHeight="false" outlineLevel="0" collapsed="false">
      <c r="A8287" s="0" t="s">
        <v>17</v>
      </c>
      <c r="B8287" s="0" t="s">
        <v>113</v>
      </c>
      <c r="C8287" s="0" t="s">
        <v>108</v>
      </c>
      <c r="D8287" s="116" t="n">
        <v>45870</v>
      </c>
      <c r="E8287" s="0" t="n">
        <v>0</v>
      </c>
      <c r="F8287" s="0" t="n">
        <v>3133117</v>
      </c>
      <c r="G8287" s="151" t="s">
        <v>111</v>
      </c>
      <c r="H8287" s="151" t="s">
        <v>111</v>
      </c>
      <c r="I8287" s="152" t="s">
        <v>112</v>
      </c>
    </row>
    <row r="8288" customFormat="false" ht="12.75" hidden="false" customHeight="false" outlineLevel="0" collapsed="false">
      <c r="A8288" s="0" t="s">
        <v>18</v>
      </c>
      <c r="B8288" s="0" t="s">
        <v>110</v>
      </c>
      <c r="C8288" s="0" t="s">
        <v>108</v>
      </c>
      <c r="D8288" s="116" t="n">
        <v>45870</v>
      </c>
      <c r="E8288" s="0" t="n">
        <v>0</v>
      </c>
      <c r="F8288" s="0" t="n">
        <v>3133118</v>
      </c>
      <c r="G8288" s="151" t="s">
        <v>111</v>
      </c>
      <c r="H8288" s="151" t="s">
        <v>111</v>
      </c>
      <c r="I8288" s="152" t="s">
        <v>112</v>
      </c>
    </row>
    <row r="8289" customFormat="false" ht="12.75" hidden="false" customHeight="false" outlineLevel="0" collapsed="false">
      <c r="A8289" s="0" t="s">
        <v>18</v>
      </c>
      <c r="B8289" s="0" t="s">
        <v>113</v>
      </c>
      <c r="C8289" s="0" t="s">
        <v>108</v>
      </c>
      <c r="D8289" s="116" t="n">
        <v>45870</v>
      </c>
      <c r="E8289" s="0" t="n">
        <v>0</v>
      </c>
      <c r="F8289" s="0" t="n">
        <v>3133119</v>
      </c>
      <c r="G8289" s="151" t="s">
        <v>111</v>
      </c>
      <c r="H8289" s="151" t="s">
        <v>111</v>
      </c>
      <c r="I8289" s="152" t="s">
        <v>112</v>
      </c>
    </row>
    <row r="8290" customFormat="false" ht="12.75" hidden="false" customHeight="false" outlineLevel="0" collapsed="false">
      <c r="A8290" s="0" t="s">
        <v>19</v>
      </c>
      <c r="B8290" s="0" t="s">
        <v>110</v>
      </c>
      <c r="C8290" s="0" t="s">
        <v>108</v>
      </c>
      <c r="D8290" s="116" t="n">
        <v>45870</v>
      </c>
      <c r="E8290" s="0" t="n">
        <v>0</v>
      </c>
      <c r="F8290" s="0" t="n">
        <v>3133120</v>
      </c>
      <c r="G8290" s="151" t="s">
        <v>111</v>
      </c>
      <c r="H8290" s="151" t="s">
        <v>111</v>
      </c>
      <c r="I8290" s="152" t="s">
        <v>112</v>
      </c>
    </row>
    <row r="8291" customFormat="false" ht="12.75" hidden="false" customHeight="false" outlineLevel="0" collapsed="false">
      <c r="A8291" s="0" t="s">
        <v>19</v>
      </c>
      <c r="B8291" s="0" t="s">
        <v>113</v>
      </c>
      <c r="C8291" s="0" t="s">
        <v>108</v>
      </c>
      <c r="D8291" s="116" t="n">
        <v>45870</v>
      </c>
      <c r="E8291" s="0" t="n">
        <v>0</v>
      </c>
      <c r="F8291" s="0" t="n">
        <v>3133121</v>
      </c>
      <c r="G8291" s="151" t="s">
        <v>111</v>
      </c>
      <c r="H8291" s="151" t="s">
        <v>111</v>
      </c>
      <c r="I8291" s="152" t="s">
        <v>112</v>
      </c>
    </row>
    <row r="8292" customFormat="false" ht="12.75" hidden="false" customHeight="false" outlineLevel="0" collapsed="false">
      <c r="A8292" s="0" t="s">
        <v>21</v>
      </c>
      <c r="B8292" s="0" t="s">
        <v>110</v>
      </c>
      <c r="C8292" s="0" t="s">
        <v>108</v>
      </c>
      <c r="D8292" s="116" t="n">
        <v>45870</v>
      </c>
      <c r="E8292" s="0" t="n">
        <v>0</v>
      </c>
      <c r="F8292" s="0" t="n">
        <v>3133122</v>
      </c>
      <c r="G8292" s="151" t="s">
        <v>111</v>
      </c>
      <c r="H8292" s="151" t="s">
        <v>111</v>
      </c>
      <c r="I8292" s="152" t="s">
        <v>112</v>
      </c>
    </row>
    <row r="8293" customFormat="false" ht="12.75" hidden="false" customHeight="false" outlineLevel="0" collapsed="false">
      <c r="A8293" s="0" t="s">
        <v>21</v>
      </c>
      <c r="B8293" s="0" t="s">
        <v>113</v>
      </c>
      <c r="C8293" s="0" t="s">
        <v>108</v>
      </c>
      <c r="D8293" s="116" t="n">
        <v>45870</v>
      </c>
      <c r="E8293" s="0" t="n">
        <v>0</v>
      </c>
      <c r="F8293" s="0" t="n">
        <v>3133123</v>
      </c>
      <c r="G8293" s="151" t="s">
        <v>111</v>
      </c>
      <c r="H8293" s="151" t="s">
        <v>111</v>
      </c>
      <c r="I8293" s="152" t="s">
        <v>112</v>
      </c>
    </row>
    <row r="8294" customFormat="false" ht="12.75" hidden="false" customHeight="false" outlineLevel="0" collapsed="false">
      <c r="A8294" s="0" t="s">
        <v>73</v>
      </c>
      <c r="B8294" s="0" t="s">
        <v>80</v>
      </c>
      <c r="C8294" s="0" t="s">
        <v>108</v>
      </c>
      <c r="D8294" s="116" t="n">
        <v>45870</v>
      </c>
      <c r="E8294" s="0" t="n">
        <v>-0.005</v>
      </c>
      <c r="F8294" s="0" t="n">
        <v>3133124</v>
      </c>
      <c r="G8294" s="151" t="s">
        <v>111</v>
      </c>
      <c r="H8294" s="151" t="s">
        <v>111</v>
      </c>
      <c r="I8294" s="152" t="s">
        <v>112</v>
      </c>
    </row>
    <row r="8295" customFormat="false" ht="12.75" hidden="false" customHeight="false" outlineLevel="0" collapsed="false">
      <c r="A8295" s="0" t="s">
        <v>74</v>
      </c>
      <c r="B8295" s="0" t="s">
        <v>80</v>
      </c>
      <c r="C8295" s="0" t="s">
        <v>108</v>
      </c>
      <c r="D8295" s="116" t="n">
        <v>45870</v>
      </c>
      <c r="E8295" s="0" t="n">
        <v>0.01</v>
      </c>
      <c r="F8295" s="0" t="n">
        <v>3133125</v>
      </c>
      <c r="G8295" s="151" t="s">
        <v>111</v>
      </c>
      <c r="H8295" s="151" t="s">
        <v>111</v>
      </c>
      <c r="I8295" s="152" t="s">
        <v>112</v>
      </c>
    </row>
    <row r="8296" customFormat="false" ht="12.75" hidden="false" customHeight="false" outlineLevel="0" collapsed="false">
      <c r="A8296" s="0" t="s">
        <v>75</v>
      </c>
      <c r="B8296" s="0" t="s">
        <v>80</v>
      </c>
      <c r="C8296" s="0" t="s">
        <v>108</v>
      </c>
      <c r="D8296" s="116" t="n">
        <v>45870</v>
      </c>
      <c r="E8296" s="0" t="n">
        <v>-0.02</v>
      </c>
      <c r="F8296" s="0" t="n">
        <v>3133126</v>
      </c>
      <c r="G8296" s="151" t="s">
        <v>111</v>
      </c>
      <c r="H8296" s="151" t="s">
        <v>111</v>
      </c>
      <c r="I8296" s="152" t="s">
        <v>112</v>
      </c>
    </row>
    <row r="8297" customFormat="false" ht="12.75" hidden="false" customHeight="false" outlineLevel="0" collapsed="false">
      <c r="A8297" s="0" t="s">
        <v>76</v>
      </c>
      <c r="B8297" s="0" t="s">
        <v>80</v>
      </c>
      <c r="C8297" s="0" t="s">
        <v>108</v>
      </c>
      <c r="D8297" s="116" t="n">
        <v>45870</v>
      </c>
      <c r="E8297" s="0" t="n">
        <v>0.01</v>
      </c>
      <c r="F8297" s="0" t="n">
        <v>3133127</v>
      </c>
      <c r="G8297" s="151" t="s">
        <v>111</v>
      </c>
      <c r="H8297" s="151" t="s">
        <v>111</v>
      </c>
      <c r="I8297" s="152" t="s">
        <v>112</v>
      </c>
    </row>
    <row r="8298" customFormat="false" ht="12.75" hidden="false" customHeight="false" outlineLevel="0" collapsed="false">
      <c r="A8298" s="0" t="s">
        <v>72</v>
      </c>
      <c r="B8298" s="0" t="s">
        <v>80</v>
      </c>
      <c r="C8298" s="0" t="s">
        <v>108</v>
      </c>
      <c r="D8298" s="116" t="n">
        <v>45870</v>
      </c>
      <c r="E8298" s="158" t="n">
        <v>45901</v>
      </c>
      <c r="F8298" s="0" t="n">
        <v>2756530</v>
      </c>
      <c r="G8298" s="151" t="s">
        <v>111</v>
      </c>
      <c r="H8298" s="151" t="s">
        <v>111</v>
      </c>
      <c r="I8298" s="152" t="s">
        <v>109</v>
      </c>
    </row>
    <row r="8299" customFormat="false" ht="12.75" hidden="false" customHeight="false" outlineLevel="0" collapsed="false">
      <c r="A8299" s="0" t="s">
        <v>59</v>
      </c>
      <c r="B8299" s="0" t="s">
        <v>110</v>
      </c>
      <c r="C8299" s="0" t="s">
        <v>108</v>
      </c>
      <c r="D8299" s="116" t="n">
        <v>45901</v>
      </c>
      <c r="E8299" s="0" t="n">
        <v>0.3975</v>
      </c>
      <c r="F8299" s="0" t="n">
        <v>3133100</v>
      </c>
      <c r="G8299" s="151" t="s">
        <v>111</v>
      </c>
      <c r="H8299" s="151" t="s">
        <v>111</v>
      </c>
      <c r="I8299" s="152" t="s">
        <v>112</v>
      </c>
    </row>
    <row r="8300" customFormat="false" ht="12.75" hidden="false" customHeight="false" outlineLevel="0" collapsed="false">
      <c r="A8300" s="0" t="s">
        <v>59</v>
      </c>
      <c r="B8300" s="0" t="s">
        <v>113</v>
      </c>
      <c r="C8300" s="0" t="s">
        <v>108</v>
      </c>
      <c r="D8300" s="116" t="n">
        <v>45901</v>
      </c>
      <c r="E8300" s="0" t="n">
        <v>0.02</v>
      </c>
      <c r="F8300" s="0" t="n">
        <v>3133101</v>
      </c>
      <c r="G8300" s="151" t="s">
        <v>111</v>
      </c>
      <c r="H8300" s="151" t="s">
        <v>111</v>
      </c>
      <c r="I8300" s="152" t="s">
        <v>112</v>
      </c>
    </row>
    <row r="8301" customFormat="false" ht="12.75" hidden="false" customHeight="false" outlineLevel="0" collapsed="false">
      <c r="A8301" s="0" t="s">
        <v>60</v>
      </c>
      <c r="B8301" s="0" t="s">
        <v>110</v>
      </c>
      <c r="C8301" s="0" t="s">
        <v>108</v>
      </c>
      <c r="D8301" s="116" t="n">
        <v>45901</v>
      </c>
      <c r="E8301" s="0" t="n">
        <v>0.3975</v>
      </c>
      <c r="F8301" s="0" t="n">
        <v>3133102</v>
      </c>
      <c r="G8301" s="151" t="s">
        <v>111</v>
      </c>
      <c r="H8301" s="151" t="s">
        <v>111</v>
      </c>
      <c r="I8301" s="152" t="s">
        <v>112</v>
      </c>
    </row>
    <row r="8302" customFormat="false" ht="12.75" hidden="false" customHeight="false" outlineLevel="0" collapsed="false">
      <c r="A8302" s="0" t="s">
        <v>60</v>
      </c>
      <c r="B8302" s="0" t="s">
        <v>113</v>
      </c>
      <c r="C8302" s="0" t="s">
        <v>108</v>
      </c>
      <c r="D8302" s="116" t="n">
        <v>45901</v>
      </c>
      <c r="E8302" s="0" t="n">
        <v>0.05</v>
      </c>
      <c r="F8302" s="0" t="n">
        <v>3133103</v>
      </c>
      <c r="G8302" s="151" t="s">
        <v>111</v>
      </c>
      <c r="H8302" s="151" t="s">
        <v>111</v>
      </c>
      <c r="I8302" s="152" t="s">
        <v>112</v>
      </c>
    </row>
    <row r="8303" customFormat="false" ht="12.75" hidden="false" customHeight="false" outlineLevel="0" collapsed="false">
      <c r="A8303" s="0" t="s">
        <v>61</v>
      </c>
      <c r="B8303" s="0" t="s">
        <v>110</v>
      </c>
      <c r="C8303" s="0" t="s">
        <v>108</v>
      </c>
      <c r="D8303" s="116" t="n">
        <v>45901</v>
      </c>
      <c r="E8303" s="0" t="n">
        <v>0.3975</v>
      </c>
      <c r="F8303" s="0" t="n">
        <v>3133104</v>
      </c>
      <c r="G8303" s="151" t="s">
        <v>111</v>
      </c>
      <c r="H8303" s="151" t="s">
        <v>111</v>
      </c>
      <c r="I8303" s="152" t="s">
        <v>112</v>
      </c>
    </row>
    <row r="8304" customFormat="false" ht="12.75" hidden="false" customHeight="false" outlineLevel="0" collapsed="false">
      <c r="A8304" s="0" t="s">
        <v>61</v>
      </c>
      <c r="B8304" s="0" t="s">
        <v>113</v>
      </c>
      <c r="C8304" s="0" t="s">
        <v>108</v>
      </c>
      <c r="D8304" s="116" t="n">
        <v>45901</v>
      </c>
      <c r="E8304" s="0" t="n">
        <v>0.02</v>
      </c>
      <c r="F8304" s="0" t="n">
        <v>3133105</v>
      </c>
      <c r="G8304" s="151" t="s">
        <v>111</v>
      </c>
      <c r="H8304" s="151" t="s">
        <v>111</v>
      </c>
      <c r="I8304" s="152" t="s">
        <v>112</v>
      </c>
    </row>
    <row r="8305" customFormat="false" ht="12.75" hidden="false" customHeight="false" outlineLevel="0" collapsed="false">
      <c r="A8305" s="0" t="s">
        <v>62</v>
      </c>
      <c r="B8305" s="0" t="s">
        <v>110</v>
      </c>
      <c r="C8305" s="0" t="s">
        <v>108</v>
      </c>
      <c r="D8305" s="116" t="n">
        <v>45901</v>
      </c>
      <c r="E8305" s="0" t="n">
        <v>0.3975</v>
      </c>
      <c r="F8305" s="0" t="n">
        <v>3133106</v>
      </c>
      <c r="G8305" s="151" t="s">
        <v>111</v>
      </c>
      <c r="H8305" s="151" t="s">
        <v>111</v>
      </c>
      <c r="I8305" s="152" t="s">
        <v>112</v>
      </c>
    </row>
    <row r="8306" customFormat="false" ht="12.75" hidden="false" customHeight="false" outlineLevel="0" collapsed="false">
      <c r="A8306" s="0" t="s">
        <v>62</v>
      </c>
      <c r="B8306" s="0" t="s">
        <v>113</v>
      </c>
      <c r="C8306" s="0" t="s">
        <v>108</v>
      </c>
      <c r="D8306" s="116" t="n">
        <v>45901</v>
      </c>
      <c r="E8306" s="0" t="n">
        <v>0.05</v>
      </c>
      <c r="F8306" s="0" t="n">
        <v>3133107</v>
      </c>
      <c r="G8306" s="151" t="s">
        <v>111</v>
      </c>
      <c r="H8306" s="151" t="s">
        <v>111</v>
      </c>
      <c r="I8306" s="152" t="s">
        <v>112</v>
      </c>
    </row>
    <row r="8307" customFormat="false" ht="12.75" hidden="false" customHeight="false" outlineLevel="0" collapsed="false">
      <c r="A8307" s="0" t="s">
        <v>49</v>
      </c>
      <c r="B8307" s="0" t="s">
        <v>110</v>
      </c>
      <c r="C8307" s="0" t="s">
        <v>108</v>
      </c>
      <c r="D8307" s="116" t="n">
        <v>45901</v>
      </c>
      <c r="E8307" s="0" t="n">
        <v>0.315</v>
      </c>
      <c r="F8307" s="0" t="n">
        <v>3133108</v>
      </c>
      <c r="G8307" s="151" t="s">
        <v>111</v>
      </c>
      <c r="H8307" s="151" t="s">
        <v>111</v>
      </c>
      <c r="I8307" s="152" t="s">
        <v>112</v>
      </c>
    </row>
    <row r="8308" customFormat="false" ht="12.75" hidden="false" customHeight="false" outlineLevel="0" collapsed="false">
      <c r="A8308" s="0" t="s">
        <v>49</v>
      </c>
      <c r="B8308" s="0" t="s">
        <v>113</v>
      </c>
      <c r="C8308" s="0" t="s">
        <v>108</v>
      </c>
      <c r="D8308" s="116" t="n">
        <v>45901</v>
      </c>
      <c r="E8308" s="0" t="n">
        <v>-0.005</v>
      </c>
      <c r="F8308" s="0" t="n">
        <v>3133109</v>
      </c>
      <c r="G8308" s="151" t="s">
        <v>111</v>
      </c>
      <c r="H8308" s="151" t="s">
        <v>111</v>
      </c>
      <c r="I8308" s="152" t="s">
        <v>112</v>
      </c>
    </row>
    <row r="8309" customFormat="false" ht="12.75" hidden="false" customHeight="false" outlineLevel="0" collapsed="false">
      <c r="A8309" s="0" t="s">
        <v>50</v>
      </c>
      <c r="B8309" s="0" t="s">
        <v>110</v>
      </c>
      <c r="C8309" s="0" t="s">
        <v>108</v>
      </c>
      <c r="D8309" s="116" t="n">
        <v>45901</v>
      </c>
      <c r="E8309" s="0" t="n">
        <v>0.36</v>
      </c>
      <c r="F8309" s="0" t="n">
        <v>3133110</v>
      </c>
      <c r="G8309" s="151" t="s">
        <v>111</v>
      </c>
      <c r="H8309" s="151" t="s">
        <v>111</v>
      </c>
      <c r="I8309" s="152" t="s">
        <v>112</v>
      </c>
    </row>
    <row r="8310" customFormat="false" ht="12.75" hidden="false" customHeight="false" outlineLevel="0" collapsed="false">
      <c r="A8310" s="0" t="s">
        <v>50</v>
      </c>
      <c r="B8310" s="0" t="s">
        <v>113</v>
      </c>
      <c r="C8310" s="0" t="s">
        <v>108</v>
      </c>
      <c r="D8310" s="116" t="n">
        <v>45901</v>
      </c>
      <c r="E8310" s="0" t="n">
        <v>-0.04</v>
      </c>
      <c r="F8310" s="0" t="n">
        <v>3133111</v>
      </c>
      <c r="G8310" s="151" t="s">
        <v>111</v>
      </c>
      <c r="H8310" s="151" t="s">
        <v>111</v>
      </c>
      <c r="I8310" s="152" t="s">
        <v>112</v>
      </c>
    </row>
    <row r="8311" customFormat="false" ht="12.75" hidden="false" customHeight="false" outlineLevel="0" collapsed="false">
      <c r="A8311" s="0" t="s">
        <v>51</v>
      </c>
      <c r="B8311" s="0" t="s">
        <v>110</v>
      </c>
      <c r="C8311" s="0" t="s">
        <v>108</v>
      </c>
      <c r="D8311" s="116" t="n">
        <v>45901</v>
      </c>
      <c r="E8311" s="0" t="n">
        <v>0.36</v>
      </c>
      <c r="F8311" s="0" t="n">
        <v>3133112</v>
      </c>
      <c r="G8311" s="151" t="s">
        <v>111</v>
      </c>
      <c r="H8311" s="151" t="s">
        <v>111</v>
      </c>
      <c r="I8311" s="152" t="s">
        <v>112</v>
      </c>
    </row>
    <row r="8312" customFormat="false" ht="12.75" hidden="false" customHeight="false" outlineLevel="0" collapsed="false">
      <c r="A8312" s="0" t="s">
        <v>51</v>
      </c>
      <c r="B8312" s="0" t="s">
        <v>113</v>
      </c>
      <c r="C8312" s="0" t="s">
        <v>108</v>
      </c>
      <c r="D8312" s="116" t="n">
        <v>45901</v>
      </c>
      <c r="E8312" s="0" t="n">
        <v>0.01</v>
      </c>
      <c r="F8312" s="0" t="n">
        <v>3133113</v>
      </c>
      <c r="G8312" s="151" t="s">
        <v>111</v>
      </c>
      <c r="H8312" s="151" t="s">
        <v>111</v>
      </c>
      <c r="I8312" s="152" t="s">
        <v>112</v>
      </c>
    </row>
    <row r="8313" customFormat="false" ht="12.75" hidden="false" customHeight="false" outlineLevel="0" collapsed="false">
      <c r="A8313" s="0" t="s">
        <v>52</v>
      </c>
      <c r="B8313" s="0" t="s">
        <v>110</v>
      </c>
      <c r="C8313" s="0" t="s">
        <v>108</v>
      </c>
      <c r="D8313" s="116" t="n">
        <v>45901</v>
      </c>
      <c r="E8313" s="0" t="n">
        <v>0.36</v>
      </c>
      <c r="F8313" s="0" t="n">
        <v>3133114</v>
      </c>
      <c r="G8313" s="151" t="s">
        <v>111</v>
      </c>
      <c r="H8313" s="151" t="s">
        <v>111</v>
      </c>
      <c r="I8313" s="152" t="s">
        <v>112</v>
      </c>
    </row>
    <row r="8314" customFormat="false" ht="12.75" hidden="false" customHeight="false" outlineLevel="0" collapsed="false">
      <c r="A8314" s="0" t="s">
        <v>52</v>
      </c>
      <c r="B8314" s="0" t="s">
        <v>113</v>
      </c>
      <c r="C8314" s="0" t="s">
        <v>108</v>
      </c>
      <c r="D8314" s="116" t="n">
        <v>45901</v>
      </c>
      <c r="E8314" s="0" t="n">
        <v>-0.02</v>
      </c>
      <c r="F8314" s="0" t="n">
        <v>3133115</v>
      </c>
      <c r="G8314" s="151" t="s">
        <v>111</v>
      </c>
      <c r="H8314" s="151" t="s">
        <v>111</v>
      </c>
      <c r="I8314" s="152" t="s">
        <v>112</v>
      </c>
    </row>
    <row r="8315" customFormat="false" ht="12.75" hidden="false" customHeight="false" outlineLevel="0" collapsed="false">
      <c r="A8315" s="0" t="s">
        <v>17</v>
      </c>
      <c r="B8315" s="0" t="s">
        <v>110</v>
      </c>
      <c r="C8315" s="0" t="s">
        <v>108</v>
      </c>
      <c r="D8315" s="116" t="n">
        <v>45901</v>
      </c>
      <c r="E8315" s="0" t="n">
        <v>0</v>
      </c>
      <c r="F8315" s="0" t="n">
        <v>3133116</v>
      </c>
      <c r="G8315" s="151" t="s">
        <v>111</v>
      </c>
      <c r="H8315" s="151" t="s">
        <v>111</v>
      </c>
      <c r="I8315" s="152" t="s">
        <v>112</v>
      </c>
    </row>
    <row r="8316" customFormat="false" ht="12.75" hidden="false" customHeight="false" outlineLevel="0" collapsed="false">
      <c r="A8316" s="0" t="s">
        <v>17</v>
      </c>
      <c r="B8316" s="0" t="s">
        <v>113</v>
      </c>
      <c r="C8316" s="0" t="s">
        <v>108</v>
      </c>
      <c r="D8316" s="116" t="n">
        <v>45901</v>
      </c>
      <c r="E8316" s="0" t="n">
        <v>0</v>
      </c>
      <c r="F8316" s="0" t="n">
        <v>3133117</v>
      </c>
      <c r="G8316" s="151" t="s">
        <v>111</v>
      </c>
      <c r="H8316" s="151" t="s">
        <v>111</v>
      </c>
      <c r="I8316" s="152" t="s">
        <v>112</v>
      </c>
    </row>
    <row r="8317" customFormat="false" ht="12.75" hidden="false" customHeight="false" outlineLevel="0" collapsed="false">
      <c r="A8317" s="0" t="s">
        <v>18</v>
      </c>
      <c r="B8317" s="0" t="s">
        <v>110</v>
      </c>
      <c r="C8317" s="0" t="s">
        <v>108</v>
      </c>
      <c r="D8317" s="116" t="n">
        <v>45901</v>
      </c>
      <c r="E8317" s="0" t="n">
        <v>0</v>
      </c>
      <c r="F8317" s="0" t="n">
        <v>3133118</v>
      </c>
      <c r="G8317" s="151" t="s">
        <v>111</v>
      </c>
      <c r="H8317" s="151" t="s">
        <v>111</v>
      </c>
      <c r="I8317" s="152" t="s">
        <v>112</v>
      </c>
    </row>
    <row r="8318" customFormat="false" ht="12.75" hidden="false" customHeight="false" outlineLevel="0" collapsed="false">
      <c r="A8318" s="0" t="s">
        <v>18</v>
      </c>
      <c r="B8318" s="0" t="s">
        <v>113</v>
      </c>
      <c r="C8318" s="0" t="s">
        <v>108</v>
      </c>
      <c r="D8318" s="116" t="n">
        <v>45901</v>
      </c>
      <c r="E8318" s="0" t="n">
        <v>0</v>
      </c>
      <c r="F8318" s="0" t="n">
        <v>3133119</v>
      </c>
      <c r="G8318" s="151" t="s">
        <v>111</v>
      </c>
      <c r="H8318" s="151" t="s">
        <v>111</v>
      </c>
      <c r="I8318" s="152" t="s">
        <v>112</v>
      </c>
    </row>
    <row r="8319" customFormat="false" ht="12.75" hidden="false" customHeight="false" outlineLevel="0" collapsed="false">
      <c r="A8319" s="0" t="s">
        <v>19</v>
      </c>
      <c r="B8319" s="0" t="s">
        <v>110</v>
      </c>
      <c r="C8319" s="0" t="s">
        <v>108</v>
      </c>
      <c r="D8319" s="116" t="n">
        <v>45901</v>
      </c>
      <c r="E8319" s="0" t="n">
        <v>0</v>
      </c>
      <c r="F8319" s="0" t="n">
        <v>3133120</v>
      </c>
      <c r="G8319" s="151" t="s">
        <v>111</v>
      </c>
      <c r="H8319" s="151" t="s">
        <v>111</v>
      </c>
      <c r="I8319" s="152" t="s">
        <v>112</v>
      </c>
    </row>
    <row r="8320" customFormat="false" ht="12.75" hidden="false" customHeight="false" outlineLevel="0" collapsed="false">
      <c r="A8320" s="0" t="s">
        <v>19</v>
      </c>
      <c r="B8320" s="0" t="s">
        <v>113</v>
      </c>
      <c r="C8320" s="0" t="s">
        <v>108</v>
      </c>
      <c r="D8320" s="116" t="n">
        <v>45901</v>
      </c>
      <c r="E8320" s="0" t="n">
        <v>0</v>
      </c>
      <c r="F8320" s="0" t="n">
        <v>3133121</v>
      </c>
      <c r="G8320" s="151" t="s">
        <v>111</v>
      </c>
      <c r="H8320" s="151" t="s">
        <v>111</v>
      </c>
      <c r="I8320" s="152" t="s">
        <v>112</v>
      </c>
    </row>
    <row r="8321" customFormat="false" ht="12.75" hidden="false" customHeight="false" outlineLevel="0" collapsed="false">
      <c r="A8321" s="0" t="s">
        <v>21</v>
      </c>
      <c r="B8321" s="0" t="s">
        <v>110</v>
      </c>
      <c r="C8321" s="0" t="s">
        <v>108</v>
      </c>
      <c r="D8321" s="116" t="n">
        <v>45901</v>
      </c>
      <c r="E8321" s="0" t="n">
        <v>0</v>
      </c>
      <c r="F8321" s="0" t="n">
        <v>3133122</v>
      </c>
      <c r="G8321" s="151" t="s">
        <v>111</v>
      </c>
      <c r="H8321" s="151" t="s">
        <v>111</v>
      </c>
      <c r="I8321" s="152" t="s">
        <v>112</v>
      </c>
    </row>
    <row r="8322" customFormat="false" ht="12.75" hidden="false" customHeight="false" outlineLevel="0" collapsed="false">
      <c r="A8322" s="0" t="s">
        <v>21</v>
      </c>
      <c r="B8322" s="0" t="s">
        <v>113</v>
      </c>
      <c r="C8322" s="0" t="s">
        <v>108</v>
      </c>
      <c r="D8322" s="116" t="n">
        <v>45901</v>
      </c>
      <c r="E8322" s="0" t="n">
        <v>0</v>
      </c>
      <c r="F8322" s="0" t="n">
        <v>3133123</v>
      </c>
      <c r="G8322" s="151" t="s">
        <v>111</v>
      </c>
      <c r="H8322" s="151" t="s">
        <v>111</v>
      </c>
      <c r="I8322" s="152" t="s">
        <v>112</v>
      </c>
    </row>
    <row r="8323" customFormat="false" ht="12.75" hidden="false" customHeight="false" outlineLevel="0" collapsed="false">
      <c r="A8323" s="0" t="s">
        <v>73</v>
      </c>
      <c r="B8323" s="0" t="s">
        <v>80</v>
      </c>
      <c r="C8323" s="0" t="s">
        <v>108</v>
      </c>
      <c r="D8323" s="116" t="n">
        <v>45901</v>
      </c>
      <c r="E8323" s="0" t="n">
        <v>-0.005</v>
      </c>
      <c r="F8323" s="0" t="n">
        <v>3133124</v>
      </c>
      <c r="G8323" s="151" t="s">
        <v>111</v>
      </c>
      <c r="H8323" s="151" t="s">
        <v>111</v>
      </c>
      <c r="I8323" s="152" t="s">
        <v>112</v>
      </c>
    </row>
    <row r="8324" customFormat="false" ht="12.75" hidden="false" customHeight="false" outlineLevel="0" collapsed="false">
      <c r="A8324" s="0" t="s">
        <v>74</v>
      </c>
      <c r="B8324" s="0" t="s">
        <v>80</v>
      </c>
      <c r="C8324" s="0" t="s">
        <v>108</v>
      </c>
      <c r="D8324" s="116" t="n">
        <v>45901</v>
      </c>
      <c r="E8324" s="0" t="n">
        <v>0.01</v>
      </c>
      <c r="F8324" s="0" t="n">
        <v>3133125</v>
      </c>
      <c r="G8324" s="151" t="s">
        <v>111</v>
      </c>
      <c r="H8324" s="151" t="s">
        <v>111</v>
      </c>
      <c r="I8324" s="152" t="s">
        <v>112</v>
      </c>
    </row>
    <row r="8325" customFormat="false" ht="12.75" hidden="false" customHeight="false" outlineLevel="0" collapsed="false">
      <c r="A8325" s="0" t="s">
        <v>75</v>
      </c>
      <c r="B8325" s="0" t="s">
        <v>80</v>
      </c>
      <c r="C8325" s="0" t="s">
        <v>108</v>
      </c>
      <c r="D8325" s="116" t="n">
        <v>45901</v>
      </c>
      <c r="E8325" s="0" t="n">
        <v>-0.02</v>
      </c>
      <c r="F8325" s="0" t="n">
        <v>3133126</v>
      </c>
      <c r="G8325" s="151" t="s">
        <v>111</v>
      </c>
      <c r="H8325" s="151" t="s">
        <v>111</v>
      </c>
      <c r="I8325" s="152" t="s">
        <v>112</v>
      </c>
    </row>
    <row r="8326" customFormat="false" ht="12.75" hidden="false" customHeight="false" outlineLevel="0" collapsed="false">
      <c r="A8326" s="0" t="s">
        <v>76</v>
      </c>
      <c r="B8326" s="0" t="s">
        <v>80</v>
      </c>
      <c r="C8326" s="0" t="s">
        <v>108</v>
      </c>
      <c r="D8326" s="116" t="n">
        <v>45901</v>
      </c>
      <c r="E8326" s="0" t="n">
        <v>0.01</v>
      </c>
      <c r="F8326" s="0" t="n">
        <v>3133127</v>
      </c>
      <c r="G8326" s="151" t="s">
        <v>111</v>
      </c>
      <c r="H8326" s="151" t="s">
        <v>111</v>
      </c>
      <c r="I8326" s="152" t="s">
        <v>112</v>
      </c>
    </row>
    <row r="8327" customFormat="false" ht="12.75" hidden="false" customHeight="false" outlineLevel="0" collapsed="false">
      <c r="A8327" s="0" t="s">
        <v>72</v>
      </c>
      <c r="B8327" s="0" t="s">
        <v>80</v>
      </c>
      <c r="C8327" s="0" t="s">
        <v>108</v>
      </c>
      <c r="D8327" s="116" t="n">
        <v>45901</v>
      </c>
      <c r="E8327" s="158" t="n">
        <v>45931</v>
      </c>
      <c r="F8327" s="0" t="n">
        <v>2756508</v>
      </c>
      <c r="G8327" s="151" t="s">
        <v>111</v>
      </c>
      <c r="H8327" s="151" t="s">
        <v>111</v>
      </c>
      <c r="I8327" s="152" t="s">
        <v>109</v>
      </c>
    </row>
    <row r="8328" customFormat="false" ht="12.75" hidden="false" customHeight="false" outlineLevel="0" collapsed="false">
      <c r="A8328" s="0" t="s">
        <v>59</v>
      </c>
      <c r="B8328" s="0" t="s">
        <v>110</v>
      </c>
      <c r="C8328" s="0" t="s">
        <v>108</v>
      </c>
      <c r="D8328" s="116" t="n">
        <v>45931</v>
      </c>
      <c r="E8328" s="0" t="n">
        <v>0.4</v>
      </c>
      <c r="F8328" s="0" t="n">
        <v>3133100</v>
      </c>
      <c r="G8328" s="151" t="s">
        <v>111</v>
      </c>
      <c r="H8328" s="151" t="s">
        <v>111</v>
      </c>
      <c r="I8328" s="152" t="s">
        <v>112</v>
      </c>
    </row>
    <row r="8329" customFormat="false" ht="12.75" hidden="false" customHeight="false" outlineLevel="0" collapsed="false">
      <c r="A8329" s="0" t="s">
        <v>59</v>
      </c>
      <c r="B8329" s="0" t="s">
        <v>113</v>
      </c>
      <c r="C8329" s="0" t="s">
        <v>108</v>
      </c>
      <c r="D8329" s="116" t="n">
        <v>45931</v>
      </c>
      <c r="E8329" s="0" t="n">
        <v>0.02</v>
      </c>
      <c r="F8329" s="0" t="n">
        <v>3133101</v>
      </c>
      <c r="G8329" s="151" t="s">
        <v>111</v>
      </c>
      <c r="H8329" s="151" t="s">
        <v>111</v>
      </c>
      <c r="I8329" s="152" t="s">
        <v>112</v>
      </c>
    </row>
    <row r="8330" customFormat="false" ht="12.75" hidden="false" customHeight="false" outlineLevel="0" collapsed="false">
      <c r="A8330" s="0" t="s">
        <v>60</v>
      </c>
      <c r="B8330" s="0" t="s">
        <v>110</v>
      </c>
      <c r="C8330" s="0" t="s">
        <v>108</v>
      </c>
      <c r="D8330" s="116" t="n">
        <v>45931</v>
      </c>
      <c r="E8330" s="0" t="n">
        <v>0.4</v>
      </c>
      <c r="F8330" s="0" t="n">
        <v>3133102</v>
      </c>
      <c r="G8330" s="151" t="s">
        <v>111</v>
      </c>
      <c r="H8330" s="151" t="s">
        <v>111</v>
      </c>
      <c r="I8330" s="152" t="s">
        <v>112</v>
      </c>
    </row>
    <row r="8331" customFormat="false" ht="12.75" hidden="false" customHeight="false" outlineLevel="0" collapsed="false">
      <c r="A8331" s="0" t="s">
        <v>60</v>
      </c>
      <c r="B8331" s="0" t="s">
        <v>113</v>
      </c>
      <c r="C8331" s="0" t="s">
        <v>108</v>
      </c>
      <c r="D8331" s="116" t="n">
        <v>45931</v>
      </c>
      <c r="E8331" s="0" t="n">
        <v>0.05</v>
      </c>
      <c r="F8331" s="0" t="n">
        <v>3133103</v>
      </c>
      <c r="G8331" s="151" t="s">
        <v>111</v>
      </c>
      <c r="H8331" s="151" t="s">
        <v>111</v>
      </c>
      <c r="I8331" s="152" t="s">
        <v>112</v>
      </c>
    </row>
    <row r="8332" customFormat="false" ht="12.75" hidden="false" customHeight="false" outlineLevel="0" collapsed="false">
      <c r="A8332" s="0" t="s">
        <v>61</v>
      </c>
      <c r="B8332" s="0" t="s">
        <v>110</v>
      </c>
      <c r="C8332" s="0" t="s">
        <v>108</v>
      </c>
      <c r="D8332" s="116" t="n">
        <v>45931</v>
      </c>
      <c r="E8332" s="0" t="n">
        <v>0.4</v>
      </c>
      <c r="F8332" s="0" t="n">
        <v>3133104</v>
      </c>
      <c r="G8332" s="151" t="s">
        <v>111</v>
      </c>
      <c r="H8332" s="151" t="s">
        <v>111</v>
      </c>
      <c r="I8332" s="152" t="s">
        <v>112</v>
      </c>
    </row>
    <row r="8333" customFormat="false" ht="12.75" hidden="false" customHeight="false" outlineLevel="0" collapsed="false">
      <c r="A8333" s="0" t="s">
        <v>61</v>
      </c>
      <c r="B8333" s="0" t="s">
        <v>113</v>
      </c>
      <c r="C8333" s="0" t="s">
        <v>108</v>
      </c>
      <c r="D8333" s="116" t="n">
        <v>45931</v>
      </c>
      <c r="E8333" s="0" t="n">
        <v>0.02</v>
      </c>
      <c r="F8333" s="0" t="n">
        <v>3133105</v>
      </c>
      <c r="G8333" s="151" t="s">
        <v>111</v>
      </c>
      <c r="H8333" s="151" t="s">
        <v>111</v>
      </c>
      <c r="I8333" s="152" t="s">
        <v>112</v>
      </c>
    </row>
    <row r="8334" customFormat="false" ht="12.75" hidden="false" customHeight="false" outlineLevel="0" collapsed="false">
      <c r="A8334" s="0" t="s">
        <v>62</v>
      </c>
      <c r="B8334" s="0" t="s">
        <v>110</v>
      </c>
      <c r="C8334" s="0" t="s">
        <v>108</v>
      </c>
      <c r="D8334" s="116" t="n">
        <v>45931</v>
      </c>
      <c r="E8334" s="0" t="n">
        <v>0.4</v>
      </c>
      <c r="F8334" s="0" t="n">
        <v>3133106</v>
      </c>
      <c r="G8334" s="151" t="s">
        <v>111</v>
      </c>
      <c r="H8334" s="151" t="s">
        <v>111</v>
      </c>
      <c r="I8334" s="152" t="s">
        <v>112</v>
      </c>
    </row>
    <row r="8335" customFormat="false" ht="12.75" hidden="false" customHeight="false" outlineLevel="0" collapsed="false">
      <c r="A8335" s="0" t="s">
        <v>62</v>
      </c>
      <c r="B8335" s="0" t="s">
        <v>113</v>
      </c>
      <c r="C8335" s="0" t="s">
        <v>108</v>
      </c>
      <c r="D8335" s="116" t="n">
        <v>45931</v>
      </c>
      <c r="E8335" s="0" t="n">
        <v>0.05</v>
      </c>
      <c r="F8335" s="0" t="n">
        <v>3133107</v>
      </c>
      <c r="G8335" s="151" t="s">
        <v>111</v>
      </c>
      <c r="H8335" s="151" t="s">
        <v>111</v>
      </c>
      <c r="I8335" s="152" t="s">
        <v>112</v>
      </c>
    </row>
    <row r="8336" customFormat="false" ht="12.75" hidden="false" customHeight="false" outlineLevel="0" collapsed="false">
      <c r="A8336" s="0" t="s">
        <v>49</v>
      </c>
      <c r="B8336" s="0" t="s">
        <v>110</v>
      </c>
      <c r="C8336" s="0" t="s">
        <v>108</v>
      </c>
      <c r="D8336" s="116" t="n">
        <v>45931</v>
      </c>
      <c r="E8336" s="0" t="n">
        <v>0.36</v>
      </c>
      <c r="F8336" s="0" t="n">
        <v>3133108</v>
      </c>
      <c r="G8336" s="151" t="s">
        <v>111</v>
      </c>
      <c r="H8336" s="151" t="s">
        <v>111</v>
      </c>
      <c r="I8336" s="152" t="s">
        <v>112</v>
      </c>
    </row>
    <row r="8337" customFormat="false" ht="12.75" hidden="false" customHeight="false" outlineLevel="0" collapsed="false">
      <c r="A8337" s="0" t="s">
        <v>49</v>
      </c>
      <c r="B8337" s="0" t="s">
        <v>113</v>
      </c>
      <c r="C8337" s="0" t="s">
        <v>108</v>
      </c>
      <c r="D8337" s="116" t="n">
        <v>45931</v>
      </c>
      <c r="E8337" s="0" t="n">
        <v>-0.005</v>
      </c>
      <c r="F8337" s="0" t="n">
        <v>3133109</v>
      </c>
      <c r="G8337" s="151" t="s">
        <v>111</v>
      </c>
      <c r="H8337" s="151" t="s">
        <v>111</v>
      </c>
      <c r="I8337" s="152" t="s">
        <v>112</v>
      </c>
    </row>
    <row r="8338" customFormat="false" ht="12.75" hidden="false" customHeight="false" outlineLevel="0" collapsed="false">
      <c r="A8338" s="0" t="s">
        <v>50</v>
      </c>
      <c r="B8338" s="0" t="s">
        <v>110</v>
      </c>
      <c r="C8338" s="0" t="s">
        <v>108</v>
      </c>
      <c r="D8338" s="116" t="n">
        <v>45931</v>
      </c>
      <c r="E8338" s="0" t="n">
        <v>0.4</v>
      </c>
      <c r="F8338" s="0" t="n">
        <v>3133110</v>
      </c>
      <c r="G8338" s="151" t="s">
        <v>111</v>
      </c>
      <c r="H8338" s="151" t="s">
        <v>111</v>
      </c>
      <c r="I8338" s="152" t="s">
        <v>112</v>
      </c>
    </row>
    <row r="8339" customFormat="false" ht="12.75" hidden="false" customHeight="false" outlineLevel="0" collapsed="false">
      <c r="A8339" s="0" t="s">
        <v>50</v>
      </c>
      <c r="B8339" s="0" t="s">
        <v>113</v>
      </c>
      <c r="C8339" s="0" t="s">
        <v>108</v>
      </c>
      <c r="D8339" s="116" t="n">
        <v>45931</v>
      </c>
      <c r="E8339" s="0" t="n">
        <v>-0.085</v>
      </c>
      <c r="F8339" s="0" t="n">
        <v>3133111</v>
      </c>
      <c r="G8339" s="151" t="s">
        <v>111</v>
      </c>
      <c r="H8339" s="151" t="s">
        <v>111</v>
      </c>
      <c r="I8339" s="152" t="s">
        <v>112</v>
      </c>
    </row>
    <row r="8340" customFormat="false" ht="12.75" hidden="false" customHeight="false" outlineLevel="0" collapsed="false">
      <c r="A8340" s="0" t="s">
        <v>51</v>
      </c>
      <c r="B8340" s="0" t="s">
        <v>110</v>
      </c>
      <c r="C8340" s="0" t="s">
        <v>108</v>
      </c>
      <c r="D8340" s="116" t="n">
        <v>45931</v>
      </c>
      <c r="E8340" s="0" t="n">
        <v>0.4</v>
      </c>
      <c r="F8340" s="0" t="n">
        <v>3133112</v>
      </c>
      <c r="G8340" s="151" t="s">
        <v>111</v>
      </c>
      <c r="H8340" s="151" t="s">
        <v>111</v>
      </c>
      <c r="I8340" s="152" t="s">
        <v>112</v>
      </c>
    </row>
    <row r="8341" customFormat="false" ht="12.75" hidden="false" customHeight="false" outlineLevel="0" collapsed="false">
      <c r="A8341" s="0" t="s">
        <v>51</v>
      </c>
      <c r="B8341" s="0" t="s">
        <v>113</v>
      </c>
      <c r="C8341" s="0" t="s">
        <v>108</v>
      </c>
      <c r="D8341" s="116" t="n">
        <v>45931</v>
      </c>
      <c r="E8341" s="0" t="n">
        <v>0.01</v>
      </c>
      <c r="F8341" s="0" t="n">
        <v>3133113</v>
      </c>
      <c r="G8341" s="151" t="s">
        <v>111</v>
      </c>
      <c r="H8341" s="151" t="s">
        <v>111</v>
      </c>
      <c r="I8341" s="152" t="s">
        <v>112</v>
      </c>
    </row>
    <row r="8342" customFormat="false" ht="12.75" hidden="false" customHeight="false" outlineLevel="0" collapsed="false">
      <c r="A8342" s="0" t="s">
        <v>52</v>
      </c>
      <c r="B8342" s="0" t="s">
        <v>110</v>
      </c>
      <c r="C8342" s="0" t="s">
        <v>108</v>
      </c>
      <c r="D8342" s="116" t="n">
        <v>45931</v>
      </c>
      <c r="E8342" s="0" t="n">
        <v>0.4</v>
      </c>
      <c r="F8342" s="0" t="n">
        <v>3133114</v>
      </c>
      <c r="G8342" s="151" t="s">
        <v>111</v>
      </c>
      <c r="H8342" s="151" t="s">
        <v>111</v>
      </c>
      <c r="I8342" s="152" t="s">
        <v>112</v>
      </c>
    </row>
    <row r="8343" customFormat="false" ht="12.75" hidden="false" customHeight="false" outlineLevel="0" collapsed="false">
      <c r="A8343" s="0" t="s">
        <v>52</v>
      </c>
      <c r="B8343" s="0" t="s">
        <v>113</v>
      </c>
      <c r="C8343" s="0" t="s">
        <v>108</v>
      </c>
      <c r="D8343" s="116" t="n">
        <v>45931</v>
      </c>
      <c r="E8343" s="0" t="n">
        <v>-0.055</v>
      </c>
      <c r="F8343" s="0" t="n">
        <v>3133115</v>
      </c>
      <c r="G8343" s="151" t="s">
        <v>111</v>
      </c>
      <c r="H8343" s="151" t="s">
        <v>111</v>
      </c>
      <c r="I8343" s="152" t="s">
        <v>112</v>
      </c>
    </row>
    <row r="8344" customFormat="false" ht="12.75" hidden="false" customHeight="false" outlineLevel="0" collapsed="false">
      <c r="A8344" s="0" t="s">
        <v>17</v>
      </c>
      <c r="B8344" s="0" t="s">
        <v>110</v>
      </c>
      <c r="C8344" s="0" t="s">
        <v>108</v>
      </c>
      <c r="D8344" s="116" t="n">
        <v>45931</v>
      </c>
      <c r="E8344" s="0" t="n">
        <v>0</v>
      </c>
      <c r="F8344" s="0" t="n">
        <v>3133116</v>
      </c>
      <c r="G8344" s="151" t="s">
        <v>111</v>
      </c>
      <c r="H8344" s="151" t="s">
        <v>111</v>
      </c>
      <c r="I8344" s="152" t="s">
        <v>112</v>
      </c>
    </row>
    <row r="8345" customFormat="false" ht="12.75" hidden="false" customHeight="false" outlineLevel="0" collapsed="false">
      <c r="A8345" s="0" t="s">
        <v>17</v>
      </c>
      <c r="B8345" s="0" t="s">
        <v>113</v>
      </c>
      <c r="C8345" s="0" t="s">
        <v>108</v>
      </c>
      <c r="D8345" s="116" t="n">
        <v>45931</v>
      </c>
      <c r="E8345" s="0" t="n">
        <v>0</v>
      </c>
      <c r="F8345" s="0" t="n">
        <v>3133117</v>
      </c>
      <c r="G8345" s="151" t="s">
        <v>111</v>
      </c>
      <c r="H8345" s="151" t="s">
        <v>111</v>
      </c>
      <c r="I8345" s="152" t="s">
        <v>112</v>
      </c>
    </row>
    <row r="8346" customFormat="false" ht="12.75" hidden="false" customHeight="false" outlineLevel="0" collapsed="false">
      <c r="A8346" s="0" t="s">
        <v>18</v>
      </c>
      <c r="B8346" s="0" t="s">
        <v>110</v>
      </c>
      <c r="C8346" s="0" t="s">
        <v>108</v>
      </c>
      <c r="D8346" s="116" t="n">
        <v>45931</v>
      </c>
      <c r="E8346" s="0" t="n">
        <v>0</v>
      </c>
      <c r="F8346" s="0" t="n">
        <v>3133118</v>
      </c>
      <c r="G8346" s="151" t="s">
        <v>111</v>
      </c>
      <c r="H8346" s="151" t="s">
        <v>111</v>
      </c>
      <c r="I8346" s="152" t="s">
        <v>112</v>
      </c>
    </row>
    <row r="8347" customFormat="false" ht="12.75" hidden="false" customHeight="false" outlineLevel="0" collapsed="false">
      <c r="A8347" s="0" t="s">
        <v>18</v>
      </c>
      <c r="B8347" s="0" t="s">
        <v>113</v>
      </c>
      <c r="C8347" s="0" t="s">
        <v>108</v>
      </c>
      <c r="D8347" s="116" t="n">
        <v>45931</v>
      </c>
      <c r="E8347" s="0" t="n">
        <v>0</v>
      </c>
      <c r="F8347" s="0" t="n">
        <v>3133119</v>
      </c>
      <c r="G8347" s="151" t="s">
        <v>111</v>
      </c>
      <c r="H8347" s="151" t="s">
        <v>111</v>
      </c>
      <c r="I8347" s="152" t="s">
        <v>112</v>
      </c>
    </row>
    <row r="8348" customFormat="false" ht="12.75" hidden="false" customHeight="false" outlineLevel="0" collapsed="false">
      <c r="A8348" s="0" t="s">
        <v>19</v>
      </c>
      <c r="B8348" s="0" t="s">
        <v>110</v>
      </c>
      <c r="C8348" s="0" t="s">
        <v>108</v>
      </c>
      <c r="D8348" s="116" t="n">
        <v>45931</v>
      </c>
      <c r="E8348" s="0" t="n">
        <v>0</v>
      </c>
      <c r="F8348" s="0" t="n">
        <v>3133120</v>
      </c>
      <c r="G8348" s="151" t="s">
        <v>111</v>
      </c>
      <c r="H8348" s="151" t="s">
        <v>111</v>
      </c>
      <c r="I8348" s="152" t="s">
        <v>112</v>
      </c>
    </row>
    <row r="8349" customFormat="false" ht="12.75" hidden="false" customHeight="false" outlineLevel="0" collapsed="false">
      <c r="A8349" s="0" t="s">
        <v>19</v>
      </c>
      <c r="B8349" s="0" t="s">
        <v>113</v>
      </c>
      <c r="C8349" s="0" t="s">
        <v>108</v>
      </c>
      <c r="D8349" s="116" t="n">
        <v>45931</v>
      </c>
      <c r="E8349" s="0" t="n">
        <v>0</v>
      </c>
      <c r="F8349" s="0" t="n">
        <v>3133121</v>
      </c>
      <c r="G8349" s="151" t="s">
        <v>111</v>
      </c>
      <c r="H8349" s="151" t="s">
        <v>111</v>
      </c>
      <c r="I8349" s="152" t="s">
        <v>112</v>
      </c>
    </row>
    <row r="8350" customFormat="false" ht="12.75" hidden="false" customHeight="false" outlineLevel="0" collapsed="false">
      <c r="A8350" s="0" t="s">
        <v>21</v>
      </c>
      <c r="B8350" s="0" t="s">
        <v>110</v>
      </c>
      <c r="C8350" s="0" t="s">
        <v>108</v>
      </c>
      <c r="D8350" s="116" t="n">
        <v>45931</v>
      </c>
      <c r="E8350" s="0" t="n">
        <v>0</v>
      </c>
      <c r="F8350" s="0" t="n">
        <v>3133122</v>
      </c>
      <c r="G8350" s="151" t="s">
        <v>111</v>
      </c>
      <c r="H8350" s="151" t="s">
        <v>111</v>
      </c>
      <c r="I8350" s="152" t="s">
        <v>112</v>
      </c>
    </row>
    <row r="8351" customFormat="false" ht="12.75" hidden="false" customHeight="false" outlineLevel="0" collapsed="false">
      <c r="A8351" s="0" t="s">
        <v>21</v>
      </c>
      <c r="B8351" s="0" t="s">
        <v>113</v>
      </c>
      <c r="C8351" s="0" t="s">
        <v>108</v>
      </c>
      <c r="D8351" s="116" t="n">
        <v>45931</v>
      </c>
      <c r="E8351" s="0" t="n">
        <v>0</v>
      </c>
      <c r="F8351" s="0" t="n">
        <v>3133123</v>
      </c>
      <c r="G8351" s="151" t="s">
        <v>111</v>
      </c>
      <c r="H8351" s="151" t="s">
        <v>111</v>
      </c>
      <c r="I8351" s="152" t="s">
        <v>112</v>
      </c>
    </row>
    <row r="8352" customFormat="false" ht="12.75" hidden="false" customHeight="false" outlineLevel="0" collapsed="false">
      <c r="A8352" s="0" t="s">
        <v>73</v>
      </c>
      <c r="B8352" s="0" t="s">
        <v>80</v>
      </c>
      <c r="C8352" s="0" t="s">
        <v>108</v>
      </c>
      <c r="D8352" s="116" t="n">
        <v>45931</v>
      </c>
      <c r="E8352" s="0" t="n">
        <v>-0.005</v>
      </c>
      <c r="F8352" s="0" t="n">
        <v>3133124</v>
      </c>
      <c r="G8352" s="151" t="s">
        <v>111</v>
      </c>
      <c r="H8352" s="151" t="s">
        <v>111</v>
      </c>
      <c r="I8352" s="152" t="s">
        <v>112</v>
      </c>
    </row>
    <row r="8353" customFormat="false" ht="12.75" hidden="false" customHeight="false" outlineLevel="0" collapsed="false">
      <c r="A8353" s="0" t="s">
        <v>74</v>
      </c>
      <c r="B8353" s="0" t="s">
        <v>80</v>
      </c>
      <c r="C8353" s="0" t="s">
        <v>108</v>
      </c>
      <c r="D8353" s="116" t="n">
        <v>45931</v>
      </c>
      <c r="E8353" s="0" t="n">
        <v>0.01</v>
      </c>
      <c r="F8353" s="0" t="n">
        <v>3133125</v>
      </c>
      <c r="G8353" s="151" t="s">
        <v>111</v>
      </c>
      <c r="H8353" s="151" t="s">
        <v>111</v>
      </c>
      <c r="I8353" s="152" t="s">
        <v>112</v>
      </c>
    </row>
    <row r="8354" customFormat="false" ht="12.75" hidden="false" customHeight="false" outlineLevel="0" collapsed="false">
      <c r="A8354" s="0" t="s">
        <v>75</v>
      </c>
      <c r="B8354" s="0" t="s">
        <v>80</v>
      </c>
      <c r="C8354" s="0" t="s">
        <v>108</v>
      </c>
      <c r="D8354" s="116" t="n">
        <v>45931</v>
      </c>
      <c r="E8354" s="0" t="n">
        <v>-0.055</v>
      </c>
      <c r="F8354" s="0" t="n">
        <v>3133126</v>
      </c>
      <c r="G8354" s="151" t="s">
        <v>111</v>
      </c>
      <c r="H8354" s="151" t="s">
        <v>111</v>
      </c>
      <c r="I8354" s="152" t="s">
        <v>112</v>
      </c>
    </row>
    <row r="8355" customFormat="false" ht="12.75" hidden="false" customHeight="false" outlineLevel="0" collapsed="false">
      <c r="A8355" s="0" t="s">
        <v>76</v>
      </c>
      <c r="B8355" s="0" t="s">
        <v>80</v>
      </c>
      <c r="C8355" s="0" t="s">
        <v>108</v>
      </c>
      <c r="D8355" s="116" t="n">
        <v>45931</v>
      </c>
      <c r="E8355" s="0" t="n">
        <v>0.01</v>
      </c>
      <c r="F8355" s="0" t="n">
        <v>3133127</v>
      </c>
      <c r="G8355" s="151" t="s">
        <v>111</v>
      </c>
      <c r="H8355" s="151" t="s">
        <v>111</v>
      </c>
      <c r="I8355" s="152" t="s">
        <v>112</v>
      </c>
    </row>
    <row r="8356" customFormat="false" ht="12.75" hidden="false" customHeight="false" outlineLevel="0" collapsed="false">
      <c r="A8356" s="0" t="s">
        <v>72</v>
      </c>
      <c r="B8356" s="0" t="s">
        <v>80</v>
      </c>
      <c r="C8356" s="0" t="s">
        <v>108</v>
      </c>
      <c r="D8356" s="116" t="n">
        <v>45931</v>
      </c>
      <c r="E8356" s="158" t="n">
        <v>45962</v>
      </c>
      <c r="F8356" s="0" t="n">
        <v>2756537</v>
      </c>
      <c r="G8356" s="151" t="s">
        <v>111</v>
      </c>
      <c r="H8356" s="151" t="s">
        <v>111</v>
      </c>
      <c r="I8356" s="152" t="s">
        <v>109</v>
      </c>
    </row>
    <row r="8357" customFormat="false" ht="12.75" hidden="false" customHeight="false" outlineLevel="0" collapsed="false">
      <c r="A8357" s="0" t="s">
        <v>59</v>
      </c>
      <c r="B8357" s="0" t="s">
        <v>110</v>
      </c>
      <c r="C8357" s="0" t="s">
        <v>108</v>
      </c>
      <c r="D8357" s="116" t="n">
        <v>45962</v>
      </c>
      <c r="E8357" s="0" t="n">
        <v>0.555</v>
      </c>
      <c r="F8357" s="0" t="n">
        <v>3133100</v>
      </c>
      <c r="G8357" s="151" t="s">
        <v>111</v>
      </c>
      <c r="H8357" s="151" t="s">
        <v>111</v>
      </c>
      <c r="I8357" s="152" t="s">
        <v>112</v>
      </c>
    </row>
    <row r="8358" customFormat="false" ht="12.75" hidden="false" customHeight="false" outlineLevel="0" collapsed="false">
      <c r="A8358" s="0" t="s">
        <v>59</v>
      </c>
      <c r="B8358" s="0" t="s">
        <v>113</v>
      </c>
      <c r="C8358" s="0" t="s">
        <v>108</v>
      </c>
      <c r="D8358" s="116" t="n">
        <v>45962</v>
      </c>
      <c r="E8358" s="0" t="n">
        <v>0.05</v>
      </c>
      <c r="F8358" s="0" t="n">
        <v>3133101</v>
      </c>
      <c r="G8358" s="151" t="s">
        <v>111</v>
      </c>
      <c r="H8358" s="151" t="s">
        <v>111</v>
      </c>
      <c r="I8358" s="152" t="s">
        <v>112</v>
      </c>
    </row>
    <row r="8359" customFormat="false" ht="12.75" hidden="false" customHeight="false" outlineLevel="0" collapsed="false">
      <c r="A8359" s="0" t="s">
        <v>60</v>
      </c>
      <c r="B8359" s="0" t="s">
        <v>110</v>
      </c>
      <c r="C8359" s="0" t="s">
        <v>108</v>
      </c>
      <c r="D8359" s="116" t="n">
        <v>45962</v>
      </c>
      <c r="E8359" s="0" t="n">
        <v>0.555</v>
      </c>
      <c r="F8359" s="0" t="n">
        <v>3133102</v>
      </c>
      <c r="G8359" s="151" t="s">
        <v>111</v>
      </c>
      <c r="H8359" s="151" t="s">
        <v>111</v>
      </c>
      <c r="I8359" s="152" t="s">
        <v>112</v>
      </c>
    </row>
    <row r="8360" customFormat="false" ht="12.75" hidden="false" customHeight="false" outlineLevel="0" collapsed="false">
      <c r="A8360" s="0" t="s">
        <v>60</v>
      </c>
      <c r="B8360" s="0" t="s">
        <v>113</v>
      </c>
      <c r="C8360" s="0" t="s">
        <v>108</v>
      </c>
      <c r="D8360" s="116" t="n">
        <v>45962</v>
      </c>
      <c r="E8360" s="0" t="n">
        <v>0.14</v>
      </c>
      <c r="F8360" s="0" t="n">
        <v>3133103</v>
      </c>
      <c r="G8360" s="151" t="s">
        <v>111</v>
      </c>
      <c r="H8360" s="151" t="s">
        <v>111</v>
      </c>
      <c r="I8360" s="152" t="s">
        <v>112</v>
      </c>
    </row>
    <row r="8361" customFormat="false" ht="12.75" hidden="false" customHeight="false" outlineLevel="0" collapsed="false">
      <c r="A8361" s="0" t="s">
        <v>61</v>
      </c>
      <c r="B8361" s="0" t="s">
        <v>110</v>
      </c>
      <c r="C8361" s="0" t="s">
        <v>108</v>
      </c>
      <c r="D8361" s="116" t="n">
        <v>45962</v>
      </c>
      <c r="E8361" s="0" t="n">
        <v>0.555</v>
      </c>
      <c r="F8361" s="0" t="n">
        <v>3133104</v>
      </c>
      <c r="G8361" s="151" t="s">
        <v>111</v>
      </c>
      <c r="H8361" s="151" t="s">
        <v>111</v>
      </c>
      <c r="I8361" s="152" t="s">
        <v>112</v>
      </c>
    </row>
    <row r="8362" customFormat="false" ht="12.75" hidden="false" customHeight="false" outlineLevel="0" collapsed="false">
      <c r="A8362" s="0" t="s">
        <v>61</v>
      </c>
      <c r="B8362" s="0" t="s">
        <v>113</v>
      </c>
      <c r="C8362" s="0" t="s">
        <v>108</v>
      </c>
      <c r="D8362" s="116" t="n">
        <v>45962</v>
      </c>
      <c r="E8362" s="0" t="n">
        <v>0.05</v>
      </c>
      <c r="F8362" s="0" t="n">
        <v>3133105</v>
      </c>
      <c r="G8362" s="151" t="s">
        <v>111</v>
      </c>
      <c r="H8362" s="151" t="s">
        <v>111</v>
      </c>
      <c r="I8362" s="152" t="s">
        <v>112</v>
      </c>
    </row>
    <row r="8363" customFormat="false" ht="12.75" hidden="false" customHeight="false" outlineLevel="0" collapsed="false">
      <c r="A8363" s="0" t="s">
        <v>62</v>
      </c>
      <c r="B8363" s="0" t="s">
        <v>110</v>
      </c>
      <c r="C8363" s="0" t="s">
        <v>108</v>
      </c>
      <c r="D8363" s="116" t="n">
        <v>45962</v>
      </c>
      <c r="E8363" s="0" t="n">
        <v>0.555</v>
      </c>
      <c r="F8363" s="0" t="n">
        <v>3133106</v>
      </c>
      <c r="G8363" s="151" t="s">
        <v>111</v>
      </c>
      <c r="H8363" s="151" t="s">
        <v>111</v>
      </c>
      <c r="I8363" s="152" t="s">
        <v>112</v>
      </c>
    </row>
    <row r="8364" customFormat="false" ht="12.75" hidden="false" customHeight="false" outlineLevel="0" collapsed="false">
      <c r="A8364" s="0" t="s">
        <v>62</v>
      </c>
      <c r="B8364" s="0" t="s">
        <v>113</v>
      </c>
      <c r="C8364" s="0" t="s">
        <v>108</v>
      </c>
      <c r="D8364" s="116" t="n">
        <v>45962</v>
      </c>
      <c r="E8364" s="0" t="n">
        <v>0.14</v>
      </c>
      <c r="F8364" s="0" t="n">
        <v>3133107</v>
      </c>
      <c r="G8364" s="151" t="s">
        <v>111</v>
      </c>
      <c r="H8364" s="151" t="s">
        <v>111</v>
      </c>
      <c r="I8364" s="152" t="s">
        <v>112</v>
      </c>
    </row>
    <row r="8365" customFormat="false" ht="12.75" hidden="false" customHeight="false" outlineLevel="0" collapsed="false">
      <c r="A8365" s="0" t="s">
        <v>49</v>
      </c>
      <c r="B8365" s="0" t="s">
        <v>110</v>
      </c>
      <c r="C8365" s="0" t="s">
        <v>108</v>
      </c>
      <c r="D8365" s="116" t="n">
        <v>45962</v>
      </c>
      <c r="E8365" s="0" t="n">
        <v>0.46</v>
      </c>
      <c r="F8365" s="0" t="n">
        <v>3133108</v>
      </c>
      <c r="G8365" s="151" t="s">
        <v>111</v>
      </c>
      <c r="H8365" s="151" t="s">
        <v>111</v>
      </c>
      <c r="I8365" s="152" t="s">
        <v>112</v>
      </c>
    </row>
    <row r="8366" customFormat="false" ht="12.75" hidden="false" customHeight="false" outlineLevel="0" collapsed="false">
      <c r="A8366" s="0" t="s">
        <v>49</v>
      </c>
      <c r="B8366" s="0" t="s">
        <v>113</v>
      </c>
      <c r="C8366" s="0" t="s">
        <v>108</v>
      </c>
      <c r="D8366" s="116" t="n">
        <v>45962</v>
      </c>
      <c r="E8366" s="0" t="n">
        <v>0.05</v>
      </c>
      <c r="F8366" s="0" t="n">
        <v>3133109</v>
      </c>
      <c r="G8366" s="151" t="s">
        <v>111</v>
      </c>
      <c r="H8366" s="151" t="s">
        <v>111</v>
      </c>
      <c r="I8366" s="152" t="s">
        <v>112</v>
      </c>
    </row>
    <row r="8367" customFormat="false" ht="12.75" hidden="false" customHeight="false" outlineLevel="0" collapsed="false">
      <c r="A8367" s="0" t="s">
        <v>50</v>
      </c>
      <c r="B8367" s="0" t="s">
        <v>110</v>
      </c>
      <c r="C8367" s="0" t="s">
        <v>108</v>
      </c>
      <c r="D8367" s="116" t="n">
        <v>45962</v>
      </c>
      <c r="E8367" s="0" t="n">
        <v>0.7</v>
      </c>
      <c r="F8367" s="0" t="n">
        <v>3133110</v>
      </c>
      <c r="G8367" s="151" t="s">
        <v>111</v>
      </c>
      <c r="H8367" s="151" t="s">
        <v>111</v>
      </c>
      <c r="I8367" s="152" t="s">
        <v>112</v>
      </c>
    </row>
    <row r="8368" customFormat="false" ht="12.75" hidden="false" customHeight="false" outlineLevel="0" collapsed="false">
      <c r="A8368" s="0" t="s">
        <v>50</v>
      </c>
      <c r="B8368" s="0" t="s">
        <v>113</v>
      </c>
      <c r="C8368" s="0" t="s">
        <v>108</v>
      </c>
      <c r="D8368" s="116" t="n">
        <v>45962</v>
      </c>
      <c r="E8368" s="0" t="n">
        <v>-0.17</v>
      </c>
      <c r="F8368" s="0" t="n">
        <v>3133111</v>
      </c>
      <c r="G8368" s="151" t="s">
        <v>111</v>
      </c>
      <c r="H8368" s="151" t="s">
        <v>111</v>
      </c>
      <c r="I8368" s="152" t="s">
        <v>112</v>
      </c>
    </row>
    <row r="8369" customFormat="false" ht="12.75" hidden="false" customHeight="false" outlineLevel="0" collapsed="false">
      <c r="A8369" s="0" t="s">
        <v>51</v>
      </c>
      <c r="B8369" s="0" t="s">
        <v>110</v>
      </c>
      <c r="C8369" s="0" t="s">
        <v>108</v>
      </c>
      <c r="D8369" s="116" t="n">
        <v>45962</v>
      </c>
      <c r="E8369" s="0" t="n">
        <v>0.7</v>
      </c>
      <c r="F8369" s="0" t="n">
        <v>3133112</v>
      </c>
      <c r="G8369" s="151" t="s">
        <v>111</v>
      </c>
      <c r="H8369" s="151" t="s">
        <v>111</v>
      </c>
      <c r="I8369" s="152" t="s">
        <v>112</v>
      </c>
    </row>
    <row r="8370" customFormat="false" ht="12.75" hidden="false" customHeight="false" outlineLevel="0" collapsed="false">
      <c r="A8370" s="0" t="s">
        <v>51</v>
      </c>
      <c r="B8370" s="0" t="s">
        <v>113</v>
      </c>
      <c r="C8370" s="0" t="s">
        <v>108</v>
      </c>
      <c r="D8370" s="116" t="n">
        <v>45962</v>
      </c>
      <c r="E8370" s="0" t="n">
        <v>0.055</v>
      </c>
      <c r="F8370" s="0" t="n">
        <v>3133113</v>
      </c>
      <c r="G8370" s="151" t="s">
        <v>111</v>
      </c>
      <c r="H8370" s="151" t="s">
        <v>111</v>
      </c>
      <c r="I8370" s="152" t="s">
        <v>112</v>
      </c>
    </row>
    <row r="8371" customFormat="false" ht="12.75" hidden="false" customHeight="false" outlineLevel="0" collapsed="false">
      <c r="A8371" s="0" t="s">
        <v>52</v>
      </c>
      <c r="B8371" s="0" t="s">
        <v>110</v>
      </c>
      <c r="C8371" s="0" t="s">
        <v>108</v>
      </c>
      <c r="D8371" s="116" t="n">
        <v>45962</v>
      </c>
      <c r="E8371" s="0" t="n">
        <v>0.7</v>
      </c>
      <c r="F8371" s="0" t="n">
        <v>3133114</v>
      </c>
      <c r="G8371" s="151" t="s">
        <v>111</v>
      </c>
      <c r="H8371" s="151" t="s">
        <v>111</v>
      </c>
      <c r="I8371" s="152" t="s">
        <v>112</v>
      </c>
    </row>
    <row r="8372" customFormat="false" ht="12.75" hidden="false" customHeight="false" outlineLevel="0" collapsed="false">
      <c r="A8372" s="0" t="s">
        <v>52</v>
      </c>
      <c r="B8372" s="0" t="s">
        <v>113</v>
      </c>
      <c r="C8372" s="0" t="s">
        <v>108</v>
      </c>
      <c r="D8372" s="116" t="n">
        <v>45962</v>
      </c>
      <c r="E8372" s="0" t="n">
        <v>-0.05</v>
      </c>
      <c r="F8372" s="0" t="n">
        <v>3133115</v>
      </c>
      <c r="G8372" s="151" t="s">
        <v>111</v>
      </c>
      <c r="H8372" s="151" t="s">
        <v>111</v>
      </c>
      <c r="I8372" s="152" t="s">
        <v>112</v>
      </c>
    </row>
    <row r="8373" customFormat="false" ht="12.75" hidden="false" customHeight="false" outlineLevel="0" collapsed="false">
      <c r="A8373" s="0" t="s">
        <v>17</v>
      </c>
      <c r="B8373" s="0" t="s">
        <v>110</v>
      </c>
      <c r="C8373" s="0" t="s">
        <v>108</v>
      </c>
      <c r="D8373" s="116" t="n">
        <v>45962</v>
      </c>
      <c r="E8373" s="0" t="n">
        <v>0</v>
      </c>
      <c r="F8373" s="0" t="n">
        <v>3133116</v>
      </c>
      <c r="G8373" s="151" t="s">
        <v>111</v>
      </c>
      <c r="H8373" s="151" t="s">
        <v>111</v>
      </c>
      <c r="I8373" s="152" t="s">
        <v>112</v>
      </c>
    </row>
    <row r="8374" customFormat="false" ht="12.75" hidden="false" customHeight="false" outlineLevel="0" collapsed="false">
      <c r="A8374" s="0" t="s">
        <v>17</v>
      </c>
      <c r="B8374" s="0" t="s">
        <v>113</v>
      </c>
      <c r="C8374" s="0" t="s">
        <v>108</v>
      </c>
      <c r="D8374" s="116" t="n">
        <v>45962</v>
      </c>
      <c r="E8374" s="0" t="n">
        <v>0</v>
      </c>
      <c r="F8374" s="0" t="n">
        <v>3133117</v>
      </c>
      <c r="G8374" s="151" t="s">
        <v>111</v>
      </c>
      <c r="H8374" s="151" t="s">
        <v>111</v>
      </c>
      <c r="I8374" s="152" t="s">
        <v>112</v>
      </c>
    </row>
    <row r="8375" customFormat="false" ht="12.75" hidden="false" customHeight="false" outlineLevel="0" collapsed="false">
      <c r="A8375" s="0" t="s">
        <v>18</v>
      </c>
      <c r="B8375" s="0" t="s">
        <v>110</v>
      </c>
      <c r="C8375" s="0" t="s">
        <v>108</v>
      </c>
      <c r="D8375" s="116" t="n">
        <v>45962</v>
      </c>
      <c r="E8375" s="0" t="n">
        <v>0</v>
      </c>
      <c r="F8375" s="0" t="n">
        <v>3133118</v>
      </c>
      <c r="G8375" s="151" t="s">
        <v>111</v>
      </c>
      <c r="H8375" s="151" t="s">
        <v>111</v>
      </c>
      <c r="I8375" s="152" t="s">
        <v>112</v>
      </c>
    </row>
    <row r="8376" customFormat="false" ht="12.75" hidden="false" customHeight="false" outlineLevel="0" collapsed="false">
      <c r="A8376" s="0" t="s">
        <v>18</v>
      </c>
      <c r="B8376" s="0" t="s">
        <v>113</v>
      </c>
      <c r="C8376" s="0" t="s">
        <v>108</v>
      </c>
      <c r="D8376" s="116" t="n">
        <v>45962</v>
      </c>
      <c r="E8376" s="0" t="n">
        <v>0</v>
      </c>
      <c r="F8376" s="0" t="n">
        <v>3133119</v>
      </c>
      <c r="G8376" s="151" t="s">
        <v>111</v>
      </c>
      <c r="H8376" s="151" t="s">
        <v>111</v>
      </c>
      <c r="I8376" s="152" t="s">
        <v>112</v>
      </c>
    </row>
    <row r="8377" customFormat="false" ht="12.75" hidden="false" customHeight="false" outlineLevel="0" collapsed="false">
      <c r="A8377" s="0" t="s">
        <v>19</v>
      </c>
      <c r="B8377" s="0" t="s">
        <v>110</v>
      </c>
      <c r="C8377" s="0" t="s">
        <v>108</v>
      </c>
      <c r="D8377" s="116" t="n">
        <v>45962</v>
      </c>
      <c r="E8377" s="0" t="n">
        <v>0</v>
      </c>
      <c r="F8377" s="0" t="n">
        <v>3133120</v>
      </c>
      <c r="G8377" s="151" t="s">
        <v>111</v>
      </c>
      <c r="H8377" s="151" t="s">
        <v>111</v>
      </c>
      <c r="I8377" s="152" t="s">
        <v>112</v>
      </c>
    </row>
    <row r="8378" customFormat="false" ht="12.75" hidden="false" customHeight="false" outlineLevel="0" collapsed="false">
      <c r="A8378" s="0" t="s">
        <v>19</v>
      </c>
      <c r="B8378" s="0" t="s">
        <v>113</v>
      </c>
      <c r="C8378" s="0" t="s">
        <v>108</v>
      </c>
      <c r="D8378" s="116" t="n">
        <v>45962</v>
      </c>
      <c r="E8378" s="0" t="n">
        <v>0</v>
      </c>
      <c r="F8378" s="0" t="n">
        <v>3133121</v>
      </c>
      <c r="G8378" s="151" t="s">
        <v>111</v>
      </c>
      <c r="H8378" s="151" t="s">
        <v>111</v>
      </c>
      <c r="I8378" s="152" t="s">
        <v>112</v>
      </c>
    </row>
    <row r="8379" customFormat="false" ht="12.75" hidden="false" customHeight="false" outlineLevel="0" collapsed="false">
      <c r="A8379" s="0" t="s">
        <v>21</v>
      </c>
      <c r="B8379" s="0" t="s">
        <v>110</v>
      </c>
      <c r="C8379" s="0" t="s">
        <v>108</v>
      </c>
      <c r="D8379" s="116" t="n">
        <v>45962</v>
      </c>
      <c r="E8379" s="0" t="n">
        <v>0</v>
      </c>
      <c r="F8379" s="0" t="n">
        <v>3133122</v>
      </c>
      <c r="G8379" s="151" t="s">
        <v>111</v>
      </c>
      <c r="H8379" s="151" t="s">
        <v>111</v>
      </c>
      <c r="I8379" s="152" t="s">
        <v>112</v>
      </c>
    </row>
    <row r="8380" customFormat="false" ht="12.75" hidden="false" customHeight="false" outlineLevel="0" collapsed="false">
      <c r="A8380" s="0" t="s">
        <v>21</v>
      </c>
      <c r="B8380" s="0" t="s">
        <v>113</v>
      </c>
      <c r="C8380" s="0" t="s">
        <v>108</v>
      </c>
      <c r="D8380" s="116" t="n">
        <v>45962</v>
      </c>
      <c r="E8380" s="0" t="n">
        <v>0</v>
      </c>
      <c r="F8380" s="0" t="n">
        <v>3133123</v>
      </c>
      <c r="G8380" s="151" t="s">
        <v>111</v>
      </c>
      <c r="H8380" s="151" t="s">
        <v>111</v>
      </c>
      <c r="I8380" s="152" t="s">
        <v>112</v>
      </c>
    </row>
    <row r="8381" customFormat="false" ht="12.75" hidden="false" customHeight="false" outlineLevel="0" collapsed="false">
      <c r="A8381" s="0" t="s">
        <v>73</v>
      </c>
      <c r="B8381" s="0" t="s">
        <v>80</v>
      </c>
      <c r="C8381" s="0" t="s">
        <v>108</v>
      </c>
      <c r="D8381" s="116" t="n">
        <v>45962</v>
      </c>
      <c r="E8381" s="0" t="n">
        <v>0.05</v>
      </c>
      <c r="F8381" s="0" t="n">
        <v>3133124</v>
      </c>
      <c r="G8381" s="151" t="s">
        <v>111</v>
      </c>
      <c r="H8381" s="151" t="s">
        <v>111</v>
      </c>
      <c r="I8381" s="152" t="s">
        <v>112</v>
      </c>
    </row>
    <row r="8382" customFormat="false" ht="12.75" hidden="false" customHeight="false" outlineLevel="0" collapsed="false">
      <c r="A8382" s="0" t="s">
        <v>74</v>
      </c>
      <c r="B8382" s="0" t="s">
        <v>80</v>
      </c>
      <c r="C8382" s="0" t="s">
        <v>108</v>
      </c>
      <c r="D8382" s="116" t="n">
        <v>45962</v>
      </c>
      <c r="E8382" s="0" t="n">
        <v>0.055</v>
      </c>
      <c r="F8382" s="0" t="n">
        <v>3133125</v>
      </c>
      <c r="G8382" s="151" t="s">
        <v>111</v>
      </c>
      <c r="H8382" s="151" t="s">
        <v>111</v>
      </c>
      <c r="I8382" s="152" t="s">
        <v>112</v>
      </c>
    </row>
    <row r="8383" customFormat="false" ht="12.75" hidden="false" customHeight="false" outlineLevel="0" collapsed="false">
      <c r="A8383" s="0" t="s">
        <v>75</v>
      </c>
      <c r="B8383" s="0" t="s">
        <v>80</v>
      </c>
      <c r="C8383" s="0" t="s">
        <v>108</v>
      </c>
      <c r="D8383" s="116" t="n">
        <v>45962</v>
      </c>
      <c r="E8383" s="0" t="n">
        <v>-0.05</v>
      </c>
      <c r="F8383" s="0" t="n">
        <v>3133126</v>
      </c>
      <c r="G8383" s="151" t="s">
        <v>111</v>
      </c>
      <c r="H8383" s="151" t="s">
        <v>111</v>
      </c>
      <c r="I8383" s="152" t="s">
        <v>112</v>
      </c>
    </row>
    <row r="8384" customFormat="false" ht="12.75" hidden="false" customHeight="false" outlineLevel="0" collapsed="false">
      <c r="A8384" s="0" t="s">
        <v>76</v>
      </c>
      <c r="B8384" s="0" t="s">
        <v>80</v>
      </c>
      <c r="C8384" s="0" t="s">
        <v>108</v>
      </c>
      <c r="D8384" s="116" t="n">
        <v>45962</v>
      </c>
      <c r="E8384" s="0" t="n">
        <v>0.055</v>
      </c>
      <c r="F8384" s="0" t="n">
        <v>3133127</v>
      </c>
      <c r="G8384" s="151" t="s">
        <v>111</v>
      </c>
      <c r="H8384" s="151" t="s">
        <v>111</v>
      </c>
      <c r="I8384" s="152" t="s">
        <v>112</v>
      </c>
    </row>
    <row r="8385" customFormat="false" ht="12.75" hidden="false" customHeight="false" outlineLevel="0" collapsed="false">
      <c r="A8385" s="0" t="s">
        <v>72</v>
      </c>
      <c r="B8385" s="0" t="s">
        <v>80</v>
      </c>
      <c r="C8385" s="0" t="s">
        <v>108</v>
      </c>
      <c r="D8385" s="116" t="n">
        <v>45962</v>
      </c>
      <c r="E8385" s="158" t="n">
        <v>45992</v>
      </c>
      <c r="F8385" s="0" t="n">
        <v>2756515</v>
      </c>
      <c r="G8385" s="151" t="s">
        <v>111</v>
      </c>
      <c r="H8385" s="151" t="s">
        <v>111</v>
      </c>
      <c r="I8385" s="152" t="s">
        <v>109</v>
      </c>
    </row>
    <row r="8386" customFormat="false" ht="12.75" hidden="false" customHeight="false" outlineLevel="0" collapsed="false">
      <c r="A8386" s="0" t="s">
        <v>59</v>
      </c>
      <c r="B8386" s="0" t="s">
        <v>110</v>
      </c>
      <c r="C8386" s="0" t="s">
        <v>108</v>
      </c>
      <c r="D8386" s="116" t="n">
        <v>45992</v>
      </c>
      <c r="E8386" s="0" t="n">
        <v>0.91</v>
      </c>
      <c r="F8386" s="0" t="n">
        <v>3133100</v>
      </c>
      <c r="G8386" s="151" t="s">
        <v>111</v>
      </c>
      <c r="H8386" s="151" t="s">
        <v>111</v>
      </c>
      <c r="I8386" s="152" t="s">
        <v>112</v>
      </c>
    </row>
    <row r="8387" customFormat="false" ht="12.75" hidden="false" customHeight="false" outlineLevel="0" collapsed="false">
      <c r="A8387" s="0" t="s">
        <v>59</v>
      </c>
      <c r="B8387" s="0" t="s">
        <v>113</v>
      </c>
      <c r="C8387" s="0" t="s">
        <v>108</v>
      </c>
      <c r="D8387" s="116" t="n">
        <v>45992</v>
      </c>
      <c r="E8387" s="0" t="n">
        <v>0.05</v>
      </c>
      <c r="F8387" s="0" t="n">
        <v>3133101</v>
      </c>
      <c r="G8387" s="151" t="s">
        <v>111</v>
      </c>
      <c r="H8387" s="151" t="s">
        <v>111</v>
      </c>
      <c r="I8387" s="152" t="s">
        <v>112</v>
      </c>
    </row>
    <row r="8388" customFormat="false" ht="12.75" hidden="false" customHeight="false" outlineLevel="0" collapsed="false">
      <c r="A8388" s="0" t="s">
        <v>60</v>
      </c>
      <c r="B8388" s="0" t="s">
        <v>110</v>
      </c>
      <c r="C8388" s="0" t="s">
        <v>108</v>
      </c>
      <c r="D8388" s="116" t="n">
        <v>45992</v>
      </c>
      <c r="E8388" s="0" t="n">
        <v>0.91</v>
      </c>
      <c r="F8388" s="0" t="n">
        <v>3133102</v>
      </c>
      <c r="G8388" s="151" t="s">
        <v>111</v>
      </c>
      <c r="H8388" s="151" t="s">
        <v>111</v>
      </c>
      <c r="I8388" s="152" t="s">
        <v>112</v>
      </c>
    </row>
    <row r="8389" customFormat="false" ht="12.75" hidden="false" customHeight="false" outlineLevel="0" collapsed="false">
      <c r="A8389" s="0" t="s">
        <v>60</v>
      </c>
      <c r="B8389" s="0" t="s">
        <v>113</v>
      </c>
      <c r="C8389" s="0" t="s">
        <v>108</v>
      </c>
      <c r="D8389" s="116" t="n">
        <v>45992</v>
      </c>
      <c r="E8389" s="0" t="n">
        <v>0.29</v>
      </c>
      <c r="F8389" s="0" t="n">
        <v>3133103</v>
      </c>
      <c r="G8389" s="151" t="s">
        <v>111</v>
      </c>
      <c r="H8389" s="151" t="s">
        <v>111</v>
      </c>
      <c r="I8389" s="152" t="s">
        <v>112</v>
      </c>
    </row>
    <row r="8390" customFormat="false" ht="12.75" hidden="false" customHeight="false" outlineLevel="0" collapsed="false">
      <c r="A8390" s="0" t="s">
        <v>61</v>
      </c>
      <c r="B8390" s="0" t="s">
        <v>110</v>
      </c>
      <c r="C8390" s="0" t="s">
        <v>108</v>
      </c>
      <c r="D8390" s="116" t="n">
        <v>45992</v>
      </c>
      <c r="E8390" s="0" t="n">
        <v>0.91</v>
      </c>
      <c r="F8390" s="0" t="n">
        <v>3133104</v>
      </c>
      <c r="G8390" s="151" t="s">
        <v>111</v>
      </c>
      <c r="H8390" s="151" t="s">
        <v>111</v>
      </c>
      <c r="I8390" s="152" t="s">
        <v>112</v>
      </c>
    </row>
    <row r="8391" customFormat="false" ht="12.75" hidden="false" customHeight="false" outlineLevel="0" collapsed="false">
      <c r="A8391" s="0" t="s">
        <v>61</v>
      </c>
      <c r="B8391" s="0" t="s">
        <v>113</v>
      </c>
      <c r="C8391" s="0" t="s">
        <v>108</v>
      </c>
      <c r="D8391" s="116" t="n">
        <v>45992</v>
      </c>
      <c r="E8391" s="0" t="n">
        <v>0.05</v>
      </c>
      <c r="F8391" s="0" t="n">
        <v>3133105</v>
      </c>
      <c r="G8391" s="151" t="s">
        <v>111</v>
      </c>
      <c r="H8391" s="151" t="s">
        <v>111</v>
      </c>
      <c r="I8391" s="152" t="s">
        <v>112</v>
      </c>
    </row>
    <row r="8392" customFormat="false" ht="12.75" hidden="false" customHeight="false" outlineLevel="0" collapsed="false">
      <c r="A8392" s="0" t="s">
        <v>62</v>
      </c>
      <c r="B8392" s="0" t="s">
        <v>110</v>
      </c>
      <c r="C8392" s="0" t="s">
        <v>108</v>
      </c>
      <c r="D8392" s="116" t="n">
        <v>45992</v>
      </c>
      <c r="E8392" s="0" t="n">
        <v>0.91</v>
      </c>
      <c r="F8392" s="0" t="n">
        <v>3133106</v>
      </c>
      <c r="G8392" s="151" t="s">
        <v>111</v>
      </c>
      <c r="H8392" s="151" t="s">
        <v>111</v>
      </c>
      <c r="I8392" s="152" t="s">
        <v>112</v>
      </c>
    </row>
    <row r="8393" customFormat="false" ht="12.75" hidden="false" customHeight="false" outlineLevel="0" collapsed="false">
      <c r="A8393" s="0" t="s">
        <v>62</v>
      </c>
      <c r="B8393" s="0" t="s">
        <v>113</v>
      </c>
      <c r="C8393" s="0" t="s">
        <v>108</v>
      </c>
      <c r="D8393" s="116" t="n">
        <v>45992</v>
      </c>
      <c r="E8393" s="0" t="n">
        <v>0.29</v>
      </c>
      <c r="F8393" s="0" t="n">
        <v>3133107</v>
      </c>
      <c r="G8393" s="151" t="s">
        <v>111</v>
      </c>
      <c r="H8393" s="151" t="s">
        <v>111</v>
      </c>
      <c r="I8393" s="152" t="s">
        <v>112</v>
      </c>
    </row>
    <row r="8394" customFormat="false" ht="12.75" hidden="false" customHeight="false" outlineLevel="0" collapsed="false">
      <c r="A8394" s="0" t="s">
        <v>49</v>
      </c>
      <c r="B8394" s="0" t="s">
        <v>110</v>
      </c>
      <c r="C8394" s="0" t="s">
        <v>108</v>
      </c>
      <c r="D8394" s="116" t="n">
        <v>45992</v>
      </c>
      <c r="E8394" s="0" t="n">
        <v>0.77</v>
      </c>
      <c r="F8394" s="0" t="n">
        <v>3133108</v>
      </c>
      <c r="G8394" s="151" t="s">
        <v>111</v>
      </c>
      <c r="H8394" s="151" t="s">
        <v>111</v>
      </c>
      <c r="I8394" s="152" t="s">
        <v>112</v>
      </c>
    </row>
    <row r="8395" customFormat="false" ht="12.75" hidden="false" customHeight="false" outlineLevel="0" collapsed="false">
      <c r="A8395" s="0" t="s">
        <v>49</v>
      </c>
      <c r="B8395" s="0" t="s">
        <v>113</v>
      </c>
      <c r="C8395" s="0" t="s">
        <v>108</v>
      </c>
      <c r="D8395" s="116" t="n">
        <v>45992</v>
      </c>
      <c r="E8395" s="0" t="n">
        <v>0.05</v>
      </c>
      <c r="F8395" s="0" t="n">
        <v>3133109</v>
      </c>
      <c r="G8395" s="151" t="s">
        <v>111</v>
      </c>
      <c r="H8395" s="151" t="s">
        <v>111</v>
      </c>
      <c r="I8395" s="152" t="s">
        <v>112</v>
      </c>
    </row>
    <row r="8396" customFormat="false" ht="12.75" hidden="false" customHeight="false" outlineLevel="0" collapsed="false">
      <c r="A8396" s="0" t="s">
        <v>50</v>
      </c>
      <c r="B8396" s="0" t="s">
        <v>110</v>
      </c>
      <c r="C8396" s="0" t="s">
        <v>108</v>
      </c>
      <c r="D8396" s="116" t="n">
        <v>45992</v>
      </c>
      <c r="E8396" s="0" t="n">
        <v>0.98</v>
      </c>
      <c r="F8396" s="0" t="n">
        <v>3133110</v>
      </c>
      <c r="G8396" s="151" t="s">
        <v>111</v>
      </c>
      <c r="H8396" s="151" t="s">
        <v>111</v>
      </c>
      <c r="I8396" s="152" t="s">
        <v>112</v>
      </c>
    </row>
    <row r="8397" customFormat="false" ht="12.75" hidden="false" customHeight="false" outlineLevel="0" collapsed="false">
      <c r="A8397" s="0" t="s">
        <v>50</v>
      </c>
      <c r="B8397" s="0" t="s">
        <v>113</v>
      </c>
      <c r="C8397" s="0" t="s">
        <v>108</v>
      </c>
      <c r="D8397" s="116" t="n">
        <v>45992</v>
      </c>
      <c r="E8397" s="0" t="n">
        <v>-0.13</v>
      </c>
      <c r="F8397" s="0" t="n">
        <v>3133111</v>
      </c>
      <c r="G8397" s="151" t="s">
        <v>111</v>
      </c>
      <c r="H8397" s="151" t="s">
        <v>111</v>
      </c>
      <c r="I8397" s="152" t="s">
        <v>112</v>
      </c>
    </row>
    <row r="8398" customFormat="false" ht="12.75" hidden="false" customHeight="false" outlineLevel="0" collapsed="false">
      <c r="A8398" s="0" t="s">
        <v>51</v>
      </c>
      <c r="B8398" s="0" t="s">
        <v>110</v>
      </c>
      <c r="C8398" s="0" t="s">
        <v>108</v>
      </c>
      <c r="D8398" s="116" t="n">
        <v>45992</v>
      </c>
      <c r="E8398" s="0" t="n">
        <v>0.98</v>
      </c>
      <c r="F8398" s="0" t="n">
        <v>3133112</v>
      </c>
      <c r="G8398" s="151" t="s">
        <v>111</v>
      </c>
      <c r="H8398" s="151" t="s">
        <v>111</v>
      </c>
      <c r="I8398" s="152" t="s">
        <v>112</v>
      </c>
    </row>
    <row r="8399" customFormat="false" ht="12.75" hidden="false" customHeight="false" outlineLevel="0" collapsed="false">
      <c r="A8399" s="0" t="s">
        <v>51</v>
      </c>
      <c r="B8399" s="0" t="s">
        <v>113</v>
      </c>
      <c r="C8399" s="0" t="s">
        <v>108</v>
      </c>
      <c r="D8399" s="116" t="n">
        <v>45992</v>
      </c>
      <c r="E8399" s="0" t="n">
        <v>0.25</v>
      </c>
      <c r="F8399" s="0" t="n">
        <v>3133113</v>
      </c>
      <c r="G8399" s="151" t="s">
        <v>111</v>
      </c>
      <c r="H8399" s="151" t="s">
        <v>111</v>
      </c>
      <c r="I8399" s="152" t="s">
        <v>112</v>
      </c>
    </row>
    <row r="8400" customFormat="false" ht="12.75" hidden="false" customHeight="false" outlineLevel="0" collapsed="false">
      <c r="A8400" s="0" t="s">
        <v>52</v>
      </c>
      <c r="B8400" s="0" t="s">
        <v>110</v>
      </c>
      <c r="C8400" s="0" t="s">
        <v>108</v>
      </c>
      <c r="D8400" s="116" t="n">
        <v>45992</v>
      </c>
      <c r="E8400" s="0" t="n">
        <v>0.98</v>
      </c>
      <c r="F8400" s="0" t="n">
        <v>3133114</v>
      </c>
      <c r="G8400" s="151" t="s">
        <v>111</v>
      </c>
      <c r="H8400" s="151" t="s">
        <v>111</v>
      </c>
      <c r="I8400" s="152" t="s">
        <v>112</v>
      </c>
    </row>
    <row r="8401" customFormat="false" ht="12.75" hidden="false" customHeight="false" outlineLevel="0" collapsed="false">
      <c r="A8401" s="0" t="s">
        <v>52</v>
      </c>
      <c r="B8401" s="0" t="s">
        <v>113</v>
      </c>
      <c r="C8401" s="0" t="s">
        <v>108</v>
      </c>
      <c r="D8401" s="116" t="n">
        <v>45992</v>
      </c>
      <c r="E8401" s="0" t="n">
        <v>-0.05</v>
      </c>
      <c r="F8401" s="0" t="n">
        <v>3133115</v>
      </c>
      <c r="G8401" s="151" t="s">
        <v>111</v>
      </c>
      <c r="H8401" s="151" t="s">
        <v>111</v>
      </c>
      <c r="I8401" s="152" t="s">
        <v>112</v>
      </c>
    </row>
    <row r="8402" customFormat="false" ht="12.75" hidden="false" customHeight="false" outlineLevel="0" collapsed="false">
      <c r="A8402" s="0" t="s">
        <v>17</v>
      </c>
      <c r="B8402" s="0" t="s">
        <v>110</v>
      </c>
      <c r="C8402" s="0" t="s">
        <v>108</v>
      </c>
      <c r="D8402" s="116" t="n">
        <v>45992</v>
      </c>
      <c r="E8402" s="0" t="n">
        <v>0</v>
      </c>
      <c r="F8402" s="0" t="n">
        <v>3133116</v>
      </c>
      <c r="G8402" s="151" t="s">
        <v>111</v>
      </c>
      <c r="H8402" s="151" t="s">
        <v>111</v>
      </c>
      <c r="I8402" s="152" t="s">
        <v>112</v>
      </c>
    </row>
    <row r="8403" customFormat="false" ht="12.75" hidden="false" customHeight="false" outlineLevel="0" collapsed="false">
      <c r="A8403" s="0" t="s">
        <v>17</v>
      </c>
      <c r="B8403" s="0" t="s">
        <v>113</v>
      </c>
      <c r="C8403" s="0" t="s">
        <v>108</v>
      </c>
      <c r="D8403" s="116" t="n">
        <v>45992</v>
      </c>
      <c r="E8403" s="0" t="n">
        <v>0</v>
      </c>
      <c r="F8403" s="0" t="n">
        <v>3133117</v>
      </c>
      <c r="G8403" s="151" t="s">
        <v>111</v>
      </c>
      <c r="H8403" s="151" t="s">
        <v>111</v>
      </c>
      <c r="I8403" s="152" t="s">
        <v>112</v>
      </c>
    </row>
    <row r="8404" customFormat="false" ht="12.75" hidden="false" customHeight="false" outlineLevel="0" collapsed="false">
      <c r="A8404" s="0" t="s">
        <v>18</v>
      </c>
      <c r="B8404" s="0" t="s">
        <v>110</v>
      </c>
      <c r="C8404" s="0" t="s">
        <v>108</v>
      </c>
      <c r="D8404" s="116" t="n">
        <v>45992</v>
      </c>
      <c r="E8404" s="0" t="n">
        <v>0</v>
      </c>
      <c r="F8404" s="0" t="n">
        <v>3133118</v>
      </c>
      <c r="G8404" s="151" t="s">
        <v>111</v>
      </c>
      <c r="H8404" s="151" t="s">
        <v>111</v>
      </c>
      <c r="I8404" s="152" t="s">
        <v>112</v>
      </c>
    </row>
    <row r="8405" customFormat="false" ht="12.75" hidden="false" customHeight="false" outlineLevel="0" collapsed="false">
      <c r="A8405" s="0" t="s">
        <v>18</v>
      </c>
      <c r="B8405" s="0" t="s">
        <v>113</v>
      </c>
      <c r="C8405" s="0" t="s">
        <v>108</v>
      </c>
      <c r="D8405" s="116" t="n">
        <v>45992</v>
      </c>
      <c r="E8405" s="0" t="n">
        <v>0</v>
      </c>
      <c r="F8405" s="0" t="n">
        <v>3133119</v>
      </c>
      <c r="G8405" s="151" t="s">
        <v>111</v>
      </c>
      <c r="H8405" s="151" t="s">
        <v>111</v>
      </c>
      <c r="I8405" s="152" t="s">
        <v>112</v>
      </c>
    </row>
    <row r="8406" customFormat="false" ht="12.75" hidden="false" customHeight="false" outlineLevel="0" collapsed="false">
      <c r="A8406" s="0" t="s">
        <v>19</v>
      </c>
      <c r="B8406" s="0" t="s">
        <v>110</v>
      </c>
      <c r="C8406" s="0" t="s">
        <v>108</v>
      </c>
      <c r="D8406" s="116" t="n">
        <v>45992</v>
      </c>
      <c r="E8406" s="0" t="n">
        <v>0</v>
      </c>
      <c r="F8406" s="0" t="n">
        <v>3133120</v>
      </c>
      <c r="G8406" s="151" t="s">
        <v>111</v>
      </c>
      <c r="H8406" s="151" t="s">
        <v>111</v>
      </c>
      <c r="I8406" s="152" t="s">
        <v>112</v>
      </c>
    </row>
    <row r="8407" customFormat="false" ht="12.75" hidden="false" customHeight="false" outlineLevel="0" collapsed="false">
      <c r="A8407" s="0" t="s">
        <v>19</v>
      </c>
      <c r="B8407" s="0" t="s">
        <v>113</v>
      </c>
      <c r="C8407" s="0" t="s">
        <v>108</v>
      </c>
      <c r="D8407" s="116" t="n">
        <v>45992</v>
      </c>
      <c r="E8407" s="0" t="n">
        <v>0</v>
      </c>
      <c r="F8407" s="0" t="n">
        <v>3133121</v>
      </c>
      <c r="G8407" s="151" t="s">
        <v>111</v>
      </c>
      <c r="H8407" s="151" t="s">
        <v>111</v>
      </c>
      <c r="I8407" s="152" t="s">
        <v>112</v>
      </c>
    </row>
    <row r="8408" customFormat="false" ht="12.75" hidden="false" customHeight="false" outlineLevel="0" collapsed="false">
      <c r="A8408" s="0" t="s">
        <v>21</v>
      </c>
      <c r="B8408" s="0" t="s">
        <v>110</v>
      </c>
      <c r="C8408" s="0" t="s">
        <v>108</v>
      </c>
      <c r="D8408" s="116" t="n">
        <v>45992</v>
      </c>
      <c r="E8408" s="0" t="n">
        <v>0</v>
      </c>
      <c r="F8408" s="0" t="n">
        <v>3133122</v>
      </c>
      <c r="G8408" s="151" t="s">
        <v>111</v>
      </c>
      <c r="H8408" s="151" t="s">
        <v>111</v>
      </c>
      <c r="I8408" s="152" t="s">
        <v>112</v>
      </c>
    </row>
    <row r="8409" customFormat="false" ht="12.75" hidden="false" customHeight="false" outlineLevel="0" collapsed="false">
      <c r="A8409" s="0" t="s">
        <v>21</v>
      </c>
      <c r="B8409" s="0" t="s">
        <v>113</v>
      </c>
      <c r="C8409" s="0" t="s">
        <v>108</v>
      </c>
      <c r="D8409" s="116" t="n">
        <v>45992</v>
      </c>
      <c r="E8409" s="0" t="n">
        <v>0</v>
      </c>
      <c r="F8409" s="0" t="n">
        <v>3133123</v>
      </c>
      <c r="G8409" s="151" t="s">
        <v>111</v>
      </c>
      <c r="H8409" s="151" t="s">
        <v>111</v>
      </c>
      <c r="I8409" s="152" t="s">
        <v>112</v>
      </c>
    </row>
    <row r="8410" customFormat="false" ht="12.75" hidden="false" customHeight="false" outlineLevel="0" collapsed="false">
      <c r="A8410" s="0" t="s">
        <v>73</v>
      </c>
      <c r="B8410" s="0" t="s">
        <v>80</v>
      </c>
      <c r="C8410" s="0" t="s">
        <v>108</v>
      </c>
      <c r="D8410" s="116" t="n">
        <v>45992</v>
      </c>
      <c r="E8410" s="0" t="n">
        <v>0.05</v>
      </c>
      <c r="F8410" s="0" t="n">
        <v>3133124</v>
      </c>
      <c r="G8410" s="151" t="s">
        <v>111</v>
      </c>
      <c r="H8410" s="151" t="s">
        <v>111</v>
      </c>
      <c r="I8410" s="152" t="s">
        <v>112</v>
      </c>
    </row>
    <row r="8411" customFormat="false" ht="12.75" hidden="false" customHeight="false" outlineLevel="0" collapsed="false">
      <c r="A8411" s="0" t="s">
        <v>74</v>
      </c>
      <c r="B8411" s="0" t="s">
        <v>80</v>
      </c>
      <c r="C8411" s="0" t="s">
        <v>108</v>
      </c>
      <c r="D8411" s="116" t="n">
        <v>45992</v>
      </c>
      <c r="E8411" s="0" t="n">
        <v>0.25</v>
      </c>
      <c r="F8411" s="0" t="n">
        <v>3133125</v>
      </c>
      <c r="G8411" s="151" t="s">
        <v>111</v>
      </c>
      <c r="H8411" s="151" t="s">
        <v>111</v>
      </c>
      <c r="I8411" s="152" t="s">
        <v>112</v>
      </c>
    </row>
    <row r="8412" customFormat="false" ht="12.75" hidden="false" customHeight="false" outlineLevel="0" collapsed="false">
      <c r="A8412" s="0" t="s">
        <v>75</v>
      </c>
      <c r="B8412" s="0" t="s">
        <v>80</v>
      </c>
      <c r="C8412" s="0" t="s">
        <v>108</v>
      </c>
      <c r="D8412" s="116" t="n">
        <v>45992</v>
      </c>
      <c r="E8412" s="0" t="n">
        <v>-0.05</v>
      </c>
      <c r="F8412" s="0" t="n">
        <v>3133126</v>
      </c>
      <c r="G8412" s="151" t="s">
        <v>111</v>
      </c>
      <c r="H8412" s="151" t="s">
        <v>111</v>
      </c>
      <c r="I8412" s="152" t="s">
        <v>112</v>
      </c>
    </row>
    <row r="8413" customFormat="false" ht="12.75" hidden="false" customHeight="false" outlineLevel="0" collapsed="false">
      <c r="A8413" s="0" t="s">
        <v>76</v>
      </c>
      <c r="B8413" s="0" t="s">
        <v>80</v>
      </c>
      <c r="C8413" s="0" t="s">
        <v>108</v>
      </c>
      <c r="D8413" s="116" t="n">
        <v>45992</v>
      </c>
      <c r="E8413" s="0" t="n">
        <v>0.25</v>
      </c>
      <c r="F8413" s="0" t="n">
        <v>3133127</v>
      </c>
      <c r="G8413" s="151" t="s">
        <v>111</v>
      </c>
      <c r="H8413" s="151" t="s">
        <v>111</v>
      </c>
      <c r="I8413" s="152" t="s">
        <v>112</v>
      </c>
    </row>
    <row r="8414" customFormat="false" ht="12.75" hidden="false" customHeight="false" outlineLevel="0" collapsed="false">
      <c r="A8414" s="0" t="s">
        <v>72</v>
      </c>
      <c r="B8414" s="0" t="s">
        <v>80</v>
      </c>
      <c r="C8414" s="0" t="s">
        <v>108</v>
      </c>
      <c r="D8414" s="116" t="n">
        <v>45992</v>
      </c>
      <c r="E8414" s="158" t="n">
        <v>46023</v>
      </c>
      <c r="F8414" s="0" t="n">
        <v>2756544</v>
      </c>
      <c r="G8414" s="151" t="s">
        <v>111</v>
      </c>
      <c r="H8414" s="151" t="s">
        <v>111</v>
      </c>
      <c r="I8414" s="152" t="s">
        <v>109</v>
      </c>
    </row>
    <row r="8415" customFormat="false" ht="12.75" hidden="false" customHeight="false" outlineLevel="0" collapsed="false">
      <c r="A8415" s="0" t="s">
        <v>59</v>
      </c>
      <c r="B8415" s="0" t="s">
        <v>110</v>
      </c>
      <c r="C8415" s="0" t="s">
        <v>108</v>
      </c>
      <c r="D8415" s="116" t="n">
        <v>46023</v>
      </c>
      <c r="E8415" s="0" t="n">
        <v>1.215</v>
      </c>
      <c r="F8415" s="0" t="n">
        <v>3133100</v>
      </c>
      <c r="G8415" s="151" t="s">
        <v>111</v>
      </c>
      <c r="H8415" s="151" t="s">
        <v>111</v>
      </c>
      <c r="I8415" s="152" t="s">
        <v>112</v>
      </c>
    </row>
    <row r="8416" customFormat="false" ht="12.75" hidden="false" customHeight="false" outlineLevel="0" collapsed="false">
      <c r="A8416" s="0" t="s">
        <v>59</v>
      </c>
      <c r="B8416" s="0" t="s">
        <v>113</v>
      </c>
      <c r="C8416" s="0" t="s">
        <v>108</v>
      </c>
      <c r="D8416" s="116" t="n">
        <v>46023</v>
      </c>
      <c r="E8416" s="0" t="n">
        <v>0.05</v>
      </c>
      <c r="F8416" s="0" t="n">
        <v>3133101</v>
      </c>
      <c r="G8416" s="151" t="s">
        <v>111</v>
      </c>
      <c r="H8416" s="151" t="s">
        <v>111</v>
      </c>
      <c r="I8416" s="152" t="s">
        <v>112</v>
      </c>
    </row>
    <row r="8417" customFormat="false" ht="12.75" hidden="false" customHeight="false" outlineLevel="0" collapsed="false">
      <c r="A8417" s="0" t="s">
        <v>60</v>
      </c>
      <c r="B8417" s="0" t="s">
        <v>110</v>
      </c>
      <c r="C8417" s="0" t="s">
        <v>108</v>
      </c>
      <c r="D8417" s="116" t="n">
        <v>46023</v>
      </c>
      <c r="E8417" s="0" t="n">
        <v>1.215</v>
      </c>
      <c r="F8417" s="0" t="n">
        <v>3133102</v>
      </c>
      <c r="G8417" s="151" t="s">
        <v>111</v>
      </c>
      <c r="H8417" s="151" t="s">
        <v>111</v>
      </c>
      <c r="I8417" s="152" t="s">
        <v>112</v>
      </c>
    </row>
    <row r="8418" customFormat="false" ht="12.75" hidden="false" customHeight="false" outlineLevel="0" collapsed="false">
      <c r="A8418" s="0" t="s">
        <v>60</v>
      </c>
      <c r="B8418" s="0" t="s">
        <v>113</v>
      </c>
      <c r="C8418" s="0" t="s">
        <v>108</v>
      </c>
      <c r="D8418" s="116" t="n">
        <v>46023</v>
      </c>
      <c r="E8418" s="0" t="n">
        <v>0.32</v>
      </c>
      <c r="F8418" s="0" t="n">
        <v>3133103</v>
      </c>
      <c r="G8418" s="151" t="s">
        <v>111</v>
      </c>
      <c r="H8418" s="151" t="s">
        <v>111</v>
      </c>
      <c r="I8418" s="152" t="s">
        <v>112</v>
      </c>
    </row>
    <row r="8419" customFormat="false" ht="12.75" hidden="false" customHeight="false" outlineLevel="0" collapsed="false">
      <c r="A8419" s="0" t="s">
        <v>61</v>
      </c>
      <c r="B8419" s="0" t="s">
        <v>110</v>
      </c>
      <c r="C8419" s="0" t="s">
        <v>108</v>
      </c>
      <c r="D8419" s="116" t="n">
        <v>46023</v>
      </c>
      <c r="E8419" s="0" t="n">
        <v>1.215</v>
      </c>
      <c r="F8419" s="0" t="n">
        <v>3133104</v>
      </c>
      <c r="G8419" s="151" t="s">
        <v>111</v>
      </c>
      <c r="H8419" s="151" t="s">
        <v>111</v>
      </c>
      <c r="I8419" s="152" t="s">
        <v>112</v>
      </c>
    </row>
    <row r="8420" customFormat="false" ht="12.75" hidden="false" customHeight="false" outlineLevel="0" collapsed="false">
      <c r="A8420" s="0" t="s">
        <v>61</v>
      </c>
      <c r="B8420" s="0" t="s">
        <v>113</v>
      </c>
      <c r="C8420" s="0" t="s">
        <v>108</v>
      </c>
      <c r="D8420" s="116" t="n">
        <v>46023</v>
      </c>
      <c r="E8420" s="0" t="n">
        <v>0.05</v>
      </c>
      <c r="F8420" s="0" t="n">
        <v>3133105</v>
      </c>
      <c r="G8420" s="151" t="s">
        <v>111</v>
      </c>
      <c r="H8420" s="151" t="s">
        <v>111</v>
      </c>
      <c r="I8420" s="152" t="s">
        <v>112</v>
      </c>
    </row>
    <row r="8421" customFormat="false" ht="12.75" hidden="false" customHeight="false" outlineLevel="0" collapsed="false">
      <c r="A8421" s="0" t="s">
        <v>62</v>
      </c>
      <c r="B8421" s="0" t="s">
        <v>110</v>
      </c>
      <c r="C8421" s="0" t="s">
        <v>108</v>
      </c>
      <c r="D8421" s="116" t="n">
        <v>46023</v>
      </c>
      <c r="E8421" s="0" t="n">
        <v>1.215</v>
      </c>
      <c r="F8421" s="0" t="n">
        <v>3133106</v>
      </c>
      <c r="G8421" s="151" t="s">
        <v>111</v>
      </c>
      <c r="H8421" s="151" t="s">
        <v>111</v>
      </c>
      <c r="I8421" s="152" t="s">
        <v>112</v>
      </c>
    </row>
    <row r="8422" customFormat="false" ht="12.75" hidden="false" customHeight="false" outlineLevel="0" collapsed="false">
      <c r="A8422" s="0" t="s">
        <v>62</v>
      </c>
      <c r="B8422" s="0" t="s">
        <v>113</v>
      </c>
      <c r="C8422" s="0" t="s">
        <v>108</v>
      </c>
      <c r="D8422" s="116" t="n">
        <v>46023</v>
      </c>
      <c r="E8422" s="0" t="n">
        <v>0.32</v>
      </c>
      <c r="F8422" s="0" t="n">
        <v>3133107</v>
      </c>
      <c r="G8422" s="151" t="s">
        <v>111</v>
      </c>
      <c r="H8422" s="151" t="s">
        <v>111</v>
      </c>
      <c r="I8422" s="152" t="s">
        <v>112</v>
      </c>
    </row>
    <row r="8423" customFormat="false" ht="12.75" hidden="false" customHeight="false" outlineLevel="0" collapsed="false">
      <c r="A8423" s="0" t="s">
        <v>49</v>
      </c>
      <c r="B8423" s="0" t="s">
        <v>110</v>
      </c>
      <c r="C8423" s="0" t="s">
        <v>108</v>
      </c>
      <c r="D8423" s="116" t="n">
        <v>46023</v>
      </c>
      <c r="E8423" s="0" t="n">
        <v>1.04</v>
      </c>
      <c r="F8423" s="0" t="n">
        <v>3133108</v>
      </c>
      <c r="G8423" s="151" t="s">
        <v>111</v>
      </c>
      <c r="H8423" s="151" t="s">
        <v>111</v>
      </c>
      <c r="I8423" s="152" t="s">
        <v>112</v>
      </c>
    </row>
    <row r="8424" customFormat="false" ht="12.75" hidden="false" customHeight="false" outlineLevel="0" collapsed="false">
      <c r="A8424" s="0" t="s">
        <v>49</v>
      </c>
      <c r="B8424" s="0" t="s">
        <v>113</v>
      </c>
      <c r="C8424" s="0" t="s">
        <v>108</v>
      </c>
      <c r="D8424" s="116" t="n">
        <v>46023</v>
      </c>
      <c r="E8424" s="0" t="n">
        <v>0.05</v>
      </c>
      <c r="F8424" s="0" t="n">
        <v>3133109</v>
      </c>
      <c r="G8424" s="151" t="s">
        <v>111</v>
      </c>
      <c r="H8424" s="151" t="s">
        <v>111</v>
      </c>
      <c r="I8424" s="152" t="s">
        <v>112</v>
      </c>
    </row>
    <row r="8425" customFormat="false" ht="12.75" hidden="false" customHeight="false" outlineLevel="0" collapsed="false">
      <c r="A8425" s="0" t="s">
        <v>50</v>
      </c>
      <c r="B8425" s="0" t="s">
        <v>110</v>
      </c>
      <c r="C8425" s="0" t="s">
        <v>108</v>
      </c>
      <c r="D8425" s="116" t="n">
        <v>46023</v>
      </c>
      <c r="E8425" s="0" t="n">
        <v>1.6</v>
      </c>
      <c r="F8425" s="0" t="n">
        <v>3133110</v>
      </c>
      <c r="G8425" s="151" t="s">
        <v>111</v>
      </c>
      <c r="H8425" s="151" t="s">
        <v>111</v>
      </c>
      <c r="I8425" s="152" t="s">
        <v>112</v>
      </c>
    </row>
    <row r="8426" customFormat="false" ht="12.75" hidden="false" customHeight="false" outlineLevel="0" collapsed="false">
      <c r="A8426" s="0" t="s">
        <v>50</v>
      </c>
      <c r="B8426" s="0" t="s">
        <v>113</v>
      </c>
      <c r="C8426" s="0" t="s">
        <v>108</v>
      </c>
      <c r="D8426" s="116" t="n">
        <v>46023</v>
      </c>
      <c r="E8426" s="0" t="n">
        <v>-0.25</v>
      </c>
      <c r="F8426" s="0" t="n">
        <v>3133111</v>
      </c>
      <c r="G8426" s="151" t="s">
        <v>111</v>
      </c>
      <c r="H8426" s="151" t="s">
        <v>111</v>
      </c>
      <c r="I8426" s="152" t="s">
        <v>112</v>
      </c>
    </row>
    <row r="8427" customFormat="false" ht="12.75" hidden="false" customHeight="false" outlineLevel="0" collapsed="false">
      <c r="A8427" s="0" t="s">
        <v>51</v>
      </c>
      <c r="B8427" s="0" t="s">
        <v>110</v>
      </c>
      <c r="C8427" s="0" t="s">
        <v>108</v>
      </c>
      <c r="D8427" s="116" t="n">
        <v>46023</v>
      </c>
      <c r="E8427" s="0" t="n">
        <v>1.6</v>
      </c>
      <c r="F8427" s="0" t="n">
        <v>3133112</v>
      </c>
      <c r="G8427" s="151" t="s">
        <v>111</v>
      </c>
      <c r="H8427" s="151" t="s">
        <v>111</v>
      </c>
      <c r="I8427" s="152" t="s">
        <v>112</v>
      </c>
    </row>
    <row r="8428" customFormat="false" ht="12.75" hidden="false" customHeight="false" outlineLevel="0" collapsed="false">
      <c r="A8428" s="0" t="s">
        <v>51</v>
      </c>
      <c r="B8428" s="0" t="s">
        <v>113</v>
      </c>
      <c r="C8428" s="0" t="s">
        <v>108</v>
      </c>
      <c r="D8428" s="116" t="n">
        <v>46023</v>
      </c>
      <c r="E8428" s="0" t="n">
        <v>0.45</v>
      </c>
      <c r="F8428" s="0" t="n">
        <v>3133113</v>
      </c>
      <c r="G8428" s="151" t="s">
        <v>111</v>
      </c>
      <c r="H8428" s="151" t="s">
        <v>111</v>
      </c>
      <c r="I8428" s="152" t="s">
        <v>112</v>
      </c>
    </row>
    <row r="8429" customFormat="false" ht="12.75" hidden="false" customHeight="false" outlineLevel="0" collapsed="false">
      <c r="A8429" s="0" t="s">
        <v>52</v>
      </c>
      <c r="B8429" s="0" t="s">
        <v>110</v>
      </c>
      <c r="C8429" s="0" t="s">
        <v>108</v>
      </c>
      <c r="D8429" s="116" t="n">
        <v>46023</v>
      </c>
      <c r="E8429" s="0" t="n">
        <v>1.6</v>
      </c>
      <c r="F8429" s="0" t="n">
        <v>3133114</v>
      </c>
      <c r="G8429" s="151" t="s">
        <v>111</v>
      </c>
      <c r="H8429" s="151" t="s">
        <v>111</v>
      </c>
      <c r="I8429" s="152" t="s">
        <v>112</v>
      </c>
    </row>
    <row r="8430" customFormat="false" ht="12.75" hidden="false" customHeight="false" outlineLevel="0" collapsed="false">
      <c r="A8430" s="0" t="s">
        <v>52</v>
      </c>
      <c r="B8430" s="0" t="s">
        <v>113</v>
      </c>
      <c r="C8430" s="0" t="s">
        <v>108</v>
      </c>
      <c r="D8430" s="116" t="n">
        <v>46023</v>
      </c>
      <c r="E8430" s="0" t="n">
        <v>-0.2</v>
      </c>
      <c r="F8430" s="0" t="n">
        <v>3133115</v>
      </c>
      <c r="G8430" s="151" t="s">
        <v>111</v>
      </c>
      <c r="H8430" s="151" t="s">
        <v>111</v>
      </c>
      <c r="I8430" s="152" t="s">
        <v>112</v>
      </c>
    </row>
    <row r="8431" customFormat="false" ht="12.75" hidden="false" customHeight="false" outlineLevel="0" collapsed="false">
      <c r="A8431" s="0" t="s">
        <v>17</v>
      </c>
      <c r="B8431" s="0" t="s">
        <v>110</v>
      </c>
      <c r="C8431" s="0" t="s">
        <v>108</v>
      </c>
      <c r="D8431" s="116" t="n">
        <v>46023</v>
      </c>
      <c r="E8431" s="0" t="n">
        <v>0</v>
      </c>
      <c r="F8431" s="0" t="n">
        <v>3133116</v>
      </c>
      <c r="G8431" s="151" t="s">
        <v>111</v>
      </c>
      <c r="H8431" s="151" t="s">
        <v>111</v>
      </c>
      <c r="I8431" s="152" t="s">
        <v>112</v>
      </c>
    </row>
    <row r="8432" customFormat="false" ht="12.75" hidden="false" customHeight="false" outlineLevel="0" collapsed="false">
      <c r="A8432" s="0" t="s">
        <v>17</v>
      </c>
      <c r="B8432" s="0" t="s">
        <v>113</v>
      </c>
      <c r="C8432" s="0" t="s">
        <v>108</v>
      </c>
      <c r="D8432" s="116" t="n">
        <v>46023</v>
      </c>
      <c r="E8432" s="0" t="n">
        <v>0</v>
      </c>
      <c r="F8432" s="0" t="n">
        <v>3133117</v>
      </c>
      <c r="G8432" s="151" t="s">
        <v>111</v>
      </c>
      <c r="H8432" s="151" t="s">
        <v>111</v>
      </c>
      <c r="I8432" s="152" t="s">
        <v>112</v>
      </c>
    </row>
    <row r="8433" customFormat="false" ht="12.75" hidden="false" customHeight="false" outlineLevel="0" collapsed="false">
      <c r="A8433" s="0" t="s">
        <v>18</v>
      </c>
      <c r="B8433" s="0" t="s">
        <v>110</v>
      </c>
      <c r="C8433" s="0" t="s">
        <v>108</v>
      </c>
      <c r="D8433" s="116" t="n">
        <v>46023</v>
      </c>
      <c r="E8433" s="0" t="n">
        <v>0</v>
      </c>
      <c r="F8433" s="0" t="n">
        <v>3133118</v>
      </c>
      <c r="G8433" s="151" t="s">
        <v>111</v>
      </c>
      <c r="H8433" s="151" t="s">
        <v>111</v>
      </c>
      <c r="I8433" s="152" t="s">
        <v>112</v>
      </c>
    </row>
    <row r="8434" customFormat="false" ht="12.75" hidden="false" customHeight="false" outlineLevel="0" collapsed="false">
      <c r="A8434" s="0" t="s">
        <v>18</v>
      </c>
      <c r="B8434" s="0" t="s">
        <v>113</v>
      </c>
      <c r="C8434" s="0" t="s">
        <v>108</v>
      </c>
      <c r="D8434" s="116" t="n">
        <v>46023</v>
      </c>
      <c r="E8434" s="0" t="n">
        <v>0</v>
      </c>
      <c r="F8434" s="0" t="n">
        <v>3133119</v>
      </c>
      <c r="G8434" s="151" t="s">
        <v>111</v>
      </c>
      <c r="H8434" s="151" t="s">
        <v>111</v>
      </c>
      <c r="I8434" s="152" t="s">
        <v>112</v>
      </c>
    </row>
    <row r="8435" customFormat="false" ht="12.75" hidden="false" customHeight="false" outlineLevel="0" collapsed="false">
      <c r="A8435" s="0" t="s">
        <v>19</v>
      </c>
      <c r="B8435" s="0" t="s">
        <v>110</v>
      </c>
      <c r="C8435" s="0" t="s">
        <v>108</v>
      </c>
      <c r="D8435" s="116" t="n">
        <v>46023</v>
      </c>
      <c r="E8435" s="0" t="n">
        <v>0</v>
      </c>
      <c r="F8435" s="0" t="n">
        <v>3133120</v>
      </c>
      <c r="G8435" s="151" t="s">
        <v>111</v>
      </c>
      <c r="H8435" s="151" t="s">
        <v>111</v>
      </c>
      <c r="I8435" s="152" t="s">
        <v>112</v>
      </c>
    </row>
    <row r="8436" customFormat="false" ht="12.75" hidden="false" customHeight="false" outlineLevel="0" collapsed="false">
      <c r="A8436" s="0" t="s">
        <v>19</v>
      </c>
      <c r="B8436" s="0" t="s">
        <v>113</v>
      </c>
      <c r="C8436" s="0" t="s">
        <v>108</v>
      </c>
      <c r="D8436" s="116" t="n">
        <v>46023</v>
      </c>
      <c r="E8436" s="0" t="n">
        <v>0</v>
      </c>
      <c r="F8436" s="0" t="n">
        <v>3133121</v>
      </c>
      <c r="G8436" s="151" t="s">
        <v>111</v>
      </c>
      <c r="H8436" s="151" t="s">
        <v>111</v>
      </c>
      <c r="I8436" s="152" t="s">
        <v>112</v>
      </c>
    </row>
    <row r="8437" customFormat="false" ht="12.75" hidden="false" customHeight="false" outlineLevel="0" collapsed="false">
      <c r="A8437" s="0" t="s">
        <v>21</v>
      </c>
      <c r="B8437" s="0" t="s">
        <v>110</v>
      </c>
      <c r="C8437" s="0" t="s">
        <v>108</v>
      </c>
      <c r="D8437" s="116" t="n">
        <v>46023</v>
      </c>
      <c r="E8437" s="0" t="n">
        <v>0</v>
      </c>
      <c r="F8437" s="0" t="n">
        <v>3133122</v>
      </c>
      <c r="G8437" s="151" t="s">
        <v>111</v>
      </c>
      <c r="H8437" s="151" t="s">
        <v>111</v>
      </c>
      <c r="I8437" s="152" t="s">
        <v>112</v>
      </c>
    </row>
    <row r="8438" customFormat="false" ht="12.75" hidden="false" customHeight="false" outlineLevel="0" collapsed="false">
      <c r="A8438" s="0" t="s">
        <v>21</v>
      </c>
      <c r="B8438" s="0" t="s">
        <v>113</v>
      </c>
      <c r="C8438" s="0" t="s">
        <v>108</v>
      </c>
      <c r="D8438" s="116" t="n">
        <v>46023</v>
      </c>
      <c r="E8438" s="0" t="n">
        <v>0</v>
      </c>
      <c r="F8438" s="0" t="n">
        <v>3133123</v>
      </c>
      <c r="G8438" s="151" t="s">
        <v>111</v>
      </c>
      <c r="H8438" s="151" t="s">
        <v>111</v>
      </c>
      <c r="I8438" s="152" t="s">
        <v>112</v>
      </c>
    </row>
    <row r="8439" customFormat="false" ht="12.75" hidden="false" customHeight="false" outlineLevel="0" collapsed="false">
      <c r="A8439" s="0" t="s">
        <v>73</v>
      </c>
      <c r="B8439" s="0" t="s">
        <v>80</v>
      </c>
      <c r="C8439" s="0" t="s">
        <v>108</v>
      </c>
      <c r="D8439" s="116" t="n">
        <v>46023</v>
      </c>
      <c r="E8439" s="0" t="n">
        <v>0.05</v>
      </c>
      <c r="F8439" s="0" t="n">
        <v>3133124</v>
      </c>
      <c r="G8439" s="151" t="s">
        <v>111</v>
      </c>
      <c r="H8439" s="151" t="s">
        <v>111</v>
      </c>
      <c r="I8439" s="152" t="s">
        <v>112</v>
      </c>
    </row>
    <row r="8440" customFormat="false" ht="12.75" hidden="false" customHeight="false" outlineLevel="0" collapsed="false">
      <c r="A8440" s="0" t="s">
        <v>74</v>
      </c>
      <c r="B8440" s="0" t="s">
        <v>80</v>
      </c>
      <c r="C8440" s="0" t="s">
        <v>108</v>
      </c>
      <c r="D8440" s="116" t="n">
        <v>46023</v>
      </c>
      <c r="E8440" s="0" t="n">
        <v>0.45</v>
      </c>
      <c r="F8440" s="0" t="n">
        <v>3133125</v>
      </c>
      <c r="G8440" s="151" t="s">
        <v>111</v>
      </c>
      <c r="H8440" s="151" t="s">
        <v>111</v>
      </c>
      <c r="I8440" s="152" t="s">
        <v>112</v>
      </c>
    </row>
    <row r="8441" customFormat="false" ht="12.75" hidden="false" customHeight="false" outlineLevel="0" collapsed="false">
      <c r="A8441" s="0" t="s">
        <v>75</v>
      </c>
      <c r="B8441" s="0" t="s">
        <v>80</v>
      </c>
      <c r="C8441" s="0" t="s">
        <v>108</v>
      </c>
      <c r="D8441" s="116" t="n">
        <v>46023</v>
      </c>
      <c r="E8441" s="0" t="n">
        <v>-0.2</v>
      </c>
      <c r="F8441" s="0" t="n">
        <v>3133126</v>
      </c>
      <c r="G8441" s="151" t="s">
        <v>111</v>
      </c>
      <c r="H8441" s="151" t="s">
        <v>111</v>
      </c>
      <c r="I8441" s="152" t="s">
        <v>112</v>
      </c>
    </row>
    <row r="8442" customFormat="false" ht="12.75" hidden="false" customHeight="false" outlineLevel="0" collapsed="false">
      <c r="A8442" s="0" t="s">
        <v>76</v>
      </c>
      <c r="B8442" s="0" t="s">
        <v>80</v>
      </c>
      <c r="C8442" s="0" t="s">
        <v>108</v>
      </c>
      <c r="D8442" s="116" t="n">
        <v>46023</v>
      </c>
      <c r="E8442" s="0" t="n">
        <v>0.45</v>
      </c>
      <c r="F8442" s="0" t="n">
        <v>3133127</v>
      </c>
      <c r="G8442" s="151" t="s">
        <v>111</v>
      </c>
      <c r="H8442" s="151" t="s">
        <v>111</v>
      </c>
      <c r="I8442" s="152" t="s">
        <v>112</v>
      </c>
    </row>
    <row r="8443" customFormat="false" ht="12.75" hidden="false" customHeight="false" outlineLevel="0" collapsed="false">
      <c r="A8443" s="0" t="s">
        <v>72</v>
      </c>
      <c r="B8443" s="0" t="s">
        <v>80</v>
      </c>
      <c r="C8443" s="0" t="s">
        <v>108</v>
      </c>
      <c r="D8443" s="116" t="n">
        <v>46023</v>
      </c>
      <c r="E8443" s="158" t="n">
        <v>46054</v>
      </c>
      <c r="F8443" s="0" t="n">
        <v>2756522</v>
      </c>
      <c r="G8443" s="151" t="s">
        <v>111</v>
      </c>
      <c r="H8443" s="151" t="s">
        <v>111</v>
      </c>
      <c r="I8443" s="152" t="s">
        <v>109</v>
      </c>
    </row>
    <row r="8444" customFormat="false" ht="12.75" hidden="false" customHeight="false" outlineLevel="0" collapsed="false">
      <c r="A8444" s="0" t="s">
        <v>59</v>
      </c>
      <c r="B8444" s="0" t="s">
        <v>110</v>
      </c>
      <c r="C8444" s="0" t="s">
        <v>108</v>
      </c>
      <c r="D8444" s="116" t="n">
        <v>46054</v>
      </c>
      <c r="E8444" s="0" t="n">
        <v>1.215</v>
      </c>
      <c r="F8444" s="0" t="n">
        <v>3133100</v>
      </c>
      <c r="G8444" s="151" t="s">
        <v>111</v>
      </c>
      <c r="H8444" s="151" t="s">
        <v>111</v>
      </c>
      <c r="I8444" s="152" t="s">
        <v>112</v>
      </c>
    </row>
    <row r="8445" customFormat="false" ht="12.75" hidden="false" customHeight="false" outlineLevel="0" collapsed="false">
      <c r="A8445" s="0" t="s">
        <v>59</v>
      </c>
      <c r="B8445" s="0" t="s">
        <v>113</v>
      </c>
      <c r="C8445" s="0" t="s">
        <v>108</v>
      </c>
      <c r="D8445" s="116" t="n">
        <v>46054</v>
      </c>
      <c r="E8445" s="0" t="n">
        <v>0.05</v>
      </c>
      <c r="F8445" s="0" t="n">
        <v>3133101</v>
      </c>
      <c r="G8445" s="151" t="s">
        <v>111</v>
      </c>
      <c r="H8445" s="151" t="s">
        <v>111</v>
      </c>
      <c r="I8445" s="152" t="s">
        <v>112</v>
      </c>
    </row>
    <row r="8446" customFormat="false" ht="12.75" hidden="false" customHeight="false" outlineLevel="0" collapsed="false">
      <c r="A8446" s="0" t="s">
        <v>60</v>
      </c>
      <c r="B8446" s="0" t="s">
        <v>110</v>
      </c>
      <c r="C8446" s="0" t="s">
        <v>108</v>
      </c>
      <c r="D8446" s="116" t="n">
        <v>46054</v>
      </c>
      <c r="E8446" s="0" t="n">
        <v>1.215</v>
      </c>
      <c r="F8446" s="0" t="n">
        <v>3133102</v>
      </c>
      <c r="G8446" s="151" t="s">
        <v>111</v>
      </c>
      <c r="H8446" s="151" t="s">
        <v>111</v>
      </c>
      <c r="I8446" s="152" t="s">
        <v>112</v>
      </c>
    </row>
    <row r="8447" customFormat="false" ht="12.75" hidden="false" customHeight="false" outlineLevel="0" collapsed="false">
      <c r="A8447" s="0" t="s">
        <v>60</v>
      </c>
      <c r="B8447" s="0" t="s">
        <v>113</v>
      </c>
      <c r="C8447" s="0" t="s">
        <v>108</v>
      </c>
      <c r="D8447" s="116" t="n">
        <v>46054</v>
      </c>
      <c r="E8447" s="0" t="n">
        <v>0.32</v>
      </c>
      <c r="F8447" s="0" t="n">
        <v>3133103</v>
      </c>
      <c r="G8447" s="151" t="s">
        <v>111</v>
      </c>
      <c r="H8447" s="151" t="s">
        <v>111</v>
      </c>
      <c r="I8447" s="152" t="s">
        <v>112</v>
      </c>
    </row>
    <row r="8448" customFormat="false" ht="12.75" hidden="false" customHeight="false" outlineLevel="0" collapsed="false">
      <c r="A8448" s="0" t="s">
        <v>61</v>
      </c>
      <c r="B8448" s="0" t="s">
        <v>110</v>
      </c>
      <c r="C8448" s="0" t="s">
        <v>108</v>
      </c>
      <c r="D8448" s="116" t="n">
        <v>46054</v>
      </c>
      <c r="E8448" s="0" t="n">
        <v>1.215</v>
      </c>
      <c r="F8448" s="0" t="n">
        <v>3133104</v>
      </c>
      <c r="G8448" s="151" t="s">
        <v>111</v>
      </c>
      <c r="H8448" s="151" t="s">
        <v>111</v>
      </c>
      <c r="I8448" s="152" t="s">
        <v>112</v>
      </c>
    </row>
    <row r="8449" customFormat="false" ht="12.75" hidden="false" customHeight="false" outlineLevel="0" collapsed="false">
      <c r="A8449" s="0" t="s">
        <v>61</v>
      </c>
      <c r="B8449" s="0" t="s">
        <v>113</v>
      </c>
      <c r="C8449" s="0" t="s">
        <v>108</v>
      </c>
      <c r="D8449" s="116" t="n">
        <v>46054</v>
      </c>
      <c r="E8449" s="0" t="n">
        <v>0.05</v>
      </c>
      <c r="F8449" s="0" t="n">
        <v>3133105</v>
      </c>
      <c r="G8449" s="151" t="s">
        <v>111</v>
      </c>
      <c r="H8449" s="151" t="s">
        <v>111</v>
      </c>
      <c r="I8449" s="152" t="s">
        <v>112</v>
      </c>
    </row>
    <row r="8450" customFormat="false" ht="12.75" hidden="false" customHeight="false" outlineLevel="0" collapsed="false">
      <c r="A8450" s="0" t="s">
        <v>62</v>
      </c>
      <c r="B8450" s="0" t="s">
        <v>110</v>
      </c>
      <c r="C8450" s="0" t="s">
        <v>108</v>
      </c>
      <c r="D8450" s="116" t="n">
        <v>46054</v>
      </c>
      <c r="E8450" s="0" t="n">
        <v>1.215</v>
      </c>
      <c r="F8450" s="0" t="n">
        <v>3133106</v>
      </c>
      <c r="G8450" s="151" t="s">
        <v>111</v>
      </c>
      <c r="H8450" s="151" t="s">
        <v>111</v>
      </c>
      <c r="I8450" s="152" t="s">
        <v>112</v>
      </c>
    </row>
    <row r="8451" customFormat="false" ht="12.75" hidden="false" customHeight="false" outlineLevel="0" collapsed="false">
      <c r="A8451" s="0" t="s">
        <v>62</v>
      </c>
      <c r="B8451" s="0" t="s">
        <v>113</v>
      </c>
      <c r="C8451" s="0" t="s">
        <v>108</v>
      </c>
      <c r="D8451" s="116" t="n">
        <v>46054</v>
      </c>
      <c r="E8451" s="0" t="n">
        <v>0.32</v>
      </c>
      <c r="F8451" s="0" t="n">
        <v>3133107</v>
      </c>
      <c r="G8451" s="151" t="s">
        <v>111</v>
      </c>
      <c r="H8451" s="151" t="s">
        <v>111</v>
      </c>
      <c r="I8451" s="152" t="s">
        <v>112</v>
      </c>
    </row>
    <row r="8452" customFormat="false" ht="12.75" hidden="false" customHeight="false" outlineLevel="0" collapsed="false">
      <c r="A8452" s="0" t="s">
        <v>49</v>
      </c>
      <c r="B8452" s="0" t="s">
        <v>110</v>
      </c>
      <c r="C8452" s="0" t="s">
        <v>108</v>
      </c>
      <c r="D8452" s="116" t="n">
        <v>46054</v>
      </c>
      <c r="E8452" s="0" t="n">
        <v>1.04</v>
      </c>
      <c r="F8452" s="0" t="n">
        <v>3133108</v>
      </c>
      <c r="G8452" s="151" t="s">
        <v>111</v>
      </c>
      <c r="H8452" s="151" t="s">
        <v>111</v>
      </c>
      <c r="I8452" s="152" t="s">
        <v>112</v>
      </c>
    </row>
    <row r="8453" customFormat="false" ht="12.75" hidden="false" customHeight="false" outlineLevel="0" collapsed="false">
      <c r="A8453" s="0" t="s">
        <v>49</v>
      </c>
      <c r="B8453" s="0" t="s">
        <v>113</v>
      </c>
      <c r="C8453" s="0" t="s">
        <v>108</v>
      </c>
      <c r="D8453" s="116" t="n">
        <v>46054</v>
      </c>
      <c r="E8453" s="0" t="n">
        <v>0.05</v>
      </c>
      <c r="F8453" s="0" t="n">
        <v>3133109</v>
      </c>
      <c r="G8453" s="151" t="s">
        <v>111</v>
      </c>
      <c r="H8453" s="151" t="s">
        <v>111</v>
      </c>
      <c r="I8453" s="152" t="s">
        <v>112</v>
      </c>
    </row>
    <row r="8454" customFormat="false" ht="12.75" hidden="false" customHeight="false" outlineLevel="0" collapsed="false">
      <c r="A8454" s="0" t="s">
        <v>50</v>
      </c>
      <c r="B8454" s="0" t="s">
        <v>110</v>
      </c>
      <c r="C8454" s="0" t="s">
        <v>108</v>
      </c>
      <c r="D8454" s="116" t="n">
        <v>46054</v>
      </c>
      <c r="E8454" s="0" t="n">
        <v>1.6</v>
      </c>
      <c r="F8454" s="0" t="n">
        <v>3133110</v>
      </c>
      <c r="G8454" s="151" t="s">
        <v>111</v>
      </c>
      <c r="H8454" s="151" t="s">
        <v>111</v>
      </c>
      <c r="I8454" s="152" t="s">
        <v>112</v>
      </c>
    </row>
    <row r="8455" customFormat="false" ht="12.75" hidden="false" customHeight="false" outlineLevel="0" collapsed="false">
      <c r="A8455" s="0" t="s">
        <v>50</v>
      </c>
      <c r="B8455" s="0" t="s">
        <v>113</v>
      </c>
      <c r="C8455" s="0" t="s">
        <v>108</v>
      </c>
      <c r="D8455" s="116" t="n">
        <v>46054</v>
      </c>
      <c r="E8455" s="0" t="n">
        <v>-0.28</v>
      </c>
      <c r="F8455" s="0" t="n">
        <v>3133111</v>
      </c>
      <c r="G8455" s="151" t="s">
        <v>111</v>
      </c>
      <c r="H8455" s="151" t="s">
        <v>111</v>
      </c>
      <c r="I8455" s="152" t="s">
        <v>112</v>
      </c>
    </row>
    <row r="8456" customFormat="false" ht="12.75" hidden="false" customHeight="false" outlineLevel="0" collapsed="false">
      <c r="A8456" s="0" t="s">
        <v>51</v>
      </c>
      <c r="B8456" s="0" t="s">
        <v>110</v>
      </c>
      <c r="C8456" s="0" t="s">
        <v>108</v>
      </c>
      <c r="D8456" s="116" t="n">
        <v>46054</v>
      </c>
      <c r="E8456" s="0" t="n">
        <v>1.6</v>
      </c>
      <c r="F8456" s="0" t="n">
        <v>3133112</v>
      </c>
      <c r="G8456" s="151" t="s">
        <v>111</v>
      </c>
      <c r="H8456" s="151" t="s">
        <v>111</v>
      </c>
      <c r="I8456" s="152" t="s">
        <v>112</v>
      </c>
    </row>
    <row r="8457" customFormat="false" ht="12.75" hidden="false" customHeight="false" outlineLevel="0" collapsed="false">
      <c r="A8457" s="0" t="s">
        <v>51</v>
      </c>
      <c r="B8457" s="0" t="s">
        <v>113</v>
      </c>
      <c r="C8457" s="0" t="s">
        <v>108</v>
      </c>
      <c r="D8457" s="116" t="n">
        <v>46054</v>
      </c>
      <c r="E8457" s="0" t="n">
        <v>0.45</v>
      </c>
      <c r="F8457" s="0" t="n">
        <v>3133113</v>
      </c>
      <c r="G8457" s="151" t="s">
        <v>111</v>
      </c>
      <c r="H8457" s="151" t="s">
        <v>111</v>
      </c>
      <c r="I8457" s="152" t="s">
        <v>112</v>
      </c>
    </row>
    <row r="8458" customFormat="false" ht="12.75" hidden="false" customHeight="false" outlineLevel="0" collapsed="false">
      <c r="A8458" s="0" t="s">
        <v>52</v>
      </c>
      <c r="B8458" s="0" t="s">
        <v>110</v>
      </c>
      <c r="C8458" s="0" t="s">
        <v>108</v>
      </c>
      <c r="D8458" s="116" t="n">
        <v>46054</v>
      </c>
      <c r="E8458" s="0" t="n">
        <v>1.6</v>
      </c>
      <c r="F8458" s="0" t="n">
        <v>3133114</v>
      </c>
      <c r="G8458" s="151" t="s">
        <v>111</v>
      </c>
      <c r="H8458" s="151" t="s">
        <v>111</v>
      </c>
      <c r="I8458" s="152" t="s">
        <v>112</v>
      </c>
    </row>
    <row r="8459" customFormat="false" ht="12.75" hidden="false" customHeight="false" outlineLevel="0" collapsed="false">
      <c r="A8459" s="0" t="s">
        <v>52</v>
      </c>
      <c r="B8459" s="0" t="s">
        <v>113</v>
      </c>
      <c r="C8459" s="0" t="s">
        <v>108</v>
      </c>
      <c r="D8459" s="116" t="n">
        <v>46054</v>
      </c>
      <c r="E8459" s="0" t="n">
        <v>-0.2</v>
      </c>
      <c r="F8459" s="0" t="n">
        <v>3133115</v>
      </c>
      <c r="G8459" s="151" t="s">
        <v>111</v>
      </c>
      <c r="H8459" s="151" t="s">
        <v>111</v>
      </c>
      <c r="I8459" s="152" t="s">
        <v>112</v>
      </c>
    </row>
    <row r="8460" customFormat="false" ht="12.75" hidden="false" customHeight="false" outlineLevel="0" collapsed="false">
      <c r="A8460" s="0" t="s">
        <v>17</v>
      </c>
      <c r="B8460" s="0" t="s">
        <v>110</v>
      </c>
      <c r="C8460" s="0" t="s">
        <v>108</v>
      </c>
      <c r="D8460" s="116" t="n">
        <v>46054</v>
      </c>
      <c r="E8460" s="0" t="n">
        <v>0</v>
      </c>
      <c r="F8460" s="0" t="n">
        <v>3133116</v>
      </c>
      <c r="G8460" s="151" t="s">
        <v>111</v>
      </c>
      <c r="H8460" s="151" t="s">
        <v>111</v>
      </c>
      <c r="I8460" s="152" t="s">
        <v>112</v>
      </c>
    </row>
    <row r="8461" customFormat="false" ht="12.75" hidden="false" customHeight="false" outlineLevel="0" collapsed="false">
      <c r="A8461" s="0" t="s">
        <v>17</v>
      </c>
      <c r="B8461" s="0" t="s">
        <v>113</v>
      </c>
      <c r="C8461" s="0" t="s">
        <v>108</v>
      </c>
      <c r="D8461" s="116" t="n">
        <v>46054</v>
      </c>
      <c r="E8461" s="0" t="n">
        <v>0</v>
      </c>
      <c r="F8461" s="0" t="n">
        <v>3133117</v>
      </c>
      <c r="G8461" s="151" t="s">
        <v>111</v>
      </c>
      <c r="H8461" s="151" t="s">
        <v>111</v>
      </c>
      <c r="I8461" s="152" t="s">
        <v>112</v>
      </c>
    </row>
    <row r="8462" customFormat="false" ht="12.75" hidden="false" customHeight="false" outlineLevel="0" collapsed="false">
      <c r="A8462" s="0" t="s">
        <v>18</v>
      </c>
      <c r="B8462" s="0" t="s">
        <v>110</v>
      </c>
      <c r="C8462" s="0" t="s">
        <v>108</v>
      </c>
      <c r="D8462" s="116" t="n">
        <v>46054</v>
      </c>
      <c r="E8462" s="0" t="n">
        <v>0</v>
      </c>
      <c r="F8462" s="0" t="n">
        <v>3133118</v>
      </c>
      <c r="G8462" s="151" t="s">
        <v>111</v>
      </c>
      <c r="H8462" s="151" t="s">
        <v>111</v>
      </c>
      <c r="I8462" s="152" t="s">
        <v>112</v>
      </c>
    </row>
    <row r="8463" customFormat="false" ht="12.75" hidden="false" customHeight="false" outlineLevel="0" collapsed="false">
      <c r="A8463" s="0" t="s">
        <v>18</v>
      </c>
      <c r="B8463" s="0" t="s">
        <v>113</v>
      </c>
      <c r="C8463" s="0" t="s">
        <v>108</v>
      </c>
      <c r="D8463" s="116" t="n">
        <v>46054</v>
      </c>
      <c r="E8463" s="0" t="n">
        <v>0</v>
      </c>
      <c r="F8463" s="0" t="n">
        <v>3133119</v>
      </c>
      <c r="G8463" s="151" t="s">
        <v>111</v>
      </c>
      <c r="H8463" s="151" t="s">
        <v>111</v>
      </c>
      <c r="I8463" s="152" t="s">
        <v>112</v>
      </c>
    </row>
    <row r="8464" customFormat="false" ht="12.75" hidden="false" customHeight="false" outlineLevel="0" collapsed="false">
      <c r="A8464" s="0" t="s">
        <v>19</v>
      </c>
      <c r="B8464" s="0" t="s">
        <v>110</v>
      </c>
      <c r="C8464" s="0" t="s">
        <v>108</v>
      </c>
      <c r="D8464" s="116" t="n">
        <v>46054</v>
      </c>
      <c r="E8464" s="0" t="n">
        <v>0</v>
      </c>
      <c r="F8464" s="0" t="n">
        <v>3133120</v>
      </c>
      <c r="G8464" s="151" t="s">
        <v>111</v>
      </c>
      <c r="H8464" s="151" t="s">
        <v>111</v>
      </c>
      <c r="I8464" s="152" t="s">
        <v>112</v>
      </c>
    </row>
    <row r="8465" customFormat="false" ht="12.75" hidden="false" customHeight="false" outlineLevel="0" collapsed="false">
      <c r="A8465" s="0" t="s">
        <v>19</v>
      </c>
      <c r="B8465" s="0" t="s">
        <v>113</v>
      </c>
      <c r="C8465" s="0" t="s">
        <v>108</v>
      </c>
      <c r="D8465" s="116" t="n">
        <v>46054</v>
      </c>
      <c r="E8465" s="0" t="n">
        <v>0</v>
      </c>
      <c r="F8465" s="0" t="n">
        <v>3133121</v>
      </c>
      <c r="G8465" s="151" t="s">
        <v>111</v>
      </c>
      <c r="H8465" s="151" t="s">
        <v>111</v>
      </c>
      <c r="I8465" s="152" t="s">
        <v>112</v>
      </c>
    </row>
    <row r="8466" customFormat="false" ht="12.75" hidden="false" customHeight="false" outlineLevel="0" collapsed="false">
      <c r="A8466" s="0" t="s">
        <v>21</v>
      </c>
      <c r="B8466" s="0" t="s">
        <v>110</v>
      </c>
      <c r="C8466" s="0" t="s">
        <v>108</v>
      </c>
      <c r="D8466" s="116" t="n">
        <v>46054</v>
      </c>
      <c r="E8466" s="0" t="n">
        <v>0</v>
      </c>
      <c r="F8466" s="0" t="n">
        <v>3133122</v>
      </c>
      <c r="G8466" s="151" t="s">
        <v>111</v>
      </c>
      <c r="H8466" s="151" t="s">
        <v>111</v>
      </c>
      <c r="I8466" s="152" t="s">
        <v>112</v>
      </c>
    </row>
    <row r="8467" customFormat="false" ht="12.75" hidden="false" customHeight="false" outlineLevel="0" collapsed="false">
      <c r="A8467" s="0" t="s">
        <v>21</v>
      </c>
      <c r="B8467" s="0" t="s">
        <v>113</v>
      </c>
      <c r="C8467" s="0" t="s">
        <v>108</v>
      </c>
      <c r="D8467" s="116" t="n">
        <v>46054</v>
      </c>
      <c r="E8467" s="0" t="n">
        <v>0</v>
      </c>
      <c r="F8467" s="0" t="n">
        <v>3133123</v>
      </c>
      <c r="G8467" s="151" t="s">
        <v>111</v>
      </c>
      <c r="H8467" s="151" t="s">
        <v>111</v>
      </c>
      <c r="I8467" s="152" t="s">
        <v>112</v>
      </c>
    </row>
    <row r="8468" customFormat="false" ht="12.75" hidden="false" customHeight="false" outlineLevel="0" collapsed="false">
      <c r="A8468" s="0" t="s">
        <v>73</v>
      </c>
      <c r="B8468" s="0" t="s">
        <v>80</v>
      </c>
      <c r="C8468" s="0" t="s">
        <v>108</v>
      </c>
      <c r="D8468" s="116" t="n">
        <v>46054</v>
      </c>
      <c r="E8468" s="0" t="n">
        <v>0.05</v>
      </c>
      <c r="F8468" s="0" t="n">
        <v>3133124</v>
      </c>
      <c r="G8468" s="151" t="s">
        <v>111</v>
      </c>
      <c r="H8468" s="151" t="s">
        <v>111</v>
      </c>
      <c r="I8468" s="152" t="s">
        <v>112</v>
      </c>
    </row>
    <row r="8469" customFormat="false" ht="12.75" hidden="false" customHeight="false" outlineLevel="0" collapsed="false">
      <c r="A8469" s="0" t="s">
        <v>74</v>
      </c>
      <c r="B8469" s="0" t="s">
        <v>80</v>
      </c>
      <c r="C8469" s="0" t="s">
        <v>108</v>
      </c>
      <c r="D8469" s="116" t="n">
        <v>46054</v>
      </c>
      <c r="E8469" s="0" t="n">
        <v>0.45</v>
      </c>
      <c r="F8469" s="0" t="n">
        <v>3133125</v>
      </c>
      <c r="G8469" s="151" t="s">
        <v>111</v>
      </c>
      <c r="H8469" s="151" t="s">
        <v>111</v>
      </c>
      <c r="I8469" s="152" t="s">
        <v>112</v>
      </c>
    </row>
    <row r="8470" customFormat="false" ht="12.75" hidden="false" customHeight="false" outlineLevel="0" collapsed="false">
      <c r="A8470" s="0" t="s">
        <v>75</v>
      </c>
      <c r="B8470" s="0" t="s">
        <v>80</v>
      </c>
      <c r="C8470" s="0" t="s">
        <v>108</v>
      </c>
      <c r="D8470" s="116" t="n">
        <v>46054</v>
      </c>
      <c r="E8470" s="0" t="n">
        <v>-0.2</v>
      </c>
      <c r="F8470" s="0" t="n">
        <v>3133126</v>
      </c>
      <c r="G8470" s="151" t="s">
        <v>111</v>
      </c>
      <c r="H8470" s="151" t="s">
        <v>111</v>
      </c>
      <c r="I8470" s="152" t="s">
        <v>112</v>
      </c>
    </row>
    <row r="8471" customFormat="false" ht="12.75" hidden="false" customHeight="false" outlineLevel="0" collapsed="false">
      <c r="A8471" s="0" t="s">
        <v>76</v>
      </c>
      <c r="B8471" s="0" t="s">
        <v>80</v>
      </c>
      <c r="C8471" s="0" t="s">
        <v>108</v>
      </c>
      <c r="D8471" s="116" t="n">
        <v>46054</v>
      </c>
      <c r="E8471" s="0" t="n">
        <v>0.45</v>
      </c>
      <c r="F8471" s="0" t="n">
        <v>3133127</v>
      </c>
      <c r="G8471" s="151" t="s">
        <v>111</v>
      </c>
      <c r="H8471" s="151" t="s">
        <v>111</v>
      </c>
      <c r="I8471" s="152" t="s">
        <v>112</v>
      </c>
    </row>
    <row r="8472" customFormat="false" ht="12.75" hidden="false" customHeight="false" outlineLevel="0" collapsed="false">
      <c r="A8472" s="0" t="s">
        <v>72</v>
      </c>
      <c r="B8472" s="0" t="s">
        <v>80</v>
      </c>
      <c r="C8472" s="0" t="s">
        <v>108</v>
      </c>
      <c r="D8472" s="116" t="n">
        <v>46054</v>
      </c>
      <c r="E8472" s="158" t="n">
        <v>46082</v>
      </c>
      <c r="F8472" s="0" t="n">
        <v>2756500</v>
      </c>
      <c r="G8472" s="151" t="s">
        <v>111</v>
      </c>
      <c r="H8472" s="151" t="s">
        <v>111</v>
      </c>
      <c r="I8472" s="152" t="s">
        <v>109</v>
      </c>
    </row>
    <row r="8473" customFormat="false" ht="12.75" hidden="false" customHeight="false" outlineLevel="0" collapsed="false">
      <c r="A8473" s="0" t="s">
        <v>59</v>
      </c>
      <c r="B8473" s="0" t="s">
        <v>110</v>
      </c>
      <c r="C8473" s="0" t="s">
        <v>108</v>
      </c>
      <c r="D8473" s="116" t="n">
        <v>46082</v>
      </c>
      <c r="E8473" s="0" t="n">
        <v>0.655</v>
      </c>
      <c r="F8473" s="0" t="n">
        <v>3133100</v>
      </c>
      <c r="G8473" s="151" t="s">
        <v>111</v>
      </c>
      <c r="H8473" s="151" t="s">
        <v>111</v>
      </c>
      <c r="I8473" s="152" t="s">
        <v>112</v>
      </c>
    </row>
    <row r="8474" customFormat="false" ht="12.75" hidden="false" customHeight="false" outlineLevel="0" collapsed="false">
      <c r="A8474" s="0" t="s">
        <v>59</v>
      </c>
      <c r="B8474" s="0" t="s">
        <v>113</v>
      </c>
      <c r="C8474" s="0" t="s">
        <v>108</v>
      </c>
      <c r="D8474" s="116" t="n">
        <v>46082</v>
      </c>
      <c r="E8474" s="0" t="n">
        <v>0.05</v>
      </c>
      <c r="F8474" s="0" t="n">
        <v>3133101</v>
      </c>
      <c r="G8474" s="151" t="s">
        <v>111</v>
      </c>
      <c r="H8474" s="151" t="s">
        <v>111</v>
      </c>
      <c r="I8474" s="152" t="s">
        <v>112</v>
      </c>
    </row>
    <row r="8475" customFormat="false" ht="12.75" hidden="false" customHeight="false" outlineLevel="0" collapsed="false">
      <c r="A8475" s="0" t="s">
        <v>60</v>
      </c>
      <c r="B8475" s="0" t="s">
        <v>110</v>
      </c>
      <c r="C8475" s="0" t="s">
        <v>108</v>
      </c>
      <c r="D8475" s="116" t="n">
        <v>46082</v>
      </c>
      <c r="E8475" s="0" t="n">
        <v>0.655</v>
      </c>
      <c r="F8475" s="0" t="n">
        <v>3133102</v>
      </c>
      <c r="G8475" s="151" t="s">
        <v>111</v>
      </c>
      <c r="H8475" s="151" t="s">
        <v>111</v>
      </c>
      <c r="I8475" s="152" t="s">
        <v>112</v>
      </c>
    </row>
    <row r="8476" customFormat="false" ht="12.75" hidden="false" customHeight="false" outlineLevel="0" collapsed="false">
      <c r="A8476" s="0" t="s">
        <v>60</v>
      </c>
      <c r="B8476" s="0" t="s">
        <v>113</v>
      </c>
      <c r="C8476" s="0" t="s">
        <v>108</v>
      </c>
      <c r="D8476" s="116" t="n">
        <v>46082</v>
      </c>
      <c r="E8476" s="0" t="n">
        <v>0.15</v>
      </c>
      <c r="F8476" s="0" t="n">
        <v>3133103</v>
      </c>
      <c r="G8476" s="151" t="s">
        <v>111</v>
      </c>
      <c r="H8476" s="151" t="s">
        <v>111</v>
      </c>
      <c r="I8476" s="152" t="s">
        <v>112</v>
      </c>
    </row>
    <row r="8477" customFormat="false" ht="12.75" hidden="false" customHeight="false" outlineLevel="0" collapsed="false">
      <c r="A8477" s="0" t="s">
        <v>61</v>
      </c>
      <c r="B8477" s="0" t="s">
        <v>110</v>
      </c>
      <c r="C8477" s="0" t="s">
        <v>108</v>
      </c>
      <c r="D8477" s="116" t="n">
        <v>46082</v>
      </c>
      <c r="E8477" s="0" t="n">
        <v>0.655</v>
      </c>
      <c r="F8477" s="0" t="n">
        <v>3133104</v>
      </c>
      <c r="G8477" s="151" t="s">
        <v>111</v>
      </c>
      <c r="H8477" s="151" t="s">
        <v>111</v>
      </c>
      <c r="I8477" s="152" t="s">
        <v>112</v>
      </c>
    </row>
    <row r="8478" customFormat="false" ht="12.75" hidden="false" customHeight="false" outlineLevel="0" collapsed="false">
      <c r="A8478" s="0" t="s">
        <v>61</v>
      </c>
      <c r="B8478" s="0" t="s">
        <v>113</v>
      </c>
      <c r="C8478" s="0" t="s">
        <v>108</v>
      </c>
      <c r="D8478" s="116" t="n">
        <v>46082</v>
      </c>
      <c r="E8478" s="0" t="n">
        <v>0.05</v>
      </c>
      <c r="F8478" s="0" t="n">
        <v>3133105</v>
      </c>
      <c r="G8478" s="151" t="s">
        <v>111</v>
      </c>
      <c r="H8478" s="151" t="s">
        <v>111</v>
      </c>
      <c r="I8478" s="152" t="s">
        <v>112</v>
      </c>
    </row>
    <row r="8479" customFormat="false" ht="12.75" hidden="false" customHeight="false" outlineLevel="0" collapsed="false">
      <c r="A8479" s="0" t="s">
        <v>62</v>
      </c>
      <c r="B8479" s="0" t="s">
        <v>110</v>
      </c>
      <c r="C8479" s="0" t="s">
        <v>108</v>
      </c>
      <c r="D8479" s="116" t="n">
        <v>46082</v>
      </c>
      <c r="E8479" s="0" t="n">
        <v>0.655</v>
      </c>
      <c r="F8479" s="0" t="n">
        <v>3133106</v>
      </c>
      <c r="G8479" s="151" t="s">
        <v>111</v>
      </c>
      <c r="H8479" s="151" t="s">
        <v>111</v>
      </c>
      <c r="I8479" s="152" t="s">
        <v>112</v>
      </c>
    </row>
    <row r="8480" customFormat="false" ht="12.75" hidden="false" customHeight="false" outlineLevel="0" collapsed="false">
      <c r="A8480" s="0" t="s">
        <v>62</v>
      </c>
      <c r="B8480" s="0" t="s">
        <v>113</v>
      </c>
      <c r="C8480" s="0" t="s">
        <v>108</v>
      </c>
      <c r="D8480" s="116" t="n">
        <v>46082</v>
      </c>
      <c r="E8480" s="0" t="n">
        <v>0.15</v>
      </c>
      <c r="F8480" s="0" t="n">
        <v>3133107</v>
      </c>
      <c r="G8480" s="151" t="s">
        <v>111</v>
      </c>
      <c r="H8480" s="151" t="s">
        <v>111</v>
      </c>
      <c r="I8480" s="152" t="s">
        <v>112</v>
      </c>
    </row>
    <row r="8481" customFormat="false" ht="12.75" hidden="false" customHeight="false" outlineLevel="0" collapsed="false">
      <c r="A8481" s="0" t="s">
        <v>49</v>
      </c>
      <c r="B8481" s="0" t="s">
        <v>110</v>
      </c>
      <c r="C8481" s="0" t="s">
        <v>108</v>
      </c>
      <c r="D8481" s="116" t="n">
        <v>46082</v>
      </c>
      <c r="E8481" s="0" t="n">
        <v>0.54</v>
      </c>
      <c r="F8481" s="0" t="n">
        <v>3133108</v>
      </c>
      <c r="G8481" s="151" t="s">
        <v>111</v>
      </c>
      <c r="H8481" s="151" t="s">
        <v>111</v>
      </c>
      <c r="I8481" s="152" t="s">
        <v>112</v>
      </c>
    </row>
    <row r="8482" customFormat="false" ht="12.75" hidden="false" customHeight="false" outlineLevel="0" collapsed="false">
      <c r="A8482" s="0" t="s">
        <v>49</v>
      </c>
      <c r="B8482" s="0" t="s">
        <v>113</v>
      </c>
      <c r="C8482" s="0" t="s">
        <v>108</v>
      </c>
      <c r="D8482" s="116" t="n">
        <v>46082</v>
      </c>
      <c r="E8482" s="0" t="n">
        <v>0.05</v>
      </c>
      <c r="F8482" s="0" t="n">
        <v>3133109</v>
      </c>
      <c r="G8482" s="151" t="s">
        <v>111</v>
      </c>
      <c r="H8482" s="151" t="s">
        <v>111</v>
      </c>
      <c r="I8482" s="152" t="s">
        <v>112</v>
      </c>
    </row>
    <row r="8483" customFormat="false" ht="12.75" hidden="false" customHeight="false" outlineLevel="0" collapsed="false">
      <c r="A8483" s="0" t="s">
        <v>50</v>
      </c>
      <c r="B8483" s="0" t="s">
        <v>110</v>
      </c>
      <c r="C8483" s="0" t="s">
        <v>108</v>
      </c>
      <c r="D8483" s="116" t="n">
        <v>46082</v>
      </c>
      <c r="E8483" s="0" t="n">
        <v>0.69</v>
      </c>
      <c r="F8483" s="0" t="n">
        <v>3133110</v>
      </c>
      <c r="G8483" s="151" t="s">
        <v>111</v>
      </c>
      <c r="H8483" s="151" t="s">
        <v>111</v>
      </c>
      <c r="I8483" s="152" t="s">
        <v>112</v>
      </c>
    </row>
    <row r="8484" customFormat="false" ht="12.75" hidden="false" customHeight="false" outlineLevel="0" collapsed="false">
      <c r="A8484" s="0" t="s">
        <v>50</v>
      </c>
      <c r="B8484" s="0" t="s">
        <v>113</v>
      </c>
      <c r="C8484" s="0" t="s">
        <v>108</v>
      </c>
      <c r="D8484" s="116" t="n">
        <v>46082</v>
      </c>
      <c r="E8484" s="0" t="n">
        <v>-0.17</v>
      </c>
      <c r="F8484" s="0" t="n">
        <v>3133111</v>
      </c>
      <c r="G8484" s="151" t="s">
        <v>111</v>
      </c>
      <c r="H8484" s="151" t="s">
        <v>111</v>
      </c>
      <c r="I8484" s="152" t="s">
        <v>112</v>
      </c>
    </row>
    <row r="8485" customFormat="false" ht="12.75" hidden="false" customHeight="false" outlineLevel="0" collapsed="false">
      <c r="A8485" s="0" t="s">
        <v>51</v>
      </c>
      <c r="B8485" s="0" t="s">
        <v>110</v>
      </c>
      <c r="C8485" s="0" t="s">
        <v>108</v>
      </c>
      <c r="D8485" s="116" t="n">
        <v>46082</v>
      </c>
      <c r="E8485" s="0" t="n">
        <v>0.69</v>
      </c>
      <c r="F8485" s="0" t="n">
        <v>3133112</v>
      </c>
      <c r="G8485" s="151" t="s">
        <v>111</v>
      </c>
      <c r="H8485" s="151" t="s">
        <v>111</v>
      </c>
      <c r="I8485" s="152" t="s">
        <v>112</v>
      </c>
    </row>
    <row r="8486" customFormat="false" ht="12.75" hidden="false" customHeight="false" outlineLevel="0" collapsed="false">
      <c r="A8486" s="0" t="s">
        <v>51</v>
      </c>
      <c r="B8486" s="0" t="s">
        <v>113</v>
      </c>
      <c r="C8486" s="0" t="s">
        <v>108</v>
      </c>
      <c r="D8486" s="116" t="n">
        <v>46082</v>
      </c>
      <c r="E8486" s="0" t="n">
        <v>0.1</v>
      </c>
      <c r="F8486" s="0" t="n">
        <v>3133113</v>
      </c>
      <c r="G8486" s="151" t="s">
        <v>111</v>
      </c>
      <c r="H8486" s="151" t="s">
        <v>111</v>
      </c>
      <c r="I8486" s="152" t="s">
        <v>112</v>
      </c>
    </row>
    <row r="8487" customFormat="false" ht="12.75" hidden="false" customHeight="false" outlineLevel="0" collapsed="false">
      <c r="A8487" s="0" t="s">
        <v>52</v>
      </c>
      <c r="B8487" s="0" t="s">
        <v>110</v>
      </c>
      <c r="C8487" s="0" t="s">
        <v>108</v>
      </c>
      <c r="D8487" s="116" t="n">
        <v>46082</v>
      </c>
      <c r="E8487" s="0" t="n">
        <v>0.69</v>
      </c>
      <c r="F8487" s="0" t="n">
        <v>3133114</v>
      </c>
      <c r="G8487" s="151" t="s">
        <v>111</v>
      </c>
      <c r="H8487" s="151" t="s">
        <v>111</v>
      </c>
      <c r="I8487" s="152" t="s">
        <v>112</v>
      </c>
    </row>
    <row r="8488" customFormat="false" ht="12.75" hidden="false" customHeight="false" outlineLevel="0" collapsed="false">
      <c r="A8488" s="0" t="s">
        <v>52</v>
      </c>
      <c r="B8488" s="0" t="s">
        <v>113</v>
      </c>
      <c r="C8488" s="0" t="s">
        <v>108</v>
      </c>
      <c r="D8488" s="116" t="n">
        <v>46082</v>
      </c>
      <c r="E8488" s="0" t="n">
        <v>-0.05</v>
      </c>
      <c r="F8488" s="0" t="n">
        <v>3133115</v>
      </c>
      <c r="G8488" s="151" t="s">
        <v>111</v>
      </c>
      <c r="H8488" s="151" t="s">
        <v>111</v>
      </c>
      <c r="I8488" s="152" t="s">
        <v>112</v>
      </c>
    </row>
    <row r="8489" customFormat="false" ht="12.75" hidden="false" customHeight="false" outlineLevel="0" collapsed="false">
      <c r="A8489" s="0" t="s">
        <v>17</v>
      </c>
      <c r="B8489" s="0" t="s">
        <v>110</v>
      </c>
      <c r="C8489" s="0" t="s">
        <v>108</v>
      </c>
      <c r="D8489" s="116" t="n">
        <v>46082</v>
      </c>
      <c r="E8489" s="0" t="n">
        <v>0</v>
      </c>
      <c r="F8489" s="0" t="n">
        <v>3133116</v>
      </c>
      <c r="G8489" s="151" t="s">
        <v>111</v>
      </c>
      <c r="H8489" s="151" t="s">
        <v>111</v>
      </c>
      <c r="I8489" s="152" t="s">
        <v>112</v>
      </c>
    </row>
    <row r="8490" customFormat="false" ht="12.75" hidden="false" customHeight="false" outlineLevel="0" collapsed="false">
      <c r="A8490" s="0" t="s">
        <v>17</v>
      </c>
      <c r="B8490" s="0" t="s">
        <v>113</v>
      </c>
      <c r="C8490" s="0" t="s">
        <v>108</v>
      </c>
      <c r="D8490" s="116" t="n">
        <v>46082</v>
      </c>
      <c r="E8490" s="0" t="n">
        <v>0</v>
      </c>
      <c r="F8490" s="0" t="n">
        <v>3133117</v>
      </c>
      <c r="G8490" s="151" t="s">
        <v>111</v>
      </c>
      <c r="H8490" s="151" t="s">
        <v>111</v>
      </c>
      <c r="I8490" s="152" t="s">
        <v>112</v>
      </c>
    </row>
    <row r="8491" customFormat="false" ht="12.75" hidden="false" customHeight="false" outlineLevel="0" collapsed="false">
      <c r="A8491" s="0" t="s">
        <v>18</v>
      </c>
      <c r="B8491" s="0" t="s">
        <v>110</v>
      </c>
      <c r="C8491" s="0" t="s">
        <v>108</v>
      </c>
      <c r="D8491" s="116" t="n">
        <v>46082</v>
      </c>
      <c r="E8491" s="0" t="n">
        <v>0</v>
      </c>
      <c r="F8491" s="0" t="n">
        <v>3133118</v>
      </c>
      <c r="G8491" s="151" t="s">
        <v>111</v>
      </c>
      <c r="H8491" s="151" t="s">
        <v>111</v>
      </c>
      <c r="I8491" s="152" t="s">
        <v>112</v>
      </c>
    </row>
    <row r="8492" customFormat="false" ht="12.75" hidden="false" customHeight="false" outlineLevel="0" collapsed="false">
      <c r="A8492" s="0" t="s">
        <v>18</v>
      </c>
      <c r="B8492" s="0" t="s">
        <v>113</v>
      </c>
      <c r="C8492" s="0" t="s">
        <v>108</v>
      </c>
      <c r="D8492" s="116" t="n">
        <v>46082</v>
      </c>
      <c r="E8492" s="0" t="n">
        <v>0</v>
      </c>
      <c r="F8492" s="0" t="n">
        <v>3133119</v>
      </c>
      <c r="G8492" s="151" t="s">
        <v>111</v>
      </c>
      <c r="H8492" s="151" t="s">
        <v>111</v>
      </c>
      <c r="I8492" s="152" t="s">
        <v>112</v>
      </c>
    </row>
    <row r="8493" customFormat="false" ht="12.75" hidden="false" customHeight="false" outlineLevel="0" collapsed="false">
      <c r="A8493" s="0" t="s">
        <v>19</v>
      </c>
      <c r="B8493" s="0" t="s">
        <v>110</v>
      </c>
      <c r="C8493" s="0" t="s">
        <v>108</v>
      </c>
      <c r="D8493" s="116" t="n">
        <v>46082</v>
      </c>
      <c r="E8493" s="0" t="n">
        <v>0</v>
      </c>
      <c r="F8493" s="0" t="n">
        <v>3133120</v>
      </c>
      <c r="G8493" s="151" t="s">
        <v>111</v>
      </c>
      <c r="H8493" s="151" t="s">
        <v>111</v>
      </c>
      <c r="I8493" s="152" t="s">
        <v>112</v>
      </c>
    </row>
    <row r="8494" customFormat="false" ht="12.75" hidden="false" customHeight="false" outlineLevel="0" collapsed="false">
      <c r="A8494" s="0" t="s">
        <v>19</v>
      </c>
      <c r="B8494" s="0" t="s">
        <v>113</v>
      </c>
      <c r="C8494" s="0" t="s">
        <v>108</v>
      </c>
      <c r="D8494" s="116" t="n">
        <v>46082</v>
      </c>
      <c r="E8494" s="0" t="n">
        <v>0</v>
      </c>
      <c r="F8494" s="0" t="n">
        <v>3133121</v>
      </c>
      <c r="G8494" s="151" t="s">
        <v>111</v>
      </c>
      <c r="H8494" s="151" t="s">
        <v>111</v>
      </c>
      <c r="I8494" s="152" t="s">
        <v>112</v>
      </c>
    </row>
    <row r="8495" customFormat="false" ht="12.75" hidden="false" customHeight="false" outlineLevel="0" collapsed="false">
      <c r="A8495" s="0" t="s">
        <v>21</v>
      </c>
      <c r="B8495" s="0" t="s">
        <v>110</v>
      </c>
      <c r="C8495" s="0" t="s">
        <v>108</v>
      </c>
      <c r="D8495" s="116" t="n">
        <v>46082</v>
      </c>
      <c r="E8495" s="0" t="n">
        <v>0</v>
      </c>
      <c r="F8495" s="0" t="n">
        <v>3133122</v>
      </c>
      <c r="G8495" s="151" t="s">
        <v>111</v>
      </c>
      <c r="H8495" s="151" t="s">
        <v>111</v>
      </c>
      <c r="I8495" s="152" t="s">
        <v>112</v>
      </c>
    </row>
    <row r="8496" customFormat="false" ht="12.75" hidden="false" customHeight="false" outlineLevel="0" collapsed="false">
      <c r="A8496" s="0" t="s">
        <v>21</v>
      </c>
      <c r="B8496" s="0" t="s">
        <v>113</v>
      </c>
      <c r="C8496" s="0" t="s">
        <v>108</v>
      </c>
      <c r="D8496" s="116" t="n">
        <v>46082</v>
      </c>
      <c r="E8496" s="0" t="n">
        <v>0</v>
      </c>
      <c r="F8496" s="0" t="n">
        <v>3133123</v>
      </c>
      <c r="G8496" s="151" t="s">
        <v>111</v>
      </c>
      <c r="H8496" s="151" t="s">
        <v>111</v>
      </c>
      <c r="I8496" s="152" t="s">
        <v>112</v>
      </c>
    </row>
    <row r="8497" customFormat="false" ht="12.75" hidden="false" customHeight="false" outlineLevel="0" collapsed="false">
      <c r="A8497" s="0" t="s">
        <v>73</v>
      </c>
      <c r="B8497" s="0" t="s">
        <v>80</v>
      </c>
      <c r="C8497" s="0" t="s">
        <v>108</v>
      </c>
      <c r="D8497" s="116" t="n">
        <v>46082</v>
      </c>
      <c r="E8497" s="0" t="n">
        <v>0.05</v>
      </c>
      <c r="F8497" s="0" t="n">
        <v>3133124</v>
      </c>
      <c r="G8497" s="151" t="s">
        <v>111</v>
      </c>
      <c r="H8497" s="151" t="s">
        <v>111</v>
      </c>
      <c r="I8497" s="152" t="s">
        <v>112</v>
      </c>
    </row>
    <row r="8498" customFormat="false" ht="12.75" hidden="false" customHeight="false" outlineLevel="0" collapsed="false">
      <c r="A8498" s="0" t="s">
        <v>74</v>
      </c>
      <c r="B8498" s="0" t="s">
        <v>80</v>
      </c>
      <c r="C8498" s="0" t="s">
        <v>108</v>
      </c>
      <c r="D8498" s="116" t="n">
        <v>46082</v>
      </c>
      <c r="E8498" s="0" t="n">
        <v>0.1</v>
      </c>
      <c r="F8498" s="0" t="n">
        <v>3133125</v>
      </c>
      <c r="G8498" s="151" t="s">
        <v>111</v>
      </c>
      <c r="H8498" s="151" t="s">
        <v>111</v>
      </c>
      <c r="I8498" s="152" t="s">
        <v>112</v>
      </c>
    </row>
    <row r="8499" customFormat="false" ht="12.75" hidden="false" customHeight="false" outlineLevel="0" collapsed="false">
      <c r="A8499" s="0" t="s">
        <v>75</v>
      </c>
      <c r="B8499" s="0" t="s">
        <v>80</v>
      </c>
      <c r="C8499" s="0" t="s">
        <v>108</v>
      </c>
      <c r="D8499" s="116" t="n">
        <v>46082</v>
      </c>
      <c r="E8499" s="0" t="n">
        <v>-0.05</v>
      </c>
      <c r="F8499" s="0" t="n">
        <v>3133126</v>
      </c>
      <c r="G8499" s="151" t="s">
        <v>111</v>
      </c>
      <c r="H8499" s="151" t="s">
        <v>111</v>
      </c>
      <c r="I8499" s="152" t="s">
        <v>112</v>
      </c>
    </row>
    <row r="8500" customFormat="false" ht="12.75" hidden="false" customHeight="false" outlineLevel="0" collapsed="false">
      <c r="A8500" s="0" t="s">
        <v>76</v>
      </c>
      <c r="B8500" s="0" t="s">
        <v>80</v>
      </c>
      <c r="C8500" s="0" t="s">
        <v>108</v>
      </c>
      <c r="D8500" s="116" t="n">
        <v>46082</v>
      </c>
      <c r="E8500" s="0" t="n">
        <v>0.1</v>
      </c>
      <c r="F8500" s="0" t="n">
        <v>3133127</v>
      </c>
      <c r="G8500" s="151" t="s">
        <v>111</v>
      </c>
      <c r="H8500" s="151" t="s">
        <v>111</v>
      </c>
      <c r="I8500" s="152" t="s">
        <v>112</v>
      </c>
    </row>
    <row r="8501" customFormat="false" ht="12.75" hidden="false" customHeight="false" outlineLevel="0" collapsed="false">
      <c r="A8501" s="0" t="s">
        <v>72</v>
      </c>
      <c r="B8501" s="0" t="s">
        <v>80</v>
      </c>
      <c r="C8501" s="0" t="s">
        <v>108</v>
      </c>
      <c r="D8501" s="116" t="n">
        <v>46082</v>
      </c>
      <c r="E8501" s="158" t="n">
        <v>46113</v>
      </c>
      <c r="F8501" s="0" t="n">
        <v>2756529</v>
      </c>
      <c r="G8501" s="151" t="s">
        <v>111</v>
      </c>
      <c r="H8501" s="151" t="s">
        <v>111</v>
      </c>
      <c r="I8501" s="152" t="s">
        <v>109</v>
      </c>
    </row>
    <row r="8502" customFormat="false" ht="12.75" hidden="false" customHeight="false" outlineLevel="0" collapsed="false">
      <c r="A8502" s="0" t="s">
        <v>59</v>
      </c>
      <c r="B8502" s="0" t="s">
        <v>110</v>
      </c>
      <c r="C8502" s="0" t="s">
        <v>108</v>
      </c>
      <c r="D8502" s="116" t="n">
        <v>46113</v>
      </c>
      <c r="E8502" s="0" t="n">
        <v>0.435</v>
      </c>
      <c r="F8502" s="0" t="n">
        <v>3133100</v>
      </c>
      <c r="G8502" s="151" t="s">
        <v>111</v>
      </c>
      <c r="H8502" s="151" t="s">
        <v>111</v>
      </c>
      <c r="I8502" s="152" t="s">
        <v>112</v>
      </c>
    </row>
    <row r="8503" customFormat="false" ht="12.75" hidden="false" customHeight="false" outlineLevel="0" collapsed="false">
      <c r="A8503" s="0" t="s">
        <v>59</v>
      </c>
      <c r="B8503" s="0" t="s">
        <v>113</v>
      </c>
      <c r="C8503" s="0" t="s">
        <v>108</v>
      </c>
      <c r="D8503" s="116" t="n">
        <v>46113</v>
      </c>
      <c r="E8503" s="0" t="n">
        <v>0.02</v>
      </c>
      <c r="F8503" s="0" t="n">
        <v>3133101</v>
      </c>
      <c r="G8503" s="151" t="s">
        <v>111</v>
      </c>
      <c r="H8503" s="151" t="s">
        <v>111</v>
      </c>
      <c r="I8503" s="152" t="s">
        <v>112</v>
      </c>
    </row>
    <row r="8504" customFormat="false" ht="12.75" hidden="false" customHeight="false" outlineLevel="0" collapsed="false">
      <c r="A8504" s="0" t="s">
        <v>60</v>
      </c>
      <c r="B8504" s="0" t="s">
        <v>110</v>
      </c>
      <c r="C8504" s="0" t="s">
        <v>108</v>
      </c>
      <c r="D8504" s="116" t="n">
        <v>46113</v>
      </c>
      <c r="E8504" s="0" t="n">
        <v>0.435</v>
      </c>
      <c r="F8504" s="0" t="n">
        <v>3133102</v>
      </c>
      <c r="G8504" s="151" t="s">
        <v>111</v>
      </c>
      <c r="H8504" s="151" t="s">
        <v>111</v>
      </c>
      <c r="I8504" s="152" t="s">
        <v>112</v>
      </c>
    </row>
    <row r="8505" customFormat="false" ht="12.75" hidden="false" customHeight="false" outlineLevel="0" collapsed="false">
      <c r="A8505" s="0" t="s">
        <v>60</v>
      </c>
      <c r="B8505" s="0" t="s">
        <v>113</v>
      </c>
      <c r="C8505" s="0" t="s">
        <v>108</v>
      </c>
      <c r="D8505" s="116" t="n">
        <v>46113</v>
      </c>
      <c r="E8505" s="0" t="n">
        <v>0.05</v>
      </c>
      <c r="F8505" s="0" t="n">
        <v>3133103</v>
      </c>
      <c r="G8505" s="151" t="s">
        <v>111</v>
      </c>
      <c r="H8505" s="151" t="s">
        <v>111</v>
      </c>
      <c r="I8505" s="152" t="s">
        <v>112</v>
      </c>
    </row>
    <row r="8506" customFormat="false" ht="12.75" hidden="false" customHeight="false" outlineLevel="0" collapsed="false">
      <c r="A8506" s="0" t="s">
        <v>61</v>
      </c>
      <c r="B8506" s="0" t="s">
        <v>110</v>
      </c>
      <c r="C8506" s="0" t="s">
        <v>108</v>
      </c>
      <c r="D8506" s="116" t="n">
        <v>46113</v>
      </c>
      <c r="E8506" s="0" t="n">
        <v>0.435</v>
      </c>
      <c r="F8506" s="0" t="n">
        <v>3133104</v>
      </c>
      <c r="G8506" s="151" t="s">
        <v>111</v>
      </c>
      <c r="H8506" s="151" t="s">
        <v>111</v>
      </c>
      <c r="I8506" s="152" t="s">
        <v>112</v>
      </c>
    </row>
    <row r="8507" customFormat="false" ht="12.75" hidden="false" customHeight="false" outlineLevel="0" collapsed="false">
      <c r="A8507" s="0" t="s">
        <v>61</v>
      </c>
      <c r="B8507" s="0" t="s">
        <v>113</v>
      </c>
      <c r="C8507" s="0" t="s">
        <v>108</v>
      </c>
      <c r="D8507" s="116" t="n">
        <v>46113</v>
      </c>
      <c r="E8507" s="0" t="n">
        <v>0.02</v>
      </c>
      <c r="F8507" s="0" t="n">
        <v>3133105</v>
      </c>
      <c r="G8507" s="151" t="s">
        <v>111</v>
      </c>
      <c r="H8507" s="151" t="s">
        <v>111</v>
      </c>
      <c r="I8507" s="152" t="s">
        <v>112</v>
      </c>
    </row>
    <row r="8508" customFormat="false" ht="12.75" hidden="false" customHeight="false" outlineLevel="0" collapsed="false">
      <c r="A8508" s="0" t="s">
        <v>62</v>
      </c>
      <c r="B8508" s="0" t="s">
        <v>110</v>
      </c>
      <c r="C8508" s="0" t="s">
        <v>108</v>
      </c>
      <c r="D8508" s="116" t="n">
        <v>46113</v>
      </c>
      <c r="E8508" s="0" t="n">
        <v>0.435</v>
      </c>
      <c r="F8508" s="0" t="n">
        <v>3133106</v>
      </c>
      <c r="G8508" s="151" t="s">
        <v>111</v>
      </c>
      <c r="H8508" s="151" t="s">
        <v>111</v>
      </c>
      <c r="I8508" s="152" t="s">
        <v>112</v>
      </c>
    </row>
    <row r="8509" customFormat="false" ht="12.75" hidden="false" customHeight="false" outlineLevel="0" collapsed="false">
      <c r="A8509" s="0" t="s">
        <v>62</v>
      </c>
      <c r="B8509" s="0" t="s">
        <v>113</v>
      </c>
      <c r="C8509" s="0" t="s">
        <v>108</v>
      </c>
      <c r="D8509" s="116" t="n">
        <v>46113</v>
      </c>
      <c r="E8509" s="0" t="n">
        <v>0.05</v>
      </c>
      <c r="F8509" s="0" t="n">
        <v>3133107</v>
      </c>
      <c r="G8509" s="151" t="s">
        <v>111</v>
      </c>
      <c r="H8509" s="151" t="s">
        <v>111</v>
      </c>
      <c r="I8509" s="152" t="s">
        <v>112</v>
      </c>
    </row>
    <row r="8510" customFormat="false" ht="12.75" hidden="false" customHeight="false" outlineLevel="0" collapsed="false">
      <c r="A8510" s="0" t="s">
        <v>49</v>
      </c>
      <c r="B8510" s="0" t="s">
        <v>110</v>
      </c>
      <c r="C8510" s="0" t="s">
        <v>108</v>
      </c>
      <c r="D8510" s="116" t="n">
        <v>46113</v>
      </c>
      <c r="E8510" s="0" t="n">
        <v>0.36</v>
      </c>
      <c r="F8510" s="0" t="n">
        <v>3133108</v>
      </c>
      <c r="G8510" s="151" t="s">
        <v>111</v>
      </c>
      <c r="H8510" s="151" t="s">
        <v>111</v>
      </c>
      <c r="I8510" s="152" t="s">
        <v>112</v>
      </c>
    </row>
    <row r="8511" customFormat="false" ht="12.75" hidden="false" customHeight="false" outlineLevel="0" collapsed="false">
      <c r="A8511" s="0" t="s">
        <v>49</v>
      </c>
      <c r="B8511" s="0" t="s">
        <v>113</v>
      </c>
      <c r="C8511" s="0" t="s">
        <v>108</v>
      </c>
      <c r="D8511" s="116" t="n">
        <v>46113</v>
      </c>
      <c r="E8511" s="0" t="n">
        <v>0.005</v>
      </c>
      <c r="F8511" s="0" t="n">
        <v>3133109</v>
      </c>
      <c r="G8511" s="151" t="s">
        <v>111</v>
      </c>
      <c r="H8511" s="151" t="s">
        <v>111</v>
      </c>
      <c r="I8511" s="152" t="s">
        <v>112</v>
      </c>
    </row>
    <row r="8512" customFormat="false" ht="12.75" hidden="false" customHeight="false" outlineLevel="0" collapsed="false">
      <c r="A8512" s="0" t="s">
        <v>50</v>
      </c>
      <c r="B8512" s="0" t="s">
        <v>110</v>
      </c>
      <c r="C8512" s="0" t="s">
        <v>108</v>
      </c>
      <c r="D8512" s="116" t="n">
        <v>46113</v>
      </c>
      <c r="E8512" s="0" t="n">
        <v>0.38</v>
      </c>
      <c r="F8512" s="0" t="n">
        <v>3133110</v>
      </c>
      <c r="G8512" s="151" t="s">
        <v>111</v>
      </c>
      <c r="H8512" s="151" t="s">
        <v>111</v>
      </c>
      <c r="I8512" s="152" t="s">
        <v>112</v>
      </c>
    </row>
    <row r="8513" customFormat="false" ht="12.75" hidden="false" customHeight="false" outlineLevel="0" collapsed="false">
      <c r="A8513" s="0" t="s">
        <v>50</v>
      </c>
      <c r="B8513" s="0" t="s">
        <v>113</v>
      </c>
      <c r="C8513" s="0" t="s">
        <v>108</v>
      </c>
      <c r="D8513" s="116" t="n">
        <v>46113</v>
      </c>
      <c r="E8513" s="0" t="n">
        <v>-0.085</v>
      </c>
      <c r="F8513" s="0" t="n">
        <v>3133111</v>
      </c>
      <c r="G8513" s="151" t="s">
        <v>111</v>
      </c>
      <c r="H8513" s="151" t="s">
        <v>111</v>
      </c>
      <c r="I8513" s="152" t="s">
        <v>112</v>
      </c>
    </row>
    <row r="8514" customFormat="false" ht="12.75" hidden="false" customHeight="false" outlineLevel="0" collapsed="false">
      <c r="A8514" s="0" t="s">
        <v>51</v>
      </c>
      <c r="B8514" s="0" t="s">
        <v>110</v>
      </c>
      <c r="C8514" s="0" t="s">
        <v>108</v>
      </c>
      <c r="D8514" s="116" t="n">
        <v>46113</v>
      </c>
      <c r="E8514" s="0" t="n">
        <v>0.38</v>
      </c>
      <c r="F8514" s="0" t="n">
        <v>3133112</v>
      </c>
      <c r="G8514" s="151" t="s">
        <v>111</v>
      </c>
      <c r="H8514" s="151" t="s">
        <v>111</v>
      </c>
      <c r="I8514" s="152" t="s">
        <v>112</v>
      </c>
    </row>
    <row r="8515" customFormat="false" ht="12.75" hidden="false" customHeight="false" outlineLevel="0" collapsed="false">
      <c r="A8515" s="0" t="s">
        <v>51</v>
      </c>
      <c r="B8515" s="0" t="s">
        <v>113</v>
      </c>
      <c r="C8515" s="0" t="s">
        <v>108</v>
      </c>
      <c r="D8515" s="116" t="n">
        <v>46113</v>
      </c>
      <c r="E8515" s="0" t="n">
        <v>0.02</v>
      </c>
      <c r="F8515" s="0" t="n">
        <v>3133113</v>
      </c>
      <c r="G8515" s="151" t="s">
        <v>111</v>
      </c>
      <c r="H8515" s="151" t="s">
        <v>111</v>
      </c>
      <c r="I8515" s="152" t="s">
        <v>112</v>
      </c>
    </row>
    <row r="8516" customFormat="false" ht="12.75" hidden="false" customHeight="false" outlineLevel="0" collapsed="false">
      <c r="A8516" s="0" t="s">
        <v>52</v>
      </c>
      <c r="B8516" s="0" t="s">
        <v>110</v>
      </c>
      <c r="C8516" s="0" t="s">
        <v>108</v>
      </c>
      <c r="D8516" s="116" t="n">
        <v>46113</v>
      </c>
      <c r="E8516" s="0" t="n">
        <v>0.38</v>
      </c>
      <c r="F8516" s="0" t="n">
        <v>3133114</v>
      </c>
      <c r="G8516" s="151" t="s">
        <v>111</v>
      </c>
      <c r="H8516" s="151" t="s">
        <v>111</v>
      </c>
      <c r="I8516" s="152" t="s">
        <v>112</v>
      </c>
    </row>
    <row r="8517" customFormat="false" ht="12.75" hidden="false" customHeight="false" outlineLevel="0" collapsed="false">
      <c r="A8517" s="0" t="s">
        <v>52</v>
      </c>
      <c r="B8517" s="0" t="s">
        <v>113</v>
      </c>
      <c r="C8517" s="0" t="s">
        <v>108</v>
      </c>
      <c r="D8517" s="116" t="n">
        <v>46113</v>
      </c>
      <c r="E8517" s="0" t="n">
        <v>-0.045</v>
      </c>
      <c r="F8517" s="0" t="n">
        <v>3133115</v>
      </c>
      <c r="G8517" s="151" t="s">
        <v>111</v>
      </c>
      <c r="H8517" s="151" t="s">
        <v>111</v>
      </c>
      <c r="I8517" s="152" t="s">
        <v>112</v>
      </c>
    </row>
    <row r="8518" customFormat="false" ht="12.75" hidden="false" customHeight="false" outlineLevel="0" collapsed="false">
      <c r="A8518" s="0" t="s">
        <v>17</v>
      </c>
      <c r="B8518" s="0" t="s">
        <v>110</v>
      </c>
      <c r="C8518" s="0" t="s">
        <v>108</v>
      </c>
      <c r="D8518" s="116" t="n">
        <v>46113</v>
      </c>
      <c r="E8518" s="0" t="n">
        <v>0</v>
      </c>
      <c r="F8518" s="0" t="n">
        <v>3133116</v>
      </c>
      <c r="G8518" s="151" t="s">
        <v>111</v>
      </c>
      <c r="H8518" s="151" t="s">
        <v>111</v>
      </c>
      <c r="I8518" s="152" t="s">
        <v>112</v>
      </c>
    </row>
    <row r="8519" customFormat="false" ht="12.75" hidden="false" customHeight="false" outlineLevel="0" collapsed="false">
      <c r="A8519" s="0" t="s">
        <v>17</v>
      </c>
      <c r="B8519" s="0" t="s">
        <v>113</v>
      </c>
      <c r="C8519" s="0" t="s">
        <v>108</v>
      </c>
      <c r="D8519" s="116" t="n">
        <v>46113</v>
      </c>
      <c r="E8519" s="0" t="n">
        <v>0</v>
      </c>
      <c r="F8519" s="0" t="n">
        <v>3133117</v>
      </c>
      <c r="G8519" s="151" t="s">
        <v>111</v>
      </c>
      <c r="H8519" s="151" t="s">
        <v>111</v>
      </c>
      <c r="I8519" s="152" t="s">
        <v>112</v>
      </c>
    </row>
    <row r="8520" customFormat="false" ht="12.75" hidden="false" customHeight="false" outlineLevel="0" collapsed="false">
      <c r="A8520" s="0" t="s">
        <v>18</v>
      </c>
      <c r="B8520" s="0" t="s">
        <v>110</v>
      </c>
      <c r="C8520" s="0" t="s">
        <v>108</v>
      </c>
      <c r="D8520" s="116" t="n">
        <v>46113</v>
      </c>
      <c r="E8520" s="0" t="n">
        <v>0</v>
      </c>
      <c r="F8520" s="0" t="n">
        <v>3133118</v>
      </c>
      <c r="G8520" s="151" t="s">
        <v>111</v>
      </c>
      <c r="H8520" s="151" t="s">
        <v>111</v>
      </c>
      <c r="I8520" s="152" t="s">
        <v>112</v>
      </c>
    </row>
    <row r="8521" customFormat="false" ht="12.75" hidden="false" customHeight="false" outlineLevel="0" collapsed="false">
      <c r="A8521" s="0" t="s">
        <v>18</v>
      </c>
      <c r="B8521" s="0" t="s">
        <v>113</v>
      </c>
      <c r="C8521" s="0" t="s">
        <v>108</v>
      </c>
      <c r="D8521" s="116" t="n">
        <v>46113</v>
      </c>
      <c r="E8521" s="0" t="n">
        <v>0</v>
      </c>
      <c r="F8521" s="0" t="n">
        <v>3133119</v>
      </c>
      <c r="G8521" s="151" t="s">
        <v>111</v>
      </c>
      <c r="H8521" s="151" t="s">
        <v>111</v>
      </c>
      <c r="I8521" s="152" t="s">
        <v>112</v>
      </c>
    </row>
    <row r="8522" customFormat="false" ht="12.75" hidden="false" customHeight="false" outlineLevel="0" collapsed="false">
      <c r="A8522" s="0" t="s">
        <v>19</v>
      </c>
      <c r="B8522" s="0" t="s">
        <v>110</v>
      </c>
      <c r="C8522" s="0" t="s">
        <v>108</v>
      </c>
      <c r="D8522" s="116" t="n">
        <v>46113</v>
      </c>
      <c r="E8522" s="0" t="n">
        <v>0</v>
      </c>
      <c r="F8522" s="0" t="n">
        <v>3133120</v>
      </c>
      <c r="G8522" s="151" t="s">
        <v>111</v>
      </c>
      <c r="H8522" s="151" t="s">
        <v>111</v>
      </c>
      <c r="I8522" s="152" t="s">
        <v>112</v>
      </c>
    </row>
    <row r="8523" customFormat="false" ht="12.75" hidden="false" customHeight="false" outlineLevel="0" collapsed="false">
      <c r="A8523" s="0" t="s">
        <v>19</v>
      </c>
      <c r="B8523" s="0" t="s">
        <v>113</v>
      </c>
      <c r="C8523" s="0" t="s">
        <v>108</v>
      </c>
      <c r="D8523" s="116" t="n">
        <v>46113</v>
      </c>
      <c r="E8523" s="0" t="n">
        <v>0</v>
      </c>
      <c r="F8523" s="0" t="n">
        <v>3133121</v>
      </c>
      <c r="G8523" s="151" t="s">
        <v>111</v>
      </c>
      <c r="H8523" s="151" t="s">
        <v>111</v>
      </c>
      <c r="I8523" s="152" t="s">
        <v>112</v>
      </c>
    </row>
    <row r="8524" customFormat="false" ht="12.75" hidden="false" customHeight="false" outlineLevel="0" collapsed="false">
      <c r="A8524" s="0" t="s">
        <v>21</v>
      </c>
      <c r="B8524" s="0" t="s">
        <v>110</v>
      </c>
      <c r="C8524" s="0" t="s">
        <v>108</v>
      </c>
      <c r="D8524" s="116" t="n">
        <v>46113</v>
      </c>
      <c r="E8524" s="0" t="n">
        <v>0</v>
      </c>
      <c r="F8524" s="0" t="n">
        <v>3133122</v>
      </c>
      <c r="G8524" s="151" t="s">
        <v>111</v>
      </c>
      <c r="H8524" s="151" t="s">
        <v>111</v>
      </c>
      <c r="I8524" s="152" t="s">
        <v>112</v>
      </c>
    </row>
    <row r="8525" customFormat="false" ht="12.75" hidden="false" customHeight="false" outlineLevel="0" collapsed="false">
      <c r="A8525" s="0" t="s">
        <v>21</v>
      </c>
      <c r="B8525" s="0" t="s">
        <v>113</v>
      </c>
      <c r="C8525" s="0" t="s">
        <v>108</v>
      </c>
      <c r="D8525" s="116" t="n">
        <v>46113</v>
      </c>
      <c r="E8525" s="0" t="n">
        <v>0</v>
      </c>
      <c r="F8525" s="0" t="n">
        <v>3133123</v>
      </c>
      <c r="G8525" s="151" t="s">
        <v>111</v>
      </c>
      <c r="H8525" s="151" t="s">
        <v>111</v>
      </c>
      <c r="I8525" s="152" t="s">
        <v>112</v>
      </c>
    </row>
    <row r="8526" customFormat="false" ht="12.75" hidden="false" customHeight="false" outlineLevel="0" collapsed="false">
      <c r="A8526" s="0" t="s">
        <v>73</v>
      </c>
      <c r="B8526" s="0" t="s">
        <v>80</v>
      </c>
      <c r="C8526" s="0" t="s">
        <v>108</v>
      </c>
      <c r="D8526" s="116" t="n">
        <v>46113</v>
      </c>
      <c r="E8526" s="0" t="n">
        <v>0.005</v>
      </c>
      <c r="F8526" s="0" t="n">
        <v>3133124</v>
      </c>
      <c r="G8526" s="151" t="s">
        <v>111</v>
      </c>
      <c r="H8526" s="151" t="s">
        <v>111</v>
      </c>
      <c r="I8526" s="152" t="s">
        <v>112</v>
      </c>
    </row>
    <row r="8527" customFormat="false" ht="12.75" hidden="false" customHeight="false" outlineLevel="0" collapsed="false">
      <c r="A8527" s="0" t="s">
        <v>74</v>
      </c>
      <c r="B8527" s="0" t="s">
        <v>80</v>
      </c>
      <c r="C8527" s="0" t="s">
        <v>108</v>
      </c>
      <c r="D8527" s="116" t="n">
        <v>46113</v>
      </c>
      <c r="E8527" s="0" t="n">
        <v>0.02</v>
      </c>
      <c r="F8527" s="0" t="n">
        <v>3133125</v>
      </c>
      <c r="G8527" s="151" t="s">
        <v>111</v>
      </c>
      <c r="H8527" s="151" t="s">
        <v>111</v>
      </c>
      <c r="I8527" s="152" t="s">
        <v>112</v>
      </c>
    </row>
    <row r="8528" customFormat="false" ht="12.75" hidden="false" customHeight="false" outlineLevel="0" collapsed="false">
      <c r="A8528" s="0" t="s">
        <v>75</v>
      </c>
      <c r="B8528" s="0" t="s">
        <v>80</v>
      </c>
      <c r="C8528" s="0" t="s">
        <v>108</v>
      </c>
      <c r="D8528" s="116" t="n">
        <v>46113</v>
      </c>
      <c r="E8528" s="0" t="n">
        <v>-0.045</v>
      </c>
      <c r="F8528" s="0" t="n">
        <v>3133126</v>
      </c>
      <c r="G8528" s="151" t="s">
        <v>111</v>
      </c>
      <c r="H8528" s="151" t="s">
        <v>111</v>
      </c>
      <c r="I8528" s="152" t="s">
        <v>112</v>
      </c>
    </row>
    <row r="8529" customFormat="false" ht="12.75" hidden="false" customHeight="false" outlineLevel="0" collapsed="false">
      <c r="A8529" s="0" t="s">
        <v>76</v>
      </c>
      <c r="B8529" s="0" t="s">
        <v>80</v>
      </c>
      <c r="C8529" s="0" t="s">
        <v>108</v>
      </c>
      <c r="D8529" s="116" t="n">
        <v>46113</v>
      </c>
      <c r="E8529" s="0" t="n">
        <v>0.02</v>
      </c>
      <c r="F8529" s="0" t="n">
        <v>3133127</v>
      </c>
      <c r="G8529" s="151" t="s">
        <v>111</v>
      </c>
      <c r="H8529" s="151" t="s">
        <v>111</v>
      </c>
      <c r="I8529" s="152" t="s">
        <v>112</v>
      </c>
    </row>
    <row r="8530" customFormat="false" ht="12.75" hidden="false" customHeight="false" outlineLevel="0" collapsed="false">
      <c r="A8530" s="0" t="s">
        <v>72</v>
      </c>
      <c r="B8530" s="0" t="s">
        <v>80</v>
      </c>
      <c r="C8530" s="0" t="s">
        <v>108</v>
      </c>
      <c r="D8530" s="116" t="n">
        <v>46113</v>
      </c>
      <c r="E8530" s="158" t="n">
        <v>46143</v>
      </c>
      <c r="F8530" s="0" t="n">
        <v>2756507</v>
      </c>
      <c r="G8530" s="151" t="s">
        <v>111</v>
      </c>
      <c r="H8530" s="151" t="s">
        <v>111</v>
      </c>
      <c r="I8530" s="152" t="s">
        <v>109</v>
      </c>
    </row>
    <row r="8531" customFormat="false" ht="12.75" hidden="false" customHeight="false" outlineLevel="0" collapsed="false">
      <c r="A8531" s="0" t="s">
        <v>59</v>
      </c>
      <c r="B8531" s="0" t="s">
        <v>110</v>
      </c>
      <c r="C8531" s="0" t="s">
        <v>108</v>
      </c>
      <c r="D8531" s="116" t="n">
        <v>46143</v>
      </c>
      <c r="E8531" s="0" t="n">
        <v>0.385</v>
      </c>
      <c r="F8531" s="0" t="n">
        <v>3133100</v>
      </c>
      <c r="G8531" s="151" t="s">
        <v>111</v>
      </c>
      <c r="H8531" s="151" t="s">
        <v>111</v>
      </c>
      <c r="I8531" s="152" t="s">
        <v>112</v>
      </c>
    </row>
    <row r="8532" customFormat="false" ht="12.75" hidden="false" customHeight="false" outlineLevel="0" collapsed="false">
      <c r="A8532" s="0" t="s">
        <v>59</v>
      </c>
      <c r="B8532" s="0" t="s">
        <v>113</v>
      </c>
      <c r="C8532" s="0" t="s">
        <v>108</v>
      </c>
      <c r="D8532" s="116" t="n">
        <v>46143</v>
      </c>
      <c r="E8532" s="0" t="n">
        <v>0.02</v>
      </c>
      <c r="F8532" s="0" t="n">
        <v>3133101</v>
      </c>
      <c r="G8532" s="151" t="s">
        <v>111</v>
      </c>
      <c r="H8532" s="151" t="s">
        <v>111</v>
      </c>
      <c r="I8532" s="152" t="s">
        <v>112</v>
      </c>
    </row>
    <row r="8533" customFormat="false" ht="12.75" hidden="false" customHeight="false" outlineLevel="0" collapsed="false">
      <c r="A8533" s="0" t="s">
        <v>60</v>
      </c>
      <c r="B8533" s="0" t="s">
        <v>110</v>
      </c>
      <c r="C8533" s="0" t="s">
        <v>108</v>
      </c>
      <c r="D8533" s="116" t="n">
        <v>46143</v>
      </c>
      <c r="E8533" s="0" t="n">
        <v>0.385</v>
      </c>
      <c r="F8533" s="0" t="n">
        <v>3133102</v>
      </c>
      <c r="G8533" s="151" t="s">
        <v>111</v>
      </c>
      <c r="H8533" s="151" t="s">
        <v>111</v>
      </c>
      <c r="I8533" s="152" t="s">
        <v>112</v>
      </c>
    </row>
    <row r="8534" customFormat="false" ht="12.75" hidden="false" customHeight="false" outlineLevel="0" collapsed="false">
      <c r="A8534" s="0" t="s">
        <v>60</v>
      </c>
      <c r="B8534" s="0" t="s">
        <v>113</v>
      </c>
      <c r="C8534" s="0" t="s">
        <v>108</v>
      </c>
      <c r="D8534" s="116" t="n">
        <v>46143</v>
      </c>
      <c r="E8534" s="0" t="n">
        <v>0.05</v>
      </c>
      <c r="F8534" s="0" t="n">
        <v>3133103</v>
      </c>
      <c r="G8534" s="151" t="s">
        <v>111</v>
      </c>
      <c r="H8534" s="151" t="s">
        <v>111</v>
      </c>
      <c r="I8534" s="152" t="s">
        <v>112</v>
      </c>
    </row>
    <row r="8535" customFormat="false" ht="12.75" hidden="false" customHeight="false" outlineLevel="0" collapsed="false">
      <c r="A8535" s="0" t="s">
        <v>61</v>
      </c>
      <c r="B8535" s="0" t="s">
        <v>110</v>
      </c>
      <c r="C8535" s="0" t="s">
        <v>108</v>
      </c>
      <c r="D8535" s="116" t="n">
        <v>46143</v>
      </c>
      <c r="E8535" s="0" t="n">
        <v>0.385</v>
      </c>
      <c r="F8535" s="0" t="n">
        <v>3133104</v>
      </c>
      <c r="G8535" s="151" t="s">
        <v>111</v>
      </c>
      <c r="H8535" s="151" t="s">
        <v>111</v>
      </c>
      <c r="I8535" s="152" t="s">
        <v>112</v>
      </c>
    </row>
    <row r="8536" customFormat="false" ht="12.75" hidden="false" customHeight="false" outlineLevel="0" collapsed="false">
      <c r="A8536" s="0" t="s">
        <v>61</v>
      </c>
      <c r="B8536" s="0" t="s">
        <v>113</v>
      </c>
      <c r="C8536" s="0" t="s">
        <v>108</v>
      </c>
      <c r="D8536" s="116" t="n">
        <v>46143</v>
      </c>
      <c r="E8536" s="0" t="n">
        <v>0.02</v>
      </c>
      <c r="F8536" s="0" t="n">
        <v>3133105</v>
      </c>
      <c r="G8536" s="151" t="s">
        <v>111</v>
      </c>
      <c r="H8536" s="151" t="s">
        <v>111</v>
      </c>
      <c r="I8536" s="152" t="s">
        <v>112</v>
      </c>
    </row>
    <row r="8537" customFormat="false" ht="12.75" hidden="false" customHeight="false" outlineLevel="0" collapsed="false">
      <c r="A8537" s="0" t="s">
        <v>62</v>
      </c>
      <c r="B8537" s="0" t="s">
        <v>110</v>
      </c>
      <c r="C8537" s="0" t="s">
        <v>108</v>
      </c>
      <c r="D8537" s="116" t="n">
        <v>46143</v>
      </c>
      <c r="E8537" s="0" t="n">
        <v>0.385</v>
      </c>
      <c r="F8537" s="0" t="n">
        <v>3133106</v>
      </c>
      <c r="G8537" s="151" t="s">
        <v>111</v>
      </c>
      <c r="H8537" s="151" t="s">
        <v>111</v>
      </c>
      <c r="I8537" s="152" t="s">
        <v>112</v>
      </c>
    </row>
    <row r="8538" customFormat="false" ht="12.75" hidden="false" customHeight="false" outlineLevel="0" collapsed="false">
      <c r="A8538" s="0" t="s">
        <v>62</v>
      </c>
      <c r="B8538" s="0" t="s">
        <v>113</v>
      </c>
      <c r="C8538" s="0" t="s">
        <v>108</v>
      </c>
      <c r="D8538" s="116" t="n">
        <v>46143</v>
      </c>
      <c r="E8538" s="0" t="n">
        <v>0.05</v>
      </c>
      <c r="F8538" s="0" t="n">
        <v>3133107</v>
      </c>
      <c r="G8538" s="151" t="s">
        <v>111</v>
      </c>
      <c r="H8538" s="151" t="s">
        <v>111</v>
      </c>
      <c r="I8538" s="152" t="s">
        <v>112</v>
      </c>
    </row>
    <row r="8539" customFormat="false" ht="12.75" hidden="false" customHeight="false" outlineLevel="0" collapsed="false">
      <c r="A8539" s="0" t="s">
        <v>49</v>
      </c>
      <c r="B8539" s="0" t="s">
        <v>110</v>
      </c>
      <c r="C8539" s="0" t="s">
        <v>108</v>
      </c>
      <c r="D8539" s="116" t="n">
        <v>46143</v>
      </c>
      <c r="E8539" s="0" t="n">
        <v>0.325</v>
      </c>
      <c r="F8539" s="0" t="n">
        <v>3133108</v>
      </c>
      <c r="G8539" s="151" t="s">
        <v>111</v>
      </c>
      <c r="H8539" s="151" t="s">
        <v>111</v>
      </c>
      <c r="I8539" s="152" t="s">
        <v>112</v>
      </c>
    </row>
    <row r="8540" customFormat="false" ht="12.75" hidden="false" customHeight="false" outlineLevel="0" collapsed="false">
      <c r="A8540" s="0" t="s">
        <v>49</v>
      </c>
      <c r="B8540" s="0" t="s">
        <v>113</v>
      </c>
      <c r="C8540" s="0" t="s">
        <v>108</v>
      </c>
      <c r="D8540" s="116" t="n">
        <v>46143</v>
      </c>
      <c r="E8540" s="0" t="n">
        <v>0.005</v>
      </c>
      <c r="F8540" s="0" t="n">
        <v>3133109</v>
      </c>
      <c r="G8540" s="151" t="s">
        <v>111</v>
      </c>
      <c r="H8540" s="151" t="s">
        <v>111</v>
      </c>
      <c r="I8540" s="152" t="s">
        <v>112</v>
      </c>
    </row>
    <row r="8541" customFormat="false" ht="12.75" hidden="false" customHeight="false" outlineLevel="0" collapsed="false">
      <c r="A8541" s="0" t="s">
        <v>50</v>
      </c>
      <c r="B8541" s="0" t="s">
        <v>110</v>
      </c>
      <c r="C8541" s="0" t="s">
        <v>108</v>
      </c>
      <c r="D8541" s="116" t="n">
        <v>46143</v>
      </c>
      <c r="E8541" s="0" t="n">
        <v>0.33</v>
      </c>
      <c r="F8541" s="0" t="n">
        <v>3133110</v>
      </c>
      <c r="G8541" s="151" t="s">
        <v>111</v>
      </c>
      <c r="H8541" s="151" t="s">
        <v>111</v>
      </c>
      <c r="I8541" s="152" t="s">
        <v>112</v>
      </c>
    </row>
    <row r="8542" customFormat="false" ht="12.75" hidden="false" customHeight="false" outlineLevel="0" collapsed="false">
      <c r="A8542" s="0" t="s">
        <v>50</v>
      </c>
      <c r="B8542" s="0" t="s">
        <v>113</v>
      </c>
      <c r="C8542" s="0" t="s">
        <v>108</v>
      </c>
      <c r="D8542" s="116" t="n">
        <v>46143</v>
      </c>
      <c r="E8542" s="0" t="n">
        <v>-0.065</v>
      </c>
      <c r="F8542" s="0" t="n">
        <v>3133111</v>
      </c>
      <c r="G8542" s="151" t="s">
        <v>111</v>
      </c>
      <c r="H8542" s="151" t="s">
        <v>111</v>
      </c>
      <c r="I8542" s="152" t="s">
        <v>112</v>
      </c>
    </row>
    <row r="8543" customFormat="false" ht="12.75" hidden="false" customHeight="false" outlineLevel="0" collapsed="false">
      <c r="A8543" s="0" t="s">
        <v>51</v>
      </c>
      <c r="B8543" s="0" t="s">
        <v>110</v>
      </c>
      <c r="C8543" s="0" t="s">
        <v>108</v>
      </c>
      <c r="D8543" s="116" t="n">
        <v>46143</v>
      </c>
      <c r="E8543" s="0" t="n">
        <v>0.33</v>
      </c>
      <c r="F8543" s="0" t="n">
        <v>3133112</v>
      </c>
      <c r="G8543" s="151" t="s">
        <v>111</v>
      </c>
      <c r="H8543" s="151" t="s">
        <v>111</v>
      </c>
      <c r="I8543" s="152" t="s">
        <v>112</v>
      </c>
    </row>
    <row r="8544" customFormat="false" ht="12.75" hidden="false" customHeight="false" outlineLevel="0" collapsed="false">
      <c r="A8544" s="0" t="s">
        <v>51</v>
      </c>
      <c r="B8544" s="0" t="s">
        <v>113</v>
      </c>
      <c r="C8544" s="0" t="s">
        <v>108</v>
      </c>
      <c r="D8544" s="116" t="n">
        <v>46143</v>
      </c>
      <c r="E8544" s="0" t="n">
        <v>0.02</v>
      </c>
      <c r="F8544" s="0" t="n">
        <v>3133113</v>
      </c>
      <c r="G8544" s="151" t="s">
        <v>111</v>
      </c>
      <c r="H8544" s="151" t="s">
        <v>111</v>
      </c>
      <c r="I8544" s="152" t="s">
        <v>112</v>
      </c>
    </row>
    <row r="8545" customFormat="false" ht="12.75" hidden="false" customHeight="false" outlineLevel="0" collapsed="false">
      <c r="A8545" s="0" t="s">
        <v>52</v>
      </c>
      <c r="B8545" s="0" t="s">
        <v>110</v>
      </c>
      <c r="C8545" s="0" t="s">
        <v>108</v>
      </c>
      <c r="D8545" s="116" t="n">
        <v>46143</v>
      </c>
      <c r="E8545" s="0" t="n">
        <v>0.33</v>
      </c>
      <c r="F8545" s="0" t="n">
        <v>3133114</v>
      </c>
      <c r="G8545" s="151" t="s">
        <v>111</v>
      </c>
      <c r="H8545" s="151" t="s">
        <v>111</v>
      </c>
      <c r="I8545" s="152" t="s">
        <v>112</v>
      </c>
    </row>
    <row r="8546" customFormat="false" ht="12.75" hidden="false" customHeight="false" outlineLevel="0" collapsed="false">
      <c r="A8546" s="0" t="s">
        <v>52</v>
      </c>
      <c r="B8546" s="0" t="s">
        <v>113</v>
      </c>
      <c r="C8546" s="0" t="s">
        <v>108</v>
      </c>
      <c r="D8546" s="116" t="n">
        <v>46143</v>
      </c>
      <c r="E8546" s="0" t="n">
        <v>-0.035</v>
      </c>
      <c r="F8546" s="0" t="n">
        <v>3133115</v>
      </c>
      <c r="G8546" s="151" t="s">
        <v>111</v>
      </c>
      <c r="H8546" s="151" t="s">
        <v>111</v>
      </c>
      <c r="I8546" s="152" t="s">
        <v>112</v>
      </c>
    </row>
    <row r="8547" customFormat="false" ht="12.75" hidden="false" customHeight="false" outlineLevel="0" collapsed="false">
      <c r="A8547" s="0" t="s">
        <v>17</v>
      </c>
      <c r="B8547" s="0" t="s">
        <v>110</v>
      </c>
      <c r="C8547" s="0" t="s">
        <v>108</v>
      </c>
      <c r="D8547" s="116" t="n">
        <v>46143</v>
      </c>
      <c r="E8547" s="0" t="n">
        <v>0</v>
      </c>
      <c r="F8547" s="0" t="n">
        <v>3133116</v>
      </c>
      <c r="G8547" s="151" t="s">
        <v>111</v>
      </c>
      <c r="H8547" s="151" t="s">
        <v>111</v>
      </c>
      <c r="I8547" s="152" t="s">
        <v>112</v>
      </c>
    </row>
    <row r="8548" customFormat="false" ht="12.75" hidden="false" customHeight="false" outlineLevel="0" collapsed="false">
      <c r="A8548" s="0" t="s">
        <v>17</v>
      </c>
      <c r="B8548" s="0" t="s">
        <v>113</v>
      </c>
      <c r="C8548" s="0" t="s">
        <v>108</v>
      </c>
      <c r="D8548" s="116" t="n">
        <v>46143</v>
      </c>
      <c r="E8548" s="0" t="n">
        <v>0</v>
      </c>
      <c r="F8548" s="0" t="n">
        <v>3133117</v>
      </c>
      <c r="G8548" s="151" t="s">
        <v>111</v>
      </c>
      <c r="H8548" s="151" t="s">
        <v>111</v>
      </c>
      <c r="I8548" s="152" t="s">
        <v>112</v>
      </c>
    </row>
    <row r="8549" customFormat="false" ht="12.75" hidden="false" customHeight="false" outlineLevel="0" collapsed="false">
      <c r="A8549" s="0" t="s">
        <v>18</v>
      </c>
      <c r="B8549" s="0" t="s">
        <v>110</v>
      </c>
      <c r="C8549" s="0" t="s">
        <v>108</v>
      </c>
      <c r="D8549" s="116" t="n">
        <v>46143</v>
      </c>
      <c r="E8549" s="0" t="n">
        <v>0</v>
      </c>
      <c r="F8549" s="0" t="n">
        <v>3133118</v>
      </c>
      <c r="G8549" s="151" t="s">
        <v>111</v>
      </c>
      <c r="H8549" s="151" t="s">
        <v>111</v>
      </c>
      <c r="I8549" s="152" t="s">
        <v>112</v>
      </c>
    </row>
    <row r="8550" customFormat="false" ht="12.75" hidden="false" customHeight="false" outlineLevel="0" collapsed="false">
      <c r="A8550" s="0" t="s">
        <v>18</v>
      </c>
      <c r="B8550" s="0" t="s">
        <v>113</v>
      </c>
      <c r="C8550" s="0" t="s">
        <v>108</v>
      </c>
      <c r="D8550" s="116" t="n">
        <v>46143</v>
      </c>
      <c r="E8550" s="0" t="n">
        <v>0</v>
      </c>
      <c r="F8550" s="0" t="n">
        <v>3133119</v>
      </c>
      <c r="G8550" s="151" t="s">
        <v>111</v>
      </c>
      <c r="H8550" s="151" t="s">
        <v>111</v>
      </c>
      <c r="I8550" s="152" t="s">
        <v>112</v>
      </c>
    </row>
    <row r="8551" customFormat="false" ht="12.75" hidden="false" customHeight="false" outlineLevel="0" collapsed="false">
      <c r="A8551" s="0" t="s">
        <v>19</v>
      </c>
      <c r="B8551" s="0" t="s">
        <v>110</v>
      </c>
      <c r="C8551" s="0" t="s">
        <v>108</v>
      </c>
      <c r="D8551" s="116" t="n">
        <v>46143</v>
      </c>
      <c r="E8551" s="0" t="n">
        <v>0</v>
      </c>
      <c r="F8551" s="0" t="n">
        <v>3133120</v>
      </c>
      <c r="G8551" s="151" t="s">
        <v>111</v>
      </c>
      <c r="H8551" s="151" t="s">
        <v>111</v>
      </c>
      <c r="I8551" s="152" t="s">
        <v>112</v>
      </c>
    </row>
    <row r="8552" customFormat="false" ht="12.75" hidden="false" customHeight="false" outlineLevel="0" collapsed="false">
      <c r="A8552" s="0" t="s">
        <v>19</v>
      </c>
      <c r="B8552" s="0" t="s">
        <v>113</v>
      </c>
      <c r="C8552" s="0" t="s">
        <v>108</v>
      </c>
      <c r="D8552" s="116" t="n">
        <v>46143</v>
      </c>
      <c r="E8552" s="0" t="n">
        <v>0</v>
      </c>
      <c r="F8552" s="0" t="n">
        <v>3133121</v>
      </c>
      <c r="G8552" s="151" t="s">
        <v>111</v>
      </c>
      <c r="H8552" s="151" t="s">
        <v>111</v>
      </c>
      <c r="I8552" s="152" t="s">
        <v>112</v>
      </c>
    </row>
    <row r="8553" customFormat="false" ht="12.75" hidden="false" customHeight="false" outlineLevel="0" collapsed="false">
      <c r="A8553" s="0" t="s">
        <v>21</v>
      </c>
      <c r="B8553" s="0" t="s">
        <v>110</v>
      </c>
      <c r="C8553" s="0" t="s">
        <v>108</v>
      </c>
      <c r="D8553" s="116" t="n">
        <v>46143</v>
      </c>
      <c r="E8553" s="0" t="n">
        <v>0</v>
      </c>
      <c r="F8553" s="0" t="n">
        <v>3133122</v>
      </c>
      <c r="G8553" s="151" t="s">
        <v>111</v>
      </c>
      <c r="H8553" s="151" t="s">
        <v>111</v>
      </c>
      <c r="I8553" s="152" t="s">
        <v>112</v>
      </c>
    </row>
    <row r="8554" customFormat="false" ht="12.75" hidden="false" customHeight="false" outlineLevel="0" collapsed="false">
      <c r="A8554" s="0" t="s">
        <v>21</v>
      </c>
      <c r="B8554" s="0" t="s">
        <v>113</v>
      </c>
      <c r="C8554" s="0" t="s">
        <v>108</v>
      </c>
      <c r="D8554" s="116" t="n">
        <v>46143</v>
      </c>
      <c r="E8554" s="0" t="n">
        <v>0</v>
      </c>
      <c r="F8554" s="0" t="n">
        <v>3133123</v>
      </c>
      <c r="G8554" s="151" t="s">
        <v>111</v>
      </c>
      <c r="H8554" s="151" t="s">
        <v>111</v>
      </c>
      <c r="I8554" s="152" t="s">
        <v>112</v>
      </c>
    </row>
    <row r="8555" customFormat="false" ht="12.75" hidden="false" customHeight="false" outlineLevel="0" collapsed="false">
      <c r="A8555" s="0" t="s">
        <v>73</v>
      </c>
      <c r="B8555" s="0" t="s">
        <v>80</v>
      </c>
      <c r="C8555" s="0" t="s">
        <v>108</v>
      </c>
      <c r="D8555" s="116" t="n">
        <v>46143</v>
      </c>
      <c r="E8555" s="0" t="n">
        <v>0.005</v>
      </c>
      <c r="F8555" s="0" t="n">
        <v>3133124</v>
      </c>
      <c r="G8555" s="151" t="s">
        <v>111</v>
      </c>
      <c r="H8555" s="151" t="s">
        <v>111</v>
      </c>
      <c r="I8555" s="152" t="s">
        <v>112</v>
      </c>
    </row>
    <row r="8556" customFormat="false" ht="12.75" hidden="false" customHeight="false" outlineLevel="0" collapsed="false">
      <c r="A8556" s="0" t="s">
        <v>74</v>
      </c>
      <c r="B8556" s="0" t="s">
        <v>80</v>
      </c>
      <c r="C8556" s="0" t="s">
        <v>108</v>
      </c>
      <c r="D8556" s="116" t="n">
        <v>46143</v>
      </c>
      <c r="E8556" s="0" t="n">
        <v>0.02</v>
      </c>
      <c r="F8556" s="0" t="n">
        <v>3133125</v>
      </c>
      <c r="G8556" s="151" t="s">
        <v>111</v>
      </c>
      <c r="H8556" s="151" t="s">
        <v>111</v>
      </c>
      <c r="I8556" s="152" t="s">
        <v>112</v>
      </c>
    </row>
    <row r="8557" customFormat="false" ht="12.75" hidden="false" customHeight="false" outlineLevel="0" collapsed="false">
      <c r="A8557" s="0" t="s">
        <v>75</v>
      </c>
      <c r="B8557" s="0" t="s">
        <v>80</v>
      </c>
      <c r="C8557" s="0" t="s">
        <v>108</v>
      </c>
      <c r="D8557" s="116" t="n">
        <v>46143</v>
      </c>
      <c r="E8557" s="0" t="n">
        <v>-0.035</v>
      </c>
      <c r="F8557" s="0" t="n">
        <v>3133126</v>
      </c>
      <c r="G8557" s="151" t="s">
        <v>111</v>
      </c>
      <c r="H8557" s="151" t="s">
        <v>111</v>
      </c>
      <c r="I8557" s="152" t="s">
        <v>112</v>
      </c>
    </row>
    <row r="8558" customFormat="false" ht="12.75" hidden="false" customHeight="false" outlineLevel="0" collapsed="false">
      <c r="A8558" s="0" t="s">
        <v>76</v>
      </c>
      <c r="B8558" s="0" t="s">
        <v>80</v>
      </c>
      <c r="C8558" s="0" t="s">
        <v>108</v>
      </c>
      <c r="D8558" s="116" t="n">
        <v>46143</v>
      </c>
      <c r="E8558" s="0" t="n">
        <v>0.02</v>
      </c>
      <c r="F8558" s="0" t="n">
        <v>3133127</v>
      </c>
      <c r="G8558" s="151" t="s">
        <v>111</v>
      </c>
      <c r="H8558" s="151" t="s">
        <v>111</v>
      </c>
      <c r="I8558" s="152" t="s">
        <v>112</v>
      </c>
    </row>
    <row r="8559" customFormat="false" ht="12.75" hidden="false" customHeight="false" outlineLevel="0" collapsed="false">
      <c r="A8559" s="0" t="s">
        <v>72</v>
      </c>
      <c r="B8559" s="0" t="s">
        <v>80</v>
      </c>
      <c r="C8559" s="0" t="s">
        <v>108</v>
      </c>
      <c r="D8559" s="116" t="n">
        <v>46143</v>
      </c>
      <c r="E8559" s="158" t="n">
        <v>46174</v>
      </c>
      <c r="F8559" s="0" t="n">
        <v>2756536</v>
      </c>
      <c r="G8559" s="151" t="s">
        <v>111</v>
      </c>
      <c r="H8559" s="151" t="s">
        <v>111</v>
      </c>
      <c r="I8559" s="152" t="s">
        <v>109</v>
      </c>
    </row>
    <row r="8560" customFormat="false" ht="12.75" hidden="false" customHeight="false" outlineLevel="0" collapsed="false">
      <c r="A8560" s="0" t="s">
        <v>59</v>
      </c>
      <c r="B8560" s="0" t="s">
        <v>110</v>
      </c>
      <c r="C8560" s="0" t="s">
        <v>108</v>
      </c>
      <c r="D8560" s="116" t="n">
        <v>46174</v>
      </c>
      <c r="E8560" s="0" t="n">
        <v>0.385</v>
      </c>
      <c r="F8560" s="0" t="n">
        <v>3133100</v>
      </c>
      <c r="G8560" s="151" t="s">
        <v>111</v>
      </c>
      <c r="H8560" s="151" t="s">
        <v>111</v>
      </c>
      <c r="I8560" s="152" t="s">
        <v>112</v>
      </c>
    </row>
    <row r="8561" customFormat="false" ht="12.75" hidden="false" customHeight="false" outlineLevel="0" collapsed="false">
      <c r="A8561" s="0" t="s">
        <v>59</v>
      </c>
      <c r="B8561" s="0" t="s">
        <v>113</v>
      </c>
      <c r="C8561" s="0" t="s">
        <v>108</v>
      </c>
      <c r="D8561" s="116" t="n">
        <v>46174</v>
      </c>
      <c r="E8561" s="0" t="n">
        <v>0.02</v>
      </c>
      <c r="F8561" s="0" t="n">
        <v>3133101</v>
      </c>
      <c r="G8561" s="151" t="s">
        <v>111</v>
      </c>
      <c r="H8561" s="151" t="s">
        <v>111</v>
      </c>
      <c r="I8561" s="152" t="s">
        <v>112</v>
      </c>
    </row>
    <row r="8562" customFormat="false" ht="12.75" hidden="false" customHeight="false" outlineLevel="0" collapsed="false">
      <c r="A8562" s="0" t="s">
        <v>60</v>
      </c>
      <c r="B8562" s="0" t="s">
        <v>110</v>
      </c>
      <c r="C8562" s="0" t="s">
        <v>108</v>
      </c>
      <c r="D8562" s="116" t="n">
        <v>46174</v>
      </c>
      <c r="E8562" s="0" t="n">
        <v>0.385</v>
      </c>
      <c r="F8562" s="0" t="n">
        <v>3133102</v>
      </c>
      <c r="G8562" s="151" t="s">
        <v>111</v>
      </c>
      <c r="H8562" s="151" t="s">
        <v>111</v>
      </c>
      <c r="I8562" s="152" t="s">
        <v>112</v>
      </c>
    </row>
    <row r="8563" customFormat="false" ht="12.75" hidden="false" customHeight="false" outlineLevel="0" collapsed="false">
      <c r="A8563" s="0" t="s">
        <v>60</v>
      </c>
      <c r="B8563" s="0" t="s">
        <v>113</v>
      </c>
      <c r="C8563" s="0" t="s">
        <v>108</v>
      </c>
      <c r="D8563" s="116" t="n">
        <v>46174</v>
      </c>
      <c r="E8563" s="0" t="n">
        <v>0.06</v>
      </c>
      <c r="F8563" s="0" t="n">
        <v>3133103</v>
      </c>
      <c r="G8563" s="151" t="s">
        <v>111</v>
      </c>
      <c r="H8563" s="151" t="s">
        <v>111</v>
      </c>
      <c r="I8563" s="152" t="s">
        <v>112</v>
      </c>
    </row>
    <row r="8564" customFormat="false" ht="12.75" hidden="false" customHeight="false" outlineLevel="0" collapsed="false">
      <c r="A8564" s="0" t="s">
        <v>61</v>
      </c>
      <c r="B8564" s="0" t="s">
        <v>110</v>
      </c>
      <c r="C8564" s="0" t="s">
        <v>108</v>
      </c>
      <c r="D8564" s="116" t="n">
        <v>46174</v>
      </c>
      <c r="E8564" s="0" t="n">
        <v>0.385</v>
      </c>
      <c r="F8564" s="0" t="n">
        <v>3133104</v>
      </c>
      <c r="G8564" s="151" t="s">
        <v>111</v>
      </c>
      <c r="H8564" s="151" t="s">
        <v>111</v>
      </c>
      <c r="I8564" s="152" t="s">
        <v>112</v>
      </c>
    </row>
    <row r="8565" customFormat="false" ht="12.75" hidden="false" customHeight="false" outlineLevel="0" collapsed="false">
      <c r="A8565" s="0" t="s">
        <v>61</v>
      </c>
      <c r="B8565" s="0" t="s">
        <v>113</v>
      </c>
      <c r="C8565" s="0" t="s">
        <v>108</v>
      </c>
      <c r="D8565" s="116" t="n">
        <v>46174</v>
      </c>
      <c r="E8565" s="0" t="n">
        <v>0.02</v>
      </c>
      <c r="F8565" s="0" t="n">
        <v>3133105</v>
      </c>
      <c r="G8565" s="151" t="s">
        <v>111</v>
      </c>
      <c r="H8565" s="151" t="s">
        <v>111</v>
      </c>
      <c r="I8565" s="152" t="s">
        <v>112</v>
      </c>
    </row>
    <row r="8566" customFormat="false" ht="12.75" hidden="false" customHeight="false" outlineLevel="0" collapsed="false">
      <c r="A8566" s="0" t="s">
        <v>62</v>
      </c>
      <c r="B8566" s="0" t="s">
        <v>110</v>
      </c>
      <c r="C8566" s="0" t="s">
        <v>108</v>
      </c>
      <c r="D8566" s="116" t="n">
        <v>46174</v>
      </c>
      <c r="E8566" s="0" t="n">
        <v>0.385</v>
      </c>
      <c r="F8566" s="0" t="n">
        <v>3133106</v>
      </c>
      <c r="G8566" s="151" t="s">
        <v>111</v>
      </c>
      <c r="H8566" s="151" t="s">
        <v>111</v>
      </c>
      <c r="I8566" s="152" t="s">
        <v>112</v>
      </c>
    </row>
    <row r="8567" customFormat="false" ht="12.75" hidden="false" customHeight="false" outlineLevel="0" collapsed="false">
      <c r="A8567" s="0" t="s">
        <v>62</v>
      </c>
      <c r="B8567" s="0" t="s">
        <v>113</v>
      </c>
      <c r="C8567" s="0" t="s">
        <v>108</v>
      </c>
      <c r="D8567" s="116" t="n">
        <v>46174</v>
      </c>
      <c r="E8567" s="0" t="n">
        <v>0.06</v>
      </c>
      <c r="F8567" s="0" t="n">
        <v>3133107</v>
      </c>
      <c r="G8567" s="151" t="s">
        <v>111</v>
      </c>
      <c r="H8567" s="151" t="s">
        <v>111</v>
      </c>
      <c r="I8567" s="152" t="s">
        <v>112</v>
      </c>
    </row>
    <row r="8568" customFormat="false" ht="12.75" hidden="false" customHeight="false" outlineLevel="0" collapsed="false">
      <c r="A8568" s="0" t="s">
        <v>49</v>
      </c>
      <c r="B8568" s="0" t="s">
        <v>110</v>
      </c>
      <c r="C8568" s="0" t="s">
        <v>108</v>
      </c>
      <c r="D8568" s="116" t="n">
        <v>46174</v>
      </c>
      <c r="E8568" s="0" t="n">
        <v>0.335</v>
      </c>
      <c r="F8568" s="0" t="n">
        <v>3133108</v>
      </c>
      <c r="G8568" s="151" t="s">
        <v>111</v>
      </c>
      <c r="H8568" s="151" t="s">
        <v>111</v>
      </c>
      <c r="I8568" s="152" t="s">
        <v>112</v>
      </c>
    </row>
    <row r="8569" customFormat="false" ht="12.75" hidden="false" customHeight="false" outlineLevel="0" collapsed="false">
      <c r="A8569" s="0" t="s">
        <v>49</v>
      </c>
      <c r="B8569" s="0" t="s">
        <v>113</v>
      </c>
      <c r="C8569" s="0" t="s">
        <v>108</v>
      </c>
      <c r="D8569" s="116" t="n">
        <v>46174</v>
      </c>
      <c r="E8569" s="0" t="n">
        <v>0.005</v>
      </c>
      <c r="F8569" s="0" t="n">
        <v>3133109</v>
      </c>
      <c r="G8569" s="151" t="s">
        <v>111</v>
      </c>
      <c r="H8569" s="151" t="s">
        <v>111</v>
      </c>
      <c r="I8569" s="152" t="s">
        <v>112</v>
      </c>
    </row>
    <row r="8570" customFormat="false" ht="12.75" hidden="false" customHeight="false" outlineLevel="0" collapsed="false">
      <c r="A8570" s="0" t="s">
        <v>50</v>
      </c>
      <c r="B8570" s="0" t="s">
        <v>110</v>
      </c>
      <c r="C8570" s="0" t="s">
        <v>108</v>
      </c>
      <c r="D8570" s="116" t="n">
        <v>46174</v>
      </c>
      <c r="E8570" s="0" t="n">
        <v>0.37</v>
      </c>
      <c r="F8570" s="0" t="n">
        <v>3133110</v>
      </c>
      <c r="G8570" s="151" t="s">
        <v>111</v>
      </c>
      <c r="H8570" s="151" t="s">
        <v>111</v>
      </c>
      <c r="I8570" s="152" t="s">
        <v>112</v>
      </c>
    </row>
    <row r="8571" customFormat="false" ht="12.75" hidden="false" customHeight="false" outlineLevel="0" collapsed="false">
      <c r="A8571" s="0" t="s">
        <v>50</v>
      </c>
      <c r="B8571" s="0" t="s">
        <v>113</v>
      </c>
      <c r="C8571" s="0" t="s">
        <v>108</v>
      </c>
      <c r="D8571" s="116" t="n">
        <v>46174</v>
      </c>
      <c r="E8571" s="0" t="n">
        <v>-0.055</v>
      </c>
      <c r="F8571" s="0" t="n">
        <v>3133111</v>
      </c>
      <c r="G8571" s="151" t="s">
        <v>111</v>
      </c>
      <c r="H8571" s="151" t="s">
        <v>111</v>
      </c>
      <c r="I8571" s="152" t="s">
        <v>112</v>
      </c>
    </row>
    <row r="8572" customFormat="false" ht="12.75" hidden="false" customHeight="false" outlineLevel="0" collapsed="false">
      <c r="A8572" s="0" t="s">
        <v>51</v>
      </c>
      <c r="B8572" s="0" t="s">
        <v>110</v>
      </c>
      <c r="C8572" s="0" t="s">
        <v>108</v>
      </c>
      <c r="D8572" s="116" t="n">
        <v>46174</v>
      </c>
      <c r="E8572" s="0" t="n">
        <v>0.37</v>
      </c>
      <c r="F8572" s="0" t="n">
        <v>3133112</v>
      </c>
      <c r="G8572" s="151" t="s">
        <v>111</v>
      </c>
      <c r="H8572" s="151" t="s">
        <v>111</v>
      </c>
      <c r="I8572" s="152" t="s">
        <v>112</v>
      </c>
    </row>
    <row r="8573" customFormat="false" ht="12.75" hidden="false" customHeight="false" outlineLevel="0" collapsed="false">
      <c r="A8573" s="0" t="s">
        <v>51</v>
      </c>
      <c r="B8573" s="0" t="s">
        <v>113</v>
      </c>
      <c r="C8573" s="0" t="s">
        <v>108</v>
      </c>
      <c r="D8573" s="116" t="n">
        <v>46174</v>
      </c>
      <c r="E8573" s="0" t="n">
        <v>0.035</v>
      </c>
      <c r="F8573" s="0" t="n">
        <v>3133113</v>
      </c>
      <c r="G8573" s="151" t="s">
        <v>111</v>
      </c>
      <c r="H8573" s="151" t="s">
        <v>111</v>
      </c>
      <c r="I8573" s="152" t="s">
        <v>112</v>
      </c>
    </row>
    <row r="8574" customFormat="false" ht="12.75" hidden="false" customHeight="false" outlineLevel="0" collapsed="false">
      <c r="A8574" s="0" t="s">
        <v>52</v>
      </c>
      <c r="B8574" s="0" t="s">
        <v>110</v>
      </c>
      <c r="C8574" s="0" t="s">
        <v>108</v>
      </c>
      <c r="D8574" s="116" t="n">
        <v>46174</v>
      </c>
      <c r="E8574" s="0" t="n">
        <v>0.37</v>
      </c>
      <c r="F8574" s="0" t="n">
        <v>3133114</v>
      </c>
      <c r="G8574" s="151" t="s">
        <v>111</v>
      </c>
      <c r="H8574" s="151" t="s">
        <v>111</v>
      </c>
      <c r="I8574" s="152" t="s">
        <v>112</v>
      </c>
    </row>
    <row r="8575" customFormat="false" ht="12.75" hidden="false" customHeight="false" outlineLevel="0" collapsed="false">
      <c r="A8575" s="0" t="s">
        <v>52</v>
      </c>
      <c r="B8575" s="0" t="s">
        <v>113</v>
      </c>
      <c r="C8575" s="0" t="s">
        <v>108</v>
      </c>
      <c r="D8575" s="116" t="n">
        <v>46174</v>
      </c>
      <c r="E8575" s="0" t="n">
        <v>-0.035</v>
      </c>
      <c r="F8575" s="0" t="n">
        <v>3133115</v>
      </c>
      <c r="G8575" s="151" t="s">
        <v>111</v>
      </c>
      <c r="H8575" s="151" t="s">
        <v>111</v>
      </c>
      <c r="I8575" s="152" t="s">
        <v>112</v>
      </c>
    </row>
    <row r="8576" customFormat="false" ht="12.75" hidden="false" customHeight="false" outlineLevel="0" collapsed="false">
      <c r="A8576" s="0" t="s">
        <v>17</v>
      </c>
      <c r="B8576" s="0" t="s">
        <v>110</v>
      </c>
      <c r="C8576" s="0" t="s">
        <v>108</v>
      </c>
      <c r="D8576" s="116" t="n">
        <v>46174</v>
      </c>
      <c r="E8576" s="0" t="n">
        <v>0</v>
      </c>
      <c r="F8576" s="0" t="n">
        <v>3133116</v>
      </c>
      <c r="G8576" s="151" t="s">
        <v>111</v>
      </c>
      <c r="H8576" s="151" t="s">
        <v>111</v>
      </c>
      <c r="I8576" s="152" t="s">
        <v>112</v>
      </c>
    </row>
    <row r="8577" customFormat="false" ht="12.75" hidden="false" customHeight="false" outlineLevel="0" collapsed="false">
      <c r="A8577" s="0" t="s">
        <v>17</v>
      </c>
      <c r="B8577" s="0" t="s">
        <v>113</v>
      </c>
      <c r="C8577" s="0" t="s">
        <v>108</v>
      </c>
      <c r="D8577" s="116" t="n">
        <v>46174</v>
      </c>
      <c r="E8577" s="0" t="n">
        <v>0</v>
      </c>
      <c r="F8577" s="0" t="n">
        <v>3133117</v>
      </c>
      <c r="G8577" s="151" t="s">
        <v>111</v>
      </c>
      <c r="H8577" s="151" t="s">
        <v>111</v>
      </c>
      <c r="I8577" s="152" t="s">
        <v>112</v>
      </c>
    </row>
    <row r="8578" customFormat="false" ht="12.75" hidden="false" customHeight="false" outlineLevel="0" collapsed="false">
      <c r="A8578" s="0" t="s">
        <v>18</v>
      </c>
      <c r="B8578" s="0" t="s">
        <v>110</v>
      </c>
      <c r="C8578" s="0" t="s">
        <v>108</v>
      </c>
      <c r="D8578" s="116" t="n">
        <v>46174</v>
      </c>
      <c r="E8578" s="0" t="n">
        <v>0</v>
      </c>
      <c r="F8578" s="0" t="n">
        <v>3133118</v>
      </c>
      <c r="G8578" s="151" t="s">
        <v>111</v>
      </c>
      <c r="H8578" s="151" t="s">
        <v>111</v>
      </c>
      <c r="I8578" s="152" t="s">
        <v>112</v>
      </c>
    </row>
    <row r="8579" customFormat="false" ht="12.75" hidden="false" customHeight="false" outlineLevel="0" collapsed="false">
      <c r="A8579" s="0" t="s">
        <v>18</v>
      </c>
      <c r="B8579" s="0" t="s">
        <v>113</v>
      </c>
      <c r="C8579" s="0" t="s">
        <v>108</v>
      </c>
      <c r="D8579" s="116" t="n">
        <v>46174</v>
      </c>
      <c r="E8579" s="0" t="n">
        <v>0</v>
      </c>
      <c r="F8579" s="0" t="n">
        <v>3133119</v>
      </c>
      <c r="G8579" s="151" t="s">
        <v>111</v>
      </c>
      <c r="H8579" s="151" t="s">
        <v>111</v>
      </c>
      <c r="I8579" s="152" t="s">
        <v>112</v>
      </c>
    </row>
    <row r="8580" customFormat="false" ht="12.75" hidden="false" customHeight="false" outlineLevel="0" collapsed="false">
      <c r="A8580" s="0" t="s">
        <v>19</v>
      </c>
      <c r="B8580" s="0" t="s">
        <v>110</v>
      </c>
      <c r="C8580" s="0" t="s">
        <v>108</v>
      </c>
      <c r="D8580" s="116" t="n">
        <v>46174</v>
      </c>
      <c r="E8580" s="0" t="n">
        <v>0</v>
      </c>
      <c r="F8580" s="0" t="n">
        <v>3133120</v>
      </c>
      <c r="G8580" s="151" t="s">
        <v>111</v>
      </c>
      <c r="H8580" s="151" t="s">
        <v>111</v>
      </c>
      <c r="I8580" s="152" t="s">
        <v>112</v>
      </c>
    </row>
    <row r="8581" customFormat="false" ht="12.75" hidden="false" customHeight="false" outlineLevel="0" collapsed="false">
      <c r="A8581" s="0" t="s">
        <v>19</v>
      </c>
      <c r="B8581" s="0" t="s">
        <v>113</v>
      </c>
      <c r="C8581" s="0" t="s">
        <v>108</v>
      </c>
      <c r="D8581" s="116" t="n">
        <v>46174</v>
      </c>
      <c r="E8581" s="0" t="n">
        <v>0</v>
      </c>
      <c r="F8581" s="0" t="n">
        <v>3133121</v>
      </c>
      <c r="G8581" s="151" t="s">
        <v>111</v>
      </c>
      <c r="H8581" s="151" t="s">
        <v>111</v>
      </c>
      <c r="I8581" s="152" t="s">
        <v>112</v>
      </c>
    </row>
    <row r="8582" customFormat="false" ht="12.75" hidden="false" customHeight="false" outlineLevel="0" collapsed="false">
      <c r="A8582" s="0" t="s">
        <v>21</v>
      </c>
      <c r="B8582" s="0" t="s">
        <v>110</v>
      </c>
      <c r="C8582" s="0" t="s">
        <v>108</v>
      </c>
      <c r="D8582" s="116" t="n">
        <v>46174</v>
      </c>
      <c r="E8582" s="0" t="n">
        <v>0</v>
      </c>
      <c r="F8582" s="0" t="n">
        <v>3133122</v>
      </c>
      <c r="G8582" s="151" t="s">
        <v>111</v>
      </c>
      <c r="H8582" s="151" t="s">
        <v>111</v>
      </c>
      <c r="I8582" s="152" t="s">
        <v>112</v>
      </c>
    </row>
    <row r="8583" customFormat="false" ht="12.75" hidden="false" customHeight="false" outlineLevel="0" collapsed="false">
      <c r="A8583" s="0" t="s">
        <v>21</v>
      </c>
      <c r="B8583" s="0" t="s">
        <v>113</v>
      </c>
      <c r="C8583" s="0" t="s">
        <v>108</v>
      </c>
      <c r="D8583" s="116" t="n">
        <v>46174</v>
      </c>
      <c r="E8583" s="0" t="n">
        <v>0</v>
      </c>
      <c r="F8583" s="0" t="n">
        <v>3133123</v>
      </c>
      <c r="G8583" s="151" t="s">
        <v>111</v>
      </c>
      <c r="H8583" s="151" t="s">
        <v>111</v>
      </c>
      <c r="I8583" s="152" t="s">
        <v>112</v>
      </c>
    </row>
    <row r="8584" customFormat="false" ht="12.75" hidden="false" customHeight="false" outlineLevel="0" collapsed="false">
      <c r="A8584" s="0" t="s">
        <v>73</v>
      </c>
      <c r="B8584" s="0" t="s">
        <v>80</v>
      </c>
      <c r="C8584" s="0" t="s">
        <v>108</v>
      </c>
      <c r="D8584" s="116" t="n">
        <v>46174</v>
      </c>
      <c r="E8584" s="0" t="n">
        <v>0.005</v>
      </c>
      <c r="F8584" s="0" t="n">
        <v>3133124</v>
      </c>
      <c r="G8584" s="151" t="s">
        <v>111</v>
      </c>
      <c r="H8584" s="151" t="s">
        <v>111</v>
      </c>
      <c r="I8584" s="152" t="s">
        <v>112</v>
      </c>
    </row>
    <row r="8585" customFormat="false" ht="12.75" hidden="false" customHeight="false" outlineLevel="0" collapsed="false">
      <c r="A8585" s="0" t="s">
        <v>74</v>
      </c>
      <c r="B8585" s="0" t="s">
        <v>80</v>
      </c>
      <c r="C8585" s="0" t="s">
        <v>108</v>
      </c>
      <c r="D8585" s="116" t="n">
        <v>46174</v>
      </c>
      <c r="E8585" s="0" t="n">
        <v>0.035</v>
      </c>
      <c r="F8585" s="0" t="n">
        <v>3133125</v>
      </c>
      <c r="G8585" s="151" t="s">
        <v>111</v>
      </c>
      <c r="H8585" s="151" t="s">
        <v>111</v>
      </c>
      <c r="I8585" s="152" t="s">
        <v>112</v>
      </c>
    </row>
    <row r="8586" customFormat="false" ht="12.75" hidden="false" customHeight="false" outlineLevel="0" collapsed="false">
      <c r="A8586" s="0" t="s">
        <v>75</v>
      </c>
      <c r="B8586" s="0" t="s">
        <v>80</v>
      </c>
      <c r="C8586" s="0" t="s">
        <v>108</v>
      </c>
      <c r="D8586" s="116" t="n">
        <v>46174</v>
      </c>
      <c r="E8586" s="0" t="n">
        <v>-0.035</v>
      </c>
      <c r="F8586" s="0" t="n">
        <v>3133126</v>
      </c>
      <c r="G8586" s="151" t="s">
        <v>111</v>
      </c>
      <c r="H8586" s="151" t="s">
        <v>111</v>
      </c>
      <c r="I8586" s="152" t="s">
        <v>112</v>
      </c>
    </row>
    <row r="8587" customFormat="false" ht="12.75" hidden="false" customHeight="false" outlineLevel="0" collapsed="false">
      <c r="A8587" s="0" t="s">
        <v>76</v>
      </c>
      <c r="B8587" s="0" t="s">
        <v>80</v>
      </c>
      <c r="C8587" s="0" t="s">
        <v>108</v>
      </c>
      <c r="D8587" s="116" t="n">
        <v>46174</v>
      </c>
      <c r="E8587" s="0" t="n">
        <v>0.035</v>
      </c>
      <c r="F8587" s="0" t="n">
        <v>3133127</v>
      </c>
      <c r="G8587" s="151" t="s">
        <v>111</v>
      </c>
      <c r="H8587" s="151" t="s">
        <v>111</v>
      </c>
      <c r="I8587" s="152" t="s">
        <v>112</v>
      </c>
    </row>
    <row r="8588" customFormat="false" ht="12.75" hidden="false" customHeight="false" outlineLevel="0" collapsed="false">
      <c r="A8588" s="0" t="s">
        <v>72</v>
      </c>
      <c r="B8588" s="0" t="s">
        <v>80</v>
      </c>
      <c r="C8588" s="0" t="s">
        <v>108</v>
      </c>
      <c r="D8588" s="116" t="n">
        <v>46174</v>
      </c>
      <c r="E8588" s="158" t="n">
        <v>46204</v>
      </c>
      <c r="F8588" s="0" t="n">
        <v>2756514</v>
      </c>
      <c r="G8588" s="151" t="s">
        <v>111</v>
      </c>
      <c r="H8588" s="151" t="s">
        <v>111</v>
      </c>
      <c r="I8588" s="152" t="s">
        <v>109</v>
      </c>
    </row>
    <row r="8589" customFormat="false" ht="12.75" hidden="false" customHeight="false" outlineLevel="0" collapsed="false">
      <c r="A8589" s="0" t="s">
        <v>59</v>
      </c>
      <c r="B8589" s="0" t="s">
        <v>110</v>
      </c>
      <c r="C8589" s="0" t="s">
        <v>108</v>
      </c>
      <c r="D8589" s="116" t="n">
        <v>46204</v>
      </c>
      <c r="E8589" s="0" t="n">
        <v>0.3975</v>
      </c>
      <c r="F8589" s="0" t="n">
        <v>3133100</v>
      </c>
      <c r="G8589" s="151" t="s">
        <v>111</v>
      </c>
      <c r="H8589" s="151" t="s">
        <v>111</v>
      </c>
      <c r="I8589" s="152" t="s">
        <v>112</v>
      </c>
    </row>
    <row r="8590" customFormat="false" ht="12.75" hidden="false" customHeight="false" outlineLevel="0" collapsed="false">
      <c r="A8590" s="0" t="s">
        <v>59</v>
      </c>
      <c r="B8590" s="0" t="s">
        <v>113</v>
      </c>
      <c r="C8590" s="0" t="s">
        <v>108</v>
      </c>
      <c r="D8590" s="116" t="n">
        <v>46204</v>
      </c>
      <c r="E8590" s="0" t="n">
        <v>0.02</v>
      </c>
      <c r="F8590" s="0" t="n">
        <v>3133101</v>
      </c>
      <c r="G8590" s="151" t="s">
        <v>111</v>
      </c>
      <c r="H8590" s="151" t="s">
        <v>111</v>
      </c>
      <c r="I8590" s="152" t="s">
        <v>112</v>
      </c>
    </row>
    <row r="8591" customFormat="false" ht="12.75" hidden="false" customHeight="false" outlineLevel="0" collapsed="false">
      <c r="A8591" s="0" t="s">
        <v>60</v>
      </c>
      <c r="B8591" s="0" t="s">
        <v>110</v>
      </c>
      <c r="C8591" s="0" t="s">
        <v>108</v>
      </c>
      <c r="D8591" s="116" t="n">
        <v>46204</v>
      </c>
      <c r="E8591" s="0" t="n">
        <v>0.3975</v>
      </c>
      <c r="F8591" s="0" t="n">
        <v>3133102</v>
      </c>
      <c r="G8591" s="151" t="s">
        <v>111</v>
      </c>
      <c r="H8591" s="151" t="s">
        <v>111</v>
      </c>
      <c r="I8591" s="152" t="s">
        <v>112</v>
      </c>
    </row>
    <row r="8592" customFormat="false" ht="12.75" hidden="false" customHeight="false" outlineLevel="0" collapsed="false">
      <c r="A8592" s="0" t="s">
        <v>60</v>
      </c>
      <c r="B8592" s="0" t="s">
        <v>113</v>
      </c>
      <c r="C8592" s="0" t="s">
        <v>108</v>
      </c>
      <c r="D8592" s="116" t="n">
        <v>46204</v>
      </c>
      <c r="E8592" s="0" t="n">
        <v>0.07</v>
      </c>
      <c r="F8592" s="0" t="n">
        <v>3133103</v>
      </c>
      <c r="G8592" s="151" t="s">
        <v>111</v>
      </c>
      <c r="H8592" s="151" t="s">
        <v>111</v>
      </c>
      <c r="I8592" s="152" t="s">
        <v>112</v>
      </c>
    </row>
    <row r="8593" customFormat="false" ht="12.75" hidden="false" customHeight="false" outlineLevel="0" collapsed="false">
      <c r="A8593" s="0" t="s">
        <v>61</v>
      </c>
      <c r="B8593" s="0" t="s">
        <v>110</v>
      </c>
      <c r="C8593" s="0" t="s">
        <v>108</v>
      </c>
      <c r="D8593" s="116" t="n">
        <v>46204</v>
      </c>
      <c r="E8593" s="0" t="n">
        <v>0.3975</v>
      </c>
      <c r="F8593" s="0" t="n">
        <v>3133104</v>
      </c>
      <c r="G8593" s="151" t="s">
        <v>111</v>
      </c>
      <c r="H8593" s="151" t="s">
        <v>111</v>
      </c>
      <c r="I8593" s="152" t="s">
        <v>112</v>
      </c>
    </row>
    <row r="8594" customFormat="false" ht="12.75" hidden="false" customHeight="false" outlineLevel="0" collapsed="false">
      <c r="A8594" s="0" t="s">
        <v>61</v>
      </c>
      <c r="B8594" s="0" t="s">
        <v>113</v>
      </c>
      <c r="C8594" s="0" t="s">
        <v>108</v>
      </c>
      <c r="D8594" s="116" t="n">
        <v>46204</v>
      </c>
      <c r="E8594" s="0" t="n">
        <v>0.02</v>
      </c>
      <c r="F8594" s="0" t="n">
        <v>3133105</v>
      </c>
      <c r="G8594" s="151" t="s">
        <v>111</v>
      </c>
      <c r="H8594" s="151" t="s">
        <v>111</v>
      </c>
      <c r="I8594" s="152" t="s">
        <v>112</v>
      </c>
    </row>
    <row r="8595" customFormat="false" ht="12.75" hidden="false" customHeight="false" outlineLevel="0" collapsed="false">
      <c r="A8595" s="0" t="s">
        <v>62</v>
      </c>
      <c r="B8595" s="0" t="s">
        <v>110</v>
      </c>
      <c r="C8595" s="0" t="s">
        <v>108</v>
      </c>
      <c r="D8595" s="116" t="n">
        <v>46204</v>
      </c>
      <c r="E8595" s="0" t="n">
        <v>0.3975</v>
      </c>
      <c r="F8595" s="0" t="n">
        <v>3133106</v>
      </c>
      <c r="G8595" s="151" t="s">
        <v>111</v>
      </c>
      <c r="H8595" s="151" t="s">
        <v>111</v>
      </c>
      <c r="I8595" s="152" t="s">
        <v>112</v>
      </c>
    </row>
    <row r="8596" customFormat="false" ht="12.75" hidden="false" customHeight="false" outlineLevel="0" collapsed="false">
      <c r="A8596" s="0" t="s">
        <v>62</v>
      </c>
      <c r="B8596" s="0" t="s">
        <v>113</v>
      </c>
      <c r="C8596" s="0" t="s">
        <v>108</v>
      </c>
      <c r="D8596" s="116" t="n">
        <v>46204</v>
      </c>
      <c r="E8596" s="0" t="n">
        <v>0.07</v>
      </c>
      <c r="F8596" s="0" t="n">
        <v>3133107</v>
      </c>
      <c r="G8596" s="151" t="s">
        <v>111</v>
      </c>
      <c r="H8596" s="151" t="s">
        <v>111</v>
      </c>
      <c r="I8596" s="152" t="s">
        <v>112</v>
      </c>
    </row>
    <row r="8597" customFormat="false" ht="12.75" hidden="false" customHeight="false" outlineLevel="0" collapsed="false">
      <c r="A8597" s="0" t="s">
        <v>49</v>
      </c>
      <c r="B8597" s="0" t="s">
        <v>110</v>
      </c>
      <c r="C8597" s="0" t="s">
        <v>108</v>
      </c>
      <c r="D8597" s="116" t="n">
        <v>46204</v>
      </c>
      <c r="E8597" s="0" t="n">
        <v>0.35</v>
      </c>
      <c r="F8597" s="0" t="n">
        <v>3133108</v>
      </c>
      <c r="G8597" s="151" t="s">
        <v>111</v>
      </c>
      <c r="H8597" s="151" t="s">
        <v>111</v>
      </c>
      <c r="I8597" s="152" t="s">
        <v>112</v>
      </c>
    </row>
    <row r="8598" customFormat="false" ht="12.75" hidden="false" customHeight="false" outlineLevel="0" collapsed="false">
      <c r="A8598" s="0" t="s">
        <v>49</v>
      </c>
      <c r="B8598" s="0" t="s">
        <v>113</v>
      </c>
      <c r="C8598" s="0" t="s">
        <v>108</v>
      </c>
      <c r="D8598" s="116" t="n">
        <v>46204</v>
      </c>
      <c r="E8598" s="0" t="n">
        <v>0.005</v>
      </c>
      <c r="F8598" s="0" t="n">
        <v>3133109</v>
      </c>
      <c r="G8598" s="151" t="s">
        <v>111</v>
      </c>
      <c r="H8598" s="151" t="s">
        <v>111</v>
      </c>
      <c r="I8598" s="152" t="s">
        <v>112</v>
      </c>
    </row>
    <row r="8599" customFormat="false" ht="12.75" hidden="false" customHeight="false" outlineLevel="0" collapsed="false">
      <c r="A8599" s="0" t="s">
        <v>50</v>
      </c>
      <c r="B8599" s="0" t="s">
        <v>110</v>
      </c>
      <c r="C8599" s="0" t="s">
        <v>108</v>
      </c>
      <c r="D8599" s="116" t="n">
        <v>46204</v>
      </c>
      <c r="E8599" s="0" t="n">
        <v>0.41</v>
      </c>
      <c r="F8599" s="0" t="n">
        <v>3133110</v>
      </c>
      <c r="G8599" s="151" t="s">
        <v>111</v>
      </c>
      <c r="H8599" s="151" t="s">
        <v>111</v>
      </c>
      <c r="I8599" s="152" t="s">
        <v>112</v>
      </c>
    </row>
    <row r="8600" customFormat="false" ht="12.75" hidden="false" customHeight="false" outlineLevel="0" collapsed="false">
      <c r="A8600" s="0" t="s">
        <v>50</v>
      </c>
      <c r="B8600" s="0" t="s">
        <v>113</v>
      </c>
      <c r="C8600" s="0" t="s">
        <v>108</v>
      </c>
      <c r="D8600" s="116" t="n">
        <v>46204</v>
      </c>
      <c r="E8600" s="0" t="n">
        <v>-0.02</v>
      </c>
      <c r="F8600" s="0" t="n">
        <v>3133111</v>
      </c>
      <c r="G8600" s="151" t="s">
        <v>111</v>
      </c>
      <c r="H8600" s="151" t="s">
        <v>111</v>
      </c>
      <c r="I8600" s="152" t="s">
        <v>112</v>
      </c>
    </row>
    <row r="8601" customFormat="false" ht="12.75" hidden="false" customHeight="false" outlineLevel="0" collapsed="false">
      <c r="A8601" s="0" t="s">
        <v>51</v>
      </c>
      <c r="B8601" s="0" t="s">
        <v>110</v>
      </c>
      <c r="C8601" s="0" t="s">
        <v>108</v>
      </c>
      <c r="D8601" s="116" t="n">
        <v>46204</v>
      </c>
      <c r="E8601" s="0" t="n">
        <v>0.41</v>
      </c>
      <c r="F8601" s="0" t="n">
        <v>3133112</v>
      </c>
      <c r="G8601" s="151" t="s">
        <v>111</v>
      </c>
      <c r="H8601" s="151" t="s">
        <v>111</v>
      </c>
      <c r="I8601" s="152" t="s">
        <v>112</v>
      </c>
    </row>
    <row r="8602" customFormat="false" ht="12.75" hidden="false" customHeight="false" outlineLevel="0" collapsed="false">
      <c r="A8602" s="0" t="s">
        <v>51</v>
      </c>
      <c r="B8602" s="0" t="s">
        <v>113</v>
      </c>
      <c r="C8602" s="0" t="s">
        <v>108</v>
      </c>
      <c r="D8602" s="116" t="n">
        <v>46204</v>
      </c>
      <c r="E8602" s="0" t="n">
        <v>0.035</v>
      </c>
      <c r="F8602" s="0" t="n">
        <v>3133113</v>
      </c>
      <c r="G8602" s="151" t="s">
        <v>111</v>
      </c>
      <c r="H8602" s="151" t="s">
        <v>111</v>
      </c>
      <c r="I8602" s="152" t="s">
        <v>112</v>
      </c>
    </row>
    <row r="8603" customFormat="false" ht="12.75" hidden="false" customHeight="false" outlineLevel="0" collapsed="false">
      <c r="A8603" s="0" t="s">
        <v>52</v>
      </c>
      <c r="B8603" s="0" t="s">
        <v>110</v>
      </c>
      <c r="C8603" s="0" t="s">
        <v>108</v>
      </c>
      <c r="D8603" s="116" t="n">
        <v>46204</v>
      </c>
      <c r="E8603" s="0" t="n">
        <v>0.41</v>
      </c>
      <c r="F8603" s="0" t="n">
        <v>3133114</v>
      </c>
      <c r="G8603" s="151" t="s">
        <v>111</v>
      </c>
      <c r="H8603" s="151" t="s">
        <v>111</v>
      </c>
      <c r="I8603" s="152" t="s">
        <v>112</v>
      </c>
    </row>
    <row r="8604" customFormat="false" ht="12.75" hidden="false" customHeight="false" outlineLevel="0" collapsed="false">
      <c r="A8604" s="0" t="s">
        <v>52</v>
      </c>
      <c r="B8604" s="0" t="s">
        <v>113</v>
      </c>
      <c r="C8604" s="0" t="s">
        <v>108</v>
      </c>
      <c r="D8604" s="116" t="n">
        <v>46204</v>
      </c>
      <c r="E8604" s="0" t="n">
        <v>-0.02</v>
      </c>
      <c r="F8604" s="0" t="n">
        <v>3133115</v>
      </c>
      <c r="G8604" s="151" t="s">
        <v>111</v>
      </c>
      <c r="H8604" s="151" t="s">
        <v>111</v>
      </c>
      <c r="I8604" s="152" t="s">
        <v>112</v>
      </c>
    </row>
    <row r="8605" customFormat="false" ht="12.75" hidden="false" customHeight="false" outlineLevel="0" collapsed="false">
      <c r="A8605" s="0" t="s">
        <v>17</v>
      </c>
      <c r="B8605" s="0" t="s">
        <v>110</v>
      </c>
      <c r="C8605" s="0" t="s">
        <v>108</v>
      </c>
      <c r="D8605" s="116" t="n">
        <v>46204</v>
      </c>
      <c r="E8605" s="0" t="n">
        <v>0</v>
      </c>
      <c r="F8605" s="0" t="n">
        <v>3133116</v>
      </c>
      <c r="G8605" s="151" t="s">
        <v>111</v>
      </c>
      <c r="H8605" s="151" t="s">
        <v>111</v>
      </c>
      <c r="I8605" s="152" t="s">
        <v>112</v>
      </c>
    </row>
    <row r="8606" customFormat="false" ht="12.75" hidden="false" customHeight="false" outlineLevel="0" collapsed="false">
      <c r="A8606" s="0" t="s">
        <v>17</v>
      </c>
      <c r="B8606" s="0" t="s">
        <v>113</v>
      </c>
      <c r="C8606" s="0" t="s">
        <v>108</v>
      </c>
      <c r="D8606" s="116" t="n">
        <v>46204</v>
      </c>
      <c r="E8606" s="0" t="n">
        <v>0</v>
      </c>
      <c r="F8606" s="0" t="n">
        <v>3133117</v>
      </c>
      <c r="G8606" s="151" t="s">
        <v>111</v>
      </c>
      <c r="H8606" s="151" t="s">
        <v>111</v>
      </c>
      <c r="I8606" s="152" t="s">
        <v>112</v>
      </c>
    </row>
    <row r="8607" customFormat="false" ht="12.75" hidden="false" customHeight="false" outlineLevel="0" collapsed="false">
      <c r="A8607" s="0" t="s">
        <v>18</v>
      </c>
      <c r="B8607" s="0" t="s">
        <v>110</v>
      </c>
      <c r="C8607" s="0" t="s">
        <v>108</v>
      </c>
      <c r="D8607" s="116" t="n">
        <v>46204</v>
      </c>
      <c r="E8607" s="0" t="n">
        <v>0</v>
      </c>
      <c r="F8607" s="0" t="n">
        <v>3133118</v>
      </c>
      <c r="G8607" s="151" t="s">
        <v>111</v>
      </c>
      <c r="H8607" s="151" t="s">
        <v>111</v>
      </c>
      <c r="I8607" s="152" t="s">
        <v>112</v>
      </c>
    </row>
    <row r="8608" customFormat="false" ht="12.75" hidden="false" customHeight="false" outlineLevel="0" collapsed="false">
      <c r="A8608" s="0" t="s">
        <v>18</v>
      </c>
      <c r="B8608" s="0" t="s">
        <v>113</v>
      </c>
      <c r="C8608" s="0" t="s">
        <v>108</v>
      </c>
      <c r="D8608" s="116" t="n">
        <v>46204</v>
      </c>
      <c r="E8608" s="0" t="n">
        <v>0</v>
      </c>
      <c r="F8608" s="0" t="n">
        <v>3133119</v>
      </c>
      <c r="G8608" s="151" t="s">
        <v>111</v>
      </c>
      <c r="H8608" s="151" t="s">
        <v>111</v>
      </c>
      <c r="I8608" s="152" t="s">
        <v>112</v>
      </c>
    </row>
    <row r="8609" customFormat="false" ht="12.75" hidden="false" customHeight="false" outlineLevel="0" collapsed="false">
      <c r="A8609" s="0" t="s">
        <v>19</v>
      </c>
      <c r="B8609" s="0" t="s">
        <v>110</v>
      </c>
      <c r="C8609" s="0" t="s">
        <v>108</v>
      </c>
      <c r="D8609" s="116" t="n">
        <v>46204</v>
      </c>
      <c r="E8609" s="0" t="n">
        <v>0</v>
      </c>
      <c r="F8609" s="0" t="n">
        <v>3133120</v>
      </c>
      <c r="G8609" s="151" t="s">
        <v>111</v>
      </c>
      <c r="H8609" s="151" t="s">
        <v>111</v>
      </c>
      <c r="I8609" s="152" t="s">
        <v>112</v>
      </c>
    </row>
    <row r="8610" customFormat="false" ht="12.75" hidden="false" customHeight="false" outlineLevel="0" collapsed="false">
      <c r="A8610" s="0" t="s">
        <v>19</v>
      </c>
      <c r="B8610" s="0" t="s">
        <v>113</v>
      </c>
      <c r="C8610" s="0" t="s">
        <v>108</v>
      </c>
      <c r="D8610" s="116" t="n">
        <v>46204</v>
      </c>
      <c r="E8610" s="0" t="n">
        <v>0</v>
      </c>
      <c r="F8610" s="0" t="n">
        <v>3133121</v>
      </c>
      <c r="G8610" s="151" t="s">
        <v>111</v>
      </c>
      <c r="H8610" s="151" t="s">
        <v>111</v>
      </c>
      <c r="I8610" s="152" t="s">
        <v>112</v>
      </c>
    </row>
    <row r="8611" customFormat="false" ht="12.75" hidden="false" customHeight="false" outlineLevel="0" collapsed="false">
      <c r="A8611" s="0" t="s">
        <v>21</v>
      </c>
      <c r="B8611" s="0" t="s">
        <v>110</v>
      </c>
      <c r="C8611" s="0" t="s">
        <v>108</v>
      </c>
      <c r="D8611" s="116" t="n">
        <v>46204</v>
      </c>
      <c r="E8611" s="0" t="n">
        <v>0</v>
      </c>
      <c r="F8611" s="0" t="n">
        <v>3133122</v>
      </c>
      <c r="G8611" s="151" t="s">
        <v>111</v>
      </c>
      <c r="H8611" s="151" t="s">
        <v>111</v>
      </c>
      <c r="I8611" s="152" t="s">
        <v>112</v>
      </c>
    </row>
    <row r="8612" customFormat="false" ht="12.75" hidden="false" customHeight="false" outlineLevel="0" collapsed="false">
      <c r="A8612" s="0" t="s">
        <v>21</v>
      </c>
      <c r="B8612" s="0" t="s">
        <v>113</v>
      </c>
      <c r="C8612" s="0" t="s">
        <v>108</v>
      </c>
      <c r="D8612" s="116" t="n">
        <v>46204</v>
      </c>
      <c r="E8612" s="0" t="n">
        <v>0</v>
      </c>
      <c r="F8612" s="0" t="n">
        <v>3133123</v>
      </c>
      <c r="G8612" s="151" t="s">
        <v>111</v>
      </c>
      <c r="H8612" s="151" t="s">
        <v>111</v>
      </c>
      <c r="I8612" s="152" t="s">
        <v>112</v>
      </c>
    </row>
    <row r="8613" customFormat="false" ht="12.75" hidden="false" customHeight="false" outlineLevel="0" collapsed="false">
      <c r="A8613" s="0" t="s">
        <v>73</v>
      </c>
      <c r="B8613" s="0" t="s">
        <v>80</v>
      </c>
      <c r="C8613" s="0" t="s">
        <v>108</v>
      </c>
      <c r="D8613" s="116" t="n">
        <v>46204</v>
      </c>
      <c r="E8613" s="0" t="n">
        <v>0.005</v>
      </c>
      <c r="F8613" s="0" t="n">
        <v>3133124</v>
      </c>
      <c r="G8613" s="151" t="s">
        <v>111</v>
      </c>
      <c r="H8613" s="151" t="s">
        <v>111</v>
      </c>
      <c r="I8613" s="152" t="s">
        <v>112</v>
      </c>
    </row>
    <row r="8614" customFormat="false" ht="12.75" hidden="false" customHeight="false" outlineLevel="0" collapsed="false">
      <c r="A8614" s="0" t="s">
        <v>74</v>
      </c>
      <c r="B8614" s="0" t="s">
        <v>80</v>
      </c>
      <c r="C8614" s="0" t="s">
        <v>108</v>
      </c>
      <c r="D8614" s="116" t="n">
        <v>46204</v>
      </c>
      <c r="E8614" s="0" t="n">
        <v>0.035</v>
      </c>
      <c r="F8614" s="0" t="n">
        <v>3133125</v>
      </c>
      <c r="G8614" s="151" t="s">
        <v>111</v>
      </c>
      <c r="H8614" s="151" t="s">
        <v>111</v>
      </c>
      <c r="I8614" s="152" t="s">
        <v>112</v>
      </c>
    </row>
    <row r="8615" customFormat="false" ht="12.75" hidden="false" customHeight="false" outlineLevel="0" collapsed="false">
      <c r="A8615" s="0" t="s">
        <v>75</v>
      </c>
      <c r="B8615" s="0" t="s">
        <v>80</v>
      </c>
      <c r="C8615" s="0" t="s">
        <v>108</v>
      </c>
      <c r="D8615" s="116" t="n">
        <v>46204</v>
      </c>
      <c r="E8615" s="0" t="n">
        <v>-0.02</v>
      </c>
      <c r="F8615" s="0" t="n">
        <v>3133126</v>
      </c>
      <c r="G8615" s="151" t="s">
        <v>111</v>
      </c>
      <c r="H8615" s="151" t="s">
        <v>111</v>
      </c>
      <c r="I8615" s="152" t="s">
        <v>112</v>
      </c>
    </row>
    <row r="8616" customFormat="false" ht="12.75" hidden="false" customHeight="false" outlineLevel="0" collapsed="false">
      <c r="A8616" s="0" t="s">
        <v>76</v>
      </c>
      <c r="B8616" s="0" t="s">
        <v>80</v>
      </c>
      <c r="C8616" s="0" t="s">
        <v>108</v>
      </c>
      <c r="D8616" s="116" t="n">
        <v>46204</v>
      </c>
      <c r="E8616" s="0" t="n">
        <v>0.035</v>
      </c>
      <c r="F8616" s="0" t="n">
        <v>3133127</v>
      </c>
      <c r="G8616" s="151" t="s">
        <v>111</v>
      </c>
      <c r="H8616" s="151" t="s">
        <v>111</v>
      </c>
      <c r="I8616" s="152" t="s">
        <v>112</v>
      </c>
    </row>
    <row r="8617" customFormat="false" ht="12.75" hidden="false" customHeight="false" outlineLevel="0" collapsed="false">
      <c r="A8617" s="0" t="s">
        <v>72</v>
      </c>
      <c r="B8617" s="0" t="s">
        <v>80</v>
      </c>
      <c r="C8617" s="0" t="s">
        <v>108</v>
      </c>
      <c r="D8617" s="116" t="n">
        <v>46204</v>
      </c>
      <c r="E8617" s="158" t="n">
        <v>46235</v>
      </c>
      <c r="F8617" s="0" t="n">
        <v>2756543</v>
      </c>
      <c r="G8617" s="151" t="s">
        <v>111</v>
      </c>
      <c r="H8617" s="151" t="s">
        <v>111</v>
      </c>
      <c r="I8617" s="152" t="s">
        <v>109</v>
      </c>
    </row>
    <row r="8618" customFormat="false" ht="12.75" hidden="false" customHeight="false" outlineLevel="0" collapsed="false">
      <c r="A8618" s="0" t="s">
        <v>59</v>
      </c>
      <c r="B8618" s="0" t="s">
        <v>110</v>
      </c>
      <c r="C8618" s="0" t="s">
        <v>108</v>
      </c>
      <c r="D8618" s="116" t="n">
        <v>46235</v>
      </c>
      <c r="E8618" s="0" t="n">
        <v>0.4</v>
      </c>
      <c r="F8618" s="0" t="n">
        <v>3133100</v>
      </c>
      <c r="G8618" s="151" t="s">
        <v>111</v>
      </c>
      <c r="H8618" s="151" t="s">
        <v>111</v>
      </c>
      <c r="I8618" s="152" t="s">
        <v>112</v>
      </c>
    </row>
    <row r="8619" customFormat="false" ht="12.75" hidden="false" customHeight="false" outlineLevel="0" collapsed="false">
      <c r="A8619" s="0" t="s">
        <v>59</v>
      </c>
      <c r="B8619" s="0" t="s">
        <v>113</v>
      </c>
      <c r="C8619" s="0" t="s">
        <v>108</v>
      </c>
      <c r="D8619" s="116" t="n">
        <v>46235</v>
      </c>
      <c r="E8619" s="0" t="n">
        <v>0.02</v>
      </c>
      <c r="F8619" s="0" t="n">
        <v>3133101</v>
      </c>
      <c r="G8619" s="151" t="s">
        <v>111</v>
      </c>
      <c r="H8619" s="151" t="s">
        <v>111</v>
      </c>
      <c r="I8619" s="152" t="s">
        <v>112</v>
      </c>
    </row>
    <row r="8620" customFormat="false" ht="12.75" hidden="false" customHeight="false" outlineLevel="0" collapsed="false">
      <c r="A8620" s="0" t="s">
        <v>60</v>
      </c>
      <c r="B8620" s="0" t="s">
        <v>110</v>
      </c>
      <c r="C8620" s="0" t="s">
        <v>108</v>
      </c>
      <c r="D8620" s="116" t="n">
        <v>46235</v>
      </c>
      <c r="E8620" s="0" t="n">
        <v>0.4</v>
      </c>
      <c r="F8620" s="0" t="n">
        <v>3133102</v>
      </c>
      <c r="G8620" s="151" t="s">
        <v>111</v>
      </c>
      <c r="H8620" s="151" t="s">
        <v>111</v>
      </c>
      <c r="I8620" s="152" t="s">
        <v>112</v>
      </c>
    </row>
    <row r="8621" customFormat="false" ht="12.75" hidden="false" customHeight="false" outlineLevel="0" collapsed="false">
      <c r="A8621" s="0" t="s">
        <v>60</v>
      </c>
      <c r="B8621" s="0" t="s">
        <v>113</v>
      </c>
      <c r="C8621" s="0" t="s">
        <v>108</v>
      </c>
      <c r="D8621" s="116" t="n">
        <v>46235</v>
      </c>
      <c r="E8621" s="0" t="n">
        <v>0.07</v>
      </c>
      <c r="F8621" s="0" t="n">
        <v>3133103</v>
      </c>
      <c r="G8621" s="151" t="s">
        <v>111</v>
      </c>
      <c r="H8621" s="151" t="s">
        <v>111</v>
      </c>
      <c r="I8621" s="152" t="s">
        <v>112</v>
      </c>
    </row>
    <row r="8622" customFormat="false" ht="12.75" hidden="false" customHeight="false" outlineLevel="0" collapsed="false">
      <c r="A8622" s="0" t="s">
        <v>61</v>
      </c>
      <c r="B8622" s="0" t="s">
        <v>110</v>
      </c>
      <c r="C8622" s="0" t="s">
        <v>108</v>
      </c>
      <c r="D8622" s="116" t="n">
        <v>46235</v>
      </c>
      <c r="E8622" s="0" t="n">
        <v>0.4</v>
      </c>
      <c r="F8622" s="0" t="n">
        <v>3133104</v>
      </c>
      <c r="G8622" s="151" t="s">
        <v>111</v>
      </c>
      <c r="H8622" s="151" t="s">
        <v>111</v>
      </c>
      <c r="I8622" s="152" t="s">
        <v>112</v>
      </c>
    </row>
    <row r="8623" customFormat="false" ht="12.75" hidden="false" customHeight="false" outlineLevel="0" collapsed="false">
      <c r="A8623" s="0" t="s">
        <v>61</v>
      </c>
      <c r="B8623" s="0" t="s">
        <v>113</v>
      </c>
      <c r="C8623" s="0" t="s">
        <v>108</v>
      </c>
      <c r="D8623" s="116" t="n">
        <v>46235</v>
      </c>
      <c r="E8623" s="0" t="n">
        <v>0.02</v>
      </c>
      <c r="F8623" s="0" t="n">
        <v>3133105</v>
      </c>
      <c r="G8623" s="151" t="s">
        <v>111</v>
      </c>
      <c r="H8623" s="151" t="s">
        <v>111</v>
      </c>
      <c r="I8623" s="152" t="s">
        <v>112</v>
      </c>
    </row>
    <row r="8624" customFormat="false" ht="12.75" hidden="false" customHeight="false" outlineLevel="0" collapsed="false">
      <c r="A8624" s="0" t="s">
        <v>62</v>
      </c>
      <c r="B8624" s="0" t="s">
        <v>110</v>
      </c>
      <c r="C8624" s="0" t="s">
        <v>108</v>
      </c>
      <c r="D8624" s="116" t="n">
        <v>46235</v>
      </c>
      <c r="E8624" s="0" t="n">
        <v>0.4</v>
      </c>
      <c r="F8624" s="0" t="n">
        <v>3133106</v>
      </c>
      <c r="G8624" s="151" t="s">
        <v>111</v>
      </c>
      <c r="H8624" s="151" t="s">
        <v>111</v>
      </c>
      <c r="I8624" s="152" t="s">
        <v>112</v>
      </c>
    </row>
    <row r="8625" customFormat="false" ht="12.75" hidden="false" customHeight="false" outlineLevel="0" collapsed="false">
      <c r="A8625" s="0" t="s">
        <v>62</v>
      </c>
      <c r="B8625" s="0" t="s">
        <v>113</v>
      </c>
      <c r="C8625" s="0" t="s">
        <v>108</v>
      </c>
      <c r="D8625" s="116" t="n">
        <v>46235</v>
      </c>
      <c r="E8625" s="0" t="n">
        <v>0.07</v>
      </c>
      <c r="F8625" s="0" t="n">
        <v>3133107</v>
      </c>
      <c r="G8625" s="151" t="s">
        <v>111</v>
      </c>
      <c r="H8625" s="151" t="s">
        <v>111</v>
      </c>
      <c r="I8625" s="152" t="s">
        <v>112</v>
      </c>
    </row>
    <row r="8626" customFormat="false" ht="12.75" hidden="false" customHeight="false" outlineLevel="0" collapsed="false">
      <c r="A8626" s="0" t="s">
        <v>49</v>
      </c>
      <c r="B8626" s="0" t="s">
        <v>110</v>
      </c>
      <c r="C8626" s="0" t="s">
        <v>108</v>
      </c>
      <c r="D8626" s="116" t="n">
        <v>46235</v>
      </c>
      <c r="E8626" s="0" t="n">
        <v>0.35</v>
      </c>
      <c r="F8626" s="0" t="n">
        <v>3133108</v>
      </c>
      <c r="G8626" s="151" t="s">
        <v>111</v>
      </c>
      <c r="H8626" s="151" t="s">
        <v>111</v>
      </c>
      <c r="I8626" s="152" t="s">
        <v>112</v>
      </c>
    </row>
    <row r="8627" customFormat="false" ht="12.75" hidden="false" customHeight="false" outlineLevel="0" collapsed="false">
      <c r="A8627" s="0" t="s">
        <v>49</v>
      </c>
      <c r="B8627" s="0" t="s">
        <v>113</v>
      </c>
      <c r="C8627" s="0" t="s">
        <v>108</v>
      </c>
      <c r="D8627" s="116" t="n">
        <v>46235</v>
      </c>
      <c r="E8627" s="0" t="n">
        <v>-0.005</v>
      </c>
      <c r="F8627" s="0" t="n">
        <v>3133109</v>
      </c>
      <c r="G8627" s="151" t="s">
        <v>111</v>
      </c>
      <c r="H8627" s="151" t="s">
        <v>111</v>
      </c>
      <c r="I8627" s="152" t="s">
        <v>112</v>
      </c>
    </row>
    <row r="8628" customFormat="false" ht="12.75" hidden="false" customHeight="false" outlineLevel="0" collapsed="false">
      <c r="A8628" s="0" t="s">
        <v>50</v>
      </c>
      <c r="B8628" s="0" t="s">
        <v>110</v>
      </c>
      <c r="C8628" s="0" t="s">
        <v>108</v>
      </c>
      <c r="D8628" s="116" t="n">
        <v>46235</v>
      </c>
      <c r="E8628" s="0" t="n">
        <v>0.41</v>
      </c>
      <c r="F8628" s="0" t="n">
        <v>3133110</v>
      </c>
      <c r="G8628" s="151" t="s">
        <v>111</v>
      </c>
      <c r="H8628" s="151" t="s">
        <v>111</v>
      </c>
      <c r="I8628" s="152" t="s">
        <v>112</v>
      </c>
    </row>
    <row r="8629" customFormat="false" ht="12.75" hidden="false" customHeight="false" outlineLevel="0" collapsed="false">
      <c r="A8629" s="0" t="s">
        <v>50</v>
      </c>
      <c r="B8629" s="0" t="s">
        <v>113</v>
      </c>
      <c r="C8629" s="0" t="s">
        <v>108</v>
      </c>
      <c r="D8629" s="116" t="n">
        <v>46235</v>
      </c>
      <c r="E8629" s="0" t="n">
        <v>-0.02</v>
      </c>
      <c r="F8629" s="0" t="n">
        <v>3133111</v>
      </c>
      <c r="G8629" s="151" t="s">
        <v>111</v>
      </c>
      <c r="H8629" s="151" t="s">
        <v>111</v>
      </c>
      <c r="I8629" s="152" t="s">
        <v>112</v>
      </c>
    </row>
    <row r="8630" customFormat="false" ht="12.75" hidden="false" customHeight="false" outlineLevel="0" collapsed="false">
      <c r="A8630" s="0" t="s">
        <v>51</v>
      </c>
      <c r="B8630" s="0" t="s">
        <v>110</v>
      </c>
      <c r="C8630" s="0" t="s">
        <v>108</v>
      </c>
      <c r="D8630" s="116" t="n">
        <v>46235</v>
      </c>
      <c r="E8630" s="0" t="n">
        <v>0.41</v>
      </c>
      <c r="F8630" s="0" t="n">
        <v>3133112</v>
      </c>
      <c r="G8630" s="151" t="s">
        <v>111</v>
      </c>
      <c r="H8630" s="151" t="s">
        <v>111</v>
      </c>
      <c r="I8630" s="152" t="s">
        <v>112</v>
      </c>
    </row>
    <row r="8631" customFormat="false" ht="12.75" hidden="false" customHeight="false" outlineLevel="0" collapsed="false">
      <c r="A8631" s="0" t="s">
        <v>51</v>
      </c>
      <c r="B8631" s="0" t="s">
        <v>113</v>
      </c>
      <c r="C8631" s="0" t="s">
        <v>108</v>
      </c>
      <c r="D8631" s="116" t="n">
        <v>46235</v>
      </c>
      <c r="E8631" s="0" t="n">
        <v>0.01</v>
      </c>
      <c r="F8631" s="0" t="n">
        <v>3133113</v>
      </c>
      <c r="G8631" s="151" t="s">
        <v>111</v>
      </c>
      <c r="H8631" s="151" t="s">
        <v>111</v>
      </c>
      <c r="I8631" s="152" t="s">
        <v>112</v>
      </c>
    </row>
    <row r="8632" customFormat="false" ht="12.75" hidden="false" customHeight="false" outlineLevel="0" collapsed="false">
      <c r="A8632" s="0" t="s">
        <v>52</v>
      </c>
      <c r="B8632" s="0" t="s">
        <v>110</v>
      </c>
      <c r="C8632" s="0" t="s">
        <v>108</v>
      </c>
      <c r="D8632" s="116" t="n">
        <v>46235</v>
      </c>
      <c r="E8632" s="0" t="n">
        <v>0.41</v>
      </c>
      <c r="F8632" s="0" t="n">
        <v>3133114</v>
      </c>
      <c r="G8632" s="151" t="s">
        <v>111</v>
      </c>
      <c r="H8632" s="151" t="s">
        <v>111</v>
      </c>
      <c r="I8632" s="152" t="s">
        <v>112</v>
      </c>
    </row>
    <row r="8633" customFormat="false" ht="12.75" hidden="false" customHeight="false" outlineLevel="0" collapsed="false">
      <c r="A8633" s="0" t="s">
        <v>52</v>
      </c>
      <c r="B8633" s="0" t="s">
        <v>113</v>
      </c>
      <c r="C8633" s="0" t="s">
        <v>108</v>
      </c>
      <c r="D8633" s="116" t="n">
        <v>46235</v>
      </c>
      <c r="E8633" s="0" t="n">
        <v>-0.02</v>
      </c>
      <c r="F8633" s="0" t="n">
        <v>3133115</v>
      </c>
      <c r="G8633" s="151" t="s">
        <v>111</v>
      </c>
      <c r="H8633" s="151" t="s">
        <v>111</v>
      </c>
      <c r="I8633" s="152" t="s">
        <v>112</v>
      </c>
    </row>
    <row r="8634" customFormat="false" ht="12.75" hidden="false" customHeight="false" outlineLevel="0" collapsed="false">
      <c r="A8634" s="0" t="s">
        <v>17</v>
      </c>
      <c r="B8634" s="0" t="s">
        <v>110</v>
      </c>
      <c r="C8634" s="0" t="s">
        <v>108</v>
      </c>
      <c r="D8634" s="116" t="n">
        <v>46235</v>
      </c>
      <c r="E8634" s="0" t="n">
        <v>0</v>
      </c>
      <c r="F8634" s="0" t="n">
        <v>3133116</v>
      </c>
      <c r="G8634" s="151" t="s">
        <v>111</v>
      </c>
      <c r="H8634" s="151" t="s">
        <v>111</v>
      </c>
      <c r="I8634" s="152" t="s">
        <v>112</v>
      </c>
    </row>
    <row r="8635" customFormat="false" ht="12.75" hidden="false" customHeight="false" outlineLevel="0" collapsed="false">
      <c r="A8635" s="0" t="s">
        <v>17</v>
      </c>
      <c r="B8635" s="0" t="s">
        <v>113</v>
      </c>
      <c r="C8635" s="0" t="s">
        <v>108</v>
      </c>
      <c r="D8635" s="116" t="n">
        <v>46235</v>
      </c>
      <c r="E8635" s="0" t="n">
        <v>0</v>
      </c>
      <c r="F8635" s="0" t="n">
        <v>3133117</v>
      </c>
      <c r="G8635" s="151" t="s">
        <v>111</v>
      </c>
      <c r="H8635" s="151" t="s">
        <v>111</v>
      </c>
      <c r="I8635" s="152" t="s">
        <v>112</v>
      </c>
    </row>
    <row r="8636" customFormat="false" ht="12.75" hidden="false" customHeight="false" outlineLevel="0" collapsed="false">
      <c r="A8636" s="0" t="s">
        <v>18</v>
      </c>
      <c r="B8636" s="0" t="s">
        <v>110</v>
      </c>
      <c r="C8636" s="0" t="s">
        <v>108</v>
      </c>
      <c r="D8636" s="116" t="n">
        <v>46235</v>
      </c>
      <c r="E8636" s="0" t="n">
        <v>0</v>
      </c>
      <c r="F8636" s="0" t="n">
        <v>3133118</v>
      </c>
      <c r="G8636" s="151" t="s">
        <v>111</v>
      </c>
      <c r="H8636" s="151" t="s">
        <v>111</v>
      </c>
      <c r="I8636" s="152" t="s">
        <v>112</v>
      </c>
    </row>
    <row r="8637" customFormat="false" ht="12.75" hidden="false" customHeight="false" outlineLevel="0" collapsed="false">
      <c r="A8637" s="0" t="s">
        <v>18</v>
      </c>
      <c r="B8637" s="0" t="s">
        <v>113</v>
      </c>
      <c r="C8637" s="0" t="s">
        <v>108</v>
      </c>
      <c r="D8637" s="116" t="n">
        <v>46235</v>
      </c>
      <c r="E8637" s="0" t="n">
        <v>0</v>
      </c>
      <c r="F8637" s="0" t="n">
        <v>3133119</v>
      </c>
      <c r="G8637" s="151" t="s">
        <v>111</v>
      </c>
      <c r="H8637" s="151" t="s">
        <v>111</v>
      </c>
      <c r="I8637" s="152" t="s">
        <v>112</v>
      </c>
    </row>
    <row r="8638" customFormat="false" ht="12.75" hidden="false" customHeight="false" outlineLevel="0" collapsed="false">
      <c r="A8638" s="0" t="s">
        <v>19</v>
      </c>
      <c r="B8638" s="0" t="s">
        <v>110</v>
      </c>
      <c r="C8638" s="0" t="s">
        <v>108</v>
      </c>
      <c r="D8638" s="116" t="n">
        <v>46235</v>
      </c>
      <c r="E8638" s="0" t="n">
        <v>0</v>
      </c>
      <c r="F8638" s="0" t="n">
        <v>3133120</v>
      </c>
      <c r="G8638" s="151" t="s">
        <v>111</v>
      </c>
      <c r="H8638" s="151" t="s">
        <v>111</v>
      </c>
      <c r="I8638" s="152" t="s">
        <v>112</v>
      </c>
    </row>
    <row r="8639" customFormat="false" ht="12.75" hidden="false" customHeight="false" outlineLevel="0" collapsed="false">
      <c r="A8639" s="0" t="s">
        <v>19</v>
      </c>
      <c r="B8639" s="0" t="s">
        <v>113</v>
      </c>
      <c r="C8639" s="0" t="s">
        <v>108</v>
      </c>
      <c r="D8639" s="116" t="n">
        <v>46235</v>
      </c>
      <c r="E8639" s="0" t="n">
        <v>0</v>
      </c>
      <c r="F8639" s="0" t="n">
        <v>3133121</v>
      </c>
      <c r="G8639" s="151" t="s">
        <v>111</v>
      </c>
      <c r="H8639" s="151" t="s">
        <v>111</v>
      </c>
      <c r="I8639" s="152" t="s">
        <v>112</v>
      </c>
    </row>
    <row r="8640" customFormat="false" ht="12.75" hidden="false" customHeight="false" outlineLevel="0" collapsed="false">
      <c r="A8640" s="0" t="s">
        <v>21</v>
      </c>
      <c r="B8640" s="0" t="s">
        <v>110</v>
      </c>
      <c r="C8640" s="0" t="s">
        <v>108</v>
      </c>
      <c r="D8640" s="116" t="n">
        <v>46235</v>
      </c>
      <c r="E8640" s="0" t="n">
        <v>0</v>
      </c>
      <c r="F8640" s="0" t="n">
        <v>3133122</v>
      </c>
      <c r="G8640" s="151" t="s">
        <v>111</v>
      </c>
      <c r="H8640" s="151" t="s">
        <v>111</v>
      </c>
      <c r="I8640" s="152" t="s">
        <v>112</v>
      </c>
    </row>
    <row r="8641" customFormat="false" ht="12.75" hidden="false" customHeight="false" outlineLevel="0" collapsed="false">
      <c r="A8641" s="0" t="s">
        <v>21</v>
      </c>
      <c r="B8641" s="0" t="s">
        <v>113</v>
      </c>
      <c r="C8641" s="0" t="s">
        <v>108</v>
      </c>
      <c r="D8641" s="116" t="n">
        <v>46235</v>
      </c>
      <c r="E8641" s="0" t="n">
        <v>0</v>
      </c>
      <c r="F8641" s="0" t="n">
        <v>3133123</v>
      </c>
      <c r="G8641" s="151" t="s">
        <v>111</v>
      </c>
      <c r="H8641" s="151" t="s">
        <v>111</v>
      </c>
      <c r="I8641" s="152" t="s">
        <v>112</v>
      </c>
    </row>
    <row r="8642" customFormat="false" ht="12.75" hidden="false" customHeight="false" outlineLevel="0" collapsed="false">
      <c r="A8642" s="0" t="s">
        <v>73</v>
      </c>
      <c r="B8642" s="0" t="s">
        <v>80</v>
      </c>
      <c r="C8642" s="0" t="s">
        <v>108</v>
      </c>
      <c r="D8642" s="116" t="n">
        <v>46235</v>
      </c>
      <c r="E8642" s="0" t="n">
        <v>-0.005</v>
      </c>
      <c r="F8642" s="0" t="n">
        <v>3133124</v>
      </c>
      <c r="G8642" s="151" t="s">
        <v>111</v>
      </c>
      <c r="H8642" s="151" t="s">
        <v>111</v>
      </c>
      <c r="I8642" s="152" t="s">
        <v>112</v>
      </c>
    </row>
    <row r="8643" customFormat="false" ht="12.75" hidden="false" customHeight="false" outlineLevel="0" collapsed="false">
      <c r="A8643" s="0" t="s">
        <v>74</v>
      </c>
      <c r="B8643" s="0" t="s">
        <v>80</v>
      </c>
      <c r="C8643" s="0" t="s">
        <v>108</v>
      </c>
      <c r="D8643" s="116" t="n">
        <v>46235</v>
      </c>
      <c r="E8643" s="0" t="n">
        <v>0.01</v>
      </c>
      <c r="F8643" s="0" t="n">
        <v>3133125</v>
      </c>
      <c r="G8643" s="151" t="s">
        <v>111</v>
      </c>
      <c r="H8643" s="151" t="s">
        <v>111</v>
      </c>
      <c r="I8643" s="152" t="s">
        <v>112</v>
      </c>
    </row>
    <row r="8644" customFormat="false" ht="12.75" hidden="false" customHeight="false" outlineLevel="0" collapsed="false">
      <c r="A8644" s="0" t="s">
        <v>75</v>
      </c>
      <c r="B8644" s="0" t="s">
        <v>80</v>
      </c>
      <c r="C8644" s="0" t="s">
        <v>108</v>
      </c>
      <c r="D8644" s="116" t="n">
        <v>46235</v>
      </c>
      <c r="E8644" s="0" t="n">
        <v>-0.02</v>
      </c>
      <c r="F8644" s="0" t="n">
        <v>3133126</v>
      </c>
      <c r="G8644" s="151" t="s">
        <v>111</v>
      </c>
      <c r="H8644" s="151" t="s">
        <v>111</v>
      </c>
      <c r="I8644" s="152" t="s">
        <v>112</v>
      </c>
    </row>
    <row r="8645" customFormat="false" ht="12.75" hidden="false" customHeight="false" outlineLevel="0" collapsed="false">
      <c r="A8645" s="0" t="s">
        <v>76</v>
      </c>
      <c r="B8645" s="0" t="s">
        <v>80</v>
      </c>
      <c r="C8645" s="0" t="s">
        <v>108</v>
      </c>
      <c r="D8645" s="116" t="n">
        <v>46235</v>
      </c>
      <c r="E8645" s="0" t="n">
        <v>0.01</v>
      </c>
      <c r="F8645" s="0" t="n">
        <v>3133127</v>
      </c>
      <c r="G8645" s="151" t="s">
        <v>111</v>
      </c>
      <c r="H8645" s="151" t="s">
        <v>111</v>
      </c>
      <c r="I8645" s="152" t="s">
        <v>112</v>
      </c>
    </row>
    <row r="8646" customFormat="false" ht="12.75" hidden="false" customHeight="false" outlineLevel="0" collapsed="false">
      <c r="A8646" s="0" t="s">
        <v>72</v>
      </c>
      <c r="B8646" s="0" t="s">
        <v>80</v>
      </c>
      <c r="C8646" s="0" t="s">
        <v>108</v>
      </c>
      <c r="D8646" s="116" t="n">
        <v>46235</v>
      </c>
      <c r="E8646" s="158" t="n">
        <v>46266</v>
      </c>
      <c r="F8646" s="0" t="n">
        <v>2756521</v>
      </c>
      <c r="G8646" s="151" t="s">
        <v>111</v>
      </c>
      <c r="H8646" s="151" t="s">
        <v>111</v>
      </c>
      <c r="I8646" s="152" t="s">
        <v>109</v>
      </c>
    </row>
    <row r="8647" customFormat="false" ht="12.75" hidden="false" customHeight="false" outlineLevel="0" collapsed="false">
      <c r="A8647" s="0" t="s">
        <v>59</v>
      </c>
      <c r="B8647" s="0" t="s">
        <v>110</v>
      </c>
      <c r="C8647" s="0" t="s">
        <v>108</v>
      </c>
      <c r="D8647" s="116" t="n">
        <v>46266</v>
      </c>
      <c r="E8647" s="0" t="n">
        <v>0.3975</v>
      </c>
      <c r="F8647" s="0" t="n">
        <v>3133100</v>
      </c>
      <c r="G8647" s="151" t="s">
        <v>111</v>
      </c>
      <c r="H8647" s="151" t="s">
        <v>111</v>
      </c>
      <c r="I8647" s="152" t="s">
        <v>112</v>
      </c>
    </row>
    <row r="8648" customFormat="false" ht="12.75" hidden="false" customHeight="false" outlineLevel="0" collapsed="false">
      <c r="A8648" s="0" t="s">
        <v>59</v>
      </c>
      <c r="B8648" s="0" t="s">
        <v>113</v>
      </c>
      <c r="C8648" s="0" t="s">
        <v>108</v>
      </c>
      <c r="D8648" s="116" t="n">
        <v>46266</v>
      </c>
      <c r="E8648" s="0" t="n">
        <v>0.02</v>
      </c>
      <c r="F8648" s="0" t="n">
        <v>3133101</v>
      </c>
      <c r="G8648" s="151" t="s">
        <v>111</v>
      </c>
      <c r="H8648" s="151" t="s">
        <v>111</v>
      </c>
      <c r="I8648" s="152" t="s">
        <v>112</v>
      </c>
    </row>
    <row r="8649" customFormat="false" ht="12.75" hidden="false" customHeight="false" outlineLevel="0" collapsed="false">
      <c r="A8649" s="0" t="s">
        <v>60</v>
      </c>
      <c r="B8649" s="0" t="s">
        <v>110</v>
      </c>
      <c r="C8649" s="0" t="s">
        <v>108</v>
      </c>
      <c r="D8649" s="116" t="n">
        <v>46266</v>
      </c>
      <c r="E8649" s="0" t="n">
        <v>0.3975</v>
      </c>
      <c r="F8649" s="0" t="n">
        <v>3133102</v>
      </c>
      <c r="G8649" s="151" t="s">
        <v>111</v>
      </c>
      <c r="H8649" s="151" t="s">
        <v>111</v>
      </c>
      <c r="I8649" s="152" t="s">
        <v>112</v>
      </c>
    </row>
    <row r="8650" customFormat="false" ht="12.75" hidden="false" customHeight="false" outlineLevel="0" collapsed="false">
      <c r="A8650" s="0" t="s">
        <v>60</v>
      </c>
      <c r="B8650" s="0" t="s">
        <v>113</v>
      </c>
      <c r="C8650" s="0" t="s">
        <v>108</v>
      </c>
      <c r="D8650" s="116" t="n">
        <v>46266</v>
      </c>
      <c r="E8650" s="0" t="n">
        <v>0.05</v>
      </c>
      <c r="F8650" s="0" t="n">
        <v>3133103</v>
      </c>
      <c r="G8650" s="151" t="s">
        <v>111</v>
      </c>
      <c r="H8650" s="151" t="s">
        <v>111</v>
      </c>
      <c r="I8650" s="152" t="s">
        <v>112</v>
      </c>
    </row>
    <row r="8651" customFormat="false" ht="12.75" hidden="false" customHeight="false" outlineLevel="0" collapsed="false">
      <c r="A8651" s="0" t="s">
        <v>61</v>
      </c>
      <c r="B8651" s="0" t="s">
        <v>110</v>
      </c>
      <c r="C8651" s="0" t="s">
        <v>108</v>
      </c>
      <c r="D8651" s="116" t="n">
        <v>46266</v>
      </c>
      <c r="E8651" s="0" t="n">
        <v>0.3975</v>
      </c>
      <c r="F8651" s="0" t="n">
        <v>3133104</v>
      </c>
      <c r="G8651" s="151" t="s">
        <v>111</v>
      </c>
      <c r="H8651" s="151" t="s">
        <v>111</v>
      </c>
      <c r="I8651" s="152" t="s">
        <v>112</v>
      </c>
    </row>
    <row r="8652" customFormat="false" ht="12.75" hidden="false" customHeight="false" outlineLevel="0" collapsed="false">
      <c r="A8652" s="0" t="s">
        <v>61</v>
      </c>
      <c r="B8652" s="0" t="s">
        <v>113</v>
      </c>
      <c r="C8652" s="0" t="s">
        <v>108</v>
      </c>
      <c r="D8652" s="116" t="n">
        <v>46266</v>
      </c>
      <c r="E8652" s="0" t="n">
        <v>0.02</v>
      </c>
      <c r="F8652" s="0" t="n">
        <v>3133105</v>
      </c>
      <c r="G8652" s="151" t="s">
        <v>111</v>
      </c>
      <c r="H8652" s="151" t="s">
        <v>111</v>
      </c>
      <c r="I8652" s="152" t="s">
        <v>112</v>
      </c>
    </row>
    <row r="8653" customFormat="false" ht="12.75" hidden="false" customHeight="false" outlineLevel="0" collapsed="false">
      <c r="A8653" s="0" t="s">
        <v>62</v>
      </c>
      <c r="B8653" s="0" t="s">
        <v>110</v>
      </c>
      <c r="C8653" s="0" t="s">
        <v>108</v>
      </c>
      <c r="D8653" s="116" t="n">
        <v>46266</v>
      </c>
      <c r="E8653" s="0" t="n">
        <v>0.3975</v>
      </c>
      <c r="F8653" s="0" t="n">
        <v>3133106</v>
      </c>
      <c r="G8653" s="151" t="s">
        <v>111</v>
      </c>
      <c r="H8653" s="151" t="s">
        <v>111</v>
      </c>
      <c r="I8653" s="152" t="s">
        <v>112</v>
      </c>
    </row>
    <row r="8654" customFormat="false" ht="12.75" hidden="false" customHeight="false" outlineLevel="0" collapsed="false">
      <c r="A8654" s="0" t="s">
        <v>62</v>
      </c>
      <c r="B8654" s="0" t="s">
        <v>113</v>
      </c>
      <c r="C8654" s="0" t="s">
        <v>108</v>
      </c>
      <c r="D8654" s="116" t="n">
        <v>46266</v>
      </c>
      <c r="E8654" s="0" t="n">
        <v>0.05</v>
      </c>
      <c r="F8654" s="0" t="n">
        <v>3133107</v>
      </c>
      <c r="G8654" s="151" t="s">
        <v>111</v>
      </c>
      <c r="H8654" s="151" t="s">
        <v>111</v>
      </c>
      <c r="I8654" s="152" t="s">
        <v>112</v>
      </c>
    </row>
    <row r="8655" customFormat="false" ht="12.75" hidden="false" customHeight="false" outlineLevel="0" collapsed="false">
      <c r="A8655" s="0" t="s">
        <v>49</v>
      </c>
      <c r="B8655" s="0" t="s">
        <v>110</v>
      </c>
      <c r="C8655" s="0" t="s">
        <v>108</v>
      </c>
      <c r="D8655" s="116" t="n">
        <v>46266</v>
      </c>
      <c r="E8655" s="0" t="n">
        <v>0.315</v>
      </c>
      <c r="F8655" s="0" t="n">
        <v>3133108</v>
      </c>
      <c r="G8655" s="151" t="s">
        <v>111</v>
      </c>
      <c r="H8655" s="151" t="s">
        <v>111</v>
      </c>
      <c r="I8655" s="152" t="s">
        <v>112</v>
      </c>
    </row>
    <row r="8656" customFormat="false" ht="12.75" hidden="false" customHeight="false" outlineLevel="0" collapsed="false">
      <c r="A8656" s="0" t="s">
        <v>49</v>
      </c>
      <c r="B8656" s="0" t="s">
        <v>113</v>
      </c>
      <c r="C8656" s="0" t="s">
        <v>108</v>
      </c>
      <c r="D8656" s="116" t="n">
        <v>46266</v>
      </c>
      <c r="E8656" s="0" t="n">
        <v>-0.005</v>
      </c>
      <c r="F8656" s="0" t="n">
        <v>3133109</v>
      </c>
      <c r="G8656" s="151" t="s">
        <v>111</v>
      </c>
      <c r="H8656" s="151" t="s">
        <v>111</v>
      </c>
      <c r="I8656" s="152" t="s">
        <v>112</v>
      </c>
    </row>
    <row r="8657" customFormat="false" ht="12.75" hidden="false" customHeight="false" outlineLevel="0" collapsed="false">
      <c r="A8657" s="0" t="s">
        <v>50</v>
      </c>
      <c r="B8657" s="0" t="s">
        <v>110</v>
      </c>
      <c r="C8657" s="0" t="s">
        <v>108</v>
      </c>
      <c r="D8657" s="116" t="n">
        <v>46266</v>
      </c>
      <c r="E8657" s="0" t="n">
        <v>0.36</v>
      </c>
      <c r="F8657" s="0" t="n">
        <v>3133110</v>
      </c>
      <c r="G8657" s="151" t="s">
        <v>111</v>
      </c>
      <c r="H8657" s="151" t="s">
        <v>111</v>
      </c>
      <c r="I8657" s="152" t="s">
        <v>112</v>
      </c>
    </row>
    <row r="8658" customFormat="false" ht="12.75" hidden="false" customHeight="false" outlineLevel="0" collapsed="false">
      <c r="A8658" s="0" t="s">
        <v>50</v>
      </c>
      <c r="B8658" s="0" t="s">
        <v>113</v>
      </c>
      <c r="C8658" s="0" t="s">
        <v>108</v>
      </c>
      <c r="D8658" s="116" t="n">
        <v>46266</v>
      </c>
      <c r="E8658" s="0" t="n">
        <v>-0.04</v>
      </c>
      <c r="F8658" s="0" t="n">
        <v>3133111</v>
      </c>
      <c r="G8658" s="151" t="s">
        <v>111</v>
      </c>
      <c r="H8658" s="151" t="s">
        <v>111</v>
      </c>
      <c r="I8658" s="152" t="s">
        <v>112</v>
      </c>
    </row>
    <row r="8659" customFormat="false" ht="12.75" hidden="false" customHeight="false" outlineLevel="0" collapsed="false">
      <c r="A8659" s="0" t="s">
        <v>51</v>
      </c>
      <c r="B8659" s="0" t="s">
        <v>110</v>
      </c>
      <c r="C8659" s="0" t="s">
        <v>108</v>
      </c>
      <c r="D8659" s="116" t="n">
        <v>46266</v>
      </c>
      <c r="E8659" s="0" t="n">
        <v>0.36</v>
      </c>
      <c r="F8659" s="0" t="n">
        <v>3133112</v>
      </c>
      <c r="G8659" s="151" t="s">
        <v>111</v>
      </c>
      <c r="H8659" s="151" t="s">
        <v>111</v>
      </c>
      <c r="I8659" s="152" t="s">
        <v>112</v>
      </c>
    </row>
    <row r="8660" customFormat="false" ht="12.75" hidden="false" customHeight="false" outlineLevel="0" collapsed="false">
      <c r="A8660" s="0" t="s">
        <v>51</v>
      </c>
      <c r="B8660" s="0" t="s">
        <v>113</v>
      </c>
      <c r="C8660" s="0" t="s">
        <v>108</v>
      </c>
      <c r="D8660" s="116" t="n">
        <v>46266</v>
      </c>
      <c r="E8660" s="0" t="n">
        <v>0.01</v>
      </c>
      <c r="F8660" s="0" t="n">
        <v>3133113</v>
      </c>
      <c r="G8660" s="151" t="s">
        <v>111</v>
      </c>
      <c r="H8660" s="151" t="s">
        <v>111</v>
      </c>
      <c r="I8660" s="152" t="s">
        <v>112</v>
      </c>
    </row>
    <row r="8661" customFormat="false" ht="12.75" hidden="false" customHeight="false" outlineLevel="0" collapsed="false">
      <c r="A8661" s="0" t="s">
        <v>52</v>
      </c>
      <c r="B8661" s="0" t="s">
        <v>110</v>
      </c>
      <c r="C8661" s="0" t="s">
        <v>108</v>
      </c>
      <c r="D8661" s="116" t="n">
        <v>46266</v>
      </c>
      <c r="E8661" s="0" t="n">
        <v>0.36</v>
      </c>
      <c r="F8661" s="0" t="n">
        <v>3133114</v>
      </c>
      <c r="G8661" s="151" t="s">
        <v>111</v>
      </c>
      <c r="H8661" s="151" t="s">
        <v>111</v>
      </c>
      <c r="I8661" s="152" t="s">
        <v>112</v>
      </c>
    </row>
    <row r="8662" customFormat="false" ht="12.75" hidden="false" customHeight="false" outlineLevel="0" collapsed="false">
      <c r="A8662" s="0" t="s">
        <v>52</v>
      </c>
      <c r="B8662" s="0" t="s">
        <v>113</v>
      </c>
      <c r="C8662" s="0" t="s">
        <v>108</v>
      </c>
      <c r="D8662" s="116" t="n">
        <v>46266</v>
      </c>
      <c r="E8662" s="0" t="n">
        <v>-0.02</v>
      </c>
      <c r="F8662" s="0" t="n">
        <v>3133115</v>
      </c>
      <c r="G8662" s="151" t="s">
        <v>111</v>
      </c>
      <c r="H8662" s="151" t="s">
        <v>111</v>
      </c>
      <c r="I8662" s="152" t="s">
        <v>112</v>
      </c>
    </row>
    <row r="8663" customFormat="false" ht="12.75" hidden="false" customHeight="false" outlineLevel="0" collapsed="false">
      <c r="A8663" s="0" t="s">
        <v>17</v>
      </c>
      <c r="B8663" s="0" t="s">
        <v>110</v>
      </c>
      <c r="C8663" s="0" t="s">
        <v>108</v>
      </c>
      <c r="D8663" s="116" t="n">
        <v>46266</v>
      </c>
      <c r="E8663" s="0" t="n">
        <v>0</v>
      </c>
      <c r="F8663" s="0" t="n">
        <v>3133116</v>
      </c>
      <c r="G8663" s="151" t="s">
        <v>111</v>
      </c>
      <c r="H8663" s="151" t="s">
        <v>111</v>
      </c>
      <c r="I8663" s="152" t="s">
        <v>112</v>
      </c>
    </row>
    <row r="8664" customFormat="false" ht="12.75" hidden="false" customHeight="false" outlineLevel="0" collapsed="false">
      <c r="A8664" s="0" t="s">
        <v>17</v>
      </c>
      <c r="B8664" s="0" t="s">
        <v>113</v>
      </c>
      <c r="C8664" s="0" t="s">
        <v>108</v>
      </c>
      <c r="D8664" s="116" t="n">
        <v>46266</v>
      </c>
      <c r="E8664" s="0" t="n">
        <v>0</v>
      </c>
      <c r="F8664" s="0" t="n">
        <v>3133117</v>
      </c>
      <c r="G8664" s="151" t="s">
        <v>111</v>
      </c>
      <c r="H8664" s="151" t="s">
        <v>111</v>
      </c>
      <c r="I8664" s="152" t="s">
        <v>112</v>
      </c>
    </row>
    <row r="8665" customFormat="false" ht="12.75" hidden="false" customHeight="false" outlineLevel="0" collapsed="false">
      <c r="A8665" s="0" t="s">
        <v>18</v>
      </c>
      <c r="B8665" s="0" t="s">
        <v>110</v>
      </c>
      <c r="C8665" s="0" t="s">
        <v>108</v>
      </c>
      <c r="D8665" s="116" t="n">
        <v>46266</v>
      </c>
      <c r="E8665" s="0" t="n">
        <v>0</v>
      </c>
      <c r="F8665" s="0" t="n">
        <v>3133118</v>
      </c>
      <c r="G8665" s="151" t="s">
        <v>111</v>
      </c>
      <c r="H8665" s="151" t="s">
        <v>111</v>
      </c>
      <c r="I8665" s="152" t="s">
        <v>112</v>
      </c>
    </row>
    <row r="8666" customFormat="false" ht="12.75" hidden="false" customHeight="false" outlineLevel="0" collapsed="false">
      <c r="A8666" s="0" t="s">
        <v>18</v>
      </c>
      <c r="B8666" s="0" t="s">
        <v>113</v>
      </c>
      <c r="C8666" s="0" t="s">
        <v>108</v>
      </c>
      <c r="D8666" s="116" t="n">
        <v>46266</v>
      </c>
      <c r="E8666" s="0" t="n">
        <v>0</v>
      </c>
      <c r="F8666" s="0" t="n">
        <v>3133119</v>
      </c>
      <c r="G8666" s="151" t="s">
        <v>111</v>
      </c>
      <c r="H8666" s="151" t="s">
        <v>111</v>
      </c>
      <c r="I8666" s="152" t="s">
        <v>112</v>
      </c>
    </row>
    <row r="8667" customFormat="false" ht="12.75" hidden="false" customHeight="false" outlineLevel="0" collapsed="false">
      <c r="A8667" s="0" t="s">
        <v>19</v>
      </c>
      <c r="B8667" s="0" t="s">
        <v>110</v>
      </c>
      <c r="C8667" s="0" t="s">
        <v>108</v>
      </c>
      <c r="D8667" s="116" t="n">
        <v>46266</v>
      </c>
      <c r="E8667" s="0" t="n">
        <v>0</v>
      </c>
      <c r="F8667" s="0" t="n">
        <v>3133120</v>
      </c>
      <c r="G8667" s="151" t="s">
        <v>111</v>
      </c>
      <c r="H8667" s="151" t="s">
        <v>111</v>
      </c>
      <c r="I8667" s="152" t="s">
        <v>112</v>
      </c>
    </row>
    <row r="8668" customFormat="false" ht="12.75" hidden="false" customHeight="false" outlineLevel="0" collapsed="false">
      <c r="A8668" s="0" t="s">
        <v>19</v>
      </c>
      <c r="B8668" s="0" t="s">
        <v>113</v>
      </c>
      <c r="C8668" s="0" t="s">
        <v>108</v>
      </c>
      <c r="D8668" s="116" t="n">
        <v>46266</v>
      </c>
      <c r="E8668" s="0" t="n">
        <v>0</v>
      </c>
      <c r="F8668" s="0" t="n">
        <v>3133121</v>
      </c>
      <c r="G8668" s="151" t="s">
        <v>111</v>
      </c>
      <c r="H8668" s="151" t="s">
        <v>111</v>
      </c>
      <c r="I8668" s="152" t="s">
        <v>112</v>
      </c>
    </row>
    <row r="8669" customFormat="false" ht="12.75" hidden="false" customHeight="false" outlineLevel="0" collapsed="false">
      <c r="A8669" s="0" t="s">
        <v>21</v>
      </c>
      <c r="B8669" s="0" t="s">
        <v>110</v>
      </c>
      <c r="C8669" s="0" t="s">
        <v>108</v>
      </c>
      <c r="D8669" s="116" t="n">
        <v>46266</v>
      </c>
      <c r="E8669" s="0" t="n">
        <v>0</v>
      </c>
      <c r="F8669" s="0" t="n">
        <v>3133122</v>
      </c>
      <c r="G8669" s="151" t="s">
        <v>111</v>
      </c>
      <c r="H8669" s="151" t="s">
        <v>111</v>
      </c>
      <c r="I8669" s="152" t="s">
        <v>112</v>
      </c>
    </row>
    <row r="8670" customFormat="false" ht="12.75" hidden="false" customHeight="false" outlineLevel="0" collapsed="false">
      <c r="A8670" s="0" t="s">
        <v>21</v>
      </c>
      <c r="B8670" s="0" t="s">
        <v>113</v>
      </c>
      <c r="C8670" s="0" t="s">
        <v>108</v>
      </c>
      <c r="D8670" s="116" t="n">
        <v>46266</v>
      </c>
      <c r="E8670" s="0" t="n">
        <v>0</v>
      </c>
      <c r="F8670" s="0" t="n">
        <v>3133123</v>
      </c>
      <c r="G8670" s="151" t="s">
        <v>111</v>
      </c>
      <c r="H8670" s="151" t="s">
        <v>111</v>
      </c>
      <c r="I8670" s="152" t="s">
        <v>112</v>
      </c>
    </row>
    <row r="8671" customFormat="false" ht="12.75" hidden="false" customHeight="false" outlineLevel="0" collapsed="false">
      <c r="A8671" s="0" t="s">
        <v>73</v>
      </c>
      <c r="B8671" s="0" t="s">
        <v>80</v>
      </c>
      <c r="C8671" s="0" t="s">
        <v>108</v>
      </c>
      <c r="D8671" s="116" t="n">
        <v>46266</v>
      </c>
      <c r="E8671" s="0" t="n">
        <v>-0.005</v>
      </c>
      <c r="F8671" s="0" t="n">
        <v>3133124</v>
      </c>
      <c r="G8671" s="151" t="s">
        <v>111</v>
      </c>
      <c r="H8671" s="151" t="s">
        <v>111</v>
      </c>
      <c r="I8671" s="152" t="s">
        <v>112</v>
      </c>
    </row>
    <row r="8672" customFormat="false" ht="12.75" hidden="false" customHeight="false" outlineLevel="0" collapsed="false">
      <c r="A8672" s="0" t="s">
        <v>74</v>
      </c>
      <c r="B8672" s="0" t="s">
        <v>80</v>
      </c>
      <c r="C8672" s="0" t="s">
        <v>108</v>
      </c>
      <c r="D8672" s="116" t="n">
        <v>46266</v>
      </c>
      <c r="E8672" s="0" t="n">
        <v>0.01</v>
      </c>
      <c r="F8672" s="0" t="n">
        <v>3133125</v>
      </c>
      <c r="G8672" s="151" t="s">
        <v>111</v>
      </c>
      <c r="H8672" s="151" t="s">
        <v>111</v>
      </c>
      <c r="I8672" s="152" t="s">
        <v>112</v>
      </c>
    </row>
    <row r="8673" customFormat="false" ht="12.75" hidden="false" customHeight="false" outlineLevel="0" collapsed="false">
      <c r="A8673" s="0" t="s">
        <v>75</v>
      </c>
      <c r="B8673" s="0" t="s">
        <v>80</v>
      </c>
      <c r="C8673" s="0" t="s">
        <v>108</v>
      </c>
      <c r="D8673" s="116" t="n">
        <v>46266</v>
      </c>
      <c r="E8673" s="0" t="n">
        <v>-0.02</v>
      </c>
      <c r="F8673" s="0" t="n">
        <v>3133126</v>
      </c>
      <c r="G8673" s="151" t="s">
        <v>111</v>
      </c>
      <c r="H8673" s="151" t="s">
        <v>111</v>
      </c>
      <c r="I8673" s="152" t="s">
        <v>112</v>
      </c>
    </row>
    <row r="8674" customFormat="false" ht="12.75" hidden="false" customHeight="false" outlineLevel="0" collapsed="false">
      <c r="A8674" s="0" t="s">
        <v>76</v>
      </c>
      <c r="B8674" s="0" t="s">
        <v>80</v>
      </c>
      <c r="C8674" s="0" t="s">
        <v>108</v>
      </c>
      <c r="D8674" s="116" t="n">
        <v>46266</v>
      </c>
      <c r="E8674" s="0" t="n">
        <v>0.01</v>
      </c>
      <c r="F8674" s="0" t="n">
        <v>3133127</v>
      </c>
      <c r="G8674" s="151" t="s">
        <v>111</v>
      </c>
      <c r="H8674" s="151" t="s">
        <v>111</v>
      </c>
      <c r="I8674" s="152" t="s">
        <v>112</v>
      </c>
    </row>
    <row r="8675" customFormat="false" ht="12.75" hidden="false" customHeight="false" outlineLevel="0" collapsed="false">
      <c r="A8675" s="0" t="s">
        <v>72</v>
      </c>
      <c r="B8675" s="0" t="s">
        <v>80</v>
      </c>
      <c r="C8675" s="0" t="s">
        <v>108</v>
      </c>
      <c r="D8675" s="116" t="n">
        <v>46266</v>
      </c>
      <c r="E8675" s="158" t="n">
        <v>46296</v>
      </c>
      <c r="F8675" s="0" t="n">
        <v>2756499</v>
      </c>
      <c r="G8675" s="151" t="s">
        <v>111</v>
      </c>
      <c r="H8675" s="151" t="s">
        <v>111</v>
      </c>
      <c r="I8675" s="152" t="s">
        <v>109</v>
      </c>
    </row>
    <row r="8676" customFormat="false" ht="12.75" hidden="false" customHeight="false" outlineLevel="0" collapsed="false">
      <c r="A8676" s="0" t="s">
        <v>59</v>
      </c>
      <c r="B8676" s="0" t="s">
        <v>110</v>
      </c>
      <c r="C8676" s="0" t="s">
        <v>108</v>
      </c>
      <c r="D8676" s="116" t="n">
        <v>46296</v>
      </c>
      <c r="E8676" s="0" t="n">
        <v>0.4</v>
      </c>
      <c r="F8676" s="0" t="n">
        <v>3133100</v>
      </c>
      <c r="G8676" s="151" t="s">
        <v>111</v>
      </c>
      <c r="H8676" s="151" t="s">
        <v>111</v>
      </c>
      <c r="I8676" s="152" t="s">
        <v>112</v>
      </c>
    </row>
    <row r="8677" customFormat="false" ht="12.75" hidden="false" customHeight="false" outlineLevel="0" collapsed="false">
      <c r="A8677" s="0" t="s">
        <v>59</v>
      </c>
      <c r="B8677" s="0" t="s">
        <v>113</v>
      </c>
      <c r="C8677" s="0" t="s">
        <v>108</v>
      </c>
      <c r="D8677" s="116" t="n">
        <v>46296</v>
      </c>
      <c r="E8677" s="0" t="n">
        <v>0.02</v>
      </c>
      <c r="F8677" s="0" t="n">
        <v>3133101</v>
      </c>
      <c r="G8677" s="151" t="s">
        <v>111</v>
      </c>
      <c r="H8677" s="151" t="s">
        <v>111</v>
      </c>
      <c r="I8677" s="152" t="s">
        <v>112</v>
      </c>
    </row>
    <row r="8678" customFormat="false" ht="12.75" hidden="false" customHeight="false" outlineLevel="0" collapsed="false">
      <c r="A8678" s="0" t="s">
        <v>60</v>
      </c>
      <c r="B8678" s="0" t="s">
        <v>110</v>
      </c>
      <c r="C8678" s="0" t="s">
        <v>108</v>
      </c>
      <c r="D8678" s="116" t="n">
        <v>46296</v>
      </c>
      <c r="E8678" s="0" t="n">
        <v>0.4</v>
      </c>
      <c r="F8678" s="0" t="n">
        <v>3133102</v>
      </c>
      <c r="G8678" s="151" t="s">
        <v>111</v>
      </c>
      <c r="H8678" s="151" t="s">
        <v>111</v>
      </c>
      <c r="I8678" s="152" t="s">
        <v>112</v>
      </c>
    </row>
    <row r="8679" customFormat="false" ht="12.75" hidden="false" customHeight="false" outlineLevel="0" collapsed="false">
      <c r="A8679" s="0" t="s">
        <v>60</v>
      </c>
      <c r="B8679" s="0" t="s">
        <v>113</v>
      </c>
      <c r="C8679" s="0" t="s">
        <v>108</v>
      </c>
      <c r="D8679" s="116" t="n">
        <v>46296</v>
      </c>
      <c r="E8679" s="0" t="n">
        <v>0.05</v>
      </c>
      <c r="F8679" s="0" t="n">
        <v>3133103</v>
      </c>
      <c r="G8679" s="151" t="s">
        <v>111</v>
      </c>
      <c r="H8679" s="151" t="s">
        <v>111</v>
      </c>
      <c r="I8679" s="152" t="s">
        <v>112</v>
      </c>
    </row>
    <row r="8680" customFormat="false" ht="12.75" hidden="false" customHeight="false" outlineLevel="0" collapsed="false">
      <c r="A8680" s="0" t="s">
        <v>61</v>
      </c>
      <c r="B8680" s="0" t="s">
        <v>110</v>
      </c>
      <c r="C8680" s="0" t="s">
        <v>108</v>
      </c>
      <c r="D8680" s="116" t="n">
        <v>46296</v>
      </c>
      <c r="E8680" s="0" t="n">
        <v>0.4</v>
      </c>
      <c r="F8680" s="0" t="n">
        <v>3133104</v>
      </c>
      <c r="G8680" s="151" t="s">
        <v>111</v>
      </c>
      <c r="H8680" s="151" t="s">
        <v>111</v>
      </c>
      <c r="I8680" s="152" t="s">
        <v>112</v>
      </c>
    </row>
    <row r="8681" customFormat="false" ht="12.75" hidden="false" customHeight="false" outlineLevel="0" collapsed="false">
      <c r="A8681" s="0" t="s">
        <v>61</v>
      </c>
      <c r="B8681" s="0" t="s">
        <v>113</v>
      </c>
      <c r="C8681" s="0" t="s">
        <v>108</v>
      </c>
      <c r="D8681" s="116" t="n">
        <v>46296</v>
      </c>
      <c r="E8681" s="0" t="n">
        <v>0.02</v>
      </c>
      <c r="F8681" s="0" t="n">
        <v>3133105</v>
      </c>
      <c r="G8681" s="151" t="s">
        <v>111</v>
      </c>
      <c r="H8681" s="151" t="s">
        <v>111</v>
      </c>
      <c r="I8681" s="152" t="s">
        <v>112</v>
      </c>
    </row>
    <row r="8682" customFormat="false" ht="12.75" hidden="false" customHeight="false" outlineLevel="0" collapsed="false">
      <c r="A8682" s="0" t="s">
        <v>62</v>
      </c>
      <c r="B8682" s="0" t="s">
        <v>110</v>
      </c>
      <c r="C8682" s="0" t="s">
        <v>108</v>
      </c>
      <c r="D8682" s="116" t="n">
        <v>46296</v>
      </c>
      <c r="E8682" s="0" t="n">
        <v>0.4</v>
      </c>
      <c r="F8682" s="0" t="n">
        <v>3133106</v>
      </c>
      <c r="G8682" s="151" t="s">
        <v>111</v>
      </c>
      <c r="H8682" s="151" t="s">
        <v>111</v>
      </c>
      <c r="I8682" s="152" t="s">
        <v>112</v>
      </c>
    </row>
    <row r="8683" customFormat="false" ht="12.75" hidden="false" customHeight="false" outlineLevel="0" collapsed="false">
      <c r="A8683" s="0" t="s">
        <v>62</v>
      </c>
      <c r="B8683" s="0" t="s">
        <v>113</v>
      </c>
      <c r="C8683" s="0" t="s">
        <v>108</v>
      </c>
      <c r="D8683" s="116" t="n">
        <v>46296</v>
      </c>
      <c r="E8683" s="0" t="n">
        <v>0.05</v>
      </c>
      <c r="F8683" s="0" t="n">
        <v>3133107</v>
      </c>
      <c r="G8683" s="151" t="s">
        <v>111</v>
      </c>
      <c r="H8683" s="151" t="s">
        <v>111</v>
      </c>
      <c r="I8683" s="152" t="s">
        <v>112</v>
      </c>
    </row>
    <row r="8684" customFormat="false" ht="12.75" hidden="false" customHeight="false" outlineLevel="0" collapsed="false">
      <c r="A8684" s="0" t="s">
        <v>49</v>
      </c>
      <c r="B8684" s="0" t="s">
        <v>110</v>
      </c>
      <c r="C8684" s="0" t="s">
        <v>108</v>
      </c>
      <c r="D8684" s="116" t="n">
        <v>46296</v>
      </c>
      <c r="E8684" s="0" t="n">
        <v>0.36</v>
      </c>
      <c r="F8684" s="0" t="n">
        <v>3133108</v>
      </c>
      <c r="G8684" s="151" t="s">
        <v>111</v>
      </c>
      <c r="H8684" s="151" t="s">
        <v>111</v>
      </c>
      <c r="I8684" s="152" t="s">
        <v>112</v>
      </c>
    </row>
    <row r="8685" customFormat="false" ht="12.75" hidden="false" customHeight="false" outlineLevel="0" collapsed="false">
      <c r="A8685" s="0" t="s">
        <v>49</v>
      </c>
      <c r="B8685" s="0" t="s">
        <v>113</v>
      </c>
      <c r="C8685" s="0" t="s">
        <v>108</v>
      </c>
      <c r="D8685" s="116" t="n">
        <v>46296</v>
      </c>
      <c r="E8685" s="0" t="n">
        <v>-0.005</v>
      </c>
      <c r="F8685" s="0" t="n">
        <v>3133109</v>
      </c>
      <c r="G8685" s="151" t="s">
        <v>111</v>
      </c>
      <c r="H8685" s="151" t="s">
        <v>111</v>
      </c>
      <c r="I8685" s="152" t="s">
        <v>112</v>
      </c>
    </row>
    <row r="8686" customFormat="false" ht="12.75" hidden="false" customHeight="false" outlineLevel="0" collapsed="false">
      <c r="A8686" s="0" t="s">
        <v>50</v>
      </c>
      <c r="B8686" s="0" t="s">
        <v>110</v>
      </c>
      <c r="C8686" s="0" t="s">
        <v>108</v>
      </c>
      <c r="D8686" s="116" t="n">
        <v>46296</v>
      </c>
      <c r="E8686" s="0" t="n">
        <v>0.4</v>
      </c>
      <c r="F8686" s="0" t="n">
        <v>3133110</v>
      </c>
      <c r="G8686" s="151" t="s">
        <v>111</v>
      </c>
      <c r="H8686" s="151" t="s">
        <v>111</v>
      </c>
      <c r="I8686" s="152" t="s">
        <v>112</v>
      </c>
    </row>
    <row r="8687" customFormat="false" ht="12.75" hidden="false" customHeight="false" outlineLevel="0" collapsed="false">
      <c r="A8687" s="0" t="s">
        <v>50</v>
      </c>
      <c r="B8687" s="0" t="s">
        <v>113</v>
      </c>
      <c r="C8687" s="0" t="s">
        <v>108</v>
      </c>
      <c r="D8687" s="116" t="n">
        <v>46296</v>
      </c>
      <c r="E8687" s="0" t="n">
        <v>-0.085</v>
      </c>
      <c r="F8687" s="0" t="n">
        <v>3133111</v>
      </c>
      <c r="G8687" s="151" t="s">
        <v>111</v>
      </c>
      <c r="H8687" s="151" t="s">
        <v>111</v>
      </c>
      <c r="I8687" s="152" t="s">
        <v>112</v>
      </c>
    </row>
    <row r="8688" customFormat="false" ht="12.75" hidden="false" customHeight="false" outlineLevel="0" collapsed="false">
      <c r="A8688" s="0" t="s">
        <v>51</v>
      </c>
      <c r="B8688" s="0" t="s">
        <v>110</v>
      </c>
      <c r="C8688" s="0" t="s">
        <v>108</v>
      </c>
      <c r="D8688" s="116" t="n">
        <v>46296</v>
      </c>
      <c r="E8688" s="0" t="n">
        <v>0.4</v>
      </c>
      <c r="F8688" s="0" t="n">
        <v>3133112</v>
      </c>
      <c r="G8688" s="151" t="s">
        <v>111</v>
      </c>
      <c r="H8688" s="151" t="s">
        <v>111</v>
      </c>
      <c r="I8688" s="152" t="s">
        <v>112</v>
      </c>
    </row>
    <row r="8689" customFormat="false" ht="12.75" hidden="false" customHeight="false" outlineLevel="0" collapsed="false">
      <c r="A8689" s="0" t="s">
        <v>51</v>
      </c>
      <c r="B8689" s="0" t="s">
        <v>113</v>
      </c>
      <c r="C8689" s="0" t="s">
        <v>108</v>
      </c>
      <c r="D8689" s="116" t="n">
        <v>46296</v>
      </c>
      <c r="E8689" s="0" t="n">
        <v>0.01</v>
      </c>
      <c r="F8689" s="0" t="n">
        <v>3133113</v>
      </c>
      <c r="G8689" s="151" t="s">
        <v>111</v>
      </c>
      <c r="H8689" s="151" t="s">
        <v>111</v>
      </c>
      <c r="I8689" s="152" t="s">
        <v>112</v>
      </c>
    </row>
    <row r="8690" customFormat="false" ht="12.75" hidden="false" customHeight="false" outlineLevel="0" collapsed="false">
      <c r="A8690" s="0" t="s">
        <v>52</v>
      </c>
      <c r="B8690" s="0" t="s">
        <v>110</v>
      </c>
      <c r="C8690" s="0" t="s">
        <v>108</v>
      </c>
      <c r="D8690" s="116" t="n">
        <v>46296</v>
      </c>
      <c r="E8690" s="0" t="n">
        <v>0.4</v>
      </c>
      <c r="F8690" s="0" t="n">
        <v>3133114</v>
      </c>
      <c r="G8690" s="151" t="s">
        <v>111</v>
      </c>
      <c r="H8690" s="151" t="s">
        <v>111</v>
      </c>
      <c r="I8690" s="152" t="s">
        <v>112</v>
      </c>
    </row>
    <row r="8691" customFormat="false" ht="12.75" hidden="false" customHeight="false" outlineLevel="0" collapsed="false">
      <c r="A8691" s="0" t="s">
        <v>52</v>
      </c>
      <c r="B8691" s="0" t="s">
        <v>113</v>
      </c>
      <c r="C8691" s="0" t="s">
        <v>108</v>
      </c>
      <c r="D8691" s="116" t="n">
        <v>46296</v>
      </c>
      <c r="E8691" s="0" t="n">
        <v>-0.055</v>
      </c>
      <c r="F8691" s="0" t="n">
        <v>3133115</v>
      </c>
      <c r="G8691" s="151" t="s">
        <v>111</v>
      </c>
      <c r="H8691" s="151" t="s">
        <v>111</v>
      </c>
      <c r="I8691" s="152" t="s">
        <v>112</v>
      </c>
    </row>
    <row r="8692" customFormat="false" ht="12.75" hidden="false" customHeight="false" outlineLevel="0" collapsed="false">
      <c r="A8692" s="0" t="s">
        <v>17</v>
      </c>
      <c r="B8692" s="0" t="s">
        <v>110</v>
      </c>
      <c r="C8692" s="0" t="s">
        <v>108</v>
      </c>
      <c r="D8692" s="116" t="n">
        <v>46296</v>
      </c>
      <c r="E8692" s="0" t="n">
        <v>0</v>
      </c>
      <c r="F8692" s="0" t="n">
        <v>3133116</v>
      </c>
      <c r="G8692" s="151" t="s">
        <v>111</v>
      </c>
      <c r="H8692" s="151" t="s">
        <v>111</v>
      </c>
      <c r="I8692" s="152" t="s">
        <v>112</v>
      </c>
    </row>
    <row r="8693" customFormat="false" ht="12.75" hidden="false" customHeight="false" outlineLevel="0" collapsed="false">
      <c r="A8693" s="0" t="s">
        <v>17</v>
      </c>
      <c r="B8693" s="0" t="s">
        <v>113</v>
      </c>
      <c r="C8693" s="0" t="s">
        <v>108</v>
      </c>
      <c r="D8693" s="116" t="n">
        <v>46296</v>
      </c>
      <c r="E8693" s="0" t="n">
        <v>0</v>
      </c>
      <c r="F8693" s="0" t="n">
        <v>3133117</v>
      </c>
      <c r="G8693" s="151" t="s">
        <v>111</v>
      </c>
      <c r="H8693" s="151" t="s">
        <v>111</v>
      </c>
      <c r="I8693" s="152" t="s">
        <v>112</v>
      </c>
    </row>
    <row r="8694" customFormat="false" ht="12.75" hidden="false" customHeight="false" outlineLevel="0" collapsed="false">
      <c r="A8694" s="0" t="s">
        <v>18</v>
      </c>
      <c r="B8694" s="0" t="s">
        <v>110</v>
      </c>
      <c r="C8694" s="0" t="s">
        <v>108</v>
      </c>
      <c r="D8694" s="116" t="n">
        <v>46296</v>
      </c>
      <c r="E8694" s="0" t="n">
        <v>0</v>
      </c>
      <c r="F8694" s="0" t="n">
        <v>3133118</v>
      </c>
      <c r="G8694" s="151" t="s">
        <v>111</v>
      </c>
      <c r="H8694" s="151" t="s">
        <v>111</v>
      </c>
      <c r="I8694" s="152" t="s">
        <v>112</v>
      </c>
    </row>
    <row r="8695" customFormat="false" ht="12.75" hidden="false" customHeight="false" outlineLevel="0" collapsed="false">
      <c r="A8695" s="0" t="s">
        <v>18</v>
      </c>
      <c r="B8695" s="0" t="s">
        <v>113</v>
      </c>
      <c r="C8695" s="0" t="s">
        <v>108</v>
      </c>
      <c r="D8695" s="116" t="n">
        <v>46296</v>
      </c>
      <c r="E8695" s="0" t="n">
        <v>0</v>
      </c>
      <c r="F8695" s="0" t="n">
        <v>3133119</v>
      </c>
      <c r="G8695" s="151" t="s">
        <v>111</v>
      </c>
      <c r="H8695" s="151" t="s">
        <v>111</v>
      </c>
      <c r="I8695" s="152" t="s">
        <v>112</v>
      </c>
    </row>
    <row r="8696" customFormat="false" ht="12.75" hidden="false" customHeight="false" outlineLevel="0" collapsed="false">
      <c r="A8696" s="0" t="s">
        <v>19</v>
      </c>
      <c r="B8696" s="0" t="s">
        <v>110</v>
      </c>
      <c r="C8696" s="0" t="s">
        <v>108</v>
      </c>
      <c r="D8696" s="116" t="n">
        <v>46296</v>
      </c>
      <c r="E8696" s="0" t="n">
        <v>0</v>
      </c>
      <c r="F8696" s="0" t="n">
        <v>3133120</v>
      </c>
      <c r="G8696" s="151" t="s">
        <v>111</v>
      </c>
      <c r="H8696" s="151" t="s">
        <v>111</v>
      </c>
      <c r="I8696" s="152" t="s">
        <v>112</v>
      </c>
    </row>
    <row r="8697" customFormat="false" ht="12.75" hidden="false" customHeight="false" outlineLevel="0" collapsed="false">
      <c r="A8697" s="0" t="s">
        <v>19</v>
      </c>
      <c r="B8697" s="0" t="s">
        <v>113</v>
      </c>
      <c r="C8697" s="0" t="s">
        <v>108</v>
      </c>
      <c r="D8697" s="116" t="n">
        <v>46296</v>
      </c>
      <c r="E8697" s="0" t="n">
        <v>0</v>
      </c>
      <c r="F8697" s="0" t="n">
        <v>3133121</v>
      </c>
      <c r="G8697" s="151" t="s">
        <v>111</v>
      </c>
      <c r="H8697" s="151" t="s">
        <v>111</v>
      </c>
      <c r="I8697" s="152" t="s">
        <v>112</v>
      </c>
    </row>
    <row r="8698" customFormat="false" ht="12.75" hidden="false" customHeight="false" outlineLevel="0" collapsed="false">
      <c r="A8698" s="0" t="s">
        <v>21</v>
      </c>
      <c r="B8698" s="0" t="s">
        <v>110</v>
      </c>
      <c r="C8698" s="0" t="s">
        <v>108</v>
      </c>
      <c r="D8698" s="116" t="n">
        <v>46296</v>
      </c>
      <c r="E8698" s="0" t="n">
        <v>0</v>
      </c>
      <c r="F8698" s="0" t="n">
        <v>3133122</v>
      </c>
      <c r="G8698" s="151" t="s">
        <v>111</v>
      </c>
      <c r="H8698" s="151" t="s">
        <v>111</v>
      </c>
      <c r="I8698" s="152" t="s">
        <v>112</v>
      </c>
    </row>
    <row r="8699" customFormat="false" ht="12.75" hidden="false" customHeight="false" outlineLevel="0" collapsed="false">
      <c r="A8699" s="0" t="s">
        <v>21</v>
      </c>
      <c r="B8699" s="0" t="s">
        <v>113</v>
      </c>
      <c r="C8699" s="0" t="s">
        <v>108</v>
      </c>
      <c r="D8699" s="116" t="n">
        <v>46296</v>
      </c>
      <c r="E8699" s="0" t="n">
        <v>0</v>
      </c>
      <c r="F8699" s="0" t="n">
        <v>3133123</v>
      </c>
      <c r="G8699" s="151" t="s">
        <v>111</v>
      </c>
      <c r="H8699" s="151" t="s">
        <v>111</v>
      </c>
      <c r="I8699" s="152" t="s">
        <v>112</v>
      </c>
    </row>
    <row r="8700" customFormat="false" ht="12.75" hidden="false" customHeight="false" outlineLevel="0" collapsed="false">
      <c r="A8700" s="0" t="s">
        <v>73</v>
      </c>
      <c r="B8700" s="0" t="s">
        <v>80</v>
      </c>
      <c r="C8700" s="0" t="s">
        <v>108</v>
      </c>
      <c r="D8700" s="116" t="n">
        <v>46296</v>
      </c>
      <c r="E8700" s="0" t="n">
        <v>-0.005</v>
      </c>
      <c r="F8700" s="0" t="n">
        <v>3133124</v>
      </c>
      <c r="G8700" s="151" t="s">
        <v>111</v>
      </c>
      <c r="H8700" s="151" t="s">
        <v>111</v>
      </c>
      <c r="I8700" s="152" t="s">
        <v>112</v>
      </c>
    </row>
    <row r="8701" customFormat="false" ht="12.75" hidden="false" customHeight="false" outlineLevel="0" collapsed="false">
      <c r="A8701" s="0" t="s">
        <v>74</v>
      </c>
      <c r="B8701" s="0" t="s">
        <v>80</v>
      </c>
      <c r="C8701" s="0" t="s">
        <v>108</v>
      </c>
      <c r="D8701" s="116" t="n">
        <v>46296</v>
      </c>
      <c r="E8701" s="0" t="n">
        <v>0.01</v>
      </c>
      <c r="F8701" s="0" t="n">
        <v>3133125</v>
      </c>
      <c r="G8701" s="151" t="s">
        <v>111</v>
      </c>
      <c r="H8701" s="151" t="s">
        <v>111</v>
      </c>
      <c r="I8701" s="152" t="s">
        <v>112</v>
      </c>
    </row>
    <row r="8702" customFormat="false" ht="12.75" hidden="false" customHeight="false" outlineLevel="0" collapsed="false">
      <c r="A8702" s="0" t="s">
        <v>75</v>
      </c>
      <c r="B8702" s="0" t="s">
        <v>80</v>
      </c>
      <c r="C8702" s="0" t="s">
        <v>108</v>
      </c>
      <c r="D8702" s="116" t="n">
        <v>46296</v>
      </c>
      <c r="E8702" s="0" t="n">
        <v>-0.055</v>
      </c>
      <c r="F8702" s="0" t="n">
        <v>3133126</v>
      </c>
      <c r="G8702" s="151" t="s">
        <v>111</v>
      </c>
      <c r="H8702" s="151" t="s">
        <v>111</v>
      </c>
      <c r="I8702" s="152" t="s">
        <v>112</v>
      </c>
    </row>
    <row r="8703" customFormat="false" ht="12.75" hidden="false" customHeight="false" outlineLevel="0" collapsed="false">
      <c r="A8703" s="0" t="s">
        <v>76</v>
      </c>
      <c r="B8703" s="0" t="s">
        <v>80</v>
      </c>
      <c r="C8703" s="0" t="s">
        <v>108</v>
      </c>
      <c r="D8703" s="116" t="n">
        <v>46296</v>
      </c>
      <c r="E8703" s="0" t="n">
        <v>0.01</v>
      </c>
      <c r="F8703" s="0" t="n">
        <v>3133127</v>
      </c>
      <c r="G8703" s="151" t="s">
        <v>111</v>
      </c>
      <c r="H8703" s="151" t="s">
        <v>111</v>
      </c>
      <c r="I8703" s="152" t="s">
        <v>112</v>
      </c>
    </row>
    <row r="8704" customFormat="false" ht="12.75" hidden="false" customHeight="false" outlineLevel="0" collapsed="false">
      <c r="A8704" s="0" t="s">
        <v>72</v>
      </c>
      <c r="B8704" s="0" t="s">
        <v>80</v>
      </c>
      <c r="C8704" s="0" t="s">
        <v>108</v>
      </c>
      <c r="D8704" s="116" t="n">
        <v>46296</v>
      </c>
      <c r="E8704" s="158" t="n">
        <v>46327</v>
      </c>
      <c r="F8704" s="0" t="n">
        <v>2756528</v>
      </c>
      <c r="G8704" s="151" t="s">
        <v>111</v>
      </c>
      <c r="H8704" s="151" t="s">
        <v>111</v>
      </c>
      <c r="I8704" s="152" t="s">
        <v>109</v>
      </c>
    </row>
    <row r="8705" customFormat="false" ht="12.75" hidden="false" customHeight="false" outlineLevel="0" collapsed="false">
      <c r="A8705" s="0" t="s">
        <v>59</v>
      </c>
      <c r="B8705" s="0" t="s">
        <v>110</v>
      </c>
      <c r="C8705" s="0" t="s">
        <v>108</v>
      </c>
      <c r="D8705" s="116" t="n">
        <v>46327</v>
      </c>
      <c r="E8705" s="0" t="n">
        <v>0.555</v>
      </c>
      <c r="F8705" s="0" t="n">
        <v>3133100</v>
      </c>
      <c r="G8705" s="151" t="s">
        <v>111</v>
      </c>
      <c r="H8705" s="151" t="s">
        <v>111</v>
      </c>
      <c r="I8705" s="152" t="s">
        <v>112</v>
      </c>
    </row>
    <row r="8706" customFormat="false" ht="12.75" hidden="false" customHeight="false" outlineLevel="0" collapsed="false">
      <c r="A8706" s="0" t="s">
        <v>59</v>
      </c>
      <c r="B8706" s="0" t="s">
        <v>113</v>
      </c>
      <c r="C8706" s="0" t="s">
        <v>108</v>
      </c>
      <c r="D8706" s="116" t="n">
        <v>46327</v>
      </c>
      <c r="E8706" s="0" t="n">
        <v>0.05</v>
      </c>
      <c r="F8706" s="0" t="n">
        <v>3133101</v>
      </c>
      <c r="G8706" s="151" t="s">
        <v>111</v>
      </c>
      <c r="H8706" s="151" t="s">
        <v>111</v>
      </c>
      <c r="I8706" s="152" t="s">
        <v>112</v>
      </c>
    </row>
    <row r="8707" customFormat="false" ht="12.75" hidden="false" customHeight="false" outlineLevel="0" collapsed="false">
      <c r="A8707" s="0" t="s">
        <v>60</v>
      </c>
      <c r="B8707" s="0" t="s">
        <v>110</v>
      </c>
      <c r="C8707" s="0" t="s">
        <v>108</v>
      </c>
      <c r="D8707" s="116" t="n">
        <v>46327</v>
      </c>
      <c r="E8707" s="0" t="n">
        <v>0.555</v>
      </c>
      <c r="F8707" s="0" t="n">
        <v>3133102</v>
      </c>
      <c r="G8707" s="151" t="s">
        <v>111</v>
      </c>
      <c r="H8707" s="151" t="s">
        <v>111</v>
      </c>
      <c r="I8707" s="152" t="s">
        <v>112</v>
      </c>
    </row>
    <row r="8708" customFormat="false" ht="12.75" hidden="false" customHeight="false" outlineLevel="0" collapsed="false">
      <c r="A8708" s="0" t="s">
        <v>60</v>
      </c>
      <c r="B8708" s="0" t="s">
        <v>113</v>
      </c>
      <c r="C8708" s="0" t="s">
        <v>108</v>
      </c>
      <c r="D8708" s="116" t="n">
        <v>46327</v>
      </c>
      <c r="E8708" s="0" t="n">
        <v>0.14</v>
      </c>
      <c r="F8708" s="0" t="n">
        <v>3133103</v>
      </c>
      <c r="G8708" s="151" t="s">
        <v>111</v>
      </c>
      <c r="H8708" s="151" t="s">
        <v>111</v>
      </c>
      <c r="I8708" s="152" t="s">
        <v>112</v>
      </c>
    </row>
    <row r="8709" customFormat="false" ht="12.75" hidden="false" customHeight="false" outlineLevel="0" collapsed="false">
      <c r="A8709" s="0" t="s">
        <v>61</v>
      </c>
      <c r="B8709" s="0" t="s">
        <v>110</v>
      </c>
      <c r="C8709" s="0" t="s">
        <v>108</v>
      </c>
      <c r="D8709" s="116" t="n">
        <v>46327</v>
      </c>
      <c r="E8709" s="0" t="n">
        <v>0.555</v>
      </c>
      <c r="F8709" s="0" t="n">
        <v>3133104</v>
      </c>
      <c r="G8709" s="151" t="s">
        <v>111</v>
      </c>
      <c r="H8709" s="151" t="s">
        <v>111</v>
      </c>
      <c r="I8709" s="152" t="s">
        <v>112</v>
      </c>
    </row>
    <row r="8710" customFormat="false" ht="12.75" hidden="false" customHeight="false" outlineLevel="0" collapsed="false">
      <c r="A8710" s="0" t="s">
        <v>61</v>
      </c>
      <c r="B8710" s="0" t="s">
        <v>113</v>
      </c>
      <c r="C8710" s="0" t="s">
        <v>108</v>
      </c>
      <c r="D8710" s="116" t="n">
        <v>46327</v>
      </c>
      <c r="E8710" s="0" t="n">
        <v>0.05</v>
      </c>
      <c r="F8710" s="0" t="n">
        <v>3133105</v>
      </c>
      <c r="G8710" s="151" t="s">
        <v>111</v>
      </c>
      <c r="H8710" s="151" t="s">
        <v>111</v>
      </c>
      <c r="I8710" s="152" t="s">
        <v>112</v>
      </c>
    </row>
    <row r="8711" customFormat="false" ht="12.75" hidden="false" customHeight="false" outlineLevel="0" collapsed="false">
      <c r="A8711" s="0" t="s">
        <v>62</v>
      </c>
      <c r="B8711" s="0" t="s">
        <v>110</v>
      </c>
      <c r="C8711" s="0" t="s">
        <v>108</v>
      </c>
      <c r="D8711" s="116" t="n">
        <v>46327</v>
      </c>
      <c r="E8711" s="0" t="n">
        <v>0.555</v>
      </c>
      <c r="F8711" s="0" t="n">
        <v>3133106</v>
      </c>
      <c r="G8711" s="151" t="s">
        <v>111</v>
      </c>
      <c r="H8711" s="151" t="s">
        <v>111</v>
      </c>
      <c r="I8711" s="152" t="s">
        <v>112</v>
      </c>
    </row>
    <row r="8712" customFormat="false" ht="12.75" hidden="false" customHeight="false" outlineLevel="0" collapsed="false">
      <c r="A8712" s="0" t="s">
        <v>62</v>
      </c>
      <c r="B8712" s="0" t="s">
        <v>113</v>
      </c>
      <c r="C8712" s="0" t="s">
        <v>108</v>
      </c>
      <c r="D8712" s="116" t="n">
        <v>46327</v>
      </c>
      <c r="E8712" s="0" t="n">
        <v>0.14</v>
      </c>
      <c r="F8712" s="0" t="n">
        <v>3133107</v>
      </c>
      <c r="G8712" s="151" t="s">
        <v>111</v>
      </c>
      <c r="H8712" s="151" t="s">
        <v>111</v>
      </c>
      <c r="I8712" s="152" t="s">
        <v>112</v>
      </c>
    </row>
    <row r="8713" customFormat="false" ht="12.75" hidden="false" customHeight="false" outlineLevel="0" collapsed="false">
      <c r="A8713" s="0" t="s">
        <v>49</v>
      </c>
      <c r="B8713" s="0" t="s">
        <v>110</v>
      </c>
      <c r="C8713" s="0" t="s">
        <v>108</v>
      </c>
      <c r="D8713" s="116" t="n">
        <v>46327</v>
      </c>
      <c r="E8713" s="0" t="n">
        <v>0.46</v>
      </c>
      <c r="F8713" s="0" t="n">
        <v>3133108</v>
      </c>
      <c r="G8713" s="151" t="s">
        <v>111</v>
      </c>
      <c r="H8713" s="151" t="s">
        <v>111</v>
      </c>
      <c r="I8713" s="152" t="s">
        <v>112</v>
      </c>
    </row>
    <row r="8714" customFormat="false" ht="12.75" hidden="false" customHeight="false" outlineLevel="0" collapsed="false">
      <c r="A8714" s="0" t="s">
        <v>49</v>
      </c>
      <c r="B8714" s="0" t="s">
        <v>113</v>
      </c>
      <c r="C8714" s="0" t="s">
        <v>108</v>
      </c>
      <c r="D8714" s="116" t="n">
        <v>46327</v>
      </c>
      <c r="E8714" s="0" t="n">
        <v>0.05</v>
      </c>
      <c r="F8714" s="0" t="n">
        <v>3133109</v>
      </c>
      <c r="G8714" s="151" t="s">
        <v>111</v>
      </c>
      <c r="H8714" s="151" t="s">
        <v>111</v>
      </c>
      <c r="I8714" s="152" t="s">
        <v>112</v>
      </c>
    </row>
    <row r="8715" customFormat="false" ht="12.75" hidden="false" customHeight="false" outlineLevel="0" collapsed="false">
      <c r="A8715" s="0" t="s">
        <v>50</v>
      </c>
      <c r="B8715" s="0" t="s">
        <v>110</v>
      </c>
      <c r="C8715" s="0" t="s">
        <v>108</v>
      </c>
      <c r="D8715" s="116" t="n">
        <v>46327</v>
      </c>
      <c r="E8715" s="0" t="n">
        <v>0.7</v>
      </c>
      <c r="F8715" s="0" t="n">
        <v>3133110</v>
      </c>
      <c r="G8715" s="151" t="s">
        <v>111</v>
      </c>
      <c r="H8715" s="151" t="s">
        <v>111</v>
      </c>
      <c r="I8715" s="152" t="s">
        <v>112</v>
      </c>
    </row>
    <row r="8716" customFormat="false" ht="12.75" hidden="false" customHeight="false" outlineLevel="0" collapsed="false">
      <c r="A8716" s="0" t="s">
        <v>50</v>
      </c>
      <c r="B8716" s="0" t="s">
        <v>113</v>
      </c>
      <c r="C8716" s="0" t="s">
        <v>108</v>
      </c>
      <c r="D8716" s="116" t="n">
        <v>46327</v>
      </c>
      <c r="E8716" s="0" t="n">
        <v>-0.17</v>
      </c>
      <c r="F8716" s="0" t="n">
        <v>3133111</v>
      </c>
      <c r="G8716" s="151" t="s">
        <v>111</v>
      </c>
      <c r="H8716" s="151" t="s">
        <v>111</v>
      </c>
      <c r="I8716" s="152" t="s">
        <v>112</v>
      </c>
    </row>
    <row r="8717" customFormat="false" ht="12.75" hidden="false" customHeight="false" outlineLevel="0" collapsed="false">
      <c r="A8717" s="0" t="s">
        <v>51</v>
      </c>
      <c r="B8717" s="0" t="s">
        <v>110</v>
      </c>
      <c r="C8717" s="0" t="s">
        <v>108</v>
      </c>
      <c r="D8717" s="116" t="n">
        <v>46327</v>
      </c>
      <c r="E8717" s="0" t="n">
        <v>0.7</v>
      </c>
      <c r="F8717" s="0" t="n">
        <v>3133112</v>
      </c>
      <c r="G8717" s="151" t="s">
        <v>111</v>
      </c>
      <c r="H8717" s="151" t="s">
        <v>111</v>
      </c>
      <c r="I8717" s="152" t="s">
        <v>112</v>
      </c>
    </row>
    <row r="8718" customFormat="false" ht="12.75" hidden="false" customHeight="false" outlineLevel="0" collapsed="false">
      <c r="A8718" s="0" t="s">
        <v>51</v>
      </c>
      <c r="B8718" s="0" t="s">
        <v>113</v>
      </c>
      <c r="C8718" s="0" t="s">
        <v>108</v>
      </c>
      <c r="D8718" s="116" t="n">
        <v>46327</v>
      </c>
      <c r="E8718" s="0" t="n">
        <v>0.055</v>
      </c>
      <c r="F8718" s="0" t="n">
        <v>3133113</v>
      </c>
      <c r="G8718" s="151" t="s">
        <v>111</v>
      </c>
      <c r="H8718" s="151" t="s">
        <v>111</v>
      </c>
      <c r="I8718" s="152" t="s">
        <v>112</v>
      </c>
    </row>
    <row r="8719" customFormat="false" ht="12.75" hidden="false" customHeight="false" outlineLevel="0" collapsed="false">
      <c r="A8719" s="0" t="s">
        <v>52</v>
      </c>
      <c r="B8719" s="0" t="s">
        <v>110</v>
      </c>
      <c r="C8719" s="0" t="s">
        <v>108</v>
      </c>
      <c r="D8719" s="116" t="n">
        <v>46327</v>
      </c>
      <c r="E8719" s="0" t="n">
        <v>0.7</v>
      </c>
      <c r="F8719" s="0" t="n">
        <v>3133114</v>
      </c>
      <c r="G8719" s="151" t="s">
        <v>111</v>
      </c>
      <c r="H8719" s="151" t="s">
        <v>111</v>
      </c>
      <c r="I8719" s="152" t="s">
        <v>112</v>
      </c>
    </row>
    <row r="8720" customFormat="false" ht="12.75" hidden="false" customHeight="false" outlineLevel="0" collapsed="false">
      <c r="A8720" s="0" t="s">
        <v>52</v>
      </c>
      <c r="B8720" s="0" t="s">
        <v>113</v>
      </c>
      <c r="C8720" s="0" t="s">
        <v>108</v>
      </c>
      <c r="D8720" s="116" t="n">
        <v>46327</v>
      </c>
      <c r="E8720" s="0" t="n">
        <v>-0.05</v>
      </c>
      <c r="F8720" s="0" t="n">
        <v>3133115</v>
      </c>
      <c r="G8720" s="151" t="s">
        <v>111</v>
      </c>
      <c r="H8720" s="151" t="s">
        <v>111</v>
      </c>
      <c r="I8720" s="152" t="s">
        <v>112</v>
      </c>
    </row>
    <row r="8721" customFormat="false" ht="12.75" hidden="false" customHeight="false" outlineLevel="0" collapsed="false">
      <c r="A8721" s="0" t="s">
        <v>17</v>
      </c>
      <c r="B8721" s="0" t="s">
        <v>110</v>
      </c>
      <c r="C8721" s="0" t="s">
        <v>108</v>
      </c>
      <c r="D8721" s="116" t="n">
        <v>46327</v>
      </c>
      <c r="E8721" s="0" t="n">
        <v>0</v>
      </c>
      <c r="F8721" s="0" t="n">
        <v>3133116</v>
      </c>
      <c r="G8721" s="151" t="s">
        <v>111</v>
      </c>
      <c r="H8721" s="151" t="s">
        <v>111</v>
      </c>
      <c r="I8721" s="152" t="s">
        <v>112</v>
      </c>
    </row>
    <row r="8722" customFormat="false" ht="12.75" hidden="false" customHeight="false" outlineLevel="0" collapsed="false">
      <c r="A8722" s="0" t="s">
        <v>17</v>
      </c>
      <c r="B8722" s="0" t="s">
        <v>113</v>
      </c>
      <c r="C8722" s="0" t="s">
        <v>108</v>
      </c>
      <c r="D8722" s="116" t="n">
        <v>46327</v>
      </c>
      <c r="E8722" s="0" t="n">
        <v>0</v>
      </c>
      <c r="F8722" s="0" t="n">
        <v>3133117</v>
      </c>
      <c r="G8722" s="151" t="s">
        <v>111</v>
      </c>
      <c r="H8722" s="151" t="s">
        <v>111</v>
      </c>
      <c r="I8722" s="152" t="s">
        <v>112</v>
      </c>
    </row>
    <row r="8723" customFormat="false" ht="12.75" hidden="false" customHeight="false" outlineLevel="0" collapsed="false">
      <c r="A8723" s="0" t="s">
        <v>18</v>
      </c>
      <c r="B8723" s="0" t="s">
        <v>110</v>
      </c>
      <c r="C8723" s="0" t="s">
        <v>108</v>
      </c>
      <c r="D8723" s="116" t="n">
        <v>46327</v>
      </c>
      <c r="E8723" s="0" t="n">
        <v>0</v>
      </c>
      <c r="F8723" s="0" t="n">
        <v>3133118</v>
      </c>
      <c r="G8723" s="151" t="s">
        <v>111</v>
      </c>
      <c r="H8723" s="151" t="s">
        <v>111</v>
      </c>
      <c r="I8723" s="152" t="s">
        <v>112</v>
      </c>
    </row>
    <row r="8724" customFormat="false" ht="12.75" hidden="false" customHeight="false" outlineLevel="0" collapsed="false">
      <c r="A8724" s="0" t="s">
        <v>18</v>
      </c>
      <c r="B8724" s="0" t="s">
        <v>113</v>
      </c>
      <c r="C8724" s="0" t="s">
        <v>108</v>
      </c>
      <c r="D8724" s="116" t="n">
        <v>46327</v>
      </c>
      <c r="E8724" s="0" t="n">
        <v>0</v>
      </c>
      <c r="F8724" s="0" t="n">
        <v>3133119</v>
      </c>
      <c r="G8724" s="151" t="s">
        <v>111</v>
      </c>
      <c r="H8724" s="151" t="s">
        <v>111</v>
      </c>
      <c r="I8724" s="152" t="s">
        <v>112</v>
      </c>
    </row>
    <row r="8725" customFormat="false" ht="12.75" hidden="false" customHeight="false" outlineLevel="0" collapsed="false">
      <c r="A8725" s="0" t="s">
        <v>19</v>
      </c>
      <c r="B8725" s="0" t="s">
        <v>110</v>
      </c>
      <c r="C8725" s="0" t="s">
        <v>108</v>
      </c>
      <c r="D8725" s="116" t="n">
        <v>46327</v>
      </c>
      <c r="E8725" s="0" t="n">
        <v>0</v>
      </c>
      <c r="F8725" s="0" t="n">
        <v>3133120</v>
      </c>
      <c r="G8725" s="151" t="s">
        <v>111</v>
      </c>
      <c r="H8725" s="151" t="s">
        <v>111</v>
      </c>
      <c r="I8725" s="152" t="s">
        <v>112</v>
      </c>
    </row>
    <row r="8726" customFormat="false" ht="12.75" hidden="false" customHeight="false" outlineLevel="0" collapsed="false">
      <c r="A8726" s="0" t="s">
        <v>19</v>
      </c>
      <c r="B8726" s="0" t="s">
        <v>113</v>
      </c>
      <c r="C8726" s="0" t="s">
        <v>108</v>
      </c>
      <c r="D8726" s="116" t="n">
        <v>46327</v>
      </c>
      <c r="E8726" s="0" t="n">
        <v>0</v>
      </c>
      <c r="F8726" s="0" t="n">
        <v>3133121</v>
      </c>
      <c r="G8726" s="151" t="s">
        <v>111</v>
      </c>
      <c r="H8726" s="151" t="s">
        <v>111</v>
      </c>
      <c r="I8726" s="152" t="s">
        <v>112</v>
      </c>
    </row>
    <row r="8727" customFormat="false" ht="12.75" hidden="false" customHeight="false" outlineLevel="0" collapsed="false">
      <c r="A8727" s="0" t="s">
        <v>21</v>
      </c>
      <c r="B8727" s="0" t="s">
        <v>110</v>
      </c>
      <c r="C8727" s="0" t="s">
        <v>108</v>
      </c>
      <c r="D8727" s="116" t="n">
        <v>46327</v>
      </c>
      <c r="E8727" s="0" t="n">
        <v>0</v>
      </c>
      <c r="F8727" s="0" t="n">
        <v>3133122</v>
      </c>
      <c r="G8727" s="151" t="s">
        <v>111</v>
      </c>
      <c r="H8727" s="151" t="s">
        <v>111</v>
      </c>
      <c r="I8727" s="152" t="s">
        <v>112</v>
      </c>
    </row>
    <row r="8728" customFormat="false" ht="12.75" hidden="false" customHeight="false" outlineLevel="0" collapsed="false">
      <c r="A8728" s="0" t="s">
        <v>21</v>
      </c>
      <c r="B8728" s="0" t="s">
        <v>113</v>
      </c>
      <c r="C8728" s="0" t="s">
        <v>108</v>
      </c>
      <c r="D8728" s="116" t="n">
        <v>46327</v>
      </c>
      <c r="E8728" s="0" t="n">
        <v>0</v>
      </c>
      <c r="F8728" s="0" t="n">
        <v>3133123</v>
      </c>
      <c r="G8728" s="151" t="s">
        <v>111</v>
      </c>
      <c r="H8728" s="151" t="s">
        <v>111</v>
      </c>
      <c r="I8728" s="152" t="s">
        <v>112</v>
      </c>
    </row>
    <row r="8729" customFormat="false" ht="12.75" hidden="false" customHeight="false" outlineLevel="0" collapsed="false">
      <c r="A8729" s="0" t="s">
        <v>73</v>
      </c>
      <c r="B8729" s="0" t="s">
        <v>80</v>
      </c>
      <c r="C8729" s="0" t="s">
        <v>108</v>
      </c>
      <c r="D8729" s="116" t="n">
        <v>46327</v>
      </c>
      <c r="E8729" s="0" t="n">
        <v>0.05</v>
      </c>
      <c r="F8729" s="0" t="n">
        <v>3133124</v>
      </c>
      <c r="G8729" s="151" t="s">
        <v>111</v>
      </c>
      <c r="H8729" s="151" t="s">
        <v>111</v>
      </c>
      <c r="I8729" s="152" t="s">
        <v>112</v>
      </c>
    </row>
    <row r="8730" customFormat="false" ht="12.75" hidden="false" customHeight="false" outlineLevel="0" collapsed="false">
      <c r="A8730" s="0" t="s">
        <v>74</v>
      </c>
      <c r="B8730" s="0" t="s">
        <v>80</v>
      </c>
      <c r="C8730" s="0" t="s">
        <v>108</v>
      </c>
      <c r="D8730" s="116" t="n">
        <v>46327</v>
      </c>
      <c r="E8730" s="0" t="n">
        <v>0.055</v>
      </c>
      <c r="F8730" s="0" t="n">
        <v>3133125</v>
      </c>
      <c r="G8730" s="151" t="s">
        <v>111</v>
      </c>
      <c r="H8730" s="151" t="s">
        <v>111</v>
      </c>
      <c r="I8730" s="152" t="s">
        <v>112</v>
      </c>
    </row>
    <row r="8731" customFormat="false" ht="12.75" hidden="false" customHeight="false" outlineLevel="0" collapsed="false">
      <c r="A8731" s="0" t="s">
        <v>75</v>
      </c>
      <c r="B8731" s="0" t="s">
        <v>80</v>
      </c>
      <c r="C8731" s="0" t="s">
        <v>108</v>
      </c>
      <c r="D8731" s="116" t="n">
        <v>46327</v>
      </c>
      <c r="E8731" s="0" t="n">
        <v>-0.05</v>
      </c>
      <c r="F8731" s="0" t="n">
        <v>3133126</v>
      </c>
      <c r="G8731" s="151" t="s">
        <v>111</v>
      </c>
      <c r="H8731" s="151" t="s">
        <v>111</v>
      </c>
      <c r="I8731" s="152" t="s">
        <v>112</v>
      </c>
    </row>
    <row r="8732" customFormat="false" ht="12.75" hidden="false" customHeight="false" outlineLevel="0" collapsed="false">
      <c r="A8732" s="0" t="s">
        <v>76</v>
      </c>
      <c r="B8732" s="0" t="s">
        <v>80</v>
      </c>
      <c r="C8732" s="0" t="s">
        <v>108</v>
      </c>
      <c r="D8732" s="116" t="n">
        <v>46327</v>
      </c>
      <c r="E8732" s="0" t="n">
        <v>0.055</v>
      </c>
      <c r="F8732" s="0" t="n">
        <v>3133127</v>
      </c>
      <c r="G8732" s="151" t="s">
        <v>111</v>
      </c>
      <c r="H8732" s="151" t="s">
        <v>111</v>
      </c>
      <c r="I8732" s="152" t="s">
        <v>112</v>
      </c>
    </row>
    <row r="8733" customFormat="false" ht="12.75" hidden="false" customHeight="false" outlineLevel="0" collapsed="false">
      <c r="A8733" s="0" t="s">
        <v>72</v>
      </c>
      <c r="B8733" s="0" t="s">
        <v>80</v>
      </c>
      <c r="C8733" s="0" t="s">
        <v>108</v>
      </c>
      <c r="D8733" s="116" t="n">
        <v>46327</v>
      </c>
      <c r="E8733" s="158" t="n">
        <v>46357</v>
      </c>
      <c r="F8733" s="0" t="n">
        <v>2756506</v>
      </c>
      <c r="G8733" s="151" t="s">
        <v>111</v>
      </c>
      <c r="H8733" s="151" t="s">
        <v>111</v>
      </c>
      <c r="I8733" s="152" t="s">
        <v>109</v>
      </c>
    </row>
    <row r="8734" customFormat="false" ht="12.75" hidden="false" customHeight="false" outlineLevel="0" collapsed="false">
      <c r="A8734" s="0" t="s">
        <v>59</v>
      </c>
      <c r="B8734" s="0" t="s">
        <v>110</v>
      </c>
      <c r="C8734" s="0" t="s">
        <v>108</v>
      </c>
      <c r="D8734" s="116" t="n">
        <v>46357</v>
      </c>
      <c r="E8734" s="0" t="n">
        <v>0.91</v>
      </c>
      <c r="F8734" s="0" t="n">
        <v>3133100</v>
      </c>
      <c r="G8734" s="151" t="s">
        <v>111</v>
      </c>
      <c r="H8734" s="151" t="s">
        <v>111</v>
      </c>
      <c r="I8734" s="152" t="s">
        <v>112</v>
      </c>
    </row>
    <row r="8735" customFormat="false" ht="12.75" hidden="false" customHeight="false" outlineLevel="0" collapsed="false">
      <c r="A8735" s="0" t="s">
        <v>59</v>
      </c>
      <c r="B8735" s="0" t="s">
        <v>113</v>
      </c>
      <c r="C8735" s="0" t="s">
        <v>108</v>
      </c>
      <c r="D8735" s="116" t="n">
        <v>46357</v>
      </c>
      <c r="E8735" s="0" t="n">
        <v>0.05</v>
      </c>
      <c r="F8735" s="0" t="n">
        <v>3133101</v>
      </c>
      <c r="G8735" s="151" t="s">
        <v>111</v>
      </c>
      <c r="H8735" s="151" t="s">
        <v>111</v>
      </c>
      <c r="I8735" s="152" t="s">
        <v>112</v>
      </c>
    </row>
    <row r="8736" customFormat="false" ht="12.75" hidden="false" customHeight="false" outlineLevel="0" collapsed="false">
      <c r="A8736" s="0" t="s">
        <v>60</v>
      </c>
      <c r="B8736" s="0" t="s">
        <v>110</v>
      </c>
      <c r="C8736" s="0" t="s">
        <v>108</v>
      </c>
      <c r="D8736" s="116" t="n">
        <v>46357</v>
      </c>
      <c r="E8736" s="0" t="n">
        <v>0.91</v>
      </c>
      <c r="F8736" s="0" t="n">
        <v>3133102</v>
      </c>
      <c r="G8736" s="151" t="s">
        <v>111</v>
      </c>
      <c r="H8736" s="151" t="s">
        <v>111</v>
      </c>
      <c r="I8736" s="152" t="s">
        <v>112</v>
      </c>
    </row>
    <row r="8737" customFormat="false" ht="12.75" hidden="false" customHeight="false" outlineLevel="0" collapsed="false">
      <c r="A8737" s="0" t="s">
        <v>60</v>
      </c>
      <c r="B8737" s="0" t="s">
        <v>113</v>
      </c>
      <c r="C8737" s="0" t="s">
        <v>108</v>
      </c>
      <c r="D8737" s="116" t="n">
        <v>46357</v>
      </c>
      <c r="E8737" s="0" t="n">
        <v>0.29</v>
      </c>
      <c r="F8737" s="0" t="n">
        <v>3133103</v>
      </c>
      <c r="G8737" s="151" t="s">
        <v>111</v>
      </c>
      <c r="H8737" s="151" t="s">
        <v>111</v>
      </c>
      <c r="I8737" s="152" t="s">
        <v>112</v>
      </c>
    </row>
    <row r="8738" customFormat="false" ht="12.75" hidden="false" customHeight="false" outlineLevel="0" collapsed="false">
      <c r="A8738" s="0" t="s">
        <v>61</v>
      </c>
      <c r="B8738" s="0" t="s">
        <v>110</v>
      </c>
      <c r="C8738" s="0" t="s">
        <v>108</v>
      </c>
      <c r="D8738" s="116" t="n">
        <v>46357</v>
      </c>
      <c r="E8738" s="0" t="n">
        <v>0.91</v>
      </c>
      <c r="F8738" s="0" t="n">
        <v>3133104</v>
      </c>
      <c r="G8738" s="151" t="s">
        <v>111</v>
      </c>
      <c r="H8738" s="151" t="s">
        <v>111</v>
      </c>
      <c r="I8738" s="152" t="s">
        <v>112</v>
      </c>
    </row>
    <row r="8739" customFormat="false" ht="12.75" hidden="false" customHeight="false" outlineLevel="0" collapsed="false">
      <c r="A8739" s="0" t="s">
        <v>61</v>
      </c>
      <c r="B8739" s="0" t="s">
        <v>113</v>
      </c>
      <c r="C8739" s="0" t="s">
        <v>108</v>
      </c>
      <c r="D8739" s="116" t="n">
        <v>46357</v>
      </c>
      <c r="E8739" s="0" t="n">
        <v>0.05</v>
      </c>
      <c r="F8739" s="0" t="n">
        <v>3133105</v>
      </c>
      <c r="G8739" s="151" t="s">
        <v>111</v>
      </c>
      <c r="H8739" s="151" t="s">
        <v>111</v>
      </c>
      <c r="I8739" s="152" t="s">
        <v>112</v>
      </c>
    </row>
    <row r="8740" customFormat="false" ht="12.75" hidden="false" customHeight="false" outlineLevel="0" collapsed="false">
      <c r="A8740" s="0" t="s">
        <v>62</v>
      </c>
      <c r="B8740" s="0" t="s">
        <v>110</v>
      </c>
      <c r="C8740" s="0" t="s">
        <v>108</v>
      </c>
      <c r="D8740" s="116" t="n">
        <v>46357</v>
      </c>
      <c r="E8740" s="0" t="n">
        <v>0.91</v>
      </c>
      <c r="F8740" s="0" t="n">
        <v>3133106</v>
      </c>
      <c r="G8740" s="151" t="s">
        <v>111</v>
      </c>
      <c r="H8740" s="151" t="s">
        <v>111</v>
      </c>
      <c r="I8740" s="152" t="s">
        <v>112</v>
      </c>
    </row>
    <row r="8741" customFormat="false" ht="12.75" hidden="false" customHeight="false" outlineLevel="0" collapsed="false">
      <c r="A8741" s="0" t="s">
        <v>62</v>
      </c>
      <c r="B8741" s="0" t="s">
        <v>113</v>
      </c>
      <c r="C8741" s="0" t="s">
        <v>108</v>
      </c>
      <c r="D8741" s="116" t="n">
        <v>46357</v>
      </c>
      <c r="E8741" s="0" t="n">
        <v>0.29</v>
      </c>
      <c r="F8741" s="0" t="n">
        <v>3133107</v>
      </c>
      <c r="G8741" s="151" t="s">
        <v>111</v>
      </c>
      <c r="H8741" s="151" t="s">
        <v>111</v>
      </c>
      <c r="I8741" s="152" t="s">
        <v>112</v>
      </c>
    </row>
    <row r="8742" customFormat="false" ht="12.75" hidden="false" customHeight="false" outlineLevel="0" collapsed="false">
      <c r="A8742" s="0" t="s">
        <v>49</v>
      </c>
      <c r="B8742" s="0" t="s">
        <v>110</v>
      </c>
      <c r="C8742" s="0" t="s">
        <v>108</v>
      </c>
      <c r="D8742" s="116" t="n">
        <v>46357</v>
      </c>
      <c r="E8742" s="0" t="n">
        <v>0.77</v>
      </c>
      <c r="F8742" s="0" t="n">
        <v>3133108</v>
      </c>
      <c r="G8742" s="151" t="s">
        <v>111</v>
      </c>
      <c r="H8742" s="151" t="s">
        <v>111</v>
      </c>
      <c r="I8742" s="152" t="s">
        <v>112</v>
      </c>
    </row>
    <row r="8743" customFormat="false" ht="12.75" hidden="false" customHeight="false" outlineLevel="0" collapsed="false">
      <c r="A8743" s="0" t="s">
        <v>49</v>
      </c>
      <c r="B8743" s="0" t="s">
        <v>113</v>
      </c>
      <c r="C8743" s="0" t="s">
        <v>108</v>
      </c>
      <c r="D8743" s="116" t="n">
        <v>46357</v>
      </c>
      <c r="E8743" s="0" t="n">
        <v>0.05</v>
      </c>
      <c r="F8743" s="0" t="n">
        <v>3133109</v>
      </c>
      <c r="G8743" s="151" t="s">
        <v>111</v>
      </c>
      <c r="H8743" s="151" t="s">
        <v>111</v>
      </c>
      <c r="I8743" s="152" t="s">
        <v>112</v>
      </c>
    </row>
    <row r="8744" customFormat="false" ht="12.75" hidden="false" customHeight="false" outlineLevel="0" collapsed="false">
      <c r="A8744" s="0" t="s">
        <v>50</v>
      </c>
      <c r="B8744" s="0" t="s">
        <v>110</v>
      </c>
      <c r="C8744" s="0" t="s">
        <v>108</v>
      </c>
      <c r="D8744" s="116" t="n">
        <v>46357</v>
      </c>
      <c r="E8744" s="0" t="n">
        <v>0.98</v>
      </c>
      <c r="F8744" s="0" t="n">
        <v>3133110</v>
      </c>
      <c r="G8744" s="151" t="s">
        <v>111</v>
      </c>
      <c r="H8744" s="151" t="s">
        <v>111</v>
      </c>
      <c r="I8744" s="152" t="s">
        <v>112</v>
      </c>
    </row>
    <row r="8745" customFormat="false" ht="12.75" hidden="false" customHeight="false" outlineLevel="0" collapsed="false">
      <c r="A8745" s="0" t="s">
        <v>50</v>
      </c>
      <c r="B8745" s="0" t="s">
        <v>113</v>
      </c>
      <c r="C8745" s="0" t="s">
        <v>108</v>
      </c>
      <c r="D8745" s="116" t="n">
        <v>46357</v>
      </c>
      <c r="E8745" s="0" t="n">
        <v>-0.13</v>
      </c>
      <c r="F8745" s="0" t="n">
        <v>3133111</v>
      </c>
      <c r="G8745" s="151" t="s">
        <v>111</v>
      </c>
      <c r="H8745" s="151" t="s">
        <v>111</v>
      </c>
      <c r="I8745" s="152" t="s">
        <v>112</v>
      </c>
    </row>
    <row r="8746" customFormat="false" ht="12.75" hidden="false" customHeight="false" outlineLevel="0" collapsed="false">
      <c r="A8746" s="0" t="s">
        <v>51</v>
      </c>
      <c r="B8746" s="0" t="s">
        <v>110</v>
      </c>
      <c r="C8746" s="0" t="s">
        <v>108</v>
      </c>
      <c r="D8746" s="116" t="n">
        <v>46357</v>
      </c>
      <c r="E8746" s="0" t="n">
        <v>0.98</v>
      </c>
      <c r="F8746" s="0" t="n">
        <v>3133112</v>
      </c>
      <c r="G8746" s="151" t="s">
        <v>111</v>
      </c>
      <c r="H8746" s="151" t="s">
        <v>111</v>
      </c>
      <c r="I8746" s="152" t="s">
        <v>112</v>
      </c>
    </row>
    <row r="8747" customFormat="false" ht="12.75" hidden="false" customHeight="false" outlineLevel="0" collapsed="false">
      <c r="A8747" s="0" t="s">
        <v>51</v>
      </c>
      <c r="B8747" s="0" t="s">
        <v>113</v>
      </c>
      <c r="C8747" s="0" t="s">
        <v>108</v>
      </c>
      <c r="D8747" s="116" t="n">
        <v>46357</v>
      </c>
      <c r="E8747" s="0" t="n">
        <v>0.25</v>
      </c>
      <c r="F8747" s="0" t="n">
        <v>3133113</v>
      </c>
      <c r="G8747" s="151" t="s">
        <v>111</v>
      </c>
      <c r="H8747" s="151" t="s">
        <v>111</v>
      </c>
      <c r="I8747" s="152" t="s">
        <v>112</v>
      </c>
    </row>
    <row r="8748" customFormat="false" ht="12.75" hidden="false" customHeight="false" outlineLevel="0" collapsed="false">
      <c r="A8748" s="0" t="s">
        <v>52</v>
      </c>
      <c r="B8748" s="0" t="s">
        <v>110</v>
      </c>
      <c r="C8748" s="0" t="s">
        <v>108</v>
      </c>
      <c r="D8748" s="116" t="n">
        <v>46357</v>
      </c>
      <c r="E8748" s="0" t="n">
        <v>0.98</v>
      </c>
      <c r="F8748" s="0" t="n">
        <v>3133114</v>
      </c>
      <c r="G8748" s="151" t="s">
        <v>111</v>
      </c>
      <c r="H8748" s="151" t="s">
        <v>111</v>
      </c>
      <c r="I8748" s="152" t="s">
        <v>112</v>
      </c>
    </row>
    <row r="8749" customFormat="false" ht="12.75" hidden="false" customHeight="false" outlineLevel="0" collapsed="false">
      <c r="A8749" s="0" t="s">
        <v>52</v>
      </c>
      <c r="B8749" s="0" t="s">
        <v>113</v>
      </c>
      <c r="C8749" s="0" t="s">
        <v>108</v>
      </c>
      <c r="D8749" s="116" t="n">
        <v>46357</v>
      </c>
      <c r="E8749" s="0" t="n">
        <v>-0.05</v>
      </c>
      <c r="F8749" s="0" t="n">
        <v>3133115</v>
      </c>
      <c r="G8749" s="151" t="s">
        <v>111</v>
      </c>
      <c r="H8749" s="151" t="s">
        <v>111</v>
      </c>
      <c r="I8749" s="152" t="s">
        <v>112</v>
      </c>
    </row>
    <row r="8750" customFormat="false" ht="12.75" hidden="false" customHeight="false" outlineLevel="0" collapsed="false">
      <c r="A8750" s="0" t="s">
        <v>17</v>
      </c>
      <c r="B8750" s="0" t="s">
        <v>110</v>
      </c>
      <c r="C8750" s="0" t="s">
        <v>108</v>
      </c>
      <c r="D8750" s="116" t="n">
        <v>46357</v>
      </c>
      <c r="E8750" s="0" t="n">
        <v>0</v>
      </c>
      <c r="F8750" s="0" t="n">
        <v>3133116</v>
      </c>
      <c r="G8750" s="151" t="s">
        <v>111</v>
      </c>
      <c r="H8750" s="151" t="s">
        <v>111</v>
      </c>
      <c r="I8750" s="152" t="s">
        <v>112</v>
      </c>
    </row>
    <row r="8751" customFormat="false" ht="12.75" hidden="false" customHeight="false" outlineLevel="0" collapsed="false">
      <c r="A8751" s="0" t="s">
        <v>17</v>
      </c>
      <c r="B8751" s="0" t="s">
        <v>113</v>
      </c>
      <c r="C8751" s="0" t="s">
        <v>108</v>
      </c>
      <c r="D8751" s="116" t="n">
        <v>46357</v>
      </c>
      <c r="E8751" s="0" t="n">
        <v>0</v>
      </c>
      <c r="F8751" s="0" t="n">
        <v>3133117</v>
      </c>
      <c r="G8751" s="151" t="s">
        <v>111</v>
      </c>
      <c r="H8751" s="151" t="s">
        <v>111</v>
      </c>
      <c r="I8751" s="152" t="s">
        <v>112</v>
      </c>
    </row>
    <row r="8752" customFormat="false" ht="12.75" hidden="false" customHeight="false" outlineLevel="0" collapsed="false">
      <c r="A8752" s="0" t="s">
        <v>18</v>
      </c>
      <c r="B8752" s="0" t="s">
        <v>110</v>
      </c>
      <c r="C8752" s="0" t="s">
        <v>108</v>
      </c>
      <c r="D8752" s="116" t="n">
        <v>46357</v>
      </c>
      <c r="E8752" s="0" t="n">
        <v>0</v>
      </c>
      <c r="F8752" s="0" t="n">
        <v>3133118</v>
      </c>
      <c r="G8752" s="151" t="s">
        <v>111</v>
      </c>
      <c r="H8752" s="151" t="s">
        <v>111</v>
      </c>
      <c r="I8752" s="152" t="s">
        <v>112</v>
      </c>
    </row>
    <row r="8753" customFormat="false" ht="12.75" hidden="false" customHeight="false" outlineLevel="0" collapsed="false">
      <c r="A8753" s="0" t="s">
        <v>18</v>
      </c>
      <c r="B8753" s="0" t="s">
        <v>113</v>
      </c>
      <c r="C8753" s="0" t="s">
        <v>108</v>
      </c>
      <c r="D8753" s="116" t="n">
        <v>46357</v>
      </c>
      <c r="E8753" s="0" t="n">
        <v>0</v>
      </c>
      <c r="F8753" s="0" t="n">
        <v>3133119</v>
      </c>
      <c r="G8753" s="151" t="s">
        <v>111</v>
      </c>
      <c r="H8753" s="151" t="s">
        <v>111</v>
      </c>
      <c r="I8753" s="152" t="s">
        <v>112</v>
      </c>
    </row>
    <row r="8754" customFormat="false" ht="12.75" hidden="false" customHeight="false" outlineLevel="0" collapsed="false">
      <c r="A8754" s="0" t="s">
        <v>19</v>
      </c>
      <c r="B8754" s="0" t="s">
        <v>110</v>
      </c>
      <c r="C8754" s="0" t="s">
        <v>108</v>
      </c>
      <c r="D8754" s="116" t="n">
        <v>46357</v>
      </c>
      <c r="E8754" s="0" t="n">
        <v>0</v>
      </c>
      <c r="F8754" s="0" t="n">
        <v>3133120</v>
      </c>
      <c r="G8754" s="151" t="s">
        <v>111</v>
      </c>
      <c r="H8754" s="151" t="s">
        <v>111</v>
      </c>
      <c r="I8754" s="152" t="s">
        <v>112</v>
      </c>
    </row>
    <row r="8755" customFormat="false" ht="12.75" hidden="false" customHeight="false" outlineLevel="0" collapsed="false">
      <c r="A8755" s="0" t="s">
        <v>19</v>
      </c>
      <c r="B8755" s="0" t="s">
        <v>113</v>
      </c>
      <c r="C8755" s="0" t="s">
        <v>108</v>
      </c>
      <c r="D8755" s="116" t="n">
        <v>46357</v>
      </c>
      <c r="E8755" s="0" t="n">
        <v>0</v>
      </c>
      <c r="F8755" s="0" t="n">
        <v>3133121</v>
      </c>
      <c r="G8755" s="151" t="s">
        <v>111</v>
      </c>
      <c r="H8755" s="151" t="s">
        <v>111</v>
      </c>
      <c r="I8755" s="152" t="s">
        <v>112</v>
      </c>
    </row>
    <row r="8756" customFormat="false" ht="12.75" hidden="false" customHeight="false" outlineLevel="0" collapsed="false">
      <c r="A8756" s="0" t="s">
        <v>21</v>
      </c>
      <c r="B8756" s="0" t="s">
        <v>110</v>
      </c>
      <c r="C8756" s="0" t="s">
        <v>108</v>
      </c>
      <c r="D8756" s="116" t="n">
        <v>46357</v>
      </c>
      <c r="E8756" s="0" t="n">
        <v>0</v>
      </c>
      <c r="F8756" s="0" t="n">
        <v>3133122</v>
      </c>
      <c r="G8756" s="151" t="s">
        <v>111</v>
      </c>
      <c r="H8756" s="151" t="s">
        <v>111</v>
      </c>
      <c r="I8756" s="152" t="s">
        <v>112</v>
      </c>
    </row>
    <row r="8757" customFormat="false" ht="12.75" hidden="false" customHeight="false" outlineLevel="0" collapsed="false">
      <c r="A8757" s="0" t="s">
        <v>21</v>
      </c>
      <c r="B8757" s="0" t="s">
        <v>113</v>
      </c>
      <c r="C8757" s="0" t="s">
        <v>108</v>
      </c>
      <c r="D8757" s="116" t="n">
        <v>46357</v>
      </c>
      <c r="E8757" s="0" t="n">
        <v>0</v>
      </c>
      <c r="F8757" s="0" t="n">
        <v>3133123</v>
      </c>
      <c r="G8757" s="151" t="s">
        <v>111</v>
      </c>
      <c r="H8757" s="151" t="s">
        <v>111</v>
      </c>
      <c r="I8757" s="152" t="s">
        <v>112</v>
      </c>
    </row>
    <row r="8758" customFormat="false" ht="12.75" hidden="false" customHeight="false" outlineLevel="0" collapsed="false">
      <c r="A8758" s="0" t="s">
        <v>73</v>
      </c>
      <c r="B8758" s="0" t="s">
        <v>80</v>
      </c>
      <c r="C8758" s="0" t="s">
        <v>108</v>
      </c>
      <c r="D8758" s="116" t="n">
        <v>46357</v>
      </c>
      <c r="E8758" s="0" t="n">
        <v>0.05</v>
      </c>
      <c r="F8758" s="0" t="n">
        <v>3133124</v>
      </c>
      <c r="G8758" s="151" t="s">
        <v>111</v>
      </c>
      <c r="H8758" s="151" t="s">
        <v>111</v>
      </c>
      <c r="I8758" s="152" t="s">
        <v>112</v>
      </c>
    </row>
    <row r="8759" customFormat="false" ht="12.75" hidden="false" customHeight="false" outlineLevel="0" collapsed="false">
      <c r="A8759" s="0" t="s">
        <v>74</v>
      </c>
      <c r="B8759" s="0" t="s">
        <v>80</v>
      </c>
      <c r="C8759" s="0" t="s">
        <v>108</v>
      </c>
      <c r="D8759" s="116" t="n">
        <v>46357</v>
      </c>
      <c r="E8759" s="0" t="n">
        <v>0.25</v>
      </c>
      <c r="F8759" s="0" t="n">
        <v>3133125</v>
      </c>
      <c r="G8759" s="151" t="s">
        <v>111</v>
      </c>
      <c r="H8759" s="151" t="s">
        <v>111</v>
      </c>
      <c r="I8759" s="152" t="s">
        <v>112</v>
      </c>
    </row>
    <row r="8760" customFormat="false" ht="12.75" hidden="false" customHeight="false" outlineLevel="0" collapsed="false">
      <c r="A8760" s="0" t="s">
        <v>75</v>
      </c>
      <c r="B8760" s="0" t="s">
        <v>80</v>
      </c>
      <c r="C8760" s="0" t="s">
        <v>108</v>
      </c>
      <c r="D8760" s="116" t="n">
        <v>46357</v>
      </c>
      <c r="E8760" s="0" t="n">
        <v>-0.05</v>
      </c>
      <c r="F8760" s="0" t="n">
        <v>3133126</v>
      </c>
      <c r="G8760" s="151" t="s">
        <v>111</v>
      </c>
      <c r="H8760" s="151" t="s">
        <v>111</v>
      </c>
      <c r="I8760" s="152" t="s">
        <v>112</v>
      </c>
    </row>
    <row r="8761" customFormat="false" ht="12.75" hidden="false" customHeight="false" outlineLevel="0" collapsed="false">
      <c r="A8761" s="0" t="s">
        <v>76</v>
      </c>
      <c r="B8761" s="0" t="s">
        <v>80</v>
      </c>
      <c r="C8761" s="0" t="s">
        <v>108</v>
      </c>
      <c r="D8761" s="116" t="n">
        <v>46357</v>
      </c>
      <c r="E8761" s="0" t="n">
        <v>0.25</v>
      </c>
      <c r="F8761" s="0" t="n">
        <v>3133127</v>
      </c>
      <c r="G8761" s="151" t="s">
        <v>111</v>
      </c>
      <c r="H8761" s="151" t="s">
        <v>111</v>
      </c>
      <c r="I8761" s="152" t="s">
        <v>112</v>
      </c>
    </row>
    <row r="8762" customFormat="false" ht="12.75" hidden="false" customHeight="false" outlineLevel="0" collapsed="false">
      <c r="A8762" s="0" t="s">
        <v>72</v>
      </c>
      <c r="B8762" s="0" t="s">
        <v>80</v>
      </c>
      <c r="C8762" s="0" t="s">
        <v>108</v>
      </c>
      <c r="D8762" s="116" t="n">
        <v>46357</v>
      </c>
      <c r="E8762" s="158" t="n">
        <v>46388</v>
      </c>
      <c r="F8762" s="0" t="n">
        <v>2756535</v>
      </c>
      <c r="G8762" s="151" t="s">
        <v>111</v>
      </c>
      <c r="H8762" s="151" t="s">
        <v>111</v>
      </c>
      <c r="I8762" s="152" t="s">
        <v>109</v>
      </c>
    </row>
    <row r="8763" customFormat="false" ht="12.75" hidden="false" customHeight="false" outlineLevel="0" collapsed="false">
      <c r="A8763" s="0" t="s">
        <v>59</v>
      </c>
      <c r="B8763" s="0" t="s">
        <v>110</v>
      </c>
      <c r="C8763" s="0" t="s">
        <v>108</v>
      </c>
      <c r="D8763" s="116" t="n">
        <v>46388</v>
      </c>
      <c r="E8763" s="0" t="n">
        <v>1.215</v>
      </c>
      <c r="F8763" s="0" t="n">
        <v>3133100</v>
      </c>
      <c r="G8763" s="151" t="s">
        <v>111</v>
      </c>
      <c r="H8763" s="151" t="s">
        <v>111</v>
      </c>
      <c r="I8763" s="152" t="s">
        <v>112</v>
      </c>
    </row>
    <row r="8764" customFormat="false" ht="12.75" hidden="false" customHeight="false" outlineLevel="0" collapsed="false">
      <c r="A8764" s="0" t="s">
        <v>59</v>
      </c>
      <c r="B8764" s="0" t="s">
        <v>113</v>
      </c>
      <c r="C8764" s="0" t="s">
        <v>108</v>
      </c>
      <c r="D8764" s="116" t="n">
        <v>46388</v>
      </c>
      <c r="E8764" s="0" t="n">
        <v>0.05</v>
      </c>
      <c r="F8764" s="0" t="n">
        <v>3133101</v>
      </c>
      <c r="G8764" s="151" t="s">
        <v>111</v>
      </c>
      <c r="H8764" s="151" t="s">
        <v>111</v>
      </c>
      <c r="I8764" s="152" t="s">
        <v>112</v>
      </c>
    </row>
    <row r="8765" customFormat="false" ht="12.75" hidden="false" customHeight="false" outlineLevel="0" collapsed="false">
      <c r="A8765" s="0" t="s">
        <v>60</v>
      </c>
      <c r="B8765" s="0" t="s">
        <v>110</v>
      </c>
      <c r="C8765" s="0" t="s">
        <v>108</v>
      </c>
      <c r="D8765" s="116" t="n">
        <v>46388</v>
      </c>
      <c r="E8765" s="0" t="n">
        <v>1.215</v>
      </c>
      <c r="F8765" s="0" t="n">
        <v>3133102</v>
      </c>
      <c r="G8765" s="151" t="s">
        <v>111</v>
      </c>
      <c r="H8765" s="151" t="s">
        <v>111</v>
      </c>
      <c r="I8765" s="152" t="s">
        <v>112</v>
      </c>
    </row>
    <row r="8766" customFormat="false" ht="12.75" hidden="false" customHeight="false" outlineLevel="0" collapsed="false">
      <c r="A8766" s="0" t="s">
        <v>60</v>
      </c>
      <c r="B8766" s="0" t="s">
        <v>113</v>
      </c>
      <c r="C8766" s="0" t="s">
        <v>108</v>
      </c>
      <c r="D8766" s="116" t="n">
        <v>46388</v>
      </c>
      <c r="E8766" s="0" t="n">
        <v>0.32</v>
      </c>
      <c r="F8766" s="0" t="n">
        <v>3133103</v>
      </c>
      <c r="G8766" s="151" t="s">
        <v>111</v>
      </c>
      <c r="H8766" s="151" t="s">
        <v>111</v>
      </c>
      <c r="I8766" s="152" t="s">
        <v>112</v>
      </c>
    </row>
    <row r="8767" customFormat="false" ht="12.75" hidden="false" customHeight="false" outlineLevel="0" collapsed="false">
      <c r="A8767" s="0" t="s">
        <v>61</v>
      </c>
      <c r="B8767" s="0" t="s">
        <v>110</v>
      </c>
      <c r="C8767" s="0" t="s">
        <v>108</v>
      </c>
      <c r="D8767" s="116" t="n">
        <v>46388</v>
      </c>
      <c r="E8767" s="0" t="n">
        <v>1.215</v>
      </c>
      <c r="F8767" s="0" t="n">
        <v>3133104</v>
      </c>
      <c r="G8767" s="151" t="s">
        <v>111</v>
      </c>
      <c r="H8767" s="151" t="s">
        <v>111</v>
      </c>
      <c r="I8767" s="152" t="s">
        <v>112</v>
      </c>
    </row>
    <row r="8768" customFormat="false" ht="12.75" hidden="false" customHeight="false" outlineLevel="0" collapsed="false">
      <c r="A8768" s="0" t="s">
        <v>61</v>
      </c>
      <c r="B8768" s="0" t="s">
        <v>113</v>
      </c>
      <c r="C8768" s="0" t="s">
        <v>108</v>
      </c>
      <c r="D8768" s="116" t="n">
        <v>46388</v>
      </c>
      <c r="E8768" s="0" t="n">
        <v>0.05</v>
      </c>
      <c r="F8768" s="0" t="n">
        <v>3133105</v>
      </c>
      <c r="G8768" s="151" t="s">
        <v>111</v>
      </c>
      <c r="H8768" s="151" t="s">
        <v>111</v>
      </c>
      <c r="I8768" s="152" t="s">
        <v>112</v>
      </c>
    </row>
    <row r="8769" customFormat="false" ht="12.75" hidden="false" customHeight="false" outlineLevel="0" collapsed="false">
      <c r="A8769" s="0" t="s">
        <v>62</v>
      </c>
      <c r="B8769" s="0" t="s">
        <v>110</v>
      </c>
      <c r="C8769" s="0" t="s">
        <v>108</v>
      </c>
      <c r="D8769" s="116" t="n">
        <v>46388</v>
      </c>
      <c r="E8769" s="0" t="n">
        <v>1.215</v>
      </c>
      <c r="F8769" s="0" t="n">
        <v>3133106</v>
      </c>
      <c r="G8769" s="151" t="s">
        <v>111</v>
      </c>
      <c r="H8769" s="151" t="s">
        <v>111</v>
      </c>
      <c r="I8769" s="152" t="s">
        <v>112</v>
      </c>
    </row>
    <row r="8770" customFormat="false" ht="12.75" hidden="false" customHeight="false" outlineLevel="0" collapsed="false">
      <c r="A8770" s="0" t="s">
        <v>62</v>
      </c>
      <c r="B8770" s="0" t="s">
        <v>113</v>
      </c>
      <c r="C8770" s="0" t="s">
        <v>108</v>
      </c>
      <c r="D8770" s="116" t="n">
        <v>46388</v>
      </c>
      <c r="E8770" s="0" t="n">
        <v>0.32</v>
      </c>
      <c r="F8770" s="0" t="n">
        <v>3133107</v>
      </c>
      <c r="G8770" s="151" t="s">
        <v>111</v>
      </c>
      <c r="H8770" s="151" t="s">
        <v>111</v>
      </c>
      <c r="I8770" s="152" t="s">
        <v>112</v>
      </c>
    </row>
    <row r="8771" customFormat="false" ht="12.75" hidden="false" customHeight="false" outlineLevel="0" collapsed="false">
      <c r="A8771" s="0" t="s">
        <v>49</v>
      </c>
      <c r="B8771" s="0" t="s">
        <v>110</v>
      </c>
      <c r="C8771" s="0" t="s">
        <v>108</v>
      </c>
      <c r="D8771" s="116" t="n">
        <v>46388</v>
      </c>
      <c r="E8771" s="0" t="n">
        <v>1.04</v>
      </c>
      <c r="F8771" s="0" t="n">
        <v>3133108</v>
      </c>
      <c r="G8771" s="151" t="s">
        <v>111</v>
      </c>
      <c r="H8771" s="151" t="s">
        <v>111</v>
      </c>
      <c r="I8771" s="152" t="s">
        <v>112</v>
      </c>
    </row>
    <row r="8772" customFormat="false" ht="12.75" hidden="false" customHeight="false" outlineLevel="0" collapsed="false">
      <c r="A8772" s="0" t="s">
        <v>49</v>
      </c>
      <c r="B8772" s="0" t="s">
        <v>113</v>
      </c>
      <c r="C8772" s="0" t="s">
        <v>108</v>
      </c>
      <c r="D8772" s="116" t="n">
        <v>46388</v>
      </c>
      <c r="E8772" s="0" t="n">
        <v>0.05</v>
      </c>
      <c r="F8772" s="0" t="n">
        <v>3133109</v>
      </c>
      <c r="G8772" s="151" t="s">
        <v>111</v>
      </c>
      <c r="H8772" s="151" t="s">
        <v>111</v>
      </c>
      <c r="I8772" s="152" t="s">
        <v>112</v>
      </c>
    </row>
    <row r="8773" customFormat="false" ht="12.75" hidden="false" customHeight="false" outlineLevel="0" collapsed="false">
      <c r="A8773" s="0" t="s">
        <v>50</v>
      </c>
      <c r="B8773" s="0" t="s">
        <v>110</v>
      </c>
      <c r="C8773" s="0" t="s">
        <v>108</v>
      </c>
      <c r="D8773" s="116" t="n">
        <v>46388</v>
      </c>
      <c r="E8773" s="0" t="n">
        <v>1.6</v>
      </c>
      <c r="F8773" s="0" t="n">
        <v>3133110</v>
      </c>
      <c r="G8773" s="151" t="s">
        <v>111</v>
      </c>
      <c r="H8773" s="151" t="s">
        <v>111</v>
      </c>
      <c r="I8773" s="152" t="s">
        <v>112</v>
      </c>
    </row>
    <row r="8774" customFormat="false" ht="12.75" hidden="false" customHeight="false" outlineLevel="0" collapsed="false">
      <c r="A8774" s="0" t="s">
        <v>50</v>
      </c>
      <c r="B8774" s="0" t="s">
        <v>113</v>
      </c>
      <c r="C8774" s="0" t="s">
        <v>108</v>
      </c>
      <c r="D8774" s="116" t="n">
        <v>46388</v>
      </c>
      <c r="E8774" s="0" t="n">
        <v>-0.25</v>
      </c>
      <c r="F8774" s="0" t="n">
        <v>3133111</v>
      </c>
      <c r="G8774" s="151" t="s">
        <v>111</v>
      </c>
      <c r="H8774" s="151" t="s">
        <v>111</v>
      </c>
      <c r="I8774" s="152" t="s">
        <v>112</v>
      </c>
    </row>
    <row r="8775" customFormat="false" ht="12.75" hidden="false" customHeight="false" outlineLevel="0" collapsed="false">
      <c r="A8775" s="0" t="s">
        <v>51</v>
      </c>
      <c r="B8775" s="0" t="s">
        <v>110</v>
      </c>
      <c r="C8775" s="0" t="s">
        <v>108</v>
      </c>
      <c r="D8775" s="116" t="n">
        <v>46388</v>
      </c>
      <c r="E8775" s="0" t="n">
        <v>1.6</v>
      </c>
      <c r="F8775" s="0" t="n">
        <v>3133112</v>
      </c>
      <c r="G8775" s="151" t="s">
        <v>111</v>
      </c>
      <c r="H8775" s="151" t="s">
        <v>111</v>
      </c>
      <c r="I8775" s="152" t="s">
        <v>112</v>
      </c>
    </row>
    <row r="8776" customFormat="false" ht="12.75" hidden="false" customHeight="false" outlineLevel="0" collapsed="false">
      <c r="A8776" s="0" t="s">
        <v>51</v>
      </c>
      <c r="B8776" s="0" t="s">
        <v>113</v>
      </c>
      <c r="C8776" s="0" t="s">
        <v>108</v>
      </c>
      <c r="D8776" s="116" t="n">
        <v>46388</v>
      </c>
      <c r="E8776" s="0" t="n">
        <v>0.45</v>
      </c>
      <c r="F8776" s="0" t="n">
        <v>3133113</v>
      </c>
      <c r="G8776" s="151" t="s">
        <v>111</v>
      </c>
      <c r="H8776" s="151" t="s">
        <v>111</v>
      </c>
      <c r="I8776" s="152" t="s">
        <v>112</v>
      </c>
    </row>
    <row r="8777" customFormat="false" ht="12.75" hidden="false" customHeight="false" outlineLevel="0" collapsed="false">
      <c r="A8777" s="0" t="s">
        <v>52</v>
      </c>
      <c r="B8777" s="0" t="s">
        <v>110</v>
      </c>
      <c r="C8777" s="0" t="s">
        <v>108</v>
      </c>
      <c r="D8777" s="116" t="n">
        <v>46388</v>
      </c>
      <c r="E8777" s="0" t="n">
        <v>1.6</v>
      </c>
      <c r="F8777" s="0" t="n">
        <v>3133114</v>
      </c>
      <c r="G8777" s="151" t="s">
        <v>111</v>
      </c>
      <c r="H8777" s="151" t="s">
        <v>111</v>
      </c>
      <c r="I8777" s="152" t="s">
        <v>112</v>
      </c>
    </row>
    <row r="8778" customFormat="false" ht="12.75" hidden="false" customHeight="false" outlineLevel="0" collapsed="false">
      <c r="A8778" s="0" t="s">
        <v>52</v>
      </c>
      <c r="B8778" s="0" t="s">
        <v>113</v>
      </c>
      <c r="C8778" s="0" t="s">
        <v>108</v>
      </c>
      <c r="D8778" s="116" t="n">
        <v>46388</v>
      </c>
      <c r="E8778" s="0" t="n">
        <v>-0.2</v>
      </c>
      <c r="F8778" s="0" t="n">
        <v>3133115</v>
      </c>
      <c r="G8778" s="151" t="s">
        <v>111</v>
      </c>
      <c r="H8778" s="151" t="s">
        <v>111</v>
      </c>
      <c r="I8778" s="152" t="s">
        <v>112</v>
      </c>
    </row>
    <row r="8779" customFormat="false" ht="12.75" hidden="false" customHeight="false" outlineLevel="0" collapsed="false">
      <c r="A8779" s="0" t="s">
        <v>17</v>
      </c>
      <c r="B8779" s="0" t="s">
        <v>110</v>
      </c>
      <c r="C8779" s="0" t="s">
        <v>108</v>
      </c>
      <c r="D8779" s="116" t="n">
        <v>46388</v>
      </c>
      <c r="E8779" s="0" t="n">
        <v>0</v>
      </c>
      <c r="F8779" s="0" t="n">
        <v>3133116</v>
      </c>
      <c r="G8779" s="151" t="s">
        <v>111</v>
      </c>
      <c r="H8779" s="151" t="s">
        <v>111</v>
      </c>
      <c r="I8779" s="152" t="s">
        <v>112</v>
      </c>
    </row>
    <row r="8780" customFormat="false" ht="12.75" hidden="false" customHeight="false" outlineLevel="0" collapsed="false">
      <c r="A8780" s="0" t="s">
        <v>17</v>
      </c>
      <c r="B8780" s="0" t="s">
        <v>113</v>
      </c>
      <c r="C8780" s="0" t="s">
        <v>108</v>
      </c>
      <c r="D8780" s="116" t="n">
        <v>46388</v>
      </c>
      <c r="E8780" s="0" t="n">
        <v>0</v>
      </c>
      <c r="F8780" s="0" t="n">
        <v>3133117</v>
      </c>
      <c r="G8780" s="151" t="s">
        <v>111</v>
      </c>
      <c r="H8780" s="151" t="s">
        <v>111</v>
      </c>
      <c r="I8780" s="152" t="s">
        <v>112</v>
      </c>
    </row>
    <row r="8781" customFormat="false" ht="12.75" hidden="false" customHeight="false" outlineLevel="0" collapsed="false">
      <c r="A8781" s="0" t="s">
        <v>18</v>
      </c>
      <c r="B8781" s="0" t="s">
        <v>110</v>
      </c>
      <c r="C8781" s="0" t="s">
        <v>108</v>
      </c>
      <c r="D8781" s="116" t="n">
        <v>46388</v>
      </c>
      <c r="E8781" s="0" t="n">
        <v>0</v>
      </c>
      <c r="F8781" s="0" t="n">
        <v>3133118</v>
      </c>
      <c r="G8781" s="151" t="s">
        <v>111</v>
      </c>
      <c r="H8781" s="151" t="s">
        <v>111</v>
      </c>
      <c r="I8781" s="152" t="s">
        <v>112</v>
      </c>
    </row>
    <row r="8782" customFormat="false" ht="12.75" hidden="false" customHeight="false" outlineLevel="0" collapsed="false">
      <c r="A8782" s="0" t="s">
        <v>18</v>
      </c>
      <c r="B8782" s="0" t="s">
        <v>113</v>
      </c>
      <c r="C8782" s="0" t="s">
        <v>108</v>
      </c>
      <c r="D8782" s="116" t="n">
        <v>46388</v>
      </c>
      <c r="E8782" s="0" t="n">
        <v>0</v>
      </c>
      <c r="F8782" s="0" t="n">
        <v>3133119</v>
      </c>
      <c r="G8782" s="151" t="s">
        <v>111</v>
      </c>
      <c r="H8782" s="151" t="s">
        <v>111</v>
      </c>
      <c r="I8782" s="152" t="s">
        <v>112</v>
      </c>
    </row>
    <row r="8783" customFormat="false" ht="12.75" hidden="false" customHeight="false" outlineLevel="0" collapsed="false">
      <c r="A8783" s="0" t="s">
        <v>19</v>
      </c>
      <c r="B8783" s="0" t="s">
        <v>110</v>
      </c>
      <c r="C8783" s="0" t="s">
        <v>108</v>
      </c>
      <c r="D8783" s="116" t="n">
        <v>46388</v>
      </c>
      <c r="E8783" s="0" t="n">
        <v>0</v>
      </c>
      <c r="F8783" s="0" t="n">
        <v>3133120</v>
      </c>
      <c r="G8783" s="151" t="s">
        <v>111</v>
      </c>
      <c r="H8783" s="151" t="s">
        <v>111</v>
      </c>
      <c r="I8783" s="152" t="s">
        <v>112</v>
      </c>
    </row>
    <row r="8784" customFormat="false" ht="12.75" hidden="false" customHeight="false" outlineLevel="0" collapsed="false">
      <c r="A8784" s="0" t="s">
        <v>19</v>
      </c>
      <c r="B8784" s="0" t="s">
        <v>113</v>
      </c>
      <c r="C8784" s="0" t="s">
        <v>108</v>
      </c>
      <c r="D8784" s="116" t="n">
        <v>46388</v>
      </c>
      <c r="E8784" s="0" t="n">
        <v>0</v>
      </c>
      <c r="F8784" s="0" t="n">
        <v>3133121</v>
      </c>
      <c r="G8784" s="151" t="s">
        <v>111</v>
      </c>
      <c r="H8784" s="151" t="s">
        <v>111</v>
      </c>
      <c r="I8784" s="152" t="s">
        <v>112</v>
      </c>
    </row>
    <row r="8785" customFormat="false" ht="12.75" hidden="false" customHeight="false" outlineLevel="0" collapsed="false">
      <c r="A8785" s="0" t="s">
        <v>21</v>
      </c>
      <c r="B8785" s="0" t="s">
        <v>110</v>
      </c>
      <c r="C8785" s="0" t="s">
        <v>108</v>
      </c>
      <c r="D8785" s="116" t="n">
        <v>46388</v>
      </c>
      <c r="E8785" s="0" t="n">
        <v>0</v>
      </c>
      <c r="F8785" s="0" t="n">
        <v>3133122</v>
      </c>
      <c r="G8785" s="151" t="s">
        <v>111</v>
      </c>
      <c r="H8785" s="151" t="s">
        <v>111</v>
      </c>
      <c r="I8785" s="152" t="s">
        <v>112</v>
      </c>
    </row>
    <row r="8786" customFormat="false" ht="12.75" hidden="false" customHeight="false" outlineLevel="0" collapsed="false">
      <c r="A8786" s="0" t="s">
        <v>21</v>
      </c>
      <c r="B8786" s="0" t="s">
        <v>113</v>
      </c>
      <c r="C8786" s="0" t="s">
        <v>108</v>
      </c>
      <c r="D8786" s="116" t="n">
        <v>46388</v>
      </c>
      <c r="E8786" s="0" t="n">
        <v>0</v>
      </c>
      <c r="F8786" s="0" t="n">
        <v>3133123</v>
      </c>
      <c r="G8786" s="151" t="s">
        <v>111</v>
      </c>
      <c r="H8786" s="151" t="s">
        <v>111</v>
      </c>
      <c r="I8786" s="152" t="s">
        <v>112</v>
      </c>
    </row>
    <row r="8787" customFormat="false" ht="12.75" hidden="false" customHeight="false" outlineLevel="0" collapsed="false">
      <c r="A8787" s="0" t="s">
        <v>73</v>
      </c>
      <c r="B8787" s="0" t="s">
        <v>80</v>
      </c>
      <c r="C8787" s="0" t="s">
        <v>108</v>
      </c>
      <c r="D8787" s="116" t="n">
        <v>46388</v>
      </c>
      <c r="E8787" s="0" t="n">
        <v>0.05</v>
      </c>
      <c r="F8787" s="0" t="n">
        <v>3133124</v>
      </c>
      <c r="G8787" s="151" t="s">
        <v>111</v>
      </c>
      <c r="H8787" s="151" t="s">
        <v>111</v>
      </c>
      <c r="I8787" s="152" t="s">
        <v>112</v>
      </c>
    </row>
    <row r="8788" customFormat="false" ht="12.75" hidden="false" customHeight="false" outlineLevel="0" collapsed="false">
      <c r="A8788" s="0" t="s">
        <v>74</v>
      </c>
      <c r="B8788" s="0" t="s">
        <v>80</v>
      </c>
      <c r="C8788" s="0" t="s">
        <v>108</v>
      </c>
      <c r="D8788" s="116" t="n">
        <v>46388</v>
      </c>
      <c r="E8788" s="0" t="n">
        <v>0.45</v>
      </c>
      <c r="F8788" s="0" t="n">
        <v>3133125</v>
      </c>
      <c r="G8788" s="151" t="s">
        <v>111</v>
      </c>
      <c r="H8788" s="151" t="s">
        <v>111</v>
      </c>
      <c r="I8788" s="152" t="s">
        <v>112</v>
      </c>
    </row>
    <row r="8789" customFormat="false" ht="12.75" hidden="false" customHeight="false" outlineLevel="0" collapsed="false">
      <c r="A8789" s="0" t="s">
        <v>75</v>
      </c>
      <c r="B8789" s="0" t="s">
        <v>80</v>
      </c>
      <c r="C8789" s="0" t="s">
        <v>108</v>
      </c>
      <c r="D8789" s="116" t="n">
        <v>46388</v>
      </c>
      <c r="E8789" s="0" t="n">
        <v>-0.2</v>
      </c>
      <c r="F8789" s="0" t="n">
        <v>3133126</v>
      </c>
      <c r="G8789" s="151" t="s">
        <v>111</v>
      </c>
      <c r="H8789" s="151" t="s">
        <v>111</v>
      </c>
      <c r="I8789" s="152" t="s">
        <v>112</v>
      </c>
    </row>
    <row r="8790" customFormat="false" ht="12.75" hidden="false" customHeight="false" outlineLevel="0" collapsed="false">
      <c r="A8790" s="0" t="s">
        <v>76</v>
      </c>
      <c r="B8790" s="0" t="s">
        <v>80</v>
      </c>
      <c r="C8790" s="0" t="s">
        <v>108</v>
      </c>
      <c r="D8790" s="116" t="n">
        <v>46388</v>
      </c>
      <c r="E8790" s="0" t="n">
        <v>0.45</v>
      </c>
      <c r="F8790" s="0" t="n">
        <v>3133127</v>
      </c>
      <c r="G8790" s="151" t="s">
        <v>111</v>
      </c>
      <c r="H8790" s="151" t="s">
        <v>111</v>
      </c>
      <c r="I8790" s="152" t="s">
        <v>112</v>
      </c>
    </row>
    <row r="8791" customFormat="false" ht="12.75" hidden="false" customHeight="false" outlineLevel="0" collapsed="false">
      <c r="A8791" s="0" t="s">
        <v>72</v>
      </c>
      <c r="B8791" s="0" t="s">
        <v>80</v>
      </c>
      <c r="C8791" s="0" t="s">
        <v>108</v>
      </c>
      <c r="D8791" s="116" t="n">
        <v>46388</v>
      </c>
      <c r="E8791" s="158" t="n">
        <v>46419</v>
      </c>
      <c r="F8791" s="0" t="n">
        <v>2756513</v>
      </c>
      <c r="G8791" s="151" t="s">
        <v>111</v>
      </c>
      <c r="H8791" s="151" t="s">
        <v>111</v>
      </c>
      <c r="I8791" s="152" t="s">
        <v>109</v>
      </c>
    </row>
    <row r="8792" customFormat="false" ht="12.75" hidden="false" customHeight="false" outlineLevel="0" collapsed="false">
      <c r="A8792" s="0" t="s">
        <v>59</v>
      </c>
      <c r="B8792" s="0" t="s">
        <v>110</v>
      </c>
      <c r="C8792" s="0" t="s">
        <v>108</v>
      </c>
      <c r="D8792" s="116" t="n">
        <v>46419</v>
      </c>
      <c r="E8792" s="0" t="n">
        <v>1.215</v>
      </c>
      <c r="F8792" s="0" t="n">
        <v>3133100</v>
      </c>
      <c r="G8792" s="151" t="s">
        <v>111</v>
      </c>
      <c r="H8792" s="151" t="s">
        <v>111</v>
      </c>
      <c r="I8792" s="152" t="s">
        <v>112</v>
      </c>
    </row>
    <row r="8793" customFormat="false" ht="12.75" hidden="false" customHeight="false" outlineLevel="0" collapsed="false">
      <c r="A8793" s="0" t="s">
        <v>59</v>
      </c>
      <c r="B8793" s="0" t="s">
        <v>113</v>
      </c>
      <c r="C8793" s="0" t="s">
        <v>108</v>
      </c>
      <c r="D8793" s="116" t="n">
        <v>46419</v>
      </c>
      <c r="E8793" s="0" t="n">
        <v>0.05</v>
      </c>
      <c r="F8793" s="0" t="n">
        <v>3133101</v>
      </c>
      <c r="G8793" s="151" t="s">
        <v>111</v>
      </c>
      <c r="H8793" s="151" t="s">
        <v>111</v>
      </c>
      <c r="I8793" s="152" t="s">
        <v>112</v>
      </c>
    </row>
    <row r="8794" customFormat="false" ht="12.75" hidden="false" customHeight="false" outlineLevel="0" collapsed="false">
      <c r="A8794" s="0" t="s">
        <v>60</v>
      </c>
      <c r="B8794" s="0" t="s">
        <v>110</v>
      </c>
      <c r="C8794" s="0" t="s">
        <v>108</v>
      </c>
      <c r="D8794" s="116" t="n">
        <v>46419</v>
      </c>
      <c r="E8794" s="0" t="n">
        <v>1.215</v>
      </c>
      <c r="F8794" s="0" t="n">
        <v>3133102</v>
      </c>
      <c r="G8794" s="151" t="s">
        <v>111</v>
      </c>
      <c r="H8794" s="151" t="s">
        <v>111</v>
      </c>
      <c r="I8794" s="152" t="s">
        <v>112</v>
      </c>
    </row>
    <row r="8795" customFormat="false" ht="12.75" hidden="false" customHeight="false" outlineLevel="0" collapsed="false">
      <c r="A8795" s="0" t="s">
        <v>60</v>
      </c>
      <c r="B8795" s="0" t="s">
        <v>113</v>
      </c>
      <c r="C8795" s="0" t="s">
        <v>108</v>
      </c>
      <c r="D8795" s="116" t="n">
        <v>46419</v>
      </c>
      <c r="E8795" s="0" t="n">
        <v>0.32</v>
      </c>
      <c r="F8795" s="0" t="n">
        <v>3133103</v>
      </c>
      <c r="G8795" s="151" t="s">
        <v>111</v>
      </c>
      <c r="H8795" s="151" t="s">
        <v>111</v>
      </c>
      <c r="I8795" s="152" t="s">
        <v>112</v>
      </c>
    </row>
    <row r="8796" customFormat="false" ht="12.75" hidden="false" customHeight="false" outlineLevel="0" collapsed="false">
      <c r="A8796" s="0" t="s">
        <v>61</v>
      </c>
      <c r="B8796" s="0" t="s">
        <v>110</v>
      </c>
      <c r="C8796" s="0" t="s">
        <v>108</v>
      </c>
      <c r="D8796" s="116" t="n">
        <v>46419</v>
      </c>
      <c r="E8796" s="0" t="n">
        <v>1.215</v>
      </c>
      <c r="F8796" s="0" t="n">
        <v>3133104</v>
      </c>
      <c r="G8796" s="151" t="s">
        <v>111</v>
      </c>
      <c r="H8796" s="151" t="s">
        <v>111</v>
      </c>
      <c r="I8796" s="152" t="s">
        <v>112</v>
      </c>
    </row>
    <row r="8797" customFormat="false" ht="12.75" hidden="false" customHeight="false" outlineLevel="0" collapsed="false">
      <c r="A8797" s="0" t="s">
        <v>61</v>
      </c>
      <c r="B8797" s="0" t="s">
        <v>113</v>
      </c>
      <c r="C8797" s="0" t="s">
        <v>108</v>
      </c>
      <c r="D8797" s="116" t="n">
        <v>46419</v>
      </c>
      <c r="E8797" s="0" t="n">
        <v>0.05</v>
      </c>
      <c r="F8797" s="0" t="n">
        <v>3133105</v>
      </c>
      <c r="G8797" s="151" t="s">
        <v>111</v>
      </c>
      <c r="H8797" s="151" t="s">
        <v>111</v>
      </c>
      <c r="I8797" s="152" t="s">
        <v>112</v>
      </c>
    </row>
    <row r="8798" customFormat="false" ht="12.75" hidden="false" customHeight="false" outlineLevel="0" collapsed="false">
      <c r="A8798" s="0" t="s">
        <v>62</v>
      </c>
      <c r="B8798" s="0" t="s">
        <v>110</v>
      </c>
      <c r="C8798" s="0" t="s">
        <v>108</v>
      </c>
      <c r="D8798" s="116" t="n">
        <v>46419</v>
      </c>
      <c r="E8798" s="0" t="n">
        <v>1.215</v>
      </c>
      <c r="F8798" s="0" t="n">
        <v>3133106</v>
      </c>
      <c r="G8798" s="151" t="s">
        <v>111</v>
      </c>
      <c r="H8798" s="151" t="s">
        <v>111</v>
      </c>
      <c r="I8798" s="152" t="s">
        <v>112</v>
      </c>
    </row>
    <row r="8799" customFormat="false" ht="12.75" hidden="false" customHeight="false" outlineLevel="0" collapsed="false">
      <c r="A8799" s="0" t="s">
        <v>62</v>
      </c>
      <c r="B8799" s="0" t="s">
        <v>113</v>
      </c>
      <c r="C8799" s="0" t="s">
        <v>108</v>
      </c>
      <c r="D8799" s="116" t="n">
        <v>46419</v>
      </c>
      <c r="E8799" s="0" t="n">
        <v>0.32</v>
      </c>
      <c r="F8799" s="0" t="n">
        <v>3133107</v>
      </c>
      <c r="G8799" s="151" t="s">
        <v>111</v>
      </c>
      <c r="H8799" s="151" t="s">
        <v>111</v>
      </c>
      <c r="I8799" s="152" t="s">
        <v>112</v>
      </c>
    </row>
    <row r="8800" customFormat="false" ht="12.75" hidden="false" customHeight="false" outlineLevel="0" collapsed="false">
      <c r="A8800" s="0" t="s">
        <v>49</v>
      </c>
      <c r="B8800" s="0" t="s">
        <v>110</v>
      </c>
      <c r="C8800" s="0" t="s">
        <v>108</v>
      </c>
      <c r="D8800" s="116" t="n">
        <v>46419</v>
      </c>
      <c r="E8800" s="0" t="n">
        <v>1.04</v>
      </c>
      <c r="F8800" s="0" t="n">
        <v>3133108</v>
      </c>
      <c r="G8800" s="151" t="s">
        <v>111</v>
      </c>
      <c r="H8800" s="151" t="s">
        <v>111</v>
      </c>
      <c r="I8800" s="152" t="s">
        <v>112</v>
      </c>
    </row>
    <row r="8801" customFormat="false" ht="12.75" hidden="false" customHeight="false" outlineLevel="0" collapsed="false">
      <c r="A8801" s="0" t="s">
        <v>49</v>
      </c>
      <c r="B8801" s="0" t="s">
        <v>113</v>
      </c>
      <c r="C8801" s="0" t="s">
        <v>108</v>
      </c>
      <c r="D8801" s="116" t="n">
        <v>46419</v>
      </c>
      <c r="E8801" s="0" t="n">
        <v>0.05</v>
      </c>
      <c r="F8801" s="0" t="n">
        <v>3133109</v>
      </c>
      <c r="G8801" s="151" t="s">
        <v>111</v>
      </c>
      <c r="H8801" s="151" t="s">
        <v>111</v>
      </c>
      <c r="I8801" s="152" t="s">
        <v>112</v>
      </c>
    </row>
    <row r="8802" customFormat="false" ht="12.75" hidden="false" customHeight="false" outlineLevel="0" collapsed="false">
      <c r="A8802" s="0" t="s">
        <v>50</v>
      </c>
      <c r="B8802" s="0" t="s">
        <v>110</v>
      </c>
      <c r="C8802" s="0" t="s">
        <v>108</v>
      </c>
      <c r="D8802" s="116" t="n">
        <v>46419</v>
      </c>
      <c r="E8802" s="0" t="n">
        <v>1.6</v>
      </c>
      <c r="F8802" s="0" t="n">
        <v>3133110</v>
      </c>
      <c r="G8802" s="151" t="s">
        <v>111</v>
      </c>
      <c r="H8802" s="151" t="s">
        <v>111</v>
      </c>
      <c r="I8802" s="152" t="s">
        <v>112</v>
      </c>
    </row>
    <row r="8803" customFormat="false" ht="12.75" hidden="false" customHeight="false" outlineLevel="0" collapsed="false">
      <c r="A8803" s="0" t="s">
        <v>50</v>
      </c>
      <c r="B8803" s="0" t="s">
        <v>113</v>
      </c>
      <c r="C8803" s="0" t="s">
        <v>108</v>
      </c>
      <c r="D8803" s="116" t="n">
        <v>46419</v>
      </c>
      <c r="E8803" s="0" t="n">
        <v>-0.28</v>
      </c>
      <c r="F8803" s="0" t="n">
        <v>3133111</v>
      </c>
      <c r="G8803" s="151" t="s">
        <v>111</v>
      </c>
      <c r="H8803" s="151" t="s">
        <v>111</v>
      </c>
      <c r="I8803" s="152" t="s">
        <v>112</v>
      </c>
    </row>
    <row r="8804" customFormat="false" ht="12.75" hidden="false" customHeight="false" outlineLevel="0" collapsed="false">
      <c r="A8804" s="0" t="s">
        <v>51</v>
      </c>
      <c r="B8804" s="0" t="s">
        <v>110</v>
      </c>
      <c r="C8804" s="0" t="s">
        <v>108</v>
      </c>
      <c r="D8804" s="116" t="n">
        <v>46419</v>
      </c>
      <c r="E8804" s="0" t="n">
        <v>1.6</v>
      </c>
      <c r="F8804" s="0" t="n">
        <v>3133112</v>
      </c>
      <c r="G8804" s="151" t="s">
        <v>111</v>
      </c>
      <c r="H8804" s="151" t="s">
        <v>111</v>
      </c>
      <c r="I8804" s="152" t="s">
        <v>112</v>
      </c>
    </row>
    <row r="8805" customFormat="false" ht="12.75" hidden="false" customHeight="false" outlineLevel="0" collapsed="false">
      <c r="A8805" s="0" t="s">
        <v>51</v>
      </c>
      <c r="B8805" s="0" t="s">
        <v>113</v>
      </c>
      <c r="C8805" s="0" t="s">
        <v>108</v>
      </c>
      <c r="D8805" s="116" t="n">
        <v>46419</v>
      </c>
      <c r="E8805" s="0" t="n">
        <v>0.45</v>
      </c>
      <c r="F8805" s="0" t="n">
        <v>3133113</v>
      </c>
      <c r="G8805" s="151" t="s">
        <v>111</v>
      </c>
      <c r="H8805" s="151" t="s">
        <v>111</v>
      </c>
      <c r="I8805" s="152" t="s">
        <v>112</v>
      </c>
    </row>
    <row r="8806" customFormat="false" ht="12.75" hidden="false" customHeight="false" outlineLevel="0" collapsed="false">
      <c r="A8806" s="0" t="s">
        <v>52</v>
      </c>
      <c r="B8806" s="0" t="s">
        <v>110</v>
      </c>
      <c r="C8806" s="0" t="s">
        <v>108</v>
      </c>
      <c r="D8806" s="116" t="n">
        <v>46419</v>
      </c>
      <c r="E8806" s="0" t="n">
        <v>1.6</v>
      </c>
      <c r="F8806" s="0" t="n">
        <v>3133114</v>
      </c>
      <c r="G8806" s="151" t="s">
        <v>111</v>
      </c>
      <c r="H8806" s="151" t="s">
        <v>111</v>
      </c>
      <c r="I8806" s="152" t="s">
        <v>112</v>
      </c>
    </row>
    <row r="8807" customFormat="false" ht="12.75" hidden="false" customHeight="false" outlineLevel="0" collapsed="false">
      <c r="A8807" s="0" t="s">
        <v>52</v>
      </c>
      <c r="B8807" s="0" t="s">
        <v>113</v>
      </c>
      <c r="C8807" s="0" t="s">
        <v>108</v>
      </c>
      <c r="D8807" s="116" t="n">
        <v>46419</v>
      </c>
      <c r="E8807" s="0" t="n">
        <v>-0.2</v>
      </c>
      <c r="F8807" s="0" t="n">
        <v>3133115</v>
      </c>
      <c r="G8807" s="151" t="s">
        <v>111</v>
      </c>
      <c r="H8807" s="151" t="s">
        <v>111</v>
      </c>
      <c r="I8807" s="152" t="s">
        <v>112</v>
      </c>
    </row>
    <row r="8808" customFormat="false" ht="12.75" hidden="false" customHeight="false" outlineLevel="0" collapsed="false">
      <c r="A8808" s="0" t="s">
        <v>17</v>
      </c>
      <c r="B8808" s="0" t="s">
        <v>110</v>
      </c>
      <c r="C8808" s="0" t="s">
        <v>108</v>
      </c>
      <c r="D8808" s="116" t="n">
        <v>46419</v>
      </c>
      <c r="E8808" s="0" t="n">
        <v>0</v>
      </c>
      <c r="F8808" s="0" t="n">
        <v>3133116</v>
      </c>
      <c r="G8808" s="151" t="s">
        <v>111</v>
      </c>
      <c r="H8808" s="151" t="s">
        <v>111</v>
      </c>
      <c r="I8808" s="152" t="s">
        <v>112</v>
      </c>
    </row>
    <row r="8809" customFormat="false" ht="12.75" hidden="false" customHeight="false" outlineLevel="0" collapsed="false">
      <c r="A8809" s="0" t="s">
        <v>17</v>
      </c>
      <c r="B8809" s="0" t="s">
        <v>113</v>
      </c>
      <c r="C8809" s="0" t="s">
        <v>108</v>
      </c>
      <c r="D8809" s="116" t="n">
        <v>46419</v>
      </c>
      <c r="E8809" s="0" t="n">
        <v>0</v>
      </c>
      <c r="F8809" s="0" t="n">
        <v>3133117</v>
      </c>
      <c r="G8809" s="151" t="s">
        <v>111</v>
      </c>
      <c r="H8809" s="151" t="s">
        <v>111</v>
      </c>
      <c r="I8809" s="152" t="s">
        <v>112</v>
      </c>
    </row>
    <row r="8810" customFormat="false" ht="12.75" hidden="false" customHeight="false" outlineLevel="0" collapsed="false">
      <c r="A8810" s="0" t="s">
        <v>18</v>
      </c>
      <c r="B8810" s="0" t="s">
        <v>110</v>
      </c>
      <c r="C8810" s="0" t="s">
        <v>108</v>
      </c>
      <c r="D8810" s="116" t="n">
        <v>46419</v>
      </c>
      <c r="E8810" s="0" t="n">
        <v>0</v>
      </c>
      <c r="F8810" s="0" t="n">
        <v>3133118</v>
      </c>
      <c r="G8810" s="151" t="s">
        <v>111</v>
      </c>
      <c r="H8810" s="151" t="s">
        <v>111</v>
      </c>
      <c r="I8810" s="152" t="s">
        <v>112</v>
      </c>
    </row>
    <row r="8811" customFormat="false" ht="12.75" hidden="false" customHeight="false" outlineLevel="0" collapsed="false">
      <c r="A8811" s="0" t="s">
        <v>18</v>
      </c>
      <c r="B8811" s="0" t="s">
        <v>113</v>
      </c>
      <c r="C8811" s="0" t="s">
        <v>108</v>
      </c>
      <c r="D8811" s="116" t="n">
        <v>46419</v>
      </c>
      <c r="E8811" s="0" t="n">
        <v>0</v>
      </c>
      <c r="F8811" s="0" t="n">
        <v>3133119</v>
      </c>
      <c r="G8811" s="151" t="s">
        <v>111</v>
      </c>
      <c r="H8811" s="151" t="s">
        <v>111</v>
      </c>
      <c r="I8811" s="152" t="s">
        <v>112</v>
      </c>
    </row>
    <row r="8812" customFormat="false" ht="12.75" hidden="false" customHeight="false" outlineLevel="0" collapsed="false">
      <c r="A8812" s="0" t="s">
        <v>19</v>
      </c>
      <c r="B8812" s="0" t="s">
        <v>110</v>
      </c>
      <c r="C8812" s="0" t="s">
        <v>108</v>
      </c>
      <c r="D8812" s="116" t="n">
        <v>46419</v>
      </c>
      <c r="E8812" s="0" t="n">
        <v>0</v>
      </c>
      <c r="F8812" s="0" t="n">
        <v>3133120</v>
      </c>
      <c r="G8812" s="151" t="s">
        <v>111</v>
      </c>
      <c r="H8812" s="151" t="s">
        <v>111</v>
      </c>
      <c r="I8812" s="152" t="s">
        <v>112</v>
      </c>
    </row>
    <row r="8813" customFormat="false" ht="12.75" hidden="false" customHeight="false" outlineLevel="0" collapsed="false">
      <c r="A8813" s="0" t="s">
        <v>19</v>
      </c>
      <c r="B8813" s="0" t="s">
        <v>113</v>
      </c>
      <c r="C8813" s="0" t="s">
        <v>108</v>
      </c>
      <c r="D8813" s="116" t="n">
        <v>46419</v>
      </c>
      <c r="E8813" s="0" t="n">
        <v>0</v>
      </c>
      <c r="F8813" s="0" t="n">
        <v>3133121</v>
      </c>
      <c r="G8813" s="151" t="s">
        <v>111</v>
      </c>
      <c r="H8813" s="151" t="s">
        <v>111</v>
      </c>
      <c r="I8813" s="152" t="s">
        <v>112</v>
      </c>
    </row>
    <row r="8814" customFormat="false" ht="12.75" hidden="false" customHeight="false" outlineLevel="0" collapsed="false">
      <c r="A8814" s="0" t="s">
        <v>21</v>
      </c>
      <c r="B8814" s="0" t="s">
        <v>110</v>
      </c>
      <c r="C8814" s="0" t="s">
        <v>108</v>
      </c>
      <c r="D8814" s="116" t="n">
        <v>46419</v>
      </c>
      <c r="E8814" s="0" t="n">
        <v>0</v>
      </c>
      <c r="F8814" s="0" t="n">
        <v>3133122</v>
      </c>
      <c r="G8814" s="151" t="s">
        <v>111</v>
      </c>
      <c r="H8814" s="151" t="s">
        <v>111</v>
      </c>
      <c r="I8814" s="152" t="s">
        <v>112</v>
      </c>
    </row>
    <row r="8815" customFormat="false" ht="12.75" hidden="false" customHeight="false" outlineLevel="0" collapsed="false">
      <c r="A8815" s="0" t="s">
        <v>21</v>
      </c>
      <c r="B8815" s="0" t="s">
        <v>113</v>
      </c>
      <c r="C8815" s="0" t="s">
        <v>108</v>
      </c>
      <c r="D8815" s="116" t="n">
        <v>46419</v>
      </c>
      <c r="E8815" s="0" t="n">
        <v>0</v>
      </c>
      <c r="F8815" s="0" t="n">
        <v>3133123</v>
      </c>
      <c r="G8815" s="151" t="s">
        <v>111</v>
      </c>
      <c r="H8815" s="151" t="s">
        <v>111</v>
      </c>
      <c r="I8815" s="152" t="s">
        <v>112</v>
      </c>
    </row>
    <row r="8816" customFormat="false" ht="12.75" hidden="false" customHeight="false" outlineLevel="0" collapsed="false">
      <c r="A8816" s="0" t="s">
        <v>73</v>
      </c>
      <c r="B8816" s="0" t="s">
        <v>80</v>
      </c>
      <c r="C8816" s="0" t="s">
        <v>108</v>
      </c>
      <c r="D8816" s="116" t="n">
        <v>46419</v>
      </c>
      <c r="E8816" s="0" t="n">
        <v>0.05</v>
      </c>
      <c r="F8816" s="0" t="n">
        <v>3133124</v>
      </c>
      <c r="G8816" s="151" t="s">
        <v>111</v>
      </c>
      <c r="H8816" s="151" t="s">
        <v>111</v>
      </c>
      <c r="I8816" s="152" t="s">
        <v>112</v>
      </c>
    </row>
    <row r="8817" customFormat="false" ht="12.75" hidden="false" customHeight="false" outlineLevel="0" collapsed="false">
      <c r="A8817" s="0" t="s">
        <v>74</v>
      </c>
      <c r="B8817" s="0" t="s">
        <v>80</v>
      </c>
      <c r="C8817" s="0" t="s">
        <v>108</v>
      </c>
      <c r="D8817" s="116" t="n">
        <v>46419</v>
      </c>
      <c r="E8817" s="0" t="n">
        <v>0.45</v>
      </c>
      <c r="F8817" s="0" t="n">
        <v>3133125</v>
      </c>
      <c r="G8817" s="151" t="s">
        <v>111</v>
      </c>
      <c r="H8817" s="151" t="s">
        <v>111</v>
      </c>
      <c r="I8817" s="152" t="s">
        <v>112</v>
      </c>
    </row>
    <row r="8818" customFormat="false" ht="12.75" hidden="false" customHeight="false" outlineLevel="0" collapsed="false">
      <c r="A8818" s="0" t="s">
        <v>75</v>
      </c>
      <c r="B8818" s="0" t="s">
        <v>80</v>
      </c>
      <c r="C8818" s="0" t="s">
        <v>108</v>
      </c>
      <c r="D8818" s="116" t="n">
        <v>46419</v>
      </c>
      <c r="E8818" s="0" t="n">
        <v>-0.2</v>
      </c>
      <c r="F8818" s="0" t="n">
        <v>3133126</v>
      </c>
      <c r="G8818" s="151" t="s">
        <v>111</v>
      </c>
      <c r="H8818" s="151" t="s">
        <v>111</v>
      </c>
      <c r="I8818" s="152" t="s">
        <v>112</v>
      </c>
    </row>
    <row r="8819" customFormat="false" ht="12.75" hidden="false" customHeight="false" outlineLevel="0" collapsed="false">
      <c r="A8819" s="0" t="s">
        <v>76</v>
      </c>
      <c r="B8819" s="0" t="s">
        <v>80</v>
      </c>
      <c r="C8819" s="0" t="s">
        <v>108</v>
      </c>
      <c r="D8819" s="116" t="n">
        <v>46419</v>
      </c>
      <c r="E8819" s="0" t="n">
        <v>0.45</v>
      </c>
      <c r="F8819" s="0" t="n">
        <v>3133127</v>
      </c>
      <c r="G8819" s="151" t="s">
        <v>111</v>
      </c>
      <c r="H8819" s="151" t="s">
        <v>111</v>
      </c>
      <c r="I8819" s="152" t="s">
        <v>112</v>
      </c>
    </row>
    <row r="8820" customFormat="false" ht="12.75" hidden="false" customHeight="false" outlineLevel="0" collapsed="false">
      <c r="A8820" s="0" t="s">
        <v>72</v>
      </c>
      <c r="B8820" s="0" t="s">
        <v>80</v>
      </c>
      <c r="C8820" s="0" t="s">
        <v>108</v>
      </c>
      <c r="D8820" s="116" t="n">
        <v>46419</v>
      </c>
      <c r="E8820" s="158" t="n">
        <v>46447</v>
      </c>
      <c r="F8820" s="0" t="n">
        <v>2756542</v>
      </c>
      <c r="G8820" s="151" t="s">
        <v>111</v>
      </c>
      <c r="H8820" s="151" t="s">
        <v>111</v>
      </c>
      <c r="I8820" s="152" t="s">
        <v>109</v>
      </c>
    </row>
    <row r="8821" customFormat="false" ht="12.75" hidden="false" customHeight="false" outlineLevel="0" collapsed="false">
      <c r="A8821" s="0" t="s">
        <v>59</v>
      </c>
      <c r="B8821" s="0" t="s">
        <v>110</v>
      </c>
      <c r="C8821" s="0" t="s">
        <v>108</v>
      </c>
      <c r="D8821" s="116" t="n">
        <v>46447</v>
      </c>
      <c r="E8821" s="0" t="n">
        <v>0.655</v>
      </c>
      <c r="F8821" s="0" t="n">
        <v>3133100</v>
      </c>
      <c r="G8821" s="151" t="s">
        <v>111</v>
      </c>
      <c r="H8821" s="151" t="s">
        <v>111</v>
      </c>
      <c r="I8821" s="152" t="s">
        <v>112</v>
      </c>
    </row>
    <row r="8822" customFormat="false" ht="12.75" hidden="false" customHeight="false" outlineLevel="0" collapsed="false">
      <c r="A8822" s="0" t="s">
        <v>59</v>
      </c>
      <c r="B8822" s="0" t="s">
        <v>113</v>
      </c>
      <c r="C8822" s="0" t="s">
        <v>108</v>
      </c>
      <c r="D8822" s="116" t="n">
        <v>46447</v>
      </c>
      <c r="E8822" s="0" t="n">
        <v>0.05</v>
      </c>
      <c r="F8822" s="0" t="n">
        <v>3133101</v>
      </c>
      <c r="G8822" s="151" t="s">
        <v>111</v>
      </c>
      <c r="H8822" s="151" t="s">
        <v>111</v>
      </c>
      <c r="I8822" s="152" t="s">
        <v>112</v>
      </c>
    </row>
    <row r="8823" customFormat="false" ht="12.75" hidden="false" customHeight="false" outlineLevel="0" collapsed="false">
      <c r="A8823" s="0" t="s">
        <v>60</v>
      </c>
      <c r="B8823" s="0" t="s">
        <v>110</v>
      </c>
      <c r="C8823" s="0" t="s">
        <v>108</v>
      </c>
      <c r="D8823" s="116" t="n">
        <v>46447</v>
      </c>
      <c r="E8823" s="0" t="n">
        <v>0.655</v>
      </c>
      <c r="F8823" s="0" t="n">
        <v>3133102</v>
      </c>
      <c r="G8823" s="151" t="s">
        <v>111</v>
      </c>
      <c r="H8823" s="151" t="s">
        <v>111</v>
      </c>
      <c r="I8823" s="152" t="s">
        <v>112</v>
      </c>
    </row>
    <row r="8824" customFormat="false" ht="12.75" hidden="false" customHeight="false" outlineLevel="0" collapsed="false">
      <c r="A8824" s="0" t="s">
        <v>60</v>
      </c>
      <c r="B8824" s="0" t="s">
        <v>113</v>
      </c>
      <c r="C8824" s="0" t="s">
        <v>108</v>
      </c>
      <c r="D8824" s="116" t="n">
        <v>46447</v>
      </c>
      <c r="E8824" s="0" t="n">
        <v>0.15</v>
      </c>
      <c r="F8824" s="0" t="n">
        <v>3133103</v>
      </c>
      <c r="G8824" s="151" t="s">
        <v>111</v>
      </c>
      <c r="H8824" s="151" t="s">
        <v>111</v>
      </c>
      <c r="I8824" s="152" t="s">
        <v>112</v>
      </c>
    </row>
    <row r="8825" customFormat="false" ht="12.75" hidden="false" customHeight="false" outlineLevel="0" collapsed="false">
      <c r="A8825" s="0" t="s">
        <v>61</v>
      </c>
      <c r="B8825" s="0" t="s">
        <v>110</v>
      </c>
      <c r="C8825" s="0" t="s">
        <v>108</v>
      </c>
      <c r="D8825" s="116" t="n">
        <v>46447</v>
      </c>
      <c r="E8825" s="0" t="n">
        <v>0.655</v>
      </c>
      <c r="F8825" s="0" t="n">
        <v>3133104</v>
      </c>
      <c r="G8825" s="151" t="s">
        <v>111</v>
      </c>
      <c r="H8825" s="151" t="s">
        <v>111</v>
      </c>
      <c r="I8825" s="152" t="s">
        <v>112</v>
      </c>
    </row>
    <row r="8826" customFormat="false" ht="12.75" hidden="false" customHeight="false" outlineLevel="0" collapsed="false">
      <c r="A8826" s="0" t="s">
        <v>61</v>
      </c>
      <c r="B8826" s="0" t="s">
        <v>113</v>
      </c>
      <c r="C8826" s="0" t="s">
        <v>108</v>
      </c>
      <c r="D8826" s="116" t="n">
        <v>46447</v>
      </c>
      <c r="E8826" s="0" t="n">
        <v>0.05</v>
      </c>
      <c r="F8826" s="0" t="n">
        <v>3133105</v>
      </c>
      <c r="G8826" s="151" t="s">
        <v>111</v>
      </c>
      <c r="H8826" s="151" t="s">
        <v>111</v>
      </c>
      <c r="I8826" s="152" t="s">
        <v>112</v>
      </c>
    </row>
    <row r="8827" customFormat="false" ht="12.75" hidden="false" customHeight="false" outlineLevel="0" collapsed="false">
      <c r="A8827" s="0" t="s">
        <v>62</v>
      </c>
      <c r="B8827" s="0" t="s">
        <v>110</v>
      </c>
      <c r="C8827" s="0" t="s">
        <v>108</v>
      </c>
      <c r="D8827" s="116" t="n">
        <v>46447</v>
      </c>
      <c r="E8827" s="0" t="n">
        <v>0.655</v>
      </c>
      <c r="F8827" s="0" t="n">
        <v>3133106</v>
      </c>
      <c r="G8827" s="151" t="s">
        <v>111</v>
      </c>
      <c r="H8827" s="151" t="s">
        <v>111</v>
      </c>
      <c r="I8827" s="152" t="s">
        <v>112</v>
      </c>
    </row>
    <row r="8828" customFormat="false" ht="12.75" hidden="false" customHeight="false" outlineLevel="0" collapsed="false">
      <c r="A8828" s="0" t="s">
        <v>62</v>
      </c>
      <c r="B8828" s="0" t="s">
        <v>113</v>
      </c>
      <c r="C8828" s="0" t="s">
        <v>108</v>
      </c>
      <c r="D8828" s="116" t="n">
        <v>46447</v>
      </c>
      <c r="E8828" s="0" t="n">
        <v>0.15</v>
      </c>
      <c r="F8828" s="0" t="n">
        <v>3133107</v>
      </c>
      <c r="G8828" s="151" t="s">
        <v>111</v>
      </c>
      <c r="H8828" s="151" t="s">
        <v>111</v>
      </c>
      <c r="I8828" s="152" t="s">
        <v>112</v>
      </c>
    </row>
    <row r="8829" customFormat="false" ht="12.75" hidden="false" customHeight="false" outlineLevel="0" collapsed="false">
      <c r="A8829" s="0" t="s">
        <v>49</v>
      </c>
      <c r="B8829" s="0" t="s">
        <v>110</v>
      </c>
      <c r="C8829" s="0" t="s">
        <v>108</v>
      </c>
      <c r="D8829" s="116" t="n">
        <v>46447</v>
      </c>
      <c r="E8829" s="0" t="n">
        <v>0.54</v>
      </c>
      <c r="F8829" s="0" t="n">
        <v>3133108</v>
      </c>
      <c r="G8829" s="151" t="s">
        <v>111</v>
      </c>
      <c r="H8829" s="151" t="s">
        <v>111</v>
      </c>
      <c r="I8829" s="152" t="s">
        <v>112</v>
      </c>
    </row>
    <row r="8830" customFormat="false" ht="12.75" hidden="false" customHeight="false" outlineLevel="0" collapsed="false">
      <c r="A8830" s="0" t="s">
        <v>49</v>
      </c>
      <c r="B8830" s="0" t="s">
        <v>113</v>
      </c>
      <c r="C8830" s="0" t="s">
        <v>108</v>
      </c>
      <c r="D8830" s="116" t="n">
        <v>46447</v>
      </c>
      <c r="E8830" s="0" t="n">
        <v>0.05</v>
      </c>
      <c r="F8830" s="0" t="n">
        <v>3133109</v>
      </c>
      <c r="G8830" s="151" t="s">
        <v>111</v>
      </c>
      <c r="H8830" s="151" t="s">
        <v>111</v>
      </c>
      <c r="I8830" s="152" t="s">
        <v>112</v>
      </c>
    </row>
    <row r="8831" customFormat="false" ht="12.75" hidden="false" customHeight="false" outlineLevel="0" collapsed="false">
      <c r="A8831" s="0" t="s">
        <v>50</v>
      </c>
      <c r="B8831" s="0" t="s">
        <v>110</v>
      </c>
      <c r="C8831" s="0" t="s">
        <v>108</v>
      </c>
      <c r="D8831" s="116" t="n">
        <v>46447</v>
      </c>
      <c r="E8831" s="0" t="n">
        <v>0.69</v>
      </c>
      <c r="F8831" s="0" t="n">
        <v>3133110</v>
      </c>
      <c r="G8831" s="151" t="s">
        <v>111</v>
      </c>
      <c r="H8831" s="151" t="s">
        <v>111</v>
      </c>
      <c r="I8831" s="152" t="s">
        <v>112</v>
      </c>
    </row>
    <row r="8832" customFormat="false" ht="12.75" hidden="false" customHeight="false" outlineLevel="0" collapsed="false">
      <c r="A8832" s="0" t="s">
        <v>50</v>
      </c>
      <c r="B8832" s="0" t="s">
        <v>113</v>
      </c>
      <c r="C8832" s="0" t="s">
        <v>108</v>
      </c>
      <c r="D8832" s="116" t="n">
        <v>46447</v>
      </c>
      <c r="E8832" s="0" t="n">
        <v>-0.17</v>
      </c>
      <c r="F8832" s="0" t="n">
        <v>3133111</v>
      </c>
      <c r="G8832" s="151" t="s">
        <v>111</v>
      </c>
      <c r="H8832" s="151" t="s">
        <v>111</v>
      </c>
      <c r="I8832" s="152" t="s">
        <v>112</v>
      </c>
    </row>
    <row r="8833" customFormat="false" ht="12.75" hidden="false" customHeight="false" outlineLevel="0" collapsed="false">
      <c r="A8833" s="0" t="s">
        <v>51</v>
      </c>
      <c r="B8833" s="0" t="s">
        <v>110</v>
      </c>
      <c r="C8833" s="0" t="s">
        <v>108</v>
      </c>
      <c r="D8833" s="116" t="n">
        <v>46447</v>
      </c>
      <c r="E8833" s="0" t="n">
        <v>0.69</v>
      </c>
      <c r="F8833" s="0" t="n">
        <v>3133112</v>
      </c>
      <c r="G8833" s="151" t="s">
        <v>111</v>
      </c>
      <c r="H8833" s="151" t="s">
        <v>111</v>
      </c>
      <c r="I8833" s="152" t="s">
        <v>112</v>
      </c>
    </row>
    <row r="8834" customFormat="false" ht="12.75" hidden="false" customHeight="false" outlineLevel="0" collapsed="false">
      <c r="A8834" s="0" t="s">
        <v>51</v>
      </c>
      <c r="B8834" s="0" t="s">
        <v>113</v>
      </c>
      <c r="C8834" s="0" t="s">
        <v>108</v>
      </c>
      <c r="D8834" s="116" t="n">
        <v>46447</v>
      </c>
      <c r="E8834" s="0" t="n">
        <v>0.1</v>
      </c>
      <c r="F8834" s="0" t="n">
        <v>3133113</v>
      </c>
      <c r="G8834" s="151" t="s">
        <v>111</v>
      </c>
      <c r="H8834" s="151" t="s">
        <v>111</v>
      </c>
      <c r="I8834" s="152" t="s">
        <v>112</v>
      </c>
    </row>
    <row r="8835" customFormat="false" ht="12.75" hidden="false" customHeight="false" outlineLevel="0" collapsed="false">
      <c r="A8835" s="0" t="s">
        <v>52</v>
      </c>
      <c r="B8835" s="0" t="s">
        <v>110</v>
      </c>
      <c r="C8835" s="0" t="s">
        <v>108</v>
      </c>
      <c r="D8835" s="116" t="n">
        <v>46447</v>
      </c>
      <c r="E8835" s="0" t="n">
        <v>0.69</v>
      </c>
      <c r="F8835" s="0" t="n">
        <v>3133114</v>
      </c>
      <c r="G8835" s="151" t="s">
        <v>111</v>
      </c>
      <c r="H8835" s="151" t="s">
        <v>111</v>
      </c>
      <c r="I8835" s="152" t="s">
        <v>112</v>
      </c>
    </row>
    <row r="8836" customFormat="false" ht="12.75" hidden="false" customHeight="false" outlineLevel="0" collapsed="false">
      <c r="A8836" s="0" t="s">
        <v>52</v>
      </c>
      <c r="B8836" s="0" t="s">
        <v>113</v>
      </c>
      <c r="C8836" s="0" t="s">
        <v>108</v>
      </c>
      <c r="D8836" s="116" t="n">
        <v>46447</v>
      </c>
      <c r="E8836" s="0" t="n">
        <v>-0.05</v>
      </c>
      <c r="F8836" s="0" t="n">
        <v>3133115</v>
      </c>
      <c r="G8836" s="151" t="s">
        <v>111</v>
      </c>
      <c r="H8836" s="151" t="s">
        <v>111</v>
      </c>
      <c r="I8836" s="152" t="s">
        <v>112</v>
      </c>
    </row>
    <row r="8837" customFormat="false" ht="12.75" hidden="false" customHeight="false" outlineLevel="0" collapsed="false">
      <c r="A8837" s="0" t="s">
        <v>17</v>
      </c>
      <c r="B8837" s="0" t="s">
        <v>110</v>
      </c>
      <c r="C8837" s="0" t="s">
        <v>108</v>
      </c>
      <c r="D8837" s="116" t="n">
        <v>46447</v>
      </c>
      <c r="E8837" s="0" t="n">
        <v>0</v>
      </c>
      <c r="F8837" s="0" t="n">
        <v>3133116</v>
      </c>
      <c r="G8837" s="151" t="s">
        <v>111</v>
      </c>
      <c r="H8837" s="151" t="s">
        <v>111</v>
      </c>
      <c r="I8837" s="152" t="s">
        <v>112</v>
      </c>
    </row>
    <row r="8838" customFormat="false" ht="12.75" hidden="false" customHeight="false" outlineLevel="0" collapsed="false">
      <c r="A8838" s="0" t="s">
        <v>17</v>
      </c>
      <c r="B8838" s="0" t="s">
        <v>113</v>
      </c>
      <c r="C8838" s="0" t="s">
        <v>108</v>
      </c>
      <c r="D8838" s="116" t="n">
        <v>46447</v>
      </c>
      <c r="E8838" s="0" t="n">
        <v>0</v>
      </c>
      <c r="F8838" s="0" t="n">
        <v>3133117</v>
      </c>
      <c r="G8838" s="151" t="s">
        <v>111</v>
      </c>
      <c r="H8838" s="151" t="s">
        <v>111</v>
      </c>
      <c r="I8838" s="152" t="s">
        <v>112</v>
      </c>
    </row>
    <row r="8839" customFormat="false" ht="12.75" hidden="false" customHeight="false" outlineLevel="0" collapsed="false">
      <c r="A8839" s="0" t="s">
        <v>18</v>
      </c>
      <c r="B8839" s="0" t="s">
        <v>110</v>
      </c>
      <c r="C8839" s="0" t="s">
        <v>108</v>
      </c>
      <c r="D8839" s="116" t="n">
        <v>46447</v>
      </c>
      <c r="E8839" s="0" t="n">
        <v>0</v>
      </c>
      <c r="F8839" s="0" t="n">
        <v>3133118</v>
      </c>
      <c r="G8839" s="151" t="s">
        <v>111</v>
      </c>
      <c r="H8839" s="151" t="s">
        <v>111</v>
      </c>
      <c r="I8839" s="152" t="s">
        <v>112</v>
      </c>
    </row>
    <row r="8840" customFormat="false" ht="12.75" hidden="false" customHeight="false" outlineLevel="0" collapsed="false">
      <c r="A8840" s="0" t="s">
        <v>18</v>
      </c>
      <c r="B8840" s="0" t="s">
        <v>113</v>
      </c>
      <c r="C8840" s="0" t="s">
        <v>108</v>
      </c>
      <c r="D8840" s="116" t="n">
        <v>46447</v>
      </c>
      <c r="E8840" s="0" t="n">
        <v>0</v>
      </c>
      <c r="F8840" s="0" t="n">
        <v>3133119</v>
      </c>
      <c r="G8840" s="151" t="s">
        <v>111</v>
      </c>
      <c r="H8840" s="151" t="s">
        <v>111</v>
      </c>
      <c r="I8840" s="152" t="s">
        <v>112</v>
      </c>
    </row>
    <row r="8841" customFormat="false" ht="12.75" hidden="false" customHeight="false" outlineLevel="0" collapsed="false">
      <c r="A8841" s="0" t="s">
        <v>19</v>
      </c>
      <c r="B8841" s="0" t="s">
        <v>110</v>
      </c>
      <c r="C8841" s="0" t="s">
        <v>108</v>
      </c>
      <c r="D8841" s="116" t="n">
        <v>46447</v>
      </c>
      <c r="E8841" s="0" t="n">
        <v>0</v>
      </c>
      <c r="F8841" s="0" t="n">
        <v>3133120</v>
      </c>
      <c r="G8841" s="151" t="s">
        <v>111</v>
      </c>
      <c r="H8841" s="151" t="s">
        <v>111</v>
      </c>
      <c r="I8841" s="152" t="s">
        <v>112</v>
      </c>
    </row>
    <row r="8842" customFormat="false" ht="12.75" hidden="false" customHeight="false" outlineLevel="0" collapsed="false">
      <c r="A8842" s="0" t="s">
        <v>19</v>
      </c>
      <c r="B8842" s="0" t="s">
        <v>113</v>
      </c>
      <c r="C8842" s="0" t="s">
        <v>108</v>
      </c>
      <c r="D8842" s="116" t="n">
        <v>46447</v>
      </c>
      <c r="E8842" s="0" t="n">
        <v>0</v>
      </c>
      <c r="F8842" s="0" t="n">
        <v>3133121</v>
      </c>
      <c r="G8842" s="151" t="s">
        <v>111</v>
      </c>
      <c r="H8842" s="151" t="s">
        <v>111</v>
      </c>
      <c r="I8842" s="152" t="s">
        <v>112</v>
      </c>
    </row>
    <row r="8843" customFormat="false" ht="12.75" hidden="false" customHeight="false" outlineLevel="0" collapsed="false">
      <c r="A8843" s="0" t="s">
        <v>21</v>
      </c>
      <c r="B8843" s="0" t="s">
        <v>110</v>
      </c>
      <c r="C8843" s="0" t="s">
        <v>108</v>
      </c>
      <c r="D8843" s="116" t="n">
        <v>46447</v>
      </c>
      <c r="E8843" s="0" t="n">
        <v>0</v>
      </c>
      <c r="F8843" s="0" t="n">
        <v>3133122</v>
      </c>
      <c r="G8843" s="151" t="s">
        <v>111</v>
      </c>
      <c r="H8843" s="151" t="s">
        <v>111</v>
      </c>
      <c r="I8843" s="152" t="s">
        <v>112</v>
      </c>
    </row>
    <row r="8844" customFormat="false" ht="12.75" hidden="false" customHeight="false" outlineLevel="0" collapsed="false">
      <c r="A8844" s="0" t="s">
        <v>21</v>
      </c>
      <c r="B8844" s="0" t="s">
        <v>113</v>
      </c>
      <c r="C8844" s="0" t="s">
        <v>108</v>
      </c>
      <c r="D8844" s="116" t="n">
        <v>46447</v>
      </c>
      <c r="E8844" s="0" t="n">
        <v>0</v>
      </c>
      <c r="F8844" s="0" t="n">
        <v>3133123</v>
      </c>
      <c r="G8844" s="151" t="s">
        <v>111</v>
      </c>
      <c r="H8844" s="151" t="s">
        <v>111</v>
      </c>
      <c r="I8844" s="152" t="s">
        <v>112</v>
      </c>
    </row>
    <row r="8845" customFormat="false" ht="12.75" hidden="false" customHeight="false" outlineLevel="0" collapsed="false">
      <c r="A8845" s="0" t="s">
        <v>73</v>
      </c>
      <c r="B8845" s="0" t="s">
        <v>80</v>
      </c>
      <c r="C8845" s="0" t="s">
        <v>108</v>
      </c>
      <c r="D8845" s="116" t="n">
        <v>46447</v>
      </c>
      <c r="E8845" s="0" t="n">
        <v>0.05</v>
      </c>
      <c r="F8845" s="0" t="n">
        <v>3133124</v>
      </c>
      <c r="G8845" s="151" t="s">
        <v>111</v>
      </c>
      <c r="H8845" s="151" t="s">
        <v>111</v>
      </c>
      <c r="I8845" s="152" t="s">
        <v>112</v>
      </c>
    </row>
    <row r="8846" customFormat="false" ht="12.75" hidden="false" customHeight="false" outlineLevel="0" collapsed="false">
      <c r="A8846" s="0" t="s">
        <v>74</v>
      </c>
      <c r="B8846" s="0" t="s">
        <v>80</v>
      </c>
      <c r="C8846" s="0" t="s">
        <v>108</v>
      </c>
      <c r="D8846" s="116" t="n">
        <v>46447</v>
      </c>
      <c r="E8846" s="0" t="n">
        <v>0.1</v>
      </c>
      <c r="F8846" s="0" t="n">
        <v>3133125</v>
      </c>
      <c r="G8846" s="151" t="s">
        <v>111</v>
      </c>
      <c r="H8846" s="151" t="s">
        <v>111</v>
      </c>
      <c r="I8846" s="152" t="s">
        <v>112</v>
      </c>
    </row>
    <row r="8847" customFormat="false" ht="12.75" hidden="false" customHeight="false" outlineLevel="0" collapsed="false">
      <c r="A8847" s="0" t="s">
        <v>75</v>
      </c>
      <c r="B8847" s="0" t="s">
        <v>80</v>
      </c>
      <c r="C8847" s="0" t="s">
        <v>108</v>
      </c>
      <c r="D8847" s="116" t="n">
        <v>46447</v>
      </c>
      <c r="E8847" s="0" t="n">
        <v>-0.05</v>
      </c>
      <c r="F8847" s="0" t="n">
        <v>3133126</v>
      </c>
      <c r="G8847" s="151" t="s">
        <v>111</v>
      </c>
      <c r="H8847" s="151" t="s">
        <v>111</v>
      </c>
      <c r="I8847" s="152" t="s">
        <v>112</v>
      </c>
    </row>
    <row r="8848" customFormat="false" ht="12.75" hidden="false" customHeight="false" outlineLevel="0" collapsed="false">
      <c r="A8848" s="0" t="s">
        <v>76</v>
      </c>
      <c r="B8848" s="0" t="s">
        <v>80</v>
      </c>
      <c r="C8848" s="0" t="s">
        <v>108</v>
      </c>
      <c r="D8848" s="116" t="n">
        <v>46447</v>
      </c>
      <c r="E8848" s="0" t="n">
        <v>0.1</v>
      </c>
      <c r="F8848" s="0" t="n">
        <v>3133127</v>
      </c>
      <c r="G8848" s="151" t="s">
        <v>111</v>
      </c>
      <c r="H8848" s="151" t="s">
        <v>111</v>
      </c>
      <c r="I8848" s="152" t="s">
        <v>112</v>
      </c>
    </row>
    <row r="8849" customFormat="false" ht="12.75" hidden="false" customHeight="false" outlineLevel="0" collapsed="false">
      <c r="A8849" s="0" t="s">
        <v>72</v>
      </c>
      <c r="B8849" s="0" t="s">
        <v>80</v>
      </c>
      <c r="C8849" s="0" t="s">
        <v>108</v>
      </c>
      <c r="D8849" s="116" t="n">
        <v>46447</v>
      </c>
      <c r="E8849" s="158" t="n">
        <v>46478</v>
      </c>
      <c r="F8849" s="0" t="n">
        <v>2756520</v>
      </c>
      <c r="G8849" s="151" t="s">
        <v>111</v>
      </c>
      <c r="H8849" s="151" t="s">
        <v>111</v>
      </c>
      <c r="I8849" s="152" t="s">
        <v>109</v>
      </c>
    </row>
    <row r="8850" customFormat="false" ht="12.75" hidden="false" customHeight="false" outlineLevel="0" collapsed="false">
      <c r="A8850" s="0" t="s">
        <v>59</v>
      </c>
      <c r="B8850" s="0" t="s">
        <v>110</v>
      </c>
      <c r="C8850" s="0" t="s">
        <v>108</v>
      </c>
      <c r="D8850" s="116" t="n">
        <v>46478</v>
      </c>
      <c r="E8850" s="0" t="n">
        <v>0.435</v>
      </c>
      <c r="F8850" s="0" t="n">
        <v>3133100</v>
      </c>
      <c r="G8850" s="151" t="s">
        <v>111</v>
      </c>
      <c r="H8850" s="151" t="s">
        <v>111</v>
      </c>
      <c r="I8850" s="152" t="s">
        <v>112</v>
      </c>
    </row>
    <row r="8851" customFormat="false" ht="12.75" hidden="false" customHeight="false" outlineLevel="0" collapsed="false">
      <c r="A8851" s="0" t="s">
        <v>59</v>
      </c>
      <c r="B8851" s="0" t="s">
        <v>113</v>
      </c>
      <c r="C8851" s="0" t="s">
        <v>108</v>
      </c>
      <c r="D8851" s="116" t="n">
        <v>46478</v>
      </c>
      <c r="E8851" s="0" t="n">
        <v>0.02</v>
      </c>
      <c r="F8851" s="0" t="n">
        <v>3133101</v>
      </c>
      <c r="G8851" s="151" t="s">
        <v>111</v>
      </c>
      <c r="H8851" s="151" t="s">
        <v>111</v>
      </c>
      <c r="I8851" s="152" t="s">
        <v>112</v>
      </c>
    </row>
    <row r="8852" customFormat="false" ht="12.75" hidden="false" customHeight="false" outlineLevel="0" collapsed="false">
      <c r="A8852" s="0" t="s">
        <v>60</v>
      </c>
      <c r="B8852" s="0" t="s">
        <v>110</v>
      </c>
      <c r="C8852" s="0" t="s">
        <v>108</v>
      </c>
      <c r="D8852" s="116" t="n">
        <v>46478</v>
      </c>
      <c r="E8852" s="0" t="n">
        <v>0.435</v>
      </c>
      <c r="F8852" s="0" t="n">
        <v>3133102</v>
      </c>
      <c r="G8852" s="151" t="s">
        <v>111</v>
      </c>
      <c r="H8852" s="151" t="s">
        <v>111</v>
      </c>
      <c r="I8852" s="152" t="s">
        <v>112</v>
      </c>
    </row>
    <row r="8853" customFormat="false" ht="12.75" hidden="false" customHeight="false" outlineLevel="0" collapsed="false">
      <c r="A8853" s="0" t="s">
        <v>60</v>
      </c>
      <c r="B8853" s="0" t="s">
        <v>113</v>
      </c>
      <c r="C8853" s="0" t="s">
        <v>108</v>
      </c>
      <c r="D8853" s="116" t="n">
        <v>46478</v>
      </c>
      <c r="E8853" s="0" t="n">
        <v>0.05</v>
      </c>
      <c r="F8853" s="0" t="n">
        <v>3133103</v>
      </c>
      <c r="G8853" s="151" t="s">
        <v>111</v>
      </c>
      <c r="H8853" s="151" t="s">
        <v>111</v>
      </c>
      <c r="I8853" s="152" t="s">
        <v>112</v>
      </c>
    </row>
    <row r="8854" customFormat="false" ht="12.75" hidden="false" customHeight="false" outlineLevel="0" collapsed="false">
      <c r="A8854" s="0" t="s">
        <v>61</v>
      </c>
      <c r="B8854" s="0" t="s">
        <v>110</v>
      </c>
      <c r="C8854" s="0" t="s">
        <v>108</v>
      </c>
      <c r="D8854" s="116" t="n">
        <v>46478</v>
      </c>
      <c r="E8854" s="0" t="n">
        <v>0.435</v>
      </c>
      <c r="F8854" s="0" t="n">
        <v>3133104</v>
      </c>
      <c r="G8854" s="151" t="s">
        <v>111</v>
      </c>
      <c r="H8854" s="151" t="s">
        <v>111</v>
      </c>
      <c r="I8854" s="152" t="s">
        <v>112</v>
      </c>
    </row>
    <row r="8855" customFormat="false" ht="12.75" hidden="false" customHeight="false" outlineLevel="0" collapsed="false">
      <c r="A8855" s="0" t="s">
        <v>61</v>
      </c>
      <c r="B8855" s="0" t="s">
        <v>113</v>
      </c>
      <c r="C8855" s="0" t="s">
        <v>108</v>
      </c>
      <c r="D8855" s="116" t="n">
        <v>46478</v>
      </c>
      <c r="E8855" s="0" t="n">
        <v>0.02</v>
      </c>
      <c r="F8855" s="0" t="n">
        <v>3133105</v>
      </c>
      <c r="G8855" s="151" t="s">
        <v>111</v>
      </c>
      <c r="H8855" s="151" t="s">
        <v>111</v>
      </c>
      <c r="I8855" s="152" t="s">
        <v>112</v>
      </c>
    </row>
    <row r="8856" customFormat="false" ht="12.75" hidden="false" customHeight="false" outlineLevel="0" collapsed="false">
      <c r="A8856" s="0" t="s">
        <v>62</v>
      </c>
      <c r="B8856" s="0" t="s">
        <v>110</v>
      </c>
      <c r="C8856" s="0" t="s">
        <v>108</v>
      </c>
      <c r="D8856" s="116" t="n">
        <v>46478</v>
      </c>
      <c r="E8856" s="0" t="n">
        <v>0.435</v>
      </c>
      <c r="F8856" s="0" t="n">
        <v>3133106</v>
      </c>
      <c r="G8856" s="151" t="s">
        <v>111</v>
      </c>
      <c r="H8856" s="151" t="s">
        <v>111</v>
      </c>
      <c r="I8856" s="152" t="s">
        <v>112</v>
      </c>
    </row>
    <row r="8857" customFormat="false" ht="12.75" hidden="false" customHeight="false" outlineLevel="0" collapsed="false">
      <c r="A8857" s="0" t="s">
        <v>62</v>
      </c>
      <c r="B8857" s="0" t="s">
        <v>113</v>
      </c>
      <c r="C8857" s="0" t="s">
        <v>108</v>
      </c>
      <c r="D8857" s="116" t="n">
        <v>46478</v>
      </c>
      <c r="E8857" s="0" t="n">
        <v>0.05</v>
      </c>
      <c r="F8857" s="0" t="n">
        <v>3133107</v>
      </c>
      <c r="G8857" s="151" t="s">
        <v>111</v>
      </c>
      <c r="H8857" s="151" t="s">
        <v>111</v>
      </c>
      <c r="I8857" s="152" t="s">
        <v>112</v>
      </c>
    </row>
    <row r="8858" customFormat="false" ht="12.75" hidden="false" customHeight="false" outlineLevel="0" collapsed="false">
      <c r="A8858" s="0" t="s">
        <v>49</v>
      </c>
      <c r="B8858" s="0" t="s">
        <v>110</v>
      </c>
      <c r="C8858" s="0" t="s">
        <v>108</v>
      </c>
      <c r="D8858" s="116" t="n">
        <v>46478</v>
      </c>
      <c r="E8858" s="0" t="n">
        <v>0.36</v>
      </c>
      <c r="F8858" s="0" t="n">
        <v>3133108</v>
      </c>
      <c r="G8858" s="151" t="s">
        <v>111</v>
      </c>
      <c r="H8858" s="151" t="s">
        <v>111</v>
      </c>
      <c r="I8858" s="152" t="s">
        <v>112</v>
      </c>
    </row>
    <row r="8859" customFormat="false" ht="12.75" hidden="false" customHeight="false" outlineLevel="0" collapsed="false">
      <c r="A8859" s="0" t="s">
        <v>49</v>
      </c>
      <c r="B8859" s="0" t="s">
        <v>113</v>
      </c>
      <c r="C8859" s="0" t="s">
        <v>108</v>
      </c>
      <c r="D8859" s="116" t="n">
        <v>46478</v>
      </c>
      <c r="E8859" s="0" t="n">
        <v>0.005</v>
      </c>
      <c r="F8859" s="0" t="n">
        <v>3133109</v>
      </c>
      <c r="G8859" s="151" t="s">
        <v>111</v>
      </c>
      <c r="H8859" s="151" t="s">
        <v>111</v>
      </c>
      <c r="I8859" s="152" t="s">
        <v>112</v>
      </c>
    </row>
    <row r="8860" customFormat="false" ht="12.75" hidden="false" customHeight="false" outlineLevel="0" collapsed="false">
      <c r="A8860" s="0" t="s">
        <v>50</v>
      </c>
      <c r="B8860" s="0" t="s">
        <v>110</v>
      </c>
      <c r="C8860" s="0" t="s">
        <v>108</v>
      </c>
      <c r="D8860" s="116" t="n">
        <v>46478</v>
      </c>
      <c r="E8860" s="0" t="n">
        <v>0.38</v>
      </c>
      <c r="F8860" s="0" t="n">
        <v>3133110</v>
      </c>
      <c r="G8860" s="151" t="s">
        <v>111</v>
      </c>
      <c r="H8860" s="151" t="s">
        <v>111</v>
      </c>
      <c r="I8860" s="152" t="s">
        <v>112</v>
      </c>
    </row>
    <row r="8861" customFormat="false" ht="12.75" hidden="false" customHeight="false" outlineLevel="0" collapsed="false">
      <c r="A8861" s="0" t="s">
        <v>50</v>
      </c>
      <c r="B8861" s="0" t="s">
        <v>113</v>
      </c>
      <c r="C8861" s="0" t="s">
        <v>108</v>
      </c>
      <c r="D8861" s="116" t="n">
        <v>46478</v>
      </c>
      <c r="E8861" s="0" t="n">
        <v>-0.085</v>
      </c>
      <c r="F8861" s="0" t="n">
        <v>3133111</v>
      </c>
      <c r="G8861" s="151" t="s">
        <v>111</v>
      </c>
      <c r="H8861" s="151" t="s">
        <v>111</v>
      </c>
      <c r="I8861" s="152" t="s">
        <v>112</v>
      </c>
    </row>
    <row r="8862" customFormat="false" ht="12.75" hidden="false" customHeight="false" outlineLevel="0" collapsed="false">
      <c r="A8862" s="0" t="s">
        <v>51</v>
      </c>
      <c r="B8862" s="0" t="s">
        <v>110</v>
      </c>
      <c r="C8862" s="0" t="s">
        <v>108</v>
      </c>
      <c r="D8862" s="116" t="n">
        <v>46478</v>
      </c>
      <c r="E8862" s="0" t="n">
        <v>0.38</v>
      </c>
      <c r="F8862" s="0" t="n">
        <v>3133112</v>
      </c>
      <c r="G8862" s="151" t="s">
        <v>111</v>
      </c>
      <c r="H8862" s="151" t="s">
        <v>111</v>
      </c>
      <c r="I8862" s="152" t="s">
        <v>112</v>
      </c>
    </row>
    <row r="8863" customFormat="false" ht="12.75" hidden="false" customHeight="false" outlineLevel="0" collapsed="false">
      <c r="A8863" s="0" t="s">
        <v>51</v>
      </c>
      <c r="B8863" s="0" t="s">
        <v>113</v>
      </c>
      <c r="C8863" s="0" t="s">
        <v>108</v>
      </c>
      <c r="D8863" s="116" t="n">
        <v>46478</v>
      </c>
      <c r="E8863" s="0" t="n">
        <v>0.02</v>
      </c>
      <c r="F8863" s="0" t="n">
        <v>3133113</v>
      </c>
      <c r="G8863" s="151" t="s">
        <v>111</v>
      </c>
      <c r="H8863" s="151" t="s">
        <v>111</v>
      </c>
      <c r="I8863" s="152" t="s">
        <v>112</v>
      </c>
    </row>
    <row r="8864" customFormat="false" ht="12.75" hidden="false" customHeight="false" outlineLevel="0" collapsed="false">
      <c r="A8864" s="0" t="s">
        <v>52</v>
      </c>
      <c r="B8864" s="0" t="s">
        <v>110</v>
      </c>
      <c r="C8864" s="0" t="s">
        <v>108</v>
      </c>
      <c r="D8864" s="116" t="n">
        <v>46478</v>
      </c>
      <c r="E8864" s="0" t="n">
        <v>0.38</v>
      </c>
      <c r="F8864" s="0" t="n">
        <v>3133114</v>
      </c>
      <c r="G8864" s="151" t="s">
        <v>111</v>
      </c>
      <c r="H8864" s="151" t="s">
        <v>111</v>
      </c>
      <c r="I8864" s="152" t="s">
        <v>112</v>
      </c>
    </row>
    <row r="8865" customFormat="false" ht="12.75" hidden="false" customHeight="false" outlineLevel="0" collapsed="false">
      <c r="A8865" s="0" t="s">
        <v>52</v>
      </c>
      <c r="B8865" s="0" t="s">
        <v>113</v>
      </c>
      <c r="C8865" s="0" t="s">
        <v>108</v>
      </c>
      <c r="D8865" s="116" t="n">
        <v>46478</v>
      </c>
      <c r="E8865" s="0" t="n">
        <v>-0.045</v>
      </c>
      <c r="F8865" s="0" t="n">
        <v>3133115</v>
      </c>
      <c r="G8865" s="151" t="s">
        <v>111</v>
      </c>
      <c r="H8865" s="151" t="s">
        <v>111</v>
      </c>
      <c r="I8865" s="152" t="s">
        <v>112</v>
      </c>
    </row>
    <row r="8866" customFormat="false" ht="12.75" hidden="false" customHeight="false" outlineLevel="0" collapsed="false">
      <c r="A8866" s="0" t="s">
        <v>17</v>
      </c>
      <c r="B8866" s="0" t="s">
        <v>110</v>
      </c>
      <c r="C8866" s="0" t="s">
        <v>108</v>
      </c>
      <c r="D8866" s="116" t="n">
        <v>46478</v>
      </c>
      <c r="E8866" s="0" t="n">
        <v>0</v>
      </c>
      <c r="F8866" s="0" t="n">
        <v>3133116</v>
      </c>
      <c r="G8866" s="151" t="s">
        <v>111</v>
      </c>
      <c r="H8866" s="151" t="s">
        <v>111</v>
      </c>
      <c r="I8866" s="152" t="s">
        <v>112</v>
      </c>
    </row>
    <row r="8867" customFormat="false" ht="12.75" hidden="false" customHeight="false" outlineLevel="0" collapsed="false">
      <c r="A8867" s="0" t="s">
        <v>17</v>
      </c>
      <c r="B8867" s="0" t="s">
        <v>113</v>
      </c>
      <c r="C8867" s="0" t="s">
        <v>108</v>
      </c>
      <c r="D8867" s="116" t="n">
        <v>46478</v>
      </c>
      <c r="E8867" s="0" t="n">
        <v>0</v>
      </c>
      <c r="F8867" s="0" t="n">
        <v>3133117</v>
      </c>
      <c r="G8867" s="151" t="s">
        <v>111</v>
      </c>
      <c r="H8867" s="151" t="s">
        <v>111</v>
      </c>
      <c r="I8867" s="152" t="s">
        <v>112</v>
      </c>
    </row>
    <row r="8868" customFormat="false" ht="12.75" hidden="false" customHeight="false" outlineLevel="0" collapsed="false">
      <c r="A8868" s="0" t="s">
        <v>18</v>
      </c>
      <c r="B8868" s="0" t="s">
        <v>110</v>
      </c>
      <c r="C8868" s="0" t="s">
        <v>108</v>
      </c>
      <c r="D8868" s="116" t="n">
        <v>46478</v>
      </c>
      <c r="E8868" s="0" t="n">
        <v>0</v>
      </c>
      <c r="F8868" s="0" t="n">
        <v>3133118</v>
      </c>
      <c r="G8868" s="151" t="s">
        <v>111</v>
      </c>
      <c r="H8868" s="151" t="s">
        <v>111</v>
      </c>
      <c r="I8868" s="152" t="s">
        <v>112</v>
      </c>
    </row>
    <row r="8869" customFormat="false" ht="12.75" hidden="false" customHeight="false" outlineLevel="0" collapsed="false">
      <c r="A8869" s="0" t="s">
        <v>18</v>
      </c>
      <c r="B8869" s="0" t="s">
        <v>113</v>
      </c>
      <c r="C8869" s="0" t="s">
        <v>108</v>
      </c>
      <c r="D8869" s="116" t="n">
        <v>46478</v>
      </c>
      <c r="E8869" s="0" t="n">
        <v>0</v>
      </c>
      <c r="F8869" s="0" t="n">
        <v>3133119</v>
      </c>
      <c r="G8869" s="151" t="s">
        <v>111</v>
      </c>
      <c r="H8869" s="151" t="s">
        <v>111</v>
      </c>
      <c r="I8869" s="152" t="s">
        <v>112</v>
      </c>
    </row>
    <row r="8870" customFormat="false" ht="12.75" hidden="false" customHeight="false" outlineLevel="0" collapsed="false">
      <c r="A8870" s="0" t="s">
        <v>19</v>
      </c>
      <c r="B8870" s="0" t="s">
        <v>110</v>
      </c>
      <c r="C8870" s="0" t="s">
        <v>108</v>
      </c>
      <c r="D8870" s="116" t="n">
        <v>46478</v>
      </c>
      <c r="E8870" s="0" t="n">
        <v>0</v>
      </c>
      <c r="F8870" s="0" t="n">
        <v>3133120</v>
      </c>
      <c r="G8870" s="151" t="s">
        <v>111</v>
      </c>
      <c r="H8870" s="151" t="s">
        <v>111</v>
      </c>
      <c r="I8870" s="152" t="s">
        <v>112</v>
      </c>
    </row>
    <row r="8871" customFormat="false" ht="12.75" hidden="false" customHeight="false" outlineLevel="0" collapsed="false">
      <c r="A8871" s="0" t="s">
        <v>19</v>
      </c>
      <c r="B8871" s="0" t="s">
        <v>113</v>
      </c>
      <c r="C8871" s="0" t="s">
        <v>108</v>
      </c>
      <c r="D8871" s="116" t="n">
        <v>46478</v>
      </c>
      <c r="E8871" s="0" t="n">
        <v>0</v>
      </c>
      <c r="F8871" s="0" t="n">
        <v>3133121</v>
      </c>
      <c r="G8871" s="151" t="s">
        <v>111</v>
      </c>
      <c r="H8871" s="151" t="s">
        <v>111</v>
      </c>
      <c r="I8871" s="152" t="s">
        <v>112</v>
      </c>
    </row>
    <row r="8872" customFormat="false" ht="12.75" hidden="false" customHeight="false" outlineLevel="0" collapsed="false">
      <c r="A8872" s="0" t="s">
        <v>21</v>
      </c>
      <c r="B8872" s="0" t="s">
        <v>110</v>
      </c>
      <c r="C8872" s="0" t="s">
        <v>108</v>
      </c>
      <c r="D8872" s="116" t="n">
        <v>46478</v>
      </c>
      <c r="E8872" s="0" t="n">
        <v>0</v>
      </c>
      <c r="F8872" s="0" t="n">
        <v>3133122</v>
      </c>
      <c r="G8872" s="151" t="s">
        <v>111</v>
      </c>
      <c r="H8872" s="151" t="s">
        <v>111</v>
      </c>
      <c r="I8872" s="152" t="s">
        <v>112</v>
      </c>
    </row>
    <row r="8873" customFormat="false" ht="12.75" hidden="false" customHeight="false" outlineLevel="0" collapsed="false">
      <c r="A8873" s="0" t="s">
        <v>21</v>
      </c>
      <c r="B8873" s="0" t="s">
        <v>113</v>
      </c>
      <c r="C8873" s="0" t="s">
        <v>108</v>
      </c>
      <c r="D8873" s="116" t="n">
        <v>46478</v>
      </c>
      <c r="E8873" s="0" t="n">
        <v>0</v>
      </c>
      <c r="F8873" s="0" t="n">
        <v>3133123</v>
      </c>
      <c r="G8873" s="151" t="s">
        <v>111</v>
      </c>
      <c r="H8873" s="151" t="s">
        <v>111</v>
      </c>
      <c r="I8873" s="152" t="s">
        <v>112</v>
      </c>
    </row>
    <row r="8874" customFormat="false" ht="12.75" hidden="false" customHeight="false" outlineLevel="0" collapsed="false">
      <c r="A8874" s="0" t="s">
        <v>73</v>
      </c>
      <c r="B8874" s="0" t="s">
        <v>80</v>
      </c>
      <c r="C8874" s="0" t="s">
        <v>108</v>
      </c>
      <c r="D8874" s="116" t="n">
        <v>46478</v>
      </c>
      <c r="E8874" s="0" t="n">
        <v>0.005</v>
      </c>
      <c r="F8874" s="0" t="n">
        <v>3133124</v>
      </c>
      <c r="G8874" s="151" t="s">
        <v>111</v>
      </c>
      <c r="H8874" s="151" t="s">
        <v>111</v>
      </c>
      <c r="I8874" s="152" t="s">
        <v>112</v>
      </c>
    </row>
    <row r="8875" customFormat="false" ht="12.75" hidden="false" customHeight="false" outlineLevel="0" collapsed="false">
      <c r="A8875" s="0" t="s">
        <v>74</v>
      </c>
      <c r="B8875" s="0" t="s">
        <v>80</v>
      </c>
      <c r="C8875" s="0" t="s">
        <v>108</v>
      </c>
      <c r="D8875" s="116" t="n">
        <v>46478</v>
      </c>
      <c r="E8875" s="0" t="n">
        <v>0.02</v>
      </c>
      <c r="F8875" s="0" t="n">
        <v>3133125</v>
      </c>
      <c r="G8875" s="151" t="s">
        <v>111</v>
      </c>
      <c r="H8875" s="151" t="s">
        <v>111</v>
      </c>
      <c r="I8875" s="152" t="s">
        <v>112</v>
      </c>
    </row>
    <row r="8876" customFormat="false" ht="12.75" hidden="false" customHeight="false" outlineLevel="0" collapsed="false">
      <c r="A8876" s="0" t="s">
        <v>75</v>
      </c>
      <c r="B8876" s="0" t="s">
        <v>80</v>
      </c>
      <c r="C8876" s="0" t="s">
        <v>108</v>
      </c>
      <c r="D8876" s="116" t="n">
        <v>46478</v>
      </c>
      <c r="E8876" s="0" t="n">
        <v>-0.045</v>
      </c>
      <c r="F8876" s="0" t="n">
        <v>3133126</v>
      </c>
      <c r="G8876" s="151" t="s">
        <v>111</v>
      </c>
      <c r="H8876" s="151" t="s">
        <v>111</v>
      </c>
      <c r="I8876" s="152" t="s">
        <v>112</v>
      </c>
    </row>
    <row r="8877" customFormat="false" ht="12.75" hidden="false" customHeight="false" outlineLevel="0" collapsed="false">
      <c r="A8877" s="0" t="s">
        <v>76</v>
      </c>
      <c r="B8877" s="0" t="s">
        <v>80</v>
      </c>
      <c r="C8877" s="0" t="s">
        <v>108</v>
      </c>
      <c r="D8877" s="116" t="n">
        <v>46478</v>
      </c>
      <c r="E8877" s="0" t="n">
        <v>0.02</v>
      </c>
      <c r="F8877" s="0" t="n">
        <v>3133127</v>
      </c>
      <c r="G8877" s="151" t="s">
        <v>111</v>
      </c>
      <c r="H8877" s="151" t="s">
        <v>111</v>
      </c>
      <c r="I8877" s="152" t="s">
        <v>112</v>
      </c>
    </row>
    <row r="8878" customFormat="false" ht="12.75" hidden="false" customHeight="false" outlineLevel="0" collapsed="false">
      <c r="A8878" s="0" t="s">
        <v>72</v>
      </c>
      <c r="B8878" s="0" t="s">
        <v>80</v>
      </c>
      <c r="C8878" s="0" t="s">
        <v>108</v>
      </c>
      <c r="D8878" s="116" t="n">
        <v>46478</v>
      </c>
      <c r="E8878" s="158" t="n">
        <v>46508</v>
      </c>
      <c r="F8878" s="0" t="n">
        <v>2756498</v>
      </c>
      <c r="G8878" s="151" t="s">
        <v>111</v>
      </c>
      <c r="H8878" s="151" t="s">
        <v>111</v>
      </c>
      <c r="I8878" s="152" t="s">
        <v>109</v>
      </c>
    </row>
    <row r="8879" customFormat="false" ht="12.75" hidden="false" customHeight="false" outlineLevel="0" collapsed="false">
      <c r="A8879" s="0" t="s">
        <v>59</v>
      </c>
      <c r="B8879" s="0" t="s">
        <v>110</v>
      </c>
      <c r="C8879" s="0" t="s">
        <v>108</v>
      </c>
      <c r="D8879" s="116" t="n">
        <v>46508</v>
      </c>
      <c r="E8879" s="0" t="n">
        <v>0.385</v>
      </c>
      <c r="F8879" s="0" t="n">
        <v>3133100</v>
      </c>
      <c r="G8879" s="151" t="s">
        <v>111</v>
      </c>
      <c r="H8879" s="151" t="s">
        <v>111</v>
      </c>
      <c r="I8879" s="152" t="s">
        <v>112</v>
      </c>
    </row>
    <row r="8880" customFormat="false" ht="12.75" hidden="false" customHeight="false" outlineLevel="0" collapsed="false">
      <c r="A8880" s="0" t="s">
        <v>59</v>
      </c>
      <c r="B8880" s="0" t="s">
        <v>113</v>
      </c>
      <c r="C8880" s="0" t="s">
        <v>108</v>
      </c>
      <c r="D8880" s="116" t="n">
        <v>46508</v>
      </c>
      <c r="E8880" s="0" t="n">
        <v>0.02</v>
      </c>
      <c r="F8880" s="0" t="n">
        <v>3133101</v>
      </c>
      <c r="G8880" s="151" t="s">
        <v>111</v>
      </c>
      <c r="H8880" s="151" t="s">
        <v>111</v>
      </c>
      <c r="I8880" s="152" t="s">
        <v>112</v>
      </c>
    </row>
    <row r="8881" customFormat="false" ht="12.75" hidden="false" customHeight="false" outlineLevel="0" collapsed="false">
      <c r="A8881" s="0" t="s">
        <v>60</v>
      </c>
      <c r="B8881" s="0" t="s">
        <v>110</v>
      </c>
      <c r="C8881" s="0" t="s">
        <v>108</v>
      </c>
      <c r="D8881" s="116" t="n">
        <v>46508</v>
      </c>
      <c r="E8881" s="0" t="n">
        <v>0.385</v>
      </c>
      <c r="F8881" s="0" t="n">
        <v>3133102</v>
      </c>
      <c r="G8881" s="151" t="s">
        <v>111</v>
      </c>
      <c r="H8881" s="151" t="s">
        <v>111</v>
      </c>
      <c r="I8881" s="152" t="s">
        <v>112</v>
      </c>
    </row>
    <row r="8882" customFormat="false" ht="12.75" hidden="false" customHeight="false" outlineLevel="0" collapsed="false">
      <c r="A8882" s="0" t="s">
        <v>60</v>
      </c>
      <c r="B8882" s="0" t="s">
        <v>113</v>
      </c>
      <c r="C8882" s="0" t="s">
        <v>108</v>
      </c>
      <c r="D8882" s="116" t="n">
        <v>46508</v>
      </c>
      <c r="E8882" s="0" t="n">
        <v>0.05</v>
      </c>
      <c r="F8882" s="0" t="n">
        <v>3133103</v>
      </c>
      <c r="G8882" s="151" t="s">
        <v>111</v>
      </c>
      <c r="H8882" s="151" t="s">
        <v>111</v>
      </c>
      <c r="I8882" s="152" t="s">
        <v>112</v>
      </c>
    </row>
    <row r="8883" customFormat="false" ht="12.75" hidden="false" customHeight="false" outlineLevel="0" collapsed="false">
      <c r="A8883" s="0" t="s">
        <v>61</v>
      </c>
      <c r="B8883" s="0" t="s">
        <v>110</v>
      </c>
      <c r="C8883" s="0" t="s">
        <v>108</v>
      </c>
      <c r="D8883" s="116" t="n">
        <v>46508</v>
      </c>
      <c r="E8883" s="0" t="n">
        <v>0.385</v>
      </c>
      <c r="F8883" s="0" t="n">
        <v>3133104</v>
      </c>
      <c r="G8883" s="151" t="s">
        <v>111</v>
      </c>
      <c r="H8883" s="151" t="s">
        <v>111</v>
      </c>
      <c r="I8883" s="152" t="s">
        <v>112</v>
      </c>
    </row>
    <row r="8884" customFormat="false" ht="12.75" hidden="false" customHeight="false" outlineLevel="0" collapsed="false">
      <c r="A8884" s="0" t="s">
        <v>61</v>
      </c>
      <c r="B8884" s="0" t="s">
        <v>113</v>
      </c>
      <c r="C8884" s="0" t="s">
        <v>108</v>
      </c>
      <c r="D8884" s="116" t="n">
        <v>46508</v>
      </c>
      <c r="E8884" s="0" t="n">
        <v>0.02</v>
      </c>
      <c r="F8884" s="0" t="n">
        <v>3133105</v>
      </c>
      <c r="G8884" s="151" t="s">
        <v>111</v>
      </c>
      <c r="H8884" s="151" t="s">
        <v>111</v>
      </c>
      <c r="I8884" s="152" t="s">
        <v>112</v>
      </c>
    </row>
    <row r="8885" customFormat="false" ht="12.75" hidden="false" customHeight="false" outlineLevel="0" collapsed="false">
      <c r="A8885" s="0" t="s">
        <v>62</v>
      </c>
      <c r="B8885" s="0" t="s">
        <v>110</v>
      </c>
      <c r="C8885" s="0" t="s">
        <v>108</v>
      </c>
      <c r="D8885" s="116" t="n">
        <v>46508</v>
      </c>
      <c r="E8885" s="0" t="n">
        <v>0.385</v>
      </c>
      <c r="F8885" s="0" t="n">
        <v>3133106</v>
      </c>
      <c r="G8885" s="151" t="s">
        <v>111</v>
      </c>
      <c r="H8885" s="151" t="s">
        <v>111</v>
      </c>
      <c r="I8885" s="152" t="s">
        <v>112</v>
      </c>
    </row>
    <row r="8886" customFormat="false" ht="12.75" hidden="false" customHeight="false" outlineLevel="0" collapsed="false">
      <c r="A8886" s="0" t="s">
        <v>62</v>
      </c>
      <c r="B8886" s="0" t="s">
        <v>113</v>
      </c>
      <c r="C8886" s="0" t="s">
        <v>108</v>
      </c>
      <c r="D8886" s="116" t="n">
        <v>46508</v>
      </c>
      <c r="E8886" s="0" t="n">
        <v>0.05</v>
      </c>
      <c r="F8886" s="0" t="n">
        <v>3133107</v>
      </c>
      <c r="G8886" s="151" t="s">
        <v>111</v>
      </c>
      <c r="H8886" s="151" t="s">
        <v>111</v>
      </c>
      <c r="I8886" s="152" t="s">
        <v>112</v>
      </c>
    </row>
    <row r="8887" customFormat="false" ht="12.75" hidden="false" customHeight="false" outlineLevel="0" collapsed="false">
      <c r="A8887" s="0" t="s">
        <v>49</v>
      </c>
      <c r="B8887" s="0" t="s">
        <v>110</v>
      </c>
      <c r="C8887" s="0" t="s">
        <v>108</v>
      </c>
      <c r="D8887" s="116" t="n">
        <v>46508</v>
      </c>
      <c r="E8887" s="0" t="n">
        <v>0.325</v>
      </c>
      <c r="F8887" s="0" t="n">
        <v>3133108</v>
      </c>
      <c r="G8887" s="151" t="s">
        <v>111</v>
      </c>
      <c r="H8887" s="151" t="s">
        <v>111</v>
      </c>
      <c r="I8887" s="152" t="s">
        <v>112</v>
      </c>
    </row>
    <row r="8888" customFormat="false" ht="12.75" hidden="false" customHeight="false" outlineLevel="0" collapsed="false">
      <c r="A8888" s="0" t="s">
        <v>49</v>
      </c>
      <c r="B8888" s="0" t="s">
        <v>113</v>
      </c>
      <c r="C8888" s="0" t="s">
        <v>108</v>
      </c>
      <c r="D8888" s="116" t="n">
        <v>46508</v>
      </c>
      <c r="E8888" s="0" t="n">
        <v>0.005</v>
      </c>
      <c r="F8888" s="0" t="n">
        <v>3133109</v>
      </c>
      <c r="G8888" s="151" t="s">
        <v>111</v>
      </c>
      <c r="H8888" s="151" t="s">
        <v>111</v>
      </c>
      <c r="I8888" s="152" t="s">
        <v>112</v>
      </c>
    </row>
    <row r="8889" customFormat="false" ht="12.75" hidden="false" customHeight="false" outlineLevel="0" collapsed="false">
      <c r="A8889" s="0" t="s">
        <v>50</v>
      </c>
      <c r="B8889" s="0" t="s">
        <v>110</v>
      </c>
      <c r="C8889" s="0" t="s">
        <v>108</v>
      </c>
      <c r="D8889" s="116" t="n">
        <v>46508</v>
      </c>
      <c r="E8889" s="0" t="n">
        <v>0.33</v>
      </c>
      <c r="F8889" s="0" t="n">
        <v>3133110</v>
      </c>
      <c r="G8889" s="151" t="s">
        <v>111</v>
      </c>
      <c r="H8889" s="151" t="s">
        <v>111</v>
      </c>
      <c r="I8889" s="152" t="s">
        <v>112</v>
      </c>
    </row>
    <row r="8890" customFormat="false" ht="12.75" hidden="false" customHeight="false" outlineLevel="0" collapsed="false">
      <c r="A8890" s="0" t="s">
        <v>50</v>
      </c>
      <c r="B8890" s="0" t="s">
        <v>113</v>
      </c>
      <c r="C8890" s="0" t="s">
        <v>108</v>
      </c>
      <c r="D8890" s="116" t="n">
        <v>46508</v>
      </c>
      <c r="E8890" s="0" t="n">
        <v>-0.065</v>
      </c>
      <c r="F8890" s="0" t="n">
        <v>3133111</v>
      </c>
      <c r="G8890" s="151" t="s">
        <v>111</v>
      </c>
      <c r="H8890" s="151" t="s">
        <v>111</v>
      </c>
      <c r="I8890" s="152" t="s">
        <v>112</v>
      </c>
    </row>
    <row r="8891" customFormat="false" ht="12.75" hidden="false" customHeight="false" outlineLevel="0" collapsed="false">
      <c r="A8891" s="0" t="s">
        <v>51</v>
      </c>
      <c r="B8891" s="0" t="s">
        <v>110</v>
      </c>
      <c r="C8891" s="0" t="s">
        <v>108</v>
      </c>
      <c r="D8891" s="116" t="n">
        <v>46508</v>
      </c>
      <c r="E8891" s="0" t="n">
        <v>0.33</v>
      </c>
      <c r="F8891" s="0" t="n">
        <v>3133112</v>
      </c>
      <c r="G8891" s="151" t="s">
        <v>111</v>
      </c>
      <c r="H8891" s="151" t="s">
        <v>111</v>
      </c>
      <c r="I8891" s="152" t="s">
        <v>112</v>
      </c>
    </row>
    <row r="8892" customFormat="false" ht="12.75" hidden="false" customHeight="false" outlineLevel="0" collapsed="false">
      <c r="A8892" s="0" t="s">
        <v>51</v>
      </c>
      <c r="B8892" s="0" t="s">
        <v>113</v>
      </c>
      <c r="C8892" s="0" t="s">
        <v>108</v>
      </c>
      <c r="D8892" s="116" t="n">
        <v>46508</v>
      </c>
      <c r="E8892" s="0" t="n">
        <v>0.02</v>
      </c>
      <c r="F8892" s="0" t="n">
        <v>3133113</v>
      </c>
      <c r="G8892" s="151" t="s">
        <v>111</v>
      </c>
      <c r="H8892" s="151" t="s">
        <v>111</v>
      </c>
      <c r="I8892" s="152" t="s">
        <v>112</v>
      </c>
    </row>
    <row r="8893" customFormat="false" ht="12.75" hidden="false" customHeight="false" outlineLevel="0" collapsed="false">
      <c r="A8893" s="0" t="s">
        <v>52</v>
      </c>
      <c r="B8893" s="0" t="s">
        <v>110</v>
      </c>
      <c r="C8893" s="0" t="s">
        <v>108</v>
      </c>
      <c r="D8893" s="116" t="n">
        <v>46508</v>
      </c>
      <c r="E8893" s="0" t="n">
        <v>0.33</v>
      </c>
      <c r="F8893" s="0" t="n">
        <v>3133114</v>
      </c>
      <c r="G8893" s="151" t="s">
        <v>111</v>
      </c>
      <c r="H8893" s="151" t="s">
        <v>111</v>
      </c>
      <c r="I8893" s="152" t="s">
        <v>112</v>
      </c>
    </row>
    <row r="8894" customFormat="false" ht="12.75" hidden="false" customHeight="false" outlineLevel="0" collapsed="false">
      <c r="A8894" s="0" t="s">
        <v>52</v>
      </c>
      <c r="B8894" s="0" t="s">
        <v>113</v>
      </c>
      <c r="C8894" s="0" t="s">
        <v>108</v>
      </c>
      <c r="D8894" s="116" t="n">
        <v>46508</v>
      </c>
      <c r="E8894" s="0" t="n">
        <v>-0.035</v>
      </c>
      <c r="F8894" s="0" t="n">
        <v>3133115</v>
      </c>
      <c r="G8894" s="151" t="s">
        <v>111</v>
      </c>
      <c r="H8894" s="151" t="s">
        <v>111</v>
      </c>
      <c r="I8894" s="152" t="s">
        <v>112</v>
      </c>
    </row>
    <row r="8895" customFormat="false" ht="12.75" hidden="false" customHeight="false" outlineLevel="0" collapsed="false">
      <c r="A8895" s="0" t="s">
        <v>17</v>
      </c>
      <c r="B8895" s="0" t="s">
        <v>110</v>
      </c>
      <c r="C8895" s="0" t="s">
        <v>108</v>
      </c>
      <c r="D8895" s="116" t="n">
        <v>46508</v>
      </c>
      <c r="E8895" s="0" t="n">
        <v>0</v>
      </c>
      <c r="F8895" s="0" t="n">
        <v>3133116</v>
      </c>
      <c r="G8895" s="151" t="s">
        <v>111</v>
      </c>
      <c r="H8895" s="151" t="s">
        <v>111</v>
      </c>
      <c r="I8895" s="152" t="s">
        <v>112</v>
      </c>
    </row>
    <row r="8896" customFormat="false" ht="12.75" hidden="false" customHeight="false" outlineLevel="0" collapsed="false">
      <c r="A8896" s="0" t="s">
        <v>17</v>
      </c>
      <c r="B8896" s="0" t="s">
        <v>113</v>
      </c>
      <c r="C8896" s="0" t="s">
        <v>108</v>
      </c>
      <c r="D8896" s="116" t="n">
        <v>46508</v>
      </c>
      <c r="E8896" s="0" t="n">
        <v>0</v>
      </c>
      <c r="F8896" s="0" t="n">
        <v>3133117</v>
      </c>
      <c r="G8896" s="151" t="s">
        <v>111</v>
      </c>
      <c r="H8896" s="151" t="s">
        <v>111</v>
      </c>
      <c r="I8896" s="152" t="s">
        <v>112</v>
      </c>
    </row>
    <row r="8897" customFormat="false" ht="12.75" hidden="false" customHeight="false" outlineLevel="0" collapsed="false">
      <c r="A8897" s="0" t="s">
        <v>18</v>
      </c>
      <c r="B8897" s="0" t="s">
        <v>110</v>
      </c>
      <c r="C8897" s="0" t="s">
        <v>108</v>
      </c>
      <c r="D8897" s="116" t="n">
        <v>46508</v>
      </c>
      <c r="E8897" s="0" t="n">
        <v>0</v>
      </c>
      <c r="F8897" s="0" t="n">
        <v>3133118</v>
      </c>
      <c r="G8897" s="151" t="s">
        <v>111</v>
      </c>
      <c r="H8897" s="151" t="s">
        <v>111</v>
      </c>
      <c r="I8897" s="152" t="s">
        <v>112</v>
      </c>
    </row>
    <row r="8898" customFormat="false" ht="12.75" hidden="false" customHeight="false" outlineLevel="0" collapsed="false">
      <c r="A8898" s="0" t="s">
        <v>18</v>
      </c>
      <c r="B8898" s="0" t="s">
        <v>113</v>
      </c>
      <c r="C8898" s="0" t="s">
        <v>108</v>
      </c>
      <c r="D8898" s="116" t="n">
        <v>46508</v>
      </c>
      <c r="E8898" s="0" t="n">
        <v>0</v>
      </c>
      <c r="F8898" s="0" t="n">
        <v>3133119</v>
      </c>
      <c r="G8898" s="151" t="s">
        <v>111</v>
      </c>
      <c r="H8898" s="151" t="s">
        <v>111</v>
      </c>
      <c r="I8898" s="152" t="s">
        <v>112</v>
      </c>
    </row>
    <row r="8899" customFormat="false" ht="12.75" hidden="false" customHeight="false" outlineLevel="0" collapsed="false">
      <c r="A8899" s="0" t="s">
        <v>19</v>
      </c>
      <c r="B8899" s="0" t="s">
        <v>110</v>
      </c>
      <c r="C8899" s="0" t="s">
        <v>108</v>
      </c>
      <c r="D8899" s="116" t="n">
        <v>46508</v>
      </c>
      <c r="E8899" s="0" t="n">
        <v>0</v>
      </c>
      <c r="F8899" s="0" t="n">
        <v>3133120</v>
      </c>
      <c r="G8899" s="151" t="s">
        <v>111</v>
      </c>
      <c r="H8899" s="151" t="s">
        <v>111</v>
      </c>
      <c r="I8899" s="152" t="s">
        <v>112</v>
      </c>
    </row>
    <row r="8900" customFormat="false" ht="12.75" hidden="false" customHeight="false" outlineLevel="0" collapsed="false">
      <c r="A8900" s="0" t="s">
        <v>19</v>
      </c>
      <c r="B8900" s="0" t="s">
        <v>113</v>
      </c>
      <c r="C8900" s="0" t="s">
        <v>108</v>
      </c>
      <c r="D8900" s="116" t="n">
        <v>46508</v>
      </c>
      <c r="E8900" s="0" t="n">
        <v>0</v>
      </c>
      <c r="F8900" s="0" t="n">
        <v>3133121</v>
      </c>
      <c r="G8900" s="151" t="s">
        <v>111</v>
      </c>
      <c r="H8900" s="151" t="s">
        <v>111</v>
      </c>
      <c r="I8900" s="152" t="s">
        <v>112</v>
      </c>
    </row>
    <row r="8901" customFormat="false" ht="12.75" hidden="false" customHeight="false" outlineLevel="0" collapsed="false">
      <c r="A8901" s="0" t="s">
        <v>21</v>
      </c>
      <c r="B8901" s="0" t="s">
        <v>110</v>
      </c>
      <c r="C8901" s="0" t="s">
        <v>108</v>
      </c>
      <c r="D8901" s="116" t="n">
        <v>46508</v>
      </c>
      <c r="E8901" s="0" t="n">
        <v>0</v>
      </c>
      <c r="F8901" s="0" t="n">
        <v>3133122</v>
      </c>
      <c r="G8901" s="151" t="s">
        <v>111</v>
      </c>
      <c r="H8901" s="151" t="s">
        <v>111</v>
      </c>
      <c r="I8901" s="152" t="s">
        <v>112</v>
      </c>
    </row>
    <row r="8902" customFormat="false" ht="12.75" hidden="false" customHeight="false" outlineLevel="0" collapsed="false">
      <c r="A8902" s="0" t="s">
        <v>21</v>
      </c>
      <c r="B8902" s="0" t="s">
        <v>113</v>
      </c>
      <c r="C8902" s="0" t="s">
        <v>108</v>
      </c>
      <c r="D8902" s="116" t="n">
        <v>46508</v>
      </c>
      <c r="E8902" s="0" t="n">
        <v>0</v>
      </c>
      <c r="F8902" s="0" t="n">
        <v>3133123</v>
      </c>
      <c r="G8902" s="151" t="s">
        <v>111</v>
      </c>
      <c r="H8902" s="151" t="s">
        <v>111</v>
      </c>
      <c r="I8902" s="152" t="s">
        <v>112</v>
      </c>
    </row>
    <row r="8903" customFormat="false" ht="12.75" hidden="false" customHeight="false" outlineLevel="0" collapsed="false">
      <c r="A8903" s="0" t="s">
        <v>73</v>
      </c>
      <c r="B8903" s="0" t="s">
        <v>80</v>
      </c>
      <c r="C8903" s="0" t="s">
        <v>108</v>
      </c>
      <c r="D8903" s="116" t="n">
        <v>46508</v>
      </c>
      <c r="E8903" s="0" t="n">
        <v>0.005</v>
      </c>
      <c r="F8903" s="0" t="n">
        <v>3133124</v>
      </c>
      <c r="G8903" s="151" t="s">
        <v>111</v>
      </c>
      <c r="H8903" s="151" t="s">
        <v>111</v>
      </c>
      <c r="I8903" s="152" t="s">
        <v>112</v>
      </c>
    </row>
    <row r="8904" customFormat="false" ht="12.75" hidden="false" customHeight="false" outlineLevel="0" collapsed="false">
      <c r="A8904" s="0" t="s">
        <v>74</v>
      </c>
      <c r="B8904" s="0" t="s">
        <v>80</v>
      </c>
      <c r="C8904" s="0" t="s">
        <v>108</v>
      </c>
      <c r="D8904" s="116" t="n">
        <v>46508</v>
      </c>
      <c r="E8904" s="0" t="n">
        <v>0.02</v>
      </c>
      <c r="F8904" s="0" t="n">
        <v>3133125</v>
      </c>
      <c r="G8904" s="151" t="s">
        <v>111</v>
      </c>
      <c r="H8904" s="151" t="s">
        <v>111</v>
      </c>
      <c r="I8904" s="152" t="s">
        <v>112</v>
      </c>
    </row>
    <row r="8905" customFormat="false" ht="12.75" hidden="false" customHeight="false" outlineLevel="0" collapsed="false">
      <c r="A8905" s="0" t="s">
        <v>75</v>
      </c>
      <c r="B8905" s="0" t="s">
        <v>80</v>
      </c>
      <c r="C8905" s="0" t="s">
        <v>108</v>
      </c>
      <c r="D8905" s="116" t="n">
        <v>46508</v>
      </c>
      <c r="E8905" s="0" t="n">
        <v>-0.035</v>
      </c>
      <c r="F8905" s="0" t="n">
        <v>3133126</v>
      </c>
      <c r="G8905" s="151" t="s">
        <v>111</v>
      </c>
      <c r="H8905" s="151" t="s">
        <v>111</v>
      </c>
      <c r="I8905" s="152" t="s">
        <v>112</v>
      </c>
    </row>
    <row r="8906" customFormat="false" ht="12.75" hidden="false" customHeight="false" outlineLevel="0" collapsed="false">
      <c r="A8906" s="0" t="s">
        <v>76</v>
      </c>
      <c r="B8906" s="0" t="s">
        <v>80</v>
      </c>
      <c r="C8906" s="0" t="s">
        <v>108</v>
      </c>
      <c r="D8906" s="116" t="n">
        <v>46508</v>
      </c>
      <c r="E8906" s="0" t="n">
        <v>0.02</v>
      </c>
      <c r="F8906" s="0" t="n">
        <v>3133127</v>
      </c>
      <c r="G8906" s="151" t="s">
        <v>111</v>
      </c>
      <c r="H8906" s="151" t="s">
        <v>111</v>
      </c>
      <c r="I8906" s="152" t="s">
        <v>112</v>
      </c>
    </row>
    <row r="8907" customFormat="false" ht="12.75" hidden="false" customHeight="false" outlineLevel="0" collapsed="false">
      <c r="A8907" s="0" t="s">
        <v>72</v>
      </c>
      <c r="B8907" s="0" t="s">
        <v>80</v>
      </c>
      <c r="C8907" s="0" t="s">
        <v>108</v>
      </c>
      <c r="D8907" s="116" t="n">
        <v>46508</v>
      </c>
      <c r="E8907" s="158" t="n">
        <v>46539</v>
      </c>
      <c r="F8907" s="0" t="n">
        <v>2756527</v>
      </c>
      <c r="G8907" s="151" t="s">
        <v>111</v>
      </c>
      <c r="H8907" s="151" t="s">
        <v>111</v>
      </c>
      <c r="I8907" s="152" t="s">
        <v>109</v>
      </c>
    </row>
    <row r="8908" customFormat="false" ht="12.75" hidden="false" customHeight="false" outlineLevel="0" collapsed="false">
      <c r="A8908" s="0" t="s">
        <v>59</v>
      </c>
      <c r="B8908" s="0" t="s">
        <v>110</v>
      </c>
      <c r="C8908" s="0" t="s">
        <v>108</v>
      </c>
      <c r="D8908" s="116" t="n">
        <v>46539</v>
      </c>
      <c r="E8908" s="0" t="n">
        <v>0.385</v>
      </c>
      <c r="F8908" s="0" t="n">
        <v>3133100</v>
      </c>
      <c r="G8908" s="151" t="s">
        <v>111</v>
      </c>
      <c r="H8908" s="151" t="s">
        <v>111</v>
      </c>
      <c r="I8908" s="152" t="s">
        <v>112</v>
      </c>
    </row>
    <row r="8909" customFormat="false" ht="12.75" hidden="false" customHeight="false" outlineLevel="0" collapsed="false">
      <c r="A8909" s="0" t="s">
        <v>59</v>
      </c>
      <c r="B8909" s="0" t="s">
        <v>113</v>
      </c>
      <c r="C8909" s="0" t="s">
        <v>108</v>
      </c>
      <c r="D8909" s="116" t="n">
        <v>46539</v>
      </c>
      <c r="E8909" s="0" t="n">
        <v>0.02</v>
      </c>
      <c r="F8909" s="0" t="n">
        <v>3133101</v>
      </c>
      <c r="G8909" s="151" t="s">
        <v>111</v>
      </c>
      <c r="H8909" s="151" t="s">
        <v>111</v>
      </c>
      <c r="I8909" s="152" t="s">
        <v>112</v>
      </c>
    </row>
    <row r="8910" customFormat="false" ht="12.75" hidden="false" customHeight="false" outlineLevel="0" collapsed="false">
      <c r="A8910" s="0" t="s">
        <v>60</v>
      </c>
      <c r="B8910" s="0" t="s">
        <v>110</v>
      </c>
      <c r="C8910" s="0" t="s">
        <v>108</v>
      </c>
      <c r="D8910" s="116" t="n">
        <v>46539</v>
      </c>
      <c r="E8910" s="0" t="n">
        <v>0.385</v>
      </c>
      <c r="F8910" s="0" t="n">
        <v>3133102</v>
      </c>
      <c r="G8910" s="151" t="s">
        <v>111</v>
      </c>
      <c r="H8910" s="151" t="s">
        <v>111</v>
      </c>
      <c r="I8910" s="152" t="s">
        <v>112</v>
      </c>
    </row>
    <row r="8911" customFormat="false" ht="12.75" hidden="false" customHeight="false" outlineLevel="0" collapsed="false">
      <c r="A8911" s="0" t="s">
        <v>60</v>
      </c>
      <c r="B8911" s="0" t="s">
        <v>113</v>
      </c>
      <c r="C8911" s="0" t="s">
        <v>108</v>
      </c>
      <c r="D8911" s="116" t="n">
        <v>46539</v>
      </c>
      <c r="E8911" s="0" t="n">
        <v>0.06</v>
      </c>
      <c r="F8911" s="0" t="n">
        <v>3133103</v>
      </c>
      <c r="G8911" s="151" t="s">
        <v>111</v>
      </c>
      <c r="H8911" s="151" t="s">
        <v>111</v>
      </c>
      <c r="I8911" s="152" t="s">
        <v>112</v>
      </c>
    </row>
    <row r="8912" customFormat="false" ht="12.75" hidden="false" customHeight="false" outlineLevel="0" collapsed="false">
      <c r="A8912" s="0" t="s">
        <v>61</v>
      </c>
      <c r="B8912" s="0" t="s">
        <v>110</v>
      </c>
      <c r="C8912" s="0" t="s">
        <v>108</v>
      </c>
      <c r="D8912" s="116" t="n">
        <v>46539</v>
      </c>
      <c r="E8912" s="0" t="n">
        <v>0.385</v>
      </c>
      <c r="F8912" s="0" t="n">
        <v>3133104</v>
      </c>
      <c r="G8912" s="151" t="s">
        <v>111</v>
      </c>
      <c r="H8912" s="151" t="s">
        <v>111</v>
      </c>
      <c r="I8912" s="152" t="s">
        <v>112</v>
      </c>
    </row>
    <row r="8913" customFormat="false" ht="12.75" hidden="false" customHeight="false" outlineLevel="0" collapsed="false">
      <c r="A8913" s="0" t="s">
        <v>61</v>
      </c>
      <c r="B8913" s="0" t="s">
        <v>113</v>
      </c>
      <c r="C8913" s="0" t="s">
        <v>108</v>
      </c>
      <c r="D8913" s="116" t="n">
        <v>46539</v>
      </c>
      <c r="E8913" s="0" t="n">
        <v>0.02</v>
      </c>
      <c r="F8913" s="0" t="n">
        <v>3133105</v>
      </c>
      <c r="G8913" s="151" t="s">
        <v>111</v>
      </c>
      <c r="H8913" s="151" t="s">
        <v>111</v>
      </c>
      <c r="I8913" s="152" t="s">
        <v>112</v>
      </c>
    </row>
    <row r="8914" customFormat="false" ht="12.75" hidden="false" customHeight="false" outlineLevel="0" collapsed="false">
      <c r="A8914" s="0" t="s">
        <v>62</v>
      </c>
      <c r="B8914" s="0" t="s">
        <v>110</v>
      </c>
      <c r="C8914" s="0" t="s">
        <v>108</v>
      </c>
      <c r="D8914" s="116" t="n">
        <v>46539</v>
      </c>
      <c r="E8914" s="0" t="n">
        <v>0.385</v>
      </c>
      <c r="F8914" s="0" t="n">
        <v>3133106</v>
      </c>
      <c r="G8914" s="151" t="s">
        <v>111</v>
      </c>
      <c r="H8914" s="151" t="s">
        <v>111</v>
      </c>
      <c r="I8914" s="152" t="s">
        <v>112</v>
      </c>
    </row>
    <row r="8915" customFormat="false" ht="12.75" hidden="false" customHeight="false" outlineLevel="0" collapsed="false">
      <c r="A8915" s="0" t="s">
        <v>62</v>
      </c>
      <c r="B8915" s="0" t="s">
        <v>113</v>
      </c>
      <c r="C8915" s="0" t="s">
        <v>108</v>
      </c>
      <c r="D8915" s="116" t="n">
        <v>46539</v>
      </c>
      <c r="E8915" s="0" t="n">
        <v>0.06</v>
      </c>
      <c r="F8915" s="0" t="n">
        <v>3133107</v>
      </c>
      <c r="G8915" s="151" t="s">
        <v>111</v>
      </c>
      <c r="H8915" s="151" t="s">
        <v>111</v>
      </c>
      <c r="I8915" s="152" t="s">
        <v>112</v>
      </c>
    </row>
    <row r="8916" customFormat="false" ht="12.75" hidden="false" customHeight="false" outlineLevel="0" collapsed="false">
      <c r="A8916" s="0" t="s">
        <v>49</v>
      </c>
      <c r="B8916" s="0" t="s">
        <v>110</v>
      </c>
      <c r="C8916" s="0" t="s">
        <v>108</v>
      </c>
      <c r="D8916" s="116" t="n">
        <v>46539</v>
      </c>
      <c r="E8916" s="0" t="n">
        <v>0.335</v>
      </c>
      <c r="F8916" s="0" t="n">
        <v>3133108</v>
      </c>
      <c r="G8916" s="151" t="s">
        <v>111</v>
      </c>
      <c r="H8916" s="151" t="s">
        <v>111</v>
      </c>
      <c r="I8916" s="152" t="s">
        <v>112</v>
      </c>
    </row>
    <row r="8917" customFormat="false" ht="12.75" hidden="false" customHeight="false" outlineLevel="0" collapsed="false">
      <c r="A8917" s="0" t="s">
        <v>49</v>
      </c>
      <c r="B8917" s="0" t="s">
        <v>113</v>
      </c>
      <c r="C8917" s="0" t="s">
        <v>108</v>
      </c>
      <c r="D8917" s="116" t="n">
        <v>46539</v>
      </c>
      <c r="E8917" s="0" t="n">
        <v>0.005</v>
      </c>
      <c r="F8917" s="0" t="n">
        <v>3133109</v>
      </c>
      <c r="G8917" s="151" t="s">
        <v>111</v>
      </c>
      <c r="H8917" s="151" t="s">
        <v>111</v>
      </c>
      <c r="I8917" s="152" t="s">
        <v>112</v>
      </c>
    </row>
    <row r="8918" customFormat="false" ht="12.75" hidden="false" customHeight="false" outlineLevel="0" collapsed="false">
      <c r="A8918" s="0" t="s">
        <v>50</v>
      </c>
      <c r="B8918" s="0" t="s">
        <v>110</v>
      </c>
      <c r="C8918" s="0" t="s">
        <v>108</v>
      </c>
      <c r="D8918" s="116" t="n">
        <v>46539</v>
      </c>
      <c r="E8918" s="0" t="n">
        <v>0.37</v>
      </c>
      <c r="F8918" s="0" t="n">
        <v>3133110</v>
      </c>
      <c r="G8918" s="151" t="s">
        <v>111</v>
      </c>
      <c r="H8918" s="151" t="s">
        <v>111</v>
      </c>
      <c r="I8918" s="152" t="s">
        <v>112</v>
      </c>
    </row>
    <row r="8919" customFormat="false" ht="12.75" hidden="false" customHeight="false" outlineLevel="0" collapsed="false">
      <c r="A8919" s="0" t="s">
        <v>50</v>
      </c>
      <c r="B8919" s="0" t="s">
        <v>113</v>
      </c>
      <c r="C8919" s="0" t="s">
        <v>108</v>
      </c>
      <c r="D8919" s="116" t="n">
        <v>46539</v>
      </c>
      <c r="E8919" s="0" t="n">
        <v>-0.055</v>
      </c>
      <c r="F8919" s="0" t="n">
        <v>3133111</v>
      </c>
      <c r="G8919" s="151" t="s">
        <v>111</v>
      </c>
      <c r="H8919" s="151" t="s">
        <v>111</v>
      </c>
      <c r="I8919" s="152" t="s">
        <v>112</v>
      </c>
    </row>
    <row r="8920" customFormat="false" ht="12.75" hidden="false" customHeight="false" outlineLevel="0" collapsed="false">
      <c r="A8920" s="0" t="s">
        <v>51</v>
      </c>
      <c r="B8920" s="0" t="s">
        <v>110</v>
      </c>
      <c r="C8920" s="0" t="s">
        <v>108</v>
      </c>
      <c r="D8920" s="116" t="n">
        <v>46539</v>
      </c>
      <c r="E8920" s="0" t="n">
        <v>0.37</v>
      </c>
      <c r="F8920" s="0" t="n">
        <v>3133112</v>
      </c>
      <c r="G8920" s="151" t="s">
        <v>111</v>
      </c>
      <c r="H8920" s="151" t="s">
        <v>111</v>
      </c>
      <c r="I8920" s="152" t="s">
        <v>112</v>
      </c>
    </row>
    <row r="8921" customFormat="false" ht="12.75" hidden="false" customHeight="false" outlineLevel="0" collapsed="false">
      <c r="A8921" s="0" t="s">
        <v>51</v>
      </c>
      <c r="B8921" s="0" t="s">
        <v>113</v>
      </c>
      <c r="C8921" s="0" t="s">
        <v>108</v>
      </c>
      <c r="D8921" s="116" t="n">
        <v>46539</v>
      </c>
      <c r="E8921" s="0" t="n">
        <v>0.035</v>
      </c>
      <c r="F8921" s="0" t="n">
        <v>3133113</v>
      </c>
      <c r="G8921" s="151" t="s">
        <v>111</v>
      </c>
      <c r="H8921" s="151" t="s">
        <v>111</v>
      </c>
      <c r="I8921" s="152" t="s">
        <v>112</v>
      </c>
    </row>
    <row r="8922" customFormat="false" ht="12.75" hidden="false" customHeight="false" outlineLevel="0" collapsed="false">
      <c r="A8922" s="0" t="s">
        <v>52</v>
      </c>
      <c r="B8922" s="0" t="s">
        <v>110</v>
      </c>
      <c r="C8922" s="0" t="s">
        <v>108</v>
      </c>
      <c r="D8922" s="116" t="n">
        <v>46539</v>
      </c>
      <c r="E8922" s="0" t="n">
        <v>0.37</v>
      </c>
      <c r="F8922" s="0" t="n">
        <v>3133114</v>
      </c>
      <c r="G8922" s="151" t="s">
        <v>111</v>
      </c>
      <c r="H8922" s="151" t="s">
        <v>111</v>
      </c>
      <c r="I8922" s="152" t="s">
        <v>112</v>
      </c>
    </row>
    <row r="8923" customFormat="false" ht="12.75" hidden="false" customHeight="false" outlineLevel="0" collapsed="false">
      <c r="A8923" s="0" t="s">
        <v>52</v>
      </c>
      <c r="B8923" s="0" t="s">
        <v>113</v>
      </c>
      <c r="C8923" s="0" t="s">
        <v>108</v>
      </c>
      <c r="D8923" s="116" t="n">
        <v>46539</v>
      </c>
      <c r="E8923" s="0" t="n">
        <v>-0.035</v>
      </c>
      <c r="F8923" s="0" t="n">
        <v>3133115</v>
      </c>
      <c r="G8923" s="151" t="s">
        <v>111</v>
      </c>
      <c r="H8923" s="151" t="s">
        <v>111</v>
      </c>
      <c r="I8923" s="152" t="s">
        <v>112</v>
      </c>
    </row>
    <row r="8924" customFormat="false" ht="12.75" hidden="false" customHeight="false" outlineLevel="0" collapsed="false">
      <c r="A8924" s="0" t="s">
        <v>17</v>
      </c>
      <c r="B8924" s="0" t="s">
        <v>110</v>
      </c>
      <c r="C8924" s="0" t="s">
        <v>108</v>
      </c>
      <c r="D8924" s="116" t="n">
        <v>46539</v>
      </c>
      <c r="E8924" s="0" t="n">
        <v>0</v>
      </c>
      <c r="F8924" s="0" t="n">
        <v>3133116</v>
      </c>
      <c r="G8924" s="151" t="s">
        <v>111</v>
      </c>
      <c r="H8924" s="151" t="s">
        <v>111</v>
      </c>
      <c r="I8924" s="152" t="s">
        <v>112</v>
      </c>
    </row>
    <row r="8925" customFormat="false" ht="12.75" hidden="false" customHeight="false" outlineLevel="0" collapsed="false">
      <c r="A8925" s="0" t="s">
        <v>17</v>
      </c>
      <c r="B8925" s="0" t="s">
        <v>113</v>
      </c>
      <c r="C8925" s="0" t="s">
        <v>108</v>
      </c>
      <c r="D8925" s="116" t="n">
        <v>46539</v>
      </c>
      <c r="E8925" s="0" t="n">
        <v>0</v>
      </c>
      <c r="F8925" s="0" t="n">
        <v>3133117</v>
      </c>
      <c r="G8925" s="151" t="s">
        <v>111</v>
      </c>
      <c r="H8925" s="151" t="s">
        <v>111</v>
      </c>
      <c r="I8925" s="152" t="s">
        <v>112</v>
      </c>
    </row>
    <row r="8926" customFormat="false" ht="12.75" hidden="false" customHeight="false" outlineLevel="0" collapsed="false">
      <c r="A8926" s="0" t="s">
        <v>18</v>
      </c>
      <c r="B8926" s="0" t="s">
        <v>110</v>
      </c>
      <c r="C8926" s="0" t="s">
        <v>108</v>
      </c>
      <c r="D8926" s="116" t="n">
        <v>46539</v>
      </c>
      <c r="E8926" s="0" t="n">
        <v>0</v>
      </c>
      <c r="F8926" s="0" t="n">
        <v>3133118</v>
      </c>
      <c r="G8926" s="151" t="s">
        <v>111</v>
      </c>
      <c r="H8926" s="151" t="s">
        <v>111</v>
      </c>
      <c r="I8926" s="152" t="s">
        <v>112</v>
      </c>
    </row>
    <row r="8927" customFormat="false" ht="12.75" hidden="false" customHeight="false" outlineLevel="0" collapsed="false">
      <c r="A8927" s="0" t="s">
        <v>18</v>
      </c>
      <c r="B8927" s="0" t="s">
        <v>113</v>
      </c>
      <c r="C8927" s="0" t="s">
        <v>108</v>
      </c>
      <c r="D8927" s="116" t="n">
        <v>46539</v>
      </c>
      <c r="E8927" s="0" t="n">
        <v>0</v>
      </c>
      <c r="F8927" s="0" t="n">
        <v>3133119</v>
      </c>
      <c r="G8927" s="151" t="s">
        <v>111</v>
      </c>
      <c r="H8927" s="151" t="s">
        <v>111</v>
      </c>
      <c r="I8927" s="152" t="s">
        <v>112</v>
      </c>
    </row>
    <row r="8928" customFormat="false" ht="12.75" hidden="false" customHeight="false" outlineLevel="0" collapsed="false">
      <c r="A8928" s="0" t="s">
        <v>19</v>
      </c>
      <c r="B8928" s="0" t="s">
        <v>110</v>
      </c>
      <c r="C8928" s="0" t="s">
        <v>108</v>
      </c>
      <c r="D8928" s="116" t="n">
        <v>46539</v>
      </c>
      <c r="E8928" s="0" t="n">
        <v>0</v>
      </c>
      <c r="F8928" s="0" t="n">
        <v>3133120</v>
      </c>
      <c r="G8928" s="151" t="s">
        <v>111</v>
      </c>
      <c r="H8928" s="151" t="s">
        <v>111</v>
      </c>
      <c r="I8928" s="152" t="s">
        <v>112</v>
      </c>
    </row>
    <row r="8929" customFormat="false" ht="12.75" hidden="false" customHeight="false" outlineLevel="0" collapsed="false">
      <c r="A8929" s="0" t="s">
        <v>19</v>
      </c>
      <c r="B8929" s="0" t="s">
        <v>113</v>
      </c>
      <c r="C8929" s="0" t="s">
        <v>108</v>
      </c>
      <c r="D8929" s="116" t="n">
        <v>46539</v>
      </c>
      <c r="E8929" s="0" t="n">
        <v>0</v>
      </c>
      <c r="F8929" s="0" t="n">
        <v>3133121</v>
      </c>
      <c r="G8929" s="151" t="s">
        <v>111</v>
      </c>
      <c r="H8929" s="151" t="s">
        <v>111</v>
      </c>
      <c r="I8929" s="152" t="s">
        <v>112</v>
      </c>
    </row>
    <row r="8930" customFormat="false" ht="12.75" hidden="false" customHeight="false" outlineLevel="0" collapsed="false">
      <c r="A8930" s="0" t="s">
        <v>21</v>
      </c>
      <c r="B8930" s="0" t="s">
        <v>110</v>
      </c>
      <c r="C8930" s="0" t="s">
        <v>108</v>
      </c>
      <c r="D8930" s="116" t="n">
        <v>46539</v>
      </c>
      <c r="E8930" s="0" t="n">
        <v>0</v>
      </c>
      <c r="F8930" s="0" t="n">
        <v>3133122</v>
      </c>
      <c r="G8930" s="151" t="s">
        <v>111</v>
      </c>
      <c r="H8930" s="151" t="s">
        <v>111</v>
      </c>
      <c r="I8930" s="152" t="s">
        <v>112</v>
      </c>
    </row>
    <row r="8931" customFormat="false" ht="12.75" hidden="false" customHeight="false" outlineLevel="0" collapsed="false">
      <c r="A8931" s="0" t="s">
        <v>21</v>
      </c>
      <c r="B8931" s="0" t="s">
        <v>113</v>
      </c>
      <c r="C8931" s="0" t="s">
        <v>108</v>
      </c>
      <c r="D8931" s="116" t="n">
        <v>46539</v>
      </c>
      <c r="E8931" s="0" t="n">
        <v>0</v>
      </c>
      <c r="F8931" s="0" t="n">
        <v>3133123</v>
      </c>
      <c r="G8931" s="151" t="s">
        <v>111</v>
      </c>
      <c r="H8931" s="151" t="s">
        <v>111</v>
      </c>
      <c r="I8931" s="152" t="s">
        <v>112</v>
      </c>
    </row>
    <row r="8932" customFormat="false" ht="12.75" hidden="false" customHeight="false" outlineLevel="0" collapsed="false">
      <c r="A8932" s="0" t="s">
        <v>73</v>
      </c>
      <c r="B8932" s="0" t="s">
        <v>80</v>
      </c>
      <c r="C8932" s="0" t="s">
        <v>108</v>
      </c>
      <c r="D8932" s="116" t="n">
        <v>46539</v>
      </c>
      <c r="E8932" s="0" t="n">
        <v>0.005</v>
      </c>
      <c r="F8932" s="0" t="n">
        <v>3133124</v>
      </c>
      <c r="G8932" s="151" t="s">
        <v>111</v>
      </c>
      <c r="H8932" s="151" t="s">
        <v>111</v>
      </c>
      <c r="I8932" s="152" t="s">
        <v>112</v>
      </c>
    </row>
    <row r="8933" customFormat="false" ht="12.75" hidden="false" customHeight="false" outlineLevel="0" collapsed="false">
      <c r="A8933" s="0" t="s">
        <v>74</v>
      </c>
      <c r="B8933" s="0" t="s">
        <v>80</v>
      </c>
      <c r="C8933" s="0" t="s">
        <v>108</v>
      </c>
      <c r="D8933" s="116" t="n">
        <v>46539</v>
      </c>
      <c r="E8933" s="0" t="n">
        <v>0.035</v>
      </c>
      <c r="F8933" s="0" t="n">
        <v>3133125</v>
      </c>
      <c r="G8933" s="151" t="s">
        <v>111</v>
      </c>
      <c r="H8933" s="151" t="s">
        <v>111</v>
      </c>
      <c r="I8933" s="152" t="s">
        <v>112</v>
      </c>
    </row>
    <row r="8934" customFormat="false" ht="12.75" hidden="false" customHeight="false" outlineLevel="0" collapsed="false">
      <c r="A8934" s="0" t="s">
        <v>75</v>
      </c>
      <c r="B8934" s="0" t="s">
        <v>80</v>
      </c>
      <c r="C8934" s="0" t="s">
        <v>108</v>
      </c>
      <c r="D8934" s="116" t="n">
        <v>46539</v>
      </c>
      <c r="E8934" s="0" t="n">
        <v>-0.035</v>
      </c>
      <c r="F8934" s="0" t="n">
        <v>3133126</v>
      </c>
      <c r="G8934" s="151" t="s">
        <v>111</v>
      </c>
      <c r="H8934" s="151" t="s">
        <v>111</v>
      </c>
      <c r="I8934" s="152" t="s">
        <v>112</v>
      </c>
    </row>
    <row r="8935" customFormat="false" ht="12.75" hidden="false" customHeight="false" outlineLevel="0" collapsed="false">
      <c r="A8935" s="0" t="s">
        <v>76</v>
      </c>
      <c r="B8935" s="0" t="s">
        <v>80</v>
      </c>
      <c r="C8935" s="0" t="s">
        <v>108</v>
      </c>
      <c r="D8935" s="116" t="n">
        <v>46539</v>
      </c>
      <c r="E8935" s="0" t="n">
        <v>0.035</v>
      </c>
      <c r="F8935" s="0" t="n">
        <v>3133127</v>
      </c>
      <c r="G8935" s="151" t="s">
        <v>111</v>
      </c>
      <c r="H8935" s="151" t="s">
        <v>111</v>
      </c>
      <c r="I8935" s="152" t="s">
        <v>112</v>
      </c>
    </row>
    <row r="8936" customFormat="false" ht="12.75" hidden="false" customHeight="false" outlineLevel="0" collapsed="false">
      <c r="A8936" s="0" t="s">
        <v>72</v>
      </c>
      <c r="B8936" s="0" t="s">
        <v>80</v>
      </c>
      <c r="C8936" s="0" t="s">
        <v>108</v>
      </c>
      <c r="D8936" s="116" t="n">
        <v>46539</v>
      </c>
      <c r="E8936" s="158" t="n">
        <v>46569</v>
      </c>
      <c r="F8936" s="0" t="n">
        <v>2756505</v>
      </c>
      <c r="G8936" s="151" t="s">
        <v>111</v>
      </c>
      <c r="H8936" s="151" t="s">
        <v>111</v>
      </c>
      <c r="I8936" s="152" t="s">
        <v>109</v>
      </c>
    </row>
    <row r="8937" customFormat="false" ht="12.75" hidden="false" customHeight="false" outlineLevel="0" collapsed="false">
      <c r="A8937" s="0" t="s">
        <v>59</v>
      </c>
      <c r="B8937" s="0" t="s">
        <v>110</v>
      </c>
      <c r="C8937" s="0" t="s">
        <v>108</v>
      </c>
      <c r="D8937" s="116" t="n">
        <v>46569</v>
      </c>
      <c r="E8937" s="0" t="n">
        <v>0.3975</v>
      </c>
      <c r="F8937" s="0" t="n">
        <v>3133100</v>
      </c>
      <c r="G8937" s="151" t="s">
        <v>111</v>
      </c>
      <c r="H8937" s="151" t="s">
        <v>111</v>
      </c>
      <c r="I8937" s="152" t="s">
        <v>112</v>
      </c>
    </row>
    <row r="8938" customFormat="false" ht="12.75" hidden="false" customHeight="false" outlineLevel="0" collapsed="false">
      <c r="A8938" s="0" t="s">
        <v>59</v>
      </c>
      <c r="B8938" s="0" t="s">
        <v>113</v>
      </c>
      <c r="C8938" s="0" t="s">
        <v>108</v>
      </c>
      <c r="D8938" s="116" t="n">
        <v>46569</v>
      </c>
      <c r="E8938" s="0" t="n">
        <v>0.02</v>
      </c>
      <c r="F8938" s="0" t="n">
        <v>3133101</v>
      </c>
      <c r="G8938" s="151" t="s">
        <v>111</v>
      </c>
      <c r="H8938" s="151" t="s">
        <v>111</v>
      </c>
      <c r="I8938" s="152" t="s">
        <v>112</v>
      </c>
    </row>
    <row r="8939" customFormat="false" ht="12.75" hidden="false" customHeight="false" outlineLevel="0" collapsed="false">
      <c r="A8939" s="0" t="s">
        <v>60</v>
      </c>
      <c r="B8939" s="0" t="s">
        <v>110</v>
      </c>
      <c r="C8939" s="0" t="s">
        <v>108</v>
      </c>
      <c r="D8939" s="116" t="n">
        <v>46569</v>
      </c>
      <c r="E8939" s="0" t="n">
        <v>0.3975</v>
      </c>
      <c r="F8939" s="0" t="n">
        <v>3133102</v>
      </c>
      <c r="G8939" s="151" t="s">
        <v>111</v>
      </c>
      <c r="H8939" s="151" t="s">
        <v>111</v>
      </c>
      <c r="I8939" s="152" t="s">
        <v>112</v>
      </c>
    </row>
    <row r="8940" customFormat="false" ht="12.75" hidden="false" customHeight="false" outlineLevel="0" collapsed="false">
      <c r="A8940" s="0" t="s">
        <v>60</v>
      </c>
      <c r="B8940" s="0" t="s">
        <v>113</v>
      </c>
      <c r="C8940" s="0" t="s">
        <v>108</v>
      </c>
      <c r="D8940" s="116" t="n">
        <v>46569</v>
      </c>
      <c r="E8940" s="0" t="n">
        <v>0.07</v>
      </c>
      <c r="F8940" s="0" t="n">
        <v>3133103</v>
      </c>
      <c r="G8940" s="151" t="s">
        <v>111</v>
      </c>
      <c r="H8940" s="151" t="s">
        <v>111</v>
      </c>
      <c r="I8940" s="152" t="s">
        <v>112</v>
      </c>
    </row>
    <row r="8941" customFormat="false" ht="12.75" hidden="false" customHeight="false" outlineLevel="0" collapsed="false">
      <c r="A8941" s="0" t="s">
        <v>61</v>
      </c>
      <c r="B8941" s="0" t="s">
        <v>110</v>
      </c>
      <c r="C8941" s="0" t="s">
        <v>108</v>
      </c>
      <c r="D8941" s="116" t="n">
        <v>46569</v>
      </c>
      <c r="E8941" s="0" t="n">
        <v>0.3975</v>
      </c>
      <c r="F8941" s="0" t="n">
        <v>3133104</v>
      </c>
      <c r="G8941" s="151" t="s">
        <v>111</v>
      </c>
      <c r="H8941" s="151" t="s">
        <v>111</v>
      </c>
      <c r="I8941" s="152" t="s">
        <v>112</v>
      </c>
    </row>
    <row r="8942" customFormat="false" ht="12.75" hidden="false" customHeight="false" outlineLevel="0" collapsed="false">
      <c r="A8942" s="0" t="s">
        <v>61</v>
      </c>
      <c r="B8942" s="0" t="s">
        <v>113</v>
      </c>
      <c r="C8942" s="0" t="s">
        <v>108</v>
      </c>
      <c r="D8942" s="116" t="n">
        <v>46569</v>
      </c>
      <c r="E8942" s="0" t="n">
        <v>0.02</v>
      </c>
      <c r="F8942" s="0" t="n">
        <v>3133105</v>
      </c>
      <c r="G8942" s="151" t="s">
        <v>111</v>
      </c>
      <c r="H8942" s="151" t="s">
        <v>111</v>
      </c>
      <c r="I8942" s="152" t="s">
        <v>112</v>
      </c>
    </row>
    <row r="8943" customFormat="false" ht="12.75" hidden="false" customHeight="false" outlineLevel="0" collapsed="false">
      <c r="A8943" s="0" t="s">
        <v>62</v>
      </c>
      <c r="B8943" s="0" t="s">
        <v>110</v>
      </c>
      <c r="C8943" s="0" t="s">
        <v>108</v>
      </c>
      <c r="D8943" s="116" t="n">
        <v>46569</v>
      </c>
      <c r="E8943" s="0" t="n">
        <v>0.3975</v>
      </c>
      <c r="F8943" s="0" t="n">
        <v>3133106</v>
      </c>
      <c r="G8943" s="151" t="s">
        <v>111</v>
      </c>
      <c r="H8943" s="151" t="s">
        <v>111</v>
      </c>
      <c r="I8943" s="152" t="s">
        <v>112</v>
      </c>
    </row>
    <row r="8944" customFormat="false" ht="12.75" hidden="false" customHeight="false" outlineLevel="0" collapsed="false">
      <c r="A8944" s="0" t="s">
        <v>62</v>
      </c>
      <c r="B8944" s="0" t="s">
        <v>113</v>
      </c>
      <c r="C8944" s="0" t="s">
        <v>108</v>
      </c>
      <c r="D8944" s="116" t="n">
        <v>46569</v>
      </c>
      <c r="E8944" s="0" t="n">
        <v>0.07</v>
      </c>
      <c r="F8944" s="0" t="n">
        <v>3133107</v>
      </c>
      <c r="G8944" s="151" t="s">
        <v>111</v>
      </c>
      <c r="H8944" s="151" t="s">
        <v>111</v>
      </c>
      <c r="I8944" s="152" t="s">
        <v>112</v>
      </c>
    </row>
    <row r="8945" customFormat="false" ht="12.75" hidden="false" customHeight="false" outlineLevel="0" collapsed="false">
      <c r="A8945" s="0" t="s">
        <v>49</v>
      </c>
      <c r="B8945" s="0" t="s">
        <v>110</v>
      </c>
      <c r="C8945" s="0" t="s">
        <v>108</v>
      </c>
      <c r="D8945" s="116" t="n">
        <v>46569</v>
      </c>
      <c r="E8945" s="0" t="n">
        <v>0.35</v>
      </c>
      <c r="F8945" s="0" t="n">
        <v>3133108</v>
      </c>
      <c r="G8945" s="151" t="s">
        <v>111</v>
      </c>
      <c r="H8945" s="151" t="s">
        <v>111</v>
      </c>
      <c r="I8945" s="152" t="s">
        <v>112</v>
      </c>
    </row>
    <row r="8946" customFormat="false" ht="12.75" hidden="false" customHeight="false" outlineLevel="0" collapsed="false">
      <c r="A8946" s="0" t="s">
        <v>49</v>
      </c>
      <c r="B8946" s="0" t="s">
        <v>113</v>
      </c>
      <c r="C8946" s="0" t="s">
        <v>108</v>
      </c>
      <c r="D8946" s="116" t="n">
        <v>46569</v>
      </c>
      <c r="E8946" s="0" t="n">
        <v>0.005</v>
      </c>
      <c r="F8946" s="0" t="n">
        <v>3133109</v>
      </c>
      <c r="G8946" s="151" t="s">
        <v>111</v>
      </c>
      <c r="H8946" s="151" t="s">
        <v>111</v>
      </c>
      <c r="I8946" s="152" t="s">
        <v>112</v>
      </c>
    </row>
    <row r="8947" customFormat="false" ht="12.75" hidden="false" customHeight="false" outlineLevel="0" collapsed="false">
      <c r="A8947" s="0" t="s">
        <v>50</v>
      </c>
      <c r="B8947" s="0" t="s">
        <v>110</v>
      </c>
      <c r="C8947" s="0" t="s">
        <v>108</v>
      </c>
      <c r="D8947" s="116" t="n">
        <v>46569</v>
      </c>
      <c r="E8947" s="0" t="n">
        <v>0.41</v>
      </c>
      <c r="F8947" s="0" t="n">
        <v>3133110</v>
      </c>
      <c r="G8947" s="151" t="s">
        <v>111</v>
      </c>
      <c r="H8947" s="151" t="s">
        <v>111</v>
      </c>
      <c r="I8947" s="152" t="s">
        <v>112</v>
      </c>
    </row>
    <row r="8948" customFormat="false" ht="12.75" hidden="false" customHeight="false" outlineLevel="0" collapsed="false">
      <c r="A8948" s="0" t="s">
        <v>50</v>
      </c>
      <c r="B8948" s="0" t="s">
        <v>113</v>
      </c>
      <c r="C8948" s="0" t="s">
        <v>108</v>
      </c>
      <c r="D8948" s="116" t="n">
        <v>46569</v>
      </c>
      <c r="E8948" s="0" t="n">
        <v>-0.02</v>
      </c>
      <c r="F8948" s="0" t="n">
        <v>3133111</v>
      </c>
      <c r="G8948" s="151" t="s">
        <v>111</v>
      </c>
      <c r="H8948" s="151" t="s">
        <v>111</v>
      </c>
      <c r="I8948" s="152" t="s">
        <v>112</v>
      </c>
    </row>
    <row r="8949" customFormat="false" ht="12.75" hidden="false" customHeight="false" outlineLevel="0" collapsed="false">
      <c r="A8949" s="0" t="s">
        <v>51</v>
      </c>
      <c r="B8949" s="0" t="s">
        <v>110</v>
      </c>
      <c r="C8949" s="0" t="s">
        <v>108</v>
      </c>
      <c r="D8949" s="116" t="n">
        <v>46569</v>
      </c>
      <c r="E8949" s="0" t="n">
        <v>0.41</v>
      </c>
      <c r="F8949" s="0" t="n">
        <v>3133112</v>
      </c>
      <c r="G8949" s="151" t="s">
        <v>111</v>
      </c>
      <c r="H8949" s="151" t="s">
        <v>111</v>
      </c>
      <c r="I8949" s="152" t="s">
        <v>112</v>
      </c>
    </row>
    <row r="8950" customFormat="false" ht="12.75" hidden="false" customHeight="false" outlineLevel="0" collapsed="false">
      <c r="A8950" s="0" t="s">
        <v>51</v>
      </c>
      <c r="B8950" s="0" t="s">
        <v>113</v>
      </c>
      <c r="C8950" s="0" t="s">
        <v>108</v>
      </c>
      <c r="D8950" s="116" t="n">
        <v>46569</v>
      </c>
      <c r="E8950" s="0" t="n">
        <v>0.035</v>
      </c>
      <c r="F8950" s="0" t="n">
        <v>3133113</v>
      </c>
      <c r="G8950" s="151" t="s">
        <v>111</v>
      </c>
      <c r="H8950" s="151" t="s">
        <v>111</v>
      </c>
      <c r="I8950" s="152" t="s">
        <v>112</v>
      </c>
    </row>
    <row r="8951" customFormat="false" ht="12.75" hidden="false" customHeight="false" outlineLevel="0" collapsed="false">
      <c r="A8951" s="0" t="s">
        <v>52</v>
      </c>
      <c r="B8951" s="0" t="s">
        <v>110</v>
      </c>
      <c r="C8951" s="0" t="s">
        <v>108</v>
      </c>
      <c r="D8951" s="116" t="n">
        <v>46569</v>
      </c>
      <c r="E8951" s="0" t="n">
        <v>0.41</v>
      </c>
      <c r="F8951" s="0" t="n">
        <v>3133114</v>
      </c>
      <c r="G8951" s="151" t="s">
        <v>111</v>
      </c>
      <c r="H8951" s="151" t="s">
        <v>111</v>
      </c>
      <c r="I8951" s="152" t="s">
        <v>112</v>
      </c>
    </row>
    <row r="8952" customFormat="false" ht="12.75" hidden="false" customHeight="false" outlineLevel="0" collapsed="false">
      <c r="A8952" s="0" t="s">
        <v>52</v>
      </c>
      <c r="B8952" s="0" t="s">
        <v>113</v>
      </c>
      <c r="C8952" s="0" t="s">
        <v>108</v>
      </c>
      <c r="D8952" s="116" t="n">
        <v>46569</v>
      </c>
      <c r="E8952" s="0" t="n">
        <v>-0.02</v>
      </c>
      <c r="F8952" s="0" t="n">
        <v>3133115</v>
      </c>
      <c r="G8952" s="151" t="s">
        <v>111</v>
      </c>
      <c r="H8952" s="151" t="s">
        <v>111</v>
      </c>
      <c r="I8952" s="152" t="s">
        <v>112</v>
      </c>
    </row>
    <row r="8953" customFormat="false" ht="12.75" hidden="false" customHeight="false" outlineLevel="0" collapsed="false">
      <c r="A8953" s="0" t="s">
        <v>17</v>
      </c>
      <c r="B8953" s="0" t="s">
        <v>110</v>
      </c>
      <c r="C8953" s="0" t="s">
        <v>108</v>
      </c>
      <c r="D8953" s="116" t="n">
        <v>46569</v>
      </c>
      <c r="E8953" s="0" t="n">
        <v>0</v>
      </c>
      <c r="F8953" s="0" t="n">
        <v>3133116</v>
      </c>
      <c r="G8953" s="151" t="s">
        <v>111</v>
      </c>
      <c r="H8953" s="151" t="s">
        <v>111</v>
      </c>
      <c r="I8953" s="152" t="s">
        <v>112</v>
      </c>
    </row>
    <row r="8954" customFormat="false" ht="12.75" hidden="false" customHeight="false" outlineLevel="0" collapsed="false">
      <c r="A8954" s="0" t="s">
        <v>17</v>
      </c>
      <c r="B8954" s="0" t="s">
        <v>113</v>
      </c>
      <c r="C8954" s="0" t="s">
        <v>108</v>
      </c>
      <c r="D8954" s="116" t="n">
        <v>46569</v>
      </c>
      <c r="E8954" s="0" t="n">
        <v>0</v>
      </c>
      <c r="F8954" s="0" t="n">
        <v>3133117</v>
      </c>
      <c r="G8954" s="151" t="s">
        <v>111</v>
      </c>
      <c r="H8954" s="151" t="s">
        <v>111</v>
      </c>
      <c r="I8954" s="152" t="s">
        <v>112</v>
      </c>
    </row>
    <row r="8955" customFormat="false" ht="12.75" hidden="false" customHeight="false" outlineLevel="0" collapsed="false">
      <c r="A8955" s="0" t="s">
        <v>18</v>
      </c>
      <c r="B8955" s="0" t="s">
        <v>110</v>
      </c>
      <c r="C8955" s="0" t="s">
        <v>108</v>
      </c>
      <c r="D8955" s="116" t="n">
        <v>46569</v>
      </c>
      <c r="E8955" s="0" t="n">
        <v>0</v>
      </c>
      <c r="F8955" s="0" t="n">
        <v>3133118</v>
      </c>
      <c r="G8955" s="151" t="s">
        <v>111</v>
      </c>
      <c r="H8955" s="151" t="s">
        <v>111</v>
      </c>
      <c r="I8955" s="152" t="s">
        <v>112</v>
      </c>
    </row>
    <row r="8956" customFormat="false" ht="12.75" hidden="false" customHeight="false" outlineLevel="0" collapsed="false">
      <c r="A8956" s="0" t="s">
        <v>18</v>
      </c>
      <c r="B8956" s="0" t="s">
        <v>113</v>
      </c>
      <c r="C8956" s="0" t="s">
        <v>108</v>
      </c>
      <c r="D8956" s="116" t="n">
        <v>46569</v>
      </c>
      <c r="E8956" s="0" t="n">
        <v>0</v>
      </c>
      <c r="F8956" s="0" t="n">
        <v>3133119</v>
      </c>
      <c r="G8956" s="151" t="s">
        <v>111</v>
      </c>
      <c r="H8956" s="151" t="s">
        <v>111</v>
      </c>
      <c r="I8956" s="152" t="s">
        <v>112</v>
      </c>
    </row>
    <row r="8957" customFormat="false" ht="12.75" hidden="false" customHeight="false" outlineLevel="0" collapsed="false">
      <c r="A8957" s="0" t="s">
        <v>19</v>
      </c>
      <c r="B8957" s="0" t="s">
        <v>110</v>
      </c>
      <c r="C8957" s="0" t="s">
        <v>108</v>
      </c>
      <c r="D8957" s="116" t="n">
        <v>46569</v>
      </c>
      <c r="E8957" s="0" t="n">
        <v>0</v>
      </c>
      <c r="F8957" s="0" t="n">
        <v>3133120</v>
      </c>
      <c r="G8957" s="151" t="s">
        <v>111</v>
      </c>
      <c r="H8957" s="151" t="s">
        <v>111</v>
      </c>
      <c r="I8957" s="152" t="s">
        <v>112</v>
      </c>
    </row>
    <row r="8958" customFormat="false" ht="12.75" hidden="false" customHeight="false" outlineLevel="0" collapsed="false">
      <c r="A8958" s="0" t="s">
        <v>19</v>
      </c>
      <c r="B8958" s="0" t="s">
        <v>113</v>
      </c>
      <c r="C8958" s="0" t="s">
        <v>108</v>
      </c>
      <c r="D8958" s="116" t="n">
        <v>46569</v>
      </c>
      <c r="E8958" s="0" t="n">
        <v>0</v>
      </c>
      <c r="F8958" s="0" t="n">
        <v>3133121</v>
      </c>
      <c r="G8958" s="151" t="s">
        <v>111</v>
      </c>
      <c r="H8958" s="151" t="s">
        <v>111</v>
      </c>
      <c r="I8958" s="152" t="s">
        <v>112</v>
      </c>
    </row>
    <row r="8959" customFormat="false" ht="12.75" hidden="false" customHeight="false" outlineLevel="0" collapsed="false">
      <c r="A8959" s="0" t="s">
        <v>21</v>
      </c>
      <c r="B8959" s="0" t="s">
        <v>110</v>
      </c>
      <c r="C8959" s="0" t="s">
        <v>108</v>
      </c>
      <c r="D8959" s="116" t="n">
        <v>46569</v>
      </c>
      <c r="E8959" s="0" t="n">
        <v>0</v>
      </c>
      <c r="F8959" s="0" t="n">
        <v>3133122</v>
      </c>
      <c r="G8959" s="151" t="s">
        <v>111</v>
      </c>
      <c r="H8959" s="151" t="s">
        <v>111</v>
      </c>
      <c r="I8959" s="152" t="s">
        <v>112</v>
      </c>
    </row>
    <row r="8960" customFormat="false" ht="12.75" hidden="false" customHeight="false" outlineLevel="0" collapsed="false">
      <c r="A8960" s="0" t="s">
        <v>21</v>
      </c>
      <c r="B8960" s="0" t="s">
        <v>113</v>
      </c>
      <c r="C8960" s="0" t="s">
        <v>108</v>
      </c>
      <c r="D8960" s="116" t="n">
        <v>46569</v>
      </c>
      <c r="E8960" s="0" t="n">
        <v>0</v>
      </c>
      <c r="F8960" s="0" t="n">
        <v>3133123</v>
      </c>
      <c r="G8960" s="151" t="s">
        <v>111</v>
      </c>
      <c r="H8960" s="151" t="s">
        <v>111</v>
      </c>
      <c r="I8960" s="152" t="s">
        <v>112</v>
      </c>
    </row>
    <row r="8961" customFormat="false" ht="12.75" hidden="false" customHeight="false" outlineLevel="0" collapsed="false">
      <c r="A8961" s="0" t="s">
        <v>73</v>
      </c>
      <c r="B8961" s="0" t="s">
        <v>80</v>
      </c>
      <c r="C8961" s="0" t="s">
        <v>108</v>
      </c>
      <c r="D8961" s="116" t="n">
        <v>46569</v>
      </c>
      <c r="E8961" s="0" t="n">
        <v>0.005</v>
      </c>
      <c r="F8961" s="0" t="n">
        <v>3133124</v>
      </c>
      <c r="G8961" s="151" t="s">
        <v>111</v>
      </c>
      <c r="H8961" s="151" t="s">
        <v>111</v>
      </c>
      <c r="I8961" s="152" t="s">
        <v>112</v>
      </c>
    </row>
    <row r="8962" customFormat="false" ht="12.75" hidden="false" customHeight="false" outlineLevel="0" collapsed="false">
      <c r="A8962" s="0" t="s">
        <v>74</v>
      </c>
      <c r="B8962" s="0" t="s">
        <v>80</v>
      </c>
      <c r="C8962" s="0" t="s">
        <v>108</v>
      </c>
      <c r="D8962" s="116" t="n">
        <v>46569</v>
      </c>
      <c r="E8962" s="0" t="n">
        <v>0.035</v>
      </c>
      <c r="F8962" s="0" t="n">
        <v>3133125</v>
      </c>
      <c r="G8962" s="151" t="s">
        <v>111</v>
      </c>
      <c r="H8962" s="151" t="s">
        <v>111</v>
      </c>
      <c r="I8962" s="152" t="s">
        <v>112</v>
      </c>
    </row>
    <row r="8963" customFormat="false" ht="12.75" hidden="false" customHeight="false" outlineLevel="0" collapsed="false">
      <c r="A8963" s="0" t="s">
        <v>75</v>
      </c>
      <c r="B8963" s="0" t="s">
        <v>80</v>
      </c>
      <c r="C8963" s="0" t="s">
        <v>108</v>
      </c>
      <c r="D8963" s="116" t="n">
        <v>46569</v>
      </c>
      <c r="E8963" s="0" t="n">
        <v>-0.02</v>
      </c>
      <c r="F8963" s="0" t="n">
        <v>3133126</v>
      </c>
      <c r="G8963" s="151" t="s">
        <v>111</v>
      </c>
      <c r="H8963" s="151" t="s">
        <v>111</v>
      </c>
      <c r="I8963" s="152" t="s">
        <v>112</v>
      </c>
    </row>
    <row r="8964" customFormat="false" ht="12.75" hidden="false" customHeight="false" outlineLevel="0" collapsed="false">
      <c r="A8964" s="0" t="s">
        <v>76</v>
      </c>
      <c r="B8964" s="0" t="s">
        <v>80</v>
      </c>
      <c r="C8964" s="0" t="s">
        <v>108</v>
      </c>
      <c r="D8964" s="116" t="n">
        <v>46569</v>
      </c>
      <c r="E8964" s="0" t="n">
        <v>0.035</v>
      </c>
      <c r="F8964" s="0" t="n">
        <v>3133127</v>
      </c>
      <c r="G8964" s="151" t="s">
        <v>111</v>
      </c>
      <c r="H8964" s="151" t="s">
        <v>111</v>
      </c>
      <c r="I8964" s="152" t="s">
        <v>112</v>
      </c>
    </row>
    <row r="8965" customFormat="false" ht="12.75" hidden="false" customHeight="false" outlineLevel="0" collapsed="false">
      <c r="A8965" s="0" t="s">
        <v>72</v>
      </c>
      <c r="B8965" s="0" t="s">
        <v>80</v>
      </c>
      <c r="C8965" s="0" t="s">
        <v>108</v>
      </c>
      <c r="D8965" s="116" t="n">
        <v>46569</v>
      </c>
      <c r="E8965" s="158" t="n">
        <v>46600</v>
      </c>
      <c r="F8965" s="0" t="n">
        <v>2756534</v>
      </c>
      <c r="G8965" s="151" t="s">
        <v>111</v>
      </c>
      <c r="H8965" s="151" t="s">
        <v>111</v>
      </c>
      <c r="I8965" s="152" t="s">
        <v>109</v>
      </c>
    </row>
    <row r="8966" customFormat="false" ht="12.75" hidden="false" customHeight="false" outlineLevel="0" collapsed="false">
      <c r="A8966" s="0" t="s">
        <v>59</v>
      </c>
      <c r="B8966" s="0" t="s">
        <v>110</v>
      </c>
      <c r="C8966" s="0" t="s">
        <v>108</v>
      </c>
      <c r="D8966" s="116" t="n">
        <v>46600</v>
      </c>
      <c r="E8966" s="0" t="n">
        <v>0.4</v>
      </c>
      <c r="F8966" s="0" t="n">
        <v>3133100</v>
      </c>
      <c r="G8966" s="151" t="s">
        <v>111</v>
      </c>
      <c r="H8966" s="151" t="s">
        <v>111</v>
      </c>
      <c r="I8966" s="152" t="s">
        <v>112</v>
      </c>
    </row>
    <row r="8967" customFormat="false" ht="12.75" hidden="false" customHeight="false" outlineLevel="0" collapsed="false">
      <c r="A8967" s="0" t="s">
        <v>59</v>
      </c>
      <c r="B8967" s="0" t="s">
        <v>113</v>
      </c>
      <c r="C8967" s="0" t="s">
        <v>108</v>
      </c>
      <c r="D8967" s="116" t="n">
        <v>46600</v>
      </c>
      <c r="E8967" s="0" t="n">
        <v>0.02</v>
      </c>
      <c r="F8967" s="0" t="n">
        <v>3133101</v>
      </c>
      <c r="G8967" s="151" t="s">
        <v>111</v>
      </c>
      <c r="H8967" s="151" t="s">
        <v>111</v>
      </c>
      <c r="I8967" s="152" t="s">
        <v>112</v>
      </c>
    </row>
    <row r="8968" customFormat="false" ht="12.75" hidden="false" customHeight="false" outlineLevel="0" collapsed="false">
      <c r="A8968" s="0" t="s">
        <v>60</v>
      </c>
      <c r="B8968" s="0" t="s">
        <v>110</v>
      </c>
      <c r="C8968" s="0" t="s">
        <v>108</v>
      </c>
      <c r="D8968" s="116" t="n">
        <v>46600</v>
      </c>
      <c r="E8968" s="0" t="n">
        <v>0.4</v>
      </c>
      <c r="F8968" s="0" t="n">
        <v>3133102</v>
      </c>
      <c r="G8968" s="151" t="s">
        <v>111</v>
      </c>
      <c r="H8968" s="151" t="s">
        <v>111</v>
      </c>
      <c r="I8968" s="152" t="s">
        <v>112</v>
      </c>
    </row>
    <row r="8969" customFormat="false" ht="12.75" hidden="false" customHeight="false" outlineLevel="0" collapsed="false">
      <c r="A8969" s="0" t="s">
        <v>60</v>
      </c>
      <c r="B8969" s="0" t="s">
        <v>113</v>
      </c>
      <c r="C8969" s="0" t="s">
        <v>108</v>
      </c>
      <c r="D8969" s="116" t="n">
        <v>46600</v>
      </c>
      <c r="E8969" s="0" t="n">
        <v>0.07</v>
      </c>
      <c r="F8969" s="0" t="n">
        <v>3133103</v>
      </c>
      <c r="G8969" s="151" t="s">
        <v>111</v>
      </c>
      <c r="H8969" s="151" t="s">
        <v>111</v>
      </c>
      <c r="I8969" s="152" t="s">
        <v>112</v>
      </c>
    </row>
    <row r="8970" customFormat="false" ht="12.75" hidden="false" customHeight="false" outlineLevel="0" collapsed="false">
      <c r="A8970" s="0" t="s">
        <v>61</v>
      </c>
      <c r="B8970" s="0" t="s">
        <v>110</v>
      </c>
      <c r="C8970" s="0" t="s">
        <v>108</v>
      </c>
      <c r="D8970" s="116" t="n">
        <v>46600</v>
      </c>
      <c r="E8970" s="0" t="n">
        <v>0.4</v>
      </c>
      <c r="F8970" s="0" t="n">
        <v>3133104</v>
      </c>
      <c r="G8970" s="151" t="s">
        <v>111</v>
      </c>
      <c r="H8970" s="151" t="s">
        <v>111</v>
      </c>
      <c r="I8970" s="152" t="s">
        <v>112</v>
      </c>
    </row>
    <row r="8971" customFormat="false" ht="12.75" hidden="false" customHeight="false" outlineLevel="0" collapsed="false">
      <c r="A8971" s="0" t="s">
        <v>61</v>
      </c>
      <c r="B8971" s="0" t="s">
        <v>113</v>
      </c>
      <c r="C8971" s="0" t="s">
        <v>108</v>
      </c>
      <c r="D8971" s="116" t="n">
        <v>46600</v>
      </c>
      <c r="E8971" s="0" t="n">
        <v>0.02</v>
      </c>
      <c r="F8971" s="0" t="n">
        <v>3133105</v>
      </c>
      <c r="G8971" s="151" t="s">
        <v>111</v>
      </c>
      <c r="H8971" s="151" t="s">
        <v>111</v>
      </c>
      <c r="I8971" s="152" t="s">
        <v>112</v>
      </c>
    </row>
    <row r="8972" customFormat="false" ht="12.75" hidden="false" customHeight="false" outlineLevel="0" collapsed="false">
      <c r="A8972" s="0" t="s">
        <v>62</v>
      </c>
      <c r="B8972" s="0" t="s">
        <v>110</v>
      </c>
      <c r="C8972" s="0" t="s">
        <v>108</v>
      </c>
      <c r="D8972" s="116" t="n">
        <v>46600</v>
      </c>
      <c r="E8972" s="0" t="n">
        <v>0.4</v>
      </c>
      <c r="F8972" s="0" t="n">
        <v>3133106</v>
      </c>
      <c r="G8972" s="151" t="s">
        <v>111</v>
      </c>
      <c r="H8972" s="151" t="s">
        <v>111</v>
      </c>
      <c r="I8972" s="152" t="s">
        <v>112</v>
      </c>
    </row>
    <row r="8973" customFormat="false" ht="12.75" hidden="false" customHeight="false" outlineLevel="0" collapsed="false">
      <c r="A8973" s="0" t="s">
        <v>62</v>
      </c>
      <c r="B8973" s="0" t="s">
        <v>113</v>
      </c>
      <c r="C8973" s="0" t="s">
        <v>108</v>
      </c>
      <c r="D8973" s="116" t="n">
        <v>46600</v>
      </c>
      <c r="E8973" s="0" t="n">
        <v>0.07</v>
      </c>
      <c r="F8973" s="0" t="n">
        <v>3133107</v>
      </c>
      <c r="G8973" s="151" t="s">
        <v>111</v>
      </c>
      <c r="H8973" s="151" t="s">
        <v>111</v>
      </c>
      <c r="I8973" s="152" t="s">
        <v>112</v>
      </c>
    </row>
    <row r="8974" customFormat="false" ht="12.75" hidden="false" customHeight="false" outlineLevel="0" collapsed="false">
      <c r="A8974" s="0" t="s">
        <v>49</v>
      </c>
      <c r="B8974" s="0" t="s">
        <v>110</v>
      </c>
      <c r="C8974" s="0" t="s">
        <v>108</v>
      </c>
      <c r="D8974" s="116" t="n">
        <v>46600</v>
      </c>
      <c r="E8974" s="0" t="n">
        <v>0.35</v>
      </c>
      <c r="F8974" s="0" t="n">
        <v>3133108</v>
      </c>
      <c r="G8974" s="151" t="s">
        <v>111</v>
      </c>
      <c r="H8974" s="151" t="s">
        <v>111</v>
      </c>
      <c r="I8974" s="152" t="s">
        <v>112</v>
      </c>
    </row>
    <row r="8975" customFormat="false" ht="12.75" hidden="false" customHeight="false" outlineLevel="0" collapsed="false">
      <c r="A8975" s="0" t="s">
        <v>49</v>
      </c>
      <c r="B8975" s="0" t="s">
        <v>113</v>
      </c>
      <c r="C8975" s="0" t="s">
        <v>108</v>
      </c>
      <c r="D8975" s="116" t="n">
        <v>46600</v>
      </c>
      <c r="E8975" s="0" t="n">
        <v>-0.005</v>
      </c>
      <c r="F8975" s="0" t="n">
        <v>3133109</v>
      </c>
      <c r="G8975" s="151" t="s">
        <v>111</v>
      </c>
      <c r="H8975" s="151" t="s">
        <v>111</v>
      </c>
      <c r="I8975" s="152" t="s">
        <v>112</v>
      </c>
    </row>
    <row r="8976" customFormat="false" ht="12.75" hidden="false" customHeight="false" outlineLevel="0" collapsed="false">
      <c r="A8976" s="0" t="s">
        <v>50</v>
      </c>
      <c r="B8976" s="0" t="s">
        <v>110</v>
      </c>
      <c r="C8976" s="0" t="s">
        <v>108</v>
      </c>
      <c r="D8976" s="116" t="n">
        <v>46600</v>
      </c>
      <c r="E8976" s="0" t="n">
        <v>0.41</v>
      </c>
      <c r="F8976" s="0" t="n">
        <v>3133110</v>
      </c>
      <c r="G8976" s="151" t="s">
        <v>111</v>
      </c>
      <c r="H8976" s="151" t="s">
        <v>111</v>
      </c>
      <c r="I8976" s="152" t="s">
        <v>112</v>
      </c>
    </row>
    <row r="8977" customFormat="false" ht="12.75" hidden="false" customHeight="false" outlineLevel="0" collapsed="false">
      <c r="A8977" s="0" t="s">
        <v>50</v>
      </c>
      <c r="B8977" s="0" t="s">
        <v>113</v>
      </c>
      <c r="C8977" s="0" t="s">
        <v>108</v>
      </c>
      <c r="D8977" s="116" t="n">
        <v>46600</v>
      </c>
      <c r="E8977" s="0" t="n">
        <v>-0.02</v>
      </c>
      <c r="F8977" s="0" t="n">
        <v>3133111</v>
      </c>
      <c r="G8977" s="151" t="s">
        <v>111</v>
      </c>
      <c r="H8977" s="151" t="s">
        <v>111</v>
      </c>
      <c r="I8977" s="152" t="s">
        <v>112</v>
      </c>
    </row>
    <row r="8978" customFormat="false" ht="12.75" hidden="false" customHeight="false" outlineLevel="0" collapsed="false">
      <c r="A8978" s="0" t="s">
        <v>51</v>
      </c>
      <c r="B8978" s="0" t="s">
        <v>110</v>
      </c>
      <c r="C8978" s="0" t="s">
        <v>108</v>
      </c>
      <c r="D8978" s="116" t="n">
        <v>46600</v>
      </c>
      <c r="E8978" s="0" t="n">
        <v>0.41</v>
      </c>
      <c r="F8978" s="0" t="n">
        <v>3133112</v>
      </c>
      <c r="G8978" s="151" t="s">
        <v>111</v>
      </c>
      <c r="H8978" s="151" t="s">
        <v>111</v>
      </c>
      <c r="I8978" s="152" t="s">
        <v>112</v>
      </c>
    </row>
    <row r="8979" customFormat="false" ht="12.75" hidden="false" customHeight="false" outlineLevel="0" collapsed="false">
      <c r="A8979" s="0" t="s">
        <v>51</v>
      </c>
      <c r="B8979" s="0" t="s">
        <v>113</v>
      </c>
      <c r="C8979" s="0" t="s">
        <v>108</v>
      </c>
      <c r="D8979" s="116" t="n">
        <v>46600</v>
      </c>
      <c r="E8979" s="0" t="n">
        <v>0.01</v>
      </c>
      <c r="F8979" s="0" t="n">
        <v>3133113</v>
      </c>
      <c r="G8979" s="151" t="s">
        <v>111</v>
      </c>
      <c r="H8979" s="151" t="s">
        <v>111</v>
      </c>
      <c r="I8979" s="152" t="s">
        <v>112</v>
      </c>
    </row>
    <row r="8980" customFormat="false" ht="12.75" hidden="false" customHeight="false" outlineLevel="0" collapsed="false">
      <c r="A8980" s="0" t="s">
        <v>52</v>
      </c>
      <c r="B8980" s="0" t="s">
        <v>110</v>
      </c>
      <c r="C8980" s="0" t="s">
        <v>108</v>
      </c>
      <c r="D8980" s="116" t="n">
        <v>46600</v>
      </c>
      <c r="E8980" s="0" t="n">
        <v>0.41</v>
      </c>
      <c r="F8980" s="0" t="n">
        <v>3133114</v>
      </c>
      <c r="G8980" s="151" t="s">
        <v>111</v>
      </c>
      <c r="H8980" s="151" t="s">
        <v>111</v>
      </c>
      <c r="I8980" s="152" t="s">
        <v>112</v>
      </c>
    </row>
    <row r="8981" customFormat="false" ht="12.75" hidden="false" customHeight="false" outlineLevel="0" collapsed="false">
      <c r="A8981" s="0" t="s">
        <v>52</v>
      </c>
      <c r="B8981" s="0" t="s">
        <v>113</v>
      </c>
      <c r="C8981" s="0" t="s">
        <v>108</v>
      </c>
      <c r="D8981" s="116" t="n">
        <v>46600</v>
      </c>
      <c r="E8981" s="0" t="n">
        <v>-0.02</v>
      </c>
      <c r="F8981" s="0" t="n">
        <v>3133115</v>
      </c>
      <c r="G8981" s="151" t="s">
        <v>111</v>
      </c>
      <c r="H8981" s="151" t="s">
        <v>111</v>
      </c>
      <c r="I8981" s="152" t="s">
        <v>112</v>
      </c>
    </row>
    <row r="8982" customFormat="false" ht="12.75" hidden="false" customHeight="false" outlineLevel="0" collapsed="false">
      <c r="A8982" s="0" t="s">
        <v>17</v>
      </c>
      <c r="B8982" s="0" t="s">
        <v>110</v>
      </c>
      <c r="C8982" s="0" t="s">
        <v>108</v>
      </c>
      <c r="D8982" s="116" t="n">
        <v>46600</v>
      </c>
      <c r="E8982" s="0" t="n">
        <v>0</v>
      </c>
      <c r="F8982" s="0" t="n">
        <v>3133116</v>
      </c>
      <c r="G8982" s="151" t="s">
        <v>111</v>
      </c>
      <c r="H8982" s="151" t="s">
        <v>111</v>
      </c>
      <c r="I8982" s="152" t="s">
        <v>112</v>
      </c>
    </row>
    <row r="8983" customFormat="false" ht="12.75" hidden="false" customHeight="false" outlineLevel="0" collapsed="false">
      <c r="A8983" s="0" t="s">
        <v>17</v>
      </c>
      <c r="B8983" s="0" t="s">
        <v>113</v>
      </c>
      <c r="C8983" s="0" t="s">
        <v>108</v>
      </c>
      <c r="D8983" s="116" t="n">
        <v>46600</v>
      </c>
      <c r="E8983" s="0" t="n">
        <v>0</v>
      </c>
      <c r="F8983" s="0" t="n">
        <v>3133117</v>
      </c>
      <c r="G8983" s="151" t="s">
        <v>111</v>
      </c>
      <c r="H8983" s="151" t="s">
        <v>111</v>
      </c>
      <c r="I8983" s="152" t="s">
        <v>112</v>
      </c>
    </row>
    <row r="8984" customFormat="false" ht="12.75" hidden="false" customHeight="false" outlineLevel="0" collapsed="false">
      <c r="A8984" s="0" t="s">
        <v>18</v>
      </c>
      <c r="B8984" s="0" t="s">
        <v>110</v>
      </c>
      <c r="C8984" s="0" t="s">
        <v>108</v>
      </c>
      <c r="D8984" s="116" t="n">
        <v>46600</v>
      </c>
      <c r="E8984" s="0" t="n">
        <v>0</v>
      </c>
      <c r="F8984" s="0" t="n">
        <v>3133118</v>
      </c>
      <c r="G8984" s="151" t="s">
        <v>111</v>
      </c>
      <c r="H8984" s="151" t="s">
        <v>111</v>
      </c>
      <c r="I8984" s="152" t="s">
        <v>112</v>
      </c>
    </row>
    <row r="8985" customFormat="false" ht="12.75" hidden="false" customHeight="false" outlineLevel="0" collapsed="false">
      <c r="A8985" s="0" t="s">
        <v>18</v>
      </c>
      <c r="B8985" s="0" t="s">
        <v>113</v>
      </c>
      <c r="C8985" s="0" t="s">
        <v>108</v>
      </c>
      <c r="D8985" s="116" t="n">
        <v>46600</v>
      </c>
      <c r="E8985" s="0" t="n">
        <v>0</v>
      </c>
      <c r="F8985" s="0" t="n">
        <v>3133119</v>
      </c>
      <c r="G8985" s="151" t="s">
        <v>111</v>
      </c>
      <c r="H8985" s="151" t="s">
        <v>111</v>
      </c>
      <c r="I8985" s="152" t="s">
        <v>112</v>
      </c>
    </row>
    <row r="8986" customFormat="false" ht="12.75" hidden="false" customHeight="false" outlineLevel="0" collapsed="false">
      <c r="A8986" s="0" t="s">
        <v>19</v>
      </c>
      <c r="B8986" s="0" t="s">
        <v>110</v>
      </c>
      <c r="C8986" s="0" t="s">
        <v>108</v>
      </c>
      <c r="D8986" s="116" t="n">
        <v>46600</v>
      </c>
      <c r="E8986" s="0" t="n">
        <v>0</v>
      </c>
      <c r="F8986" s="0" t="n">
        <v>3133120</v>
      </c>
      <c r="G8986" s="151" t="s">
        <v>111</v>
      </c>
      <c r="H8986" s="151" t="s">
        <v>111</v>
      </c>
      <c r="I8986" s="152" t="s">
        <v>112</v>
      </c>
    </row>
    <row r="8987" customFormat="false" ht="12.75" hidden="false" customHeight="false" outlineLevel="0" collapsed="false">
      <c r="A8987" s="0" t="s">
        <v>19</v>
      </c>
      <c r="B8987" s="0" t="s">
        <v>113</v>
      </c>
      <c r="C8987" s="0" t="s">
        <v>108</v>
      </c>
      <c r="D8987" s="116" t="n">
        <v>46600</v>
      </c>
      <c r="E8987" s="0" t="n">
        <v>0</v>
      </c>
      <c r="F8987" s="0" t="n">
        <v>3133121</v>
      </c>
      <c r="G8987" s="151" t="s">
        <v>111</v>
      </c>
      <c r="H8987" s="151" t="s">
        <v>111</v>
      </c>
      <c r="I8987" s="152" t="s">
        <v>112</v>
      </c>
    </row>
    <row r="8988" customFormat="false" ht="12.75" hidden="false" customHeight="false" outlineLevel="0" collapsed="false">
      <c r="A8988" s="0" t="s">
        <v>21</v>
      </c>
      <c r="B8988" s="0" t="s">
        <v>110</v>
      </c>
      <c r="C8988" s="0" t="s">
        <v>108</v>
      </c>
      <c r="D8988" s="116" t="n">
        <v>46600</v>
      </c>
      <c r="E8988" s="0" t="n">
        <v>0</v>
      </c>
      <c r="F8988" s="0" t="n">
        <v>3133122</v>
      </c>
      <c r="G8988" s="151" t="s">
        <v>111</v>
      </c>
      <c r="H8988" s="151" t="s">
        <v>111</v>
      </c>
      <c r="I8988" s="152" t="s">
        <v>112</v>
      </c>
    </row>
    <row r="8989" customFormat="false" ht="12.75" hidden="false" customHeight="false" outlineLevel="0" collapsed="false">
      <c r="A8989" s="0" t="s">
        <v>21</v>
      </c>
      <c r="B8989" s="0" t="s">
        <v>113</v>
      </c>
      <c r="C8989" s="0" t="s">
        <v>108</v>
      </c>
      <c r="D8989" s="116" t="n">
        <v>46600</v>
      </c>
      <c r="E8989" s="0" t="n">
        <v>0</v>
      </c>
      <c r="F8989" s="0" t="n">
        <v>3133123</v>
      </c>
      <c r="G8989" s="151" t="s">
        <v>111</v>
      </c>
      <c r="H8989" s="151" t="s">
        <v>111</v>
      </c>
      <c r="I8989" s="152" t="s">
        <v>112</v>
      </c>
    </row>
    <row r="8990" customFormat="false" ht="12.75" hidden="false" customHeight="false" outlineLevel="0" collapsed="false">
      <c r="A8990" s="0" t="s">
        <v>73</v>
      </c>
      <c r="B8990" s="0" t="s">
        <v>80</v>
      </c>
      <c r="C8990" s="0" t="s">
        <v>108</v>
      </c>
      <c r="D8990" s="116" t="n">
        <v>46600</v>
      </c>
      <c r="E8990" s="0" t="n">
        <v>-0.005</v>
      </c>
      <c r="F8990" s="0" t="n">
        <v>3133124</v>
      </c>
      <c r="G8990" s="151" t="s">
        <v>111</v>
      </c>
      <c r="H8990" s="151" t="s">
        <v>111</v>
      </c>
      <c r="I8990" s="152" t="s">
        <v>112</v>
      </c>
    </row>
    <row r="8991" customFormat="false" ht="12.75" hidden="false" customHeight="false" outlineLevel="0" collapsed="false">
      <c r="A8991" s="0" t="s">
        <v>74</v>
      </c>
      <c r="B8991" s="0" t="s">
        <v>80</v>
      </c>
      <c r="C8991" s="0" t="s">
        <v>108</v>
      </c>
      <c r="D8991" s="116" t="n">
        <v>46600</v>
      </c>
      <c r="E8991" s="0" t="n">
        <v>0.01</v>
      </c>
      <c r="F8991" s="0" t="n">
        <v>3133125</v>
      </c>
      <c r="G8991" s="151" t="s">
        <v>111</v>
      </c>
      <c r="H8991" s="151" t="s">
        <v>111</v>
      </c>
      <c r="I8991" s="152" t="s">
        <v>112</v>
      </c>
    </row>
    <row r="8992" customFormat="false" ht="12.75" hidden="false" customHeight="false" outlineLevel="0" collapsed="false">
      <c r="A8992" s="0" t="s">
        <v>75</v>
      </c>
      <c r="B8992" s="0" t="s">
        <v>80</v>
      </c>
      <c r="C8992" s="0" t="s">
        <v>108</v>
      </c>
      <c r="D8992" s="116" t="n">
        <v>46600</v>
      </c>
      <c r="E8992" s="0" t="n">
        <v>-0.02</v>
      </c>
      <c r="F8992" s="0" t="n">
        <v>3133126</v>
      </c>
      <c r="G8992" s="151" t="s">
        <v>111</v>
      </c>
      <c r="H8992" s="151" t="s">
        <v>111</v>
      </c>
      <c r="I8992" s="152" t="s">
        <v>112</v>
      </c>
    </row>
    <row r="8993" customFormat="false" ht="12.75" hidden="false" customHeight="false" outlineLevel="0" collapsed="false">
      <c r="A8993" s="0" t="s">
        <v>76</v>
      </c>
      <c r="B8993" s="0" t="s">
        <v>80</v>
      </c>
      <c r="C8993" s="0" t="s">
        <v>108</v>
      </c>
      <c r="D8993" s="116" t="n">
        <v>46600</v>
      </c>
      <c r="E8993" s="0" t="n">
        <v>0.01</v>
      </c>
      <c r="F8993" s="0" t="n">
        <v>3133127</v>
      </c>
      <c r="G8993" s="151" t="s">
        <v>111</v>
      </c>
      <c r="H8993" s="151" t="s">
        <v>111</v>
      </c>
      <c r="I8993" s="152" t="s">
        <v>112</v>
      </c>
    </row>
    <row r="8994" customFormat="false" ht="12.75" hidden="false" customHeight="false" outlineLevel="0" collapsed="false">
      <c r="A8994" s="0" t="s">
        <v>72</v>
      </c>
      <c r="B8994" s="0" t="s">
        <v>80</v>
      </c>
      <c r="C8994" s="0" t="s">
        <v>108</v>
      </c>
      <c r="D8994" s="116" t="n">
        <v>46600</v>
      </c>
      <c r="E8994" s="158" t="n">
        <v>46631</v>
      </c>
      <c r="F8994" s="0" t="n">
        <v>2756512</v>
      </c>
      <c r="G8994" s="151" t="s">
        <v>111</v>
      </c>
      <c r="H8994" s="151" t="s">
        <v>111</v>
      </c>
      <c r="I8994" s="152" t="s">
        <v>109</v>
      </c>
    </row>
    <row r="8995" customFormat="false" ht="12.75" hidden="false" customHeight="false" outlineLevel="0" collapsed="false">
      <c r="A8995" s="0" t="s">
        <v>59</v>
      </c>
      <c r="B8995" s="0" t="s">
        <v>110</v>
      </c>
      <c r="C8995" s="0" t="s">
        <v>108</v>
      </c>
      <c r="D8995" s="116" t="n">
        <v>46631</v>
      </c>
      <c r="E8995" s="0" t="n">
        <v>0.3975</v>
      </c>
      <c r="F8995" s="0" t="n">
        <v>3133100</v>
      </c>
      <c r="G8995" s="151" t="s">
        <v>111</v>
      </c>
      <c r="H8995" s="151" t="s">
        <v>111</v>
      </c>
      <c r="I8995" s="152" t="s">
        <v>112</v>
      </c>
    </row>
    <row r="8996" customFormat="false" ht="12.75" hidden="false" customHeight="false" outlineLevel="0" collapsed="false">
      <c r="A8996" s="0" t="s">
        <v>59</v>
      </c>
      <c r="B8996" s="0" t="s">
        <v>113</v>
      </c>
      <c r="C8996" s="0" t="s">
        <v>108</v>
      </c>
      <c r="D8996" s="116" t="n">
        <v>46631</v>
      </c>
      <c r="E8996" s="0" t="n">
        <v>0.02</v>
      </c>
      <c r="F8996" s="0" t="n">
        <v>3133101</v>
      </c>
      <c r="G8996" s="151" t="s">
        <v>111</v>
      </c>
      <c r="H8996" s="151" t="s">
        <v>111</v>
      </c>
      <c r="I8996" s="152" t="s">
        <v>112</v>
      </c>
    </row>
    <row r="8997" customFormat="false" ht="12.75" hidden="false" customHeight="false" outlineLevel="0" collapsed="false">
      <c r="A8997" s="0" t="s">
        <v>60</v>
      </c>
      <c r="B8997" s="0" t="s">
        <v>110</v>
      </c>
      <c r="C8997" s="0" t="s">
        <v>108</v>
      </c>
      <c r="D8997" s="116" t="n">
        <v>46631</v>
      </c>
      <c r="E8997" s="0" t="n">
        <v>0.3975</v>
      </c>
      <c r="F8997" s="0" t="n">
        <v>3133102</v>
      </c>
      <c r="G8997" s="151" t="s">
        <v>111</v>
      </c>
      <c r="H8997" s="151" t="s">
        <v>111</v>
      </c>
      <c r="I8997" s="152" t="s">
        <v>112</v>
      </c>
    </row>
    <row r="8998" customFormat="false" ht="12.75" hidden="false" customHeight="false" outlineLevel="0" collapsed="false">
      <c r="A8998" s="0" t="s">
        <v>60</v>
      </c>
      <c r="B8998" s="0" t="s">
        <v>113</v>
      </c>
      <c r="C8998" s="0" t="s">
        <v>108</v>
      </c>
      <c r="D8998" s="116" t="n">
        <v>46631</v>
      </c>
      <c r="E8998" s="0" t="n">
        <v>0.05</v>
      </c>
      <c r="F8998" s="0" t="n">
        <v>3133103</v>
      </c>
      <c r="G8998" s="151" t="s">
        <v>111</v>
      </c>
      <c r="H8998" s="151" t="s">
        <v>111</v>
      </c>
      <c r="I8998" s="152" t="s">
        <v>112</v>
      </c>
    </row>
    <row r="8999" customFormat="false" ht="12.75" hidden="false" customHeight="false" outlineLevel="0" collapsed="false">
      <c r="A8999" s="0" t="s">
        <v>61</v>
      </c>
      <c r="B8999" s="0" t="s">
        <v>110</v>
      </c>
      <c r="C8999" s="0" t="s">
        <v>108</v>
      </c>
      <c r="D8999" s="116" t="n">
        <v>46631</v>
      </c>
      <c r="E8999" s="0" t="n">
        <v>0.3975</v>
      </c>
      <c r="F8999" s="0" t="n">
        <v>3133104</v>
      </c>
      <c r="G8999" s="151" t="s">
        <v>111</v>
      </c>
      <c r="H8999" s="151" t="s">
        <v>111</v>
      </c>
      <c r="I8999" s="152" t="s">
        <v>112</v>
      </c>
    </row>
    <row r="9000" customFormat="false" ht="12.75" hidden="false" customHeight="false" outlineLevel="0" collapsed="false">
      <c r="A9000" s="0" t="s">
        <v>61</v>
      </c>
      <c r="B9000" s="0" t="s">
        <v>113</v>
      </c>
      <c r="C9000" s="0" t="s">
        <v>108</v>
      </c>
      <c r="D9000" s="116" t="n">
        <v>46631</v>
      </c>
      <c r="E9000" s="0" t="n">
        <v>0.02</v>
      </c>
      <c r="F9000" s="0" t="n">
        <v>3133105</v>
      </c>
      <c r="G9000" s="151" t="s">
        <v>111</v>
      </c>
      <c r="H9000" s="151" t="s">
        <v>111</v>
      </c>
      <c r="I9000" s="152" t="s">
        <v>112</v>
      </c>
    </row>
    <row r="9001" customFormat="false" ht="12.75" hidden="false" customHeight="false" outlineLevel="0" collapsed="false">
      <c r="A9001" s="0" t="s">
        <v>62</v>
      </c>
      <c r="B9001" s="0" t="s">
        <v>110</v>
      </c>
      <c r="C9001" s="0" t="s">
        <v>108</v>
      </c>
      <c r="D9001" s="116" t="n">
        <v>46631</v>
      </c>
      <c r="E9001" s="0" t="n">
        <v>0.3975</v>
      </c>
      <c r="F9001" s="0" t="n">
        <v>3133106</v>
      </c>
      <c r="G9001" s="151" t="s">
        <v>111</v>
      </c>
      <c r="H9001" s="151" t="s">
        <v>111</v>
      </c>
      <c r="I9001" s="152" t="s">
        <v>112</v>
      </c>
    </row>
    <row r="9002" customFormat="false" ht="12.75" hidden="false" customHeight="false" outlineLevel="0" collapsed="false">
      <c r="A9002" s="0" t="s">
        <v>62</v>
      </c>
      <c r="B9002" s="0" t="s">
        <v>113</v>
      </c>
      <c r="C9002" s="0" t="s">
        <v>108</v>
      </c>
      <c r="D9002" s="116" t="n">
        <v>46631</v>
      </c>
      <c r="E9002" s="0" t="n">
        <v>0.05</v>
      </c>
      <c r="F9002" s="0" t="n">
        <v>3133107</v>
      </c>
      <c r="G9002" s="151" t="s">
        <v>111</v>
      </c>
      <c r="H9002" s="151" t="s">
        <v>111</v>
      </c>
      <c r="I9002" s="152" t="s">
        <v>112</v>
      </c>
    </row>
    <row r="9003" customFormat="false" ht="12.75" hidden="false" customHeight="false" outlineLevel="0" collapsed="false">
      <c r="A9003" s="0" t="s">
        <v>49</v>
      </c>
      <c r="B9003" s="0" t="s">
        <v>110</v>
      </c>
      <c r="C9003" s="0" t="s">
        <v>108</v>
      </c>
      <c r="D9003" s="116" t="n">
        <v>46631</v>
      </c>
      <c r="E9003" s="0" t="n">
        <v>0.315</v>
      </c>
      <c r="F9003" s="0" t="n">
        <v>3133108</v>
      </c>
      <c r="G9003" s="151" t="s">
        <v>111</v>
      </c>
      <c r="H9003" s="151" t="s">
        <v>111</v>
      </c>
      <c r="I9003" s="152" t="s">
        <v>112</v>
      </c>
    </row>
    <row r="9004" customFormat="false" ht="12.75" hidden="false" customHeight="false" outlineLevel="0" collapsed="false">
      <c r="A9004" s="0" t="s">
        <v>49</v>
      </c>
      <c r="B9004" s="0" t="s">
        <v>113</v>
      </c>
      <c r="C9004" s="0" t="s">
        <v>108</v>
      </c>
      <c r="D9004" s="116" t="n">
        <v>46631</v>
      </c>
      <c r="E9004" s="0" t="n">
        <v>-0.005</v>
      </c>
      <c r="F9004" s="0" t="n">
        <v>3133109</v>
      </c>
      <c r="G9004" s="151" t="s">
        <v>111</v>
      </c>
      <c r="H9004" s="151" t="s">
        <v>111</v>
      </c>
      <c r="I9004" s="152" t="s">
        <v>112</v>
      </c>
    </row>
    <row r="9005" customFormat="false" ht="12.75" hidden="false" customHeight="false" outlineLevel="0" collapsed="false">
      <c r="A9005" s="0" t="s">
        <v>50</v>
      </c>
      <c r="B9005" s="0" t="s">
        <v>110</v>
      </c>
      <c r="C9005" s="0" t="s">
        <v>108</v>
      </c>
      <c r="D9005" s="116" t="n">
        <v>46631</v>
      </c>
      <c r="E9005" s="0" t="n">
        <v>0.36</v>
      </c>
      <c r="F9005" s="0" t="n">
        <v>3133110</v>
      </c>
      <c r="G9005" s="151" t="s">
        <v>111</v>
      </c>
      <c r="H9005" s="151" t="s">
        <v>111</v>
      </c>
      <c r="I9005" s="152" t="s">
        <v>112</v>
      </c>
    </row>
    <row r="9006" customFormat="false" ht="12.75" hidden="false" customHeight="false" outlineLevel="0" collapsed="false">
      <c r="A9006" s="0" t="s">
        <v>50</v>
      </c>
      <c r="B9006" s="0" t="s">
        <v>113</v>
      </c>
      <c r="C9006" s="0" t="s">
        <v>108</v>
      </c>
      <c r="D9006" s="116" t="n">
        <v>46631</v>
      </c>
      <c r="E9006" s="0" t="n">
        <v>-0.04</v>
      </c>
      <c r="F9006" s="0" t="n">
        <v>3133111</v>
      </c>
      <c r="G9006" s="151" t="s">
        <v>111</v>
      </c>
      <c r="H9006" s="151" t="s">
        <v>111</v>
      </c>
      <c r="I9006" s="152" t="s">
        <v>112</v>
      </c>
    </row>
    <row r="9007" customFormat="false" ht="12.75" hidden="false" customHeight="false" outlineLevel="0" collapsed="false">
      <c r="A9007" s="0" t="s">
        <v>51</v>
      </c>
      <c r="B9007" s="0" t="s">
        <v>110</v>
      </c>
      <c r="C9007" s="0" t="s">
        <v>108</v>
      </c>
      <c r="D9007" s="116" t="n">
        <v>46631</v>
      </c>
      <c r="E9007" s="0" t="n">
        <v>0.36</v>
      </c>
      <c r="F9007" s="0" t="n">
        <v>3133112</v>
      </c>
      <c r="G9007" s="151" t="s">
        <v>111</v>
      </c>
      <c r="H9007" s="151" t="s">
        <v>111</v>
      </c>
      <c r="I9007" s="152" t="s">
        <v>112</v>
      </c>
    </row>
    <row r="9008" customFormat="false" ht="12.75" hidden="false" customHeight="false" outlineLevel="0" collapsed="false">
      <c r="A9008" s="0" t="s">
        <v>51</v>
      </c>
      <c r="B9008" s="0" t="s">
        <v>113</v>
      </c>
      <c r="C9008" s="0" t="s">
        <v>108</v>
      </c>
      <c r="D9008" s="116" t="n">
        <v>46631</v>
      </c>
      <c r="E9008" s="0" t="n">
        <v>0.01</v>
      </c>
      <c r="F9008" s="0" t="n">
        <v>3133113</v>
      </c>
      <c r="G9008" s="151" t="s">
        <v>111</v>
      </c>
      <c r="H9008" s="151" t="s">
        <v>111</v>
      </c>
      <c r="I9008" s="152" t="s">
        <v>112</v>
      </c>
    </row>
    <row r="9009" customFormat="false" ht="12.75" hidden="false" customHeight="false" outlineLevel="0" collapsed="false">
      <c r="A9009" s="0" t="s">
        <v>52</v>
      </c>
      <c r="B9009" s="0" t="s">
        <v>110</v>
      </c>
      <c r="C9009" s="0" t="s">
        <v>108</v>
      </c>
      <c r="D9009" s="116" t="n">
        <v>46631</v>
      </c>
      <c r="E9009" s="0" t="n">
        <v>0.36</v>
      </c>
      <c r="F9009" s="0" t="n">
        <v>3133114</v>
      </c>
      <c r="G9009" s="151" t="s">
        <v>111</v>
      </c>
      <c r="H9009" s="151" t="s">
        <v>111</v>
      </c>
      <c r="I9009" s="152" t="s">
        <v>112</v>
      </c>
    </row>
    <row r="9010" customFormat="false" ht="12.75" hidden="false" customHeight="false" outlineLevel="0" collapsed="false">
      <c r="A9010" s="0" t="s">
        <v>52</v>
      </c>
      <c r="B9010" s="0" t="s">
        <v>113</v>
      </c>
      <c r="C9010" s="0" t="s">
        <v>108</v>
      </c>
      <c r="D9010" s="116" t="n">
        <v>46631</v>
      </c>
      <c r="E9010" s="0" t="n">
        <v>-0.02</v>
      </c>
      <c r="F9010" s="0" t="n">
        <v>3133115</v>
      </c>
      <c r="G9010" s="151" t="s">
        <v>111</v>
      </c>
      <c r="H9010" s="151" t="s">
        <v>111</v>
      </c>
      <c r="I9010" s="152" t="s">
        <v>112</v>
      </c>
    </row>
    <row r="9011" customFormat="false" ht="12.75" hidden="false" customHeight="false" outlineLevel="0" collapsed="false">
      <c r="A9011" s="0" t="s">
        <v>17</v>
      </c>
      <c r="B9011" s="0" t="s">
        <v>110</v>
      </c>
      <c r="C9011" s="0" t="s">
        <v>108</v>
      </c>
      <c r="D9011" s="116" t="n">
        <v>46631</v>
      </c>
      <c r="E9011" s="0" t="n">
        <v>0</v>
      </c>
      <c r="F9011" s="0" t="n">
        <v>3133116</v>
      </c>
      <c r="G9011" s="151" t="s">
        <v>111</v>
      </c>
      <c r="H9011" s="151" t="s">
        <v>111</v>
      </c>
      <c r="I9011" s="152" t="s">
        <v>112</v>
      </c>
    </row>
    <row r="9012" customFormat="false" ht="12.75" hidden="false" customHeight="false" outlineLevel="0" collapsed="false">
      <c r="A9012" s="0" t="s">
        <v>17</v>
      </c>
      <c r="B9012" s="0" t="s">
        <v>113</v>
      </c>
      <c r="C9012" s="0" t="s">
        <v>108</v>
      </c>
      <c r="D9012" s="116" t="n">
        <v>46631</v>
      </c>
      <c r="E9012" s="0" t="n">
        <v>0</v>
      </c>
      <c r="F9012" s="0" t="n">
        <v>3133117</v>
      </c>
      <c r="G9012" s="151" t="s">
        <v>111</v>
      </c>
      <c r="H9012" s="151" t="s">
        <v>111</v>
      </c>
      <c r="I9012" s="152" t="s">
        <v>112</v>
      </c>
    </row>
    <row r="9013" customFormat="false" ht="12.75" hidden="false" customHeight="false" outlineLevel="0" collapsed="false">
      <c r="A9013" s="0" t="s">
        <v>18</v>
      </c>
      <c r="B9013" s="0" t="s">
        <v>110</v>
      </c>
      <c r="C9013" s="0" t="s">
        <v>108</v>
      </c>
      <c r="D9013" s="116" t="n">
        <v>46631</v>
      </c>
      <c r="E9013" s="0" t="n">
        <v>0</v>
      </c>
      <c r="F9013" s="0" t="n">
        <v>3133118</v>
      </c>
      <c r="G9013" s="151" t="s">
        <v>111</v>
      </c>
      <c r="H9013" s="151" t="s">
        <v>111</v>
      </c>
      <c r="I9013" s="152" t="s">
        <v>112</v>
      </c>
    </row>
    <row r="9014" customFormat="false" ht="12.75" hidden="false" customHeight="false" outlineLevel="0" collapsed="false">
      <c r="A9014" s="0" t="s">
        <v>18</v>
      </c>
      <c r="B9014" s="0" t="s">
        <v>113</v>
      </c>
      <c r="C9014" s="0" t="s">
        <v>108</v>
      </c>
      <c r="D9014" s="116" t="n">
        <v>46631</v>
      </c>
      <c r="E9014" s="0" t="n">
        <v>0</v>
      </c>
      <c r="F9014" s="0" t="n">
        <v>3133119</v>
      </c>
      <c r="G9014" s="151" t="s">
        <v>111</v>
      </c>
      <c r="H9014" s="151" t="s">
        <v>111</v>
      </c>
      <c r="I9014" s="152" t="s">
        <v>112</v>
      </c>
    </row>
    <row r="9015" customFormat="false" ht="12.75" hidden="false" customHeight="false" outlineLevel="0" collapsed="false">
      <c r="A9015" s="0" t="s">
        <v>19</v>
      </c>
      <c r="B9015" s="0" t="s">
        <v>110</v>
      </c>
      <c r="C9015" s="0" t="s">
        <v>108</v>
      </c>
      <c r="D9015" s="116" t="n">
        <v>46631</v>
      </c>
      <c r="E9015" s="0" t="n">
        <v>0</v>
      </c>
      <c r="F9015" s="0" t="n">
        <v>3133120</v>
      </c>
      <c r="G9015" s="151" t="s">
        <v>111</v>
      </c>
      <c r="H9015" s="151" t="s">
        <v>111</v>
      </c>
      <c r="I9015" s="152" t="s">
        <v>112</v>
      </c>
    </row>
    <row r="9016" customFormat="false" ht="12.75" hidden="false" customHeight="false" outlineLevel="0" collapsed="false">
      <c r="A9016" s="0" t="s">
        <v>19</v>
      </c>
      <c r="B9016" s="0" t="s">
        <v>113</v>
      </c>
      <c r="C9016" s="0" t="s">
        <v>108</v>
      </c>
      <c r="D9016" s="116" t="n">
        <v>46631</v>
      </c>
      <c r="E9016" s="0" t="n">
        <v>0</v>
      </c>
      <c r="F9016" s="0" t="n">
        <v>3133121</v>
      </c>
      <c r="G9016" s="151" t="s">
        <v>111</v>
      </c>
      <c r="H9016" s="151" t="s">
        <v>111</v>
      </c>
      <c r="I9016" s="152" t="s">
        <v>112</v>
      </c>
    </row>
    <row r="9017" customFormat="false" ht="12.75" hidden="false" customHeight="false" outlineLevel="0" collapsed="false">
      <c r="A9017" s="0" t="s">
        <v>21</v>
      </c>
      <c r="B9017" s="0" t="s">
        <v>110</v>
      </c>
      <c r="C9017" s="0" t="s">
        <v>108</v>
      </c>
      <c r="D9017" s="116" t="n">
        <v>46631</v>
      </c>
      <c r="E9017" s="0" t="n">
        <v>0</v>
      </c>
      <c r="F9017" s="0" t="n">
        <v>3133122</v>
      </c>
      <c r="G9017" s="151" t="s">
        <v>111</v>
      </c>
      <c r="H9017" s="151" t="s">
        <v>111</v>
      </c>
      <c r="I9017" s="152" t="s">
        <v>112</v>
      </c>
    </row>
    <row r="9018" customFormat="false" ht="12.75" hidden="false" customHeight="false" outlineLevel="0" collapsed="false">
      <c r="A9018" s="0" t="s">
        <v>21</v>
      </c>
      <c r="B9018" s="0" t="s">
        <v>113</v>
      </c>
      <c r="C9018" s="0" t="s">
        <v>108</v>
      </c>
      <c r="D9018" s="116" t="n">
        <v>46631</v>
      </c>
      <c r="E9018" s="0" t="n">
        <v>0</v>
      </c>
      <c r="F9018" s="0" t="n">
        <v>3133123</v>
      </c>
      <c r="G9018" s="151" t="s">
        <v>111</v>
      </c>
      <c r="H9018" s="151" t="s">
        <v>111</v>
      </c>
      <c r="I9018" s="152" t="s">
        <v>112</v>
      </c>
    </row>
    <row r="9019" customFormat="false" ht="12.75" hidden="false" customHeight="false" outlineLevel="0" collapsed="false">
      <c r="A9019" s="0" t="s">
        <v>73</v>
      </c>
      <c r="B9019" s="0" t="s">
        <v>80</v>
      </c>
      <c r="C9019" s="0" t="s">
        <v>108</v>
      </c>
      <c r="D9019" s="116" t="n">
        <v>46631</v>
      </c>
      <c r="E9019" s="0" t="n">
        <v>-0.005</v>
      </c>
      <c r="F9019" s="0" t="n">
        <v>3133124</v>
      </c>
      <c r="G9019" s="151" t="s">
        <v>111</v>
      </c>
      <c r="H9019" s="151" t="s">
        <v>111</v>
      </c>
      <c r="I9019" s="152" t="s">
        <v>112</v>
      </c>
    </row>
    <row r="9020" customFormat="false" ht="12.75" hidden="false" customHeight="false" outlineLevel="0" collapsed="false">
      <c r="A9020" s="0" t="s">
        <v>74</v>
      </c>
      <c r="B9020" s="0" t="s">
        <v>80</v>
      </c>
      <c r="C9020" s="0" t="s">
        <v>108</v>
      </c>
      <c r="D9020" s="116" t="n">
        <v>46631</v>
      </c>
      <c r="E9020" s="0" t="n">
        <v>0.01</v>
      </c>
      <c r="F9020" s="0" t="n">
        <v>3133125</v>
      </c>
      <c r="G9020" s="151" t="s">
        <v>111</v>
      </c>
      <c r="H9020" s="151" t="s">
        <v>111</v>
      </c>
      <c r="I9020" s="152" t="s">
        <v>112</v>
      </c>
    </row>
    <row r="9021" customFormat="false" ht="12.75" hidden="false" customHeight="false" outlineLevel="0" collapsed="false">
      <c r="A9021" s="0" t="s">
        <v>75</v>
      </c>
      <c r="B9021" s="0" t="s">
        <v>80</v>
      </c>
      <c r="C9021" s="0" t="s">
        <v>108</v>
      </c>
      <c r="D9021" s="116" t="n">
        <v>46631</v>
      </c>
      <c r="E9021" s="0" t="n">
        <v>-0.02</v>
      </c>
      <c r="F9021" s="0" t="n">
        <v>3133126</v>
      </c>
      <c r="G9021" s="151" t="s">
        <v>111</v>
      </c>
      <c r="H9021" s="151" t="s">
        <v>111</v>
      </c>
      <c r="I9021" s="152" t="s">
        <v>112</v>
      </c>
    </row>
    <row r="9022" customFormat="false" ht="12.75" hidden="false" customHeight="false" outlineLevel="0" collapsed="false">
      <c r="A9022" s="0" t="s">
        <v>76</v>
      </c>
      <c r="B9022" s="0" t="s">
        <v>80</v>
      </c>
      <c r="C9022" s="0" t="s">
        <v>108</v>
      </c>
      <c r="D9022" s="116" t="n">
        <v>46631</v>
      </c>
      <c r="E9022" s="0" t="n">
        <v>0.01</v>
      </c>
      <c r="F9022" s="0" t="n">
        <v>3133127</v>
      </c>
      <c r="G9022" s="151" t="s">
        <v>111</v>
      </c>
      <c r="H9022" s="151" t="s">
        <v>111</v>
      </c>
      <c r="I9022" s="152" t="s">
        <v>112</v>
      </c>
    </row>
    <row r="9023" customFormat="false" ht="12.75" hidden="false" customHeight="false" outlineLevel="0" collapsed="false">
      <c r="A9023" s="0" t="s">
        <v>72</v>
      </c>
      <c r="B9023" s="0" t="s">
        <v>80</v>
      </c>
      <c r="C9023" s="0" t="s">
        <v>108</v>
      </c>
      <c r="D9023" s="116" t="n">
        <v>46631</v>
      </c>
      <c r="E9023" s="158" t="n">
        <v>46661</v>
      </c>
      <c r="F9023" s="0" t="n">
        <v>2756541</v>
      </c>
      <c r="G9023" s="151" t="s">
        <v>111</v>
      </c>
      <c r="H9023" s="151" t="s">
        <v>111</v>
      </c>
      <c r="I9023" s="152" t="s">
        <v>109</v>
      </c>
    </row>
    <row r="9024" customFormat="false" ht="12.75" hidden="false" customHeight="false" outlineLevel="0" collapsed="false">
      <c r="A9024" s="0" t="s">
        <v>59</v>
      </c>
      <c r="B9024" s="0" t="s">
        <v>110</v>
      </c>
      <c r="C9024" s="0" t="s">
        <v>108</v>
      </c>
      <c r="D9024" s="116" t="n">
        <v>46661</v>
      </c>
      <c r="E9024" s="0" t="n">
        <v>0.4</v>
      </c>
      <c r="F9024" s="0" t="n">
        <v>3133100</v>
      </c>
      <c r="G9024" s="151" t="s">
        <v>111</v>
      </c>
      <c r="H9024" s="151" t="s">
        <v>111</v>
      </c>
      <c r="I9024" s="152" t="s">
        <v>112</v>
      </c>
    </row>
    <row r="9025" customFormat="false" ht="12.75" hidden="false" customHeight="false" outlineLevel="0" collapsed="false">
      <c r="A9025" s="0" t="s">
        <v>59</v>
      </c>
      <c r="B9025" s="0" t="s">
        <v>113</v>
      </c>
      <c r="C9025" s="0" t="s">
        <v>108</v>
      </c>
      <c r="D9025" s="116" t="n">
        <v>46661</v>
      </c>
      <c r="E9025" s="0" t="n">
        <v>0.02</v>
      </c>
      <c r="F9025" s="0" t="n">
        <v>3133101</v>
      </c>
      <c r="G9025" s="151" t="s">
        <v>111</v>
      </c>
      <c r="H9025" s="151" t="s">
        <v>111</v>
      </c>
      <c r="I9025" s="152" t="s">
        <v>112</v>
      </c>
    </row>
    <row r="9026" customFormat="false" ht="12.75" hidden="false" customHeight="false" outlineLevel="0" collapsed="false">
      <c r="A9026" s="0" t="s">
        <v>60</v>
      </c>
      <c r="B9026" s="0" t="s">
        <v>110</v>
      </c>
      <c r="C9026" s="0" t="s">
        <v>108</v>
      </c>
      <c r="D9026" s="116" t="n">
        <v>46661</v>
      </c>
      <c r="E9026" s="0" t="n">
        <v>0.4</v>
      </c>
      <c r="F9026" s="0" t="n">
        <v>3133102</v>
      </c>
      <c r="G9026" s="151" t="s">
        <v>111</v>
      </c>
      <c r="H9026" s="151" t="s">
        <v>111</v>
      </c>
      <c r="I9026" s="152" t="s">
        <v>112</v>
      </c>
    </row>
    <row r="9027" customFormat="false" ht="12.75" hidden="false" customHeight="false" outlineLevel="0" collapsed="false">
      <c r="A9027" s="0" t="s">
        <v>60</v>
      </c>
      <c r="B9027" s="0" t="s">
        <v>113</v>
      </c>
      <c r="C9027" s="0" t="s">
        <v>108</v>
      </c>
      <c r="D9027" s="116" t="n">
        <v>46661</v>
      </c>
      <c r="E9027" s="0" t="n">
        <v>0.05</v>
      </c>
      <c r="F9027" s="0" t="n">
        <v>3133103</v>
      </c>
      <c r="G9027" s="151" t="s">
        <v>111</v>
      </c>
      <c r="H9027" s="151" t="s">
        <v>111</v>
      </c>
      <c r="I9027" s="152" t="s">
        <v>112</v>
      </c>
    </row>
    <row r="9028" customFormat="false" ht="12.75" hidden="false" customHeight="false" outlineLevel="0" collapsed="false">
      <c r="A9028" s="0" t="s">
        <v>61</v>
      </c>
      <c r="B9028" s="0" t="s">
        <v>110</v>
      </c>
      <c r="C9028" s="0" t="s">
        <v>108</v>
      </c>
      <c r="D9028" s="116" t="n">
        <v>46661</v>
      </c>
      <c r="E9028" s="0" t="n">
        <v>0.4</v>
      </c>
      <c r="F9028" s="0" t="n">
        <v>3133104</v>
      </c>
      <c r="G9028" s="151" t="s">
        <v>111</v>
      </c>
      <c r="H9028" s="151" t="s">
        <v>111</v>
      </c>
      <c r="I9028" s="152" t="s">
        <v>112</v>
      </c>
    </row>
    <row r="9029" customFormat="false" ht="12.75" hidden="false" customHeight="false" outlineLevel="0" collapsed="false">
      <c r="A9029" s="0" t="s">
        <v>61</v>
      </c>
      <c r="B9029" s="0" t="s">
        <v>113</v>
      </c>
      <c r="C9029" s="0" t="s">
        <v>108</v>
      </c>
      <c r="D9029" s="116" t="n">
        <v>46661</v>
      </c>
      <c r="E9029" s="0" t="n">
        <v>0.02</v>
      </c>
      <c r="F9029" s="0" t="n">
        <v>3133105</v>
      </c>
      <c r="G9029" s="151" t="s">
        <v>111</v>
      </c>
      <c r="H9029" s="151" t="s">
        <v>111</v>
      </c>
      <c r="I9029" s="152" t="s">
        <v>112</v>
      </c>
    </row>
    <row r="9030" customFormat="false" ht="12.75" hidden="false" customHeight="false" outlineLevel="0" collapsed="false">
      <c r="A9030" s="0" t="s">
        <v>62</v>
      </c>
      <c r="B9030" s="0" t="s">
        <v>110</v>
      </c>
      <c r="C9030" s="0" t="s">
        <v>108</v>
      </c>
      <c r="D9030" s="116" t="n">
        <v>46661</v>
      </c>
      <c r="E9030" s="0" t="n">
        <v>0.4</v>
      </c>
      <c r="F9030" s="0" t="n">
        <v>3133106</v>
      </c>
      <c r="G9030" s="151" t="s">
        <v>111</v>
      </c>
      <c r="H9030" s="151" t="s">
        <v>111</v>
      </c>
      <c r="I9030" s="152" t="s">
        <v>112</v>
      </c>
    </row>
    <row r="9031" customFormat="false" ht="12.75" hidden="false" customHeight="false" outlineLevel="0" collapsed="false">
      <c r="A9031" s="0" t="s">
        <v>62</v>
      </c>
      <c r="B9031" s="0" t="s">
        <v>113</v>
      </c>
      <c r="C9031" s="0" t="s">
        <v>108</v>
      </c>
      <c r="D9031" s="116" t="n">
        <v>46661</v>
      </c>
      <c r="E9031" s="0" t="n">
        <v>0.05</v>
      </c>
      <c r="F9031" s="0" t="n">
        <v>3133107</v>
      </c>
      <c r="G9031" s="151" t="s">
        <v>111</v>
      </c>
      <c r="H9031" s="151" t="s">
        <v>111</v>
      </c>
      <c r="I9031" s="152" t="s">
        <v>112</v>
      </c>
    </row>
    <row r="9032" customFormat="false" ht="12.75" hidden="false" customHeight="false" outlineLevel="0" collapsed="false">
      <c r="A9032" s="0" t="s">
        <v>49</v>
      </c>
      <c r="B9032" s="0" t="s">
        <v>110</v>
      </c>
      <c r="C9032" s="0" t="s">
        <v>108</v>
      </c>
      <c r="D9032" s="116" t="n">
        <v>46661</v>
      </c>
      <c r="E9032" s="0" t="n">
        <v>0.36</v>
      </c>
      <c r="F9032" s="0" t="n">
        <v>3133108</v>
      </c>
      <c r="G9032" s="151" t="s">
        <v>111</v>
      </c>
      <c r="H9032" s="151" t="s">
        <v>111</v>
      </c>
      <c r="I9032" s="152" t="s">
        <v>112</v>
      </c>
    </row>
    <row r="9033" customFormat="false" ht="12.75" hidden="false" customHeight="false" outlineLevel="0" collapsed="false">
      <c r="A9033" s="0" t="s">
        <v>49</v>
      </c>
      <c r="B9033" s="0" t="s">
        <v>113</v>
      </c>
      <c r="C9033" s="0" t="s">
        <v>108</v>
      </c>
      <c r="D9033" s="116" t="n">
        <v>46661</v>
      </c>
      <c r="E9033" s="0" t="n">
        <v>-0.005</v>
      </c>
      <c r="F9033" s="0" t="n">
        <v>3133109</v>
      </c>
      <c r="G9033" s="151" t="s">
        <v>111</v>
      </c>
      <c r="H9033" s="151" t="s">
        <v>111</v>
      </c>
      <c r="I9033" s="152" t="s">
        <v>112</v>
      </c>
    </row>
    <row r="9034" customFormat="false" ht="12.75" hidden="false" customHeight="false" outlineLevel="0" collapsed="false">
      <c r="A9034" s="0" t="s">
        <v>50</v>
      </c>
      <c r="B9034" s="0" t="s">
        <v>110</v>
      </c>
      <c r="C9034" s="0" t="s">
        <v>108</v>
      </c>
      <c r="D9034" s="116" t="n">
        <v>46661</v>
      </c>
      <c r="E9034" s="0" t="n">
        <v>0.4</v>
      </c>
      <c r="F9034" s="0" t="n">
        <v>3133110</v>
      </c>
      <c r="G9034" s="151" t="s">
        <v>111</v>
      </c>
      <c r="H9034" s="151" t="s">
        <v>111</v>
      </c>
      <c r="I9034" s="152" t="s">
        <v>112</v>
      </c>
    </row>
    <row r="9035" customFormat="false" ht="12.75" hidden="false" customHeight="false" outlineLevel="0" collapsed="false">
      <c r="A9035" s="0" t="s">
        <v>50</v>
      </c>
      <c r="B9035" s="0" t="s">
        <v>113</v>
      </c>
      <c r="C9035" s="0" t="s">
        <v>108</v>
      </c>
      <c r="D9035" s="116" t="n">
        <v>46661</v>
      </c>
      <c r="E9035" s="0" t="n">
        <v>-0.085</v>
      </c>
      <c r="F9035" s="0" t="n">
        <v>3133111</v>
      </c>
      <c r="G9035" s="151" t="s">
        <v>111</v>
      </c>
      <c r="H9035" s="151" t="s">
        <v>111</v>
      </c>
      <c r="I9035" s="152" t="s">
        <v>112</v>
      </c>
    </row>
    <row r="9036" customFormat="false" ht="12.75" hidden="false" customHeight="false" outlineLevel="0" collapsed="false">
      <c r="A9036" s="0" t="s">
        <v>51</v>
      </c>
      <c r="B9036" s="0" t="s">
        <v>110</v>
      </c>
      <c r="C9036" s="0" t="s">
        <v>108</v>
      </c>
      <c r="D9036" s="116" t="n">
        <v>46661</v>
      </c>
      <c r="E9036" s="0" t="n">
        <v>0.4</v>
      </c>
      <c r="F9036" s="0" t="n">
        <v>3133112</v>
      </c>
      <c r="G9036" s="151" t="s">
        <v>111</v>
      </c>
      <c r="H9036" s="151" t="s">
        <v>111</v>
      </c>
      <c r="I9036" s="152" t="s">
        <v>112</v>
      </c>
    </row>
    <row r="9037" customFormat="false" ht="12.75" hidden="false" customHeight="false" outlineLevel="0" collapsed="false">
      <c r="A9037" s="0" t="s">
        <v>51</v>
      </c>
      <c r="B9037" s="0" t="s">
        <v>113</v>
      </c>
      <c r="C9037" s="0" t="s">
        <v>108</v>
      </c>
      <c r="D9037" s="116" t="n">
        <v>46661</v>
      </c>
      <c r="E9037" s="0" t="n">
        <v>0.01</v>
      </c>
      <c r="F9037" s="0" t="n">
        <v>3133113</v>
      </c>
      <c r="G9037" s="151" t="s">
        <v>111</v>
      </c>
      <c r="H9037" s="151" t="s">
        <v>111</v>
      </c>
      <c r="I9037" s="152" t="s">
        <v>112</v>
      </c>
    </row>
    <row r="9038" customFormat="false" ht="12.75" hidden="false" customHeight="false" outlineLevel="0" collapsed="false">
      <c r="A9038" s="0" t="s">
        <v>52</v>
      </c>
      <c r="B9038" s="0" t="s">
        <v>110</v>
      </c>
      <c r="C9038" s="0" t="s">
        <v>108</v>
      </c>
      <c r="D9038" s="116" t="n">
        <v>46661</v>
      </c>
      <c r="E9038" s="0" t="n">
        <v>0.4</v>
      </c>
      <c r="F9038" s="0" t="n">
        <v>3133114</v>
      </c>
      <c r="G9038" s="151" t="s">
        <v>111</v>
      </c>
      <c r="H9038" s="151" t="s">
        <v>111</v>
      </c>
      <c r="I9038" s="152" t="s">
        <v>112</v>
      </c>
    </row>
    <row r="9039" customFormat="false" ht="12.75" hidden="false" customHeight="false" outlineLevel="0" collapsed="false">
      <c r="A9039" s="0" t="s">
        <v>52</v>
      </c>
      <c r="B9039" s="0" t="s">
        <v>113</v>
      </c>
      <c r="C9039" s="0" t="s">
        <v>108</v>
      </c>
      <c r="D9039" s="116" t="n">
        <v>46661</v>
      </c>
      <c r="E9039" s="0" t="n">
        <v>-0.055</v>
      </c>
      <c r="F9039" s="0" t="n">
        <v>3133115</v>
      </c>
      <c r="G9039" s="151" t="s">
        <v>111</v>
      </c>
      <c r="H9039" s="151" t="s">
        <v>111</v>
      </c>
      <c r="I9039" s="152" t="s">
        <v>112</v>
      </c>
    </row>
    <row r="9040" customFormat="false" ht="12.75" hidden="false" customHeight="false" outlineLevel="0" collapsed="false">
      <c r="A9040" s="0" t="s">
        <v>17</v>
      </c>
      <c r="B9040" s="0" t="s">
        <v>110</v>
      </c>
      <c r="C9040" s="0" t="s">
        <v>108</v>
      </c>
      <c r="D9040" s="116" t="n">
        <v>46661</v>
      </c>
      <c r="E9040" s="0" t="n">
        <v>0</v>
      </c>
      <c r="F9040" s="0" t="n">
        <v>3133116</v>
      </c>
      <c r="G9040" s="151" t="s">
        <v>111</v>
      </c>
      <c r="H9040" s="151" t="s">
        <v>111</v>
      </c>
      <c r="I9040" s="152" t="s">
        <v>112</v>
      </c>
    </row>
    <row r="9041" customFormat="false" ht="12.75" hidden="false" customHeight="false" outlineLevel="0" collapsed="false">
      <c r="A9041" s="0" t="s">
        <v>17</v>
      </c>
      <c r="B9041" s="0" t="s">
        <v>113</v>
      </c>
      <c r="C9041" s="0" t="s">
        <v>108</v>
      </c>
      <c r="D9041" s="116" t="n">
        <v>46661</v>
      </c>
      <c r="E9041" s="0" t="n">
        <v>0</v>
      </c>
      <c r="F9041" s="0" t="n">
        <v>3133117</v>
      </c>
      <c r="G9041" s="151" t="s">
        <v>111</v>
      </c>
      <c r="H9041" s="151" t="s">
        <v>111</v>
      </c>
      <c r="I9041" s="152" t="s">
        <v>112</v>
      </c>
    </row>
    <row r="9042" customFormat="false" ht="12.75" hidden="false" customHeight="false" outlineLevel="0" collapsed="false">
      <c r="A9042" s="0" t="s">
        <v>18</v>
      </c>
      <c r="B9042" s="0" t="s">
        <v>110</v>
      </c>
      <c r="C9042" s="0" t="s">
        <v>108</v>
      </c>
      <c r="D9042" s="116" t="n">
        <v>46661</v>
      </c>
      <c r="E9042" s="0" t="n">
        <v>0</v>
      </c>
      <c r="F9042" s="0" t="n">
        <v>3133118</v>
      </c>
      <c r="G9042" s="151" t="s">
        <v>111</v>
      </c>
      <c r="H9042" s="151" t="s">
        <v>111</v>
      </c>
      <c r="I9042" s="152" t="s">
        <v>112</v>
      </c>
    </row>
    <row r="9043" customFormat="false" ht="12.75" hidden="false" customHeight="false" outlineLevel="0" collapsed="false">
      <c r="A9043" s="0" t="s">
        <v>18</v>
      </c>
      <c r="B9043" s="0" t="s">
        <v>113</v>
      </c>
      <c r="C9043" s="0" t="s">
        <v>108</v>
      </c>
      <c r="D9043" s="116" t="n">
        <v>46661</v>
      </c>
      <c r="E9043" s="0" t="n">
        <v>0</v>
      </c>
      <c r="F9043" s="0" t="n">
        <v>3133119</v>
      </c>
      <c r="G9043" s="151" t="s">
        <v>111</v>
      </c>
      <c r="H9043" s="151" t="s">
        <v>111</v>
      </c>
      <c r="I9043" s="152" t="s">
        <v>112</v>
      </c>
    </row>
    <row r="9044" customFormat="false" ht="12.75" hidden="false" customHeight="false" outlineLevel="0" collapsed="false">
      <c r="A9044" s="0" t="s">
        <v>19</v>
      </c>
      <c r="B9044" s="0" t="s">
        <v>110</v>
      </c>
      <c r="C9044" s="0" t="s">
        <v>108</v>
      </c>
      <c r="D9044" s="116" t="n">
        <v>46661</v>
      </c>
      <c r="E9044" s="0" t="n">
        <v>0</v>
      </c>
      <c r="F9044" s="0" t="n">
        <v>3133120</v>
      </c>
      <c r="G9044" s="151" t="s">
        <v>111</v>
      </c>
      <c r="H9044" s="151" t="s">
        <v>111</v>
      </c>
      <c r="I9044" s="152" t="s">
        <v>112</v>
      </c>
    </row>
    <row r="9045" customFormat="false" ht="12.75" hidden="false" customHeight="false" outlineLevel="0" collapsed="false">
      <c r="A9045" s="0" t="s">
        <v>19</v>
      </c>
      <c r="B9045" s="0" t="s">
        <v>113</v>
      </c>
      <c r="C9045" s="0" t="s">
        <v>108</v>
      </c>
      <c r="D9045" s="116" t="n">
        <v>46661</v>
      </c>
      <c r="E9045" s="0" t="n">
        <v>0</v>
      </c>
      <c r="F9045" s="0" t="n">
        <v>3133121</v>
      </c>
      <c r="G9045" s="151" t="s">
        <v>111</v>
      </c>
      <c r="H9045" s="151" t="s">
        <v>111</v>
      </c>
      <c r="I9045" s="152" t="s">
        <v>112</v>
      </c>
    </row>
    <row r="9046" customFormat="false" ht="12.75" hidden="false" customHeight="false" outlineLevel="0" collapsed="false">
      <c r="A9046" s="0" t="s">
        <v>21</v>
      </c>
      <c r="B9046" s="0" t="s">
        <v>110</v>
      </c>
      <c r="C9046" s="0" t="s">
        <v>108</v>
      </c>
      <c r="D9046" s="116" t="n">
        <v>46661</v>
      </c>
      <c r="E9046" s="0" t="n">
        <v>0</v>
      </c>
      <c r="F9046" s="0" t="n">
        <v>3133122</v>
      </c>
      <c r="G9046" s="151" t="s">
        <v>111</v>
      </c>
      <c r="H9046" s="151" t="s">
        <v>111</v>
      </c>
      <c r="I9046" s="152" t="s">
        <v>112</v>
      </c>
    </row>
    <row r="9047" customFormat="false" ht="12.75" hidden="false" customHeight="false" outlineLevel="0" collapsed="false">
      <c r="A9047" s="0" t="s">
        <v>21</v>
      </c>
      <c r="B9047" s="0" t="s">
        <v>113</v>
      </c>
      <c r="C9047" s="0" t="s">
        <v>108</v>
      </c>
      <c r="D9047" s="116" t="n">
        <v>46661</v>
      </c>
      <c r="E9047" s="0" t="n">
        <v>0</v>
      </c>
      <c r="F9047" s="0" t="n">
        <v>3133123</v>
      </c>
      <c r="G9047" s="151" t="s">
        <v>111</v>
      </c>
      <c r="H9047" s="151" t="s">
        <v>111</v>
      </c>
      <c r="I9047" s="152" t="s">
        <v>112</v>
      </c>
    </row>
    <row r="9048" customFormat="false" ht="12.75" hidden="false" customHeight="false" outlineLevel="0" collapsed="false">
      <c r="A9048" s="0" t="s">
        <v>73</v>
      </c>
      <c r="B9048" s="0" t="s">
        <v>80</v>
      </c>
      <c r="C9048" s="0" t="s">
        <v>108</v>
      </c>
      <c r="D9048" s="116" t="n">
        <v>46661</v>
      </c>
      <c r="E9048" s="0" t="n">
        <v>-0.005</v>
      </c>
      <c r="F9048" s="0" t="n">
        <v>3133124</v>
      </c>
      <c r="G9048" s="151" t="s">
        <v>111</v>
      </c>
      <c r="H9048" s="151" t="s">
        <v>111</v>
      </c>
      <c r="I9048" s="152" t="s">
        <v>112</v>
      </c>
    </row>
    <row r="9049" customFormat="false" ht="12.75" hidden="false" customHeight="false" outlineLevel="0" collapsed="false">
      <c r="A9049" s="0" t="s">
        <v>74</v>
      </c>
      <c r="B9049" s="0" t="s">
        <v>80</v>
      </c>
      <c r="C9049" s="0" t="s">
        <v>108</v>
      </c>
      <c r="D9049" s="116" t="n">
        <v>46661</v>
      </c>
      <c r="E9049" s="0" t="n">
        <v>0.01</v>
      </c>
      <c r="F9049" s="0" t="n">
        <v>3133125</v>
      </c>
      <c r="G9049" s="151" t="s">
        <v>111</v>
      </c>
      <c r="H9049" s="151" t="s">
        <v>111</v>
      </c>
      <c r="I9049" s="152" t="s">
        <v>112</v>
      </c>
    </row>
    <row r="9050" customFormat="false" ht="12.75" hidden="false" customHeight="false" outlineLevel="0" collapsed="false">
      <c r="A9050" s="0" t="s">
        <v>75</v>
      </c>
      <c r="B9050" s="0" t="s">
        <v>80</v>
      </c>
      <c r="C9050" s="0" t="s">
        <v>108</v>
      </c>
      <c r="D9050" s="116" t="n">
        <v>46661</v>
      </c>
      <c r="E9050" s="0" t="n">
        <v>-0.055</v>
      </c>
      <c r="F9050" s="0" t="n">
        <v>3133126</v>
      </c>
      <c r="G9050" s="151" t="s">
        <v>111</v>
      </c>
      <c r="H9050" s="151" t="s">
        <v>111</v>
      </c>
      <c r="I9050" s="152" t="s">
        <v>112</v>
      </c>
    </row>
    <row r="9051" customFormat="false" ht="12.75" hidden="false" customHeight="false" outlineLevel="0" collapsed="false">
      <c r="A9051" s="0" t="s">
        <v>76</v>
      </c>
      <c r="B9051" s="0" t="s">
        <v>80</v>
      </c>
      <c r="C9051" s="0" t="s">
        <v>108</v>
      </c>
      <c r="D9051" s="116" t="n">
        <v>46661</v>
      </c>
      <c r="E9051" s="0" t="n">
        <v>0.01</v>
      </c>
      <c r="F9051" s="0" t="n">
        <v>3133127</v>
      </c>
      <c r="G9051" s="151" t="s">
        <v>111</v>
      </c>
      <c r="H9051" s="151" t="s">
        <v>111</v>
      </c>
      <c r="I9051" s="152" t="s">
        <v>112</v>
      </c>
    </row>
    <row r="9052" customFormat="false" ht="12.75" hidden="false" customHeight="false" outlineLevel="0" collapsed="false">
      <c r="A9052" s="0" t="s">
        <v>72</v>
      </c>
      <c r="B9052" s="0" t="s">
        <v>80</v>
      </c>
      <c r="C9052" s="0" t="s">
        <v>108</v>
      </c>
      <c r="D9052" s="116" t="n">
        <v>46661</v>
      </c>
      <c r="E9052" s="158" t="n">
        <v>46692</v>
      </c>
      <c r="F9052" s="0" t="n">
        <v>2756519</v>
      </c>
      <c r="G9052" s="151" t="s">
        <v>111</v>
      </c>
      <c r="H9052" s="151" t="s">
        <v>111</v>
      </c>
      <c r="I9052" s="152" t="s">
        <v>109</v>
      </c>
    </row>
    <row r="9053" customFormat="false" ht="12.75" hidden="false" customHeight="false" outlineLevel="0" collapsed="false">
      <c r="A9053" s="0" t="s">
        <v>59</v>
      </c>
      <c r="B9053" s="0" t="s">
        <v>110</v>
      </c>
      <c r="C9053" s="0" t="s">
        <v>108</v>
      </c>
      <c r="D9053" s="116" t="n">
        <v>46692</v>
      </c>
      <c r="E9053" s="0" t="n">
        <v>0.555</v>
      </c>
      <c r="F9053" s="0" t="n">
        <v>3133100</v>
      </c>
      <c r="G9053" s="151" t="s">
        <v>111</v>
      </c>
      <c r="H9053" s="151" t="s">
        <v>111</v>
      </c>
      <c r="I9053" s="152" t="s">
        <v>112</v>
      </c>
    </row>
    <row r="9054" customFormat="false" ht="12.75" hidden="false" customHeight="false" outlineLevel="0" collapsed="false">
      <c r="A9054" s="0" t="s">
        <v>59</v>
      </c>
      <c r="B9054" s="0" t="s">
        <v>113</v>
      </c>
      <c r="C9054" s="0" t="s">
        <v>108</v>
      </c>
      <c r="D9054" s="116" t="n">
        <v>46692</v>
      </c>
      <c r="E9054" s="0" t="n">
        <v>0.05</v>
      </c>
      <c r="F9054" s="0" t="n">
        <v>3133101</v>
      </c>
      <c r="G9054" s="151" t="s">
        <v>111</v>
      </c>
      <c r="H9054" s="151" t="s">
        <v>111</v>
      </c>
      <c r="I9054" s="152" t="s">
        <v>112</v>
      </c>
    </row>
    <row r="9055" customFormat="false" ht="12.75" hidden="false" customHeight="false" outlineLevel="0" collapsed="false">
      <c r="A9055" s="0" t="s">
        <v>60</v>
      </c>
      <c r="B9055" s="0" t="s">
        <v>110</v>
      </c>
      <c r="C9055" s="0" t="s">
        <v>108</v>
      </c>
      <c r="D9055" s="116" t="n">
        <v>46692</v>
      </c>
      <c r="E9055" s="0" t="n">
        <v>0.555</v>
      </c>
      <c r="F9055" s="0" t="n">
        <v>3133102</v>
      </c>
      <c r="G9055" s="151" t="s">
        <v>111</v>
      </c>
      <c r="H9055" s="151" t="s">
        <v>111</v>
      </c>
      <c r="I9055" s="152" t="s">
        <v>112</v>
      </c>
    </row>
    <row r="9056" customFormat="false" ht="12.75" hidden="false" customHeight="false" outlineLevel="0" collapsed="false">
      <c r="A9056" s="0" t="s">
        <v>60</v>
      </c>
      <c r="B9056" s="0" t="s">
        <v>113</v>
      </c>
      <c r="C9056" s="0" t="s">
        <v>108</v>
      </c>
      <c r="D9056" s="116" t="n">
        <v>46692</v>
      </c>
      <c r="E9056" s="0" t="n">
        <v>0.14</v>
      </c>
      <c r="F9056" s="0" t="n">
        <v>3133103</v>
      </c>
      <c r="G9056" s="151" t="s">
        <v>111</v>
      </c>
      <c r="H9056" s="151" t="s">
        <v>111</v>
      </c>
      <c r="I9056" s="152" t="s">
        <v>112</v>
      </c>
    </row>
    <row r="9057" customFormat="false" ht="12.75" hidden="false" customHeight="false" outlineLevel="0" collapsed="false">
      <c r="A9057" s="0" t="s">
        <v>61</v>
      </c>
      <c r="B9057" s="0" t="s">
        <v>110</v>
      </c>
      <c r="C9057" s="0" t="s">
        <v>108</v>
      </c>
      <c r="D9057" s="116" t="n">
        <v>46692</v>
      </c>
      <c r="E9057" s="0" t="n">
        <v>0.555</v>
      </c>
      <c r="F9057" s="0" t="n">
        <v>3133104</v>
      </c>
      <c r="G9057" s="151" t="s">
        <v>111</v>
      </c>
      <c r="H9057" s="151" t="s">
        <v>111</v>
      </c>
      <c r="I9057" s="152" t="s">
        <v>112</v>
      </c>
    </row>
    <row r="9058" customFormat="false" ht="12.75" hidden="false" customHeight="false" outlineLevel="0" collapsed="false">
      <c r="A9058" s="0" t="s">
        <v>61</v>
      </c>
      <c r="B9058" s="0" t="s">
        <v>113</v>
      </c>
      <c r="C9058" s="0" t="s">
        <v>108</v>
      </c>
      <c r="D9058" s="116" t="n">
        <v>46692</v>
      </c>
      <c r="E9058" s="0" t="n">
        <v>0.05</v>
      </c>
      <c r="F9058" s="0" t="n">
        <v>3133105</v>
      </c>
      <c r="G9058" s="151" t="s">
        <v>111</v>
      </c>
      <c r="H9058" s="151" t="s">
        <v>111</v>
      </c>
      <c r="I9058" s="152" t="s">
        <v>112</v>
      </c>
    </row>
    <row r="9059" customFormat="false" ht="12.75" hidden="false" customHeight="false" outlineLevel="0" collapsed="false">
      <c r="A9059" s="0" t="s">
        <v>62</v>
      </c>
      <c r="B9059" s="0" t="s">
        <v>110</v>
      </c>
      <c r="C9059" s="0" t="s">
        <v>108</v>
      </c>
      <c r="D9059" s="116" t="n">
        <v>46692</v>
      </c>
      <c r="E9059" s="0" t="n">
        <v>0.555</v>
      </c>
      <c r="F9059" s="0" t="n">
        <v>3133106</v>
      </c>
      <c r="G9059" s="151" t="s">
        <v>111</v>
      </c>
      <c r="H9059" s="151" t="s">
        <v>111</v>
      </c>
      <c r="I9059" s="152" t="s">
        <v>112</v>
      </c>
    </row>
    <row r="9060" customFormat="false" ht="12.75" hidden="false" customHeight="false" outlineLevel="0" collapsed="false">
      <c r="A9060" s="0" t="s">
        <v>62</v>
      </c>
      <c r="B9060" s="0" t="s">
        <v>113</v>
      </c>
      <c r="C9060" s="0" t="s">
        <v>108</v>
      </c>
      <c r="D9060" s="116" t="n">
        <v>46692</v>
      </c>
      <c r="E9060" s="0" t="n">
        <v>0.14</v>
      </c>
      <c r="F9060" s="0" t="n">
        <v>3133107</v>
      </c>
      <c r="G9060" s="151" t="s">
        <v>111</v>
      </c>
      <c r="H9060" s="151" t="s">
        <v>111</v>
      </c>
      <c r="I9060" s="152" t="s">
        <v>112</v>
      </c>
    </row>
    <row r="9061" customFormat="false" ht="12.75" hidden="false" customHeight="false" outlineLevel="0" collapsed="false">
      <c r="A9061" s="0" t="s">
        <v>49</v>
      </c>
      <c r="B9061" s="0" t="s">
        <v>110</v>
      </c>
      <c r="C9061" s="0" t="s">
        <v>108</v>
      </c>
      <c r="D9061" s="116" t="n">
        <v>46692</v>
      </c>
      <c r="E9061" s="0" t="n">
        <v>0.46</v>
      </c>
      <c r="F9061" s="0" t="n">
        <v>3133108</v>
      </c>
      <c r="G9061" s="151" t="s">
        <v>111</v>
      </c>
      <c r="H9061" s="151" t="s">
        <v>111</v>
      </c>
      <c r="I9061" s="152" t="s">
        <v>112</v>
      </c>
    </row>
    <row r="9062" customFormat="false" ht="12.75" hidden="false" customHeight="false" outlineLevel="0" collapsed="false">
      <c r="A9062" s="0" t="s">
        <v>49</v>
      </c>
      <c r="B9062" s="0" t="s">
        <v>113</v>
      </c>
      <c r="C9062" s="0" t="s">
        <v>108</v>
      </c>
      <c r="D9062" s="116" t="n">
        <v>46692</v>
      </c>
      <c r="E9062" s="0" t="n">
        <v>0.05</v>
      </c>
      <c r="F9062" s="0" t="n">
        <v>3133109</v>
      </c>
      <c r="G9062" s="151" t="s">
        <v>111</v>
      </c>
      <c r="H9062" s="151" t="s">
        <v>111</v>
      </c>
      <c r="I9062" s="152" t="s">
        <v>112</v>
      </c>
    </row>
    <row r="9063" customFormat="false" ht="12.75" hidden="false" customHeight="false" outlineLevel="0" collapsed="false">
      <c r="A9063" s="0" t="s">
        <v>50</v>
      </c>
      <c r="B9063" s="0" t="s">
        <v>110</v>
      </c>
      <c r="C9063" s="0" t="s">
        <v>108</v>
      </c>
      <c r="D9063" s="116" t="n">
        <v>46692</v>
      </c>
      <c r="E9063" s="0" t="n">
        <v>0.7</v>
      </c>
      <c r="F9063" s="0" t="n">
        <v>3133110</v>
      </c>
      <c r="G9063" s="151" t="s">
        <v>111</v>
      </c>
      <c r="H9063" s="151" t="s">
        <v>111</v>
      </c>
      <c r="I9063" s="152" t="s">
        <v>112</v>
      </c>
    </row>
    <row r="9064" customFormat="false" ht="12.75" hidden="false" customHeight="false" outlineLevel="0" collapsed="false">
      <c r="A9064" s="0" t="s">
        <v>50</v>
      </c>
      <c r="B9064" s="0" t="s">
        <v>113</v>
      </c>
      <c r="C9064" s="0" t="s">
        <v>108</v>
      </c>
      <c r="D9064" s="116" t="n">
        <v>46692</v>
      </c>
      <c r="E9064" s="0" t="n">
        <v>-0.17</v>
      </c>
      <c r="F9064" s="0" t="n">
        <v>3133111</v>
      </c>
      <c r="G9064" s="151" t="s">
        <v>111</v>
      </c>
      <c r="H9064" s="151" t="s">
        <v>111</v>
      </c>
      <c r="I9064" s="152" t="s">
        <v>112</v>
      </c>
    </row>
    <row r="9065" customFormat="false" ht="12.75" hidden="false" customHeight="false" outlineLevel="0" collapsed="false">
      <c r="A9065" s="0" t="s">
        <v>51</v>
      </c>
      <c r="B9065" s="0" t="s">
        <v>110</v>
      </c>
      <c r="C9065" s="0" t="s">
        <v>108</v>
      </c>
      <c r="D9065" s="116" t="n">
        <v>46692</v>
      </c>
      <c r="E9065" s="0" t="n">
        <v>0.7</v>
      </c>
      <c r="F9065" s="0" t="n">
        <v>3133112</v>
      </c>
      <c r="G9065" s="151" t="s">
        <v>111</v>
      </c>
      <c r="H9065" s="151" t="s">
        <v>111</v>
      </c>
      <c r="I9065" s="152" t="s">
        <v>112</v>
      </c>
    </row>
    <row r="9066" customFormat="false" ht="12.75" hidden="false" customHeight="false" outlineLevel="0" collapsed="false">
      <c r="A9066" s="0" t="s">
        <v>51</v>
      </c>
      <c r="B9066" s="0" t="s">
        <v>113</v>
      </c>
      <c r="C9066" s="0" t="s">
        <v>108</v>
      </c>
      <c r="D9066" s="116" t="n">
        <v>46692</v>
      </c>
      <c r="E9066" s="0" t="n">
        <v>0.055</v>
      </c>
      <c r="F9066" s="0" t="n">
        <v>3133113</v>
      </c>
      <c r="G9066" s="151" t="s">
        <v>111</v>
      </c>
      <c r="H9066" s="151" t="s">
        <v>111</v>
      </c>
      <c r="I9066" s="152" t="s">
        <v>112</v>
      </c>
    </row>
    <row r="9067" customFormat="false" ht="12.75" hidden="false" customHeight="false" outlineLevel="0" collapsed="false">
      <c r="A9067" s="0" t="s">
        <v>52</v>
      </c>
      <c r="B9067" s="0" t="s">
        <v>110</v>
      </c>
      <c r="C9067" s="0" t="s">
        <v>108</v>
      </c>
      <c r="D9067" s="116" t="n">
        <v>46692</v>
      </c>
      <c r="E9067" s="0" t="n">
        <v>0.7</v>
      </c>
      <c r="F9067" s="0" t="n">
        <v>3133114</v>
      </c>
      <c r="G9067" s="151" t="s">
        <v>111</v>
      </c>
      <c r="H9067" s="151" t="s">
        <v>111</v>
      </c>
      <c r="I9067" s="152" t="s">
        <v>112</v>
      </c>
    </row>
    <row r="9068" customFormat="false" ht="12.75" hidden="false" customHeight="false" outlineLevel="0" collapsed="false">
      <c r="A9068" s="0" t="s">
        <v>52</v>
      </c>
      <c r="B9068" s="0" t="s">
        <v>113</v>
      </c>
      <c r="C9068" s="0" t="s">
        <v>108</v>
      </c>
      <c r="D9068" s="116" t="n">
        <v>46692</v>
      </c>
      <c r="E9068" s="0" t="n">
        <v>-0.05</v>
      </c>
      <c r="F9068" s="0" t="n">
        <v>3133115</v>
      </c>
      <c r="G9068" s="151" t="s">
        <v>111</v>
      </c>
      <c r="H9068" s="151" t="s">
        <v>111</v>
      </c>
      <c r="I9068" s="152" t="s">
        <v>112</v>
      </c>
    </row>
    <row r="9069" customFormat="false" ht="12.75" hidden="false" customHeight="false" outlineLevel="0" collapsed="false">
      <c r="A9069" s="0" t="s">
        <v>17</v>
      </c>
      <c r="B9069" s="0" t="s">
        <v>110</v>
      </c>
      <c r="C9069" s="0" t="s">
        <v>108</v>
      </c>
      <c r="D9069" s="116" t="n">
        <v>46692</v>
      </c>
      <c r="E9069" s="0" t="n">
        <v>0</v>
      </c>
      <c r="F9069" s="0" t="n">
        <v>3133116</v>
      </c>
      <c r="G9069" s="151" t="s">
        <v>111</v>
      </c>
      <c r="H9069" s="151" t="s">
        <v>111</v>
      </c>
      <c r="I9069" s="152" t="s">
        <v>112</v>
      </c>
    </row>
    <row r="9070" customFormat="false" ht="12.75" hidden="false" customHeight="false" outlineLevel="0" collapsed="false">
      <c r="A9070" s="0" t="s">
        <v>17</v>
      </c>
      <c r="B9070" s="0" t="s">
        <v>113</v>
      </c>
      <c r="C9070" s="0" t="s">
        <v>108</v>
      </c>
      <c r="D9070" s="116" t="n">
        <v>46692</v>
      </c>
      <c r="E9070" s="0" t="n">
        <v>0</v>
      </c>
      <c r="F9070" s="0" t="n">
        <v>3133117</v>
      </c>
      <c r="G9070" s="151" t="s">
        <v>111</v>
      </c>
      <c r="H9070" s="151" t="s">
        <v>111</v>
      </c>
      <c r="I9070" s="152" t="s">
        <v>112</v>
      </c>
    </row>
    <row r="9071" customFormat="false" ht="12.75" hidden="false" customHeight="false" outlineLevel="0" collapsed="false">
      <c r="A9071" s="0" t="s">
        <v>18</v>
      </c>
      <c r="B9071" s="0" t="s">
        <v>110</v>
      </c>
      <c r="C9071" s="0" t="s">
        <v>108</v>
      </c>
      <c r="D9071" s="116" t="n">
        <v>46692</v>
      </c>
      <c r="E9071" s="0" t="n">
        <v>0</v>
      </c>
      <c r="F9071" s="0" t="n">
        <v>3133118</v>
      </c>
      <c r="G9071" s="151" t="s">
        <v>111</v>
      </c>
      <c r="H9071" s="151" t="s">
        <v>111</v>
      </c>
      <c r="I9071" s="152" t="s">
        <v>112</v>
      </c>
    </row>
    <row r="9072" customFormat="false" ht="12.75" hidden="false" customHeight="false" outlineLevel="0" collapsed="false">
      <c r="A9072" s="0" t="s">
        <v>18</v>
      </c>
      <c r="B9072" s="0" t="s">
        <v>113</v>
      </c>
      <c r="C9072" s="0" t="s">
        <v>108</v>
      </c>
      <c r="D9072" s="116" t="n">
        <v>46692</v>
      </c>
      <c r="E9072" s="0" t="n">
        <v>0</v>
      </c>
      <c r="F9072" s="0" t="n">
        <v>3133119</v>
      </c>
      <c r="G9072" s="151" t="s">
        <v>111</v>
      </c>
      <c r="H9072" s="151" t="s">
        <v>111</v>
      </c>
      <c r="I9072" s="152" t="s">
        <v>112</v>
      </c>
    </row>
    <row r="9073" customFormat="false" ht="12.75" hidden="false" customHeight="false" outlineLevel="0" collapsed="false">
      <c r="A9073" s="0" t="s">
        <v>19</v>
      </c>
      <c r="B9073" s="0" t="s">
        <v>110</v>
      </c>
      <c r="C9073" s="0" t="s">
        <v>108</v>
      </c>
      <c r="D9073" s="116" t="n">
        <v>46692</v>
      </c>
      <c r="E9073" s="0" t="n">
        <v>0</v>
      </c>
      <c r="F9073" s="0" t="n">
        <v>3133120</v>
      </c>
      <c r="G9073" s="151" t="s">
        <v>111</v>
      </c>
      <c r="H9073" s="151" t="s">
        <v>111</v>
      </c>
      <c r="I9073" s="152" t="s">
        <v>112</v>
      </c>
    </row>
    <row r="9074" customFormat="false" ht="12.75" hidden="false" customHeight="false" outlineLevel="0" collapsed="false">
      <c r="A9074" s="0" t="s">
        <v>19</v>
      </c>
      <c r="B9074" s="0" t="s">
        <v>113</v>
      </c>
      <c r="C9074" s="0" t="s">
        <v>108</v>
      </c>
      <c r="D9074" s="116" t="n">
        <v>46692</v>
      </c>
      <c r="E9074" s="0" t="n">
        <v>0</v>
      </c>
      <c r="F9074" s="0" t="n">
        <v>3133121</v>
      </c>
      <c r="G9074" s="151" t="s">
        <v>111</v>
      </c>
      <c r="H9074" s="151" t="s">
        <v>111</v>
      </c>
      <c r="I9074" s="152" t="s">
        <v>112</v>
      </c>
    </row>
    <row r="9075" customFormat="false" ht="12.75" hidden="false" customHeight="false" outlineLevel="0" collapsed="false">
      <c r="A9075" s="0" t="s">
        <v>21</v>
      </c>
      <c r="B9075" s="0" t="s">
        <v>110</v>
      </c>
      <c r="C9075" s="0" t="s">
        <v>108</v>
      </c>
      <c r="D9075" s="116" t="n">
        <v>46692</v>
      </c>
      <c r="E9075" s="0" t="n">
        <v>0</v>
      </c>
      <c r="F9075" s="0" t="n">
        <v>3133122</v>
      </c>
      <c r="G9075" s="151" t="s">
        <v>111</v>
      </c>
      <c r="H9075" s="151" t="s">
        <v>111</v>
      </c>
      <c r="I9075" s="152" t="s">
        <v>112</v>
      </c>
    </row>
    <row r="9076" customFormat="false" ht="12.75" hidden="false" customHeight="false" outlineLevel="0" collapsed="false">
      <c r="A9076" s="0" t="s">
        <v>21</v>
      </c>
      <c r="B9076" s="0" t="s">
        <v>113</v>
      </c>
      <c r="C9076" s="0" t="s">
        <v>108</v>
      </c>
      <c r="D9076" s="116" t="n">
        <v>46692</v>
      </c>
      <c r="E9076" s="0" t="n">
        <v>0</v>
      </c>
      <c r="F9076" s="0" t="n">
        <v>3133123</v>
      </c>
      <c r="G9076" s="151" t="s">
        <v>111</v>
      </c>
      <c r="H9076" s="151" t="s">
        <v>111</v>
      </c>
      <c r="I9076" s="152" t="s">
        <v>112</v>
      </c>
    </row>
    <row r="9077" customFormat="false" ht="12.75" hidden="false" customHeight="false" outlineLevel="0" collapsed="false">
      <c r="A9077" s="0" t="s">
        <v>73</v>
      </c>
      <c r="B9077" s="0" t="s">
        <v>80</v>
      </c>
      <c r="C9077" s="0" t="s">
        <v>108</v>
      </c>
      <c r="D9077" s="116" t="n">
        <v>46692</v>
      </c>
      <c r="E9077" s="0" t="n">
        <v>0.05</v>
      </c>
      <c r="F9077" s="0" t="n">
        <v>3133124</v>
      </c>
      <c r="G9077" s="151" t="s">
        <v>111</v>
      </c>
      <c r="H9077" s="151" t="s">
        <v>111</v>
      </c>
      <c r="I9077" s="152" t="s">
        <v>112</v>
      </c>
    </row>
    <row r="9078" customFormat="false" ht="12.75" hidden="false" customHeight="false" outlineLevel="0" collapsed="false">
      <c r="A9078" s="0" t="s">
        <v>74</v>
      </c>
      <c r="B9078" s="0" t="s">
        <v>80</v>
      </c>
      <c r="C9078" s="0" t="s">
        <v>108</v>
      </c>
      <c r="D9078" s="116" t="n">
        <v>46692</v>
      </c>
      <c r="E9078" s="0" t="n">
        <v>0.055</v>
      </c>
      <c r="F9078" s="0" t="n">
        <v>3133125</v>
      </c>
      <c r="G9078" s="151" t="s">
        <v>111</v>
      </c>
      <c r="H9078" s="151" t="s">
        <v>111</v>
      </c>
      <c r="I9078" s="152" t="s">
        <v>112</v>
      </c>
    </row>
    <row r="9079" customFormat="false" ht="12.75" hidden="false" customHeight="false" outlineLevel="0" collapsed="false">
      <c r="A9079" s="0" t="s">
        <v>75</v>
      </c>
      <c r="B9079" s="0" t="s">
        <v>80</v>
      </c>
      <c r="C9079" s="0" t="s">
        <v>108</v>
      </c>
      <c r="D9079" s="116" t="n">
        <v>46692</v>
      </c>
      <c r="E9079" s="0" t="n">
        <v>-0.05</v>
      </c>
      <c r="F9079" s="0" t="n">
        <v>3133126</v>
      </c>
      <c r="G9079" s="151" t="s">
        <v>111</v>
      </c>
      <c r="H9079" s="151" t="s">
        <v>111</v>
      </c>
      <c r="I9079" s="152" t="s">
        <v>112</v>
      </c>
    </row>
    <row r="9080" customFormat="false" ht="12.75" hidden="false" customHeight="false" outlineLevel="0" collapsed="false">
      <c r="A9080" s="0" t="s">
        <v>76</v>
      </c>
      <c r="B9080" s="0" t="s">
        <v>80</v>
      </c>
      <c r="C9080" s="0" t="s">
        <v>108</v>
      </c>
      <c r="D9080" s="116" t="n">
        <v>46692</v>
      </c>
      <c r="E9080" s="0" t="n">
        <v>0.055</v>
      </c>
      <c r="F9080" s="0" t="n">
        <v>3133127</v>
      </c>
      <c r="G9080" s="151" t="s">
        <v>111</v>
      </c>
      <c r="H9080" s="151" t="s">
        <v>111</v>
      </c>
      <c r="I9080" s="152" t="s">
        <v>112</v>
      </c>
    </row>
    <row r="9081" customFormat="false" ht="12.75" hidden="false" customHeight="false" outlineLevel="0" collapsed="false">
      <c r="A9081" s="0" t="s">
        <v>72</v>
      </c>
      <c r="B9081" s="0" t="s">
        <v>80</v>
      </c>
      <c r="C9081" s="0" t="s">
        <v>108</v>
      </c>
      <c r="D9081" s="116" t="n">
        <v>46692</v>
      </c>
      <c r="E9081" s="158" t="n">
        <v>46722</v>
      </c>
      <c r="F9081" s="0" t="n">
        <v>2756548</v>
      </c>
      <c r="G9081" s="151" t="s">
        <v>111</v>
      </c>
      <c r="H9081" s="151" t="s">
        <v>111</v>
      </c>
      <c r="I9081" s="152" t="s">
        <v>109</v>
      </c>
    </row>
    <row r="9082" customFormat="false" ht="12.75" hidden="false" customHeight="false" outlineLevel="0" collapsed="false">
      <c r="A9082" s="0" t="s">
        <v>59</v>
      </c>
      <c r="B9082" s="0" t="s">
        <v>110</v>
      </c>
      <c r="C9082" s="0" t="s">
        <v>108</v>
      </c>
      <c r="D9082" s="116" t="n">
        <v>46722</v>
      </c>
      <c r="E9082" s="0" t="n">
        <v>0.91</v>
      </c>
      <c r="F9082" s="0" t="n">
        <v>3133100</v>
      </c>
      <c r="G9082" s="151" t="s">
        <v>111</v>
      </c>
      <c r="H9082" s="151" t="s">
        <v>111</v>
      </c>
      <c r="I9082" s="152" t="s">
        <v>112</v>
      </c>
    </row>
    <row r="9083" customFormat="false" ht="12.75" hidden="false" customHeight="false" outlineLevel="0" collapsed="false">
      <c r="A9083" s="0" t="s">
        <v>59</v>
      </c>
      <c r="B9083" s="0" t="s">
        <v>113</v>
      </c>
      <c r="C9083" s="0" t="s">
        <v>108</v>
      </c>
      <c r="D9083" s="116" t="n">
        <v>46722</v>
      </c>
      <c r="E9083" s="0" t="n">
        <v>0.05</v>
      </c>
      <c r="F9083" s="0" t="n">
        <v>3133101</v>
      </c>
      <c r="G9083" s="151" t="s">
        <v>111</v>
      </c>
      <c r="H9083" s="151" t="s">
        <v>111</v>
      </c>
      <c r="I9083" s="152" t="s">
        <v>112</v>
      </c>
    </row>
    <row r="9084" customFormat="false" ht="12.75" hidden="false" customHeight="false" outlineLevel="0" collapsed="false">
      <c r="A9084" s="0" t="s">
        <v>60</v>
      </c>
      <c r="B9084" s="0" t="s">
        <v>110</v>
      </c>
      <c r="C9084" s="0" t="s">
        <v>108</v>
      </c>
      <c r="D9084" s="116" t="n">
        <v>46722</v>
      </c>
      <c r="E9084" s="0" t="n">
        <v>0.91</v>
      </c>
      <c r="F9084" s="0" t="n">
        <v>3133102</v>
      </c>
      <c r="G9084" s="151" t="s">
        <v>111</v>
      </c>
      <c r="H9084" s="151" t="s">
        <v>111</v>
      </c>
      <c r="I9084" s="152" t="s">
        <v>112</v>
      </c>
    </row>
    <row r="9085" customFormat="false" ht="12.75" hidden="false" customHeight="false" outlineLevel="0" collapsed="false">
      <c r="A9085" s="0" t="s">
        <v>60</v>
      </c>
      <c r="B9085" s="0" t="s">
        <v>113</v>
      </c>
      <c r="C9085" s="0" t="s">
        <v>108</v>
      </c>
      <c r="D9085" s="116" t="n">
        <v>46722</v>
      </c>
      <c r="E9085" s="0" t="n">
        <v>0.29</v>
      </c>
      <c r="F9085" s="0" t="n">
        <v>3133103</v>
      </c>
      <c r="G9085" s="151" t="s">
        <v>111</v>
      </c>
      <c r="H9085" s="151" t="s">
        <v>111</v>
      </c>
      <c r="I9085" s="152" t="s">
        <v>112</v>
      </c>
    </row>
    <row r="9086" customFormat="false" ht="12.75" hidden="false" customHeight="false" outlineLevel="0" collapsed="false">
      <c r="A9086" s="0" t="s">
        <v>61</v>
      </c>
      <c r="B9086" s="0" t="s">
        <v>110</v>
      </c>
      <c r="C9086" s="0" t="s">
        <v>108</v>
      </c>
      <c r="D9086" s="116" t="n">
        <v>46722</v>
      </c>
      <c r="E9086" s="0" t="n">
        <v>0.91</v>
      </c>
      <c r="F9086" s="0" t="n">
        <v>3133104</v>
      </c>
      <c r="G9086" s="151" t="s">
        <v>111</v>
      </c>
      <c r="H9086" s="151" t="s">
        <v>111</v>
      </c>
      <c r="I9086" s="152" t="s">
        <v>112</v>
      </c>
    </row>
    <row r="9087" customFormat="false" ht="12.75" hidden="false" customHeight="false" outlineLevel="0" collapsed="false">
      <c r="A9087" s="0" t="s">
        <v>61</v>
      </c>
      <c r="B9087" s="0" t="s">
        <v>113</v>
      </c>
      <c r="C9087" s="0" t="s">
        <v>108</v>
      </c>
      <c r="D9087" s="116" t="n">
        <v>46722</v>
      </c>
      <c r="E9087" s="0" t="n">
        <v>0.05</v>
      </c>
      <c r="F9087" s="0" t="n">
        <v>3133105</v>
      </c>
      <c r="G9087" s="151" t="s">
        <v>111</v>
      </c>
      <c r="H9087" s="151" t="s">
        <v>111</v>
      </c>
      <c r="I9087" s="152" t="s">
        <v>112</v>
      </c>
    </row>
    <row r="9088" customFormat="false" ht="12.75" hidden="false" customHeight="false" outlineLevel="0" collapsed="false">
      <c r="A9088" s="0" t="s">
        <v>62</v>
      </c>
      <c r="B9088" s="0" t="s">
        <v>110</v>
      </c>
      <c r="C9088" s="0" t="s">
        <v>108</v>
      </c>
      <c r="D9088" s="116" t="n">
        <v>46722</v>
      </c>
      <c r="E9088" s="0" t="n">
        <v>0.91</v>
      </c>
      <c r="F9088" s="0" t="n">
        <v>3133106</v>
      </c>
      <c r="G9088" s="151" t="s">
        <v>111</v>
      </c>
      <c r="H9088" s="151" t="s">
        <v>111</v>
      </c>
      <c r="I9088" s="152" t="s">
        <v>112</v>
      </c>
    </row>
    <row r="9089" customFormat="false" ht="12.75" hidden="false" customHeight="false" outlineLevel="0" collapsed="false">
      <c r="A9089" s="0" t="s">
        <v>62</v>
      </c>
      <c r="B9089" s="0" t="s">
        <v>113</v>
      </c>
      <c r="C9089" s="0" t="s">
        <v>108</v>
      </c>
      <c r="D9089" s="116" t="n">
        <v>46722</v>
      </c>
      <c r="E9089" s="0" t="n">
        <v>0.29</v>
      </c>
      <c r="F9089" s="0" t="n">
        <v>3133107</v>
      </c>
      <c r="G9089" s="151" t="s">
        <v>111</v>
      </c>
      <c r="H9089" s="151" t="s">
        <v>111</v>
      </c>
      <c r="I9089" s="152" t="s">
        <v>112</v>
      </c>
    </row>
    <row r="9090" customFormat="false" ht="12.75" hidden="false" customHeight="false" outlineLevel="0" collapsed="false">
      <c r="A9090" s="0" t="s">
        <v>49</v>
      </c>
      <c r="B9090" s="0" t="s">
        <v>110</v>
      </c>
      <c r="C9090" s="0" t="s">
        <v>108</v>
      </c>
      <c r="D9090" s="116" t="n">
        <v>46722</v>
      </c>
      <c r="E9090" s="0" t="n">
        <v>0.77</v>
      </c>
      <c r="F9090" s="0" t="n">
        <v>3133108</v>
      </c>
      <c r="G9090" s="151" t="s">
        <v>111</v>
      </c>
      <c r="H9090" s="151" t="s">
        <v>111</v>
      </c>
      <c r="I9090" s="152" t="s">
        <v>112</v>
      </c>
    </row>
    <row r="9091" customFormat="false" ht="12.75" hidden="false" customHeight="false" outlineLevel="0" collapsed="false">
      <c r="A9091" s="0" t="s">
        <v>49</v>
      </c>
      <c r="B9091" s="0" t="s">
        <v>113</v>
      </c>
      <c r="C9091" s="0" t="s">
        <v>108</v>
      </c>
      <c r="D9091" s="116" t="n">
        <v>46722</v>
      </c>
      <c r="E9091" s="0" t="n">
        <v>0.05</v>
      </c>
      <c r="F9091" s="0" t="n">
        <v>3133109</v>
      </c>
      <c r="G9091" s="151" t="s">
        <v>111</v>
      </c>
      <c r="H9091" s="151" t="s">
        <v>111</v>
      </c>
      <c r="I9091" s="152" t="s">
        <v>112</v>
      </c>
    </row>
    <row r="9092" customFormat="false" ht="12.75" hidden="false" customHeight="false" outlineLevel="0" collapsed="false">
      <c r="A9092" s="0" t="s">
        <v>50</v>
      </c>
      <c r="B9092" s="0" t="s">
        <v>110</v>
      </c>
      <c r="C9092" s="0" t="s">
        <v>108</v>
      </c>
      <c r="D9092" s="116" t="n">
        <v>46722</v>
      </c>
      <c r="E9092" s="0" t="n">
        <v>0.98</v>
      </c>
      <c r="F9092" s="0" t="n">
        <v>3133110</v>
      </c>
      <c r="G9092" s="151" t="s">
        <v>111</v>
      </c>
      <c r="H9092" s="151" t="s">
        <v>111</v>
      </c>
      <c r="I9092" s="152" t="s">
        <v>112</v>
      </c>
    </row>
    <row r="9093" customFormat="false" ht="12.75" hidden="false" customHeight="false" outlineLevel="0" collapsed="false">
      <c r="A9093" s="0" t="s">
        <v>50</v>
      </c>
      <c r="B9093" s="0" t="s">
        <v>113</v>
      </c>
      <c r="C9093" s="0" t="s">
        <v>108</v>
      </c>
      <c r="D9093" s="116" t="n">
        <v>46722</v>
      </c>
      <c r="E9093" s="0" t="n">
        <v>-0.13</v>
      </c>
      <c r="F9093" s="0" t="n">
        <v>3133111</v>
      </c>
      <c r="G9093" s="151" t="s">
        <v>111</v>
      </c>
      <c r="H9093" s="151" t="s">
        <v>111</v>
      </c>
      <c r="I9093" s="152" t="s">
        <v>112</v>
      </c>
    </row>
    <row r="9094" customFormat="false" ht="12.75" hidden="false" customHeight="false" outlineLevel="0" collapsed="false">
      <c r="A9094" s="0" t="s">
        <v>51</v>
      </c>
      <c r="B9094" s="0" t="s">
        <v>110</v>
      </c>
      <c r="C9094" s="0" t="s">
        <v>108</v>
      </c>
      <c r="D9094" s="116" t="n">
        <v>46722</v>
      </c>
      <c r="E9094" s="0" t="n">
        <v>0.98</v>
      </c>
      <c r="F9094" s="0" t="n">
        <v>3133112</v>
      </c>
      <c r="G9094" s="151" t="s">
        <v>111</v>
      </c>
      <c r="H9094" s="151" t="s">
        <v>111</v>
      </c>
      <c r="I9094" s="152" t="s">
        <v>112</v>
      </c>
    </row>
    <row r="9095" customFormat="false" ht="12.75" hidden="false" customHeight="false" outlineLevel="0" collapsed="false">
      <c r="A9095" s="0" t="s">
        <v>51</v>
      </c>
      <c r="B9095" s="0" t="s">
        <v>113</v>
      </c>
      <c r="C9095" s="0" t="s">
        <v>108</v>
      </c>
      <c r="D9095" s="116" t="n">
        <v>46722</v>
      </c>
      <c r="E9095" s="0" t="n">
        <v>0.25</v>
      </c>
      <c r="F9095" s="0" t="n">
        <v>3133113</v>
      </c>
      <c r="G9095" s="151" t="s">
        <v>111</v>
      </c>
      <c r="H9095" s="151" t="s">
        <v>111</v>
      </c>
      <c r="I9095" s="152" t="s">
        <v>112</v>
      </c>
    </row>
    <row r="9096" customFormat="false" ht="12.75" hidden="false" customHeight="false" outlineLevel="0" collapsed="false">
      <c r="A9096" s="0" t="s">
        <v>52</v>
      </c>
      <c r="B9096" s="0" t="s">
        <v>110</v>
      </c>
      <c r="C9096" s="0" t="s">
        <v>108</v>
      </c>
      <c r="D9096" s="116" t="n">
        <v>46722</v>
      </c>
      <c r="E9096" s="0" t="n">
        <v>0.98</v>
      </c>
      <c r="F9096" s="0" t="n">
        <v>3133114</v>
      </c>
      <c r="G9096" s="151" t="s">
        <v>111</v>
      </c>
      <c r="H9096" s="151" t="s">
        <v>111</v>
      </c>
      <c r="I9096" s="152" t="s">
        <v>112</v>
      </c>
    </row>
    <row r="9097" customFormat="false" ht="12.75" hidden="false" customHeight="false" outlineLevel="0" collapsed="false">
      <c r="A9097" s="0" t="s">
        <v>52</v>
      </c>
      <c r="B9097" s="0" t="s">
        <v>113</v>
      </c>
      <c r="C9097" s="0" t="s">
        <v>108</v>
      </c>
      <c r="D9097" s="116" t="n">
        <v>46722</v>
      </c>
      <c r="E9097" s="0" t="n">
        <v>-0.05</v>
      </c>
      <c r="F9097" s="0" t="n">
        <v>3133115</v>
      </c>
      <c r="G9097" s="151" t="s">
        <v>111</v>
      </c>
      <c r="H9097" s="151" t="s">
        <v>111</v>
      </c>
      <c r="I9097" s="152" t="s">
        <v>112</v>
      </c>
    </row>
    <row r="9098" customFormat="false" ht="12.75" hidden="false" customHeight="false" outlineLevel="0" collapsed="false">
      <c r="A9098" s="0" t="s">
        <v>17</v>
      </c>
      <c r="B9098" s="0" t="s">
        <v>110</v>
      </c>
      <c r="C9098" s="0" t="s">
        <v>108</v>
      </c>
      <c r="D9098" s="116" t="n">
        <v>46722</v>
      </c>
      <c r="E9098" s="0" t="n">
        <v>0</v>
      </c>
      <c r="F9098" s="0" t="n">
        <v>3133116</v>
      </c>
      <c r="G9098" s="151" t="s">
        <v>111</v>
      </c>
      <c r="H9098" s="151" t="s">
        <v>111</v>
      </c>
      <c r="I9098" s="152" t="s">
        <v>112</v>
      </c>
    </row>
    <row r="9099" customFormat="false" ht="12.75" hidden="false" customHeight="false" outlineLevel="0" collapsed="false">
      <c r="A9099" s="0" t="s">
        <v>17</v>
      </c>
      <c r="B9099" s="0" t="s">
        <v>113</v>
      </c>
      <c r="C9099" s="0" t="s">
        <v>108</v>
      </c>
      <c r="D9099" s="116" t="n">
        <v>46722</v>
      </c>
      <c r="E9099" s="0" t="n">
        <v>0</v>
      </c>
      <c r="F9099" s="0" t="n">
        <v>3133117</v>
      </c>
      <c r="G9099" s="151" t="s">
        <v>111</v>
      </c>
      <c r="H9099" s="151" t="s">
        <v>111</v>
      </c>
      <c r="I9099" s="152" t="s">
        <v>112</v>
      </c>
    </row>
    <row r="9100" customFormat="false" ht="12.75" hidden="false" customHeight="false" outlineLevel="0" collapsed="false">
      <c r="A9100" s="0" t="s">
        <v>18</v>
      </c>
      <c r="B9100" s="0" t="s">
        <v>110</v>
      </c>
      <c r="C9100" s="0" t="s">
        <v>108</v>
      </c>
      <c r="D9100" s="116" t="n">
        <v>46722</v>
      </c>
      <c r="E9100" s="0" t="n">
        <v>0</v>
      </c>
      <c r="F9100" s="0" t="n">
        <v>3133118</v>
      </c>
      <c r="G9100" s="151" t="s">
        <v>111</v>
      </c>
      <c r="H9100" s="151" t="s">
        <v>111</v>
      </c>
      <c r="I9100" s="152" t="s">
        <v>112</v>
      </c>
    </row>
    <row r="9101" customFormat="false" ht="12.75" hidden="false" customHeight="false" outlineLevel="0" collapsed="false">
      <c r="A9101" s="0" t="s">
        <v>18</v>
      </c>
      <c r="B9101" s="0" t="s">
        <v>113</v>
      </c>
      <c r="C9101" s="0" t="s">
        <v>108</v>
      </c>
      <c r="D9101" s="116" t="n">
        <v>46722</v>
      </c>
      <c r="E9101" s="0" t="n">
        <v>0</v>
      </c>
      <c r="F9101" s="0" t="n">
        <v>3133119</v>
      </c>
      <c r="G9101" s="151" t="s">
        <v>111</v>
      </c>
      <c r="H9101" s="151" t="s">
        <v>111</v>
      </c>
      <c r="I9101" s="152" t="s">
        <v>112</v>
      </c>
    </row>
    <row r="9102" customFormat="false" ht="12.75" hidden="false" customHeight="false" outlineLevel="0" collapsed="false">
      <c r="A9102" s="0" t="s">
        <v>19</v>
      </c>
      <c r="B9102" s="0" t="s">
        <v>110</v>
      </c>
      <c r="C9102" s="0" t="s">
        <v>108</v>
      </c>
      <c r="D9102" s="116" t="n">
        <v>46722</v>
      </c>
      <c r="E9102" s="0" t="n">
        <v>0</v>
      </c>
      <c r="F9102" s="0" t="n">
        <v>3133120</v>
      </c>
      <c r="G9102" s="151" t="s">
        <v>111</v>
      </c>
      <c r="H9102" s="151" t="s">
        <v>111</v>
      </c>
      <c r="I9102" s="152" t="s">
        <v>112</v>
      </c>
    </row>
    <row r="9103" customFormat="false" ht="12.75" hidden="false" customHeight="false" outlineLevel="0" collapsed="false">
      <c r="A9103" s="0" t="s">
        <v>19</v>
      </c>
      <c r="B9103" s="0" t="s">
        <v>113</v>
      </c>
      <c r="C9103" s="0" t="s">
        <v>108</v>
      </c>
      <c r="D9103" s="116" t="n">
        <v>46722</v>
      </c>
      <c r="E9103" s="0" t="n">
        <v>0</v>
      </c>
      <c r="F9103" s="0" t="n">
        <v>3133121</v>
      </c>
      <c r="G9103" s="151" t="s">
        <v>111</v>
      </c>
      <c r="H9103" s="151" t="s">
        <v>111</v>
      </c>
      <c r="I9103" s="152" t="s">
        <v>112</v>
      </c>
    </row>
    <row r="9104" customFormat="false" ht="12.75" hidden="false" customHeight="false" outlineLevel="0" collapsed="false">
      <c r="A9104" s="0" t="s">
        <v>21</v>
      </c>
      <c r="B9104" s="0" t="s">
        <v>110</v>
      </c>
      <c r="C9104" s="0" t="s">
        <v>108</v>
      </c>
      <c r="D9104" s="116" t="n">
        <v>46722</v>
      </c>
      <c r="E9104" s="0" t="n">
        <v>0</v>
      </c>
      <c r="F9104" s="0" t="n">
        <v>3133122</v>
      </c>
      <c r="G9104" s="151" t="s">
        <v>111</v>
      </c>
      <c r="H9104" s="151" t="s">
        <v>111</v>
      </c>
      <c r="I9104" s="152" t="s">
        <v>112</v>
      </c>
    </row>
    <row r="9105" customFormat="false" ht="12.75" hidden="false" customHeight="false" outlineLevel="0" collapsed="false">
      <c r="A9105" s="0" t="s">
        <v>21</v>
      </c>
      <c r="B9105" s="0" t="s">
        <v>113</v>
      </c>
      <c r="C9105" s="0" t="s">
        <v>108</v>
      </c>
      <c r="D9105" s="116" t="n">
        <v>46722</v>
      </c>
      <c r="E9105" s="0" t="n">
        <v>0</v>
      </c>
      <c r="F9105" s="0" t="n">
        <v>3133123</v>
      </c>
      <c r="G9105" s="151" t="s">
        <v>111</v>
      </c>
      <c r="H9105" s="151" t="s">
        <v>111</v>
      </c>
      <c r="I9105" s="152" t="s">
        <v>112</v>
      </c>
    </row>
    <row r="9106" customFormat="false" ht="12.75" hidden="false" customHeight="false" outlineLevel="0" collapsed="false">
      <c r="A9106" s="0" t="s">
        <v>73</v>
      </c>
      <c r="B9106" s="0" t="s">
        <v>80</v>
      </c>
      <c r="C9106" s="0" t="s">
        <v>108</v>
      </c>
      <c r="D9106" s="116" t="n">
        <v>46722</v>
      </c>
      <c r="E9106" s="0" t="n">
        <v>0.05</v>
      </c>
      <c r="F9106" s="0" t="n">
        <v>3133124</v>
      </c>
      <c r="G9106" s="151" t="s">
        <v>111</v>
      </c>
      <c r="H9106" s="151" t="s">
        <v>111</v>
      </c>
      <c r="I9106" s="152" t="s">
        <v>112</v>
      </c>
    </row>
    <row r="9107" customFormat="false" ht="12.75" hidden="false" customHeight="false" outlineLevel="0" collapsed="false">
      <c r="A9107" s="0" t="s">
        <v>74</v>
      </c>
      <c r="B9107" s="0" t="s">
        <v>80</v>
      </c>
      <c r="C9107" s="0" t="s">
        <v>108</v>
      </c>
      <c r="D9107" s="116" t="n">
        <v>46722</v>
      </c>
      <c r="E9107" s="0" t="n">
        <v>0.25</v>
      </c>
      <c r="F9107" s="0" t="n">
        <v>3133125</v>
      </c>
      <c r="G9107" s="151" t="s">
        <v>111</v>
      </c>
      <c r="H9107" s="151" t="s">
        <v>111</v>
      </c>
      <c r="I9107" s="152" t="s">
        <v>112</v>
      </c>
    </row>
    <row r="9108" customFormat="false" ht="12.75" hidden="false" customHeight="false" outlineLevel="0" collapsed="false">
      <c r="A9108" s="0" t="s">
        <v>75</v>
      </c>
      <c r="B9108" s="0" t="s">
        <v>80</v>
      </c>
      <c r="C9108" s="0" t="s">
        <v>108</v>
      </c>
      <c r="D9108" s="116" t="n">
        <v>46722</v>
      </c>
      <c r="E9108" s="0" t="n">
        <v>-0.05</v>
      </c>
      <c r="F9108" s="0" t="n">
        <v>3133126</v>
      </c>
      <c r="G9108" s="151" t="s">
        <v>111</v>
      </c>
      <c r="H9108" s="151" t="s">
        <v>111</v>
      </c>
      <c r="I9108" s="152" t="s">
        <v>112</v>
      </c>
    </row>
    <row r="9109" customFormat="false" ht="12.75" hidden="false" customHeight="false" outlineLevel="0" collapsed="false">
      <c r="A9109" s="0" t="s">
        <v>76</v>
      </c>
      <c r="B9109" s="0" t="s">
        <v>80</v>
      </c>
      <c r="C9109" s="0" t="s">
        <v>108</v>
      </c>
      <c r="D9109" s="116" t="n">
        <v>46722</v>
      </c>
      <c r="E9109" s="0" t="n">
        <v>0.25</v>
      </c>
      <c r="F9109" s="0" t="n">
        <v>3133127</v>
      </c>
      <c r="G9109" s="151" t="s">
        <v>111</v>
      </c>
      <c r="H9109" s="151" t="s">
        <v>111</v>
      </c>
      <c r="I9109" s="152" t="s">
        <v>112</v>
      </c>
    </row>
    <row r="9110" customFormat="false" ht="12.75" hidden="false" customHeight="false" outlineLevel="0" collapsed="false">
      <c r="A9110" s="0" t="s">
        <v>72</v>
      </c>
      <c r="B9110" s="0" t="s">
        <v>80</v>
      </c>
      <c r="C9110" s="0" t="s">
        <v>108</v>
      </c>
      <c r="D9110" s="116" t="n">
        <v>46722</v>
      </c>
      <c r="E9110" s="158" t="n">
        <v>46753</v>
      </c>
      <c r="F9110" s="0" t="n">
        <v>2756526</v>
      </c>
      <c r="G9110" s="151" t="s">
        <v>111</v>
      </c>
      <c r="H9110" s="151" t="s">
        <v>111</v>
      </c>
      <c r="I9110" s="152" t="s">
        <v>109</v>
      </c>
    </row>
    <row r="9111" customFormat="false" ht="12.75" hidden="false" customHeight="false" outlineLevel="0" collapsed="false">
      <c r="A9111" s="0" t="s">
        <v>59</v>
      </c>
      <c r="B9111" s="0" t="s">
        <v>110</v>
      </c>
      <c r="C9111" s="0" t="s">
        <v>108</v>
      </c>
      <c r="D9111" s="116" t="n">
        <v>46753</v>
      </c>
      <c r="E9111" s="0" t="n">
        <v>1.215</v>
      </c>
      <c r="F9111" s="0" t="n">
        <v>3133100</v>
      </c>
      <c r="G9111" s="151" t="s">
        <v>111</v>
      </c>
      <c r="H9111" s="151" t="s">
        <v>111</v>
      </c>
      <c r="I9111" s="152" t="s">
        <v>112</v>
      </c>
    </row>
    <row r="9112" customFormat="false" ht="12.75" hidden="false" customHeight="false" outlineLevel="0" collapsed="false">
      <c r="A9112" s="0" t="s">
        <v>59</v>
      </c>
      <c r="B9112" s="0" t="s">
        <v>113</v>
      </c>
      <c r="C9112" s="0" t="s">
        <v>108</v>
      </c>
      <c r="D9112" s="116" t="n">
        <v>46753</v>
      </c>
      <c r="E9112" s="0" t="n">
        <v>0.05</v>
      </c>
      <c r="F9112" s="0" t="n">
        <v>3133101</v>
      </c>
      <c r="G9112" s="151" t="s">
        <v>111</v>
      </c>
      <c r="H9112" s="151" t="s">
        <v>111</v>
      </c>
      <c r="I9112" s="152" t="s">
        <v>112</v>
      </c>
    </row>
    <row r="9113" customFormat="false" ht="12.75" hidden="false" customHeight="false" outlineLevel="0" collapsed="false">
      <c r="A9113" s="0" t="s">
        <v>60</v>
      </c>
      <c r="B9113" s="0" t="s">
        <v>110</v>
      </c>
      <c r="C9113" s="0" t="s">
        <v>108</v>
      </c>
      <c r="D9113" s="116" t="n">
        <v>46753</v>
      </c>
      <c r="E9113" s="0" t="n">
        <v>1.215</v>
      </c>
      <c r="F9113" s="0" t="n">
        <v>3133102</v>
      </c>
      <c r="G9113" s="151" t="s">
        <v>111</v>
      </c>
      <c r="H9113" s="151" t="s">
        <v>111</v>
      </c>
      <c r="I9113" s="152" t="s">
        <v>112</v>
      </c>
    </row>
    <row r="9114" customFormat="false" ht="12.75" hidden="false" customHeight="false" outlineLevel="0" collapsed="false">
      <c r="A9114" s="0" t="s">
        <v>60</v>
      </c>
      <c r="B9114" s="0" t="s">
        <v>113</v>
      </c>
      <c r="C9114" s="0" t="s">
        <v>108</v>
      </c>
      <c r="D9114" s="116" t="n">
        <v>46753</v>
      </c>
      <c r="E9114" s="0" t="n">
        <v>0.32</v>
      </c>
      <c r="F9114" s="0" t="n">
        <v>3133103</v>
      </c>
      <c r="G9114" s="151" t="s">
        <v>111</v>
      </c>
      <c r="H9114" s="151" t="s">
        <v>111</v>
      </c>
      <c r="I9114" s="152" t="s">
        <v>112</v>
      </c>
    </row>
    <row r="9115" customFormat="false" ht="12.75" hidden="false" customHeight="false" outlineLevel="0" collapsed="false">
      <c r="A9115" s="0" t="s">
        <v>61</v>
      </c>
      <c r="B9115" s="0" t="s">
        <v>110</v>
      </c>
      <c r="C9115" s="0" t="s">
        <v>108</v>
      </c>
      <c r="D9115" s="116" t="n">
        <v>46753</v>
      </c>
      <c r="E9115" s="0" t="n">
        <v>1.215</v>
      </c>
      <c r="F9115" s="0" t="n">
        <v>3133104</v>
      </c>
      <c r="G9115" s="151" t="s">
        <v>111</v>
      </c>
      <c r="H9115" s="151" t="s">
        <v>111</v>
      </c>
      <c r="I9115" s="152" t="s">
        <v>112</v>
      </c>
    </row>
    <row r="9116" customFormat="false" ht="12.75" hidden="false" customHeight="false" outlineLevel="0" collapsed="false">
      <c r="A9116" s="0" t="s">
        <v>61</v>
      </c>
      <c r="B9116" s="0" t="s">
        <v>113</v>
      </c>
      <c r="C9116" s="0" t="s">
        <v>108</v>
      </c>
      <c r="D9116" s="116" t="n">
        <v>46753</v>
      </c>
      <c r="E9116" s="0" t="n">
        <v>0.05</v>
      </c>
      <c r="F9116" s="0" t="n">
        <v>3133105</v>
      </c>
      <c r="G9116" s="151" t="s">
        <v>111</v>
      </c>
      <c r="H9116" s="151" t="s">
        <v>111</v>
      </c>
      <c r="I9116" s="152" t="s">
        <v>112</v>
      </c>
    </row>
    <row r="9117" customFormat="false" ht="12.75" hidden="false" customHeight="false" outlineLevel="0" collapsed="false">
      <c r="A9117" s="0" t="s">
        <v>62</v>
      </c>
      <c r="B9117" s="0" t="s">
        <v>110</v>
      </c>
      <c r="C9117" s="0" t="s">
        <v>108</v>
      </c>
      <c r="D9117" s="116" t="n">
        <v>46753</v>
      </c>
      <c r="E9117" s="0" t="n">
        <v>1.215</v>
      </c>
      <c r="F9117" s="0" t="n">
        <v>3133106</v>
      </c>
      <c r="G9117" s="151" t="s">
        <v>111</v>
      </c>
      <c r="H9117" s="151" t="s">
        <v>111</v>
      </c>
      <c r="I9117" s="152" t="s">
        <v>112</v>
      </c>
    </row>
    <row r="9118" customFormat="false" ht="12.75" hidden="false" customHeight="false" outlineLevel="0" collapsed="false">
      <c r="A9118" s="0" t="s">
        <v>62</v>
      </c>
      <c r="B9118" s="0" t="s">
        <v>113</v>
      </c>
      <c r="C9118" s="0" t="s">
        <v>108</v>
      </c>
      <c r="D9118" s="116" t="n">
        <v>46753</v>
      </c>
      <c r="E9118" s="0" t="n">
        <v>0.32</v>
      </c>
      <c r="F9118" s="0" t="n">
        <v>3133107</v>
      </c>
      <c r="G9118" s="151" t="s">
        <v>111</v>
      </c>
      <c r="H9118" s="151" t="s">
        <v>111</v>
      </c>
      <c r="I9118" s="152" t="s">
        <v>112</v>
      </c>
    </row>
    <row r="9119" customFormat="false" ht="12.75" hidden="false" customHeight="false" outlineLevel="0" collapsed="false">
      <c r="A9119" s="0" t="s">
        <v>49</v>
      </c>
      <c r="B9119" s="0" t="s">
        <v>110</v>
      </c>
      <c r="C9119" s="0" t="s">
        <v>108</v>
      </c>
      <c r="D9119" s="116" t="n">
        <v>46753</v>
      </c>
      <c r="E9119" s="0" t="n">
        <v>1.04</v>
      </c>
      <c r="F9119" s="0" t="n">
        <v>3133108</v>
      </c>
      <c r="G9119" s="151" t="s">
        <v>111</v>
      </c>
      <c r="H9119" s="151" t="s">
        <v>111</v>
      </c>
      <c r="I9119" s="152" t="s">
        <v>112</v>
      </c>
    </row>
    <row r="9120" customFormat="false" ht="12.75" hidden="false" customHeight="false" outlineLevel="0" collapsed="false">
      <c r="A9120" s="0" t="s">
        <v>49</v>
      </c>
      <c r="B9120" s="0" t="s">
        <v>113</v>
      </c>
      <c r="C9120" s="0" t="s">
        <v>108</v>
      </c>
      <c r="D9120" s="116" t="n">
        <v>46753</v>
      </c>
      <c r="E9120" s="0" t="n">
        <v>0.05</v>
      </c>
      <c r="F9120" s="0" t="n">
        <v>3133109</v>
      </c>
      <c r="G9120" s="151" t="s">
        <v>111</v>
      </c>
      <c r="H9120" s="151" t="s">
        <v>111</v>
      </c>
      <c r="I9120" s="152" t="s">
        <v>112</v>
      </c>
    </row>
    <row r="9121" customFormat="false" ht="12.75" hidden="false" customHeight="false" outlineLevel="0" collapsed="false">
      <c r="A9121" s="0" t="s">
        <v>50</v>
      </c>
      <c r="B9121" s="0" t="s">
        <v>110</v>
      </c>
      <c r="C9121" s="0" t="s">
        <v>108</v>
      </c>
      <c r="D9121" s="116" t="n">
        <v>46753</v>
      </c>
      <c r="E9121" s="0" t="n">
        <v>1.6</v>
      </c>
      <c r="F9121" s="0" t="n">
        <v>3133110</v>
      </c>
      <c r="G9121" s="151" t="s">
        <v>111</v>
      </c>
      <c r="H9121" s="151" t="s">
        <v>111</v>
      </c>
      <c r="I9121" s="152" t="s">
        <v>112</v>
      </c>
    </row>
    <row r="9122" customFormat="false" ht="12.75" hidden="false" customHeight="false" outlineLevel="0" collapsed="false">
      <c r="A9122" s="0" t="s">
        <v>50</v>
      </c>
      <c r="B9122" s="0" t="s">
        <v>113</v>
      </c>
      <c r="C9122" s="0" t="s">
        <v>108</v>
      </c>
      <c r="D9122" s="116" t="n">
        <v>46753</v>
      </c>
      <c r="E9122" s="0" t="n">
        <v>-0.25</v>
      </c>
      <c r="F9122" s="0" t="n">
        <v>3133111</v>
      </c>
      <c r="G9122" s="151" t="s">
        <v>111</v>
      </c>
      <c r="H9122" s="151" t="s">
        <v>111</v>
      </c>
      <c r="I9122" s="152" t="s">
        <v>112</v>
      </c>
    </row>
    <row r="9123" customFormat="false" ht="12.75" hidden="false" customHeight="false" outlineLevel="0" collapsed="false">
      <c r="A9123" s="0" t="s">
        <v>51</v>
      </c>
      <c r="B9123" s="0" t="s">
        <v>110</v>
      </c>
      <c r="C9123" s="0" t="s">
        <v>108</v>
      </c>
      <c r="D9123" s="116" t="n">
        <v>46753</v>
      </c>
      <c r="E9123" s="0" t="n">
        <v>1.6</v>
      </c>
      <c r="F9123" s="0" t="n">
        <v>3133112</v>
      </c>
      <c r="G9123" s="151" t="s">
        <v>111</v>
      </c>
      <c r="H9123" s="151" t="s">
        <v>111</v>
      </c>
      <c r="I9123" s="152" t="s">
        <v>112</v>
      </c>
    </row>
    <row r="9124" customFormat="false" ht="12.75" hidden="false" customHeight="false" outlineLevel="0" collapsed="false">
      <c r="A9124" s="0" t="s">
        <v>51</v>
      </c>
      <c r="B9124" s="0" t="s">
        <v>113</v>
      </c>
      <c r="C9124" s="0" t="s">
        <v>108</v>
      </c>
      <c r="D9124" s="116" t="n">
        <v>46753</v>
      </c>
      <c r="E9124" s="0" t="n">
        <v>0.45</v>
      </c>
      <c r="F9124" s="0" t="n">
        <v>3133113</v>
      </c>
      <c r="G9124" s="151" t="s">
        <v>111</v>
      </c>
      <c r="H9124" s="151" t="s">
        <v>111</v>
      </c>
      <c r="I9124" s="152" t="s">
        <v>112</v>
      </c>
    </row>
    <row r="9125" customFormat="false" ht="12.75" hidden="false" customHeight="false" outlineLevel="0" collapsed="false">
      <c r="A9125" s="0" t="s">
        <v>52</v>
      </c>
      <c r="B9125" s="0" t="s">
        <v>110</v>
      </c>
      <c r="C9125" s="0" t="s">
        <v>108</v>
      </c>
      <c r="D9125" s="116" t="n">
        <v>46753</v>
      </c>
      <c r="E9125" s="0" t="n">
        <v>1.6</v>
      </c>
      <c r="F9125" s="0" t="n">
        <v>3133114</v>
      </c>
      <c r="G9125" s="151" t="s">
        <v>111</v>
      </c>
      <c r="H9125" s="151" t="s">
        <v>111</v>
      </c>
      <c r="I9125" s="152" t="s">
        <v>112</v>
      </c>
    </row>
    <row r="9126" customFormat="false" ht="12.75" hidden="false" customHeight="false" outlineLevel="0" collapsed="false">
      <c r="A9126" s="0" t="s">
        <v>52</v>
      </c>
      <c r="B9126" s="0" t="s">
        <v>113</v>
      </c>
      <c r="C9126" s="0" t="s">
        <v>108</v>
      </c>
      <c r="D9126" s="116" t="n">
        <v>46753</v>
      </c>
      <c r="E9126" s="0" t="n">
        <v>-0.2</v>
      </c>
      <c r="F9126" s="0" t="n">
        <v>3133115</v>
      </c>
      <c r="G9126" s="151" t="s">
        <v>111</v>
      </c>
      <c r="H9126" s="151" t="s">
        <v>111</v>
      </c>
      <c r="I9126" s="152" t="s">
        <v>112</v>
      </c>
    </row>
    <row r="9127" customFormat="false" ht="12.75" hidden="false" customHeight="false" outlineLevel="0" collapsed="false">
      <c r="A9127" s="0" t="s">
        <v>17</v>
      </c>
      <c r="B9127" s="0" t="s">
        <v>110</v>
      </c>
      <c r="C9127" s="0" t="s">
        <v>108</v>
      </c>
      <c r="D9127" s="116" t="n">
        <v>46753</v>
      </c>
      <c r="E9127" s="0" t="n">
        <v>0</v>
      </c>
      <c r="F9127" s="0" t="n">
        <v>3133116</v>
      </c>
      <c r="G9127" s="151" t="s">
        <v>111</v>
      </c>
      <c r="H9127" s="151" t="s">
        <v>111</v>
      </c>
      <c r="I9127" s="152" t="s">
        <v>112</v>
      </c>
    </row>
    <row r="9128" customFormat="false" ht="12.75" hidden="false" customHeight="false" outlineLevel="0" collapsed="false">
      <c r="A9128" s="0" t="s">
        <v>17</v>
      </c>
      <c r="B9128" s="0" t="s">
        <v>113</v>
      </c>
      <c r="C9128" s="0" t="s">
        <v>108</v>
      </c>
      <c r="D9128" s="116" t="n">
        <v>46753</v>
      </c>
      <c r="E9128" s="0" t="n">
        <v>0</v>
      </c>
      <c r="F9128" s="0" t="n">
        <v>3133117</v>
      </c>
      <c r="G9128" s="151" t="s">
        <v>111</v>
      </c>
      <c r="H9128" s="151" t="s">
        <v>111</v>
      </c>
      <c r="I9128" s="152" t="s">
        <v>112</v>
      </c>
    </row>
    <row r="9129" customFormat="false" ht="12.75" hidden="false" customHeight="false" outlineLevel="0" collapsed="false">
      <c r="A9129" s="0" t="s">
        <v>18</v>
      </c>
      <c r="B9129" s="0" t="s">
        <v>110</v>
      </c>
      <c r="C9129" s="0" t="s">
        <v>108</v>
      </c>
      <c r="D9129" s="116" t="n">
        <v>46753</v>
      </c>
      <c r="E9129" s="0" t="n">
        <v>0</v>
      </c>
      <c r="F9129" s="0" t="n">
        <v>3133118</v>
      </c>
      <c r="G9129" s="151" t="s">
        <v>111</v>
      </c>
      <c r="H9129" s="151" t="s">
        <v>111</v>
      </c>
      <c r="I9129" s="152" t="s">
        <v>112</v>
      </c>
    </row>
    <row r="9130" customFormat="false" ht="12.75" hidden="false" customHeight="false" outlineLevel="0" collapsed="false">
      <c r="A9130" s="0" t="s">
        <v>18</v>
      </c>
      <c r="B9130" s="0" t="s">
        <v>113</v>
      </c>
      <c r="C9130" s="0" t="s">
        <v>108</v>
      </c>
      <c r="D9130" s="116" t="n">
        <v>46753</v>
      </c>
      <c r="E9130" s="0" t="n">
        <v>0</v>
      </c>
      <c r="F9130" s="0" t="n">
        <v>3133119</v>
      </c>
      <c r="G9130" s="151" t="s">
        <v>111</v>
      </c>
      <c r="H9130" s="151" t="s">
        <v>111</v>
      </c>
      <c r="I9130" s="152" t="s">
        <v>112</v>
      </c>
    </row>
    <row r="9131" customFormat="false" ht="12.75" hidden="false" customHeight="false" outlineLevel="0" collapsed="false">
      <c r="A9131" s="0" t="s">
        <v>19</v>
      </c>
      <c r="B9131" s="0" t="s">
        <v>110</v>
      </c>
      <c r="C9131" s="0" t="s">
        <v>108</v>
      </c>
      <c r="D9131" s="116" t="n">
        <v>46753</v>
      </c>
      <c r="E9131" s="0" t="n">
        <v>0</v>
      </c>
      <c r="F9131" s="0" t="n">
        <v>3133120</v>
      </c>
      <c r="G9131" s="151" t="s">
        <v>111</v>
      </c>
      <c r="H9131" s="151" t="s">
        <v>111</v>
      </c>
      <c r="I9131" s="152" t="s">
        <v>112</v>
      </c>
    </row>
    <row r="9132" customFormat="false" ht="12.75" hidden="false" customHeight="false" outlineLevel="0" collapsed="false">
      <c r="A9132" s="0" t="s">
        <v>19</v>
      </c>
      <c r="B9132" s="0" t="s">
        <v>113</v>
      </c>
      <c r="C9132" s="0" t="s">
        <v>108</v>
      </c>
      <c r="D9132" s="116" t="n">
        <v>46753</v>
      </c>
      <c r="E9132" s="0" t="n">
        <v>0</v>
      </c>
      <c r="F9132" s="0" t="n">
        <v>3133121</v>
      </c>
      <c r="G9132" s="151" t="s">
        <v>111</v>
      </c>
      <c r="H9132" s="151" t="s">
        <v>111</v>
      </c>
      <c r="I9132" s="152" t="s">
        <v>112</v>
      </c>
    </row>
    <row r="9133" customFormat="false" ht="12.75" hidden="false" customHeight="false" outlineLevel="0" collapsed="false">
      <c r="A9133" s="0" t="s">
        <v>21</v>
      </c>
      <c r="B9133" s="0" t="s">
        <v>110</v>
      </c>
      <c r="C9133" s="0" t="s">
        <v>108</v>
      </c>
      <c r="D9133" s="116" t="n">
        <v>46753</v>
      </c>
      <c r="E9133" s="0" t="n">
        <v>0</v>
      </c>
      <c r="F9133" s="0" t="n">
        <v>3133122</v>
      </c>
      <c r="G9133" s="151" t="s">
        <v>111</v>
      </c>
      <c r="H9133" s="151" t="s">
        <v>111</v>
      </c>
      <c r="I9133" s="152" t="s">
        <v>112</v>
      </c>
    </row>
    <row r="9134" customFormat="false" ht="12.75" hidden="false" customHeight="false" outlineLevel="0" collapsed="false">
      <c r="A9134" s="0" t="s">
        <v>21</v>
      </c>
      <c r="B9134" s="0" t="s">
        <v>113</v>
      </c>
      <c r="C9134" s="0" t="s">
        <v>108</v>
      </c>
      <c r="D9134" s="116" t="n">
        <v>46753</v>
      </c>
      <c r="E9134" s="0" t="n">
        <v>0</v>
      </c>
      <c r="F9134" s="0" t="n">
        <v>3133123</v>
      </c>
      <c r="G9134" s="151" t="s">
        <v>111</v>
      </c>
      <c r="H9134" s="151" t="s">
        <v>111</v>
      </c>
      <c r="I9134" s="152" t="s">
        <v>112</v>
      </c>
    </row>
    <row r="9135" customFormat="false" ht="12.75" hidden="false" customHeight="false" outlineLevel="0" collapsed="false">
      <c r="A9135" s="0" t="s">
        <v>73</v>
      </c>
      <c r="B9135" s="0" t="s">
        <v>80</v>
      </c>
      <c r="C9135" s="0" t="s">
        <v>108</v>
      </c>
      <c r="D9135" s="116" t="n">
        <v>46753</v>
      </c>
      <c r="E9135" s="0" t="n">
        <v>0.05</v>
      </c>
      <c r="F9135" s="0" t="n">
        <v>3133124</v>
      </c>
      <c r="G9135" s="151" t="s">
        <v>111</v>
      </c>
      <c r="H9135" s="151" t="s">
        <v>111</v>
      </c>
      <c r="I9135" s="152" t="s">
        <v>112</v>
      </c>
    </row>
    <row r="9136" customFormat="false" ht="12.75" hidden="false" customHeight="false" outlineLevel="0" collapsed="false">
      <c r="A9136" s="0" t="s">
        <v>74</v>
      </c>
      <c r="B9136" s="0" t="s">
        <v>80</v>
      </c>
      <c r="C9136" s="0" t="s">
        <v>108</v>
      </c>
      <c r="D9136" s="116" t="n">
        <v>46753</v>
      </c>
      <c r="E9136" s="0" t="n">
        <v>0.45</v>
      </c>
      <c r="F9136" s="0" t="n">
        <v>3133125</v>
      </c>
      <c r="G9136" s="151" t="s">
        <v>111</v>
      </c>
      <c r="H9136" s="151" t="s">
        <v>111</v>
      </c>
      <c r="I9136" s="152" t="s">
        <v>112</v>
      </c>
    </row>
    <row r="9137" customFormat="false" ht="12.75" hidden="false" customHeight="false" outlineLevel="0" collapsed="false">
      <c r="A9137" s="0" t="s">
        <v>75</v>
      </c>
      <c r="B9137" s="0" t="s">
        <v>80</v>
      </c>
      <c r="C9137" s="0" t="s">
        <v>108</v>
      </c>
      <c r="D9137" s="116" t="n">
        <v>46753</v>
      </c>
      <c r="E9137" s="0" t="n">
        <v>-0.2</v>
      </c>
      <c r="F9137" s="0" t="n">
        <v>3133126</v>
      </c>
      <c r="G9137" s="151" t="s">
        <v>111</v>
      </c>
      <c r="H9137" s="151" t="s">
        <v>111</v>
      </c>
      <c r="I9137" s="152" t="s">
        <v>112</v>
      </c>
    </row>
    <row r="9138" customFormat="false" ht="12.75" hidden="false" customHeight="false" outlineLevel="0" collapsed="false">
      <c r="A9138" s="0" t="s">
        <v>76</v>
      </c>
      <c r="B9138" s="0" t="s">
        <v>80</v>
      </c>
      <c r="C9138" s="0" t="s">
        <v>108</v>
      </c>
      <c r="D9138" s="116" t="n">
        <v>46753</v>
      </c>
      <c r="E9138" s="0" t="n">
        <v>0.45</v>
      </c>
      <c r="F9138" s="0" t="n">
        <v>3133127</v>
      </c>
      <c r="G9138" s="151" t="s">
        <v>111</v>
      </c>
      <c r="H9138" s="151" t="s">
        <v>111</v>
      </c>
      <c r="I9138" s="152" t="s">
        <v>112</v>
      </c>
    </row>
    <row r="9139" customFormat="false" ht="12.75" hidden="false" customHeight="false" outlineLevel="0" collapsed="false">
      <c r="A9139" s="0" t="s">
        <v>72</v>
      </c>
      <c r="B9139" s="0" t="s">
        <v>80</v>
      </c>
      <c r="C9139" s="0" t="s">
        <v>108</v>
      </c>
      <c r="D9139" s="116" t="n">
        <v>46753</v>
      </c>
      <c r="E9139" s="158" t="n">
        <v>46784</v>
      </c>
      <c r="F9139" s="0" t="n">
        <v>2756504</v>
      </c>
      <c r="G9139" s="151" t="s">
        <v>111</v>
      </c>
      <c r="H9139" s="151" t="s">
        <v>111</v>
      </c>
      <c r="I9139" s="152" t="s">
        <v>109</v>
      </c>
    </row>
    <row r="9140" customFormat="false" ht="12.75" hidden="false" customHeight="false" outlineLevel="0" collapsed="false">
      <c r="A9140" s="0" t="s">
        <v>59</v>
      </c>
      <c r="B9140" s="0" t="s">
        <v>110</v>
      </c>
      <c r="C9140" s="0" t="s">
        <v>108</v>
      </c>
      <c r="D9140" s="116" t="n">
        <v>46784</v>
      </c>
      <c r="E9140" s="0" t="n">
        <v>1.215</v>
      </c>
      <c r="F9140" s="0" t="n">
        <v>3133100</v>
      </c>
      <c r="G9140" s="151" t="s">
        <v>111</v>
      </c>
      <c r="H9140" s="151" t="s">
        <v>111</v>
      </c>
      <c r="I9140" s="152" t="s">
        <v>112</v>
      </c>
    </row>
    <row r="9141" customFormat="false" ht="12.75" hidden="false" customHeight="false" outlineLevel="0" collapsed="false">
      <c r="A9141" s="0" t="s">
        <v>59</v>
      </c>
      <c r="B9141" s="0" t="s">
        <v>113</v>
      </c>
      <c r="C9141" s="0" t="s">
        <v>108</v>
      </c>
      <c r="D9141" s="116" t="n">
        <v>46784</v>
      </c>
      <c r="E9141" s="0" t="n">
        <v>0.05</v>
      </c>
      <c r="F9141" s="0" t="n">
        <v>3133101</v>
      </c>
      <c r="G9141" s="151" t="s">
        <v>111</v>
      </c>
      <c r="H9141" s="151" t="s">
        <v>111</v>
      </c>
      <c r="I9141" s="152" t="s">
        <v>112</v>
      </c>
    </row>
    <row r="9142" customFormat="false" ht="12.75" hidden="false" customHeight="false" outlineLevel="0" collapsed="false">
      <c r="A9142" s="0" t="s">
        <v>60</v>
      </c>
      <c r="B9142" s="0" t="s">
        <v>110</v>
      </c>
      <c r="C9142" s="0" t="s">
        <v>108</v>
      </c>
      <c r="D9142" s="116" t="n">
        <v>46784</v>
      </c>
      <c r="E9142" s="0" t="n">
        <v>1.215</v>
      </c>
      <c r="F9142" s="0" t="n">
        <v>3133102</v>
      </c>
      <c r="G9142" s="151" t="s">
        <v>111</v>
      </c>
      <c r="H9142" s="151" t="s">
        <v>111</v>
      </c>
      <c r="I9142" s="152" t="s">
        <v>112</v>
      </c>
    </row>
    <row r="9143" customFormat="false" ht="12.75" hidden="false" customHeight="false" outlineLevel="0" collapsed="false">
      <c r="A9143" s="0" t="s">
        <v>60</v>
      </c>
      <c r="B9143" s="0" t="s">
        <v>113</v>
      </c>
      <c r="C9143" s="0" t="s">
        <v>108</v>
      </c>
      <c r="D9143" s="116" t="n">
        <v>46784</v>
      </c>
      <c r="E9143" s="0" t="n">
        <v>0.32</v>
      </c>
      <c r="F9143" s="0" t="n">
        <v>3133103</v>
      </c>
      <c r="G9143" s="151" t="s">
        <v>111</v>
      </c>
      <c r="H9143" s="151" t="s">
        <v>111</v>
      </c>
      <c r="I9143" s="152" t="s">
        <v>112</v>
      </c>
    </row>
    <row r="9144" customFormat="false" ht="12.75" hidden="false" customHeight="false" outlineLevel="0" collapsed="false">
      <c r="A9144" s="0" t="s">
        <v>61</v>
      </c>
      <c r="B9144" s="0" t="s">
        <v>110</v>
      </c>
      <c r="C9144" s="0" t="s">
        <v>108</v>
      </c>
      <c r="D9144" s="116" t="n">
        <v>46784</v>
      </c>
      <c r="E9144" s="0" t="n">
        <v>1.215</v>
      </c>
      <c r="F9144" s="0" t="n">
        <v>3133104</v>
      </c>
      <c r="G9144" s="151" t="s">
        <v>111</v>
      </c>
      <c r="H9144" s="151" t="s">
        <v>111</v>
      </c>
      <c r="I9144" s="152" t="s">
        <v>112</v>
      </c>
    </row>
    <row r="9145" customFormat="false" ht="12.75" hidden="false" customHeight="false" outlineLevel="0" collapsed="false">
      <c r="A9145" s="0" t="s">
        <v>61</v>
      </c>
      <c r="B9145" s="0" t="s">
        <v>113</v>
      </c>
      <c r="C9145" s="0" t="s">
        <v>108</v>
      </c>
      <c r="D9145" s="116" t="n">
        <v>46784</v>
      </c>
      <c r="E9145" s="0" t="n">
        <v>0.05</v>
      </c>
      <c r="F9145" s="0" t="n">
        <v>3133105</v>
      </c>
      <c r="G9145" s="151" t="s">
        <v>111</v>
      </c>
      <c r="H9145" s="151" t="s">
        <v>111</v>
      </c>
      <c r="I9145" s="152" t="s">
        <v>112</v>
      </c>
    </row>
    <row r="9146" customFormat="false" ht="12.75" hidden="false" customHeight="false" outlineLevel="0" collapsed="false">
      <c r="A9146" s="0" t="s">
        <v>62</v>
      </c>
      <c r="B9146" s="0" t="s">
        <v>110</v>
      </c>
      <c r="C9146" s="0" t="s">
        <v>108</v>
      </c>
      <c r="D9146" s="116" t="n">
        <v>46784</v>
      </c>
      <c r="E9146" s="0" t="n">
        <v>1.215</v>
      </c>
      <c r="F9146" s="0" t="n">
        <v>3133106</v>
      </c>
      <c r="G9146" s="151" t="s">
        <v>111</v>
      </c>
      <c r="H9146" s="151" t="s">
        <v>111</v>
      </c>
      <c r="I9146" s="152" t="s">
        <v>112</v>
      </c>
    </row>
    <row r="9147" customFormat="false" ht="12.75" hidden="false" customHeight="false" outlineLevel="0" collapsed="false">
      <c r="A9147" s="0" t="s">
        <v>62</v>
      </c>
      <c r="B9147" s="0" t="s">
        <v>113</v>
      </c>
      <c r="C9147" s="0" t="s">
        <v>108</v>
      </c>
      <c r="D9147" s="116" t="n">
        <v>46784</v>
      </c>
      <c r="E9147" s="0" t="n">
        <v>0.32</v>
      </c>
      <c r="F9147" s="0" t="n">
        <v>3133107</v>
      </c>
      <c r="G9147" s="151" t="s">
        <v>111</v>
      </c>
      <c r="H9147" s="151" t="s">
        <v>111</v>
      </c>
      <c r="I9147" s="152" t="s">
        <v>112</v>
      </c>
    </row>
    <row r="9148" customFormat="false" ht="12.75" hidden="false" customHeight="false" outlineLevel="0" collapsed="false">
      <c r="A9148" s="0" t="s">
        <v>49</v>
      </c>
      <c r="B9148" s="0" t="s">
        <v>110</v>
      </c>
      <c r="C9148" s="0" t="s">
        <v>108</v>
      </c>
      <c r="D9148" s="116" t="n">
        <v>46784</v>
      </c>
      <c r="E9148" s="0" t="n">
        <v>1.04</v>
      </c>
      <c r="F9148" s="0" t="n">
        <v>3133108</v>
      </c>
      <c r="G9148" s="151" t="s">
        <v>111</v>
      </c>
      <c r="H9148" s="151" t="s">
        <v>111</v>
      </c>
      <c r="I9148" s="152" t="s">
        <v>112</v>
      </c>
    </row>
    <row r="9149" customFormat="false" ht="12.75" hidden="false" customHeight="false" outlineLevel="0" collapsed="false">
      <c r="A9149" s="0" t="s">
        <v>49</v>
      </c>
      <c r="B9149" s="0" t="s">
        <v>113</v>
      </c>
      <c r="C9149" s="0" t="s">
        <v>108</v>
      </c>
      <c r="D9149" s="116" t="n">
        <v>46784</v>
      </c>
      <c r="E9149" s="0" t="n">
        <v>0.05</v>
      </c>
      <c r="F9149" s="0" t="n">
        <v>3133109</v>
      </c>
      <c r="G9149" s="151" t="s">
        <v>111</v>
      </c>
      <c r="H9149" s="151" t="s">
        <v>111</v>
      </c>
      <c r="I9149" s="152" t="s">
        <v>112</v>
      </c>
    </row>
    <row r="9150" customFormat="false" ht="12.75" hidden="false" customHeight="false" outlineLevel="0" collapsed="false">
      <c r="A9150" s="0" t="s">
        <v>50</v>
      </c>
      <c r="B9150" s="0" t="s">
        <v>110</v>
      </c>
      <c r="C9150" s="0" t="s">
        <v>108</v>
      </c>
      <c r="D9150" s="116" t="n">
        <v>46784</v>
      </c>
      <c r="E9150" s="0" t="n">
        <v>1.6</v>
      </c>
      <c r="F9150" s="0" t="n">
        <v>3133110</v>
      </c>
      <c r="G9150" s="151" t="s">
        <v>111</v>
      </c>
      <c r="H9150" s="151" t="s">
        <v>111</v>
      </c>
      <c r="I9150" s="152" t="s">
        <v>112</v>
      </c>
    </row>
    <row r="9151" customFormat="false" ht="12.75" hidden="false" customHeight="false" outlineLevel="0" collapsed="false">
      <c r="A9151" s="0" t="s">
        <v>50</v>
      </c>
      <c r="B9151" s="0" t="s">
        <v>113</v>
      </c>
      <c r="C9151" s="0" t="s">
        <v>108</v>
      </c>
      <c r="D9151" s="116" t="n">
        <v>46784</v>
      </c>
      <c r="E9151" s="0" t="n">
        <v>-0.28</v>
      </c>
      <c r="F9151" s="0" t="n">
        <v>3133111</v>
      </c>
      <c r="G9151" s="151" t="s">
        <v>111</v>
      </c>
      <c r="H9151" s="151" t="s">
        <v>111</v>
      </c>
      <c r="I9151" s="152" t="s">
        <v>112</v>
      </c>
    </row>
    <row r="9152" customFormat="false" ht="12.75" hidden="false" customHeight="false" outlineLevel="0" collapsed="false">
      <c r="A9152" s="0" t="s">
        <v>51</v>
      </c>
      <c r="B9152" s="0" t="s">
        <v>110</v>
      </c>
      <c r="C9152" s="0" t="s">
        <v>108</v>
      </c>
      <c r="D9152" s="116" t="n">
        <v>46784</v>
      </c>
      <c r="E9152" s="0" t="n">
        <v>1.6</v>
      </c>
      <c r="F9152" s="0" t="n">
        <v>3133112</v>
      </c>
      <c r="G9152" s="151" t="s">
        <v>111</v>
      </c>
      <c r="H9152" s="151" t="s">
        <v>111</v>
      </c>
      <c r="I9152" s="152" t="s">
        <v>112</v>
      </c>
    </row>
    <row r="9153" customFormat="false" ht="12.75" hidden="false" customHeight="false" outlineLevel="0" collapsed="false">
      <c r="A9153" s="0" t="s">
        <v>51</v>
      </c>
      <c r="B9153" s="0" t="s">
        <v>113</v>
      </c>
      <c r="C9153" s="0" t="s">
        <v>108</v>
      </c>
      <c r="D9153" s="116" t="n">
        <v>46784</v>
      </c>
      <c r="E9153" s="0" t="n">
        <v>0.45</v>
      </c>
      <c r="F9153" s="0" t="n">
        <v>3133113</v>
      </c>
      <c r="G9153" s="151" t="s">
        <v>111</v>
      </c>
      <c r="H9153" s="151" t="s">
        <v>111</v>
      </c>
      <c r="I9153" s="152" t="s">
        <v>112</v>
      </c>
    </row>
    <row r="9154" customFormat="false" ht="12.75" hidden="false" customHeight="false" outlineLevel="0" collapsed="false">
      <c r="A9154" s="0" t="s">
        <v>52</v>
      </c>
      <c r="B9154" s="0" t="s">
        <v>110</v>
      </c>
      <c r="C9154" s="0" t="s">
        <v>108</v>
      </c>
      <c r="D9154" s="116" t="n">
        <v>46784</v>
      </c>
      <c r="E9154" s="0" t="n">
        <v>1.6</v>
      </c>
      <c r="F9154" s="0" t="n">
        <v>3133114</v>
      </c>
      <c r="G9154" s="151" t="s">
        <v>111</v>
      </c>
      <c r="H9154" s="151" t="s">
        <v>111</v>
      </c>
      <c r="I9154" s="152" t="s">
        <v>112</v>
      </c>
    </row>
    <row r="9155" customFormat="false" ht="12.75" hidden="false" customHeight="false" outlineLevel="0" collapsed="false">
      <c r="A9155" s="0" t="s">
        <v>52</v>
      </c>
      <c r="B9155" s="0" t="s">
        <v>113</v>
      </c>
      <c r="C9155" s="0" t="s">
        <v>108</v>
      </c>
      <c r="D9155" s="116" t="n">
        <v>46784</v>
      </c>
      <c r="E9155" s="0" t="n">
        <v>-0.2</v>
      </c>
      <c r="F9155" s="0" t="n">
        <v>3133115</v>
      </c>
      <c r="G9155" s="151" t="s">
        <v>111</v>
      </c>
      <c r="H9155" s="151" t="s">
        <v>111</v>
      </c>
      <c r="I9155" s="152" t="s">
        <v>112</v>
      </c>
    </row>
    <row r="9156" customFormat="false" ht="12.75" hidden="false" customHeight="false" outlineLevel="0" collapsed="false">
      <c r="A9156" s="0" t="s">
        <v>17</v>
      </c>
      <c r="B9156" s="0" t="s">
        <v>110</v>
      </c>
      <c r="C9156" s="0" t="s">
        <v>108</v>
      </c>
      <c r="D9156" s="116" t="n">
        <v>46784</v>
      </c>
      <c r="E9156" s="0" t="n">
        <v>0</v>
      </c>
      <c r="F9156" s="0" t="n">
        <v>3133116</v>
      </c>
      <c r="G9156" s="151" t="s">
        <v>111</v>
      </c>
      <c r="H9156" s="151" t="s">
        <v>111</v>
      </c>
      <c r="I9156" s="152" t="s">
        <v>112</v>
      </c>
    </row>
    <row r="9157" customFormat="false" ht="12.75" hidden="false" customHeight="false" outlineLevel="0" collapsed="false">
      <c r="A9157" s="0" t="s">
        <v>17</v>
      </c>
      <c r="B9157" s="0" t="s">
        <v>113</v>
      </c>
      <c r="C9157" s="0" t="s">
        <v>108</v>
      </c>
      <c r="D9157" s="116" t="n">
        <v>46784</v>
      </c>
      <c r="E9157" s="0" t="n">
        <v>0</v>
      </c>
      <c r="F9157" s="0" t="n">
        <v>3133117</v>
      </c>
      <c r="G9157" s="151" t="s">
        <v>111</v>
      </c>
      <c r="H9157" s="151" t="s">
        <v>111</v>
      </c>
      <c r="I9157" s="152" t="s">
        <v>112</v>
      </c>
    </row>
    <row r="9158" customFormat="false" ht="12.75" hidden="false" customHeight="false" outlineLevel="0" collapsed="false">
      <c r="A9158" s="0" t="s">
        <v>18</v>
      </c>
      <c r="B9158" s="0" t="s">
        <v>110</v>
      </c>
      <c r="C9158" s="0" t="s">
        <v>108</v>
      </c>
      <c r="D9158" s="116" t="n">
        <v>46784</v>
      </c>
      <c r="E9158" s="0" t="n">
        <v>0</v>
      </c>
      <c r="F9158" s="0" t="n">
        <v>3133118</v>
      </c>
      <c r="G9158" s="151" t="s">
        <v>111</v>
      </c>
      <c r="H9158" s="151" t="s">
        <v>111</v>
      </c>
      <c r="I9158" s="152" t="s">
        <v>112</v>
      </c>
    </row>
    <row r="9159" customFormat="false" ht="12.75" hidden="false" customHeight="false" outlineLevel="0" collapsed="false">
      <c r="A9159" s="0" t="s">
        <v>18</v>
      </c>
      <c r="B9159" s="0" t="s">
        <v>113</v>
      </c>
      <c r="C9159" s="0" t="s">
        <v>108</v>
      </c>
      <c r="D9159" s="116" t="n">
        <v>46784</v>
      </c>
      <c r="E9159" s="0" t="n">
        <v>0</v>
      </c>
      <c r="F9159" s="0" t="n">
        <v>3133119</v>
      </c>
      <c r="G9159" s="151" t="s">
        <v>111</v>
      </c>
      <c r="H9159" s="151" t="s">
        <v>111</v>
      </c>
      <c r="I9159" s="152" t="s">
        <v>112</v>
      </c>
    </row>
    <row r="9160" customFormat="false" ht="12.75" hidden="false" customHeight="false" outlineLevel="0" collapsed="false">
      <c r="A9160" s="0" t="s">
        <v>19</v>
      </c>
      <c r="B9160" s="0" t="s">
        <v>110</v>
      </c>
      <c r="C9160" s="0" t="s">
        <v>108</v>
      </c>
      <c r="D9160" s="116" t="n">
        <v>46784</v>
      </c>
      <c r="E9160" s="0" t="n">
        <v>0</v>
      </c>
      <c r="F9160" s="0" t="n">
        <v>3133120</v>
      </c>
      <c r="G9160" s="151" t="s">
        <v>111</v>
      </c>
      <c r="H9160" s="151" t="s">
        <v>111</v>
      </c>
      <c r="I9160" s="152" t="s">
        <v>112</v>
      </c>
    </row>
    <row r="9161" customFormat="false" ht="12.75" hidden="false" customHeight="false" outlineLevel="0" collapsed="false">
      <c r="A9161" s="0" t="s">
        <v>19</v>
      </c>
      <c r="B9161" s="0" t="s">
        <v>113</v>
      </c>
      <c r="C9161" s="0" t="s">
        <v>108</v>
      </c>
      <c r="D9161" s="116" t="n">
        <v>46784</v>
      </c>
      <c r="E9161" s="0" t="n">
        <v>0</v>
      </c>
      <c r="F9161" s="0" t="n">
        <v>3133121</v>
      </c>
      <c r="G9161" s="151" t="s">
        <v>111</v>
      </c>
      <c r="H9161" s="151" t="s">
        <v>111</v>
      </c>
      <c r="I9161" s="152" t="s">
        <v>112</v>
      </c>
    </row>
    <row r="9162" customFormat="false" ht="12.75" hidden="false" customHeight="false" outlineLevel="0" collapsed="false">
      <c r="A9162" s="0" t="s">
        <v>21</v>
      </c>
      <c r="B9162" s="0" t="s">
        <v>110</v>
      </c>
      <c r="C9162" s="0" t="s">
        <v>108</v>
      </c>
      <c r="D9162" s="116" t="n">
        <v>46784</v>
      </c>
      <c r="E9162" s="0" t="n">
        <v>0</v>
      </c>
      <c r="F9162" s="0" t="n">
        <v>3133122</v>
      </c>
      <c r="G9162" s="151" t="s">
        <v>111</v>
      </c>
      <c r="H9162" s="151" t="s">
        <v>111</v>
      </c>
      <c r="I9162" s="152" t="s">
        <v>112</v>
      </c>
    </row>
    <row r="9163" customFormat="false" ht="12.75" hidden="false" customHeight="false" outlineLevel="0" collapsed="false">
      <c r="A9163" s="0" t="s">
        <v>21</v>
      </c>
      <c r="B9163" s="0" t="s">
        <v>113</v>
      </c>
      <c r="C9163" s="0" t="s">
        <v>108</v>
      </c>
      <c r="D9163" s="116" t="n">
        <v>46784</v>
      </c>
      <c r="E9163" s="0" t="n">
        <v>0</v>
      </c>
      <c r="F9163" s="0" t="n">
        <v>3133123</v>
      </c>
      <c r="G9163" s="151" t="s">
        <v>111</v>
      </c>
      <c r="H9163" s="151" t="s">
        <v>111</v>
      </c>
      <c r="I9163" s="152" t="s">
        <v>112</v>
      </c>
    </row>
    <row r="9164" customFormat="false" ht="12.75" hidden="false" customHeight="false" outlineLevel="0" collapsed="false">
      <c r="A9164" s="0" t="s">
        <v>73</v>
      </c>
      <c r="B9164" s="0" t="s">
        <v>80</v>
      </c>
      <c r="C9164" s="0" t="s">
        <v>108</v>
      </c>
      <c r="D9164" s="116" t="n">
        <v>46784</v>
      </c>
      <c r="E9164" s="0" t="n">
        <v>0.05</v>
      </c>
      <c r="F9164" s="0" t="n">
        <v>3133124</v>
      </c>
      <c r="G9164" s="151" t="s">
        <v>111</v>
      </c>
      <c r="H9164" s="151" t="s">
        <v>111</v>
      </c>
      <c r="I9164" s="152" t="s">
        <v>112</v>
      </c>
    </row>
    <row r="9165" customFormat="false" ht="12.75" hidden="false" customHeight="false" outlineLevel="0" collapsed="false">
      <c r="A9165" s="0" t="s">
        <v>74</v>
      </c>
      <c r="B9165" s="0" t="s">
        <v>80</v>
      </c>
      <c r="C9165" s="0" t="s">
        <v>108</v>
      </c>
      <c r="D9165" s="116" t="n">
        <v>46784</v>
      </c>
      <c r="E9165" s="0" t="n">
        <v>0.45</v>
      </c>
      <c r="F9165" s="0" t="n">
        <v>3133125</v>
      </c>
      <c r="G9165" s="151" t="s">
        <v>111</v>
      </c>
      <c r="H9165" s="151" t="s">
        <v>111</v>
      </c>
      <c r="I9165" s="152" t="s">
        <v>112</v>
      </c>
    </row>
    <row r="9166" customFormat="false" ht="12.75" hidden="false" customHeight="false" outlineLevel="0" collapsed="false">
      <c r="A9166" s="0" t="s">
        <v>75</v>
      </c>
      <c r="B9166" s="0" t="s">
        <v>80</v>
      </c>
      <c r="C9166" s="0" t="s">
        <v>108</v>
      </c>
      <c r="D9166" s="116" t="n">
        <v>46784</v>
      </c>
      <c r="E9166" s="0" t="n">
        <v>-0.2</v>
      </c>
      <c r="F9166" s="0" t="n">
        <v>3133126</v>
      </c>
      <c r="G9166" s="151" t="s">
        <v>111</v>
      </c>
      <c r="H9166" s="151" t="s">
        <v>111</v>
      </c>
      <c r="I9166" s="152" t="s">
        <v>112</v>
      </c>
    </row>
    <row r="9167" customFormat="false" ht="12.75" hidden="false" customHeight="false" outlineLevel="0" collapsed="false">
      <c r="A9167" s="0" t="s">
        <v>76</v>
      </c>
      <c r="B9167" s="0" t="s">
        <v>80</v>
      </c>
      <c r="C9167" s="0" t="s">
        <v>108</v>
      </c>
      <c r="D9167" s="116" t="n">
        <v>46784</v>
      </c>
      <c r="E9167" s="0" t="n">
        <v>0.45</v>
      </c>
      <c r="F9167" s="0" t="n">
        <v>3133127</v>
      </c>
      <c r="G9167" s="151" t="s">
        <v>111</v>
      </c>
      <c r="H9167" s="151" t="s">
        <v>111</v>
      </c>
      <c r="I9167" s="152" t="s">
        <v>112</v>
      </c>
    </row>
    <row r="9168" customFormat="false" ht="12.75" hidden="false" customHeight="false" outlineLevel="0" collapsed="false">
      <c r="A9168" s="0" t="s">
        <v>72</v>
      </c>
      <c r="B9168" s="0" t="s">
        <v>80</v>
      </c>
      <c r="C9168" s="0" t="s">
        <v>108</v>
      </c>
      <c r="D9168" s="116" t="n">
        <v>46784</v>
      </c>
      <c r="E9168" s="158" t="n">
        <v>46813</v>
      </c>
      <c r="F9168" s="0" t="n">
        <v>2756533</v>
      </c>
      <c r="G9168" s="151" t="s">
        <v>111</v>
      </c>
      <c r="H9168" s="151" t="s">
        <v>111</v>
      </c>
      <c r="I9168" s="152" t="s">
        <v>109</v>
      </c>
    </row>
    <row r="9169" customFormat="false" ht="12.75" hidden="false" customHeight="false" outlineLevel="0" collapsed="false">
      <c r="A9169" s="0" t="s">
        <v>59</v>
      </c>
      <c r="B9169" s="0" t="s">
        <v>110</v>
      </c>
      <c r="C9169" s="0" t="s">
        <v>108</v>
      </c>
      <c r="D9169" s="116" t="n">
        <v>46813</v>
      </c>
      <c r="E9169" s="0" t="n">
        <v>0.655</v>
      </c>
      <c r="F9169" s="0" t="n">
        <v>3133100</v>
      </c>
      <c r="G9169" s="151" t="s">
        <v>111</v>
      </c>
      <c r="H9169" s="151" t="s">
        <v>111</v>
      </c>
      <c r="I9169" s="152" t="s">
        <v>112</v>
      </c>
    </row>
    <row r="9170" customFormat="false" ht="12.75" hidden="false" customHeight="false" outlineLevel="0" collapsed="false">
      <c r="A9170" s="0" t="s">
        <v>59</v>
      </c>
      <c r="B9170" s="0" t="s">
        <v>113</v>
      </c>
      <c r="C9170" s="0" t="s">
        <v>108</v>
      </c>
      <c r="D9170" s="116" t="n">
        <v>46813</v>
      </c>
      <c r="E9170" s="0" t="n">
        <v>0.05</v>
      </c>
      <c r="F9170" s="0" t="n">
        <v>3133101</v>
      </c>
      <c r="G9170" s="151" t="s">
        <v>111</v>
      </c>
      <c r="H9170" s="151" t="s">
        <v>111</v>
      </c>
      <c r="I9170" s="152" t="s">
        <v>112</v>
      </c>
    </row>
    <row r="9171" customFormat="false" ht="12.75" hidden="false" customHeight="false" outlineLevel="0" collapsed="false">
      <c r="A9171" s="0" t="s">
        <v>60</v>
      </c>
      <c r="B9171" s="0" t="s">
        <v>110</v>
      </c>
      <c r="C9171" s="0" t="s">
        <v>108</v>
      </c>
      <c r="D9171" s="116" t="n">
        <v>46813</v>
      </c>
      <c r="E9171" s="0" t="n">
        <v>0.655</v>
      </c>
      <c r="F9171" s="0" t="n">
        <v>3133102</v>
      </c>
      <c r="G9171" s="151" t="s">
        <v>111</v>
      </c>
      <c r="H9171" s="151" t="s">
        <v>111</v>
      </c>
      <c r="I9171" s="152" t="s">
        <v>112</v>
      </c>
    </row>
    <row r="9172" customFormat="false" ht="12.75" hidden="false" customHeight="false" outlineLevel="0" collapsed="false">
      <c r="A9172" s="0" t="s">
        <v>60</v>
      </c>
      <c r="B9172" s="0" t="s">
        <v>113</v>
      </c>
      <c r="C9172" s="0" t="s">
        <v>108</v>
      </c>
      <c r="D9172" s="116" t="n">
        <v>46813</v>
      </c>
      <c r="E9172" s="0" t="n">
        <v>0.15</v>
      </c>
      <c r="F9172" s="0" t="n">
        <v>3133103</v>
      </c>
      <c r="G9172" s="151" t="s">
        <v>111</v>
      </c>
      <c r="H9172" s="151" t="s">
        <v>111</v>
      </c>
      <c r="I9172" s="152" t="s">
        <v>112</v>
      </c>
    </row>
    <row r="9173" customFormat="false" ht="12.75" hidden="false" customHeight="false" outlineLevel="0" collapsed="false">
      <c r="A9173" s="0" t="s">
        <v>61</v>
      </c>
      <c r="B9173" s="0" t="s">
        <v>110</v>
      </c>
      <c r="C9173" s="0" t="s">
        <v>108</v>
      </c>
      <c r="D9173" s="116" t="n">
        <v>46813</v>
      </c>
      <c r="E9173" s="0" t="n">
        <v>0.655</v>
      </c>
      <c r="F9173" s="0" t="n">
        <v>3133104</v>
      </c>
      <c r="G9173" s="151" t="s">
        <v>111</v>
      </c>
      <c r="H9173" s="151" t="s">
        <v>111</v>
      </c>
      <c r="I9173" s="152" t="s">
        <v>112</v>
      </c>
    </row>
    <row r="9174" customFormat="false" ht="12.75" hidden="false" customHeight="false" outlineLevel="0" collapsed="false">
      <c r="A9174" s="0" t="s">
        <v>61</v>
      </c>
      <c r="B9174" s="0" t="s">
        <v>113</v>
      </c>
      <c r="C9174" s="0" t="s">
        <v>108</v>
      </c>
      <c r="D9174" s="116" t="n">
        <v>46813</v>
      </c>
      <c r="E9174" s="0" t="n">
        <v>0.05</v>
      </c>
      <c r="F9174" s="0" t="n">
        <v>3133105</v>
      </c>
      <c r="G9174" s="151" t="s">
        <v>111</v>
      </c>
      <c r="H9174" s="151" t="s">
        <v>111</v>
      </c>
      <c r="I9174" s="152" t="s">
        <v>112</v>
      </c>
    </row>
    <row r="9175" customFormat="false" ht="12.75" hidden="false" customHeight="false" outlineLevel="0" collapsed="false">
      <c r="A9175" s="0" t="s">
        <v>62</v>
      </c>
      <c r="B9175" s="0" t="s">
        <v>110</v>
      </c>
      <c r="C9175" s="0" t="s">
        <v>108</v>
      </c>
      <c r="D9175" s="116" t="n">
        <v>46813</v>
      </c>
      <c r="E9175" s="0" t="n">
        <v>0.655</v>
      </c>
      <c r="F9175" s="0" t="n">
        <v>3133106</v>
      </c>
      <c r="G9175" s="151" t="s">
        <v>111</v>
      </c>
      <c r="H9175" s="151" t="s">
        <v>111</v>
      </c>
      <c r="I9175" s="152" t="s">
        <v>112</v>
      </c>
    </row>
    <row r="9176" customFormat="false" ht="12.75" hidden="false" customHeight="false" outlineLevel="0" collapsed="false">
      <c r="A9176" s="0" t="s">
        <v>62</v>
      </c>
      <c r="B9176" s="0" t="s">
        <v>113</v>
      </c>
      <c r="C9176" s="0" t="s">
        <v>108</v>
      </c>
      <c r="D9176" s="116" t="n">
        <v>46813</v>
      </c>
      <c r="E9176" s="0" t="n">
        <v>0.15</v>
      </c>
      <c r="F9176" s="0" t="n">
        <v>3133107</v>
      </c>
      <c r="G9176" s="151" t="s">
        <v>111</v>
      </c>
      <c r="H9176" s="151" t="s">
        <v>111</v>
      </c>
      <c r="I9176" s="152" t="s">
        <v>112</v>
      </c>
    </row>
    <row r="9177" customFormat="false" ht="12.75" hidden="false" customHeight="false" outlineLevel="0" collapsed="false">
      <c r="A9177" s="0" t="s">
        <v>49</v>
      </c>
      <c r="B9177" s="0" t="s">
        <v>110</v>
      </c>
      <c r="C9177" s="0" t="s">
        <v>108</v>
      </c>
      <c r="D9177" s="116" t="n">
        <v>46813</v>
      </c>
      <c r="E9177" s="0" t="n">
        <v>0.54</v>
      </c>
      <c r="F9177" s="0" t="n">
        <v>3133108</v>
      </c>
      <c r="G9177" s="151" t="s">
        <v>111</v>
      </c>
      <c r="H9177" s="151" t="s">
        <v>111</v>
      </c>
      <c r="I9177" s="152" t="s">
        <v>112</v>
      </c>
    </row>
    <row r="9178" customFormat="false" ht="12.75" hidden="false" customHeight="false" outlineLevel="0" collapsed="false">
      <c r="A9178" s="0" t="s">
        <v>49</v>
      </c>
      <c r="B9178" s="0" t="s">
        <v>113</v>
      </c>
      <c r="C9178" s="0" t="s">
        <v>108</v>
      </c>
      <c r="D9178" s="116" t="n">
        <v>46813</v>
      </c>
      <c r="E9178" s="0" t="n">
        <v>0.05</v>
      </c>
      <c r="F9178" s="0" t="n">
        <v>3133109</v>
      </c>
      <c r="G9178" s="151" t="s">
        <v>111</v>
      </c>
      <c r="H9178" s="151" t="s">
        <v>111</v>
      </c>
      <c r="I9178" s="152" t="s">
        <v>112</v>
      </c>
    </row>
    <row r="9179" customFormat="false" ht="12.75" hidden="false" customHeight="false" outlineLevel="0" collapsed="false">
      <c r="A9179" s="0" t="s">
        <v>50</v>
      </c>
      <c r="B9179" s="0" t="s">
        <v>110</v>
      </c>
      <c r="C9179" s="0" t="s">
        <v>108</v>
      </c>
      <c r="D9179" s="116" t="n">
        <v>46813</v>
      </c>
      <c r="E9179" s="0" t="n">
        <v>0.69</v>
      </c>
      <c r="F9179" s="0" t="n">
        <v>3133110</v>
      </c>
      <c r="G9179" s="151" t="s">
        <v>111</v>
      </c>
      <c r="H9179" s="151" t="s">
        <v>111</v>
      </c>
      <c r="I9179" s="152" t="s">
        <v>112</v>
      </c>
    </row>
    <row r="9180" customFormat="false" ht="12.75" hidden="false" customHeight="false" outlineLevel="0" collapsed="false">
      <c r="A9180" s="0" t="s">
        <v>50</v>
      </c>
      <c r="B9180" s="0" t="s">
        <v>113</v>
      </c>
      <c r="C9180" s="0" t="s">
        <v>108</v>
      </c>
      <c r="D9180" s="116" t="n">
        <v>46813</v>
      </c>
      <c r="E9180" s="0" t="n">
        <v>-0.17</v>
      </c>
      <c r="F9180" s="0" t="n">
        <v>3133111</v>
      </c>
      <c r="G9180" s="151" t="s">
        <v>111</v>
      </c>
      <c r="H9180" s="151" t="s">
        <v>111</v>
      </c>
      <c r="I9180" s="152" t="s">
        <v>112</v>
      </c>
    </row>
    <row r="9181" customFormat="false" ht="12.75" hidden="false" customHeight="false" outlineLevel="0" collapsed="false">
      <c r="A9181" s="0" t="s">
        <v>51</v>
      </c>
      <c r="B9181" s="0" t="s">
        <v>110</v>
      </c>
      <c r="C9181" s="0" t="s">
        <v>108</v>
      </c>
      <c r="D9181" s="116" t="n">
        <v>46813</v>
      </c>
      <c r="E9181" s="0" t="n">
        <v>0.69</v>
      </c>
      <c r="F9181" s="0" t="n">
        <v>3133112</v>
      </c>
      <c r="G9181" s="151" t="s">
        <v>111</v>
      </c>
      <c r="H9181" s="151" t="s">
        <v>111</v>
      </c>
      <c r="I9181" s="152" t="s">
        <v>112</v>
      </c>
    </row>
    <row r="9182" customFormat="false" ht="12.75" hidden="false" customHeight="false" outlineLevel="0" collapsed="false">
      <c r="A9182" s="0" t="s">
        <v>51</v>
      </c>
      <c r="B9182" s="0" t="s">
        <v>113</v>
      </c>
      <c r="C9182" s="0" t="s">
        <v>108</v>
      </c>
      <c r="D9182" s="116" t="n">
        <v>46813</v>
      </c>
      <c r="E9182" s="0" t="n">
        <v>0.1</v>
      </c>
      <c r="F9182" s="0" t="n">
        <v>3133113</v>
      </c>
      <c r="G9182" s="151" t="s">
        <v>111</v>
      </c>
      <c r="H9182" s="151" t="s">
        <v>111</v>
      </c>
      <c r="I9182" s="152" t="s">
        <v>112</v>
      </c>
    </row>
    <row r="9183" customFormat="false" ht="12.75" hidden="false" customHeight="false" outlineLevel="0" collapsed="false">
      <c r="A9183" s="0" t="s">
        <v>52</v>
      </c>
      <c r="B9183" s="0" t="s">
        <v>110</v>
      </c>
      <c r="C9183" s="0" t="s">
        <v>108</v>
      </c>
      <c r="D9183" s="116" t="n">
        <v>46813</v>
      </c>
      <c r="E9183" s="0" t="n">
        <v>0.69</v>
      </c>
      <c r="F9183" s="0" t="n">
        <v>3133114</v>
      </c>
      <c r="G9183" s="151" t="s">
        <v>111</v>
      </c>
      <c r="H9183" s="151" t="s">
        <v>111</v>
      </c>
      <c r="I9183" s="152" t="s">
        <v>112</v>
      </c>
    </row>
    <row r="9184" customFormat="false" ht="12.75" hidden="false" customHeight="false" outlineLevel="0" collapsed="false">
      <c r="A9184" s="0" t="s">
        <v>52</v>
      </c>
      <c r="B9184" s="0" t="s">
        <v>113</v>
      </c>
      <c r="C9184" s="0" t="s">
        <v>108</v>
      </c>
      <c r="D9184" s="116" t="n">
        <v>46813</v>
      </c>
      <c r="E9184" s="0" t="n">
        <v>-0.05</v>
      </c>
      <c r="F9184" s="0" t="n">
        <v>3133115</v>
      </c>
      <c r="G9184" s="151" t="s">
        <v>111</v>
      </c>
      <c r="H9184" s="151" t="s">
        <v>111</v>
      </c>
      <c r="I9184" s="152" t="s">
        <v>112</v>
      </c>
    </row>
    <row r="9185" customFormat="false" ht="12.75" hidden="false" customHeight="false" outlineLevel="0" collapsed="false">
      <c r="A9185" s="0" t="s">
        <v>17</v>
      </c>
      <c r="B9185" s="0" t="s">
        <v>110</v>
      </c>
      <c r="C9185" s="0" t="s">
        <v>108</v>
      </c>
      <c r="D9185" s="116" t="n">
        <v>46813</v>
      </c>
      <c r="E9185" s="0" t="n">
        <v>0</v>
      </c>
      <c r="F9185" s="0" t="n">
        <v>3133116</v>
      </c>
      <c r="G9185" s="151" t="s">
        <v>111</v>
      </c>
      <c r="H9185" s="151" t="s">
        <v>111</v>
      </c>
      <c r="I9185" s="152" t="s">
        <v>112</v>
      </c>
    </row>
    <row r="9186" customFormat="false" ht="12.75" hidden="false" customHeight="false" outlineLevel="0" collapsed="false">
      <c r="A9186" s="0" t="s">
        <v>17</v>
      </c>
      <c r="B9186" s="0" t="s">
        <v>113</v>
      </c>
      <c r="C9186" s="0" t="s">
        <v>108</v>
      </c>
      <c r="D9186" s="116" t="n">
        <v>46813</v>
      </c>
      <c r="E9186" s="0" t="n">
        <v>0</v>
      </c>
      <c r="F9186" s="0" t="n">
        <v>3133117</v>
      </c>
      <c r="G9186" s="151" t="s">
        <v>111</v>
      </c>
      <c r="H9186" s="151" t="s">
        <v>111</v>
      </c>
      <c r="I9186" s="152" t="s">
        <v>112</v>
      </c>
    </row>
    <row r="9187" customFormat="false" ht="12.75" hidden="false" customHeight="false" outlineLevel="0" collapsed="false">
      <c r="A9187" s="0" t="s">
        <v>18</v>
      </c>
      <c r="B9187" s="0" t="s">
        <v>110</v>
      </c>
      <c r="C9187" s="0" t="s">
        <v>108</v>
      </c>
      <c r="D9187" s="116" t="n">
        <v>46813</v>
      </c>
      <c r="E9187" s="0" t="n">
        <v>0</v>
      </c>
      <c r="F9187" s="0" t="n">
        <v>3133118</v>
      </c>
      <c r="G9187" s="151" t="s">
        <v>111</v>
      </c>
      <c r="H9187" s="151" t="s">
        <v>111</v>
      </c>
      <c r="I9187" s="152" t="s">
        <v>112</v>
      </c>
    </row>
    <row r="9188" customFormat="false" ht="12.75" hidden="false" customHeight="false" outlineLevel="0" collapsed="false">
      <c r="A9188" s="0" t="s">
        <v>18</v>
      </c>
      <c r="B9188" s="0" t="s">
        <v>113</v>
      </c>
      <c r="C9188" s="0" t="s">
        <v>108</v>
      </c>
      <c r="D9188" s="116" t="n">
        <v>46813</v>
      </c>
      <c r="E9188" s="0" t="n">
        <v>0</v>
      </c>
      <c r="F9188" s="0" t="n">
        <v>3133119</v>
      </c>
      <c r="G9188" s="151" t="s">
        <v>111</v>
      </c>
      <c r="H9188" s="151" t="s">
        <v>111</v>
      </c>
      <c r="I9188" s="152" t="s">
        <v>112</v>
      </c>
    </row>
    <row r="9189" customFormat="false" ht="12.75" hidden="false" customHeight="false" outlineLevel="0" collapsed="false">
      <c r="A9189" s="0" t="s">
        <v>19</v>
      </c>
      <c r="B9189" s="0" t="s">
        <v>110</v>
      </c>
      <c r="C9189" s="0" t="s">
        <v>108</v>
      </c>
      <c r="D9189" s="116" t="n">
        <v>46813</v>
      </c>
      <c r="E9189" s="0" t="n">
        <v>0</v>
      </c>
      <c r="F9189" s="0" t="n">
        <v>3133120</v>
      </c>
      <c r="G9189" s="151" t="s">
        <v>111</v>
      </c>
      <c r="H9189" s="151" t="s">
        <v>111</v>
      </c>
      <c r="I9189" s="152" t="s">
        <v>112</v>
      </c>
    </row>
    <row r="9190" customFormat="false" ht="12.75" hidden="false" customHeight="false" outlineLevel="0" collapsed="false">
      <c r="A9190" s="0" t="s">
        <v>19</v>
      </c>
      <c r="B9190" s="0" t="s">
        <v>113</v>
      </c>
      <c r="C9190" s="0" t="s">
        <v>108</v>
      </c>
      <c r="D9190" s="116" t="n">
        <v>46813</v>
      </c>
      <c r="E9190" s="0" t="n">
        <v>0</v>
      </c>
      <c r="F9190" s="0" t="n">
        <v>3133121</v>
      </c>
      <c r="G9190" s="151" t="s">
        <v>111</v>
      </c>
      <c r="H9190" s="151" t="s">
        <v>111</v>
      </c>
      <c r="I9190" s="152" t="s">
        <v>112</v>
      </c>
    </row>
    <row r="9191" customFormat="false" ht="12.75" hidden="false" customHeight="false" outlineLevel="0" collapsed="false">
      <c r="A9191" s="0" t="s">
        <v>21</v>
      </c>
      <c r="B9191" s="0" t="s">
        <v>110</v>
      </c>
      <c r="C9191" s="0" t="s">
        <v>108</v>
      </c>
      <c r="D9191" s="116" t="n">
        <v>46813</v>
      </c>
      <c r="E9191" s="0" t="n">
        <v>0</v>
      </c>
      <c r="F9191" s="0" t="n">
        <v>3133122</v>
      </c>
      <c r="G9191" s="151" t="s">
        <v>111</v>
      </c>
      <c r="H9191" s="151" t="s">
        <v>111</v>
      </c>
      <c r="I9191" s="152" t="s">
        <v>112</v>
      </c>
    </row>
    <row r="9192" customFormat="false" ht="12.75" hidden="false" customHeight="false" outlineLevel="0" collapsed="false">
      <c r="A9192" s="0" t="s">
        <v>21</v>
      </c>
      <c r="B9192" s="0" t="s">
        <v>113</v>
      </c>
      <c r="C9192" s="0" t="s">
        <v>108</v>
      </c>
      <c r="D9192" s="116" t="n">
        <v>46813</v>
      </c>
      <c r="E9192" s="0" t="n">
        <v>0</v>
      </c>
      <c r="F9192" s="0" t="n">
        <v>3133123</v>
      </c>
      <c r="G9192" s="151" t="s">
        <v>111</v>
      </c>
      <c r="H9192" s="151" t="s">
        <v>111</v>
      </c>
      <c r="I9192" s="152" t="s">
        <v>112</v>
      </c>
    </row>
    <row r="9193" customFormat="false" ht="12.75" hidden="false" customHeight="false" outlineLevel="0" collapsed="false">
      <c r="A9193" s="0" t="s">
        <v>73</v>
      </c>
      <c r="B9193" s="0" t="s">
        <v>80</v>
      </c>
      <c r="C9193" s="0" t="s">
        <v>108</v>
      </c>
      <c r="D9193" s="116" t="n">
        <v>46813</v>
      </c>
      <c r="E9193" s="0" t="n">
        <v>0.05</v>
      </c>
      <c r="F9193" s="0" t="n">
        <v>3133124</v>
      </c>
      <c r="G9193" s="151" t="s">
        <v>111</v>
      </c>
      <c r="H9193" s="151" t="s">
        <v>111</v>
      </c>
      <c r="I9193" s="152" t="s">
        <v>112</v>
      </c>
    </row>
    <row r="9194" customFormat="false" ht="12.75" hidden="false" customHeight="false" outlineLevel="0" collapsed="false">
      <c r="A9194" s="0" t="s">
        <v>74</v>
      </c>
      <c r="B9194" s="0" t="s">
        <v>80</v>
      </c>
      <c r="C9194" s="0" t="s">
        <v>108</v>
      </c>
      <c r="D9194" s="116" t="n">
        <v>46813</v>
      </c>
      <c r="E9194" s="0" t="n">
        <v>0.1</v>
      </c>
      <c r="F9194" s="0" t="n">
        <v>3133125</v>
      </c>
      <c r="G9194" s="151" t="s">
        <v>111</v>
      </c>
      <c r="H9194" s="151" t="s">
        <v>111</v>
      </c>
      <c r="I9194" s="152" t="s">
        <v>112</v>
      </c>
    </row>
    <row r="9195" customFormat="false" ht="12.75" hidden="false" customHeight="false" outlineLevel="0" collapsed="false">
      <c r="A9195" s="0" t="s">
        <v>75</v>
      </c>
      <c r="B9195" s="0" t="s">
        <v>80</v>
      </c>
      <c r="C9195" s="0" t="s">
        <v>108</v>
      </c>
      <c r="D9195" s="116" t="n">
        <v>46813</v>
      </c>
      <c r="E9195" s="0" t="n">
        <v>-0.05</v>
      </c>
      <c r="F9195" s="0" t="n">
        <v>3133126</v>
      </c>
      <c r="G9195" s="151" t="s">
        <v>111</v>
      </c>
      <c r="H9195" s="151" t="s">
        <v>111</v>
      </c>
      <c r="I9195" s="152" t="s">
        <v>112</v>
      </c>
    </row>
    <row r="9196" customFormat="false" ht="12.75" hidden="false" customHeight="false" outlineLevel="0" collapsed="false">
      <c r="A9196" s="0" t="s">
        <v>76</v>
      </c>
      <c r="B9196" s="0" t="s">
        <v>80</v>
      </c>
      <c r="C9196" s="0" t="s">
        <v>108</v>
      </c>
      <c r="D9196" s="116" t="n">
        <v>46813</v>
      </c>
      <c r="E9196" s="0" t="n">
        <v>0.1</v>
      </c>
      <c r="F9196" s="0" t="n">
        <v>3133127</v>
      </c>
      <c r="G9196" s="151" t="s">
        <v>111</v>
      </c>
      <c r="H9196" s="151" t="s">
        <v>111</v>
      </c>
      <c r="I9196" s="152" t="s">
        <v>112</v>
      </c>
    </row>
    <row r="9197" customFormat="false" ht="12.75" hidden="false" customHeight="false" outlineLevel="0" collapsed="false">
      <c r="A9197" s="0" t="s">
        <v>72</v>
      </c>
      <c r="B9197" s="0" t="s">
        <v>80</v>
      </c>
      <c r="C9197" s="0" t="s">
        <v>108</v>
      </c>
      <c r="D9197" s="116" t="n">
        <v>46813</v>
      </c>
      <c r="E9197" s="158" t="n">
        <v>46844</v>
      </c>
      <c r="F9197" s="0" t="n">
        <v>2756511</v>
      </c>
      <c r="G9197" s="151" t="s">
        <v>111</v>
      </c>
      <c r="H9197" s="151" t="s">
        <v>111</v>
      </c>
      <c r="I9197" s="152" t="s">
        <v>109</v>
      </c>
    </row>
    <row r="9198" customFormat="false" ht="12.75" hidden="false" customHeight="false" outlineLevel="0" collapsed="false">
      <c r="A9198" s="0" t="s">
        <v>59</v>
      </c>
      <c r="B9198" s="0" t="s">
        <v>110</v>
      </c>
      <c r="C9198" s="0" t="s">
        <v>108</v>
      </c>
      <c r="D9198" s="116" t="n">
        <v>46844</v>
      </c>
      <c r="E9198" s="0" t="n">
        <v>0.435</v>
      </c>
      <c r="F9198" s="0" t="n">
        <v>3133100</v>
      </c>
      <c r="G9198" s="151" t="s">
        <v>111</v>
      </c>
      <c r="H9198" s="151" t="s">
        <v>111</v>
      </c>
      <c r="I9198" s="152" t="s">
        <v>112</v>
      </c>
    </row>
    <row r="9199" customFormat="false" ht="12.75" hidden="false" customHeight="false" outlineLevel="0" collapsed="false">
      <c r="A9199" s="0" t="s">
        <v>59</v>
      </c>
      <c r="B9199" s="0" t="s">
        <v>113</v>
      </c>
      <c r="C9199" s="0" t="s">
        <v>108</v>
      </c>
      <c r="D9199" s="116" t="n">
        <v>46844</v>
      </c>
      <c r="E9199" s="0" t="n">
        <v>0.02</v>
      </c>
      <c r="F9199" s="0" t="n">
        <v>3133101</v>
      </c>
      <c r="G9199" s="151" t="s">
        <v>111</v>
      </c>
      <c r="H9199" s="151" t="s">
        <v>111</v>
      </c>
      <c r="I9199" s="152" t="s">
        <v>112</v>
      </c>
    </row>
    <row r="9200" customFormat="false" ht="12.75" hidden="false" customHeight="false" outlineLevel="0" collapsed="false">
      <c r="A9200" s="0" t="s">
        <v>60</v>
      </c>
      <c r="B9200" s="0" t="s">
        <v>110</v>
      </c>
      <c r="C9200" s="0" t="s">
        <v>108</v>
      </c>
      <c r="D9200" s="116" t="n">
        <v>46844</v>
      </c>
      <c r="E9200" s="0" t="n">
        <v>0.435</v>
      </c>
      <c r="F9200" s="0" t="n">
        <v>3133102</v>
      </c>
      <c r="G9200" s="151" t="s">
        <v>111</v>
      </c>
      <c r="H9200" s="151" t="s">
        <v>111</v>
      </c>
      <c r="I9200" s="152" t="s">
        <v>112</v>
      </c>
    </row>
    <row r="9201" customFormat="false" ht="12.75" hidden="false" customHeight="false" outlineLevel="0" collapsed="false">
      <c r="A9201" s="0" t="s">
        <v>60</v>
      </c>
      <c r="B9201" s="0" t="s">
        <v>113</v>
      </c>
      <c r="C9201" s="0" t="s">
        <v>108</v>
      </c>
      <c r="D9201" s="116" t="n">
        <v>46844</v>
      </c>
      <c r="E9201" s="0" t="n">
        <v>0.05</v>
      </c>
      <c r="F9201" s="0" t="n">
        <v>3133103</v>
      </c>
      <c r="G9201" s="151" t="s">
        <v>111</v>
      </c>
      <c r="H9201" s="151" t="s">
        <v>111</v>
      </c>
      <c r="I9201" s="152" t="s">
        <v>112</v>
      </c>
    </row>
    <row r="9202" customFormat="false" ht="12.75" hidden="false" customHeight="false" outlineLevel="0" collapsed="false">
      <c r="A9202" s="0" t="s">
        <v>61</v>
      </c>
      <c r="B9202" s="0" t="s">
        <v>110</v>
      </c>
      <c r="C9202" s="0" t="s">
        <v>108</v>
      </c>
      <c r="D9202" s="116" t="n">
        <v>46844</v>
      </c>
      <c r="E9202" s="0" t="n">
        <v>0.435</v>
      </c>
      <c r="F9202" s="0" t="n">
        <v>3133104</v>
      </c>
      <c r="G9202" s="151" t="s">
        <v>111</v>
      </c>
      <c r="H9202" s="151" t="s">
        <v>111</v>
      </c>
      <c r="I9202" s="152" t="s">
        <v>112</v>
      </c>
    </row>
    <row r="9203" customFormat="false" ht="12.75" hidden="false" customHeight="false" outlineLevel="0" collapsed="false">
      <c r="A9203" s="0" t="s">
        <v>61</v>
      </c>
      <c r="B9203" s="0" t="s">
        <v>113</v>
      </c>
      <c r="C9203" s="0" t="s">
        <v>108</v>
      </c>
      <c r="D9203" s="116" t="n">
        <v>46844</v>
      </c>
      <c r="E9203" s="0" t="n">
        <v>0.02</v>
      </c>
      <c r="F9203" s="0" t="n">
        <v>3133105</v>
      </c>
      <c r="G9203" s="151" t="s">
        <v>111</v>
      </c>
      <c r="H9203" s="151" t="s">
        <v>111</v>
      </c>
      <c r="I9203" s="152" t="s">
        <v>112</v>
      </c>
    </row>
    <row r="9204" customFormat="false" ht="12.75" hidden="false" customHeight="false" outlineLevel="0" collapsed="false">
      <c r="A9204" s="0" t="s">
        <v>62</v>
      </c>
      <c r="B9204" s="0" t="s">
        <v>110</v>
      </c>
      <c r="C9204" s="0" t="s">
        <v>108</v>
      </c>
      <c r="D9204" s="116" t="n">
        <v>46844</v>
      </c>
      <c r="E9204" s="0" t="n">
        <v>0.435</v>
      </c>
      <c r="F9204" s="0" t="n">
        <v>3133106</v>
      </c>
      <c r="G9204" s="151" t="s">
        <v>111</v>
      </c>
      <c r="H9204" s="151" t="s">
        <v>111</v>
      </c>
      <c r="I9204" s="152" t="s">
        <v>112</v>
      </c>
    </row>
    <row r="9205" customFormat="false" ht="12.75" hidden="false" customHeight="false" outlineLevel="0" collapsed="false">
      <c r="A9205" s="0" t="s">
        <v>62</v>
      </c>
      <c r="B9205" s="0" t="s">
        <v>113</v>
      </c>
      <c r="C9205" s="0" t="s">
        <v>108</v>
      </c>
      <c r="D9205" s="116" t="n">
        <v>46844</v>
      </c>
      <c r="E9205" s="0" t="n">
        <v>0.05</v>
      </c>
      <c r="F9205" s="0" t="n">
        <v>3133107</v>
      </c>
      <c r="G9205" s="151" t="s">
        <v>111</v>
      </c>
      <c r="H9205" s="151" t="s">
        <v>111</v>
      </c>
      <c r="I9205" s="152" t="s">
        <v>112</v>
      </c>
    </row>
    <row r="9206" customFormat="false" ht="12.75" hidden="false" customHeight="false" outlineLevel="0" collapsed="false">
      <c r="A9206" s="0" t="s">
        <v>49</v>
      </c>
      <c r="B9206" s="0" t="s">
        <v>110</v>
      </c>
      <c r="C9206" s="0" t="s">
        <v>108</v>
      </c>
      <c r="D9206" s="116" t="n">
        <v>46844</v>
      </c>
      <c r="E9206" s="0" t="n">
        <v>0.36</v>
      </c>
      <c r="F9206" s="0" t="n">
        <v>3133108</v>
      </c>
      <c r="G9206" s="151" t="s">
        <v>111</v>
      </c>
      <c r="H9206" s="151" t="s">
        <v>111</v>
      </c>
      <c r="I9206" s="152" t="s">
        <v>112</v>
      </c>
    </row>
    <row r="9207" customFormat="false" ht="12.75" hidden="false" customHeight="false" outlineLevel="0" collapsed="false">
      <c r="A9207" s="0" t="s">
        <v>49</v>
      </c>
      <c r="B9207" s="0" t="s">
        <v>113</v>
      </c>
      <c r="C9207" s="0" t="s">
        <v>108</v>
      </c>
      <c r="D9207" s="116" t="n">
        <v>46844</v>
      </c>
      <c r="E9207" s="0" t="n">
        <v>0.005</v>
      </c>
      <c r="F9207" s="0" t="n">
        <v>3133109</v>
      </c>
      <c r="G9207" s="151" t="s">
        <v>111</v>
      </c>
      <c r="H9207" s="151" t="s">
        <v>111</v>
      </c>
      <c r="I9207" s="152" t="s">
        <v>112</v>
      </c>
    </row>
    <row r="9208" customFormat="false" ht="12.75" hidden="false" customHeight="false" outlineLevel="0" collapsed="false">
      <c r="A9208" s="0" t="s">
        <v>50</v>
      </c>
      <c r="B9208" s="0" t="s">
        <v>110</v>
      </c>
      <c r="C9208" s="0" t="s">
        <v>108</v>
      </c>
      <c r="D9208" s="116" t="n">
        <v>46844</v>
      </c>
      <c r="E9208" s="0" t="n">
        <v>0.38</v>
      </c>
      <c r="F9208" s="0" t="n">
        <v>3133110</v>
      </c>
      <c r="G9208" s="151" t="s">
        <v>111</v>
      </c>
      <c r="H9208" s="151" t="s">
        <v>111</v>
      </c>
      <c r="I9208" s="152" t="s">
        <v>112</v>
      </c>
    </row>
    <row r="9209" customFormat="false" ht="12.75" hidden="false" customHeight="false" outlineLevel="0" collapsed="false">
      <c r="A9209" s="0" t="s">
        <v>50</v>
      </c>
      <c r="B9209" s="0" t="s">
        <v>113</v>
      </c>
      <c r="C9209" s="0" t="s">
        <v>108</v>
      </c>
      <c r="D9209" s="116" t="n">
        <v>46844</v>
      </c>
      <c r="E9209" s="0" t="n">
        <v>-0.085</v>
      </c>
      <c r="F9209" s="0" t="n">
        <v>3133111</v>
      </c>
      <c r="G9209" s="151" t="s">
        <v>111</v>
      </c>
      <c r="H9209" s="151" t="s">
        <v>111</v>
      </c>
      <c r="I9209" s="152" t="s">
        <v>112</v>
      </c>
    </row>
    <row r="9210" customFormat="false" ht="12.75" hidden="false" customHeight="false" outlineLevel="0" collapsed="false">
      <c r="A9210" s="0" t="s">
        <v>51</v>
      </c>
      <c r="B9210" s="0" t="s">
        <v>110</v>
      </c>
      <c r="C9210" s="0" t="s">
        <v>108</v>
      </c>
      <c r="D9210" s="116" t="n">
        <v>46844</v>
      </c>
      <c r="E9210" s="0" t="n">
        <v>0.38</v>
      </c>
      <c r="F9210" s="0" t="n">
        <v>3133112</v>
      </c>
      <c r="G9210" s="151" t="s">
        <v>111</v>
      </c>
      <c r="H9210" s="151" t="s">
        <v>111</v>
      </c>
      <c r="I9210" s="152" t="s">
        <v>112</v>
      </c>
    </row>
    <row r="9211" customFormat="false" ht="12.75" hidden="false" customHeight="false" outlineLevel="0" collapsed="false">
      <c r="A9211" s="0" t="s">
        <v>51</v>
      </c>
      <c r="B9211" s="0" t="s">
        <v>113</v>
      </c>
      <c r="C9211" s="0" t="s">
        <v>108</v>
      </c>
      <c r="D9211" s="116" t="n">
        <v>46844</v>
      </c>
      <c r="E9211" s="0" t="n">
        <v>0.02</v>
      </c>
      <c r="F9211" s="0" t="n">
        <v>3133113</v>
      </c>
      <c r="G9211" s="151" t="s">
        <v>111</v>
      </c>
      <c r="H9211" s="151" t="s">
        <v>111</v>
      </c>
      <c r="I9211" s="152" t="s">
        <v>112</v>
      </c>
    </row>
    <row r="9212" customFormat="false" ht="12.75" hidden="false" customHeight="false" outlineLevel="0" collapsed="false">
      <c r="A9212" s="0" t="s">
        <v>52</v>
      </c>
      <c r="B9212" s="0" t="s">
        <v>110</v>
      </c>
      <c r="C9212" s="0" t="s">
        <v>108</v>
      </c>
      <c r="D9212" s="116" t="n">
        <v>46844</v>
      </c>
      <c r="E9212" s="0" t="n">
        <v>0.38</v>
      </c>
      <c r="F9212" s="0" t="n">
        <v>3133114</v>
      </c>
      <c r="G9212" s="151" t="s">
        <v>111</v>
      </c>
      <c r="H9212" s="151" t="s">
        <v>111</v>
      </c>
      <c r="I9212" s="152" t="s">
        <v>112</v>
      </c>
    </row>
    <row r="9213" customFormat="false" ht="12.75" hidden="false" customHeight="false" outlineLevel="0" collapsed="false">
      <c r="A9213" s="0" t="s">
        <v>52</v>
      </c>
      <c r="B9213" s="0" t="s">
        <v>113</v>
      </c>
      <c r="C9213" s="0" t="s">
        <v>108</v>
      </c>
      <c r="D9213" s="116" t="n">
        <v>46844</v>
      </c>
      <c r="E9213" s="0" t="n">
        <v>-0.045</v>
      </c>
      <c r="F9213" s="0" t="n">
        <v>3133115</v>
      </c>
      <c r="G9213" s="151" t="s">
        <v>111</v>
      </c>
      <c r="H9213" s="151" t="s">
        <v>111</v>
      </c>
      <c r="I9213" s="152" t="s">
        <v>112</v>
      </c>
    </row>
    <row r="9214" customFormat="false" ht="12.75" hidden="false" customHeight="false" outlineLevel="0" collapsed="false">
      <c r="A9214" s="0" t="s">
        <v>17</v>
      </c>
      <c r="B9214" s="0" t="s">
        <v>110</v>
      </c>
      <c r="C9214" s="0" t="s">
        <v>108</v>
      </c>
      <c r="D9214" s="116" t="n">
        <v>46844</v>
      </c>
      <c r="E9214" s="0" t="n">
        <v>0</v>
      </c>
      <c r="F9214" s="0" t="n">
        <v>3133116</v>
      </c>
      <c r="G9214" s="151" t="s">
        <v>111</v>
      </c>
      <c r="H9214" s="151" t="s">
        <v>111</v>
      </c>
      <c r="I9214" s="152" t="s">
        <v>112</v>
      </c>
    </row>
    <row r="9215" customFormat="false" ht="12.75" hidden="false" customHeight="false" outlineLevel="0" collapsed="false">
      <c r="A9215" s="0" t="s">
        <v>17</v>
      </c>
      <c r="B9215" s="0" t="s">
        <v>113</v>
      </c>
      <c r="C9215" s="0" t="s">
        <v>108</v>
      </c>
      <c r="D9215" s="116" t="n">
        <v>46844</v>
      </c>
      <c r="E9215" s="0" t="n">
        <v>0</v>
      </c>
      <c r="F9215" s="0" t="n">
        <v>3133117</v>
      </c>
      <c r="G9215" s="151" t="s">
        <v>111</v>
      </c>
      <c r="H9215" s="151" t="s">
        <v>111</v>
      </c>
      <c r="I9215" s="152" t="s">
        <v>112</v>
      </c>
    </row>
    <row r="9216" customFormat="false" ht="12.75" hidden="false" customHeight="false" outlineLevel="0" collapsed="false">
      <c r="A9216" s="0" t="s">
        <v>18</v>
      </c>
      <c r="B9216" s="0" t="s">
        <v>110</v>
      </c>
      <c r="C9216" s="0" t="s">
        <v>108</v>
      </c>
      <c r="D9216" s="116" t="n">
        <v>46844</v>
      </c>
      <c r="E9216" s="0" t="n">
        <v>0</v>
      </c>
      <c r="F9216" s="0" t="n">
        <v>3133118</v>
      </c>
      <c r="G9216" s="151" t="s">
        <v>111</v>
      </c>
      <c r="H9216" s="151" t="s">
        <v>111</v>
      </c>
      <c r="I9216" s="152" t="s">
        <v>112</v>
      </c>
    </row>
    <row r="9217" customFormat="false" ht="12.75" hidden="false" customHeight="false" outlineLevel="0" collapsed="false">
      <c r="A9217" s="0" t="s">
        <v>18</v>
      </c>
      <c r="B9217" s="0" t="s">
        <v>113</v>
      </c>
      <c r="C9217" s="0" t="s">
        <v>108</v>
      </c>
      <c r="D9217" s="116" t="n">
        <v>46844</v>
      </c>
      <c r="E9217" s="0" t="n">
        <v>0</v>
      </c>
      <c r="F9217" s="0" t="n">
        <v>3133119</v>
      </c>
      <c r="G9217" s="151" t="s">
        <v>111</v>
      </c>
      <c r="H9217" s="151" t="s">
        <v>111</v>
      </c>
      <c r="I9217" s="152" t="s">
        <v>112</v>
      </c>
    </row>
    <row r="9218" customFormat="false" ht="12.75" hidden="false" customHeight="false" outlineLevel="0" collapsed="false">
      <c r="A9218" s="0" t="s">
        <v>19</v>
      </c>
      <c r="B9218" s="0" t="s">
        <v>110</v>
      </c>
      <c r="C9218" s="0" t="s">
        <v>108</v>
      </c>
      <c r="D9218" s="116" t="n">
        <v>46844</v>
      </c>
      <c r="E9218" s="0" t="n">
        <v>0</v>
      </c>
      <c r="F9218" s="0" t="n">
        <v>3133120</v>
      </c>
      <c r="G9218" s="151" t="s">
        <v>111</v>
      </c>
      <c r="H9218" s="151" t="s">
        <v>111</v>
      </c>
      <c r="I9218" s="152" t="s">
        <v>112</v>
      </c>
    </row>
    <row r="9219" customFormat="false" ht="12.75" hidden="false" customHeight="false" outlineLevel="0" collapsed="false">
      <c r="A9219" s="0" t="s">
        <v>19</v>
      </c>
      <c r="B9219" s="0" t="s">
        <v>113</v>
      </c>
      <c r="C9219" s="0" t="s">
        <v>108</v>
      </c>
      <c r="D9219" s="116" t="n">
        <v>46844</v>
      </c>
      <c r="E9219" s="0" t="n">
        <v>0</v>
      </c>
      <c r="F9219" s="0" t="n">
        <v>3133121</v>
      </c>
      <c r="G9219" s="151" t="s">
        <v>111</v>
      </c>
      <c r="H9219" s="151" t="s">
        <v>111</v>
      </c>
      <c r="I9219" s="152" t="s">
        <v>112</v>
      </c>
    </row>
    <row r="9220" customFormat="false" ht="12.75" hidden="false" customHeight="false" outlineLevel="0" collapsed="false">
      <c r="A9220" s="0" t="s">
        <v>21</v>
      </c>
      <c r="B9220" s="0" t="s">
        <v>110</v>
      </c>
      <c r="C9220" s="0" t="s">
        <v>108</v>
      </c>
      <c r="D9220" s="116" t="n">
        <v>46844</v>
      </c>
      <c r="E9220" s="0" t="n">
        <v>0</v>
      </c>
      <c r="F9220" s="0" t="n">
        <v>3133122</v>
      </c>
      <c r="G9220" s="151" t="s">
        <v>111</v>
      </c>
      <c r="H9220" s="151" t="s">
        <v>111</v>
      </c>
      <c r="I9220" s="152" t="s">
        <v>112</v>
      </c>
    </row>
    <row r="9221" customFormat="false" ht="12.75" hidden="false" customHeight="false" outlineLevel="0" collapsed="false">
      <c r="A9221" s="0" t="s">
        <v>21</v>
      </c>
      <c r="B9221" s="0" t="s">
        <v>113</v>
      </c>
      <c r="C9221" s="0" t="s">
        <v>108</v>
      </c>
      <c r="D9221" s="116" t="n">
        <v>46844</v>
      </c>
      <c r="E9221" s="0" t="n">
        <v>0</v>
      </c>
      <c r="F9221" s="0" t="n">
        <v>3133123</v>
      </c>
      <c r="G9221" s="151" t="s">
        <v>111</v>
      </c>
      <c r="H9221" s="151" t="s">
        <v>111</v>
      </c>
      <c r="I9221" s="152" t="s">
        <v>112</v>
      </c>
    </row>
    <row r="9222" customFormat="false" ht="12.75" hidden="false" customHeight="false" outlineLevel="0" collapsed="false">
      <c r="A9222" s="0" t="s">
        <v>73</v>
      </c>
      <c r="B9222" s="0" t="s">
        <v>80</v>
      </c>
      <c r="C9222" s="0" t="s">
        <v>108</v>
      </c>
      <c r="D9222" s="116" t="n">
        <v>46844</v>
      </c>
      <c r="E9222" s="0" t="n">
        <v>0.005</v>
      </c>
      <c r="F9222" s="0" t="n">
        <v>3133124</v>
      </c>
      <c r="G9222" s="151" t="s">
        <v>111</v>
      </c>
      <c r="H9222" s="151" t="s">
        <v>111</v>
      </c>
      <c r="I9222" s="152" t="s">
        <v>112</v>
      </c>
    </row>
    <row r="9223" customFormat="false" ht="12.75" hidden="false" customHeight="false" outlineLevel="0" collapsed="false">
      <c r="A9223" s="0" t="s">
        <v>74</v>
      </c>
      <c r="B9223" s="0" t="s">
        <v>80</v>
      </c>
      <c r="C9223" s="0" t="s">
        <v>108</v>
      </c>
      <c r="D9223" s="116" t="n">
        <v>46844</v>
      </c>
      <c r="E9223" s="0" t="n">
        <v>0.02</v>
      </c>
      <c r="F9223" s="0" t="n">
        <v>3133125</v>
      </c>
      <c r="G9223" s="151" t="s">
        <v>111</v>
      </c>
      <c r="H9223" s="151" t="s">
        <v>111</v>
      </c>
      <c r="I9223" s="152" t="s">
        <v>112</v>
      </c>
    </row>
    <row r="9224" customFormat="false" ht="12.75" hidden="false" customHeight="false" outlineLevel="0" collapsed="false">
      <c r="A9224" s="0" t="s">
        <v>75</v>
      </c>
      <c r="B9224" s="0" t="s">
        <v>80</v>
      </c>
      <c r="C9224" s="0" t="s">
        <v>108</v>
      </c>
      <c r="D9224" s="116" t="n">
        <v>46844</v>
      </c>
      <c r="E9224" s="0" t="n">
        <v>-0.045</v>
      </c>
      <c r="F9224" s="0" t="n">
        <v>3133126</v>
      </c>
      <c r="G9224" s="151" t="s">
        <v>111</v>
      </c>
      <c r="H9224" s="151" t="s">
        <v>111</v>
      </c>
      <c r="I9224" s="152" t="s">
        <v>112</v>
      </c>
    </row>
    <row r="9225" customFormat="false" ht="12.75" hidden="false" customHeight="false" outlineLevel="0" collapsed="false">
      <c r="A9225" s="0" t="s">
        <v>76</v>
      </c>
      <c r="B9225" s="0" t="s">
        <v>80</v>
      </c>
      <c r="C9225" s="0" t="s">
        <v>108</v>
      </c>
      <c r="D9225" s="116" t="n">
        <v>46844</v>
      </c>
      <c r="E9225" s="0" t="n">
        <v>0.02</v>
      </c>
      <c r="F9225" s="0" t="n">
        <v>3133127</v>
      </c>
      <c r="G9225" s="151" t="s">
        <v>111</v>
      </c>
      <c r="H9225" s="151" t="s">
        <v>111</v>
      </c>
      <c r="I9225" s="152" t="s">
        <v>112</v>
      </c>
    </row>
    <row r="9226" customFormat="false" ht="12.75" hidden="false" customHeight="false" outlineLevel="0" collapsed="false">
      <c r="A9226" s="0" t="s">
        <v>72</v>
      </c>
      <c r="B9226" s="0" t="s">
        <v>80</v>
      </c>
      <c r="C9226" s="0" t="s">
        <v>108</v>
      </c>
      <c r="D9226" s="116" t="n">
        <v>46844</v>
      </c>
      <c r="E9226" s="158" t="n">
        <v>46874</v>
      </c>
      <c r="F9226" s="0" t="n">
        <v>2756540</v>
      </c>
      <c r="G9226" s="151" t="s">
        <v>111</v>
      </c>
      <c r="H9226" s="151" t="s">
        <v>111</v>
      </c>
      <c r="I9226" s="152" t="s">
        <v>109</v>
      </c>
    </row>
    <row r="9227" customFormat="false" ht="12.75" hidden="false" customHeight="false" outlineLevel="0" collapsed="false">
      <c r="A9227" s="0" t="s">
        <v>59</v>
      </c>
      <c r="B9227" s="0" t="s">
        <v>110</v>
      </c>
      <c r="C9227" s="0" t="s">
        <v>108</v>
      </c>
      <c r="D9227" s="116" t="n">
        <v>46874</v>
      </c>
      <c r="E9227" s="0" t="n">
        <v>0.385</v>
      </c>
      <c r="F9227" s="0" t="n">
        <v>3133100</v>
      </c>
      <c r="G9227" s="151" t="s">
        <v>111</v>
      </c>
      <c r="H9227" s="151" t="s">
        <v>111</v>
      </c>
      <c r="I9227" s="152" t="s">
        <v>112</v>
      </c>
    </row>
    <row r="9228" customFormat="false" ht="12.75" hidden="false" customHeight="false" outlineLevel="0" collapsed="false">
      <c r="A9228" s="0" t="s">
        <v>59</v>
      </c>
      <c r="B9228" s="0" t="s">
        <v>113</v>
      </c>
      <c r="C9228" s="0" t="s">
        <v>108</v>
      </c>
      <c r="D9228" s="116" t="n">
        <v>46874</v>
      </c>
      <c r="E9228" s="0" t="n">
        <v>0.02</v>
      </c>
      <c r="F9228" s="0" t="n">
        <v>3133101</v>
      </c>
      <c r="G9228" s="151" t="s">
        <v>111</v>
      </c>
      <c r="H9228" s="151" t="s">
        <v>111</v>
      </c>
      <c r="I9228" s="152" t="s">
        <v>112</v>
      </c>
    </row>
    <row r="9229" customFormat="false" ht="12.75" hidden="false" customHeight="false" outlineLevel="0" collapsed="false">
      <c r="A9229" s="0" t="s">
        <v>60</v>
      </c>
      <c r="B9229" s="0" t="s">
        <v>110</v>
      </c>
      <c r="C9229" s="0" t="s">
        <v>108</v>
      </c>
      <c r="D9229" s="116" t="n">
        <v>46874</v>
      </c>
      <c r="E9229" s="0" t="n">
        <v>0.385</v>
      </c>
      <c r="F9229" s="0" t="n">
        <v>3133102</v>
      </c>
      <c r="G9229" s="151" t="s">
        <v>111</v>
      </c>
      <c r="H9229" s="151" t="s">
        <v>111</v>
      </c>
      <c r="I9229" s="152" t="s">
        <v>112</v>
      </c>
    </row>
    <row r="9230" customFormat="false" ht="12.75" hidden="false" customHeight="false" outlineLevel="0" collapsed="false">
      <c r="A9230" s="0" t="s">
        <v>60</v>
      </c>
      <c r="B9230" s="0" t="s">
        <v>113</v>
      </c>
      <c r="C9230" s="0" t="s">
        <v>108</v>
      </c>
      <c r="D9230" s="116" t="n">
        <v>46874</v>
      </c>
      <c r="E9230" s="0" t="n">
        <v>0.05</v>
      </c>
      <c r="F9230" s="0" t="n">
        <v>3133103</v>
      </c>
      <c r="G9230" s="151" t="s">
        <v>111</v>
      </c>
      <c r="H9230" s="151" t="s">
        <v>111</v>
      </c>
      <c r="I9230" s="152" t="s">
        <v>112</v>
      </c>
    </row>
    <row r="9231" customFormat="false" ht="12.75" hidden="false" customHeight="false" outlineLevel="0" collapsed="false">
      <c r="A9231" s="0" t="s">
        <v>61</v>
      </c>
      <c r="B9231" s="0" t="s">
        <v>110</v>
      </c>
      <c r="C9231" s="0" t="s">
        <v>108</v>
      </c>
      <c r="D9231" s="116" t="n">
        <v>46874</v>
      </c>
      <c r="E9231" s="0" t="n">
        <v>0.385</v>
      </c>
      <c r="F9231" s="0" t="n">
        <v>3133104</v>
      </c>
      <c r="G9231" s="151" t="s">
        <v>111</v>
      </c>
      <c r="H9231" s="151" t="s">
        <v>111</v>
      </c>
      <c r="I9231" s="152" t="s">
        <v>112</v>
      </c>
    </row>
    <row r="9232" customFormat="false" ht="12.75" hidden="false" customHeight="false" outlineLevel="0" collapsed="false">
      <c r="A9232" s="0" t="s">
        <v>61</v>
      </c>
      <c r="B9232" s="0" t="s">
        <v>113</v>
      </c>
      <c r="C9232" s="0" t="s">
        <v>108</v>
      </c>
      <c r="D9232" s="116" t="n">
        <v>46874</v>
      </c>
      <c r="E9232" s="0" t="n">
        <v>0.02</v>
      </c>
      <c r="F9232" s="0" t="n">
        <v>3133105</v>
      </c>
      <c r="G9232" s="151" t="s">
        <v>111</v>
      </c>
      <c r="H9232" s="151" t="s">
        <v>111</v>
      </c>
      <c r="I9232" s="152" t="s">
        <v>112</v>
      </c>
    </row>
    <row r="9233" customFormat="false" ht="12.75" hidden="false" customHeight="false" outlineLevel="0" collapsed="false">
      <c r="A9233" s="0" t="s">
        <v>62</v>
      </c>
      <c r="B9233" s="0" t="s">
        <v>110</v>
      </c>
      <c r="C9233" s="0" t="s">
        <v>108</v>
      </c>
      <c r="D9233" s="116" t="n">
        <v>46874</v>
      </c>
      <c r="E9233" s="0" t="n">
        <v>0.385</v>
      </c>
      <c r="F9233" s="0" t="n">
        <v>3133106</v>
      </c>
      <c r="G9233" s="151" t="s">
        <v>111</v>
      </c>
      <c r="H9233" s="151" t="s">
        <v>111</v>
      </c>
      <c r="I9233" s="152" t="s">
        <v>112</v>
      </c>
    </row>
    <row r="9234" customFormat="false" ht="12.75" hidden="false" customHeight="false" outlineLevel="0" collapsed="false">
      <c r="A9234" s="0" t="s">
        <v>62</v>
      </c>
      <c r="B9234" s="0" t="s">
        <v>113</v>
      </c>
      <c r="C9234" s="0" t="s">
        <v>108</v>
      </c>
      <c r="D9234" s="116" t="n">
        <v>46874</v>
      </c>
      <c r="E9234" s="0" t="n">
        <v>0.05</v>
      </c>
      <c r="F9234" s="0" t="n">
        <v>3133107</v>
      </c>
      <c r="G9234" s="151" t="s">
        <v>111</v>
      </c>
      <c r="H9234" s="151" t="s">
        <v>111</v>
      </c>
      <c r="I9234" s="152" t="s">
        <v>112</v>
      </c>
    </row>
    <row r="9235" customFormat="false" ht="12.75" hidden="false" customHeight="false" outlineLevel="0" collapsed="false">
      <c r="A9235" s="0" t="s">
        <v>49</v>
      </c>
      <c r="B9235" s="0" t="s">
        <v>110</v>
      </c>
      <c r="C9235" s="0" t="s">
        <v>108</v>
      </c>
      <c r="D9235" s="116" t="n">
        <v>46874</v>
      </c>
      <c r="E9235" s="0" t="n">
        <v>0.325</v>
      </c>
      <c r="F9235" s="0" t="n">
        <v>3133108</v>
      </c>
      <c r="G9235" s="151" t="s">
        <v>111</v>
      </c>
      <c r="H9235" s="151" t="s">
        <v>111</v>
      </c>
      <c r="I9235" s="152" t="s">
        <v>112</v>
      </c>
    </row>
    <row r="9236" customFormat="false" ht="12.75" hidden="false" customHeight="false" outlineLevel="0" collapsed="false">
      <c r="A9236" s="0" t="s">
        <v>49</v>
      </c>
      <c r="B9236" s="0" t="s">
        <v>113</v>
      </c>
      <c r="C9236" s="0" t="s">
        <v>108</v>
      </c>
      <c r="D9236" s="116" t="n">
        <v>46874</v>
      </c>
      <c r="E9236" s="0" t="n">
        <v>0.005</v>
      </c>
      <c r="F9236" s="0" t="n">
        <v>3133109</v>
      </c>
      <c r="G9236" s="151" t="s">
        <v>111</v>
      </c>
      <c r="H9236" s="151" t="s">
        <v>111</v>
      </c>
      <c r="I9236" s="152" t="s">
        <v>112</v>
      </c>
    </row>
    <row r="9237" customFormat="false" ht="12.75" hidden="false" customHeight="false" outlineLevel="0" collapsed="false">
      <c r="A9237" s="0" t="s">
        <v>50</v>
      </c>
      <c r="B9237" s="0" t="s">
        <v>110</v>
      </c>
      <c r="C9237" s="0" t="s">
        <v>108</v>
      </c>
      <c r="D9237" s="116" t="n">
        <v>46874</v>
      </c>
      <c r="E9237" s="0" t="n">
        <v>0.33</v>
      </c>
      <c r="F9237" s="0" t="n">
        <v>3133110</v>
      </c>
      <c r="G9237" s="151" t="s">
        <v>111</v>
      </c>
      <c r="H9237" s="151" t="s">
        <v>111</v>
      </c>
      <c r="I9237" s="152" t="s">
        <v>112</v>
      </c>
    </row>
    <row r="9238" customFormat="false" ht="12.75" hidden="false" customHeight="false" outlineLevel="0" collapsed="false">
      <c r="A9238" s="0" t="s">
        <v>50</v>
      </c>
      <c r="B9238" s="0" t="s">
        <v>113</v>
      </c>
      <c r="C9238" s="0" t="s">
        <v>108</v>
      </c>
      <c r="D9238" s="116" t="n">
        <v>46874</v>
      </c>
      <c r="E9238" s="0" t="n">
        <v>-0.065</v>
      </c>
      <c r="F9238" s="0" t="n">
        <v>3133111</v>
      </c>
      <c r="G9238" s="151" t="s">
        <v>111</v>
      </c>
      <c r="H9238" s="151" t="s">
        <v>111</v>
      </c>
      <c r="I9238" s="152" t="s">
        <v>112</v>
      </c>
    </row>
    <row r="9239" customFormat="false" ht="12.75" hidden="false" customHeight="false" outlineLevel="0" collapsed="false">
      <c r="A9239" s="0" t="s">
        <v>51</v>
      </c>
      <c r="B9239" s="0" t="s">
        <v>110</v>
      </c>
      <c r="C9239" s="0" t="s">
        <v>108</v>
      </c>
      <c r="D9239" s="116" t="n">
        <v>46874</v>
      </c>
      <c r="E9239" s="0" t="n">
        <v>0.33</v>
      </c>
      <c r="F9239" s="0" t="n">
        <v>3133112</v>
      </c>
      <c r="G9239" s="151" t="s">
        <v>111</v>
      </c>
      <c r="H9239" s="151" t="s">
        <v>111</v>
      </c>
      <c r="I9239" s="152" t="s">
        <v>112</v>
      </c>
    </row>
    <row r="9240" customFormat="false" ht="12.75" hidden="false" customHeight="false" outlineLevel="0" collapsed="false">
      <c r="A9240" s="0" t="s">
        <v>51</v>
      </c>
      <c r="B9240" s="0" t="s">
        <v>113</v>
      </c>
      <c r="C9240" s="0" t="s">
        <v>108</v>
      </c>
      <c r="D9240" s="116" t="n">
        <v>46874</v>
      </c>
      <c r="E9240" s="0" t="n">
        <v>0.02</v>
      </c>
      <c r="F9240" s="0" t="n">
        <v>3133113</v>
      </c>
      <c r="G9240" s="151" t="s">
        <v>111</v>
      </c>
      <c r="H9240" s="151" t="s">
        <v>111</v>
      </c>
      <c r="I9240" s="152" t="s">
        <v>112</v>
      </c>
    </row>
    <row r="9241" customFormat="false" ht="12.75" hidden="false" customHeight="false" outlineLevel="0" collapsed="false">
      <c r="A9241" s="0" t="s">
        <v>52</v>
      </c>
      <c r="B9241" s="0" t="s">
        <v>110</v>
      </c>
      <c r="C9241" s="0" t="s">
        <v>108</v>
      </c>
      <c r="D9241" s="116" t="n">
        <v>46874</v>
      </c>
      <c r="E9241" s="0" t="n">
        <v>0.33</v>
      </c>
      <c r="F9241" s="0" t="n">
        <v>3133114</v>
      </c>
      <c r="G9241" s="151" t="s">
        <v>111</v>
      </c>
      <c r="H9241" s="151" t="s">
        <v>111</v>
      </c>
      <c r="I9241" s="152" t="s">
        <v>112</v>
      </c>
    </row>
    <row r="9242" customFormat="false" ht="12.75" hidden="false" customHeight="false" outlineLevel="0" collapsed="false">
      <c r="A9242" s="0" t="s">
        <v>52</v>
      </c>
      <c r="B9242" s="0" t="s">
        <v>113</v>
      </c>
      <c r="C9242" s="0" t="s">
        <v>108</v>
      </c>
      <c r="D9242" s="116" t="n">
        <v>46874</v>
      </c>
      <c r="E9242" s="0" t="n">
        <v>-0.035</v>
      </c>
      <c r="F9242" s="0" t="n">
        <v>3133115</v>
      </c>
      <c r="G9242" s="151" t="s">
        <v>111</v>
      </c>
      <c r="H9242" s="151" t="s">
        <v>111</v>
      </c>
      <c r="I9242" s="152" t="s">
        <v>112</v>
      </c>
    </row>
    <row r="9243" customFormat="false" ht="12.75" hidden="false" customHeight="false" outlineLevel="0" collapsed="false">
      <c r="A9243" s="0" t="s">
        <v>17</v>
      </c>
      <c r="B9243" s="0" t="s">
        <v>110</v>
      </c>
      <c r="C9243" s="0" t="s">
        <v>108</v>
      </c>
      <c r="D9243" s="116" t="n">
        <v>46874</v>
      </c>
      <c r="E9243" s="0" t="n">
        <v>0</v>
      </c>
      <c r="F9243" s="0" t="n">
        <v>3133116</v>
      </c>
      <c r="G9243" s="151" t="s">
        <v>111</v>
      </c>
      <c r="H9243" s="151" t="s">
        <v>111</v>
      </c>
      <c r="I9243" s="152" t="s">
        <v>112</v>
      </c>
    </row>
    <row r="9244" customFormat="false" ht="12.75" hidden="false" customHeight="false" outlineLevel="0" collapsed="false">
      <c r="A9244" s="0" t="s">
        <v>17</v>
      </c>
      <c r="B9244" s="0" t="s">
        <v>113</v>
      </c>
      <c r="C9244" s="0" t="s">
        <v>108</v>
      </c>
      <c r="D9244" s="116" t="n">
        <v>46874</v>
      </c>
      <c r="E9244" s="0" t="n">
        <v>0</v>
      </c>
      <c r="F9244" s="0" t="n">
        <v>3133117</v>
      </c>
      <c r="G9244" s="151" t="s">
        <v>111</v>
      </c>
      <c r="H9244" s="151" t="s">
        <v>111</v>
      </c>
      <c r="I9244" s="152" t="s">
        <v>112</v>
      </c>
    </row>
    <row r="9245" customFormat="false" ht="12.75" hidden="false" customHeight="false" outlineLevel="0" collapsed="false">
      <c r="A9245" s="0" t="s">
        <v>18</v>
      </c>
      <c r="B9245" s="0" t="s">
        <v>110</v>
      </c>
      <c r="C9245" s="0" t="s">
        <v>108</v>
      </c>
      <c r="D9245" s="116" t="n">
        <v>46874</v>
      </c>
      <c r="E9245" s="0" t="n">
        <v>0</v>
      </c>
      <c r="F9245" s="0" t="n">
        <v>3133118</v>
      </c>
      <c r="G9245" s="151" t="s">
        <v>111</v>
      </c>
      <c r="H9245" s="151" t="s">
        <v>111</v>
      </c>
      <c r="I9245" s="152" t="s">
        <v>112</v>
      </c>
    </row>
    <row r="9246" customFormat="false" ht="12.75" hidden="false" customHeight="false" outlineLevel="0" collapsed="false">
      <c r="A9246" s="0" t="s">
        <v>18</v>
      </c>
      <c r="B9246" s="0" t="s">
        <v>113</v>
      </c>
      <c r="C9246" s="0" t="s">
        <v>108</v>
      </c>
      <c r="D9246" s="116" t="n">
        <v>46874</v>
      </c>
      <c r="E9246" s="0" t="n">
        <v>0</v>
      </c>
      <c r="F9246" s="0" t="n">
        <v>3133119</v>
      </c>
      <c r="G9246" s="151" t="s">
        <v>111</v>
      </c>
      <c r="H9246" s="151" t="s">
        <v>111</v>
      </c>
      <c r="I9246" s="152" t="s">
        <v>112</v>
      </c>
    </row>
    <row r="9247" customFormat="false" ht="12.75" hidden="false" customHeight="false" outlineLevel="0" collapsed="false">
      <c r="A9247" s="0" t="s">
        <v>19</v>
      </c>
      <c r="B9247" s="0" t="s">
        <v>110</v>
      </c>
      <c r="C9247" s="0" t="s">
        <v>108</v>
      </c>
      <c r="D9247" s="116" t="n">
        <v>46874</v>
      </c>
      <c r="E9247" s="0" t="n">
        <v>0</v>
      </c>
      <c r="F9247" s="0" t="n">
        <v>3133120</v>
      </c>
      <c r="G9247" s="151" t="s">
        <v>111</v>
      </c>
      <c r="H9247" s="151" t="s">
        <v>111</v>
      </c>
      <c r="I9247" s="152" t="s">
        <v>112</v>
      </c>
    </row>
    <row r="9248" customFormat="false" ht="12.75" hidden="false" customHeight="false" outlineLevel="0" collapsed="false">
      <c r="A9248" s="0" t="s">
        <v>19</v>
      </c>
      <c r="B9248" s="0" t="s">
        <v>113</v>
      </c>
      <c r="C9248" s="0" t="s">
        <v>108</v>
      </c>
      <c r="D9248" s="116" t="n">
        <v>46874</v>
      </c>
      <c r="E9248" s="0" t="n">
        <v>0</v>
      </c>
      <c r="F9248" s="0" t="n">
        <v>3133121</v>
      </c>
      <c r="G9248" s="151" t="s">
        <v>111</v>
      </c>
      <c r="H9248" s="151" t="s">
        <v>111</v>
      </c>
      <c r="I9248" s="152" t="s">
        <v>112</v>
      </c>
    </row>
    <row r="9249" customFormat="false" ht="12.75" hidden="false" customHeight="false" outlineLevel="0" collapsed="false">
      <c r="A9249" s="0" t="s">
        <v>21</v>
      </c>
      <c r="B9249" s="0" t="s">
        <v>110</v>
      </c>
      <c r="C9249" s="0" t="s">
        <v>108</v>
      </c>
      <c r="D9249" s="116" t="n">
        <v>46874</v>
      </c>
      <c r="E9249" s="0" t="n">
        <v>0</v>
      </c>
      <c r="F9249" s="0" t="n">
        <v>3133122</v>
      </c>
      <c r="G9249" s="151" t="s">
        <v>111</v>
      </c>
      <c r="H9249" s="151" t="s">
        <v>111</v>
      </c>
      <c r="I9249" s="152" t="s">
        <v>112</v>
      </c>
    </row>
    <row r="9250" customFormat="false" ht="12.75" hidden="false" customHeight="false" outlineLevel="0" collapsed="false">
      <c r="A9250" s="0" t="s">
        <v>21</v>
      </c>
      <c r="B9250" s="0" t="s">
        <v>113</v>
      </c>
      <c r="C9250" s="0" t="s">
        <v>108</v>
      </c>
      <c r="D9250" s="116" t="n">
        <v>46874</v>
      </c>
      <c r="E9250" s="0" t="n">
        <v>0</v>
      </c>
      <c r="F9250" s="0" t="n">
        <v>3133123</v>
      </c>
      <c r="G9250" s="151" t="s">
        <v>111</v>
      </c>
      <c r="H9250" s="151" t="s">
        <v>111</v>
      </c>
      <c r="I9250" s="152" t="s">
        <v>112</v>
      </c>
    </row>
    <row r="9251" customFormat="false" ht="12.75" hidden="false" customHeight="false" outlineLevel="0" collapsed="false">
      <c r="A9251" s="0" t="s">
        <v>73</v>
      </c>
      <c r="B9251" s="0" t="s">
        <v>80</v>
      </c>
      <c r="C9251" s="0" t="s">
        <v>108</v>
      </c>
      <c r="D9251" s="116" t="n">
        <v>46874</v>
      </c>
      <c r="E9251" s="0" t="n">
        <v>0.005</v>
      </c>
      <c r="F9251" s="0" t="n">
        <v>3133124</v>
      </c>
      <c r="G9251" s="151" t="s">
        <v>111</v>
      </c>
      <c r="H9251" s="151" t="s">
        <v>111</v>
      </c>
      <c r="I9251" s="152" t="s">
        <v>112</v>
      </c>
    </row>
    <row r="9252" customFormat="false" ht="12.75" hidden="false" customHeight="false" outlineLevel="0" collapsed="false">
      <c r="A9252" s="0" t="s">
        <v>74</v>
      </c>
      <c r="B9252" s="0" t="s">
        <v>80</v>
      </c>
      <c r="C9252" s="0" t="s">
        <v>108</v>
      </c>
      <c r="D9252" s="116" t="n">
        <v>46874</v>
      </c>
      <c r="E9252" s="0" t="n">
        <v>0.02</v>
      </c>
      <c r="F9252" s="0" t="n">
        <v>3133125</v>
      </c>
      <c r="G9252" s="151" t="s">
        <v>111</v>
      </c>
      <c r="H9252" s="151" t="s">
        <v>111</v>
      </c>
      <c r="I9252" s="152" t="s">
        <v>112</v>
      </c>
    </row>
    <row r="9253" customFormat="false" ht="12.75" hidden="false" customHeight="false" outlineLevel="0" collapsed="false">
      <c r="A9253" s="0" t="s">
        <v>75</v>
      </c>
      <c r="B9253" s="0" t="s">
        <v>80</v>
      </c>
      <c r="C9253" s="0" t="s">
        <v>108</v>
      </c>
      <c r="D9253" s="116" t="n">
        <v>46874</v>
      </c>
      <c r="E9253" s="0" t="n">
        <v>-0.035</v>
      </c>
      <c r="F9253" s="0" t="n">
        <v>3133126</v>
      </c>
      <c r="G9253" s="151" t="s">
        <v>111</v>
      </c>
      <c r="H9253" s="151" t="s">
        <v>111</v>
      </c>
      <c r="I9253" s="152" t="s">
        <v>112</v>
      </c>
    </row>
    <row r="9254" customFormat="false" ht="12.75" hidden="false" customHeight="false" outlineLevel="0" collapsed="false">
      <c r="A9254" s="0" t="s">
        <v>76</v>
      </c>
      <c r="B9254" s="0" t="s">
        <v>80</v>
      </c>
      <c r="C9254" s="0" t="s">
        <v>108</v>
      </c>
      <c r="D9254" s="116" t="n">
        <v>46874</v>
      </c>
      <c r="E9254" s="0" t="n">
        <v>0.02</v>
      </c>
      <c r="F9254" s="0" t="n">
        <v>3133127</v>
      </c>
      <c r="G9254" s="151" t="s">
        <v>111</v>
      </c>
      <c r="H9254" s="151" t="s">
        <v>111</v>
      </c>
      <c r="I9254" s="152" t="s">
        <v>112</v>
      </c>
    </row>
    <row r="9255" customFormat="false" ht="12.75" hidden="false" customHeight="false" outlineLevel="0" collapsed="false">
      <c r="A9255" s="0" t="s">
        <v>72</v>
      </c>
      <c r="B9255" s="0" t="s">
        <v>80</v>
      </c>
      <c r="C9255" s="0" t="s">
        <v>108</v>
      </c>
      <c r="D9255" s="116" t="n">
        <v>46874</v>
      </c>
      <c r="E9255" s="158" t="n">
        <v>46905</v>
      </c>
      <c r="F9255" s="0" t="n">
        <v>2756518</v>
      </c>
      <c r="G9255" s="151" t="s">
        <v>111</v>
      </c>
      <c r="H9255" s="151" t="s">
        <v>111</v>
      </c>
      <c r="I9255" s="152" t="s">
        <v>109</v>
      </c>
    </row>
    <row r="9256" customFormat="false" ht="12.75" hidden="false" customHeight="false" outlineLevel="0" collapsed="false">
      <c r="A9256" s="0" t="s">
        <v>59</v>
      </c>
      <c r="B9256" s="0" t="s">
        <v>110</v>
      </c>
      <c r="C9256" s="0" t="s">
        <v>108</v>
      </c>
      <c r="D9256" s="116" t="n">
        <v>46905</v>
      </c>
      <c r="E9256" s="0" t="n">
        <v>0.385</v>
      </c>
      <c r="F9256" s="0" t="n">
        <v>3133100</v>
      </c>
      <c r="G9256" s="151" t="s">
        <v>111</v>
      </c>
      <c r="H9256" s="151" t="s">
        <v>111</v>
      </c>
      <c r="I9256" s="152" t="s">
        <v>112</v>
      </c>
    </row>
    <row r="9257" customFormat="false" ht="12.75" hidden="false" customHeight="false" outlineLevel="0" collapsed="false">
      <c r="A9257" s="0" t="s">
        <v>59</v>
      </c>
      <c r="B9257" s="0" t="s">
        <v>113</v>
      </c>
      <c r="C9257" s="0" t="s">
        <v>108</v>
      </c>
      <c r="D9257" s="116" t="n">
        <v>46905</v>
      </c>
      <c r="E9257" s="0" t="n">
        <v>0.02</v>
      </c>
      <c r="F9257" s="0" t="n">
        <v>3133101</v>
      </c>
      <c r="G9257" s="151" t="s">
        <v>111</v>
      </c>
      <c r="H9257" s="151" t="s">
        <v>111</v>
      </c>
      <c r="I9257" s="152" t="s">
        <v>112</v>
      </c>
    </row>
    <row r="9258" customFormat="false" ht="12.75" hidden="false" customHeight="false" outlineLevel="0" collapsed="false">
      <c r="A9258" s="0" t="s">
        <v>60</v>
      </c>
      <c r="B9258" s="0" t="s">
        <v>110</v>
      </c>
      <c r="C9258" s="0" t="s">
        <v>108</v>
      </c>
      <c r="D9258" s="116" t="n">
        <v>46905</v>
      </c>
      <c r="E9258" s="0" t="n">
        <v>0.385</v>
      </c>
      <c r="F9258" s="0" t="n">
        <v>3133102</v>
      </c>
      <c r="G9258" s="151" t="s">
        <v>111</v>
      </c>
      <c r="H9258" s="151" t="s">
        <v>111</v>
      </c>
      <c r="I9258" s="152" t="s">
        <v>112</v>
      </c>
    </row>
    <row r="9259" customFormat="false" ht="12.75" hidden="false" customHeight="false" outlineLevel="0" collapsed="false">
      <c r="A9259" s="0" t="s">
        <v>60</v>
      </c>
      <c r="B9259" s="0" t="s">
        <v>113</v>
      </c>
      <c r="C9259" s="0" t="s">
        <v>108</v>
      </c>
      <c r="D9259" s="116" t="n">
        <v>46905</v>
      </c>
      <c r="E9259" s="0" t="n">
        <v>0.06</v>
      </c>
      <c r="F9259" s="0" t="n">
        <v>3133103</v>
      </c>
      <c r="G9259" s="151" t="s">
        <v>111</v>
      </c>
      <c r="H9259" s="151" t="s">
        <v>111</v>
      </c>
      <c r="I9259" s="152" t="s">
        <v>112</v>
      </c>
    </row>
    <row r="9260" customFormat="false" ht="12.75" hidden="false" customHeight="false" outlineLevel="0" collapsed="false">
      <c r="A9260" s="0" t="s">
        <v>61</v>
      </c>
      <c r="B9260" s="0" t="s">
        <v>110</v>
      </c>
      <c r="C9260" s="0" t="s">
        <v>108</v>
      </c>
      <c r="D9260" s="116" t="n">
        <v>46905</v>
      </c>
      <c r="E9260" s="0" t="n">
        <v>0.385</v>
      </c>
      <c r="F9260" s="0" t="n">
        <v>3133104</v>
      </c>
      <c r="G9260" s="151" t="s">
        <v>111</v>
      </c>
      <c r="H9260" s="151" t="s">
        <v>111</v>
      </c>
      <c r="I9260" s="152" t="s">
        <v>112</v>
      </c>
    </row>
    <row r="9261" customFormat="false" ht="12.75" hidden="false" customHeight="false" outlineLevel="0" collapsed="false">
      <c r="A9261" s="0" t="s">
        <v>61</v>
      </c>
      <c r="B9261" s="0" t="s">
        <v>113</v>
      </c>
      <c r="C9261" s="0" t="s">
        <v>108</v>
      </c>
      <c r="D9261" s="116" t="n">
        <v>46905</v>
      </c>
      <c r="E9261" s="0" t="n">
        <v>0.02</v>
      </c>
      <c r="F9261" s="0" t="n">
        <v>3133105</v>
      </c>
      <c r="G9261" s="151" t="s">
        <v>111</v>
      </c>
      <c r="H9261" s="151" t="s">
        <v>111</v>
      </c>
      <c r="I9261" s="152" t="s">
        <v>112</v>
      </c>
    </row>
    <row r="9262" customFormat="false" ht="12.75" hidden="false" customHeight="false" outlineLevel="0" collapsed="false">
      <c r="A9262" s="0" t="s">
        <v>62</v>
      </c>
      <c r="B9262" s="0" t="s">
        <v>110</v>
      </c>
      <c r="C9262" s="0" t="s">
        <v>108</v>
      </c>
      <c r="D9262" s="116" t="n">
        <v>46905</v>
      </c>
      <c r="E9262" s="0" t="n">
        <v>0.385</v>
      </c>
      <c r="F9262" s="0" t="n">
        <v>3133106</v>
      </c>
      <c r="G9262" s="151" t="s">
        <v>111</v>
      </c>
      <c r="H9262" s="151" t="s">
        <v>111</v>
      </c>
      <c r="I9262" s="152" t="s">
        <v>112</v>
      </c>
    </row>
    <row r="9263" customFormat="false" ht="12.75" hidden="false" customHeight="false" outlineLevel="0" collapsed="false">
      <c r="A9263" s="0" t="s">
        <v>62</v>
      </c>
      <c r="B9263" s="0" t="s">
        <v>113</v>
      </c>
      <c r="C9263" s="0" t="s">
        <v>108</v>
      </c>
      <c r="D9263" s="116" t="n">
        <v>46905</v>
      </c>
      <c r="E9263" s="0" t="n">
        <v>0.06</v>
      </c>
      <c r="F9263" s="0" t="n">
        <v>3133107</v>
      </c>
      <c r="G9263" s="151" t="s">
        <v>111</v>
      </c>
      <c r="H9263" s="151" t="s">
        <v>111</v>
      </c>
      <c r="I9263" s="152" t="s">
        <v>112</v>
      </c>
    </row>
    <row r="9264" customFormat="false" ht="12.75" hidden="false" customHeight="false" outlineLevel="0" collapsed="false">
      <c r="A9264" s="0" t="s">
        <v>49</v>
      </c>
      <c r="B9264" s="0" t="s">
        <v>110</v>
      </c>
      <c r="C9264" s="0" t="s">
        <v>108</v>
      </c>
      <c r="D9264" s="116" t="n">
        <v>46905</v>
      </c>
      <c r="E9264" s="0" t="n">
        <v>0.335</v>
      </c>
      <c r="F9264" s="0" t="n">
        <v>3133108</v>
      </c>
      <c r="G9264" s="151" t="s">
        <v>111</v>
      </c>
      <c r="H9264" s="151" t="s">
        <v>111</v>
      </c>
      <c r="I9264" s="152" t="s">
        <v>112</v>
      </c>
    </row>
    <row r="9265" customFormat="false" ht="12.75" hidden="false" customHeight="false" outlineLevel="0" collapsed="false">
      <c r="A9265" s="0" t="s">
        <v>49</v>
      </c>
      <c r="B9265" s="0" t="s">
        <v>113</v>
      </c>
      <c r="C9265" s="0" t="s">
        <v>108</v>
      </c>
      <c r="D9265" s="116" t="n">
        <v>46905</v>
      </c>
      <c r="E9265" s="0" t="n">
        <v>0.005</v>
      </c>
      <c r="F9265" s="0" t="n">
        <v>3133109</v>
      </c>
      <c r="G9265" s="151" t="s">
        <v>111</v>
      </c>
      <c r="H9265" s="151" t="s">
        <v>111</v>
      </c>
      <c r="I9265" s="152" t="s">
        <v>112</v>
      </c>
    </row>
    <row r="9266" customFormat="false" ht="12.75" hidden="false" customHeight="false" outlineLevel="0" collapsed="false">
      <c r="A9266" s="0" t="s">
        <v>50</v>
      </c>
      <c r="B9266" s="0" t="s">
        <v>110</v>
      </c>
      <c r="C9266" s="0" t="s">
        <v>108</v>
      </c>
      <c r="D9266" s="116" t="n">
        <v>46905</v>
      </c>
      <c r="E9266" s="0" t="n">
        <v>0.37</v>
      </c>
      <c r="F9266" s="0" t="n">
        <v>3133110</v>
      </c>
      <c r="G9266" s="151" t="s">
        <v>111</v>
      </c>
      <c r="H9266" s="151" t="s">
        <v>111</v>
      </c>
      <c r="I9266" s="152" t="s">
        <v>112</v>
      </c>
    </row>
    <row r="9267" customFormat="false" ht="12.75" hidden="false" customHeight="false" outlineLevel="0" collapsed="false">
      <c r="A9267" s="0" t="s">
        <v>50</v>
      </c>
      <c r="B9267" s="0" t="s">
        <v>113</v>
      </c>
      <c r="C9267" s="0" t="s">
        <v>108</v>
      </c>
      <c r="D9267" s="116" t="n">
        <v>46905</v>
      </c>
      <c r="E9267" s="0" t="n">
        <v>-0.055</v>
      </c>
      <c r="F9267" s="0" t="n">
        <v>3133111</v>
      </c>
      <c r="G9267" s="151" t="s">
        <v>111</v>
      </c>
      <c r="H9267" s="151" t="s">
        <v>111</v>
      </c>
      <c r="I9267" s="152" t="s">
        <v>112</v>
      </c>
    </row>
    <row r="9268" customFormat="false" ht="12.75" hidden="false" customHeight="false" outlineLevel="0" collapsed="false">
      <c r="A9268" s="0" t="s">
        <v>51</v>
      </c>
      <c r="B9268" s="0" t="s">
        <v>110</v>
      </c>
      <c r="C9268" s="0" t="s">
        <v>108</v>
      </c>
      <c r="D9268" s="116" t="n">
        <v>46905</v>
      </c>
      <c r="E9268" s="0" t="n">
        <v>0.37</v>
      </c>
      <c r="F9268" s="0" t="n">
        <v>3133112</v>
      </c>
      <c r="G9268" s="151" t="s">
        <v>111</v>
      </c>
      <c r="H9268" s="151" t="s">
        <v>111</v>
      </c>
      <c r="I9268" s="152" t="s">
        <v>112</v>
      </c>
    </row>
    <row r="9269" customFormat="false" ht="12.75" hidden="false" customHeight="false" outlineLevel="0" collapsed="false">
      <c r="A9269" s="0" t="s">
        <v>51</v>
      </c>
      <c r="B9269" s="0" t="s">
        <v>113</v>
      </c>
      <c r="C9269" s="0" t="s">
        <v>108</v>
      </c>
      <c r="D9269" s="116" t="n">
        <v>46905</v>
      </c>
      <c r="E9269" s="0" t="n">
        <v>0.035</v>
      </c>
      <c r="F9269" s="0" t="n">
        <v>3133113</v>
      </c>
      <c r="G9269" s="151" t="s">
        <v>111</v>
      </c>
      <c r="H9269" s="151" t="s">
        <v>111</v>
      </c>
      <c r="I9269" s="152" t="s">
        <v>112</v>
      </c>
    </row>
    <row r="9270" customFormat="false" ht="12.75" hidden="false" customHeight="false" outlineLevel="0" collapsed="false">
      <c r="A9270" s="0" t="s">
        <v>52</v>
      </c>
      <c r="B9270" s="0" t="s">
        <v>110</v>
      </c>
      <c r="C9270" s="0" t="s">
        <v>108</v>
      </c>
      <c r="D9270" s="116" t="n">
        <v>46905</v>
      </c>
      <c r="E9270" s="0" t="n">
        <v>0.37</v>
      </c>
      <c r="F9270" s="0" t="n">
        <v>3133114</v>
      </c>
      <c r="G9270" s="151" t="s">
        <v>111</v>
      </c>
      <c r="H9270" s="151" t="s">
        <v>111</v>
      </c>
      <c r="I9270" s="152" t="s">
        <v>112</v>
      </c>
    </row>
    <row r="9271" customFormat="false" ht="12.75" hidden="false" customHeight="false" outlineLevel="0" collapsed="false">
      <c r="A9271" s="0" t="s">
        <v>52</v>
      </c>
      <c r="B9271" s="0" t="s">
        <v>113</v>
      </c>
      <c r="C9271" s="0" t="s">
        <v>108</v>
      </c>
      <c r="D9271" s="116" t="n">
        <v>46905</v>
      </c>
      <c r="E9271" s="0" t="n">
        <v>-0.035</v>
      </c>
      <c r="F9271" s="0" t="n">
        <v>3133115</v>
      </c>
      <c r="G9271" s="151" t="s">
        <v>111</v>
      </c>
      <c r="H9271" s="151" t="s">
        <v>111</v>
      </c>
      <c r="I9271" s="152" t="s">
        <v>112</v>
      </c>
    </row>
    <row r="9272" customFormat="false" ht="12.75" hidden="false" customHeight="false" outlineLevel="0" collapsed="false">
      <c r="A9272" s="0" t="s">
        <v>17</v>
      </c>
      <c r="B9272" s="0" t="s">
        <v>110</v>
      </c>
      <c r="C9272" s="0" t="s">
        <v>108</v>
      </c>
      <c r="D9272" s="116" t="n">
        <v>46905</v>
      </c>
      <c r="E9272" s="0" t="n">
        <v>0</v>
      </c>
      <c r="F9272" s="0" t="n">
        <v>3133116</v>
      </c>
      <c r="G9272" s="151" t="s">
        <v>111</v>
      </c>
      <c r="H9272" s="151" t="s">
        <v>111</v>
      </c>
      <c r="I9272" s="152" t="s">
        <v>112</v>
      </c>
    </row>
    <row r="9273" customFormat="false" ht="12.75" hidden="false" customHeight="false" outlineLevel="0" collapsed="false">
      <c r="A9273" s="0" t="s">
        <v>17</v>
      </c>
      <c r="B9273" s="0" t="s">
        <v>113</v>
      </c>
      <c r="C9273" s="0" t="s">
        <v>108</v>
      </c>
      <c r="D9273" s="116" t="n">
        <v>46905</v>
      </c>
      <c r="E9273" s="0" t="n">
        <v>0</v>
      </c>
      <c r="F9273" s="0" t="n">
        <v>3133117</v>
      </c>
      <c r="G9273" s="151" t="s">
        <v>111</v>
      </c>
      <c r="H9273" s="151" t="s">
        <v>111</v>
      </c>
      <c r="I9273" s="152" t="s">
        <v>112</v>
      </c>
    </row>
    <row r="9274" customFormat="false" ht="12.75" hidden="false" customHeight="false" outlineLevel="0" collapsed="false">
      <c r="A9274" s="0" t="s">
        <v>18</v>
      </c>
      <c r="B9274" s="0" t="s">
        <v>110</v>
      </c>
      <c r="C9274" s="0" t="s">
        <v>108</v>
      </c>
      <c r="D9274" s="116" t="n">
        <v>46905</v>
      </c>
      <c r="E9274" s="0" t="n">
        <v>0</v>
      </c>
      <c r="F9274" s="0" t="n">
        <v>3133118</v>
      </c>
      <c r="G9274" s="151" t="s">
        <v>111</v>
      </c>
      <c r="H9274" s="151" t="s">
        <v>111</v>
      </c>
      <c r="I9274" s="152" t="s">
        <v>112</v>
      </c>
    </row>
    <row r="9275" customFormat="false" ht="12.75" hidden="false" customHeight="false" outlineLevel="0" collapsed="false">
      <c r="A9275" s="0" t="s">
        <v>18</v>
      </c>
      <c r="B9275" s="0" t="s">
        <v>113</v>
      </c>
      <c r="C9275" s="0" t="s">
        <v>108</v>
      </c>
      <c r="D9275" s="116" t="n">
        <v>46905</v>
      </c>
      <c r="E9275" s="0" t="n">
        <v>0</v>
      </c>
      <c r="F9275" s="0" t="n">
        <v>3133119</v>
      </c>
      <c r="G9275" s="151" t="s">
        <v>111</v>
      </c>
      <c r="H9275" s="151" t="s">
        <v>111</v>
      </c>
      <c r="I9275" s="152" t="s">
        <v>112</v>
      </c>
    </row>
    <row r="9276" customFormat="false" ht="12.75" hidden="false" customHeight="false" outlineLevel="0" collapsed="false">
      <c r="A9276" s="0" t="s">
        <v>19</v>
      </c>
      <c r="B9276" s="0" t="s">
        <v>110</v>
      </c>
      <c r="C9276" s="0" t="s">
        <v>108</v>
      </c>
      <c r="D9276" s="116" t="n">
        <v>46905</v>
      </c>
      <c r="E9276" s="0" t="n">
        <v>0</v>
      </c>
      <c r="F9276" s="0" t="n">
        <v>3133120</v>
      </c>
      <c r="G9276" s="151" t="s">
        <v>111</v>
      </c>
      <c r="H9276" s="151" t="s">
        <v>111</v>
      </c>
      <c r="I9276" s="152" t="s">
        <v>112</v>
      </c>
    </row>
    <row r="9277" customFormat="false" ht="12.75" hidden="false" customHeight="false" outlineLevel="0" collapsed="false">
      <c r="A9277" s="0" t="s">
        <v>19</v>
      </c>
      <c r="B9277" s="0" t="s">
        <v>113</v>
      </c>
      <c r="C9277" s="0" t="s">
        <v>108</v>
      </c>
      <c r="D9277" s="116" t="n">
        <v>46905</v>
      </c>
      <c r="E9277" s="0" t="n">
        <v>0</v>
      </c>
      <c r="F9277" s="0" t="n">
        <v>3133121</v>
      </c>
      <c r="G9277" s="151" t="s">
        <v>111</v>
      </c>
      <c r="H9277" s="151" t="s">
        <v>111</v>
      </c>
      <c r="I9277" s="152" t="s">
        <v>112</v>
      </c>
    </row>
    <row r="9278" customFormat="false" ht="12.75" hidden="false" customHeight="false" outlineLevel="0" collapsed="false">
      <c r="A9278" s="0" t="s">
        <v>21</v>
      </c>
      <c r="B9278" s="0" t="s">
        <v>110</v>
      </c>
      <c r="C9278" s="0" t="s">
        <v>108</v>
      </c>
      <c r="D9278" s="116" t="n">
        <v>46905</v>
      </c>
      <c r="E9278" s="0" t="n">
        <v>0</v>
      </c>
      <c r="F9278" s="0" t="n">
        <v>3133122</v>
      </c>
      <c r="G9278" s="151" t="s">
        <v>111</v>
      </c>
      <c r="H9278" s="151" t="s">
        <v>111</v>
      </c>
      <c r="I9278" s="152" t="s">
        <v>112</v>
      </c>
    </row>
    <row r="9279" customFormat="false" ht="12.75" hidden="false" customHeight="false" outlineLevel="0" collapsed="false">
      <c r="A9279" s="0" t="s">
        <v>21</v>
      </c>
      <c r="B9279" s="0" t="s">
        <v>113</v>
      </c>
      <c r="C9279" s="0" t="s">
        <v>108</v>
      </c>
      <c r="D9279" s="116" t="n">
        <v>46905</v>
      </c>
      <c r="E9279" s="0" t="n">
        <v>0</v>
      </c>
      <c r="F9279" s="0" t="n">
        <v>3133123</v>
      </c>
      <c r="G9279" s="151" t="s">
        <v>111</v>
      </c>
      <c r="H9279" s="151" t="s">
        <v>111</v>
      </c>
      <c r="I9279" s="152" t="s">
        <v>112</v>
      </c>
    </row>
    <row r="9280" customFormat="false" ht="12.75" hidden="false" customHeight="false" outlineLevel="0" collapsed="false">
      <c r="A9280" s="0" t="s">
        <v>73</v>
      </c>
      <c r="B9280" s="0" t="s">
        <v>80</v>
      </c>
      <c r="C9280" s="0" t="s">
        <v>108</v>
      </c>
      <c r="D9280" s="116" t="n">
        <v>46905</v>
      </c>
      <c r="E9280" s="0" t="n">
        <v>0.005</v>
      </c>
      <c r="F9280" s="0" t="n">
        <v>3133124</v>
      </c>
      <c r="G9280" s="151" t="s">
        <v>111</v>
      </c>
      <c r="H9280" s="151" t="s">
        <v>111</v>
      </c>
      <c r="I9280" s="152" t="s">
        <v>112</v>
      </c>
    </row>
    <row r="9281" customFormat="false" ht="12.75" hidden="false" customHeight="false" outlineLevel="0" collapsed="false">
      <c r="A9281" s="0" t="s">
        <v>74</v>
      </c>
      <c r="B9281" s="0" t="s">
        <v>80</v>
      </c>
      <c r="C9281" s="0" t="s">
        <v>108</v>
      </c>
      <c r="D9281" s="116" t="n">
        <v>46905</v>
      </c>
      <c r="E9281" s="0" t="n">
        <v>0.035</v>
      </c>
      <c r="F9281" s="0" t="n">
        <v>3133125</v>
      </c>
      <c r="G9281" s="151" t="s">
        <v>111</v>
      </c>
      <c r="H9281" s="151" t="s">
        <v>111</v>
      </c>
      <c r="I9281" s="152" t="s">
        <v>112</v>
      </c>
    </row>
    <row r="9282" customFormat="false" ht="12.75" hidden="false" customHeight="false" outlineLevel="0" collapsed="false">
      <c r="A9282" s="0" t="s">
        <v>75</v>
      </c>
      <c r="B9282" s="0" t="s">
        <v>80</v>
      </c>
      <c r="C9282" s="0" t="s">
        <v>108</v>
      </c>
      <c r="D9282" s="116" t="n">
        <v>46905</v>
      </c>
      <c r="E9282" s="0" t="n">
        <v>-0.035</v>
      </c>
      <c r="F9282" s="0" t="n">
        <v>3133126</v>
      </c>
      <c r="G9282" s="151" t="s">
        <v>111</v>
      </c>
      <c r="H9282" s="151" t="s">
        <v>111</v>
      </c>
      <c r="I9282" s="152" t="s">
        <v>112</v>
      </c>
    </row>
    <row r="9283" customFormat="false" ht="12.75" hidden="false" customHeight="false" outlineLevel="0" collapsed="false">
      <c r="A9283" s="0" t="s">
        <v>76</v>
      </c>
      <c r="B9283" s="0" t="s">
        <v>80</v>
      </c>
      <c r="C9283" s="0" t="s">
        <v>108</v>
      </c>
      <c r="D9283" s="116" t="n">
        <v>46905</v>
      </c>
      <c r="E9283" s="0" t="n">
        <v>0.035</v>
      </c>
      <c r="F9283" s="0" t="n">
        <v>3133127</v>
      </c>
      <c r="G9283" s="151" t="s">
        <v>111</v>
      </c>
      <c r="H9283" s="151" t="s">
        <v>111</v>
      </c>
      <c r="I9283" s="152" t="s">
        <v>112</v>
      </c>
    </row>
    <row r="9284" customFormat="false" ht="12.75" hidden="false" customHeight="false" outlineLevel="0" collapsed="false">
      <c r="A9284" s="0" t="s">
        <v>72</v>
      </c>
      <c r="B9284" s="0" t="s">
        <v>80</v>
      </c>
      <c r="C9284" s="0" t="s">
        <v>108</v>
      </c>
      <c r="D9284" s="116" t="n">
        <v>46905</v>
      </c>
      <c r="E9284" s="158" t="n">
        <v>46935</v>
      </c>
      <c r="F9284" s="0" t="n">
        <v>2756547</v>
      </c>
      <c r="G9284" s="151" t="s">
        <v>111</v>
      </c>
      <c r="H9284" s="151" t="s">
        <v>111</v>
      </c>
      <c r="I9284" s="152" t="s">
        <v>109</v>
      </c>
    </row>
    <row r="9285" customFormat="false" ht="12.75" hidden="false" customHeight="false" outlineLevel="0" collapsed="false">
      <c r="A9285" s="0" t="s">
        <v>59</v>
      </c>
      <c r="B9285" s="0" t="s">
        <v>110</v>
      </c>
      <c r="C9285" s="0" t="s">
        <v>108</v>
      </c>
      <c r="D9285" s="116" t="n">
        <v>46935</v>
      </c>
      <c r="E9285" s="0" t="n">
        <v>0.3975</v>
      </c>
      <c r="F9285" s="0" t="n">
        <v>3133100</v>
      </c>
      <c r="G9285" s="151" t="s">
        <v>111</v>
      </c>
      <c r="H9285" s="151" t="s">
        <v>111</v>
      </c>
      <c r="I9285" s="152" t="s">
        <v>112</v>
      </c>
    </row>
    <row r="9286" customFormat="false" ht="12.75" hidden="false" customHeight="false" outlineLevel="0" collapsed="false">
      <c r="A9286" s="0" t="s">
        <v>59</v>
      </c>
      <c r="B9286" s="0" t="s">
        <v>113</v>
      </c>
      <c r="C9286" s="0" t="s">
        <v>108</v>
      </c>
      <c r="D9286" s="116" t="n">
        <v>46935</v>
      </c>
      <c r="E9286" s="0" t="n">
        <v>0.02</v>
      </c>
      <c r="F9286" s="0" t="n">
        <v>3133101</v>
      </c>
      <c r="G9286" s="151" t="s">
        <v>111</v>
      </c>
      <c r="H9286" s="151" t="s">
        <v>111</v>
      </c>
      <c r="I9286" s="152" t="s">
        <v>112</v>
      </c>
    </row>
    <row r="9287" customFormat="false" ht="12.75" hidden="false" customHeight="false" outlineLevel="0" collapsed="false">
      <c r="A9287" s="0" t="s">
        <v>60</v>
      </c>
      <c r="B9287" s="0" t="s">
        <v>110</v>
      </c>
      <c r="C9287" s="0" t="s">
        <v>108</v>
      </c>
      <c r="D9287" s="116" t="n">
        <v>46935</v>
      </c>
      <c r="E9287" s="0" t="n">
        <v>0.3975</v>
      </c>
      <c r="F9287" s="0" t="n">
        <v>3133102</v>
      </c>
      <c r="G9287" s="151" t="s">
        <v>111</v>
      </c>
      <c r="H9287" s="151" t="s">
        <v>111</v>
      </c>
      <c r="I9287" s="152" t="s">
        <v>112</v>
      </c>
    </row>
    <row r="9288" customFormat="false" ht="12.75" hidden="false" customHeight="false" outlineLevel="0" collapsed="false">
      <c r="A9288" s="0" t="s">
        <v>60</v>
      </c>
      <c r="B9288" s="0" t="s">
        <v>113</v>
      </c>
      <c r="C9288" s="0" t="s">
        <v>108</v>
      </c>
      <c r="D9288" s="116" t="n">
        <v>46935</v>
      </c>
      <c r="E9288" s="0" t="n">
        <v>0.07</v>
      </c>
      <c r="F9288" s="0" t="n">
        <v>3133103</v>
      </c>
      <c r="G9288" s="151" t="s">
        <v>111</v>
      </c>
      <c r="H9288" s="151" t="s">
        <v>111</v>
      </c>
      <c r="I9288" s="152" t="s">
        <v>112</v>
      </c>
    </row>
    <row r="9289" customFormat="false" ht="12.75" hidden="false" customHeight="false" outlineLevel="0" collapsed="false">
      <c r="A9289" s="0" t="s">
        <v>61</v>
      </c>
      <c r="B9289" s="0" t="s">
        <v>110</v>
      </c>
      <c r="C9289" s="0" t="s">
        <v>108</v>
      </c>
      <c r="D9289" s="116" t="n">
        <v>46935</v>
      </c>
      <c r="E9289" s="0" t="n">
        <v>0.3975</v>
      </c>
      <c r="F9289" s="0" t="n">
        <v>3133104</v>
      </c>
      <c r="G9289" s="151" t="s">
        <v>111</v>
      </c>
      <c r="H9289" s="151" t="s">
        <v>111</v>
      </c>
      <c r="I9289" s="152" t="s">
        <v>112</v>
      </c>
    </row>
    <row r="9290" customFormat="false" ht="12.75" hidden="false" customHeight="false" outlineLevel="0" collapsed="false">
      <c r="A9290" s="0" t="s">
        <v>61</v>
      </c>
      <c r="B9290" s="0" t="s">
        <v>113</v>
      </c>
      <c r="C9290" s="0" t="s">
        <v>108</v>
      </c>
      <c r="D9290" s="116" t="n">
        <v>46935</v>
      </c>
      <c r="E9290" s="0" t="n">
        <v>0.02</v>
      </c>
      <c r="F9290" s="0" t="n">
        <v>3133105</v>
      </c>
      <c r="G9290" s="151" t="s">
        <v>111</v>
      </c>
      <c r="H9290" s="151" t="s">
        <v>111</v>
      </c>
      <c r="I9290" s="152" t="s">
        <v>112</v>
      </c>
    </row>
    <row r="9291" customFormat="false" ht="12.75" hidden="false" customHeight="false" outlineLevel="0" collapsed="false">
      <c r="A9291" s="0" t="s">
        <v>62</v>
      </c>
      <c r="B9291" s="0" t="s">
        <v>110</v>
      </c>
      <c r="C9291" s="0" t="s">
        <v>108</v>
      </c>
      <c r="D9291" s="116" t="n">
        <v>46935</v>
      </c>
      <c r="E9291" s="0" t="n">
        <v>0.3975</v>
      </c>
      <c r="F9291" s="0" t="n">
        <v>3133106</v>
      </c>
      <c r="G9291" s="151" t="s">
        <v>111</v>
      </c>
      <c r="H9291" s="151" t="s">
        <v>111</v>
      </c>
      <c r="I9291" s="152" t="s">
        <v>112</v>
      </c>
    </row>
    <row r="9292" customFormat="false" ht="12.75" hidden="false" customHeight="false" outlineLevel="0" collapsed="false">
      <c r="A9292" s="0" t="s">
        <v>62</v>
      </c>
      <c r="B9292" s="0" t="s">
        <v>113</v>
      </c>
      <c r="C9292" s="0" t="s">
        <v>108</v>
      </c>
      <c r="D9292" s="116" t="n">
        <v>46935</v>
      </c>
      <c r="E9292" s="0" t="n">
        <v>0.07</v>
      </c>
      <c r="F9292" s="0" t="n">
        <v>3133107</v>
      </c>
      <c r="G9292" s="151" t="s">
        <v>111</v>
      </c>
      <c r="H9292" s="151" t="s">
        <v>111</v>
      </c>
      <c r="I9292" s="152" t="s">
        <v>112</v>
      </c>
    </row>
    <row r="9293" customFormat="false" ht="12.75" hidden="false" customHeight="false" outlineLevel="0" collapsed="false">
      <c r="A9293" s="0" t="s">
        <v>49</v>
      </c>
      <c r="B9293" s="0" t="s">
        <v>110</v>
      </c>
      <c r="C9293" s="0" t="s">
        <v>108</v>
      </c>
      <c r="D9293" s="116" t="n">
        <v>46935</v>
      </c>
      <c r="E9293" s="0" t="n">
        <v>0.35</v>
      </c>
      <c r="F9293" s="0" t="n">
        <v>3133108</v>
      </c>
      <c r="G9293" s="151" t="s">
        <v>111</v>
      </c>
      <c r="H9293" s="151" t="s">
        <v>111</v>
      </c>
      <c r="I9293" s="152" t="s">
        <v>112</v>
      </c>
    </row>
    <row r="9294" customFormat="false" ht="12.75" hidden="false" customHeight="false" outlineLevel="0" collapsed="false">
      <c r="A9294" s="0" t="s">
        <v>49</v>
      </c>
      <c r="B9294" s="0" t="s">
        <v>113</v>
      </c>
      <c r="C9294" s="0" t="s">
        <v>108</v>
      </c>
      <c r="D9294" s="116" t="n">
        <v>46935</v>
      </c>
      <c r="E9294" s="0" t="n">
        <v>0.005</v>
      </c>
      <c r="F9294" s="0" t="n">
        <v>3133109</v>
      </c>
      <c r="G9294" s="151" t="s">
        <v>111</v>
      </c>
      <c r="H9294" s="151" t="s">
        <v>111</v>
      </c>
      <c r="I9294" s="152" t="s">
        <v>112</v>
      </c>
    </row>
    <row r="9295" customFormat="false" ht="12.75" hidden="false" customHeight="false" outlineLevel="0" collapsed="false">
      <c r="A9295" s="0" t="s">
        <v>50</v>
      </c>
      <c r="B9295" s="0" t="s">
        <v>110</v>
      </c>
      <c r="C9295" s="0" t="s">
        <v>108</v>
      </c>
      <c r="D9295" s="116" t="n">
        <v>46935</v>
      </c>
      <c r="E9295" s="0" t="n">
        <v>0.41</v>
      </c>
      <c r="F9295" s="0" t="n">
        <v>3133110</v>
      </c>
      <c r="G9295" s="151" t="s">
        <v>111</v>
      </c>
      <c r="H9295" s="151" t="s">
        <v>111</v>
      </c>
      <c r="I9295" s="152" t="s">
        <v>112</v>
      </c>
    </row>
    <row r="9296" customFormat="false" ht="12.75" hidden="false" customHeight="false" outlineLevel="0" collapsed="false">
      <c r="A9296" s="0" t="s">
        <v>50</v>
      </c>
      <c r="B9296" s="0" t="s">
        <v>113</v>
      </c>
      <c r="C9296" s="0" t="s">
        <v>108</v>
      </c>
      <c r="D9296" s="116" t="n">
        <v>46935</v>
      </c>
      <c r="E9296" s="0" t="n">
        <v>-0.02</v>
      </c>
      <c r="F9296" s="0" t="n">
        <v>3133111</v>
      </c>
      <c r="G9296" s="151" t="s">
        <v>111</v>
      </c>
      <c r="H9296" s="151" t="s">
        <v>111</v>
      </c>
      <c r="I9296" s="152" t="s">
        <v>112</v>
      </c>
    </row>
    <row r="9297" customFormat="false" ht="12.75" hidden="false" customHeight="false" outlineLevel="0" collapsed="false">
      <c r="A9297" s="0" t="s">
        <v>51</v>
      </c>
      <c r="B9297" s="0" t="s">
        <v>110</v>
      </c>
      <c r="C9297" s="0" t="s">
        <v>108</v>
      </c>
      <c r="D9297" s="116" t="n">
        <v>46935</v>
      </c>
      <c r="E9297" s="0" t="n">
        <v>0.41</v>
      </c>
      <c r="F9297" s="0" t="n">
        <v>3133112</v>
      </c>
      <c r="G9297" s="151" t="s">
        <v>111</v>
      </c>
      <c r="H9297" s="151" t="s">
        <v>111</v>
      </c>
      <c r="I9297" s="152" t="s">
        <v>112</v>
      </c>
    </row>
    <row r="9298" customFormat="false" ht="12.75" hidden="false" customHeight="false" outlineLevel="0" collapsed="false">
      <c r="A9298" s="0" t="s">
        <v>51</v>
      </c>
      <c r="B9298" s="0" t="s">
        <v>113</v>
      </c>
      <c r="C9298" s="0" t="s">
        <v>108</v>
      </c>
      <c r="D9298" s="116" t="n">
        <v>46935</v>
      </c>
      <c r="E9298" s="0" t="n">
        <v>0.035</v>
      </c>
      <c r="F9298" s="0" t="n">
        <v>3133113</v>
      </c>
      <c r="G9298" s="151" t="s">
        <v>111</v>
      </c>
      <c r="H9298" s="151" t="s">
        <v>111</v>
      </c>
      <c r="I9298" s="152" t="s">
        <v>112</v>
      </c>
    </row>
    <row r="9299" customFormat="false" ht="12.75" hidden="false" customHeight="false" outlineLevel="0" collapsed="false">
      <c r="A9299" s="0" t="s">
        <v>52</v>
      </c>
      <c r="B9299" s="0" t="s">
        <v>110</v>
      </c>
      <c r="C9299" s="0" t="s">
        <v>108</v>
      </c>
      <c r="D9299" s="116" t="n">
        <v>46935</v>
      </c>
      <c r="E9299" s="0" t="n">
        <v>0.41</v>
      </c>
      <c r="F9299" s="0" t="n">
        <v>3133114</v>
      </c>
      <c r="G9299" s="151" t="s">
        <v>111</v>
      </c>
      <c r="H9299" s="151" t="s">
        <v>111</v>
      </c>
      <c r="I9299" s="152" t="s">
        <v>112</v>
      </c>
    </row>
    <row r="9300" customFormat="false" ht="12.75" hidden="false" customHeight="false" outlineLevel="0" collapsed="false">
      <c r="A9300" s="0" t="s">
        <v>52</v>
      </c>
      <c r="B9300" s="0" t="s">
        <v>113</v>
      </c>
      <c r="C9300" s="0" t="s">
        <v>108</v>
      </c>
      <c r="D9300" s="116" t="n">
        <v>46935</v>
      </c>
      <c r="E9300" s="0" t="n">
        <v>-0.02</v>
      </c>
      <c r="F9300" s="0" t="n">
        <v>3133115</v>
      </c>
      <c r="G9300" s="151" t="s">
        <v>111</v>
      </c>
      <c r="H9300" s="151" t="s">
        <v>111</v>
      </c>
      <c r="I9300" s="152" t="s">
        <v>112</v>
      </c>
    </row>
    <row r="9301" customFormat="false" ht="12.75" hidden="false" customHeight="false" outlineLevel="0" collapsed="false">
      <c r="A9301" s="0" t="s">
        <v>17</v>
      </c>
      <c r="B9301" s="0" t="s">
        <v>110</v>
      </c>
      <c r="C9301" s="0" t="s">
        <v>108</v>
      </c>
      <c r="D9301" s="116" t="n">
        <v>46935</v>
      </c>
      <c r="E9301" s="0" t="n">
        <v>0</v>
      </c>
      <c r="F9301" s="0" t="n">
        <v>3133116</v>
      </c>
      <c r="G9301" s="151" t="s">
        <v>111</v>
      </c>
      <c r="H9301" s="151" t="s">
        <v>111</v>
      </c>
      <c r="I9301" s="152" t="s">
        <v>112</v>
      </c>
    </row>
    <row r="9302" customFormat="false" ht="12.75" hidden="false" customHeight="false" outlineLevel="0" collapsed="false">
      <c r="A9302" s="0" t="s">
        <v>17</v>
      </c>
      <c r="B9302" s="0" t="s">
        <v>113</v>
      </c>
      <c r="C9302" s="0" t="s">
        <v>108</v>
      </c>
      <c r="D9302" s="116" t="n">
        <v>46935</v>
      </c>
      <c r="E9302" s="0" t="n">
        <v>0</v>
      </c>
      <c r="F9302" s="0" t="n">
        <v>3133117</v>
      </c>
      <c r="G9302" s="151" t="s">
        <v>111</v>
      </c>
      <c r="H9302" s="151" t="s">
        <v>111</v>
      </c>
      <c r="I9302" s="152" t="s">
        <v>112</v>
      </c>
    </row>
    <row r="9303" customFormat="false" ht="12.75" hidden="false" customHeight="false" outlineLevel="0" collapsed="false">
      <c r="A9303" s="0" t="s">
        <v>18</v>
      </c>
      <c r="B9303" s="0" t="s">
        <v>110</v>
      </c>
      <c r="C9303" s="0" t="s">
        <v>108</v>
      </c>
      <c r="D9303" s="116" t="n">
        <v>46935</v>
      </c>
      <c r="E9303" s="0" t="n">
        <v>0</v>
      </c>
      <c r="F9303" s="0" t="n">
        <v>3133118</v>
      </c>
      <c r="G9303" s="151" t="s">
        <v>111</v>
      </c>
      <c r="H9303" s="151" t="s">
        <v>111</v>
      </c>
      <c r="I9303" s="152" t="s">
        <v>112</v>
      </c>
    </row>
    <row r="9304" customFormat="false" ht="12.75" hidden="false" customHeight="false" outlineLevel="0" collapsed="false">
      <c r="A9304" s="0" t="s">
        <v>18</v>
      </c>
      <c r="B9304" s="0" t="s">
        <v>113</v>
      </c>
      <c r="C9304" s="0" t="s">
        <v>108</v>
      </c>
      <c r="D9304" s="116" t="n">
        <v>46935</v>
      </c>
      <c r="E9304" s="0" t="n">
        <v>0</v>
      </c>
      <c r="F9304" s="0" t="n">
        <v>3133119</v>
      </c>
      <c r="G9304" s="151" t="s">
        <v>111</v>
      </c>
      <c r="H9304" s="151" t="s">
        <v>111</v>
      </c>
      <c r="I9304" s="152" t="s">
        <v>112</v>
      </c>
    </row>
    <row r="9305" customFormat="false" ht="12.75" hidden="false" customHeight="false" outlineLevel="0" collapsed="false">
      <c r="A9305" s="0" t="s">
        <v>19</v>
      </c>
      <c r="B9305" s="0" t="s">
        <v>110</v>
      </c>
      <c r="C9305" s="0" t="s">
        <v>108</v>
      </c>
      <c r="D9305" s="116" t="n">
        <v>46935</v>
      </c>
      <c r="E9305" s="0" t="n">
        <v>0</v>
      </c>
      <c r="F9305" s="0" t="n">
        <v>3133120</v>
      </c>
      <c r="G9305" s="151" t="s">
        <v>111</v>
      </c>
      <c r="H9305" s="151" t="s">
        <v>111</v>
      </c>
      <c r="I9305" s="152" t="s">
        <v>112</v>
      </c>
    </row>
    <row r="9306" customFormat="false" ht="12.75" hidden="false" customHeight="false" outlineLevel="0" collapsed="false">
      <c r="A9306" s="0" t="s">
        <v>19</v>
      </c>
      <c r="B9306" s="0" t="s">
        <v>113</v>
      </c>
      <c r="C9306" s="0" t="s">
        <v>108</v>
      </c>
      <c r="D9306" s="116" t="n">
        <v>46935</v>
      </c>
      <c r="E9306" s="0" t="n">
        <v>0</v>
      </c>
      <c r="F9306" s="0" t="n">
        <v>3133121</v>
      </c>
      <c r="G9306" s="151" t="s">
        <v>111</v>
      </c>
      <c r="H9306" s="151" t="s">
        <v>111</v>
      </c>
      <c r="I9306" s="152" t="s">
        <v>112</v>
      </c>
    </row>
    <row r="9307" customFormat="false" ht="12.75" hidden="false" customHeight="false" outlineLevel="0" collapsed="false">
      <c r="A9307" s="0" t="s">
        <v>21</v>
      </c>
      <c r="B9307" s="0" t="s">
        <v>110</v>
      </c>
      <c r="C9307" s="0" t="s">
        <v>108</v>
      </c>
      <c r="D9307" s="116" t="n">
        <v>46935</v>
      </c>
      <c r="E9307" s="0" t="n">
        <v>0</v>
      </c>
      <c r="F9307" s="0" t="n">
        <v>3133122</v>
      </c>
      <c r="G9307" s="151" t="s">
        <v>111</v>
      </c>
      <c r="H9307" s="151" t="s">
        <v>111</v>
      </c>
      <c r="I9307" s="152" t="s">
        <v>112</v>
      </c>
    </row>
    <row r="9308" customFormat="false" ht="12.75" hidden="false" customHeight="false" outlineLevel="0" collapsed="false">
      <c r="A9308" s="0" t="s">
        <v>21</v>
      </c>
      <c r="B9308" s="0" t="s">
        <v>113</v>
      </c>
      <c r="C9308" s="0" t="s">
        <v>108</v>
      </c>
      <c r="D9308" s="116" t="n">
        <v>46935</v>
      </c>
      <c r="E9308" s="0" t="n">
        <v>0</v>
      </c>
      <c r="F9308" s="0" t="n">
        <v>3133123</v>
      </c>
      <c r="G9308" s="151" t="s">
        <v>111</v>
      </c>
      <c r="H9308" s="151" t="s">
        <v>111</v>
      </c>
      <c r="I9308" s="152" t="s">
        <v>112</v>
      </c>
    </row>
    <row r="9309" customFormat="false" ht="12.75" hidden="false" customHeight="false" outlineLevel="0" collapsed="false">
      <c r="A9309" s="0" t="s">
        <v>73</v>
      </c>
      <c r="B9309" s="0" t="s">
        <v>80</v>
      </c>
      <c r="C9309" s="0" t="s">
        <v>108</v>
      </c>
      <c r="D9309" s="116" t="n">
        <v>46935</v>
      </c>
      <c r="E9309" s="0" t="n">
        <v>0.005</v>
      </c>
      <c r="F9309" s="0" t="n">
        <v>3133124</v>
      </c>
      <c r="G9309" s="151" t="s">
        <v>111</v>
      </c>
      <c r="H9309" s="151" t="s">
        <v>111</v>
      </c>
      <c r="I9309" s="152" t="s">
        <v>112</v>
      </c>
    </row>
    <row r="9310" customFormat="false" ht="12.75" hidden="false" customHeight="false" outlineLevel="0" collapsed="false">
      <c r="A9310" s="0" t="s">
        <v>74</v>
      </c>
      <c r="B9310" s="0" t="s">
        <v>80</v>
      </c>
      <c r="C9310" s="0" t="s">
        <v>108</v>
      </c>
      <c r="D9310" s="116" t="n">
        <v>46935</v>
      </c>
      <c r="E9310" s="0" t="n">
        <v>0.035</v>
      </c>
      <c r="F9310" s="0" t="n">
        <v>3133125</v>
      </c>
      <c r="G9310" s="151" t="s">
        <v>111</v>
      </c>
      <c r="H9310" s="151" t="s">
        <v>111</v>
      </c>
      <c r="I9310" s="152" t="s">
        <v>112</v>
      </c>
    </row>
    <row r="9311" customFormat="false" ht="12.75" hidden="false" customHeight="false" outlineLevel="0" collapsed="false">
      <c r="A9311" s="0" t="s">
        <v>75</v>
      </c>
      <c r="B9311" s="0" t="s">
        <v>80</v>
      </c>
      <c r="C9311" s="0" t="s">
        <v>108</v>
      </c>
      <c r="D9311" s="116" t="n">
        <v>46935</v>
      </c>
      <c r="E9311" s="0" t="n">
        <v>-0.02</v>
      </c>
      <c r="F9311" s="0" t="n">
        <v>3133126</v>
      </c>
      <c r="G9311" s="151" t="s">
        <v>111</v>
      </c>
      <c r="H9311" s="151" t="s">
        <v>111</v>
      </c>
      <c r="I9311" s="152" t="s">
        <v>112</v>
      </c>
    </row>
    <row r="9312" customFormat="false" ht="12.75" hidden="false" customHeight="false" outlineLevel="0" collapsed="false">
      <c r="A9312" s="0" t="s">
        <v>76</v>
      </c>
      <c r="B9312" s="0" t="s">
        <v>80</v>
      </c>
      <c r="C9312" s="0" t="s">
        <v>108</v>
      </c>
      <c r="D9312" s="116" t="n">
        <v>46935</v>
      </c>
      <c r="E9312" s="0" t="n">
        <v>0.035</v>
      </c>
      <c r="F9312" s="0" t="n">
        <v>3133127</v>
      </c>
      <c r="G9312" s="151" t="s">
        <v>111</v>
      </c>
      <c r="H9312" s="151" t="s">
        <v>111</v>
      </c>
      <c r="I9312" s="152" t="s">
        <v>112</v>
      </c>
    </row>
    <row r="9313" customFormat="false" ht="12.75" hidden="false" customHeight="false" outlineLevel="0" collapsed="false">
      <c r="A9313" s="0" t="s">
        <v>72</v>
      </c>
      <c r="B9313" s="0" t="s">
        <v>80</v>
      </c>
      <c r="C9313" s="0" t="s">
        <v>108</v>
      </c>
      <c r="D9313" s="116" t="n">
        <v>46935</v>
      </c>
      <c r="E9313" s="158" t="n">
        <v>46966</v>
      </c>
      <c r="F9313" s="0" t="n">
        <v>2756525</v>
      </c>
      <c r="G9313" s="151" t="s">
        <v>111</v>
      </c>
      <c r="H9313" s="151" t="s">
        <v>111</v>
      </c>
      <c r="I9313" s="152" t="s">
        <v>109</v>
      </c>
    </row>
    <row r="9314" customFormat="false" ht="12.75" hidden="false" customHeight="false" outlineLevel="0" collapsed="false">
      <c r="A9314" s="0" t="s">
        <v>59</v>
      </c>
      <c r="B9314" s="0" t="s">
        <v>110</v>
      </c>
      <c r="C9314" s="0" t="s">
        <v>108</v>
      </c>
      <c r="D9314" s="116" t="n">
        <v>46966</v>
      </c>
      <c r="E9314" s="0" t="n">
        <v>0.4</v>
      </c>
      <c r="F9314" s="0" t="n">
        <v>3133100</v>
      </c>
      <c r="G9314" s="151" t="s">
        <v>111</v>
      </c>
      <c r="H9314" s="151" t="s">
        <v>111</v>
      </c>
      <c r="I9314" s="152" t="s">
        <v>112</v>
      </c>
    </row>
    <row r="9315" customFormat="false" ht="12.75" hidden="false" customHeight="false" outlineLevel="0" collapsed="false">
      <c r="A9315" s="0" t="s">
        <v>59</v>
      </c>
      <c r="B9315" s="0" t="s">
        <v>113</v>
      </c>
      <c r="C9315" s="0" t="s">
        <v>108</v>
      </c>
      <c r="D9315" s="116" t="n">
        <v>46966</v>
      </c>
      <c r="E9315" s="0" t="n">
        <v>0.02</v>
      </c>
      <c r="F9315" s="0" t="n">
        <v>3133101</v>
      </c>
      <c r="G9315" s="151" t="s">
        <v>111</v>
      </c>
      <c r="H9315" s="151" t="s">
        <v>111</v>
      </c>
      <c r="I9315" s="152" t="s">
        <v>112</v>
      </c>
    </row>
    <row r="9316" customFormat="false" ht="12.75" hidden="false" customHeight="false" outlineLevel="0" collapsed="false">
      <c r="A9316" s="0" t="s">
        <v>60</v>
      </c>
      <c r="B9316" s="0" t="s">
        <v>110</v>
      </c>
      <c r="C9316" s="0" t="s">
        <v>108</v>
      </c>
      <c r="D9316" s="116" t="n">
        <v>46966</v>
      </c>
      <c r="E9316" s="0" t="n">
        <v>0.4</v>
      </c>
      <c r="F9316" s="0" t="n">
        <v>3133102</v>
      </c>
      <c r="G9316" s="151" t="s">
        <v>111</v>
      </c>
      <c r="H9316" s="151" t="s">
        <v>111</v>
      </c>
      <c r="I9316" s="152" t="s">
        <v>112</v>
      </c>
    </row>
    <row r="9317" customFormat="false" ht="12.75" hidden="false" customHeight="false" outlineLevel="0" collapsed="false">
      <c r="A9317" s="0" t="s">
        <v>60</v>
      </c>
      <c r="B9317" s="0" t="s">
        <v>113</v>
      </c>
      <c r="C9317" s="0" t="s">
        <v>108</v>
      </c>
      <c r="D9317" s="116" t="n">
        <v>46966</v>
      </c>
      <c r="E9317" s="0" t="n">
        <v>0.07</v>
      </c>
      <c r="F9317" s="0" t="n">
        <v>3133103</v>
      </c>
      <c r="G9317" s="151" t="s">
        <v>111</v>
      </c>
      <c r="H9317" s="151" t="s">
        <v>111</v>
      </c>
      <c r="I9317" s="152" t="s">
        <v>112</v>
      </c>
    </row>
    <row r="9318" customFormat="false" ht="12.75" hidden="false" customHeight="false" outlineLevel="0" collapsed="false">
      <c r="A9318" s="0" t="s">
        <v>61</v>
      </c>
      <c r="B9318" s="0" t="s">
        <v>110</v>
      </c>
      <c r="C9318" s="0" t="s">
        <v>108</v>
      </c>
      <c r="D9318" s="116" t="n">
        <v>46966</v>
      </c>
      <c r="E9318" s="0" t="n">
        <v>0.4</v>
      </c>
      <c r="F9318" s="0" t="n">
        <v>3133104</v>
      </c>
      <c r="G9318" s="151" t="s">
        <v>111</v>
      </c>
      <c r="H9318" s="151" t="s">
        <v>111</v>
      </c>
      <c r="I9318" s="152" t="s">
        <v>112</v>
      </c>
    </row>
    <row r="9319" customFormat="false" ht="12.75" hidden="false" customHeight="false" outlineLevel="0" collapsed="false">
      <c r="A9319" s="0" t="s">
        <v>61</v>
      </c>
      <c r="B9319" s="0" t="s">
        <v>113</v>
      </c>
      <c r="C9319" s="0" t="s">
        <v>108</v>
      </c>
      <c r="D9319" s="116" t="n">
        <v>46966</v>
      </c>
      <c r="E9319" s="0" t="n">
        <v>0.02</v>
      </c>
      <c r="F9319" s="0" t="n">
        <v>3133105</v>
      </c>
      <c r="G9319" s="151" t="s">
        <v>111</v>
      </c>
      <c r="H9319" s="151" t="s">
        <v>111</v>
      </c>
      <c r="I9319" s="152" t="s">
        <v>112</v>
      </c>
    </row>
    <row r="9320" customFormat="false" ht="12.75" hidden="false" customHeight="false" outlineLevel="0" collapsed="false">
      <c r="A9320" s="0" t="s">
        <v>62</v>
      </c>
      <c r="B9320" s="0" t="s">
        <v>110</v>
      </c>
      <c r="C9320" s="0" t="s">
        <v>108</v>
      </c>
      <c r="D9320" s="116" t="n">
        <v>46966</v>
      </c>
      <c r="E9320" s="0" t="n">
        <v>0.4</v>
      </c>
      <c r="F9320" s="0" t="n">
        <v>3133106</v>
      </c>
      <c r="G9320" s="151" t="s">
        <v>111</v>
      </c>
      <c r="H9320" s="151" t="s">
        <v>111</v>
      </c>
      <c r="I9320" s="152" t="s">
        <v>112</v>
      </c>
    </row>
    <row r="9321" customFormat="false" ht="12.75" hidden="false" customHeight="false" outlineLevel="0" collapsed="false">
      <c r="A9321" s="0" t="s">
        <v>62</v>
      </c>
      <c r="B9321" s="0" t="s">
        <v>113</v>
      </c>
      <c r="C9321" s="0" t="s">
        <v>108</v>
      </c>
      <c r="D9321" s="116" t="n">
        <v>46966</v>
      </c>
      <c r="E9321" s="0" t="n">
        <v>0.07</v>
      </c>
      <c r="F9321" s="0" t="n">
        <v>3133107</v>
      </c>
      <c r="G9321" s="151" t="s">
        <v>111</v>
      </c>
      <c r="H9321" s="151" t="s">
        <v>111</v>
      </c>
      <c r="I9321" s="152" t="s">
        <v>112</v>
      </c>
    </row>
    <row r="9322" customFormat="false" ht="12.75" hidden="false" customHeight="false" outlineLevel="0" collapsed="false">
      <c r="A9322" s="0" t="s">
        <v>49</v>
      </c>
      <c r="B9322" s="0" t="s">
        <v>110</v>
      </c>
      <c r="C9322" s="0" t="s">
        <v>108</v>
      </c>
      <c r="D9322" s="116" t="n">
        <v>46966</v>
      </c>
      <c r="E9322" s="0" t="n">
        <v>0.35</v>
      </c>
      <c r="F9322" s="0" t="n">
        <v>3133108</v>
      </c>
      <c r="G9322" s="151" t="s">
        <v>111</v>
      </c>
      <c r="H9322" s="151" t="s">
        <v>111</v>
      </c>
      <c r="I9322" s="152" t="s">
        <v>112</v>
      </c>
    </row>
    <row r="9323" customFormat="false" ht="12.75" hidden="false" customHeight="false" outlineLevel="0" collapsed="false">
      <c r="A9323" s="0" t="s">
        <v>49</v>
      </c>
      <c r="B9323" s="0" t="s">
        <v>113</v>
      </c>
      <c r="C9323" s="0" t="s">
        <v>108</v>
      </c>
      <c r="D9323" s="116" t="n">
        <v>46966</v>
      </c>
      <c r="E9323" s="0" t="n">
        <v>-0.005</v>
      </c>
      <c r="F9323" s="0" t="n">
        <v>3133109</v>
      </c>
      <c r="G9323" s="151" t="s">
        <v>111</v>
      </c>
      <c r="H9323" s="151" t="s">
        <v>111</v>
      </c>
      <c r="I9323" s="152" t="s">
        <v>112</v>
      </c>
    </row>
    <row r="9324" customFormat="false" ht="12.75" hidden="false" customHeight="false" outlineLevel="0" collapsed="false">
      <c r="A9324" s="0" t="s">
        <v>50</v>
      </c>
      <c r="B9324" s="0" t="s">
        <v>110</v>
      </c>
      <c r="C9324" s="0" t="s">
        <v>108</v>
      </c>
      <c r="D9324" s="116" t="n">
        <v>46966</v>
      </c>
      <c r="E9324" s="0" t="n">
        <v>0.41</v>
      </c>
      <c r="F9324" s="0" t="n">
        <v>3133110</v>
      </c>
      <c r="G9324" s="151" t="s">
        <v>111</v>
      </c>
      <c r="H9324" s="151" t="s">
        <v>111</v>
      </c>
      <c r="I9324" s="152" t="s">
        <v>112</v>
      </c>
    </row>
    <row r="9325" customFormat="false" ht="12.75" hidden="false" customHeight="false" outlineLevel="0" collapsed="false">
      <c r="A9325" s="0" t="s">
        <v>50</v>
      </c>
      <c r="B9325" s="0" t="s">
        <v>113</v>
      </c>
      <c r="C9325" s="0" t="s">
        <v>108</v>
      </c>
      <c r="D9325" s="116" t="n">
        <v>46966</v>
      </c>
      <c r="E9325" s="0" t="n">
        <v>-0.02</v>
      </c>
      <c r="F9325" s="0" t="n">
        <v>3133111</v>
      </c>
      <c r="G9325" s="151" t="s">
        <v>111</v>
      </c>
      <c r="H9325" s="151" t="s">
        <v>111</v>
      </c>
      <c r="I9325" s="152" t="s">
        <v>112</v>
      </c>
    </row>
    <row r="9326" customFormat="false" ht="12.75" hidden="false" customHeight="false" outlineLevel="0" collapsed="false">
      <c r="A9326" s="0" t="s">
        <v>51</v>
      </c>
      <c r="B9326" s="0" t="s">
        <v>110</v>
      </c>
      <c r="C9326" s="0" t="s">
        <v>108</v>
      </c>
      <c r="D9326" s="116" t="n">
        <v>46966</v>
      </c>
      <c r="E9326" s="0" t="n">
        <v>0.41</v>
      </c>
      <c r="F9326" s="0" t="n">
        <v>3133112</v>
      </c>
      <c r="G9326" s="151" t="s">
        <v>111</v>
      </c>
      <c r="H9326" s="151" t="s">
        <v>111</v>
      </c>
      <c r="I9326" s="152" t="s">
        <v>112</v>
      </c>
    </row>
    <row r="9327" customFormat="false" ht="12.75" hidden="false" customHeight="false" outlineLevel="0" collapsed="false">
      <c r="A9327" s="0" t="s">
        <v>51</v>
      </c>
      <c r="B9327" s="0" t="s">
        <v>113</v>
      </c>
      <c r="C9327" s="0" t="s">
        <v>108</v>
      </c>
      <c r="D9327" s="116" t="n">
        <v>46966</v>
      </c>
      <c r="E9327" s="0" t="n">
        <v>0.01</v>
      </c>
      <c r="F9327" s="0" t="n">
        <v>3133113</v>
      </c>
      <c r="G9327" s="151" t="s">
        <v>111</v>
      </c>
      <c r="H9327" s="151" t="s">
        <v>111</v>
      </c>
      <c r="I9327" s="152" t="s">
        <v>112</v>
      </c>
    </row>
    <row r="9328" customFormat="false" ht="12.75" hidden="false" customHeight="false" outlineLevel="0" collapsed="false">
      <c r="A9328" s="0" t="s">
        <v>52</v>
      </c>
      <c r="B9328" s="0" t="s">
        <v>110</v>
      </c>
      <c r="C9328" s="0" t="s">
        <v>108</v>
      </c>
      <c r="D9328" s="116" t="n">
        <v>46966</v>
      </c>
      <c r="E9328" s="0" t="n">
        <v>0.41</v>
      </c>
      <c r="F9328" s="0" t="n">
        <v>3133114</v>
      </c>
      <c r="G9328" s="151" t="s">
        <v>111</v>
      </c>
      <c r="H9328" s="151" t="s">
        <v>111</v>
      </c>
      <c r="I9328" s="152" t="s">
        <v>112</v>
      </c>
    </row>
    <row r="9329" customFormat="false" ht="12.75" hidden="false" customHeight="false" outlineLevel="0" collapsed="false">
      <c r="A9329" s="0" t="s">
        <v>52</v>
      </c>
      <c r="B9329" s="0" t="s">
        <v>113</v>
      </c>
      <c r="C9329" s="0" t="s">
        <v>108</v>
      </c>
      <c r="D9329" s="116" t="n">
        <v>46966</v>
      </c>
      <c r="E9329" s="0" t="n">
        <v>-0.02</v>
      </c>
      <c r="F9329" s="0" t="n">
        <v>3133115</v>
      </c>
      <c r="G9329" s="151" t="s">
        <v>111</v>
      </c>
      <c r="H9329" s="151" t="s">
        <v>111</v>
      </c>
      <c r="I9329" s="152" t="s">
        <v>112</v>
      </c>
    </row>
    <row r="9330" customFormat="false" ht="12.75" hidden="false" customHeight="false" outlineLevel="0" collapsed="false">
      <c r="A9330" s="0" t="s">
        <v>17</v>
      </c>
      <c r="B9330" s="0" t="s">
        <v>110</v>
      </c>
      <c r="C9330" s="0" t="s">
        <v>108</v>
      </c>
      <c r="D9330" s="116" t="n">
        <v>46966</v>
      </c>
      <c r="E9330" s="0" t="n">
        <v>0</v>
      </c>
      <c r="F9330" s="0" t="n">
        <v>3133116</v>
      </c>
      <c r="G9330" s="151" t="s">
        <v>111</v>
      </c>
      <c r="H9330" s="151" t="s">
        <v>111</v>
      </c>
      <c r="I9330" s="152" t="s">
        <v>112</v>
      </c>
    </row>
    <row r="9331" customFormat="false" ht="12.75" hidden="false" customHeight="false" outlineLevel="0" collapsed="false">
      <c r="A9331" s="0" t="s">
        <v>17</v>
      </c>
      <c r="B9331" s="0" t="s">
        <v>113</v>
      </c>
      <c r="C9331" s="0" t="s">
        <v>108</v>
      </c>
      <c r="D9331" s="116" t="n">
        <v>46966</v>
      </c>
      <c r="E9331" s="0" t="n">
        <v>0</v>
      </c>
      <c r="F9331" s="0" t="n">
        <v>3133117</v>
      </c>
      <c r="G9331" s="151" t="s">
        <v>111</v>
      </c>
      <c r="H9331" s="151" t="s">
        <v>111</v>
      </c>
      <c r="I9331" s="152" t="s">
        <v>112</v>
      </c>
    </row>
    <row r="9332" customFormat="false" ht="12.75" hidden="false" customHeight="false" outlineLevel="0" collapsed="false">
      <c r="A9332" s="0" t="s">
        <v>18</v>
      </c>
      <c r="B9332" s="0" t="s">
        <v>110</v>
      </c>
      <c r="C9332" s="0" t="s">
        <v>108</v>
      </c>
      <c r="D9332" s="116" t="n">
        <v>46966</v>
      </c>
      <c r="E9332" s="0" t="n">
        <v>0</v>
      </c>
      <c r="F9332" s="0" t="n">
        <v>3133118</v>
      </c>
      <c r="G9332" s="151" t="s">
        <v>111</v>
      </c>
      <c r="H9332" s="151" t="s">
        <v>111</v>
      </c>
      <c r="I9332" s="152" t="s">
        <v>112</v>
      </c>
    </row>
    <row r="9333" customFormat="false" ht="12.75" hidden="false" customHeight="false" outlineLevel="0" collapsed="false">
      <c r="A9333" s="0" t="s">
        <v>18</v>
      </c>
      <c r="B9333" s="0" t="s">
        <v>113</v>
      </c>
      <c r="C9333" s="0" t="s">
        <v>108</v>
      </c>
      <c r="D9333" s="116" t="n">
        <v>46966</v>
      </c>
      <c r="E9333" s="0" t="n">
        <v>0</v>
      </c>
      <c r="F9333" s="0" t="n">
        <v>3133119</v>
      </c>
      <c r="G9333" s="151" t="s">
        <v>111</v>
      </c>
      <c r="H9333" s="151" t="s">
        <v>111</v>
      </c>
      <c r="I9333" s="152" t="s">
        <v>112</v>
      </c>
    </row>
    <row r="9334" customFormat="false" ht="12.75" hidden="false" customHeight="false" outlineLevel="0" collapsed="false">
      <c r="A9334" s="0" t="s">
        <v>19</v>
      </c>
      <c r="B9334" s="0" t="s">
        <v>110</v>
      </c>
      <c r="C9334" s="0" t="s">
        <v>108</v>
      </c>
      <c r="D9334" s="116" t="n">
        <v>46966</v>
      </c>
      <c r="E9334" s="0" t="n">
        <v>0</v>
      </c>
      <c r="F9334" s="0" t="n">
        <v>3133120</v>
      </c>
      <c r="G9334" s="151" t="s">
        <v>111</v>
      </c>
      <c r="H9334" s="151" t="s">
        <v>111</v>
      </c>
      <c r="I9334" s="152" t="s">
        <v>112</v>
      </c>
    </row>
    <row r="9335" customFormat="false" ht="12.75" hidden="false" customHeight="false" outlineLevel="0" collapsed="false">
      <c r="A9335" s="0" t="s">
        <v>19</v>
      </c>
      <c r="B9335" s="0" t="s">
        <v>113</v>
      </c>
      <c r="C9335" s="0" t="s">
        <v>108</v>
      </c>
      <c r="D9335" s="116" t="n">
        <v>46966</v>
      </c>
      <c r="E9335" s="0" t="n">
        <v>0</v>
      </c>
      <c r="F9335" s="0" t="n">
        <v>3133121</v>
      </c>
      <c r="G9335" s="151" t="s">
        <v>111</v>
      </c>
      <c r="H9335" s="151" t="s">
        <v>111</v>
      </c>
      <c r="I9335" s="152" t="s">
        <v>112</v>
      </c>
    </row>
    <row r="9336" customFormat="false" ht="12.75" hidden="false" customHeight="false" outlineLevel="0" collapsed="false">
      <c r="A9336" s="0" t="s">
        <v>21</v>
      </c>
      <c r="B9336" s="0" t="s">
        <v>110</v>
      </c>
      <c r="C9336" s="0" t="s">
        <v>108</v>
      </c>
      <c r="D9336" s="116" t="n">
        <v>46966</v>
      </c>
      <c r="E9336" s="0" t="n">
        <v>0</v>
      </c>
      <c r="F9336" s="0" t="n">
        <v>3133122</v>
      </c>
      <c r="G9336" s="151" t="s">
        <v>111</v>
      </c>
      <c r="H9336" s="151" t="s">
        <v>111</v>
      </c>
      <c r="I9336" s="152" t="s">
        <v>112</v>
      </c>
    </row>
    <row r="9337" customFormat="false" ht="12.75" hidden="false" customHeight="false" outlineLevel="0" collapsed="false">
      <c r="A9337" s="0" t="s">
        <v>21</v>
      </c>
      <c r="B9337" s="0" t="s">
        <v>113</v>
      </c>
      <c r="C9337" s="0" t="s">
        <v>108</v>
      </c>
      <c r="D9337" s="116" t="n">
        <v>46966</v>
      </c>
      <c r="E9337" s="0" t="n">
        <v>0</v>
      </c>
      <c r="F9337" s="0" t="n">
        <v>3133123</v>
      </c>
      <c r="G9337" s="151" t="s">
        <v>111</v>
      </c>
      <c r="H9337" s="151" t="s">
        <v>111</v>
      </c>
      <c r="I9337" s="152" t="s">
        <v>112</v>
      </c>
    </row>
    <row r="9338" customFormat="false" ht="12.75" hidden="false" customHeight="false" outlineLevel="0" collapsed="false">
      <c r="A9338" s="0" t="s">
        <v>73</v>
      </c>
      <c r="B9338" s="0" t="s">
        <v>80</v>
      </c>
      <c r="C9338" s="0" t="s">
        <v>108</v>
      </c>
      <c r="D9338" s="116" t="n">
        <v>46966</v>
      </c>
      <c r="E9338" s="0" t="n">
        <v>-0.005</v>
      </c>
      <c r="F9338" s="0" t="n">
        <v>3133124</v>
      </c>
      <c r="G9338" s="151" t="s">
        <v>111</v>
      </c>
      <c r="H9338" s="151" t="s">
        <v>111</v>
      </c>
      <c r="I9338" s="152" t="s">
        <v>112</v>
      </c>
    </row>
    <row r="9339" customFormat="false" ht="12.75" hidden="false" customHeight="false" outlineLevel="0" collapsed="false">
      <c r="A9339" s="0" t="s">
        <v>74</v>
      </c>
      <c r="B9339" s="0" t="s">
        <v>80</v>
      </c>
      <c r="C9339" s="0" t="s">
        <v>108</v>
      </c>
      <c r="D9339" s="116" t="n">
        <v>46966</v>
      </c>
      <c r="E9339" s="0" t="n">
        <v>0.01</v>
      </c>
      <c r="F9339" s="0" t="n">
        <v>3133125</v>
      </c>
      <c r="G9339" s="151" t="s">
        <v>111</v>
      </c>
      <c r="H9339" s="151" t="s">
        <v>111</v>
      </c>
      <c r="I9339" s="152" t="s">
        <v>112</v>
      </c>
    </row>
    <row r="9340" customFormat="false" ht="12.75" hidden="false" customHeight="false" outlineLevel="0" collapsed="false">
      <c r="A9340" s="0" t="s">
        <v>75</v>
      </c>
      <c r="B9340" s="0" t="s">
        <v>80</v>
      </c>
      <c r="C9340" s="0" t="s">
        <v>108</v>
      </c>
      <c r="D9340" s="116" t="n">
        <v>46966</v>
      </c>
      <c r="E9340" s="0" t="n">
        <v>-0.02</v>
      </c>
      <c r="F9340" s="0" t="n">
        <v>3133126</v>
      </c>
      <c r="G9340" s="151" t="s">
        <v>111</v>
      </c>
      <c r="H9340" s="151" t="s">
        <v>111</v>
      </c>
      <c r="I9340" s="152" t="s">
        <v>112</v>
      </c>
    </row>
    <row r="9341" customFormat="false" ht="12.75" hidden="false" customHeight="false" outlineLevel="0" collapsed="false">
      <c r="A9341" s="0" t="s">
        <v>76</v>
      </c>
      <c r="B9341" s="0" t="s">
        <v>80</v>
      </c>
      <c r="C9341" s="0" t="s">
        <v>108</v>
      </c>
      <c r="D9341" s="116" t="n">
        <v>46966</v>
      </c>
      <c r="E9341" s="0" t="n">
        <v>0.01</v>
      </c>
      <c r="F9341" s="0" t="n">
        <v>3133127</v>
      </c>
      <c r="G9341" s="151" t="s">
        <v>111</v>
      </c>
      <c r="H9341" s="151" t="s">
        <v>111</v>
      </c>
      <c r="I9341" s="152" t="s">
        <v>112</v>
      </c>
    </row>
    <row r="9342" customFormat="false" ht="12.75" hidden="false" customHeight="false" outlineLevel="0" collapsed="false">
      <c r="A9342" s="0" t="s">
        <v>72</v>
      </c>
      <c r="B9342" s="0" t="s">
        <v>80</v>
      </c>
      <c r="C9342" s="0" t="s">
        <v>108</v>
      </c>
      <c r="D9342" s="116" t="n">
        <v>46966</v>
      </c>
      <c r="E9342" s="158" t="n">
        <v>46997</v>
      </c>
      <c r="F9342" s="0" t="n">
        <v>2756503</v>
      </c>
      <c r="G9342" s="151" t="s">
        <v>111</v>
      </c>
      <c r="H9342" s="151" t="s">
        <v>111</v>
      </c>
      <c r="I9342" s="152" t="s">
        <v>109</v>
      </c>
    </row>
    <row r="9343" customFormat="false" ht="12.75" hidden="false" customHeight="false" outlineLevel="0" collapsed="false">
      <c r="A9343" s="0" t="s">
        <v>59</v>
      </c>
      <c r="B9343" s="0" t="s">
        <v>110</v>
      </c>
      <c r="C9343" s="0" t="s">
        <v>108</v>
      </c>
      <c r="D9343" s="116" t="n">
        <v>46997</v>
      </c>
      <c r="E9343" s="0" t="n">
        <v>0.3975</v>
      </c>
      <c r="F9343" s="0" t="n">
        <v>3133100</v>
      </c>
      <c r="G9343" s="151" t="s">
        <v>111</v>
      </c>
      <c r="H9343" s="151" t="s">
        <v>111</v>
      </c>
      <c r="I9343" s="152" t="s">
        <v>112</v>
      </c>
    </row>
    <row r="9344" customFormat="false" ht="12.75" hidden="false" customHeight="false" outlineLevel="0" collapsed="false">
      <c r="A9344" s="0" t="s">
        <v>59</v>
      </c>
      <c r="B9344" s="0" t="s">
        <v>113</v>
      </c>
      <c r="C9344" s="0" t="s">
        <v>108</v>
      </c>
      <c r="D9344" s="116" t="n">
        <v>46997</v>
      </c>
      <c r="E9344" s="0" t="n">
        <v>0.02</v>
      </c>
      <c r="F9344" s="0" t="n">
        <v>3133101</v>
      </c>
      <c r="G9344" s="151" t="s">
        <v>111</v>
      </c>
      <c r="H9344" s="151" t="s">
        <v>111</v>
      </c>
      <c r="I9344" s="152" t="s">
        <v>112</v>
      </c>
    </row>
    <row r="9345" customFormat="false" ht="12.75" hidden="false" customHeight="false" outlineLevel="0" collapsed="false">
      <c r="A9345" s="0" t="s">
        <v>60</v>
      </c>
      <c r="B9345" s="0" t="s">
        <v>110</v>
      </c>
      <c r="C9345" s="0" t="s">
        <v>108</v>
      </c>
      <c r="D9345" s="116" t="n">
        <v>46997</v>
      </c>
      <c r="E9345" s="0" t="n">
        <v>0.3975</v>
      </c>
      <c r="F9345" s="0" t="n">
        <v>3133102</v>
      </c>
      <c r="G9345" s="151" t="s">
        <v>111</v>
      </c>
      <c r="H9345" s="151" t="s">
        <v>111</v>
      </c>
      <c r="I9345" s="152" t="s">
        <v>112</v>
      </c>
    </row>
    <row r="9346" customFormat="false" ht="12.75" hidden="false" customHeight="false" outlineLevel="0" collapsed="false">
      <c r="A9346" s="0" t="s">
        <v>60</v>
      </c>
      <c r="B9346" s="0" t="s">
        <v>113</v>
      </c>
      <c r="C9346" s="0" t="s">
        <v>108</v>
      </c>
      <c r="D9346" s="116" t="n">
        <v>46997</v>
      </c>
      <c r="E9346" s="0" t="n">
        <v>0.05</v>
      </c>
      <c r="F9346" s="0" t="n">
        <v>3133103</v>
      </c>
      <c r="G9346" s="151" t="s">
        <v>111</v>
      </c>
      <c r="H9346" s="151" t="s">
        <v>111</v>
      </c>
      <c r="I9346" s="152" t="s">
        <v>112</v>
      </c>
    </row>
    <row r="9347" customFormat="false" ht="12.75" hidden="false" customHeight="false" outlineLevel="0" collapsed="false">
      <c r="A9347" s="0" t="s">
        <v>61</v>
      </c>
      <c r="B9347" s="0" t="s">
        <v>110</v>
      </c>
      <c r="C9347" s="0" t="s">
        <v>108</v>
      </c>
      <c r="D9347" s="116" t="n">
        <v>46997</v>
      </c>
      <c r="E9347" s="0" t="n">
        <v>0.3975</v>
      </c>
      <c r="F9347" s="0" t="n">
        <v>3133104</v>
      </c>
      <c r="G9347" s="151" t="s">
        <v>111</v>
      </c>
      <c r="H9347" s="151" t="s">
        <v>111</v>
      </c>
      <c r="I9347" s="152" t="s">
        <v>112</v>
      </c>
    </row>
    <row r="9348" customFormat="false" ht="12.75" hidden="false" customHeight="false" outlineLevel="0" collapsed="false">
      <c r="A9348" s="0" t="s">
        <v>61</v>
      </c>
      <c r="B9348" s="0" t="s">
        <v>113</v>
      </c>
      <c r="C9348" s="0" t="s">
        <v>108</v>
      </c>
      <c r="D9348" s="116" t="n">
        <v>46997</v>
      </c>
      <c r="E9348" s="0" t="n">
        <v>0.02</v>
      </c>
      <c r="F9348" s="0" t="n">
        <v>3133105</v>
      </c>
      <c r="G9348" s="151" t="s">
        <v>111</v>
      </c>
      <c r="H9348" s="151" t="s">
        <v>111</v>
      </c>
      <c r="I9348" s="152" t="s">
        <v>112</v>
      </c>
    </row>
    <row r="9349" customFormat="false" ht="12.75" hidden="false" customHeight="false" outlineLevel="0" collapsed="false">
      <c r="A9349" s="0" t="s">
        <v>62</v>
      </c>
      <c r="B9349" s="0" t="s">
        <v>110</v>
      </c>
      <c r="C9349" s="0" t="s">
        <v>108</v>
      </c>
      <c r="D9349" s="116" t="n">
        <v>46997</v>
      </c>
      <c r="E9349" s="0" t="n">
        <v>0.3975</v>
      </c>
      <c r="F9349" s="0" t="n">
        <v>3133106</v>
      </c>
      <c r="G9349" s="151" t="s">
        <v>111</v>
      </c>
      <c r="H9349" s="151" t="s">
        <v>111</v>
      </c>
      <c r="I9349" s="152" t="s">
        <v>112</v>
      </c>
    </row>
    <row r="9350" customFormat="false" ht="12.75" hidden="false" customHeight="false" outlineLevel="0" collapsed="false">
      <c r="A9350" s="0" t="s">
        <v>62</v>
      </c>
      <c r="B9350" s="0" t="s">
        <v>113</v>
      </c>
      <c r="C9350" s="0" t="s">
        <v>108</v>
      </c>
      <c r="D9350" s="116" t="n">
        <v>46997</v>
      </c>
      <c r="E9350" s="0" t="n">
        <v>0.05</v>
      </c>
      <c r="F9350" s="0" t="n">
        <v>3133107</v>
      </c>
      <c r="G9350" s="151" t="s">
        <v>111</v>
      </c>
      <c r="H9350" s="151" t="s">
        <v>111</v>
      </c>
      <c r="I9350" s="152" t="s">
        <v>112</v>
      </c>
    </row>
    <row r="9351" customFormat="false" ht="12.75" hidden="false" customHeight="false" outlineLevel="0" collapsed="false">
      <c r="A9351" s="0" t="s">
        <v>49</v>
      </c>
      <c r="B9351" s="0" t="s">
        <v>110</v>
      </c>
      <c r="C9351" s="0" t="s">
        <v>108</v>
      </c>
      <c r="D9351" s="116" t="n">
        <v>46997</v>
      </c>
      <c r="E9351" s="0" t="n">
        <v>0.315</v>
      </c>
      <c r="F9351" s="0" t="n">
        <v>3133108</v>
      </c>
      <c r="G9351" s="151" t="s">
        <v>111</v>
      </c>
      <c r="H9351" s="151" t="s">
        <v>111</v>
      </c>
      <c r="I9351" s="152" t="s">
        <v>112</v>
      </c>
    </row>
    <row r="9352" customFormat="false" ht="12.75" hidden="false" customHeight="false" outlineLevel="0" collapsed="false">
      <c r="A9352" s="0" t="s">
        <v>49</v>
      </c>
      <c r="B9352" s="0" t="s">
        <v>113</v>
      </c>
      <c r="C9352" s="0" t="s">
        <v>108</v>
      </c>
      <c r="D9352" s="116" t="n">
        <v>46997</v>
      </c>
      <c r="E9352" s="0" t="n">
        <v>-0.005</v>
      </c>
      <c r="F9352" s="0" t="n">
        <v>3133109</v>
      </c>
      <c r="G9352" s="151" t="s">
        <v>111</v>
      </c>
      <c r="H9352" s="151" t="s">
        <v>111</v>
      </c>
      <c r="I9352" s="152" t="s">
        <v>112</v>
      </c>
    </row>
    <row r="9353" customFormat="false" ht="12.75" hidden="false" customHeight="false" outlineLevel="0" collapsed="false">
      <c r="A9353" s="0" t="s">
        <v>50</v>
      </c>
      <c r="B9353" s="0" t="s">
        <v>110</v>
      </c>
      <c r="C9353" s="0" t="s">
        <v>108</v>
      </c>
      <c r="D9353" s="116" t="n">
        <v>46997</v>
      </c>
      <c r="E9353" s="0" t="n">
        <v>0.36</v>
      </c>
      <c r="F9353" s="0" t="n">
        <v>3133110</v>
      </c>
      <c r="G9353" s="151" t="s">
        <v>111</v>
      </c>
      <c r="H9353" s="151" t="s">
        <v>111</v>
      </c>
      <c r="I9353" s="152" t="s">
        <v>112</v>
      </c>
    </row>
    <row r="9354" customFormat="false" ht="12.75" hidden="false" customHeight="false" outlineLevel="0" collapsed="false">
      <c r="A9354" s="0" t="s">
        <v>50</v>
      </c>
      <c r="B9354" s="0" t="s">
        <v>113</v>
      </c>
      <c r="C9354" s="0" t="s">
        <v>108</v>
      </c>
      <c r="D9354" s="116" t="n">
        <v>46997</v>
      </c>
      <c r="E9354" s="0" t="n">
        <v>-0.04</v>
      </c>
      <c r="F9354" s="0" t="n">
        <v>3133111</v>
      </c>
      <c r="G9354" s="151" t="s">
        <v>111</v>
      </c>
      <c r="H9354" s="151" t="s">
        <v>111</v>
      </c>
      <c r="I9354" s="152" t="s">
        <v>112</v>
      </c>
    </row>
    <row r="9355" customFormat="false" ht="12.75" hidden="false" customHeight="false" outlineLevel="0" collapsed="false">
      <c r="A9355" s="0" t="s">
        <v>51</v>
      </c>
      <c r="B9355" s="0" t="s">
        <v>110</v>
      </c>
      <c r="C9355" s="0" t="s">
        <v>108</v>
      </c>
      <c r="D9355" s="116" t="n">
        <v>46997</v>
      </c>
      <c r="E9355" s="0" t="n">
        <v>0.36</v>
      </c>
      <c r="F9355" s="0" t="n">
        <v>3133112</v>
      </c>
      <c r="G9355" s="151" t="s">
        <v>111</v>
      </c>
      <c r="H9355" s="151" t="s">
        <v>111</v>
      </c>
      <c r="I9355" s="152" t="s">
        <v>112</v>
      </c>
    </row>
    <row r="9356" customFormat="false" ht="12.75" hidden="false" customHeight="false" outlineLevel="0" collapsed="false">
      <c r="A9356" s="0" t="s">
        <v>51</v>
      </c>
      <c r="B9356" s="0" t="s">
        <v>113</v>
      </c>
      <c r="C9356" s="0" t="s">
        <v>108</v>
      </c>
      <c r="D9356" s="116" t="n">
        <v>46997</v>
      </c>
      <c r="E9356" s="0" t="n">
        <v>0.01</v>
      </c>
      <c r="F9356" s="0" t="n">
        <v>3133113</v>
      </c>
      <c r="G9356" s="151" t="s">
        <v>111</v>
      </c>
      <c r="H9356" s="151" t="s">
        <v>111</v>
      </c>
      <c r="I9356" s="152" t="s">
        <v>112</v>
      </c>
    </row>
    <row r="9357" customFormat="false" ht="12.75" hidden="false" customHeight="false" outlineLevel="0" collapsed="false">
      <c r="A9357" s="0" t="s">
        <v>52</v>
      </c>
      <c r="B9357" s="0" t="s">
        <v>110</v>
      </c>
      <c r="C9357" s="0" t="s">
        <v>108</v>
      </c>
      <c r="D9357" s="116" t="n">
        <v>46997</v>
      </c>
      <c r="E9357" s="0" t="n">
        <v>0.36</v>
      </c>
      <c r="F9357" s="0" t="n">
        <v>3133114</v>
      </c>
      <c r="G9357" s="151" t="s">
        <v>111</v>
      </c>
      <c r="H9357" s="151" t="s">
        <v>111</v>
      </c>
      <c r="I9357" s="152" t="s">
        <v>112</v>
      </c>
    </row>
    <row r="9358" customFormat="false" ht="12.75" hidden="false" customHeight="false" outlineLevel="0" collapsed="false">
      <c r="A9358" s="0" t="s">
        <v>52</v>
      </c>
      <c r="B9358" s="0" t="s">
        <v>113</v>
      </c>
      <c r="C9358" s="0" t="s">
        <v>108</v>
      </c>
      <c r="D9358" s="116" t="n">
        <v>46997</v>
      </c>
      <c r="E9358" s="0" t="n">
        <v>-0.02</v>
      </c>
      <c r="F9358" s="0" t="n">
        <v>3133115</v>
      </c>
      <c r="G9358" s="151" t="s">
        <v>111</v>
      </c>
      <c r="H9358" s="151" t="s">
        <v>111</v>
      </c>
      <c r="I9358" s="152" t="s">
        <v>112</v>
      </c>
    </row>
    <row r="9359" customFormat="false" ht="12.75" hidden="false" customHeight="false" outlineLevel="0" collapsed="false">
      <c r="A9359" s="0" t="s">
        <v>17</v>
      </c>
      <c r="B9359" s="0" t="s">
        <v>110</v>
      </c>
      <c r="C9359" s="0" t="s">
        <v>108</v>
      </c>
      <c r="D9359" s="116" t="n">
        <v>46997</v>
      </c>
      <c r="E9359" s="0" t="n">
        <v>0</v>
      </c>
      <c r="F9359" s="0" t="n">
        <v>3133116</v>
      </c>
      <c r="G9359" s="151" t="s">
        <v>111</v>
      </c>
      <c r="H9359" s="151" t="s">
        <v>111</v>
      </c>
      <c r="I9359" s="152" t="s">
        <v>112</v>
      </c>
    </row>
    <row r="9360" customFormat="false" ht="12.75" hidden="false" customHeight="false" outlineLevel="0" collapsed="false">
      <c r="A9360" s="0" t="s">
        <v>17</v>
      </c>
      <c r="B9360" s="0" t="s">
        <v>113</v>
      </c>
      <c r="C9360" s="0" t="s">
        <v>108</v>
      </c>
      <c r="D9360" s="116" t="n">
        <v>46997</v>
      </c>
      <c r="E9360" s="0" t="n">
        <v>0</v>
      </c>
      <c r="F9360" s="0" t="n">
        <v>3133117</v>
      </c>
      <c r="G9360" s="151" t="s">
        <v>111</v>
      </c>
      <c r="H9360" s="151" t="s">
        <v>111</v>
      </c>
      <c r="I9360" s="152" t="s">
        <v>112</v>
      </c>
    </row>
    <row r="9361" customFormat="false" ht="12.75" hidden="false" customHeight="false" outlineLevel="0" collapsed="false">
      <c r="A9361" s="0" t="s">
        <v>18</v>
      </c>
      <c r="B9361" s="0" t="s">
        <v>110</v>
      </c>
      <c r="C9361" s="0" t="s">
        <v>108</v>
      </c>
      <c r="D9361" s="116" t="n">
        <v>46997</v>
      </c>
      <c r="E9361" s="0" t="n">
        <v>0</v>
      </c>
      <c r="F9361" s="0" t="n">
        <v>3133118</v>
      </c>
      <c r="G9361" s="151" t="s">
        <v>111</v>
      </c>
      <c r="H9361" s="151" t="s">
        <v>111</v>
      </c>
      <c r="I9361" s="152" t="s">
        <v>112</v>
      </c>
    </row>
    <row r="9362" customFormat="false" ht="12.75" hidden="false" customHeight="false" outlineLevel="0" collapsed="false">
      <c r="A9362" s="0" t="s">
        <v>18</v>
      </c>
      <c r="B9362" s="0" t="s">
        <v>113</v>
      </c>
      <c r="C9362" s="0" t="s">
        <v>108</v>
      </c>
      <c r="D9362" s="116" t="n">
        <v>46997</v>
      </c>
      <c r="E9362" s="0" t="n">
        <v>0</v>
      </c>
      <c r="F9362" s="0" t="n">
        <v>3133119</v>
      </c>
      <c r="G9362" s="151" t="s">
        <v>111</v>
      </c>
      <c r="H9362" s="151" t="s">
        <v>111</v>
      </c>
      <c r="I9362" s="152" t="s">
        <v>112</v>
      </c>
    </row>
    <row r="9363" customFormat="false" ht="12.75" hidden="false" customHeight="false" outlineLevel="0" collapsed="false">
      <c r="A9363" s="0" t="s">
        <v>19</v>
      </c>
      <c r="B9363" s="0" t="s">
        <v>110</v>
      </c>
      <c r="C9363" s="0" t="s">
        <v>108</v>
      </c>
      <c r="D9363" s="116" t="n">
        <v>46997</v>
      </c>
      <c r="E9363" s="0" t="n">
        <v>0</v>
      </c>
      <c r="F9363" s="0" t="n">
        <v>3133120</v>
      </c>
      <c r="G9363" s="151" t="s">
        <v>111</v>
      </c>
      <c r="H9363" s="151" t="s">
        <v>111</v>
      </c>
      <c r="I9363" s="152" t="s">
        <v>112</v>
      </c>
    </row>
    <row r="9364" customFormat="false" ht="12.75" hidden="false" customHeight="false" outlineLevel="0" collapsed="false">
      <c r="A9364" s="0" t="s">
        <v>19</v>
      </c>
      <c r="B9364" s="0" t="s">
        <v>113</v>
      </c>
      <c r="C9364" s="0" t="s">
        <v>108</v>
      </c>
      <c r="D9364" s="116" t="n">
        <v>46997</v>
      </c>
      <c r="E9364" s="0" t="n">
        <v>0</v>
      </c>
      <c r="F9364" s="0" t="n">
        <v>3133121</v>
      </c>
      <c r="G9364" s="151" t="s">
        <v>111</v>
      </c>
      <c r="H9364" s="151" t="s">
        <v>111</v>
      </c>
      <c r="I9364" s="152" t="s">
        <v>112</v>
      </c>
    </row>
    <row r="9365" customFormat="false" ht="12.75" hidden="false" customHeight="false" outlineLevel="0" collapsed="false">
      <c r="A9365" s="0" t="s">
        <v>21</v>
      </c>
      <c r="B9365" s="0" t="s">
        <v>110</v>
      </c>
      <c r="C9365" s="0" t="s">
        <v>108</v>
      </c>
      <c r="D9365" s="116" t="n">
        <v>46997</v>
      </c>
      <c r="E9365" s="0" t="n">
        <v>0</v>
      </c>
      <c r="F9365" s="0" t="n">
        <v>3133122</v>
      </c>
      <c r="G9365" s="151" t="s">
        <v>111</v>
      </c>
      <c r="H9365" s="151" t="s">
        <v>111</v>
      </c>
      <c r="I9365" s="152" t="s">
        <v>112</v>
      </c>
    </row>
    <row r="9366" customFormat="false" ht="12.75" hidden="false" customHeight="false" outlineLevel="0" collapsed="false">
      <c r="A9366" s="0" t="s">
        <v>21</v>
      </c>
      <c r="B9366" s="0" t="s">
        <v>113</v>
      </c>
      <c r="C9366" s="0" t="s">
        <v>108</v>
      </c>
      <c r="D9366" s="116" t="n">
        <v>46997</v>
      </c>
      <c r="E9366" s="0" t="n">
        <v>0</v>
      </c>
      <c r="F9366" s="0" t="n">
        <v>3133123</v>
      </c>
      <c r="G9366" s="151" t="s">
        <v>111</v>
      </c>
      <c r="H9366" s="151" t="s">
        <v>111</v>
      </c>
      <c r="I9366" s="152" t="s">
        <v>112</v>
      </c>
    </row>
    <row r="9367" customFormat="false" ht="12.75" hidden="false" customHeight="false" outlineLevel="0" collapsed="false">
      <c r="A9367" s="0" t="s">
        <v>73</v>
      </c>
      <c r="B9367" s="0" t="s">
        <v>80</v>
      </c>
      <c r="C9367" s="0" t="s">
        <v>108</v>
      </c>
      <c r="D9367" s="116" t="n">
        <v>46997</v>
      </c>
      <c r="E9367" s="0" t="n">
        <v>-0.005</v>
      </c>
      <c r="F9367" s="0" t="n">
        <v>3133124</v>
      </c>
      <c r="G9367" s="151" t="s">
        <v>111</v>
      </c>
      <c r="H9367" s="151" t="s">
        <v>111</v>
      </c>
      <c r="I9367" s="152" t="s">
        <v>112</v>
      </c>
    </row>
    <row r="9368" customFormat="false" ht="12.75" hidden="false" customHeight="false" outlineLevel="0" collapsed="false">
      <c r="A9368" s="0" t="s">
        <v>74</v>
      </c>
      <c r="B9368" s="0" t="s">
        <v>80</v>
      </c>
      <c r="C9368" s="0" t="s">
        <v>108</v>
      </c>
      <c r="D9368" s="116" t="n">
        <v>46997</v>
      </c>
      <c r="E9368" s="0" t="n">
        <v>0.01</v>
      </c>
      <c r="F9368" s="0" t="n">
        <v>3133125</v>
      </c>
      <c r="G9368" s="151" t="s">
        <v>111</v>
      </c>
      <c r="H9368" s="151" t="s">
        <v>111</v>
      </c>
      <c r="I9368" s="152" t="s">
        <v>112</v>
      </c>
    </row>
    <row r="9369" customFormat="false" ht="12.75" hidden="false" customHeight="false" outlineLevel="0" collapsed="false">
      <c r="A9369" s="0" t="s">
        <v>75</v>
      </c>
      <c r="B9369" s="0" t="s">
        <v>80</v>
      </c>
      <c r="C9369" s="0" t="s">
        <v>108</v>
      </c>
      <c r="D9369" s="116" t="n">
        <v>46997</v>
      </c>
      <c r="E9369" s="0" t="n">
        <v>-0.02</v>
      </c>
      <c r="F9369" s="0" t="n">
        <v>3133126</v>
      </c>
      <c r="G9369" s="151" t="s">
        <v>111</v>
      </c>
      <c r="H9369" s="151" t="s">
        <v>111</v>
      </c>
      <c r="I9369" s="152" t="s">
        <v>112</v>
      </c>
    </row>
    <row r="9370" customFormat="false" ht="12.75" hidden="false" customHeight="false" outlineLevel="0" collapsed="false">
      <c r="A9370" s="0" t="s">
        <v>76</v>
      </c>
      <c r="B9370" s="0" t="s">
        <v>80</v>
      </c>
      <c r="C9370" s="0" t="s">
        <v>108</v>
      </c>
      <c r="D9370" s="116" t="n">
        <v>46997</v>
      </c>
      <c r="E9370" s="0" t="n">
        <v>0.01</v>
      </c>
      <c r="F9370" s="0" t="n">
        <v>3133127</v>
      </c>
      <c r="G9370" s="151" t="s">
        <v>111</v>
      </c>
      <c r="H9370" s="151" t="s">
        <v>111</v>
      </c>
      <c r="I9370" s="152" t="s">
        <v>112</v>
      </c>
    </row>
    <row r="9371" customFormat="false" ht="12.75" hidden="false" customHeight="false" outlineLevel="0" collapsed="false">
      <c r="A9371" s="0" t="s">
        <v>72</v>
      </c>
      <c r="B9371" s="0" t="s">
        <v>80</v>
      </c>
      <c r="C9371" s="0" t="s">
        <v>108</v>
      </c>
      <c r="D9371" s="116" t="n">
        <v>46997</v>
      </c>
      <c r="E9371" s="158" t="n">
        <v>47027</v>
      </c>
      <c r="F9371" s="0" t="n">
        <v>2756532</v>
      </c>
      <c r="G9371" s="151" t="s">
        <v>111</v>
      </c>
      <c r="H9371" s="151" t="s">
        <v>111</v>
      </c>
      <c r="I9371" s="152" t="s">
        <v>109</v>
      </c>
    </row>
    <row r="9372" customFormat="false" ht="12.75" hidden="false" customHeight="false" outlineLevel="0" collapsed="false">
      <c r="A9372" s="0" t="s">
        <v>59</v>
      </c>
      <c r="B9372" s="0" t="s">
        <v>110</v>
      </c>
      <c r="C9372" s="0" t="s">
        <v>108</v>
      </c>
      <c r="D9372" s="116" t="n">
        <v>47027</v>
      </c>
      <c r="E9372" s="0" t="n">
        <v>0.4</v>
      </c>
      <c r="F9372" s="0" t="n">
        <v>3133100</v>
      </c>
      <c r="G9372" s="151" t="s">
        <v>111</v>
      </c>
      <c r="H9372" s="151" t="s">
        <v>111</v>
      </c>
      <c r="I9372" s="152" t="s">
        <v>112</v>
      </c>
    </row>
    <row r="9373" customFormat="false" ht="12.75" hidden="false" customHeight="false" outlineLevel="0" collapsed="false">
      <c r="A9373" s="0" t="s">
        <v>59</v>
      </c>
      <c r="B9373" s="0" t="s">
        <v>113</v>
      </c>
      <c r="C9373" s="0" t="s">
        <v>108</v>
      </c>
      <c r="D9373" s="116" t="n">
        <v>47027</v>
      </c>
      <c r="E9373" s="0" t="n">
        <v>0.02</v>
      </c>
      <c r="F9373" s="0" t="n">
        <v>3133101</v>
      </c>
      <c r="G9373" s="151" t="s">
        <v>111</v>
      </c>
      <c r="H9373" s="151" t="s">
        <v>111</v>
      </c>
      <c r="I9373" s="152" t="s">
        <v>112</v>
      </c>
    </row>
    <row r="9374" customFormat="false" ht="12.75" hidden="false" customHeight="false" outlineLevel="0" collapsed="false">
      <c r="A9374" s="0" t="s">
        <v>60</v>
      </c>
      <c r="B9374" s="0" t="s">
        <v>110</v>
      </c>
      <c r="C9374" s="0" t="s">
        <v>108</v>
      </c>
      <c r="D9374" s="116" t="n">
        <v>47027</v>
      </c>
      <c r="E9374" s="0" t="n">
        <v>0.4</v>
      </c>
      <c r="F9374" s="0" t="n">
        <v>3133102</v>
      </c>
      <c r="G9374" s="151" t="s">
        <v>111</v>
      </c>
      <c r="H9374" s="151" t="s">
        <v>111</v>
      </c>
      <c r="I9374" s="152" t="s">
        <v>112</v>
      </c>
    </row>
    <row r="9375" customFormat="false" ht="12.75" hidden="false" customHeight="false" outlineLevel="0" collapsed="false">
      <c r="A9375" s="0" t="s">
        <v>60</v>
      </c>
      <c r="B9375" s="0" t="s">
        <v>113</v>
      </c>
      <c r="C9375" s="0" t="s">
        <v>108</v>
      </c>
      <c r="D9375" s="116" t="n">
        <v>47027</v>
      </c>
      <c r="E9375" s="0" t="n">
        <v>0.05</v>
      </c>
      <c r="F9375" s="0" t="n">
        <v>3133103</v>
      </c>
      <c r="G9375" s="151" t="s">
        <v>111</v>
      </c>
      <c r="H9375" s="151" t="s">
        <v>111</v>
      </c>
      <c r="I9375" s="152" t="s">
        <v>112</v>
      </c>
    </row>
    <row r="9376" customFormat="false" ht="12.75" hidden="false" customHeight="false" outlineLevel="0" collapsed="false">
      <c r="A9376" s="0" t="s">
        <v>61</v>
      </c>
      <c r="B9376" s="0" t="s">
        <v>110</v>
      </c>
      <c r="C9376" s="0" t="s">
        <v>108</v>
      </c>
      <c r="D9376" s="116" t="n">
        <v>47027</v>
      </c>
      <c r="E9376" s="0" t="n">
        <v>0.4</v>
      </c>
      <c r="F9376" s="0" t="n">
        <v>3133104</v>
      </c>
      <c r="G9376" s="151" t="s">
        <v>111</v>
      </c>
      <c r="H9376" s="151" t="s">
        <v>111</v>
      </c>
      <c r="I9376" s="152" t="s">
        <v>112</v>
      </c>
    </row>
    <row r="9377" customFormat="false" ht="12.75" hidden="false" customHeight="false" outlineLevel="0" collapsed="false">
      <c r="A9377" s="0" t="s">
        <v>61</v>
      </c>
      <c r="B9377" s="0" t="s">
        <v>113</v>
      </c>
      <c r="C9377" s="0" t="s">
        <v>108</v>
      </c>
      <c r="D9377" s="116" t="n">
        <v>47027</v>
      </c>
      <c r="E9377" s="0" t="n">
        <v>0.02</v>
      </c>
      <c r="F9377" s="0" t="n">
        <v>3133105</v>
      </c>
      <c r="G9377" s="151" t="s">
        <v>111</v>
      </c>
      <c r="H9377" s="151" t="s">
        <v>111</v>
      </c>
      <c r="I9377" s="152" t="s">
        <v>112</v>
      </c>
    </row>
    <row r="9378" customFormat="false" ht="12.75" hidden="false" customHeight="false" outlineLevel="0" collapsed="false">
      <c r="A9378" s="0" t="s">
        <v>62</v>
      </c>
      <c r="B9378" s="0" t="s">
        <v>110</v>
      </c>
      <c r="C9378" s="0" t="s">
        <v>108</v>
      </c>
      <c r="D9378" s="116" t="n">
        <v>47027</v>
      </c>
      <c r="E9378" s="0" t="n">
        <v>0.4</v>
      </c>
      <c r="F9378" s="0" t="n">
        <v>3133106</v>
      </c>
      <c r="G9378" s="151" t="s">
        <v>111</v>
      </c>
      <c r="H9378" s="151" t="s">
        <v>111</v>
      </c>
      <c r="I9378" s="152" t="s">
        <v>112</v>
      </c>
    </row>
    <row r="9379" customFormat="false" ht="12.75" hidden="false" customHeight="false" outlineLevel="0" collapsed="false">
      <c r="A9379" s="0" t="s">
        <v>62</v>
      </c>
      <c r="B9379" s="0" t="s">
        <v>113</v>
      </c>
      <c r="C9379" s="0" t="s">
        <v>108</v>
      </c>
      <c r="D9379" s="116" t="n">
        <v>47027</v>
      </c>
      <c r="E9379" s="0" t="n">
        <v>0.05</v>
      </c>
      <c r="F9379" s="0" t="n">
        <v>3133107</v>
      </c>
      <c r="G9379" s="151" t="s">
        <v>111</v>
      </c>
      <c r="H9379" s="151" t="s">
        <v>111</v>
      </c>
      <c r="I9379" s="152" t="s">
        <v>112</v>
      </c>
    </row>
    <row r="9380" customFormat="false" ht="12.75" hidden="false" customHeight="false" outlineLevel="0" collapsed="false">
      <c r="A9380" s="0" t="s">
        <v>49</v>
      </c>
      <c r="B9380" s="0" t="s">
        <v>110</v>
      </c>
      <c r="C9380" s="0" t="s">
        <v>108</v>
      </c>
      <c r="D9380" s="116" t="n">
        <v>47027</v>
      </c>
      <c r="E9380" s="0" t="n">
        <v>0.36</v>
      </c>
      <c r="F9380" s="0" t="n">
        <v>3133108</v>
      </c>
      <c r="G9380" s="151" t="s">
        <v>111</v>
      </c>
      <c r="H9380" s="151" t="s">
        <v>111</v>
      </c>
      <c r="I9380" s="152" t="s">
        <v>112</v>
      </c>
    </row>
    <row r="9381" customFormat="false" ht="12.75" hidden="false" customHeight="false" outlineLevel="0" collapsed="false">
      <c r="A9381" s="0" t="s">
        <v>49</v>
      </c>
      <c r="B9381" s="0" t="s">
        <v>113</v>
      </c>
      <c r="C9381" s="0" t="s">
        <v>108</v>
      </c>
      <c r="D9381" s="116" t="n">
        <v>47027</v>
      </c>
      <c r="E9381" s="0" t="n">
        <v>-0.005</v>
      </c>
      <c r="F9381" s="0" t="n">
        <v>3133109</v>
      </c>
      <c r="G9381" s="151" t="s">
        <v>111</v>
      </c>
      <c r="H9381" s="151" t="s">
        <v>111</v>
      </c>
      <c r="I9381" s="152" t="s">
        <v>112</v>
      </c>
    </row>
    <row r="9382" customFormat="false" ht="12.75" hidden="false" customHeight="false" outlineLevel="0" collapsed="false">
      <c r="A9382" s="0" t="s">
        <v>50</v>
      </c>
      <c r="B9382" s="0" t="s">
        <v>110</v>
      </c>
      <c r="C9382" s="0" t="s">
        <v>108</v>
      </c>
      <c r="D9382" s="116" t="n">
        <v>47027</v>
      </c>
      <c r="E9382" s="0" t="n">
        <v>0.4</v>
      </c>
      <c r="F9382" s="0" t="n">
        <v>3133110</v>
      </c>
      <c r="G9382" s="151" t="s">
        <v>111</v>
      </c>
      <c r="H9382" s="151" t="s">
        <v>111</v>
      </c>
      <c r="I9382" s="152" t="s">
        <v>112</v>
      </c>
    </row>
    <row r="9383" customFormat="false" ht="12.75" hidden="false" customHeight="false" outlineLevel="0" collapsed="false">
      <c r="A9383" s="0" t="s">
        <v>50</v>
      </c>
      <c r="B9383" s="0" t="s">
        <v>113</v>
      </c>
      <c r="C9383" s="0" t="s">
        <v>108</v>
      </c>
      <c r="D9383" s="116" t="n">
        <v>47027</v>
      </c>
      <c r="E9383" s="0" t="n">
        <v>-0.085</v>
      </c>
      <c r="F9383" s="0" t="n">
        <v>3133111</v>
      </c>
      <c r="G9383" s="151" t="s">
        <v>111</v>
      </c>
      <c r="H9383" s="151" t="s">
        <v>111</v>
      </c>
      <c r="I9383" s="152" t="s">
        <v>112</v>
      </c>
    </row>
    <row r="9384" customFormat="false" ht="12.75" hidden="false" customHeight="false" outlineLevel="0" collapsed="false">
      <c r="A9384" s="0" t="s">
        <v>51</v>
      </c>
      <c r="B9384" s="0" t="s">
        <v>110</v>
      </c>
      <c r="C9384" s="0" t="s">
        <v>108</v>
      </c>
      <c r="D9384" s="116" t="n">
        <v>47027</v>
      </c>
      <c r="E9384" s="0" t="n">
        <v>0.4</v>
      </c>
      <c r="F9384" s="0" t="n">
        <v>3133112</v>
      </c>
      <c r="G9384" s="151" t="s">
        <v>111</v>
      </c>
      <c r="H9384" s="151" t="s">
        <v>111</v>
      </c>
      <c r="I9384" s="152" t="s">
        <v>112</v>
      </c>
    </row>
    <row r="9385" customFormat="false" ht="12.75" hidden="false" customHeight="false" outlineLevel="0" collapsed="false">
      <c r="A9385" s="0" t="s">
        <v>51</v>
      </c>
      <c r="B9385" s="0" t="s">
        <v>113</v>
      </c>
      <c r="C9385" s="0" t="s">
        <v>108</v>
      </c>
      <c r="D9385" s="116" t="n">
        <v>47027</v>
      </c>
      <c r="E9385" s="0" t="n">
        <v>0.01</v>
      </c>
      <c r="F9385" s="0" t="n">
        <v>3133113</v>
      </c>
      <c r="G9385" s="151" t="s">
        <v>111</v>
      </c>
      <c r="H9385" s="151" t="s">
        <v>111</v>
      </c>
      <c r="I9385" s="152" t="s">
        <v>112</v>
      </c>
    </row>
    <row r="9386" customFormat="false" ht="12.75" hidden="false" customHeight="false" outlineLevel="0" collapsed="false">
      <c r="A9386" s="0" t="s">
        <v>52</v>
      </c>
      <c r="B9386" s="0" t="s">
        <v>110</v>
      </c>
      <c r="C9386" s="0" t="s">
        <v>108</v>
      </c>
      <c r="D9386" s="116" t="n">
        <v>47027</v>
      </c>
      <c r="E9386" s="0" t="n">
        <v>0.4</v>
      </c>
      <c r="F9386" s="0" t="n">
        <v>3133114</v>
      </c>
      <c r="G9386" s="151" t="s">
        <v>111</v>
      </c>
      <c r="H9386" s="151" t="s">
        <v>111</v>
      </c>
      <c r="I9386" s="152" t="s">
        <v>112</v>
      </c>
    </row>
    <row r="9387" customFormat="false" ht="12.75" hidden="false" customHeight="false" outlineLevel="0" collapsed="false">
      <c r="A9387" s="0" t="s">
        <v>52</v>
      </c>
      <c r="B9387" s="0" t="s">
        <v>113</v>
      </c>
      <c r="C9387" s="0" t="s">
        <v>108</v>
      </c>
      <c r="D9387" s="116" t="n">
        <v>47027</v>
      </c>
      <c r="E9387" s="0" t="n">
        <v>-0.055</v>
      </c>
      <c r="F9387" s="0" t="n">
        <v>3133115</v>
      </c>
      <c r="G9387" s="151" t="s">
        <v>111</v>
      </c>
      <c r="H9387" s="151" t="s">
        <v>111</v>
      </c>
      <c r="I9387" s="152" t="s">
        <v>112</v>
      </c>
    </row>
    <row r="9388" customFormat="false" ht="12.75" hidden="false" customHeight="false" outlineLevel="0" collapsed="false">
      <c r="A9388" s="0" t="s">
        <v>17</v>
      </c>
      <c r="B9388" s="0" t="s">
        <v>110</v>
      </c>
      <c r="C9388" s="0" t="s">
        <v>108</v>
      </c>
      <c r="D9388" s="116" t="n">
        <v>47027</v>
      </c>
      <c r="E9388" s="0" t="n">
        <v>0</v>
      </c>
      <c r="F9388" s="0" t="n">
        <v>3133116</v>
      </c>
      <c r="G9388" s="151" t="s">
        <v>111</v>
      </c>
      <c r="H9388" s="151" t="s">
        <v>111</v>
      </c>
      <c r="I9388" s="152" t="s">
        <v>112</v>
      </c>
    </row>
    <row r="9389" customFormat="false" ht="12.75" hidden="false" customHeight="false" outlineLevel="0" collapsed="false">
      <c r="A9389" s="0" t="s">
        <v>17</v>
      </c>
      <c r="B9389" s="0" t="s">
        <v>113</v>
      </c>
      <c r="C9389" s="0" t="s">
        <v>108</v>
      </c>
      <c r="D9389" s="116" t="n">
        <v>47027</v>
      </c>
      <c r="E9389" s="0" t="n">
        <v>0</v>
      </c>
      <c r="F9389" s="0" t="n">
        <v>3133117</v>
      </c>
      <c r="G9389" s="151" t="s">
        <v>111</v>
      </c>
      <c r="H9389" s="151" t="s">
        <v>111</v>
      </c>
      <c r="I9389" s="152" t="s">
        <v>112</v>
      </c>
    </row>
    <row r="9390" customFormat="false" ht="12.75" hidden="false" customHeight="false" outlineLevel="0" collapsed="false">
      <c r="A9390" s="0" t="s">
        <v>18</v>
      </c>
      <c r="B9390" s="0" t="s">
        <v>110</v>
      </c>
      <c r="C9390" s="0" t="s">
        <v>108</v>
      </c>
      <c r="D9390" s="116" t="n">
        <v>47027</v>
      </c>
      <c r="E9390" s="0" t="n">
        <v>0</v>
      </c>
      <c r="F9390" s="0" t="n">
        <v>3133118</v>
      </c>
      <c r="G9390" s="151" t="s">
        <v>111</v>
      </c>
      <c r="H9390" s="151" t="s">
        <v>111</v>
      </c>
      <c r="I9390" s="152" t="s">
        <v>112</v>
      </c>
    </row>
    <row r="9391" customFormat="false" ht="12.75" hidden="false" customHeight="false" outlineLevel="0" collapsed="false">
      <c r="A9391" s="0" t="s">
        <v>18</v>
      </c>
      <c r="B9391" s="0" t="s">
        <v>113</v>
      </c>
      <c r="C9391" s="0" t="s">
        <v>108</v>
      </c>
      <c r="D9391" s="116" t="n">
        <v>47027</v>
      </c>
      <c r="E9391" s="0" t="n">
        <v>0</v>
      </c>
      <c r="F9391" s="0" t="n">
        <v>3133119</v>
      </c>
      <c r="G9391" s="151" t="s">
        <v>111</v>
      </c>
      <c r="H9391" s="151" t="s">
        <v>111</v>
      </c>
      <c r="I9391" s="152" t="s">
        <v>112</v>
      </c>
    </row>
    <row r="9392" customFormat="false" ht="12.75" hidden="false" customHeight="false" outlineLevel="0" collapsed="false">
      <c r="A9392" s="0" t="s">
        <v>19</v>
      </c>
      <c r="B9392" s="0" t="s">
        <v>110</v>
      </c>
      <c r="C9392" s="0" t="s">
        <v>108</v>
      </c>
      <c r="D9392" s="116" t="n">
        <v>47027</v>
      </c>
      <c r="E9392" s="0" t="n">
        <v>0</v>
      </c>
      <c r="F9392" s="0" t="n">
        <v>3133120</v>
      </c>
      <c r="G9392" s="151" t="s">
        <v>111</v>
      </c>
      <c r="H9392" s="151" t="s">
        <v>111</v>
      </c>
      <c r="I9392" s="152" t="s">
        <v>112</v>
      </c>
    </row>
    <row r="9393" customFormat="false" ht="12.75" hidden="false" customHeight="false" outlineLevel="0" collapsed="false">
      <c r="A9393" s="0" t="s">
        <v>19</v>
      </c>
      <c r="B9393" s="0" t="s">
        <v>113</v>
      </c>
      <c r="C9393" s="0" t="s">
        <v>108</v>
      </c>
      <c r="D9393" s="116" t="n">
        <v>47027</v>
      </c>
      <c r="E9393" s="0" t="n">
        <v>0</v>
      </c>
      <c r="F9393" s="0" t="n">
        <v>3133121</v>
      </c>
      <c r="G9393" s="151" t="s">
        <v>111</v>
      </c>
      <c r="H9393" s="151" t="s">
        <v>111</v>
      </c>
      <c r="I9393" s="152" t="s">
        <v>112</v>
      </c>
    </row>
    <row r="9394" customFormat="false" ht="12.75" hidden="false" customHeight="false" outlineLevel="0" collapsed="false">
      <c r="A9394" s="0" t="s">
        <v>21</v>
      </c>
      <c r="B9394" s="0" t="s">
        <v>110</v>
      </c>
      <c r="C9394" s="0" t="s">
        <v>108</v>
      </c>
      <c r="D9394" s="116" t="n">
        <v>47027</v>
      </c>
      <c r="E9394" s="0" t="n">
        <v>0</v>
      </c>
      <c r="F9394" s="0" t="n">
        <v>3133122</v>
      </c>
      <c r="G9394" s="151" t="s">
        <v>111</v>
      </c>
      <c r="H9394" s="151" t="s">
        <v>111</v>
      </c>
      <c r="I9394" s="152" t="s">
        <v>112</v>
      </c>
    </row>
    <row r="9395" customFormat="false" ht="12.75" hidden="false" customHeight="false" outlineLevel="0" collapsed="false">
      <c r="A9395" s="0" t="s">
        <v>21</v>
      </c>
      <c r="B9395" s="0" t="s">
        <v>113</v>
      </c>
      <c r="C9395" s="0" t="s">
        <v>108</v>
      </c>
      <c r="D9395" s="116" t="n">
        <v>47027</v>
      </c>
      <c r="E9395" s="0" t="n">
        <v>0</v>
      </c>
      <c r="F9395" s="0" t="n">
        <v>3133123</v>
      </c>
      <c r="G9395" s="151" t="s">
        <v>111</v>
      </c>
      <c r="H9395" s="151" t="s">
        <v>111</v>
      </c>
      <c r="I9395" s="152" t="s">
        <v>112</v>
      </c>
    </row>
    <row r="9396" customFormat="false" ht="12.75" hidden="false" customHeight="false" outlineLevel="0" collapsed="false">
      <c r="A9396" s="0" t="s">
        <v>73</v>
      </c>
      <c r="B9396" s="0" t="s">
        <v>80</v>
      </c>
      <c r="C9396" s="0" t="s">
        <v>108</v>
      </c>
      <c r="D9396" s="116" t="n">
        <v>47027</v>
      </c>
      <c r="E9396" s="0" t="n">
        <v>-0.005</v>
      </c>
      <c r="F9396" s="0" t="n">
        <v>3133124</v>
      </c>
      <c r="G9396" s="151" t="s">
        <v>111</v>
      </c>
      <c r="H9396" s="151" t="s">
        <v>111</v>
      </c>
      <c r="I9396" s="152" t="s">
        <v>112</v>
      </c>
    </row>
    <row r="9397" customFormat="false" ht="12.75" hidden="false" customHeight="false" outlineLevel="0" collapsed="false">
      <c r="A9397" s="0" t="s">
        <v>74</v>
      </c>
      <c r="B9397" s="0" t="s">
        <v>80</v>
      </c>
      <c r="C9397" s="0" t="s">
        <v>108</v>
      </c>
      <c r="D9397" s="116" t="n">
        <v>47027</v>
      </c>
      <c r="E9397" s="0" t="n">
        <v>0.01</v>
      </c>
      <c r="F9397" s="0" t="n">
        <v>3133125</v>
      </c>
      <c r="G9397" s="151" t="s">
        <v>111</v>
      </c>
      <c r="H9397" s="151" t="s">
        <v>111</v>
      </c>
      <c r="I9397" s="152" t="s">
        <v>112</v>
      </c>
    </row>
    <row r="9398" customFormat="false" ht="12.75" hidden="false" customHeight="false" outlineLevel="0" collapsed="false">
      <c r="A9398" s="0" t="s">
        <v>75</v>
      </c>
      <c r="B9398" s="0" t="s">
        <v>80</v>
      </c>
      <c r="C9398" s="0" t="s">
        <v>108</v>
      </c>
      <c r="D9398" s="116" t="n">
        <v>47027</v>
      </c>
      <c r="E9398" s="0" t="n">
        <v>-0.055</v>
      </c>
      <c r="F9398" s="0" t="n">
        <v>3133126</v>
      </c>
      <c r="G9398" s="151" t="s">
        <v>111</v>
      </c>
      <c r="H9398" s="151" t="s">
        <v>111</v>
      </c>
      <c r="I9398" s="152" t="s">
        <v>112</v>
      </c>
    </row>
    <row r="9399" customFormat="false" ht="12.75" hidden="false" customHeight="false" outlineLevel="0" collapsed="false">
      <c r="A9399" s="0" t="s">
        <v>76</v>
      </c>
      <c r="B9399" s="0" t="s">
        <v>80</v>
      </c>
      <c r="C9399" s="0" t="s">
        <v>108</v>
      </c>
      <c r="D9399" s="116" t="n">
        <v>47027</v>
      </c>
      <c r="E9399" s="0" t="n">
        <v>0.01</v>
      </c>
      <c r="F9399" s="0" t="n">
        <v>3133127</v>
      </c>
      <c r="G9399" s="151" t="s">
        <v>111</v>
      </c>
      <c r="H9399" s="151" t="s">
        <v>111</v>
      </c>
      <c r="I9399" s="152" t="s">
        <v>112</v>
      </c>
    </row>
    <row r="9400" customFormat="false" ht="12.75" hidden="false" customHeight="false" outlineLevel="0" collapsed="false">
      <c r="A9400" s="0" t="s">
        <v>72</v>
      </c>
      <c r="B9400" s="0" t="s">
        <v>80</v>
      </c>
      <c r="C9400" s="0" t="s">
        <v>108</v>
      </c>
      <c r="D9400" s="116" t="n">
        <v>47027</v>
      </c>
      <c r="E9400" s="158" t="n">
        <v>47058</v>
      </c>
      <c r="F9400" s="0" t="n">
        <v>2756510</v>
      </c>
      <c r="G9400" s="151" t="s">
        <v>111</v>
      </c>
      <c r="H9400" s="151" t="s">
        <v>111</v>
      </c>
      <c r="I9400" s="152" t="s">
        <v>109</v>
      </c>
    </row>
    <row r="9401" customFormat="false" ht="12.75" hidden="false" customHeight="false" outlineLevel="0" collapsed="false">
      <c r="A9401" s="0" t="s">
        <v>59</v>
      </c>
      <c r="B9401" s="0" t="s">
        <v>110</v>
      </c>
      <c r="C9401" s="0" t="s">
        <v>108</v>
      </c>
      <c r="D9401" s="116" t="n">
        <v>47058</v>
      </c>
      <c r="E9401" s="0" t="n">
        <v>0.555</v>
      </c>
      <c r="F9401" s="0" t="n">
        <v>3133100</v>
      </c>
      <c r="G9401" s="151" t="s">
        <v>111</v>
      </c>
      <c r="H9401" s="151" t="s">
        <v>111</v>
      </c>
      <c r="I9401" s="152" t="s">
        <v>112</v>
      </c>
    </row>
    <row r="9402" customFormat="false" ht="12.75" hidden="false" customHeight="false" outlineLevel="0" collapsed="false">
      <c r="A9402" s="0" t="s">
        <v>59</v>
      </c>
      <c r="B9402" s="0" t="s">
        <v>113</v>
      </c>
      <c r="C9402" s="0" t="s">
        <v>108</v>
      </c>
      <c r="D9402" s="116" t="n">
        <v>47058</v>
      </c>
      <c r="E9402" s="0" t="n">
        <v>0.05</v>
      </c>
      <c r="F9402" s="0" t="n">
        <v>3133101</v>
      </c>
      <c r="G9402" s="151" t="s">
        <v>111</v>
      </c>
      <c r="H9402" s="151" t="s">
        <v>111</v>
      </c>
      <c r="I9402" s="152" t="s">
        <v>112</v>
      </c>
    </row>
    <row r="9403" customFormat="false" ht="12.75" hidden="false" customHeight="false" outlineLevel="0" collapsed="false">
      <c r="A9403" s="0" t="s">
        <v>60</v>
      </c>
      <c r="B9403" s="0" t="s">
        <v>110</v>
      </c>
      <c r="C9403" s="0" t="s">
        <v>108</v>
      </c>
      <c r="D9403" s="116" t="n">
        <v>47058</v>
      </c>
      <c r="E9403" s="0" t="n">
        <v>0.555</v>
      </c>
      <c r="F9403" s="0" t="n">
        <v>3133102</v>
      </c>
      <c r="G9403" s="151" t="s">
        <v>111</v>
      </c>
      <c r="H9403" s="151" t="s">
        <v>111</v>
      </c>
      <c r="I9403" s="152" t="s">
        <v>112</v>
      </c>
    </row>
    <row r="9404" customFormat="false" ht="12.75" hidden="false" customHeight="false" outlineLevel="0" collapsed="false">
      <c r="A9404" s="0" t="s">
        <v>60</v>
      </c>
      <c r="B9404" s="0" t="s">
        <v>113</v>
      </c>
      <c r="C9404" s="0" t="s">
        <v>108</v>
      </c>
      <c r="D9404" s="116" t="n">
        <v>47058</v>
      </c>
      <c r="E9404" s="0" t="n">
        <v>0.14</v>
      </c>
      <c r="F9404" s="0" t="n">
        <v>3133103</v>
      </c>
      <c r="G9404" s="151" t="s">
        <v>111</v>
      </c>
      <c r="H9404" s="151" t="s">
        <v>111</v>
      </c>
      <c r="I9404" s="152" t="s">
        <v>112</v>
      </c>
    </row>
    <row r="9405" customFormat="false" ht="12.75" hidden="false" customHeight="false" outlineLevel="0" collapsed="false">
      <c r="A9405" s="0" t="s">
        <v>61</v>
      </c>
      <c r="B9405" s="0" t="s">
        <v>110</v>
      </c>
      <c r="C9405" s="0" t="s">
        <v>108</v>
      </c>
      <c r="D9405" s="116" t="n">
        <v>47058</v>
      </c>
      <c r="E9405" s="0" t="n">
        <v>0.555</v>
      </c>
      <c r="F9405" s="0" t="n">
        <v>3133104</v>
      </c>
      <c r="G9405" s="151" t="s">
        <v>111</v>
      </c>
      <c r="H9405" s="151" t="s">
        <v>111</v>
      </c>
      <c r="I9405" s="152" t="s">
        <v>112</v>
      </c>
    </row>
    <row r="9406" customFormat="false" ht="12.75" hidden="false" customHeight="false" outlineLevel="0" collapsed="false">
      <c r="A9406" s="0" t="s">
        <v>61</v>
      </c>
      <c r="B9406" s="0" t="s">
        <v>113</v>
      </c>
      <c r="C9406" s="0" t="s">
        <v>108</v>
      </c>
      <c r="D9406" s="116" t="n">
        <v>47058</v>
      </c>
      <c r="E9406" s="0" t="n">
        <v>0.05</v>
      </c>
      <c r="F9406" s="0" t="n">
        <v>3133105</v>
      </c>
      <c r="G9406" s="151" t="s">
        <v>111</v>
      </c>
      <c r="H9406" s="151" t="s">
        <v>111</v>
      </c>
      <c r="I9406" s="152" t="s">
        <v>112</v>
      </c>
    </row>
    <row r="9407" customFormat="false" ht="12.75" hidden="false" customHeight="false" outlineLevel="0" collapsed="false">
      <c r="A9407" s="0" t="s">
        <v>62</v>
      </c>
      <c r="B9407" s="0" t="s">
        <v>110</v>
      </c>
      <c r="C9407" s="0" t="s">
        <v>108</v>
      </c>
      <c r="D9407" s="116" t="n">
        <v>47058</v>
      </c>
      <c r="E9407" s="0" t="n">
        <v>0.555</v>
      </c>
      <c r="F9407" s="0" t="n">
        <v>3133106</v>
      </c>
      <c r="G9407" s="151" t="s">
        <v>111</v>
      </c>
      <c r="H9407" s="151" t="s">
        <v>111</v>
      </c>
      <c r="I9407" s="152" t="s">
        <v>112</v>
      </c>
    </row>
    <row r="9408" customFormat="false" ht="12.75" hidden="false" customHeight="false" outlineLevel="0" collapsed="false">
      <c r="A9408" s="0" t="s">
        <v>62</v>
      </c>
      <c r="B9408" s="0" t="s">
        <v>113</v>
      </c>
      <c r="C9408" s="0" t="s">
        <v>108</v>
      </c>
      <c r="D9408" s="116" t="n">
        <v>47058</v>
      </c>
      <c r="E9408" s="0" t="n">
        <v>0.14</v>
      </c>
      <c r="F9408" s="0" t="n">
        <v>3133107</v>
      </c>
      <c r="G9408" s="151" t="s">
        <v>111</v>
      </c>
      <c r="H9408" s="151" t="s">
        <v>111</v>
      </c>
      <c r="I9408" s="152" t="s">
        <v>112</v>
      </c>
    </row>
    <row r="9409" customFormat="false" ht="12.75" hidden="false" customHeight="false" outlineLevel="0" collapsed="false">
      <c r="A9409" s="0" t="s">
        <v>49</v>
      </c>
      <c r="B9409" s="0" t="s">
        <v>110</v>
      </c>
      <c r="C9409" s="0" t="s">
        <v>108</v>
      </c>
      <c r="D9409" s="116" t="n">
        <v>47058</v>
      </c>
      <c r="E9409" s="0" t="n">
        <v>0.46</v>
      </c>
      <c r="F9409" s="0" t="n">
        <v>3133108</v>
      </c>
      <c r="G9409" s="151" t="s">
        <v>111</v>
      </c>
      <c r="H9409" s="151" t="s">
        <v>111</v>
      </c>
      <c r="I9409" s="152" t="s">
        <v>112</v>
      </c>
    </row>
    <row r="9410" customFormat="false" ht="12.75" hidden="false" customHeight="false" outlineLevel="0" collapsed="false">
      <c r="A9410" s="0" t="s">
        <v>49</v>
      </c>
      <c r="B9410" s="0" t="s">
        <v>113</v>
      </c>
      <c r="C9410" s="0" t="s">
        <v>108</v>
      </c>
      <c r="D9410" s="116" t="n">
        <v>47058</v>
      </c>
      <c r="E9410" s="0" t="n">
        <v>0.05</v>
      </c>
      <c r="F9410" s="0" t="n">
        <v>3133109</v>
      </c>
      <c r="G9410" s="151" t="s">
        <v>111</v>
      </c>
      <c r="H9410" s="151" t="s">
        <v>111</v>
      </c>
      <c r="I9410" s="152" t="s">
        <v>112</v>
      </c>
    </row>
    <row r="9411" customFormat="false" ht="12.75" hidden="false" customHeight="false" outlineLevel="0" collapsed="false">
      <c r="A9411" s="0" t="s">
        <v>50</v>
      </c>
      <c r="B9411" s="0" t="s">
        <v>110</v>
      </c>
      <c r="C9411" s="0" t="s">
        <v>108</v>
      </c>
      <c r="D9411" s="116" t="n">
        <v>47058</v>
      </c>
      <c r="E9411" s="0" t="n">
        <v>0.7</v>
      </c>
      <c r="F9411" s="0" t="n">
        <v>3133110</v>
      </c>
      <c r="G9411" s="151" t="s">
        <v>111</v>
      </c>
      <c r="H9411" s="151" t="s">
        <v>111</v>
      </c>
      <c r="I9411" s="152" t="s">
        <v>112</v>
      </c>
    </row>
    <row r="9412" customFormat="false" ht="12.75" hidden="false" customHeight="false" outlineLevel="0" collapsed="false">
      <c r="A9412" s="0" t="s">
        <v>50</v>
      </c>
      <c r="B9412" s="0" t="s">
        <v>113</v>
      </c>
      <c r="C9412" s="0" t="s">
        <v>108</v>
      </c>
      <c r="D9412" s="116" t="n">
        <v>47058</v>
      </c>
      <c r="E9412" s="0" t="n">
        <v>-0.17</v>
      </c>
      <c r="F9412" s="0" t="n">
        <v>3133111</v>
      </c>
      <c r="G9412" s="151" t="s">
        <v>111</v>
      </c>
      <c r="H9412" s="151" t="s">
        <v>111</v>
      </c>
      <c r="I9412" s="152" t="s">
        <v>112</v>
      </c>
    </row>
    <row r="9413" customFormat="false" ht="12.75" hidden="false" customHeight="false" outlineLevel="0" collapsed="false">
      <c r="A9413" s="0" t="s">
        <v>51</v>
      </c>
      <c r="B9413" s="0" t="s">
        <v>110</v>
      </c>
      <c r="C9413" s="0" t="s">
        <v>108</v>
      </c>
      <c r="D9413" s="116" t="n">
        <v>47058</v>
      </c>
      <c r="E9413" s="0" t="n">
        <v>0.7</v>
      </c>
      <c r="F9413" s="0" t="n">
        <v>3133112</v>
      </c>
      <c r="G9413" s="151" t="s">
        <v>111</v>
      </c>
      <c r="H9413" s="151" t="s">
        <v>111</v>
      </c>
      <c r="I9413" s="152" t="s">
        <v>112</v>
      </c>
    </row>
    <row r="9414" customFormat="false" ht="12.75" hidden="false" customHeight="false" outlineLevel="0" collapsed="false">
      <c r="A9414" s="0" t="s">
        <v>51</v>
      </c>
      <c r="B9414" s="0" t="s">
        <v>113</v>
      </c>
      <c r="C9414" s="0" t="s">
        <v>108</v>
      </c>
      <c r="D9414" s="116" t="n">
        <v>47058</v>
      </c>
      <c r="E9414" s="0" t="n">
        <v>0.055</v>
      </c>
      <c r="F9414" s="0" t="n">
        <v>3133113</v>
      </c>
      <c r="G9414" s="151" t="s">
        <v>111</v>
      </c>
      <c r="H9414" s="151" t="s">
        <v>111</v>
      </c>
      <c r="I9414" s="152" t="s">
        <v>112</v>
      </c>
    </row>
    <row r="9415" customFormat="false" ht="12.75" hidden="false" customHeight="false" outlineLevel="0" collapsed="false">
      <c r="A9415" s="0" t="s">
        <v>52</v>
      </c>
      <c r="B9415" s="0" t="s">
        <v>110</v>
      </c>
      <c r="C9415" s="0" t="s">
        <v>108</v>
      </c>
      <c r="D9415" s="116" t="n">
        <v>47058</v>
      </c>
      <c r="E9415" s="0" t="n">
        <v>0.7</v>
      </c>
      <c r="F9415" s="0" t="n">
        <v>3133114</v>
      </c>
      <c r="G9415" s="151" t="s">
        <v>111</v>
      </c>
      <c r="H9415" s="151" t="s">
        <v>111</v>
      </c>
      <c r="I9415" s="152" t="s">
        <v>112</v>
      </c>
    </row>
    <row r="9416" customFormat="false" ht="12.75" hidden="false" customHeight="false" outlineLevel="0" collapsed="false">
      <c r="A9416" s="0" t="s">
        <v>52</v>
      </c>
      <c r="B9416" s="0" t="s">
        <v>113</v>
      </c>
      <c r="C9416" s="0" t="s">
        <v>108</v>
      </c>
      <c r="D9416" s="116" t="n">
        <v>47058</v>
      </c>
      <c r="E9416" s="0" t="n">
        <v>-0.05</v>
      </c>
      <c r="F9416" s="0" t="n">
        <v>3133115</v>
      </c>
      <c r="G9416" s="151" t="s">
        <v>111</v>
      </c>
      <c r="H9416" s="151" t="s">
        <v>111</v>
      </c>
      <c r="I9416" s="152" t="s">
        <v>112</v>
      </c>
    </row>
    <row r="9417" customFormat="false" ht="12.75" hidden="false" customHeight="false" outlineLevel="0" collapsed="false">
      <c r="A9417" s="0" t="s">
        <v>17</v>
      </c>
      <c r="B9417" s="0" t="s">
        <v>110</v>
      </c>
      <c r="C9417" s="0" t="s">
        <v>108</v>
      </c>
      <c r="D9417" s="116" t="n">
        <v>47058</v>
      </c>
      <c r="E9417" s="0" t="n">
        <v>0</v>
      </c>
      <c r="F9417" s="0" t="n">
        <v>3133116</v>
      </c>
      <c r="G9417" s="151" t="s">
        <v>111</v>
      </c>
      <c r="H9417" s="151" t="s">
        <v>111</v>
      </c>
      <c r="I9417" s="152" t="s">
        <v>112</v>
      </c>
    </row>
    <row r="9418" customFormat="false" ht="12.75" hidden="false" customHeight="false" outlineLevel="0" collapsed="false">
      <c r="A9418" s="0" t="s">
        <v>17</v>
      </c>
      <c r="B9418" s="0" t="s">
        <v>113</v>
      </c>
      <c r="C9418" s="0" t="s">
        <v>108</v>
      </c>
      <c r="D9418" s="116" t="n">
        <v>47058</v>
      </c>
      <c r="E9418" s="0" t="n">
        <v>0</v>
      </c>
      <c r="F9418" s="0" t="n">
        <v>3133117</v>
      </c>
      <c r="G9418" s="151" t="s">
        <v>111</v>
      </c>
      <c r="H9418" s="151" t="s">
        <v>111</v>
      </c>
      <c r="I9418" s="152" t="s">
        <v>112</v>
      </c>
    </row>
    <row r="9419" customFormat="false" ht="12.75" hidden="false" customHeight="false" outlineLevel="0" collapsed="false">
      <c r="A9419" s="0" t="s">
        <v>18</v>
      </c>
      <c r="B9419" s="0" t="s">
        <v>110</v>
      </c>
      <c r="C9419" s="0" t="s">
        <v>108</v>
      </c>
      <c r="D9419" s="116" t="n">
        <v>47058</v>
      </c>
      <c r="E9419" s="0" t="n">
        <v>0</v>
      </c>
      <c r="F9419" s="0" t="n">
        <v>3133118</v>
      </c>
      <c r="G9419" s="151" t="s">
        <v>111</v>
      </c>
      <c r="H9419" s="151" t="s">
        <v>111</v>
      </c>
      <c r="I9419" s="152" t="s">
        <v>112</v>
      </c>
    </row>
    <row r="9420" customFormat="false" ht="12.75" hidden="false" customHeight="false" outlineLevel="0" collapsed="false">
      <c r="A9420" s="0" t="s">
        <v>18</v>
      </c>
      <c r="B9420" s="0" t="s">
        <v>113</v>
      </c>
      <c r="C9420" s="0" t="s">
        <v>108</v>
      </c>
      <c r="D9420" s="116" t="n">
        <v>47058</v>
      </c>
      <c r="E9420" s="0" t="n">
        <v>0</v>
      </c>
      <c r="F9420" s="0" t="n">
        <v>3133119</v>
      </c>
      <c r="G9420" s="151" t="s">
        <v>111</v>
      </c>
      <c r="H9420" s="151" t="s">
        <v>111</v>
      </c>
      <c r="I9420" s="152" t="s">
        <v>112</v>
      </c>
    </row>
    <row r="9421" customFormat="false" ht="12.75" hidden="false" customHeight="false" outlineLevel="0" collapsed="false">
      <c r="A9421" s="0" t="s">
        <v>19</v>
      </c>
      <c r="B9421" s="0" t="s">
        <v>110</v>
      </c>
      <c r="C9421" s="0" t="s">
        <v>108</v>
      </c>
      <c r="D9421" s="116" t="n">
        <v>47058</v>
      </c>
      <c r="E9421" s="0" t="n">
        <v>0</v>
      </c>
      <c r="F9421" s="0" t="n">
        <v>3133120</v>
      </c>
      <c r="G9421" s="151" t="s">
        <v>111</v>
      </c>
      <c r="H9421" s="151" t="s">
        <v>111</v>
      </c>
      <c r="I9421" s="152" t="s">
        <v>112</v>
      </c>
    </row>
    <row r="9422" customFormat="false" ht="12.75" hidden="false" customHeight="false" outlineLevel="0" collapsed="false">
      <c r="A9422" s="0" t="s">
        <v>19</v>
      </c>
      <c r="B9422" s="0" t="s">
        <v>113</v>
      </c>
      <c r="C9422" s="0" t="s">
        <v>108</v>
      </c>
      <c r="D9422" s="116" t="n">
        <v>47058</v>
      </c>
      <c r="E9422" s="0" t="n">
        <v>0</v>
      </c>
      <c r="F9422" s="0" t="n">
        <v>3133121</v>
      </c>
      <c r="G9422" s="151" t="s">
        <v>111</v>
      </c>
      <c r="H9422" s="151" t="s">
        <v>111</v>
      </c>
      <c r="I9422" s="152" t="s">
        <v>112</v>
      </c>
    </row>
    <row r="9423" customFormat="false" ht="12.75" hidden="false" customHeight="false" outlineLevel="0" collapsed="false">
      <c r="A9423" s="0" t="s">
        <v>21</v>
      </c>
      <c r="B9423" s="0" t="s">
        <v>110</v>
      </c>
      <c r="C9423" s="0" t="s">
        <v>108</v>
      </c>
      <c r="D9423" s="116" t="n">
        <v>47058</v>
      </c>
      <c r="E9423" s="0" t="n">
        <v>0</v>
      </c>
      <c r="F9423" s="0" t="n">
        <v>3133122</v>
      </c>
      <c r="G9423" s="151" t="s">
        <v>111</v>
      </c>
      <c r="H9423" s="151" t="s">
        <v>111</v>
      </c>
      <c r="I9423" s="152" t="s">
        <v>112</v>
      </c>
    </row>
    <row r="9424" customFormat="false" ht="12.75" hidden="false" customHeight="false" outlineLevel="0" collapsed="false">
      <c r="A9424" s="0" t="s">
        <v>21</v>
      </c>
      <c r="B9424" s="0" t="s">
        <v>113</v>
      </c>
      <c r="C9424" s="0" t="s">
        <v>108</v>
      </c>
      <c r="D9424" s="116" t="n">
        <v>47058</v>
      </c>
      <c r="E9424" s="0" t="n">
        <v>0</v>
      </c>
      <c r="F9424" s="0" t="n">
        <v>3133123</v>
      </c>
      <c r="G9424" s="151" t="s">
        <v>111</v>
      </c>
      <c r="H9424" s="151" t="s">
        <v>111</v>
      </c>
      <c r="I9424" s="152" t="s">
        <v>112</v>
      </c>
    </row>
    <row r="9425" customFormat="false" ht="12.75" hidden="false" customHeight="false" outlineLevel="0" collapsed="false">
      <c r="A9425" s="0" t="s">
        <v>73</v>
      </c>
      <c r="B9425" s="0" t="s">
        <v>80</v>
      </c>
      <c r="C9425" s="0" t="s">
        <v>108</v>
      </c>
      <c r="D9425" s="116" t="n">
        <v>47058</v>
      </c>
      <c r="E9425" s="0" t="n">
        <v>0.05</v>
      </c>
      <c r="F9425" s="0" t="n">
        <v>3133124</v>
      </c>
      <c r="G9425" s="151" t="s">
        <v>111</v>
      </c>
      <c r="H9425" s="151" t="s">
        <v>111</v>
      </c>
      <c r="I9425" s="152" t="s">
        <v>112</v>
      </c>
    </row>
    <row r="9426" customFormat="false" ht="12.75" hidden="false" customHeight="false" outlineLevel="0" collapsed="false">
      <c r="A9426" s="0" t="s">
        <v>74</v>
      </c>
      <c r="B9426" s="0" t="s">
        <v>80</v>
      </c>
      <c r="C9426" s="0" t="s">
        <v>108</v>
      </c>
      <c r="D9426" s="116" t="n">
        <v>47058</v>
      </c>
      <c r="E9426" s="0" t="n">
        <v>0.055</v>
      </c>
      <c r="F9426" s="0" t="n">
        <v>3133125</v>
      </c>
      <c r="G9426" s="151" t="s">
        <v>111</v>
      </c>
      <c r="H9426" s="151" t="s">
        <v>111</v>
      </c>
      <c r="I9426" s="152" t="s">
        <v>112</v>
      </c>
    </row>
    <row r="9427" customFormat="false" ht="12.75" hidden="false" customHeight="false" outlineLevel="0" collapsed="false">
      <c r="A9427" s="0" t="s">
        <v>75</v>
      </c>
      <c r="B9427" s="0" t="s">
        <v>80</v>
      </c>
      <c r="C9427" s="0" t="s">
        <v>108</v>
      </c>
      <c r="D9427" s="116" t="n">
        <v>47058</v>
      </c>
      <c r="E9427" s="0" t="n">
        <v>-0.05</v>
      </c>
      <c r="F9427" s="0" t="n">
        <v>3133126</v>
      </c>
      <c r="G9427" s="151" t="s">
        <v>111</v>
      </c>
      <c r="H9427" s="151" t="s">
        <v>111</v>
      </c>
      <c r="I9427" s="152" t="s">
        <v>112</v>
      </c>
    </row>
    <row r="9428" customFormat="false" ht="12.75" hidden="false" customHeight="false" outlineLevel="0" collapsed="false">
      <c r="A9428" s="0" t="s">
        <v>76</v>
      </c>
      <c r="B9428" s="0" t="s">
        <v>80</v>
      </c>
      <c r="C9428" s="0" t="s">
        <v>108</v>
      </c>
      <c r="D9428" s="116" t="n">
        <v>47058</v>
      </c>
      <c r="E9428" s="0" t="n">
        <v>0.055</v>
      </c>
      <c r="F9428" s="0" t="n">
        <v>3133127</v>
      </c>
      <c r="G9428" s="151" t="s">
        <v>111</v>
      </c>
      <c r="H9428" s="151" t="s">
        <v>111</v>
      </c>
      <c r="I9428" s="152" t="s">
        <v>112</v>
      </c>
    </row>
    <row r="9429" customFormat="false" ht="12.75" hidden="false" customHeight="false" outlineLevel="0" collapsed="false">
      <c r="A9429" s="0" t="s">
        <v>72</v>
      </c>
      <c r="B9429" s="0" t="s">
        <v>80</v>
      </c>
      <c r="C9429" s="0" t="s">
        <v>108</v>
      </c>
      <c r="D9429" s="116" t="n">
        <v>47058</v>
      </c>
      <c r="E9429" s="158" t="n">
        <v>47088</v>
      </c>
      <c r="F9429" s="0" t="n">
        <v>2756539</v>
      </c>
      <c r="G9429" s="151" t="s">
        <v>111</v>
      </c>
      <c r="H9429" s="151" t="s">
        <v>111</v>
      </c>
      <c r="I9429" s="152" t="s">
        <v>109</v>
      </c>
    </row>
    <row r="9430" customFormat="false" ht="12.75" hidden="false" customHeight="false" outlineLevel="0" collapsed="false">
      <c r="A9430" s="0" t="s">
        <v>59</v>
      </c>
      <c r="B9430" s="0" t="s">
        <v>110</v>
      </c>
      <c r="C9430" s="0" t="s">
        <v>108</v>
      </c>
      <c r="D9430" s="116" t="n">
        <v>47088</v>
      </c>
      <c r="E9430" s="0" t="n">
        <v>0.91</v>
      </c>
      <c r="F9430" s="0" t="n">
        <v>3133100</v>
      </c>
      <c r="G9430" s="151" t="s">
        <v>111</v>
      </c>
      <c r="H9430" s="151" t="s">
        <v>111</v>
      </c>
      <c r="I9430" s="152" t="s">
        <v>112</v>
      </c>
    </row>
    <row r="9431" customFormat="false" ht="12.75" hidden="false" customHeight="false" outlineLevel="0" collapsed="false">
      <c r="A9431" s="0" t="s">
        <v>59</v>
      </c>
      <c r="B9431" s="0" t="s">
        <v>113</v>
      </c>
      <c r="C9431" s="0" t="s">
        <v>108</v>
      </c>
      <c r="D9431" s="116" t="n">
        <v>47088</v>
      </c>
      <c r="E9431" s="0" t="n">
        <v>0.05</v>
      </c>
      <c r="F9431" s="0" t="n">
        <v>3133101</v>
      </c>
      <c r="G9431" s="151" t="s">
        <v>111</v>
      </c>
      <c r="H9431" s="151" t="s">
        <v>111</v>
      </c>
      <c r="I9431" s="152" t="s">
        <v>112</v>
      </c>
    </row>
    <row r="9432" customFormat="false" ht="12.75" hidden="false" customHeight="false" outlineLevel="0" collapsed="false">
      <c r="A9432" s="0" t="s">
        <v>60</v>
      </c>
      <c r="B9432" s="0" t="s">
        <v>110</v>
      </c>
      <c r="C9432" s="0" t="s">
        <v>108</v>
      </c>
      <c r="D9432" s="116" t="n">
        <v>47088</v>
      </c>
      <c r="E9432" s="0" t="n">
        <v>0.91</v>
      </c>
      <c r="F9432" s="0" t="n">
        <v>3133102</v>
      </c>
      <c r="G9432" s="151" t="s">
        <v>111</v>
      </c>
      <c r="H9432" s="151" t="s">
        <v>111</v>
      </c>
      <c r="I9432" s="152" t="s">
        <v>112</v>
      </c>
    </row>
    <row r="9433" customFormat="false" ht="12.75" hidden="false" customHeight="false" outlineLevel="0" collapsed="false">
      <c r="A9433" s="0" t="s">
        <v>60</v>
      </c>
      <c r="B9433" s="0" t="s">
        <v>113</v>
      </c>
      <c r="C9433" s="0" t="s">
        <v>108</v>
      </c>
      <c r="D9433" s="116" t="n">
        <v>47088</v>
      </c>
      <c r="E9433" s="0" t="n">
        <v>0.29</v>
      </c>
      <c r="F9433" s="0" t="n">
        <v>3133103</v>
      </c>
      <c r="G9433" s="151" t="s">
        <v>111</v>
      </c>
      <c r="H9433" s="151" t="s">
        <v>111</v>
      </c>
      <c r="I9433" s="152" t="s">
        <v>112</v>
      </c>
    </row>
    <row r="9434" customFormat="false" ht="12.75" hidden="false" customHeight="false" outlineLevel="0" collapsed="false">
      <c r="A9434" s="0" t="s">
        <v>61</v>
      </c>
      <c r="B9434" s="0" t="s">
        <v>110</v>
      </c>
      <c r="C9434" s="0" t="s">
        <v>108</v>
      </c>
      <c r="D9434" s="116" t="n">
        <v>47088</v>
      </c>
      <c r="E9434" s="0" t="n">
        <v>0.91</v>
      </c>
      <c r="F9434" s="0" t="n">
        <v>3133104</v>
      </c>
      <c r="G9434" s="151" t="s">
        <v>111</v>
      </c>
      <c r="H9434" s="151" t="s">
        <v>111</v>
      </c>
      <c r="I9434" s="152" t="s">
        <v>112</v>
      </c>
    </row>
    <row r="9435" customFormat="false" ht="12.75" hidden="false" customHeight="false" outlineLevel="0" collapsed="false">
      <c r="A9435" s="0" t="s">
        <v>61</v>
      </c>
      <c r="B9435" s="0" t="s">
        <v>113</v>
      </c>
      <c r="C9435" s="0" t="s">
        <v>108</v>
      </c>
      <c r="D9435" s="116" t="n">
        <v>47088</v>
      </c>
      <c r="E9435" s="0" t="n">
        <v>0.05</v>
      </c>
      <c r="F9435" s="0" t="n">
        <v>3133105</v>
      </c>
      <c r="G9435" s="151" t="s">
        <v>111</v>
      </c>
      <c r="H9435" s="151" t="s">
        <v>111</v>
      </c>
      <c r="I9435" s="152" t="s">
        <v>112</v>
      </c>
    </row>
    <row r="9436" customFormat="false" ht="12.75" hidden="false" customHeight="false" outlineLevel="0" collapsed="false">
      <c r="A9436" s="0" t="s">
        <v>62</v>
      </c>
      <c r="B9436" s="0" t="s">
        <v>110</v>
      </c>
      <c r="C9436" s="0" t="s">
        <v>108</v>
      </c>
      <c r="D9436" s="116" t="n">
        <v>47088</v>
      </c>
      <c r="E9436" s="0" t="n">
        <v>0.91</v>
      </c>
      <c r="F9436" s="0" t="n">
        <v>3133106</v>
      </c>
      <c r="G9436" s="151" t="s">
        <v>111</v>
      </c>
      <c r="H9436" s="151" t="s">
        <v>111</v>
      </c>
      <c r="I9436" s="152" t="s">
        <v>112</v>
      </c>
    </row>
    <row r="9437" customFormat="false" ht="12.75" hidden="false" customHeight="false" outlineLevel="0" collapsed="false">
      <c r="A9437" s="0" t="s">
        <v>62</v>
      </c>
      <c r="B9437" s="0" t="s">
        <v>113</v>
      </c>
      <c r="C9437" s="0" t="s">
        <v>108</v>
      </c>
      <c r="D9437" s="116" t="n">
        <v>47088</v>
      </c>
      <c r="E9437" s="0" t="n">
        <v>0.29</v>
      </c>
      <c r="F9437" s="0" t="n">
        <v>3133107</v>
      </c>
      <c r="G9437" s="151" t="s">
        <v>111</v>
      </c>
      <c r="H9437" s="151" t="s">
        <v>111</v>
      </c>
      <c r="I9437" s="152" t="s">
        <v>112</v>
      </c>
    </row>
    <row r="9438" customFormat="false" ht="12.75" hidden="false" customHeight="false" outlineLevel="0" collapsed="false">
      <c r="A9438" s="0" t="s">
        <v>49</v>
      </c>
      <c r="B9438" s="0" t="s">
        <v>110</v>
      </c>
      <c r="C9438" s="0" t="s">
        <v>108</v>
      </c>
      <c r="D9438" s="116" t="n">
        <v>47088</v>
      </c>
      <c r="E9438" s="0" t="n">
        <v>0.77</v>
      </c>
      <c r="F9438" s="0" t="n">
        <v>3133108</v>
      </c>
      <c r="G9438" s="151" t="s">
        <v>111</v>
      </c>
      <c r="H9438" s="151" t="s">
        <v>111</v>
      </c>
      <c r="I9438" s="152" t="s">
        <v>112</v>
      </c>
    </row>
    <row r="9439" customFormat="false" ht="12.75" hidden="false" customHeight="false" outlineLevel="0" collapsed="false">
      <c r="A9439" s="0" t="s">
        <v>49</v>
      </c>
      <c r="B9439" s="0" t="s">
        <v>113</v>
      </c>
      <c r="C9439" s="0" t="s">
        <v>108</v>
      </c>
      <c r="D9439" s="116" t="n">
        <v>47088</v>
      </c>
      <c r="E9439" s="0" t="n">
        <v>0.05</v>
      </c>
      <c r="F9439" s="0" t="n">
        <v>3133109</v>
      </c>
      <c r="G9439" s="151" t="s">
        <v>111</v>
      </c>
      <c r="H9439" s="151" t="s">
        <v>111</v>
      </c>
      <c r="I9439" s="152" t="s">
        <v>112</v>
      </c>
    </row>
    <row r="9440" customFormat="false" ht="12.75" hidden="false" customHeight="false" outlineLevel="0" collapsed="false">
      <c r="A9440" s="0" t="s">
        <v>50</v>
      </c>
      <c r="B9440" s="0" t="s">
        <v>110</v>
      </c>
      <c r="C9440" s="0" t="s">
        <v>108</v>
      </c>
      <c r="D9440" s="116" t="n">
        <v>47088</v>
      </c>
      <c r="E9440" s="0" t="n">
        <v>0.98</v>
      </c>
      <c r="F9440" s="0" t="n">
        <v>3133110</v>
      </c>
      <c r="G9440" s="151" t="s">
        <v>111</v>
      </c>
      <c r="H9440" s="151" t="s">
        <v>111</v>
      </c>
      <c r="I9440" s="152" t="s">
        <v>112</v>
      </c>
    </row>
    <row r="9441" customFormat="false" ht="12.75" hidden="false" customHeight="false" outlineLevel="0" collapsed="false">
      <c r="A9441" s="0" t="s">
        <v>50</v>
      </c>
      <c r="B9441" s="0" t="s">
        <v>113</v>
      </c>
      <c r="C9441" s="0" t="s">
        <v>108</v>
      </c>
      <c r="D9441" s="116" t="n">
        <v>47088</v>
      </c>
      <c r="E9441" s="0" t="n">
        <v>-0.13</v>
      </c>
      <c r="F9441" s="0" t="n">
        <v>3133111</v>
      </c>
      <c r="G9441" s="151" t="s">
        <v>111</v>
      </c>
      <c r="H9441" s="151" t="s">
        <v>111</v>
      </c>
      <c r="I9441" s="152" t="s">
        <v>112</v>
      </c>
    </row>
    <row r="9442" customFormat="false" ht="12.75" hidden="false" customHeight="false" outlineLevel="0" collapsed="false">
      <c r="A9442" s="0" t="s">
        <v>51</v>
      </c>
      <c r="B9442" s="0" t="s">
        <v>110</v>
      </c>
      <c r="C9442" s="0" t="s">
        <v>108</v>
      </c>
      <c r="D9442" s="116" t="n">
        <v>47088</v>
      </c>
      <c r="E9442" s="0" t="n">
        <v>0.98</v>
      </c>
      <c r="F9442" s="0" t="n">
        <v>3133112</v>
      </c>
      <c r="G9442" s="151" t="s">
        <v>111</v>
      </c>
      <c r="H9442" s="151" t="s">
        <v>111</v>
      </c>
      <c r="I9442" s="152" t="s">
        <v>112</v>
      </c>
    </row>
    <row r="9443" customFormat="false" ht="12.75" hidden="false" customHeight="false" outlineLevel="0" collapsed="false">
      <c r="A9443" s="0" t="s">
        <v>51</v>
      </c>
      <c r="B9443" s="0" t="s">
        <v>113</v>
      </c>
      <c r="C9443" s="0" t="s">
        <v>108</v>
      </c>
      <c r="D9443" s="116" t="n">
        <v>47088</v>
      </c>
      <c r="E9443" s="0" t="n">
        <v>0.25</v>
      </c>
      <c r="F9443" s="0" t="n">
        <v>3133113</v>
      </c>
      <c r="G9443" s="151" t="s">
        <v>111</v>
      </c>
      <c r="H9443" s="151" t="s">
        <v>111</v>
      </c>
      <c r="I9443" s="152" t="s">
        <v>112</v>
      </c>
    </row>
    <row r="9444" customFormat="false" ht="12.75" hidden="false" customHeight="false" outlineLevel="0" collapsed="false">
      <c r="A9444" s="0" t="s">
        <v>52</v>
      </c>
      <c r="B9444" s="0" t="s">
        <v>110</v>
      </c>
      <c r="C9444" s="0" t="s">
        <v>108</v>
      </c>
      <c r="D9444" s="116" t="n">
        <v>47088</v>
      </c>
      <c r="E9444" s="0" t="n">
        <v>0.98</v>
      </c>
      <c r="F9444" s="0" t="n">
        <v>3133114</v>
      </c>
      <c r="G9444" s="151" t="s">
        <v>111</v>
      </c>
      <c r="H9444" s="151" t="s">
        <v>111</v>
      </c>
      <c r="I9444" s="152" t="s">
        <v>112</v>
      </c>
    </row>
    <row r="9445" customFormat="false" ht="12.75" hidden="false" customHeight="false" outlineLevel="0" collapsed="false">
      <c r="A9445" s="0" t="s">
        <v>52</v>
      </c>
      <c r="B9445" s="0" t="s">
        <v>113</v>
      </c>
      <c r="C9445" s="0" t="s">
        <v>108</v>
      </c>
      <c r="D9445" s="116" t="n">
        <v>47088</v>
      </c>
      <c r="E9445" s="0" t="n">
        <v>-0.05</v>
      </c>
      <c r="F9445" s="0" t="n">
        <v>3133115</v>
      </c>
      <c r="G9445" s="151" t="s">
        <v>111</v>
      </c>
      <c r="H9445" s="151" t="s">
        <v>111</v>
      </c>
      <c r="I9445" s="152" t="s">
        <v>112</v>
      </c>
    </row>
    <row r="9446" customFormat="false" ht="12.75" hidden="false" customHeight="false" outlineLevel="0" collapsed="false">
      <c r="A9446" s="0" t="s">
        <v>17</v>
      </c>
      <c r="B9446" s="0" t="s">
        <v>110</v>
      </c>
      <c r="C9446" s="0" t="s">
        <v>108</v>
      </c>
      <c r="D9446" s="116" t="n">
        <v>47088</v>
      </c>
      <c r="E9446" s="0" t="n">
        <v>0</v>
      </c>
      <c r="F9446" s="0" t="n">
        <v>3133116</v>
      </c>
      <c r="G9446" s="151" t="s">
        <v>111</v>
      </c>
      <c r="H9446" s="151" t="s">
        <v>111</v>
      </c>
      <c r="I9446" s="152" t="s">
        <v>112</v>
      </c>
    </row>
    <row r="9447" customFormat="false" ht="12.75" hidden="false" customHeight="false" outlineLevel="0" collapsed="false">
      <c r="A9447" s="0" t="s">
        <v>17</v>
      </c>
      <c r="B9447" s="0" t="s">
        <v>113</v>
      </c>
      <c r="C9447" s="0" t="s">
        <v>108</v>
      </c>
      <c r="D9447" s="116" t="n">
        <v>47088</v>
      </c>
      <c r="E9447" s="0" t="n">
        <v>0</v>
      </c>
      <c r="F9447" s="0" t="n">
        <v>3133117</v>
      </c>
      <c r="G9447" s="151" t="s">
        <v>111</v>
      </c>
      <c r="H9447" s="151" t="s">
        <v>111</v>
      </c>
      <c r="I9447" s="152" t="s">
        <v>112</v>
      </c>
    </row>
    <row r="9448" customFormat="false" ht="12.75" hidden="false" customHeight="false" outlineLevel="0" collapsed="false">
      <c r="A9448" s="0" t="s">
        <v>18</v>
      </c>
      <c r="B9448" s="0" t="s">
        <v>110</v>
      </c>
      <c r="C9448" s="0" t="s">
        <v>108</v>
      </c>
      <c r="D9448" s="116" t="n">
        <v>47088</v>
      </c>
      <c r="E9448" s="0" t="n">
        <v>0</v>
      </c>
      <c r="F9448" s="0" t="n">
        <v>3133118</v>
      </c>
      <c r="G9448" s="151" t="s">
        <v>111</v>
      </c>
      <c r="H9448" s="151" t="s">
        <v>111</v>
      </c>
      <c r="I9448" s="152" t="s">
        <v>112</v>
      </c>
    </row>
    <row r="9449" customFormat="false" ht="12.75" hidden="false" customHeight="false" outlineLevel="0" collapsed="false">
      <c r="A9449" s="0" t="s">
        <v>18</v>
      </c>
      <c r="B9449" s="0" t="s">
        <v>113</v>
      </c>
      <c r="C9449" s="0" t="s">
        <v>108</v>
      </c>
      <c r="D9449" s="116" t="n">
        <v>47088</v>
      </c>
      <c r="E9449" s="0" t="n">
        <v>0</v>
      </c>
      <c r="F9449" s="0" t="n">
        <v>3133119</v>
      </c>
      <c r="G9449" s="151" t="s">
        <v>111</v>
      </c>
      <c r="H9449" s="151" t="s">
        <v>111</v>
      </c>
      <c r="I9449" s="152" t="s">
        <v>112</v>
      </c>
    </row>
    <row r="9450" customFormat="false" ht="12.75" hidden="false" customHeight="false" outlineLevel="0" collapsed="false">
      <c r="A9450" s="0" t="s">
        <v>19</v>
      </c>
      <c r="B9450" s="0" t="s">
        <v>110</v>
      </c>
      <c r="C9450" s="0" t="s">
        <v>108</v>
      </c>
      <c r="D9450" s="116" t="n">
        <v>47088</v>
      </c>
      <c r="E9450" s="0" t="n">
        <v>0</v>
      </c>
      <c r="F9450" s="0" t="n">
        <v>3133120</v>
      </c>
      <c r="G9450" s="151" t="s">
        <v>111</v>
      </c>
      <c r="H9450" s="151" t="s">
        <v>111</v>
      </c>
      <c r="I9450" s="152" t="s">
        <v>112</v>
      </c>
    </row>
    <row r="9451" customFormat="false" ht="12.75" hidden="false" customHeight="false" outlineLevel="0" collapsed="false">
      <c r="A9451" s="0" t="s">
        <v>19</v>
      </c>
      <c r="B9451" s="0" t="s">
        <v>113</v>
      </c>
      <c r="C9451" s="0" t="s">
        <v>108</v>
      </c>
      <c r="D9451" s="116" t="n">
        <v>47088</v>
      </c>
      <c r="E9451" s="0" t="n">
        <v>0</v>
      </c>
      <c r="F9451" s="0" t="n">
        <v>3133121</v>
      </c>
      <c r="G9451" s="151" t="s">
        <v>111</v>
      </c>
      <c r="H9451" s="151" t="s">
        <v>111</v>
      </c>
      <c r="I9451" s="152" t="s">
        <v>112</v>
      </c>
    </row>
    <row r="9452" customFormat="false" ht="12.75" hidden="false" customHeight="false" outlineLevel="0" collapsed="false">
      <c r="A9452" s="0" t="s">
        <v>21</v>
      </c>
      <c r="B9452" s="0" t="s">
        <v>110</v>
      </c>
      <c r="C9452" s="0" t="s">
        <v>108</v>
      </c>
      <c r="D9452" s="116" t="n">
        <v>47088</v>
      </c>
      <c r="E9452" s="0" t="n">
        <v>0</v>
      </c>
      <c r="F9452" s="0" t="n">
        <v>3133122</v>
      </c>
      <c r="G9452" s="151" t="s">
        <v>111</v>
      </c>
      <c r="H9452" s="151" t="s">
        <v>111</v>
      </c>
      <c r="I9452" s="152" t="s">
        <v>112</v>
      </c>
    </row>
    <row r="9453" customFormat="false" ht="12.75" hidden="false" customHeight="false" outlineLevel="0" collapsed="false">
      <c r="A9453" s="0" t="s">
        <v>21</v>
      </c>
      <c r="B9453" s="0" t="s">
        <v>113</v>
      </c>
      <c r="C9453" s="0" t="s">
        <v>108</v>
      </c>
      <c r="D9453" s="116" t="n">
        <v>47088</v>
      </c>
      <c r="E9453" s="0" t="n">
        <v>0</v>
      </c>
      <c r="F9453" s="0" t="n">
        <v>3133123</v>
      </c>
      <c r="G9453" s="151" t="s">
        <v>111</v>
      </c>
      <c r="H9453" s="151" t="s">
        <v>111</v>
      </c>
      <c r="I9453" s="152" t="s">
        <v>112</v>
      </c>
    </row>
    <row r="9454" customFormat="false" ht="12.75" hidden="false" customHeight="false" outlineLevel="0" collapsed="false">
      <c r="A9454" s="0" t="s">
        <v>73</v>
      </c>
      <c r="B9454" s="0" t="s">
        <v>80</v>
      </c>
      <c r="C9454" s="0" t="s">
        <v>108</v>
      </c>
      <c r="D9454" s="116" t="n">
        <v>47088</v>
      </c>
      <c r="E9454" s="0" t="n">
        <v>0.05</v>
      </c>
      <c r="F9454" s="0" t="n">
        <v>3133124</v>
      </c>
      <c r="G9454" s="151" t="s">
        <v>111</v>
      </c>
      <c r="H9454" s="151" t="s">
        <v>111</v>
      </c>
      <c r="I9454" s="152" t="s">
        <v>112</v>
      </c>
    </row>
    <row r="9455" customFormat="false" ht="12.75" hidden="false" customHeight="false" outlineLevel="0" collapsed="false">
      <c r="A9455" s="0" t="s">
        <v>74</v>
      </c>
      <c r="B9455" s="0" t="s">
        <v>80</v>
      </c>
      <c r="C9455" s="0" t="s">
        <v>108</v>
      </c>
      <c r="D9455" s="116" t="n">
        <v>47088</v>
      </c>
      <c r="E9455" s="0" t="n">
        <v>0.25</v>
      </c>
      <c r="F9455" s="0" t="n">
        <v>3133125</v>
      </c>
      <c r="G9455" s="151" t="s">
        <v>111</v>
      </c>
      <c r="H9455" s="151" t="s">
        <v>111</v>
      </c>
      <c r="I9455" s="152" t="s">
        <v>112</v>
      </c>
    </row>
    <row r="9456" customFormat="false" ht="12.75" hidden="false" customHeight="false" outlineLevel="0" collapsed="false">
      <c r="A9456" s="0" t="s">
        <v>75</v>
      </c>
      <c r="B9456" s="0" t="s">
        <v>80</v>
      </c>
      <c r="C9456" s="0" t="s">
        <v>108</v>
      </c>
      <c r="D9456" s="116" t="n">
        <v>47088</v>
      </c>
      <c r="E9456" s="0" t="n">
        <v>-0.05</v>
      </c>
      <c r="F9456" s="0" t="n">
        <v>3133126</v>
      </c>
      <c r="G9456" s="151" t="s">
        <v>111</v>
      </c>
      <c r="H9456" s="151" t="s">
        <v>111</v>
      </c>
      <c r="I9456" s="152" t="s">
        <v>112</v>
      </c>
    </row>
    <row r="9457" customFormat="false" ht="12.75" hidden="false" customHeight="false" outlineLevel="0" collapsed="false">
      <c r="A9457" s="0" t="s">
        <v>76</v>
      </c>
      <c r="B9457" s="0" t="s">
        <v>80</v>
      </c>
      <c r="C9457" s="0" t="s">
        <v>108</v>
      </c>
      <c r="D9457" s="116" t="n">
        <v>47088</v>
      </c>
      <c r="E9457" s="0" t="n">
        <v>0.25</v>
      </c>
      <c r="F9457" s="0" t="n">
        <v>3133127</v>
      </c>
      <c r="G9457" s="151" t="s">
        <v>111</v>
      </c>
      <c r="H9457" s="151" t="s">
        <v>111</v>
      </c>
      <c r="I9457" s="152" t="s">
        <v>112</v>
      </c>
    </row>
    <row r="9458" customFormat="false" ht="12.75" hidden="false" customHeight="false" outlineLevel="0" collapsed="false">
      <c r="A9458" s="0" t="s">
        <v>72</v>
      </c>
      <c r="B9458" s="0" t="s">
        <v>80</v>
      </c>
      <c r="C9458" s="0" t="s">
        <v>108</v>
      </c>
      <c r="D9458" s="116" t="n">
        <v>47088</v>
      </c>
      <c r="E9458" s="158" t="n">
        <v>47119</v>
      </c>
      <c r="F9458" s="0" t="n">
        <v>2756517</v>
      </c>
      <c r="G9458" s="151" t="s">
        <v>111</v>
      </c>
      <c r="H9458" s="151" t="s">
        <v>111</v>
      </c>
      <c r="I9458" s="152" t="s">
        <v>109</v>
      </c>
    </row>
    <row r="9459" customFormat="false" ht="12.75" hidden="false" customHeight="false" outlineLevel="0" collapsed="false">
      <c r="A9459" s="0" t="s">
        <v>59</v>
      </c>
      <c r="B9459" s="0" t="s">
        <v>110</v>
      </c>
      <c r="C9459" s="0" t="s">
        <v>108</v>
      </c>
      <c r="D9459" s="116" t="n">
        <v>47119</v>
      </c>
      <c r="E9459" s="0" t="n">
        <v>1.215</v>
      </c>
      <c r="F9459" s="0" t="n">
        <v>3133100</v>
      </c>
      <c r="G9459" s="151" t="s">
        <v>111</v>
      </c>
      <c r="H9459" s="151" t="s">
        <v>111</v>
      </c>
      <c r="I9459" s="152" t="s">
        <v>112</v>
      </c>
    </row>
    <row r="9460" customFormat="false" ht="12.75" hidden="false" customHeight="false" outlineLevel="0" collapsed="false">
      <c r="A9460" s="0" t="s">
        <v>59</v>
      </c>
      <c r="B9460" s="0" t="s">
        <v>113</v>
      </c>
      <c r="C9460" s="0" t="s">
        <v>108</v>
      </c>
      <c r="D9460" s="116" t="n">
        <v>47119</v>
      </c>
      <c r="E9460" s="0" t="n">
        <v>0.05</v>
      </c>
      <c r="F9460" s="0" t="n">
        <v>3133101</v>
      </c>
      <c r="G9460" s="151" t="s">
        <v>111</v>
      </c>
      <c r="H9460" s="151" t="s">
        <v>111</v>
      </c>
      <c r="I9460" s="152" t="s">
        <v>112</v>
      </c>
    </row>
    <row r="9461" customFormat="false" ht="12.75" hidden="false" customHeight="false" outlineLevel="0" collapsed="false">
      <c r="A9461" s="0" t="s">
        <v>60</v>
      </c>
      <c r="B9461" s="0" t="s">
        <v>110</v>
      </c>
      <c r="C9461" s="0" t="s">
        <v>108</v>
      </c>
      <c r="D9461" s="116" t="n">
        <v>47119</v>
      </c>
      <c r="E9461" s="0" t="n">
        <v>1.215</v>
      </c>
      <c r="F9461" s="0" t="n">
        <v>3133102</v>
      </c>
      <c r="G9461" s="151" t="s">
        <v>111</v>
      </c>
      <c r="H9461" s="151" t="s">
        <v>111</v>
      </c>
      <c r="I9461" s="152" t="s">
        <v>112</v>
      </c>
    </row>
    <row r="9462" customFormat="false" ht="12.75" hidden="false" customHeight="false" outlineLevel="0" collapsed="false">
      <c r="A9462" s="0" t="s">
        <v>60</v>
      </c>
      <c r="B9462" s="0" t="s">
        <v>113</v>
      </c>
      <c r="C9462" s="0" t="s">
        <v>108</v>
      </c>
      <c r="D9462" s="116" t="n">
        <v>47119</v>
      </c>
      <c r="E9462" s="0" t="n">
        <v>0.32</v>
      </c>
      <c r="F9462" s="0" t="n">
        <v>3133103</v>
      </c>
      <c r="G9462" s="151" t="s">
        <v>111</v>
      </c>
      <c r="H9462" s="151" t="s">
        <v>111</v>
      </c>
      <c r="I9462" s="152" t="s">
        <v>112</v>
      </c>
    </row>
    <row r="9463" customFormat="false" ht="12.75" hidden="false" customHeight="false" outlineLevel="0" collapsed="false">
      <c r="A9463" s="0" t="s">
        <v>61</v>
      </c>
      <c r="B9463" s="0" t="s">
        <v>110</v>
      </c>
      <c r="C9463" s="0" t="s">
        <v>108</v>
      </c>
      <c r="D9463" s="116" t="n">
        <v>47119</v>
      </c>
      <c r="E9463" s="0" t="n">
        <v>1.215</v>
      </c>
      <c r="F9463" s="0" t="n">
        <v>3133104</v>
      </c>
      <c r="G9463" s="151" t="s">
        <v>111</v>
      </c>
      <c r="H9463" s="151" t="s">
        <v>111</v>
      </c>
      <c r="I9463" s="152" t="s">
        <v>112</v>
      </c>
    </row>
    <row r="9464" customFormat="false" ht="12.75" hidden="false" customHeight="false" outlineLevel="0" collapsed="false">
      <c r="A9464" s="0" t="s">
        <v>61</v>
      </c>
      <c r="B9464" s="0" t="s">
        <v>113</v>
      </c>
      <c r="C9464" s="0" t="s">
        <v>108</v>
      </c>
      <c r="D9464" s="116" t="n">
        <v>47119</v>
      </c>
      <c r="E9464" s="0" t="n">
        <v>0.05</v>
      </c>
      <c r="F9464" s="0" t="n">
        <v>3133105</v>
      </c>
      <c r="G9464" s="151" t="s">
        <v>111</v>
      </c>
      <c r="H9464" s="151" t="s">
        <v>111</v>
      </c>
      <c r="I9464" s="152" t="s">
        <v>112</v>
      </c>
    </row>
    <row r="9465" customFormat="false" ht="12.75" hidden="false" customHeight="false" outlineLevel="0" collapsed="false">
      <c r="A9465" s="0" t="s">
        <v>62</v>
      </c>
      <c r="B9465" s="0" t="s">
        <v>110</v>
      </c>
      <c r="C9465" s="0" t="s">
        <v>108</v>
      </c>
      <c r="D9465" s="116" t="n">
        <v>47119</v>
      </c>
      <c r="E9465" s="0" t="n">
        <v>1.215</v>
      </c>
      <c r="F9465" s="0" t="n">
        <v>3133106</v>
      </c>
      <c r="G9465" s="151" t="s">
        <v>111</v>
      </c>
      <c r="H9465" s="151" t="s">
        <v>111</v>
      </c>
      <c r="I9465" s="152" t="s">
        <v>112</v>
      </c>
    </row>
    <row r="9466" customFormat="false" ht="12.75" hidden="false" customHeight="false" outlineLevel="0" collapsed="false">
      <c r="A9466" s="0" t="s">
        <v>62</v>
      </c>
      <c r="B9466" s="0" t="s">
        <v>113</v>
      </c>
      <c r="C9466" s="0" t="s">
        <v>108</v>
      </c>
      <c r="D9466" s="116" t="n">
        <v>47119</v>
      </c>
      <c r="E9466" s="0" t="n">
        <v>0.32</v>
      </c>
      <c r="F9466" s="0" t="n">
        <v>3133107</v>
      </c>
      <c r="G9466" s="151" t="s">
        <v>111</v>
      </c>
      <c r="H9466" s="151" t="s">
        <v>111</v>
      </c>
      <c r="I9466" s="152" t="s">
        <v>112</v>
      </c>
    </row>
    <row r="9467" customFormat="false" ht="12.75" hidden="false" customHeight="false" outlineLevel="0" collapsed="false">
      <c r="A9467" s="0" t="s">
        <v>49</v>
      </c>
      <c r="B9467" s="0" t="s">
        <v>110</v>
      </c>
      <c r="C9467" s="0" t="s">
        <v>108</v>
      </c>
      <c r="D9467" s="116" t="n">
        <v>47119</v>
      </c>
      <c r="E9467" s="0" t="n">
        <v>1.04</v>
      </c>
      <c r="F9467" s="0" t="n">
        <v>3133108</v>
      </c>
      <c r="G9467" s="151" t="s">
        <v>111</v>
      </c>
      <c r="H9467" s="151" t="s">
        <v>111</v>
      </c>
      <c r="I9467" s="152" t="s">
        <v>112</v>
      </c>
    </row>
    <row r="9468" customFormat="false" ht="12.75" hidden="false" customHeight="false" outlineLevel="0" collapsed="false">
      <c r="A9468" s="0" t="s">
        <v>49</v>
      </c>
      <c r="B9468" s="0" t="s">
        <v>113</v>
      </c>
      <c r="C9468" s="0" t="s">
        <v>108</v>
      </c>
      <c r="D9468" s="116" t="n">
        <v>47119</v>
      </c>
      <c r="E9468" s="0" t="n">
        <v>0.05</v>
      </c>
      <c r="F9468" s="0" t="n">
        <v>3133109</v>
      </c>
      <c r="G9468" s="151" t="s">
        <v>111</v>
      </c>
      <c r="H9468" s="151" t="s">
        <v>111</v>
      </c>
      <c r="I9468" s="152" t="s">
        <v>112</v>
      </c>
    </row>
    <row r="9469" customFormat="false" ht="12.75" hidden="false" customHeight="false" outlineLevel="0" collapsed="false">
      <c r="A9469" s="0" t="s">
        <v>50</v>
      </c>
      <c r="B9469" s="0" t="s">
        <v>110</v>
      </c>
      <c r="C9469" s="0" t="s">
        <v>108</v>
      </c>
      <c r="D9469" s="116" t="n">
        <v>47119</v>
      </c>
      <c r="E9469" s="0" t="n">
        <v>1.6</v>
      </c>
      <c r="F9469" s="0" t="n">
        <v>3133110</v>
      </c>
      <c r="G9469" s="151" t="s">
        <v>111</v>
      </c>
      <c r="H9469" s="151" t="s">
        <v>111</v>
      </c>
      <c r="I9469" s="152" t="s">
        <v>112</v>
      </c>
    </row>
    <row r="9470" customFormat="false" ht="12.75" hidden="false" customHeight="false" outlineLevel="0" collapsed="false">
      <c r="A9470" s="0" t="s">
        <v>50</v>
      </c>
      <c r="B9470" s="0" t="s">
        <v>113</v>
      </c>
      <c r="C9470" s="0" t="s">
        <v>108</v>
      </c>
      <c r="D9470" s="116" t="n">
        <v>47119</v>
      </c>
      <c r="E9470" s="0" t="n">
        <v>-0.25</v>
      </c>
      <c r="F9470" s="0" t="n">
        <v>3133111</v>
      </c>
      <c r="G9470" s="151" t="s">
        <v>111</v>
      </c>
      <c r="H9470" s="151" t="s">
        <v>111</v>
      </c>
      <c r="I9470" s="152" t="s">
        <v>112</v>
      </c>
    </row>
    <row r="9471" customFormat="false" ht="12.75" hidden="false" customHeight="false" outlineLevel="0" collapsed="false">
      <c r="A9471" s="0" t="s">
        <v>51</v>
      </c>
      <c r="B9471" s="0" t="s">
        <v>110</v>
      </c>
      <c r="C9471" s="0" t="s">
        <v>108</v>
      </c>
      <c r="D9471" s="116" t="n">
        <v>47119</v>
      </c>
      <c r="E9471" s="0" t="n">
        <v>1.6</v>
      </c>
      <c r="F9471" s="0" t="n">
        <v>3133112</v>
      </c>
      <c r="G9471" s="151" t="s">
        <v>111</v>
      </c>
      <c r="H9471" s="151" t="s">
        <v>111</v>
      </c>
      <c r="I9471" s="152" t="s">
        <v>112</v>
      </c>
    </row>
    <row r="9472" customFormat="false" ht="12.75" hidden="false" customHeight="false" outlineLevel="0" collapsed="false">
      <c r="A9472" s="0" t="s">
        <v>51</v>
      </c>
      <c r="B9472" s="0" t="s">
        <v>113</v>
      </c>
      <c r="C9472" s="0" t="s">
        <v>108</v>
      </c>
      <c r="D9472" s="116" t="n">
        <v>47119</v>
      </c>
      <c r="E9472" s="0" t="n">
        <v>0.45</v>
      </c>
      <c r="F9472" s="0" t="n">
        <v>3133113</v>
      </c>
      <c r="G9472" s="151" t="s">
        <v>111</v>
      </c>
      <c r="H9472" s="151" t="s">
        <v>111</v>
      </c>
      <c r="I9472" s="152" t="s">
        <v>112</v>
      </c>
    </row>
    <row r="9473" customFormat="false" ht="12.75" hidden="false" customHeight="false" outlineLevel="0" collapsed="false">
      <c r="A9473" s="0" t="s">
        <v>52</v>
      </c>
      <c r="B9473" s="0" t="s">
        <v>110</v>
      </c>
      <c r="C9473" s="0" t="s">
        <v>108</v>
      </c>
      <c r="D9473" s="116" t="n">
        <v>47119</v>
      </c>
      <c r="E9473" s="0" t="n">
        <v>1.6</v>
      </c>
      <c r="F9473" s="0" t="n">
        <v>3133114</v>
      </c>
      <c r="G9473" s="151" t="s">
        <v>111</v>
      </c>
      <c r="H9473" s="151" t="s">
        <v>111</v>
      </c>
      <c r="I9473" s="152" t="s">
        <v>112</v>
      </c>
    </row>
    <row r="9474" customFormat="false" ht="12.75" hidden="false" customHeight="false" outlineLevel="0" collapsed="false">
      <c r="A9474" s="0" t="s">
        <v>52</v>
      </c>
      <c r="B9474" s="0" t="s">
        <v>113</v>
      </c>
      <c r="C9474" s="0" t="s">
        <v>108</v>
      </c>
      <c r="D9474" s="116" t="n">
        <v>47119</v>
      </c>
      <c r="E9474" s="0" t="n">
        <v>-0.2</v>
      </c>
      <c r="F9474" s="0" t="n">
        <v>3133115</v>
      </c>
      <c r="G9474" s="151" t="s">
        <v>111</v>
      </c>
      <c r="H9474" s="151" t="s">
        <v>111</v>
      </c>
      <c r="I9474" s="152" t="s">
        <v>112</v>
      </c>
    </row>
    <row r="9475" customFormat="false" ht="12.75" hidden="false" customHeight="false" outlineLevel="0" collapsed="false">
      <c r="A9475" s="0" t="s">
        <v>17</v>
      </c>
      <c r="B9475" s="0" t="s">
        <v>110</v>
      </c>
      <c r="C9475" s="0" t="s">
        <v>108</v>
      </c>
      <c r="D9475" s="116" t="n">
        <v>47119</v>
      </c>
      <c r="E9475" s="0" t="n">
        <v>0</v>
      </c>
      <c r="F9475" s="0" t="n">
        <v>3133116</v>
      </c>
      <c r="G9475" s="151" t="s">
        <v>111</v>
      </c>
      <c r="H9475" s="151" t="s">
        <v>111</v>
      </c>
      <c r="I9475" s="152" t="s">
        <v>112</v>
      </c>
    </row>
    <row r="9476" customFormat="false" ht="12.75" hidden="false" customHeight="false" outlineLevel="0" collapsed="false">
      <c r="A9476" s="0" t="s">
        <v>17</v>
      </c>
      <c r="B9476" s="0" t="s">
        <v>113</v>
      </c>
      <c r="C9476" s="0" t="s">
        <v>108</v>
      </c>
      <c r="D9476" s="116" t="n">
        <v>47119</v>
      </c>
      <c r="E9476" s="0" t="n">
        <v>0</v>
      </c>
      <c r="F9476" s="0" t="n">
        <v>3133117</v>
      </c>
      <c r="G9476" s="151" t="s">
        <v>111</v>
      </c>
      <c r="H9476" s="151" t="s">
        <v>111</v>
      </c>
      <c r="I9476" s="152" t="s">
        <v>112</v>
      </c>
    </row>
    <row r="9477" customFormat="false" ht="12.75" hidden="false" customHeight="false" outlineLevel="0" collapsed="false">
      <c r="A9477" s="0" t="s">
        <v>18</v>
      </c>
      <c r="B9477" s="0" t="s">
        <v>110</v>
      </c>
      <c r="C9477" s="0" t="s">
        <v>108</v>
      </c>
      <c r="D9477" s="116" t="n">
        <v>47119</v>
      </c>
      <c r="E9477" s="0" t="n">
        <v>0</v>
      </c>
      <c r="F9477" s="0" t="n">
        <v>3133118</v>
      </c>
      <c r="G9477" s="151" t="s">
        <v>111</v>
      </c>
      <c r="H9477" s="151" t="s">
        <v>111</v>
      </c>
      <c r="I9477" s="152" t="s">
        <v>112</v>
      </c>
    </row>
    <row r="9478" customFormat="false" ht="12.75" hidden="false" customHeight="false" outlineLevel="0" collapsed="false">
      <c r="A9478" s="0" t="s">
        <v>18</v>
      </c>
      <c r="B9478" s="0" t="s">
        <v>113</v>
      </c>
      <c r="C9478" s="0" t="s">
        <v>108</v>
      </c>
      <c r="D9478" s="116" t="n">
        <v>47119</v>
      </c>
      <c r="E9478" s="0" t="n">
        <v>0</v>
      </c>
      <c r="F9478" s="0" t="n">
        <v>3133119</v>
      </c>
      <c r="G9478" s="151" t="s">
        <v>111</v>
      </c>
      <c r="H9478" s="151" t="s">
        <v>111</v>
      </c>
      <c r="I9478" s="152" t="s">
        <v>112</v>
      </c>
    </row>
    <row r="9479" customFormat="false" ht="12.75" hidden="false" customHeight="false" outlineLevel="0" collapsed="false">
      <c r="A9479" s="0" t="s">
        <v>19</v>
      </c>
      <c r="B9479" s="0" t="s">
        <v>110</v>
      </c>
      <c r="C9479" s="0" t="s">
        <v>108</v>
      </c>
      <c r="D9479" s="116" t="n">
        <v>47119</v>
      </c>
      <c r="E9479" s="0" t="n">
        <v>0</v>
      </c>
      <c r="F9479" s="0" t="n">
        <v>3133120</v>
      </c>
      <c r="G9479" s="151" t="s">
        <v>111</v>
      </c>
      <c r="H9479" s="151" t="s">
        <v>111</v>
      </c>
      <c r="I9479" s="152" t="s">
        <v>112</v>
      </c>
    </row>
    <row r="9480" customFormat="false" ht="12.75" hidden="false" customHeight="false" outlineLevel="0" collapsed="false">
      <c r="A9480" s="0" t="s">
        <v>19</v>
      </c>
      <c r="B9480" s="0" t="s">
        <v>113</v>
      </c>
      <c r="C9480" s="0" t="s">
        <v>108</v>
      </c>
      <c r="D9480" s="116" t="n">
        <v>47119</v>
      </c>
      <c r="E9480" s="0" t="n">
        <v>0</v>
      </c>
      <c r="F9480" s="0" t="n">
        <v>3133121</v>
      </c>
      <c r="G9480" s="151" t="s">
        <v>111</v>
      </c>
      <c r="H9480" s="151" t="s">
        <v>111</v>
      </c>
      <c r="I9480" s="152" t="s">
        <v>112</v>
      </c>
    </row>
    <row r="9481" customFormat="false" ht="12.75" hidden="false" customHeight="false" outlineLevel="0" collapsed="false">
      <c r="A9481" s="0" t="s">
        <v>21</v>
      </c>
      <c r="B9481" s="0" t="s">
        <v>110</v>
      </c>
      <c r="C9481" s="0" t="s">
        <v>108</v>
      </c>
      <c r="D9481" s="116" t="n">
        <v>47119</v>
      </c>
      <c r="E9481" s="0" t="n">
        <v>0</v>
      </c>
      <c r="F9481" s="0" t="n">
        <v>3133122</v>
      </c>
      <c r="G9481" s="151" t="s">
        <v>111</v>
      </c>
      <c r="H9481" s="151" t="s">
        <v>111</v>
      </c>
      <c r="I9481" s="152" t="s">
        <v>112</v>
      </c>
    </row>
    <row r="9482" customFormat="false" ht="12.75" hidden="false" customHeight="false" outlineLevel="0" collapsed="false">
      <c r="A9482" s="0" t="s">
        <v>21</v>
      </c>
      <c r="B9482" s="0" t="s">
        <v>113</v>
      </c>
      <c r="C9482" s="0" t="s">
        <v>108</v>
      </c>
      <c r="D9482" s="116" t="n">
        <v>47119</v>
      </c>
      <c r="E9482" s="0" t="n">
        <v>0</v>
      </c>
      <c r="F9482" s="0" t="n">
        <v>3133123</v>
      </c>
      <c r="G9482" s="151" t="s">
        <v>111</v>
      </c>
      <c r="H9482" s="151" t="s">
        <v>111</v>
      </c>
      <c r="I9482" s="152" t="s">
        <v>112</v>
      </c>
    </row>
    <row r="9483" customFormat="false" ht="12.75" hidden="false" customHeight="false" outlineLevel="0" collapsed="false">
      <c r="A9483" s="0" t="s">
        <v>73</v>
      </c>
      <c r="B9483" s="0" t="s">
        <v>80</v>
      </c>
      <c r="C9483" s="0" t="s">
        <v>108</v>
      </c>
      <c r="D9483" s="116" t="n">
        <v>47119</v>
      </c>
      <c r="E9483" s="0" t="n">
        <v>0.05</v>
      </c>
      <c r="F9483" s="0" t="n">
        <v>3133124</v>
      </c>
      <c r="G9483" s="151" t="s">
        <v>111</v>
      </c>
      <c r="H9483" s="151" t="s">
        <v>111</v>
      </c>
      <c r="I9483" s="152" t="s">
        <v>112</v>
      </c>
    </row>
    <row r="9484" customFormat="false" ht="12.75" hidden="false" customHeight="false" outlineLevel="0" collapsed="false">
      <c r="A9484" s="0" t="s">
        <v>74</v>
      </c>
      <c r="B9484" s="0" t="s">
        <v>80</v>
      </c>
      <c r="C9484" s="0" t="s">
        <v>108</v>
      </c>
      <c r="D9484" s="116" t="n">
        <v>47119</v>
      </c>
      <c r="E9484" s="0" t="n">
        <v>0.45</v>
      </c>
      <c r="F9484" s="0" t="n">
        <v>3133125</v>
      </c>
      <c r="G9484" s="151" t="s">
        <v>111</v>
      </c>
      <c r="H9484" s="151" t="s">
        <v>111</v>
      </c>
      <c r="I9484" s="152" t="s">
        <v>112</v>
      </c>
    </row>
    <row r="9485" customFormat="false" ht="12.75" hidden="false" customHeight="false" outlineLevel="0" collapsed="false">
      <c r="A9485" s="0" t="s">
        <v>75</v>
      </c>
      <c r="B9485" s="0" t="s">
        <v>80</v>
      </c>
      <c r="C9485" s="0" t="s">
        <v>108</v>
      </c>
      <c r="D9485" s="116" t="n">
        <v>47119</v>
      </c>
      <c r="E9485" s="0" t="n">
        <v>-0.2</v>
      </c>
      <c r="F9485" s="0" t="n">
        <v>3133126</v>
      </c>
      <c r="G9485" s="151" t="s">
        <v>111</v>
      </c>
      <c r="H9485" s="151" t="s">
        <v>111</v>
      </c>
      <c r="I9485" s="152" t="s">
        <v>112</v>
      </c>
    </row>
    <row r="9486" customFormat="false" ht="12.75" hidden="false" customHeight="false" outlineLevel="0" collapsed="false">
      <c r="A9486" s="0" t="s">
        <v>76</v>
      </c>
      <c r="B9486" s="0" t="s">
        <v>80</v>
      </c>
      <c r="C9486" s="0" t="s">
        <v>108</v>
      </c>
      <c r="D9486" s="116" t="n">
        <v>47119</v>
      </c>
      <c r="E9486" s="0" t="n">
        <v>0.45</v>
      </c>
      <c r="F9486" s="0" t="n">
        <v>3133127</v>
      </c>
      <c r="G9486" s="151" t="s">
        <v>111</v>
      </c>
      <c r="H9486" s="151" t="s">
        <v>111</v>
      </c>
      <c r="I9486" s="152" t="s">
        <v>112</v>
      </c>
    </row>
    <row r="9487" customFormat="false" ht="12.75" hidden="false" customHeight="false" outlineLevel="0" collapsed="false">
      <c r="A9487" s="0" t="s">
        <v>72</v>
      </c>
      <c r="B9487" s="0" t="s">
        <v>80</v>
      </c>
      <c r="C9487" s="0" t="s">
        <v>108</v>
      </c>
      <c r="D9487" s="116" t="n">
        <v>47119</v>
      </c>
      <c r="E9487" s="158" t="n">
        <v>47150</v>
      </c>
      <c r="F9487" s="0" t="n">
        <v>2756546</v>
      </c>
      <c r="G9487" s="151" t="s">
        <v>111</v>
      </c>
      <c r="H9487" s="151" t="s">
        <v>111</v>
      </c>
      <c r="I9487" s="152" t="s">
        <v>109</v>
      </c>
    </row>
    <row r="9488" customFormat="false" ht="12.75" hidden="false" customHeight="false" outlineLevel="0" collapsed="false">
      <c r="A9488" s="0" t="s">
        <v>59</v>
      </c>
      <c r="B9488" s="0" t="s">
        <v>110</v>
      </c>
      <c r="C9488" s="0" t="s">
        <v>108</v>
      </c>
      <c r="D9488" s="116" t="n">
        <v>47150</v>
      </c>
      <c r="E9488" s="0" t="n">
        <v>1.215</v>
      </c>
      <c r="F9488" s="0" t="n">
        <v>3133100</v>
      </c>
      <c r="G9488" s="151" t="s">
        <v>111</v>
      </c>
      <c r="H9488" s="151" t="s">
        <v>111</v>
      </c>
      <c r="I9488" s="152" t="s">
        <v>112</v>
      </c>
    </row>
    <row r="9489" customFormat="false" ht="12.75" hidden="false" customHeight="false" outlineLevel="0" collapsed="false">
      <c r="A9489" s="0" t="s">
        <v>59</v>
      </c>
      <c r="B9489" s="0" t="s">
        <v>113</v>
      </c>
      <c r="C9489" s="0" t="s">
        <v>108</v>
      </c>
      <c r="D9489" s="116" t="n">
        <v>47150</v>
      </c>
      <c r="E9489" s="0" t="n">
        <v>0.05</v>
      </c>
      <c r="F9489" s="0" t="n">
        <v>3133101</v>
      </c>
      <c r="G9489" s="151" t="s">
        <v>111</v>
      </c>
      <c r="H9489" s="151" t="s">
        <v>111</v>
      </c>
      <c r="I9489" s="152" t="s">
        <v>112</v>
      </c>
    </row>
    <row r="9490" customFormat="false" ht="12.75" hidden="false" customHeight="false" outlineLevel="0" collapsed="false">
      <c r="A9490" s="0" t="s">
        <v>60</v>
      </c>
      <c r="B9490" s="0" t="s">
        <v>110</v>
      </c>
      <c r="C9490" s="0" t="s">
        <v>108</v>
      </c>
      <c r="D9490" s="116" t="n">
        <v>47150</v>
      </c>
      <c r="E9490" s="0" t="n">
        <v>1.215</v>
      </c>
      <c r="F9490" s="0" t="n">
        <v>3133102</v>
      </c>
      <c r="G9490" s="151" t="s">
        <v>111</v>
      </c>
      <c r="H9490" s="151" t="s">
        <v>111</v>
      </c>
      <c r="I9490" s="152" t="s">
        <v>112</v>
      </c>
    </row>
    <row r="9491" customFormat="false" ht="12.75" hidden="false" customHeight="false" outlineLevel="0" collapsed="false">
      <c r="A9491" s="0" t="s">
        <v>60</v>
      </c>
      <c r="B9491" s="0" t="s">
        <v>113</v>
      </c>
      <c r="C9491" s="0" t="s">
        <v>108</v>
      </c>
      <c r="D9491" s="116" t="n">
        <v>47150</v>
      </c>
      <c r="E9491" s="0" t="n">
        <v>0.32</v>
      </c>
      <c r="F9491" s="0" t="n">
        <v>3133103</v>
      </c>
      <c r="G9491" s="151" t="s">
        <v>111</v>
      </c>
      <c r="H9491" s="151" t="s">
        <v>111</v>
      </c>
      <c r="I9491" s="152" t="s">
        <v>112</v>
      </c>
    </row>
    <row r="9492" customFormat="false" ht="12.75" hidden="false" customHeight="false" outlineLevel="0" collapsed="false">
      <c r="A9492" s="0" t="s">
        <v>61</v>
      </c>
      <c r="B9492" s="0" t="s">
        <v>110</v>
      </c>
      <c r="C9492" s="0" t="s">
        <v>108</v>
      </c>
      <c r="D9492" s="116" t="n">
        <v>47150</v>
      </c>
      <c r="E9492" s="0" t="n">
        <v>1.215</v>
      </c>
      <c r="F9492" s="0" t="n">
        <v>3133104</v>
      </c>
      <c r="G9492" s="151" t="s">
        <v>111</v>
      </c>
      <c r="H9492" s="151" t="s">
        <v>111</v>
      </c>
      <c r="I9492" s="152" t="s">
        <v>112</v>
      </c>
    </row>
    <row r="9493" customFormat="false" ht="12.75" hidden="false" customHeight="false" outlineLevel="0" collapsed="false">
      <c r="A9493" s="0" t="s">
        <v>61</v>
      </c>
      <c r="B9493" s="0" t="s">
        <v>113</v>
      </c>
      <c r="C9493" s="0" t="s">
        <v>108</v>
      </c>
      <c r="D9493" s="116" t="n">
        <v>47150</v>
      </c>
      <c r="E9493" s="0" t="n">
        <v>0.05</v>
      </c>
      <c r="F9493" s="0" t="n">
        <v>3133105</v>
      </c>
      <c r="G9493" s="151" t="s">
        <v>111</v>
      </c>
      <c r="H9493" s="151" t="s">
        <v>111</v>
      </c>
      <c r="I9493" s="152" t="s">
        <v>112</v>
      </c>
    </row>
    <row r="9494" customFormat="false" ht="12.75" hidden="false" customHeight="false" outlineLevel="0" collapsed="false">
      <c r="A9494" s="0" t="s">
        <v>62</v>
      </c>
      <c r="B9494" s="0" t="s">
        <v>110</v>
      </c>
      <c r="C9494" s="0" t="s">
        <v>108</v>
      </c>
      <c r="D9494" s="116" t="n">
        <v>47150</v>
      </c>
      <c r="E9494" s="0" t="n">
        <v>1.215</v>
      </c>
      <c r="F9494" s="0" t="n">
        <v>3133106</v>
      </c>
      <c r="G9494" s="151" t="s">
        <v>111</v>
      </c>
      <c r="H9494" s="151" t="s">
        <v>111</v>
      </c>
      <c r="I9494" s="152" t="s">
        <v>112</v>
      </c>
    </row>
    <row r="9495" customFormat="false" ht="12.75" hidden="false" customHeight="false" outlineLevel="0" collapsed="false">
      <c r="A9495" s="0" t="s">
        <v>62</v>
      </c>
      <c r="B9495" s="0" t="s">
        <v>113</v>
      </c>
      <c r="C9495" s="0" t="s">
        <v>108</v>
      </c>
      <c r="D9495" s="116" t="n">
        <v>47150</v>
      </c>
      <c r="E9495" s="0" t="n">
        <v>0.32</v>
      </c>
      <c r="F9495" s="0" t="n">
        <v>3133107</v>
      </c>
      <c r="G9495" s="151" t="s">
        <v>111</v>
      </c>
      <c r="H9495" s="151" t="s">
        <v>111</v>
      </c>
      <c r="I9495" s="152" t="s">
        <v>112</v>
      </c>
    </row>
    <row r="9496" customFormat="false" ht="12.75" hidden="false" customHeight="false" outlineLevel="0" collapsed="false">
      <c r="A9496" s="0" t="s">
        <v>49</v>
      </c>
      <c r="B9496" s="0" t="s">
        <v>110</v>
      </c>
      <c r="C9496" s="0" t="s">
        <v>108</v>
      </c>
      <c r="D9496" s="116" t="n">
        <v>47150</v>
      </c>
      <c r="E9496" s="0" t="n">
        <v>1.04</v>
      </c>
      <c r="F9496" s="0" t="n">
        <v>3133108</v>
      </c>
      <c r="G9496" s="151" t="s">
        <v>111</v>
      </c>
      <c r="H9496" s="151" t="s">
        <v>111</v>
      </c>
      <c r="I9496" s="152" t="s">
        <v>112</v>
      </c>
    </row>
    <row r="9497" customFormat="false" ht="12.75" hidden="false" customHeight="false" outlineLevel="0" collapsed="false">
      <c r="A9497" s="0" t="s">
        <v>49</v>
      </c>
      <c r="B9497" s="0" t="s">
        <v>113</v>
      </c>
      <c r="C9497" s="0" t="s">
        <v>108</v>
      </c>
      <c r="D9497" s="116" t="n">
        <v>47150</v>
      </c>
      <c r="E9497" s="0" t="n">
        <v>0.05</v>
      </c>
      <c r="F9497" s="0" t="n">
        <v>3133109</v>
      </c>
      <c r="G9497" s="151" t="s">
        <v>111</v>
      </c>
      <c r="H9497" s="151" t="s">
        <v>111</v>
      </c>
      <c r="I9497" s="152" t="s">
        <v>112</v>
      </c>
    </row>
    <row r="9498" customFormat="false" ht="12.75" hidden="false" customHeight="false" outlineLevel="0" collapsed="false">
      <c r="A9498" s="0" t="s">
        <v>50</v>
      </c>
      <c r="B9498" s="0" t="s">
        <v>110</v>
      </c>
      <c r="C9498" s="0" t="s">
        <v>108</v>
      </c>
      <c r="D9498" s="116" t="n">
        <v>47150</v>
      </c>
      <c r="E9498" s="0" t="n">
        <v>1.6</v>
      </c>
      <c r="F9498" s="0" t="n">
        <v>3133110</v>
      </c>
      <c r="G9498" s="151" t="s">
        <v>111</v>
      </c>
      <c r="H9498" s="151" t="s">
        <v>111</v>
      </c>
      <c r="I9498" s="152" t="s">
        <v>112</v>
      </c>
    </row>
    <row r="9499" customFormat="false" ht="12.75" hidden="false" customHeight="false" outlineLevel="0" collapsed="false">
      <c r="A9499" s="0" t="s">
        <v>50</v>
      </c>
      <c r="B9499" s="0" t="s">
        <v>113</v>
      </c>
      <c r="C9499" s="0" t="s">
        <v>108</v>
      </c>
      <c r="D9499" s="116" t="n">
        <v>47150</v>
      </c>
      <c r="E9499" s="0" t="n">
        <v>-0.28</v>
      </c>
      <c r="F9499" s="0" t="n">
        <v>3133111</v>
      </c>
      <c r="G9499" s="151" t="s">
        <v>111</v>
      </c>
      <c r="H9499" s="151" t="s">
        <v>111</v>
      </c>
      <c r="I9499" s="152" t="s">
        <v>112</v>
      </c>
    </row>
    <row r="9500" customFormat="false" ht="12.75" hidden="false" customHeight="false" outlineLevel="0" collapsed="false">
      <c r="A9500" s="0" t="s">
        <v>51</v>
      </c>
      <c r="B9500" s="0" t="s">
        <v>110</v>
      </c>
      <c r="C9500" s="0" t="s">
        <v>108</v>
      </c>
      <c r="D9500" s="116" t="n">
        <v>47150</v>
      </c>
      <c r="E9500" s="0" t="n">
        <v>1.6</v>
      </c>
      <c r="F9500" s="0" t="n">
        <v>3133112</v>
      </c>
      <c r="G9500" s="151" t="s">
        <v>111</v>
      </c>
      <c r="H9500" s="151" t="s">
        <v>111</v>
      </c>
      <c r="I9500" s="152" t="s">
        <v>112</v>
      </c>
    </row>
    <row r="9501" customFormat="false" ht="12.75" hidden="false" customHeight="false" outlineLevel="0" collapsed="false">
      <c r="A9501" s="0" t="s">
        <v>51</v>
      </c>
      <c r="B9501" s="0" t="s">
        <v>113</v>
      </c>
      <c r="C9501" s="0" t="s">
        <v>108</v>
      </c>
      <c r="D9501" s="116" t="n">
        <v>47150</v>
      </c>
      <c r="E9501" s="0" t="n">
        <v>0.45</v>
      </c>
      <c r="F9501" s="0" t="n">
        <v>3133113</v>
      </c>
      <c r="G9501" s="151" t="s">
        <v>111</v>
      </c>
      <c r="H9501" s="151" t="s">
        <v>111</v>
      </c>
      <c r="I9501" s="152" t="s">
        <v>112</v>
      </c>
    </row>
    <row r="9502" customFormat="false" ht="12.75" hidden="false" customHeight="false" outlineLevel="0" collapsed="false">
      <c r="A9502" s="0" t="s">
        <v>52</v>
      </c>
      <c r="B9502" s="0" t="s">
        <v>110</v>
      </c>
      <c r="C9502" s="0" t="s">
        <v>108</v>
      </c>
      <c r="D9502" s="116" t="n">
        <v>47150</v>
      </c>
      <c r="E9502" s="0" t="n">
        <v>1.6</v>
      </c>
      <c r="F9502" s="0" t="n">
        <v>3133114</v>
      </c>
      <c r="G9502" s="151" t="s">
        <v>111</v>
      </c>
      <c r="H9502" s="151" t="s">
        <v>111</v>
      </c>
      <c r="I9502" s="152" t="s">
        <v>112</v>
      </c>
    </row>
    <row r="9503" customFormat="false" ht="12.75" hidden="false" customHeight="false" outlineLevel="0" collapsed="false">
      <c r="A9503" s="0" t="s">
        <v>52</v>
      </c>
      <c r="B9503" s="0" t="s">
        <v>113</v>
      </c>
      <c r="C9503" s="0" t="s">
        <v>108</v>
      </c>
      <c r="D9503" s="116" t="n">
        <v>47150</v>
      </c>
      <c r="E9503" s="0" t="n">
        <v>-0.2</v>
      </c>
      <c r="F9503" s="0" t="n">
        <v>3133115</v>
      </c>
      <c r="G9503" s="151" t="s">
        <v>111</v>
      </c>
      <c r="H9503" s="151" t="s">
        <v>111</v>
      </c>
      <c r="I9503" s="152" t="s">
        <v>112</v>
      </c>
    </row>
    <row r="9504" customFormat="false" ht="12.75" hidden="false" customHeight="false" outlineLevel="0" collapsed="false">
      <c r="A9504" s="0" t="s">
        <v>17</v>
      </c>
      <c r="B9504" s="0" t="s">
        <v>110</v>
      </c>
      <c r="C9504" s="0" t="s">
        <v>108</v>
      </c>
      <c r="D9504" s="116" t="n">
        <v>47150</v>
      </c>
      <c r="E9504" s="0" t="n">
        <v>0</v>
      </c>
      <c r="F9504" s="0" t="n">
        <v>3133116</v>
      </c>
      <c r="G9504" s="151" t="s">
        <v>111</v>
      </c>
      <c r="H9504" s="151" t="s">
        <v>111</v>
      </c>
      <c r="I9504" s="152" t="s">
        <v>112</v>
      </c>
    </row>
    <row r="9505" customFormat="false" ht="12.75" hidden="false" customHeight="false" outlineLevel="0" collapsed="false">
      <c r="A9505" s="0" t="s">
        <v>17</v>
      </c>
      <c r="B9505" s="0" t="s">
        <v>113</v>
      </c>
      <c r="C9505" s="0" t="s">
        <v>108</v>
      </c>
      <c r="D9505" s="116" t="n">
        <v>47150</v>
      </c>
      <c r="E9505" s="0" t="n">
        <v>0</v>
      </c>
      <c r="F9505" s="0" t="n">
        <v>3133117</v>
      </c>
      <c r="G9505" s="151" t="s">
        <v>111</v>
      </c>
      <c r="H9505" s="151" t="s">
        <v>111</v>
      </c>
      <c r="I9505" s="152" t="s">
        <v>112</v>
      </c>
    </row>
    <row r="9506" customFormat="false" ht="12.75" hidden="false" customHeight="false" outlineLevel="0" collapsed="false">
      <c r="A9506" s="0" t="s">
        <v>18</v>
      </c>
      <c r="B9506" s="0" t="s">
        <v>110</v>
      </c>
      <c r="C9506" s="0" t="s">
        <v>108</v>
      </c>
      <c r="D9506" s="116" t="n">
        <v>47150</v>
      </c>
      <c r="E9506" s="0" t="n">
        <v>0</v>
      </c>
      <c r="F9506" s="0" t="n">
        <v>3133118</v>
      </c>
      <c r="G9506" s="151" t="s">
        <v>111</v>
      </c>
      <c r="H9506" s="151" t="s">
        <v>111</v>
      </c>
      <c r="I9506" s="152" t="s">
        <v>112</v>
      </c>
    </row>
    <row r="9507" customFormat="false" ht="12.75" hidden="false" customHeight="false" outlineLevel="0" collapsed="false">
      <c r="A9507" s="0" t="s">
        <v>18</v>
      </c>
      <c r="B9507" s="0" t="s">
        <v>113</v>
      </c>
      <c r="C9507" s="0" t="s">
        <v>108</v>
      </c>
      <c r="D9507" s="116" t="n">
        <v>47150</v>
      </c>
      <c r="E9507" s="0" t="n">
        <v>0</v>
      </c>
      <c r="F9507" s="0" t="n">
        <v>3133119</v>
      </c>
      <c r="G9507" s="151" t="s">
        <v>111</v>
      </c>
      <c r="H9507" s="151" t="s">
        <v>111</v>
      </c>
      <c r="I9507" s="152" t="s">
        <v>112</v>
      </c>
    </row>
    <row r="9508" customFormat="false" ht="12.75" hidden="false" customHeight="false" outlineLevel="0" collapsed="false">
      <c r="A9508" s="0" t="s">
        <v>19</v>
      </c>
      <c r="B9508" s="0" t="s">
        <v>110</v>
      </c>
      <c r="C9508" s="0" t="s">
        <v>108</v>
      </c>
      <c r="D9508" s="116" t="n">
        <v>47150</v>
      </c>
      <c r="E9508" s="0" t="n">
        <v>0</v>
      </c>
      <c r="F9508" s="0" t="n">
        <v>3133120</v>
      </c>
      <c r="G9508" s="151" t="s">
        <v>111</v>
      </c>
      <c r="H9508" s="151" t="s">
        <v>111</v>
      </c>
      <c r="I9508" s="152" t="s">
        <v>112</v>
      </c>
    </row>
    <row r="9509" customFormat="false" ht="12.75" hidden="false" customHeight="false" outlineLevel="0" collapsed="false">
      <c r="A9509" s="0" t="s">
        <v>19</v>
      </c>
      <c r="B9509" s="0" t="s">
        <v>113</v>
      </c>
      <c r="C9509" s="0" t="s">
        <v>108</v>
      </c>
      <c r="D9509" s="116" t="n">
        <v>47150</v>
      </c>
      <c r="E9509" s="0" t="n">
        <v>0</v>
      </c>
      <c r="F9509" s="0" t="n">
        <v>3133121</v>
      </c>
      <c r="G9509" s="151" t="s">
        <v>111</v>
      </c>
      <c r="H9509" s="151" t="s">
        <v>111</v>
      </c>
      <c r="I9509" s="152" t="s">
        <v>112</v>
      </c>
    </row>
    <row r="9510" customFormat="false" ht="12.75" hidden="false" customHeight="false" outlineLevel="0" collapsed="false">
      <c r="A9510" s="0" t="s">
        <v>21</v>
      </c>
      <c r="B9510" s="0" t="s">
        <v>110</v>
      </c>
      <c r="C9510" s="0" t="s">
        <v>108</v>
      </c>
      <c r="D9510" s="116" t="n">
        <v>47150</v>
      </c>
      <c r="E9510" s="0" t="n">
        <v>0</v>
      </c>
      <c r="F9510" s="0" t="n">
        <v>3133122</v>
      </c>
      <c r="G9510" s="151" t="s">
        <v>111</v>
      </c>
      <c r="H9510" s="151" t="s">
        <v>111</v>
      </c>
      <c r="I9510" s="152" t="s">
        <v>112</v>
      </c>
    </row>
    <row r="9511" customFormat="false" ht="12.75" hidden="false" customHeight="false" outlineLevel="0" collapsed="false">
      <c r="A9511" s="0" t="s">
        <v>21</v>
      </c>
      <c r="B9511" s="0" t="s">
        <v>113</v>
      </c>
      <c r="C9511" s="0" t="s">
        <v>108</v>
      </c>
      <c r="D9511" s="116" t="n">
        <v>47150</v>
      </c>
      <c r="E9511" s="0" t="n">
        <v>0</v>
      </c>
      <c r="F9511" s="0" t="n">
        <v>3133123</v>
      </c>
      <c r="G9511" s="151" t="s">
        <v>111</v>
      </c>
      <c r="H9511" s="151" t="s">
        <v>111</v>
      </c>
      <c r="I9511" s="152" t="s">
        <v>112</v>
      </c>
    </row>
    <row r="9512" customFormat="false" ht="12.75" hidden="false" customHeight="false" outlineLevel="0" collapsed="false">
      <c r="A9512" s="0" t="s">
        <v>73</v>
      </c>
      <c r="B9512" s="0" t="s">
        <v>80</v>
      </c>
      <c r="C9512" s="0" t="s">
        <v>108</v>
      </c>
      <c r="D9512" s="116" t="n">
        <v>47150</v>
      </c>
      <c r="E9512" s="0" t="n">
        <v>0.05</v>
      </c>
      <c r="F9512" s="0" t="n">
        <v>3133124</v>
      </c>
      <c r="G9512" s="151" t="s">
        <v>111</v>
      </c>
      <c r="H9512" s="151" t="s">
        <v>111</v>
      </c>
      <c r="I9512" s="152" t="s">
        <v>112</v>
      </c>
    </row>
    <row r="9513" customFormat="false" ht="12.75" hidden="false" customHeight="false" outlineLevel="0" collapsed="false">
      <c r="A9513" s="0" t="s">
        <v>74</v>
      </c>
      <c r="B9513" s="0" t="s">
        <v>80</v>
      </c>
      <c r="C9513" s="0" t="s">
        <v>108</v>
      </c>
      <c r="D9513" s="116" t="n">
        <v>47150</v>
      </c>
      <c r="E9513" s="0" t="n">
        <v>0.45</v>
      </c>
      <c r="F9513" s="0" t="n">
        <v>3133125</v>
      </c>
      <c r="G9513" s="151" t="s">
        <v>111</v>
      </c>
      <c r="H9513" s="151" t="s">
        <v>111</v>
      </c>
      <c r="I9513" s="152" t="s">
        <v>112</v>
      </c>
    </row>
    <row r="9514" customFormat="false" ht="12.75" hidden="false" customHeight="false" outlineLevel="0" collapsed="false">
      <c r="A9514" s="0" t="s">
        <v>75</v>
      </c>
      <c r="B9514" s="0" t="s">
        <v>80</v>
      </c>
      <c r="C9514" s="0" t="s">
        <v>108</v>
      </c>
      <c r="D9514" s="116" t="n">
        <v>47150</v>
      </c>
      <c r="E9514" s="0" t="n">
        <v>-0.2</v>
      </c>
      <c r="F9514" s="0" t="n">
        <v>3133126</v>
      </c>
      <c r="G9514" s="151" t="s">
        <v>111</v>
      </c>
      <c r="H9514" s="151" t="s">
        <v>111</v>
      </c>
      <c r="I9514" s="152" t="s">
        <v>112</v>
      </c>
    </row>
    <row r="9515" customFormat="false" ht="12.75" hidden="false" customHeight="false" outlineLevel="0" collapsed="false">
      <c r="A9515" s="0" t="s">
        <v>76</v>
      </c>
      <c r="B9515" s="0" t="s">
        <v>80</v>
      </c>
      <c r="C9515" s="0" t="s">
        <v>108</v>
      </c>
      <c r="D9515" s="116" t="n">
        <v>47150</v>
      </c>
      <c r="E9515" s="0" t="n">
        <v>0.45</v>
      </c>
      <c r="F9515" s="0" t="n">
        <v>3133127</v>
      </c>
      <c r="G9515" s="151" t="s">
        <v>111</v>
      </c>
      <c r="H9515" s="151" t="s">
        <v>111</v>
      </c>
      <c r="I9515" s="152" t="s">
        <v>112</v>
      </c>
    </row>
    <row r="9516" customFormat="false" ht="12.75" hidden="false" customHeight="false" outlineLevel="0" collapsed="false">
      <c r="A9516" s="0" t="s">
        <v>72</v>
      </c>
      <c r="B9516" s="0" t="s">
        <v>80</v>
      </c>
      <c r="C9516" s="0" t="s">
        <v>108</v>
      </c>
      <c r="D9516" s="116" t="n">
        <v>47150</v>
      </c>
      <c r="E9516" s="158" t="n">
        <v>47178</v>
      </c>
      <c r="F9516" s="0" t="n">
        <v>2756524</v>
      </c>
      <c r="G9516" s="151" t="s">
        <v>111</v>
      </c>
      <c r="H9516" s="151" t="s">
        <v>111</v>
      </c>
      <c r="I9516" s="152" t="s">
        <v>109</v>
      </c>
    </row>
    <row r="9517" customFormat="false" ht="12.75" hidden="false" customHeight="false" outlineLevel="0" collapsed="false">
      <c r="A9517" s="0" t="s">
        <v>59</v>
      </c>
      <c r="B9517" s="0" t="s">
        <v>110</v>
      </c>
      <c r="C9517" s="0" t="s">
        <v>108</v>
      </c>
      <c r="D9517" s="116" t="n">
        <v>47178</v>
      </c>
      <c r="E9517" s="0" t="n">
        <v>0.655</v>
      </c>
      <c r="F9517" s="0" t="n">
        <v>3133100</v>
      </c>
      <c r="G9517" s="151" t="s">
        <v>111</v>
      </c>
      <c r="H9517" s="151" t="s">
        <v>111</v>
      </c>
      <c r="I9517" s="152" t="s">
        <v>112</v>
      </c>
    </row>
    <row r="9518" customFormat="false" ht="12.75" hidden="false" customHeight="false" outlineLevel="0" collapsed="false">
      <c r="A9518" s="0" t="s">
        <v>59</v>
      </c>
      <c r="B9518" s="0" t="s">
        <v>113</v>
      </c>
      <c r="C9518" s="0" t="s">
        <v>108</v>
      </c>
      <c r="D9518" s="116" t="n">
        <v>47178</v>
      </c>
      <c r="E9518" s="0" t="n">
        <v>0.05</v>
      </c>
      <c r="F9518" s="0" t="n">
        <v>3133101</v>
      </c>
      <c r="G9518" s="151" t="s">
        <v>111</v>
      </c>
      <c r="H9518" s="151" t="s">
        <v>111</v>
      </c>
      <c r="I9518" s="152" t="s">
        <v>112</v>
      </c>
    </row>
    <row r="9519" customFormat="false" ht="12.75" hidden="false" customHeight="false" outlineLevel="0" collapsed="false">
      <c r="A9519" s="0" t="s">
        <v>60</v>
      </c>
      <c r="B9519" s="0" t="s">
        <v>110</v>
      </c>
      <c r="C9519" s="0" t="s">
        <v>108</v>
      </c>
      <c r="D9519" s="116" t="n">
        <v>47178</v>
      </c>
      <c r="E9519" s="0" t="n">
        <v>0.655</v>
      </c>
      <c r="F9519" s="0" t="n">
        <v>3133102</v>
      </c>
      <c r="G9519" s="151" t="s">
        <v>111</v>
      </c>
      <c r="H9519" s="151" t="s">
        <v>111</v>
      </c>
      <c r="I9519" s="152" t="s">
        <v>112</v>
      </c>
    </row>
    <row r="9520" customFormat="false" ht="12.75" hidden="false" customHeight="false" outlineLevel="0" collapsed="false">
      <c r="A9520" s="0" t="s">
        <v>60</v>
      </c>
      <c r="B9520" s="0" t="s">
        <v>113</v>
      </c>
      <c r="C9520" s="0" t="s">
        <v>108</v>
      </c>
      <c r="D9520" s="116" t="n">
        <v>47178</v>
      </c>
      <c r="E9520" s="0" t="n">
        <v>0.15</v>
      </c>
      <c r="F9520" s="0" t="n">
        <v>3133103</v>
      </c>
      <c r="G9520" s="151" t="s">
        <v>111</v>
      </c>
      <c r="H9520" s="151" t="s">
        <v>111</v>
      </c>
      <c r="I9520" s="152" t="s">
        <v>112</v>
      </c>
    </row>
    <row r="9521" customFormat="false" ht="12.75" hidden="false" customHeight="false" outlineLevel="0" collapsed="false">
      <c r="A9521" s="0" t="s">
        <v>61</v>
      </c>
      <c r="B9521" s="0" t="s">
        <v>110</v>
      </c>
      <c r="C9521" s="0" t="s">
        <v>108</v>
      </c>
      <c r="D9521" s="116" t="n">
        <v>47178</v>
      </c>
      <c r="E9521" s="0" t="n">
        <v>0.655</v>
      </c>
      <c r="F9521" s="0" t="n">
        <v>3133104</v>
      </c>
      <c r="G9521" s="151" t="s">
        <v>111</v>
      </c>
      <c r="H9521" s="151" t="s">
        <v>111</v>
      </c>
      <c r="I9521" s="152" t="s">
        <v>112</v>
      </c>
    </row>
    <row r="9522" customFormat="false" ht="12.75" hidden="false" customHeight="false" outlineLevel="0" collapsed="false">
      <c r="A9522" s="0" t="s">
        <v>61</v>
      </c>
      <c r="B9522" s="0" t="s">
        <v>113</v>
      </c>
      <c r="C9522" s="0" t="s">
        <v>108</v>
      </c>
      <c r="D9522" s="116" t="n">
        <v>47178</v>
      </c>
      <c r="E9522" s="0" t="n">
        <v>0.05</v>
      </c>
      <c r="F9522" s="0" t="n">
        <v>3133105</v>
      </c>
      <c r="G9522" s="151" t="s">
        <v>111</v>
      </c>
      <c r="H9522" s="151" t="s">
        <v>111</v>
      </c>
      <c r="I9522" s="152" t="s">
        <v>112</v>
      </c>
    </row>
    <row r="9523" customFormat="false" ht="12.75" hidden="false" customHeight="false" outlineLevel="0" collapsed="false">
      <c r="A9523" s="0" t="s">
        <v>62</v>
      </c>
      <c r="B9523" s="0" t="s">
        <v>110</v>
      </c>
      <c r="C9523" s="0" t="s">
        <v>108</v>
      </c>
      <c r="D9523" s="116" t="n">
        <v>47178</v>
      </c>
      <c r="E9523" s="0" t="n">
        <v>0.655</v>
      </c>
      <c r="F9523" s="0" t="n">
        <v>3133106</v>
      </c>
      <c r="G9523" s="151" t="s">
        <v>111</v>
      </c>
      <c r="H9523" s="151" t="s">
        <v>111</v>
      </c>
      <c r="I9523" s="152" t="s">
        <v>112</v>
      </c>
    </row>
    <row r="9524" customFormat="false" ht="12.75" hidden="false" customHeight="false" outlineLevel="0" collapsed="false">
      <c r="A9524" s="0" t="s">
        <v>62</v>
      </c>
      <c r="B9524" s="0" t="s">
        <v>113</v>
      </c>
      <c r="C9524" s="0" t="s">
        <v>108</v>
      </c>
      <c r="D9524" s="116" t="n">
        <v>47178</v>
      </c>
      <c r="E9524" s="0" t="n">
        <v>0.15</v>
      </c>
      <c r="F9524" s="0" t="n">
        <v>3133107</v>
      </c>
      <c r="G9524" s="151" t="s">
        <v>111</v>
      </c>
      <c r="H9524" s="151" t="s">
        <v>111</v>
      </c>
      <c r="I9524" s="152" t="s">
        <v>112</v>
      </c>
    </row>
    <row r="9525" customFormat="false" ht="12.75" hidden="false" customHeight="false" outlineLevel="0" collapsed="false">
      <c r="A9525" s="0" t="s">
        <v>49</v>
      </c>
      <c r="B9525" s="0" t="s">
        <v>110</v>
      </c>
      <c r="C9525" s="0" t="s">
        <v>108</v>
      </c>
      <c r="D9525" s="116" t="n">
        <v>47178</v>
      </c>
      <c r="E9525" s="0" t="n">
        <v>0.54</v>
      </c>
      <c r="F9525" s="0" t="n">
        <v>3133108</v>
      </c>
      <c r="G9525" s="151" t="s">
        <v>111</v>
      </c>
      <c r="H9525" s="151" t="s">
        <v>111</v>
      </c>
      <c r="I9525" s="152" t="s">
        <v>112</v>
      </c>
    </row>
    <row r="9526" customFormat="false" ht="12.75" hidden="false" customHeight="false" outlineLevel="0" collapsed="false">
      <c r="A9526" s="0" t="s">
        <v>49</v>
      </c>
      <c r="B9526" s="0" t="s">
        <v>113</v>
      </c>
      <c r="C9526" s="0" t="s">
        <v>108</v>
      </c>
      <c r="D9526" s="116" t="n">
        <v>47178</v>
      </c>
      <c r="E9526" s="0" t="n">
        <v>0.05</v>
      </c>
      <c r="F9526" s="0" t="n">
        <v>3133109</v>
      </c>
      <c r="G9526" s="151" t="s">
        <v>111</v>
      </c>
      <c r="H9526" s="151" t="s">
        <v>111</v>
      </c>
      <c r="I9526" s="152" t="s">
        <v>112</v>
      </c>
    </row>
    <row r="9527" customFormat="false" ht="12.75" hidden="false" customHeight="false" outlineLevel="0" collapsed="false">
      <c r="A9527" s="0" t="s">
        <v>50</v>
      </c>
      <c r="B9527" s="0" t="s">
        <v>110</v>
      </c>
      <c r="C9527" s="0" t="s">
        <v>108</v>
      </c>
      <c r="D9527" s="116" t="n">
        <v>47178</v>
      </c>
      <c r="E9527" s="0" t="n">
        <v>0.69</v>
      </c>
      <c r="F9527" s="0" t="n">
        <v>3133110</v>
      </c>
      <c r="G9527" s="151" t="s">
        <v>111</v>
      </c>
      <c r="H9527" s="151" t="s">
        <v>111</v>
      </c>
      <c r="I9527" s="152" t="s">
        <v>112</v>
      </c>
    </row>
    <row r="9528" customFormat="false" ht="12.75" hidden="false" customHeight="false" outlineLevel="0" collapsed="false">
      <c r="A9528" s="0" t="s">
        <v>50</v>
      </c>
      <c r="B9528" s="0" t="s">
        <v>113</v>
      </c>
      <c r="C9528" s="0" t="s">
        <v>108</v>
      </c>
      <c r="D9528" s="116" t="n">
        <v>47178</v>
      </c>
      <c r="E9528" s="0" t="n">
        <v>-0.17</v>
      </c>
      <c r="F9528" s="0" t="n">
        <v>3133111</v>
      </c>
      <c r="G9528" s="151" t="s">
        <v>111</v>
      </c>
      <c r="H9528" s="151" t="s">
        <v>111</v>
      </c>
      <c r="I9528" s="152" t="s">
        <v>112</v>
      </c>
    </row>
    <row r="9529" customFormat="false" ht="12.75" hidden="false" customHeight="false" outlineLevel="0" collapsed="false">
      <c r="A9529" s="0" t="s">
        <v>51</v>
      </c>
      <c r="B9529" s="0" t="s">
        <v>110</v>
      </c>
      <c r="C9529" s="0" t="s">
        <v>108</v>
      </c>
      <c r="D9529" s="116" t="n">
        <v>47178</v>
      </c>
      <c r="E9529" s="0" t="n">
        <v>0.69</v>
      </c>
      <c r="F9529" s="0" t="n">
        <v>3133112</v>
      </c>
      <c r="G9529" s="151" t="s">
        <v>111</v>
      </c>
      <c r="H9529" s="151" t="s">
        <v>111</v>
      </c>
      <c r="I9529" s="152" t="s">
        <v>112</v>
      </c>
    </row>
    <row r="9530" customFormat="false" ht="12.75" hidden="false" customHeight="false" outlineLevel="0" collapsed="false">
      <c r="A9530" s="0" t="s">
        <v>51</v>
      </c>
      <c r="B9530" s="0" t="s">
        <v>113</v>
      </c>
      <c r="C9530" s="0" t="s">
        <v>108</v>
      </c>
      <c r="D9530" s="116" t="n">
        <v>47178</v>
      </c>
      <c r="E9530" s="0" t="n">
        <v>0.1</v>
      </c>
      <c r="F9530" s="0" t="n">
        <v>3133113</v>
      </c>
      <c r="G9530" s="151" t="s">
        <v>111</v>
      </c>
      <c r="H9530" s="151" t="s">
        <v>111</v>
      </c>
      <c r="I9530" s="152" t="s">
        <v>112</v>
      </c>
    </row>
    <row r="9531" customFormat="false" ht="12.75" hidden="false" customHeight="false" outlineLevel="0" collapsed="false">
      <c r="A9531" s="0" t="s">
        <v>52</v>
      </c>
      <c r="B9531" s="0" t="s">
        <v>110</v>
      </c>
      <c r="C9531" s="0" t="s">
        <v>108</v>
      </c>
      <c r="D9531" s="116" t="n">
        <v>47178</v>
      </c>
      <c r="E9531" s="0" t="n">
        <v>0.69</v>
      </c>
      <c r="F9531" s="0" t="n">
        <v>3133114</v>
      </c>
      <c r="G9531" s="151" t="s">
        <v>111</v>
      </c>
      <c r="H9531" s="151" t="s">
        <v>111</v>
      </c>
      <c r="I9531" s="152" t="s">
        <v>112</v>
      </c>
    </row>
    <row r="9532" customFormat="false" ht="12.75" hidden="false" customHeight="false" outlineLevel="0" collapsed="false">
      <c r="A9532" s="0" t="s">
        <v>52</v>
      </c>
      <c r="B9532" s="0" t="s">
        <v>113</v>
      </c>
      <c r="C9532" s="0" t="s">
        <v>108</v>
      </c>
      <c r="D9532" s="116" t="n">
        <v>47178</v>
      </c>
      <c r="E9532" s="0" t="n">
        <v>-0.05</v>
      </c>
      <c r="F9532" s="0" t="n">
        <v>3133115</v>
      </c>
      <c r="G9532" s="151" t="s">
        <v>111</v>
      </c>
      <c r="H9532" s="151" t="s">
        <v>111</v>
      </c>
      <c r="I9532" s="152" t="s">
        <v>112</v>
      </c>
    </row>
    <row r="9533" customFormat="false" ht="12.75" hidden="false" customHeight="false" outlineLevel="0" collapsed="false">
      <c r="A9533" s="0" t="s">
        <v>17</v>
      </c>
      <c r="B9533" s="0" t="s">
        <v>110</v>
      </c>
      <c r="C9533" s="0" t="s">
        <v>108</v>
      </c>
      <c r="D9533" s="116" t="n">
        <v>47178</v>
      </c>
      <c r="E9533" s="0" t="n">
        <v>0</v>
      </c>
      <c r="F9533" s="0" t="n">
        <v>3133116</v>
      </c>
      <c r="G9533" s="151" t="s">
        <v>111</v>
      </c>
      <c r="H9533" s="151" t="s">
        <v>111</v>
      </c>
      <c r="I9533" s="152" t="s">
        <v>112</v>
      </c>
    </row>
    <row r="9534" customFormat="false" ht="12.75" hidden="false" customHeight="false" outlineLevel="0" collapsed="false">
      <c r="A9534" s="0" t="s">
        <v>17</v>
      </c>
      <c r="B9534" s="0" t="s">
        <v>113</v>
      </c>
      <c r="C9534" s="0" t="s">
        <v>108</v>
      </c>
      <c r="D9534" s="116" t="n">
        <v>47178</v>
      </c>
      <c r="E9534" s="0" t="n">
        <v>0</v>
      </c>
      <c r="F9534" s="0" t="n">
        <v>3133117</v>
      </c>
      <c r="G9534" s="151" t="s">
        <v>111</v>
      </c>
      <c r="H9534" s="151" t="s">
        <v>111</v>
      </c>
      <c r="I9534" s="152" t="s">
        <v>112</v>
      </c>
    </row>
    <row r="9535" customFormat="false" ht="12.75" hidden="false" customHeight="false" outlineLevel="0" collapsed="false">
      <c r="A9535" s="0" t="s">
        <v>18</v>
      </c>
      <c r="B9535" s="0" t="s">
        <v>110</v>
      </c>
      <c r="C9535" s="0" t="s">
        <v>108</v>
      </c>
      <c r="D9535" s="116" t="n">
        <v>47178</v>
      </c>
      <c r="E9535" s="0" t="n">
        <v>0</v>
      </c>
      <c r="F9535" s="0" t="n">
        <v>3133118</v>
      </c>
      <c r="G9535" s="151" t="s">
        <v>111</v>
      </c>
      <c r="H9535" s="151" t="s">
        <v>111</v>
      </c>
      <c r="I9535" s="152" t="s">
        <v>112</v>
      </c>
    </row>
    <row r="9536" customFormat="false" ht="12.75" hidden="false" customHeight="false" outlineLevel="0" collapsed="false">
      <c r="A9536" s="0" t="s">
        <v>18</v>
      </c>
      <c r="B9536" s="0" t="s">
        <v>113</v>
      </c>
      <c r="C9536" s="0" t="s">
        <v>108</v>
      </c>
      <c r="D9536" s="116" t="n">
        <v>47178</v>
      </c>
      <c r="E9536" s="0" t="n">
        <v>0</v>
      </c>
      <c r="F9536" s="0" t="n">
        <v>3133119</v>
      </c>
      <c r="G9536" s="151" t="s">
        <v>111</v>
      </c>
      <c r="H9536" s="151" t="s">
        <v>111</v>
      </c>
      <c r="I9536" s="152" t="s">
        <v>112</v>
      </c>
    </row>
    <row r="9537" customFormat="false" ht="12.75" hidden="false" customHeight="false" outlineLevel="0" collapsed="false">
      <c r="A9537" s="0" t="s">
        <v>19</v>
      </c>
      <c r="B9537" s="0" t="s">
        <v>110</v>
      </c>
      <c r="C9537" s="0" t="s">
        <v>108</v>
      </c>
      <c r="D9537" s="116" t="n">
        <v>47178</v>
      </c>
      <c r="E9537" s="0" t="n">
        <v>0</v>
      </c>
      <c r="F9537" s="0" t="n">
        <v>3133120</v>
      </c>
      <c r="G9537" s="151" t="s">
        <v>111</v>
      </c>
      <c r="H9537" s="151" t="s">
        <v>111</v>
      </c>
      <c r="I9537" s="152" t="s">
        <v>112</v>
      </c>
    </row>
    <row r="9538" customFormat="false" ht="12.75" hidden="false" customHeight="false" outlineLevel="0" collapsed="false">
      <c r="A9538" s="0" t="s">
        <v>19</v>
      </c>
      <c r="B9538" s="0" t="s">
        <v>113</v>
      </c>
      <c r="C9538" s="0" t="s">
        <v>108</v>
      </c>
      <c r="D9538" s="116" t="n">
        <v>47178</v>
      </c>
      <c r="E9538" s="0" t="n">
        <v>0</v>
      </c>
      <c r="F9538" s="0" t="n">
        <v>3133121</v>
      </c>
      <c r="G9538" s="151" t="s">
        <v>111</v>
      </c>
      <c r="H9538" s="151" t="s">
        <v>111</v>
      </c>
      <c r="I9538" s="152" t="s">
        <v>112</v>
      </c>
    </row>
    <row r="9539" customFormat="false" ht="12.75" hidden="false" customHeight="false" outlineLevel="0" collapsed="false">
      <c r="A9539" s="0" t="s">
        <v>21</v>
      </c>
      <c r="B9539" s="0" t="s">
        <v>110</v>
      </c>
      <c r="C9539" s="0" t="s">
        <v>108</v>
      </c>
      <c r="D9539" s="116" t="n">
        <v>47178</v>
      </c>
      <c r="E9539" s="0" t="n">
        <v>0</v>
      </c>
      <c r="F9539" s="0" t="n">
        <v>3133122</v>
      </c>
      <c r="G9539" s="151" t="s">
        <v>111</v>
      </c>
      <c r="H9539" s="151" t="s">
        <v>111</v>
      </c>
      <c r="I9539" s="152" t="s">
        <v>112</v>
      </c>
    </row>
    <row r="9540" customFormat="false" ht="12.75" hidden="false" customHeight="false" outlineLevel="0" collapsed="false">
      <c r="A9540" s="0" t="s">
        <v>21</v>
      </c>
      <c r="B9540" s="0" t="s">
        <v>113</v>
      </c>
      <c r="C9540" s="0" t="s">
        <v>108</v>
      </c>
      <c r="D9540" s="116" t="n">
        <v>47178</v>
      </c>
      <c r="E9540" s="0" t="n">
        <v>0</v>
      </c>
      <c r="F9540" s="0" t="n">
        <v>3133123</v>
      </c>
      <c r="G9540" s="151" t="s">
        <v>111</v>
      </c>
      <c r="H9540" s="151" t="s">
        <v>111</v>
      </c>
      <c r="I9540" s="152" t="s">
        <v>112</v>
      </c>
    </row>
    <row r="9541" customFormat="false" ht="12.75" hidden="false" customHeight="false" outlineLevel="0" collapsed="false">
      <c r="A9541" s="0" t="s">
        <v>73</v>
      </c>
      <c r="B9541" s="0" t="s">
        <v>80</v>
      </c>
      <c r="C9541" s="0" t="s">
        <v>108</v>
      </c>
      <c r="D9541" s="116" t="n">
        <v>47178</v>
      </c>
      <c r="E9541" s="0" t="n">
        <v>0.05</v>
      </c>
      <c r="F9541" s="0" t="n">
        <v>3133124</v>
      </c>
      <c r="G9541" s="151" t="s">
        <v>111</v>
      </c>
      <c r="H9541" s="151" t="s">
        <v>111</v>
      </c>
      <c r="I9541" s="152" t="s">
        <v>112</v>
      </c>
    </row>
    <row r="9542" customFormat="false" ht="12.75" hidden="false" customHeight="false" outlineLevel="0" collapsed="false">
      <c r="A9542" s="0" t="s">
        <v>74</v>
      </c>
      <c r="B9542" s="0" t="s">
        <v>80</v>
      </c>
      <c r="C9542" s="0" t="s">
        <v>108</v>
      </c>
      <c r="D9542" s="116" t="n">
        <v>47178</v>
      </c>
      <c r="E9542" s="0" t="n">
        <v>0.1</v>
      </c>
      <c r="F9542" s="0" t="n">
        <v>3133125</v>
      </c>
      <c r="G9542" s="151" t="s">
        <v>111</v>
      </c>
      <c r="H9542" s="151" t="s">
        <v>111</v>
      </c>
      <c r="I9542" s="152" t="s">
        <v>112</v>
      </c>
    </row>
    <row r="9543" customFormat="false" ht="12.75" hidden="false" customHeight="false" outlineLevel="0" collapsed="false">
      <c r="A9543" s="0" t="s">
        <v>75</v>
      </c>
      <c r="B9543" s="0" t="s">
        <v>80</v>
      </c>
      <c r="C9543" s="0" t="s">
        <v>108</v>
      </c>
      <c r="D9543" s="116" t="n">
        <v>47178</v>
      </c>
      <c r="E9543" s="0" t="n">
        <v>-0.05</v>
      </c>
      <c r="F9543" s="0" t="n">
        <v>3133126</v>
      </c>
      <c r="G9543" s="151" t="s">
        <v>111</v>
      </c>
      <c r="H9543" s="151" t="s">
        <v>111</v>
      </c>
      <c r="I9543" s="152" t="s">
        <v>112</v>
      </c>
    </row>
    <row r="9544" customFormat="false" ht="12.75" hidden="false" customHeight="false" outlineLevel="0" collapsed="false">
      <c r="A9544" s="0" t="s">
        <v>76</v>
      </c>
      <c r="B9544" s="0" t="s">
        <v>80</v>
      </c>
      <c r="C9544" s="0" t="s">
        <v>108</v>
      </c>
      <c r="D9544" s="116" t="n">
        <v>47178</v>
      </c>
      <c r="E9544" s="0" t="n">
        <v>0.1</v>
      </c>
      <c r="F9544" s="0" t="n">
        <v>3133127</v>
      </c>
      <c r="G9544" s="151" t="s">
        <v>111</v>
      </c>
      <c r="H9544" s="151" t="s">
        <v>111</v>
      </c>
      <c r="I9544" s="152" t="s">
        <v>112</v>
      </c>
    </row>
    <row r="9545" customFormat="false" ht="12.75" hidden="false" customHeight="false" outlineLevel="0" collapsed="false">
      <c r="A9545" s="0" t="s">
        <v>72</v>
      </c>
      <c r="B9545" s="0" t="s">
        <v>80</v>
      </c>
      <c r="C9545" s="0" t="s">
        <v>108</v>
      </c>
      <c r="D9545" s="116" t="n">
        <v>47178</v>
      </c>
      <c r="E9545" s="158" t="n">
        <v>47209</v>
      </c>
      <c r="F9545" s="0" t="n">
        <v>2756502</v>
      </c>
      <c r="G9545" s="151" t="s">
        <v>111</v>
      </c>
      <c r="H9545" s="151" t="s">
        <v>111</v>
      </c>
      <c r="I9545" s="152" t="s">
        <v>109</v>
      </c>
    </row>
    <row r="9546" customFormat="false" ht="12.75" hidden="false" customHeight="false" outlineLevel="0" collapsed="false">
      <c r="A9546" s="0" t="s">
        <v>59</v>
      </c>
      <c r="B9546" s="0" t="s">
        <v>110</v>
      </c>
      <c r="C9546" s="0" t="s">
        <v>108</v>
      </c>
      <c r="D9546" s="116" t="n">
        <v>47209</v>
      </c>
      <c r="E9546" s="0" t="n">
        <v>0.435</v>
      </c>
      <c r="F9546" s="0" t="n">
        <v>3133100</v>
      </c>
      <c r="G9546" s="151" t="s">
        <v>111</v>
      </c>
      <c r="H9546" s="151" t="s">
        <v>111</v>
      </c>
      <c r="I9546" s="152" t="s">
        <v>112</v>
      </c>
    </row>
    <row r="9547" customFormat="false" ht="12.75" hidden="false" customHeight="false" outlineLevel="0" collapsed="false">
      <c r="A9547" s="0" t="s">
        <v>59</v>
      </c>
      <c r="B9547" s="0" t="s">
        <v>113</v>
      </c>
      <c r="C9547" s="0" t="s">
        <v>108</v>
      </c>
      <c r="D9547" s="116" t="n">
        <v>47209</v>
      </c>
      <c r="E9547" s="0" t="n">
        <v>0.02</v>
      </c>
      <c r="F9547" s="0" t="n">
        <v>3133101</v>
      </c>
      <c r="G9547" s="151" t="s">
        <v>111</v>
      </c>
      <c r="H9547" s="151" t="s">
        <v>111</v>
      </c>
      <c r="I9547" s="152" t="s">
        <v>112</v>
      </c>
    </row>
    <row r="9548" customFormat="false" ht="12.75" hidden="false" customHeight="false" outlineLevel="0" collapsed="false">
      <c r="A9548" s="0" t="s">
        <v>60</v>
      </c>
      <c r="B9548" s="0" t="s">
        <v>110</v>
      </c>
      <c r="C9548" s="0" t="s">
        <v>108</v>
      </c>
      <c r="D9548" s="116" t="n">
        <v>47209</v>
      </c>
      <c r="E9548" s="0" t="n">
        <v>0.435</v>
      </c>
      <c r="F9548" s="0" t="n">
        <v>3133102</v>
      </c>
      <c r="G9548" s="151" t="s">
        <v>111</v>
      </c>
      <c r="H9548" s="151" t="s">
        <v>111</v>
      </c>
      <c r="I9548" s="152" t="s">
        <v>112</v>
      </c>
    </row>
    <row r="9549" customFormat="false" ht="12.75" hidden="false" customHeight="false" outlineLevel="0" collapsed="false">
      <c r="A9549" s="0" t="s">
        <v>60</v>
      </c>
      <c r="B9549" s="0" t="s">
        <v>113</v>
      </c>
      <c r="C9549" s="0" t="s">
        <v>108</v>
      </c>
      <c r="D9549" s="116" t="n">
        <v>47209</v>
      </c>
      <c r="E9549" s="0" t="n">
        <v>0.05</v>
      </c>
      <c r="F9549" s="0" t="n">
        <v>3133103</v>
      </c>
      <c r="G9549" s="151" t="s">
        <v>111</v>
      </c>
      <c r="H9549" s="151" t="s">
        <v>111</v>
      </c>
      <c r="I9549" s="152" t="s">
        <v>112</v>
      </c>
    </row>
    <row r="9550" customFormat="false" ht="12.75" hidden="false" customHeight="false" outlineLevel="0" collapsed="false">
      <c r="A9550" s="0" t="s">
        <v>61</v>
      </c>
      <c r="B9550" s="0" t="s">
        <v>110</v>
      </c>
      <c r="C9550" s="0" t="s">
        <v>108</v>
      </c>
      <c r="D9550" s="116" t="n">
        <v>47209</v>
      </c>
      <c r="E9550" s="0" t="n">
        <v>0.435</v>
      </c>
      <c r="F9550" s="0" t="n">
        <v>3133104</v>
      </c>
      <c r="G9550" s="151" t="s">
        <v>111</v>
      </c>
      <c r="H9550" s="151" t="s">
        <v>111</v>
      </c>
      <c r="I9550" s="152" t="s">
        <v>112</v>
      </c>
    </row>
    <row r="9551" customFormat="false" ht="12.75" hidden="false" customHeight="false" outlineLevel="0" collapsed="false">
      <c r="A9551" s="0" t="s">
        <v>61</v>
      </c>
      <c r="B9551" s="0" t="s">
        <v>113</v>
      </c>
      <c r="C9551" s="0" t="s">
        <v>108</v>
      </c>
      <c r="D9551" s="116" t="n">
        <v>47209</v>
      </c>
      <c r="E9551" s="0" t="n">
        <v>0.02</v>
      </c>
      <c r="F9551" s="0" t="n">
        <v>3133105</v>
      </c>
      <c r="G9551" s="151" t="s">
        <v>111</v>
      </c>
      <c r="H9551" s="151" t="s">
        <v>111</v>
      </c>
      <c r="I9551" s="152" t="s">
        <v>112</v>
      </c>
    </row>
    <row r="9552" customFormat="false" ht="12.75" hidden="false" customHeight="false" outlineLevel="0" collapsed="false">
      <c r="A9552" s="0" t="s">
        <v>62</v>
      </c>
      <c r="B9552" s="0" t="s">
        <v>110</v>
      </c>
      <c r="C9552" s="0" t="s">
        <v>108</v>
      </c>
      <c r="D9552" s="116" t="n">
        <v>47209</v>
      </c>
      <c r="E9552" s="0" t="n">
        <v>0.435</v>
      </c>
      <c r="F9552" s="0" t="n">
        <v>3133106</v>
      </c>
      <c r="G9552" s="151" t="s">
        <v>111</v>
      </c>
      <c r="H9552" s="151" t="s">
        <v>111</v>
      </c>
      <c r="I9552" s="152" t="s">
        <v>112</v>
      </c>
    </row>
    <row r="9553" customFormat="false" ht="12.75" hidden="false" customHeight="false" outlineLevel="0" collapsed="false">
      <c r="A9553" s="0" t="s">
        <v>62</v>
      </c>
      <c r="B9553" s="0" t="s">
        <v>113</v>
      </c>
      <c r="C9553" s="0" t="s">
        <v>108</v>
      </c>
      <c r="D9553" s="116" t="n">
        <v>47209</v>
      </c>
      <c r="E9553" s="0" t="n">
        <v>0.05</v>
      </c>
      <c r="F9553" s="0" t="n">
        <v>3133107</v>
      </c>
      <c r="G9553" s="151" t="s">
        <v>111</v>
      </c>
      <c r="H9553" s="151" t="s">
        <v>111</v>
      </c>
      <c r="I9553" s="152" t="s">
        <v>112</v>
      </c>
    </row>
    <row r="9554" customFormat="false" ht="12.75" hidden="false" customHeight="false" outlineLevel="0" collapsed="false">
      <c r="A9554" s="0" t="s">
        <v>49</v>
      </c>
      <c r="B9554" s="0" t="s">
        <v>110</v>
      </c>
      <c r="C9554" s="0" t="s">
        <v>108</v>
      </c>
      <c r="D9554" s="116" t="n">
        <v>47209</v>
      </c>
      <c r="E9554" s="0" t="n">
        <v>0.36</v>
      </c>
      <c r="F9554" s="0" t="n">
        <v>3133108</v>
      </c>
      <c r="G9554" s="151" t="s">
        <v>111</v>
      </c>
      <c r="H9554" s="151" t="s">
        <v>111</v>
      </c>
      <c r="I9554" s="152" t="s">
        <v>112</v>
      </c>
    </row>
    <row r="9555" customFormat="false" ht="12.75" hidden="false" customHeight="false" outlineLevel="0" collapsed="false">
      <c r="A9555" s="0" t="s">
        <v>49</v>
      </c>
      <c r="B9555" s="0" t="s">
        <v>113</v>
      </c>
      <c r="C9555" s="0" t="s">
        <v>108</v>
      </c>
      <c r="D9555" s="116" t="n">
        <v>47209</v>
      </c>
      <c r="E9555" s="0" t="n">
        <v>0.005</v>
      </c>
      <c r="F9555" s="0" t="n">
        <v>3133109</v>
      </c>
      <c r="G9555" s="151" t="s">
        <v>111</v>
      </c>
      <c r="H9555" s="151" t="s">
        <v>111</v>
      </c>
      <c r="I9555" s="152" t="s">
        <v>112</v>
      </c>
    </row>
    <row r="9556" customFormat="false" ht="12.75" hidden="false" customHeight="false" outlineLevel="0" collapsed="false">
      <c r="A9556" s="0" t="s">
        <v>50</v>
      </c>
      <c r="B9556" s="0" t="s">
        <v>110</v>
      </c>
      <c r="C9556" s="0" t="s">
        <v>108</v>
      </c>
      <c r="D9556" s="116" t="n">
        <v>47209</v>
      </c>
      <c r="E9556" s="0" t="n">
        <v>0.38</v>
      </c>
      <c r="F9556" s="0" t="n">
        <v>3133110</v>
      </c>
      <c r="G9556" s="151" t="s">
        <v>111</v>
      </c>
      <c r="H9556" s="151" t="s">
        <v>111</v>
      </c>
      <c r="I9556" s="152" t="s">
        <v>112</v>
      </c>
    </row>
    <row r="9557" customFormat="false" ht="12.75" hidden="false" customHeight="false" outlineLevel="0" collapsed="false">
      <c r="A9557" s="0" t="s">
        <v>50</v>
      </c>
      <c r="B9557" s="0" t="s">
        <v>113</v>
      </c>
      <c r="C9557" s="0" t="s">
        <v>108</v>
      </c>
      <c r="D9557" s="116" t="n">
        <v>47209</v>
      </c>
      <c r="E9557" s="0" t="n">
        <v>-0.085</v>
      </c>
      <c r="F9557" s="0" t="n">
        <v>3133111</v>
      </c>
      <c r="G9557" s="151" t="s">
        <v>111</v>
      </c>
      <c r="H9557" s="151" t="s">
        <v>111</v>
      </c>
      <c r="I9557" s="152" t="s">
        <v>112</v>
      </c>
    </row>
    <row r="9558" customFormat="false" ht="12.75" hidden="false" customHeight="false" outlineLevel="0" collapsed="false">
      <c r="A9558" s="0" t="s">
        <v>51</v>
      </c>
      <c r="B9558" s="0" t="s">
        <v>110</v>
      </c>
      <c r="C9558" s="0" t="s">
        <v>108</v>
      </c>
      <c r="D9558" s="116" t="n">
        <v>47209</v>
      </c>
      <c r="E9558" s="0" t="n">
        <v>0.38</v>
      </c>
      <c r="F9558" s="0" t="n">
        <v>3133112</v>
      </c>
      <c r="G9558" s="151" t="s">
        <v>111</v>
      </c>
      <c r="H9558" s="151" t="s">
        <v>111</v>
      </c>
      <c r="I9558" s="152" t="s">
        <v>112</v>
      </c>
    </row>
    <row r="9559" customFormat="false" ht="12.75" hidden="false" customHeight="false" outlineLevel="0" collapsed="false">
      <c r="A9559" s="0" t="s">
        <v>51</v>
      </c>
      <c r="B9559" s="0" t="s">
        <v>113</v>
      </c>
      <c r="C9559" s="0" t="s">
        <v>108</v>
      </c>
      <c r="D9559" s="116" t="n">
        <v>47209</v>
      </c>
      <c r="E9559" s="0" t="n">
        <v>0.02</v>
      </c>
      <c r="F9559" s="0" t="n">
        <v>3133113</v>
      </c>
      <c r="G9559" s="151" t="s">
        <v>111</v>
      </c>
      <c r="H9559" s="151" t="s">
        <v>111</v>
      </c>
      <c r="I9559" s="152" t="s">
        <v>112</v>
      </c>
    </row>
    <row r="9560" customFormat="false" ht="12.75" hidden="false" customHeight="false" outlineLevel="0" collapsed="false">
      <c r="A9560" s="0" t="s">
        <v>52</v>
      </c>
      <c r="B9560" s="0" t="s">
        <v>110</v>
      </c>
      <c r="C9560" s="0" t="s">
        <v>108</v>
      </c>
      <c r="D9560" s="116" t="n">
        <v>47209</v>
      </c>
      <c r="E9560" s="0" t="n">
        <v>0.38</v>
      </c>
      <c r="F9560" s="0" t="n">
        <v>3133114</v>
      </c>
      <c r="G9560" s="151" t="s">
        <v>111</v>
      </c>
      <c r="H9560" s="151" t="s">
        <v>111</v>
      </c>
      <c r="I9560" s="152" t="s">
        <v>112</v>
      </c>
    </row>
    <row r="9561" customFormat="false" ht="12.75" hidden="false" customHeight="false" outlineLevel="0" collapsed="false">
      <c r="A9561" s="0" t="s">
        <v>52</v>
      </c>
      <c r="B9561" s="0" t="s">
        <v>113</v>
      </c>
      <c r="C9561" s="0" t="s">
        <v>108</v>
      </c>
      <c r="D9561" s="116" t="n">
        <v>47209</v>
      </c>
      <c r="E9561" s="0" t="n">
        <v>-0.045</v>
      </c>
      <c r="F9561" s="0" t="n">
        <v>3133115</v>
      </c>
      <c r="G9561" s="151" t="s">
        <v>111</v>
      </c>
      <c r="H9561" s="151" t="s">
        <v>111</v>
      </c>
      <c r="I9561" s="152" t="s">
        <v>112</v>
      </c>
    </row>
    <row r="9562" customFormat="false" ht="12.75" hidden="false" customHeight="false" outlineLevel="0" collapsed="false">
      <c r="A9562" s="0" t="s">
        <v>17</v>
      </c>
      <c r="B9562" s="0" t="s">
        <v>110</v>
      </c>
      <c r="C9562" s="0" t="s">
        <v>108</v>
      </c>
      <c r="D9562" s="116" t="n">
        <v>47209</v>
      </c>
      <c r="E9562" s="0" t="n">
        <v>0</v>
      </c>
      <c r="F9562" s="0" t="n">
        <v>3133116</v>
      </c>
      <c r="G9562" s="151" t="s">
        <v>111</v>
      </c>
      <c r="H9562" s="151" t="s">
        <v>111</v>
      </c>
      <c r="I9562" s="152" t="s">
        <v>112</v>
      </c>
    </row>
    <row r="9563" customFormat="false" ht="12.75" hidden="false" customHeight="false" outlineLevel="0" collapsed="false">
      <c r="A9563" s="0" t="s">
        <v>17</v>
      </c>
      <c r="B9563" s="0" t="s">
        <v>113</v>
      </c>
      <c r="C9563" s="0" t="s">
        <v>108</v>
      </c>
      <c r="D9563" s="116" t="n">
        <v>47209</v>
      </c>
      <c r="E9563" s="0" t="n">
        <v>0</v>
      </c>
      <c r="F9563" s="0" t="n">
        <v>3133117</v>
      </c>
      <c r="G9563" s="151" t="s">
        <v>111</v>
      </c>
      <c r="H9563" s="151" t="s">
        <v>111</v>
      </c>
      <c r="I9563" s="152" t="s">
        <v>112</v>
      </c>
    </row>
    <row r="9564" customFormat="false" ht="12.75" hidden="false" customHeight="false" outlineLevel="0" collapsed="false">
      <c r="A9564" s="0" t="s">
        <v>18</v>
      </c>
      <c r="B9564" s="0" t="s">
        <v>110</v>
      </c>
      <c r="C9564" s="0" t="s">
        <v>108</v>
      </c>
      <c r="D9564" s="116" t="n">
        <v>47209</v>
      </c>
      <c r="E9564" s="0" t="n">
        <v>0</v>
      </c>
      <c r="F9564" s="0" t="n">
        <v>3133118</v>
      </c>
      <c r="G9564" s="151" t="s">
        <v>111</v>
      </c>
      <c r="H9564" s="151" t="s">
        <v>111</v>
      </c>
      <c r="I9564" s="152" t="s">
        <v>112</v>
      </c>
    </row>
    <row r="9565" customFormat="false" ht="12.75" hidden="false" customHeight="false" outlineLevel="0" collapsed="false">
      <c r="A9565" s="0" t="s">
        <v>18</v>
      </c>
      <c r="B9565" s="0" t="s">
        <v>113</v>
      </c>
      <c r="C9565" s="0" t="s">
        <v>108</v>
      </c>
      <c r="D9565" s="116" t="n">
        <v>47209</v>
      </c>
      <c r="E9565" s="0" t="n">
        <v>0</v>
      </c>
      <c r="F9565" s="0" t="n">
        <v>3133119</v>
      </c>
      <c r="G9565" s="151" t="s">
        <v>111</v>
      </c>
      <c r="H9565" s="151" t="s">
        <v>111</v>
      </c>
      <c r="I9565" s="152" t="s">
        <v>112</v>
      </c>
    </row>
    <row r="9566" customFormat="false" ht="12.75" hidden="false" customHeight="false" outlineLevel="0" collapsed="false">
      <c r="A9566" s="0" t="s">
        <v>19</v>
      </c>
      <c r="B9566" s="0" t="s">
        <v>110</v>
      </c>
      <c r="C9566" s="0" t="s">
        <v>108</v>
      </c>
      <c r="D9566" s="116" t="n">
        <v>47209</v>
      </c>
      <c r="E9566" s="0" t="n">
        <v>0</v>
      </c>
      <c r="F9566" s="0" t="n">
        <v>3133120</v>
      </c>
      <c r="G9566" s="151" t="s">
        <v>111</v>
      </c>
      <c r="H9566" s="151" t="s">
        <v>111</v>
      </c>
      <c r="I9566" s="152" t="s">
        <v>112</v>
      </c>
    </row>
    <row r="9567" customFormat="false" ht="12.75" hidden="false" customHeight="false" outlineLevel="0" collapsed="false">
      <c r="A9567" s="0" t="s">
        <v>19</v>
      </c>
      <c r="B9567" s="0" t="s">
        <v>113</v>
      </c>
      <c r="C9567" s="0" t="s">
        <v>108</v>
      </c>
      <c r="D9567" s="116" t="n">
        <v>47209</v>
      </c>
      <c r="E9567" s="0" t="n">
        <v>0</v>
      </c>
      <c r="F9567" s="0" t="n">
        <v>3133121</v>
      </c>
      <c r="G9567" s="151" t="s">
        <v>111</v>
      </c>
      <c r="H9567" s="151" t="s">
        <v>111</v>
      </c>
      <c r="I9567" s="152" t="s">
        <v>112</v>
      </c>
    </row>
    <row r="9568" customFormat="false" ht="12.75" hidden="false" customHeight="false" outlineLevel="0" collapsed="false">
      <c r="A9568" s="0" t="s">
        <v>21</v>
      </c>
      <c r="B9568" s="0" t="s">
        <v>110</v>
      </c>
      <c r="C9568" s="0" t="s">
        <v>108</v>
      </c>
      <c r="D9568" s="116" t="n">
        <v>47209</v>
      </c>
      <c r="E9568" s="0" t="n">
        <v>0</v>
      </c>
      <c r="F9568" s="0" t="n">
        <v>3133122</v>
      </c>
      <c r="G9568" s="151" t="s">
        <v>111</v>
      </c>
      <c r="H9568" s="151" t="s">
        <v>111</v>
      </c>
      <c r="I9568" s="152" t="s">
        <v>112</v>
      </c>
    </row>
    <row r="9569" customFormat="false" ht="12.75" hidden="false" customHeight="false" outlineLevel="0" collapsed="false">
      <c r="A9569" s="0" t="s">
        <v>21</v>
      </c>
      <c r="B9569" s="0" t="s">
        <v>113</v>
      </c>
      <c r="C9569" s="0" t="s">
        <v>108</v>
      </c>
      <c r="D9569" s="116" t="n">
        <v>47209</v>
      </c>
      <c r="E9569" s="0" t="n">
        <v>0</v>
      </c>
      <c r="F9569" s="0" t="n">
        <v>3133123</v>
      </c>
      <c r="G9569" s="151" t="s">
        <v>111</v>
      </c>
      <c r="H9569" s="151" t="s">
        <v>111</v>
      </c>
      <c r="I9569" s="152" t="s">
        <v>112</v>
      </c>
    </row>
    <row r="9570" customFormat="false" ht="12.75" hidden="false" customHeight="false" outlineLevel="0" collapsed="false">
      <c r="A9570" s="0" t="s">
        <v>73</v>
      </c>
      <c r="B9570" s="0" t="s">
        <v>80</v>
      </c>
      <c r="C9570" s="0" t="s">
        <v>108</v>
      </c>
      <c r="D9570" s="116" t="n">
        <v>47209</v>
      </c>
      <c r="E9570" s="0" t="n">
        <v>0.005</v>
      </c>
      <c r="F9570" s="0" t="n">
        <v>3133124</v>
      </c>
      <c r="G9570" s="151" t="s">
        <v>111</v>
      </c>
      <c r="H9570" s="151" t="s">
        <v>111</v>
      </c>
      <c r="I9570" s="152" t="s">
        <v>112</v>
      </c>
    </row>
    <row r="9571" customFormat="false" ht="12.75" hidden="false" customHeight="false" outlineLevel="0" collapsed="false">
      <c r="A9571" s="0" t="s">
        <v>74</v>
      </c>
      <c r="B9571" s="0" t="s">
        <v>80</v>
      </c>
      <c r="C9571" s="0" t="s">
        <v>108</v>
      </c>
      <c r="D9571" s="116" t="n">
        <v>47209</v>
      </c>
      <c r="E9571" s="0" t="n">
        <v>0.02</v>
      </c>
      <c r="F9571" s="0" t="n">
        <v>3133125</v>
      </c>
      <c r="G9571" s="151" t="s">
        <v>111</v>
      </c>
      <c r="H9571" s="151" t="s">
        <v>111</v>
      </c>
      <c r="I9571" s="152" t="s">
        <v>112</v>
      </c>
    </row>
    <row r="9572" customFormat="false" ht="12.75" hidden="false" customHeight="false" outlineLevel="0" collapsed="false">
      <c r="A9572" s="0" t="s">
        <v>75</v>
      </c>
      <c r="B9572" s="0" t="s">
        <v>80</v>
      </c>
      <c r="C9572" s="0" t="s">
        <v>108</v>
      </c>
      <c r="D9572" s="116" t="n">
        <v>47209</v>
      </c>
      <c r="E9572" s="0" t="n">
        <v>-0.045</v>
      </c>
      <c r="F9572" s="0" t="n">
        <v>3133126</v>
      </c>
      <c r="G9572" s="151" t="s">
        <v>111</v>
      </c>
      <c r="H9572" s="151" t="s">
        <v>111</v>
      </c>
      <c r="I9572" s="152" t="s">
        <v>112</v>
      </c>
    </row>
    <row r="9573" customFormat="false" ht="12.75" hidden="false" customHeight="false" outlineLevel="0" collapsed="false">
      <c r="A9573" s="0" t="s">
        <v>76</v>
      </c>
      <c r="B9573" s="0" t="s">
        <v>80</v>
      </c>
      <c r="C9573" s="0" t="s">
        <v>108</v>
      </c>
      <c r="D9573" s="116" t="n">
        <v>47209</v>
      </c>
      <c r="E9573" s="0" t="n">
        <v>0.02</v>
      </c>
      <c r="F9573" s="0" t="n">
        <v>3133127</v>
      </c>
      <c r="G9573" s="151" t="s">
        <v>111</v>
      </c>
      <c r="H9573" s="151" t="s">
        <v>111</v>
      </c>
      <c r="I9573" s="152" t="s">
        <v>112</v>
      </c>
    </row>
    <row r="9574" customFormat="false" ht="12.75" hidden="false" customHeight="false" outlineLevel="0" collapsed="false">
      <c r="A9574" s="0" t="s">
        <v>72</v>
      </c>
      <c r="B9574" s="0" t="s">
        <v>80</v>
      </c>
      <c r="C9574" s="0" t="s">
        <v>108</v>
      </c>
      <c r="D9574" s="116" t="n">
        <v>47209</v>
      </c>
      <c r="E9574" s="158" t="n">
        <v>47239</v>
      </c>
      <c r="F9574" s="0" t="n">
        <v>2756531</v>
      </c>
      <c r="G9574" s="151" t="s">
        <v>111</v>
      </c>
      <c r="H9574" s="151" t="s">
        <v>111</v>
      </c>
      <c r="I9574" s="152" t="s">
        <v>109</v>
      </c>
    </row>
    <row r="9575" customFormat="false" ht="12.75" hidden="false" customHeight="false" outlineLevel="0" collapsed="false">
      <c r="A9575" s="0" t="s">
        <v>59</v>
      </c>
      <c r="B9575" s="0" t="s">
        <v>110</v>
      </c>
      <c r="C9575" s="0" t="s">
        <v>108</v>
      </c>
      <c r="D9575" s="116" t="n">
        <v>47239</v>
      </c>
      <c r="E9575" s="0" t="n">
        <v>0.385</v>
      </c>
      <c r="F9575" s="0" t="n">
        <v>3133100</v>
      </c>
      <c r="G9575" s="151" t="s">
        <v>111</v>
      </c>
      <c r="H9575" s="151" t="s">
        <v>111</v>
      </c>
      <c r="I9575" s="152" t="s">
        <v>112</v>
      </c>
    </row>
    <row r="9576" customFormat="false" ht="12.75" hidden="false" customHeight="false" outlineLevel="0" collapsed="false">
      <c r="A9576" s="0" t="s">
        <v>59</v>
      </c>
      <c r="B9576" s="0" t="s">
        <v>113</v>
      </c>
      <c r="C9576" s="0" t="s">
        <v>108</v>
      </c>
      <c r="D9576" s="116" t="n">
        <v>47239</v>
      </c>
      <c r="E9576" s="0" t="n">
        <v>0.02</v>
      </c>
      <c r="F9576" s="0" t="n">
        <v>3133101</v>
      </c>
      <c r="G9576" s="151" t="s">
        <v>111</v>
      </c>
      <c r="H9576" s="151" t="s">
        <v>111</v>
      </c>
      <c r="I9576" s="152" t="s">
        <v>112</v>
      </c>
    </row>
    <row r="9577" customFormat="false" ht="12.75" hidden="false" customHeight="false" outlineLevel="0" collapsed="false">
      <c r="A9577" s="0" t="s">
        <v>60</v>
      </c>
      <c r="B9577" s="0" t="s">
        <v>110</v>
      </c>
      <c r="C9577" s="0" t="s">
        <v>108</v>
      </c>
      <c r="D9577" s="116" t="n">
        <v>47239</v>
      </c>
      <c r="E9577" s="0" t="n">
        <v>0.385</v>
      </c>
      <c r="F9577" s="0" t="n">
        <v>3133102</v>
      </c>
      <c r="G9577" s="151" t="s">
        <v>111</v>
      </c>
      <c r="H9577" s="151" t="s">
        <v>111</v>
      </c>
      <c r="I9577" s="152" t="s">
        <v>112</v>
      </c>
    </row>
    <row r="9578" customFormat="false" ht="12.75" hidden="false" customHeight="false" outlineLevel="0" collapsed="false">
      <c r="A9578" s="0" t="s">
        <v>60</v>
      </c>
      <c r="B9578" s="0" t="s">
        <v>113</v>
      </c>
      <c r="C9578" s="0" t="s">
        <v>108</v>
      </c>
      <c r="D9578" s="116" t="n">
        <v>47239</v>
      </c>
      <c r="E9578" s="0" t="n">
        <v>0.05</v>
      </c>
      <c r="F9578" s="0" t="n">
        <v>3133103</v>
      </c>
      <c r="G9578" s="151" t="s">
        <v>111</v>
      </c>
      <c r="H9578" s="151" t="s">
        <v>111</v>
      </c>
      <c r="I9578" s="152" t="s">
        <v>112</v>
      </c>
    </row>
    <row r="9579" customFormat="false" ht="12.75" hidden="false" customHeight="false" outlineLevel="0" collapsed="false">
      <c r="A9579" s="0" t="s">
        <v>61</v>
      </c>
      <c r="B9579" s="0" t="s">
        <v>110</v>
      </c>
      <c r="C9579" s="0" t="s">
        <v>108</v>
      </c>
      <c r="D9579" s="116" t="n">
        <v>47239</v>
      </c>
      <c r="E9579" s="0" t="n">
        <v>0.385</v>
      </c>
      <c r="F9579" s="0" t="n">
        <v>3133104</v>
      </c>
      <c r="G9579" s="151" t="s">
        <v>111</v>
      </c>
      <c r="H9579" s="151" t="s">
        <v>111</v>
      </c>
      <c r="I9579" s="152" t="s">
        <v>112</v>
      </c>
    </row>
    <row r="9580" customFormat="false" ht="12.75" hidden="false" customHeight="false" outlineLevel="0" collapsed="false">
      <c r="A9580" s="0" t="s">
        <v>61</v>
      </c>
      <c r="B9580" s="0" t="s">
        <v>113</v>
      </c>
      <c r="C9580" s="0" t="s">
        <v>108</v>
      </c>
      <c r="D9580" s="116" t="n">
        <v>47239</v>
      </c>
      <c r="E9580" s="0" t="n">
        <v>0.02</v>
      </c>
      <c r="F9580" s="0" t="n">
        <v>3133105</v>
      </c>
      <c r="G9580" s="151" t="s">
        <v>111</v>
      </c>
      <c r="H9580" s="151" t="s">
        <v>111</v>
      </c>
      <c r="I9580" s="152" t="s">
        <v>112</v>
      </c>
    </row>
    <row r="9581" customFormat="false" ht="12.75" hidden="false" customHeight="false" outlineLevel="0" collapsed="false">
      <c r="A9581" s="0" t="s">
        <v>62</v>
      </c>
      <c r="B9581" s="0" t="s">
        <v>110</v>
      </c>
      <c r="C9581" s="0" t="s">
        <v>108</v>
      </c>
      <c r="D9581" s="116" t="n">
        <v>47239</v>
      </c>
      <c r="E9581" s="0" t="n">
        <v>0.385</v>
      </c>
      <c r="F9581" s="0" t="n">
        <v>3133106</v>
      </c>
      <c r="G9581" s="151" t="s">
        <v>111</v>
      </c>
      <c r="H9581" s="151" t="s">
        <v>111</v>
      </c>
      <c r="I9581" s="152" t="s">
        <v>112</v>
      </c>
    </row>
    <row r="9582" customFormat="false" ht="12.75" hidden="false" customHeight="false" outlineLevel="0" collapsed="false">
      <c r="A9582" s="0" t="s">
        <v>62</v>
      </c>
      <c r="B9582" s="0" t="s">
        <v>113</v>
      </c>
      <c r="C9582" s="0" t="s">
        <v>108</v>
      </c>
      <c r="D9582" s="116" t="n">
        <v>47239</v>
      </c>
      <c r="E9582" s="0" t="n">
        <v>0.05</v>
      </c>
      <c r="F9582" s="0" t="n">
        <v>3133107</v>
      </c>
      <c r="G9582" s="151" t="s">
        <v>111</v>
      </c>
      <c r="H9582" s="151" t="s">
        <v>111</v>
      </c>
      <c r="I9582" s="152" t="s">
        <v>112</v>
      </c>
    </row>
    <row r="9583" customFormat="false" ht="12.75" hidden="false" customHeight="false" outlineLevel="0" collapsed="false">
      <c r="A9583" s="0" t="s">
        <v>49</v>
      </c>
      <c r="B9583" s="0" t="s">
        <v>110</v>
      </c>
      <c r="C9583" s="0" t="s">
        <v>108</v>
      </c>
      <c r="D9583" s="116" t="n">
        <v>47239</v>
      </c>
      <c r="E9583" s="0" t="n">
        <v>0.325</v>
      </c>
      <c r="F9583" s="0" t="n">
        <v>3133108</v>
      </c>
      <c r="G9583" s="151" t="s">
        <v>111</v>
      </c>
      <c r="H9583" s="151" t="s">
        <v>111</v>
      </c>
      <c r="I9583" s="152" t="s">
        <v>112</v>
      </c>
    </row>
    <row r="9584" customFormat="false" ht="12.75" hidden="false" customHeight="false" outlineLevel="0" collapsed="false">
      <c r="A9584" s="0" t="s">
        <v>49</v>
      </c>
      <c r="B9584" s="0" t="s">
        <v>113</v>
      </c>
      <c r="C9584" s="0" t="s">
        <v>108</v>
      </c>
      <c r="D9584" s="116" t="n">
        <v>47239</v>
      </c>
      <c r="E9584" s="0" t="n">
        <v>0.005</v>
      </c>
      <c r="F9584" s="0" t="n">
        <v>3133109</v>
      </c>
      <c r="G9584" s="151" t="s">
        <v>111</v>
      </c>
      <c r="H9584" s="151" t="s">
        <v>111</v>
      </c>
      <c r="I9584" s="152" t="s">
        <v>112</v>
      </c>
    </row>
    <row r="9585" customFormat="false" ht="12.75" hidden="false" customHeight="false" outlineLevel="0" collapsed="false">
      <c r="A9585" s="0" t="s">
        <v>50</v>
      </c>
      <c r="B9585" s="0" t="s">
        <v>110</v>
      </c>
      <c r="C9585" s="0" t="s">
        <v>108</v>
      </c>
      <c r="D9585" s="116" t="n">
        <v>47239</v>
      </c>
      <c r="E9585" s="0" t="n">
        <v>0.33</v>
      </c>
      <c r="F9585" s="0" t="n">
        <v>3133110</v>
      </c>
      <c r="G9585" s="151" t="s">
        <v>111</v>
      </c>
      <c r="H9585" s="151" t="s">
        <v>111</v>
      </c>
      <c r="I9585" s="152" t="s">
        <v>112</v>
      </c>
    </row>
    <row r="9586" customFormat="false" ht="12.75" hidden="false" customHeight="false" outlineLevel="0" collapsed="false">
      <c r="A9586" s="0" t="s">
        <v>50</v>
      </c>
      <c r="B9586" s="0" t="s">
        <v>113</v>
      </c>
      <c r="C9586" s="0" t="s">
        <v>108</v>
      </c>
      <c r="D9586" s="116" t="n">
        <v>47239</v>
      </c>
      <c r="E9586" s="0" t="n">
        <v>-0.065</v>
      </c>
      <c r="F9586" s="0" t="n">
        <v>3133111</v>
      </c>
      <c r="G9586" s="151" t="s">
        <v>111</v>
      </c>
      <c r="H9586" s="151" t="s">
        <v>111</v>
      </c>
      <c r="I9586" s="152" t="s">
        <v>112</v>
      </c>
    </row>
    <row r="9587" customFormat="false" ht="12.75" hidden="false" customHeight="false" outlineLevel="0" collapsed="false">
      <c r="A9587" s="0" t="s">
        <v>51</v>
      </c>
      <c r="B9587" s="0" t="s">
        <v>110</v>
      </c>
      <c r="C9587" s="0" t="s">
        <v>108</v>
      </c>
      <c r="D9587" s="116" t="n">
        <v>47239</v>
      </c>
      <c r="E9587" s="0" t="n">
        <v>0.33</v>
      </c>
      <c r="F9587" s="0" t="n">
        <v>3133112</v>
      </c>
      <c r="G9587" s="151" t="s">
        <v>111</v>
      </c>
      <c r="H9587" s="151" t="s">
        <v>111</v>
      </c>
      <c r="I9587" s="152" t="s">
        <v>112</v>
      </c>
    </row>
    <row r="9588" customFormat="false" ht="12.75" hidden="false" customHeight="false" outlineLevel="0" collapsed="false">
      <c r="A9588" s="0" t="s">
        <v>51</v>
      </c>
      <c r="B9588" s="0" t="s">
        <v>113</v>
      </c>
      <c r="C9588" s="0" t="s">
        <v>108</v>
      </c>
      <c r="D9588" s="116" t="n">
        <v>47239</v>
      </c>
      <c r="E9588" s="0" t="n">
        <v>0.02</v>
      </c>
      <c r="F9588" s="0" t="n">
        <v>3133113</v>
      </c>
      <c r="G9588" s="151" t="s">
        <v>111</v>
      </c>
      <c r="H9588" s="151" t="s">
        <v>111</v>
      </c>
      <c r="I9588" s="152" t="s">
        <v>112</v>
      </c>
    </row>
    <row r="9589" customFormat="false" ht="12.75" hidden="false" customHeight="false" outlineLevel="0" collapsed="false">
      <c r="A9589" s="0" t="s">
        <v>52</v>
      </c>
      <c r="B9589" s="0" t="s">
        <v>110</v>
      </c>
      <c r="C9589" s="0" t="s">
        <v>108</v>
      </c>
      <c r="D9589" s="116" t="n">
        <v>47239</v>
      </c>
      <c r="E9589" s="0" t="n">
        <v>0.33</v>
      </c>
      <c r="F9589" s="0" t="n">
        <v>3133114</v>
      </c>
      <c r="G9589" s="151" t="s">
        <v>111</v>
      </c>
      <c r="H9589" s="151" t="s">
        <v>111</v>
      </c>
      <c r="I9589" s="152" t="s">
        <v>112</v>
      </c>
    </row>
    <row r="9590" customFormat="false" ht="12.75" hidden="false" customHeight="false" outlineLevel="0" collapsed="false">
      <c r="A9590" s="0" t="s">
        <v>52</v>
      </c>
      <c r="B9590" s="0" t="s">
        <v>113</v>
      </c>
      <c r="C9590" s="0" t="s">
        <v>108</v>
      </c>
      <c r="D9590" s="116" t="n">
        <v>47239</v>
      </c>
      <c r="E9590" s="0" t="n">
        <v>-0.035</v>
      </c>
      <c r="F9590" s="0" t="n">
        <v>3133115</v>
      </c>
      <c r="G9590" s="151" t="s">
        <v>111</v>
      </c>
      <c r="H9590" s="151" t="s">
        <v>111</v>
      </c>
      <c r="I9590" s="152" t="s">
        <v>112</v>
      </c>
    </row>
    <row r="9591" customFormat="false" ht="12.75" hidden="false" customHeight="false" outlineLevel="0" collapsed="false">
      <c r="A9591" s="0" t="s">
        <v>17</v>
      </c>
      <c r="B9591" s="0" t="s">
        <v>110</v>
      </c>
      <c r="C9591" s="0" t="s">
        <v>108</v>
      </c>
      <c r="D9591" s="116" t="n">
        <v>47239</v>
      </c>
      <c r="E9591" s="0" t="n">
        <v>0</v>
      </c>
      <c r="F9591" s="0" t="n">
        <v>3133116</v>
      </c>
      <c r="G9591" s="151" t="s">
        <v>111</v>
      </c>
      <c r="H9591" s="151" t="s">
        <v>111</v>
      </c>
      <c r="I9591" s="152" t="s">
        <v>112</v>
      </c>
    </row>
    <row r="9592" customFormat="false" ht="12.75" hidden="false" customHeight="false" outlineLevel="0" collapsed="false">
      <c r="A9592" s="0" t="s">
        <v>17</v>
      </c>
      <c r="B9592" s="0" t="s">
        <v>113</v>
      </c>
      <c r="C9592" s="0" t="s">
        <v>108</v>
      </c>
      <c r="D9592" s="116" t="n">
        <v>47239</v>
      </c>
      <c r="E9592" s="0" t="n">
        <v>0</v>
      </c>
      <c r="F9592" s="0" t="n">
        <v>3133117</v>
      </c>
      <c r="G9592" s="151" t="s">
        <v>111</v>
      </c>
      <c r="H9592" s="151" t="s">
        <v>111</v>
      </c>
      <c r="I9592" s="152" t="s">
        <v>112</v>
      </c>
    </row>
    <row r="9593" customFormat="false" ht="12.75" hidden="false" customHeight="false" outlineLevel="0" collapsed="false">
      <c r="A9593" s="0" t="s">
        <v>18</v>
      </c>
      <c r="B9593" s="0" t="s">
        <v>110</v>
      </c>
      <c r="C9593" s="0" t="s">
        <v>108</v>
      </c>
      <c r="D9593" s="116" t="n">
        <v>47239</v>
      </c>
      <c r="E9593" s="0" t="n">
        <v>0</v>
      </c>
      <c r="F9593" s="0" t="n">
        <v>3133118</v>
      </c>
      <c r="G9593" s="151" t="s">
        <v>111</v>
      </c>
      <c r="H9593" s="151" t="s">
        <v>111</v>
      </c>
      <c r="I9593" s="152" t="s">
        <v>112</v>
      </c>
    </row>
    <row r="9594" customFormat="false" ht="12.75" hidden="false" customHeight="false" outlineLevel="0" collapsed="false">
      <c r="A9594" s="0" t="s">
        <v>18</v>
      </c>
      <c r="B9594" s="0" t="s">
        <v>113</v>
      </c>
      <c r="C9594" s="0" t="s">
        <v>108</v>
      </c>
      <c r="D9594" s="116" t="n">
        <v>47239</v>
      </c>
      <c r="E9594" s="0" t="n">
        <v>0</v>
      </c>
      <c r="F9594" s="0" t="n">
        <v>3133119</v>
      </c>
      <c r="G9594" s="151" t="s">
        <v>111</v>
      </c>
      <c r="H9594" s="151" t="s">
        <v>111</v>
      </c>
      <c r="I9594" s="152" t="s">
        <v>112</v>
      </c>
    </row>
    <row r="9595" customFormat="false" ht="12.75" hidden="false" customHeight="false" outlineLevel="0" collapsed="false">
      <c r="A9595" s="0" t="s">
        <v>19</v>
      </c>
      <c r="B9595" s="0" t="s">
        <v>110</v>
      </c>
      <c r="C9595" s="0" t="s">
        <v>108</v>
      </c>
      <c r="D9595" s="116" t="n">
        <v>47239</v>
      </c>
      <c r="E9595" s="0" t="n">
        <v>0</v>
      </c>
      <c r="F9595" s="0" t="n">
        <v>3133120</v>
      </c>
      <c r="G9595" s="151" t="s">
        <v>111</v>
      </c>
      <c r="H9595" s="151" t="s">
        <v>111</v>
      </c>
      <c r="I9595" s="152" t="s">
        <v>112</v>
      </c>
    </row>
    <row r="9596" customFormat="false" ht="12.75" hidden="false" customHeight="false" outlineLevel="0" collapsed="false">
      <c r="A9596" s="0" t="s">
        <v>19</v>
      </c>
      <c r="B9596" s="0" t="s">
        <v>113</v>
      </c>
      <c r="C9596" s="0" t="s">
        <v>108</v>
      </c>
      <c r="D9596" s="116" t="n">
        <v>47239</v>
      </c>
      <c r="E9596" s="0" t="n">
        <v>0</v>
      </c>
      <c r="F9596" s="0" t="n">
        <v>3133121</v>
      </c>
      <c r="G9596" s="151" t="s">
        <v>111</v>
      </c>
      <c r="H9596" s="151" t="s">
        <v>111</v>
      </c>
      <c r="I9596" s="152" t="s">
        <v>112</v>
      </c>
    </row>
    <row r="9597" customFormat="false" ht="12.75" hidden="false" customHeight="false" outlineLevel="0" collapsed="false">
      <c r="A9597" s="0" t="s">
        <v>21</v>
      </c>
      <c r="B9597" s="0" t="s">
        <v>110</v>
      </c>
      <c r="C9597" s="0" t="s">
        <v>108</v>
      </c>
      <c r="D9597" s="116" t="n">
        <v>47239</v>
      </c>
      <c r="E9597" s="0" t="n">
        <v>0</v>
      </c>
      <c r="F9597" s="0" t="n">
        <v>3133122</v>
      </c>
      <c r="G9597" s="151" t="s">
        <v>111</v>
      </c>
      <c r="H9597" s="151" t="s">
        <v>111</v>
      </c>
      <c r="I9597" s="152" t="s">
        <v>112</v>
      </c>
    </row>
    <row r="9598" customFormat="false" ht="12.75" hidden="false" customHeight="false" outlineLevel="0" collapsed="false">
      <c r="A9598" s="0" t="s">
        <v>21</v>
      </c>
      <c r="B9598" s="0" t="s">
        <v>113</v>
      </c>
      <c r="C9598" s="0" t="s">
        <v>108</v>
      </c>
      <c r="D9598" s="116" t="n">
        <v>47239</v>
      </c>
      <c r="E9598" s="0" t="n">
        <v>0</v>
      </c>
      <c r="F9598" s="0" t="n">
        <v>3133123</v>
      </c>
      <c r="G9598" s="151" t="s">
        <v>111</v>
      </c>
      <c r="H9598" s="151" t="s">
        <v>111</v>
      </c>
      <c r="I9598" s="152" t="s">
        <v>112</v>
      </c>
    </row>
    <row r="9599" customFormat="false" ht="12.75" hidden="false" customHeight="false" outlineLevel="0" collapsed="false">
      <c r="A9599" s="0" t="s">
        <v>73</v>
      </c>
      <c r="B9599" s="0" t="s">
        <v>80</v>
      </c>
      <c r="C9599" s="0" t="s">
        <v>108</v>
      </c>
      <c r="D9599" s="116" t="n">
        <v>47239</v>
      </c>
      <c r="E9599" s="0" t="n">
        <v>0.005</v>
      </c>
      <c r="F9599" s="0" t="n">
        <v>3133124</v>
      </c>
      <c r="G9599" s="151" t="s">
        <v>111</v>
      </c>
      <c r="H9599" s="151" t="s">
        <v>111</v>
      </c>
      <c r="I9599" s="152" t="s">
        <v>112</v>
      </c>
    </row>
    <row r="9600" customFormat="false" ht="12.75" hidden="false" customHeight="false" outlineLevel="0" collapsed="false">
      <c r="A9600" s="0" t="s">
        <v>74</v>
      </c>
      <c r="B9600" s="0" t="s">
        <v>80</v>
      </c>
      <c r="C9600" s="0" t="s">
        <v>108</v>
      </c>
      <c r="D9600" s="116" t="n">
        <v>47239</v>
      </c>
      <c r="E9600" s="0" t="n">
        <v>0.02</v>
      </c>
      <c r="F9600" s="0" t="n">
        <v>3133125</v>
      </c>
      <c r="G9600" s="151" t="s">
        <v>111</v>
      </c>
      <c r="H9600" s="151" t="s">
        <v>111</v>
      </c>
      <c r="I9600" s="152" t="s">
        <v>112</v>
      </c>
    </row>
    <row r="9601" customFormat="false" ht="12.75" hidden="false" customHeight="false" outlineLevel="0" collapsed="false">
      <c r="A9601" s="0" t="s">
        <v>75</v>
      </c>
      <c r="B9601" s="0" t="s">
        <v>80</v>
      </c>
      <c r="C9601" s="0" t="s">
        <v>108</v>
      </c>
      <c r="D9601" s="116" t="n">
        <v>47239</v>
      </c>
      <c r="E9601" s="0" t="n">
        <v>-0.035</v>
      </c>
      <c r="F9601" s="0" t="n">
        <v>3133126</v>
      </c>
      <c r="G9601" s="151" t="s">
        <v>111</v>
      </c>
      <c r="H9601" s="151" t="s">
        <v>111</v>
      </c>
      <c r="I9601" s="152" t="s">
        <v>112</v>
      </c>
    </row>
    <row r="9602" customFormat="false" ht="12.75" hidden="false" customHeight="false" outlineLevel="0" collapsed="false">
      <c r="A9602" s="0" t="s">
        <v>76</v>
      </c>
      <c r="B9602" s="0" t="s">
        <v>80</v>
      </c>
      <c r="C9602" s="0" t="s">
        <v>108</v>
      </c>
      <c r="D9602" s="116" t="n">
        <v>47239</v>
      </c>
      <c r="E9602" s="0" t="n">
        <v>0.02</v>
      </c>
      <c r="F9602" s="0" t="n">
        <v>3133127</v>
      </c>
      <c r="G9602" s="151" t="s">
        <v>111</v>
      </c>
      <c r="H9602" s="151" t="s">
        <v>111</v>
      </c>
      <c r="I9602" s="152" t="s">
        <v>112</v>
      </c>
    </row>
    <row r="9603" customFormat="false" ht="12.75" hidden="false" customHeight="false" outlineLevel="0" collapsed="false">
      <c r="A9603" s="0" t="s">
        <v>72</v>
      </c>
      <c r="B9603" s="0" t="s">
        <v>80</v>
      </c>
      <c r="C9603" s="0" t="s">
        <v>108</v>
      </c>
      <c r="D9603" s="116" t="n">
        <v>47239</v>
      </c>
      <c r="E9603" s="158" t="n">
        <v>47270</v>
      </c>
      <c r="F9603" s="0" t="n">
        <v>2756509</v>
      </c>
      <c r="G9603" s="151" t="s">
        <v>111</v>
      </c>
      <c r="H9603" s="151" t="s">
        <v>111</v>
      </c>
      <c r="I9603" s="152" t="s">
        <v>109</v>
      </c>
    </row>
    <row r="9604" customFormat="false" ht="12.75" hidden="false" customHeight="false" outlineLevel="0" collapsed="false">
      <c r="A9604" s="0" t="s">
        <v>59</v>
      </c>
      <c r="B9604" s="0" t="s">
        <v>110</v>
      </c>
      <c r="C9604" s="0" t="s">
        <v>108</v>
      </c>
      <c r="D9604" s="116" t="n">
        <v>47270</v>
      </c>
      <c r="E9604" s="0" t="n">
        <v>0.385</v>
      </c>
      <c r="F9604" s="0" t="n">
        <v>3133100</v>
      </c>
      <c r="G9604" s="151" t="s">
        <v>111</v>
      </c>
      <c r="H9604" s="151" t="s">
        <v>111</v>
      </c>
      <c r="I9604" s="152" t="s">
        <v>112</v>
      </c>
    </row>
    <row r="9605" customFormat="false" ht="12.75" hidden="false" customHeight="false" outlineLevel="0" collapsed="false">
      <c r="A9605" s="0" t="s">
        <v>59</v>
      </c>
      <c r="B9605" s="0" t="s">
        <v>113</v>
      </c>
      <c r="C9605" s="0" t="s">
        <v>108</v>
      </c>
      <c r="D9605" s="116" t="n">
        <v>47270</v>
      </c>
      <c r="E9605" s="0" t="n">
        <v>0.02</v>
      </c>
      <c r="F9605" s="0" t="n">
        <v>3133101</v>
      </c>
      <c r="G9605" s="151" t="s">
        <v>111</v>
      </c>
      <c r="H9605" s="151" t="s">
        <v>111</v>
      </c>
      <c r="I9605" s="152" t="s">
        <v>112</v>
      </c>
    </row>
    <row r="9606" customFormat="false" ht="12.75" hidden="false" customHeight="false" outlineLevel="0" collapsed="false">
      <c r="A9606" s="0" t="s">
        <v>60</v>
      </c>
      <c r="B9606" s="0" t="s">
        <v>110</v>
      </c>
      <c r="C9606" s="0" t="s">
        <v>108</v>
      </c>
      <c r="D9606" s="116" t="n">
        <v>47270</v>
      </c>
      <c r="E9606" s="0" t="n">
        <v>0.385</v>
      </c>
      <c r="F9606" s="0" t="n">
        <v>3133102</v>
      </c>
      <c r="G9606" s="151" t="s">
        <v>111</v>
      </c>
      <c r="H9606" s="151" t="s">
        <v>111</v>
      </c>
      <c r="I9606" s="152" t="s">
        <v>112</v>
      </c>
    </row>
    <row r="9607" customFormat="false" ht="12.75" hidden="false" customHeight="false" outlineLevel="0" collapsed="false">
      <c r="A9607" s="0" t="s">
        <v>60</v>
      </c>
      <c r="B9607" s="0" t="s">
        <v>113</v>
      </c>
      <c r="C9607" s="0" t="s">
        <v>108</v>
      </c>
      <c r="D9607" s="116" t="n">
        <v>47270</v>
      </c>
      <c r="E9607" s="0" t="n">
        <v>0.06</v>
      </c>
      <c r="F9607" s="0" t="n">
        <v>3133103</v>
      </c>
      <c r="G9607" s="151" t="s">
        <v>111</v>
      </c>
      <c r="H9607" s="151" t="s">
        <v>111</v>
      </c>
      <c r="I9607" s="152" t="s">
        <v>112</v>
      </c>
    </row>
    <row r="9608" customFormat="false" ht="12.75" hidden="false" customHeight="false" outlineLevel="0" collapsed="false">
      <c r="A9608" s="0" t="s">
        <v>61</v>
      </c>
      <c r="B9608" s="0" t="s">
        <v>110</v>
      </c>
      <c r="C9608" s="0" t="s">
        <v>108</v>
      </c>
      <c r="D9608" s="116" t="n">
        <v>47270</v>
      </c>
      <c r="E9608" s="0" t="n">
        <v>0.385</v>
      </c>
      <c r="F9608" s="0" t="n">
        <v>3133104</v>
      </c>
      <c r="G9608" s="151" t="s">
        <v>111</v>
      </c>
      <c r="H9608" s="151" t="s">
        <v>111</v>
      </c>
      <c r="I9608" s="152" t="s">
        <v>112</v>
      </c>
    </row>
    <row r="9609" customFormat="false" ht="12.75" hidden="false" customHeight="false" outlineLevel="0" collapsed="false">
      <c r="A9609" s="0" t="s">
        <v>61</v>
      </c>
      <c r="B9609" s="0" t="s">
        <v>113</v>
      </c>
      <c r="C9609" s="0" t="s">
        <v>108</v>
      </c>
      <c r="D9609" s="116" t="n">
        <v>47270</v>
      </c>
      <c r="E9609" s="0" t="n">
        <v>0.02</v>
      </c>
      <c r="F9609" s="0" t="n">
        <v>3133105</v>
      </c>
      <c r="G9609" s="151" t="s">
        <v>111</v>
      </c>
      <c r="H9609" s="151" t="s">
        <v>111</v>
      </c>
      <c r="I9609" s="152" t="s">
        <v>112</v>
      </c>
    </row>
    <row r="9610" customFormat="false" ht="12.75" hidden="false" customHeight="false" outlineLevel="0" collapsed="false">
      <c r="A9610" s="0" t="s">
        <v>62</v>
      </c>
      <c r="B9610" s="0" t="s">
        <v>110</v>
      </c>
      <c r="C9610" s="0" t="s">
        <v>108</v>
      </c>
      <c r="D9610" s="116" t="n">
        <v>47270</v>
      </c>
      <c r="E9610" s="0" t="n">
        <v>0.385</v>
      </c>
      <c r="F9610" s="0" t="n">
        <v>3133106</v>
      </c>
      <c r="G9610" s="151" t="s">
        <v>111</v>
      </c>
      <c r="H9610" s="151" t="s">
        <v>111</v>
      </c>
      <c r="I9610" s="152" t="s">
        <v>112</v>
      </c>
    </row>
    <row r="9611" customFormat="false" ht="12.75" hidden="false" customHeight="false" outlineLevel="0" collapsed="false">
      <c r="A9611" s="0" t="s">
        <v>62</v>
      </c>
      <c r="B9611" s="0" t="s">
        <v>113</v>
      </c>
      <c r="C9611" s="0" t="s">
        <v>108</v>
      </c>
      <c r="D9611" s="116" t="n">
        <v>47270</v>
      </c>
      <c r="E9611" s="0" t="n">
        <v>0.06</v>
      </c>
      <c r="F9611" s="0" t="n">
        <v>3133107</v>
      </c>
      <c r="G9611" s="151" t="s">
        <v>111</v>
      </c>
      <c r="H9611" s="151" t="s">
        <v>111</v>
      </c>
      <c r="I9611" s="152" t="s">
        <v>112</v>
      </c>
    </row>
    <row r="9612" customFormat="false" ht="12.75" hidden="false" customHeight="false" outlineLevel="0" collapsed="false">
      <c r="A9612" s="0" t="s">
        <v>49</v>
      </c>
      <c r="B9612" s="0" t="s">
        <v>110</v>
      </c>
      <c r="C9612" s="0" t="s">
        <v>108</v>
      </c>
      <c r="D9612" s="116" t="n">
        <v>47270</v>
      </c>
      <c r="E9612" s="0" t="n">
        <v>0.335</v>
      </c>
      <c r="F9612" s="0" t="n">
        <v>3133108</v>
      </c>
      <c r="G9612" s="151" t="s">
        <v>111</v>
      </c>
      <c r="H9612" s="151" t="s">
        <v>111</v>
      </c>
      <c r="I9612" s="152" t="s">
        <v>112</v>
      </c>
    </row>
    <row r="9613" customFormat="false" ht="12.75" hidden="false" customHeight="false" outlineLevel="0" collapsed="false">
      <c r="A9613" s="0" t="s">
        <v>49</v>
      </c>
      <c r="B9613" s="0" t="s">
        <v>113</v>
      </c>
      <c r="C9613" s="0" t="s">
        <v>108</v>
      </c>
      <c r="D9613" s="116" t="n">
        <v>47270</v>
      </c>
      <c r="E9613" s="0" t="n">
        <v>0.005</v>
      </c>
      <c r="F9613" s="0" t="n">
        <v>3133109</v>
      </c>
      <c r="G9613" s="151" t="s">
        <v>111</v>
      </c>
      <c r="H9613" s="151" t="s">
        <v>111</v>
      </c>
      <c r="I9613" s="152" t="s">
        <v>112</v>
      </c>
    </row>
    <row r="9614" customFormat="false" ht="12.75" hidden="false" customHeight="false" outlineLevel="0" collapsed="false">
      <c r="A9614" s="0" t="s">
        <v>50</v>
      </c>
      <c r="B9614" s="0" t="s">
        <v>110</v>
      </c>
      <c r="C9614" s="0" t="s">
        <v>108</v>
      </c>
      <c r="D9614" s="116" t="n">
        <v>47270</v>
      </c>
      <c r="E9614" s="0" t="n">
        <v>0.37</v>
      </c>
      <c r="F9614" s="0" t="n">
        <v>3133110</v>
      </c>
      <c r="G9614" s="151" t="s">
        <v>111</v>
      </c>
      <c r="H9614" s="151" t="s">
        <v>111</v>
      </c>
      <c r="I9614" s="152" t="s">
        <v>112</v>
      </c>
    </row>
    <row r="9615" customFormat="false" ht="12.75" hidden="false" customHeight="false" outlineLevel="0" collapsed="false">
      <c r="A9615" s="0" t="s">
        <v>50</v>
      </c>
      <c r="B9615" s="0" t="s">
        <v>113</v>
      </c>
      <c r="C9615" s="0" t="s">
        <v>108</v>
      </c>
      <c r="D9615" s="116" t="n">
        <v>47270</v>
      </c>
      <c r="E9615" s="0" t="n">
        <v>-0.055</v>
      </c>
      <c r="F9615" s="0" t="n">
        <v>3133111</v>
      </c>
      <c r="G9615" s="151" t="s">
        <v>111</v>
      </c>
      <c r="H9615" s="151" t="s">
        <v>111</v>
      </c>
      <c r="I9615" s="152" t="s">
        <v>112</v>
      </c>
    </row>
    <row r="9616" customFormat="false" ht="12.75" hidden="false" customHeight="false" outlineLevel="0" collapsed="false">
      <c r="A9616" s="0" t="s">
        <v>51</v>
      </c>
      <c r="B9616" s="0" t="s">
        <v>110</v>
      </c>
      <c r="C9616" s="0" t="s">
        <v>108</v>
      </c>
      <c r="D9616" s="116" t="n">
        <v>47270</v>
      </c>
      <c r="E9616" s="0" t="n">
        <v>0.37</v>
      </c>
      <c r="F9616" s="0" t="n">
        <v>3133112</v>
      </c>
      <c r="G9616" s="151" t="s">
        <v>111</v>
      </c>
      <c r="H9616" s="151" t="s">
        <v>111</v>
      </c>
      <c r="I9616" s="152" t="s">
        <v>112</v>
      </c>
    </row>
    <row r="9617" customFormat="false" ht="12.75" hidden="false" customHeight="false" outlineLevel="0" collapsed="false">
      <c r="A9617" s="0" t="s">
        <v>51</v>
      </c>
      <c r="B9617" s="0" t="s">
        <v>113</v>
      </c>
      <c r="C9617" s="0" t="s">
        <v>108</v>
      </c>
      <c r="D9617" s="116" t="n">
        <v>47270</v>
      </c>
      <c r="E9617" s="0" t="n">
        <v>0.035</v>
      </c>
      <c r="F9617" s="0" t="n">
        <v>3133113</v>
      </c>
      <c r="G9617" s="151" t="s">
        <v>111</v>
      </c>
      <c r="H9617" s="151" t="s">
        <v>111</v>
      </c>
      <c r="I9617" s="152" t="s">
        <v>112</v>
      </c>
    </row>
    <row r="9618" customFormat="false" ht="12.75" hidden="false" customHeight="false" outlineLevel="0" collapsed="false">
      <c r="A9618" s="0" t="s">
        <v>52</v>
      </c>
      <c r="B9618" s="0" t="s">
        <v>110</v>
      </c>
      <c r="C9618" s="0" t="s">
        <v>108</v>
      </c>
      <c r="D9618" s="116" t="n">
        <v>47270</v>
      </c>
      <c r="E9618" s="0" t="n">
        <v>0.37</v>
      </c>
      <c r="F9618" s="0" t="n">
        <v>3133114</v>
      </c>
      <c r="G9618" s="151" t="s">
        <v>111</v>
      </c>
      <c r="H9618" s="151" t="s">
        <v>111</v>
      </c>
      <c r="I9618" s="152" t="s">
        <v>112</v>
      </c>
    </row>
    <row r="9619" customFormat="false" ht="12.75" hidden="false" customHeight="false" outlineLevel="0" collapsed="false">
      <c r="A9619" s="0" t="s">
        <v>52</v>
      </c>
      <c r="B9619" s="0" t="s">
        <v>113</v>
      </c>
      <c r="C9619" s="0" t="s">
        <v>108</v>
      </c>
      <c r="D9619" s="116" t="n">
        <v>47270</v>
      </c>
      <c r="E9619" s="0" t="n">
        <v>-0.035</v>
      </c>
      <c r="F9619" s="0" t="n">
        <v>3133115</v>
      </c>
      <c r="G9619" s="151" t="s">
        <v>111</v>
      </c>
      <c r="H9619" s="151" t="s">
        <v>111</v>
      </c>
      <c r="I9619" s="152" t="s">
        <v>112</v>
      </c>
    </row>
    <row r="9620" customFormat="false" ht="12.75" hidden="false" customHeight="false" outlineLevel="0" collapsed="false">
      <c r="A9620" s="0" t="s">
        <v>17</v>
      </c>
      <c r="B9620" s="0" t="s">
        <v>110</v>
      </c>
      <c r="C9620" s="0" t="s">
        <v>108</v>
      </c>
      <c r="D9620" s="116" t="n">
        <v>47270</v>
      </c>
      <c r="E9620" s="0" t="n">
        <v>0</v>
      </c>
      <c r="F9620" s="0" t="n">
        <v>3133116</v>
      </c>
      <c r="G9620" s="151" t="s">
        <v>111</v>
      </c>
      <c r="H9620" s="151" t="s">
        <v>111</v>
      </c>
      <c r="I9620" s="152" t="s">
        <v>112</v>
      </c>
    </row>
    <row r="9621" customFormat="false" ht="12.75" hidden="false" customHeight="false" outlineLevel="0" collapsed="false">
      <c r="A9621" s="0" t="s">
        <v>17</v>
      </c>
      <c r="B9621" s="0" t="s">
        <v>113</v>
      </c>
      <c r="C9621" s="0" t="s">
        <v>108</v>
      </c>
      <c r="D9621" s="116" t="n">
        <v>47270</v>
      </c>
      <c r="E9621" s="0" t="n">
        <v>0</v>
      </c>
      <c r="F9621" s="0" t="n">
        <v>3133117</v>
      </c>
      <c r="G9621" s="151" t="s">
        <v>111</v>
      </c>
      <c r="H9621" s="151" t="s">
        <v>111</v>
      </c>
      <c r="I9621" s="152" t="s">
        <v>112</v>
      </c>
    </row>
    <row r="9622" customFormat="false" ht="12.75" hidden="false" customHeight="false" outlineLevel="0" collapsed="false">
      <c r="A9622" s="0" t="s">
        <v>18</v>
      </c>
      <c r="B9622" s="0" t="s">
        <v>110</v>
      </c>
      <c r="C9622" s="0" t="s">
        <v>108</v>
      </c>
      <c r="D9622" s="116" t="n">
        <v>47270</v>
      </c>
      <c r="E9622" s="0" t="n">
        <v>0</v>
      </c>
      <c r="F9622" s="0" t="n">
        <v>3133118</v>
      </c>
      <c r="G9622" s="151" t="s">
        <v>111</v>
      </c>
      <c r="H9622" s="151" t="s">
        <v>111</v>
      </c>
      <c r="I9622" s="152" t="s">
        <v>112</v>
      </c>
    </row>
    <row r="9623" customFormat="false" ht="12.75" hidden="false" customHeight="false" outlineLevel="0" collapsed="false">
      <c r="A9623" s="0" t="s">
        <v>18</v>
      </c>
      <c r="B9623" s="0" t="s">
        <v>113</v>
      </c>
      <c r="C9623" s="0" t="s">
        <v>108</v>
      </c>
      <c r="D9623" s="116" t="n">
        <v>47270</v>
      </c>
      <c r="E9623" s="0" t="n">
        <v>0</v>
      </c>
      <c r="F9623" s="0" t="n">
        <v>3133119</v>
      </c>
      <c r="G9623" s="151" t="s">
        <v>111</v>
      </c>
      <c r="H9623" s="151" t="s">
        <v>111</v>
      </c>
      <c r="I9623" s="152" t="s">
        <v>112</v>
      </c>
    </row>
    <row r="9624" customFormat="false" ht="12.75" hidden="false" customHeight="false" outlineLevel="0" collapsed="false">
      <c r="A9624" s="0" t="s">
        <v>19</v>
      </c>
      <c r="B9624" s="0" t="s">
        <v>110</v>
      </c>
      <c r="C9624" s="0" t="s">
        <v>108</v>
      </c>
      <c r="D9624" s="116" t="n">
        <v>47270</v>
      </c>
      <c r="E9624" s="0" t="n">
        <v>0</v>
      </c>
      <c r="F9624" s="0" t="n">
        <v>3133120</v>
      </c>
      <c r="G9624" s="151" t="s">
        <v>111</v>
      </c>
      <c r="H9624" s="151" t="s">
        <v>111</v>
      </c>
      <c r="I9624" s="152" t="s">
        <v>112</v>
      </c>
    </row>
    <row r="9625" customFormat="false" ht="12.75" hidden="false" customHeight="false" outlineLevel="0" collapsed="false">
      <c r="A9625" s="0" t="s">
        <v>19</v>
      </c>
      <c r="B9625" s="0" t="s">
        <v>113</v>
      </c>
      <c r="C9625" s="0" t="s">
        <v>108</v>
      </c>
      <c r="D9625" s="116" t="n">
        <v>47270</v>
      </c>
      <c r="E9625" s="0" t="n">
        <v>0</v>
      </c>
      <c r="F9625" s="0" t="n">
        <v>3133121</v>
      </c>
      <c r="G9625" s="151" t="s">
        <v>111</v>
      </c>
      <c r="H9625" s="151" t="s">
        <v>111</v>
      </c>
      <c r="I9625" s="152" t="s">
        <v>112</v>
      </c>
    </row>
    <row r="9626" customFormat="false" ht="12.75" hidden="false" customHeight="false" outlineLevel="0" collapsed="false">
      <c r="A9626" s="0" t="s">
        <v>21</v>
      </c>
      <c r="B9626" s="0" t="s">
        <v>110</v>
      </c>
      <c r="C9626" s="0" t="s">
        <v>108</v>
      </c>
      <c r="D9626" s="116" t="n">
        <v>47270</v>
      </c>
      <c r="E9626" s="0" t="n">
        <v>0</v>
      </c>
      <c r="F9626" s="0" t="n">
        <v>3133122</v>
      </c>
      <c r="G9626" s="151" t="s">
        <v>111</v>
      </c>
      <c r="H9626" s="151" t="s">
        <v>111</v>
      </c>
      <c r="I9626" s="152" t="s">
        <v>112</v>
      </c>
    </row>
    <row r="9627" customFormat="false" ht="12.75" hidden="false" customHeight="false" outlineLevel="0" collapsed="false">
      <c r="A9627" s="0" t="s">
        <v>21</v>
      </c>
      <c r="B9627" s="0" t="s">
        <v>113</v>
      </c>
      <c r="C9627" s="0" t="s">
        <v>108</v>
      </c>
      <c r="D9627" s="116" t="n">
        <v>47270</v>
      </c>
      <c r="E9627" s="0" t="n">
        <v>0</v>
      </c>
      <c r="F9627" s="0" t="n">
        <v>3133123</v>
      </c>
      <c r="G9627" s="151" t="s">
        <v>111</v>
      </c>
      <c r="H9627" s="151" t="s">
        <v>111</v>
      </c>
      <c r="I9627" s="152" t="s">
        <v>112</v>
      </c>
    </row>
    <row r="9628" customFormat="false" ht="12.75" hidden="false" customHeight="false" outlineLevel="0" collapsed="false">
      <c r="A9628" s="0" t="s">
        <v>73</v>
      </c>
      <c r="B9628" s="0" t="s">
        <v>80</v>
      </c>
      <c r="C9628" s="0" t="s">
        <v>108</v>
      </c>
      <c r="D9628" s="116" t="n">
        <v>47270</v>
      </c>
      <c r="E9628" s="0" t="n">
        <v>0.005</v>
      </c>
      <c r="F9628" s="0" t="n">
        <v>3133124</v>
      </c>
      <c r="G9628" s="151" t="s">
        <v>111</v>
      </c>
      <c r="H9628" s="151" t="s">
        <v>111</v>
      </c>
      <c r="I9628" s="152" t="s">
        <v>112</v>
      </c>
    </row>
    <row r="9629" customFormat="false" ht="12.75" hidden="false" customHeight="false" outlineLevel="0" collapsed="false">
      <c r="A9629" s="0" t="s">
        <v>74</v>
      </c>
      <c r="B9629" s="0" t="s">
        <v>80</v>
      </c>
      <c r="C9629" s="0" t="s">
        <v>108</v>
      </c>
      <c r="D9629" s="116" t="n">
        <v>47270</v>
      </c>
      <c r="E9629" s="0" t="n">
        <v>0.035</v>
      </c>
      <c r="F9629" s="0" t="n">
        <v>3133125</v>
      </c>
      <c r="G9629" s="151" t="s">
        <v>111</v>
      </c>
      <c r="H9629" s="151" t="s">
        <v>111</v>
      </c>
      <c r="I9629" s="152" t="s">
        <v>112</v>
      </c>
    </row>
    <row r="9630" customFormat="false" ht="12.75" hidden="false" customHeight="false" outlineLevel="0" collapsed="false">
      <c r="A9630" s="0" t="s">
        <v>75</v>
      </c>
      <c r="B9630" s="0" t="s">
        <v>80</v>
      </c>
      <c r="C9630" s="0" t="s">
        <v>108</v>
      </c>
      <c r="D9630" s="116" t="n">
        <v>47270</v>
      </c>
      <c r="E9630" s="0" t="n">
        <v>-0.035</v>
      </c>
      <c r="F9630" s="0" t="n">
        <v>3133126</v>
      </c>
      <c r="G9630" s="151" t="s">
        <v>111</v>
      </c>
      <c r="H9630" s="151" t="s">
        <v>111</v>
      </c>
      <c r="I9630" s="152" t="s">
        <v>112</v>
      </c>
    </row>
    <row r="9631" customFormat="false" ht="12.75" hidden="false" customHeight="false" outlineLevel="0" collapsed="false">
      <c r="A9631" s="0" t="s">
        <v>76</v>
      </c>
      <c r="B9631" s="0" t="s">
        <v>80</v>
      </c>
      <c r="C9631" s="0" t="s">
        <v>108</v>
      </c>
      <c r="D9631" s="116" t="n">
        <v>47270</v>
      </c>
      <c r="E9631" s="0" t="n">
        <v>0.035</v>
      </c>
      <c r="F9631" s="0" t="n">
        <v>3133127</v>
      </c>
      <c r="G9631" s="151" t="s">
        <v>111</v>
      </c>
      <c r="H9631" s="151" t="s">
        <v>111</v>
      </c>
      <c r="I9631" s="152" t="s">
        <v>112</v>
      </c>
    </row>
    <row r="9632" customFormat="false" ht="12.75" hidden="false" customHeight="false" outlineLevel="0" collapsed="false">
      <c r="A9632" s="0" t="s">
        <v>72</v>
      </c>
      <c r="B9632" s="0" t="s">
        <v>80</v>
      </c>
      <c r="C9632" s="0" t="s">
        <v>108</v>
      </c>
      <c r="D9632" s="116" t="n">
        <v>47270</v>
      </c>
      <c r="E9632" s="158" t="n">
        <v>47300</v>
      </c>
      <c r="F9632" s="0" t="n">
        <v>2756538</v>
      </c>
      <c r="G9632" s="151" t="s">
        <v>111</v>
      </c>
      <c r="H9632" s="151" t="s">
        <v>111</v>
      </c>
      <c r="I9632" s="152" t="s">
        <v>109</v>
      </c>
    </row>
    <row r="9633" customFormat="false" ht="12.75" hidden="false" customHeight="false" outlineLevel="0" collapsed="false">
      <c r="A9633" s="0" t="s">
        <v>59</v>
      </c>
      <c r="B9633" s="0" t="s">
        <v>110</v>
      </c>
      <c r="C9633" s="0" t="s">
        <v>108</v>
      </c>
      <c r="D9633" s="116" t="n">
        <v>47300</v>
      </c>
      <c r="E9633" s="0" t="n">
        <v>0.3975</v>
      </c>
      <c r="F9633" s="0" t="n">
        <v>3133100</v>
      </c>
      <c r="G9633" s="151" t="s">
        <v>111</v>
      </c>
      <c r="H9633" s="151" t="s">
        <v>111</v>
      </c>
      <c r="I9633" s="152" t="s">
        <v>112</v>
      </c>
    </row>
    <row r="9634" customFormat="false" ht="12.75" hidden="false" customHeight="false" outlineLevel="0" collapsed="false">
      <c r="A9634" s="0" t="s">
        <v>59</v>
      </c>
      <c r="B9634" s="0" t="s">
        <v>113</v>
      </c>
      <c r="C9634" s="0" t="s">
        <v>108</v>
      </c>
      <c r="D9634" s="116" t="n">
        <v>47300</v>
      </c>
      <c r="E9634" s="0" t="n">
        <v>0.02</v>
      </c>
      <c r="F9634" s="0" t="n">
        <v>3133101</v>
      </c>
      <c r="G9634" s="151" t="s">
        <v>111</v>
      </c>
      <c r="H9634" s="151" t="s">
        <v>111</v>
      </c>
      <c r="I9634" s="152" t="s">
        <v>112</v>
      </c>
    </row>
    <row r="9635" customFormat="false" ht="12.75" hidden="false" customHeight="false" outlineLevel="0" collapsed="false">
      <c r="A9635" s="0" t="s">
        <v>60</v>
      </c>
      <c r="B9635" s="0" t="s">
        <v>110</v>
      </c>
      <c r="C9635" s="0" t="s">
        <v>108</v>
      </c>
      <c r="D9635" s="116" t="n">
        <v>47300</v>
      </c>
      <c r="E9635" s="0" t="n">
        <v>0.3975</v>
      </c>
      <c r="F9635" s="0" t="n">
        <v>3133102</v>
      </c>
      <c r="G9635" s="151" t="s">
        <v>111</v>
      </c>
      <c r="H9635" s="151" t="s">
        <v>111</v>
      </c>
      <c r="I9635" s="152" t="s">
        <v>112</v>
      </c>
    </row>
    <row r="9636" customFormat="false" ht="12.75" hidden="false" customHeight="false" outlineLevel="0" collapsed="false">
      <c r="A9636" s="0" t="s">
        <v>60</v>
      </c>
      <c r="B9636" s="0" t="s">
        <v>113</v>
      </c>
      <c r="C9636" s="0" t="s">
        <v>108</v>
      </c>
      <c r="D9636" s="116" t="n">
        <v>47300</v>
      </c>
      <c r="E9636" s="0" t="n">
        <v>0.07</v>
      </c>
      <c r="F9636" s="0" t="n">
        <v>3133103</v>
      </c>
      <c r="G9636" s="151" t="s">
        <v>111</v>
      </c>
      <c r="H9636" s="151" t="s">
        <v>111</v>
      </c>
      <c r="I9636" s="152" t="s">
        <v>112</v>
      </c>
    </row>
    <row r="9637" customFormat="false" ht="12.75" hidden="false" customHeight="false" outlineLevel="0" collapsed="false">
      <c r="A9637" s="0" t="s">
        <v>61</v>
      </c>
      <c r="B9637" s="0" t="s">
        <v>110</v>
      </c>
      <c r="C9637" s="0" t="s">
        <v>108</v>
      </c>
      <c r="D9637" s="116" t="n">
        <v>47300</v>
      </c>
      <c r="E9637" s="0" t="n">
        <v>0.3975</v>
      </c>
      <c r="F9637" s="0" t="n">
        <v>3133104</v>
      </c>
      <c r="G9637" s="151" t="s">
        <v>111</v>
      </c>
      <c r="H9637" s="151" t="s">
        <v>111</v>
      </c>
      <c r="I9637" s="152" t="s">
        <v>112</v>
      </c>
    </row>
    <row r="9638" customFormat="false" ht="12.75" hidden="false" customHeight="false" outlineLevel="0" collapsed="false">
      <c r="A9638" s="0" t="s">
        <v>61</v>
      </c>
      <c r="B9638" s="0" t="s">
        <v>113</v>
      </c>
      <c r="C9638" s="0" t="s">
        <v>108</v>
      </c>
      <c r="D9638" s="116" t="n">
        <v>47300</v>
      </c>
      <c r="E9638" s="0" t="n">
        <v>0.02</v>
      </c>
      <c r="F9638" s="0" t="n">
        <v>3133105</v>
      </c>
      <c r="G9638" s="151" t="s">
        <v>111</v>
      </c>
      <c r="H9638" s="151" t="s">
        <v>111</v>
      </c>
      <c r="I9638" s="152" t="s">
        <v>112</v>
      </c>
    </row>
    <row r="9639" customFormat="false" ht="12.75" hidden="false" customHeight="false" outlineLevel="0" collapsed="false">
      <c r="A9639" s="0" t="s">
        <v>62</v>
      </c>
      <c r="B9639" s="0" t="s">
        <v>110</v>
      </c>
      <c r="C9639" s="0" t="s">
        <v>108</v>
      </c>
      <c r="D9639" s="116" t="n">
        <v>47300</v>
      </c>
      <c r="E9639" s="0" t="n">
        <v>0.3975</v>
      </c>
      <c r="F9639" s="0" t="n">
        <v>3133106</v>
      </c>
      <c r="G9639" s="151" t="s">
        <v>111</v>
      </c>
      <c r="H9639" s="151" t="s">
        <v>111</v>
      </c>
      <c r="I9639" s="152" t="s">
        <v>112</v>
      </c>
    </row>
    <row r="9640" customFormat="false" ht="12.75" hidden="false" customHeight="false" outlineLevel="0" collapsed="false">
      <c r="A9640" s="0" t="s">
        <v>62</v>
      </c>
      <c r="B9640" s="0" t="s">
        <v>113</v>
      </c>
      <c r="C9640" s="0" t="s">
        <v>108</v>
      </c>
      <c r="D9640" s="116" t="n">
        <v>47300</v>
      </c>
      <c r="E9640" s="0" t="n">
        <v>0.07</v>
      </c>
      <c r="F9640" s="0" t="n">
        <v>3133107</v>
      </c>
      <c r="G9640" s="151" t="s">
        <v>111</v>
      </c>
      <c r="H9640" s="151" t="s">
        <v>111</v>
      </c>
      <c r="I9640" s="152" t="s">
        <v>112</v>
      </c>
    </row>
    <row r="9641" customFormat="false" ht="12.75" hidden="false" customHeight="false" outlineLevel="0" collapsed="false">
      <c r="A9641" s="0" t="s">
        <v>49</v>
      </c>
      <c r="B9641" s="0" t="s">
        <v>110</v>
      </c>
      <c r="C9641" s="0" t="s">
        <v>108</v>
      </c>
      <c r="D9641" s="116" t="n">
        <v>47300</v>
      </c>
      <c r="E9641" s="0" t="n">
        <v>0.35</v>
      </c>
      <c r="F9641" s="0" t="n">
        <v>3133108</v>
      </c>
      <c r="G9641" s="151" t="s">
        <v>111</v>
      </c>
      <c r="H9641" s="151" t="s">
        <v>111</v>
      </c>
      <c r="I9641" s="152" t="s">
        <v>112</v>
      </c>
    </row>
    <row r="9642" customFormat="false" ht="12.75" hidden="false" customHeight="false" outlineLevel="0" collapsed="false">
      <c r="A9642" s="0" t="s">
        <v>49</v>
      </c>
      <c r="B9642" s="0" t="s">
        <v>113</v>
      </c>
      <c r="C9642" s="0" t="s">
        <v>108</v>
      </c>
      <c r="D9642" s="116" t="n">
        <v>47300</v>
      </c>
      <c r="E9642" s="0" t="n">
        <v>0.005</v>
      </c>
      <c r="F9642" s="0" t="n">
        <v>3133109</v>
      </c>
      <c r="G9642" s="151" t="s">
        <v>111</v>
      </c>
      <c r="H9642" s="151" t="s">
        <v>111</v>
      </c>
      <c r="I9642" s="152" t="s">
        <v>112</v>
      </c>
    </row>
    <row r="9643" customFormat="false" ht="12.75" hidden="false" customHeight="false" outlineLevel="0" collapsed="false">
      <c r="A9643" s="0" t="s">
        <v>50</v>
      </c>
      <c r="B9643" s="0" t="s">
        <v>110</v>
      </c>
      <c r="C9643" s="0" t="s">
        <v>108</v>
      </c>
      <c r="D9643" s="116" t="n">
        <v>47300</v>
      </c>
      <c r="E9643" s="0" t="n">
        <v>0.41</v>
      </c>
      <c r="F9643" s="0" t="n">
        <v>3133110</v>
      </c>
      <c r="G9643" s="151" t="s">
        <v>111</v>
      </c>
      <c r="H9643" s="151" t="s">
        <v>111</v>
      </c>
      <c r="I9643" s="152" t="s">
        <v>112</v>
      </c>
    </row>
    <row r="9644" customFormat="false" ht="12.75" hidden="false" customHeight="false" outlineLevel="0" collapsed="false">
      <c r="A9644" s="0" t="s">
        <v>50</v>
      </c>
      <c r="B9644" s="0" t="s">
        <v>113</v>
      </c>
      <c r="C9644" s="0" t="s">
        <v>108</v>
      </c>
      <c r="D9644" s="116" t="n">
        <v>47300</v>
      </c>
      <c r="E9644" s="0" t="n">
        <v>-0.02</v>
      </c>
      <c r="F9644" s="0" t="n">
        <v>3133111</v>
      </c>
      <c r="G9644" s="151" t="s">
        <v>111</v>
      </c>
      <c r="H9644" s="151" t="s">
        <v>111</v>
      </c>
      <c r="I9644" s="152" t="s">
        <v>112</v>
      </c>
    </row>
    <row r="9645" customFormat="false" ht="12.75" hidden="false" customHeight="false" outlineLevel="0" collapsed="false">
      <c r="A9645" s="0" t="s">
        <v>51</v>
      </c>
      <c r="B9645" s="0" t="s">
        <v>110</v>
      </c>
      <c r="C9645" s="0" t="s">
        <v>108</v>
      </c>
      <c r="D9645" s="116" t="n">
        <v>47300</v>
      </c>
      <c r="E9645" s="0" t="n">
        <v>0.41</v>
      </c>
      <c r="F9645" s="0" t="n">
        <v>3133112</v>
      </c>
      <c r="G9645" s="151" t="s">
        <v>111</v>
      </c>
      <c r="H9645" s="151" t="s">
        <v>111</v>
      </c>
      <c r="I9645" s="152" t="s">
        <v>112</v>
      </c>
    </row>
    <row r="9646" customFormat="false" ht="12.75" hidden="false" customHeight="false" outlineLevel="0" collapsed="false">
      <c r="A9646" s="0" t="s">
        <v>51</v>
      </c>
      <c r="B9646" s="0" t="s">
        <v>113</v>
      </c>
      <c r="C9646" s="0" t="s">
        <v>108</v>
      </c>
      <c r="D9646" s="116" t="n">
        <v>47300</v>
      </c>
      <c r="E9646" s="0" t="n">
        <v>0.035</v>
      </c>
      <c r="F9646" s="0" t="n">
        <v>3133113</v>
      </c>
      <c r="G9646" s="151" t="s">
        <v>111</v>
      </c>
      <c r="H9646" s="151" t="s">
        <v>111</v>
      </c>
      <c r="I9646" s="152" t="s">
        <v>112</v>
      </c>
    </row>
    <row r="9647" customFormat="false" ht="12.75" hidden="false" customHeight="false" outlineLevel="0" collapsed="false">
      <c r="A9647" s="0" t="s">
        <v>52</v>
      </c>
      <c r="B9647" s="0" t="s">
        <v>110</v>
      </c>
      <c r="C9647" s="0" t="s">
        <v>108</v>
      </c>
      <c r="D9647" s="116" t="n">
        <v>47300</v>
      </c>
      <c r="E9647" s="0" t="n">
        <v>0.41</v>
      </c>
      <c r="F9647" s="0" t="n">
        <v>3133114</v>
      </c>
      <c r="G9647" s="151" t="s">
        <v>111</v>
      </c>
      <c r="H9647" s="151" t="s">
        <v>111</v>
      </c>
      <c r="I9647" s="152" t="s">
        <v>112</v>
      </c>
    </row>
    <row r="9648" customFormat="false" ht="12.75" hidden="false" customHeight="false" outlineLevel="0" collapsed="false">
      <c r="A9648" s="0" t="s">
        <v>52</v>
      </c>
      <c r="B9648" s="0" t="s">
        <v>113</v>
      </c>
      <c r="C9648" s="0" t="s">
        <v>108</v>
      </c>
      <c r="D9648" s="116" t="n">
        <v>47300</v>
      </c>
      <c r="E9648" s="0" t="n">
        <v>-0.02</v>
      </c>
      <c r="F9648" s="0" t="n">
        <v>3133115</v>
      </c>
      <c r="G9648" s="151" t="s">
        <v>111</v>
      </c>
      <c r="H9648" s="151" t="s">
        <v>111</v>
      </c>
      <c r="I9648" s="152" t="s">
        <v>112</v>
      </c>
    </row>
    <row r="9649" customFormat="false" ht="12.75" hidden="false" customHeight="false" outlineLevel="0" collapsed="false">
      <c r="A9649" s="0" t="s">
        <v>17</v>
      </c>
      <c r="B9649" s="0" t="s">
        <v>110</v>
      </c>
      <c r="C9649" s="0" t="s">
        <v>108</v>
      </c>
      <c r="D9649" s="116" t="n">
        <v>47300</v>
      </c>
      <c r="E9649" s="0" t="n">
        <v>0</v>
      </c>
      <c r="F9649" s="0" t="n">
        <v>3133116</v>
      </c>
      <c r="G9649" s="151" t="s">
        <v>111</v>
      </c>
      <c r="H9649" s="151" t="s">
        <v>111</v>
      </c>
      <c r="I9649" s="152" t="s">
        <v>112</v>
      </c>
    </row>
    <row r="9650" customFormat="false" ht="12.75" hidden="false" customHeight="false" outlineLevel="0" collapsed="false">
      <c r="A9650" s="0" t="s">
        <v>17</v>
      </c>
      <c r="B9650" s="0" t="s">
        <v>113</v>
      </c>
      <c r="C9650" s="0" t="s">
        <v>108</v>
      </c>
      <c r="D9650" s="116" t="n">
        <v>47300</v>
      </c>
      <c r="E9650" s="0" t="n">
        <v>0</v>
      </c>
      <c r="F9650" s="0" t="n">
        <v>3133117</v>
      </c>
      <c r="G9650" s="151" t="s">
        <v>111</v>
      </c>
      <c r="H9650" s="151" t="s">
        <v>111</v>
      </c>
      <c r="I9650" s="152" t="s">
        <v>112</v>
      </c>
    </row>
    <row r="9651" customFormat="false" ht="12.75" hidden="false" customHeight="false" outlineLevel="0" collapsed="false">
      <c r="A9651" s="0" t="s">
        <v>18</v>
      </c>
      <c r="B9651" s="0" t="s">
        <v>110</v>
      </c>
      <c r="C9651" s="0" t="s">
        <v>108</v>
      </c>
      <c r="D9651" s="116" t="n">
        <v>47300</v>
      </c>
      <c r="E9651" s="0" t="n">
        <v>0</v>
      </c>
      <c r="F9651" s="0" t="n">
        <v>3133118</v>
      </c>
      <c r="G9651" s="151" t="s">
        <v>111</v>
      </c>
      <c r="H9651" s="151" t="s">
        <v>111</v>
      </c>
      <c r="I9651" s="152" t="s">
        <v>112</v>
      </c>
    </row>
    <row r="9652" customFormat="false" ht="12.75" hidden="false" customHeight="false" outlineLevel="0" collapsed="false">
      <c r="A9652" s="0" t="s">
        <v>18</v>
      </c>
      <c r="B9652" s="0" t="s">
        <v>113</v>
      </c>
      <c r="C9652" s="0" t="s">
        <v>108</v>
      </c>
      <c r="D9652" s="116" t="n">
        <v>47300</v>
      </c>
      <c r="E9652" s="0" t="n">
        <v>0</v>
      </c>
      <c r="F9652" s="0" t="n">
        <v>3133119</v>
      </c>
      <c r="G9652" s="151" t="s">
        <v>111</v>
      </c>
      <c r="H9652" s="151" t="s">
        <v>111</v>
      </c>
      <c r="I9652" s="152" t="s">
        <v>112</v>
      </c>
    </row>
    <row r="9653" customFormat="false" ht="12.75" hidden="false" customHeight="false" outlineLevel="0" collapsed="false">
      <c r="A9653" s="0" t="s">
        <v>19</v>
      </c>
      <c r="B9653" s="0" t="s">
        <v>110</v>
      </c>
      <c r="C9653" s="0" t="s">
        <v>108</v>
      </c>
      <c r="D9653" s="116" t="n">
        <v>47300</v>
      </c>
      <c r="E9653" s="0" t="n">
        <v>0</v>
      </c>
      <c r="F9653" s="0" t="n">
        <v>3133120</v>
      </c>
      <c r="G9653" s="151" t="s">
        <v>111</v>
      </c>
      <c r="H9653" s="151" t="s">
        <v>111</v>
      </c>
      <c r="I9653" s="152" t="s">
        <v>112</v>
      </c>
    </row>
    <row r="9654" customFormat="false" ht="12.75" hidden="false" customHeight="false" outlineLevel="0" collapsed="false">
      <c r="A9654" s="0" t="s">
        <v>19</v>
      </c>
      <c r="B9654" s="0" t="s">
        <v>113</v>
      </c>
      <c r="C9654" s="0" t="s">
        <v>108</v>
      </c>
      <c r="D9654" s="116" t="n">
        <v>47300</v>
      </c>
      <c r="E9654" s="0" t="n">
        <v>0</v>
      </c>
      <c r="F9654" s="0" t="n">
        <v>3133121</v>
      </c>
      <c r="G9654" s="151" t="s">
        <v>111</v>
      </c>
      <c r="H9654" s="151" t="s">
        <v>111</v>
      </c>
      <c r="I9654" s="152" t="s">
        <v>112</v>
      </c>
    </row>
    <row r="9655" customFormat="false" ht="12.75" hidden="false" customHeight="false" outlineLevel="0" collapsed="false">
      <c r="A9655" s="0" t="s">
        <v>21</v>
      </c>
      <c r="B9655" s="0" t="s">
        <v>110</v>
      </c>
      <c r="C9655" s="0" t="s">
        <v>108</v>
      </c>
      <c r="D9655" s="116" t="n">
        <v>47300</v>
      </c>
      <c r="E9655" s="0" t="n">
        <v>0</v>
      </c>
      <c r="F9655" s="0" t="n">
        <v>3133122</v>
      </c>
      <c r="G9655" s="151" t="s">
        <v>111</v>
      </c>
      <c r="H9655" s="151" t="s">
        <v>111</v>
      </c>
      <c r="I9655" s="152" t="s">
        <v>112</v>
      </c>
    </row>
    <row r="9656" customFormat="false" ht="12.75" hidden="false" customHeight="false" outlineLevel="0" collapsed="false">
      <c r="A9656" s="0" t="s">
        <v>21</v>
      </c>
      <c r="B9656" s="0" t="s">
        <v>113</v>
      </c>
      <c r="C9656" s="0" t="s">
        <v>108</v>
      </c>
      <c r="D9656" s="116" t="n">
        <v>47300</v>
      </c>
      <c r="E9656" s="0" t="n">
        <v>0</v>
      </c>
      <c r="F9656" s="0" t="n">
        <v>3133123</v>
      </c>
      <c r="G9656" s="151" t="s">
        <v>111</v>
      </c>
      <c r="H9656" s="151" t="s">
        <v>111</v>
      </c>
      <c r="I9656" s="152" t="s">
        <v>112</v>
      </c>
    </row>
    <row r="9657" customFormat="false" ht="12.75" hidden="false" customHeight="false" outlineLevel="0" collapsed="false">
      <c r="A9657" s="0" t="s">
        <v>73</v>
      </c>
      <c r="B9657" s="0" t="s">
        <v>80</v>
      </c>
      <c r="C9657" s="0" t="s">
        <v>108</v>
      </c>
      <c r="D9657" s="116" t="n">
        <v>47300</v>
      </c>
      <c r="E9657" s="0" t="n">
        <v>0.005</v>
      </c>
      <c r="F9657" s="0" t="n">
        <v>3133124</v>
      </c>
      <c r="G9657" s="151" t="s">
        <v>111</v>
      </c>
      <c r="H9657" s="151" t="s">
        <v>111</v>
      </c>
      <c r="I9657" s="152" t="s">
        <v>112</v>
      </c>
    </row>
    <row r="9658" customFormat="false" ht="12.75" hidden="false" customHeight="false" outlineLevel="0" collapsed="false">
      <c r="A9658" s="0" t="s">
        <v>74</v>
      </c>
      <c r="B9658" s="0" t="s">
        <v>80</v>
      </c>
      <c r="C9658" s="0" t="s">
        <v>108</v>
      </c>
      <c r="D9658" s="116" t="n">
        <v>47300</v>
      </c>
      <c r="E9658" s="0" t="n">
        <v>0.035</v>
      </c>
      <c r="F9658" s="0" t="n">
        <v>3133125</v>
      </c>
      <c r="G9658" s="151" t="s">
        <v>111</v>
      </c>
      <c r="H9658" s="151" t="s">
        <v>111</v>
      </c>
      <c r="I9658" s="152" t="s">
        <v>112</v>
      </c>
    </row>
    <row r="9659" customFormat="false" ht="12.75" hidden="false" customHeight="false" outlineLevel="0" collapsed="false">
      <c r="A9659" s="0" t="s">
        <v>75</v>
      </c>
      <c r="B9659" s="0" t="s">
        <v>80</v>
      </c>
      <c r="C9659" s="0" t="s">
        <v>108</v>
      </c>
      <c r="D9659" s="116" t="n">
        <v>47300</v>
      </c>
      <c r="E9659" s="0" t="n">
        <v>-0.02</v>
      </c>
      <c r="F9659" s="0" t="n">
        <v>3133126</v>
      </c>
      <c r="G9659" s="151" t="s">
        <v>111</v>
      </c>
      <c r="H9659" s="151" t="s">
        <v>111</v>
      </c>
      <c r="I9659" s="152" t="s">
        <v>112</v>
      </c>
    </row>
    <row r="9660" customFormat="false" ht="12.75" hidden="false" customHeight="false" outlineLevel="0" collapsed="false">
      <c r="A9660" s="0" t="s">
        <v>76</v>
      </c>
      <c r="B9660" s="0" t="s">
        <v>80</v>
      </c>
      <c r="C9660" s="0" t="s">
        <v>108</v>
      </c>
      <c r="D9660" s="116" t="n">
        <v>47300</v>
      </c>
      <c r="E9660" s="0" t="n">
        <v>0.035</v>
      </c>
      <c r="F9660" s="0" t="n">
        <v>3133127</v>
      </c>
      <c r="G9660" s="151" t="s">
        <v>111</v>
      </c>
      <c r="H9660" s="151" t="s">
        <v>111</v>
      </c>
      <c r="I9660" s="152" t="s">
        <v>112</v>
      </c>
    </row>
    <row r="9661" customFormat="false" ht="12.75" hidden="false" customHeight="false" outlineLevel="0" collapsed="false">
      <c r="A9661" s="0" t="s">
        <v>72</v>
      </c>
      <c r="B9661" s="0" t="s">
        <v>80</v>
      </c>
      <c r="C9661" s="0" t="s">
        <v>108</v>
      </c>
      <c r="D9661" s="116" t="n">
        <v>47300</v>
      </c>
      <c r="E9661" s="158" t="n">
        <v>47331</v>
      </c>
      <c r="F9661" s="0" t="n">
        <v>2756516</v>
      </c>
      <c r="G9661" s="151" t="s">
        <v>111</v>
      </c>
      <c r="H9661" s="151" t="s">
        <v>111</v>
      </c>
      <c r="I9661" s="152" t="s">
        <v>109</v>
      </c>
    </row>
    <row r="9662" customFormat="false" ht="12.75" hidden="false" customHeight="false" outlineLevel="0" collapsed="false">
      <c r="A9662" s="0" t="s">
        <v>59</v>
      </c>
      <c r="B9662" s="0" t="s">
        <v>110</v>
      </c>
      <c r="C9662" s="0" t="s">
        <v>108</v>
      </c>
      <c r="D9662" s="116" t="n">
        <v>47331</v>
      </c>
      <c r="E9662" s="0" t="n">
        <v>0.4</v>
      </c>
      <c r="F9662" s="0" t="n">
        <v>3133100</v>
      </c>
      <c r="G9662" s="151" t="s">
        <v>111</v>
      </c>
      <c r="H9662" s="151" t="s">
        <v>111</v>
      </c>
      <c r="I9662" s="152" t="s">
        <v>112</v>
      </c>
    </row>
    <row r="9663" customFormat="false" ht="12.75" hidden="false" customHeight="false" outlineLevel="0" collapsed="false">
      <c r="A9663" s="0" t="s">
        <v>59</v>
      </c>
      <c r="B9663" s="0" t="s">
        <v>113</v>
      </c>
      <c r="C9663" s="0" t="s">
        <v>108</v>
      </c>
      <c r="D9663" s="116" t="n">
        <v>47331</v>
      </c>
      <c r="E9663" s="0" t="n">
        <v>0.02</v>
      </c>
      <c r="F9663" s="0" t="n">
        <v>3133101</v>
      </c>
      <c r="G9663" s="151" t="s">
        <v>111</v>
      </c>
      <c r="H9663" s="151" t="s">
        <v>111</v>
      </c>
      <c r="I9663" s="152" t="s">
        <v>112</v>
      </c>
    </row>
    <row r="9664" customFormat="false" ht="12.75" hidden="false" customHeight="false" outlineLevel="0" collapsed="false">
      <c r="A9664" s="0" t="s">
        <v>60</v>
      </c>
      <c r="B9664" s="0" t="s">
        <v>110</v>
      </c>
      <c r="C9664" s="0" t="s">
        <v>108</v>
      </c>
      <c r="D9664" s="116" t="n">
        <v>47331</v>
      </c>
      <c r="E9664" s="0" t="n">
        <v>0.4</v>
      </c>
      <c r="F9664" s="0" t="n">
        <v>3133102</v>
      </c>
      <c r="G9664" s="151" t="s">
        <v>111</v>
      </c>
      <c r="H9664" s="151" t="s">
        <v>111</v>
      </c>
      <c r="I9664" s="152" t="s">
        <v>112</v>
      </c>
    </row>
    <row r="9665" customFormat="false" ht="12.75" hidden="false" customHeight="false" outlineLevel="0" collapsed="false">
      <c r="A9665" s="0" t="s">
        <v>60</v>
      </c>
      <c r="B9665" s="0" t="s">
        <v>113</v>
      </c>
      <c r="C9665" s="0" t="s">
        <v>108</v>
      </c>
      <c r="D9665" s="116" t="n">
        <v>47331</v>
      </c>
      <c r="E9665" s="0" t="n">
        <v>0.07</v>
      </c>
      <c r="F9665" s="0" t="n">
        <v>3133103</v>
      </c>
      <c r="G9665" s="151" t="s">
        <v>111</v>
      </c>
      <c r="H9665" s="151" t="s">
        <v>111</v>
      </c>
      <c r="I9665" s="152" t="s">
        <v>112</v>
      </c>
    </row>
    <row r="9666" customFormat="false" ht="12.75" hidden="false" customHeight="false" outlineLevel="0" collapsed="false">
      <c r="A9666" s="0" t="s">
        <v>61</v>
      </c>
      <c r="B9666" s="0" t="s">
        <v>110</v>
      </c>
      <c r="C9666" s="0" t="s">
        <v>108</v>
      </c>
      <c r="D9666" s="116" t="n">
        <v>47331</v>
      </c>
      <c r="E9666" s="0" t="n">
        <v>0.4</v>
      </c>
      <c r="F9666" s="0" t="n">
        <v>3133104</v>
      </c>
      <c r="G9666" s="151" t="s">
        <v>111</v>
      </c>
      <c r="H9666" s="151" t="s">
        <v>111</v>
      </c>
      <c r="I9666" s="152" t="s">
        <v>112</v>
      </c>
    </row>
    <row r="9667" customFormat="false" ht="12.75" hidden="false" customHeight="false" outlineLevel="0" collapsed="false">
      <c r="A9667" s="0" t="s">
        <v>61</v>
      </c>
      <c r="B9667" s="0" t="s">
        <v>113</v>
      </c>
      <c r="C9667" s="0" t="s">
        <v>108</v>
      </c>
      <c r="D9667" s="116" t="n">
        <v>47331</v>
      </c>
      <c r="E9667" s="0" t="n">
        <v>0.02</v>
      </c>
      <c r="F9667" s="0" t="n">
        <v>3133105</v>
      </c>
      <c r="G9667" s="151" t="s">
        <v>111</v>
      </c>
      <c r="H9667" s="151" t="s">
        <v>111</v>
      </c>
      <c r="I9667" s="152" t="s">
        <v>112</v>
      </c>
    </row>
    <row r="9668" customFormat="false" ht="12.75" hidden="false" customHeight="false" outlineLevel="0" collapsed="false">
      <c r="A9668" s="0" t="s">
        <v>62</v>
      </c>
      <c r="B9668" s="0" t="s">
        <v>110</v>
      </c>
      <c r="C9668" s="0" t="s">
        <v>108</v>
      </c>
      <c r="D9668" s="116" t="n">
        <v>47331</v>
      </c>
      <c r="E9668" s="0" t="n">
        <v>0.4</v>
      </c>
      <c r="F9668" s="0" t="n">
        <v>3133106</v>
      </c>
      <c r="G9668" s="151" t="s">
        <v>111</v>
      </c>
      <c r="H9668" s="151" t="s">
        <v>111</v>
      </c>
      <c r="I9668" s="152" t="s">
        <v>112</v>
      </c>
    </row>
    <row r="9669" customFormat="false" ht="12.75" hidden="false" customHeight="false" outlineLevel="0" collapsed="false">
      <c r="A9669" s="0" t="s">
        <v>62</v>
      </c>
      <c r="B9669" s="0" t="s">
        <v>113</v>
      </c>
      <c r="C9669" s="0" t="s">
        <v>108</v>
      </c>
      <c r="D9669" s="116" t="n">
        <v>47331</v>
      </c>
      <c r="E9669" s="0" t="n">
        <v>0.07</v>
      </c>
      <c r="F9669" s="0" t="n">
        <v>3133107</v>
      </c>
      <c r="G9669" s="151" t="s">
        <v>111</v>
      </c>
      <c r="H9669" s="151" t="s">
        <v>111</v>
      </c>
      <c r="I9669" s="152" t="s">
        <v>112</v>
      </c>
    </row>
    <row r="9670" customFormat="false" ht="12.75" hidden="false" customHeight="false" outlineLevel="0" collapsed="false">
      <c r="A9670" s="0" t="s">
        <v>49</v>
      </c>
      <c r="B9670" s="0" t="s">
        <v>110</v>
      </c>
      <c r="C9670" s="0" t="s">
        <v>108</v>
      </c>
      <c r="D9670" s="116" t="n">
        <v>47331</v>
      </c>
      <c r="E9670" s="0" t="n">
        <v>0.35</v>
      </c>
      <c r="F9670" s="0" t="n">
        <v>3133108</v>
      </c>
      <c r="G9670" s="151" t="s">
        <v>111</v>
      </c>
      <c r="H9670" s="151" t="s">
        <v>111</v>
      </c>
      <c r="I9670" s="152" t="s">
        <v>112</v>
      </c>
    </row>
    <row r="9671" customFormat="false" ht="12.75" hidden="false" customHeight="false" outlineLevel="0" collapsed="false">
      <c r="A9671" s="0" t="s">
        <v>49</v>
      </c>
      <c r="B9671" s="0" t="s">
        <v>113</v>
      </c>
      <c r="C9671" s="0" t="s">
        <v>108</v>
      </c>
      <c r="D9671" s="116" t="n">
        <v>47331</v>
      </c>
      <c r="E9671" s="0" t="n">
        <v>-0.005</v>
      </c>
      <c r="F9671" s="0" t="n">
        <v>3133109</v>
      </c>
      <c r="G9671" s="151" t="s">
        <v>111</v>
      </c>
      <c r="H9671" s="151" t="s">
        <v>111</v>
      </c>
      <c r="I9671" s="152" t="s">
        <v>112</v>
      </c>
    </row>
    <row r="9672" customFormat="false" ht="12.75" hidden="false" customHeight="false" outlineLevel="0" collapsed="false">
      <c r="A9672" s="0" t="s">
        <v>50</v>
      </c>
      <c r="B9672" s="0" t="s">
        <v>110</v>
      </c>
      <c r="C9672" s="0" t="s">
        <v>108</v>
      </c>
      <c r="D9672" s="116" t="n">
        <v>47331</v>
      </c>
      <c r="E9672" s="0" t="n">
        <v>0.41</v>
      </c>
      <c r="F9672" s="0" t="n">
        <v>3133110</v>
      </c>
      <c r="G9672" s="151" t="s">
        <v>111</v>
      </c>
      <c r="H9672" s="151" t="s">
        <v>111</v>
      </c>
      <c r="I9672" s="152" t="s">
        <v>112</v>
      </c>
    </row>
    <row r="9673" customFormat="false" ht="12.75" hidden="false" customHeight="false" outlineLevel="0" collapsed="false">
      <c r="A9673" s="0" t="s">
        <v>50</v>
      </c>
      <c r="B9673" s="0" t="s">
        <v>113</v>
      </c>
      <c r="C9673" s="0" t="s">
        <v>108</v>
      </c>
      <c r="D9673" s="116" t="n">
        <v>47331</v>
      </c>
      <c r="E9673" s="0" t="n">
        <v>-0.02</v>
      </c>
      <c r="F9673" s="0" t="n">
        <v>3133111</v>
      </c>
      <c r="G9673" s="151" t="s">
        <v>111</v>
      </c>
      <c r="H9673" s="151" t="s">
        <v>111</v>
      </c>
      <c r="I9673" s="152" t="s">
        <v>112</v>
      </c>
    </row>
    <row r="9674" customFormat="false" ht="12.75" hidden="false" customHeight="false" outlineLevel="0" collapsed="false">
      <c r="A9674" s="0" t="s">
        <v>51</v>
      </c>
      <c r="B9674" s="0" t="s">
        <v>110</v>
      </c>
      <c r="C9674" s="0" t="s">
        <v>108</v>
      </c>
      <c r="D9674" s="116" t="n">
        <v>47331</v>
      </c>
      <c r="E9674" s="0" t="n">
        <v>0.41</v>
      </c>
      <c r="F9674" s="0" t="n">
        <v>3133112</v>
      </c>
      <c r="G9674" s="151" t="s">
        <v>111</v>
      </c>
      <c r="H9674" s="151" t="s">
        <v>111</v>
      </c>
      <c r="I9674" s="152" t="s">
        <v>112</v>
      </c>
    </row>
    <row r="9675" customFormat="false" ht="12.75" hidden="false" customHeight="false" outlineLevel="0" collapsed="false">
      <c r="A9675" s="0" t="s">
        <v>51</v>
      </c>
      <c r="B9675" s="0" t="s">
        <v>113</v>
      </c>
      <c r="C9675" s="0" t="s">
        <v>108</v>
      </c>
      <c r="D9675" s="116" t="n">
        <v>47331</v>
      </c>
      <c r="E9675" s="0" t="n">
        <v>0.01</v>
      </c>
      <c r="F9675" s="0" t="n">
        <v>3133113</v>
      </c>
      <c r="G9675" s="151" t="s">
        <v>111</v>
      </c>
      <c r="H9675" s="151" t="s">
        <v>111</v>
      </c>
      <c r="I9675" s="152" t="s">
        <v>112</v>
      </c>
    </row>
    <row r="9676" customFormat="false" ht="12.75" hidden="false" customHeight="false" outlineLevel="0" collapsed="false">
      <c r="A9676" s="0" t="s">
        <v>52</v>
      </c>
      <c r="B9676" s="0" t="s">
        <v>110</v>
      </c>
      <c r="C9676" s="0" t="s">
        <v>108</v>
      </c>
      <c r="D9676" s="116" t="n">
        <v>47331</v>
      </c>
      <c r="E9676" s="0" t="n">
        <v>0.41</v>
      </c>
      <c r="F9676" s="0" t="n">
        <v>3133114</v>
      </c>
      <c r="G9676" s="151" t="s">
        <v>111</v>
      </c>
      <c r="H9676" s="151" t="s">
        <v>111</v>
      </c>
      <c r="I9676" s="152" t="s">
        <v>112</v>
      </c>
    </row>
    <row r="9677" customFormat="false" ht="12.75" hidden="false" customHeight="false" outlineLevel="0" collapsed="false">
      <c r="A9677" s="0" t="s">
        <v>52</v>
      </c>
      <c r="B9677" s="0" t="s">
        <v>113</v>
      </c>
      <c r="C9677" s="0" t="s">
        <v>108</v>
      </c>
      <c r="D9677" s="116" t="n">
        <v>47331</v>
      </c>
      <c r="E9677" s="0" t="n">
        <v>-0.02</v>
      </c>
      <c r="F9677" s="0" t="n">
        <v>3133115</v>
      </c>
      <c r="G9677" s="151" t="s">
        <v>111</v>
      </c>
      <c r="H9677" s="151" t="s">
        <v>111</v>
      </c>
      <c r="I9677" s="152" t="s">
        <v>112</v>
      </c>
    </row>
    <row r="9678" customFormat="false" ht="12.75" hidden="false" customHeight="false" outlineLevel="0" collapsed="false">
      <c r="A9678" s="0" t="s">
        <v>17</v>
      </c>
      <c r="B9678" s="0" t="s">
        <v>110</v>
      </c>
      <c r="C9678" s="0" t="s">
        <v>108</v>
      </c>
      <c r="D9678" s="116" t="n">
        <v>47331</v>
      </c>
      <c r="E9678" s="0" t="n">
        <v>0</v>
      </c>
      <c r="F9678" s="0" t="n">
        <v>3133116</v>
      </c>
      <c r="G9678" s="151" t="s">
        <v>111</v>
      </c>
      <c r="H9678" s="151" t="s">
        <v>111</v>
      </c>
      <c r="I9678" s="152" t="s">
        <v>112</v>
      </c>
    </row>
    <row r="9679" customFormat="false" ht="12.75" hidden="false" customHeight="false" outlineLevel="0" collapsed="false">
      <c r="A9679" s="0" t="s">
        <v>17</v>
      </c>
      <c r="B9679" s="0" t="s">
        <v>113</v>
      </c>
      <c r="C9679" s="0" t="s">
        <v>108</v>
      </c>
      <c r="D9679" s="116" t="n">
        <v>47331</v>
      </c>
      <c r="E9679" s="0" t="n">
        <v>0</v>
      </c>
      <c r="F9679" s="0" t="n">
        <v>3133117</v>
      </c>
      <c r="G9679" s="151" t="s">
        <v>111</v>
      </c>
      <c r="H9679" s="151" t="s">
        <v>111</v>
      </c>
      <c r="I9679" s="152" t="s">
        <v>112</v>
      </c>
    </row>
    <row r="9680" customFormat="false" ht="12.75" hidden="false" customHeight="false" outlineLevel="0" collapsed="false">
      <c r="A9680" s="0" t="s">
        <v>18</v>
      </c>
      <c r="B9680" s="0" t="s">
        <v>110</v>
      </c>
      <c r="C9680" s="0" t="s">
        <v>108</v>
      </c>
      <c r="D9680" s="116" t="n">
        <v>47331</v>
      </c>
      <c r="E9680" s="0" t="n">
        <v>0</v>
      </c>
      <c r="F9680" s="0" t="n">
        <v>3133118</v>
      </c>
      <c r="G9680" s="151" t="s">
        <v>111</v>
      </c>
      <c r="H9680" s="151" t="s">
        <v>111</v>
      </c>
      <c r="I9680" s="152" t="s">
        <v>112</v>
      </c>
    </row>
    <row r="9681" customFormat="false" ht="12.75" hidden="false" customHeight="false" outlineLevel="0" collapsed="false">
      <c r="A9681" s="0" t="s">
        <v>18</v>
      </c>
      <c r="B9681" s="0" t="s">
        <v>113</v>
      </c>
      <c r="C9681" s="0" t="s">
        <v>108</v>
      </c>
      <c r="D9681" s="116" t="n">
        <v>47331</v>
      </c>
      <c r="E9681" s="0" t="n">
        <v>0</v>
      </c>
      <c r="F9681" s="0" t="n">
        <v>3133119</v>
      </c>
      <c r="G9681" s="151" t="s">
        <v>111</v>
      </c>
      <c r="H9681" s="151" t="s">
        <v>111</v>
      </c>
      <c r="I9681" s="152" t="s">
        <v>112</v>
      </c>
    </row>
    <row r="9682" customFormat="false" ht="12.75" hidden="false" customHeight="false" outlineLevel="0" collapsed="false">
      <c r="A9682" s="0" t="s">
        <v>19</v>
      </c>
      <c r="B9682" s="0" t="s">
        <v>110</v>
      </c>
      <c r="C9682" s="0" t="s">
        <v>108</v>
      </c>
      <c r="D9682" s="116" t="n">
        <v>47331</v>
      </c>
      <c r="E9682" s="0" t="n">
        <v>0</v>
      </c>
      <c r="F9682" s="0" t="n">
        <v>3133120</v>
      </c>
      <c r="G9682" s="151" t="s">
        <v>111</v>
      </c>
      <c r="H9682" s="151" t="s">
        <v>111</v>
      </c>
      <c r="I9682" s="152" t="s">
        <v>112</v>
      </c>
    </row>
    <row r="9683" customFormat="false" ht="12.75" hidden="false" customHeight="false" outlineLevel="0" collapsed="false">
      <c r="A9683" s="0" t="s">
        <v>19</v>
      </c>
      <c r="B9683" s="0" t="s">
        <v>113</v>
      </c>
      <c r="C9683" s="0" t="s">
        <v>108</v>
      </c>
      <c r="D9683" s="116" t="n">
        <v>47331</v>
      </c>
      <c r="E9683" s="0" t="n">
        <v>0</v>
      </c>
      <c r="F9683" s="0" t="n">
        <v>3133121</v>
      </c>
      <c r="G9683" s="151" t="s">
        <v>111</v>
      </c>
      <c r="H9683" s="151" t="s">
        <v>111</v>
      </c>
      <c r="I9683" s="152" t="s">
        <v>112</v>
      </c>
    </row>
    <row r="9684" customFormat="false" ht="12.75" hidden="false" customHeight="false" outlineLevel="0" collapsed="false">
      <c r="A9684" s="0" t="s">
        <v>21</v>
      </c>
      <c r="B9684" s="0" t="s">
        <v>110</v>
      </c>
      <c r="C9684" s="0" t="s">
        <v>108</v>
      </c>
      <c r="D9684" s="116" t="n">
        <v>47331</v>
      </c>
      <c r="E9684" s="0" t="n">
        <v>0</v>
      </c>
      <c r="F9684" s="0" t="n">
        <v>3133122</v>
      </c>
      <c r="G9684" s="151" t="s">
        <v>111</v>
      </c>
      <c r="H9684" s="151" t="s">
        <v>111</v>
      </c>
      <c r="I9684" s="152" t="s">
        <v>112</v>
      </c>
    </row>
    <row r="9685" customFormat="false" ht="12.75" hidden="false" customHeight="false" outlineLevel="0" collapsed="false">
      <c r="A9685" s="0" t="s">
        <v>21</v>
      </c>
      <c r="B9685" s="0" t="s">
        <v>113</v>
      </c>
      <c r="C9685" s="0" t="s">
        <v>108</v>
      </c>
      <c r="D9685" s="116" t="n">
        <v>47331</v>
      </c>
      <c r="E9685" s="0" t="n">
        <v>0</v>
      </c>
      <c r="F9685" s="0" t="n">
        <v>3133123</v>
      </c>
      <c r="G9685" s="151" t="s">
        <v>111</v>
      </c>
      <c r="H9685" s="151" t="s">
        <v>111</v>
      </c>
      <c r="I9685" s="152" t="s">
        <v>112</v>
      </c>
    </row>
    <row r="9686" customFormat="false" ht="12.75" hidden="false" customHeight="false" outlineLevel="0" collapsed="false">
      <c r="A9686" s="0" t="s">
        <v>73</v>
      </c>
      <c r="B9686" s="0" t="s">
        <v>80</v>
      </c>
      <c r="C9686" s="0" t="s">
        <v>108</v>
      </c>
      <c r="D9686" s="116" t="n">
        <v>47331</v>
      </c>
      <c r="E9686" s="0" t="n">
        <v>-0.005</v>
      </c>
      <c r="F9686" s="0" t="n">
        <v>3133124</v>
      </c>
      <c r="G9686" s="151" t="s">
        <v>111</v>
      </c>
      <c r="H9686" s="151" t="s">
        <v>111</v>
      </c>
      <c r="I9686" s="152" t="s">
        <v>112</v>
      </c>
    </row>
    <row r="9687" customFormat="false" ht="12.75" hidden="false" customHeight="false" outlineLevel="0" collapsed="false">
      <c r="A9687" s="0" t="s">
        <v>74</v>
      </c>
      <c r="B9687" s="0" t="s">
        <v>80</v>
      </c>
      <c r="C9687" s="0" t="s">
        <v>108</v>
      </c>
      <c r="D9687" s="116" t="n">
        <v>47331</v>
      </c>
      <c r="E9687" s="0" t="n">
        <v>0.01</v>
      </c>
      <c r="F9687" s="0" t="n">
        <v>3133125</v>
      </c>
      <c r="G9687" s="151" t="s">
        <v>111</v>
      </c>
      <c r="H9687" s="151" t="s">
        <v>111</v>
      </c>
      <c r="I9687" s="152" t="s">
        <v>112</v>
      </c>
    </row>
    <row r="9688" customFormat="false" ht="12.75" hidden="false" customHeight="false" outlineLevel="0" collapsed="false">
      <c r="A9688" s="0" t="s">
        <v>75</v>
      </c>
      <c r="B9688" s="0" t="s">
        <v>80</v>
      </c>
      <c r="C9688" s="0" t="s">
        <v>108</v>
      </c>
      <c r="D9688" s="116" t="n">
        <v>47331</v>
      </c>
      <c r="E9688" s="0" t="n">
        <v>-0.02</v>
      </c>
      <c r="F9688" s="0" t="n">
        <v>3133126</v>
      </c>
      <c r="G9688" s="151" t="s">
        <v>111</v>
      </c>
      <c r="H9688" s="151" t="s">
        <v>111</v>
      </c>
      <c r="I9688" s="152" t="s">
        <v>112</v>
      </c>
    </row>
    <row r="9689" customFormat="false" ht="12.75" hidden="false" customHeight="false" outlineLevel="0" collapsed="false">
      <c r="A9689" s="0" t="s">
        <v>76</v>
      </c>
      <c r="B9689" s="0" t="s">
        <v>80</v>
      </c>
      <c r="C9689" s="0" t="s">
        <v>108</v>
      </c>
      <c r="D9689" s="116" t="n">
        <v>47331</v>
      </c>
      <c r="E9689" s="0" t="n">
        <v>0.01</v>
      </c>
      <c r="F9689" s="0" t="n">
        <v>3133127</v>
      </c>
      <c r="G9689" s="151" t="s">
        <v>111</v>
      </c>
      <c r="H9689" s="151" t="s">
        <v>111</v>
      </c>
      <c r="I9689" s="152" t="s">
        <v>112</v>
      </c>
    </row>
    <row r="9690" customFormat="false" ht="12.75" hidden="false" customHeight="false" outlineLevel="0" collapsed="false">
      <c r="A9690" s="0" t="s">
        <v>72</v>
      </c>
      <c r="B9690" s="0" t="s">
        <v>80</v>
      </c>
      <c r="C9690" s="0" t="s">
        <v>108</v>
      </c>
      <c r="D9690" s="116" t="n">
        <v>47331</v>
      </c>
      <c r="E9690" s="158" t="n">
        <v>47362</v>
      </c>
      <c r="F9690" s="0" t="n">
        <v>2756545</v>
      </c>
      <c r="G9690" s="151" t="s">
        <v>111</v>
      </c>
      <c r="H9690" s="151" t="s">
        <v>111</v>
      </c>
      <c r="I9690" s="152" t="s">
        <v>109</v>
      </c>
    </row>
    <row r="9691" customFormat="false" ht="12.75" hidden="false" customHeight="false" outlineLevel="0" collapsed="false">
      <c r="A9691" s="0" t="s">
        <v>59</v>
      </c>
      <c r="B9691" s="0" t="s">
        <v>110</v>
      </c>
      <c r="C9691" s="0" t="s">
        <v>108</v>
      </c>
      <c r="D9691" s="116" t="n">
        <v>47362</v>
      </c>
      <c r="E9691" s="0" t="n">
        <v>0.3975</v>
      </c>
      <c r="F9691" s="0" t="n">
        <v>3133100</v>
      </c>
      <c r="G9691" s="151" t="s">
        <v>111</v>
      </c>
      <c r="H9691" s="151" t="s">
        <v>111</v>
      </c>
      <c r="I9691" s="152" t="s">
        <v>112</v>
      </c>
    </row>
    <row r="9692" customFormat="false" ht="12.75" hidden="false" customHeight="false" outlineLevel="0" collapsed="false">
      <c r="A9692" s="0" t="s">
        <v>59</v>
      </c>
      <c r="B9692" s="0" t="s">
        <v>113</v>
      </c>
      <c r="C9692" s="0" t="s">
        <v>108</v>
      </c>
      <c r="D9692" s="116" t="n">
        <v>47362</v>
      </c>
      <c r="E9692" s="0" t="n">
        <v>0.02</v>
      </c>
      <c r="F9692" s="0" t="n">
        <v>3133101</v>
      </c>
      <c r="G9692" s="151" t="s">
        <v>111</v>
      </c>
      <c r="H9692" s="151" t="s">
        <v>111</v>
      </c>
      <c r="I9692" s="152" t="s">
        <v>112</v>
      </c>
    </row>
    <row r="9693" customFormat="false" ht="12.75" hidden="false" customHeight="false" outlineLevel="0" collapsed="false">
      <c r="A9693" s="0" t="s">
        <v>60</v>
      </c>
      <c r="B9693" s="0" t="s">
        <v>110</v>
      </c>
      <c r="C9693" s="0" t="s">
        <v>108</v>
      </c>
      <c r="D9693" s="116" t="n">
        <v>47362</v>
      </c>
      <c r="E9693" s="0" t="n">
        <v>0.3975</v>
      </c>
      <c r="F9693" s="0" t="n">
        <v>3133102</v>
      </c>
      <c r="G9693" s="151" t="s">
        <v>111</v>
      </c>
      <c r="H9693" s="151" t="s">
        <v>111</v>
      </c>
      <c r="I9693" s="152" t="s">
        <v>112</v>
      </c>
    </row>
    <row r="9694" customFormat="false" ht="12.75" hidden="false" customHeight="false" outlineLevel="0" collapsed="false">
      <c r="A9694" s="0" t="s">
        <v>60</v>
      </c>
      <c r="B9694" s="0" t="s">
        <v>113</v>
      </c>
      <c r="C9694" s="0" t="s">
        <v>108</v>
      </c>
      <c r="D9694" s="116" t="n">
        <v>47362</v>
      </c>
      <c r="E9694" s="0" t="n">
        <v>0.05</v>
      </c>
      <c r="F9694" s="0" t="n">
        <v>3133103</v>
      </c>
      <c r="G9694" s="151" t="s">
        <v>111</v>
      </c>
      <c r="H9694" s="151" t="s">
        <v>111</v>
      </c>
      <c r="I9694" s="152" t="s">
        <v>112</v>
      </c>
    </row>
    <row r="9695" customFormat="false" ht="12.75" hidden="false" customHeight="false" outlineLevel="0" collapsed="false">
      <c r="A9695" s="0" t="s">
        <v>61</v>
      </c>
      <c r="B9695" s="0" t="s">
        <v>110</v>
      </c>
      <c r="C9695" s="0" t="s">
        <v>108</v>
      </c>
      <c r="D9695" s="116" t="n">
        <v>47362</v>
      </c>
      <c r="E9695" s="0" t="n">
        <v>0.3975</v>
      </c>
      <c r="F9695" s="0" t="n">
        <v>3133104</v>
      </c>
      <c r="G9695" s="151" t="s">
        <v>111</v>
      </c>
      <c r="H9695" s="151" t="s">
        <v>111</v>
      </c>
      <c r="I9695" s="152" t="s">
        <v>112</v>
      </c>
    </row>
    <row r="9696" customFormat="false" ht="12.75" hidden="false" customHeight="false" outlineLevel="0" collapsed="false">
      <c r="A9696" s="0" t="s">
        <v>61</v>
      </c>
      <c r="B9696" s="0" t="s">
        <v>113</v>
      </c>
      <c r="C9696" s="0" t="s">
        <v>108</v>
      </c>
      <c r="D9696" s="116" t="n">
        <v>47362</v>
      </c>
      <c r="E9696" s="0" t="n">
        <v>0.02</v>
      </c>
      <c r="F9696" s="0" t="n">
        <v>3133105</v>
      </c>
      <c r="G9696" s="151" t="s">
        <v>111</v>
      </c>
      <c r="H9696" s="151" t="s">
        <v>111</v>
      </c>
      <c r="I9696" s="152" t="s">
        <v>112</v>
      </c>
    </row>
    <row r="9697" customFormat="false" ht="12.75" hidden="false" customHeight="false" outlineLevel="0" collapsed="false">
      <c r="A9697" s="0" t="s">
        <v>62</v>
      </c>
      <c r="B9697" s="0" t="s">
        <v>110</v>
      </c>
      <c r="C9697" s="0" t="s">
        <v>108</v>
      </c>
      <c r="D9697" s="116" t="n">
        <v>47362</v>
      </c>
      <c r="E9697" s="0" t="n">
        <v>0.3975</v>
      </c>
      <c r="F9697" s="0" t="n">
        <v>3133106</v>
      </c>
      <c r="G9697" s="151" t="s">
        <v>111</v>
      </c>
      <c r="H9697" s="151" t="s">
        <v>111</v>
      </c>
      <c r="I9697" s="152" t="s">
        <v>112</v>
      </c>
    </row>
    <row r="9698" customFormat="false" ht="12.75" hidden="false" customHeight="false" outlineLevel="0" collapsed="false">
      <c r="A9698" s="0" t="s">
        <v>62</v>
      </c>
      <c r="B9698" s="0" t="s">
        <v>113</v>
      </c>
      <c r="C9698" s="0" t="s">
        <v>108</v>
      </c>
      <c r="D9698" s="116" t="n">
        <v>47362</v>
      </c>
      <c r="E9698" s="0" t="n">
        <v>0.05</v>
      </c>
      <c r="F9698" s="0" t="n">
        <v>3133107</v>
      </c>
      <c r="G9698" s="151" t="s">
        <v>111</v>
      </c>
      <c r="H9698" s="151" t="s">
        <v>111</v>
      </c>
      <c r="I9698" s="152" t="s">
        <v>112</v>
      </c>
    </row>
    <row r="9699" customFormat="false" ht="12.75" hidden="false" customHeight="false" outlineLevel="0" collapsed="false">
      <c r="A9699" s="0" t="s">
        <v>49</v>
      </c>
      <c r="B9699" s="0" t="s">
        <v>110</v>
      </c>
      <c r="C9699" s="0" t="s">
        <v>108</v>
      </c>
      <c r="D9699" s="116" t="n">
        <v>47362</v>
      </c>
      <c r="E9699" s="0" t="n">
        <v>0.315</v>
      </c>
      <c r="F9699" s="0" t="n">
        <v>3133108</v>
      </c>
      <c r="G9699" s="151" t="s">
        <v>111</v>
      </c>
      <c r="H9699" s="151" t="s">
        <v>111</v>
      </c>
      <c r="I9699" s="152" t="s">
        <v>112</v>
      </c>
    </row>
    <row r="9700" customFormat="false" ht="12.75" hidden="false" customHeight="false" outlineLevel="0" collapsed="false">
      <c r="A9700" s="0" t="s">
        <v>49</v>
      </c>
      <c r="B9700" s="0" t="s">
        <v>113</v>
      </c>
      <c r="C9700" s="0" t="s">
        <v>108</v>
      </c>
      <c r="D9700" s="116" t="n">
        <v>47362</v>
      </c>
      <c r="E9700" s="0" t="n">
        <v>-0.005</v>
      </c>
      <c r="F9700" s="0" t="n">
        <v>3133109</v>
      </c>
      <c r="G9700" s="151" t="s">
        <v>111</v>
      </c>
      <c r="H9700" s="151" t="s">
        <v>111</v>
      </c>
      <c r="I9700" s="152" t="s">
        <v>112</v>
      </c>
    </row>
    <row r="9701" customFormat="false" ht="12.75" hidden="false" customHeight="false" outlineLevel="0" collapsed="false">
      <c r="A9701" s="0" t="s">
        <v>50</v>
      </c>
      <c r="B9701" s="0" t="s">
        <v>110</v>
      </c>
      <c r="C9701" s="0" t="s">
        <v>108</v>
      </c>
      <c r="D9701" s="116" t="n">
        <v>47362</v>
      </c>
      <c r="E9701" s="0" t="n">
        <v>0.36</v>
      </c>
      <c r="F9701" s="0" t="n">
        <v>3133110</v>
      </c>
      <c r="G9701" s="151" t="s">
        <v>111</v>
      </c>
      <c r="H9701" s="151" t="s">
        <v>111</v>
      </c>
      <c r="I9701" s="152" t="s">
        <v>112</v>
      </c>
    </row>
    <row r="9702" customFormat="false" ht="12.75" hidden="false" customHeight="false" outlineLevel="0" collapsed="false">
      <c r="A9702" s="0" t="s">
        <v>50</v>
      </c>
      <c r="B9702" s="0" t="s">
        <v>113</v>
      </c>
      <c r="C9702" s="0" t="s">
        <v>108</v>
      </c>
      <c r="D9702" s="116" t="n">
        <v>47362</v>
      </c>
      <c r="E9702" s="0" t="n">
        <v>-0.04</v>
      </c>
      <c r="F9702" s="0" t="n">
        <v>3133111</v>
      </c>
      <c r="G9702" s="151" t="s">
        <v>111</v>
      </c>
      <c r="H9702" s="151" t="s">
        <v>111</v>
      </c>
      <c r="I9702" s="152" t="s">
        <v>112</v>
      </c>
    </row>
    <row r="9703" customFormat="false" ht="12.75" hidden="false" customHeight="false" outlineLevel="0" collapsed="false">
      <c r="A9703" s="0" t="s">
        <v>51</v>
      </c>
      <c r="B9703" s="0" t="s">
        <v>110</v>
      </c>
      <c r="C9703" s="0" t="s">
        <v>108</v>
      </c>
      <c r="D9703" s="116" t="n">
        <v>47362</v>
      </c>
      <c r="E9703" s="0" t="n">
        <v>0.36</v>
      </c>
      <c r="F9703" s="0" t="n">
        <v>3133112</v>
      </c>
      <c r="G9703" s="151" t="s">
        <v>111</v>
      </c>
      <c r="H9703" s="151" t="s">
        <v>111</v>
      </c>
      <c r="I9703" s="152" t="s">
        <v>112</v>
      </c>
    </row>
    <row r="9704" customFormat="false" ht="12.75" hidden="false" customHeight="false" outlineLevel="0" collapsed="false">
      <c r="A9704" s="0" t="s">
        <v>51</v>
      </c>
      <c r="B9704" s="0" t="s">
        <v>113</v>
      </c>
      <c r="C9704" s="0" t="s">
        <v>108</v>
      </c>
      <c r="D9704" s="116" t="n">
        <v>47362</v>
      </c>
      <c r="E9704" s="0" t="n">
        <v>0.01</v>
      </c>
      <c r="F9704" s="0" t="n">
        <v>3133113</v>
      </c>
      <c r="G9704" s="151" t="s">
        <v>111</v>
      </c>
      <c r="H9704" s="151" t="s">
        <v>111</v>
      </c>
      <c r="I9704" s="152" t="s">
        <v>112</v>
      </c>
    </row>
    <row r="9705" customFormat="false" ht="12.75" hidden="false" customHeight="false" outlineLevel="0" collapsed="false">
      <c r="A9705" s="0" t="s">
        <v>52</v>
      </c>
      <c r="B9705" s="0" t="s">
        <v>110</v>
      </c>
      <c r="C9705" s="0" t="s">
        <v>108</v>
      </c>
      <c r="D9705" s="116" t="n">
        <v>47362</v>
      </c>
      <c r="E9705" s="0" t="n">
        <v>0.36</v>
      </c>
      <c r="F9705" s="0" t="n">
        <v>3133114</v>
      </c>
      <c r="G9705" s="151" t="s">
        <v>111</v>
      </c>
      <c r="H9705" s="151" t="s">
        <v>111</v>
      </c>
      <c r="I9705" s="152" t="s">
        <v>112</v>
      </c>
    </row>
    <row r="9706" customFormat="false" ht="12.75" hidden="false" customHeight="false" outlineLevel="0" collapsed="false">
      <c r="A9706" s="0" t="s">
        <v>52</v>
      </c>
      <c r="B9706" s="0" t="s">
        <v>113</v>
      </c>
      <c r="C9706" s="0" t="s">
        <v>108</v>
      </c>
      <c r="D9706" s="116" t="n">
        <v>47362</v>
      </c>
      <c r="E9706" s="0" t="n">
        <v>-0.02</v>
      </c>
      <c r="F9706" s="0" t="n">
        <v>3133115</v>
      </c>
      <c r="G9706" s="151" t="s">
        <v>111</v>
      </c>
      <c r="H9706" s="151" t="s">
        <v>111</v>
      </c>
      <c r="I9706" s="152" t="s">
        <v>112</v>
      </c>
    </row>
    <row r="9707" customFormat="false" ht="12.75" hidden="false" customHeight="false" outlineLevel="0" collapsed="false">
      <c r="A9707" s="0" t="s">
        <v>17</v>
      </c>
      <c r="B9707" s="0" t="s">
        <v>110</v>
      </c>
      <c r="C9707" s="0" t="s">
        <v>108</v>
      </c>
      <c r="D9707" s="116" t="n">
        <v>47362</v>
      </c>
      <c r="E9707" s="0" t="n">
        <v>0</v>
      </c>
      <c r="F9707" s="0" t="n">
        <v>3133116</v>
      </c>
      <c r="G9707" s="151" t="s">
        <v>111</v>
      </c>
      <c r="H9707" s="151" t="s">
        <v>111</v>
      </c>
      <c r="I9707" s="152" t="s">
        <v>112</v>
      </c>
    </row>
    <row r="9708" customFormat="false" ht="12.75" hidden="false" customHeight="false" outlineLevel="0" collapsed="false">
      <c r="A9708" s="0" t="s">
        <v>17</v>
      </c>
      <c r="B9708" s="0" t="s">
        <v>113</v>
      </c>
      <c r="C9708" s="0" t="s">
        <v>108</v>
      </c>
      <c r="D9708" s="116" t="n">
        <v>47362</v>
      </c>
      <c r="E9708" s="0" t="n">
        <v>0</v>
      </c>
      <c r="F9708" s="0" t="n">
        <v>3133117</v>
      </c>
      <c r="G9708" s="151" t="s">
        <v>111</v>
      </c>
      <c r="H9708" s="151" t="s">
        <v>111</v>
      </c>
      <c r="I9708" s="152" t="s">
        <v>112</v>
      </c>
    </row>
    <row r="9709" customFormat="false" ht="12.75" hidden="false" customHeight="false" outlineLevel="0" collapsed="false">
      <c r="A9709" s="0" t="s">
        <v>18</v>
      </c>
      <c r="B9709" s="0" t="s">
        <v>110</v>
      </c>
      <c r="C9709" s="0" t="s">
        <v>108</v>
      </c>
      <c r="D9709" s="116" t="n">
        <v>47362</v>
      </c>
      <c r="E9709" s="0" t="n">
        <v>0</v>
      </c>
      <c r="F9709" s="0" t="n">
        <v>3133118</v>
      </c>
      <c r="G9709" s="151" t="s">
        <v>111</v>
      </c>
      <c r="H9709" s="151" t="s">
        <v>111</v>
      </c>
      <c r="I9709" s="152" t="s">
        <v>112</v>
      </c>
    </row>
    <row r="9710" customFormat="false" ht="12.75" hidden="false" customHeight="false" outlineLevel="0" collapsed="false">
      <c r="A9710" s="0" t="s">
        <v>18</v>
      </c>
      <c r="B9710" s="0" t="s">
        <v>113</v>
      </c>
      <c r="C9710" s="0" t="s">
        <v>108</v>
      </c>
      <c r="D9710" s="116" t="n">
        <v>47362</v>
      </c>
      <c r="E9710" s="0" t="n">
        <v>0</v>
      </c>
      <c r="F9710" s="0" t="n">
        <v>3133119</v>
      </c>
      <c r="G9710" s="151" t="s">
        <v>111</v>
      </c>
      <c r="H9710" s="151" t="s">
        <v>111</v>
      </c>
      <c r="I9710" s="152" t="s">
        <v>112</v>
      </c>
    </row>
    <row r="9711" customFormat="false" ht="12.75" hidden="false" customHeight="false" outlineLevel="0" collapsed="false">
      <c r="A9711" s="0" t="s">
        <v>19</v>
      </c>
      <c r="B9711" s="0" t="s">
        <v>110</v>
      </c>
      <c r="C9711" s="0" t="s">
        <v>108</v>
      </c>
      <c r="D9711" s="116" t="n">
        <v>47362</v>
      </c>
      <c r="E9711" s="0" t="n">
        <v>0</v>
      </c>
      <c r="F9711" s="0" t="n">
        <v>3133120</v>
      </c>
      <c r="G9711" s="151" t="s">
        <v>111</v>
      </c>
      <c r="H9711" s="151" t="s">
        <v>111</v>
      </c>
      <c r="I9711" s="152" t="s">
        <v>112</v>
      </c>
    </row>
    <row r="9712" customFormat="false" ht="12.75" hidden="false" customHeight="false" outlineLevel="0" collapsed="false">
      <c r="A9712" s="0" t="s">
        <v>19</v>
      </c>
      <c r="B9712" s="0" t="s">
        <v>113</v>
      </c>
      <c r="C9712" s="0" t="s">
        <v>108</v>
      </c>
      <c r="D9712" s="116" t="n">
        <v>47362</v>
      </c>
      <c r="E9712" s="0" t="n">
        <v>0</v>
      </c>
      <c r="F9712" s="0" t="n">
        <v>3133121</v>
      </c>
      <c r="G9712" s="151" t="s">
        <v>111</v>
      </c>
      <c r="H9712" s="151" t="s">
        <v>111</v>
      </c>
      <c r="I9712" s="152" t="s">
        <v>112</v>
      </c>
    </row>
    <row r="9713" customFormat="false" ht="12.75" hidden="false" customHeight="false" outlineLevel="0" collapsed="false">
      <c r="A9713" s="0" t="s">
        <v>21</v>
      </c>
      <c r="B9713" s="0" t="s">
        <v>110</v>
      </c>
      <c r="C9713" s="0" t="s">
        <v>108</v>
      </c>
      <c r="D9713" s="116" t="n">
        <v>47362</v>
      </c>
      <c r="E9713" s="0" t="n">
        <v>0</v>
      </c>
      <c r="F9713" s="0" t="n">
        <v>3133122</v>
      </c>
      <c r="G9713" s="151" t="s">
        <v>111</v>
      </c>
      <c r="H9713" s="151" t="s">
        <v>111</v>
      </c>
      <c r="I9713" s="152" t="s">
        <v>112</v>
      </c>
    </row>
    <row r="9714" customFormat="false" ht="12.75" hidden="false" customHeight="false" outlineLevel="0" collapsed="false">
      <c r="A9714" s="0" t="s">
        <v>21</v>
      </c>
      <c r="B9714" s="0" t="s">
        <v>113</v>
      </c>
      <c r="C9714" s="0" t="s">
        <v>108</v>
      </c>
      <c r="D9714" s="116" t="n">
        <v>47362</v>
      </c>
      <c r="E9714" s="0" t="n">
        <v>0</v>
      </c>
      <c r="F9714" s="0" t="n">
        <v>3133123</v>
      </c>
      <c r="G9714" s="151" t="s">
        <v>111</v>
      </c>
      <c r="H9714" s="151" t="s">
        <v>111</v>
      </c>
      <c r="I9714" s="152" t="s">
        <v>112</v>
      </c>
    </row>
    <row r="9715" customFormat="false" ht="12.75" hidden="false" customHeight="false" outlineLevel="0" collapsed="false">
      <c r="A9715" s="0" t="s">
        <v>73</v>
      </c>
      <c r="B9715" s="0" t="s">
        <v>80</v>
      </c>
      <c r="C9715" s="0" t="s">
        <v>108</v>
      </c>
      <c r="D9715" s="116" t="n">
        <v>47362</v>
      </c>
      <c r="E9715" s="0" t="n">
        <v>-0.005</v>
      </c>
      <c r="F9715" s="0" t="n">
        <v>3133124</v>
      </c>
      <c r="G9715" s="151" t="s">
        <v>111</v>
      </c>
      <c r="H9715" s="151" t="s">
        <v>111</v>
      </c>
      <c r="I9715" s="152" t="s">
        <v>112</v>
      </c>
    </row>
    <row r="9716" customFormat="false" ht="12.75" hidden="false" customHeight="false" outlineLevel="0" collapsed="false">
      <c r="A9716" s="0" t="s">
        <v>74</v>
      </c>
      <c r="B9716" s="0" t="s">
        <v>80</v>
      </c>
      <c r="C9716" s="0" t="s">
        <v>108</v>
      </c>
      <c r="D9716" s="116" t="n">
        <v>47362</v>
      </c>
      <c r="E9716" s="0" t="n">
        <v>0.01</v>
      </c>
      <c r="F9716" s="0" t="n">
        <v>3133125</v>
      </c>
      <c r="G9716" s="151" t="s">
        <v>111</v>
      </c>
      <c r="H9716" s="151" t="s">
        <v>111</v>
      </c>
      <c r="I9716" s="152" t="s">
        <v>112</v>
      </c>
    </row>
    <row r="9717" customFormat="false" ht="12.75" hidden="false" customHeight="false" outlineLevel="0" collapsed="false">
      <c r="A9717" s="0" t="s">
        <v>75</v>
      </c>
      <c r="B9717" s="0" t="s">
        <v>80</v>
      </c>
      <c r="C9717" s="0" t="s">
        <v>108</v>
      </c>
      <c r="D9717" s="116" t="n">
        <v>47362</v>
      </c>
      <c r="E9717" s="0" t="n">
        <v>-0.02</v>
      </c>
      <c r="F9717" s="0" t="n">
        <v>3133126</v>
      </c>
      <c r="G9717" s="151" t="s">
        <v>111</v>
      </c>
      <c r="H9717" s="151" t="s">
        <v>111</v>
      </c>
      <c r="I9717" s="152" t="s">
        <v>112</v>
      </c>
    </row>
    <row r="9718" customFormat="false" ht="12.75" hidden="false" customHeight="false" outlineLevel="0" collapsed="false">
      <c r="A9718" s="0" t="s">
        <v>76</v>
      </c>
      <c r="B9718" s="0" t="s">
        <v>80</v>
      </c>
      <c r="C9718" s="0" t="s">
        <v>108</v>
      </c>
      <c r="D9718" s="116" t="n">
        <v>47362</v>
      </c>
      <c r="E9718" s="0" t="n">
        <v>0.01</v>
      </c>
      <c r="F9718" s="0" t="n">
        <v>3133127</v>
      </c>
      <c r="G9718" s="151" t="s">
        <v>111</v>
      </c>
      <c r="H9718" s="151" t="s">
        <v>111</v>
      </c>
      <c r="I9718" s="152" t="s">
        <v>112</v>
      </c>
    </row>
    <row r="9719" customFormat="false" ht="12.75" hidden="false" customHeight="false" outlineLevel="0" collapsed="false">
      <c r="A9719" s="0" t="s">
        <v>72</v>
      </c>
      <c r="B9719" s="0" t="s">
        <v>80</v>
      </c>
      <c r="C9719" s="0" t="s">
        <v>108</v>
      </c>
      <c r="D9719" s="116" t="n">
        <v>47362</v>
      </c>
      <c r="E9719" s="158" t="n">
        <v>47392</v>
      </c>
      <c r="F9719" s="0" t="n">
        <v>2376548</v>
      </c>
      <c r="G9719" s="151" t="s">
        <v>111</v>
      </c>
      <c r="H9719" s="151" t="s">
        <v>111</v>
      </c>
      <c r="I9719" s="152" t="s">
        <v>109</v>
      </c>
    </row>
    <row r="9720" customFormat="false" ht="12.75" hidden="false" customHeight="false" outlineLevel="0" collapsed="false">
      <c r="A9720" s="0" t="s">
        <v>59</v>
      </c>
      <c r="B9720" s="0" t="s">
        <v>110</v>
      </c>
      <c r="C9720" s="0" t="s">
        <v>108</v>
      </c>
      <c r="D9720" s="116" t="n">
        <v>47392</v>
      </c>
      <c r="E9720" s="0" t="n">
        <v>0.4</v>
      </c>
      <c r="F9720" s="0" t="n">
        <v>3133100</v>
      </c>
      <c r="G9720" s="151" t="s">
        <v>111</v>
      </c>
      <c r="H9720" s="151" t="s">
        <v>111</v>
      </c>
      <c r="I9720" s="152" t="s">
        <v>112</v>
      </c>
    </row>
    <row r="9721" customFormat="false" ht="12.75" hidden="false" customHeight="false" outlineLevel="0" collapsed="false">
      <c r="A9721" s="0" t="s">
        <v>59</v>
      </c>
      <c r="B9721" s="0" t="s">
        <v>113</v>
      </c>
      <c r="C9721" s="0" t="s">
        <v>108</v>
      </c>
      <c r="D9721" s="116" t="n">
        <v>47392</v>
      </c>
      <c r="E9721" s="0" t="n">
        <v>0.02</v>
      </c>
      <c r="F9721" s="0" t="n">
        <v>3133101</v>
      </c>
      <c r="G9721" s="151" t="s">
        <v>111</v>
      </c>
      <c r="H9721" s="151" t="s">
        <v>111</v>
      </c>
      <c r="I9721" s="152" t="s">
        <v>112</v>
      </c>
    </row>
    <row r="9722" customFormat="false" ht="12.75" hidden="false" customHeight="false" outlineLevel="0" collapsed="false">
      <c r="A9722" s="0" t="s">
        <v>60</v>
      </c>
      <c r="B9722" s="0" t="s">
        <v>110</v>
      </c>
      <c r="C9722" s="0" t="s">
        <v>108</v>
      </c>
      <c r="D9722" s="116" t="n">
        <v>47392</v>
      </c>
      <c r="E9722" s="0" t="n">
        <v>0.4</v>
      </c>
      <c r="F9722" s="0" t="n">
        <v>3133102</v>
      </c>
      <c r="G9722" s="151" t="s">
        <v>111</v>
      </c>
      <c r="H9722" s="151" t="s">
        <v>111</v>
      </c>
      <c r="I9722" s="152" t="s">
        <v>112</v>
      </c>
    </row>
    <row r="9723" customFormat="false" ht="12.75" hidden="false" customHeight="false" outlineLevel="0" collapsed="false">
      <c r="A9723" s="0" t="s">
        <v>60</v>
      </c>
      <c r="B9723" s="0" t="s">
        <v>113</v>
      </c>
      <c r="C9723" s="0" t="s">
        <v>108</v>
      </c>
      <c r="D9723" s="116" t="n">
        <v>47392</v>
      </c>
      <c r="E9723" s="0" t="n">
        <v>0.05</v>
      </c>
      <c r="F9723" s="0" t="n">
        <v>3133103</v>
      </c>
      <c r="G9723" s="151" t="s">
        <v>111</v>
      </c>
      <c r="H9723" s="151" t="s">
        <v>111</v>
      </c>
      <c r="I9723" s="152" t="s">
        <v>112</v>
      </c>
    </row>
    <row r="9724" customFormat="false" ht="12.75" hidden="false" customHeight="false" outlineLevel="0" collapsed="false">
      <c r="A9724" s="0" t="s">
        <v>61</v>
      </c>
      <c r="B9724" s="0" t="s">
        <v>110</v>
      </c>
      <c r="C9724" s="0" t="s">
        <v>108</v>
      </c>
      <c r="D9724" s="116" t="n">
        <v>47392</v>
      </c>
      <c r="E9724" s="0" t="n">
        <v>0.4</v>
      </c>
      <c r="F9724" s="0" t="n">
        <v>3133104</v>
      </c>
      <c r="G9724" s="151" t="s">
        <v>111</v>
      </c>
      <c r="H9724" s="151" t="s">
        <v>111</v>
      </c>
      <c r="I9724" s="152" t="s">
        <v>112</v>
      </c>
    </row>
    <row r="9725" customFormat="false" ht="12.75" hidden="false" customHeight="false" outlineLevel="0" collapsed="false">
      <c r="A9725" s="0" t="s">
        <v>61</v>
      </c>
      <c r="B9725" s="0" t="s">
        <v>113</v>
      </c>
      <c r="C9725" s="0" t="s">
        <v>108</v>
      </c>
      <c r="D9725" s="116" t="n">
        <v>47392</v>
      </c>
      <c r="E9725" s="0" t="n">
        <v>0.02</v>
      </c>
      <c r="F9725" s="0" t="n">
        <v>3133105</v>
      </c>
      <c r="G9725" s="151" t="s">
        <v>111</v>
      </c>
      <c r="H9725" s="151" t="s">
        <v>111</v>
      </c>
      <c r="I9725" s="152" t="s">
        <v>112</v>
      </c>
    </row>
    <row r="9726" customFormat="false" ht="12.75" hidden="false" customHeight="false" outlineLevel="0" collapsed="false">
      <c r="A9726" s="0" t="s">
        <v>62</v>
      </c>
      <c r="B9726" s="0" t="s">
        <v>110</v>
      </c>
      <c r="C9726" s="0" t="s">
        <v>108</v>
      </c>
      <c r="D9726" s="116" t="n">
        <v>47392</v>
      </c>
      <c r="E9726" s="0" t="n">
        <v>0.4</v>
      </c>
      <c r="F9726" s="0" t="n">
        <v>3133106</v>
      </c>
      <c r="G9726" s="151" t="s">
        <v>111</v>
      </c>
      <c r="H9726" s="151" t="s">
        <v>111</v>
      </c>
      <c r="I9726" s="152" t="s">
        <v>112</v>
      </c>
    </row>
    <row r="9727" customFormat="false" ht="12.75" hidden="false" customHeight="false" outlineLevel="0" collapsed="false">
      <c r="A9727" s="0" t="s">
        <v>62</v>
      </c>
      <c r="B9727" s="0" t="s">
        <v>113</v>
      </c>
      <c r="C9727" s="0" t="s">
        <v>108</v>
      </c>
      <c r="D9727" s="116" t="n">
        <v>47392</v>
      </c>
      <c r="E9727" s="0" t="n">
        <v>0.05</v>
      </c>
      <c r="F9727" s="0" t="n">
        <v>3133107</v>
      </c>
      <c r="G9727" s="151" t="s">
        <v>111</v>
      </c>
      <c r="H9727" s="151" t="s">
        <v>111</v>
      </c>
      <c r="I9727" s="152" t="s">
        <v>112</v>
      </c>
    </row>
    <row r="9728" customFormat="false" ht="12.75" hidden="false" customHeight="false" outlineLevel="0" collapsed="false">
      <c r="A9728" s="0" t="s">
        <v>49</v>
      </c>
      <c r="B9728" s="0" t="s">
        <v>110</v>
      </c>
      <c r="C9728" s="0" t="s">
        <v>108</v>
      </c>
      <c r="D9728" s="116" t="n">
        <v>47392</v>
      </c>
      <c r="E9728" s="0" t="n">
        <v>0.36</v>
      </c>
      <c r="F9728" s="0" t="n">
        <v>3133108</v>
      </c>
      <c r="G9728" s="151" t="s">
        <v>111</v>
      </c>
      <c r="H9728" s="151" t="s">
        <v>111</v>
      </c>
      <c r="I9728" s="152" t="s">
        <v>112</v>
      </c>
    </row>
    <row r="9729" customFormat="false" ht="12.75" hidden="false" customHeight="false" outlineLevel="0" collapsed="false">
      <c r="A9729" s="0" t="s">
        <v>49</v>
      </c>
      <c r="B9729" s="0" t="s">
        <v>113</v>
      </c>
      <c r="C9729" s="0" t="s">
        <v>108</v>
      </c>
      <c r="D9729" s="116" t="n">
        <v>47392</v>
      </c>
      <c r="E9729" s="0" t="n">
        <v>-0.005</v>
      </c>
      <c r="F9729" s="0" t="n">
        <v>3133109</v>
      </c>
      <c r="G9729" s="151" t="s">
        <v>111</v>
      </c>
      <c r="H9729" s="151" t="s">
        <v>111</v>
      </c>
      <c r="I9729" s="152" t="s">
        <v>112</v>
      </c>
    </row>
    <row r="9730" customFormat="false" ht="12.75" hidden="false" customHeight="false" outlineLevel="0" collapsed="false">
      <c r="A9730" s="0" t="s">
        <v>50</v>
      </c>
      <c r="B9730" s="0" t="s">
        <v>110</v>
      </c>
      <c r="C9730" s="0" t="s">
        <v>108</v>
      </c>
      <c r="D9730" s="116" t="n">
        <v>47392</v>
      </c>
      <c r="E9730" s="0" t="n">
        <v>0.4</v>
      </c>
      <c r="F9730" s="0" t="n">
        <v>3133110</v>
      </c>
      <c r="G9730" s="151" t="s">
        <v>111</v>
      </c>
      <c r="H9730" s="151" t="s">
        <v>111</v>
      </c>
      <c r="I9730" s="152" t="s">
        <v>112</v>
      </c>
    </row>
    <row r="9731" customFormat="false" ht="12.75" hidden="false" customHeight="false" outlineLevel="0" collapsed="false">
      <c r="A9731" s="0" t="s">
        <v>50</v>
      </c>
      <c r="B9731" s="0" t="s">
        <v>113</v>
      </c>
      <c r="C9731" s="0" t="s">
        <v>108</v>
      </c>
      <c r="D9731" s="116" t="n">
        <v>47392</v>
      </c>
      <c r="E9731" s="0" t="n">
        <v>-0.085</v>
      </c>
      <c r="F9731" s="0" t="n">
        <v>3133111</v>
      </c>
      <c r="G9731" s="151" t="s">
        <v>111</v>
      </c>
      <c r="H9731" s="151" t="s">
        <v>111</v>
      </c>
      <c r="I9731" s="152" t="s">
        <v>112</v>
      </c>
    </row>
    <row r="9732" customFormat="false" ht="12.75" hidden="false" customHeight="false" outlineLevel="0" collapsed="false">
      <c r="A9732" s="0" t="s">
        <v>51</v>
      </c>
      <c r="B9732" s="0" t="s">
        <v>110</v>
      </c>
      <c r="C9732" s="0" t="s">
        <v>108</v>
      </c>
      <c r="D9732" s="116" t="n">
        <v>47392</v>
      </c>
      <c r="E9732" s="0" t="n">
        <v>0.4</v>
      </c>
      <c r="F9732" s="0" t="n">
        <v>3133112</v>
      </c>
      <c r="G9732" s="151" t="s">
        <v>111</v>
      </c>
      <c r="H9732" s="151" t="s">
        <v>111</v>
      </c>
      <c r="I9732" s="152" t="s">
        <v>112</v>
      </c>
    </row>
    <row r="9733" customFormat="false" ht="12.75" hidden="false" customHeight="false" outlineLevel="0" collapsed="false">
      <c r="A9733" s="0" t="s">
        <v>51</v>
      </c>
      <c r="B9733" s="0" t="s">
        <v>113</v>
      </c>
      <c r="C9733" s="0" t="s">
        <v>108</v>
      </c>
      <c r="D9733" s="116" t="n">
        <v>47392</v>
      </c>
      <c r="E9733" s="0" t="n">
        <v>0.01</v>
      </c>
      <c r="F9733" s="0" t="n">
        <v>3133113</v>
      </c>
      <c r="G9733" s="151" t="s">
        <v>111</v>
      </c>
      <c r="H9733" s="151" t="s">
        <v>111</v>
      </c>
      <c r="I9733" s="152" t="s">
        <v>112</v>
      </c>
    </row>
    <row r="9734" customFormat="false" ht="12.75" hidden="false" customHeight="false" outlineLevel="0" collapsed="false">
      <c r="A9734" s="0" t="s">
        <v>52</v>
      </c>
      <c r="B9734" s="0" t="s">
        <v>110</v>
      </c>
      <c r="C9734" s="0" t="s">
        <v>108</v>
      </c>
      <c r="D9734" s="116" t="n">
        <v>47392</v>
      </c>
      <c r="E9734" s="0" t="n">
        <v>0.4</v>
      </c>
      <c r="F9734" s="0" t="n">
        <v>3133114</v>
      </c>
      <c r="G9734" s="151" t="s">
        <v>111</v>
      </c>
      <c r="H9734" s="151" t="s">
        <v>111</v>
      </c>
      <c r="I9734" s="152" t="s">
        <v>112</v>
      </c>
    </row>
    <row r="9735" customFormat="false" ht="12.75" hidden="false" customHeight="false" outlineLevel="0" collapsed="false">
      <c r="A9735" s="0" t="s">
        <v>52</v>
      </c>
      <c r="B9735" s="0" t="s">
        <v>113</v>
      </c>
      <c r="C9735" s="0" t="s">
        <v>108</v>
      </c>
      <c r="D9735" s="116" t="n">
        <v>47392</v>
      </c>
      <c r="E9735" s="0" t="n">
        <v>-0.055</v>
      </c>
      <c r="F9735" s="0" t="n">
        <v>3133115</v>
      </c>
      <c r="G9735" s="151" t="s">
        <v>111</v>
      </c>
      <c r="H9735" s="151" t="s">
        <v>111</v>
      </c>
      <c r="I9735" s="152" t="s">
        <v>112</v>
      </c>
    </row>
    <row r="9736" customFormat="false" ht="12.75" hidden="false" customHeight="false" outlineLevel="0" collapsed="false">
      <c r="A9736" s="0" t="s">
        <v>17</v>
      </c>
      <c r="B9736" s="0" t="s">
        <v>110</v>
      </c>
      <c r="C9736" s="0" t="s">
        <v>108</v>
      </c>
      <c r="D9736" s="116" t="n">
        <v>47392</v>
      </c>
      <c r="E9736" s="0" t="n">
        <v>0</v>
      </c>
      <c r="F9736" s="0" t="n">
        <v>3133116</v>
      </c>
      <c r="G9736" s="151" t="s">
        <v>111</v>
      </c>
      <c r="H9736" s="151" t="s">
        <v>111</v>
      </c>
      <c r="I9736" s="152" t="s">
        <v>112</v>
      </c>
    </row>
    <row r="9737" customFormat="false" ht="12.75" hidden="false" customHeight="false" outlineLevel="0" collapsed="false">
      <c r="A9737" s="0" t="s">
        <v>17</v>
      </c>
      <c r="B9737" s="0" t="s">
        <v>113</v>
      </c>
      <c r="C9737" s="0" t="s">
        <v>108</v>
      </c>
      <c r="D9737" s="116" t="n">
        <v>47392</v>
      </c>
      <c r="E9737" s="0" t="n">
        <v>0</v>
      </c>
      <c r="F9737" s="0" t="n">
        <v>3133117</v>
      </c>
      <c r="G9737" s="151" t="s">
        <v>111</v>
      </c>
      <c r="H9737" s="151" t="s">
        <v>111</v>
      </c>
      <c r="I9737" s="152" t="s">
        <v>112</v>
      </c>
    </row>
    <row r="9738" customFormat="false" ht="12.75" hidden="false" customHeight="false" outlineLevel="0" collapsed="false">
      <c r="A9738" s="0" t="s">
        <v>18</v>
      </c>
      <c r="B9738" s="0" t="s">
        <v>110</v>
      </c>
      <c r="C9738" s="0" t="s">
        <v>108</v>
      </c>
      <c r="D9738" s="116" t="n">
        <v>47392</v>
      </c>
      <c r="E9738" s="0" t="n">
        <v>0</v>
      </c>
      <c r="F9738" s="0" t="n">
        <v>3133118</v>
      </c>
      <c r="G9738" s="151" t="s">
        <v>111</v>
      </c>
      <c r="H9738" s="151" t="s">
        <v>111</v>
      </c>
      <c r="I9738" s="152" t="s">
        <v>112</v>
      </c>
    </row>
    <row r="9739" customFormat="false" ht="12.75" hidden="false" customHeight="false" outlineLevel="0" collapsed="false">
      <c r="A9739" s="0" t="s">
        <v>18</v>
      </c>
      <c r="B9739" s="0" t="s">
        <v>113</v>
      </c>
      <c r="C9739" s="0" t="s">
        <v>108</v>
      </c>
      <c r="D9739" s="116" t="n">
        <v>47392</v>
      </c>
      <c r="E9739" s="0" t="n">
        <v>0</v>
      </c>
      <c r="F9739" s="0" t="n">
        <v>3133119</v>
      </c>
      <c r="G9739" s="151" t="s">
        <v>111</v>
      </c>
      <c r="H9739" s="151" t="s">
        <v>111</v>
      </c>
      <c r="I9739" s="152" t="s">
        <v>112</v>
      </c>
    </row>
    <row r="9740" customFormat="false" ht="12.75" hidden="false" customHeight="false" outlineLevel="0" collapsed="false">
      <c r="A9740" s="0" t="s">
        <v>19</v>
      </c>
      <c r="B9740" s="0" t="s">
        <v>110</v>
      </c>
      <c r="C9740" s="0" t="s">
        <v>108</v>
      </c>
      <c r="D9740" s="116" t="n">
        <v>47392</v>
      </c>
      <c r="E9740" s="0" t="n">
        <v>0</v>
      </c>
      <c r="F9740" s="0" t="n">
        <v>3133120</v>
      </c>
      <c r="G9740" s="151" t="s">
        <v>111</v>
      </c>
      <c r="H9740" s="151" t="s">
        <v>111</v>
      </c>
      <c r="I9740" s="152" t="s">
        <v>112</v>
      </c>
    </row>
    <row r="9741" customFormat="false" ht="12.75" hidden="false" customHeight="false" outlineLevel="0" collapsed="false">
      <c r="A9741" s="0" t="s">
        <v>19</v>
      </c>
      <c r="B9741" s="0" t="s">
        <v>113</v>
      </c>
      <c r="C9741" s="0" t="s">
        <v>108</v>
      </c>
      <c r="D9741" s="116" t="n">
        <v>47392</v>
      </c>
      <c r="E9741" s="0" t="n">
        <v>0</v>
      </c>
      <c r="F9741" s="0" t="n">
        <v>3133121</v>
      </c>
      <c r="G9741" s="151" t="s">
        <v>111</v>
      </c>
      <c r="H9741" s="151" t="s">
        <v>111</v>
      </c>
      <c r="I9741" s="152" t="s">
        <v>112</v>
      </c>
    </row>
    <row r="9742" customFormat="false" ht="12.75" hidden="false" customHeight="false" outlineLevel="0" collapsed="false">
      <c r="A9742" s="0" t="s">
        <v>21</v>
      </c>
      <c r="B9742" s="0" t="s">
        <v>110</v>
      </c>
      <c r="C9742" s="0" t="s">
        <v>108</v>
      </c>
      <c r="D9742" s="116" t="n">
        <v>47392</v>
      </c>
      <c r="E9742" s="0" t="n">
        <v>0</v>
      </c>
      <c r="F9742" s="0" t="n">
        <v>3133122</v>
      </c>
      <c r="G9742" s="151" t="s">
        <v>111</v>
      </c>
      <c r="H9742" s="151" t="s">
        <v>111</v>
      </c>
      <c r="I9742" s="152" t="s">
        <v>112</v>
      </c>
    </row>
    <row r="9743" customFormat="false" ht="12.75" hidden="false" customHeight="false" outlineLevel="0" collapsed="false">
      <c r="A9743" s="0" t="s">
        <v>21</v>
      </c>
      <c r="B9743" s="0" t="s">
        <v>113</v>
      </c>
      <c r="C9743" s="0" t="s">
        <v>108</v>
      </c>
      <c r="D9743" s="116" t="n">
        <v>47392</v>
      </c>
      <c r="E9743" s="0" t="n">
        <v>0</v>
      </c>
      <c r="F9743" s="0" t="n">
        <v>3133123</v>
      </c>
      <c r="G9743" s="151" t="s">
        <v>111</v>
      </c>
      <c r="H9743" s="151" t="s">
        <v>111</v>
      </c>
      <c r="I9743" s="152" t="s">
        <v>112</v>
      </c>
    </row>
    <row r="9744" customFormat="false" ht="12.75" hidden="false" customHeight="false" outlineLevel="0" collapsed="false">
      <c r="A9744" s="0" t="s">
        <v>73</v>
      </c>
      <c r="B9744" s="0" t="s">
        <v>80</v>
      </c>
      <c r="C9744" s="0" t="s">
        <v>108</v>
      </c>
      <c r="D9744" s="116" t="n">
        <v>47392</v>
      </c>
      <c r="E9744" s="0" t="n">
        <v>-0.005</v>
      </c>
      <c r="F9744" s="0" t="n">
        <v>3133124</v>
      </c>
      <c r="G9744" s="151" t="s">
        <v>111</v>
      </c>
      <c r="H9744" s="151" t="s">
        <v>111</v>
      </c>
      <c r="I9744" s="152" t="s">
        <v>112</v>
      </c>
    </row>
    <row r="9745" customFormat="false" ht="12.75" hidden="false" customHeight="false" outlineLevel="0" collapsed="false">
      <c r="A9745" s="0" t="s">
        <v>74</v>
      </c>
      <c r="B9745" s="0" t="s">
        <v>80</v>
      </c>
      <c r="C9745" s="0" t="s">
        <v>108</v>
      </c>
      <c r="D9745" s="116" t="n">
        <v>47392</v>
      </c>
      <c r="E9745" s="0" t="n">
        <v>0.01</v>
      </c>
      <c r="F9745" s="0" t="n">
        <v>3133125</v>
      </c>
      <c r="G9745" s="151" t="s">
        <v>111</v>
      </c>
      <c r="H9745" s="151" t="s">
        <v>111</v>
      </c>
      <c r="I9745" s="152" t="s">
        <v>112</v>
      </c>
    </row>
    <row r="9746" customFormat="false" ht="12.75" hidden="false" customHeight="false" outlineLevel="0" collapsed="false">
      <c r="A9746" s="0" t="s">
        <v>75</v>
      </c>
      <c r="B9746" s="0" t="s">
        <v>80</v>
      </c>
      <c r="C9746" s="0" t="s">
        <v>108</v>
      </c>
      <c r="D9746" s="116" t="n">
        <v>47392</v>
      </c>
      <c r="E9746" s="0" t="n">
        <v>-0.055</v>
      </c>
      <c r="F9746" s="0" t="n">
        <v>3133126</v>
      </c>
      <c r="G9746" s="151" t="s">
        <v>111</v>
      </c>
      <c r="H9746" s="151" t="s">
        <v>111</v>
      </c>
      <c r="I9746" s="152" t="s">
        <v>112</v>
      </c>
    </row>
    <row r="9747" customFormat="false" ht="12.75" hidden="false" customHeight="false" outlineLevel="0" collapsed="false">
      <c r="A9747" s="0" t="s">
        <v>76</v>
      </c>
      <c r="B9747" s="0" t="s">
        <v>80</v>
      </c>
      <c r="C9747" s="0" t="s">
        <v>108</v>
      </c>
      <c r="D9747" s="116" t="n">
        <v>47392</v>
      </c>
      <c r="E9747" s="0" t="n">
        <v>0.01</v>
      </c>
      <c r="F9747" s="0" t="n">
        <v>3133127</v>
      </c>
      <c r="G9747" s="151" t="s">
        <v>111</v>
      </c>
      <c r="H9747" s="151" t="s">
        <v>111</v>
      </c>
      <c r="I9747" s="152" t="s">
        <v>112</v>
      </c>
    </row>
    <row r="9748" customFormat="false" ht="12.75" hidden="false" customHeight="false" outlineLevel="0" collapsed="false">
      <c r="A9748" s="0" t="s">
        <v>72</v>
      </c>
      <c r="B9748" s="0" t="s">
        <v>80</v>
      </c>
      <c r="C9748" s="0" t="s">
        <v>108</v>
      </c>
      <c r="D9748" s="116" t="n">
        <v>47392</v>
      </c>
      <c r="E9748" s="158" t="n">
        <v>47423</v>
      </c>
      <c r="F9748" s="0" t="n">
        <v>2376530</v>
      </c>
      <c r="G9748" s="151" t="s">
        <v>111</v>
      </c>
      <c r="H9748" s="151" t="s">
        <v>111</v>
      </c>
      <c r="I9748" s="152" t="s">
        <v>109</v>
      </c>
    </row>
    <row r="9749" customFormat="false" ht="12.75" hidden="false" customHeight="false" outlineLevel="0" collapsed="false">
      <c r="A9749" s="0" t="s">
        <v>59</v>
      </c>
      <c r="B9749" s="0" t="s">
        <v>110</v>
      </c>
      <c r="C9749" s="0" t="s">
        <v>108</v>
      </c>
      <c r="D9749" s="116" t="n">
        <v>47423</v>
      </c>
      <c r="E9749" s="0" t="n">
        <v>0.555</v>
      </c>
      <c r="F9749" s="0" t="n">
        <v>3133100</v>
      </c>
      <c r="G9749" s="151" t="s">
        <v>111</v>
      </c>
      <c r="H9749" s="151" t="s">
        <v>111</v>
      </c>
      <c r="I9749" s="152" t="s">
        <v>112</v>
      </c>
    </row>
    <row r="9750" customFormat="false" ht="12.75" hidden="false" customHeight="false" outlineLevel="0" collapsed="false">
      <c r="A9750" s="0" t="s">
        <v>59</v>
      </c>
      <c r="B9750" s="0" t="s">
        <v>113</v>
      </c>
      <c r="C9750" s="0" t="s">
        <v>108</v>
      </c>
      <c r="D9750" s="116" t="n">
        <v>47423</v>
      </c>
      <c r="E9750" s="0" t="n">
        <v>0.05</v>
      </c>
      <c r="F9750" s="0" t="n">
        <v>3133101</v>
      </c>
      <c r="G9750" s="151" t="s">
        <v>111</v>
      </c>
      <c r="H9750" s="151" t="s">
        <v>111</v>
      </c>
      <c r="I9750" s="152" t="s">
        <v>112</v>
      </c>
    </row>
    <row r="9751" customFormat="false" ht="12.75" hidden="false" customHeight="false" outlineLevel="0" collapsed="false">
      <c r="A9751" s="0" t="s">
        <v>60</v>
      </c>
      <c r="B9751" s="0" t="s">
        <v>110</v>
      </c>
      <c r="C9751" s="0" t="s">
        <v>108</v>
      </c>
      <c r="D9751" s="116" t="n">
        <v>47423</v>
      </c>
      <c r="E9751" s="0" t="n">
        <v>0.555</v>
      </c>
      <c r="F9751" s="0" t="n">
        <v>3133102</v>
      </c>
      <c r="G9751" s="151" t="s">
        <v>111</v>
      </c>
      <c r="H9751" s="151" t="s">
        <v>111</v>
      </c>
      <c r="I9751" s="152" t="s">
        <v>112</v>
      </c>
    </row>
    <row r="9752" customFormat="false" ht="12.75" hidden="false" customHeight="false" outlineLevel="0" collapsed="false">
      <c r="A9752" s="0" t="s">
        <v>60</v>
      </c>
      <c r="B9752" s="0" t="s">
        <v>113</v>
      </c>
      <c r="C9752" s="0" t="s">
        <v>108</v>
      </c>
      <c r="D9752" s="116" t="n">
        <v>47423</v>
      </c>
      <c r="E9752" s="0" t="n">
        <v>0.14</v>
      </c>
      <c r="F9752" s="0" t="n">
        <v>3133103</v>
      </c>
      <c r="G9752" s="151" t="s">
        <v>111</v>
      </c>
      <c r="H9752" s="151" t="s">
        <v>111</v>
      </c>
      <c r="I9752" s="152" t="s">
        <v>112</v>
      </c>
    </row>
    <row r="9753" customFormat="false" ht="12.75" hidden="false" customHeight="false" outlineLevel="0" collapsed="false">
      <c r="A9753" s="0" t="s">
        <v>61</v>
      </c>
      <c r="B9753" s="0" t="s">
        <v>110</v>
      </c>
      <c r="C9753" s="0" t="s">
        <v>108</v>
      </c>
      <c r="D9753" s="116" t="n">
        <v>47423</v>
      </c>
      <c r="E9753" s="0" t="n">
        <v>0.555</v>
      </c>
      <c r="F9753" s="0" t="n">
        <v>3133104</v>
      </c>
      <c r="G9753" s="151" t="s">
        <v>111</v>
      </c>
      <c r="H9753" s="151" t="s">
        <v>111</v>
      </c>
      <c r="I9753" s="152" t="s">
        <v>112</v>
      </c>
    </row>
    <row r="9754" customFormat="false" ht="12.75" hidden="false" customHeight="false" outlineLevel="0" collapsed="false">
      <c r="A9754" s="0" t="s">
        <v>61</v>
      </c>
      <c r="B9754" s="0" t="s">
        <v>113</v>
      </c>
      <c r="C9754" s="0" t="s">
        <v>108</v>
      </c>
      <c r="D9754" s="116" t="n">
        <v>47423</v>
      </c>
      <c r="E9754" s="0" t="n">
        <v>0.05</v>
      </c>
      <c r="F9754" s="0" t="n">
        <v>3133105</v>
      </c>
      <c r="G9754" s="151" t="s">
        <v>111</v>
      </c>
      <c r="H9754" s="151" t="s">
        <v>111</v>
      </c>
      <c r="I9754" s="152" t="s">
        <v>112</v>
      </c>
    </row>
    <row r="9755" customFormat="false" ht="12.75" hidden="false" customHeight="false" outlineLevel="0" collapsed="false">
      <c r="A9755" s="0" t="s">
        <v>62</v>
      </c>
      <c r="B9755" s="0" t="s">
        <v>110</v>
      </c>
      <c r="C9755" s="0" t="s">
        <v>108</v>
      </c>
      <c r="D9755" s="116" t="n">
        <v>47423</v>
      </c>
      <c r="E9755" s="0" t="n">
        <v>0.555</v>
      </c>
      <c r="F9755" s="0" t="n">
        <v>3133106</v>
      </c>
      <c r="G9755" s="151" t="s">
        <v>111</v>
      </c>
      <c r="H9755" s="151" t="s">
        <v>111</v>
      </c>
      <c r="I9755" s="152" t="s">
        <v>112</v>
      </c>
    </row>
    <row r="9756" customFormat="false" ht="12.75" hidden="false" customHeight="false" outlineLevel="0" collapsed="false">
      <c r="A9756" s="0" t="s">
        <v>62</v>
      </c>
      <c r="B9756" s="0" t="s">
        <v>113</v>
      </c>
      <c r="C9756" s="0" t="s">
        <v>108</v>
      </c>
      <c r="D9756" s="116" t="n">
        <v>47423</v>
      </c>
      <c r="E9756" s="0" t="n">
        <v>0.14</v>
      </c>
      <c r="F9756" s="0" t="n">
        <v>3133107</v>
      </c>
      <c r="G9756" s="151" t="s">
        <v>111</v>
      </c>
      <c r="H9756" s="151" t="s">
        <v>111</v>
      </c>
      <c r="I9756" s="152" t="s">
        <v>112</v>
      </c>
    </row>
    <row r="9757" customFormat="false" ht="12.75" hidden="false" customHeight="false" outlineLevel="0" collapsed="false">
      <c r="A9757" s="0" t="s">
        <v>49</v>
      </c>
      <c r="B9757" s="0" t="s">
        <v>110</v>
      </c>
      <c r="C9757" s="0" t="s">
        <v>108</v>
      </c>
      <c r="D9757" s="116" t="n">
        <v>47423</v>
      </c>
      <c r="E9757" s="0" t="n">
        <v>0.46</v>
      </c>
      <c r="F9757" s="0" t="n">
        <v>3133108</v>
      </c>
      <c r="G9757" s="151" t="s">
        <v>111</v>
      </c>
      <c r="H9757" s="151" t="s">
        <v>111</v>
      </c>
      <c r="I9757" s="152" t="s">
        <v>112</v>
      </c>
    </row>
    <row r="9758" customFormat="false" ht="12.75" hidden="false" customHeight="false" outlineLevel="0" collapsed="false">
      <c r="A9758" s="0" t="s">
        <v>49</v>
      </c>
      <c r="B9758" s="0" t="s">
        <v>113</v>
      </c>
      <c r="C9758" s="0" t="s">
        <v>108</v>
      </c>
      <c r="D9758" s="116" t="n">
        <v>47423</v>
      </c>
      <c r="E9758" s="0" t="n">
        <v>0.05</v>
      </c>
      <c r="F9758" s="0" t="n">
        <v>3133109</v>
      </c>
      <c r="G9758" s="151" t="s">
        <v>111</v>
      </c>
      <c r="H9758" s="151" t="s">
        <v>111</v>
      </c>
      <c r="I9758" s="152" t="s">
        <v>112</v>
      </c>
    </row>
    <row r="9759" customFormat="false" ht="12.75" hidden="false" customHeight="false" outlineLevel="0" collapsed="false">
      <c r="A9759" s="0" t="s">
        <v>50</v>
      </c>
      <c r="B9759" s="0" t="s">
        <v>110</v>
      </c>
      <c r="C9759" s="0" t="s">
        <v>108</v>
      </c>
      <c r="D9759" s="116" t="n">
        <v>47423</v>
      </c>
      <c r="E9759" s="0" t="n">
        <v>0.7</v>
      </c>
      <c r="F9759" s="0" t="n">
        <v>3133110</v>
      </c>
      <c r="G9759" s="151" t="s">
        <v>111</v>
      </c>
      <c r="H9759" s="151" t="s">
        <v>111</v>
      </c>
      <c r="I9759" s="152" t="s">
        <v>112</v>
      </c>
    </row>
    <row r="9760" customFormat="false" ht="12.75" hidden="false" customHeight="false" outlineLevel="0" collapsed="false">
      <c r="A9760" s="0" t="s">
        <v>50</v>
      </c>
      <c r="B9760" s="0" t="s">
        <v>113</v>
      </c>
      <c r="C9760" s="0" t="s">
        <v>108</v>
      </c>
      <c r="D9760" s="116" t="n">
        <v>47423</v>
      </c>
      <c r="E9760" s="0" t="n">
        <v>-0.62</v>
      </c>
      <c r="F9760" s="0" t="n">
        <v>3133111</v>
      </c>
      <c r="G9760" s="151" t="s">
        <v>111</v>
      </c>
      <c r="H9760" s="151" t="s">
        <v>111</v>
      </c>
      <c r="I9760" s="152" t="s">
        <v>112</v>
      </c>
    </row>
    <row r="9761" customFormat="false" ht="12.75" hidden="false" customHeight="false" outlineLevel="0" collapsed="false">
      <c r="A9761" s="0" t="s">
        <v>51</v>
      </c>
      <c r="B9761" s="0" t="s">
        <v>110</v>
      </c>
      <c r="C9761" s="0" t="s">
        <v>108</v>
      </c>
      <c r="D9761" s="116" t="n">
        <v>47423</v>
      </c>
      <c r="E9761" s="0" t="n">
        <v>0.7</v>
      </c>
      <c r="F9761" s="0" t="n">
        <v>3133112</v>
      </c>
      <c r="G9761" s="151" t="s">
        <v>111</v>
      </c>
      <c r="H9761" s="151" t="s">
        <v>111</v>
      </c>
      <c r="I9761" s="152" t="s">
        <v>112</v>
      </c>
    </row>
    <row r="9762" customFormat="false" ht="12.75" hidden="false" customHeight="false" outlineLevel="0" collapsed="false">
      <c r="A9762" s="0" t="s">
        <v>51</v>
      </c>
      <c r="B9762" s="0" t="s">
        <v>113</v>
      </c>
      <c r="C9762" s="0" t="s">
        <v>108</v>
      </c>
      <c r="D9762" s="116" t="n">
        <v>47423</v>
      </c>
      <c r="E9762" s="0" t="n">
        <v>0.055</v>
      </c>
      <c r="F9762" s="0" t="n">
        <v>3133113</v>
      </c>
      <c r="G9762" s="151" t="s">
        <v>111</v>
      </c>
      <c r="H9762" s="151" t="s">
        <v>111</v>
      </c>
      <c r="I9762" s="152" t="s">
        <v>112</v>
      </c>
    </row>
    <row r="9763" customFormat="false" ht="12.75" hidden="false" customHeight="false" outlineLevel="0" collapsed="false">
      <c r="A9763" s="0" t="s">
        <v>52</v>
      </c>
      <c r="B9763" s="0" t="s">
        <v>110</v>
      </c>
      <c r="C9763" s="0" t="s">
        <v>108</v>
      </c>
      <c r="D9763" s="116" t="n">
        <v>47423</v>
      </c>
      <c r="E9763" s="0" t="n">
        <v>0.7</v>
      </c>
      <c r="F9763" s="0" t="n">
        <v>3133114</v>
      </c>
      <c r="G9763" s="151" t="s">
        <v>111</v>
      </c>
      <c r="H9763" s="151" t="s">
        <v>111</v>
      </c>
      <c r="I9763" s="152" t="s">
        <v>112</v>
      </c>
    </row>
    <row r="9764" customFormat="false" ht="12.75" hidden="false" customHeight="false" outlineLevel="0" collapsed="false">
      <c r="A9764" s="0" t="s">
        <v>52</v>
      </c>
      <c r="B9764" s="0" t="s">
        <v>113</v>
      </c>
      <c r="C9764" s="0" t="s">
        <v>108</v>
      </c>
      <c r="D9764" s="116" t="n">
        <v>47423</v>
      </c>
      <c r="E9764" s="0" t="n">
        <v>-0.5</v>
      </c>
      <c r="F9764" s="0" t="n">
        <v>3133115</v>
      </c>
      <c r="G9764" s="151" t="s">
        <v>111</v>
      </c>
      <c r="H9764" s="151" t="s">
        <v>111</v>
      </c>
      <c r="I9764" s="152" t="s">
        <v>112</v>
      </c>
    </row>
    <row r="9765" customFormat="false" ht="12.75" hidden="false" customHeight="false" outlineLevel="0" collapsed="false">
      <c r="A9765" s="0" t="s">
        <v>17</v>
      </c>
      <c r="B9765" s="0" t="s">
        <v>110</v>
      </c>
      <c r="C9765" s="0" t="s">
        <v>108</v>
      </c>
      <c r="D9765" s="116" t="n">
        <v>47423</v>
      </c>
      <c r="E9765" s="0" t="n">
        <v>0</v>
      </c>
      <c r="F9765" s="0" t="n">
        <v>3133116</v>
      </c>
      <c r="G9765" s="151" t="s">
        <v>111</v>
      </c>
      <c r="H9765" s="151" t="s">
        <v>111</v>
      </c>
      <c r="I9765" s="152" t="s">
        <v>112</v>
      </c>
    </row>
    <row r="9766" customFormat="false" ht="12.75" hidden="false" customHeight="false" outlineLevel="0" collapsed="false">
      <c r="A9766" s="0" t="s">
        <v>17</v>
      </c>
      <c r="B9766" s="0" t="s">
        <v>113</v>
      </c>
      <c r="C9766" s="0" t="s">
        <v>108</v>
      </c>
      <c r="D9766" s="116" t="n">
        <v>47423</v>
      </c>
      <c r="E9766" s="0" t="n">
        <v>0</v>
      </c>
      <c r="F9766" s="0" t="n">
        <v>3133117</v>
      </c>
      <c r="G9766" s="151" t="s">
        <v>111</v>
      </c>
      <c r="H9766" s="151" t="s">
        <v>111</v>
      </c>
      <c r="I9766" s="152" t="s">
        <v>112</v>
      </c>
    </row>
    <row r="9767" customFormat="false" ht="12.75" hidden="false" customHeight="false" outlineLevel="0" collapsed="false">
      <c r="A9767" s="0" t="s">
        <v>18</v>
      </c>
      <c r="B9767" s="0" t="s">
        <v>110</v>
      </c>
      <c r="C9767" s="0" t="s">
        <v>108</v>
      </c>
      <c r="D9767" s="116" t="n">
        <v>47423</v>
      </c>
      <c r="E9767" s="0" t="n">
        <v>0</v>
      </c>
      <c r="F9767" s="0" t="n">
        <v>3133118</v>
      </c>
      <c r="G9767" s="151" t="s">
        <v>111</v>
      </c>
      <c r="H9767" s="151" t="s">
        <v>111</v>
      </c>
      <c r="I9767" s="152" t="s">
        <v>112</v>
      </c>
    </row>
    <row r="9768" customFormat="false" ht="12.75" hidden="false" customHeight="false" outlineLevel="0" collapsed="false">
      <c r="A9768" s="0" t="s">
        <v>18</v>
      </c>
      <c r="B9768" s="0" t="s">
        <v>113</v>
      </c>
      <c r="C9768" s="0" t="s">
        <v>108</v>
      </c>
      <c r="D9768" s="116" t="n">
        <v>47423</v>
      </c>
      <c r="E9768" s="0" t="n">
        <v>0</v>
      </c>
      <c r="F9768" s="0" t="n">
        <v>3133119</v>
      </c>
      <c r="G9768" s="151" t="s">
        <v>111</v>
      </c>
      <c r="H9768" s="151" t="s">
        <v>111</v>
      </c>
      <c r="I9768" s="152" t="s">
        <v>112</v>
      </c>
    </row>
    <row r="9769" customFormat="false" ht="12.75" hidden="false" customHeight="false" outlineLevel="0" collapsed="false">
      <c r="A9769" s="0" t="s">
        <v>19</v>
      </c>
      <c r="B9769" s="0" t="s">
        <v>110</v>
      </c>
      <c r="C9769" s="0" t="s">
        <v>108</v>
      </c>
      <c r="D9769" s="116" t="n">
        <v>47423</v>
      </c>
      <c r="E9769" s="0" t="n">
        <v>0</v>
      </c>
      <c r="F9769" s="0" t="n">
        <v>3133120</v>
      </c>
      <c r="G9769" s="151" t="s">
        <v>111</v>
      </c>
      <c r="H9769" s="151" t="s">
        <v>111</v>
      </c>
      <c r="I9769" s="152" t="s">
        <v>112</v>
      </c>
    </row>
    <row r="9770" customFormat="false" ht="12.75" hidden="false" customHeight="false" outlineLevel="0" collapsed="false">
      <c r="A9770" s="0" t="s">
        <v>19</v>
      </c>
      <c r="B9770" s="0" t="s">
        <v>113</v>
      </c>
      <c r="C9770" s="0" t="s">
        <v>108</v>
      </c>
      <c r="D9770" s="116" t="n">
        <v>47423</v>
      </c>
      <c r="E9770" s="0" t="n">
        <v>0</v>
      </c>
      <c r="F9770" s="0" t="n">
        <v>3133121</v>
      </c>
      <c r="G9770" s="151" t="s">
        <v>111</v>
      </c>
      <c r="H9770" s="151" t="s">
        <v>111</v>
      </c>
      <c r="I9770" s="152" t="s">
        <v>112</v>
      </c>
    </row>
    <row r="9771" customFormat="false" ht="12.75" hidden="false" customHeight="false" outlineLevel="0" collapsed="false">
      <c r="A9771" s="0" t="s">
        <v>21</v>
      </c>
      <c r="B9771" s="0" t="s">
        <v>110</v>
      </c>
      <c r="C9771" s="0" t="s">
        <v>108</v>
      </c>
      <c r="D9771" s="116" t="n">
        <v>47423</v>
      </c>
      <c r="E9771" s="0" t="n">
        <v>0</v>
      </c>
      <c r="F9771" s="0" t="n">
        <v>3133122</v>
      </c>
      <c r="G9771" s="151" t="s">
        <v>111</v>
      </c>
      <c r="H9771" s="151" t="s">
        <v>111</v>
      </c>
      <c r="I9771" s="152" t="s">
        <v>112</v>
      </c>
    </row>
    <row r="9772" customFormat="false" ht="12.75" hidden="false" customHeight="false" outlineLevel="0" collapsed="false">
      <c r="A9772" s="0" t="s">
        <v>21</v>
      </c>
      <c r="B9772" s="0" t="s">
        <v>113</v>
      </c>
      <c r="C9772" s="0" t="s">
        <v>108</v>
      </c>
      <c r="D9772" s="116" t="n">
        <v>47423</v>
      </c>
      <c r="E9772" s="0" t="n">
        <v>0</v>
      </c>
      <c r="F9772" s="0" t="n">
        <v>3133123</v>
      </c>
      <c r="G9772" s="151" t="s">
        <v>111</v>
      </c>
      <c r="H9772" s="151" t="s">
        <v>111</v>
      </c>
      <c r="I9772" s="152" t="s">
        <v>112</v>
      </c>
    </row>
    <row r="9773" customFormat="false" ht="12.75" hidden="false" customHeight="false" outlineLevel="0" collapsed="false">
      <c r="A9773" s="0" t="s">
        <v>73</v>
      </c>
      <c r="B9773" s="0" t="s">
        <v>80</v>
      </c>
      <c r="C9773" s="0" t="s">
        <v>108</v>
      </c>
      <c r="D9773" s="116" t="n">
        <v>47423</v>
      </c>
      <c r="E9773" s="0" t="n">
        <v>0.05</v>
      </c>
      <c r="F9773" s="0" t="n">
        <v>3133124</v>
      </c>
      <c r="G9773" s="151" t="s">
        <v>111</v>
      </c>
      <c r="H9773" s="151" t="s">
        <v>111</v>
      </c>
      <c r="I9773" s="152" t="s">
        <v>112</v>
      </c>
    </row>
    <row r="9774" customFormat="false" ht="12.75" hidden="false" customHeight="false" outlineLevel="0" collapsed="false">
      <c r="A9774" s="0" t="s">
        <v>74</v>
      </c>
      <c r="B9774" s="0" t="s">
        <v>80</v>
      </c>
      <c r="C9774" s="0" t="s">
        <v>108</v>
      </c>
      <c r="D9774" s="116" t="n">
        <v>47423</v>
      </c>
      <c r="E9774" s="0" t="n">
        <v>0.055</v>
      </c>
      <c r="F9774" s="0" t="n">
        <v>3133125</v>
      </c>
      <c r="G9774" s="151" t="s">
        <v>111</v>
      </c>
      <c r="H9774" s="151" t="s">
        <v>111</v>
      </c>
      <c r="I9774" s="152" t="s">
        <v>112</v>
      </c>
    </row>
    <row r="9775" customFormat="false" ht="12.75" hidden="false" customHeight="false" outlineLevel="0" collapsed="false">
      <c r="A9775" s="0" t="s">
        <v>75</v>
      </c>
      <c r="B9775" s="0" t="s">
        <v>80</v>
      </c>
      <c r="C9775" s="0" t="s">
        <v>108</v>
      </c>
      <c r="D9775" s="116" t="n">
        <v>47423</v>
      </c>
      <c r="E9775" s="0" t="n">
        <v>-0.5</v>
      </c>
      <c r="F9775" s="0" t="n">
        <v>3133126</v>
      </c>
      <c r="G9775" s="151" t="s">
        <v>111</v>
      </c>
      <c r="H9775" s="151" t="s">
        <v>111</v>
      </c>
      <c r="I9775" s="152" t="s">
        <v>112</v>
      </c>
    </row>
    <row r="9776" customFormat="false" ht="12.75" hidden="false" customHeight="false" outlineLevel="0" collapsed="false">
      <c r="A9776" s="0" t="s">
        <v>76</v>
      </c>
      <c r="B9776" s="0" t="s">
        <v>80</v>
      </c>
      <c r="C9776" s="0" t="s">
        <v>108</v>
      </c>
      <c r="D9776" s="116" t="n">
        <v>47423</v>
      </c>
      <c r="E9776" s="0" t="n">
        <v>0.055</v>
      </c>
      <c r="F9776" s="0" t="n">
        <v>3133127</v>
      </c>
      <c r="G9776" s="151" t="s">
        <v>111</v>
      </c>
      <c r="H9776" s="151" t="s">
        <v>111</v>
      </c>
      <c r="I9776" s="152" t="s">
        <v>112</v>
      </c>
    </row>
    <row r="9777" customFormat="false" ht="12.75" hidden="false" customHeight="false" outlineLevel="0" collapsed="false">
      <c r="A9777" s="0" t="s">
        <v>72</v>
      </c>
      <c r="B9777" s="0" t="s">
        <v>80</v>
      </c>
      <c r="C9777" s="0" t="s">
        <v>108</v>
      </c>
      <c r="D9777" s="116" t="n">
        <v>47423</v>
      </c>
      <c r="E9777" s="158" t="n">
        <v>47453</v>
      </c>
      <c r="F9777" s="0" t="n">
        <v>2376559</v>
      </c>
      <c r="G9777" s="151" t="s">
        <v>111</v>
      </c>
      <c r="H9777" s="151" t="s">
        <v>111</v>
      </c>
      <c r="I9777" s="152" t="s">
        <v>109</v>
      </c>
    </row>
    <row r="9778" customFormat="false" ht="12.75" hidden="false" customHeight="false" outlineLevel="0" collapsed="false">
      <c r="A9778" s="0" t="s">
        <v>59</v>
      </c>
      <c r="B9778" s="0" t="s">
        <v>110</v>
      </c>
      <c r="C9778" s="0" t="s">
        <v>108</v>
      </c>
      <c r="D9778" s="116" t="n">
        <v>47453</v>
      </c>
      <c r="E9778" s="0" t="n">
        <v>0.91</v>
      </c>
      <c r="F9778" s="0" t="n">
        <v>3133100</v>
      </c>
      <c r="G9778" s="151" t="s">
        <v>111</v>
      </c>
      <c r="H9778" s="151" t="s">
        <v>111</v>
      </c>
      <c r="I9778" s="152" t="s">
        <v>112</v>
      </c>
    </row>
    <row r="9779" customFormat="false" ht="12.75" hidden="false" customHeight="false" outlineLevel="0" collapsed="false">
      <c r="A9779" s="0" t="s">
        <v>59</v>
      </c>
      <c r="B9779" s="0" t="s">
        <v>113</v>
      </c>
      <c r="C9779" s="0" t="s">
        <v>108</v>
      </c>
      <c r="D9779" s="116" t="n">
        <v>47453</v>
      </c>
      <c r="E9779" s="0" t="n">
        <v>0.05</v>
      </c>
      <c r="F9779" s="0" t="n">
        <v>3133101</v>
      </c>
      <c r="G9779" s="151" t="s">
        <v>111</v>
      </c>
      <c r="H9779" s="151" t="s">
        <v>111</v>
      </c>
      <c r="I9779" s="152" t="s">
        <v>112</v>
      </c>
    </row>
    <row r="9780" customFormat="false" ht="12.75" hidden="false" customHeight="false" outlineLevel="0" collapsed="false">
      <c r="A9780" s="0" t="s">
        <v>60</v>
      </c>
      <c r="B9780" s="0" t="s">
        <v>110</v>
      </c>
      <c r="C9780" s="0" t="s">
        <v>108</v>
      </c>
      <c r="D9780" s="116" t="n">
        <v>47453</v>
      </c>
      <c r="E9780" s="0" t="n">
        <v>0.91</v>
      </c>
      <c r="F9780" s="0" t="n">
        <v>3133102</v>
      </c>
      <c r="G9780" s="151" t="s">
        <v>111</v>
      </c>
      <c r="H9780" s="151" t="s">
        <v>111</v>
      </c>
      <c r="I9780" s="152" t="s">
        <v>112</v>
      </c>
    </row>
    <row r="9781" customFormat="false" ht="12.75" hidden="false" customHeight="false" outlineLevel="0" collapsed="false">
      <c r="A9781" s="0" t="s">
        <v>60</v>
      </c>
      <c r="B9781" s="0" t="s">
        <v>113</v>
      </c>
      <c r="C9781" s="0" t="s">
        <v>108</v>
      </c>
      <c r="D9781" s="116" t="n">
        <v>47453</v>
      </c>
      <c r="E9781" s="0" t="n">
        <v>0.29</v>
      </c>
      <c r="F9781" s="0" t="n">
        <v>3133103</v>
      </c>
      <c r="G9781" s="151" t="s">
        <v>111</v>
      </c>
      <c r="H9781" s="151" t="s">
        <v>111</v>
      </c>
      <c r="I9781" s="152" t="s">
        <v>112</v>
      </c>
    </row>
    <row r="9782" customFormat="false" ht="12.75" hidden="false" customHeight="false" outlineLevel="0" collapsed="false">
      <c r="A9782" s="0" t="s">
        <v>61</v>
      </c>
      <c r="B9782" s="0" t="s">
        <v>110</v>
      </c>
      <c r="C9782" s="0" t="s">
        <v>108</v>
      </c>
      <c r="D9782" s="116" t="n">
        <v>47453</v>
      </c>
      <c r="E9782" s="0" t="n">
        <v>0.91</v>
      </c>
      <c r="F9782" s="0" t="n">
        <v>3133104</v>
      </c>
      <c r="G9782" s="151" t="s">
        <v>111</v>
      </c>
      <c r="H9782" s="151" t="s">
        <v>111</v>
      </c>
      <c r="I9782" s="152" t="s">
        <v>112</v>
      </c>
    </row>
    <row r="9783" customFormat="false" ht="12.75" hidden="false" customHeight="false" outlineLevel="0" collapsed="false">
      <c r="A9783" s="0" t="s">
        <v>61</v>
      </c>
      <c r="B9783" s="0" t="s">
        <v>113</v>
      </c>
      <c r="C9783" s="0" t="s">
        <v>108</v>
      </c>
      <c r="D9783" s="116" t="n">
        <v>47453</v>
      </c>
      <c r="E9783" s="0" t="n">
        <v>0.05</v>
      </c>
      <c r="F9783" s="0" t="n">
        <v>3133105</v>
      </c>
      <c r="G9783" s="151" t="s">
        <v>111</v>
      </c>
      <c r="H9783" s="151" t="s">
        <v>111</v>
      </c>
      <c r="I9783" s="152" t="s">
        <v>112</v>
      </c>
    </row>
    <row r="9784" customFormat="false" ht="12.75" hidden="false" customHeight="false" outlineLevel="0" collapsed="false">
      <c r="A9784" s="0" t="s">
        <v>62</v>
      </c>
      <c r="B9784" s="0" t="s">
        <v>110</v>
      </c>
      <c r="C9784" s="0" t="s">
        <v>108</v>
      </c>
      <c r="D9784" s="116" t="n">
        <v>47453</v>
      </c>
      <c r="E9784" s="0" t="n">
        <v>0.91</v>
      </c>
      <c r="F9784" s="0" t="n">
        <v>3133106</v>
      </c>
      <c r="G9784" s="151" t="s">
        <v>111</v>
      </c>
      <c r="H9784" s="151" t="s">
        <v>111</v>
      </c>
      <c r="I9784" s="152" t="s">
        <v>112</v>
      </c>
    </row>
    <row r="9785" customFormat="false" ht="12.75" hidden="false" customHeight="false" outlineLevel="0" collapsed="false">
      <c r="A9785" s="0" t="s">
        <v>62</v>
      </c>
      <c r="B9785" s="0" t="s">
        <v>113</v>
      </c>
      <c r="C9785" s="0" t="s">
        <v>108</v>
      </c>
      <c r="D9785" s="116" t="n">
        <v>47453</v>
      </c>
      <c r="E9785" s="0" t="n">
        <v>0.29</v>
      </c>
      <c r="F9785" s="0" t="n">
        <v>3133107</v>
      </c>
      <c r="G9785" s="151" t="s">
        <v>111</v>
      </c>
      <c r="H9785" s="151" t="s">
        <v>111</v>
      </c>
      <c r="I9785" s="152" t="s">
        <v>112</v>
      </c>
    </row>
    <row r="9786" customFormat="false" ht="12.75" hidden="false" customHeight="false" outlineLevel="0" collapsed="false">
      <c r="A9786" s="0" t="s">
        <v>49</v>
      </c>
      <c r="B9786" s="0" t="s">
        <v>110</v>
      </c>
      <c r="C9786" s="0" t="s">
        <v>108</v>
      </c>
      <c r="D9786" s="116" t="n">
        <v>47453</v>
      </c>
      <c r="E9786" s="0" t="n">
        <v>0.77</v>
      </c>
      <c r="F9786" s="0" t="n">
        <v>3133108</v>
      </c>
      <c r="G9786" s="151" t="s">
        <v>111</v>
      </c>
      <c r="H9786" s="151" t="s">
        <v>111</v>
      </c>
      <c r="I9786" s="152" t="s">
        <v>112</v>
      </c>
    </row>
    <row r="9787" customFormat="false" ht="12.75" hidden="false" customHeight="false" outlineLevel="0" collapsed="false">
      <c r="A9787" s="0" t="s">
        <v>49</v>
      </c>
      <c r="B9787" s="0" t="s">
        <v>113</v>
      </c>
      <c r="C9787" s="0" t="s">
        <v>108</v>
      </c>
      <c r="D9787" s="116" t="n">
        <v>47453</v>
      </c>
      <c r="E9787" s="0" t="n">
        <v>0.05</v>
      </c>
      <c r="F9787" s="0" t="n">
        <v>3133109</v>
      </c>
      <c r="G9787" s="151" t="s">
        <v>111</v>
      </c>
      <c r="H9787" s="151" t="s">
        <v>111</v>
      </c>
      <c r="I9787" s="152" t="s">
        <v>112</v>
      </c>
    </row>
    <row r="9788" customFormat="false" ht="12.75" hidden="false" customHeight="false" outlineLevel="0" collapsed="false">
      <c r="A9788" s="0" t="s">
        <v>50</v>
      </c>
      <c r="B9788" s="0" t="s">
        <v>110</v>
      </c>
      <c r="C9788" s="0" t="s">
        <v>108</v>
      </c>
      <c r="D9788" s="116" t="n">
        <v>47453</v>
      </c>
      <c r="E9788" s="0" t="n">
        <v>0.98</v>
      </c>
      <c r="F9788" s="0" t="n">
        <v>3133110</v>
      </c>
      <c r="G9788" s="151" t="s">
        <v>111</v>
      </c>
      <c r="H9788" s="151" t="s">
        <v>111</v>
      </c>
      <c r="I9788" s="152" t="s">
        <v>112</v>
      </c>
    </row>
    <row r="9789" customFormat="false" ht="12.75" hidden="false" customHeight="false" outlineLevel="0" collapsed="false">
      <c r="A9789" s="0" t="s">
        <v>50</v>
      </c>
      <c r="B9789" s="0" t="s">
        <v>113</v>
      </c>
      <c r="C9789" s="0" t="s">
        <v>108</v>
      </c>
      <c r="D9789" s="116" t="n">
        <v>47453</v>
      </c>
      <c r="E9789" s="0" t="n">
        <v>-0.78</v>
      </c>
      <c r="F9789" s="0" t="n">
        <v>3133111</v>
      </c>
      <c r="G9789" s="151" t="s">
        <v>111</v>
      </c>
      <c r="H9789" s="151" t="s">
        <v>111</v>
      </c>
      <c r="I9789" s="152" t="s">
        <v>112</v>
      </c>
    </row>
    <row r="9790" customFormat="false" ht="12.75" hidden="false" customHeight="false" outlineLevel="0" collapsed="false">
      <c r="A9790" s="0" t="s">
        <v>51</v>
      </c>
      <c r="B9790" s="0" t="s">
        <v>110</v>
      </c>
      <c r="C9790" s="0" t="s">
        <v>108</v>
      </c>
      <c r="D9790" s="116" t="n">
        <v>47453</v>
      </c>
      <c r="E9790" s="0" t="n">
        <v>0.98</v>
      </c>
      <c r="F9790" s="0" t="n">
        <v>3133112</v>
      </c>
      <c r="G9790" s="151" t="s">
        <v>111</v>
      </c>
      <c r="H9790" s="151" t="s">
        <v>111</v>
      </c>
      <c r="I9790" s="152" t="s">
        <v>112</v>
      </c>
    </row>
    <row r="9791" customFormat="false" ht="12.75" hidden="false" customHeight="false" outlineLevel="0" collapsed="false">
      <c r="A9791" s="0" t="s">
        <v>51</v>
      </c>
      <c r="B9791" s="0" t="s">
        <v>113</v>
      </c>
      <c r="C9791" s="0" t="s">
        <v>108</v>
      </c>
      <c r="D9791" s="116" t="n">
        <v>47453</v>
      </c>
      <c r="E9791" s="0" t="n">
        <v>0.25</v>
      </c>
      <c r="F9791" s="0" t="n">
        <v>3133113</v>
      </c>
      <c r="G9791" s="151" t="s">
        <v>111</v>
      </c>
      <c r="H9791" s="151" t="s">
        <v>111</v>
      </c>
      <c r="I9791" s="152" t="s">
        <v>112</v>
      </c>
    </row>
    <row r="9792" customFormat="false" ht="12.75" hidden="false" customHeight="false" outlineLevel="0" collapsed="false">
      <c r="A9792" s="0" t="s">
        <v>52</v>
      </c>
      <c r="B9792" s="0" t="s">
        <v>110</v>
      </c>
      <c r="C9792" s="0" t="s">
        <v>108</v>
      </c>
      <c r="D9792" s="116" t="n">
        <v>47453</v>
      </c>
      <c r="E9792" s="0" t="n">
        <v>0.98</v>
      </c>
      <c r="F9792" s="0" t="n">
        <v>3133114</v>
      </c>
      <c r="G9792" s="151" t="s">
        <v>111</v>
      </c>
      <c r="H9792" s="151" t="s">
        <v>111</v>
      </c>
      <c r="I9792" s="152" t="s">
        <v>112</v>
      </c>
    </row>
    <row r="9793" customFormat="false" ht="12.75" hidden="false" customHeight="false" outlineLevel="0" collapsed="false">
      <c r="A9793" s="0" t="s">
        <v>52</v>
      </c>
      <c r="B9793" s="0" t="s">
        <v>113</v>
      </c>
      <c r="C9793" s="0" t="s">
        <v>108</v>
      </c>
      <c r="D9793" s="116" t="n">
        <v>47453</v>
      </c>
      <c r="E9793" s="0" t="n">
        <v>-0.7</v>
      </c>
      <c r="F9793" s="0" t="n">
        <v>3133115</v>
      </c>
      <c r="G9793" s="151" t="s">
        <v>111</v>
      </c>
      <c r="H9793" s="151" t="s">
        <v>111</v>
      </c>
      <c r="I9793" s="152" t="s">
        <v>112</v>
      </c>
    </row>
    <row r="9794" customFormat="false" ht="12.75" hidden="false" customHeight="false" outlineLevel="0" collapsed="false">
      <c r="A9794" s="0" t="s">
        <v>17</v>
      </c>
      <c r="B9794" s="0" t="s">
        <v>110</v>
      </c>
      <c r="C9794" s="0" t="s">
        <v>108</v>
      </c>
      <c r="D9794" s="116" t="n">
        <v>47453</v>
      </c>
      <c r="E9794" s="0" t="n">
        <v>0</v>
      </c>
      <c r="F9794" s="0" t="n">
        <v>3133116</v>
      </c>
      <c r="G9794" s="151" t="s">
        <v>111</v>
      </c>
      <c r="H9794" s="151" t="s">
        <v>111</v>
      </c>
      <c r="I9794" s="152" t="s">
        <v>112</v>
      </c>
    </row>
    <row r="9795" customFormat="false" ht="12.75" hidden="false" customHeight="false" outlineLevel="0" collapsed="false">
      <c r="A9795" s="0" t="s">
        <v>17</v>
      </c>
      <c r="B9795" s="0" t="s">
        <v>113</v>
      </c>
      <c r="C9795" s="0" t="s">
        <v>108</v>
      </c>
      <c r="D9795" s="116" t="n">
        <v>47453</v>
      </c>
      <c r="E9795" s="0" t="n">
        <v>0</v>
      </c>
      <c r="F9795" s="0" t="n">
        <v>3133117</v>
      </c>
      <c r="G9795" s="151" t="s">
        <v>111</v>
      </c>
      <c r="H9795" s="151" t="s">
        <v>111</v>
      </c>
      <c r="I9795" s="152" t="s">
        <v>112</v>
      </c>
    </row>
    <row r="9796" customFormat="false" ht="12.75" hidden="false" customHeight="false" outlineLevel="0" collapsed="false">
      <c r="A9796" s="0" t="s">
        <v>18</v>
      </c>
      <c r="B9796" s="0" t="s">
        <v>110</v>
      </c>
      <c r="C9796" s="0" t="s">
        <v>108</v>
      </c>
      <c r="D9796" s="116" t="n">
        <v>47453</v>
      </c>
      <c r="E9796" s="0" t="n">
        <v>0</v>
      </c>
      <c r="F9796" s="0" t="n">
        <v>3133118</v>
      </c>
      <c r="G9796" s="151" t="s">
        <v>111</v>
      </c>
      <c r="H9796" s="151" t="s">
        <v>111</v>
      </c>
      <c r="I9796" s="152" t="s">
        <v>112</v>
      </c>
    </row>
    <row r="9797" customFormat="false" ht="12.75" hidden="false" customHeight="false" outlineLevel="0" collapsed="false">
      <c r="A9797" s="0" t="s">
        <v>18</v>
      </c>
      <c r="B9797" s="0" t="s">
        <v>113</v>
      </c>
      <c r="C9797" s="0" t="s">
        <v>108</v>
      </c>
      <c r="D9797" s="116" t="n">
        <v>47453</v>
      </c>
      <c r="E9797" s="0" t="n">
        <v>0</v>
      </c>
      <c r="F9797" s="0" t="n">
        <v>3133119</v>
      </c>
      <c r="G9797" s="151" t="s">
        <v>111</v>
      </c>
      <c r="H9797" s="151" t="s">
        <v>111</v>
      </c>
      <c r="I9797" s="152" t="s">
        <v>112</v>
      </c>
    </row>
    <row r="9798" customFormat="false" ht="12.75" hidden="false" customHeight="false" outlineLevel="0" collapsed="false">
      <c r="A9798" s="0" t="s">
        <v>19</v>
      </c>
      <c r="B9798" s="0" t="s">
        <v>110</v>
      </c>
      <c r="C9798" s="0" t="s">
        <v>108</v>
      </c>
      <c r="D9798" s="116" t="n">
        <v>47453</v>
      </c>
      <c r="E9798" s="0" t="n">
        <v>0</v>
      </c>
      <c r="F9798" s="0" t="n">
        <v>3133120</v>
      </c>
      <c r="G9798" s="151" t="s">
        <v>111</v>
      </c>
      <c r="H9798" s="151" t="s">
        <v>111</v>
      </c>
      <c r="I9798" s="152" t="s">
        <v>112</v>
      </c>
    </row>
    <row r="9799" customFormat="false" ht="12.75" hidden="false" customHeight="false" outlineLevel="0" collapsed="false">
      <c r="A9799" s="0" t="s">
        <v>19</v>
      </c>
      <c r="B9799" s="0" t="s">
        <v>113</v>
      </c>
      <c r="C9799" s="0" t="s">
        <v>108</v>
      </c>
      <c r="D9799" s="116" t="n">
        <v>47453</v>
      </c>
      <c r="E9799" s="0" t="n">
        <v>0</v>
      </c>
      <c r="F9799" s="0" t="n">
        <v>3133121</v>
      </c>
      <c r="G9799" s="151" t="s">
        <v>111</v>
      </c>
      <c r="H9799" s="151" t="s">
        <v>111</v>
      </c>
      <c r="I9799" s="152" t="s">
        <v>112</v>
      </c>
    </row>
    <row r="9800" customFormat="false" ht="12.75" hidden="false" customHeight="false" outlineLevel="0" collapsed="false">
      <c r="A9800" s="0" t="s">
        <v>21</v>
      </c>
      <c r="B9800" s="0" t="s">
        <v>110</v>
      </c>
      <c r="C9800" s="0" t="s">
        <v>108</v>
      </c>
      <c r="D9800" s="116" t="n">
        <v>47453</v>
      </c>
      <c r="E9800" s="0" t="n">
        <v>0</v>
      </c>
      <c r="F9800" s="0" t="n">
        <v>3133122</v>
      </c>
      <c r="G9800" s="151" t="s">
        <v>111</v>
      </c>
      <c r="H9800" s="151" t="s">
        <v>111</v>
      </c>
      <c r="I9800" s="152" t="s">
        <v>112</v>
      </c>
    </row>
    <row r="9801" customFormat="false" ht="12.75" hidden="false" customHeight="false" outlineLevel="0" collapsed="false">
      <c r="A9801" s="0" t="s">
        <v>21</v>
      </c>
      <c r="B9801" s="0" t="s">
        <v>113</v>
      </c>
      <c r="C9801" s="0" t="s">
        <v>108</v>
      </c>
      <c r="D9801" s="116" t="n">
        <v>47453</v>
      </c>
      <c r="E9801" s="0" t="n">
        <v>0</v>
      </c>
      <c r="F9801" s="0" t="n">
        <v>3133123</v>
      </c>
      <c r="G9801" s="151" t="s">
        <v>111</v>
      </c>
      <c r="H9801" s="151" t="s">
        <v>111</v>
      </c>
      <c r="I9801" s="152" t="s">
        <v>112</v>
      </c>
    </row>
    <row r="9802" customFormat="false" ht="12.75" hidden="false" customHeight="false" outlineLevel="0" collapsed="false">
      <c r="A9802" s="0" t="s">
        <v>73</v>
      </c>
      <c r="B9802" s="0" t="s">
        <v>80</v>
      </c>
      <c r="C9802" s="0" t="s">
        <v>108</v>
      </c>
      <c r="D9802" s="116" t="n">
        <v>47453</v>
      </c>
      <c r="E9802" s="0" t="n">
        <v>0.05</v>
      </c>
      <c r="F9802" s="0" t="n">
        <v>3133124</v>
      </c>
      <c r="G9802" s="151" t="s">
        <v>111</v>
      </c>
      <c r="H9802" s="151" t="s">
        <v>111</v>
      </c>
      <c r="I9802" s="152" t="s">
        <v>112</v>
      </c>
    </row>
    <row r="9803" customFormat="false" ht="12.75" hidden="false" customHeight="false" outlineLevel="0" collapsed="false">
      <c r="A9803" s="0" t="s">
        <v>74</v>
      </c>
      <c r="B9803" s="0" t="s">
        <v>80</v>
      </c>
      <c r="C9803" s="0" t="s">
        <v>108</v>
      </c>
      <c r="D9803" s="116" t="n">
        <v>47453</v>
      </c>
      <c r="E9803" s="0" t="n">
        <v>0.25</v>
      </c>
      <c r="F9803" s="0" t="n">
        <v>3133125</v>
      </c>
      <c r="G9803" s="151" t="s">
        <v>111</v>
      </c>
      <c r="H9803" s="151" t="s">
        <v>111</v>
      </c>
      <c r="I9803" s="152" t="s">
        <v>112</v>
      </c>
    </row>
    <row r="9804" customFormat="false" ht="12.75" hidden="false" customHeight="false" outlineLevel="0" collapsed="false">
      <c r="A9804" s="0" t="s">
        <v>75</v>
      </c>
      <c r="B9804" s="0" t="s">
        <v>80</v>
      </c>
      <c r="C9804" s="0" t="s">
        <v>108</v>
      </c>
      <c r="D9804" s="116" t="n">
        <v>47453</v>
      </c>
      <c r="E9804" s="0" t="n">
        <v>-0.7</v>
      </c>
      <c r="F9804" s="0" t="n">
        <v>3133126</v>
      </c>
      <c r="G9804" s="151" t="s">
        <v>111</v>
      </c>
      <c r="H9804" s="151" t="s">
        <v>111</v>
      </c>
      <c r="I9804" s="152" t="s">
        <v>112</v>
      </c>
    </row>
    <row r="9805" customFormat="false" ht="12.75" hidden="false" customHeight="false" outlineLevel="0" collapsed="false">
      <c r="A9805" s="0" t="s">
        <v>76</v>
      </c>
      <c r="B9805" s="0" t="s">
        <v>80</v>
      </c>
      <c r="C9805" s="0" t="s">
        <v>108</v>
      </c>
      <c r="D9805" s="116" t="n">
        <v>47453</v>
      </c>
      <c r="E9805" s="0" t="n">
        <v>0.25</v>
      </c>
      <c r="F9805" s="0" t="n">
        <v>3133127</v>
      </c>
      <c r="G9805" s="151" t="s">
        <v>111</v>
      </c>
      <c r="H9805" s="151" t="s">
        <v>111</v>
      </c>
      <c r="I9805" s="152" t="s">
        <v>112</v>
      </c>
    </row>
    <row r="9806" customFormat="false" ht="12.75" hidden="false" customHeight="false" outlineLevel="0" collapsed="false">
      <c r="A9806" s="0" t="s">
        <v>91</v>
      </c>
      <c r="B9806" s="0" t="s">
        <v>110</v>
      </c>
      <c r="C9806" s="0" t="s">
        <v>108</v>
      </c>
      <c r="D9806" s="116" t="n">
        <v>43070</v>
      </c>
      <c r="E9806" s="0" t="n">
        <v>0</v>
      </c>
      <c r="F9806" s="0" t="n">
        <v>2376541</v>
      </c>
      <c r="G9806" s="151" t="s">
        <v>111</v>
      </c>
      <c r="H9806" s="151" t="s">
        <v>111</v>
      </c>
      <c r="I9806" s="152" t="s">
        <v>112</v>
      </c>
    </row>
    <row r="9807" customFormat="false" ht="12.75" hidden="false" customHeight="false" outlineLevel="0" collapsed="false">
      <c r="A9807" s="0" t="s">
        <v>91</v>
      </c>
      <c r="B9807" s="0" t="s">
        <v>113</v>
      </c>
      <c r="C9807" s="0" t="s">
        <v>108</v>
      </c>
      <c r="D9807" s="116" t="n">
        <v>43070</v>
      </c>
      <c r="E9807" s="0" t="n">
        <v>0</v>
      </c>
      <c r="F9807" s="0" t="n">
        <v>2376542</v>
      </c>
      <c r="G9807" s="151" t="s">
        <v>111</v>
      </c>
      <c r="H9807" s="151" t="s">
        <v>111</v>
      </c>
      <c r="I9807" s="152" t="s">
        <v>112</v>
      </c>
    </row>
    <row r="9808" customFormat="false" ht="12.75" hidden="false" customHeight="false" outlineLevel="0" collapsed="false">
      <c r="A9808" s="0" t="s">
        <v>49</v>
      </c>
      <c r="B9808" s="0" t="s">
        <v>110</v>
      </c>
      <c r="C9808" s="0" t="s">
        <v>108</v>
      </c>
      <c r="D9808" s="116" t="n">
        <v>43070</v>
      </c>
      <c r="E9808" s="0" t="n">
        <v>0.98</v>
      </c>
      <c r="F9808" s="0" t="n">
        <v>2376543</v>
      </c>
      <c r="G9808" s="151" t="s">
        <v>111</v>
      </c>
      <c r="H9808" s="151" t="s">
        <v>111</v>
      </c>
      <c r="I9808" s="152" t="s">
        <v>112</v>
      </c>
    </row>
    <row r="9809" customFormat="false" ht="12.75" hidden="false" customHeight="false" outlineLevel="0" collapsed="false">
      <c r="A9809" s="0" t="s">
        <v>49</v>
      </c>
      <c r="B9809" s="0" t="s">
        <v>113</v>
      </c>
      <c r="C9809" s="0" t="s">
        <v>108</v>
      </c>
      <c r="D9809" s="116" t="n">
        <v>43070</v>
      </c>
      <c r="E9809" s="0" t="n">
        <v>0.05</v>
      </c>
      <c r="F9809" s="0" t="n">
        <v>2376544</v>
      </c>
      <c r="G9809" s="151" t="s">
        <v>111</v>
      </c>
      <c r="H9809" s="151" t="s">
        <v>111</v>
      </c>
      <c r="I9809" s="152" t="s">
        <v>112</v>
      </c>
    </row>
    <row r="9810" customFormat="false" ht="12.75" hidden="false" customHeight="false" outlineLevel="0" collapsed="false">
      <c r="A9810" s="0" t="s">
        <v>50</v>
      </c>
      <c r="B9810" s="0" t="s">
        <v>110</v>
      </c>
      <c r="C9810" s="0" t="s">
        <v>108</v>
      </c>
      <c r="D9810" s="116" t="n">
        <v>43070</v>
      </c>
      <c r="E9810" s="0" t="n">
        <v>1.28</v>
      </c>
      <c r="F9810" s="0" t="n">
        <v>2376545</v>
      </c>
      <c r="G9810" s="151" t="s">
        <v>111</v>
      </c>
      <c r="H9810" s="151" t="s">
        <v>111</v>
      </c>
      <c r="I9810" s="152" t="s">
        <v>112</v>
      </c>
    </row>
    <row r="9811" customFormat="false" ht="12.75" hidden="false" customHeight="false" outlineLevel="0" collapsed="false">
      <c r="A9811" s="0" t="s">
        <v>50</v>
      </c>
      <c r="B9811" s="0" t="s">
        <v>113</v>
      </c>
      <c r="C9811" s="0" t="s">
        <v>108</v>
      </c>
      <c r="D9811" s="116" t="n">
        <v>43070</v>
      </c>
      <c r="E9811" s="0" t="n">
        <v>-0.13</v>
      </c>
      <c r="F9811" s="0" t="n">
        <v>2376546</v>
      </c>
      <c r="G9811" s="151" t="s">
        <v>111</v>
      </c>
      <c r="H9811" s="151" t="s">
        <v>111</v>
      </c>
      <c r="I9811" s="152" t="s">
        <v>112</v>
      </c>
    </row>
    <row r="9812" customFormat="false" ht="12.75" hidden="false" customHeight="false" outlineLevel="0" collapsed="false">
      <c r="A9812" s="0" t="s">
        <v>51</v>
      </c>
      <c r="B9812" s="0" t="s">
        <v>110</v>
      </c>
      <c r="C9812" s="0" t="s">
        <v>108</v>
      </c>
      <c r="D9812" s="116" t="n">
        <v>43070</v>
      </c>
      <c r="E9812" s="0" t="n">
        <v>1.28</v>
      </c>
      <c r="F9812" s="0" t="n">
        <v>2376547</v>
      </c>
      <c r="G9812" s="151" t="s">
        <v>111</v>
      </c>
      <c r="H9812" s="151" t="s">
        <v>111</v>
      </c>
      <c r="I9812" s="152" t="s">
        <v>112</v>
      </c>
    </row>
    <row r="9813" customFormat="false" ht="12.75" hidden="false" customHeight="false" outlineLevel="0" collapsed="false">
      <c r="A9813" s="0" t="s">
        <v>51</v>
      </c>
      <c r="B9813" s="0" t="s">
        <v>113</v>
      </c>
      <c r="C9813" s="0" t="s">
        <v>108</v>
      </c>
      <c r="D9813" s="116" t="n">
        <v>43070</v>
      </c>
      <c r="E9813" s="0" t="n">
        <v>0.3</v>
      </c>
      <c r="F9813" s="0" t="n">
        <v>2376548</v>
      </c>
      <c r="G9813" s="151" t="s">
        <v>111</v>
      </c>
      <c r="H9813" s="151" t="s">
        <v>111</v>
      </c>
      <c r="I9813" s="152" t="s">
        <v>112</v>
      </c>
    </row>
    <row r="9814" customFormat="false" ht="12.75" hidden="false" customHeight="false" outlineLevel="0" collapsed="false">
      <c r="A9814" s="0" t="s">
        <v>52</v>
      </c>
      <c r="B9814" s="0" t="s">
        <v>110</v>
      </c>
      <c r="C9814" s="0" t="s">
        <v>108</v>
      </c>
      <c r="D9814" s="116" t="n">
        <v>43070</v>
      </c>
      <c r="E9814" s="0" t="n">
        <v>1.28</v>
      </c>
      <c r="F9814" s="0" t="n">
        <v>2376549</v>
      </c>
      <c r="G9814" s="151" t="s">
        <v>111</v>
      </c>
      <c r="H9814" s="151" t="s">
        <v>111</v>
      </c>
      <c r="I9814" s="152" t="s">
        <v>112</v>
      </c>
    </row>
    <row r="9815" customFormat="false" ht="12.75" hidden="false" customHeight="false" outlineLevel="0" collapsed="false">
      <c r="A9815" s="0" t="s">
        <v>52</v>
      </c>
      <c r="B9815" s="0" t="s">
        <v>113</v>
      </c>
      <c r="C9815" s="0" t="s">
        <v>108</v>
      </c>
      <c r="D9815" s="116" t="n">
        <v>43070</v>
      </c>
      <c r="E9815" s="0" t="n">
        <v>-0.05</v>
      </c>
      <c r="F9815" s="0" t="n">
        <v>2376550</v>
      </c>
      <c r="G9815" s="151" t="s">
        <v>111</v>
      </c>
      <c r="H9815" s="151" t="s">
        <v>111</v>
      </c>
      <c r="I9815" s="152" t="s">
        <v>112</v>
      </c>
    </row>
    <row r="9816" customFormat="false" ht="12.75" hidden="false" customHeight="false" outlineLevel="0" collapsed="false">
      <c r="A9816" s="0" t="s">
        <v>53</v>
      </c>
      <c r="B9816" s="0" t="s">
        <v>110</v>
      </c>
      <c r="C9816" s="0" t="s">
        <v>108</v>
      </c>
      <c r="D9816" s="116" t="n">
        <v>43070</v>
      </c>
      <c r="E9816" s="0" t="n">
        <v>0.98</v>
      </c>
      <c r="F9816" s="0" t="n">
        <v>2376551</v>
      </c>
      <c r="G9816" s="151" t="s">
        <v>111</v>
      </c>
      <c r="H9816" s="151" t="s">
        <v>111</v>
      </c>
      <c r="I9816" s="152" t="s">
        <v>112</v>
      </c>
    </row>
    <row r="9817" customFormat="false" ht="12.75" hidden="false" customHeight="false" outlineLevel="0" collapsed="false">
      <c r="A9817" s="0" t="s">
        <v>53</v>
      </c>
      <c r="B9817" s="0" t="s">
        <v>113</v>
      </c>
      <c r="C9817" s="0" t="s">
        <v>108</v>
      </c>
      <c r="D9817" s="116" t="n">
        <v>43070</v>
      </c>
      <c r="E9817" s="0" t="n">
        <v>0.05</v>
      </c>
      <c r="F9817" s="0" t="n">
        <v>2376552</v>
      </c>
      <c r="G9817" s="151" t="s">
        <v>111</v>
      </c>
      <c r="H9817" s="151" t="s">
        <v>111</v>
      </c>
      <c r="I9817" s="152" t="s">
        <v>112</v>
      </c>
    </row>
    <row r="9818" customFormat="false" ht="12.75" hidden="false" customHeight="false" outlineLevel="0" collapsed="false">
      <c r="A9818" s="0" t="s">
        <v>17</v>
      </c>
      <c r="B9818" s="0" t="s">
        <v>110</v>
      </c>
      <c r="C9818" s="0" t="s">
        <v>108</v>
      </c>
      <c r="D9818" s="116" t="n">
        <v>43070</v>
      </c>
      <c r="E9818" s="0" t="n">
        <v>0</v>
      </c>
      <c r="F9818" s="0" t="n">
        <v>2376553</v>
      </c>
      <c r="G9818" s="151" t="s">
        <v>111</v>
      </c>
      <c r="H9818" s="151" t="s">
        <v>111</v>
      </c>
      <c r="I9818" s="152" t="s">
        <v>112</v>
      </c>
    </row>
    <row r="9819" customFormat="false" ht="12.75" hidden="false" customHeight="false" outlineLevel="0" collapsed="false">
      <c r="A9819" s="0" t="s">
        <v>17</v>
      </c>
      <c r="B9819" s="0" t="s">
        <v>113</v>
      </c>
      <c r="C9819" s="0" t="s">
        <v>108</v>
      </c>
      <c r="D9819" s="116" t="n">
        <v>43070</v>
      </c>
      <c r="E9819" s="0" t="n">
        <v>0</v>
      </c>
      <c r="F9819" s="0" t="n">
        <v>2376554</v>
      </c>
      <c r="G9819" s="151" t="s">
        <v>111</v>
      </c>
      <c r="H9819" s="151" t="s">
        <v>111</v>
      </c>
      <c r="I9819" s="152" t="s">
        <v>112</v>
      </c>
    </row>
    <row r="9820" customFormat="false" ht="12.75" hidden="false" customHeight="false" outlineLevel="0" collapsed="false">
      <c r="A9820" s="0" t="s">
        <v>18</v>
      </c>
      <c r="B9820" s="0" t="s">
        <v>110</v>
      </c>
      <c r="C9820" s="0" t="s">
        <v>108</v>
      </c>
      <c r="D9820" s="116" t="n">
        <v>43070</v>
      </c>
      <c r="E9820" s="0" t="n">
        <v>0</v>
      </c>
      <c r="F9820" s="0" t="n">
        <v>2376555</v>
      </c>
      <c r="G9820" s="151" t="s">
        <v>111</v>
      </c>
      <c r="H9820" s="151" t="s">
        <v>111</v>
      </c>
      <c r="I9820" s="152" t="s">
        <v>112</v>
      </c>
    </row>
    <row r="9821" customFormat="false" ht="12.75" hidden="false" customHeight="false" outlineLevel="0" collapsed="false">
      <c r="A9821" s="0" t="s">
        <v>18</v>
      </c>
      <c r="B9821" s="0" t="s">
        <v>113</v>
      </c>
      <c r="C9821" s="0" t="s">
        <v>108</v>
      </c>
      <c r="D9821" s="116" t="n">
        <v>43070</v>
      </c>
      <c r="E9821" s="0" t="n">
        <v>0</v>
      </c>
      <c r="F9821" s="0" t="n">
        <v>2376556</v>
      </c>
      <c r="G9821" s="151" t="s">
        <v>111</v>
      </c>
      <c r="H9821" s="151" t="s">
        <v>111</v>
      </c>
      <c r="I9821" s="152" t="s">
        <v>112</v>
      </c>
    </row>
    <row r="9822" customFormat="false" ht="12.75" hidden="false" customHeight="false" outlineLevel="0" collapsed="false">
      <c r="A9822" s="0" t="s">
        <v>19</v>
      </c>
      <c r="B9822" s="0" t="s">
        <v>110</v>
      </c>
      <c r="C9822" s="0" t="s">
        <v>108</v>
      </c>
      <c r="D9822" s="116" t="n">
        <v>43070</v>
      </c>
      <c r="E9822" s="0" t="n">
        <v>0</v>
      </c>
      <c r="F9822" s="0" t="n">
        <v>2376557</v>
      </c>
      <c r="G9822" s="151" t="s">
        <v>111</v>
      </c>
      <c r="H9822" s="151" t="s">
        <v>111</v>
      </c>
      <c r="I9822" s="152" t="s">
        <v>112</v>
      </c>
    </row>
    <row r="9823" customFormat="false" ht="12.75" hidden="false" customHeight="false" outlineLevel="0" collapsed="false">
      <c r="A9823" s="0" t="s">
        <v>19</v>
      </c>
      <c r="B9823" s="0" t="s">
        <v>113</v>
      </c>
      <c r="C9823" s="0" t="s">
        <v>108</v>
      </c>
      <c r="D9823" s="116" t="n">
        <v>43070</v>
      </c>
      <c r="E9823" s="0" t="n">
        <v>0</v>
      </c>
      <c r="F9823" s="0" t="n">
        <v>2376558</v>
      </c>
      <c r="G9823" s="151" t="s">
        <v>111</v>
      </c>
      <c r="H9823" s="151" t="s">
        <v>111</v>
      </c>
      <c r="I9823" s="152" t="s">
        <v>112</v>
      </c>
    </row>
    <row r="9824" customFormat="false" ht="12.75" hidden="false" customHeight="false" outlineLevel="0" collapsed="false">
      <c r="A9824" s="0" t="s">
        <v>21</v>
      </c>
      <c r="B9824" s="0" t="s">
        <v>110</v>
      </c>
      <c r="C9824" s="0" t="s">
        <v>108</v>
      </c>
      <c r="D9824" s="116" t="n">
        <v>43070</v>
      </c>
      <c r="E9824" s="0" t="n">
        <v>0</v>
      </c>
      <c r="F9824" s="0" t="n">
        <v>2376559</v>
      </c>
      <c r="G9824" s="151" t="s">
        <v>111</v>
      </c>
      <c r="H9824" s="151" t="s">
        <v>111</v>
      </c>
      <c r="I9824" s="152" t="s">
        <v>112</v>
      </c>
    </row>
    <row r="9825" customFormat="false" ht="12.75" hidden="false" customHeight="false" outlineLevel="0" collapsed="false">
      <c r="A9825" s="0" t="s">
        <v>21</v>
      </c>
      <c r="B9825" s="0" t="s">
        <v>113</v>
      </c>
      <c r="C9825" s="0" t="s">
        <v>108</v>
      </c>
      <c r="D9825" s="116" t="n">
        <v>43070</v>
      </c>
      <c r="E9825" s="0" t="n">
        <v>0</v>
      </c>
      <c r="F9825" s="0" t="n">
        <v>2376560</v>
      </c>
      <c r="G9825" s="151" t="s">
        <v>111</v>
      </c>
      <c r="H9825" s="151" t="s">
        <v>111</v>
      </c>
      <c r="I9825" s="152" t="s">
        <v>112</v>
      </c>
    </row>
    <row r="9826" customFormat="false" ht="12.75" hidden="false" customHeight="false" outlineLevel="0" collapsed="false">
      <c r="A9826" s="0" t="s">
        <v>22</v>
      </c>
      <c r="B9826" s="0" t="s">
        <v>110</v>
      </c>
      <c r="C9826" s="0" t="s">
        <v>108</v>
      </c>
      <c r="D9826" s="116" t="n">
        <v>43070</v>
      </c>
      <c r="E9826" s="0" t="n">
        <v>0.26</v>
      </c>
      <c r="F9826" s="0" t="n">
        <v>2376561</v>
      </c>
      <c r="G9826" s="151" t="s">
        <v>111</v>
      </c>
      <c r="H9826" s="151" t="s">
        <v>111</v>
      </c>
      <c r="I9826" s="152" t="s">
        <v>112</v>
      </c>
    </row>
    <row r="9827" customFormat="false" ht="12.75" hidden="false" customHeight="false" outlineLevel="0" collapsed="false">
      <c r="A9827" s="0" t="s">
        <v>59</v>
      </c>
      <c r="B9827" s="0" t="s">
        <v>110</v>
      </c>
      <c r="C9827" s="0" t="s">
        <v>108</v>
      </c>
      <c r="D9827" s="116" t="n">
        <v>43101</v>
      </c>
      <c r="E9827" s="0" t="n">
        <v>1.205</v>
      </c>
      <c r="F9827" s="0" t="n">
        <v>2376515</v>
      </c>
      <c r="G9827" s="151" t="s">
        <v>111</v>
      </c>
      <c r="H9827" s="151" t="s">
        <v>111</v>
      </c>
      <c r="I9827" s="152" t="s">
        <v>112</v>
      </c>
    </row>
    <row r="9828" customFormat="false" ht="12.75" hidden="false" customHeight="false" outlineLevel="0" collapsed="false">
      <c r="A9828" s="0" t="s">
        <v>59</v>
      </c>
      <c r="B9828" s="0" t="s">
        <v>113</v>
      </c>
      <c r="C9828" s="0" t="s">
        <v>108</v>
      </c>
      <c r="D9828" s="116" t="n">
        <v>43101</v>
      </c>
      <c r="E9828" s="0" t="n">
        <v>0.05</v>
      </c>
      <c r="F9828" s="0" t="n">
        <v>2376516</v>
      </c>
      <c r="G9828" s="151" t="s">
        <v>111</v>
      </c>
      <c r="H9828" s="151" t="s">
        <v>111</v>
      </c>
      <c r="I9828" s="152" t="s">
        <v>112</v>
      </c>
    </row>
    <row r="9829" customFormat="false" ht="12.75" hidden="false" customHeight="false" outlineLevel="0" collapsed="false">
      <c r="A9829" s="0" t="s">
        <v>60</v>
      </c>
      <c r="B9829" s="0" t="s">
        <v>110</v>
      </c>
      <c r="C9829" s="0" t="s">
        <v>108</v>
      </c>
      <c r="D9829" s="116" t="n">
        <v>43101</v>
      </c>
      <c r="E9829" s="0" t="n">
        <v>1.205</v>
      </c>
      <c r="F9829" s="0" t="n">
        <v>2376517</v>
      </c>
      <c r="G9829" s="151" t="s">
        <v>111</v>
      </c>
      <c r="H9829" s="151" t="s">
        <v>111</v>
      </c>
      <c r="I9829" s="152" t="s">
        <v>112</v>
      </c>
    </row>
    <row r="9830" customFormat="false" ht="12.75" hidden="false" customHeight="false" outlineLevel="0" collapsed="false">
      <c r="A9830" s="0" t="s">
        <v>60</v>
      </c>
      <c r="B9830" s="0" t="s">
        <v>113</v>
      </c>
      <c r="C9830" s="0" t="s">
        <v>108</v>
      </c>
      <c r="D9830" s="116" t="n">
        <v>43101</v>
      </c>
      <c r="E9830" s="0" t="n">
        <v>0.32</v>
      </c>
      <c r="F9830" s="0" t="n">
        <v>2376518</v>
      </c>
      <c r="G9830" s="151" t="s">
        <v>111</v>
      </c>
      <c r="H9830" s="151" t="s">
        <v>111</v>
      </c>
      <c r="I9830" s="152" t="s">
        <v>112</v>
      </c>
    </row>
    <row r="9831" customFormat="false" ht="12.75" hidden="false" customHeight="false" outlineLevel="0" collapsed="false">
      <c r="A9831" s="0" t="s">
        <v>61</v>
      </c>
      <c r="B9831" s="0" t="s">
        <v>110</v>
      </c>
      <c r="C9831" s="0" t="s">
        <v>108</v>
      </c>
      <c r="D9831" s="116" t="n">
        <v>43101</v>
      </c>
      <c r="E9831" s="0" t="n">
        <v>1.205</v>
      </c>
      <c r="F9831" s="0" t="n">
        <v>2376519</v>
      </c>
      <c r="G9831" s="151" t="s">
        <v>111</v>
      </c>
      <c r="H9831" s="151" t="s">
        <v>111</v>
      </c>
      <c r="I9831" s="152" t="s">
        <v>112</v>
      </c>
    </row>
    <row r="9832" customFormat="false" ht="12.75" hidden="false" customHeight="false" outlineLevel="0" collapsed="false">
      <c r="A9832" s="0" t="s">
        <v>61</v>
      </c>
      <c r="B9832" s="0" t="s">
        <v>113</v>
      </c>
      <c r="C9832" s="0" t="s">
        <v>108</v>
      </c>
      <c r="D9832" s="116" t="n">
        <v>43101</v>
      </c>
      <c r="E9832" s="0" t="n">
        <v>0.05</v>
      </c>
      <c r="F9832" s="0" t="n">
        <v>2376520</v>
      </c>
      <c r="G9832" s="151" t="s">
        <v>111</v>
      </c>
      <c r="H9832" s="151" t="s">
        <v>111</v>
      </c>
      <c r="I9832" s="152" t="s">
        <v>112</v>
      </c>
    </row>
    <row r="9833" customFormat="false" ht="12.75" hidden="false" customHeight="false" outlineLevel="0" collapsed="false">
      <c r="A9833" s="0" t="s">
        <v>62</v>
      </c>
      <c r="B9833" s="0" t="s">
        <v>110</v>
      </c>
      <c r="C9833" s="0" t="s">
        <v>108</v>
      </c>
      <c r="D9833" s="116" t="n">
        <v>43101</v>
      </c>
      <c r="E9833" s="0" t="n">
        <v>1.205</v>
      </c>
      <c r="F9833" s="0" t="n">
        <v>2376521</v>
      </c>
      <c r="G9833" s="151" t="s">
        <v>111</v>
      </c>
      <c r="H9833" s="151" t="s">
        <v>111</v>
      </c>
      <c r="I9833" s="152" t="s">
        <v>112</v>
      </c>
    </row>
    <row r="9834" customFormat="false" ht="12.75" hidden="false" customHeight="false" outlineLevel="0" collapsed="false">
      <c r="A9834" s="0" t="s">
        <v>62</v>
      </c>
      <c r="B9834" s="0" t="s">
        <v>113</v>
      </c>
      <c r="C9834" s="0" t="s">
        <v>108</v>
      </c>
      <c r="D9834" s="116" t="n">
        <v>43101</v>
      </c>
      <c r="E9834" s="0" t="n">
        <v>0.32</v>
      </c>
      <c r="F9834" s="0" t="n">
        <v>2376522</v>
      </c>
      <c r="G9834" s="151" t="s">
        <v>111</v>
      </c>
      <c r="H9834" s="151" t="s">
        <v>111</v>
      </c>
      <c r="I9834" s="152" t="s">
        <v>112</v>
      </c>
    </row>
    <row r="9835" customFormat="false" ht="12.75" hidden="false" customHeight="false" outlineLevel="0" collapsed="false">
      <c r="A9835" s="0" t="s">
        <v>82</v>
      </c>
      <c r="B9835" s="0" t="s">
        <v>110</v>
      </c>
      <c r="C9835" s="0" t="s">
        <v>108</v>
      </c>
      <c r="D9835" s="116" t="n">
        <v>43101</v>
      </c>
      <c r="E9835" s="0" t="n">
        <v>0</v>
      </c>
      <c r="F9835" s="0" t="n">
        <v>2376523</v>
      </c>
      <c r="G9835" s="151" t="s">
        <v>111</v>
      </c>
      <c r="H9835" s="151" t="s">
        <v>111</v>
      </c>
      <c r="I9835" s="152" t="s">
        <v>112</v>
      </c>
    </row>
    <row r="9836" customFormat="false" ht="12.75" hidden="false" customHeight="false" outlineLevel="0" collapsed="false">
      <c r="A9836" s="0" t="s">
        <v>82</v>
      </c>
      <c r="B9836" s="0" t="s">
        <v>113</v>
      </c>
      <c r="C9836" s="0" t="s">
        <v>108</v>
      </c>
      <c r="D9836" s="116" t="n">
        <v>43101</v>
      </c>
      <c r="E9836" s="0" t="n">
        <v>0</v>
      </c>
      <c r="F9836" s="0" t="n">
        <v>2376524</v>
      </c>
      <c r="G9836" s="151" t="s">
        <v>111</v>
      </c>
      <c r="H9836" s="151" t="s">
        <v>111</v>
      </c>
      <c r="I9836" s="152" t="s">
        <v>112</v>
      </c>
    </row>
    <row r="9837" customFormat="false" ht="12.75" hidden="false" customHeight="false" outlineLevel="0" collapsed="false">
      <c r="A9837" s="0" t="s">
        <v>83</v>
      </c>
      <c r="B9837" s="0" t="s">
        <v>110</v>
      </c>
      <c r="C9837" s="0" t="s">
        <v>108</v>
      </c>
      <c r="D9837" s="116" t="n">
        <v>43101</v>
      </c>
      <c r="E9837" s="0" t="n">
        <v>0</v>
      </c>
      <c r="F9837" s="0" t="n">
        <v>2376525</v>
      </c>
      <c r="G9837" s="151" t="s">
        <v>111</v>
      </c>
      <c r="H9837" s="151" t="s">
        <v>111</v>
      </c>
      <c r="I9837" s="152" t="s">
        <v>112</v>
      </c>
    </row>
    <row r="9838" customFormat="false" ht="12.75" hidden="false" customHeight="false" outlineLevel="0" collapsed="false">
      <c r="A9838" s="0" t="s">
        <v>83</v>
      </c>
      <c r="B9838" s="0" t="s">
        <v>113</v>
      </c>
      <c r="C9838" s="0" t="s">
        <v>108</v>
      </c>
      <c r="D9838" s="116" t="n">
        <v>43101</v>
      </c>
      <c r="E9838" s="0" t="n">
        <v>0</v>
      </c>
      <c r="F9838" s="0" t="n">
        <v>2376526</v>
      </c>
      <c r="G9838" s="151" t="s">
        <v>111</v>
      </c>
      <c r="H9838" s="151" t="s">
        <v>111</v>
      </c>
      <c r="I9838" s="152" t="s">
        <v>112</v>
      </c>
    </row>
    <row r="9839" customFormat="false" ht="12.75" hidden="false" customHeight="false" outlineLevel="0" collapsed="false">
      <c r="A9839" s="0" t="s">
        <v>84</v>
      </c>
      <c r="B9839" s="0" t="s">
        <v>110</v>
      </c>
      <c r="C9839" s="0" t="s">
        <v>108</v>
      </c>
      <c r="D9839" s="116" t="n">
        <v>43101</v>
      </c>
      <c r="E9839" s="0" t="n">
        <v>0.27</v>
      </c>
      <c r="F9839" s="0" t="n">
        <v>2376527</v>
      </c>
      <c r="G9839" s="151" t="s">
        <v>111</v>
      </c>
      <c r="H9839" s="151" t="s">
        <v>111</v>
      </c>
      <c r="I9839" s="152" t="s">
        <v>112</v>
      </c>
    </row>
    <row r="9840" customFormat="false" ht="12.75" hidden="false" customHeight="false" outlineLevel="0" collapsed="false">
      <c r="A9840" s="0" t="s">
        <v>84</v>
      </c>
      <c r="B9840" s="0" t="s">
        <v>113</v>
      </c>
      <c r="C9840" s="0" t="s">
        <v>108</v>
      </c>
      <c r="D9840" s="116" t="n">
        <v>43101</v>
      </c>
      <c r="E9840" s="0" t="n">
        <v>0.03</v>
      </c>
      <c r="F9840" s="0" t="n">
        <v>2376528</v>
      </c>
      <c r="G9840" s="151" t="s">
        <v>111</v>
      </c>
      <c r="H9840" s="151" t="s">
        <v>111</v>
      </c>
      <c r="I9840" s="152" t="s">
        <v>112</v>
      </c>
    </row>
    <row r="9841" customFormat="false" ht="12.75" hidden="false" customHeight="false" outlineLevel="0" collapsed="false">
      <c r="A9841" s="0" t="s">
        <v>85</v>
      </c>
      <c r="B9841" s="0" t="s">
        <v>110</v>
      </c>
      <c r="C9841" s="0" t="s">
        <v>108</v>
      </c>
      <c r="D9841" s="116" t="n">
        <v>43101</v>
      </c>
      <c r="E9841" s="0" t="n">
        <v>0.27</v>
      </c>
      <c r="F9841" s="0" t="n">
        <v>2376529</v>
      </c>
      <c r="G9841" s="151" t="s">
        <v>111</v>
      </c>
      <c r="H9841" s="151" t="s">
        <v>111</v>
      </c>
      <c r="I9841" s="152" t="s">
        <v>112</v>
      </c>
    </row>
    <row r="9842" customFormat="false" ht="12.75" hidden="false" customHeight="false" outlineLevel="0" collapsed="false">
      <c r="A9842" s="0" t="s">
        <v>85</v>
      </c>
      <c r="B9842" s="0" t="s">
        <v>113</v>
      </c>
      <c r="C9842" s="0" t="s">
        <v>108</v>
      </c>
      <c r="D9842" s="116" t="n">
        <v>43101</v>
      </c>
      <c r="E9842" s="0" t="n">
        <v>0.317496461117241</v>
      </c>
      <c r="F9842" s="0" t="n">
        <v>2376530</v>
      </c>
      <c r="G9842" s="151" t="s">
        <v>111</v>
      </c>
      <c r="H9842" s="151" t="s">
        <v>111</v>
      </c>
      <c r="I9842" s="152" t="s">
        <v>112</v>
      </c>
    </row>
    <row r="9843" customFormat="false" ht="12.75" hidden="false" customHeight="false" outlineLevel="0" collapsed="false">
      <c r="A9843" s="0" t="s">
        <v>86</v>
      </c>
      <c r="B9843" s="0" t="s">
        <v>110</v>
      </c>
      <c r="C9843" s="0" t="s">
        <v>108</v>
      </c>
      <c r="D9843" s="116" t="n">
        <v>43101</v>
      </c>
      <c r="E9843" s="0" t="n">
        <v>0.4</v>
      </c>
      <c r="F9843" s="0" t="n">
        <v>2376531</v>
      </c>
      <c r="G9843" s="151" t="s">
        <v>111</v>
      </c>
      <c r="H9843" s="151" t="s">
        <v>111</v>
      </c>
      <c r="I9843" s="152" t="s">
        <v>112</v>
      </c>
    </row>
    <row r="9844" customFormat="false" ht="12.75" hidden="false" customHeight="false" outlineLevel="0" collapsed="false">
      <c r="A9844" s="0" t="s">
        <v>86</v>
      </c>
      <c r="B9844" s="0" t="s">
        <v>113</v>
      </c>
      <c r="C9844" s="0" t="s">
        <v>108</v>
      </c>
      <c r="D9844" s="116" t="n">
        <v>43101</v>
      </c>
      <c r="E9844" s="0" t="n">
        <v>0.08</v>
      </c>
      <c r="F9844" s="0" t="n">
        <v>2376532</v>
      </c>
      <c r="G9844" s="151" t="s">
        <v>111</v>
      </c>
      <c r="H9844" s="151" t="s">
        <v>111</v>
      </c>
      <c r="I9844" s="152" t="s">
        <v>112</v>
      </c>
    </row>
    <row r="9845" customFormat="false" ht="12.75" hidden="false" customHeight="false" outlineLevel="0" collapsed="false">
      <c r="A9845" s="0" t="s">
        <v>87</v>
      </c>
      <c r="B9845" s="0" t="s">
        <v>110</v>
      </c>
      <c r="C9845" s="0" t="s">
        <v>108</v>
      </c>
      <c r="D9845" s="116" t="n">
        <v>43101</v>
      </c>
      <c r="E9845" s="0" t="n">
        <v>0.4</v>
      </c>
      <c r="F9845" s="0" t="n">
        <v>2376533</v>
      </c>
      <c r="G9845" s="151" t="s">
        <v>111</v>
      </c>
      <c r="H9845" s="151" t="s">
        <v>111</v>
      </c>
      <c r="I9845" s="152" t="s">
        <v>112</v>
      </c>
    </row>
    <row r="9846" customFormat="false" ht="12.75" hidden="false" customHeight="false" outlineLevel="0" collapsed="false">
      <c r="A9846" s="0" t="s">
        <v>87</v>
      </c>
      <c r="B9846" s="0" t="s">
        <v>113</v>
      </c>
      <c r="C9846" s="0" t="s">
        <v>108</v>
      </c>
      <c r="D9846" s="116" t="n">
        <v>43101</v>
      </c>
      <c r="E9846" s="0" t="n">
        <v>0.23</v>
      </c>
      <c r="F9846" s="0" t="n">
        <v>2376534</v>
      </c>
      <c r="G9846" s="151" t="s">
        <v>111</v>
      </c>
      <c r="H9846" s="151" t="s">
        <v>111</v>
      </c>
      <c r="I9846" s="152" t="s">
        <v>112</v>
      </c>
    </row>
    <row r="9847" customFormat="false" ht="12.75" hidden="false" customHeight="false" outlineLevel="0" collapsed="false">
      <c r="A9847" s="0" t="s">
        <v>88</v>
      </c>
      <c r="B9847" s="0" t="s">
        <v>110</v>
      </c>
      <c r="C9847" s="0" t="s">
        <v>108</v>
      </c>
      <c r="D9847" s="116" t="n">
        <v>43101</v>
      </c>
      <c r="E9847" s="0" t="n">
        <v>0.4</v>
      </c>
      <c r="F9847" s="0" t="n">
        <v>2376535</v>
      </c>
      <c r="G9847" s="151" t="s">
        <v>111</v>
      </c>
      <c r="H9847" s="151" t="s">
        <v>111</v>
      </c>
      <c r="I9847" s="152" t="s">
        <v>112</v>
      </c>
    </row>
    <row r="9848" customFormat="false" ht="12.75" hidden="false" customHeight="false" outlineLevel="0" collapsed="false">
      <c r="A9848" s="0" t="s">
        <v>88</v>
      </c>
      <c r="B9848" s="0" t="s">
        <v>113</v>
      </c>
      <c r="C9848" s="0" t="s">
        <v>108</v>
      </c>
      <c r="D9848" s="116" t="n">
        <v>43101</v>
      </c>
      <c r="E9848" s="0" t="n">
        <v>0.663374498567335</v>
      </c>
      <c r="F9848" s="0" t="n">
        <v>2376536</v>
      </c>
      <c r="G9848" s="151" t="s">
        <v>111</v>
      </c>
      <c r="H9848" s="151" t="s">
        <v>111</v>
      </c>
      <c r="I9848" s="152" t="s">
        <v>112</v>
      </c>
    </row>
    <row r="9849" customFormat="false" ht="12.75" hidden="false" customHeight="false" outlineLevel="0" collapsed="false">
      <c r="A9849" s="0" t="s">
        <v>89</v>
      </c>
      <c r="B9849" s="0" t="s">
        <v>110</v>
      </c>
      <c r="C9849" s="0" t="s">
        <v>108</v>
      </c>
      <c r="D9849" s="116" t="n">
        <v>43101</v>
      </c>
      <c r="E9849" s="0" t="n">
        <v>0.4</v>
      </c>
      <c r="F9849" s="0" t="n">
        <v>2376537</v>
      </c>
      <c r="G9849" s="151" t="s">
        <v>111</v>
      </c>
      <c r="H9849" s="151" t="s">
        <v>111</v>
      </c>
      <c r="I9849" s="152" t="s">
        <v>112</v>
      </c>
    </row>
    <row r="9850" customFormat="false" ht="12.75" hidden="false" customHeight="false" outlineLevel="0" collapsed="false">
      <c r="A9850" s="0" t="s">
        <v>89</v>
      </c>
      <c r="B9850" s="0" t="s">
        <v>113</v>
      </c>
      <c r="C9850" s="0" t="s">
        <v>108</v>
      </c>
      <c r="D9850" s="116" t="n">
        <v>43101</v>
      </c>
      <c r="E9850" s="0" t="n">
        <v>0.13</v>
      </c>
      <c r="F9850" s="0" t="n">
        <v>2376538</v>
      </c>
      <c r="G9850" s="151" t="s">
        <v>111</v>
      </c>
      <c r="H9850" s="151" t="s">
        <v>111</v>
      </c>
      <c r="I9850" s="152" t="s">
        <v>112</v>
      </c>
    </row>
    <row r="9851" customFormat="false" ht="12.75" hidden="false" customHeight="false" outlineLevel="0" collapsed="false">
      <c r="A9851" s="0" t="s">
        <v>90</v>
      </c>
      <c r="B9851" s="0" t="s">
        <v>110</v>
      </c>
      <c r="C9851" s="0" t="s">
        <v>108</v>
      </c>
      <c r="D9851" s="116" t="n">
        <v>43101</v>
      </c>
      <c r="E9851" s="0" t="n">
        <v>0.4</v>
      </c>
      <c r="F9851" s="0" t="n">
        <v>2376539</v>
      </c>
      <c r="G9851" s="151" t="s">
        <v>111</v>
      </c>
      <c r="H9851" s="151" t="s">
        <v>111</v>
      </c>
      <c r="I9851" s="152" t="s">
        <v>112</v>
      </c>
    </row>
    <row r="9852" customFormat="false" ht="12.75" hidden="false" customHeight="false" outlineLevel="0" collapsed="false">
      <c r="A9852" s="0" t="s">
        <v>90</v>
      </c>
      <c r="B9852" s="0" t="s">
        <v>113</v>
      </c>
      <c r="C9852" s="0" t="s">
        <v>108</v>
      </c>
      <c r="D9852" s="116" t="n">
        <v>43101</v>
      </c>
      <c r="E9852" s="0" t="n">
        <v>0.50987470323373</v>
      </c>
      <c r="F9852" s="0" t="n">
        <v>2376540</v>
      </c>
      <c r="G9852" s="151" t="s">
        <v>111</v>
      </c>
      <c r="H9852" s="151" t="s">
        <v>111</v>
      </c>
      <c r="I9852" s="152" t="s">
        <v>112</v>
      </c>
    </row>
    <row r="9853" customFormat="false" ht="12.75" hidden="false" customHeight="false" outlineLevel="0" collapsed="false">
      <c r="A9853" s="0" t="s">
        <v>91</v>
      </c>
      <c r="B9853" s="0" t="s">
        <v>110</v>
      </c>
      <c r="C9853" s="0" t="s">
        <v>108</v>
      </c>
      <c r="D9853" s="116" t="n">
        <v>43101</v>
      </c>
      <c r="E9853" s="0" t="n">
        <v>0</v>
      </c>
      <c r="F9853" s="0" t="n">
        <v>2376541</v>
      </c>
      <c r="G9853" s="151" t="s">
        <v>111</v>
      </c>
      <c r="H9853" s="151" t="s">
        <v>111</v>
      </c>
      <c r="I9853" s="152" t="s">
        <v>112</v>
      </c>
    </row>
    <row r="9854" customFormat="false" ht="12.75" hidden="false" customHeight="false" outlineLevel="0" collapsed="false">
      <c r="A9854" s="0" t="s">
        <v>91</v>
      </c>
      <c r="B9854" s="0" t="s">
        <v>113</v>
      </c>
      <c r="C9854" s="0" t="s">
        <v>108</v>
      </c>
      <c r="D9854" s="116" t="n">
        <v>43101</v>
      </c>
      <c r="E9854" s="0" t="n">
        <v>0</v>
      </c>
      <c r="F9854" s="0" t="n">
        <v>2376542</v>
      </c>
      <c r="G9854" s="151" t="s">
        <v>111</v>
      </c>
      <c r="H9854" s="151" t="s">
        <v>111</v>
      </c>
      <c r="I9854" s="152" t="s">
        <v>112</v>
      </c>
    </row>
    <row r="9855" customFormat="false" ht="12.75" hidden="false" customHeight="false" outlineLevel="0" collapsed="false">
      <c r="A9855" s="0" t="s">
        <v>49</v>
      </c>
      <c r="B9855" s="0" t="s">
        <v>110</v>
      </c>
      <c r="C9855" s="0" t="s">
        <v>108</v>
      </c>
      <c r="D9855" s="116" t="n">
        <v>43101</v>
      </c>
      <c r="E9855" s="0" t="n">
        <v>1.205</v>
      </c>
      <c r="F9855" s="0" t="n">
        <v>2376543</v>
      </c>
      <c r="G9855" s="151" t="s">
        <v>111</v>
      </c>
      <c r="H9855" s="151" t="s">
        <v>111</v>
      </c>
      <c r="I9855" s="152" t="s">
        <v>112</v>
      </c>
    </row>
    <row r="9856" customFormat="false" ht="12.75" hidden="false" customHeight="false" outlineLevel="0" collapsed="false">
      <c r="A9856" s="0" t="s">
        <v>49</v>
      </c>
      <c r="B9856" s="0" t="s">
        <v>113</v>
      </c>
      <c r="C9856" s="0" t="s">
        <v>108</v>
      </c>
      <c r="D9856" s="116" t="n">
        <v>43101</v>
      </c>
      <c r="E9856" s="0" t="n">
        <v>0.05</v>
      </c>
      <c r="F9856" s="0" t="n">
        <v>2376544</v>
      </c>
      <c r="G9856" s="151" t="s">
        <v>111</v>
      </c>
      <c r="H9856" s="151" t="s">
        <v>111</v>
      </c>
      <c r="I9856" s="152" t="s">
        <v>112</v>
      </c>
    </row>
    <row r="9857" customFormat="false" ht="12.75" hidden="false" customHeight="false" outlineLevel="0" collapsed="false">
      <c r="A9857" s="0" t="s">
        <v>50</v>
      </c>
      <c r="B9857" s="0" t="s">
        <v>110</v>
      </c>
      <c r="C9857" s="0" t="s">
        <v>108</v>
      </c>
      <c r="D9857" s="116" t="n">
        <v>43101</v>
      </c>
      <c r="E9857" s="0" t="n">
        <v>1.61</v>
      </c>
      <c r="F9857" s="0" t="n">
        <v>2376545</v>
      </c>
      <c r="G9857" s="151" t="s">
        <v>111</v>
      </c>
      <c r="H9857" s="151" t="s">
        <v>111</v>
      </c>
      <c r="I9857" s="152" t="s">
        <v>112</v>
      </c>
    </row>
    <row r="9858" customFormat="false" ht="12.75" hidden="false" customHeight="false" outlineLevel="0" collapsed="false">
      <c r="A9858" s="0" t="s">
        <v>50</v>
      </c>
      <c r="B9858" s="0" t="s">
        <v>113</v>
      </c>
      <c r="C9858" s="0" t="s">
        <v>108</v>
      </c>
      <c r="D9858" s="116" t="n">
        <v>43101</v>
      </c>
      <c r="E9858" s="0" t="n">
        <v>-0.25</v>
      </c>
      <c r="F9858" s="0" t="n">
        <v>2376546</v>
      </c>
      <c r="G9858" s="151" t="s">
        <v>111</v>
      </c>
      <c r="H9858" s="151" t="s">
        <v>111</v>
      </c>
      <c r="I9858" s="152" t="s">
        <v>112</v>
      </c>
    </row>
    <row r="9859" customFormat="false" ht="12.75" hidden="false" customHeight="false" outlineLevel="0" collapsed="false">
      <c r="A9859" s="0" t="s">
        <v>51</v>
      </c>
      <c r="B9859" s="0" t="s">
        <v>110</v>
      </c>
      <c r="C9859" s="0" t="s">
        <v>108</v>
      </c>
      <c r="D9859" s="116" t="n">
        <v>43101</v>
      </c>
      <c r="E9859" s="0" t="n">
        <v>1.61</v>
      </c>
      <c r="F9859" s="0" t="n">
        <v>2376547</v>
      </c>
      <c r="G9859" s="151" t="s">
        <v>111</v>
      </c>
      <c r="H9859" s="151" t="s">
        <v>111</v>
      </c>
      <c r="I9859" s="152" t="s">
        <v>112</v>
      </c>
    </row>
    <row r="9860" customFormat="false" ht="12.75" hidden="false" customHeight="false" outlineLevel="0" collapsed="false">
      <c r="A9860" s="0" t="s">
        <v>51</v>
      </c>
      <c r="B9860" s="0" t="s">
        <v>113</v>
      </c>
      <c r="C9860" s="0" t="s">
        <v>108</v>
      </c>
      <c r="D9860" s="116" t="n">
        <v>43101</v>
      </c>
      <c r="E9860" s="0" t="n">
        <v>0.5</v>
      </c>
      <c r="F9860" s="0" t="n">
        <v>2376548</v>
      </c>
      <c r="G9860" s="151" t="s">
        <v>111</v>
      </c>
      <c r="H9860" s="151" t="s">
        <v>111</v>
      </c>
      <c r="I9860" s="152" t="s">
        <v>112</v>
      </c>
    </row>
    <row r="9861" customFormat="false" ht="12.75" hidden="false" customHeight="false" outlineLevel="0" collapsed="false">
      <c r="A9861" s="0" t="s">
        <v>52</v>
      </c>
      <c r="B9861" s="0" t="s">
        <v>110</v>
      </c>
      <c r="C9861" s="0" t="s">
        <v>108</v>
      </c>
      <c r="D9861" s="116" t="n">
        <v>43101</v>
      </c>
      <c r="E9861" s="0" t="n">
        <v>1.61</v>
      </c>
      <c r="F9861" s="0" t="n">
        <v>2376549</v>
      </c>
      <c r="G9861" s="151" t="s">
        <v>111</v>
      </c>
      <c r="H9861" s="151" t="s">
        <v>111</v>
      </c>
      <c r="I9861" s="152" t="s">
        <v>112</v>
      </c>
    </row>
    <row r="9862" customFormat="false" ht="12.75" hidden="false" customHeight="false" outlineLevel="0" collapsed="false">
      <c r="A9862" s="0" t="s">
        <v>52</v>
      </c>
      <c r="B9862" s="0" t="s">
        <v>113</v>
      </c>
      <c r="C9862" s="0" t="s">
        <v>108</v>
      </c>
      <c r="D9862" s="116" t="n">
        <v>43101</v>
      </c>
      <c r="E9862" s="0" t="n">
        <v>-0.2</v>
      </c>
      <c r="F9862" s="0" t="n">
        <v>2376550</v>
      </c>
      <c r="G9862" s="151" t="s">
        <v>111</v>
      </c>
      <c r="H9862" s="151" t="s">
        <v>111</v>
      </c>
      <c r="I9862" s="152" t="s">
        <v>112</v>
      </c>
    </row>
    <row r="9863" customFormat="false" ht="12.75" hidden="false" customHeight="false" outlineLevel="0" collapsed="false">
      <c r="A9863" s="0" t="s">
        <v>53</v>
      </c>
      <c r="B9863" s="0" t="s">
        <v>110</v>
      </c>
      <c r="C9863" s="0" t="s">
        <v>108</v>
      </c>
      <c r="D9863" s="116" t="n">
        <v>43101</v>
      </c>
      <c r="E9863" s="0" t="n">
        <v>1.205</v>
      </c>
      <c r="F9863" s="0" t="n">
        <v>2376551</v>
      </c>
      <c r="G9863" s="151" t="s">
        <v>111</v>
      </c>
      <c r="H9863" s="151" t="s">
        <v>111</v>
      </c>
      <c r="I9863" s="152" t="s">
        <v>112</v>
      </c>
    </row>
    <row r="9864" customFormat="false" ht="12.75" hidden="false" customHeight="false" outlineLevel="0" collapsed="false">
      <c r="A9864" s="0" t="s">
        <v>53</v>
      </c>
      <c r="B9864" s="0" t="s">
        <v>113</v>
      </c>
      <c r="C9864" s="0" t="s">
        <v>108</v>
      </c>
      <c r="D9864" s="116" t="n">
        <v>43101</v>
      </c>
      <c r="E9864" s="0" t="n">
        <v>0.05</v>
      </c>
      <c r="F9864" s="0" t="n">
        <v>2376552</v>
      </c>
      <c r="G9864" s="151" t="s">
        <v>111</v>
      </c>
      <c r="H9864" s="151" t="s">
        <v>111</v>
      </c>
      <c r="I9864" s="152" t="s">
        <v>112</v>
      </c>
    </row>
    <row r="9865" customFormat="false" ht="12.75" hidden="false" customHeight="false" outlineLevel="0" collapsed="false">
      <c r="A9865" s="0" t="s">
        <v>17</v>
      </c>
      <c r="B9865" s="0" t="s">
        <v>110</v>
      </c>
      <c r="C9865" s="0" t="s">
        <v>108</v>
      </c>
      <c r="D9865" s="116" t="n">
        <v>43101</v>
      </c>
      <c r="E9865" s="0" t="n">
        <v>0</v>
      </c>
      <c r="F9865" s="0" t="n">
        <v>2376553</v>
      </c>
      <c r="G9865" s="151" t="s">
        <v>111</v>
      </c>
      <c r="H9865" s="151" t="s">
        <v>111</v>
      </c>
      <c r="I9865" s="152" t="s">
        <v>112</v>
      </c>
    </row>
    <row r="9866" customFormat="false" ht="12.75" hidden="false" customHeight="false" outlineLevel="0" collapsed="false">
      <c r="A9866" s="0" t="s">
        <v>17</v>
      </c>
      <c r="B9866" s="0" t="s">
        <v>113</v>
      </c>
      <c r="C9866" s="0" t="s">
        <v>108</v>
      </c>
      <c r="D9866" s="116" t="n">
        <v>43101</v>
      </c>
      <c r="E9866" s="0" t="n">
        <v>0</v>
      </c>
      <c r="F9866" s="0" t="n">
        <v>2376554</v>
      </c>
      <c r="G9866" s="151" t="s">
        <v>111</v>
      </c>
      <c r="H9866" s="151" t="s">
        <v>111</v>
      </c>
      <c r="I9866" s="152" t="s">
        <v>112</v>
      </c>
    </row>
    <row r="9867" customFormat="false" ht="12.75" hidden="false" customHeight="false" outlineLevel="0" collapsed="false">
      <c r="A9867" s="0" t="s">
        <v>18</v>
      </c>
      <c r="B9867" s="0" t="s">
        <v>110</v>
      </c>
      <c r="C9867" s="0" t="s">
        <v>108</v>
      </c>
      <c r="D9867" s="116" t="n">
        <v>43101</v>
      </c>
      <c r="E9867" s="0" t="n">
        <v>0</v>
      </c>
      <c r="F9867" s="0" t="n">
        <v>2376555</v>
      </c>
      <c r="G9867" s="151" t="s">
        <v>111</v>
      </c>
      <c r="H9867" s="151" t="s">
        <v>111</v>
      </c>
      <c r="I9867" s="152" t="s">
        <v>112</v>
      </c>
    </row>
    <row r="9868" customFormat="false" ht="12.75" hidden="false" customHeight="false" outlineLevel="0" collapsed="false">
      <c r="A9868" s="0" t="s">
        <v>18</v>
      </c>
      <c r="B9868" s="0" t="s">
        <v>113</v>
      </c>
      <c r="C9868" s="0" t="s">
        <v>108</v>
      </c>
      <c r="D9868" s="116" t="n">
        <v>43101</v>
      </c>
      <c r="E9868" s="0" t="n">
        <v>0</v>
      </c>
      <c r="F9868" s="0" t="n">
        <v>2376556</v>
      </c>
      <c r="G9868" s="151" t="s">
        <v>111</v>
      </c>
      <c r="H9868" s="151" t="s">
        <v>111</v>
      </c>
      <c r="I9868" s="152" t="s">
        <v>112</v>
      </c>
    </row>
    <row r="9869" customFormat="false" ht="12.75" hidden="false" customHeight="false" outlineLevel="0" collapsed="false">
      <c r="A9869" s="0" t="s">
        <v>19</v>
      </c>
      <c r="B9869" s="0" t="s">
        <v>110</v>
      </c>
      <c r="C9869" s="0" t="s">
        <v>108</v>
      </c>
      <c r="D9869" s="116" t="n">
        <v>43101</v>
      </c>
      <c r="E9869" s="0" t="n">
        <v>0</v>
      </c>
      <c r="F9869" s="0" t="n">
        <v>2376557</v>
      </c>
      <c r="G9869" s="151" t="s">
        <v>111</v>
      </c>
      <c r="H9869" s="151" t="s">
        <v>111</v>
      </c>
      <c r="I9869" s="152" t="s">
        <v>112</v>
      </c>
    </row>
    <row r="9870" customFormat="false" ht="12.75" hidden="false" customHeight="false" outlineLevel="0" collapsed="false">
      <c r="A9870" s="0" t="s">
        <v>19</v>
      </c>
      <c r="B9870" s="0" t="s">
        <v>113</v>
      </c>
      <c r="C9870" s="0" t="s">
        <v>108</v>
      </c>
      <c r="D9870" s="116" t="n">
        <v>43101</v>
      </c>
      <c r="E9870" s="0" t="n">
        <v>0</v>
      </c>
      <c r="F9870" s="0" t="n">
        <v>2376558</v>
      </c>
      <c r="G9870" s="151" t="s">
        <v>111</v>
      </c>
      <c r="H9870" s="151" t="s">
        <v>111</v>
      </c>
      <c r="I9870" s="152" t="s">
        <v>112</v>
      </c>
    </row>
    <row r="9871" customFormat="false" ht="12.75" hidden="false" customHeight="false" outlineLevel="0" collapsed="false">
      <c r="A9871" s="0" t="s">
        <v>21</v>
      </c>
      <c r="B9871" s="0" t="s">
        <v>110</v>
      </c>
      <c r="C9871" s="0" t="s">
        <v>108</v>
      </c>
      <c r="D9871" s="116" t="n">
        <v>43101</v>
      </c>
      <c r="E9871" s="0" t="n">
        <v>0</v>
      </c>
      <c r="F9871" s="0" t="n">
        <v>2376559</v>
      </c>
      <c r="G9871" s="151" t="s">
        <v>111</v>
      </c>
      <c r="H9871" s="151" t="s">
        <v>111</v>
      </c>
      <c r="I9871" s="152" t="s">
        <v>112</v>
      </c>
    </row>
    <row r="9872" customFormat="false" ht="12.75" hidden="false" customHeight="false" outlineLevel="0" collapsed="false">
      <c r="A9872" s="0" t="s">
        <v>21</v>
      </c>
      <c r="B9872" s="0" t="s">
        <v>113</v>
      </c>
      <c r="C9872" s="0" t="s">
        <v>108</v>
      </c>
      <c r="D9872" s="116" t="n">
        <v>43101</v>
      </c>
      <c r="E9872" s="0" t="n">
        <v>0</v>
      </c>
      <c r="F9872" s="0" t="n">
        <v>2376560</v>
      </c>
      <c r="G9872" s="151" t="s">
        <v>111</v>
      </c>
      <c r="H9872" s="151" t="s">
        <v>111</v>
      </c>
      <c r="I9872" s="152" t="s">
        <v>112</v>
      </c>
    </row>
    <row r="9873" customFormat="false" ht="12.75" hidden="false" customHeight="false" outlineLevel="0" collapsed="false">
      <c r="A9873" s="0" t="s">
        <v>22</v>
      </c>
      <c r="B9873" s="0" t="s">
        <v>110</v>
      </c>
      <c r="C9873" s="0" t="s">
        <v>108</v>
      </c>
      <c r="D9873" s="116" t="n">
        <v>43101</v>
      </c>
      <c r="E9873" s="0" t="n">
        <v>0.085</v>
      </c>
      <c r="F9873" s="0" t="n">
        <v>2376561</v>
      </c>
      <c r="G9873" s="151" t="s">
        <v>111</v>
      </c>
      <c r="H9873" s="151" t="s">
        <v>111</v>
      </c>
      <c r="I9873" s="152" t="s">
        <v>112</v>
      </c>
    </row>
    <row r="9874" customFormat="false" ht="12.75" hidden="false" customHeight="false" outlineLevel="0" collapsed="false">
      <c r="A9874" s="0" t="s">
        <v>59</v>
      </c>
      <c r="B9874" s="0" t="s">
        <v>110</v>
      </c>
      <c r="C9874" s="0" t="s">
        <v>108</v>
      </c>
      <c r="D9874" s="116" t="n">
        <v>43132</v>
      </c>
      <c r="E9874" s="0" t="n">
        <v>1.205</v>
      </c>
      <c r="F9874" s="0" t="n">
        <v>2376515</v>
      </c>
      <c r="G9874" s="151" t="s">
        <v>111</v>
      </c>
      <c r="H9874" s="151" t="s">
        <v>111</v>
      </c>
      <c r="I9874" s="152" t="s">
        <v>112</v>
      </c>
    </row>
    <row r="9875" customFormat="false" ht="12.75" hidden="false" customHeight="false" outlineLevel="0" collapsed="false">
      <c r="A9875" s="0" t="s">
        <v>59</v>
      </c>
      <c r="B9875" s="0" t="s">
        <v>113</v>
      </c>
      <c r="C9875" s="0" t="s">
        <v>108</v>
      </c>
      <c r="D9875" s="116" t="n">
        <v>43132</v>
      </c>
      <c r="E9875" s="0" t="n">
        <v>0.05</v>
      </c>
      <c r="F9875" s="0" t="n">
        <v>2376516</v>
      </c>
      <c r="G9875" s="151" t="s">
        <v>111</v>
      </c>
      <c r="H9875" s="151" t="s">
        <v>111</v>
      </c>
      <c r="I9875" s="152" t="s">
        <v>112</v>
      </c>
    </row>
    <row r="9876" customFormat="false" ht="12.75" hidden="false" customHeight="false" outlineLevel="0" collapsed="false">
      <c r="A9876" s="0" t="s">
        <v>60</v>
      </c>
      <c r="B9876" s="0" t="s">
        <v>110</v>
      </c>
      <c r="C9876" s="0" t="s">
        <v>108</v>
      </c>
      <c r="D9876" s="116" t="n">
        <v>43132</v>
      </c>
      <c r="E9876" s="0" t="n">
        <v>1.205</v>
      </c>
      <c r="F9876" s="0" t="n">
        <v>2376517</v>
      </c>
      <c r="G9876" s="151" t="s">
        <v>111</v>
      </c>
      <c r="H9876" s="151" t="s">
        <v>111</v>
      </c>
      <c r="I9876" s="152" t="s">
        <v>112</v>
      </c>
    </row>
    <row r="9877" customFormat="false" ht="12.75" hidden="false" customHeight="false" outlineLevel="0" collapsed="false">
      <c r="A9877" s="0" t="s">
        <v>60</v>
      </c>
      <c r="B9877" s="0" t="s">
        <v>113</v>
      </c>
      <c r="C9877" s="0" t="s">
        <v>108</v>
      </c>
      <c r="D9877" s="116" t="n">
        <v>43132</v>
      </c>
      <c r="E9877" s="0" t="n">
        <v>0.32</v>
      </c>
      <c r="F9877" s="0" t="n">
        <v>2376518</v>
      </c>
      <c r="G9877" s="151" t="s">
        <v>111</v>
      </c>
      <c r="H9877" s="151" t="s">
        <v>111</v>
      </c>
      <c r="I9877" s="152" t="s">
        <v>112</v>
      </c>
    </row>
    <row r="9878" customFormat="false" ht="12.75" hidden="false" customHeight="false" outlineLevel="0" collapsed="false">
      <c r="A9878" s="0" t="s">
        <v>61</v>
      </c>
      <c r="B9878" s="0" t="s">
        <v>110</v>
      </c>
      <c r="C9878" s="0" t="s">
        <v>108</v>
      </c>
      <c r="D9878" s="116" t="n">
        <v>43132</v>
      </c>
      <c r="E9878" s="0" t="n">
        <v>1.205</v>
      </c>
      <c r="F9878" s="0" t="n">
        <v>2376519</v>
      </c>
      <c r="G9878" s="151" t="s">
        <v>111</v>
      </c>
      <c r="H9878" s="151" t="s">
        <v>111</v>
      </c>
      <c r="I9878" s="152" t="s">
        <v>112</v>
      </c>
    </row>
    <row r="9879" customFormat="false" ht="12.75" hidden="false" customHeight="false" outlineLevel="0" collapsed="false">
      <c r="A9879" s="0" t="s">
        <v>61</v>
      </c>
      <c r="B9879" s="0" t="s">
        <v>113</v>
      </c>
      <c r="C9879" s="0" t="s">
        <v>108</v>
      </c>
      <c r="D9879" s="116" t="n">
        <v>43132</v>
      </c>
      <c r="E9879" s="0" t="n">
        <v>0.05</v>
      </c>
      <c r="F9879" s="0" t="n">
        <v>2376520</v>
      </c>
      <c r="G9879" s="151" t="s">
        <v>111</v>
      </c>
      <c r="H9879" s="151" t="s">
        <v>111</v>
      </c>
      <c r="I9879" s="152" t="s">
        <v>112</v>
      </c>
    </row>
    <row r="9880" customFormat="false" ht="12.75" hidden="false" customHeight="false" outlineLevel="0" collapsed="false">
      <c r="A9880" s="0" t="s">
        <v>62</v>
      </c>
      <c r="B9880" s="0" t="s">
        <v>110</v>
      </c>
      <c r="C9880" s="0" t="s">
        <v>108</v>
      </c>
      <c r="D9880" s="116" t="n">
        <v>43132</v>
      </c>
      <c r="E9880" s="0" t="n">
        <v>1.205</v>
      </c>
      <c r="F9880" s="0" t="n">
        <v>2376521</v>
      </c>
      <c r="G9880" s="151" t="s">
        <v>111</v>
      </c>
      <c r="H9880" s="151" t="s">
        <v>111</v>
      </c>
      <c r="I9880" s="152" t="s">
        <v>112</v>
      </c>
    </row>
    <row r="9881" customFormat="false" ht="12.75" hidden="false" customHeight="false" outlineLevel="0" collapsed="false">
      <c r="A9881" s="0" t="s">
        <v>62</v>
      </c>
      <c r="B9881" s="0" t="s">
        <v>113</v>
      </c>
      <c r="C9881" s="0" t="s">
        <v>108</v>
      </c>
      <c r="D9881" s="116" t="n">
        <v>43132</v>
      </c>
      <c r="E9881" s="0" t="n">
        <v>0.32</v>
      </c>
      <c r="F9881" s="0" t="n">
        <v>2376522</v>
      </c>
      <c r="G9881" s="151" t="s">
        <v>111</v>
      </c>
      <c r="H9881" s="151" t="s">
        <v>111</v>
      </c>
      <c r="I9881" s="152" t="s">
        <v>112</v>
      </c>
    </row>
    <row r="9882" customFormat="false" ht="12.75" hidden="false" customHeight="false" outlineLevel="0" collapsed="false">
      <c r="A9882" s="0" t="s">
        <v>82</v>
      </c>
      <c r="B9882" s="0" t="s">
        <v>110</v>
      </c>
      <c r="C9882" s="0" t="s">
        <v>108</v>
      </c>
      <c r="D9882" s="116" t="n">
        <v>43132</v>
      </c>
      <c r="E9882" s="0" t="n">
        <v>0</v>
      </c>
      <c r="F9882" s="0" t="n">
        <v>2376523</v>
      </c>
      <c r="G9882" s="151" t="s">
        <v>111</v>
      </c>
      <c r="H9882" s="151" t="s">
        <v>111</v>
      </c>
      <c r="I9882" s="152" t="s">
        <v>112</v>
      </c>
    </row>
    <row r="9883" customFormat="false" ht="12.75" hidden="false" customHeight="false" outlineLevel="0" collapsed="false">
      <c r="A9883" s="0" t="s">
        <v>82</v>
      </c>
      <c r="B9883" s="0" t="s">
        <v>113</v>
      </c>
      <c r="C9883" s="0" t="s">
        <v>108</v>
      </c>
      <c r="D9883" s="116" t="n">
        <v>43132</v>
      </c>
      <c r="E9883" s="0" t="n">
        <v>0</v>
      </c>
      <c r="F9883" s="0" t="n">
        <v>2376524</v>
      </c>
      <c r="G9883" s="151" t="s">
        <v>111</v>
      </c>
      <c r="H9883" s="151" t="s">
        <v>111</v>
      </c>
      <c r="I9883" s="152" t="s">
        <v>112</v>
      </c>
    </row>
    <row r="9884" customFormat="false" ht="12.75" hidden="false" customHeight="false" outlineLevel="0" collapsed="false">
      <c r="A9884" s="0" t="s">
        <v>83</v>
      </c>
      <c r="B9884" s="0" t="s">
        <v>110</v>
      </c>
      <c r="C9884" s="0" t="s">
        <v>108</v>
      </c>
      <c r="D9884" s="116" t="n">
        <v>43132</v>
      </c>
      <c r="E9884" s="0" t="n">
        <v>0</v>
      </c>
      <c r="F9884" s="0" t="n">
        <v>2376525</v>
      </c>
      <c r="G9884" s="151" t="s">
        <v>111</v>
      </c>
      <c r="H9884" s="151" t="s">
        <v>111</v>
      </c>
      <c r="I9884" s="152" t="s">
        <v>112</v>
      </c>
    </row>
    <row r="9885" customFormat="false" ht="12.75" hidden="false" customHeight="false" outlineLevel="0" collapsed="false">
      <c r="A9885" s="0" t="s">
        <v>83</v>
      </c>
      <c r="B9885" s="0" t="s">
        <v>113</v>
      </c>
      <c r="C9885" s="0" t="s">
        <v>108</v>
      </c>
      <c r="D9885" s="116" t="n">
        <v>43132</v>
      </c>
      <c r="E9885" s="0" t="n">
        <v>0</v>
      </c>
      <c r="F9885" s="0" t="n">
        <v>2376526</v>
      </c>
      <c r="G9885" s="151" t="s">
        <v>111</v>
      </c>
      <c r="H9885" s="151" t="s">
        <v>111</v>
      </c>
      <c r="I9885" s="152" t="s">
        <v>112</v>
      </c>
    </row>
    <row r="9886" customFormat="false" ht="12.75" hidden="false" customHeight="false" outlineLevel="0" collapsed="false">
      <c r="A9886" s="0" t="s">
        <v>84</v>
      </c>
      <c r="B9886" s="0" t="s">
        <v>110</v>
      </c>
      <c r="C9886" s="0" t="s">
        <v>108</v>
      </c>
      <c r="D9886" s="116" t="n">
        <v>43132</v>
      </c>
      <c r="E9886" s="0" t="n">
        <v>0.27</v>
      </c>
      <c r="F9886" s="0" t="n">
        <v>2376527</v>
      </c>
      <c r="G9886" s="151" t="s">
        <v>111</v>
      </c>
      <c r="H9886" s="151" t="s">
        <v>111</v>
      </c>
      <c r="I9886" s="152" t="s">
        <v>112</v>
      </c>
    </row>
    <row r="9887" customFormat="false" ht="12.75" hidden="false" customHeight="false" outlineLevel="0" collapsed="false">
      <c r="A9887" s="0" t="s">
        <v>84</v>
      </c>
      <c r="B9887" s="0" t="s">
        <v>113</v>
      </c>
      <c r="C9887" s="0" t="s">
        <v>108</v>
      </c>
      <c r="D9887" s="116" t="n">
        <v>43132</v>
      </c>
      <c r="E9887" s="0" t="n">
        <v>0.03</v>
      </c>
      <c r="F9887" s="0" t="n">
        <v>2376528</v>
      </c>
      <c r="G9887" s="151" t="s">
        <v>111</v>
      </c>
      <c r="H9887" s="151" t="s">
        <v>111</v>
      </c>
      <c r="I9887" s="152" t="s">
        <v>112</v>
      </c>
    </row>
    <row r="9888" customFormat="false" ht="12.75" hidden="false" customHeight="false" outlineLevel="0" collapsed="false">
      <c r="A9888" s="0" t="s">
        <v>85</v>
      </c>
      <c r="B9888" s="0" t="s">
        <v>110</v>
      </c>
      <c r="C9888" s="0" t="s">
        <v>108</v>
      </c>
      <c r="D9888" s="116" t="n">
        <v>43132</v>
      </c>
      <c r="E9888" s="0" t="n">
        <v>0.27</v>
      </c>
      <c r="F9888" s="0" t="n">
        <v>2376529</v>
      </c>
      <c r="G9888" s="151" t="s">
        <v>111</v>
      </c>
      <c r="H9888" s="151" t="s">
        <v>111</v>
      </c>
      <c r="I9888" s="152" t="s">
        <v>112</v>
      </c>
    </row>
    <row r="9889" customFormat="false" ht="12.75" hidden="false" customHeight="false" outlineLevel="0" collapsed="false">
      <c r="A9889" s="0" t="s">
        <v>85</v>
      </c>
      <c r="B9889" s="0" t="s">
        <v>113</v>
      </c>
      <c r="C9889" s="0" t="s">
        <v>108</v>
      </c>
      <c r="D9889" s="116" t="n">
        <v>43132</v>
      </c>
      <c r="E9889" s="0" t="n">
        <v>0.28972943075477</v>
      </c>
      <c r="F9889" s="0" t="n">
        <v>2376530</v>
      </c>
      <c r="G9889" s="151" t="s">
        <v>111</v>
      </c>
      <c r="H9889" s="151" t="s">
        <v>111</v>
      </c>
      <c r="I9889" s="152" t="s">
        <v>112</v>
      </c>
    </row>
    <row r="9890" customFormat="false" ht="12.75" hidden="false" customHeight="false" outlineLevel="0" collapsed="false">
      <c r="A9890" s="0" t="s">
        <v>86</v>
      </c>
      <c r="B9890" s="0" t="s">
        <v>110</v>
      </c>
      <c r="C9890" s="0" t="s">
        <v>108</v>
      </c>
      <c r="D9890" s="116" t="n">
        <v>43132</v>
      </c>
      <c r="E9890" s="0" t="n">
        <v>0.39</v>
      </c>
      <c r="F9890" s="0" t="n">
        <v>2376531</v>
      </c>
      <c r="G9890" s="151" t="s">
        <v>111</v>
      </c>
      <c r="H9890" s="151" t="s">
        <v>111</v>
      </c>
      <c r="I9890" s="152" t="s">
        <v>112</v>
      </c>
    </row>
    <row r="9891" customFormat="false" ht="12.75" hidden="false" customHeight="false" outlineLevel="0" collapsed="false">
      <c r="A9891" s="0" t="s">
        <v>86</v>
      </c>
      <c r="B9891" s="0" t="s">
        <v>113</v>
      </c>
      <c r="C9891" s="0" t="s">
        <v>108</v>
      </c>
      <c r="D9891" s="116" t="n">
        <v>43132</v>
      </c>
      <c r="E9891" s="0" t="n">
        <v>0.08</v>
      </c>
      <c r="F9891" s="0" t="n">
        <v>2376532</v>
      </c>
      <c r="G9891" s="151" t="s">
        <v>111</v>
      </c>
      <c r="H9891" s="151" t="s">
        <v>111</v>
      </c>
      <c r="I9891" s="152" t="s">
        <v>112</v>
      </c>
    </row>
    <row r="9892" customFormat="false" ht="12.75" hidden="false" customHeight="false" outlineLevel="0" collapsed="false">
      <c r="A9892" s="0" t="s">
        <v>87</v>
      </c>
      <c r="B9892" s="0" t="s">
        <v>110</v>
      </c>
      <c r="C9892" s="0" t="s">
        <v>108</v>
      </c>
      <c r="D9892" s="116" t="n">
        <v>43132</v>
      </c>
      <c r="E9892" s="0" t="n">
        <v>0.39</v>
      </c>
      <c r="F9892" s="0" t="n">
        <v>2376533</v>
      </c>
      <c r="G9892" s="151" t="s">
        <v>111</v>
      </c>
      <c r="H9892" s="151" t="s">
        <v>111</v>
      </c>
      <c r="I9892" s="152" t="s">
        <v>112</v>
      </c>
    </row>
    <row r="9893" customFormat="false" ht="12.75" hidden="false" customHeight="false" outlineLevel="0" collapsed="false">
      <c r="A9893" s="0" t="s">
        <v>87</v>
      </c>
      <c r="B9893" s="0" t="s">
        <v>113</v>
      </c>
      <c r="C9893" s="0" t="s">
        <v>108</v>
      </c>
      <c r="D9893" s="116" t="n">
        <v>43132</v>
      </c>
      <c r="E9893" s="0" t="n">
        <v>0.23</v>
      </c>
      <c r="F9893" s="0" t="n">
        <v>2376534</v>
      </c>
      <c r="G9893" s="151" t="s">
        <v>111</v>
      </c>
      <c r="H9893" s="151" t="s">
        <v>111</v>
      </c>
      <c r="I9893" s="152" t="s">
        <v>112</v>
      </c>
    </row>
    <row r="9894" customFormat="false" ht="12.75" hidden="false" customHeight="false" outlineLevel="0" collapsed="false">
      <c r="A9894" s="0" t="s">
        <v>88</v>
      </c>
      <c r="B9894" s="0" t="s">
        <v>110</v>
      </c>
      <c r="C9894" s="0" t="s">
        <v>108</v>
      </c>
      <c r="D9894" s="116" t="n">
        <v>43132</v>
      </c>
      <c r="E9894" s="0" t="n">
        <v>0.39</v>
      </c>
      <c r="F9894" s="0" t="n">
        <v>2376535</v>
      </c>
      <c r="G9894" s="151" t="s">
        <v>111</v>
      </c>
      <c r="H9894" s="151" t="s">
        <v>111</v>
      </c>
      <c r="I9894" s="152" t="s">
        <v>112</v>
      </c>
    </row>
    <row r="9895" customFormat="false" ht="12.75" hidden="false" customHeight="false" outlineLevel="0" collapsed="false">
      <c r="A9895" s="0" t="s">
        <v>88</v>
      </c>
      <c r="B9895" s="0" t="s">
        <v>113</v>
      </c>
      <c r="C9895" s="0" t="s">
        <v>108</v>
      </c>
      <c r="D9895" s="116" t="n">
        <v>43132</v>
      </c>
      <c r="E9895" s="0" t="n">
        <v>0.660154686860418</v>
      </c>
      <c r="F9895" s="0" t="n">
        <v>2376536</v>
      </c>
      <c r="G9895" s="151" t="s">
        <v>111</v>
      </c>
      <c r="H9895" s="151" t="s">
        <v>111</v>
      </c>
      <c r="I9895" s="152" t="s">
        <v>112</v>
      </c>
    </row>
    <row r="9896" customFormat="false" ht="12.75" hidden="false" customHeight="false" outlineLevel="0" collapsed="false">
      <c r="A9896" s="0" t="s">
        <v>89</v>
      </c>
      <c r="B9896" s="0" t="s">
        <v>110</v>
      </c>
      <c r="C9896" s="0" t="s">
        <v>108</v>
      </c>
      <c r="D9896" s="116" t="n">
        <v>43132</v>
      </c>
      <c r="E9896" s="0" t="n">
        <v>0.39</v>
      </c>
      <c r="F9896" s="0" t="n">
        <v>2376537</v>
      </c>
      <c r="G9896" s="151" t="s">
        <v>111</v>
      </c>
      <c r="H9896" s="151" t="s">
        <v>111</v>
      </c>
      <c r="I9896" s="152" t="s">
        <v>112</v>
      </c>
    </row>
    <row r="9897" customFormat="false" ht="12.75" hidden="false" customHeight="false" outlineLevel="0" collapsed="false">
      <c r="A9897" s="0" t="s">
        <v>89</v>
      </c>
      <c r="B9897" s="0" t="s">
        <v>113</v>
      </c>
      <c r="C9897" s="0" t="s">
        <v>108</v>
      </c>
      <c r="D9897" s="116" t="n">
        <v>43132</v>
      </c>
      <c r="E9897" s="0" t="n">
        <v>0.13</v>
      </c>
      <c r="F9897" s="0" t="n">
        <v>2376538</v>
      </c>
      <c r="G9897" s="151" t="s">
        <v>111</v>
      </c>
      <c r="H9897" s="151" t="s">
        <v>111</v>
      </c>
      <c r="I9897" s="152" t="s">
        <v>112</v>
      </c>
    </row>
    <row r="9898" customFormat="false" ht="12.75" hidden="false" customHeight="false" outlineLevel="0" collapsed="false">
      <c r="A9898" s="0" t="s">
        <v>90</v>
      </c>
      <c r="B9898" s="0" t="s">
        <v>110</v>
      </c>
      <c r="C9898" s="0" t="s">
        <v>108</v>
      </c>
      <c r="D9898" s="116" t="n">
        <v>43132</v>
      </c>
      <c r="E9898" s="0" t="n">
        <v>0.39</v>
      </c>
      <c r="F9898" s="0" t="n">
        <v>2376539</v>
      </c>
      <c r="G9898" s="151" t="s">
        <v>111</v>
      </c>
      <c r="H9898" s="151" t="s">
        <v>111</v>
      </c>
      <c r="I9898" s="152" t="s">
        <v>112</v>
      </c>
    </row>
    <row r="9899" customFormat="false" ht="12.75" hidden="false" customHeight="false" outlineLevel="0" collapsed="false">
      <c r="A9899" s="0" t="s">
        <v>90</v>
      </c>
      <c r="B9899" s="0" t="s">
        <v>113</v>
      </c>
      <c r="C9899" s="0" t="s">
        <v>108</v>
      </c>
      <c r="D9899" s="116" t="n">
        <v>43132</v>
      </c>
      <c r="E9899" s="0" t="n">
        <v>0.506654891526811</v>
      </c>
      <c r="F9899" s="0" t="n">
        <v>2376540</v>
      </c>
      <c r="G9899" s="151" t="s">
        <v>111</v>
      </c>
      <c r="H9899" s="151" t="s">
        <v>111</v>
      </c>
      <c r="I9899" s="152" t="s">
        <v>112</v>
      </c>
    </row>
    <row r="9900" customFormat="false" ht="12.75" hidden="false" customHeight="false" outlineLevel="0" collapsed="false">
      <c r="A9900" s="0" t="s">
        <v>91</v>
      </c>
      <c r="B9900" s="0" t="s">
        <v>110</v>
      </c>
      <c r="C9900" s="0" t="s">
        <v>108</v>
      </c>
      <c r="D9900" s="116" t="n">
        <v>43132</v>
      </c>
      <c r="E9900" s="0" t="n">
        <v>0</v>
      </c>
      <c r="F9900" s="0" t="n">
        <v>2376541</v>
      </c>
      <c r="G9900" s="151" t="s">
        <v>111</v>
      </c>
      <c r="H9900" s="151" t="s">
        <v>111</v>
      </c>
      <c r="I9900" s="152" t="s">
        <v>112</v>
      </c>
    </row>
    <row r="9901" customFormat="false" ht="12.75" hidden="false" customHeight="false" outlineLevel="0" collapsed="false">
      <c r="A9901" s="0" t="s">
        <v>91</v>
      </c>
      <c r="B9901" s="0" t="s">
        <v>113</v>
      </c>
      <c r="C9901" s="0" t="s">
        <v>108</v>
      </c>
      <c r="D9901" s="116" t="n">
        <v>43132</v>
      </c>
      <c r="E9901" s="0" t="n">
        <v>0</v>
      </c>
      <c r="F9901" s="0" t="n">
        <v>2376542</v>
      </c>
      <c r="G9901" s="151" t="s">
        <v>111</v>
      </c>
      <c r="H9901" s="151" t="s">
        <v>111</v>
      </c>
      <c r="I9901" s="152" t="s">
        <v>112</v>
      </c>
    </row>
    <row r="9902" customFormat="false" ht="12.75" hidden="false" customHeight="false" outlineLevel="0" collapsed="false">
      <c r="A9902" s="0" t="s">
        <v>49</v>
      </c>
      <c r="B9902" s="0" t="s">
        <v>110</v>
      </c>
      <c r="C9902" s="0" t="s">
        <v>108</v>
      </c>
      <c r="D9902" s="116" t="n">
        <v>43132</v>
      </c>
      <c r="E9902" s="0" t="n">
        <v>1.205</v>
      </c>
      <c r="F9902" s="0" t="n">
        <v>2376543</v>
      </c>
      <c r="G9902" s="151" t="s">
        <v>111</v>
      </c>
      <c r="H9902" s="151" t="s">
        <v>111</v>
      </c>
      <c r="I9902" s="152" t="s">
        <v>112</v>
      </c>
    </row>
    <row r="9903" customFormat="false" ht="12.75" hidden="false" customHeight="false" outlineLevel="0" collapsed="false">
      <c r="A9903" s="0" t="s">
        <v>49</v>
      </c>
      <c r="B9903" s="0" t="s">
        <v>113</v>
      </c>
      <c r="C9903" s="0" t="s">
        <v>108</v>
      </c>
      <c r="D9903" s="116" t="n">
        <v>43132</v>
      </c>
      <c r="E9903" s="0" t="n">
        <v>0.05</v>
      </c>
      <c r="F9903" s="0" t="n">
        <v>2376544</v>
      </c>
      <c r="G9903" s="151" t="s">
        <v>111</v>
      </c>
      <c r="H9903" s="151" t="s">
        <v>111</v>
      </c>
      <c r="I9903" s="152" t="s">
        <v>112</v>
      </c>
    </row>
    <row r="9904" customFormat="false" ht="12.75" hidden="false" customHeight="false" outlineLevel="0" collapsed="false">
      <c r="A9904" s="0" t="s">
        <v>50</v>
      </c>
      <c r="B9904" s="0" t="s">
        <v>110</v>
      </c>
      <c r="C9904" s="0" t="s">
        <v>108</v>
      </c>
      <c r="D9904" s="116" t="n">
        <v>43132</v>
      </c>
      <c r="E9904" s="0" t="n">
        <v>1.57</v>
      </c>
      <c r="F9904" s="0" t="n">
        <v>2376545</v>
      </c>
      <c r="G9904" s="151" t="s">
        <v>111</v>
      </c>
      <c r="H9904" s="151" t="s">
        <v>111</v>
      </c>
      <c r="I9904" s="152" t="s">
        <v>112</v>
      </c>
    </row>
    <row r="9905" customFormat="false" ht="12.75" hidden="false" customHeight="false" outlineLevel="0" collapsed="false">
      <c r="A9905" s="0" t="s">
        <v>50</v>
      </c>
      <c r="B9905" s="0" t="s">
        <v>113</v>
      </c>
      <c r="C9905" s="0" t="s">
        <v>108</v>
      </c>
      <c r="D9905" s="116" t="n">
        <v>43132</v>
      </c>
      <c r="E9905" s="0" t="n">
        <v>-0.28</v>
      </c>
      <c r="F9905" s="0" t="n">
        <v>2376546</v>
      </c>
      <c r="G9905" s="151" t="s">
        <v>111</v>
      </c>
      <c r="H9905" s="151" t="s">
        <v>111</v>
      </c>
      <c r="I9905" s="152" t="s">
        <v>112</v>
      </c>
    </row>
    <row r="9906" customFormat="false" ht="12.75" hidden="false" customHeight="false" outlineLevel="0" collapsed="false">
      <c r="A9906" s="0" t="s">
        <v>51</v>
      </c>
      <c r="B9906" s="0" t="s">
        <v>110</v>
      </c>
      <c r="C9906" s="0" t="s">
        <v>108</v>
      </c>
      <c r="D9906" s="116" t="n">
        <v>43132</v>
      </c>
      <c r="E9906" s="0" t="n">
        <v>1.57</v>
      </c>
      <c r="F9906" s="0" t="n">
        <v>2376547</v>
      </c>
      <c r="G9906" s="151" t="s">
        <v>111</v>
      </c>
      <c r="H9906" s="151" t="s">
        <v>111</v>
      </c>
      <c r="I9906" s="152" t="s">
        <v>112</v>
      </c>
    </row>
    <row r="9907" customFormat="false" ht="12.75" hidden="false" customHeight="false" outlineLevel="0" collapsed="false">
      <c r="A9907" s="0" t="s">
        <v>51</v>
      </c>
      <c r="B9907" s="0" t="s">
        <v>113</v>
      </c>
      <c r="C9907" s="0" t="s">
        <v>108</v>
      </c>
      <c r="D9907" s="116" t="n">
        <v>43132</v>
      </c>
      <c r="E9907" s="0" t="n">
        <v>0.5</v>
      </c>
      <c r="F9907" s="0" t="n">
        <v>2376548</v>
      </c>
      <c r="G9907" s="151" t="s">
        <v>111</v>
      </c>
      <c r="H9907" s="151" t="s">
        <v>111</v>
      </c>
      <c r="I9907" s="152" t="s">
        <v>112</v>
      </c>
    </row>
    <row r="9908" customFormat="false" ht="12.75" hidden="false" customHeight="false" outlineLevel="0" collapsed="false">
      <c r="A9908" s="0" t="s">
        <v>52</v>
      </c>
      <c r="B9908" s="0" t="s">
        <v>110</v>
      </c>
      <c r="C9908" s="0" t="s">
        <v>108</v>
      </c>
      <c r="D9908" s="116" t="n">
        <v>43132</v>
      </c>
      <c r="E9908" s="0" t="n">
        <v>1.57</v>
      </c>
      <c r="F9908" s="0" t="n">
        <v>2376549</v>
      </c>
      <c r="G9908" s="151" t="s">
        <v>111</v>
      </c>
      <c r="H9908" s="151" t="s">
        <v>111</v>
      </c>
      <c r="I9908" s="152" t="s">
        <v>112</v>
      </c>
    </row>
    <row r="9909" customFormat="false" ht="12.75" hidden="false" customHeight="false" outlineLevel="0" collapsed="false">
      <c r="A9909" s="0" t="s">
        <v>52</v>
      </c>
      <c r="B9909" s="0" t="s">
        <v>113</v>
      </c>
      <c r="C9909" s="0" t="s">
        <v>108</v>
      </c>
      <c r="D9909" s="116" t="n">
        <v>43132</v>
      </c>
      <c r="E9909" s="0" t="n">
        <v>-0.2</v>
      </c>
      <c r="F9909" s="0" t="n">
        <v>2376550</v>
      </c>
      <c r="G9909" s="151" t="s">
        <v>111</v>
      </c>
      <c r="H9909" s="151" t="s">
        <v>111</v>
      </c>
      <c r="I9909" s="152" t="s">
        <v>112</v>
      </c>
    </row>
    <row r="9910" customFormat="false" ht="12.75" hidden="false" customHeight="false" outlineLevel="0" collapsed="false">
      <c r="A9910" s="0" t="s">
        <v>53</v>
      </c>
      <c r="B9910" s="0" t="s">
        <v>110</v>
      </c>
      <c r="C9910" s="0" t="s">
        <v>108</v>
      </c>
      <c r="D9910" s="116" t="n">
        <v>43132</v>
      </c>
      <c r="E9910" s="0" t="n">
        <v>1.205</v>
      </c>
      <c r="F9910" s="0" t="n">
        <v>2376551</v>
      </c>
      <c r="G9910" s="151" t="s">
        <v>111</v>
      </c>
      <c r="H9910" s="151" t="s">
        <v>111</v>
      </c>
      <c r="I9910" s="152" t="s">
        <v>112</v>
      </c>
    </row>
    <row r="9911" customFormat="false" ht="12.75" hidden="false" customHeight="false" outlineLevel="0" collapsed="false">
      <c r="A9911" s="0" t="s">
        <v>53</v>
      </c>
      <c r="B9911" s="0" t="s">
        <v>113</v>
      </c>
      <c r="C9911" s="0" t="s">
        <v>108</v>
      </c>
      <c r="D9911" s="116" t="n">
        <v>43132</v>
      </c>
      <c r="E9911" s="0" t="n">
        <v>0.05</v>
      </c>
      <c r="F9911" s="0" t="n">
        <v>2376552</v>
      </c>
      <c r="G9911" s="151" t="s">
        <v>111</v>
      </c>
      <c r="H9911" s="151" t="s">
        <v>111</v>
      </c>
      <c r="I9911" s="152" t="s">
        <v>112</v>
      </c>
    </row>
    <row r="9912" customFormat="false" ht="12.75" hidden="false" customHeight="false" outlineLevel="0" collapsed="false">
      <c r="A9912" s="0" t="s">
        <v>17</v>
      </c>
      <c r="B9912" s="0" t="s">
        <v>110</v>
      </c>
      <c r="C9912" s="0" t="s">
        <v>108</v>
      </c>
      <c r="D9912" s="116" t="n">
        <v>43132</v>
      </c>
      <c r="E9912" s="0" t="n">
        <v>0</v>
      </c>
      <c r="F9912" s="0" t="n">
        <v>2376553</v>
      </c>
      <c r="G9912" s="151" t="s">
        <v>111</v>
      </c>
      <c r="H9912" s="151" t="s">
        <v>111</v>
      </c>
      <c r="I9912" s="152" t="s">
        <v>112</v>
      </c>
    </row>
    <row r="9913" customFormat="false" ht="12.75" hidden="false" customHeight="false" outlineLevel="0" collapsed="false">
      <c r="A9913" s="0" t="s">
        <v>17</v>
      </c>
      <c r="B9913" s="0" t="s">
        <v>113</v>
      </c>
      <c r="C9913" s="0" t="s">
        <v>108</v>
      </c>
      <c r="D9913" s="116" t="n">
        <v>43132</v>
      </c>
      <c r="E9913" s="0" t="n">
        <v>0</v>
      </c>
      <c r="F9913" s="0" t="n">
        <v>2376554</v>
      </c>
      <c r="G9913" s="151" t="s">
        <v>111</v>
      </c>
      <c r="H9913" s="151" t="s">
        <v>111</v>
      </c>
      <c r="I9913" s="152" t="s">
        <v>112</v>
      </c>
    </row>
    <row r="9914" customFormat="false" ht="12.75" hidden="false" customHeight="false" outlineLevel="0" collapsed="false">
      <c r="A9914" s="0" t="s">
        <v>18</v>
      </c>
      <c r="B9914" s="0" t="s">
        <v>110</v>
      </c>
      <c r="C9914" s="0" t="s">
        <v>108</v>
      </c>
      <c r="D9914" s="116" t="n">
        <v>43132</v>
      </c>
      <c r="E9914" s="0" t="n">
        <v>0</v>
      </c>
      <c r="F9914" s="0" t="n">
        <v>2376555</v>
      </c>
      <c r="G9914" s="151" t="s">
        <v>111</v>
      </c>
      <c r="H9914" s="151" t="s">
        <v>111</v>
      </c>
      <c r="I9914" s="152" t="s">
        <v>112</v>
      </c>
    </row>
    <row r="9915" customFormat="false" ht="12.75" hidden="false" customHeight="false" outlineLevel="0" collapsed="false">
      <c r="A9915" s="0" t="s">
        <v>18</v>
      </c>
      <c r="B9915" s="0" t="s">
        <v>113</v>
      </c>
      <c r="C9915" s="0" t="s">
        <v>108</v>
      </c>
      <c r="D9915" s="116" t="n">
        <v>43132</v>
      </c>
      <c r="E9915" s="0" t="n">
        <v>0</v>
      </c>
      <c r="F9915" s="0" t="n">
        <v>2376556</v>
      </c>
      <c r="G9915" s="151" t="s">
        <v>111</v>
      </c>
      <c r="H9915" s="151" t="s">
        <v>111</v>
      </c>
      <c r="I9915" s="152" t="s">
        <v>112</v>
      </c>
    </row>
    <row r="9916" customFormat="false" ht="12.75" hidden="false" customHeight="false" outlineLevel="0" collapsed="false">
      <c r="A9916" s="0" t="s">
        <v>19</v>
      </c>
      <c r="B9916" s="0" t="s">
        <v>110</v>
      </c>
      <c r="C9916" s="0" t="s">
        <v>108</v>
      </c>
      <c r="D9916" s="116" t="n">
        <v>43132</v>
      </c>
      <c r="E9916" s="0" t="n">
        <v>0</v>
      </c>
      <c r="F9916" s="0" t="n">
        <v>2376557</v>
      </c>
      <c r="G9916" s="151" t="s">
        <v>111</v>
      </c>
      <c r="H9916" s="151" t="s">
        <v>111</v>
      </c>
      <c r="I9916" s="152" t="s">
        <v>112</v>
      </c>
    </row>
    <row r="9917" customFormat="false" ht="12.75" hidden="false" customHeight="false" outlineLevel="0" collapsed="false">
      <c r="A9917" s="0" t="s">
        <v>19</v>
      </c>
      <c r="B9917" s="0" t="s">
        <v>113</v>
      </c>
      <c r="C9917" s="0" t="s">
        <v>108</v>
      </c>
      <c r="D9917" s="116" t="n">
        <v>43132</v>
      </c>
      <c r="E9917" s="0" t="n">
        <v>0</v>
      </c>
      <c r="F9917" s="0" t="n">
        <v>2376558</v>
      </c>
      <c r="G9917" s="151" t="s">
        <v>111</v>
      </c>
      <c r="H9917" s="151" t="s">
        <v>111</v>
      </c>
      <c r="I9917" s="152" t="s">
        <v>112</v>
      </c>
    </row>
    <row r="9918" customFormat="false" ht="12.75" hidden="false" customHeight="false" outlineLevel="0" collapsed="false">
      <c r="A9918" s="0" t="s">
        <v>21</v>
      </c>
      <c r="B9918" s="0" t="s">
        <v>110</v>
      </c>
      <c r="C9918" s="0" t="s">
        <v>108</v>
      </c>
      <c r="D9918" s="116" t="n">
        <v>43132</v>
      </c>
      <c r="E9918" s="0" t="n">
        <v>0</v>
      </c>
      <c r="F9918" s="0" t="n">
        <v>2376559</v>
      </c>
      <c r="G9918" s="151" t="s">
        <v>111</v>
      </c>
      <c r="H9918" s="151" t="s">
        <v>111</v>
      </c>
      <c r="I9918" s="152" t="s">
        <v>112</v>
      </c>
    </row>
    <row r="9919" customFormat="false" ht="12.75" hidden="false" customHeight="false" outlineLevel="0" collapsed="false">
      <c r="A9919" s="0" t="s">
        <v>21</v>
      </c>
      <c r="B9919" s="0" t="s">
        <v>113</v>
      </c>
      <c r="C9919" s="0" t="s">
        <v>108</v>
      </c>
      <c r="D9919" s="116" t="n">
        <v>43132</v>
      </c>
      <c r="E9919" s="0" t="n">
        <v>0</v>
      </c>
      <c r="F9919" s="0" t="n">
        <v>2376560</v>
      </c>
      <c r="G9919" s="151" t="s">
        <v>111</v>
      </c>
      <c r="H9919" s="151" t="s">
        <v>111</v>
      </c>
      <c r="I9919" s="152" t="s">
        <v>112</v>
      </c>
    </row>
    <row r="9920" customFormat="false" ht="12.75" hidden="false" customHeight="false" outlineLevel="0" collapsed="false">
      <c r="A9920" s="0" t="s">
        <v>22</v>
      </c>
      <c r="B9920" s="0" t="s">
        <v>110</v>
      </c>
      <c r="C9920" s="0" t="s">
        <v>108</v>
      </c>
      <c r="D9920" s="116" t="n">
        <v>43132</v>
      </c>
      <c r="E9920" s="0" t="n">
        <v>0.075</v>
      </c>
      <c r="F9920" s="0" t="n">
        <v>2376561</v>
      </c>
      <c r="G9920" s="151" t="s">
        <v>111</v>
      </c>
      <c r="H9920" s="151" t="s">
        <v>111</v>
      </c>
      <c r="I9920" s="152" t="s">
        <v>112</v>
      </c>
    </row>
    <row r="9921" customFormat="false" ht="12.75" hidden="false" customHeight="false" outlineLevel="0" collapsed="false">
      <c r="A9921" s="0" t="s">
        <v>59</v>
      </c>
      <c r="B9921" s="0" t="s">
        <v>110</v>
      </c>
      <c r="C9921" s="0" t="s">
        <v>108</v>
      </c>
      <c r="D9921" s="116" t="n">
        <v>43160</v>
      </c>
      <c r="E9921" s="0" t="n">
        <v>0.815</v>
      </c>
      <c r="F9921" s="0" t="n">
        <v>2376515</v>
      </c>
      <c r="G9921" s="151" t="s">
        <v>111</v>
      </c>
      <c r="H9921" s="151" t="s">
        <v>111</v>
      </c>
      <c r="I9921" s="152" t="s">
        <v>112</v>
      </c>
    </row>
    <row r="9922" customFormat="false" ht="12.75" hidden="false" customHeight="false" outlineLevel="0" collapsed="false">
      <c r="A9922" s="0" t="s">
        <v>59</v>
      </c>
      <c r="B9922" s="0" t="s">
        <v>113</v>
      </c>
      <c r="C9922" s="0" t="s">
        <v>108</v>
      </c>
      <c r="D9922" s="116" t="n">
        <v>43160</v>
      </c>
      <c r="E9922" s="0" t="n">
        <v>0.05</v>
      </c>
      <c r="F9922" s="0" t="n">
        <v>2376516</v>
      </c>
      <c r="G9922" s="151" t="s">
        <v>111</v>
      </c>
      <c r="H9922" s="151" t="s">
        <v>111</v>
      </c>
      <c r="I9922" s="152" t="s">
        <v>112</v>
      </c>
    </row>
    <row r="9923" customFormat="false" ht="12.75" hidden="false" customHeight="false" outlineLevel="0" collapsed="false">
      <c r="A9923" s="0" t="s">
        <v>60</v>
      </c>
      <c r="B9923" s="0" t="s">
        <v>110</v>
      </c>
      <c r="C9923" s="0" t="s">
        <v>108</v>
      </c>
      <c r="D9923" s="116" t="n">
        <v>43160</v>
      </c>
      <c r="E9923" s="0" t="n">
        <v>0.815</v>
      </c>
      <c r="F9923" s="0" t="n">
        <v>2376517</v>
      </c>
      <c r="G9923" s="151" t="s">
        <v>111</v>
      </c>
      <c r="H9923" s="151" t="s">
        <v>111</v>
      </c>
      <c r="I9923" s="152" t="s">
        <v>112</v>
      </c>
    </row>
    <row r="9924" customFormat="false" ht="12.75" hidden="false" customHeight="false" outlineLevel="0" collapsed="false">
      <c r="A9924" s="0" t="s">
        <v>60</v>
      </c>
      <c r="B9924" s="0" t="s">
        <v>113</v>
      </c>
      <c r="C9924" s="0" t="s">
        <v>108</v>
      </c>
      <c r="D9924" s="116" t="n">
        <v>43160</v>
      </c>
      <c r="E9924" s="0" t="n">
        <v>0.15</v>
      </c>
      <c r="F9924" s="0" t="n">
        <v>2376518</v>
      </c>
      <c r="G9924" s="151" t="s">
        <v>111</v>
      </c>
      <c r="H9924" s="151" t="s">
        <v>111</v>
      </c>
      <c r="I9924" s="152" t="s">
        <v>112</v>
      </c>
    </row>
    <row r="9925" customFormat="false" ht="12.75" hidden="false" customHeight="false" outlineLevel="0" collapsed="false">
      <c r="A9925" s="0" t="s">
        <v>61</v>
      </c>
      <c r="B9925" s="0" t="s">
        <v>110</v>
      </c>
      <c r="C9925" s="0" t="s">
        <v>108</v>
      </c>
      <c r="D9925" s="116" t="n">
        <v>43160</v>
      </c>
      <c r="E9925" s="0" t="n">
        <v>0.815</v>
      </c>
      <c r="F9925" s="0" t="n">
        <v>2376519</v>
      </c>
      <c r="G9925" s="151" t="s">
        <v>111</v>
      </c>
      <c r="H9925" s="151" t="s">
        <v>111</v>
      </c>
      <c r="I9925" s="152" t="s">
        <v>112</v>
      </c>
    </row>
    <row r="9926" customFormat="false" ht="12.75" hidden="false" customHeight="false" outlineLevel="0" collapsed="false">
      <c r="A9926" s="0" t="s">
        <v>61</v>
      </c>
      <c r="B9926" s="0" t="s">
        <v>113</v>
      </c>
      <c r="C9926" s="0" t="s">
        <v>108</v>
      </c>
      <c r="D9926" s="116" t="n">
        <v>43160</v>
      </c>
      <c r="E9926" s="0" t="n">
        <v>0.05</v>
      </c>
      <c r="F9926" s="0" t="n">
        <v>2376520</v>
      </c>
      <c r="G9926" s="151" t="s">
        <v>111</v>
      </c>
      <c r="H9926" s="151" t="s">
        <v>111</v>
      </c>
      <c r="I9926" s="152" t="s">
        <v>112</v>
      </c>
    </row>
    <row r="9927" customFormat="false" ht="12.75" hidden="false" customHeight="false" outlineLevel="0" collapsed="false">
      <c r="A9927" s="0" t="s">
        <v>62</v>
      </c>
      <c r="B9927" s="0" t="s">
        <v>110</v>
      </c>
      <c r="C9927" s="0" t="s">
        <v>108</v>
      </c>
      <c r="D9927" s="116" t="n">
        <v>43160</v>
      </c>
      <c r="E9927" s="0" t="n">
        <v>0.815</v>
      </c>
      <c r="F9927" s="0" t="n">
        <v>2376521</v>
      </c>
      <c r="G9927" s="151" t="s">
        <v>111</v>
      </c>
      <c r="H9927" s="151" t="s">
        <v>111</v>
      </c>
      <c r="I9927" s="152" t="s">
        <v>112</v>
      </c>
    </row>
    <row r="9928" customFormat="false" ht="12.75" hidden="false" customHeight="false" outlineLevel="0" collapsed="false">
      <c r="A9928" s="0" t="s">
        <v>62</v>
      </c>
      <c r="B9928" s="0" t="s">
        <v>113</v>
      </c>
      <c r="C9928" s="0" t="s">
        <v>108</v>
      </c>
      <c r="D9928" s="116" t="n">
        <v>43160</v>
      </c>
      <c r="E9928" s="0" t="n">
        <v>0.15</v>
      </c>
      <c r="F9928" s="0" t="n">
        <v>2376522</v>
      </c>
      <c r="G9928" s="151" t="s">
        <v>111</v>
      </c>
      <c r="H9928" s="151" t="s">
        <v>111</v>
      </c>
      <c r="I9928" s="152" t="s">
        <v>112</v>
      </c>
    </row>
    <row r="9929" customFormat="false" ht="12.75" hidden="false" customHeight="false" outlineLevel="0" collapsed="false">
      <c r="A9929" s="0" t="s">
        <v>82</v>
      </c>
      <c r="B9929" s="0" t="s">
        <v>110</v>
      </c>
      <c r="C9929" s="0" t="s">
        <v>108</v>
      </c>
      <c r="D9929" s="116" t="n">
        <v>43160</v>
      </c>
      <c r="E9929" s="0" t="n">
        <v>0</v>
      </c>
      <c r="F9929" s="0" t="n">
        <v>2376523</v>
      </c>
      <c r="G9929" s="151" t="s">
        <v>111</v>
      </c>
      <c r="H9929" s="151" t="s">
        <v>111</v>
      </c>
      <c r="I9929" s="152" t="s">
        <v>112</v>
      </c>
    </row>
    <row r="9930" customFormat="false" ht="12.75" hidden="false" customHeight="false" outlineLevel="0" collapsed="false">
      <c r="A9930" s="0" t="s">
        <v>82</v>
      </c>
      <c r="B9930" s="0" t="s">
        <v>113</v>
      </c>
      <c r="C9930" s="0" t="s">
        <v>108</v>
      </c>
      <c r="D9930" s="116" t="n">
        <v>43160</v>
      </c>
      <c r="E9930" s="0" t="n">
        <v>0</v>
      </c>
      <c r="F9930" s="0" t="n">
        <v>2376524</v>
      </c>
      <c r="G9930" s="151" t="s">
        <v>111</v>
      </c>
      <c r="H9930" s="151" t="s">
        <v>111</v>
      </c>
      <c r="I9930" s="152" t="s">
        <v>112</v>
      </c>
    </row>
    <row r="9931" customFormat="false" ht="12.75" hidden="false" customHeight="false" outlineLevel="0" collapsed="false">
      <c r="A9931" s="0" t="s">
        <v>83</v>
      </c>
      <c r="B9931" s="0" t="s">
        <v>110</v>
      </c>
      <c r="C9931" s="0" t="s">
        <v>108</v>
      </c>
      <c r="D9931" s="116" t="n">
        <v>43160</v>
      </c>
      <c r="E9931" s="0" t="n">
        <v>0</v>
      </c>
      <c r="F9931" s="0" t="n">
        <v>2376525</v>
      </c>
      <c r="G9931" s="151" t="s">
        <v>111</v>
      </c>
      <c r="H9931" s="151" t="s">
        <v>111</v>
      </c>
      <c r="I9931" s="152" t="s">
        <v>112</v>
      </c>
    </row>
    <row r="9932" customFormat="false" ht="12.75" hidden="false" customHeight="false" outlineLevel="0" collapsed="false">
      <c r="A9932" s="0" t="s">
        <v>83</v>
      </c>
      <c r="B9932" s="0" t="s">
        <v>113</v>
      </c>
      <c r="C9932" s="0" t="s">
        <v>108</v>
      </c>
      <c r="D9932" s="116" t="n">
        <v>43160</v>
      </c>
      <c r="E9932" s="0" t="n">
        <v>0</v>
      </c>
      <c r="F9932" s="0" t="n">
        <v>2376526</v>
      </c>
      <c r="G9932" s="151" t="s">
        <v>111</v>
      </c>
      <c r="H9932" s="151" t="s">
        <v>111</v>
      </c>
      <c r="I9932" s="152" t="s">
        <v>112</v>
      </c>
    </row>
    <row r="9933" customFormat="false" ht="12.75" hidden="false" customHeight="false" outlineLevel="0" collapsed="false">
      <c r="A9933" s="0" t="s">
        <v>84</v>
      </c>
      <c r="B9933" s="0" t="s">
        <v>110</v>
      </c>
      <c r="C9933" s="0" t="s">
        <v>108</v>
      </c>
      <c r="D9933" s="116" t="n">
        <v>43160</v>
      </c>
      <c r="E9933" s="0" t="n">
        <v>0.24</v>
      </c>
      <c r="F9933" s="0" t="n">
        <v>2376527</v>
      </c>
      <c r="G9933" s="151" t="s">
        <v>111</v>
      </c>
      <c r="H9933" s="151" t="s">
        <v>111</v>
      </c>
      <c r="I9933" s="152" t="s">
        <v>112</v>
      </c>
    </row>
    <row r="9934" customFormat="false" ht="12.75" hidden="false" customHeight="false" outlineLevel="0" collapsed="false">
      <c r="A9934" s="0" t="s">
        <v>84</v>
      </c>
      <c r="B9934" s="0" t="s">
        <v>113</v>
      </c>
      <c r="C9934" s="0" t="s">
        <v>108</v>
      </c>
      <c r="D9934" s="116" t="n">
        <v>43160</v>
      </c>
      <c r="E9934" s="0" t="n">
        <v>0.03</v>
      </c>
      <c r="F9934" s="0" t="n">
        <v>2376528</v>
      </c>
      <c r="G9934" s="151" t="s">
        <v>111</v>
      </c>
      <c r="H9934" s="151" t="s">
        <v>111</v>
      </c>
      <c r="I9934" s="152" t="s">
        <v>112</v>
      </c>
    </row>
    <row r="9935" customFormat="false" ht="12.75" hidden="false" customHeight="false" outlineLevel="0" collapsed="false">
      <c r="A9935" s="0" t="s">
        <v>85</v>
      </c>
      <c r="B9935" s="0" t="s">
        <v>110</v>
      </c>
      <c r="C9935" s="0" t="s">
        <v>108</v>
      </c>
      <c r="D9935" s="116" t="n">
        <v>43160</v>
      </c>
      <c r="E9935" s="0" t="n">
        <v>0.24</v>
      </c>
      <c r="F9935" s="0" t="n">
        <v>2376529</v>
      </c>
      <c r="G9935" s="151" t="s">
        <v>111</v>
      </c>
      <c r="H9935" s="151" t="s">
        <v>111</v>
      </c>
      <c r="I9935" s="152" t="s">
        <v>112</v>
      </c>
    </row>
    <row r="9936" customFormat="false" ht="12.75" hidden="false" customHeight="false" outlineLevel="0" collapsed="false">
      <c r="A9936" s="0" t="s">
        <v>85</v>
      </c>
      <c r="B9936" s="0" t="s">
        <v>113</v>
      </c>
      <c r="C9936" s="0" t="s">
        <v>108</v>
      </c>
      <c r="D9936" s="116" t="n">
        <v>43160</v>
      </c>
      <c r="E9936" s="0" t="n">
        <v>0.276681373871113</v>
      </c>
      <c r="F9936" s="0" t="n">
        <v>2376530</v>
      </c>
      <c r="G9936" s="151" t="s">
        <v>111</v>
      </c>
      <c r="H9936" s="151" t="s">
        <v>111</v>
      </c>
      <c r="I9936" s="152" t="s">
        <v>112</v>
      </c>
    </row>
    <row r="9937" customFormat="false" ht="12.75" hidden="false" customHeight="false" outlineLevel="0" collapsed="false">
      <c r="A9937" s="0" t="s">
        <v>86</v>
      </c>
      <c r="B9937" s="0" t="s">
        <v>110</v>
      </c>
      <c r="C9937" s="0" t="s">
        <v>108</v>
      </c>
      <c r="D9937" s="116" t="n">
        <v>43160</v>
      </c>
      <c r="E9937" s="0" t="n">
        <v>0.39</v>
      </c>
      <c r="F9937" s="0" t="n">
        <v>2376531</v>
      </c>
      <c r="G9937" s="151" t="s">
        <v>111</v>
      </c>
      <c r="H9937" s="151" t="s">
        <v>111</v>
      </c>
      <c r="I9937" s="152" t="s">
        <v>112</v>
      </c>
    </row>
    <row r="9938" customFormat="false" ht="12.75" hidden="false" customHeight="false" outlineLevel="0" collapsed="false">
      <c r="A9938" s="0" t="s">
        <v>86</v>
      </c>
      <c r="B9938" s="0" t="s">
        <v>113</v>
      </c>
      <c r="C9938" s="0" t="s">
        <v>108</v>
      </c>
      <c r="D9938" s="116" t="n">
        <v>43160</v>
      </c>
      <c r="E9938" s="0" t="n">
        <v>0.08</v>
      </c>
      <c r="F9938" s="0" t="n">
        <v>2376532</v>
      </c>
      <c r="G9938" s="151" t="s">
        <v>111</v>
      </c>
      <c r="H9938" s="151" t="s">
        <v>111</v>
      </c>
      <c r="I9938" s="152" t="s">
        <v>112</v>
      </c>
    </row>
    <row r="9939" customFormat="false" ht="12.75" hidden="false" customHeight="false" outlineLevel="0" collapsed="false">
      <c r="A9939" s="0" t="s">
        <v>87</v>
      </c>
      <c r="B9939" s="0" t="s">
        <v>110</v>
      </c>
      <c r="C9939" s="0" t="s">
        <v>108</v>
      </c>
      <c r="D9939" s="116" t="n">
        <v>43160</v>
      </c>
      <c r="E9939" s="0" t="n">
        <v>0.39</v>
      </c>
      <c r="F9939" s="0" t="n">
        <v>2376533</v>
      </c>
      <c r="G9939" s="151" t="s">
        <v>111</v>
      </c>
      <c r="H9939" s="151" t="s">
        <v>111</v>
      </c>
      <c r="I9939" s="152" t="s">
        <v>112</v>
      </c>
    </row>
    <row r="9940" customFormat="false" ht="12.75" hidden="false" customHeight="false" outlineLevel="0" collapsed="false">
      <c r="A9940" s="0" t="s">
        <v>87</v>
      </c>
      <c r="B9940" s="0" t="s">
        <v>113</v>
      </c>
      <c r="C9940" s="0" t="s">
        <v>108</v>
      </c>
      <c r="D9940" s="116" t="n">
        <v>43160</v>
      </c>
      <c r="E9940" s="0" t="n">
        <v>0.18</v>
      </c>
      <c r="F9940" s="0" t="n">
        <v>2376534</v>
      </c>
      <c r="G9940" s="151" t="s">
        <v>111</v>
      </c>
      <c r="H9940" s="151" t="s">
        <v>111</v>
      </c>
      <c r="I9940" s="152" t="s">
        <v>112</v>
      </c>
    </row>
    <row r="9941" customFormat="false" ht="12.75" hidden="false" customHeight="false" outlineLevel="0" collapsed="false">
      <c r="A9941" s="0" t="s">
        <v>88</v>
      </c>
      <c r="B9941" s="0" t="s">
        <v>110</v>
      </c>
      <c r="C9941" s="0" t="s">
        <v>108</v>
      </c>
      <c r="D9941" s="116" t="n">
        <v>43160</v>
      </c>
      <c r="E9941" s="0" t="n">
        <v>0.39</v>
      </c>
      <c r="F9941" s="0" t="n">
        <v>2376535</v>
      </c>
      <c r="G9941" s="151" t="s">
        <v>111</v>
      </c>
      <c r="H9941" s="151" t="s">
        <v>111</v>
      </c>
      <c r="I9941" s="152" t="s">
        <v>112</v>
      </c>
    </row>
    <row r="9942" customFormat="false" ht="12.75" hidden="false" customHeight="false" outlineLevel="0" collapsed="false">
      <c r="A9942" s="0" t="s">
        <v>88</v>
      </c>
      <c r="B9942" s="0" t="s">
        <v>113</v>
      </c>
      <c r="C9942" s="0" t="s">
        <v>108</v>
      </c>
      <c r="D9942" s="116" t="n">
        <v>43160</v>
      </c>
      <c r="E9942" s="0" t="n">
        <v>0.580231641424479</v>
      </c>
      <c r="F9942" s="0" t="n">
        <v>2376536</v>
      </c>
      <c r="G9942" s="151" t="s">
        <v>111</v>
      </c>
      <c r="H9942" s="151" t="s">
        <v>111</v>
      </c>
      <c r="I9942" s="152" t="s">
        <v>112</v>
      </c>
    </row>
    <row r="9943" customFormat="false" ht="12.75" hidden="false" customHeight="false" outlineLevel="0" collapsed="false">
      <c r="A9943" s="0" t="s">
        <v>89</v>
      </c>
      <c r="B9943" s="0" t="s">
        <v>110</v>
      </c>
      <c r="C9943" s="0" t="s">
        <v>108</v>
      </c>
      <c r="D9943" s="116" t="n">
        <v>43160</v>
      </c>
      <c r="E9943" s="0" t="n">
        <v>0.39</v>
      </c>
      <c r="F9943" s="0" t="n">
        <v>2376537</v>
      </c>
      <c r="G9943" s="151" t="s">
        <v>111</v>
      </c>
      <c r="H9943" s="151" t="s">
        <v>111</v>
      </c>
      <c r="I9943" s="152" t="s">
        <v>112</v>
      </c>
    </row>
    <row r="9944" customFormat="false" ht="12.75" hidden="false" customHeight="false" outlineLevel="0" collapsed="false">
      <c r="A9944" s="0" t="s">
        <v>89</v>
      </c>
      <c r="B9944" s="0" t="s">
        <v>113</v>
      </c>
      <c r="C9944" s="0" t="s">
        <v>108</v>
      </c>
      <c r="D9944" s="116" t="n">
        <v>43160</v>
      </c>
      <c r="E9944" s="0" t="n">
        <v>0.13</v>
      </c>
      <c r="F9944" s="0" t="n">
        <v>2376538</v>
      </c>
      <c r="G9944" s="151" t="s">
        <v>111</v>
      </c>
      <c r="H9944" s="151" t="s">
        <v>111</v>
      </c>
      <c r="I9944" s="152" t="s">
        <v>112</v>
      </c>
    </row>
    <row r="9945" customFormat="false" ht="12.75" hidden="false" customHeight="false" outlineLevel="0" collapsed="false">
      <c r="A9945" s="0" t="s">
        <v>90</v>
      </c>
      <c r="B9945" s="0" t="s">
        <v>110</v>
      </c>
      <c r="C9945" s="0" t="s">
        <v>108</v>
      </c>
      <c r="D9945" s="116" t="n">
        <v>43160</v>
      </c>
      <c r="E9945" s="0" t="n">
        <v>0.39</v>
      </c>
      <c r="F9945" s="0" t="n">
        <v>2376539</v>
      </c>
      <c r="G9945" s="151" t="s">
        <v>111</v>
      </c>
      <c r="H9945" s="151" t="s">
        <v>111</v>
      </c>
      <c r="I9945" s="152" t="s">
        <v>112</v>
      </c>
    </row>
    <row r="9946" customFormat="false" ht="12.75" hidden="false" customHeight="false" outlineLevel="0" collapsed="false">
      <c r="A9946" s="0" t="s">
        <v>90</v>
      </c>
      <c r="B9946" s="0" t="s">
        <v>113</v>
      </c>
      <c r="C9946" s="0" t="s">
        <v>108</v>
      </c>
      <c r="D9946" s="116" t="n">
        <v>43160</v>
      </c>
      <c r="E9946" s="0" t="n">
        <v>0.477898444535407</v>
      </c>
      <c r="F9946" s="0" t="n">
        <v>2376540</v>
      </c>
      <c r="G9946" s="151" t="s">
        <v>111</v>
      </c>
      <c r="H9946" s="151" t="s">
        <v>111</v>
      </c>
      <c r="I9946" s="152" t="s">
        <v>112</v>
      </c>
    </row>
    <row r="9947" customFormat="false" ht="12.75" hidden="false" customHeight="false" outlineLevel="0" collapsed="false">
      <c r="A9947" s="0" t="s">
        <v>91</v>
      </c>
      <c r="B9947" s="0" t="s">
        <v>110</v>
      </c>
      <c r="C9947" s="0" t="s">
        <v>108</v>
      </c>
      <c r="D9947" s="116" t="n">
        <v>43160</v>
      </c>
      <c r="E9947" s="0" t="n">
        <v>0</v>
      </c>
      <c r="F9947" s="0" t="n">
        <v>2376541</v>
      </c>
      <c r="G9947" s="151" t="s">
        <v>111</v>
      </c>
      <c r="H9947" s="151" t="s">
        <v>111</v>
      </c>
      <c r="I9947" s="152" t="s">
        <v>112</v>
      </c>
    </row>
    <row r="9948" customFormat="false" ht="12.75" hidden="false" customHeight="false" outlineLevel="0" collapsed="false">
      <c r="A9948" s="0" t="s">
        <v>91</v>
      </c>
      <c r="B9948" s="0" t="s">
        <v>113</v>
      </c>
      <c r="C9948" s="0" t="s">
        <v>108</v>
      </c>
      <c r="D9948" s="116" t="n">
        <v>43160</v>
      </c>
      <c r="E9948" s="0" t="n">
        <v>0</v>
      </c>
      <c r="F9948" s="0" t="n">
        <v>2376542</v>
      </c>
      <c r="G9948" s="151" t="s">
        <v>111</v>
      </c>
      <c r="H9948" s="151" t="s">
        <v>111</v>
      </c>
      <c r="I9948" s="152" t="s">
        <v>112</v>
      </c>
    </row>
    <row r="9949" customFormat="false" ht="12.75" hidden="false" customHeight="false" outlineLevel="0" collapsed="false">
      <c r="A9949" s="0" t="s">
        <v>49</v>
      </c>
      <c r="B9949" s="0" t="s">
        <v>110</v>
      </c>
      <c r="C9949" s="0" t="s">
        <v>108</v>
      </c>
      <c r="D9949" s="116" t="n">
        <v>43160</v>
      </c>
      <c r="E9949" s="0" t="n">
        <v>0.815</v>
      </c>
      <c r="F9949" s="0" t="n">
        <v>2376543</v>
      </c>
      <c r="G9949" s="151" t="s">
        <v>111</v>
      </c>
      <c r="H9949" s="151" t="s">
        <v>111</v>
      </c>
      <c r="I9949" s="152" t="s">
        <v>112</v>
      </c>
    </row>
    <row r="9950" customFormat="false" ht="12.75" hidden="false" customHeight="false" outlineLevel="0" collapsed="false">
      <c r="A9950" s="0" t="s">
        <v>49</v>
      </c>
      <c r="B9950" s="0" t="s">
        <v>113</v>
      </c>
      <c r="C9950" s="0" t="s">
        <v>108</v>
      </c>
      <c r="D9950" s="116" t="n">
        <v>43160</v>
      </c>
      <c r="E9950" s="0" t="n">
        <v>0.05</v>
      </c>
      <c r="F9950" s="0" t="n">
        <v>2376544</v>
      </c>
      <c r="G9950" s="151" t="s">
        <v>111</v>
      </c>
      <c r="H9950" s="151" t="s">
        <v>111</v>
      </c>
      <c r="I9950" s="152" t="s">
        <v>112</v>
      </c>
    </row>
    <row r="9951" customFormat="false" ht="12.75" hidden="false" customHeight="false" outlineLevel="0" collapsed="false">
      <c r="A9951" s="0" t="s">
        <v>50</v>
      </c>
      <c r="B9951" s="0" t="s">
        <v>110</v>
      </c>
      <c r="C9951" s="0" t="s">
        <v>108</v>
      </c>
      <c r="D9951" s="116" t="n">
        <v>43160</v>
      </c>
      <c r="E9951" s="0" t="n">
        <v>0.93</v>
      </c>
      <c r="F9951" s="0" t="n">
        <v>2376545</v>
      </c>
      <c r="G9951" s="151" t="s">
        <v>111</v>
      </c>
      <c r="H9951" s="151" t="s">
        <v>111</v>
      </c>
      <c r="I9951" s="152" t="s">
        <v>112</v>
      </c>
    </row>
    <row r="9952" customFormat="false" ht="12.75" hidden="false" customHeight="false" outlineLevel="0" collapsed="false">
      <c r="A9952" s="0" t="s">
        <v>50</v>
      </c>
      <c r="B9952" s="0" t="s">
        <v>113</v>
      </c>
      <c r="C9952" s="0" t="s">
        <v>108</v>
      </c>
      <c r="D9952" s="116" t="n">
        <v>43160</v>
      </c>
      <c r="E9952" s="0" t="n">
        <v>-0.17</v>
      </c>
      <c r="F9952" s="0" t="n">
        <v>2376546</v>
      </c>
      <c r="G9952" s="151" t="s">
        <v>111</v>
      </c>
      <c r="H9952" s="151" t="s">
        <v>111</v>
      </c>
      <c r="I9952" s="152" t="s">
        <v>112</v>
      </c>
    </row>
    <row r="9953" customFormat="false" ht="12.75" hidden="false" customHeight="false" outlineLevel="0" collapsed="false">
      <c r="A9953" s="0" t="s">
        <v>51</v>
      </c>
      <c r="B9953" s="0" t="s">
        <v>110</v>
      </c>
      <c r="C9953" s="0" t="s">
        <v>108</v>
      </c>
      <c r="D9953" s="116" t="n">
        <v>43160</v>
      </c>
      <c r="E9953" s="0" t="n">
        <v>0.93</v>
      </c>
      <c r="F9953" s="0" t="n">
        <v>2376547</v>
      </c>
      <c r="G9953" s="151" t="s">
        <v>111</v>
      </c>
      <c r="H9953" s="151" t="s">
        <v>111</v>
      </c>
      <c r="I9953" s="152" t="s">
        <v>112</v>
      </c>
    </row>
    <row r="9954" customFormat="false" ht="12.75" hidden="false" customHeight="false" outlineLevel="0" collapsed="false">
      <c r="A9954" s="0" t="s">
        <v>51</v>
      </c>
      <c r="B9954" s="0" t="s">
        <v>113</v>
      </c>
      <c r="C9954" s="0" t="s">
        <v>108</v>
      </c>
      <c r="D9954" s="116" t="n">
        <v>43160</v>
      </c>
      <c r="E9954" s="0" t="n">
        <v>0.1</v>
      </c>
      <c r="F9954" s="0" t="n">
        <v>2376548</v>
      </c>
      <c r="G9954" s="151" t="s">
        <v>111</v>
      </c>
      <c r="H9954" s="151" t="s">
        <v>111</v>
      </c>
      <c r="I9954" s="152" t="s">
        <v>112</v>
      </c>
    </row>
    <row r="9955" customFormat="false" ht="12.75" hidden="false" customHeight="false" outlineLevel="0" collapsed="false">
      <c r="A9955" s="0" t="s">
        <v>52</v>
      </c>
      <c r="B9955" s="0" t="s">
        <v>110</v>
      </c>
      <c r="C9955" s="0" t="s">
        <v>108</v>
      </c>
      <c r="D9955" s="116" t="n">
        <v>43160</v>
      </c>
      <c r="E9955" s="0" t="n">
        <v>0.93</v>
      </c>
      <c r="F9955" s="0" t="n">
        <v>2376549</v>
      </c>
      <c r="G9955" s="151" t="s">
        <v>111</v>
      </c>
      <c r="H9955" s="151" t="s">
        <v>111</v>
      </c>
      <c r="I9955" s="152" t="s">
        <v>112</v>
      </c>
    </row>
    <row r="9956" customFormat="false" ht="12.75" hidden="false" customHeight="false" outlineLevel="0" collapsed="false">
      <c r="A9956" s="0" t="s">
        <v>52</v>
      </c>
      <c r="B9956" s="0" t="s">
        <v>113</v>
      </c>
      <c r="C9956" s="0" t="s">
        <v>108</v>
      </c>
      <c r="D9956" s="116" t="n">
        <v>43160</v>
      </c>
      <c r="E9956" s="0" t="n">
        <v>-0.05</v>
      </c>
      <c r="F9956" s="0" t="n">
        <v>2376550</v>
      </c>
      <c r="G9956" s="151" t="s">
        <v>111</v>
      </c>
      <c r="H9956" s="151" t="s">
        <v>111</v>
      </c>
      <c r="I9956" s="152" t="s">
        <v>112</v>
      </c>
    </row>
    <row r="9957" customFormat="false" ht="12.75" hidden="false" customHeight="false" outlineLevel="0" collapsed="false">
      <c r="A9957" s="0" t="s">
        <v>53</v>
      </c>
      <c r="B9957" s="0" t="s">
        <v>110</v>
      </c>
      <c r="C9957" s="0" t="s">
        <v>108</v>
      </c>
      <c r="D9957" s="116" t="n">
        <v>43160</v>
      </c>
      <c r="E9957" s="0" t="n">
        <v>0.815</v>
      </c>
      <c r="F9957" s="0" t="n">
        <v>2376551</v>
      </c>
      <c r="G9957" s="151" t="s">
        <v>111</v>
      </c>
      <c r="H9957" s="151" t="s">
        <v>111</v>
      </c>
      <c r="I9957" s="152" t="s">
        <v>112</v>
      </c>
    </row>
    <row r="9958" customFormat="false" ht="12.75" hidden="false" customHeight="false" outlineLevel="0" collapsed="false">
      <c r="A9958" s="0" t="s">
        <v>53</v>
      </c>
      <c r="B9958" s="0" t="s">
        <v>113</v>
      </c>
      <c r="C9958" s="0" t="s">
        <v>108</v>
      </c>
      <c r="D9958" s="116" t="n">
        <v>43160</v>
      </c>
      <c r="E9958" s="0" t="n">
        <v>0.05</v>
      </c>
      <c r="F9958" s="0" t="n">
        <v>2376552</v>
      </c>
      <c r="G9958" s="151" t="s">
        <v>111</v>
      </c>
      <c r="H9958" s="151" t="s">
        <v>111</v>
      </c>
      <c r="I9958" s="152" t="s">
        <v>112</v>
      </c>
    </row>
    <row r="9959" customFormat="false" ht="12.75" hidden="false" customHeight="false" outlineLevel="0" collapsed="false">
      <c r="A9959" s="0" t="s">
        <v>17</v>
      </c>
      <c r="B9959" s="0" t="s">
        <v>110</v>
      </c>
      <c r="C9959" s="0" t="s">
        <v>108</v>
      </c>
      <c r="D9959" s="116" t="n">
        <v>43160</v>
      </c>
      <c r="E9959" s="0" t="n">
        <v>0</v>
      </c>
      <c r="F9959" s="0" t="n">
        <v>2376553</v>
      </c>
      <c r="G9959" s="151" t="s">
        <v>111</v>
      </c>
      <c r="H9959" s="151" t="s">
        <v>111</v>
      </c>
      <c r="I9959" s="152" t="s">
        <v>112</v>
      </c>
    </row>
    <row r="9960" customFormat="false" ht="12.75" hidden="false" customHeight="false" outlineLevel="0" collapsed="false">
      <c r="A9960" s="0" t="s">
        <v>17</v>
      </c>
      <c r="B9960" s="0" t="s">
        <v>113</v>
      </c>
      <c r="C9960" s="0" t="s">
        <v>108</v>
      </c>
      <c r="D9960" s="116" t="n">
        <v>43160</v>
      </c>
      <c r="E9960" s="0" t="n">
        <v>0</v>
      </c>
      <c r="F9960" s="0" t="n">
        <v>2376554</v>
      </c>
      <c r="G9960" s="151" t="s">
        <v>111</v>
      </c>
      <c r="H9960" s="151" t="s">
        <v>111</v>
      </c>
      <c r="I9960" s="152" t="s">
        <v>112</v>
      </c>
    </row>
    <row r="9961" customFormat="false" ht="12.75" hidden="false" customHeight="false" outlineLevel="0" collapsed="false">
      <c r="A9961" s="0" t="s">
        <v>18</v>
      </c>
      <c r="B9961" s="0" t="s">
        <v>110</v>
      </c>
      <c r="C9961" s="0" t="s">
        <v>108</v>
      </c>
      <c r="D9961" s="116" t="n">
        <v>43160</v>
      </c>
      <c r="E9961" s="0" t="n">
        <v>0</v>
      </c>
      <c r="F9961" s="0" t="n">
        <v>2376555</v>
      </c>
      <c r="G9961" s="151" t="s">
        <v>111</v>
      </c>
      <c r="H9961" s="151" t="s">
        <v>111</v>
      </c>
      <c r="I9961" s="152" t="s">
        <v>112</v>
      </c>
    </row>
    <row r="9962" customFormat="false" ht="12.75" hidden="false" customHeight="false" outlineLevel="0" collapsed="false">
      <c r="A9962" s="0" t="s">
        <v>18</v>
      </c>
      <c r="B9962" s="0" t="s">
        <v>113</v>
      </c>
      <c r="C9962" s="0" t="s">
        <v>108</v>
      </c>
      <c r="D9962" s="116" t="n">
        <v>43160</v>
      </c>
      <c r="E9962" s="0" t="n">
        <v>0</v>
      </c>
      <c r="F9962" s="0" t="n">
        <v>2376556</v>
      </c>
      <c r="G9962" s="151" t="s">
        <v>111</v>
      </c>
      <c r="H9962" s="151" t="s">
        <v>111</v>
      </c>
      <c r="I9962" s="152" t="s">
        <v>112</v>
      </c>
    </row>
    <row r="9963" customFormat="false" ht="12.75" hidden="false" customHeight="false" outlineLevel="0" collapsed="false">
      <c r="A9963" s="0" t="s">
        <v>19</v>
      </c>
      <c r="B9963" s="0" t="s">
        <v>110</v>
      </c>
      <c r="C9963" s="0" t="s">
        <v>108</v>
      </c>
      <c r="D9963" s="116" t="n">
        <v>43160</v>
      </c>
      <c r="E9963" s="0" t="n">
        <v>0</v>
      </c>
      <c r="F9963" s="0" t="n">
        <v>2376557</v>
      </c>
      <c r="G9963" s="151" t="s">
        <v>111</v>
      </c>
      <c r="H9963" s="151" t="s">
        <v>111</v>
      </c>
      <c r="I9963" s="152" t="s">
        <v>112</v>
      </c>
    </row>
    <row r="9964" customFormat="false" ht="12.75" hidden="false" customHeight="false" outlineLevel="0" collapsed="false">
      <c r="A9964" s="0" t="s">
        <v>19</v>
      </c>
      <c r="B9964" s="0" t="s">
        <v>113</v>
      </c>
      <c r="C9964" s="0" t="s">
        <v>108</v>
      </c>
      <c r="D9964" s="116" t="n">
        <v>43160</v>
      </c>
      <c r="E9964" s="0" t="n">
        <v>0</v>
      </c>
      <c r="F9964" s="0" t="n">
        <v>2376558</v>
      </c>
      <c r="G9964" s="151" t="s">
        <v>111</v>
      </c>
      <c r="H9964" s="151" t="s">
        <v>111</v>
      </c>
      <c r="I9964" s="152" t="s">
        <v>112</v>
      </c>
    </row>
    <row r="9965" customFormat="false" ht="12.75" hidden="false" customHeight="false" outlineLevel="0" collapsed="false">
      <c r="A9965" s="0" t="s">
        <v>21</v>
      </c>
      <c r="B9965" s="0" t="s">
        <v>110</v>
      </c>
      <c r="C9965" s="0" t="s">
        <v>108</v>
      </c>
      <c r="D9965" s="116" t="n">
        <v>43160</v>
      </c>
      <c r="E9965" s="0" t="n">
        <v>0</v>
      </c>
      <c r="F9965" s="0" t="n">
        <v>2376559</v>
      </c>
      <c r="G9965" s="151" t="s">
        <v>111</v>
      </c>
      <c r="H9965" s="151" t="s">
        <v>111</v>
      </c>
      <c r="I9965" s="152" t="s">
        <v>112</v>
      </c>
    </row>
    <row r="9966" customFormat="false" ht="12.75" hidden="false" customHeight="false" outlineLevel="0" collapsed="false">
      <c r="A9966" s="0" t="s">
        <v>21</v>
      </c>
      <c r="B9966" s="0" t="s">
        <v>113</v>
      </c>
      <c r="C9966" s="0" t="s">
        <v>108</v>
      </c>
      <c r="D9966" s="116" t="n">
        <v>43160</v>
      </c>
      <c r="E9966" s="0" t="n">
        <v>0</v>
      </c>
      <c r="F9966" s="0" t="n">
        <v>2376560</v>
      </c>
      <c r="G9966" s="151" t="s">
        <v>111</v>
      </c>
      <c r="H9966" s="151" t="s">
        <v>111</v>
      </c>
      <c r="I9966" s="152" t="s">
        <v>112</v>
      </c>
    </row>
    <row r="9967" customFormat="false" ht="12.75" hidden="false" customHeight="false" outlineLevel="0" collapsed="false">
      <c r="A9967" s="0" t="s">
        <v>22</v>
      </c>
      <c r="B9967" s="0" t="s">
        <v>110</v>
      </c>
      <c r="C9967" s="0" t="s">
        <v>108</v>
      </c>
      <c r="D9967" s="116" t="n">
        <v>43160</v>
      </c>
      <c r="E9967" s="0" t="n">
        <v>0.115</v>
      </c>
      <c r="F9967" s="0" t="n">
        <v>2376561</v>
      </c>
      <c r="G9967" s="151" t="s">
        <v>111</v>
      </c>
      <c r="H9967" s="151" t="s">
        <v>111</v>
      </c>
      <c r="I9967" s="152" t="s">
        <v>112</v>
      </c>
    </row>
    <row r="9968" customFormat="false" ht="12.75" hidden="false" customHeight="false" outlineLevel="0" collapsed="false">
      <c r="A9968" s="0" t="s">
        <v>59</v>
      </c>
      <c r="B9968" s="0" t="s">
        <v>110</v>
      </c>
      <c r="C9968" s="0" t="s">
        <v>108</v>
      </c>
      <c r="D9968" s="116" t="n">
        <v>43191</v>
      </c>
      <c r="E9968" s="0" t="n">
        <v>0.435</v>
      </c>
      <c r="F9968" s="0" t="n">
        <v>2376515</v>
      </c>
      <c r="G9968" s="151" t="s">
        <v>111</v>
      </c>
      <c r="H9968" s="151" t="s">
        <v>111</v>
      </c>
      <c r="I9968" s="152" t="s">
        <v>112</v>
      </c>
    </row>
    <row r="9969" customFormat="false" ht="12.75" hidden="false" customHeight="false" outlineLevel="0" collapsed="false">
      <c r="A9969" s="0" t="s">
        <v>59</v>
      </c>
      <c r="B9969" s="0" t="s">
        <v>113</v>
      </c>
      <c r="C9969" s="0" t="s">
        <v>108</v>
      </c>
      <c r="D9969" s="116" t="n">
        <v>43191</v>
      </c>
      <c r="E9969" s="0" t="n">
        <v>0.015</v>
      </c>
      <c r="F9969" s="0" t="n">
        <v>2376516</v>
      </c>
      <c r="G9969" s="151" t="s">
        <v>111</v>
      </c>
      <c r="H9969" s="151" t="s">
        <v>111</v>
      </c>
      <c r="I9969" s="152" t="s">
        <v>112</v>
      </c>
    </row>
    <row r="9970" customFormat="false" ht="12.75" hidden="false" customHeight="false" outlineLevel="0" collapsed="false">
      <c r="A9970" s="0" t="s">
        <v>60</v>
      </c>
      <c r="B9970" s="0" t="s">
        <v>110</v>
      </c>
      <c r="C9970" s="0" t="s">
        <v>108</v>
      </c>
      <c r="D9970" s="116" t="n">
        <v>43191</v>
      </c>
      <c r="E9970" s="0" t="n">
        <v>0.435</v>
      </c>
      <c r="F9970" s="0" t="n">
        <v>2376517</v>
      </c>
      <c r="G9970" s="151" t="s">
        <v>111</v>
      </c>
      <c r="H9970" s="151" t="s">
        <v>111</v>
      </c>
      <c r="I9970" s="152" t="s">
        <v>112</v>
      </c>
    </row>
    <row r="9971" customFormat="false" ht="12.75" hidden="false" customHeight="false" outlineLevel="0" collapsed="false">
      <c r="A9971" s="0" t="s">
        <v>60</v>
      </c>
      <c r="B9971" s="0" t="s">
        <v>113</v>
      </c>
      <c r="C9971" s="0" t="s">
        <v>108</v>
      </c>
      <c r="D9971" s="116" t="n">
        <v>43191</v>
      </c>
      <c r="E9971" s="0" t="n">
        <v>0.045</v>
      </c>
      <c r="F9971" s="0" t="n">
        <v>2376518</v>
      </c>
      <c r="G9971" s="151" t="s">
        <v>111</v>
      </c>
      <c r="H9971" s="151" t="s">
        <v>111</v>
      </c>
      <c r="I9971" s="152" t="s">
        <v>112</v>
      </c>
    </row>
    <row r="9972" customFormat="false" ht="12.75" hidden="false" customHeight="false" outlineLevel="0" collapsed="false">
      <c r="A9972" s="0" t="s">
        <v>61</v>
      </c>
      <c r="B9972" s="0" t="s">
        <v>110</v>
      </c>
      <c r="C9972" s="0" t="s">
        <v>108</v>
      </c>
      <c r="D9972" s="116" t="n">
        <v>43191</v>
      </c>
      <c r="E9972" s="0" t="n">
        <v>0.435</v>
      </c>
      <c r="F9972" s="0" t="n">
        <v>2376519</v>
      </c>
      <c r="G9972" s="151" t="s">
        <v>111</v>
      </c>
      <c r="H9972" s="151" t="s">
        <v>111</v>
      </c>
      <c r="I9972" s="152" t="s">
        <v>112</v>
      </c>
    </row>
    <row r="9973" customFormat="false" ht="12.75" hidden="false" customHeight="false" outlineLevel="0" collapsed="false">
      <c r="A9973" s="0" t="s">
        <v>61</v>
      </c>
      <c r="B9973" s="0" t="s">
        <v>113</v>
      </c>
      <c r="C9973" s="0" t="s">
        <v>108</v>
      </c>
      <c r="D9973" s="116" t="n">
        <v>43191</v>
      </c>
      <c r="E9973" s="0" t="n">
        <v>0.015</v>
      </c>
      <c r="F9973" s="0" t="n">
        <v>2376520</v>
      </c>
      <c r="G9973" s="151" t="s">
        <v>111</v>
      </c>
      <c r="H9973" s="151" t="s">
        <v>111</v>
      </c>
      <c r="I9973" s="152" t="s">
        <v>112</v>
      </c>
    </row>
    <row r="9974" customFormat="false" ht="12.75" hidden="false" customHeight="false" outlineLevel="0" collapsed="false">
      <c r="A9974" s="0" t="s">
        <v>62</v>
      </c>
      <c r="B9974" s="0" t="s">
        <v>110</v>
      </c>
      <c r="C9974" s="0" t="s">
        <v>108</v>
      </c>
      <c r="D9974" s="116" t="n">
        <v>43191</v>
      </c>
      <c r="E9974" s="0" t="n">
        <v>0.435</v>
      </c>
      <c r="F9974" s="0" t="n">
        <v>2376521</v>
      </c>
      <c r="G9974" s="151" t="s">
        <v>111</v>
      </c>
      <c r="H9974" s="151" t="s">
        <v>111</v>
      </c>
      <c r="I9974" s="152" t="s">
        <v>112</v>
      </c>
    </row>
    <row r="9975" customFormat="false" ht="12.75" hidden="false" customHeight="false" outlineLevel="0" collapsed="false">
      <c r="A9975" s="0" t="s">
        <v>62</v>
      </c>
      <c r="B9975" s="0" t="s">
        <v>113</v>
      </c>
      <c r="C9975" s="0" t="s">
        <v>108</v>
      </c>
      <c r="D9975" s="116" t="n">
        <v>43191</v>
      </c>
      <c r="E9975" s="0" t="n">
        <v>0.045</v>
      </c>
      <c r="F9975" s="0" t="n">
        <v>2376522</v>
      </c>
      <c r="G9975" s="151" t="s">
        <v>111</v>
      </c>
      <c r="H9975" s="151" t="s">
        <v>111</v>
      </c>
      <c r="I9975" s="152" t="s">
        <v>112</v>
      </c>
    </row>
    <row r="9976" customFormat="false" ht="12.75" hidden="false" customHeight="false" outlineLevel="0" collapsed="false">
      <c r="A9976" s="0" t="s">
        <v>82</v>
      </c>
      <c r="B9976" s="0" t="s">
        <v>110</v>
      </c>
      <c r="C9976" s="0" t="s">
        <v>108</v>
      </c>
      <c r="D9976" s="116" t="n">
        <v>43191</v>
      </c>
      <c r="E9976" s="0" t="n">
        <v>0</v>
      </c>
      <c r="F9976" s="0" t="n">
        <v>2376523</v>
      </c>
      <c r="G9976" s="151" t="s">
        <v>111</v>
      </c>
      <c r="H9976" s="151" t="s">
        <v>111</v>
      </c>
      <c r="I9976" s="152" t="s">
        <v>112</v>
      </c>
    </row>
    <row r="9977" customFormat="false" ht="12.75" hidden="false" customHeight="false" outlineLevel="0" collapsed="false">
      <c r="A9977" s="0" t="s">
        <v>82</v>
      </c>
      <c r="B9977" s="0" t="s">
        <v>113</v>
      </c>
      <c r="C9977" s="0" t="s">
        <v>108</v>
      </c>
      <c r="D9977" s="116" t="n">
        <v>43191</v>
      </c>
      <c r="E9977" s="0" t="n">
        <v>0</v>
      </c>
      <c r="F9977" s="0" t="n">
        <v>2376524</v>
      </c>
      <c r="G9977" s="151" t="s">
        <v>111</v>
      </c>
      <c r="H9977" s="151" t="s">
        <v>111</v>
      </c>
      <c r="I9977" s="152" t="s">
        <v>112</v>
      </c>
    </row>
    <row r="9978" customFormat="false" ht="12.75" hidden="false" customHeight="false" outlineLevel="0" collapsed="false">
      <c r="A9978" s="0" t="s">
        <v>83</v>
      </c>
      <c r="B9978" s="0" t="s">
        <v>110</v>
      </c>
      <c r="C9978" s="0" t="s">
        <v>108</v>
      </c>
      <c r="D9978" s="116" t="n">
        <v>43191</v>
      </c>
      <c r="E9978" s="0" t="n">
        <v>0</v>
      </c>
      <c r="F9978" s="0" t="n">
        <v>2376525</v>
      </c>
      <c r="G9978" s="151" t="s">
        <v>111</v>
      </c>
      <c r="H9978" s="151" t="s">
        <v>111</v>
      </c>
      <c r="I9978" s="152" t="s">
        <v>112</v>
      </c>
    </row>
    <row r="9979" customFormat="false" ht="12.75" hidden="false" customHeight="false" outlineLevel="0" collapsed="false">
      <c r="A9979" s="0" t="s">
        <v>83</v>
      </c>
      <c r="B9979" s="0" t="s">
        <v>113</v>
      </c>
      <c r="C9979" s="0" t="s">
        <v>108</v>
      </c>
      <c r="D9979" s="116" t="n">
        <v>43191</v>
      </c>
      <c r="E9979" s="0" t="n">
        <v>0</v>
      </c>
      <c r="F9979" s="0" t="n">
        <v>2376526</v>
      </c>
      <c r="G9979" s="151" t="s">
        <v>111</v>
      </c>
      <c r="H9979" s="151" t="s">
        <v>111</v>
      </c>
      <c r="I9979" s="152" t="s">
        <v>112</v>
      </c>
    </row>
    <row r="9980" customFormat="false" ht="12.75" hidden="false" customHeight="false" outlineLevel="0" collapsed="false">
      <c r="A9980" s="0" t="s">
        <v>84</v>
      </c>
      <c r="B9980" s="0" t="s">
        <v>110</v>
      </c>
      <c r="C9980" s="0" t="s">
        <v>108</v>
      </c>
      <c r="D9980" s="116" t="n">
        <v>43191</v>
      </c>
      <c r="E9980" s="0" t="n">
        <v>0.17</v>
      </c>
      <c r="F9980" s="0" t="n">
        <v>2376527</v>
      </c>
      <c r="G9980" s="151" t="s">
        <v>111</v>
      </c>
      <c r="H9980" s="151" t="s">
        <v>111</v>
      </c>
      <c r="I9980" s="152" t="s">
        <v>112</v>
      </c>
    </row>
    <row r="9981" customFormat="false" ht="12.75" hidden="false" customHeight="false" outlineLevel="0" collapsed="false">
      <c r="A9981" s="0" t="s">
        <v>84</v>
      </c>
      <c r="B9981" s="0" t="s">
        <v>113</v>
      </c>
      <c r="C9981" s="0" t="s">
        <v>108</v>
      </c>
      <c r="D9981" s="116" t="n">
        <v>43191</v>
      </c>
      <c r="E9981" s="0" t="n">
        <v>0.0175</v>
      </c>
      <c r="F9981" s="0" t="n">
        <v>2376528</v>
      </c>
      <c r="G9981" s="151" t="s">
        <v>111</v>
      </c>
      <c r="H9981" s="151" t="s">
        <v>111</v>
      </c>
      <c r="I9981" s="152" t="s">
        <v>112</v>
      </c>
    </row>
    <row r="9982" customFormat="false" ht="12.75" hidden="false" customHeight="false" outlineLevel="0" collapsed="false">
      <c r="A9982" s="0" t="s">
        <v>85</v>
      </c>
      <c r="B9982" s="0" t="s">
        <v>110</v>
      </c>
      <c r="C9982" s="0" t="s">
        <v>108</v>
      </c>
      <c r="D9982" s="116" t="n">
        <v>43191</v>
      </c>
      <c r="E9982" s="0" t="n">
        <v>0.17</v>
      </c>
      <c r="F9982" s="0" t="n">
        <v>2376529</v>
      </c>
      <c r="G9982" s="151" t="s">
        <v>111</v>
      </c>
      <c r="H9982" s="151" t="s">
        <v>111</v>
      </c>
      <c r="I9982" s="152" t="s">
        <v>112</v>
      </c>
    </row>
    <row r="9983" customFormat="false" ht="12.75" hidden="false" customHeight="false" outlineLevel="0" collapsed="false">
      <c r="A9983" s="0" t="s">
        <v>85</v>
      </c>
      <c r="B9983" s="0" t="s">
        <v>113</v>
      </c>
      <c r="C9983" s="0" t="s">
        <v>108</v>
      </c>
      <c r="D9983" s="116" t="n">
        <v>43191</v>
      </c>
      <c r="E9983" s="0" t="n">
        <v>0.199825462792693</v>
      </c>
      <c r="F9983" s="0" t="n">
        <v>2376530</v>
      </c>
      <c r="G9983" s="151" t="s">
        <v>111</v>
      </c>
      <c r="H9983" s="151" t="s">
        <v>111</v>
      </c>
      <c r="I9983" s="152" t="s">
        <v>112</v>
      </c>
    </row>
    <row r="9984" customFormat="false" ht="12.75" hidden="false" customHeight="false" outlineLevel="0" collapsed="false">
      <c r="A9984" s="0" t="s">
        <v>86</v>
      </c>
      <c r="B9984" s="0" t="s">
        <v>110</v>
      </c>
      <c r="C9984" s="0" t="s">
        <v>108</v>
      </c>
      <c r="D9984" s="116" t="n">
        <v>43191</v>
      </c>
      <c r="E9984" s="0" t="n">
        <v>0.24</v>
      </c>
      <c r="F9984" s="0" t="n">
        <v>2376531</v>
      </c>
      <c r="G9984" s="151" t="s">
        <v>111</v>
      </c>
      <c r="H9984" s="151" t="s">
        <v>111</v>
      </c>
      <c r="I9984" s="152" t="s">
        <v>112</v>
      </c>
    </row>
    <row r="9985" customFormat="false" ht="12.75" hidden="false" customHeight="false" outlineLevel="0" collapsed="false">
      <c r="A9985" s="0" t="s">
        <v>86</v>
      </c>
      <c r="B9985" s="0" t="s">
        <v>113</v>
      </c>
      <c r="C9985" s="0" t="s">
        <v>108</v>
      </c>
      <c r="D9985" s="116" t="n">
        <v>43191</v>
      </c>
      <c r="E9985" s="0" t="n">
        <v>0.005</v>
      </c>
      <c r="F9985" s="0" t="n">
        <v>2376532</v>
      </c>
      <c r="G9985" s="151" t="s">
        <v>111</v>
      </c>
      <c r="H9985" s="151" t="s">
        <v>111</v>
      </c>
      <c r="I9985" s="152" t="s">
        <v>112</v>
      </c>
    </row>
    <row r="9986" customFormat="false" ht="12.75" hidden="false" customHeight="false" outlineLevel="0" collapsed="false">
      <c r="A9986" s="0" t="s">
        <v>87</v>
      </c>
      <c r="B9986" s="0" t="s">
        <v>110</v>
      </c>
      <c r="C9986" s="0" t="s">
        <v>108</v>
      </c>
      <c r="D9986" s="116" t="n">
        <v>43191</v>
      </c>
      <c r="E9986" s="0" t="n">
        <v>0.24</v>
      </c>
      <c r="F9986" s="0" t="n">
        <v>2376533</v>
      </c>
      <c r="G9986" s="151" t="s">
        <v>111</v>
      </c>
      <c r="H9986" s="151" t="s">
        <v>111</v>
      </c>
      <c r="I9986" s="152" t="s">
        <v>112</v>
      </c>
    </row>
    <row r="9987" customFormat="false" ht="12.75" hidden="false" customHeight="false" outlineLevel="0" collapsed="false">
      <c r="A9987" s="0" t="s">
        <v>87</v>
      </c>
      <c r="B9987" s="0" t="s">
        <v>113</v>
      </c>
      <c r="C9987" s="0" t="s">
        <v>108</v>
      </c>
      <c r="D9987" s="116" t="n">
        <v>43191</v>
      </c>
      <c r="E9987" s="0" t="n">
        <v>0.005</v>
      </c>
      <c r="F9987" s="0" t="n">
        <v>2376534</v>
      </c>
      <c r="G9987" s="151" t="s">
        <v>111</v>
      </c>
      <c r="H9987" s="151" t="s">
        <v>111</v>
      </c>
      <c r="I9987" s="152" t="s">
        <v>112</v>
      </c>
    </row>
    <row r="9988" customFormat="false" ht="12.75" hidden="false" customHeight="false" outlineLevel="0" collapsed="false">
      <c r="A9988" s="0" t="s">
        <v>88</v>
      </c>
      <c r="B9988" s="0" t="s">
        <v>110</v>
      </c>
      <c r="C9988" s="0" t="s">
        <v>108</v>
      </c>
      <c r="D9988" s="116" t="n">
        <v>43191</v>
      </c>
      <c r="E9988" s="0" t="n">
        <v>0.24</v>
      </c>
      <c r="F9988" s="0" t="n">
        <v>2376535</v>
      </c>
      <c r="G9988" s="151" t="s">
        <v>111</v>
      </c>
      <c r="H9988" s="151" t="s">
        <v>111</v>
      </c>
      <c r="I9988" s="152" t="s">
        <v>112</v>
      </c>
    </row>
    <row r="9989" customFormat="false" ht="12.75" hidden="false" customHeight="false" outlineLevel="0" collapsed="false">
      <c r="A9989" s="0" t="s">
        <v>88</v>
      </c>
      <c r="B9989" s="0" t="s">
        <v>113</v>
      </c>
      <c r="C9989" s="0" t="s">
        <v>108</v>
      </c>
      <c r="D9989" s="116" t="n">
        <v>43191</v>
      </c>
      <c r="E9989" s="0" t="n">
        <v>0.272539050347933</v>
      </c>
      <c r="F9989" s="0" t="n">
        <v>2376536</v>
      </c>
      <c r="G9989" s="151" t="s">
        <v>111</v>
      </c>
      <c r="H9989" s="151" t="s">
        <v>111</v>
      </c>
      <c r="I9989" s="152" t="s">
        <v>112</v>
      </c>
    </row>
    <row r="9990" customFormat="false" ht="12.75" hidden="false" customHeight="false" outlineLevel="0" collapsed="false">
      <c r="A9990" s="0" t="s">
        <v>89</v>
      </c>
      <c r="B9990" s="0" t="s">
        <v>110</v>
      </c>
      <c r="C9990" s="0" t="s">
        <v>108</v>
      </c>
      <c r="D9990" s="116" t="n">
        <v>43191</v>
      </c>
      <c r="E9990" s="0" t="n">
        <v>0.24</v>
      </c>
      <c r="F9990" s="0" t="n">
        <v>2376537</v>
      </c>
      <c r="G9990" s="151" t="s">
        <v>111</v>
      </c>
      <c r="H9990" s="151" t="s">
        <v>111</v>
      </c>
      <c r="I9990" s="152" t="s">
        <v>112</v>
      </c>
    </row>
    <row r="9991" customFormat="false" ht="12.75" hidden="false" customHeight="false" outlineLevel="0" collapsed="false">
      <c r="A9991" s="0" t="s">
        <v>89</v>
      </c>
      <c r="B9991" s="0" t="s">
        <v>113</v>
      </c>
      <c r="C9991" s="0" t="s">
        <v>108</v>
      </c>
      <c r="D9991" s="116" t="n">
        <v>43191</v>
      </c>
      <c r="E9991" s="0" t="n">
        <v>0.025</v>
      </c>
      <c r="F9991" s="0" t="n">
        <v>2376538</v>
      </c>
      <c r="G9991" s="151" t="s">
        <v>111</v>
      </c>
      <c r="H9991" s="151" t="s">
        <v>111</v>
      </c>
      <c r="I9991" s="152" t="s">
        <v>112</v>
      </c>
    </row>
    <row r="9992" customFormat="false" ht="12.75" hidden="false" customHeight="false" outlineLevel="0" collapsed="false">
      <c r="A9992" s="0" t="s">
        <v>90</v>
      </c>
      <c r="B9992" s="0" t="s">
        <v>110</v>
      </c>
      <c r="C9992" s="0" t="s">
        <v>108</v>
      </c>
      <c r="D9992" s="116" t="n">
        <v>43191</v>
      </c>
      <c r="E9992" s="0" t="n">
        <v>0.24</v>
      </c>
      <c r="F9992" s="0" t="n">
        <v>2376539</v>
      </c>
      <c r="G9992" s="151" t="s">
        <v>111</v>
      </c>
      <c r="H9992" s="151" t="s">
        <v>111</v>
      </c>
      <c r="I9992" s="152" t="s">
        <v>112</v>
      </c>
    </row>
    <row r="9993" customFormat="false" ht="12.75" hidden="false" customHeight="false" outlineLevel="0" collapsed="false">
      <c r="A9993" s="0" t="s">
        <v>90</v>
      </c>
      <c r="B9993" s="0" t="s">
        <v>113</v>
      </c>
      <c r="C9993" s="0" t="s">
        <v>108</v>
      </c>
      <c r="D9993" s="116" t="n">
        <v>43191</v>
      </c>
      <c r="E9993" s="0" t="n">
        <v>0.272539050347933</v>
      </c>
      <c r="F9993" s="0" t="n">
        <v>2376540</v>
      </c>
      <c r="G9993" s="151" t="s">
        <v>111</v>
      </c>
      <c r="H9993" s="151" t="s">
        <v>111</v>
      </c>
      <c r="I9993" s="152" t="s">
        <v>112</v>
      </c>
    </row>
    <row r="9994" customFormat="false" ht="12.75" hidden="false" customHeight="false" outlineLevel="0" collapsed="false">
      <c r="A9994" s="0" t="s">
        <v>91</v>
      </c>
      <c r="B9994" s="0" t="s">
        <v>110</v>
      </c>
      <c r="C9994" s="0" t="s">
        <v>108</v>
      </c>
      <c r="D9994" s="116" t="n">
        <v>43191</v>
      </c>
      <c r="E9994" s="0" t="n">
        <v>0</v>
      </c>
      <c r="F9994" s="0" t="n">
        <v>2376541</v>
      </c>
      <c r="G9994" s="151" t="s">
        <v>111</v>
      </c>
      <c r="H9994" s="151" t="s">
        <v>111</v>
      </c>
      <c r="I9994" s="152" t="s">
        <v>112</v>
      </c>
    </row>
    <row r="9995" customFormat="false" ht="12.75" hidden="false" customHeight="false" outlineLevel="0" collapsed="false">
      <c r="A9995" s="0" t="s">
        <v>91</v>
      </c>
      <c r="B9995" s="0" t="s">
        <v>113</v>
      </c>
      <c r="C9995" s="0" t="s">
        <v>108</v>
      </c>
      <c r="D9995" s="116" t="n">
        <v>43191</v>
      </c>
      <c r="E9995" s="0" t="n">
        <v>0</v>
      </c>
      <c r="F9995" s="0" t="n">
        <v>2376542</v>
      </c>
      <c r="G9995" s="151" t="s">
        <v>111</v>
      </c>
      <c r="H9995" s="151" t="s">
        <v>111</v>
      </c>
      <c r="I9995" s="152" t="s">
        <v>112</v>
      </c>
    </row>
    <row r="9996" customFormat="false" ht="12.75" hidden="false" customHeight="false" outlineLevel="0" collapsed="false">
      <c r="A9996" s="0" t="s">
        <v>49</v>
      </c>
      <c r="B9996" s="0" t="s">
        <v>110</v>
      </c>
      <c r="C9996" s="0" t="s">
        <v>108</v>
      </c>
      <c r="D9996" s="116" t="n">
        <v>43191</v>
      </c>
      <c r="E9996" s="0" t="n">
        <v>0.435</v>
      </c>
      <c r="F9996" s="0" t="n">
        <v>2376543</v>
      </c>
      <c r="G9996" s="151" t="s">
        <v>111</v>
      </c>
      <c r="H9996" s="151" t="s">
        <v>111</v>
      </c>
      <c r="I9996" s="152" t="s">
        <v>112</v>
      </c>
    </row>
    <row r="9997" customFormat="false" ht="12.75" hidden="false" customHeight="false" outlineLevel="0" collapsed="false">
      <c r="A9997" s="0" t="s">
        <v>49</v>
      </c>
      <c r="B9997" s="0" t="s">
        <v>113</v>
      </c>
      <c r="C9997" s="0" t="s">
        <v>108</v>
      </c>
      <c r="D9997" s="116" t="n">
        <v>43191</v>
      </c>
      <c r="E9997" s="0" t="n">
        <v>0.015</v>
      </c>
      <c r="F9997" s="0" t="n">
        <v>2376544</v>
      </c>
      <c r="G9997" s="151" t="s">
        <v>111</v>
      </c>
      <c r="H9997" s="151" t="s">
        <v>111</v>
      </c>
      <c r="I9997" s="152" t="s">
        <v>112</v>
      </c>
    </row>
    <row r="9998" customFormat="false" ht="12.75" hidden="false" customHeight="false" outlineLevel="0" collapsed="false">
      <c r="A9998" s="0" t="s">
        <v>50</v>
      </c>
      <c r="B9998" s="0" t="s">
        <v>110</v>
      </c>
      <c r="C9998" s="0" t="s">
        <v>108</v>
      </c>
      <c r="D9998" s="116" t="n">
        <v>43191</v>
      </c>
      <c r="E9998" s="0" t="n">
        <v>0.5</v>
      </c>
      <c r="F9998" s="0" t="n">
        <v>2376545</v>
      </c>
      <c r="G9998" s="151" t="s">
        <v>111</v>
      </c>
      <c r="H9998" s="151" t="s">
        <v>111</v>
      </c>
      <c r="I9998" s="152" t="s">
        <v>112</v>
      </c>
    </row>
    <row r="9999" customFormat="false" ht="12.75" hidden="false" customHeight="false" outlineLevel="0" collapsed="false">
      <c r="A9999" s="0" t="s">
        <v>50</v>
      </c>
      <c r="B9999" s="0" t="s">
        <v>113</v>
      </c>
      <c r="C9999" s="0" t="s">
        <v>108</v>
      </c>
      <c r="D9999" s="116" t="n">
        <v>43191</v>
      </c>
      <c r="E9999" s="0" t="n">
        <v>-0.085</v>
      </c>
      <c r="F9999" s="0" t="n">
        <v>2376546</v>
      </c>
      <c r="G9999" s="151" t="s">
        <v>111</v>
      </c>
      <c r="H9999" s="151" t="s">
        <v>111</v>
      </c>
      <c r="I9999" s="152" t="s">
        <v>112</v>
      </c>
    </row>
    <row r="10000" customFormat="false" ht="12.75" hidden="false" customHeight="false" outlineLevel="0" collapsed="false">
      <c r="A10000" s="0" t="s">
        <v>51</v>
      </c>
      <c r="B10000" s="0" t="s">
        <v>110</v>
      </c>
      <c r="C10000" s="0" t="s">
        <v>108</v>
      </c>
      <c r="D10000" s="116" t="n">
        <v>43191</v>
      </c>
      <c r="E10000" s="0" t="n">
        <v>0.5</v>
      </c>
      <c r="F10000" s="0" t="n">
        <v>2376547</v>
      </c>
      <c r="G10000" s="151" t="s">
        <v>111</v>
      </c>
      <c r="H10000" s="151" t="s">
        <v>111</v>
      </c>
      <c r="I10000" s="152" t="s">
        <v>112</v>
      </c>
    </row>
    <row r="10001" customFormat="false" ht="12.75" hidden="false" customHeight="false" outlineLevel="0" collapsed="false">
      <c r="A10001" s="0" t="s">
        <v>51</v>
      </c>
      <c r="B10001" s="0" t="s">
        <v>113</v>
      </c>
      <c r="C10001" s="0" t="s">
        <v>108</v>
      </c>
      <c r="D10001" s="116" t="n">
        <v>43191</v>
      </c>
      <c r="E10001" s="0" t="n">
        <v>0.02</v>
      </c>
      <c r="F10001" s="0" t="n">
        <v>2376548</v>
      </c>
      <c r="G10001" s="151" t="s">
        <v>111</v>
      </c>
      <c r="H10001" s="151" t="s">
        <v>111</v>
      </c>
      <c r="I10001" s="152" t="s">
        <v>112</v>
      </c>
    </row>
    <row r="10002" customFormat="false" ht="12.75" hidden="false" customHeight="false" outlineLevel="0" collapsed="false">
      <c r="A10002" s="0" t="s">
        <v>52</v>
      </c>
      <c r="B10002" s="0" t="s">
        <v>110</v>
      </c>
      <c r="C10002" s="0" t="s">
        <v>108</v>
      </c>
      <c r="D10002" s="116" t="n">
        <v>43191</v>
      </c>
      <c r="E10002" s="0" t="n">
        <v>0.5</v>
      </c>
      <c r="F10002" s="0" t="n">
        <v>2376549</v>
      </c>
      <c r="G10002" s="151" t="s">
        <v>111</v>
      </c>
      <c r="H10002" s="151" t="s">
        <v>111</v>
      </c>
      <c r="I10002" s="152" t="s">
        <v>112</v>
      </c>
    </row>
    <row r="10003" customFormat="false" ht="12.75" hidden="false" customHeight="false" outlineLevel="0" collapsed="false">
      <c r="A10003" s="0" t="s">
        <v>52</v>
      </c>
      <c r="B10003" s="0" t="s">
        <v>113</v>
      </c>
      <c r="C10003" s="0" t="s">
        <v>108</v>
      </c>
      <c r="D10003" s="116" t="n">
        <v>43191</v>
      </c>
      <c r="E10003" s="0" t="n">
        <v>-0.045</v>
      </c>
      <c r="F10003" s="0" t="n">
        <v>2376550</v>
      </c>
      <c r="G10003" s="151" t="s">
        <v>111</v>
      </c>
      <c r="H10003" s="151" t="s">
        <v>111</v>
      </c>
      <c r="I10003" s="152" t="s">
        <v>112</v>
      </c>
    </row>
    <row r="10004" customFormat="false" ht="12.75" hidden="false" customHeight="false" outlineLevel="0" collapsed="false">
      <c r="A10004" s="0" t="s">
        <v>53</v>
      </c>
      <c r="B10004" s="0" t="s">
        <v>110</v>
      </c>
      <c r="C10004" s="0" t="s">
        <v>108</v>
      </c>
      <c r="D10004" s="116" t="n">
        <v>43191</v>
      </c>
      <c r="E10004" s="0" t="n">
        <v>0.24</v>
      </c>
      <c r="F10004" s="0" t="n">
        <v>2376551</v>
      </c>
      <c r="G10004" s="151" t="s">
        <v>111</v>
      </c>
      <c r="H10004" s="151" t="s">
        <v>111</v>
      </c>
      <c r="I10004" s="152" t="s">
        <v>112</v>
      </c>
    </row>
    <row r="10005" customFormat="false" ht="12.75" hidden="false" customHeight="false" outlineLevel="0" collapsed="false">
      <c r="A10005" s="0" t="s">
        <v>53</v>
      </c>
      <c r="B10005" s="0" t="s">
        <v>113</v>
      </c>
      <c r="C10005" s="0" t="s">
        <v>108</v>
      </c>
      <c r="D10005" s="116" t="n">
        <v>43191</v>
      </c>
      <c r="E10005" s="0" t="n">
        <v>0.005</v>
      </c>
      <c r="F10005" s="0" t="n">
        <v>2376552</v>
      </c>
      <c r="G10005" s="151" t="s">
        <v>111</v>
      </c>
      <c r="H10005" s="151" t="s">
        <v>111</v>
      </c>
      <c r="I10005" s="152" t="s">
        <v>112</v>
      </c>
    </row>
    <row r="10006" customFormat="false" ht="12.75" hidden="false" customHeight="false" outlineLevel="0" collapsed="false">
      <c r="A10006" s="0" t="s">
        <v>17</v>
      </c>
      <c r="B10006" s="0" t="s">
        <v>110</v>
      </c>
      <c r="C10006" s="0" t="s">
        <v>108</v>
      </c>
      <c r="D10006" s="116" t="n">
        <v>43191</v>
      </c>
      <c r="E10006" s="0" t="n">
        <v>0</v>
      </c>
      <c r="F10006" s="0" t="n">
        <v>2376553</v>
      </c>
      <c r="G10006" s="151" t="s">
        <v>111</v>
      </c>
      <c r="H10006" s="151" t="s">
        <v>111</v>
      </c>
      <c r="I10006" s="152" t="s">
        <v>112</v>
      </c>
    </row>
    <row r="10007" customFormat="false" ht="12.75" hidden="false" customHeight="false" outlineLevel="0" collapsed="false">
      <c r="A10007" s="0" t="s">
        <v>17</v>
      </c>
      <c r="B10007" s="0" t="s">
        <v>113</v>
      </c>
      <c r="C10007" s="0" t="s">
        <v>108</v>
      </c>
      <c r="D10007" s="116" t="n">
        <v>43191</v>
      </c>
      <c r="E10007" s="0" t="n">
        <v>0</v>
      </c>
      <c r="F10007" s="0" t="n">
        <v>2376554</v>
      </c>
      <c r="G10007" s="151" t="s">
        <v>111</v>
      </c>
      <c r="H10007" s="151" t="s">
        <v>111</v>
      </c>
      <c r="I10007" s="152" t="s">
        <v>112</v>
      </c>
    </row>
    <row r="10008" customFormat="false" ht="12.75" hidden="false" customHeight="false" outlineLevel="0" collapsed="false">
      <c r="A10008" s="0" t="s">
        <v>18</v>
      </c>
      <c r="B10008" s="0" t="s">
        <v>110</v>
      </c>
      <c r="C10008" s="0" t="s">
        <v>108</v>
      </c>
      <c r="D10008" s="116" t="n">
        <v>43191</v>
      </c>
      <c r="E10008" s="0" t="n">
        <v>0</v>
      </c>
      <c r="F10008" s="0" t="n">
        <v>2376555</v>
      </c>
      <c r="G10008" s="151" t="s">
        <v>111</v>
      </c>
      <c r="H10008" s="151" t="s">
        <v>111</v>
      </c>
      <c r="I10008" s="152" t="s">
        <v>112</v>
      </c>
    </row>
    <row r="10009" customFormat="false" ht="12.75" hidden="false" customHeight="false" outlineLevel="0" collapsed="false">
      <c r="A10009" s="0" t="s">
        <v>18</v>
      </c>
      <c r="B10009" s="0" t="s">
        <v>113</v>
      </c>
      <c r="C10009" s="0" t="s">
        <v>108</v>
      </c>
      <c r="D10009" s="116" t="n">
        <v>43191</v>
      </c>
      <c r="E10009" s="0" t="n">
        <v>0</v>
      </c>
      <c r="F10009" s="0" t="n">
        <v>2376556</v>
      </c>
      <c r="G10009" s="151" t="s">
        <v>111</v>
      </c>
      <c r="H10009" s="151" t="s">
        <v>111</v>
      </c>
      <c r="I10009" s="152" t="s">
        <v>112</v>
      </c>
    </row>
    <row r="10010" customFormat="false" ht="12.75" hidden="false" customHeight="false" outlineLevel="0" collapsed="false">
      <c r="A10010" s="0" t="s">
        <v>19</v>
      </c>
      <c r="B10010" s="0" t="s">
        <v>110</v>
      </c>
      <c r="C10010" s="0" t="s">
        <v>108</v>
      </c>
      <c r="D10010" s="116" t="n">
        <v>43191</v>
      </c>
      <c r="E10010" s="0" t="n">
        <v>0</v>
      </c>
      <c r="F10010" s="0" t="n">
        <v>2376557</v>
      </c>
      <c r="G10010" s="151" t="s">
        <v>111</v>
      </c>
      <c r="H10010" s="151" t="s">
        <v>111</v>
      </c>
      <c r="I10010" s="152" t="s">
        <v>112</v>
      </c>
    </row>
    <row r="10011" customFormat="false" ht="12.75" hidden="false" customHeight="false" outlineLevel="0" collapsed="false">
      <c r="A10011" s="0" t="s">
        <v>19</v>
      </c>
      <c r="B10011" s="0" t="s">
        <v>113</v>
      </c>
      <c r="C10011" s="0" t="s">
        <v>108</v>
      </c>
      <c r="D10011" s="116" t="n">
        <v>43191</v>
      </c>
      <c r="E10011" s="0" t="n">
        <v>0</v>
      </c>
      <c r="F10011" s="0" t="n">
        <v>2376558</v>
      </c>
      <c r="G10011" s="151" t="s">
        <v>111</v>
      </c>
      <c r="H10011" s="151" t="s">
        <v>111</v>
      </c>
      <c r="I10011" s="152" t="s">
        <v>112</v>
      </c>
    </row>
    <row r="10012" customFormat="false" ht="12.75" hidden="false" customHeight="false" outlineLevel="0" collapsed="false">
      <c r="A10012" s="0" t="s">
        <v>21</v>
      </c>
      <c r="B10012" s="0" t="s">
        <v>110</v>
      </c>
      <c r="C10012" s="0" t="s">
        <v>108</v>
      </c>
      <c r="D10012" s="116" t="n">
        <v>43191</v>
      </c>
      <c r="E10012" s="0" t="n">
        <v>0</v>
      </c>
      <c r="F10012" s="0" t="n">
        <v>2376559</v>
      </c>
      <c r="G10012" s="151" t="s">
        <v>111</v>
      </c>
      <c r="H10012" s="151" t="s">
        <v>111</v>
      </c>
      <c r="I10012" s="152" t="s">
        <v>112</v>
      </c>
    </row>
    <row r="10013" customFormat="false" ht="12.75" hidden="false" customHeight="false" outlineLevel="0" collapsed="false">
      <c r="A10013" s="0" t="s">
        <v>21</v>
      </c>
      <c r="B10013" s="0" t="s">
        <v>113</v>
      </c>
      <c r="C10013" s="0" t="s">
        <v>108</v>
      </c>
      <c r="D10013" s="116" t="n">
        <v>43191</v>
      </c>
      <c r="E10013" s="0" t="n">
        <v>0</v>
      </c>
      <c r="F10013" s="0" t="n">
        <v>2376560</v>
      </c>
      <c r="G10013" s="151" t="s">
        <v>111</v>
      </c>
      <c r="H10013" s="151" t="s">
        <v>111</v>
      </c>
      <c r="I10013" s="152" t="s">
        <v>112</v>
      </c>
    </row>
    <row r="10014" customFormat="false" ht="12.75" hidden="false" customHeight="false" outlineLevel="0" collapsed="false">
      <c r="A10014" s="0" t="s">
        <v>22</v>
      </c>
      <c r="B10014" s="0" t="s">
        <v>110</v>
      </c>
      <c r="C10014" s="0" t="s">
        <v>108</v>
      </c>
      <c r="D10014" s="116" t="n">
        <v>43191</v>
      </c>
      <c r="E10014" s="0" t="n">
        <v>0.55</v>
      </c>
      <c r="F10014" s="0" t="n">
        <v>2376561</v>
      </c>
      <c r="G10014" s="151" t="s">
        <v>111</v>
      </c>
      <c r="H10014" s="151" t="s">
        <v>111</v>
      </c>
      <c r="I10014" s="152" t="s">
        <v>112</v>
      </c>
    </row>
    <row r="10015" customFormat="false" ht="12.75" hidden="false" customHeight="false" outlineLevel="0" collapsed="false">
      <c r="A10015" s="0" t="s">
        <v>59</v>
      </c>
      <c r="B10015" s="0" t="s">
        <v>110</v>
      </c>
      <c r="C10015" s="0" t="s">
        <v>108</v>
      </c>
      <c r="D10015" s="116" t="n">
        <v>43221</v>
      </c>
      <c r="E10015" s="0" t="n">
        <v>0.385</v>
      </c>
      <c r="F10015" s="0" t="n">
        <v>2376515</v>
      </c>
      <c r="G10015" s="151" t="s">
        <v>111</v>
      </c>
      <c r="H10015" s="151" t="s">
        <v>111</v>
      </c>
      <c r="I10015" s="152" t="s">
        <v>112</v>
      </c>
    </row>
    <row r="10016" customFormat="false" ht="12.75" hidden="false" customHeight="false" outlineLevel="0" collapsed="false">
      <c r="A10016" s="0" t="s">
        <v>59</v>
      </c>
      <c r="B10016" s="0" t="s">
        <v>113</v>
      </c>
      <c r="C10016" s="0" t="s">
        <v>108</v>
      </c>
      <c r="D10016" s="116" t="n">
        <v>43221</v>
      </c>
      <c r="E10016" s="0" t="n">
        <v>0.015</v>
      </c>
      <c r="F10016" s="0" t="n">
        <v>2376516</v>
      </c>
      <c r="G10016" s="151" t="s">
        <v>111</v>
      </c>
      <c r="H10016" s="151" t="s">
        <v>111</v>
      </c>
      <c r="I10016" s="152" t="s">
        <v>112</v>
      </c>
    </row>
    <row r="10017" customFormat="false" ht="12.75" hidden="false" customHeight="false" outlineLevel="0" collapsed="false">
      <c r="A10017" s="0" t="s">
        <v>60</v>
      </c>
      <c r="B10017" s="0" t="s">
        <v>110</v>
      </c>
      <c r="C10017" s="0" t="s">
        <v>108</v>
      </c>
      <c r="D10017" s="116" t="n">
        <v>43221</v>
      </c>
      <c r="E10017" s="0" t="n">
        <v>0.385</v>
      </c>
      <c r="F10017" s="0" t="n">
        <v>2376517</v>
      </c>
      <c r="G10017" s="151" t="s">
        <v>111</v>
      </c>
      <c r="H10017" s="151" t="s">
        <v>111</v>
      </c>
      <c r="I10017" s="152" t="s">
        <v>112</v>
      </c>
    </row>
    <row r="10018" customFormat="false" ht="12.75" hidden="false" customHeight="false" outlineLevel="0" collapsed="false">
      <c r="A10018" s="0" t="s">
        <v>60</v>
      </c>
      <c r="B10018" s="0" t="s">
        <v>113</v>
      </c>
      <c r="C10018" s="0" t="s">
        <v>108</v>
      </c>
      <c r="D10018" s="116" t="n">
        <v>43221</v>
      </c>
      <c r="E10018" s="0" t="n">
        <v>0.045</v>
      </c>
      <c r="F10018" s="0" t="n">
        <v>2376518</v>
      </c>
      <c r="G10018" s="151" t="s">
        <v>111</v>
      </c>
      <c r="H10018" s="151" t="s">
        <v>111</v>
      </c>
      <c r="I10018" s="152" t="s">
        <v>112</v>
      </c>
    </row>
    <row r="10019" customFormat="false" ht="12.75" hidden="false" customHeight="false" outlineLevel="0" collapsed="false">
      <c r="A10019" s="0" t="s">
        <v>61</v>
      </c>
      <c r="B10019" s="0" t="s">
        <v>110</v>
      </c>
      <c r="C10019" s="0" t="s">
        <v>108</v>
      </c>
      <c r="D10019" s="116" t="n">
        <v>43221</v>
      </c>
      <c r="E10019" s="0" t="n">
        <v>0.385</v>
      </c>
      <c r="F10019" s="0" t="n">
        <v>2376519</v>
      </c>
      <c r="G10019" s="151" t="s">
        <v>111</v>
      </c>
      <c r="H10019" s="151" t="s">
        <v>111</v>
      </c>
      <c r="I10019" s="152" t="s">
        <v>112</v>
      </c>
    </row>
    <row r="10020" customFormat="false" ht="12.75" hidden="false" customHeight="false" outlineLevel="0" collapsed="false">
      <c r="A10020" s="0" t="s">
        <v>61</v>
      </c>
      <c r="B10020" s="0" t="s">
        <v>113</v>
      </c>
      <c r="C10020" s="0" t="s">
        <v>108</v>
      </c>
      <c r="D10020" s="116" t="n">
        <v>43221</v>
      </c>
      <c r="E10020" s="0" t="n">
        <v>0.015</v>
      </c>
      <c r="F10020" s="0" t="n">
        <v>2376520</v>
      </c>
      <c r="G10020" s="151" t="s">
        <v>111</v>
      </c>
      <c r="H10020" s="151" t="s">
        <v>111</v>
      </c>
      <c r="I10020" s="152" t="s">
        <v>112</v>
      </c>
    </row>
    <row r="10021" customFormat="false" ht="12.75" hidden="false" customHeight="false" outlineLevel="0" collapsed="false">
      <c r="A10021" s="0" t="s">
        <v>62</v>
      </c>
      <c r="B10021" s="0" t="s">
        <v>110</v>
      </c>
      <c r="C10021" s="0" t="s">
        <v>108</v>
      </c>
      <c r="D10021" s="116" t="n">
        <v>43221</v>
      </c>
      <c r="E10021" s="0" t="n">
        <v>0.385</v>
      </c>
      <c r="F10021" s="0" t="n">
        <v>2376521</v>
      </c>
      <c r="G10021" s="151" t="s">
        <v>111</v>
      </c>
      <c r="H10021" s="151" t="s">
        <v>111</v>
      </c>
      <c r="I10021" s="152" t="s">
        <v>112</v>
      </c>
    </row>
    <row r="10022" customFormat="false" ht="12.75" hidden="false" customHeight="false" outlineLevel="0" collapsed="false">
      <c r="A10022" s="0" t="s">
        <v>62</v>
      </c>
      <c r="B10022" s="0" t="s">
        <v>113</v>
      </c>
      <c r="C10022" s="0" t="s">
        <v>108</v>
      </c>
      <c r="D10022" s="116" t="n">
        <v>43221</v>
      </c>
      <c r="E10022" s="0" t="n">
        <v>0.045</v>
      </c>
      <c r="F10022" s="0" t="n">
        <v>2376522</v>
      </c>
      <c r="G10022" s="151" t="s">
        <v>111</v>
      </c>
      <c r="H10022" s="151" t="s">
        <v>111</v>
      </c>
      <c r="I10022" s="152" t="s">
        <v>112</v>
      </c>
    </row>
    <row r="10023" customFormat="false" ht="12.75" hidden="false" customHeight="false" outlineLevel="0" collapsed="false">
      <c r="A10023" s="0" t="s">
        <v>82</v>
      </c>
      <c r="B10023" s="0" t="s">
        <v>110</v>
      </c>
      <c r="C10023" s="0" t="s">
        <v>108</v>
      </c>
      <c r="D10023" s="116" t="n">
        <v>43221</v>
      </c>
      <c r="E10023" s="0" t="n">
        <v>0</v>
      </c>
      <c r="F10023" s="0" t="n">
        <v>2376523</v>
      </c>
      <c r="G10023" s="151" t="s">
        <v>111</v>
      </c>
      <c r="H10023" s="151" t="s">
        <v>111</v>
      </c>
      <c r="I10023" s="152" t="s">
        <v>112</v>
      </c>
    </row>
    <row r="10024" customFormat="false" ht="12.75" hidden="false" customHeight="false" outlineLevel="0" collapsed="false">
      <c r="A10024" s="0" t="s">
        <v>82</v>
      </c>
      <c r="B10024" s="0" t="s">
        <v>113</v>
      </c>
      <c r="C10024" s="0" t="s">
        <v>108</v>
      </c>
      <c r="D10024" s="116" t="n">
        <v>43221</v>
      </c>
      <c r="E10024" s="0" t="n">
        <v>0</v>
      </c>
      <c r="F10024" s="0" t="n">
        <v>2376524</v>
      </c>
      <c r="G10024" s="151" t="s">
        <v>111</v>
      </c>
      <c r="H10024" s="151" t="s">
        <v>111</v>
      </c>
      <c r="I10024" s="152" t="s">
        <v>112</v>
      </c>
    </row>
    <row r="10025" customFormat="false" ht="12.75" hidden="false" customHeight="false" outlineLevel="0" collapsed="false">
      <c r="A10025" s="0" t="s">
        <v>83</v>
      </c>
      <c r="B10025" s="0" t="s">
        <v>110</v>
      </c>
      <c r="C10025" s="0" t="s">
        <v>108</v>
      </c>
      <c r="D10025" s="116" t="n">
        <v>43221</v>
      </c>
      <c r="E10025" s="0" t="n">
        <v>0</v>
      </c>
      <c r="F10025" s="0" t="n">
        <v>2376525</v>
      </c>
      <c r="G10025" s="151" t="s">
        <v>111</v>
      </c>
      <c r="H10025" s="151" t="s">
        <v>111</v>
      </c>
      <c r="I10025" s="152" t="s">
        <v>112</v>
      </c>
    </row>
    <row r="10026" customFormat="false" ht="12.75" hidden="false" customHeight="false" outlineLevel="0" collapsed="false">
      <c r="A10026" s="0" t="s">
        <v>83</v>
      </c>
      <c r="B10026" s="0" t="s">
        <v>113</v>
      </c>
      <c r="C10026" s="0" t="s">
        <v>108</v>
      </c>
      <c r="D10026" s="116" t="n">
        <v>43221</v>
      </c>
      <c r="E10026" s="0" t="n">
        <v>0</v>
      </c>
      <c r="F10026" s="0" t="n">
        <v>2376526</v>
      </c>
      <c r="G10026" s="151" t="s">
        <v>111</v>
      </c>
      <c r="H10026" s="151" t="s">
        <v>111</v>
      </c>
      <c r="I10026" s="152" t="s">
        <v>112</v>
      </c>
    </row>
    <row r="10027" customFormat="false" ht="12.75" hidden="false" customHeight="false" outlineLevel="0" collapsed="false">
      <c r="A10027" s="0" t="s">
        <v>84</v>
      </c>
      <c r="B10027" s="0" t="s">
        <v>110</v>
      </c>
      <c r="C10027" s="0" t="s">
        <v>108</v>
      </c>
      <c r="D10027" s="116" t="n">
        <v>43221</v>
      </c>
      <c r="E10027" s="0" t="n">
        <v>0.165</v>
      </c>
      <c r="F10027" s="0" t="n">
        <v>2376527</v>
      </c>
      <c r="G10027" s="151" t="s">
        <v>111</v>
      </c>
      <c r="H10027" s="151" t="s">
        <v>111</v>
      </c>
      <c r="I10027" s="152" t="s">
        <v>112</v>
      </c>
    </row>
    <row r="10028" customFormat="false" ht="12.75" hidden="false" customHeight="false" outlineLevel="0" collapsed="false">
      <c r="A10028" s="0" t="s">
        <v>84</v>
      </c>
      <c r="B10028" s="0" t="s">
        <v>113</v>
      </c>
      <c r="C10028" s="0" t="s">
        <v>108</v>
      </c>
      <c r="D10028" s="116" t="n">
        <v>43221</v>
      </c>
      <c r="E10028" s="0" t="n">
        <v>0.01</v>
      </c>
      <c r="F10028" s="0" t="n">
        <v>2376528</v>
      </c>
      <c r="G10028" s="151" t="s">
        <v>111</v>
      </c>
      <c r="H10028" s="151" t="s">
        <v>111</v>
      </c>
      <c r="I10028" s="152" t="s">
        <v>112</v>
      </c>
    </row>
    <row r="10029" customFormat="false" ht="12.75" hidden="false" customHeight="false" outlineLevel="0" collapsed="false">
      <c r="A10029" s="0" t="s">
        <v>85</v>
      </c>
      <c r="B10029" s="0" t="s">
        <v>110</v>
      </c>
      <c r="C10029" s="0" t="s">
        <v>108</v>
      </c>
      <c r="D10029" s="116" t="n">
        <v>43221</v>
      </c>
      <c r="E10029" s="0" t="n">
        <v>0.165</v>
      </c>
      <c r="F10029" s="0" t="n">
        <v>2376529</v>
      </c>
      <c r="G10029" s="151" t="s">
        <v>111</v>
      </c>
      <c r="H10029" s="151" t="s">
        <v>111</v>
      </c>
      <c r="I10029" s="152" t="s">
        <v>112</v>
      </c>
    </row>
    <row r="10030" customFormat="false" ht="12.75" hidden="false" customHeight="false" outlineLevel="0" collapsed="false">
      <c r="A10030" s="0" t="s">
        <v>85</v>
      </c>
      <c r="B10030" s="0" t="s">
        <v>113</v>
      </c>
      <c r="C10030" s="0" t="s">
        <v>108</v>
      </c>
      <c r="D10030" s="116" t="n">
        <v>43221</v>
      </c>
      <c r="E10030" s="0" t="n">
        <v>0.166536426790895</v>
      </c>
      <c r="F10030" s="0" t="n">
        <v>2376530</v>
      </c>
      <c r="G10030" s="151" t="s">
        <v>111</v>
      </c>
      <c r="H10030" s="151" t="s">
        <v>111</v>
      </c>
      <c r="I10030" s="152" t="s">
        <v>112</v>
      </c>
    </row>
    <row r="10031" customFormat="false" ht="12.75" hidden="false" customHeight="false" outlineLevel="0" collapsed="false">
      <c r="A10031" s="0" t="s">
        <v>86</v>
      </c>
      <c r="B10031" s="0" t="s">
        <v>110</v>
      </c>
      <c r="C10031" s="0" t="s">
        <v>108</v>
      </c>
      <c r="D10031" s="116" t="n">
        <v>43221</v>
      </c>
      <c r="E10031" s="0" t="n">
        <v>0.195</v>
      </c>
      <c r="F10031" s="0" t="n">
        <v>2376531</v>
      </c>
      <c r="G10031" s="151" t="s">
        <v>111</v>
      </c>
      <c r="H10031" s="151" t="s">
        <v>111</v>
      </c>
      <c r="I10031" s="152" t="s">
        <v>112</v>
      </c>
    </row>
    <row r="10032" customFormat="false" ht="12.75" hidden="false" customHeight="false" outlineLevel="0" collapsed="false">
      <c r="A10032" s="0" t="s">
        <v>86</v>
      </c>
      <c r="B10032" s="0" t="s">
        <v>113</v>
      </c>
      <c r="C10032" s="0" t="s">
        <v>108</v>
      </c>
      <c r="D10032" s="116" t="n">
        <v>43221</v>
      </c>
      <c r="E10032" s="0" t="n">
        <v>0.005</v>
      </c>
      <c r="F10032" s="0" t="n">
        <v>2376532</v>
      </c>
      <c r="G10032" s="151" t="s">
        <v>111</v>
      </c>
      <c r="H10032" s="151" t="s">
        <v>111</v>
      </c>
      <c r="I10032" s="152" t="s">
        <v>112</v>
      </c>
    </row>
    <row r="10033" customFormat="false" ht="12.75" hidden="false" customHeight="false" outlineLevel="0" collapsed="false">
      <c r="A10033" s="0" t="s">
        <v>87</v>
      </c>
      <c r="B10033" s="0" t="s">
        <v>110</v>
      </c>
      <c r="C10033" s="0" t="s">
        <v>108</v>
      </c>
      <c r="D10033" s="116" t="n">
        <v>43221</v>
      </c>
      <c r="E10033" s="0" t="n">
        <v>0.195</v>
      </c>
      <c r="F10033" s="0" t="n">
        <v>2376533</v>
      </c>
      <c r="G10033" s="151" t="s">
        <v>111</v>
      </c>
      <c r="H10033" s="151" t="s">
        <v>111</v>
      </c>
      <c r="I10033" s="152" t="s">
        <v>112</v>
      </c>
    </row>
    <row r="10034" customFormat="false" ht="12.75" hidden="false" customHeight="false" outlineLevel="0" collapsed="false">
      <c r="A10034" s="0" t="s">
        <v>87</v>
      </c>
      <c r="B10034" s="0" t="s">
        <v>113</v>
      </c>
      <c r="C10034" s="0" t="s">
        <v>108</v>
      </c>
      <c r="D10034" s="116" t="n">
        <v>43221</v>
      </c>
      <c r="E10034" s="0" t="n">
        <v>0.005</v>
      </c>
      <c r="F10034" s="0" t="n">
        <v>2376534</v>
      </c>
      <c r="G10034" s="151" t="s">
        <v>111</v>
      </c>
      <c r="H10034" s="151" t="s">
        <v>111</v>
      </c>
      <c r="I10034" s="152" t="s">
        <v>112</v>
      </c>
    </row>
    <row r="10035" customFormat="false" ht="12.75" hidden="false" customHeight="false" outlineLevel="0" collapsed="false">
      <c r="A10035" s="0" t="s">
        <v>88</v>
      </c>
      <c r="B10035" s="0" t="s">
        <v>110</v>
      </c>
      <c r="C10035" s="0" t="s">
        <v>108</v>
      </c>
      <c r="D10035" s="116" t="n">
        <v>43221</v>
      </c>
      <c r="E10035" s="0" t="n">
        <v>0.195</v>
      </c>
      <c r="F10035" s="0" t="n">
        <v>2376535</v>
      </c>
      <c r="G10035" s="151" t="s">
        <v>111</v>
      </c>
      <c r="H10035" s="151" t="s">
        <v>111</v>
      </c>
      <c r="I10035" s="152" t="s">
        <v>112</v>
      </c>
    </row>
    <row r="10036" customFormat="false" ht="12.75" hidden="false" customHeight="false" outlineLevel="0" collapsed="false">
      <c r="A10036" s="0" t="s">
        <v>88</v>
      </c>
      <c r="B10036" s="0" t="s">
        <v>113</v>
      </c>
      <c r="C10036" s="0" t="s">
        <v>108</v>
      </c>
      <c r="D10036" s="116" t="n">
        <v>43221</v>
      </c>
      <c r="E10036" s="0" t="n">
        <v>0.245929144494474</v>
      </c>
      <c r="F10036" s="0" t="n">
        <v>2376536</v>
      </c>
      <c r="G10036" s="151" t="s">
        <v>111</v>
      </c>
      <c r="H10036" s="151" t="s">
        <v>111</v>
      </c>
      <c r="I10036" s="152" t="s">
        <v>112</v>
      </c>
    </row>
    <row r="10037" customFormat="false" ht="12.75" hidden="false" customHeight="false" outlineLevel="0" collapsed="false">
      <c r="A10037" s="0" t="s">
        <v>89</v>
      </c>
      <c r="B10037" s="0" t="s">
        <v>110</v>
      </c>
      <c r="C10037" s="0" t="s">
        <v>108</v>
      </c>
      <c r="D10037" s="116" t="n">
        <v>43221</v>
      </c>
      <c r="E10037" s="0" t="n">
        <v>0.195</v>
      </c>
      <c r="F10037" s="0" t="n">
        <v>2376537</v>
      </c>
      <c r="G10037" s="151" t="s">
        <v>111</v>
      </c>
      <c r="H10037" s="151" t="s">
        <v>111</v>
      </c>
      <c r="I10037" s="152" t="s">
        <v>112</v>
      </c>
    </row>
    <row r="10038" customFormat="false" ht="12.75" hidden="false" customHeight="false" outlineLevel="0" collapsed="false">
      <c r="A10038" s="0" t="s">
        <v>89</v>
      </c>
      <c r="B10038" s="0" t="s">
        <v>113</v>
      </c>
      <c r="C10038" s="0" t="s">
        <v>108</v>
      </c>
      <c r="D10038" s="116" t="n">
        <v>43221</v>
      </c>
      <c r="E10038" s="0" t="n">
        <v>0.025</v>
      </c>
      <c r="F10038" s="0" t="n">
        <v>2376538</v>
      </c>
      <c r="G10038" s="151" t="s">
        <v>111</v>
      </c>
      <c r="H10038" s="151" t="s">
        <v>111</v>
      </c>
      <c r="I10038" s="152" t="s">
        <v>112</v>
      </c>
    </row>
    <row r="10039" customFormat="false" ht="12.75" hidden="false" customHeight="false" outlineLevel="0" collapsed="false">
      <c r="A10039" s="0" t="s">
        <v>90</v>
      </c>
      <c r="B10039" s="0" t="s">
        <v>110</v>
      </c>
      <c r="C10039" s="0" t="s">
        <v>108</v>
      </c>
      <c r="D10039" s="116" t="n">
        <v>43221</v>
      </c>
      <c r="E10039" s="0" t="n">
        <v>0.195</v>
      </c>
      <c r="F10039" s="0" t="n">
        <v>2376539</v>
      </c>
      <c r="G10039" s="151" t="s">
        <v>111</v>
      </c>
      <c r="H10039" s="151" t="s">
        <v>111</v>
      </c>
      <c r="I10039" s="152" t="s">
        <v>112</v>
      </c>
    </row>
    <row r="10040" customFormat="false" ht="12.75" hidden="false" customHeight="false" outlineLevel="0" collapsed="false">
      <c r="A10040" s="0" t="s">
        <v>90</v>
      </c>
      <c r="B10040" s="0" t="s">
        <v>113</v>
      </c>
      <c r="C10040" s="0" t="s">
        <v>108</v>
      </c>
      <c r="D10040" s="116" t="n">
        <v>43221</v>
      </c>
      <c r="E10040" s="0" t="n">
        <v>0.245929144494474</v>
      </c>
      <c r="F10040" s="0" t="n">
        <v>2376540</v>
      </c>
      <c r="G10040" s="151" t="s">
        <v>111</v>
      </c>
      <c r="H10040" s="151" t="s">
        <v>111</v>
      </c>
      <c r="I10040" s="152" t="s">
        <v>112</v>
      </c>
    </row>
    <row r="10041" customFormat="false" ht="12.75" hidden="false" customHeight="false" outlineLevel="0" collapsed="false">
      <c r="A10041" s="0" t="s">
        <v>91</v>
      </c>
      <c r="B10041" s="0" t="s">
        <v>110</v>
      </c>
      <c r="C10041" s="0" t="s">
        <v>108</v>
      </c>
      <c r="D10041" s="116" t="n">
        <v>43221</v>
      </c>
      <c r="E10041" s="0" t="n">
        <v>0</v>
      </c>
      <c r="F10041" s="0" t="n">
        <v>2376541</v>
      </c>
      <c r="G10041" s="151" t="s">
        <v>111</v>
      </c>
      <c r="H10041" s="151" t="s">
        <v>111</v>
      </c>
      <c r="I10041" s="152" t="s">
        <v>112</v>
      </c>
    </row>
    <row r="10042" customFormat="false" ht="12.75" hidden="false" customHeight="false" outlineLevel="0" collapsed="false">
      <c r="A10042" s="0" t="s">
        <v>91</v>
      </c>
      <c r="B10042" s="0" t="s">
        <v>113</v>
      </c>
      <c r="C10042" s="0" t="s">
        <v>108</v>
      </c>
      <c r="D10042" s="116" t="n">
        <v>43221</v>
      </c>
      <c r="E10042" s="0" t="n">
        <v>0</v>
      </c>
      <c r="F10042" s="0" t="n">
        <v>2376542</v>
      </c>
      <c r="G10042" s="151" t="s">
        <v>111</v>
      </c>
      <c r="H10042" s="151" t="s">
        <v>111</v>
      </c>
      <c r="I10042" s="152" t="s">
        <v>112</v>
      </c>
    </row>
    <row r="10043" customFormat="false" ht="12.75" hidden="false" customHeight="false" outlineLevel="0" collapsed="false">
      <c r="A10043" s="0" t="s">
        <v>49</v>
      </c>
      <c r="B10043" s="0" t="s">
        <v>110</v>
      </c>
      <c r="C10043" s="0" t="s">
        <v>108</v>
      </c>
      <c r="D10043" s="116" t="n">
        <v>43221</v>
      </c>
      <c r="E10043" s="0" t="n">
        <v>0.385</v>
      </c>
      <c r="F10043" s="0" t="n">
        <v>2376543</v>
      </c>
      <c r="G10043" s="151" t="s">
        <v>111</v>
      </c>
      <c r="H10043" s="151" t="s">
        <v>111</v>
      </c>
      <c r="I10043" s="152" t="s">
        <v>112</v>
      </c>
    </row>
    <row r="10044" customFormat="false" ht="12.75" hidden="false" customHeight="false" outlineLevel="0" collapsed="false">
      <c r="A10044" s="0" t="s">
        <v>49</v>
      </c>
      <c r="B10044" s="0" t="s">
        <v>113</v>
      </c>
      <c r="C10044" s="0" t="s">
        <v>108</v>
      </c>
      <c r="D10044" s="116" t="n">
        <v>43221</v>
      </c>
      <c r="E10044" s="0" t="n">
        <v>0.015</v>
      </c>
      <c r="F10044" s="0" t="n">
        <v>2376544</v>
      </c>
      <c r="G10044" s="151" t="s">
        <v>111</v>
      </c>
      <c r="H10044" s="151" t="s">
        <v>111</v>
      </c>
      <c r="I10044" s="152" t="s">
        <v>112</v>
      </c>
    </row>
    <row r="10045" customFormat="false" ht="12.75" hidden="false" customHeight="false" outlineLevel="0" collapsed="false">
      <c r="A10045" s="0" t="s">
        <v>50</v>
      </c>
      <c r="B10045" s="0" t="s">
        <v>110</v>
      </c>
      <c r="C10045" s="0" t="s">
        <v>108</v>
      </c>
      <c r="D10045" s="116" t="n">
        <v>43221</v>
      </c>
      <c r="E10045" s="0" t="n">
        <v>0.44</v>
      </c>
      <c r="F10045" s="0" t="n">
        <v>2376545</v>
      </c>
      <c r="G10045" s="151" t="s">
        <v>111</v>
      </c>
      <c r="H10045" s="151" t="s">
        <v>111</v>
      </c>
      <c r="I10045" s="152" t="s">
        <v>112</v>
      </c>
    </row>
    <row r="10046" customFormat="false" ht="12.75" hidden="false" customHeight="false" outlineLevel="0" collapsed="false">
      <c r="A10046" s="0" t="s">
        <v>50</v>
      </c>
      <c r="B10046" s="0" t="s">
        <v>113</v>
      </c>
      <c r="C10046" s="0" t="s">
        <v>108</v>
      </c>
      <c r="D10046" s="116" t="n">
        <v>43221</v>
      </c>
      <c r="E10046" s="0" t="n">
        <v>-0.065</v>
      </c>
      <c r="F10046" s="0" t="n">
        <v>2376546</v>
      </c>
      <c r="G10046" s="151" t="s">
        <v>111</v>
      </c>
      <c r="H10046" s="151" t="s">
        <v>111</v>
      </c>
      <c r="I10046" s="152" t="s">
        <v>112</v>
      </c>
    </row>
    <row r="10047" customFormat="false" ht="12.75" hidden="false" customHeight="false" outlineLevel="0" collapsed="false">
      <c r="A10047" s="0" t="s">
        <v>51</v>
      </c>
      <c r="B10047" s="0" t="s">
        <v>110</v>
      </c>
      <c r="C10047" s="0" t="s">
        <v>108</v>
      </c>
      <c r="D10047" s="116" t="n">
        <v>43221</v>
      </c>
      <c r="E10047" s="0" t="n">
        <v>0.44</v>
      </c>
      <c r="F10047" s="0" t="n">
        <v>2376547</v>
      </c>
      <c r="G10047" s="151" t="s">
        <v>111</v>
      </c>
      <c r="H10047" s="151" t="s">
        <v>111</v>
      </c>
      <c r="I10047" s="152" t="s">
        <v>112</v>
      </c>
    </row>
    <row r="10048" customFormat="false" ht="12.75" hidden="false" customHeight="false" outlineLevel="0" collapsed="false">
      <c r="A10048" s="0" t="s">
        <v>51</v>
      </c>
      <c r="B10048" s="0" t="s">
        <v>113</v>
      </c>
      <c r="C10048" s="0" t="s">
        <v>108</v>
      </c>
      <c r="D10048" s="116" t="n">
        <v>43221</v>
      </c>
      <c r="E10048" s="0" t="n">
        <v>0.02</v>
      </c>
      <c r="F10048" s="0" t="n">
        <v>2376548</v>
      </c>
      <c r="G10048" s="151" t="s">
        <v>111</v>
      </c>
      <c r="H10048" s="151" t="s">
        <v>111</v>
      </c>
      <c r="I10048" s="152" t="s">
        <v>112</v>
      </c>
    </row>
    <row r="10049" customFormat="false" ht="12.75" hidden="false" customHeight="false" outlineLevel="0" collapsed="false">
      <c r="A10049" s="0" t="s">
        <v>52</v>
      </c>
      <c r="B10049" s="0" t="s">
        <v>110</v>
      </c>
      <c r="C10049" s="0" t="s">
        <v>108</v>
      </c>
      <c r="D10049" s="116" t="n">
        <v>43221</v>
      </c>
      <c r="E10049" s="0" t="n">
        <v>0.44</v>
      </c>
      <c r="F10049" s="0" t="n">
        <v>2376549</v>
      </c>
      <c r="G10049" s="151" t="s">
        <v>111</v>
      </c>
      <c r="H10049" s="151" t="s">
        <v>111</v>
      </c>
      <c r="I10049" s="152" t="s">
        <v>112</v>
      </c>
    </row>
    <row r="10050" customFormat="false" ht="12.75" hidden="false" customHeight="false" outlineLevel="0" collapsed="false">
      <c r="A10050" s="0" t="s">
        <v>52</v>
      </c>
      <c r="B10050" s="0" t="s">
        <v>113</v>
      </c>
      <c r="C10050" s="0" t="s">
        <v>108</v>
      </c>
      <c r="D10050" s="116" t="n">
        <v>43221</v>
      </c>
      <c r="E10050" s="0" t="n">
        <v>-0.035</v>
      </c>
      <c r="F10050" s="0" t="n">
        <v>2376550</v>
      </c>
      <c r="G10050" s="151" t="s">
        <v>111</v>
      </c>
      <c r="H10050" s="151" t="s">
        <v>111</v>
      </c>
      <c r="I10050" s="152" t="s">
        <v>112</v>
      </c>
    </row>
    <row r="10051" customFormat="false" ht="12.75" hidden="false" customHeight="false" outlineLevel="0" collapsed="false">
      <c r="A10051" s="0" t="s">
        <v>53</v>
      </c>
      <c r="B10051" s="0" t="s">
        <v>110</v>
      </c>
      <c r="C10051" s="0" t="s">
        <v>108</v>
      </c>
      <c r="D10051" s="116" t="n">
        <v>43221</v>
      </c>
      <c r="E10051" s="0" t="n">
        <v>0.195</v>
      </c>
      <c r="F10051" s="0" t="n">
        <v>2376551</v>
      </c>
      <c r="G10051" s="151" t="s">
        <v>111</v>
      </c>
      <c r="H10051" s="151" t="s">
        <v>111</v>
      </c>
      <c r="I10051" s="152" t="s">
        <v>112</v>
      </c>
    </row>
    <row r="10052" customFormat="false" ht="12.75" hidden="false" customHeight="false" outlineLevel="0" collapsed="false">
      <c r="A10052" s="0" t="s">
        <v>53</v>
      </c>
      <c r="B10052" s="0" t="s">
        <v>113</v>
      </c>
      <c r="C10052" s="0" t="s">
        <v>108</v>
      </c>
      <c r="D10052" s="116" t="n">
        <v>43221</v>
      </c>
      <c r="E10052" s="0" t="n">
        <v>0.005</v>
      </c>
      <c r="F10052" s="0" t="n">
        <v>2376552</v>
      </c>
      <c r="G10052" s="151" t="s">
        <v>111</v>
      </c>
      <c r="H10052" s="151" t="s">
        <v>111</v>
      </c>
      <c r="I10052" s="152" t="s">
        <v>112</v>
      </c>
    </row>
    <row r="10053" customFormat="false" ht="12.75" hidden="false" customHeight="false" outlineLevel="0" collapsed="false">
      <c r="A10053" s="0" t="s">
        <v>17</v>
      </c>
      <c r="B10053" s="0" t="s">
        <v>110</v>
      </c>
      <c r="C10053" s="0" t="s">
        <v>108</v>
      </c>
      <c r="D10053" s="116" t="n">
        <v>43221</v>
      </c>
      <c r="E10053" s="0" t="n">
        <v>0</v>
      </c>
      <c r="F10053" s="0" t="n">
        <v>2376553</v>
      </c>
      <c r="G10053" s="151" t="s">
        <v>111</v>
      </c>
      <c r="H10053" s="151" t="s">
        <v>111</v>
      </c>
      <c r="I10053" s="152" t="s">
        <v>112</v>
      </c>
    </row>
    <row r="10054" customFormat="false" ht="12.75" hidden="false" customHeight="false" outlineLevel="0" collapsed="false">
      <c r="A10054" s="0" t="s">
        <v>17</v>
      </c>
      <c r="B10054" s="0" t="s">
        <v>113</v>
      </c>
      <c r="C10054" s="0" t="s">
        <v>108</v>
      </c>
      <c r="D10054" s="116" t="n">
        <v>43221</v>
      </c>
      <c r="E10054" s="0" t="n">
        <v>0</v>
      </c>
      <c r="F10054" s="0" t="n">
        <v>2376554</v>
      </c>
      <c r="G10054" s="151" t="s">
        <v>111</v>
      </c>
      <c r="H10054" s="151" t="s">
        <v>111</v>
      </c>
      <c r="I10054" s="152" t="s">
        <v>112</v>
      </c>
    </row>
    <row r="10055" customFormat="false" ht="12.75" hidden="false" customHeight="false" outlineLevel="0" collapsed="false">
      <c r="A10055" s="0" t="s">
        <v>18</v>
      </c>
      <c r="B10055" s="0" t="s">
        <v>110</v>
      </c>
      <c r="C10055" s="0" t="s">
        <v>108</v>
      </c>
      <c r="D10055" s="116" t="n">
        <v>43221</v>
      </c>
      <c r="E10055" s="0" t="n">
        <v>0</v>
      </c>
      <c r="F10055" s="0" t="n">
        <v>2376555</v>
      </c>
      <c r="G10055" s="151" t="s">
        <v>111</v>
      </c>
      <c r="H10055" s="151" t="s">
        <v>111</v>
      </c>
      <c r="I10055" s="152" t="s">
        <v>112</v>
      </c>
    </row>
    <row r="10056" customFormat="false" ht="12.75" hidden="false" customHeight="false" outlineLevel="0" collapsed="false">
      <c r="A10056" s="0" t="s">
        <v>18</v>
      </c>
      <c r="B10056" s="0" t="s">
        <v>113</v>
      </c>
      <c r="C10056" s="0" t="s">
        <v>108</v>
      </c>
      <c r="D10056" s="116" t="n">
        <v>43221</v>
      </c>
      <c r="E10056" s="0" t="n">
        <v>0</v>
      </c>
      <c r="F10056" s="0" t="n">
        <v>2376556</v>
      </c>
      <c r="G10056" s="151" t="s">
        <v>111</v>
      </c>
      <c r="H10056" s="151" t="s">
        <v>111</v>
      </c>
      <c r="I10056" s="152" t="s">
        <v>112</v>
      </c>
    </row>
    <row r="10057" customFormat="false" ht="12.75" hidden="false" customHeight="false" outlineLevel="0" collapsed="false">
      <c r="A10057" s="0" t="s">
        <v>19</v>
      </c>
      <c r="B10057" s="0" t="s">
        <v>110</v>
      </c>
      <c r="C10057" s="0" t="s">
        <v>108</v>
      </c>
      <c r="D10057" s="116" t="n">
        <v>43221</v>
      </c>
      <c r="E10057" s="0" t="n">
        <v>0</v>
      </c>
      <c r="F10057" s="0" t="n">
        <v>2376557</v>
      </c>
      <c r="G10057" s="151" t="s">
        <v>111</v>
      </c>
      <c r="H10057" s="151" t="s">
        <v>111</v>
      </c>
      <c r="I10057" s="152" t="s">
        <v>112</v>
      </c>
    </row>
    <row r="10058" customFormat="false" ht="12.75" hidden="false" customHeight="false" outlineLevel="0" collapsed="false">
      <c r="A10058" s="0" t="s">
        <v>19</v>
      </c>
      <c r="B10058" s="0" t="s">
        <v>113</v>
      </c>
      <c r="C10058" s="0" t="s">
        <v>108</v>
      </c>
      <c r="D10058" s="116" t="n">
        <v>43221</v>
      </c>
      <c r="E10058" s="0" t="n">
        <v>0</v>
      </c>
      <c r="F10058" s="0" t="n">
        <v>2376558</v>
      </c>
      <c r="G10058" s="151" t="s">
        <v>111</v>
      </c>
      <c r="H10058" s="151" t="s">
        <v>111</v>
      </c>
      <c r="I10058" s="152" t="s">
        <v>112</v>
      </c>
    </row>
    <row r="10059" customFormat="false" ht="12.75" hidden="false" customHeight="false" outlineLevel="0" collapsed="false">
      <c r="A10059" s="0" t="s">
        <v>21</v>
      </c>
      <c r="B10059" s="0" t="s">
        <v>110</v>
      </c>
      <c r="C10059" s="0" t="s">
        <v>108</v>
      </c>
      <c r="D10059" s="116" t="n">
        <v>43221</v>
      </c>
      <c r="E10059" s="0" t="n">
        <v>0</v>
      </c>
      <c r="F10059" s="0" t="n">
        <v>2376559</v>
      </c>
      <c r="G10059" s="151" t="s">
        <v>111</v>
      </c>
      <c r="H10059" s="151" t="s">
        <v>111</v>
      </c>
      <c r="I10059" s="152" t="s">
        <v>112</v>
      </c>
    </row>
    <row r="10060" customFormat="false" ht="12.75" hidden="false" customHeight="false" outlineLevel="0" collapsed="false">
      <c r="A10060" s="0" t="s">
        <v>21</v>
      </c>
      <c r="B10060" s="0" t="s">
        <v>113</v>
      </c>
      <c r="C10060" s="0" t="s">
        <v>108</v>
      </c>
      <c r="D10060" s="116" t="n">
        <v>43221</v>
      </c>
      <c r="E10060" s="0" t="n">
        <v>0</v>
      </c>
      <c r="F10060" s="0" t="n">
        <v>2376560</v>
      </c>
      <c r="G10060" s="151" t="s">
        <v>111</v>
      </c>
      <c r="H10060" s="151" t="s">
        <v>111</v>
      </c>
      <c r="I10060" s="152" t="s">
        <v>112</v>
      </c>
    </row>
    <row r="10061" customFormat="false" ht="12.75" hidden="false" customHeight="false" outlineLevel="0" collapsed="false">
      <c r="A10061" s="0" t="s">
        <v>22</v>
      </c>
      <c r="B10061" s="0" t="s">
        <v>110</v>
      </c>
      <c r="C10061" s="0" t="s">
        <v>108</v>
      </c>
      <c r="D10061" s="116" t="n">
        <v>43221</v>
      </c>
      <c r="E10061" s="0" t="n">
        <v>0.7</v>
      </c>
      <c r="F10061" s="0" t="n">
        <v>2376561</v>
      </c>
      <c r="G10061" s="151" t="s">
        <v>111</v>
      </c>
      <c r="H10061" s="151" t="s">
        <v>111</v>
      </c>
      <c r="I10061" s="152" t="s">
        <v>112</v>
      </c>
    </row>
    <row r="10062" customFormat="false" ht="12.75" hidden="false" customHeight="false" outlineLevel="0" collapsed="false">
      <c r="A10062" s="0" t="s">
        <v>59</v>
      </c>
      <c r="B10062" s="0" t="s">
        <v>110</v>
      </c>
      <c r="C10062" s="0" t="s">
        <v>108</v>
      </c>
      <c r="D10062" s="116" t="n">
        <v>43252</v>
      </c>
      <c r="E10062" s="0" t="n">
        <v>0.385</v>
      </c>
      <c r="F10062" s="0" t="n">
        <v>2376515</v>
      </c>
      <c r="G10062" s="151" t="s">
        <v>111</v>
      </c>
      <c r="H10062" s="151" t="s">
        <v>111</v>
      </c>
      <c r="I10062" s="152" t="s">
        <v>112</v>
      </c>
    </row>
    <row r="10063" customFormat="false" ht="12.75" hidden="false" customHeight="false" outlineLevel="0" collapsed="false">
      <c r="A10063" s="0" t="s">
        <v>59</v>
      </c>
      <c r="B10063" s="0" t="s">
        <v>113</v>
      </c>
      <c r="C10063" s="0" t="s">
        <v>108</v>
      </c>
      <c r="D10063" s="116" t="n">
        <v>43252</v>
      </c>
      <c r="E10063" s="0" t="n">
        <v>0.015</v>
      </c>
      <c r="F10063" s="0" t="n">
        <v>2376516</v>
      </c>
      <c r="G10063" s="151" t="s">
        <v>111</v>
      </c>
      <c r="H10063" s="151" t="s">
        <v>111</v>
      </c>
      <c r="I10063" s="152" t="s">
        <v>112</v>
      </c>
    </row>
    <row r="10064" customFormat="false" ht="12.75" hidden="false" customHeight="false" outlineLevel="0" collapsed="false">
      <c r="A10064" s="0" t="s">
        <v>60</v>
      </c>
      <c r="B10064" s="0" t="s">
        <v>110</v>
      </c>
      <c r="C10064" s="0" t="s">
        <v>108</v>
      </c>
      <c r="D10064" s="116" t="n">
        <v>43252</v>
      </c>
      <c r="E10064" s="0" t="n">
        <v>0.385</v>
      </c>
      <c r="F10064" s="0" t="n">
        <v>2376517</v>
      </c>
      <c r="G10064" s="151" t="s">
        <v>111</v>
      </c>
      <c r="H10064" s="151" t="s">
        <v>111</v>
      </c>
      <c r="I10064" s="152" t="s">
        <v>112</v>
      </c>
    </row>
    <row r="10065" customFormat="false" ht="12.75" hidden="false" customHeight="false" outlineLevel="0" collapsed="false">
      <c r="A10065" s="0" t="s">
        <v>60</v>
      </c>
      <c r="B10065" s="0" t="s">
        <v>113</v>
      </c>
      <c r="C10065" s="0" t="s">
        <v>108</v>
      </c>
      <c r="D10065" s="116" t="n">
        <v>43252</v>
      </c>
      <c r="E10065" s="0" t="n">
        <v>0.055</v>
      </c>
      <c r="F10065" s="0" t="n">
        <v>2376518</v>
      </c>
      <c r="G10065" s="151" t="s">
        <v>111</v>
      </c>
      <c r="H10065" s="151" t="s">
        <v>111</v>
      </c>
      <c r="I10065" s="152" t="s">
        <v>112</v>
      </c>
    </row>
    <row r="10066" customFormat="false" ht="12.75" hidden="false" customHeight="false" outlineLevel="0" collapsed="false">
      <c r="A10066" s="0" t="s">
        <v>61</v>
      </c>
      <c r="B10066" s="0" t="s">
        <v>110</v>
      </c>
      <c r="C10066" s="0" t="s">
        <v>108</v>
      </c>
      <c r="D10066" s="116" t="n">
        <v>43252</v>
      </c>
      <c r="E10066" s="0" t="n">
        <v>0.385</v>
      </c>
      <c r="F10066" s="0" t="n">
        <v>2376519</v>
      </c>
      <c r="G10066" s="151" t="s">
        <v>111</v>
      </c>
      <c r="H10066" s="151" t="s">
        <v>111</v>
      </c>
      <c r="I10066" s="152" t="s">
        <v>112</v>
      </c>
    </row>
    <row r="10067" customFormat="false" ht="12.75" hidden="false" customHeight="false" outlineLevel="0" collapsed="false">
      <c r="A10067" s="0" t="s">
        <v>61</v>
      </c>
      <c r="B10067" s="0" t="s">
        <v>113</v>
      </c>
      <c r="C10067" s="0" t="s">
        <v>108</v>
      </c>
      <c r="D10067" s="116" t="n">
        <v>43252</v>
      </c>
      <c r="E10067" s="0" t="n">
        <v>0.015</v>
      </c>
      <c r="F10067" s="0" t="n">
        <v>2376520</v>
      </c>
      <c r="G10067" s="151" t="s">
        <v>111</v>
      </c>
      <c r="H10067" s="151" t="s">
        <v>111</v>
      </c>
      <c r="I10067" s="152" t="s">
        <v>112</v>
      </c>
    </row>
    <row r="10068" customFormat="false" ht="12.75" hidden="false" customHeight="false" outlineLevel="0" collapsed="false">
      <c r="A10068" s="0" t="s">
        <v>62</v>
      </c>
      <c r="B10068" s="0" t="s">
        <v>110</v>
      </c>
      <c r="C10068" s="0" t="s">
        <v>108</v>
      </c>
      <c r="D10068" s="116" t="n">
        <v>43252</v>
      </c>
      <c r="E10068" s="0" t="n">
        <v>0.385</v>
      </c>
      <c r="F10068" s="0" t="n">
        <v>2376521</v>
      </c>
      <c r="G10068" s="151" t="s">
        <v>111</v>
      </c>
      <c r="H10068" s="151" t="s">
        <v>111</v>
      </c>
      <c r="I10068" s="152" t="s">
        <v>112</v>
      </c>
    </row>
    <row r="10069" customFormat="false" ht="12.75" hidden="false" customHeight="false" outlineLevel="0" collapsed="false">
      <c r="A10069" s="0" t="s">
        <v>62</v>
      </c>
      <c r="B10069" s="0" t="s">
        <v>113</v>
      </c>
      <c r="C10069" s="0" t="s">
        <v>108</v>
      </c>
      <c r="D10069" s="116" t="n">
        <v>43252</v>
      </c>
      <c r="E10069" s="0" t="n">
        <v>0.055</v>
      </c>
      <c r="F10069" s="0" t="n">
        <v>2376522</v>
      </c>
      <c r="G10069" s="151" t="s">
        <v>111</v>
      </c>
      <c r="H10069" s="151" t="s">
        <v>111</v>
      </c>
      <c r="I10069" s="152" t="s">
        <v>112</v>
      </c>
    </row>
    <row r="10070" customFormat="false" ht="12.75" hidden="false" customHeight="false" outlineLevel="0" collapsed="false">
      <c r="A10070" s="0" t="s">
        <v>82</v>
      </c>
      <c r="B10070" s="0" t="s">
        <v>110</v>
      </c>
      <c r="C10070" s="0" t="s">
        <v>108</v>
      </c>
      <c r="D10070" s="116" t="n">
        <v>43252</v>
      </c>
      <c r="E10070" s="0" t="n">
        <v>0</v>
      </c>
      <c r="F10070" s="0" t="n">
        <v>2376523</v>
      </c>
      <c r="G10070" s="151" t="s">
        <v>111</v>
      </c>
      <c r="H10070" s="151" t="s">
        <v>111</v>
      </c>
      <c r="I10070" s="152" t="s">
        <v>112</v>
      </c>
    </row>
    <row r="10071" customFormat="false" ht="12.75" hidden="false" customHeight="false" outlineLevel="0" collapsed="false">
      <c r="A10071" s="0" t="s">
        <v>82</v>
      </c>
      <c r="B10071" s="0" t="s">
        <v>113</v>
      </c>
      <c r="C10071" s="0" t="s">
        <v>108</v>
      </c>
      <c r="D10071" s="116" t="n">
        <v>43252</v>
      </c>
      <c r="E10071" s="0" t="n">
        <v>0</v>
      </c>
      <c r="F10071" s="0" t="n">
        <v>2376524</v>
      </c>
      <c r="G10071" s="151" t="s">
        <v>111</v>
      </c>
      <c r="H10071" s="151" t="s">
        <v>111</v>
      </c>
      <c r="I10071" s="152" t="s">
        <v>112</v>
      </c>
    </row>
    <row r="10072" customFormat="false" ht="12.75" hidden="false" customHeight="false" outlineLevel="0" collapsed="false">
      <c r="A10072" s="0" t="s">
        <v>83</v>
      </c>
      <c r="B10072" s="0" t="s">
        <v>110</v>
      </c>
      <c r="C10072" s="0" t="s">
        <v>108</v>
      </c>
      <c r="D10072" s="116" t="n">
        <v>43252</v>
      </c>
      <c r="E10072" s="0" t="n">
        <v>0</v>
      </c>
      <c r="F10072" s="0" t="n">
        <v>2376525</v>
      </c>
      <c r="G10072" s="151" t="s">
        <v>111</v>
      </c>
      <c r="H10072" s="151" t="s">
        <v>111</v>
      </c>
      <c r="I10072" s="152" t="s">
        <v>112</v>
      </c>
    </row>
    <row r="10073" customFormat="false" ht="12.75" hidden="false" customHeight="false" outlineLevel="0" collapsed="false">
      <c r="A10073" s="0" t="s">
        <v>83</v>
      </c>
      <c r="B10073" s="0" t="s">
        <v>113</v>
      </c>
      <c r="C10073" s="0" t="s">
        <v>108</v>
      </c>
      <c r="D10073" s="116" t="n">
        <v>43252</v>
      </c>
      <c r="E10073" s="0" t="n">
        <v>0</v>
      </c>
      <c r="F10073" s="0" t="n">
        <v>2376526</v>
      </c>
      <c r="G10073" s="151" t="s">
        <v>111</v>
      </c>
      <c r="H10073" s="151" t="s">
        <v>111</v>
      </c>
      <c r="I10073" s="152" t="s">
        <v>112</v>
      </c>
    </row>
    <row r="10074" customFormat="false" ht="12.75" hidden="false" customHeight="false" outlineLevel="0" collapsed="false">
      <c r="A10074" s="0" t="s">
        <v>84</v>
      </c>
      <c r="B10074" s="0" t="s">
        <v>110</v>
      </c>
      <c r="C10074" s="0" t="s">
        <v>108</v>
      </c>
      <c r="D10074" s="116" t="n">
        <v>43252</v>
      </c>
      <c r="E10074" s="0" t="n">
        <v>0.17</v>
      </c>
      <c r="F10074" s="0" t="n">
        <v>2376527</v>
      </c>
      <c r="G10074" s="151" t="s">
        <v>111</v>
      </c>
      <c r="H10074" s="151" t="s">
        <v>111</v>
      </c>
      <c r="I10074" s="152" t="s">
        <v>112</v>
      </c>
    </row>
    <row r="10075" customFormat="false" ht="12.75" hidden="false" customHeight="false" outlineLevel="0" collapsed="false">
      <c r="A10075" s="0" t="s">
        <v>84</v>
      </c>
      <c r="B10075" s="0" t="s">
        <v>113</v>
      </c>
      <c r="C10075" s="0" t="s">
        <v>108</v>
      </c>
      <c r="D10075" s="116" t="n">
        <v>43252</v>
      </c>
      <c r="E10075" s="0" t="n">
        <v>0.0125</v>
      </c>
      <c r="F10075" s="0" t="n">
        <v>2376528</v>
      </c>
      <c r="G10075" s="151" t="s">
        <v>111</v>
      </c>
      <c r="H10075" s="151" t="s">
        <v>111</v>
      </c>
      <c r="I10075" s="152" t="s">
        <v>112</v>
      </c>
    </row>
    <row r="10076" customFormat="false" ht="12.75" hidden="false" customHeight="false" outlineLevel="0" collapsed="false">
      <c r="A10076" s="0" t="s">
        <v>85</v>
      </c>
      <c r="B10076" s="0" t="s">
        <v>110</v>
      </c>
      <c r="C10076" s="0" t="s">
        <v>108</v>
      </c>
      <c r="D10076" s="116" t="n">
        <v>43252</v>
      </c>
      <c r="E10076" s="0" t="n">
        <v>0.17</v>
      </c>
      <c r="F10076" s="0" t="n">
        <v>2376529</v>
      </c>
      <c r="G10076" s="151" t="s">
        <v>111</v>
      </c>
      <c r="H10076" s="151" t="s">
        <v>111</v>
      </c>
      <c r="I10076" s="152" t="s">
        <v>112</v>
      </c>
    </row>
    <row r="10077" customFormat="false" ht="12.75" hidden="false" customHeight="false" outlineLevel="0" collapsed="false">
      <c r="A10077" s="0" t="s">
        <v>85</v>
      </c>
      <c r="B10077" s="0" t="s">
        <v>113</v>
      </c>
      <c r="C10077" s="0" t="s">
        <v>108</v>
      </c>
      <c r="D10077" s="116" t="n">
        <v>43252</v>
      </c>
      <c r="E10077" s="0" t="n">
        <v>0.164630905970332</v>
      </c>
      <c r="F10077" s="0" t="n">
        <v>2376530</v>
      </c>
      <c r="G10077" s="151" t="s">
        <v>111</v>
      </c>
      <c r="H10077" s="151" t="s">
        <v>111</v>
      </c>
      <c r="I10077" s="152" t="s">
        <v>112</v>
      </c>
    </row>
    <row r="10078" customFormat="false" ht="12.75" hidden="false" customHeight="false" outlineLevel="0" collapsed="false">
      <c r="A10078" s="0" t="s">
        <v>86</v>
      </c>
      <c r="B10078" s="0" t="s">
        <v>110</v>
      </c>
      <c r="C10078" s="0" t="s">
        <v>108</v>
      </c>
      <c r="D10078" s="116" t="n">
        <v>43252</v>
      </c>
      <c r="E10078" s="0" t="n">
        <v>0.195</v>
      </c>
      <c r="F10078" s="0" t="n">
        <v>2376531</v>
      </c>
      <c r="G10078" s="151" t="s">
        <v>111</v>
      </c>
      <c r="H10078" s="151" t="s">
        <v>111</v>
      </c>
      <c r="I10078" s="152" t="s">
        <v>112</v>
      </c>
    </row>
    <row r="10079" customFormat="false" ht="12.75" hidden="false" customHeight="false" outlineLevel="0" collapsed="false">
      <c r="A10079" s="0" t="s">
        <v>86</v>
      </c>
      <c r="B10079" s="0" t="s">
        <v>113</v>
      </c>
      <c r="C10079" s="0" t="s">
        <v>108</v>
      </c>
      <c r="D10079" s="116" t="n">
        <v>43252</v>
      </c>
      <c r="E10079" s="0" t="n">
        <v>0.005</v>
      </c>
      <c r="F10079" s="0" t="n">
        <v>2376532</v>
      </c>
      <c r="G10079" s="151" t="s">
        <v>111</v>
      </c>
      <c r="H10079" s="151" t="s">
        <v>111</v>
      </c>
      <c r="I10079" s="152" t="s">
        <v>112</v>
      </c>
    </row>
    <row r="10080" customFormat="false" ht="12.75" hidden="false" customHeight="false" outlineLevel="0" collapsed="false">
      <c r="A10080" s="0" t="s">
        <v>87</v>
      </c>
      <c r="B10080" s="0" t="s">
        <v>110</v>
      </c>
      <c r="C10080" s="0" t="s">
        <v>108</v>
      </c>
      <c r="D10080" s="116" t="n">
        <v>43252</v>
      </c>
      <c r="E10080" s="0" t="n">
        <v>0.195</v>
      </c>
      <c r="F10080" s="0" t="n">
        <v>2376533</v>
      </c>
      <c r="G10080" s="151" t="s">
        <v>111</v>
      </c>
      <c r="H10080" s="151" t="s">
        <v>111</v>
      </c>
      <c r="I10080" s="152" t="s">
        <v>112</v>
      </c>
    </row>
    <row r="10081" customFormat="false" ht="12.75" hidden="false" customHeight="false" outlineLevel="0" collapsed="false">
      <c r="A10081" s="0" t="s">
        <v>87</v>
      </c>
      <c r="B10081" s="0" t="s">
        <v>113</v>
      </c>
      <c r="C10081" s="0" t="s">
        <v>108</v>
      </c>
      <c r="D10081" s="116" t="n">
        <v>43252</v>
      </c>
      <c r="E10081" s="0" t="n">
        <v>0.005</v>
      </c>
      <c r="F10081" s="0" t="n">
        <v>2376534</v>
      </c>
      <c r="G10081" s="151" t="s">
        <v>111</v>
      </c>
      <c r="H10081" s="151" t="s">
        <v>111</v>
      </c>
      <c r="I10081" s="152" t="s">
        <v>112</v>
      </c>
    </row>
    <row r="10082" customFormat="false" ht="12.75" hidden="false" customHeight="false" outlineLevel="0" collapsed="false">
      <c r="A10082" s="0" t="s">
        <v>88</v>
      </c>
      <c r="B10082" s="0" t="s">
        <v>110</v>
      </c>
      <c r="C10082" s="0" t="s">
        <v>108</v>
      </c>
      <c r="D10082" s="116" t="n">
        <v>43252</v>
      </c>
      <c r="E10082" s="0" t="n">
        <v>0.195</v>
      </c>
      <c r="F10082" s="0" t="n">
        <v>2376535</v>
      </c>
      <c r="G10082" s="151" t="s">
        <v>111</v>
      </c>
      <c r="H10082" s="151" t="s">
        <v>111</v>
      </c>
      <c r="I10082" s="152" t="s">
        <v>112</v>
      </c>
    </row>
    <row r="10083" customFormat="false" ht="12.75" hidden="false" customHeight="false" outlineLevel="0" collapsed="false">
      <c r="A10083" s="0" t="s">
        <v>88</v>
      </c>
      <c r="B10083" s="0" t="s">
        <v>113</v>
      </c>
      <c r="C10083" s="0" t="s">
        <v>108</v>
      </c>
      <c r="D10083" s="116" t="n">
        <v>43252</v>
      </c>
      <c r="E10083" s="0" t="n">
        <v>0.241395783872288</v>
      </c>
      <c r="F10083" s="0" t="n">
        <v>2376536</v>
      </c>
      <c r="G10083" s="151" t="s">
        <v>111</v>
      </c>
      <c r="H10083" s="151" t="s">
        <v>111</v>
      </c>
      <c r="I10083" s="152" t="s">
        <v>112</v>
      </c>
    </row>
    <row r="10084" customFormat="false" ht="12.75" hidden="false" customHeight="false" outlineLevel="0" collapsed="false">
      <c r="A10084" s="0" t="s">
        <v>89</v>
      </c>
      <c r="B10084" s="0" t="s">
        <v>110</v>
      </c>
      <c r="C10084" s="0" t="s">
        <v>108</v>
      </c>
      <c r="D10084" s="116" t="n">
        <v>43252</v>
      </c>
      <c r="E10084" s="0" t="n">
        <v>0.195</v>
      </c>
      <c r="F10084" s="0" t="n">
        <v>2376537</v>
      </c>
      <c r="G10084" s="151" t="s">
        <v>111</v>
      </c>
      <c r="H10084" s="151" t="s">
        <v>111</v>
      </c>
      <c r="I10084" s="152" t="s">
        <v>112</v>
      </c>
    </row>
    <row r="10085" customFormat="false" ht="12.75" hidden="false" customHeight="false" outlineLevel="0" collapsed="false">
      <c r="A10085" s="0" t="s">
        <v>89</v>
      </c>
      <c r="B10085" s="0" t="s">
        <v>113</v>
      </c>
      <c r="C10085" s="0" t="s">
        <v>108</v>
      </c>
      <c r="D10085" s="116" t="n">
        <v>43252</v>
      </c>
      <c r="E10085" s="0" t="n">
        <v>0.025</v>
      </c>
      <c r="F10085" s="0" t="n">
        <v>2376538</v>
      </c>
      <c r="G10085" s="151" t="s">
        <v>111</v>
      </c>
      <c r="H10085" s="151" t="s">
        <v>111</v>
      </c>
      <c r="I10085" s="152" t="s">
        <v>112</v>
      </c>
    </row>
    <row r="10086" customFormat="false" ht="12.75" hidden="false" customHeight="false" outlineLevel="0" collapsed="false">
      <c r="A10086" s="0" t="s">
        <v>90</v>
      </c>
      <c r="B10086" s="0" t="s">
        <v>110</v>
      </c>
      <c r="C10086" s="0" t="s">
        <v>108</v>
      </c>
      <c r="D10086" s="116" t="n">
        <v>43252</v>
      </c>
      <c r="E10086" s="0" t="n">
        <v>0.195</v>
      </c>
      <c r="F10086" s="0" t="n">
        <v>2376539</v>
      </c>
      <c r="G10086" s="151" t="s">
        <v>111</v>
      </c>
      <c r="H10086" s="151" t="s">
        <v>111</v>
      </c>
      <c r="I10086" s="152" t="s">
        <v>112</v>
      </c>
    </row>
    <row r="10087" customFormat="false" ht="12.75" hidden="false" customHeight="false" outlineLevel="0" collapsed="false">
      <c r="A10087" s="0" t="s">
        <v>90</v>
      </c>
      <c r="B10087" s="0" t="s">
        <v>113</v>
      </c>
      <c r="C10087" s="0" t="s">
        <v>108</v>
      </c>
      <c r="D10087" s="116" t="n">
        <v>43252</v>
      </c>
      <c r="E10087" s="0" t="n">
        <v>0.241395783872288</v>
      </c>
      <c r="F10087" s="0" t="n">
        <v>2376540</v>
      </c>
      <c r="G10087" s="151" t="s">
        <v>111</v>
      </c>
      <c r="H10087" s="151" t="s">
        <v>111</v>
      </c>
      <c r="I10087" s="152" t="s">
        <v>112</v>
      </c>
    </row>
    <row r="10088" customFormat="false" ht="12.75" hidden="false" customHeight="false" outlineLevel="0" collapsed="false">
      <c r="A10088" s="0" t="s">
        <v>91</v>
      </c>
      <c r="B10088" s="0" t="s">
        <v>110</v>
      </c>
      <c r="C10088" s="0" t="s">
        <v>108</v>
      </c>
      <c r="D10088" s="116" t="n">
        <v>43252</v>
      </c>
      <c r="E10088" s="0" t="n">
        <v>0</v>
      </c>
      <c r="F10088" s="0" t="n">
        <v>2376541</v>
      </c>
      <c r="G10088" s="151" t="s">
        <v>111</v>
      </c>
      <c r="H10088" s="151" t="s">
        <v>111</v>
      </c>
      <c r="I10088" s="152" t="s">
        <v>112</v>
      </c>
    </row>
    <row r="10089" customFormat="false" ht="12.75" hidden="false" customHeight="false" outlineLevel="0" collapsed="false">
      <c r="A10089" s="0" t="s">
        <v>91</v>
      </c>
      <c r="B10089" s="0" t="s">
        <v>113</v>
      </c>
      <c r="C10089" s="0" t="s">
        <v>108</v>
      </c>
      <c r="D10089" s="116" t="n">
        <v>43252</v>
      </c>
      <c r="E10089" s="0" t="n">
        <v>0</v>
      </c>
      <c r="F10089" s="0" t="n">
        <v>2376542</v>
      </c>
      <c r="G10089" s="151" t="s">
        <v>111</v>
      </c>
      <c r="H10089" s="151" t="s">
        <v>111</v>
      </c>
      <c r="I10089" s="152" t="s">
        <v>112</v>
      </c>
    </row>
    <row r="10090" customFormat="false" ht="12.75" hidden="false" customHeight="false" outlineLevel="0" collapsed="false">
      <c r="A10090" s="0" t="s">
        <v>49</v>
      </c>
      <c r="B10090" s="0" t="s">
        <v>110</v>
      </c>
      <c r="C10090" s="0" t="s">
        <v>108</v>
      </c>
      <c r="D10090" s="116" t="n">
        <v>43252</v>
      </c>
      <c r="E10090" s="0" t="n">
        <v>0.385</v>
      </c>
      <c r="F10090" s="0" t="n">
        <v>2376543</v>
      </c>
      <c r="G10090" s="151" t="s">
        <v>111</v>
      </c>
      <c r="H10090" s="151" t="s">
        <v>111</v>
      </c>
      <c r="I10090" s="152" t="s">
        <v>112</v>
      </c>
    </row>
    <row r="10091" customFormat="false" ht="12.75" hidden="false" customHeight="false" outlineLevel="0" collapsed="false">
      <c r="A10091" s="0" t="s">
        <v>49</v>
      </c>
      <c r="B10091" s="0" t="s">
        <v>113</v>
      </c>
      <c r="C10091" s="0" t="s">
        <v>108</v>
      </c>
      <c r="D10091" s="116" t="n">
        <v>43252</v>
      </c>
      <c r="E10091" s="0" t="n">
        <v>0.015</v>
      </c>
      <c r="F10091" s="0" t="n">
        <v>2376544</v>
      </c>
      <c r="G10091" s="151" t="s">
        <v>111</v>
      </c>
      <c r="H10091" s="151" t="s">
        <v>111</v>
      </c>
      <c r="I10091" s="152" t="s">
        <v>112</v>
      </c>
    </row>
    <row r="10092" customFormat="false" ht="12.75" hidden="false" customHeight="false" outlineLevel="0" collapsed="false">
      <c r="A10092" s="0" t="s">
        <v>50</v>
      </c>
      <c r="B10092" s="0" t="s">
        <v>110</v>
      </c>
      <c r="C10092" s="0" t="s">
        <v>108</v>
      </c>
      <c r="D10092" s="116" t="n">
        <v>43252</v>
      </c>
      <c r="E10092" s="0" t="n">
        <v>0.44</v>
      </c>
      <c r="F10092" s="0" t="n">
        <v>2376545</v>
      </c>
      <c r="G10092" s="151" t="s">
        <v>111</v>
      </c>
      <c r="H10092" s="151" t="s">
        <v>111</v>
      </c>
      <c r="I10092" s="152" t="s">
        <v>112</v>
      </c>
    </row>
    <row r="10093" customFormat="false" ht="12.75" hidden="false" customHeight="false" outlineLevel="0" collapsed="false">
      <c r="A10093" s="0" t="s">
        <v>50</v>
      </c>
      <c r="B10093" s="0" t="s">
        <v>113</v>
      </c>
      <c r="C10093" s="0" t="s">
        <v>108</v>
      </c>
      <c r="D10093" s="116" t="n">
        <v>43252</v>
      </c>
      <c r="E10093" s="0" t="n">
        <v>-0.055</v>
      </c>
      <c r="F10093" s="0" t="n">
        <v>2376546</v>
      </c>
      <c r="G10093" s="151" t="s">
        <v>111</v>
      </c>
      <c r="H10093" s="151" t="s">
        <v>111</v>
      </c>
      <c r="I10093" s="152" t="s">
        <v>112</v>
      </c>
    </row>
    <row r="10094" customFormat="false" ht="12.75" hidden="false" customHeight="false" outlineLevel="0" collapsed="false">
      <c r="A10094" s="0" t="s">
        <v>51</v>
      </c>
      <c r="B10094" s="0" t="s">
        <v>110</v>
      </c>
      <c r="C10094" s="0" t="s">
        <v>108</v>
      </c>
      <c r="D10094" s="116" t="n">
        <v>43252</v>
      </c>
      <c r="E10094" s="0" t="n">
        <v>0.44</v>
      </c>
      <c r="F10094" s="0" t="n">
        <v>2376547</v>
      </c>
      <c r="G10094" s="151" t="s">
        <v>111</v>
      </c>
      <c r="H10094" s="151" t="s">
        <v>111</v>
      </c>
      <c r="I10094" s="152" t="s">
        <v>112</v>
      </c>
    </row>
    <row r="10095" customFormat="false" ht="12.75" hidden="false" customHeight="false" outlineLevel="0" collapsed="false">
      <c r="A10095" s="0" t="s">
        <v>51</v>
      </c>
      <c r="B10095" s="0" t="s">
        <v>113</v>
      </c>
      <c r="C10095" s="0" t="s">
        <v>108</v>
      </c>
      <c r="D10095" s="116" t="n">
        <v>43252</v>
      </c>
      <c r="E10095" s="0" t="n">
        <v>0.035</v>
      </c>
      <c r="F10095" s="0" t="n">
        <v>2376548</v>
      </c>
      <c r="G10095" s="151" t="s">
        <v>111</v>
      </c>
      <c r="H10095" s="151" t="s">
        <v>111</v>
      </c>
      <c r="I10095" s="152" t="s">
        <v>112</v>
      </c>
    </row>
    <row r="10096" customFormat="false" ht="12.75" hidden="false" customHeight="false" outlineLevel="0" collapsed="false">
      <c r="A10096" s="0" t="s">
        <v>52</v>
      </c>
      <c r="B10096" s="0" t="s">
        <v>110</v>
      </c>
      <c r="C10096" s="0" t="s">
        <v>108</v>
      </c>
      <c r="D10096" s="116" t="n">
        <v>43252</v>
      </c>
      <c r="E10096" s="0" t="n">
        <v>0.44</v>
      </c>
      <c r="F10096" s="0" t="n">
        <v>2376549</v>
      </c>
      <c r="G10096" s="151" t="s">
        <v>111</v>
      </c>
      <c r="H10096" s="151" t="s">
        <v>111</v>
      </c>
      <c r="I10096" s="152" t="s">
        <v>112</v>
      </c>
    </row>
    <row r="10097" customFormat="false" ht="12.75" hidden="false" customHeight="false" outlineLevel="0" collapsed="false">
      <c r="A10097" s="0" t="s">
        <v>52</v>
      </c>
      <c r="B10097" s="0" t="s">
        <v>113</v>
      </c>
      <c r="C10097" s="0" t="s">
        <v>108</v>
      </c>
      <c r="D10097" s="116" t="n">
        <v>43252</v>
      </c>
      <c r="E10097" s="0" t="n">
        <v>-0.035</v>
      </c>
      <c r="F10097" s="0" t="n">
        <v>2376550</v>
      </c>
      <c r="G10097" s="151" t="s">
        <v>111</v>
      </c>
      <c r="H10097" s="151" t="s">
        <v>111</v>
      </c>
      <c r="I10097" s="152" t="s">
        <v>112</v>
      </c>
    </row>
    <row r="10098" customFormat="false" ht="12.75" hidden="false" customHeight="false" outlineLevel="0" collapsed="false">
      <c r="A10098" s="0" t="s">
        <v>53</v>
      </c>
      <c r="B10098" s="0" t="s">
        <v>110</v>
      </c>
      <c r="C10098" s="0" t="s">
        <v>108</v>
      </c>
      <c r="D10098" s="116" t="n">
        <v>43252</v>
      </c>
      <c r="E10098" s="0" t="n">
        <v>0.195</v>
      </c>
      <c r="F10098" s="0" t="n">
        <v>2376551</v>
      </c>
      <c r="G10098" s="151" t="s">
        <v>111</v>
      </c>
      <c r="H10098" s="151" t="s">
        <v>111</v>
      </c>
      <c r="I10098" s="152" t="s">
        <v>112</v>
      </c>
    </row>
    <row r="10099" customFormat="false" ht="12.75" hidden="false" customHeight="false" outlineLevel="0" collapsed="false">
      <c r="A10099" s="0" t="s">
        <v>53</v>
      </c>
      <c r="B10099" s="0" t="s">
        <v>113</v>
      </c>
      <c r="C10099" s="0" t="s">
        <v>108</v>
      </c>
      <c r="D10099" s="116" t="n">
        <v>43252</v>
      </c>
      <c r="E10099" s="0" t="n">
        <v>0.005</v>
      </c>
      <c r="F10099" s="0" t="n">
        <v>2376552</v>
      </c>
      <c r="G10099" s="151" t="s">
        <v>111</v>
      </c>
      <c r="H10099" s="151" t="s">
        <v>111</v>
      </c>
      <c r="I10099" s="152" t="s">
        <v>112</v>
      </c>
    </row>
    <row r="10100" customFormat="false" ht="12.75" hidden="false" customHeight="false" outlineLevel="0" collapsed="false">
      <c r="A10100" s="0" t="s">
        <v>17</v>
      </c>
      <c r="B10100" s="0" t="s">
        <v>110</v>
      </c>
      <c r="C10100" s="0" t="s">
        <v>108</v>
      </c>
      <c r="D10100" s="116" t="n">
        <v>43252</v>
      </c>
      <c r="E10100" s="0" t="n">
        <v>0</v>
      </c>
      <c r="F10100" s="0" t="n">
        <v>2376553</v>
      </c>
      <c r="G10100" s="151" t="s">
        <v>111</v>
      </c>
      <c r="H10100" s="151" t="s">
        <v>111</v>
      </c>
      <c r="I10100" s="152" t="s">
        <v>112</v>
      </c>
    </row>
    <row r="10101" customFormat="false" ht="12.75" hidden="false" customHeight="false" outlineLevel="0" collapsed="false">
      <c r="A10101" s="0" t="s">
        <v>17</v>
      </c>
      <c r="B10101" s="0" t="s">
        <v>113</v>
      </c>
      <c r="C10101" s="0" t="s">
        <v>108</v>
      </c>
      <c r="D10101" s="116" t="n">
        <v>43252</v>
      </c>
      <c r="E10101" s="0" t="n">
        <v>0</v>
      </c>
      <c r="F10101" s="0" t="n">
        <v>2376554</v>
      </c>
      <c r="G10101" s="151" t="s">
        <v>111</v>
      </c>
      <c r="H10101" s="151" t="s">
        <v>111</v>
      </c>
      <c r="I10101" s="152" t="s">
        <v>112</v>
      </c>
    </row>
    <row r="10102" customFormat="false" ht="12.75" hidden="false" customHeight="false" outlineLevel="0" collapsed="false">
      <c r="A10102" s="0" t="s">
        <v>18</v>
      </c>
      <c r="B10102" s="0" t="s">
        <v>110</v>
      </c>
      <c r="C10102" s="0" t="s">
        <v>108</v>
      </c>
      <c r="D10102" s="116" t="n">
        <v>43252</v>
      </c>
      <c r="E10102" s="0" t="n">
        <v>0</v>
      </c>
      <c r="F10102" s="0" t="n">
        <v>2376555</v>
      </c>
      <c r="G10102" s="151" t="s">
        <v>111</v>
      </c>
      <c r="H10102" s="151" t="s">
        <v>111</v>
      </c>
      <c r="I10102" s="152" t="s">
        <v>112</v>
      </c>
    </row>
    <row r="10103" customFormat="false" ht="12.75" hidden="false" customHeight="false" outlineLevel="0" collapsed="false">
      <c r="A10103" s="0" t="s">
        <v>18</v>
      </c>
      <c r="B10103" s="0" t="s">
        <v>113</v>
      </c>
      <c r="C10103" s="0" t="s">
        <v>108</v>
      </c>
      <c r="D10103" s="116" t="n">
        <v>43252</v>
      </c>
      <c r="E10103" s="0" t="n">
        <v>0</v>
      </c>
      <c r="F10103" s="0" t="n">
        <v>2376556</v>
      </c>
      <c r="G10103" s="151" t="s">
        <v>111</v>
      </c>
      <c r="H10103" s="151" t="s">
        <v>111</v>
      </c>
      <c r="I10103" s="152" t="s">
        <v>112</v>
      </c>
    </row>
    <row r="10104" customFormat="false" ht="12.75" hidden="false" customHeight="false" outlineLevel="0" collapsed="false">
      <c r="A10104" s="0" t="s">
        <v>19</v>
      </c>
      <c r="B10104" s="0" t="s">
        <v>110</v>
      </c>
      <c r="C10104" s="0" t="s">
        <v>108</v>
      </c>
      <c r="D10104" s="116" t="n">
        <v>43252</v>
      </c>
      <c r="E10104" s="0" t="n">
        <v>0</v>
      </c>
      <c r="F10104" s="0" t="n">
        <v>2376557</v>
      </c>
      <c r="G10104" s="151" t="s">
        <v>111</v>
      </c>
      <c r="H10104" s="151" t="s">
        <v>111</v>
      </c>
      <c r="I10104" s="152" t="s">
        <v>112</v>
      </c>
    </row>
    <row r="10105" customFormat="false" ht="12.75" hidden="false" customHeight="false" outlineLevel="0" collapsed="false">
      <c r="A10105" s="0" t="s">
        <v>19</v>
      </c>
      <c r="B10105" s="0" t="s">
        <v>113</v>
      </c>
      <c r="C10105" s="0" t="s">
        <v>108</v>
      </c>
      <c r="D10105" s="116" t="n">
        <v>43252</v>
      </c>
      <c r="E10105" s="0" t="n">
        <v>0</v>
      </c>
      <c r="F10105" s="0" t="n">
        <v>2376558</v>
      </c>
      <c r="G10105" s="151" t="s">
        <v>111</v>
      </c>
      <c r="H10105" s="151" t="s">
        <v>111</v>
      </c>
      <c r="I10105" s="152" t="s">
        <v>112</v>
      </c>
    </row>
    <row r="10106" customFormat="false" ht="12.75" hidden="false" customHeight="false" outlineLevel="0" collapsed="false">
      <c r="A10106" s="0" t="s">
        <v>21</v>
      </c>
      <c r="B10106" s="0" t="s">
        <v>110</v>
      </c>
      <c r="C10106" s="0" t="s">
        <v>108</v>
      </c>
      <c r="D10106" s="116" t="n">
        <v>43252</v>
      </c>
      <c r="E10106" s="0" t="n">
        <v>0</v>
      </c>
      <c r="F10106" s="0" t="n">
        <v>2376559</v>
      </c>
      <c r="G10106" s="151" t="s">
        <v>111</v>
      </c>
      <c r="H10106" s="151" t="s">
        <v>111</v>
      </c>
      <c r="I10106" s="152" t="s">
        <v>112</v>
      </c>
    </row>
    <row r="10107" customFormat="false" ht="12.75" hidden="false" customHeight="false" outlineLevel="0" collapsed="false">
      <c r="A10107" s="0" t="s">
        <v>21</v>
      </c>
      <c r="B10107" s="0" t="s">
        <v>113</v>
      </c>
      <c r="C10107" s="0" t="s">
        <v>108</v>
      </c>
      <c r="D10107" s="116" t="n">
        <v>43252</v>
      </c>
      <c r="E10107" s="0" t="n">
        <v>0</v>
      </c>
      <c r="F10107" s="0" t="n">
        <v>2376560</v>
      </c>
      <c r="G10107" s="151" t="s">
        <v>111</v>
      </c>
      <c r="H10107" s="151" t="s">
        <v>111</v>
      </c>
      <c r="I10107" s="152" t="s">
        <v>112</v>
      </c>
    </row>
    <row r="10108" customFormat="false" ht="12.75" hidden="false" customHeight="false" outlineLevel="0" collapsed="false">
      <c r="A10108" s="0" t="s">
        <v>22</v>
      </c>
      <c r="B10108" s="0" t="s">
        <v>110</v>
      </c>
      <c r="C10108" s="0" t="s">
        <v>108</v>
      </c>
      <c r="D10108" s="116" t="n">
        <v>43252</v>
      </c>
      <c r="E10108" s="0" t="n">
        <v>0.8</v>
      </c>
      <c r="F10108" s="0" t="n">
        <v>2376561</v>
      </c>
      <c r="G10108" s="151" t="s">
        <v>111</v>
      </c>
      <c r="H10108" s="151" t="s">
        <v>111</v>
      </c>
      <c r="I10108" s="152" t="s">
        <v>112</v>
      </c>
    </row>
    <row r="10109" customFormat="false" ht="12.75" hidden="false" customHeight="false" outlineLevel="0" collapsed="false">
      <c r="A10109" s="0" t="s">
        <v>59</v>
      </c>
      <c r="B10109" s="0" t="s">
        <v>110</v>
      </c>
      <c r="C10109" s="0" t="s">
        <v>108</v>
      </c>
      <c r="D10109" s="116" t="n">
        <v>43282</v>
      </c>
      <c r="E10109" s="0" t="n">
        <v>0.3975</v>
      </c>
      <c r="F10109" s="0" t="n">
        <v>2376515</v>
      </c>
      <c r="G10109" s="151" t="s">
        <v>111</v>
      </c>
      <c r="H10109" s="151" t="s">
        <v>111</v>
      </c>
      <c r="I10109" s="152" t="s">
        <v>112</v>
      </c>
    </row>
    <row r="10110" customFormat="false" ht="12.75" hidden="false" customHeight="false" outlineLevel="0" collapsed="false">
      <c r="A10110" s="0" t="s">
        <v>59</v>
      </c>
      <c r="B10110" s="0" t="s">
        <v>113</v>
      </c>
      <c r="C10110" s="0" t="s">
        <v>108</v>
      </c>
      <c r="D10110" s="116" t="n">
        <v>43282</v>
      </c>
      <c r="E10110" s="0" t="n">
        <v>0.015</v>
      </c>
      <c r="F10110" s="0" t="n">
        <v>2376516</v>
      </c>
      <c r="G10110" s="151" t="s">
        <v>111</v>
      </c>
      <c r="H10110" s="151" t="s">
        <v>111</v>
      </c>
      <c r="I10110" s="152" t="s">
        <v>112</v>
      </c>
    </row>
    <row r="10111" customFormat="false" ht="12.75" hidden="false" customHeight="false" outlineLevel="0" collapsed="false">
      <c r="A10111" s="0" t="s">
        <v>60</v>
      </c>
      <c r="B10111" s="0" t="s">
        <v>110</v>
      </c>
      <c r="C10111" s="0" t="s">
        <v>108</v>
      </c>
      <c r="D10111" s="116" t="n">
        <v>43282</v>
      </c>
      <c r="E10111" s="0" t="n">
        <v>0.3975</v>
      </c>
      <c r="F10111" s="0" t="n">
        <v>2376517</v>
      </c>
      <c r="G10111" s="151" t="s">
        <v>111</v>
      </c>
      <c r="H10111" s="151" t="s">
        <v>111</v>
      </c>
      <c r="I10111" s="152" t="s">
        <v>112</v>
      </c>
    </row>
    <row r="10112" customFormat="false" ht="12.75" hidden="false" customHeight="false" outlineLevel="0" collapsed="false">
      <c r="A10112" s="0" t="s">
        <v>60</v>
      </c>
      <c r="B10112" s="0" t="s">
        <v>113</v>
      </c>
      <c r="C10112" s="0" t="s">
        <v>108</v>
      </c>
      <c r="D10112" s="116" t="n">
        <v>43282</v>
      </c>
      <c r="E10112" s="0" t="n">
        <v>0.065</v>
      </c>
      <c r="F10112" s="0" t="n">
        <v>2376518</v>
      </c>
      <c r="G10112" s="151" t="s">
        <v>111</v>
      </c>
      <c r="H10112" s="151" t="s">
        <v>111</v>
      </c>
      <c r="I10112" s="152" t="s">
        <v>112</v>
      </c>
    </row>
    <row r="10113" customFormat="false" ht="12.75" hidden="false" customHeight="false" outlineLevel="0" collapsed="false">
      <c r="A10113" s="0" t="s">
        <v>61</v>
      </c>
      <c r="B10113" s="0" t="s">
        <v>110</v>
      </c>
      <c r="C10113" s="0" t="s">
        <v>108</v>
      </c>
      <c r="D10113" s="116" t="n">
        <v>43282</v>
      </c>
      <c r="E10113" s="0" t="n">
        <v>0.3975</v>
      </c>
      <c r="F10113" s="0" t="n">
        <v>2376519</v>
      </c>
      <c r="G10113" s="151" t="s">
        <v>111</v>
      </c>
      <c r="H10113" s="151" t="s">
        <v>111</v>
      </c>
      <c r="I10113" s="152" t="s">
        <v>112</v>
      </c>
    </row>
    <row r="10114" customFormat="false" ht="12.75" hidden="false" customHeight="false" outlineLevel="0" collapsed="false">
      <c r="A10114" s="0" t="s">
        <v>61</v>
      </c>
      <c r="B10114" s="0" t="s">
        <v>113</v>
      </c>
      <c r="C10114" s="0" t="s">
        <v>108</v>
      </c>
      <c r="D10114" s="116" t="n">
        <v>43282</v>
      </c>
      <c r="E10114" s="0" t="n">
        <v>0.015</v>
      </c>
      <c r="F10114" s="0" t="n">
        <v>2376520</v>
      </c>
      <c r="G10114" s="151" t="s">
        <v>111</v>
      </c>
      <c r="H10114" s="151" t="s">
        <v>111</v>
      </c>
      <c r="I10114" s="152" t="s">
        <v>112</v>
      </c>
    </row>
    <row r="10115" customFormat="false" ht="12.75" hidden="false" customHeight="false" outlineLevel="0" collapsed="false">
      <c r="A10115" s="0" t="s">
        <v>62</v>
      </c>
      <c r="B10115" s="0" t="s">
        <v>110</v>
      </c>
      <c r="C10115" s="0" t="s">
        <v>108</v>
      </c>
      <c r="D10115" s="116" t="n">
        <v>43282</v>
      </c>
      <c r="E10115" s="0" t="n">
        <v>0.3975</v>
      </c>
      <c r="F10115" s="0" t="n">
        <v>2376521</v>
      </c>
      <c r="G10115" s="151" t="s">
        <v>111</v>
      </c>
      <c r="H10115" s="151" t="s">
        <v>111</v>
      </c>
      <c r="I10115" s="152" t="s">
        <v>112</v>
      </c>
    </row>
    <row r="10116" customFormat="false" ht="12.75" hidden="false" customHeight="false" outlineLevel="0" collapsed="false">
      <c r="A10116" s="0" t="s">
        <v>62</v>
      </c>
      <c r="B10116" s="0" t="s">
        <v>113</v>
      </c>
      <c r="C10116" s="0" t="s">
        <v>108</v>
      </c>
      <c r="D10116" s="116" t="n">
        <v>43282</v>
      </c>
      <c r="E10116" s="0" t="n">
        <v>0.065</v>
      </c>
      <c r="F10116" s="0" t="n">
        <v>2376522</v>
      </c>
      <c r="G10116" s="151" t="s">
        <v>111</v>
      </c>
      <c r="H10116" s="151" t="s">
        <v>111</v>
      </c>
      <c r="I10116" s="152" t="s">
        <v>112</v>
      </c>
    </row>
    <row r="10117" customFormat="false" ht="12.75" hidden="false" customHeight="false" outlineLevel="0" collapsed="false">
      <c r="A10117" s="0" t="s">
        <v>82</v>
      </c>
      <c r="B10117" s="0" t="s">
        <v>110</v>
      </c>
      <c r="C10117" s="0" t="s">
        <v>108</v>
      </c>
      <c r="D10117" s="116" t="n">
        <v>43282</v>
      </c>
      <c r="E10117" s="0" t="n">
        <v>0</v>
      </c>
      <c r="F10117" s="0" t="n">
        <v>2376523</v>
      </c>
      <c r="G10117" s="151" t="s">
        <v>111</v>
      </c>
      <c r="H10117" s="151" t="s">
        <v>111</v>
      </c>
      <c r="I10117" s="152" t="s">
        <v>112</v>
      </c>
    </row>
    <row r="10118" customFormat="false" ht="12.75" hidden="false" customHeight="false" outlineLevel="0" collapsed="false">
      <c r="A10118" s="0" t="s">
        <v>82</v>
      </c>
      <c r="B10118" s="0" t="s">
        <v>113</v>
      </c>
      <c r="C10118" s="0" t="s">
        <v>108</v>
      </c>
      <c r="D10118" s="116" t="n">
        <v>43282</v>
      </c>
      <c r="E10118" s="0" t="n">
        <v>0</v>
      </c>
      <c r="F10118" s="0" t="n">
        <v>2376524</v>
      </c>
      <c r="G10118" s="151" t="s">
        <v>111</v>
      </c>
      <c r="H10118" s="151" t="s">
        <v>111</v>
      </c>
      <c r="I10118" s="152" t="s">
        <v>112</v>
      </c>
    </row>
    <row r="10119" customFormat="false" ht="12.75" hidden="false" customHeight="false" outlineLevel="0" collapsed="false">
      <c r="A10119" s="0" t="s">
        <v>83</v>
      </c>
      <c r="B10119" s="0" t="s">
        <v>110</v>
      </c>
      <c r="C10119" s="0" t="s">
        <v>108</v>
      </c>
      <c r="D10119" s="116" t="n">
        <v>43282</v>
      </c>
      <c r="E10119" s="0" t="n">
        <v>0</v>
      </c>
      <c r="F10119" s="0" t="n">
        <v>2376525</v>
      </c>
      <c r="G10119" s="151" t="s">
        <v>111</v>
      </c>
      <c r="H10119" s="151" t="s">
        <v>111</v>
      </c>
      <c r="I10119" s="152" t="s">
        <v>112</v>
      </c>
    </row>
    <row r="10120" customFormat="false" ht="12.75" hidden="false" customHeight="false" outlineLevel="0" collapsed="false">
      <c r="A10120" s="0" t="s">
        <v>83</v>
      </c>
      <c r="B10120" s="0" t="s">
        <v>113</v>
      </c>
      <c r="C10120" s="0" t="s">
        <v>108</v>
      </c>
      <c r="D10120" s="116" t="n">
        <v>43282</v>
      </c>
      <c r="E10120" s="0" t="n">
        <v>0</v>
      </c>
      <c r="F10120" s="0" t="n">
        <v>2376526</v>
      </c>
      <c r="G10120" s="151" t="s">
        <v>111</v>
      </c>
      <c r="H10120" s="151" t="s">
        <v>111</v>
      </c>
      <c r="I10120" s="152" t="s">
        <v>112</v>
      </c>
    </row>
    <row r="10121" customFormat="false" ht="12.75" hidden="false" customHeight="false" outlineLevel="0" collapsed="false">
      <c r="A10121" s="0" t="s">
        <v>84</v>
      </c>
      <c r="B10121" s="0" t="s">
        <v>110</v>
      </c>
      <c r="C10121" s="0" t="s">
        <v>108</v>
      </c>
      <c r="D10121" s="116" t="n">
        <v>43282</v>
      </c>
      <c r="E10121" s="0" t="n">
        <v>0.175</v>
      </c>
      <c r="F10121" s="0" t="n">
        <v>2376527</v>
      </c>
      <c r="G10121" s="151" t="s">
        <v>111</v>
      </c>
      <c r="H10121" s="151" t="s">
        <v>111</v>
      </c>
      <c r="I10121" s="152" t="s">
        <v>112</v>
      </c>
    </row>
    <row r="10122" customFormat="false" ht="12.75" hidden="false" customHeight="false" outlineLevel="0" collapsed="false">
      <c r="A10122" s="0" t="s">
        <v>84</v>
      </c>
      <c r="B10122" s="0" t="s">
        <v>113</v>
      </c>
      <c r="C10122" s="0" t="s">
        <v>108</v>
      </c>
      <c r="D10122" s="116" t="n">
        <v>43282</v>
      </c>
      <c r="E10122" s="0" t="n">
        <v>0.0125</v>
      </c>
      <c r="F10122" s="0" t="n">
        <v>2376528</v>
      </c>
      <c r="G10122" s="151" t="s">
        <v>111</v>
      </c>
      <c r="H10122" s="151" t="s">
        <v>111</v>
      </c>
      <c r="I10122" s="152" t="s">
        <v>112</v>
      </c>
    </row>
    <row r="10123" customFormat="false" ht="12.75" hidden="false" customHeight="false" outlineLevel="0" collapsed="false">
      <c r="A10123" s="0" t="s">
        <v>85</v>
      </c>
      <c r="B10123" s="0" t="s">
        <v>110</v>
      </c>
      <c r="C10123" s="0" t="s">
        <v>108</v>
      </c>
      <c r="D10123" s="116" t="n">
        <v>43282</v>
      </c>
      <c r="E10123" s="0" t="n">
        <v>0.175</v>
      </c>
      <c r="F10123" s="0" t="n">
        <v>2376529</v>
      </c>
      <c r="G10123" s="151" t="s">
        <v>111</v>
      </c>
      <c r="H10123" s="151" t="s">
        <v>111</v>
      </c>
      <c r="I10123" s="152" t="s">
        <v>112</v>
      </c>
    </row>
    <row r="10124" customFormat="false" ht="12.75" hidden="false" customHeight="false" outlineLevel="0" collapsed="false">
      <c r="A10124" s="0" t="s">
        <v>85</v>
      </c>
      <c r="B10124" s="0" t="s">
        <v>113</v>
      </c>
      <c r="C10124" s="0" t="s">
        <v>108</v>
      </c>
      <c r="D10124" s="116" t="n">
        <v>43282</v>
      </c>
      <c r="E10124" s="0" t="n">
        <v>0.165365898410363</v>
      </c>
      <c r="F10124" s="0" t="n">
        <v>2376530</v>
      </c>
      <c r="G10124" s="151" t="s">
        <v>111</v>
      </c>
      <c r="H10124" s="151" t="s">
        <v>111</v>
      </c>
      <c r="I10124" s="152" t="s">
        <v>112</v>
      </c>
    </row>
    <row r="10125" customFormat="false" ht="12.75" hidden="false" customHeight="false" outlineLevel="0" collapsed="false">
      <c r="A10125" s="0" t="s">
        <v>86</v>
      </c>
      <c r="B10125" s="0" t="s">
        <v>110</v>
      </c>
      <c r="C10125" s="0" t="s">
        <v>108</v>
      </c>
      <c r="D10125" s="116" t="n">
        <v>43282</v>
      </c>
      <c r="E10125" s="0" t="n">
        <v>0.265</v>
      </c>
      <c r="F10125" s="0" t="n">
        <v>2376531</v>
      </c>
      <c r="G10125" s="151" t="s">
        <v>111</v>
      </c>
      <c r="H10125" s="151" t="s">
        <v>111</v>
      </c>
      <c r="I10125" s="152" t="s">
        <v>112</v>
      </c>
    </row>
    <row r="10126" customFormat="false" ht="12.75" hidden="false" customHeight="false" outlineLevel="0" collapsed="false">
      <c r="A10126" s="0" t="s">
        <v>86</v>
      </c>
      <c r="B10126" s="0" t="s">
        <v>113</v>
      </c>
      <c r="C10126" s="0" t="s">
        <v>108</v>
      </c>
      <c r="D10126" s="116" t="n">
        <v>43282</v>
      </c>
      <c r="E10126" s="0" t="n">
        <v>0.0075</v>
      </c>
      <c r="F10126" s="0" t="n">
        <v>2376532</v>
      </c>
      <c r="G10126" s="151" t="s">
        <v>111</v>
      </c>
      <c r="H10126" s="151" t="s">
        <v>111</v>
      </c>
      <c r="I10126" s="152" t="s">
        <v>112</v>
      </c>
    </row>
    <row r="10127" customFormat="false" ht="12.75" hidden="false" customHeight="false" outlineLevel="0" collapsed="false">
      <c r="A10127" s="0" t="s">
        <v>87</v>
      </c>
      <c r="B10127" s="0" t="s">
        <v>110</v>
      </c>
      <c r="C10127" s="0" t="s">
        <v>108</v>
      </c>
      <c r="D10127" s="116" t="n">
        <v>43282</v>
      </c>
      <c r="E10127" s="0" t="n">
        <v>0.265</v>
      </c>
      <c r="F10127" s="0" t="n">
        <v>2376533</v>
      </c>
      <c r="G10127" s="151" t="s">
        <v>111</v>
      </c>
      <c r="H10127" s="151" t="s">
        <v>111</v>
      </c>
      <c r="I10127" s="152" t="s">
        <v>112</v>
      </c>
    </row>
    <row r="10128" customFormat="false" ht="12.75" hidden="false" customHeight="false" outlineLevel="0" collapsed="false">
      <c r="A10128" s="0" t="s">
        <v>87</v>
      </c>
      <c r="B10128" s="0" t="s">
        <v>113</v>
      </c>
      <c r="C10128" s="0" t="s">
        <v>108</v>
      </c>
      <c r="D10128" s="116" t="n">
        <v>43282</v>
      </c>
      <c r="E10128" s="0" t="n">
        <v>0.0075</v>
      </c>
      <c r="F10128" s="0" t="n">
        <v>2376534</v>
      </c>
      <c r="G10128" s="151" t="s">
        <v>111</v>
      </c>
      <c r="H10128" s="151" t="s">
        <v>111</v>
      </c>
      <c r="I10128" s="152" t="s">
        <v>112</v>
      </c>
    </row>
    <row r="10129" customFormat="false" ht="12.75" hidden="false" customHeight="false" outlineLevel="0" collapsed="false">
      <c r="A10129" s="0" t="s">
        <v>88</v>
      </c>
      <c r="B10129" s="0" t="s">
        <v>110</v>
      </c>
      <c r="C10129" s="0" t="s">
        <v>108</v>
      </c>
      <c r="D10129" s="116" t="n">
        <v>43282</v>
      </c>
      <c r="E10129" s="0" t="n">
        <v>0.265</v>
      </c>
      <c r="F10129" s="0" t="n">
        <v>2376535</v>
      </c>
      <c r="G10129" s="151" t="s">
        <v>111</v>
      </c>
      <c r="H10129" s="151" t="s">
        <v>111</v>
      </c>
      <c r="I10129" s="152" t="s">
        <v>112</v>
      </c>
    </row>
    <row r="10130" customFormat="false" ht="12.75" hidden="false" customHeight="false" outlineLevel="0" collapsed="false">
      <c r="A10130" s="0" t="s">
        <v>88</v>
      </c>
      <c r="B10130" s="0" t="s">
        <v>113</v>
      </c>
      <c r="C10130" s="0" t="s">
        <v>108</v>
      </c>
      <c r="D10130" s="116" t="n">
        <v>43282</v>
      </c>
      <c r="E10130" s="0" t="n">
        <v>0.246263978714695</v>
      </c>
      <c r="F10130" s="0" t="n">
        <v>2376536</v>
      </c>
      <c r="G10130" s="151" t="s">
        <v>111</v>
      </c>
      <c r="H10130" s="151" t="s">
        <v>111</v>
      </c>
      <c r="I10130" s="152" t="s">
        <v>112</v>
      </c>
    </row>
    <row r="10131" customFormat="false" ht="12.75" hidden="false" customHeight="false" outlineLevel="0" collapsed="false">
      <c r="A10131" s="0" t="s">
        <v>89</v>
      </c>
      <c r="B10131" s="0" t="s">
        <v>110</v>
      </c>
      <c r="C10131" s="0" t="s">
        <v>108</v>
      </c>
      <c r="D10131" s="116" t="n">
        <v>43282</v>
      </c>
      <c r="E10131" s="0" t="n">
        <v>0.265</v>
      </c>
      <c r="F10131" s="0" t="n">
        <v>2376537</v>
      </c>
      <c r="G10131" s="151" t="s">
        <v>111</v>
      </c>
      <c r="H10131" s="151" t="s">
        <v>111</v>
      </c>
      <c r="I10131" s="152" t="s">
        <v>112</v>
      </c>
    </row>
    <row r="10132" customFormat="false" ht="12.75" hidden="false" customHeight="false" outlineLevel="0" collapsed="false">
      <c r="A10132" s="0" t="s">
        <v>89</v>
      </c>
      <c r="B10132" s="0" t="s">
        <v>113</v>
      </c>
      <c r="C10132" s="0" t="s">
        <v>108</v>
      </c>
      <c r="D10132" s="116" t="n">
        <v>43282</v>
      </c>
      <c r="E10132" s="0" t="n">
        <v>0.0275</v>
      </c>
      <c r="F10132" s="0" t="n">
        <v>2376538</v>
      </c>
      <c r="G10132" s="151" t="s">
        <v>111</v>
      </c>
      <c r="H10132" s="151" t="s">
        <v>111</v>
      </c>
      <c r="I10132" s="152" t="s">
        <v>112</v>
      </c>
    </row>
    <row r="10133" customFormat="false" ht="12.75" hidden="false" customHeight="false" outlineLevel="0" collapsed="false">
      <c r="A10133" s="0" t="s">
        <v>90</v>
      </c>
      <c r="B10133" s="0" t="s">
        <v>110</v>
      </c>
      <c r="C10133" s="0" t="s">
        <v>108</v>
      </c>
      <c r="D10133" s="116" t="n">
        <v>43282</v>
      </c>
      <c r="E10133" s="0" t="n">
        <v>0.265</v>
      </c>
      <c r="F10133" s="0" t="n">
        <v>2376539</v>
      </c>
      <c r="G10133" s="151" t="s">
        <v>111</v>
      </c>
      <c r="H10133" s="151" t="s">
        <v>111</v>
      </c>
      <c r="I10133" s="152" t="s">
        <v>112</v>
      </c>
    </row>
    <row r="10134" customFormat="false" ht="12.75" hidden="false" customHeight="false" outlineLevel="0" collapsed="false">
      <c r="A10134" s="0" t="s">
        <v>90</v>
      </c>
      <c r="B10134" s="0" t="s">
        <v>113</v>
      </c>
      <c r="C10134" s="0" t="s">
        <v>108</v>
      </c>
      <c r="D10134" s="116" t="n">
        <v>43282</v>
      </c>
      <c r="E10134" s="0" t="n">
        <v>0.246263978714695</v>
      </c>
      <c r="F10134" s="0" t="n">
        <v>2376540</v>
      </c>
      <c r="G10134" s="151" t="s">
        <v>111</v>
      </c>
      <c r="H10134" s="151" t="s">
        <v>111</v>
      </c>
      <c r="I10134" s="152" t="s">
        <v>112</v>
      </c>
    </row>
    <row r="10135" customFormat="false" ht="12.75" hidden="false" customHeight="false" outlineLevel="0" collapsed="false">
      <c r="A10135" s="0" t="s">
        <v>91</v>
      </c>
      <c r="B10135" s="0" t="s">
        <v>110</v>
      </c>
      <c r="C10135" s="0" t="s">
        <v>108</v>
      </c>
      <c r="D10135" s="116" t="n">
        <v>43282</v>
      </c>
      <c r="E10135" s="0" t="n">
        <v>0</v>
      </c>
      <c r="F10135" s="0" t="n">
        <v>2376541</v>
      </c>
      <c r="G10135" s="151" t="s">
        <v>111</v>
      </c>
      <c r="H10135" s="151" t="s">
        <v>111</v>
      </c>
      <c r="I10135" s="152" t="s">
        <v>112</v>
      </c>
    </row>
    <row r="10136" customFormat="false" ht="12.75" hidden="false" customHeight="false" outlineLevel="0" collapsed="false">
      <c r="A10136" s="0" t="s">
        <v>91</v>
      </c>
      <c r="B10136" s="0" t="s">
        <v>113</v>
      </c>
      <c r="C10136" s="0" t="s">
        <v>108</v>
      </c>
      <c r="D10136" s="116" t="n">
        <v>43282</v>
      </c>
      <c r="E10136" s="0" t="n">
        <v>0</v>
      </c>
      <c r="F10136" s="0" t="n">
        <v>2376542</v>
      </c>
      <c r="G10136" s="151" t="s">
        <v>111</v>
      </c>
      <c r="H10136" s="151" t="s">
        <v>111</v>
      </c>
      <c r="I10136" s="152" t="s">
        <v>112</v>
      </c>
    </row>
    <row r="10137" customFormat="false" ht="12.75" hidden="false" customHeight="false" outlineLevel="0" collapsed="false">
      <c r="A10137" s="0" t="s">
        <v>49</v>
      </c>
      <c r="B10137" s="0" t="s">
        <v>110</v>
      </c>
      <c r="C10137" s="0" t="s">
        <v>108</v>
      </c>
      <c r="D10137" s="116" t="n">
        <v>43282</v>
      </c>
      <c r="E10137" s="0" t="n">
        <v>0.3975</v>
      </c>
      <c r="F10137" s="0" t="n">
        <v>2376543</v>
      </c>
      <c r="G10137" s="151" t="s">
        <v>111</v>
      </c>
      <c r="H10137" s="151" t="s">
        <v>111</v>
      </c>
      <c r="I10137" s="152" t="s">
        <v>112</v>
      </c>
    </row>
    <row r="10138" customFormat="false" ht="12.75" hidden="false" customHeight="false" outlineLevel="0" collapsed="false">
      <c r="A10138" s="0" t="s">
        <v>49</v>
      </c>
      <c r="B10138" s="0" t="s">
        <v>113</v>
      </c>
      <c r="C10138" s="0" t="s">
        <v>108</v>
      </c>
      <c r="D10138" s="116" t="n">
        <v>43282</v>
      </c>
      <c r="E10138" s="0" t="n">
        <v>0.015</v>
      </c>
      <c r="F10138" s="0" t="n">
        <v>2376544</v>
      </c>
      <c r="G10138" s="151" t="s">
        <v>111</v>
      </c>
      <c r="H10138" s="151" t="s">
        <v>111</v>
      </c>
      <c r="I10138" s="152" t="s">
        <v>112</v>
      </c>
    </row>
    <row r="10139" customFormat="false" ht="12.75" hidden="false" customHeight="false" outlineLevel="0" collapsed="false">
      <c r="A10139" s="0" t="s">
        <v>50</v>
      </c>
      <c r="B10139" s="0" t="s">
        <v>110</v>
      </c>
      <c r="C10139" s="0" t="s">
        <v>108</v>
      </c>
      <c r="D10139" s="116" t="n">
        <v>43282</v>
      </c>
      <c r="E10139" s="0" t="n">
        <v>0.5</v>
      </c>
      <c r="F10139" s="0" t="n">
        <v>2376545</v>
      </c>
      <c r="G10139" s="151" t="s">
        <v>111</v>
      </c>
      <c r="H10139" s="151" t="s">
        <v>111</v>
      </c>
      <c r="I10139" s="152" t="s">
        <v>112</v>
      </c>
    </row>
    <row r="10140" customFormat="false" ht="12.75" hidden="false" customHeight="false" outlineLevel="0" collapsed="false">
      <c r="A10140" s="0" t="s">
        <v>50</v>
      </c>
      <c r="B10140" s="0" t="s">
        <v>113</v>
      </c>
      <c r="C10140" s="0" t="s">
        <v>108</v>
      </c>
      <c r="D10140" s="116" t="n">
        <v>43282</v>
      </c>
      <c r="E10140" s="0" t="n">
        <v>-0.02</v>
      </c>
      <c r="F10140" s="0" t="n">
        <v>2376546</v>
      </c>
      <c r="G10140" s="151" t="s">
        <v>111</v>
      </c>
      <c r="H10140" s="151" t="s">
        <v>111</v>
      </c>
      <c r="I10140" s="152" t="s">
        <v>112</v>
      </c>
    </row>
    <row r="10141" customFormat="false" ht="12.75" hidden="false" customHeight="false" outlineLevel="0" collapsed="false">
      <c r="A10141" s="0" t="s">
        <v>51</v>
      </c>
      <c r="B10141" s="0" t="s">
        <v>110</v>
      </c>
      <c r="C10141" s="0" t="s">
        <v>108</v>
      </c>
      <c r="D10141" s="116" t="n">
        <v>43282</v>
      </c>
      <c r="E10141" s="0" t="n">
        <v>0.5</v>
      </c>
      <c r="F10141" s="0" t="n">
        <v>2376547</v>
      </c>
      <c r="G10141" s="151" t="s">
        <v>111</v>
      </c>
      <c r="H10141" s="151" t="s">
        <v>111</v>
      </c>
      <c r="I10141" s="152" t="s">
        <v>112</v>
      </c>
    </row>
    <row r="10142" customFormat="false" ht="12.75" hidden="false" customHeight="false" outlineLevel="0" collapsed="false">
      <c r="A10142" s="0" t="s">
        <v>51</v>
      </c>
      <c r="B10142" s="0" t="s">
        <v>113</v>
      </c>
      <c r="C10142" s="0" t="s">
        <v>108</v>
      </c>
      <c r="D10142" s="116" t="n">
        <v>43282</v>
      </c>
      <c r="E10142" s="0" t="n">
        <v>0.035</v>
      </c>
      <c r="F10142" s="0" t="n">
        <v>2376548</v>
      </c>
      <c r="G10142" s="151" t="s">
        <v>111</v>
      </c>
      <c r="H10142" s="151" t="s">
        <v>111</v>
      </c>
      <c r="I10142" s="152" t="s">
        <v>112</v>
      </c>
    </row>
    <row r="10143" customFormat="false" ht="12.75" hidden="false" customHeight="false" outlineLevel="0" collapsed="false">
      <c r="A10143" s="0" t="s">
        <v>52</v>
      </c>
      <c r="B10143" s="0" t="s">
        <v>110</v>
      </c>
      <c r="C10143" s="0" t="s">
        <v>108</v>
      </c>
      <c r="D10143" s="116" t="n">
        <v>43282</v>
      </c>
      <c r="E10143" s="0" t="n">
        <v>0.5</v>
      </c>
      <c r="F10143" s="0" t="n">
        <v>2376549</v>
      </c>
      <c r="G10143" s="151" t="s">
        <v>111</v>
      </c>
      <c r="H10143" s="151" t="s">
        <v>111</v>
      </c>
      <c r="I10143" s="152" t="s">
        <v>112</v>
      </c>
    </row>
    <row r="10144" customFormat="false" ht="12.75" hidden="false" customHeight="false" outlineLevel="0" collapsed="false">
      <c r="A10144" s="0" t="s">
        <v>52</v>
      </c>
      <c r="B10144" s="0" t="s">
        <v>113</v>
      </c>
      <c r="C10144" s="0" t="s">
        <v>108</v>
      </c>
      <c r="D10144" s="116" t="n">
        <v>43282</v>
      </c>
      <c r="E10144" s="0" t="n">
        <v>-0.02</v>
      </c>
      <c r="F10144" s="0" t="n">
        <v>2376550</v>
      </c>
      <c r="G10144" s="151" t="s">
        <v>111</v>
      </c>
      <c r="H10144" s="151" t="s">
        <v>111</v>
      </c>
      <c r="I10144" s="152" t="s">
        <v>112</v>
      </c>
    </row>
    <row r="10145" customFormat="false" ht="12.75" hidden="false" customHeight="false" outlineLevel="0" collapsed="false">
      <c r="A10145" s="0" t="s">
        <v>53</v>
      </c>
      <c r="B10145" s="0" t="s">
        <v>110</v>
      </c>
      <c r="C10145" s="0" t="s">
        <v>108</v>
      </c>
      <c r="D10145" s="116" t="n">
        <v>43282</v>
      </c>
      <c r="E10145" s="0" t="n">
        <v>0.265</v>
      </c>
      <c r="F10145" s="0" t="n">
        <v>2376551</v>
      </c>
      <c r="G10145" s="151" t="s">
        <v>111</v>
      </c>
      <c r="H10145" s="151" t="s">
        <v>111</v>
      </c>
      <c r="I10145" s="152" t="s">
        <v>112</v>
      </c>
    </row>
    <row r="10146" customFormat="false" ht="12.75" hidden="false" customHeight="false" outlineLevel="0" collapsed="false">
      <c r="A10146" s="0" t="s">
        <v>53</v>
      </c>
      <c r="B10146" s="0" t="s">
        <v>113</v>
      </c>
      <c r="C10146" s="0" t="s">
        <v>108</v>
      </c>
      <c r="D10146" s="116" t="n">
        <v>43282</v>
      </c>
      <c r="E10146" s="0" t="n">
        <v>0.0075</v>
      </c>
      <c r="F10146" s="0" t="n">
        <v>2376552</v>
      </c>
      <c r="G10146" s="151" t="s">
        <v>111</v>
      </c>
      <c r="H10146" s="151" t="s">
        <v>111</v>
      </c>
      <c r="I10146" s="152" t="s">
        <v>112</v>
      </c>
    </row>
    <row r="10147" customFormat="false" ht="12.75" hidden="false" customHeight="false" outlineLevel="0" collapsed="false">
      <c r="A10147" s="0" t="s">
        <v>17</v>
      </c>
      <c r="B10147" s="0" t="s">
        <v>110</v>
      </c>
      <c r="C10147" s="0" t="s">
        <v>108</v>
      </c>
      <c r="D10147" s="116" t="n">
        <v>43282</v>
      </c>
      <c r="E10147" s="0" t="n">
        <v>0</v>
      </c>
      <c r="F10147" s="0" t="n">
        <v>2376553</v>
      </c>
      <c r="G10147" s="151" t="s">
        <v>111</v>
      </c>
      <c r="H10147" s="151" t="s">
        <v>111</v>
      </c>
      <c r="I10147" s="152" t="s">
        <v>112</v>
      </c>
    </row>
    <row r="10148" customFormat="false" ht="12.75" hidden="false" customHeight="false" outlineLevel="0" collapsed="false">
      <c r="A10148" s="0" t="s">
        <v>17</v>
      </c>
      <c r="B10148" s="0" t="s">
        <v>113</v>
      </c>
      <c r="C10148" s="0" t="s">
        <v>108</v>
      </c>
      <c r="D10148" s="116" t="n">
        <v>43282</v>
      </c>
      <c r="E10148" s="0" t="n">
        <v>0</v>
      </c>
      <c r="F10148" s="0" t="n">
        <v>2376554</v>
      </c>
      <c r="G10148" s="151" t="s">
        <v>111</v>
      </c>
      <c r="H10148" s="151" t="s">
        <v>111</v>
      </c>
      <c r="I10148" s="152" t="s">
        <v>112</v>
      </c>
    </row>
    <row r="10149" customFormat="false" ht="12.75" hidden="false" customHeight="false" outlineLevel="0" collapsed="false">
      <c r="A10149" s="0" t="s">
        <v>18</v>
      </c>
      <c r="B10149" s="0" t="s">
        <v>110</v>
      </c>
      <c r="C10149" s="0" t="s">
        <v>108</v>
      </c>
      <c r="D10149" s="116" t="n">
        <v>43282</v>
      </c>
      <c r="E10149" s="0" t="n">
        <v>0</v>
      </c>
      <c r="F10149" s="0" t="n">
        <v>2376555</v>
      </c>
      <c r="G10149" s="151" t="s">
        <v>111</v>
      </c>
      <c r="H10149" s="151" t="s">
        <v>111</v>
      </c>
      <c r="I10149" s="152" t="s">
        <v>112</v>
      </c>
    </row>
    <row r="10150" customFormat="false" ht="12.75" hidden="false" customHeight="false" outlineLevel="0" collapsed="false">
      <c r="A10150" s="0" t="s">
        <v>18</v>
      </c>
      <c r="B10150" s="0" t="s">
        <v>113</v>
      </c>
      <c r="C10150" s="0" t="s">
        <v>108</v>
      </c>
      <c r="D10150" s="116" t="n">
        <v>43282</v>
      </c>
      <c r="E10150" s="0" t="n">
        <v>0</v>
      </c>
      <c r="F10150" s="0" t="n">
        <v>2376556</v>
      </c>
      <c r="G10150" s="151" t="s">
        <v>111</v>
      </c>
      <c r="H10150" s="151" t="s">
        <v>111</v>
      </c>
      <c r="I10150" s="152" t="s">
        <v>112</v>
      </c>
    </row>
    <row r="10151" customFormat="false" ht="12.75" hidden="false" customHeight="false" outlineLevel="0" collapsed="false">
      <c r="A10151" s="0" t="s">
        <v>19</v>
      </c>
      <c r="B10151" s="0" t="s">
        <v>110</v>
      </c>
      <c r="C10151" s="0" t="s">
        <v>108</v>
      </c>
      <c r="D10151" s="116" t="n">
        <v>43282</v>
      </c>
      <c r="E10151" s="0" t="n">
        <v>0</v>
      </c>
      <c r="F10151" s="0" t="n">
        <v>2376557</v>
      </c>
      <c r="G10151" s="151" t="s">
        <v>111</v>
      </c>
      <c r="H10151" s="151" t="s">
        <v>111</v>
      </c>
      <c r="I10151" s="152" t="s">
        <v>112</v>
      </c>
    </row>
    <row r="10152" customFormat="false" ht="12.75" hidden="false" customHeight="false" outlineLevel="0" collapsed="false">
      <c r="A10152" s="0" t="s">
        <v>19</v>
      </c>
      <c r="B10152" s="0" t="s">
        <v>113</v>
      </c>
      <c r="C10152" s="0" t="s">
        <v>108</v>
      </c>
      <c r="D10152" s="116" t="n">
        <v>43282</v>
      </c>
      <c r="E10152" s="0" t="n">
        <v>0</v>
      </c>
      <c r="F10152" s="0" t="n">
        <v>2376558</v>
      </c>
      <c r="G10152" s="151" t="s">
        <v>111</v>
      </c>
      <c r="H10152" s="151" t="s">
        <v>111</v>
      </c>
      <c r="I10152" s="152" t="s">
        <v>112</v>
      </c>
    </row>
    <row r="10153" customFormat="false" ht="12.75" hidden="false" customHeight="false" outlineLevel="0" collapsed="false">
      <c r="A10153" s="0" t="s">
        <v>21</v>
      </c>
      <c r="B10153" s="0" t="s">
        <v>110</v>
      </c>
      <c r="C10153" s="0" t="s">
        <v>108</v>
      </c>
      <c r="D10153" s="116" t="n">
        <v>43282</v>
      </c>
      <c r="E10153" s="0" t="n">
        <v>0</v>
      </c>
      <c r="F10153" s="0" t="n">
        <v>2376559</v>
      </c>
      <c r="G10153" s="151" t="s">
        <v>111</v>
      </c>
      <c r="H10153" s="151" t="s">
        <v>111</v>
      </c>
      <c r="I10153" s="152" t="s">
        <v>112</v>
      </c>
    </row>
    <row r="10154" customFormat="false" ht="12.75" hidden="false" customHeight="false" outlineLevel="0" collapsed="false">
      <c r="A10154" s="0" t="s">
        <v>21</v>
      </c>
      <c r="B10154" s="0" t="s">
        <v>113</v>
      </c>
      <c r="C10154" s="0" t="s">
        <v>108</v>
      </c>
      <c r="D10154" s="116" t="n">
        <v>43282</v>
      </c>
      <c r="E10154" s="0" t="n">
        <v>0</v>
      </c>
      <c r="F10154" s="0" t="n">
        <v>2376560</v>
      </c>
      <c r="G10154" s="151" t="s">
        <v>111</v>
      </c>
      <c r="H10154" s="151" t="s">
        <v>111</v>
      </c>
      <c r="I10154" s="152" t="s">
        <v>112</v>
      </c>
    </row>
    <row r="10155" customFormat="false" ht="12.75" hidden="false" customHeight="false" outlineLevel="0" collapsed="false">
      <c r="A10155" s="0" t="s">
        <v>22</v>
      </c>
      <c r="B10155" s="0" t="s">
        <v>110</v>
      </c>
      <c r="C10155" s="0" t="s">
        <v>108</v>
      </c>
      <c r="D10155" s="116" t="n">
        <v>43282</v>
      </c>
      <c r="E10155" s="0" t="n">
        <v>1</v>
      </c>
      <c r="F10155" s="0" t="n">
        <v>2376561</v>
      </c>
      <c r="G10155" s="151" t="s">
        <v>111</v>
      </c>
      <c r="H10155" s="151" t="s">
        <v>111</v>
      </c>
      <c r="I10155" s="152" t="s">
        <v>112</v>
      </c>
    </row>
    <row r="10156" customFormat="false" ht="12.75" hidden="false" customHeight="false" outlineLevel="0" collapsed="false">
      <c r="A10156" s="0" t="s">
        <v>59</v>
      </c>
      <c r="B10156" s="0" t="s">
        <v>110</v>
      </c>
      <c r="C10156" s="0" t="s">
        <v>108</v>
      </c>
      <c r="D10156" s="116" t="n">
        <v>43313</v>
      </c>
      <c r="E10156" s="0" t="n">
        <v>0.4</v>
      </c>
      <c r="F10156" s="0" t="n">
        <v>2376515</v>
      </c>
      <c r="G10156" s="151" t="s">
        <v>111</v>
      </c>
      <c r="H10156" s="151" t="s">
        <v>111</v>
      </c>
      <c r="I10156" s="152" t="s">
        <v>112</v>
      </c>
    </row>
    <row r="10157" customFormat="false" ht="12.75" hidden="false" customHeight="false" outlineLevel="0" collapsed="false">
      <c r="A10157" s="0" t="s">
        <v>59</v>
      </c>
      <c r="B10157" s="0" t="s">
        <v>113</v>
      </c>
      <c r="C10157" s="0" t="s">
        <v>108</v>
      </c>
      <c r="D10157" s="116" t="n">
        <v>43313</v>
      </c>
      <c r="E10157" s="0" t="n">
        <v>0.015</v>
      </c>
      <c r="F10157" s="0" t="n">
        <v>2376516</v>
      </c>
      <c r="G10157" s="151" t="s">
        <v>111</v>
      </c>
      <c r="H10157" s="151" t="s">
        <v>111</v>
      </c>
      <c r="I10157" s="152" t="s">
        <v>112</v>
      </c>
    </row>
    <row r="10158" customFormat="false" ht="12.75" hidden="false" customHeight="false" outlineLevel="0" collapsed="false">
      <c r="A10158" s="0" t="s">
        <v>60</v>
      </c>
      <c r="B10158" s="0" t="s">
        <v>110</v>
      </c>
      <c r="C10158" s="0" t="s">
        <v>108</v>
      </c>
      <c r="D10158" s="116" t="n">
        <v>43313</v>
      </c>
      <c r="E10158" s="0" t="n">
        <v>0.4</v>
      </c>
      <c r="F10158" s="0" t="n">
        <v>2376517</v>
      </c>
      <c r="G10158" s="151" t="s">
        <v>111</v>
      </c>
      <c r="H10158" s="151" t="s">
        <v>111</v>
      </c>
      <c r="I10158" s="152" t="s">
        <v>112</v>
      </c>
    </row>
    <row r="10159" customFormat="false" ht="12.75" hidden="false" customHeight="false" outlineLevel="0" collapsed="false">
      <c r="A10159" s="0" t="s">
        <v>60</v>
      </c>
      <c r="B10159" s="0" t="s">
        <v>113</v>
      </c>
      <c r="C10159" s="0" t="s">
        <v>108</v>
      </c>
      <c r="D10159" s="116" t="n">
        <v>43313</v>
      </c>
      <c r="E10159" s="0" t="n">
        <v>0.065</v>
      </c>
      <c r="F10159" s="0" t="n">
        <v>2376518</v>
      </c>
      <c r="G10159" s="151" t="s">
        <v>111</v>
      </c>
      <c r="H10159" s="151" t="s">
        <v>111</v>
      </c>
      <c r="I10159" s="152" t="s">
        <v>112</v>
      </c>
    </row>
    <row r="10160" customFormat="false" ht="12.75" hidden="false" customHeight="false" outlineLevel="0" collapsed="false">
      <c r="A10160" s="0" t="s">
        <v>61</v>
      </c>
      <c r="B10160" s="0" t="s">
        <v>110</v>
      </c>
      <c r="C10160" s="0" t="s">
        <v>108</v>
      </c>
      <c r="D10160" s="116" t="n">
        <v>43313</v>
      </c>
      <c r="E10160" s="0" t="n">
        <v>0.4</v>
      </c>
      <c r="F10160" s="0" t="n">
        <v>2376519</v>
      </c>
      <c r="G10160" s="151" t="s">
        <v>111</v>
      </c>
      <c r="H10160" s="151" t="s">
        <v>111</v>
      </c>
      <c r="I10160" s="152" t="s">
        <v>112</v>
      </c>
    </row>
    <row r="10161" customFormat="false" ht="12.75" hidden="false" customHeight="false" outlineLevel="0" collapsed="false">
      <c r="A10161" s="0" t="s">
        <v>61</v>
      </c>
      <c r="B10161" s="0" t="s">
        <v>113</v>
      </c>
      <c r="C10161" s="0" t="s">
        <v>108</v>
      </c>
      <c r="D10161" s="116" t="n">
        <v>43313</v>
      </c>
      <c r="E10161" s="0" t="n">
        <v>0.015</v>
      </c>
      <c r="F10161" s="0" t="n">
        <v>2376520</v>
      </c>
      <c r="G10161" s="151" t="s">
        <v>111</v>
      </c>
      <c r="H10161" s="151" t="s">
        <v>111</v>
      </c>
      <c r="I10161" s="152" t="s">
        <v>112</v>
      </c>
    </row>
    <row r="10162" customFormat="false" ht="12.75" hidden="false" customHeight="false" outlineLevel="0" collapsed="false">
      <c r="A10162" s="0" t="s">
        <v>62</v>
      </c>
      <c r="B10162" s="0" t="s">
        <v>110</v>
      </c>
      <c r="C10162" s="0" t="s">
        <v>108</v>
      </c>
      <c r="D10162" s="116" t="n">
        <v>43313</v>
      </c>
      <c r="E10162" s="0" t="n">
        <v>0.4</v>
      </c>
      <c r="F10162" s="0" t="n">
        <v>2376521</v>
      </c>
      <c r="G10162" s="151" t="s">
        <v>111</v>
      </c>
      <c r="H10162" s="151" t="s">
        <v>111</v>
      </c>
      <c r="I10162" s="152" t="s">
        <v>112</v>
      </c>
    </row>
    <row r="10163" customFormat="false" ht="12.75" hidden="false" customHeight="false" outlineLevel="0" collapsed="false">
      <c r="A10163" s="0" t="s">
        <v>62</v>
      </c>
      <c r="B10163" s="0" t="s">
        <v>113</v>
      </c>
      <c r="C10163" s="0" t="s">
        <v>108</v>
      </c>
      <c r="D10163" s="116" t="n">
        <v>43313</v>
      </c>
      <c r="E10163" s="0" t="n">
        <v>0.065</v>
      </c>
      <c r="F10163" s="0" t="n">
        <v>2376522</v>
      </c>
      <c r="G10163" s="151" t="s">
        <v>111</v>
      </c>
      <c r="H10163" s="151" t="s">
        <v>111</v>
      </c>
      <c r="I10163" s="152" t="s">
        <v>112</v>
      </c>
    </row>
    <row r="10164" customFormat="false" ht="12.75" hidden="false" customHeight="false" outlineLevel="0" collapsed="false">
      <c r="A10164" s="0" t="s">
        <v>82</v>
      </c>
      <c r="B10164" s="0" t="s">
        <v>110</v>
      </c>
      <c r="C10164" s="0" t="s">
        <v>108</v>
      </c>
      <c r="D10164" s="116" t="n">
        <v>43313</v>
      </c>
      <c r="E10164" s="0" t="n">
        <v>0</v>
      </c>
      <c r="F10164" s="0" t="n">
        <v>2376523</v>
      </c>
      <c r="G10164" s="151" t="s">
        <v>111</v>
      </c>
      <c r="H10164" s="151" t="s">
        <v>111</v>
      </c>
      <c r="I10164" s="152" t="s">
        <v>112</v>
      </c>
    </row>
    <row r="10165" customFormat="false" ht="12.75" hidden="false" customHeight="false" outlineLevel="0" collapsed="false">
      <c r="A10165" s="0" t="s">
        <v>82</v>
      </c>
      <c r="B10165" s="0" t="s">
        <v>113</v>
      </c>
      <c r="C10165" s="0" t="s">
        <v>108</v>
      </c>
      <c r="D10165" s="116" t="n">
        <v>43313</v>
      </c>
      <c r="E10165" s="0" t="n">
        <v>0</v>
      </c>
      <c r="F10165" s="0" t="n">
        <v>2376524</v>
      </c>
      <c r="G10165" s="151" t="s">
        <v>111</v>
      </c>
      <c r="H10165" s="151" t="s">
        <v>111</v>
      </c>
      <c r="I10165" s="152" t="s">
        <v>112</v>
      </c>
    </row>
    <row r="10166" customFormat="false" ht="12.75" hidden="false" customHeight="false" outlineLevel="0" collapsed="false">
      <c r="A10166" s="0" t="s">
        <v>83</v>
      </c>
      <c r="B10166" s="0" t="s">
        <v>110</v>
      </c>
      <c r="C10166" s="0" t="s">
        <v>108</v>
      </c>
      <c r="D10166" s="116" t="n">
        <v>43313</v>
      </c>
      <c r="E10166" s="0" t="n">
        <v>0</v>
      </c>
      <c r="F10166" s="0" t="n">
        <v>2376525</v>
      </c>
      <c r="G10166" s="151" t="s">
        <v>111</v>
      </c>
      <c r="H10166" s="151" t="s">
        <v>111</v>
      </c>
      <c r="I10166" s="152" t="s">
        <v>112</v>
      </c>
    </row>
    <row r="10167" customFormat="false" ht="12.75" hidden="false" customHeight="false" outlineLevel="0" collapsed="false">
      <c r="A10167" s="0" t="s">
        <v>83</v>
      </c>
      <c r="B10167" s="0" t="s">
        <v>113</v>
      </c>
      <c r="C10167" s="0" t="s">
        <v>108</v>
      </c>
      <c r="D10167" s="116" t="n">
        <v>43313</v>
      </c>
      <c r="E10167" s="0" t="n">
        <v>0</v>
      </c>
      <c r="F10167" s="0" t="n">
        <v>2376526</v>
      </c>
      <c r="G10167" s="151" t="s">
        <v>111</v>
      </c>
      <c r="H10167" s="151" t="s">
        <v>111</v>
      </c>
      <c r="I10167" s="152" t="s">
        <v>112</v>
      </c>
    </row>
    <row r="10168" customFormat="false" ht="12.75" hidden="false" customHeight="false" outlineLevel="0" collapsed="false">
      <c r="A10168" s="0" t="s">
        <v>84</v>
      </c>
      <c r="B10168" s="0" t="s">
        <v>110</v>
      </c>
      <c r="C10168" s="0" t="s">
        <v>108</v>
      </c>
      <c r="D10168" s="116" t="n">
        <v>43313</v>
      </c>
      <c r="E10168" s="0" t="n">
        <v>0.175</v>
      </c>
      <c r="F10168" s="0" t="n">
        <v>2376527</v>
      </c>
      <c r="G10168" s="151" t="s">
        <v>111</v>
      </c>
      <c r="H10168" s="151" t="s">
        <v>111</v>
      </c>
      <c r="I10168" s="152" t="s">
        <v>112</v>
      </c>
    </row>
    <row r="10169" customFormat="false" ht="12.75" hidden="false" customHeight="false" outlineLevel="0" collapsed="false">
      <c r="A10169" s="0" t="s">
        <v>84</v>
      </c>
      <c r="B10169" s="0" t="s">
        <v>113</v>
      </c>
      <c r="C10169" s="0" t="s">
        <v>108</v>
      </c>
      <c r="D10169" s="116" t="n">
        <v>43313</v>
      </c>
      <c r="E10169" s="0" t="n">
        <v>0.0125</v>
      </c>
      <c r="F10169" s="0" t="n">
        <v>2376528</v>
      </c>
      <c r="G10169" s="151" t="s">
        <v>111</v>
      </c>
      <c r="H10169" s="151" t="s">
        <v>111</v>
      </c>
      <c r="I10169" s="152" t="s">
        <v>112</v>
      </c>
    </row>
    <row r="10170" customFormat="false" ht="12.75" hidden="false" customHeight="false" outlineLevel="0" collapsed="false">
      <c r="A10170" s="0" t="s">
        <v>85</v>
      </c>
      <c r="B10170" s="0" t="s">
        <v>110</v>
      </c>
      <c r="C10170" s="0" t="s">
        <v>108</v>
      </c>
      <c r="D10170" s="116" t="n">
        <v>43313</v>
      </c>
      <c r="E10170" s="0" t="n">
        <v>0.175</v>
      </c>
      <c r="F10170" s="0" t="n">
        <v>2376529</v>
      </c>
      <c r="G10170" s="151" t="s">
        <v>111</v>
      </c>
      <c r="H10170" s="151" t="s">
        <v>111</v>
      </c>
      <c r="I10170" s="152" t="s">
        <v>112</v>
      </c>
    </row>
    <row r="10171" customFormat="false" ht="12.75" hidden="false" customHeight="false" outlineLevel="0" collapsed="false">
      <c r="A10171" s="0" t="s">
        <v>85</v>
      </c>
      <c r="B10171" s="0" t="s">
        <v>113</v>
      </c>
      <c r="C10171" s="0" t="s">
        <v>108</v>
      </c>
      <c r="D10171" s="116" t="n">
        <v>43313</v>
      </c>
      <c r="E10171" s="0" t="n">
        <v>0.165755012055085</v>
      </c>
      <c r="F10171" s="0" t="n">
        <v>2376530</v>
      </c>
      <c r="G10171" s="151" t="s">
        <v>111</v>
      </c>
      <c r="H10171" s="151" t="s">
        <v>111</v>
      </c>
      <c r="I10171" s="152" t="s">
        <v>112</v>
      </c>
    </row>
    <row r="10172" customFormat="false" ht="12.75" hidden="false" customHeight="false" outlineLevel="0" collapsed="false">
      <c r="A10172" s="0" t="s">
        <v>86</v>
      </c>
      <c r="B10172" s="0" t="s">
        <v>110</v>
      </c>
      <c r="C10172" s="0" t="s">
        <v>108</v>
      </c>
      <c r="D10172" s="116" t="n">
        <v>43313</v>
      </c>
      <c r="E10172" s="0" t="n">
        <v>0.205</v>
      </c>
      <c r="F10172" s="0" t="n">
        <v>2376531</v>
      </c>
      <c r="G10172" s="151" t="s">
        <v>111</v>
      </c>
      <c r="H10172" s="151" t="s">
        <v>111</v>
      </c>
      <c r="I10172" s="152" t="s">
        <v>112</v>
      </c>
    </row>
    <row r="10173" customFormat="false" ht="12.75" hidden="false" customHeight="false" outlineLevel="0" collapsed="false">
      <c r="A10173" s="0" t="s">
        <v>86</v>
      </c>
      <c r="B10173" s="0" t="s">
        <v>113</v>
      </c>
      <c r="C10173" s="0" t="s">
        <v>108</v>
      </c>
      <c r="D10173" s="116" t="n">
        <v>43313</v>
      </c>
      <c r="E10173" s="0" t="n">
        <v>0.0075</v>
      </c>
      <c r="F10173" s="0" t="n">
        <v>2376532</v>
      </c>
      <c r="G10173" s="151" t="s">
        <v>111</v>
      </c>
      <c r="H10173" s="151" t="s">
        <v>111</v>
      </c>
      <c r="I10173" s="152" t="s">
        <v>112</v>
      </c>
    </row>
    <row r="10174" customFormat="false" ht="12.75" hidden="false" customHeight="false" outlineLevel="0" collapsed="false">
      <c r="A10174" s="0" t="s">
        <v>87</v>
      </c>
      <c r="B10174" s="0" t="s">
        <v>110</v>
      </c>
      <c r="C10174" s="0" t="s">
        <v>108</v>
      </c>
      <c r="D10174" s="116" t="n">
        <v>43313</v>
      </c>
      <c r="E10174" s="0" t="n">
        <v>0.205</v>
      </c>
      <c r="F10174" s="0" t="n">
        <v>2376533</v>
      </c>
      <c r="G10174" s="151" t="s">
        <v>111</v>
      </c>
      <c r="H10174" s="151" t="s">
        <v>111</v>
      </c>
      <c r="I10174" s="152" t="s">
        <v>112</v>
      </c>
    </row>
    <row r="10175" customFormat="false" ht="12.75" hidden="false" customHeight="false" outlineLevel="0" collapsed="false">
      <c r="A10175" s="0" t="s">
        <v>87</v>
      </c>
      <c r="B10175" s="0" t="s">
        <v>113</v>
      </c>
      <c r="C10175" s="0" t="s">
        <v>108</v>
      </c>
      <c r="D10175" s="116" t="n">
        <v>43313</v>
      </c>
      <c r="E10175" s="0" t="n">
        <v>0.0075</v>
      </c>
      <c r="F10175" s="0" t="n">
        <v>2376534</v>
      </c>
      <c r="G10175" s="151" t="s">
        <v>111</v>
      </c>
      <c r="H10175" s="151" t="s">
        <v>111</v>
      </c>
      <c r="I10175" s="152" t="s">
        <v>112</v>
      </c>
    </row>
    <row r="10176" customFormat="false" ht="12.75" hidden="false" customHeight="false" outlineLevel="0" collapsed="false">
      <c r="A10176" s="0" t="s">
        <v>88</v>
      </c>
      <c r="B10176" s="0" t="s">
        <v>110</v>
      </c>
      <c r="C10176" s="0" t="s">
        <v>108</v>
      </c>
      <c r="D10176" s="116" t="n">
        <v>43313</v>
      </c>
      <c r="E10176" s="0" t="n">
        <v>0.205</v>
      </c>
      <c r="F10176" s="0" t="n">
        <v>2376535</v>
      </c>
      <c r="G10176" s="151" t="s">
        <v>111</v>
      </c>
      <c r="H10176" s="151" t="s">
        <v>111</v>
      </c>
      <c r="I10176" s="152" t="s">
        <v>112</v>
      </c>
    </row>
    <row r="10177" customFormat="false" ht="12.75" hidden="false" customHeight="false" outlineLevel="0" collapsed="false">
      <c r="A10177" s="0" t="s">
        <v>88</v>
      </c>
      <c r="B10177" s="0" t="s">
        <v>113</v>
      </c>
      <c r="C10177" s="0" t="s">
        <v>108</v>
      </c>
      <c r="D10177" s="116" t="n">
        <v>43313</v>
      </c>
      <c r="E10177" s="0" t="n">
        <v>0.245284036021286</v>
      </c>
      <c r="F10177" s="0" t="n">
        <v>2376536</v>
      </c>
      <c r="G10177" s="151" t="s">
        <v>111</v>
      </c>
      <c r="H10177" s="151" t="s">
        <v>111</v>
      </c>
      <c r="I10177" s="152" t="s">
        <v>112</v>
      </c>
    </row>
    <row r="10178" customFormat="false" ht="12.75" hidden="false" customHeight="false" outlineLevel="0" collapsed="false">
      <c r="A10178" s="0" t="s">
        <v>89</v>
      </c>
      <c r="B10178" s="0" t="s">
        <v>110</v>
      </c>
      <c r="C10178" s="0" t="s">
        <v>108</v>
      </c>
      <c r="D10178" s="116" t="n">
        <v>43313</v>
      </c>
      <c r="E10178" s="0" t="n">
        <v>0.205</v>
      </c>
      <c r="F10178" s="0" t="n">
        <v>2376537</v>
      </c>
      <c r="G10178" s="151" t="s">
        <v>111</v>
      </c>
      <c r="H10178" s="151" t="s">
        <v>111</v>
      </c>
      <c r="I10178" s="152" t="s">
        <v>112</v>
      </c>
    </row>
    <row r="10179" customFormat="false" ht="12.75" hidden="false" customHeight="false" outlineLevel="0" collapsed="false">
      <c r="A10179" s="0" t="s">
        <v>89</v>
      </c>
      <c r="B10179" s="0" t="s">
        <v>113</v>
      </c>
      <c r="C10179" s="0" t="s">
        <v>108</v>
      </c>
      <c r="D10179" s="116" t="n">
        <v>43313</v>
      </c>
      <c r="E10179" s="0" t="n">
        <v>0.0275</v>
      </c>
      <c r="F10179" s="0" t="n">
        <v>2376538</v>
      </c>
      <c r="G10179" s="151" t="s">
        <v>111</v>
      </c>
      <c r="H10179" s="151" t="s">
        <v>111</v>
      </c>
      <c r="I10179" s="152" t="s">
        <v>112</v>
      </c>
    </row>
    <row r="10180" customFormat="false" ht="12.75" hidden="false" customHeight="false" outlineLevel="0" collapsed="false">
      <c r="A10180" s="0" t="s">
        <v>90</v>
      </c>
      <c r="B10180" s="0" t="s">
        <v>110</v>
      </c>
      <c r="C10180" s="0" t="s">
        <v>108</v>
      </c>
      <c r="D10180" s="116" t="n">
        <v>43313</v>
      </c>
      <c r="E10180" s="0" t="n">
        <v>0.205</v>
      </c>
      <c r="F10180" s="0" t="n">
        <v>2376539</v>
      </c>
      <c r="G10180" s="151" t="s">
        <v>111</v>
      </c>
      <c r="H10180" s="151" t="s">
        <v>111</v>
      </c>
      <c r="I10180" s="152" t="s">
        <v>112</v>
      </c>
    </row>
    <row r="10181" customFormat="false" ht="12.75" hidden="false" customHeight="false" outlineLevel="0" collapsed="false">
      <c r="A10181" s="0" t="s">
        <v>90</v>
      </c>
      <c r="B10181" s="0" t="s">
        <v>113</v>
      </c>
      <c r="C10181" s="0" t="s">
        <v>108</v>
      </c>
      <c r="D10181" s="116" t="n">
        <v>43313</v>
      </c>
      <c r="E10181" s="0" t="n">
        <v>0.245284036021286</v>
      </c>
      <c r="F10181" s="0" t="n">
        <v>2376540</v>
      </c>
      <c r="G10181" s="151" t="s">
        <v>111</v>
      </c>
      <c r="H10181" s="151" t="s">
        <v>111</v>
      </c>
      <c r="I10181" s="152" t="s">
        <v>112</v>
      </c>
    </row>
    <row r="10182" customFormat="false" ht="12.75" hidden="false" customHeight="false" outlineLevel="0" collapsed="false">
      <c r="A10182" s="0" t="s">
        <v>91</v>
      </c>
      <c r="B10182" s="0" t="s">
        <v>110</v>
      </c>
      <c r="C10182" s="0" t="s">
        <v>108</v>
      </c>
      <c r="D10182" s="116" t="n">
        <v>43313</v>
      </c>
      <c r="E10182" s="0" t="n">
        <v>0</v>
      </c>
      <c r="F10182" s="0" t="n">
        <v>2376541</v>
      </c>
      <c r="G10182" s="151" t="s">
        <v>111</v>
      </c>
      <c r="H10182" s="151" t="s">
        <v>111</v>
      </c>
      <c r="I10182" s="152" t="s">
        <v>112</v>
      </c>
    </row>
    <row r="10183" customFormat="false" ht="12.75" hidden="false" customHeight="false" outlineLevel="0" collapsed="false">
      <c r="A10183" s="0" t="s">
        <v>91</v>
      </c>
      <c r="B10183" s="0" t="s">
        <v>113</v>
      </c>
      <c r="C10183" s="0" t="s">
        <v>108</v>
      </c>
      <c r="D10183" s="116" t="n">
        <v>43313</v>
      </c>
      <c r="E10183" s="0" t="n">
        <v>0</v>
      </c>
      <c r="F10183" s="0" t="n">
        <v>2376542</v>
      </c>
      <c r="G10183" s="151" t="s">
        <v>111</v>
      </c>
      <c r="H10183" s="151" t="s">
        <v>111</v>
      </c>
      <c r="I10183" s="152" t="s">
        <v>112</v>
      </c>
    </row>
    <row r="10184" customFormat="false" ht="12.75" hidden="false" customHeight="false" outlineLevel="0" collapsed="false">
      <c r="A10184" s="0" t="s">
        <v>49</v>
      </c>
      <c r="B10184" s="0" t="s">
        <v>110</v>
      </c>
      <c r="C10184" s="0" t="s">
        <v>108</v>
      </c>
      <c r="D10184" s="116" t="n">
        <v>43313</v>
      </c>
      <c r="E10184" s="0" t="n">
        <v>0.4</v>
      </c>
      <c r="F10184" s="0" t="n">
        <v>2376543</v>
      </c>
      <c r="G10184" s="151" t="s">
        <v>111</v>
      </c>
      <c r="H10184" s="151" t="s">
        <v>111</v>
      </c>
      <c r="I10184" s="152" t="s">
        <v>112</v>
      </c>
    </row>
    <row r="10185" customFormat="false" ht="12.75" hidden="false" customHeight="false" outlineLevel="0" collapsed="false">
      <c r="A10185" s="0" t="s">
        <v>49</v>
      </c>
      <c r="B10185" s="0" t="s">
        <v>113</v>
      </c>
      <c r="C10185" s="0" t="s">
        <v>108</v>
      </c>
      <c r="D10185" s="116" t="n">
        <v>43313</v>
      </c>
      <c r="E10185" s="0" t="n">
        <v>0.015</v>
      </c>
      <c r="F10185" s="0" t="n">
        <v>2376544</v>
      </c>
      <c r="G10185" s="151" t="s">
        <v>111</v>
      </c>
      <c r="H10185" s="151" t="s">
        <v>111</v>
      </c>
      <c r="I10185" s="152" t="s">
        <v>112</v>
      </c>
    </row>
    <row r="10186" customFormat="false" ht="12.75" hidden="false" customHeight="false" outlineLevel="0" collapsed="false">
      <c r="A10186" s="0" t="s">
        <v>50</v>
      </c>
      <c r="B10186" s="0" t="s">
        <v>110</v>
      </c>
      <c r="C10186" s="0" t="s">
        <v>108</v>
      </c>
      <c r="D10186" s="116" t="n">
        <v>43313</v>
      </c>
      <c r="E10186" s="0" t="n">
        <v>0.5</v>
      </c>
      <c r="F10186" s="0" t="n">
        <v>2376545</v>
      </c>
      <c r="G10186" s="151" t="s">
        <v>111</v>
      </c>
      <c r="H10186" s="151" t="s">
        <v>111</v>
      </c>
      <c r="I10186" s="152" t="s">
        <v>112</v>
      </c>
    </row>
    <row r="10187" customFormat="false" ht="12.75" hidden="false" customHeight="false" outlineLevel="0" collapsed="false">
      <c r="A10187" s="0" t="s">
        <v>50</v>
      </c>
      <c r="B10187" s="0" t="s">
        <v>113</v>
      </c>
      <c r="C10187" s="0" t="s">
        <v>108</v>
      </c>
      <c r="D10187" s="116" t="n">
        <v>43313</v>
      </c>
      <c r="E10187" s="0" t="n">
        <v>-0.02</v>
      </c>
      <c r="F10187" s="0" t="n">
        <v>2376546</v>
      </c>
      <c r="G10187" s="151" t="s">
        <v>111</v>
      </c>
      <c r="H10187" s="151" t="s">
        <v>111</v>
      </c>
      <c r="I10187" s="152" t="s">
        <v>112</v>
      </c>
    </row>
    <row r="10188" customFormat="false" ht="12.75" hidden="false" customHeight="false" outlineLevel="0" collapsed="false">
      <c r="A10188" s="0" t="s">
        <v>51</v>
      </c>
      <c r="B10188" s="0" t="s">
        <v>110</v>
      </c>
      <c r="C10188" s="0" t="s">
        <v>108</v>
      </c>
      <c r="D10188" s="116" t="n">
        <v>43313</v>
      </c>
      <c r="E10188" s="0" t="n">
        <v>0.5</v>
      </c>
      <c r="F10188" s="0" t="n">
        <v>2376547</v>
      </c>
      <c r="G10188" s="151" t="s">
        <v>111</v>
      </c>
      <c r="H10188" s="151" t="s">
        <v>111</v>
      </c>
      <c r="I10188" s="152" t="s">
        <v>112</v>
      </c>
    </row>
    <row r="10189" customFormat="false" ht="12.75" hidden="false" customHeight="false" outlineLevel="0" collapsed="false">
      <c r="A10189" s="0" t="s">
        <v>51</v>
      </c>
      <c r="B10189" s="0" t="s">
        <v>113</v>
      </c>
      <c r="C10189" s="0" t="s">
        <v>108</v>
      </c>
      <c r="D10189" s="116" t="n">
        <v>43313</v>
      </c>
      <c r="E10189" s="0" t="n">
        <v>0.035</v>
      </c>
      <c r="F10189" s="0" t="n">
        <v>2376548</v>
      </c>
      <c r="G10189" s="151" t="s">
        <v>111</v>
      </c>
      <c r="H10189" s="151" t="s">
        <v>111</v>
      </c>
      <c r="I10189" s="152" t="s">
        <v>112</v>
      </c>
    </row>
    <row r="10190" customFormat="false" ht="12.75" hidden="false" customHeight="false" outlineLevel="0" collapsed="false">
      <c r="A10190" s="0" t="s">
        <v>52</v>
      </c>
      <c r="B10190" s="0" t="s">
        <v>110</v>
      </c>
      <c r="C10190" s="0" t="s">
        <v>108</v>
      </c>
      <c r="D10190" s="116" t="n">
        <v>43313</v>
      </c>
      <c r="E10190" s="0" t="n">
        <v>0.5</v>
      </c>
      <c r="F10190" s="0" t="n">
        <v>2376549</v>
      </c>
      <c r="G10190" s="151" t="s">
        <v>111</v>
      </c>
      <c r="H10190" s="151" t="s">
        <v>111</v>
      </c>
      <c r="I10190" s="152" t="s">
        <v>112</v>
      </c>
    </row>
    <row r="10191" customFormat="false" ht="12.75" hidden="false" customHeight="false" outlineLevel="0" collapsed="false">
      <c r="A10191" s="0" t="s">
        <v>52</v>
      </c>
      <c r="B10191" s="0" t="s">
        <v>113</v>
      </c>
      <c r="C10191" s="0" t="s">
        <v>108</v>
      </c>
      <c r="D10191" s="116" t="n">
        <v>43313</v>
      </c>
      <c r="E10191" s="0" t="n">
        <v>-0.02</v>
      </c>
      <c r="F10191" s="0" t="n">
        <v>2376550</v>
      </c>
      <c r="G10191" s="151" t="s">
        <v>111</v>
      </c>
      <c r="H10191" s="151" t="s">
        <v>111</v>
      </c>
      <c r="I10191" s="152" t="s">
        <v>112</v>
      </c>
    </row>
    <row r="10192" customFormat="false" ht="12.75" hidden="false" customHeight="false" outlineLevel="0" collapsed="false">
      <c r="A10192" s="0" t="s">
        <v>53</v>
      </c>
      <c r="B10192" s="0" t="s">
        <v>110</v>
      </c>
      <c r="C10192" s="0" t="s">
        <v>108</v>
      </c>
      <c r="D10192" s="116" t="n">
        <v>43313</v>
      </c>
      <c r="E10192" s="0" t="n">
        <v>0.205</v>
      </c>
      <c r="F10192" s="0" t="n">
        <v>2376551</v>
      </c>
      <c r="G10192" s="151" t="s">
        <v>111</v>
      </c>
      <c r="H10192" s="151" t="s">
        <v>111</v>
      </c>
      <c r="I10192" s="152" t="s">
        <v>112</v>
      </c>
    </row>
    <row r="10193" customFormat="false" ht="12.75" hidden="false" customHeight="false" outlineLevel="0" collapsed="false">
      <c r="A10193" s="0" t="s">
        <v>53</v>
      </c>
      <c r="B10193" s="0" t="s">
        <v>113</v>
      </c>
      <c r="C10193" s="0" t="s">
        <v>108</v>
      </c>
      <c r="D10193" s="116" t="n">
        <v>43313</v>
      </c>
      <c r="E10193" s="0" t="n">
        <v>0.0075</v>
      </c>
      <c r="F10193" s="0" t="n">
        <v>2376552</v>
      </c>
      <c r="G10193" s="151" t="s">
        <v>111</v>
      </c>
      <c r="H10193" s="151" t="s">
        <v>111</v>
      </c>
      <c r="I10193" s="152" t="s">
        <v>112</v>
      </c>
    </row>
    <row r="10194" customFormat="false" ht="12.75" hidden="false" customHeight="false" outlineLevel="0" collapsed="false">
      <c r="A10194" s="0" t="s">
        <v>17</v>
      </c>
      <c r="B10194" s="0" t="s">
        <v>110</v>
      </c>
      <c r="C10194" s="0" t="s">
        <v>108</v>
      </c>
      <c r="D10194" s="116" t="n">
        <v>43313</v>
      </c>
      <c r="E10194" s="0" t="n">
        <v>0</v>
      </c>
      <c r="F10194" s="0" t="n">
        <v>2376553</v>
      </c>
      <c r="G10194" s="151" t="s">
        <v>111</v>
      </c>
      <c r="H10194" s="151" t="s">
        <v>111</v>
      </c>
      <c r="I10194" s="152" t="s">
        <v>112</v>
      </c>
    </row>
    <row r="10195" customFormat="false" ht="12.75" hidden="false" customHeight="false" outlineLevel="0" collapsed="false">
      <c r="A10195" s="0" t="s">
        <v>17</v>
      </c>
      <c r="B10195" s="0" t="s">
        <v>113</v>
      </c>
      <c r="C10195" s="0" t="s">
        <v>108</v>
      </c>
      <c r="D10195" s="116" t="n">
        <v>43313</v>
      </c>
      <c r="E10195" s="0" t="n">
        <v>0</v>
      </c>
      <c r="F10195" s="0" t="n">
        <v>2376554</v>
      </c>
      <c r="G10195" s="151" t="s">
        <v>111</v>
      </c>
      <c r="H10195" s="151" t="s">
        <v>111</v>
      </c>
      <c r="I10195" s="152" t="s">
        <v>112</v>
      </c>
    </row>
    <row r="10196" customFormat="false" ht="12.75" hidden="false" customHeight="false" outlineLevel="0" collapsed="false">
      <c r="A10196" s="0" t="s">
        <v>18</v>
      </c>
      <c r="B10196" s="0" t="s">
        <v>110</v>
      </c>
      <c r="C10196" s="0" t="s">
        <v>108</v>
      </c>
      <c r="D10196" s="116" t="n">
        <v>43313</v>
      </c>
      <c r="E10196" s="0" t="n">
        <v>0</v>
      </c>
      <c r="F10196" s="0" t="n">
        <v>2376555</v>
      </c>
      <c r="G10196" s="151" t="s">
        <v>111</v>
      </c>
      <c r="H10196" s="151" t="s">
        <v>111</v>
      </c>
      <c r="I10196" s="152" t="s">
        <v>112</v>
      </c>
    </row>
    <row r="10197" customFormat="false" ht="12.75" hidden="false" customHeight="false" outlineLevel="0" collapsed="false">
      <c r="A10197" s="0" t="s">
        <v>18</v>
      </c>
      <c r="B10197" s="0" t="s">
        <v>113</v>
      </c>
      <c r="C10197" s="0" t="s">
        <v>108</v>
      </c>
      <c r="D10197" s="116" t="n">
        <v>43313</v>
      </c>
      <c r="E10197" s="0" t="n">
        <v>0</v>
      </c>
      <c r="F10197" s="0" t="n">
        <v>2376556</v>
      </c>
      <c r="G10197" s="151" t="s">
        <v>111</v>
      </c>
      <c r="H10197" s="151" t="s">
        <v>111</v>
      </c>
      <c r="I10197" s="152" t="s">
        <v>112</v>
      </c>
    </row>
    <row r="10198" customFormat="false" ht="12.75" hidden="false" customHeight="false" outlineLevel="0" collapsed="false">
      <c r="A10198" s="0" t="s">
        <v>19</v>
      </c>
      <c r="B10198" s="0" t="s">
        <v>110</v>
      </c>
      <c r="C10198" s="0" t="s">
        <v>108</v>
      </c>
      <c r="D10198" s="116" t="n">
        <v>43313</v>
      </c>
      <c r="E10198" s="0" t="n">
        <v>0</v>
      </c>
      <c r="F10198" s="0" t="n">
        <v>2376557</v>
      </c>
      <c r="G10198" s="151" t="s">
        <v>111</v>
      </c>
      <c r="H10198" s="151" t="s">
        <v>111</v>
      </c>
      <c r="I10198" s="152" t="s">
        <v>112</v>
      </c>
    </row>
    <row r="10199" customFormat="false" ht="12.75" hidden="false" customHeight="false" outlineLevel="0" collapsed="false">
      <c r="A10199" s="0" t="s">
        <v>19</v>
      </c>
      <c r="B10199" s="0" t="s">
        <v>113</v>
      </c>
      <c r="C10199" s="0" t="s">
        <v>108</v>
      </c>
      <c r="D10199" s="116" t="n">
        <v>43313</v>
      </c>
      <c r="E10199" s="0" t="n">
        <v>0</v>
      </c>
      <c r="F10199" s="0" t="n">
        <v>2376558</v>
      </c>
      <c r="G10199" s="151" t="s">
        <v>111</v>
      </c>
      <c r="H10199" s="151" t="s">
        <v>111</v>
      </c>
      <c r="I10199" s="152" t="s">
        <v>112</v>
      </c>
    </row>
    <row r="10200" customFormat="false" ht="12.75" hidden="false" customHeight="false" outlineLevel="0" collapsed="false">
      <c r="A10200" s="0" t="s">
        <v>21</v>
      </c>
      <c r="B10200" s="0" t="s">
        <v>110</v>
      </c>
      <c r="C10200" s="0" t="s">
        <v>108</v>
      </c>
      <c r="D10200" s="116" t="n">
        <v>43313</v>
      </c>
      <c r="E10200" s="0" t="n">
        <v>0</v>
      </c>
      <c r="F10200" s="0" t="n">
        <v>2376559</v>
      </c>
      <c r="G10200" s="151" t="s">
        <v>111</v>
      </c>
      <c r="H10200" s="151" t="s">
        <v>111</v>
      </c>
      <c r="I10200" s="152" t="s">
        <v>112</v>
      </c>
    </row>
    <row r="10201" customFormat="false" ht="12.75" hidden="false" customHeight="false" outlineLevel="0" collapsed="false">
      <c r="A10201" s="0" t="s">
        <v>21</v>
      </c>
      <c r="B10201" s="0" t="s">
        <v>113</v>
      </c>
      <c r="C10201" s="0" t="s">
        <v>108</v>
      </c>
      <c r="D10201" s="116" t="n">
        <v>43313</v>
      </c>
      <c r="E10201" s="0" t="n">
        <v>0</v>
      </c>
      <c r="F10201" s="0" t="n">
        <v>2376560</v>
      </c>
      <c r="G10201" s="151" t="s">
        <v>111</v>
      </c>
      <c r="H10201" s="151" t="s">
        <v>111</v>
      </c>
      <c r="I10201" s="152" t="s">
        <v>112</v>
      </c>
    </row>
    <row r="10202" customFormat="false" ht="12.75" hidden="false" customHeight="false" outlineLevel="0" collapsed="false">
      <c r="A10202" s="0" t="s">
        <v>22</v>
      </c>
      <c r="B10202" s="0" t="s">
        <v>110</v>
      </c>
      <c r="C10202" s="0" t="s">
        <v>108</v>
      </c>
      <c r="D10202" s="116" t="n">
        <v>43313</v>
      </c>
      <c r="E10202" s="0" t="n">
        <v>1</v>
      </c>
      <c r="F10202" s="0" t="n">
        <v>2376561</v>
      </c>
      <c r="G10202" s="151" t="s">
        <v>111</v>
      </c>
      <c r="H10202" s="151" t="s">
        <v>111</v>
      </c>
      <c r="I10202" s="152" t="s">
        <v>112</v>
      </c>
    </row>
    <row r="10203" customFormat="false" ht="12.75" hidden="false" customHeight="false" outlineLevel="0" collapsed="false">
      <c r="A10203" s="0" t="s">
        <v>59</v>
      </c>
      <c r="B10203" s="0" t="s">
        <v>110</v>
      </c>
      <c r="C10203" s="0" t="s">
        <v>108</v>
      </c>
      <c r="D10203" s="116" t="n">
        <v>43344</v>
      </c>
      <c r="E10203" s="0" t="n">
        <v>0.3975</v>
      </c>
      <c r="F10203" s="0" t="n">
        <v>2376515</v>
      </c>
      <c r="G10203" s="151" t="s">
        <v>111</v>
      </c>
      <c r="H10203" s="151" t="s">
        <v>111</v>
      </c>
      <c r="I10203" s="152" t="s">
        <v>112</v>
      </c>
    </row>
    <row r="10204" customFormat="false" ht="12.75" hidden="false" customHeight="false" outlineLevel="0" collapsed="false">
      <c r="A10204" s="0" t="s">
        <v>59</v>
      </c>
      <c r="B10204" s="0" t="s">
        <v>113</v>
      </c>
      <c r="C10204" s="0" t="s">
        <v>108</v>
      </c>
      <c r="D10204" s="116" t="n">
        <v>43344</v>
      </c>
      <c r="E10204" s="0" t="n">
        <v>0.015</v>
      </c>
      <c r="F10204" s="0" t="n">
        <v>2376516</v>
      </c>
      <c r="G10204" s="151" t="s">
        <v>111</v>
      </c>
      <c r="H10204" s="151" t="s">
        <v>111</v>
      </c>
      <c r="I10204" s="152" t="s">
        <v>112</v>
      </c>
    </row>
    <row r="10205" customFormat="false" ht="12.75" hidden="false" customHeight="false" outlineLevel="0" collapsed="false">
      <c r="A10205" s="0" t="s">
        <v>60</v>
      </c>
      <c r="B10205" s="0" t="s">
        <v>110</v>
      </c>
      <c r="C10205" s="0" t="s">
        <v>108</v>
      </c>
      <c r="D10205" s="116" t="n">
        <v>43344</v>
      </c>
      <c r="E10205" s="0" t="n">
        <v>0.3975</v>
      </c>
      <c r="F10205" s="0" t="n">
        <v>2376517</v>
      </c>
      <c r="G10205" s="151" t="s">
        <v>111</v>
      </c>
      <c r="H10205" s="151" t="s">
        <v>111</v>
      </c>
      <c r="I10205" s="152" t="s">
        <v>112</v>
      </c>
    </row>
    <row r="10206" customFormat="false" ht="12.75" hidden="false" customHeight="false" outlineLevel="0" collapsed="false">
      <c r="A10206" s="0" t="s">
        <v>60</v>
      </c>
      <c r="B10206" s="0" t="s">
        <v>113</v>
      </c>
      <c r="C10206" s="0" t="s">
        <v>108</v>
      </c>
      <c r="D10206" s="116" t="n">
        <v>43344</v>
      </c>
      <c r="E10206" s="0" t="n">
        <v>0.045</v>
      </c>
      <c r="F10206" s="0" t="n">
        <v>2376518</v>
      </c>
      <c r="G10206" s="151" t="s">
        <v>111</v>
      </c>
      <c r="H10206" s="151" t="s">
        <v>111</v>
      </c>
      <c r="I10206" s="152" t="s">
        <v>112</v>
      </c>
    </row>
    <row r="10207" customFormat="false" ht="12.75" hidden="false" customHeight="false" outlineLevel="0" collapsed="false">
      <c r="A10207" s="0" t="s">
        <v>61</v>
      </c>
      <c r="B10207" s="0" t="s">
        <v>110</v>
      </c>
      <c r="C10207" s="0" t="s">
        <v>108</v>
      </c>
      <c r="D10207" s="116" t="n">
        <v>43344</v>
      </c>
      <c r="E10207" s="0" t="n">
        <v>0.3975</v>
      </c>
      <c r="F10207" s="0" t="n">
        <v>2376519</v>
      </c>
      <c r="G10207" s="151" t="s">
        <v>111</v>
      </c>
      <c r="H10207" s="151" t="s">
        <v>111</v>
      </c>
      <c r="I10207" s="152" t="s">
        <v>112</v>
      </c>
    </row>
    <row r="10208" customFormat="false" ht="12.75" hidden="false" customHeight="false" outlineLevel="0" collapsed="false">
      <c r="A10208" s="0" t="s">
        <v>61</v>
      </c>
      <c r="B10208" s="0" t="s">
        <v>113</v>
      </c>
      <c r="C10208" s="0" t="s">
        <v>108</v>
      </c>
      <c r="D10208" s="116" t="n">
        <v>43344</v>
      </c>
      <c r="E10208" s="0" t="n">
        <v>0.015</v>
      </c>
      <c r="F10208" s="0" t="n">
        <v>2376520</v>
      </c>
      <c r="G10208" s="151" t="s">
        <v>111</v>
      </c>
      <c r="H10208" s="151" t="s">
        <v>111</v>
      </c>
      <c r="I10208" s="152" t="s">
        <v>112</v>
      </c>
    </row>
    <row r="10209" customFormat="false" ht="12.75" hidden="false" customHeight="false" outlineLevel="0" collapsed="false">
      <c r="A10209" s="0" t="s">
        <v>62</v>
      </c>
      <c r="B10209" s="0" t="s">
        <v>110</v>
      </c>
      <c r="C10209" s="0" t="s">
        <v>108</v>
      </c>
      <c r="D10209" s="116" t="n">
        <v>43344</v>
      </c>
      <c r="E10209" s="0" t="n">
        <v>0.3975</v>
      </c>
      <c r="F10209" s="0" t="n">
        <v>2376521</v>
      </c>
      <c r="G10209" s="151" t="s">
        <v>111</v>
      </c>
      <c r="H10209" s="151" t="s">
        <v>111</v>
      </c>
      <c r="I10209" s="152" t="s">
        <v>112</v>
      </c>
    </row>
    <row r="10210" customFormat="false" ht="12.75" hidden="false" customHeight="false" outlineLevel="0" collapsed="false">
      <c r="A10210" s="0" t="s">
        <v>62</v>
      </c>
      <c r="B10210" s="0" t="s">
        <v>113</v>
      </c>
      <c r="C10210" s="0" t="s">
        <v>108</v>
      </c>
      <c r="D10210" s="116" t="n">
        <v>43344</v>
      </c>
      <c r="E10210" s="0" t="n">
        <v>0.045</v>
      </c>
      <c r="F10210" s="0" t="n">
        <v>2376522</v>
      </c>
      <c r="G10210" s="151" t="s">
        <v>111</v>
      </c>
      <c r="H10210" s="151" t="s">
        <v>111</v>
      </c>
      <c r="I10210" s="152" t="s">
        <v>112</v>
      </c>
    </row>
    <row r="10211" customFormat="false" ht="12.75" hidden="false" customHeight="false" outlineLevel="0" collapsed="false">
      <c r="A10211" s="0" t="s">
        <v>82</v>
      </c>
      <c r="B10211" s="0" t="s">
        <v>110</v>
      </c>
      <c r="C10211" s="0" t="s">
        <v>108</v>
      </c>
      <c r="D10211" s="116" t="n">
        <v>43344</v>
      </c>
      <c r="E10211" s="0" t="n">
        <v>0</v>
      </c>
      <c r="F10211" s="0" t="n">
        <v>2376523</v>
      </c>
      <c r="G10211" s="151" t="s">
        <v>111</v>
      </c>
      <c r="H10211" s="151" t="s">
        <v>111</v>
      </c>
      <c r="I10211" s="152" t="s">
        <v>112</v>
      </c>
    </row>
    <row r="10212" customFormat="false" ht="12.75" hidden="false" customHeight="false" outlineLevel="0" collapsed="false">
      <c r="A10212" s="0" t="s">
        <v>82</v>
      </c>
      <c r="B10212" s="0" t="s">
        <v>113</v>
      </c>
      <c r="C10212" s="0" t="s">
        <v>108</v>
      </c>
      <c r="D10212" s="116" t="n">
        <v>43344</v>
      </c>
      <c r="E10212" s="0" t="n">
        <v>0</v>
      </c>
      <c r="F10212" s="0" t="n">
        <v>2376524</v>
      </c>
      <c r="G10212" s="151" t="s">
        <v>111</v>
      </c>
      <c r="H10212" s="151" t="s">
        <v>111</v>
      </c>
      <c r="I10212" s="152" t="s">
        <v>112</v>
      </c>
    </row>
    <row r="10213" customFormat="false" ht="12.75" hidden="false" customHeight="false" outlineLevel="0" collapsed="false">
      <c r="A10213" s="0" t="s">
        <v>83</v>
      </c>
      <c r="B10213" s="0" t="s">
        <v>110</v>
      </c>
      <c r="C10213" s="0" t="s">
        <v>108</v>
      </c>
      <c r="D10213" s="116" t="n">
        <v>43344</v>
      </c>
      <c r="E10213" s="0" t="n">
        <v>0</v>
      </c>
      <c r="F10213" s="0" t="n">
        <v>2376525</v>
      </c>
      <c r="G10213" s="151" t="s">
        <v>111</v>
      </c>
      <c r="H10213" s="151" t="s">
        <v>111</v>
      </c>
      <c r="I10213" s="152" t="s">
        <v>112</v>
      </c>
    </row>
    <row r="10214" customFormat="false" ht="12.75" hidden="false" customHeight="false" outlineLevel="0" collapsed="false">
      <c r="A10214" s="0" t="s">
        <v>83</v>
      </c>
      <c r="B10214" s="0" t="s">
        <v>113</v>
      </c>
      <c r="C10214" s="0" t="s">
        <v>108</v>
      </c>
      <c r="D10214" s="116" t="n">
        <v>43344</v>
      </c>
      <c r="E10214" s="0" t="n">
        <v>0</v>
      </c>
      <c r="F10214" s="0" t="n">
        <v>2376526</v>
      </c>
      <c r="G10214" s="151" t="s">
        <v>111</v>
      </c>
      <c r="H10214" s="151" t="s">
        <v>111</v>
      </c>
      <c r="I10214" s="152" t="s">
        <v>112</v>
      </c>
    </row>
    <row r="10215" customFormat="false" ht="12.75" hidden="false" customHeight="false" outlineLevel="0" collapsed="false">
      <c r="A10215" s="0" t="s">
        <v>84</v>
      </c>
      <c r="B10215" s="0" t="s">
        <v>110</v>
      </c>
      <c r="C10215" s="0" t="s">
        <v>108</v>
      </c>
      <c r="D10215" s="116" t="n">
        <v>43344</v>
      </c>
      <c r="E10215" s="0" t="n">
        <v>0.165</v>
      </c>
      <c r="F10215" s="0" t="n">
        <v>2376527</v>
      </c>
      <c r="G10215" s="151" t="s">
        <v>111</v>
      </c>
      <c r="H10215" s="151" t="s">
        <v>111</v>
      </c>
      <c r="I10215" s="152" t="s">
        <v>112</v>
      </c>
    </row>
    <row r="10216" customFormat="false" ht="12.75" hidden="false" customHeight="false" outlineLevel="0" collapsed="false">
      <c r="A10216" s="0" t="s">
        <v>84</v>
      </c>
      <c r="B10216" s="0" t="s">
        <v>113</v>
      </c>
      <c r="C10216" s="0" t="s">
        <v>108</v>
      </c>
      <c r="D10216" s="116" t="n">
        <v>43344</v>
      </c>
      <c r="E10216" s="0" t="n">
        <v>0.0125</v>
      </c>
      <c r="F10216" s="0" t="n">
        <v>2376528</v>
      </c>
      <c r="G10216" s="151" t="s">
        <v>111</v>
      </c>
      <c r="H10216" s="151" t="s">
        <v>111</v>
      </c>
      <c r="I10216" s="152" t="s">
        <v>112</v>
      </c>
    </row>
    <row r="10217" customFormat="false" ht="12.75" hidden="false" customHeight="false" outlineLevel="0" collapsed="false">
      <c r="A10217" s="0" t="s">
        <v>85</v>
      </c>
      <c r="B10217" s="0" t="s">
        <v>110</v>
      </c>
      <c r="C10217" s="0" t="s">
        <v>108</v>
      </c>
      <c r="D10217" s="116" t="n">
        <v>43344</v>
      </c>
      <c r="E10217" s="0" t="n">
        <v>0.165</v>
      </c>
      <c r="F10217" s="0" t="n">
        <v>2376529</v>
      </c>
      <c r="G10217" s="151" t="s">
        <v>111</v>
      </c>
      <c r="H10217" s="151" t="s">
        <v>111</v>
      </c>
      <c r="I10217" s="152" t="s">
        <v>112</v>
      </c>
    </row>
    <row r="10218" customFormat="false" ht="12.75" hidden="false" customHeight="false" outlineLevel="0" collapsed="false">
      <c r="A10218" s="0" t="s">
        <v>85</v>
      </c>
      <c r="B10218" s="0" t="s">
        <v>113</v>
      </c>
      <c r="C10218" s="0" t="s">
        <v>108</v>
      </c>
      <c r="D10218" s="116" t="n">
        <v>43344</v>
      </c>
      <c r="E10218" s="0" t="n">
        <v>0.165646924931552</v>
      </c>
      <c r="F10218" s="0" t="n">
        <v>2376530</v>
      </c>
      <c r="G10218" s="151" t="s">
        <v>111</v>
      </c>
      <c r="H10218" s="151" t="s">
        <v>111</v>
      </c>
      <c r="I10218" s="152" t="s">
        <v>112</v>
      </c>
    </row>
    <row r="10219" customFormat="false" ht="12.75" hidden="false" customHeight="false" outlineLevel="0" collapsed="false">
      <c r="A10219" s="0" t="s">
        <v>86</v>
      </c>
      <c r="B10219" s="0" t="s">
        <v>110</v>
      </c>
      <c r="C10219" s="0" t="s">
        <v>108</v>
      </c>
      <c r="D10219" s="116" t="n">
        <v>43344</v>
      </c>
      <c r="E10219" s="0" t="n">
        <v>0.185</v>
      </c>
      <c r="F10219" s="0" t="n">
        <v>2376531</v>
      </c>
      <c r="G10219" s="151" t="s">
        <v>111</v>
      </c>
      <c r="H10219" s="151" t="s">
        <v>111</v>
      </c>
      <c r="I10219" s="152" t="s">
        <v>112</v>
      </c>
    </row>
    <row r="10220" customFormat="false" ht="12.75" hidden="false" customHeight="false" outlineLevel="0" collapsed="false">
      <c r="A10220" s="0" t="s">
        <v>86</v>
      </c>
      <c r="B10220" s="0" t="s">
        <v>113</v>
      </c>
      <c r="C10220" s="0" t="s">
        <v>108</v>
      </c>
      <c r="D10220" s="116" t="n">
        <v>43344</v>
      </c>
      <c r="E10220" s="0" t="n">
        <v>0.005</v>
      </c>
      <c r="F10220" s="0" t="n">
        <v>2376532</v>
      </c>
      <c r="G10220" s="151" t="s">
        <v>111</v>
      </c>
      <c r="H10220" s="151" t="s">
        <v>111</v>
      </c>
      <c r="I10220" s="152" t="s">
        <v>112</v>
      </c>
    </row>
    <row r="10221" customFormat="false" ht="12.75" hidden="false" customHeight="false" outlineLevel="0" collapsed="false">
      <c r="A10221" s="0" t="s">
        <v>87</v>
      </c>
      <c r="B10221" s="0" t="s">
        <v>110</v>
      </c>
      <c r="C10221" s="0" t="s">
        <v>108</v>
      </c>
      <c r="D10221" s="116" t="n">
        <v>43344</v>
      </c>
      <c r="E10221" s="0" t="n">
        <v>0.185</v>
      </c>
      <c r="F10221" s="0" t="n">
        <v>2376533</v>
      </c>
      <c r="G10221" s="151" t="s">
        <v>111</v>
      </c>
      <c r="H10221" s="151" t="s">
        <v>111</v>
      </c>
      <c r="I10221" s="152" t="s">
        <v>112</v>
      </c>
    </row>
    <row r="10222" customFormat="false" ht="12.75" hidden="false" customHeight="false" outlineLevel="0" collapsed="false">
      <c r="A10222" s="0" t="s">
        <v>87</v>
      </c>
      <c r="B10222" s="0" t="s">
        <v>113</v>
      </c>
      <c r="C10222" s="0" t="s">
        <v>108</v>
      </c>
      <c r="D10222" s="116" t="n">
        <v>43344</v>
      </c>
      <c r="E10222" s="0" t="n">
        <v>0.005</v>
      </c>
      <c r="F10222" s="0" t="n">
        <v>2376534</v>
      </c>
      <c r="G10222" s="151" t="s">
        <v>111</v>
      </c>
      <c r="H10222" s="151" t="s">
        <v>111</v>
      </c>
      <c r="I10222" s="152" t="s">
        <v>112</v>
      </c>
    </row>
    <row r="10223" customFormat="false" ht="12.75" hidden="false" customHeight="false" outlineLevel="0" collapsed="false">
      <c r="A10223" s="0" t="s">
        <v>88</v>
      </c>
      <c r="B10223" s="0" t="s">
        <v>110</v>
      </c>
      <c r="C10223" s="0" t="s">
        <v>108</v>
      </c>
      <c r="D10223" s="116" t="n">
        <v>43344</v>
      </c>
      <c r="E10223" s="0" t="n">
        <v>0.185</v>
      </c>
      <c r="F10223" s="0" t="n">
        <v>2376535</v>
      </c>
      <c r="G10223" s="151" t="s">
        <v>111</v>
      </c>
      <c r="H10223" s="151" t="s">
        <v>111</v>
      </c>
      <c r="I10223" s="152" t="s">
        <v>112</v>
      </c>
    </row>
    <row r="10224" customFormat="false" ht="12.75" hidden="false" customHeight="false" outlineLevel="0" collapsed="false">
      <c r="A10224" s="0" t="s">
        <v>88</v>
      </c>
      <c r="B10224" s="0" t="s">
        <v>113</v>
      </c>
      <c r="C10224" s="0" t="s">
        <v>108</v>
      </c>
      <c r="D10224" s="116" t="n">
        <v>43344</v>
      </c>
      <c r="E10224" s="0" t="n">
        <v>0.247375726565698</v>
      </c>
      <c r="F10224" s="0" t="n">
        <v>2376536</v>
      </c>
      <c r="G10224" s="151" t="s">
        <v>111</v>
      </c>
      <c r="H10224" s="151" t="s">
        <v>111</v>
      </c>
      <c r="I10224" s="152" t="s">
        <v>112</v>
      </c>
    </row>
    <row r="10225" customFormat="false" ht="12.75" hidden="false" customHeight="false" outlineLevel="0" collapsed="false">
      <c r="A10225" s="0" t="s">
        <v>89</v>
      </c>
      <c r="B10225" s="0" t="s">
        <v>110</v>
      </c>
      <c r="C10225" s="0" t="s">
        <v>108</v>
      </c>
      <c r="D10225" s="116" t="n">
        <v>43344</v>
      </c>
      <c r="E10225" s="0" t="n">
        <v>0.185</v>
      </c>
      <c r="F10225" s="0" t="n">
        <v>2376537</v>
      </c>
      <c r="G10225" s="151" t="s">
        <v>111</v>
      </c>
      <c r="H10225" s="151" t="s">
        <v>111</v>
      </c>
      <c r="I10225" s="152" t="s">
        <v>112</v>
      </c>
    </row>
    <row r="10226" customFormat="false" ht="12.75" hidden="false" customHeight="false" outlineLevel="0" collapsed="false">
      <c r="A10226" s="0" t="s">
        <v>89</v>
      </c>
      <c r="B10226" s="0" t="s">
        <v>113</v>
      </c>
      <c r="C10226" s="0" t="s">
        <v>108</v>
      </c>
      <c r="D10226" s="116" t="n">
        <v>43344</v>
      </c>
      <c r="E10226" s="0" t="n">
        <v>0.025</v>
      </c>
      <c r="F10226" s="0" t="n">
        <v>2376538</v>
      </c>
      <c r="G10226" s="151" t="s">
        <v>111</v>
      </c>
      <c r="H10226" s="151" t="s">
        <v>111</v>
      </c>
      <c r="I10226" s="152" t="s">
        <v>112</v>
      </c>
    </row>
    <row r="10227" customFormat="false" ht="12.75" hidden="false" customHeight="false" outlineLevel="0" collapsed="false">
      <c r="A10227" s="0" t="s">
        <v>90</v>
      </c>
      <c r="B10227" s="0" t="s">
        <v>110</v>
      </c>
      <c r="C10227" s="0" t="s">
        <v>108</v>
      </c>
      <c r="D10227" s="116" t="n">
        <v>43344</v>
      </c>
      <c r="E10227" s="0" t="n">
        <v>0.185</v>
      </c>
      <c r="F10227" s="0" t="n">
        <v>2376539</v>
      </c>
      <c r="G10227" s="151" t="s">
        <v>111</v>
      </c>
      <c r="H10227" s="151" t="s">
        <v>111</v>
      </c>
      <c r="I10227" s="152" t="s">
        <v>112</v>
      </c>
    </row>
    <row r="10228" customFormat="false" ht="12.75" hidden="false" customHeight="false" outlineLevel="0" collapsed="false">
      <c r="A10228" s="0" t="s">
        <v>90</v>
      </c>
      <c r="B10228" s="0" t="s">
        <v>113</v>
      </c>
      <c r="C10228" s="0" t="s">
        <v>108</v>
      </c>
      <c r="D10228" s="116" t="n">
        <v>43344</v>
      </c>
      <c r="E10228" s="0" t="n">
        <v>0.247375726565698</v>
      </c>
      <c r="F10228" s="0" t="n">
        <v>2376540</v>
      </c>
      <c r="G10228" s="151" t="s">
        <v>111</v>
      </c>
      <c r="H10228" s="151" t="s">
        <v>111</v>
      </c>
      <c r="I10228" s="152" t="s">
        <v>112</v>
      </c>
    </row>
    <row r="10229" customFormat="false" ht="12.75" hidden="false" customHeight="false" outlineLevel="0" collapsed="false">
      <c r="A10229" s="0" t="s">
        <v>91</v>
      </c>
      <c r="B10229" s="0" t="s">
        <v>110</v>
      </c>
      <c r="C10229" s="0" t="s">
        <v>108</v>
      </c>
      <c r="D10229" s="116" t="n">
        <v>43344</v>
      </c>
      <c r="E10229" s="0" t="n">
        <v>0</v>
      </c>
      <c r="F10229" s="0" t="n">
        <v>2376541</v>
      </c>
      <c r="G10229" s="151" t="s">
        <v>111</v>
      </c>
      <c r="H10229" s="151" t="s">
        <v>111</v>
      </c>
      <c r="I10229" s="152" t="s">
        <v>112</v>
      </c>
    </row>
    <row r="10230" customFormat="false" ht="12.75" hidden="false" customHeight="false" outlineLevel="0" collapsed="false">
      <c r="A10230" s="0" t="s">
        <v>91</v>
      </c>
      <c r="B10230" s="0" t="s">
        <v>113</v>
      </c>
      <c r="C10230" s="0" t="s">
        <v>108</v>
      </c>
      <c r="D10230" s="116" t="n">
        <v>43344</v>
      </c>
      <c r="E10230" s="0" t="n">
        <v>0</v>
      </c>
      <c r="F10230" s="0" t="n">
        <v>2376542</v>
      </c>
      <c r="G10230" s="151" t="s">
        <v>111</v>
      </c>
      <c r="H10230" s="151" t="s">
        <v>111</v>
      </c>
      <c r="I10230" s="152" t="s">
        <v>112</v>
      </c>
    </row>
    <row r="10231" customFormat="false" ht="12.75" hidden="false" customHeight="false" outlineLevel="0" collapsed="false">
      <c r="A10231" s="0" t="s">
        <v>49</v>
      </c>
      <c r="B10231" s="0" t="s">
        <v>110</v>
      </c>
      <c r="C10231" s="0" t="s">
        <v>108</v>
      </c>
      <c r="D10231" s="116" t="n">
        <v>43344</v>
      </c>
      <c r="E10231" s="0" t="n">
        <v>0.3975</v>
      </c>
      <c r="F10231" s="0" t="n">
        <v>2376543</v>
      </c>
      <c r="G10231" s="151" t="s">
        <v>111</v>
      </c>
      <c r="H10231" s="151" t="s">
        <v>111</v>
      </c>
      <c r="I10231" s="152" t="s">
        <v>112</v>
      </c>
    </row>
    <row r="10232" customFormat="false" ht="12.75" hidden="false" customHeight="false" outlineLevel="0" collapsed="false">
      <c r="A10232" s="0" t="s">
        <v>49</v>
      </c>
      <c r="B10232" s="0" t="s">
        <v>113</v>
      </c>
      <c r="C10232" s="0" t="s">
        <v>108</v>
      </c>
      <c r="D10232" s="116" t="n">
        <v>43344</v>
      </c>
      <c r="E10232" s="0" t="n">
        <v>0.015</v>
      </c>
      <c r="F10232" s="0" t="n">
        <v>2376544</v>
      </c>
      <c r="G10232" s="151" t="s">
        <v>111</v>
      </c>
      <c r="H10232" s="151" t="s">
        <v>111</v>
      </c>
      <c r="I10232" s="152" t="s">
        <v>112</v>
      </c>
    </row>
    <row r="10233" customFormat="false" ht="12.75" hidden="false" customHeight="false" outlineLevel="0" collapsed="false">
      <c r="A10233" s="0" t="s">
        <v>50</v>
      </c>
      <c r="B10233" s="0" t="s">
        <v>110</v>
      </c>
      <c r="C10233" s="0" t="s">
        <v>108</v>
      </c>
      <c r="D10233" s="116" t="n">
        <v>43344</v>
      </c>
      <c r="E10233" s="0" t="n">
        <v>0.46</v>
      </c>
      <c r="F10233" s="0" t="n">
        <v>2376545</v>
      </c>
      <c r="G10233" s="151" t="s">
        <v>111</v>
      </c>
      <c r="H10233" s="151" t="s">
        <v>111</v>
      </c>
      <c r="I10233" s="152" t="s">
        <v>112</v>
      </c>
    </row>
    <row r="10234" customFormat="false" ht="12.75" hidden="false" customHeight="false" outlineLevel="0" collapsed="false">
      <c r="A10234" s="0" t="s">
        <v>50</v>
      </c>
      <c r="B10234" s="0" t="s">
        <v>113</v>
      </c>
      <c r="C10234" s="0" t="s">
        <v>108</v>
      </c>
      <c r="D10234" s="116" t="n">
        <v>43344</v>
      </c>
      <c r="E10234" s="0" t="n">
        <v>-0.04</v>
      </c>
      <c r="F10234" s="0" t="n">
        <v>2376546</v>
      </c>
      <c r="G10234" s="151" t="s">
        <v>111</v>
      </c>
      <c r="H10234" s="151" t="s">
        <v>111</v>
      </c>
      <c r="I10234" s="152" t="s">
        <v>112</v>
      </c>
    </row>
    <row r="10235" customFormat="false" ht="12.75" hidden="false" customHeight="false" outlineLevel="0" collapsed="false">
      <c r="A10235" s="0" t="s">
        <v>51</v>
      </c>
      <c r="B10235" s="0" t="s">
        <v>110</v>
      </c>
      <c r="C10235" s="0" t="s">
        <v>108</v>
      </c>
      <c r="D10235" s="116" t="n">
        <v>43344</v>
      </c>
      <c r="E10235" s="0" t="n">
        <v>0.46</v>
      </c>
      <c r="F10235" s="0" t="n">
        <v>2376547</v>
      </c>
      <c r="G10235" s="151" t="s">
        <v>111</v>
      </c>
      <c r="H10235" s="151" t="s">
        <v>111</v>
      </c>
      <c r="I10235" s="152" t="s">
        <v>112</v>
      </c>
    </row>
    <row r="10236" customFormat="false" ht="12.75" hidden="false" customHeight="false" outlineLevel="0" collapsed="false">
      <c r="A10236" s="0" t="s">
        <v>51</v>
      </c>
      <c r="B10236" s="0" t="s">
        <v>113</v>
      </c>
      <c r="C10236" s="0" t="s">
        <v>108</v>
      </c>
      <c r="D10236" s="116" t="n">
        <v>43344</v>
      </c>
      <c r="E10236" s="0" t="n">
        <v>0.035</v>
      </c>
      <c r="F10236" s="0" t="n">
        <v>2376548</v>
      </c>
      <c r="G10236" s="151" t="s">
        <v>111</v>
      </c>
      <c r="H10236" s="151" t="s">
        <v>111</v>
      </c>
      <c r="I10236" s="152" t="s">
        <v>112</v>
      </c>
    </row>
    <row r="10237" customFormat="false" ht="12.75" hidden="false" customHeight="false" outlineLevel="0" collapsed="false">
      <c r="A10237" s="0" t="s">
        <v>52</v>
      </c>
      <c r="B10237" s="0" t="s">
        <v>110</v>
      </c>
      <c r="C10237" s="0" t="s">
        <v>108</v>
      </c>
      <c r="D10237" s="116" t="n">
        <v>43344</v>
      </c>
      <c r="E10237" s="0" t="n">
        <v>0.46</v>
      </c>
      <c r="F10237" s="0" t="n">
        <v>2376549</v>
      </c>
      <c r="G10237" s="151" t="s">
        <v>111</v>
      </c>
      <c r="H10237" s="151" t="s">
        <v>111</v>
      </c>
      <c r="I10237" s="152" t="s">
        <v>112</v>
      </c>
    </row>
    <row r="10238" customFormat="false" ht="12.75" hidden="false" customHeight="false" outlineLevel="0" collapsed="false">
      <c r="A10238" s="0" t="s">
        <v>52</v>
      </c>
      <c r="B10238" s="0" t="s">
        <v>113</v>
      </c>
      <c r="C10238" s="0" t="s">
        <v>108</v>
      </c>
      <c r="D10238" s="116" t="n">
        <v>43344</v>
      </c>
      <c r="E10238" s="0" t="n">
        <v>-0.02</v>
      </c>
      <c r="F10238" s="0" t="n">
        <v>2376550</v>
      </c>
      <c r="G10238" s="151" t="s">
        <v>111</v>
      </c>
      <c r="H10238" s="151" t="s">
        <v>111</v>
      </c>
      <c r="I10238" s="152" t="s">
        <v>112</v>
      </c>
    </row>
    <row r="10239" customFormat="false" ht="12.75" hidden="false" customHeight="false" outlineLevel="0" collapsed="false">
      <c r="A10239" s="0" t="s">
        <v>53</v>
      </c>
      <c r="B10239" s="0" t="s">
        <v>110</v>
      </c>
      <c r="C10239" s="0" t="s">
        <v>108</v>
      </c>
      <c r="D10239" s="116" t="n">
        <v>43344</v>
      </c>
      <c r="E10239" s="0" t="n">
        <v>0.185</v>
      </c>
      <c r="F10239" s="0" t="n">
        <v>2376551</v>
      </c>
      <c r="G10239" s="151" t="s">
        <v>111</v>
      </c>
      <c r="H10239" s="151" t="s">
        <v>111</v>
      </c>
      <c r="I10239" s="152" t="s">
        <v>112</v>
      </c>
    </row>
    <row r="10240" customFormat="false" ht="12.75" hidden="false" customHeight="false" outlineLevel="0" collapsed="false">
      <c r="A10240" s="0" t="s">
        <v>53</v>
      </c>
      <c r="B10240" s="0" t="s">
        <v>113</v>
      </c>
      <c r="C10240" s="0" t="s">
        <v>108</v>
      </c>
      <c r="D10240" s="116" t="n">
        <v>43344</v>
      </c>
      <c r="E10240" s="0" t="n">
        <v>0.005</v>
      </c>
      <c r="F10240" s="0" t="n">
        <v>2376552</v>
      </c>
      <c r="G10240" s="151" t="s">
        <v>111</v>
      </c>
      <c r="H10240" s="151" t="s">
        <v>111</v>
      </c>
      <c r="I10240" s="152" t="s">
        <v>112</v>
      </c>
    </row>
    <row r="10241" customFormat="false" ht="12.75" hidden="false" customHeight="false" outlineLevel="0" collapsed="false">
      <c r="A10241" s="0" t="s">
        <v>17</v>
      </c>
      <c r="B10241" s="0" t="s">
        <v>110</v>
      </c>
      <c r="C10241" s="0" t="s">
        <v>108</v>
      </c>
      <c r="D10241" s="116" t="n">
        <v>43344</v>
      </c>
      <c r="E10241" s="0" t="n">
        <v>0</v>
      </c>
      <c r="F10241" s="0" t="n">
        <v>2376553</v>
      </c>
      <c r="G10241" s="151" t="s">
        <v>111</v>
      </c>
      <c r="H10241" s="151" t="s">
        <v>111</v>
      </c>
      <c r="I10241" s="152" t="s">
        <v>112</v>
      </c>
    </row>
    <row r="10242" customFormat="false" ht="12.75" hidden="false" customHeight="false" outlineLevel="0" collapsed="false">
      <c r="A10242" s="0" t="s">
        <v>17</v>
      </c>
      <c r="B10242" s="0" t="s">
        <v>113</v>
      </c>
      <c r="C10242" s="0" t="s">
        <v>108</v>
      </c>
      <c r="D10242" s="116" t="n">
        <v>43344</v>
      </c>
      <c r="E10242" s="0" t="n">
        <v>0</v>
      </c>
      <c r="F10242" s="0" t="n">
        <v>2376554</v>
      </c>
      <c r="G10242" s="151" t="s">
        <v>111</v>
      </c>
      <c r="H10242" s="151" t="s">
        <v>111</v>
      </c>
      <c r="I10242" s="152" t="s">
        <v>112</v>
      </c>
    </row>
    <row r="10243" customFormat="false" ht="12.75" hidden="false" customHeight="false" outlineLevel="0" collapsed="false">
      <c r="A10243" s="0" t="s">
        <v>18</v>
      </c>
      <c r="B10243" s="0" t="s">
        <v>110</v>
      </c>
      <c r="C10243" s="0" t="s">
        <v>108</v>
      </c>
      <c r="D10243" s="116" t="n">
        <v>43344</v>
      </c>
      <c r="E10243" s="0" t="n">
        <v>0</v>
      </c>
      <c r="F10243" s="0" t="n">
        <v>2376555</v>
      </c>
      <c r="G10243" s="151" t="s">
        <v>111</v>
      </c>
      <c r="H10243" s="151" t="s">
        <v>111</v>
      </c>
      <c r="I10243" s="152" t="s">
        <v>112</v>
      </c>
    </row>
    <row r="10244" customFormat="false" ht="12.75" hidden="false" customHeight="false" outlineLevel="0" collapsed="false">
      <c r="A10244" s="0" t="s">
        <v>18</v>
      </c>
      <c r="B10244" s="0" t="s">
        <v>113</v>
      </c>
      <c r="C10244" s="0" t="s">
        <v>108</v>
      </c>
      <c r="D10244" s="116" t="n">
        <v>43344</v>
      </c>
      <c r="E10244" s="0" t="n">
        <v>0</v>
      </c>
      <c r="F10244" s="0" t="n">
        <v>2376556</v>
      </c>
      <c r="G10244" s="151" t="s">
        <v>111</v>
      </c>
      <c r="H10244" s="151" t="s">
        <v>111</v>
      </c>
      <c r="I10244" s="152" t="s">
        <v>112</v>
      </c>
    </row>
    <row r="10245" customFormat="false" ht="12.75" hidden="false" customHeight="false" outlineLevel="0" collapsed="false">
      <c r="A10245" s="0" t="s">
        <v>19</v>
      </c>
      <c r="B10245" s="0" t="s">
        <v>110</v>
      </c>
      <c r="C10245" s="0" t="s">
        <v>108</v>
      </c>
      <c r="D10245" s="116" t="n">
        <v>43344</v>
      </c>
      <c r="E10245" s="0" t="n">
        <v>0</v>
      </c>
      <c r="F10245" s="0" t="n">
        <v>2376557</v>
      </c>
      <c r="G10245" s="151" t="s">
        <v>111</v>
      </c>
      <c r="H10245" s="151" t="s">
        <v>111</v>
      </c>
      <c r="I10245" s="152" t="s">
        <v>112</v>
      </c>
    </row>
    <row r="10246" customFormat="false" ht="12.75" hidden="false" customHeight="false" outlineLevel="0" collapsed="false">
      <c r="A10246" s="0" t="s">
        <v>19</v>
      </c>
      <c r="B10246" s="0" t="s">
        <v>113</v>
      </c>
      <c r="C10246" s="0" t="s">
        <v>108</v>
      </c>
      <c r="D10246" s="116" t="n">
        <v>43344</v>
      </c>
      <c r="E10246" s="0" t="n">
        <v>0</v>
      </c>
      <c r="F10246" s="0" t="n">
        <v>2376558</v>
      </c>
      <c r="G10246" s="151" t="s">
        <v>111</v>
      </c>
      <c r="H10246" s="151" t="s">
        <v>111</v>
      </c>
      <c r="I10246" s="152" t="s">
        <v>112</v>
      </c>
    </row>
    <row r="10247" customFormat="false" ht="12.75" hidden="false" customHeight="false" outlineLevel="0" collapsed="false">
      <c r="A10247" s="0" t="s">
        <v>21</v>
      </c>
      <c r="B10247" s="0" t="s">
        <v>110</v>
      </c>
      <c r="C10247" s="0" t="s">
        <v>108</v>
      </c>
      <c r="D10247" s="116" t="n">
        <v>43344</v>
      </c>
      <c r="E10247" s="0" t="n">
        <v>0</v>
      </c>
      <c r="F10247" s="0" t="n">
        <v>2376559</v>
      </c>
      <c r="G10247" s="151" t="s">
        <v>111</v>
      </c>
      <c r="H10247" s="151" t="s">
        <v>111</v>
      </c>
      <c r="I10247" s="152" t="s">
        <v>112</v>
      </c>
    </row>
    <row r="10248" customFormat="false" ht="12.75" hidden="false" customHeight="false" outlineLevel="0" collapsed="false">
      <c r="A10248" s="0" t="s">
        <v>21</v>
      </c>
      <c r="B10248" s="0" t="s">
        <v>113</v>
      </c>
      <c r="C10248" s="0" t="s">
        <v>108</v>
      </c>
      <c r="D10248" s="116" t="n">
        <v>43344</v>
      </c>
      <c r="E10248" s="0" t="n">
        <v>0</v>
      </c>
      <c r="F10248" s="0" t="n">
        <v>2376560</v>
      </c>
      <c r="G10248" s="151" t="s">
        <v>111</v>
      </c>
      <c r="H10248" s="151" t="s">
        <v>111</v>
      </c>
      <c r="I10248" s="152" t="s">
        <v>112</v>
      </c>
    </row>
    <row r="10249" customFormat="false" ht="12.75" hidden="false" customHeight="false" outlineLevel="0" collapsed="false">
      <c r="A10249" s="0" t="s">
        <v>22</v>
      </c>
      <c r="B10249" s="0" t="s">
        <v>110</v>
      </c>
      <c r="C10249" s="0" t="s">
        <v>108</v>
      </c>
      <c r="D10249" s="116" t="n">
        <v>43344</v>
      </c>
      <c r="E10249" s="0" t="n">
        <v>0.6</v>
      </c>
      <c r="F10249" s="0" t="n">
        <v>2376561</v>
      </c>
      <c r="G10249" s="151" t="s">
        <v>111</v>
      </c>
      <c r="H10249" s="151" t="s">
        <v>111</v>
      </c>
      <c r="I10249" s="152" t="s">
        <v>112</v>
      </c>
    </row>
    <row r="10250" customFormat="false" ht="12.75" hidden="false" customHeight="false" outlineLevel="0" collapsed="false">
      <c r="A10250" s="0" t="s">
        <v>59</v>
      </c>
      <c r="B10250" s="0" t="s">
        <v>110</v>
      </c>
      <c r="C10250" s="0" t="s">
        <v>108</v>
      </c>
      <c r="D10250" s="116" t="n">
        <v>43374</v>
      </c>
      <c r="E10250" s="0" t="n">
        <v>0.4</v>
      </c>
      <c r="F10250" s="0" t="n">
        <v>2376515</v>
      </c>
      <c r="G10250" s="151" t="s">
        <v>111</v>
      </c>
      <c r="H10250" s="151" t="s">
        <v>111</v>
      </c>
      <c r="I10250" s="152" t="s">
        <v>112</v>
      </c>
    </row>
    <row r="10251" customFormat="false" ht="12.75" hidden="false" customHeight="false" outlineLevel="0" collapsed="false">
      <c r="A10251" s="0" t="s">
        <v>59</v>
      </c>
      <c r="B10251" s="0" t="s">
        <v>113</v>
      </c>
      <c r="C10251" s="0" t="s">
        <v>108</v>
      </c>
      <c r="D10251" s="116" t="n">
        <v>43374</v>
      </c>
      <c r="E10251" s="0" t="n">
        <v>0.015</v>
      </c>
      <c r="F10251" s="0" t="n">
        <v>2376516</v>
      </c>
      <c r="G10251" s="151" t="s">
        <v>111</v>
      </c>
      <c r="H10251" s="151" t="s">
        <v>111</v>
      </c>
      <c r="I10251" s="152" t="s">
        <v>112</v>
      </c>
    </row>
    <row r="10252" customFormat="false" ht="12.75" hidden="false" customHeight="false" outlineLevel="0" collapsed="false">
      <c r="A10252" s="0" t="s">
        <v>60</v>
      </c>
      <c r="B10252" s="0" t="s">
        <v>110</v>
      </c>
      <c r="C10252" s="0" t="s">
        <v>108</v>
      </c>
      <c r="D10252" s="116" t="n">
        <v>43374</v>
      </c>
      <c r="E10252" s="0" t="n">
        <v>0.4</v>
      </c>
      <c r="F10252" s="0" t="n">
        <v>2376517</v>
      </c>
      <c r="G10252" s="151" t="s">
        <v>111</v>
      </c>
      <c r="H10252" s="151" t="s">
        <v>111</v>
      </c>
      <c r="I10252" s="152" t="s">
        <v>112</v>
      </c>
    </row>
    <row r="10253" customFormat="false" ht="12.75" hidden="false" customHeight="false" outlineLevel="0" collapsed="false">
      <c r="A10253" s="0" t="s">
        <v>60</v>
      </c>
      <c r="B10253" s="0" t="s">
        <v>113</v>
      </c>
      <c r="C10253" s="0" t="s">
        <v>108</v>
      </c>
      <c r="D10253" s="116" t="n">
        <v>43374</v>
      </c>
      <c r="E10253" s="0" t="n">
        <v>0.045</v>
      </c>
      <c r="F10253" s="0" t="n">
        <v>2376518</v>
      </c>
      <c r="G10253" s="151" t="s">
        <v>111</v>
      </c>
      <c r="H10253" s="151" t="s">
        <v>111</v>
      </c>
      <c r="I10253" s="152" t="s">
        <v>112</v>
      </c>
    </row>
    <row r="10254" customFormat="false" ht="12.75" hidden="false" customHeight="false" outlineLevel="0" collapsed="false">
      <c r="A10254" s="0" t="s">
        <v>61</v>
      </c>
      <c r="B10254" s="0" t="s">
        <v>110</v>
      </c>
      <c r="C10254" s="0" t="s">
        <v>108</v>
      </c>
      <c r="D10254" s="116" t="n">
        <v>43374</v>
      </c>
      <c r="E10254" s="0" t="n">
        <v>0.4</v>
      </c>
      <c r="F10254" s="0" t="n">
        <v>2376519</v>
      </c>
      <c r="G10254" s="151" t="s">
        <v>111</v>
      </c>
      <c r="H10254" s="151" t="s">
        <v>111</v>
      </c>
      <c r="I10254" s="152" t="s">
        <v>112</v>
      </c>
    </row>
    <row r="10255" customFormat="false" ht="12.75" hidden="false" customHeight="false" outlineLevel="0" collapsed="false">
      <c r="A10255" s="0" t="s">
        <v>61</v>
      </c>
      <c r="B10255" s="0" t="s">
        <v>113</v>
      </c>
      <c r="C10255" s="0" t="s">
        <v>108</v>
      </c>
      <c r="D10255" s="116" t="n">
        <v>43374</v>
      </c>
      <c r="E10255" s="0" t="n">
        <v>0.015</v>
      </c>
      <c r="F10255" s="0" t="n">
        <v>2376520</v>
      </c>
      <c r="G10255" s="151" t="s">
        <v>111</v>
      </c>
      <c r="H10255" s="151" t="s">
        <v>111</v>
      </c>
      <c r="I10255" s="152" t="s">
        <v>112</v>
      </c>
    </row>
    <row r="10256" customFormat="false" ht="12.75" hidden="false" customHeight="false" outlineLevel="0" collapsed="false">
      <c r="A10256" s="0" t="s">
        <v>62</v>
      </c>
      <c r="B10256" s="0" t="s">
        <v>110</v>
      </c>
      <c r="C10256" s="0" t="s">
        <v>108</v>
      </c>
      <c r="D10256" s="116" t="n">
        <v>43374</v>
      </c>
      <c r="E10256" s="0" t="n">
        <v>0.4</v>
      </c>
      <c r="F10256" s="0" t="n">
        <v>2376521</v>
      </c>
      <c r="G10256" s="151" t="s">
        <v>111</v>
      </c>
      <c r="H10256" s="151" t="s">
        <v>111</v>
      </c>
      <c r="I10256" s="152" t="s">
        <v>112</v>
      </c>
    </row>
    <row r="10257" customFormat="false" ht="12.75" hidden="false" customHeight="false" outlineLevel="0" collapsed="false">
      <c r="A10257" s="0" t="s">
        <v>62</v>
      </c>
      <c r="B10257" s="0" t="s">
        <v>113</v>
      </c>
      <c r="C10257" s="0" t="s">
        <v>108</v>
      </c>
      <c r="D10257" s="116" t="n">
        <v>43374</v>
      </c>
      <c r="E10257" s="0" t="n">
        <v>0.045</v>
      </c>
      <c r="F10257" s="0" t="n">
        <v>2376522</v>
      </c>
      <c r="G10257" s="151" t="s">
        <v>111</v>
      </c>
      <c r="H10257" s="151" t="s">
        <v>111</v>
      </c>
      <c r="I10257" s="152" t="s">
        <v>112</v>
      </c>
    </row>
    <row r="10258" customFormat="false" ht="12.75" hidden="false" customHeight="false" outlineLevel="0" collapsed="false">
      <c r="A10258" s="0" t="s">
        <v>82</v>
      </c>
      <c r="B10258" s="0" t="s">
        <v>110</v>
      </c>
      <c r="C10258" s="0" t="s">
        <v>108</v>
      </c>
      <c r="D10258" s="116" t="n">
        <v>43374</v>
      </c>
      <c r="E10258" s="0" t="n">
        <v>0</v>
      </c>
      <c r="F10258" s="0" t="n">
        <v>2376523</v>
      </c>
      <c r="G10258" s="151" t="s">
        <v>111</v>
      </c>
      <c r="H10258" s="151" t="s">
        <v>111</v>
      </c>
      <c r="I10258" s="152" t="s">
        <v>112</v>
      </c>
    </row>
    <row r="10259" customFormat="false" ht="12.75" hidden="false" customHeight="false" outlineLevel="0" collapsed="false">
      <c r="A10259" s="0" t="s">
        <v>82</v>
      </c>
      <c r="B10259" s="0" t="s">
        <v>113</v>
      </c>
      <c r="C10259" s="0" t="s">
        <v>108</v>
      </c>
      <c r="D10259" s="116" t="n">
        <v>43374</v>
      </c>
      <c r="E10259" s="0" t="n">
        <v>0</v>
      </c>
      <c r="F10259" s="0" t="n">
        <v>2376524</v>
      </c>
      <c r="G10259" s="151" t="s">
        <v>111</v>
      </c>
      <c r="H10259" s="151" t="s">
        <v>111</v>
      </c>
      <c r="I10259" s="152" t="s">
        <v>112</v>
      </c>
    </row>
    <row r="10260" customFormat="false" ht="12.75" hidden="false" customHeight="false" outlineLevel="0" collapsed="false">
      <c r="A10260" s="0" t="s">
        <v>83</v>
      </c>
      <c r="B10260" s="0" t="s">
        <v>110</v>
      </c>
      <c r="C10260" s="0" t="s">
        <v>108</v>
      </c>
      <c r="D10260" s="116" t="n">
        <v>43374</v>
      </c>
      <c r="E10260" s="0" t="n">
        <v>0</v>
      </c>
      <c r="F10260" s="0" t="n">
        <v>2376525</v>
      </c>
      <c r="G10260" s="151" t="s">
        <v>111</v>
      </c>
      <c r="H10260" s="151" t="s">
        <v>111</v>
      </c>
      <c r="I10260" s="152" t="s">
        <v>112</v>
      </c>
    </row>
    <row r="10261" customFormat="false" ht="12.75" hidden="false" customHeight="false" outlineLevel="0" collapsed="false">
      <c r="A10261" s="0" t="s">
        <v>83</v>
      </c>
      <c r="B10261" s="0" t="s">
        <v>113</v>
      </c>
      <c r="C10261" s="0" t="s">
        <v>108</v>
      </c>
      <c r="D10261" s="116" t="n">
        <v>43374</v>
      </c>
      <c r="E10261" s="0" t="n">
        <v>0</v>
      </c>
      <c r="F10261" s="0" t="n">
        <v>2376526</v>
      </c>
      <c r="G10261" s="151" t="s">
        <v>111</v>
      </c>
      <c r="H10261" s="151" t="s">
        <v>111</v>
      </c>
      <c r="I10261" s="152" t="s">
        <v>112</v>
      </c>
    </row>
    <row r="10262" customFormat="false" ht="12.75" hidden="false" customHeight="false" outlineLevel="0" collapsed="false">
      <c r="A10262" s="0" t="s">
        <v>84</v>
      </c>
      <c r="B10262" s="0" t="s">
        <v>110</v>
      </c>
      <c r="C10262" s="0" t="s">
        <v>108</v>
      </c>
      <c r="D10262" s="116" t="n">
        <v>43374</v>
      </c>
      <c r="E10262" s="0" t="n">
        <v>0.1725</v>
      </c>
      <c r="F10262" s="0" t="n">
        <v>2376527</v>
      </c>
      <c r="G10262" s="151" t="s">
        <v>111</v>
      </c>
      <c r="H10262" s="151" t="s">
        <v>111</v>
      </c>
      <c r="I10262" s="152" t="s">
        <v>112</v>
      </c>
    </row>
    <row r="10263" customFormat="false" ht="12.75" hidden="false" customHeight="false" outlineLevel="0" collapsed="false">
      <c r="A10263" s="0" t="s">
        <v>84</v>
      </c>
      <c r="B10263" s="0" t="s">
        <v>113</v>
      </c>
      <c r="C10263" s="0" t="s">
        <v>108</v>
      </c>
      <c r="D10263" s="116" t="n">
        <v>43374</v>
      </c>
      <c r="E10263" s="0" t="n">
        <v>0.0125</v>
      </c>
      <c r="F10263" s="0" t="n">
        <v>2376528</v>
      </c>
      <c r="G10263" s="151" t="s">
        <v>111</v>
      </c>
      <c r="H10263" s="151" t="s">
        <v>111</v>
      </c>
      <c r="I10263" s="152" t="s">
        <v>112</v>
      </c>
    </row>
    <row r="10264" customFormat="false" ht="12.75" hidden="false" customHeight="false" outlineLevel="0" collapsed="false">
      <c r="A10264" s="0" t="s">
        <v>85</v>
      </c>
      <c r="B10264" s="0" t="s">
        <v>110</v>
      </c>
      <c r="C10264" s="0" t="s">
        <v>108</v>
      </c>
      <c r="D10264" s="116" t="n">
        <v>43374</v>
      </c>
      <c r="E10264" s="0" t="n">
        <v>0.1725</v>
      </c>
      <c r="F10264" s="0" t="n">
        <v>2376529</v>
      </c>
      <c r="G10264" s="151" t="s">
        <v>111</v>
      </c>
      <c r="H10264" s="151" t="s">
        <v>111</v>
      </c>
      <c r="I10264" s="152" t="s">
        <v>112</v>
      </c>
    </row>
    <row r="10265" customFormat="false" ht="12.75" hidden="false" customHeight="false" outlineLevel="0" collapsed="false">
      <c r="A10265" s="0" t="s">
        <v>85</v>
      </c>
      <c r="B10265" s="0" t="s">
        <v>113</v>
      </c>
      <c r="C10265" s="0" t="s">
        <v>108</v>
      </c>
      <c r="D10265" s="116" t="n">
        <v>43374</v>
      </c>
      <c r="E10265" s="0" t="n">
        <v>0.186457578358056</v>
      </c>
      <c r="F10265" s="0" t="n">
        <v>2376530</v>
      </c>
      <c r="G10265" s="151" t="s">
        <v>111</v>
      </c>
      <c r="H10265" s="151" t="s">
        <v>111</v>
      </c>
      <c r="I10265" s="152" t="s">
        <v>112</v>
      </c>
    </row>
    <row r="10266" customFormat="false" ht="12.75" hidden="false" customHeight="false" outlineLevel="0" collapsed="false">
      <c r="A10266" s="0" t="s">
        <v>86</v>
      </c>
      <c r="B10266" s="0" t="s">
        <v>110</v>
      </c>
      <c r="C10266" s="0" t="s">
        <v>108</v>
      </c>
      <c r="D10266" s="116" t="n">
        <v>43374</v>
      </c>
      <c r="E10266" s="0" t="n">
        <v>0.205</v>
      </c>
      <c r="F10266" s="0" t="n">
        <v>2376531</v>
      </c>
      <c r="G10266" s="151" t="s">
        <v>111</v>
      </c>
      <c r="H10266" s="151" t="s">
        <v>111</v>
      </c>
      <c r="I10266" s="152" t="s">
        <v>112</v>
      </c>
    </row>
    <row r="10267" customFormat="false" ht="12.75" hidden="false" customHeight="false" outlineLevel="0" collapsed="false">
      <c r="A10267" s="0" t="s">
        <v>86</v>
      </c>
      <c r="B10267" s="0" t="s">
        <v>113</v>
      </c>
      <c r="C10267" s="0" t="s">
        <v>108</v>
      </c>
      <c r="D10267" s="116" t="n">
        <v>43374</v>
      </c>
      <c r="E10267" s="0" t="n">
        <v>0.0025</v>
      </c>
      <c r="F10267" s="0" t="n">
        <v>2376532</v>
      </c>
      <c r="G10267" s="151" t="s">
        <v>111</v>
      </c>
      <c r="H10267" s="151" t="s">
        <v>111</v>
      </c>
      <c r="I10267" s="152" t="s">
        <v>112</v>
      </c>
    </row>
    <row r="10268" customFormat="false" ht="12.75" hidden="false" customHeight="false" outlineLevel="0" collapsed="false">
      <c r="A10268" s="0" t="s">
        <v>87</v>
      </c>
      <c r="B10268" s="0" t="s">
        <v>110</v>
      </c>
      <c r="C10268" s="0" t="s">
        <v>108</v>
      </c>
      <c r="D10268" s="116" t="n">
        <v>43374</v>
      </c>
      <c r="E10268" s="0" t="n">
        <v>0.205</v>
      </c>
      <c r="F10268" s="0" t="n">
        <v>2376533</v>
      </c>
      <c r="G10268" s="151" t="s">
        <v>111</v>
      </c>
      <c r="H10268" s="151" t="s">
        <v>111</v>
      </c>
      <c r="I10268" s="152" t="s">
        <v>112</v>
      </c>
    </row>
    <row r="10269" customFormat="false" ht="12.75" hidden="false" customHeight="false" outlineLevel="0" collapsed="false">
      <c r="A10269" s="0" t="s">
        <v>87</v>
      </c>
      <c r="B10269" s="0" t="s">
        <v>113</v>
      </c>
      <c r="C10269" s="0" t="s">
        <v>108</v>
      </c>
      <c r="D10269" s="116" t="n">
        <v>43374</v>
      </c>
      <c r="E10269" s="0" t="n">
        <v>0.0025</v>
      </c>
      <c r="F10269" s="0" t="n">
        <v>2376534</v>
      </c>
      <c r="G10269" s="151" t="s">
        <v>111</v>
      </c>
      <c r="H10269" s="151" t="s">
        <v>111</v>
      </c>
      <c r="I10269" s="152" t="s">
        <v>112</v>
      </c>
    </row>
    <row r="10270" customFormat="false" ht="12.75" hidden="false" customHeight="false" outlineLevel="0" collapsed="false">
      <c r="A10270" s="0" t="s">
        <v>88</v>
      </c>
      <c r="B10270" s="0" t="s">
        <v>110</v>
      </c>
      <c r="C10270" s="0" t="s">
        <v>108</v>
      </c>
      <c r="D10270" s="116" t="n">
        <v>43374</v>
      </c>
      <c r="E10270" s="0" t="n">
        <v>0.205</v>
      </c>
      <c r="F10270" s="0" t="n">
        <v>2376535</v>
      </c>
      <c r="G10270" s="151" t="s">
        <v>111</v>
      </c>
      <c r="H10270" s="151" t="s">
        <v>111</v>
      </c>
      <c r="I10270" s="152" t="s">
        <v>112</v>
      </c>
    </row>
    <row r="10271" customFormat="false" ht="12.75" hidden="false" customHeight="false" outlineLevel="0" collapsed="false">
      <c r="A10271" s="0" t="s">
        <v>88</v>
      </c>
      <c r="B10271" s="0" t="s">
        <v>113</v>
      </c>
      <c r="C10271" s="0" t="s">
        <v>108</v>
      </c>
      <c r="D10271" s="116" t="n">
        <v>43374</v>
      </c>
      <c r="E10271" s="0" t="n">
        <v>0.255983995088007</v>
      </c>
      <c r="F10271" s="0" t="n">
        <v>2376536</v>
      </c>
      <c r="G10271" s="151" t="s">
        <v>111</v>
      </c>
      <c r="H10271" s="151" t="s">
        <v>111</v>
      </c>
      <c r="I10271" s="152" t="s">
        <v>112</v>
      </c>
    </row>
    <row r="10272" customFormat="false" ht="12.75" hidden="false" customHeight="false" outlineLevel="0" collapsed="false">
      <c r="A10272" s="0" t="s">
        <v>89</v>
      </c>
      <c r="B10272" s="0" t="s">
        <v>110</v>
      </c>
      <c r="C10272" s="0" t="s">
        <v>108</v>
      </c>
      <c r="D10272" s="116" t="n">
        <v>43374</v>
      </c>
      <c r="E10272" s="0" t="n">
        <v>0.205</v>
      </c>
      <c r="F10272" s="0" t="n">
        <v>2376537</v>
      </c>
      <c r="G10272" s="151" t="s">
        <v>111</v>
      </c>
      <c r="H10272" s="151" t="s">
        <v>111</v>
      </c>
      <c r="I10272" s="152" t="s">
        <v>112</v>
      </c>
    </row>
    <row r="10273" customFormat="false" ht="12.75" hidden="false" customHeight="false" outlineLevel="0" collapsed="false">
      <c r="A10273" s="0" t="s">
        <v>89</v>
      </c>
      <c r="B10273" s="0" t="s">
        <v>113</v>
      </c>
      <c r="C10273" s="0" t="s">
        <v>108</v>
      </c>
      <c r="D10273" s="116" t="n">
        <v>43374</v>
      </c>
      <c r="E10273" s="0" t="n">
        <v>0.0225</v>
      </c>
      <c r="F10273" s="0" t="n">
        <v>2376538</v>
      </c>
      <c r="G10273" s="151" t="s">
        <v>111</v>
      </c>
      <c r="H10273" s="151" t="s">
        <v>111</v>
      </c>
      <c r="I10273" s="152" t="s">
        <v>112</v>
      </c>
    </row>
    <row r="10274" customFormat="false" ht="12.75" hidden="false" customHeight="false" outlineLevel="0" collapsed="false">
      <c r="A10274" s="0" t="s">
        <v>90</v>
      </c>
      <c r="B10274" s="0" t="s">
        <v>110</v>
      </c>
      <c r="C10274" s="0" t="s">
        <v>108</v>
      </c>
      <c r="D10274" s="116" t="n">
        <v>43374</v>
      </c>
      <c r="E10274" s="0" t="n">
        <v>0.205</v>
      </c>
      <c r="F10274" s="0" t="n">
        <v>2376539</v>
      </c>
      <c r="G10274" s="151" t="s">
        <v>111</v>
      </c>
      <c r="H10274" s="151" t="s">
        <v>111</v>
      </c>
      <c r="I10274" s="152" t="s">
        <v>112</v>
      </c>
    </row>
    <row r="10275" customFormat="false" ht="12.75" hidden="false" customHeight="false" outlineLevel="0" collapsed="false">
      <c r="A10275" s="0" t="s">
        <v>90</v>
      </c>
      <c r="B10275" s="0" t="s">
        <v>113</v>
      </c>
      <c r="C10275" s="0" t="s">
        <v>108</v>
      </c>
      <c r="D10275" s="116" t="n">
        <v>43374</v>
      </c>
      <c r="E10275" s="0" t="n">
        <v>0.255983995088007</v>
      </c>
      <c r="F10275" s="0" t="n">
        <v>2376540</v>
      </c>
      <c r="G10275" s="151" t="s">
        <v>111</v>
      </c>
      <c r="H10275" s="151" t="s">
        <v>111</v>
      </c>
      <c r="I10275" s="152" t="s">
        <v>112</v>
      </c>
    </row>
    <row r="10276" customFormat="false" ht="12.75" hidden="false" customHeight="false" outlineLevel="0" collapsed="false">
      <c r="A10276" s="0" t="s">
        <v>91</v>
      </c>
      <c r="B10276" s="0" t="s">
        <v>110</v>
      </c>
      <c r="C10276" s="0" t="s">
        <v>108</v>
      </c>
      <c r="D10276" s="116" t="n">
        <v>43374</v>
      </c>
      <c r="E10276" s="0" t="n">
        <v>0</v>
      </c>
      <c r="F10276" s="0" t="n">
        <v>2376541</v>
      </c>
      <c r="G10276" s="151" t="s">
        <v>111</v>
      </c>
      <c r="H10276" s="151" t="s">
        <v>111</v>
      </c>
      <c r="I10276" s="152" t="s">
        <v>112</v>
      </c>
    </row>
    <row r="10277" customFormat="false" ht="12.75" hidden="false" customHeight="false" outlineLevel="0" collapsed="false">
      <c r="A10277" s="0" t="s">
        <v>91</v>
      </c>
      <c r="B10277" s="0" t="s">
        <v>113</v>
      </c>
      <c r="C10277" s="0" t="s">
        <v>108</v>
      </c>
      <c r="D10277" s="116" t="n">
        <v>43374</v>
      </c>
      <c r="E10277" s="0" t="n">
        <v>0</v>
      </c>
      <c r="F10277" s="0" t="n">
        <v>2376542</v>
      </c>
      <c r="G10277" s="151" t="s">
        <v>111</v>
      </c>
      <c r="H10277" s="151" t="s">
        <v>111</v>
      </c>
      <c r="I10277" s="152" t="s">
        <v>112</v>
      </c>
    </row>
    <row r="10278" customFormat="false" ht="12.75" hidden="false" customHeight="false" outlineLevel="0" collapsed="false">
      <c r="A10278" s="0" t="s">
        <v>49</v>
      </c>
      <c r="B10278" s="0" t="s">
        <v>110</v>
      </c>
      <c r="C10278" s="0" t="s">
        <v>108</v>
      </c>
      <c r="D10278" s="116" t="n">
        <v>43374</v>
      </c>
      <c r="E10278" s="0" t="n">
        <v>0.4</v>
      </c>
      <c r="F10278" s="0" t="n">
        <v>2376543</v>
      </c>
      <c r="G10278" s="151" t="s">
        <v>111</v>
      </c>
      <c r="H10278" s="151" t="s">
        <v>111</v>
      </c>
      <c r="I10278" s="152" t="s">
        <v>112</v>
      </c>
    </row>
    <row r="10279" customFormat="false" ht="12.75" hidden="false" customHeight="false" outlineLevel="0" collapsed="false">
      <c r="A10279" s="0" t="s">
        <v>49</v>
      </c>
      <c r="B10279" s="0" t="s">
        <v>113</v>
      </c>
      <c r="C10279" s="0" t="s">
        <v>108</v>
      </c>
      <c r="D10279" s="116" t="n">
        <v>43374</v>
      </c>
      <c r="E10279" s="0" t="n">
        <v>0.015</v>
      </c>
      <c r="F10279" s="0" t="n">
        <v>2376544</v>
      </c>
      <c r="G10279" s="151" t="s">
        <v>111</v>
      </c>
      <c r="H10279" s="151" t="s">
        <v>111</v>
      </c>
      <c r="I10279" s="152" t="s">
        <v>112</v>
      </c>
    </row>
    <row r="10280" customFormat="false" ht="12.75" hidden="false" customHeight="false" outlineLevel="0" collapsed="false">
      <c r="A10280" s="0" t="s">
        <v>50</v>
      </c>
      <c r="B10280" s="0" t="s">
        <v>110</v>
      </c>
      <c r="C10280" s="0" t="s">
        <v>108</v>
      </c>
      <c r="D10280" s="116" t="n">
        <v>43374</v>
      </c>
      <c r="E10280" s="0" t="n">
        <v>0.47</v>
      </c>
      <c r="F10280" s="0" t="n">
        <v>2376545</v>
      </c>
      <c r="G10280" s="151" t="s">
        <v>111</v>
      </c>
      <c r="H10280" s="151" t="s">
        <v>111</v>
      </c>
      <c r="I10280" s="152" t="s">
        <v>112</v>
      </c>
    </row>
    <row r="10281" customFormat="false" ht="12.75" hidden="false" customHeight="false" outlineLevel="0" collapsed="false">
      <c r="A10281" s="0" t="s">
        <v>50</v>
      </c>
      <c r="B10281" s="0" t="s">
        <v>113</v>
      </c>
      <c r="C10281" s="0" t="s">
        <v>108</v>
      </c>
      <c r="D10281" s="116" t="n">
        <v>43374</v>
      </c>
      <c r="E10281" s="0" t="n">
        <v>-0.085</v>
      </c>
      <c r="F10281" s="0" t="n">
        <v>2376546</v>
      </c>
      <c r="G10281" s="151" t="s">
        <v>111</v>
      </c>
      <c r="H10281" s="151" t="s">
        <v>111</v>
      </c>
      <c r="I10281" s="152" t="s">
        <v>112</v>
      </c>
    </row>
    <row r="10282" customFormat="false" ht="12.75" hidden="false" customHeight="false" outlineLevel="0" collapsed="false">
      <c r="A10282" s="0" t="s">
        <v>51</v>
      </c>
      <c r="B10282" s="0" t="s">
        <v>110</v>
      </c>
      <c r="C10282" s="0" t="s">
        <v>108</v>
      </c>
      <c r="D10282" s="116" t="n">
        <v>43374</v>
      </c>
      <c r="E10282" s="0" t="n">
        <v>0.47</v>
      </c>
      <c r="F10282" s="0" t="n">
        <v>2376547</v>
      </c>
      <c r="G10282" s="151" t="s">
        <v>111</v>
      </c>
      <c r="H10282" s="151" t="s">
        <v>111</v>
      </c>
      <c r="I10282" s="152" t="s">
        <v>112</v>
      </c>
    </row>
    <row r="10283" customFormat="false" ht="12.75" hidden="false" customHeight="false" outlineLevel="0" collapsed="false">
      <c r="A10283" s="0" t="s">
        <v>51</v>
      </c>
      <c r="B10283" s="0" t="s">
        <v>113</v>
      </c>
      <c r="C10283" s="0" t="s">
        <v>108</v>
      </c>
      <c r="D10283" s="116" t="n">
        <v>43374</v>
      </c>
      <c r="E10283" s="0" t="n">
        <v>0.035</v>
      </c>
      <c r="F10283" s="0" t="n">
        <v>2376548</v>
      </c>
      <c r="G10283" s="151" t="s">
        <v>111</v>
      </c>
      <c r="H10283" s="151" t="s">
        <v>111</v>
      </c>
      <c r="I10283" s="152" t="s">
        <v>112</v>
      </c>
    </row>
    <row r="10284" customFormat="false" ht="12.75" hidden="false" customHeight="false" outlineLevel="0" collapsed="false">
      <c r="A10284" s="0" t="s">
        <v>52</v>
      </c>
      <c r="B10284" s="0" t="s">
        <v>110</v>
      </c>
      <c r="C10284" s="0" t="s">
        <v>108</v>
      </c>
      <c r="D10284" s="116" t="n">
        <v>43374</v>
      </c>
      <c r="E10284" s="0" t="n">
        <v>0.47</v>
      </c>
      <c r="F10284" s="0" t="n">
        <v>2376549</v>
      </c>
      <c r="G10284" s="151" t="s">
        <v>111</v>
      </c>
      <c r="H10284" s="151" t="s">
        <v>111</v>
      </c>
      <c r="I10284" s="152" t="s">
        <v>112</v>
      </c>
    </row>
    <row r="10285" customFormat="false" ht="12.75" hidden="false" customHeight="false" outlineLevel="0" collapsed="false">
      <c r="A10285" s="0" t="s">
        <v>52</v>
      </c>
      <c r="B10285" s="0" t="s">
        <v>113</v>
      </c>
      <c r="C10285" s="0" t="s">
        <v>108</v>
      </c>
      <c r="D10285" s="116" t="n">
        <v>43374</v>
      </c>
      <c r="E10285" s="0" t="n">
        <v>-0.055</v>
      </c>
      <c r="F10285" s="0" t="n">
        <v>2376550</v>
      </c>
      <c r="G10285" s="151" t="s">
        <v>111</v>
      </c>
      <c r="H10285" s="151" t="s">
        <v>111</v>
      </c>
      <c r="I10285" s="152" t="s">
        <v>112</v>
      </c>
    </row>
    <row r="10286" customFormat="false" ht="12.75" hidden="false" customHeight="false" outlineLevel="0" collapsed="false">
      <c r="A10286" s="0" t="s">
        <v>53</v>
      </c>
      <c r="B10286" s="0" t="s">
        <v>110</v>
      </c>
      <c r="C10286" s="0" t="s">
        <v>108</v>
      </c>
      <c r="D10286" s="116" t="n">
        <v>43374</v>
      </c>
      <c r="E10286" s="0" t="n">
        <v>0.205</v>
      </c>
      <c r="F10286" s="0" t="n">
        <v>2376551</v>
      </c>
      <c r="G10286" s="151" t="s">
        <v>111</v>
      </c>
      <c r="H10286" s="151" t="s">
        <v>111</v>
      </c>
      <c r="I10286" s="152" t="s">
        <v>112</v>
      </c>
    </row>
    <row r="10287" customFormat="false" ht="12.75" hidden="false" customHeight="false" outlineLevel="0" collapsed="false">
      <c r="A10287" s="0" t="s">
        <v>53</v>
      </c>
      <c r="B10287" s="0" t="s">
        <v>113</v>
      </c>
      <c r="C10287" s="0" t="s">
        <v>108</v>
      </c>
      <c r="D10287" s="116" t="n">
        <v>43374</v>
      </c>
      <c r="E10287" s="0" t="n">
        <v>0.0025</v>
      </c>
      <c r="F10287" s="0" t="n">
        <v>2376552</v>
      </c>
      <c r="G10287" s="151" t="s">
        <v>111</v>
      </c>
      <c r="H10287" s="151" t="s">
        <v>111</v>
      </c>
      <c r="I10287" s="152" t="s">
        <v>112</v>
      </c>
    </row>
    <row r="10288" customFormat="false" ht="12.75" hidden="false" customHeight="false" outlineLevel="0" collapsed="false">
      <c r="A10288" s="0" t="s">
        <v>17</v>
      </c>
      <c r="B10288" s="0" t="s">
        <v>110</v>
      </c>
      <c r="C10288" s="0" t="s">
        <v>108</v>
      </c>
      <c r="D10288" s="116" t="n">
        <v>43374</v>
      </c>
      <c r="E10288" s="0" t="n">
        <v>0</v>
      </c>
      <c r="F10288" s="0" t="n">
        <v>2376553</v>
      </c>
      <c r="G10288" s="151" t="s">
        <v>111</v>
      </c>
      <c r="H10288" s="151" t="s">
        <v>111</v>
      </c>
      <c r="I10288" s="152" t="s">
        <v>112</v>
      </c>
    </row>
    <row r="10289" customFormat="false" ht="12.75" hidden="false" customHeight="false" outlineLevel="0" collapsed="false">
      <c r="A10289" s="0" t="s">
        <v>17</v>
      </c>
      <c r="B10289" s="0" t="s">
        <v>113</v>
      </c>
      <c r="C10289" s="0" t="s">
        <v>108</v>
      </c>
      <c r="D10289" s="116" t="n">
        <v>43374</v>
      </c>
      <c r="E10289" s="0" t="n">
        <v>0</v>
      </c>
      <c r="F10289" s="0" t="n">
        <v>2376554</v>
      </c>
      <c r="G10289" s="151" t="s">
        <v>111</v>
      </c>
      <c r="H10289" s="151" t="s">
        <v>111</v>
      </c>
      <c r="I10289" s="152" t="s">
        <v>112</v>
      </c>
    </row>
    <row r="10290" customFormat="false" ht="12.75" hidden="false" customHeight="false" outlineLevel="0" collapsed="false">
      <c r="A10290" s="0" t="s">
        <v>18</v>
      </c>
      <c r="B10290" s="0" t="s">
        <v>110</v>
      </c>
      <c r="C10290" s="0" t="s">
        <v>108</v>
      </c>
      <c r="D10290" s="116" t="n">
        <v>43374</v>
      </c>
      <c r="E10290" s="0" t="n">
        <v>0</v>
      </c>
      <c r="F10290" s="0" t="n">
        <v>2376555</v>
      </c>
      <c r="G10290" s="151" t="s">
        <v>111</v>
      </c>
      <c r="H10290" s="151" t="s">
        <v>111</v>
      </c>
      <c r="I10290" s="152" t="s">
        <v>112</v>
      </c>
    </row>
    <row r="10291" customFormat="false" ht="12.75" hidden="false" customHeight="false" outlineLevel="0" collapsed="false">
      <c r="A10291" s="0" t="s">
        <v>18</v>
      </c>
      <c r="B10291" s="0" t="s">
        <v>113</v>
      </c>
      <c r="C10291" s="0" t="s">
        <v>108</v>
      </c>
      <c r="D10291" s="116" t="n">
        <v>43374</v>
      </c>
      <c r="E10291" s="0" t="n">
        <v>0</v>
      </c>
      <c r="F10291" s="0" t="n">
        <v>2376556</v>
      </c>
      <c r="G10291" s="151" t="s">
        <v>111</v>
      </c>
      <c r="H10291" s="151" t="s">
        <v>111</v>
      </c>
      <c r="I10291" s="152" t="s">
        <v>112</v>
      </c>
    </row>
    <row r="10292" customFormat="false" ht="12.75" hidden="false" customHeight="false" outlineLevel="0" collapsed="false">
      <c r="A10292" s="0" t="s">
        <v>19</v>
      </c>
      <c r="B10292" s="0" t="s">
        <v>110</v>
      </c>
      <c r="C10292" s="0" t="s">
        <v>108</v>
      </c>
      <c r="D10292" s="116" t="n">
        <v>43374</v>
      </c>
      <c r="E10292" s="0" t="n">
        <v>0</v>
      </c>
      <c r="F10292" s="0" t="n">
        <v>2376557</v>
      </c>
      <c r="G10292" s="151" t="s">
        <v>111</v>
      </c>
      <c r="H10292" s="151" t="s">
        <v>111</v>
      </c>
      <c r="I10292" s="152" t="s">
        <v>112</v>
      </c>
    </row>
    <row r="10293" customFormat="false" ht="12.75" hidden="false" customHeight="false" outlineLevel="0" collapsed="false">
      <c r="A10293" s="0" t="s">
        <v>19</v>
      </c>
      <c r="B10293" s="0" t="s">
        <v>113</v>
      </c>
      <c r="C10293" s="0" t="s">
        <v>108</v>
      </c>
      <c r="D10293" s="116" t="n">
        <v>43374</v>
      </c>
      <c r="E10293" s="0" t="n">
        <v>0</v>
      </c>
      <c r="F10293" s="0" t="n">
        <v>2376558</v>
      </c>
      <c r="G10293" s="151" t="s">
        <v>111</v>
      </c>
      <c r="H10293" s="151" t="s">
        <v>111</v>
      </c>
      <c r="I10293" s="152" t="s">
        <v>112</v>
      </c>
    </row>
    <row r="10294" customFormat="false" ht="12.75" hidden="false" customHeight="false" outlineLevel="0" collapsed="false">
      <c r="A10294" s="0" t="s">
        <v>21</v>
      </c>
      <c r="B10294" s="0" t="s">
        <v>110</v>
      </c>
      <c r="C10294" s="0" t="s">
        <v>108</v>
      </c>
      <c r="D10294" s="116" t="n">
        <v>43374</v>
      </c>
      <c r="E10294" s="0" t="n">
        <v>0</v>
      </c>
      <c r="F10294" s="0" t="n">
        <v>2376559</v>
      </c>
      <c r="G10294" s="151" t="s">
        <v>111</v>
      </c>
      <c r="H10294" s="151" t="s">
        <v>111</v>
      </c>
      <c r="I10294" s="152" t="s">
        <v>112</v>
      </c>
    </row>
    <row r="10295" customFormat="false" ht="12.75" hidden="false" customHeight="false" outlineLevel="0" collapsed="false">
      <c r="A10295" s="0" t="s">
        <v>21</v>
      </c>
      <c r="B10295" s="0" t="s">
        <v>113</v>
      </c>
      <c r="C10295" s="0" t="s">
        <v>108</v>
      </c>
      <c r="D10295" s="116" t="n">
        <v>43374</v>
      </c>
      <c r="E10295" s="0" t="n">
        <v>0</v>
      </c>
      <c r="F10295" s="0" t="n">
        <v>2376560</v>
      </c>
      <c r="G10295" s="151" t="s">
        <v>111</v>
      </c>
      <c r="H10295" s="151" t="s">
        <v>111</v>
      </c>
      <c r="I10295" s="152" t="s">
        <v>112</v>
      </c>
    </row>
    <row r="10296" customFormat="false" ht="12.75" hidden="false" customHeight="false" outlineLevel="0" collapsed="false">
      <c r="A10296" s="0" t="s">
        <v>22</v>
      </c>
      <c r="B10296" s="0" t="s">
        <v>110</v>
      </c>
      <c r="C10296" s="0" t="s">
        <v>108</v>
      </c>
      <c r="D10296" s="116" t="n">
        <v>43374</v>
      </c>
      <c r="E10296" s="0" t="n">
        <v>0.3</v>
      </c>
      <c r="F10296" s="0" t="n">
        <v>2376561</v>
      </c>
      <c r="G10296" s="151" t="s">
        <v>111</v>
      </c>
      <c r="H10296" s="151" t="s">
        <v>111</v>
      </c>
      <c r="I10296" s="152" t="s">
        <v>112</v>
      </c>
    </row>
    <row r="10297" customFormat="false" ht="12.75" hidden="false" customHeight="false" outlineLevel="0" collapsed="false">
      <c r="A10297" s="0" t="s">
        <v>59</v>
      </c>
      <c r="B10297" s="0" t="s">
        <v>110</v>
      </c>
      <c r="C10297" s="0" t="s">
        <v>108</v>
      </c>
      <c r="D10297" s="116" t="n">
        <v>43405</v>
      </c>
      <c r="E10297" s="0" t="n">
        <v>0.645</v>
      </c>
      <c r="F10297" s="0" t="n">
        <v>2376515</v>
      </c>
      <c r="G10297" s="151" t="s">
        <v>111</v>
      </c>
      <c r="H10297" s="151" t="s">
        <v>111</v>
      </c>
      <c r="I10297" s="152" t="s">
        <v>112</v>
      </c>
    </row>
    <row r="10298" customFormat="false" ht="12.75" hidden="false" customHeight="false" outlineLevel="0" collapsed="false">
      <c r="A10298" s="0" t="s">
        <v>59</v>
      </c>
      <c r="B10298" s="0" t="s">
        <v>113</v>
      </c>
      <c r="C10298" s="0" t="s">
        <v>108</v>
      </c>
      <c r="D10298" s="116" t="n">
        <v>43405</v>
      </c>
      <c r="E10298" s="0" t="n">
        <v>0.05</v>
      </c>
      <c r="F10298" s="0" t="n">
        <v>2376516</v>
      </c>
      <c r="G10298" s="151" t="s">
        <v>111</v>
      </c>
      <c r="H10298" s="151" t="s">
        <v>111</v>
      </c>
      <c r="I10298" s="152" t="s">
        <v>112</v>
      </c>
    </row>
    <row r="10299" customFormat="false" ht="12.75" hidden="false" customHeight="false" outlineLevel="0" collapsed="false">
      <c r="A10299" s="0" t="s">
        <v>60</v>
      </c>
      <c r="B10299" s="0" t="s">
        <v>110</v>
      </c>
      <c r="C10299" s="0" t="s">
        <v>108</v>
      </c>
      <c r="D10299" s="116" t="n">
        <v>43405</v>
      </c>
      <c r="E10299" s="0" t="n">
        <v>0.645</v>
      </c>
      <c r="F10299" s="0" t="n">
        <v>2376517</v>
      </c>
      <c r="G10299" s="151" t="s">
        <v>111</v>
      </c>
      <c r="H10299" s="151" t="s">
        <v>111</v>
      </c>
      <c r="I10299" s="152" t="s">
        <v>112</v>
      </c>
    </row>
    <row r="10300" customFormat="false" ht="12.75" hidden="false" customHeight="false" outlineLevel="0" collapsed="false">
      <c r="A10300" s="0" t="s">
        <v>60</v>
      </c>
      <c r="B10300" s="0" t="s">
        <v>113</v>
      </c>
      <c r="C10300" s="0" t="s">
        <v>108</v>
      </c>
      <c r="D10300" s="116" t="n">
        <v>43405</v>
      </c>
      <c r="E10300" s="0" t="n">
        <v>0.14</v>
      </c>
      <c r="F10300" s="0" t="n">
        <v>2376518</v>
      </c>
      <c r="G10300" s="151" t="s">
        <v>111</v>
      </c>
      <c r="H10300" s="151" t="s">
        <v>111</v>
      </c>
      <c r="I10300" s="152" t="s">
        <v>112</v>
      </c>
    </row>
    <row r="10301" customFormat="false" ht="12.75" hidden="false" customHeight="false" outlineLevel="0" collapsed="false">
      <c r="A10301" s="0" t="s">
        <v>61</v>
      </c>
      <c r="B10301" s="0" t="s">
        <v>110</v>
      </c>
      <c r="C10301" s="0" t="s">
        <v>108</v>
      </c>
      <c r="D10301" s="116" t="n">
        <v>43405</v>
      </c>
      <c r="E10301" s="0" t="n">
        <v>0.645</v>
      </c>
      <c r="F10301" s="0" t="n">
        <v>2376519</v>
      </c>
      <c r="G10301" s="151" t="s">
        <v>111</v>
      </c>
      <c r="H10301" s="151" t="s">
        <v>111</v>
      </c>
      <c r="I10301" s="152" t="s">
        <v>112</v>
      </c>
    </row>
    <row r="10302" customFormat="false" ht="12.75" hidden="false" customHeight="false" outlineLevel="0" collapsed="false">
      <c r="A10302" s="0" t="s">
        <v>61</v>
      </c>
      <c r="B10302" s="0" t="s">
        <v>113</v>
      </c>
      <c r="C10302" s="0" t="s">
        <v>108</v>
      </c>
      <c r="D10302" s="116" t="n">
        <v>43405</v>
      </c>
      <c r="E10302" s="0" t="n">
        <v>0.05</v>
      </c>
      <c r="F10302" s="0" t="n">
        <v>2376520</v>
      </c>
      <c r="G10302" s="151" t="s">
        <v>111</v>
      </c>
      <c r="H10302" s="151" t="s">
        <v>111</v>
      </c>
      <c r="I10302" s="152" t="s">
        <v>112</v>
      </c>
    </row>
    <row r="10303" customFormat="false" ht="12.75" hidden="false" customHeight="false" outlineLevel="0" collapsed="false">
      <c r="A10303" s="0" t="s">
        <v>62</v>
      </c>
      <c r="B10303" s="0" t="s">
        <v>110</v>
      </c>
      <c r="C10303" s="0" t="s">
        <v>108</v>
      </c>
      <c r="D10303" s="116" t="n">
        <v>43405</v>
      </c>
      <c r="E10303" s="0" t="n">
        <v>0.645</v>
      </c>
      <c r="F10303" s="0" t="n">
        <v>2376521</v>
      </c>
      <c r="G10303" s="151" t="s">
        <v>111</v>
      </c>
      <c r="H10303" s="151" t="s">
        <v>111</v>
      </c>
      <c r="I10303" s="152" t="s">
        <v>112</v>
      </c>
    </row>
    <row r="10304" customFormat="false" ht="12.75" hidden="false" customHeight="false" outlineLevel="0" collapsed="false">
      <c r="A10304" s="0" t="s">
        <v>62</v>
      </c>
      <c r="B10304" s="0" t="s">
        <v>113</v>
      </c>
      <c r="C10304" s="0" t="s">
        <v>108</v>
      </c>
      <c r="D10304" s="116" t="n">
        <v>43405</v>
      </c>
      <c r="E10304" s="0" t="n">
        <v>0.14</v>
      </c>
      <c r="F10304" s="0" t="n">
        <v>2376522</v>
      </c>
      <c r="G10304" s="151" t="s">
        <v>111</v>
      </c>
      <c r="H10304" s="151" t="s">
        <v>111</v>
      </c>
      <c r="I10304" s="152" t="s">
        <v>112</v>
      </c>
    </row>
    <row r="10305" customFormat="false" ht="12.75" hidden="false" customHeight="false" outlineLevel="0" collapsed="false">
      <c r="A10305" s="0" t="s">
        <v>82</v>
      </c>
      <c r="B10305" s="0" t="s">
        <v>110</v>
      </c>
      <c r="C10305" s="0" t="s">
        <v>108</v>
      </c>
      <c r="D10305" s="116" t="n">
        <v>43405</v>
      </c>
      <c r="E10305" s="0" t="n">
        <v>0</v>
      </c>
      <c r="F10305" s="0" t="n">
        <v>2376523</v>
      </c>
      <c r="G10305" s="151" t="s">
        <v>111</v>
      </c>
      <c r="H10305" s="151" t="s">
        <v>111</v>
      </c>
      <c r="I10305" s="152" t="s">
        <v>112</v>
      </c>
    </row>
    <row r="10306" customFormat="false" ht="12.75" hidden="false" customHeight="false" outlineLevel="0" collapsed="false">
      <c r="A10306" s="0" t="s">
        <v>82</v>
      </c>
      <c r="B10306" s="0" t="s">
        <v>113</v>
      </c>
      <c r="C10306" s="0" t="s">
        <v>108</v>
      </c>
      <c r="D10306" s="116" t="n">
        <v>43405</v>
      </c>
      <c r="E10306" s="0" t="n">
        <v>0</v>
      </c>
      <c r="F10306" s="0" t="n">
        <v>2376524</v>
      </c>
      <c r="G10306" s="151" t="s">
        <v>111</v>
      </c>
      <c r="H10306" s="151" t="s">
        <v>111</v>
      </c>
      <c r="I10306" s="152" t="s">
        <v>112</v>
      </c>
    </row>
    <row r="10307" customFormat="false" ht="12.75" hidden="false" customHeight="false" outlineLevel="0" collapsed="false">
      <c r="A10307" s="0" t="s">
        <v>83</v>
      </c>
      <c r="B10307" s="0" t="s">
        <v>110</v>
      </c>
      <c r="C10307" s="0" t="s">
        <v>108</v>
      </c>
      <c r="D10307" s="116" t="n">
        <v>43405</v>
      </c>
      <c r="E10307" s="0" t="n">
        <v>0</v>
      </c>
      <c r="F10307" s="0" t="n">
        <v>2376525</v>
      </c>
      <c r="G10307" s="151" t="s">
        <v>111</v>
      </c>
      <c r="H10307" s="151" t="s">
        <v>111</v>
      </c>
      <c r="I10307" s="152" t="s">
        <v>112</v>
      </c>
    </row>
    <row r="10308" customFormat="false" ht="12.75" hidden="false" customHeight="false" outlineLevel="0" collapsed="false">
      <c r="A10308" s="0" t="s">
        <v>83</v>
      </c>
      <c r="B10308" s="0" t="s">
        <v>113</v>
      </c>
      <c r="C10308" s="0" t="s">
        <v>108</v>
      </c>
      <c r="D10308" s="116" t="n">
        <v>43405</v>
      </c>
      <c r="E10308" s="0" t="n">
        <v>0</v>
      </c>
      <c r="F10308" s="0" t="n">
        <v>2376526</v>
      </c>
      <c r="G10308" s="151" t="s">
        <v>111</v>
      </c>
      <c r="H10308" s="151" t="s">
        <v>111</v>
      </c>
      <c r="I10308" s="152" t="s">
        <v>112</v>
      </c>
    </row>
    <row r="10309" customFormat="false" ht="12.75" hidden="false" customHeight="false" outlineLevel="0" collapsed="false">
      <c r="A10309" s="0" t="s">
        <v>84</v>
      </c>
      <c r="B10309" s="0" t="s">
        <v>110</v>
      </c>
      <c r="C10309" s="0" t="s">
        <v>108</v>
      </c>
      <c r="D10309" s="116" t="n">
        <v>43405</v>
      </c>
      <c r="E10309" s="0" t="n">
        <v>0.24</v>
      </c>
      <c r="F10309" s="0" t="n">
        <v>2376527</v>
      </c>
      <c r="G10309" s="151" t="s">
        <v>111</v>
      </c>
      <c r="H10309" s="151" t="s">
        <v>111</v>
      </c>
      <c r="I10309" s="152" t="s">
        <v>112</v>
      </c>
    </row>
    <row r="10310" customFormat="false" ht="12.75" hidden="false" customHeight="false" outlineLevel="0" collapsed="false">
      <c r="A10310" s="0" t="s">
        <v>84</v>
      </c>
      <c r="B10310" s="0" t="s">
        <v>113</v>
      </c>
      <c r="C10310" s="0" t="s">
        <v>108</v>
      </c>
      <c r="D10310" s="116" t="n">
        <v>43405</v>
      </c>
      <c r="E10310" s="0" t="n">
        <v>0.03</v>
      </c>
      <c r="F10310" s="0" t="n">
        <v>2376528</v>
      </c>
      <c r="G10310" s="151" t="s">
        <v>111</v>
      </c>
      <c r="H10310" s="151" t="s">
        <v>111</v>
      </c>
      <c r="I10310" s="152" t="s">
        <v>112</v>
      </c>
    </row>
    <row r="10311" customFormat="false" ht="12.75" hidden="false" customHeight="false" outlineLevel="0" collapsed="false">
      <c r="A10311" s="0" t="s">
        <v>85</v>
      </c>
      <c r="B10311" s="0" t="s">
        <v>110</v>
      </c>
      <c r="C10311" s="0" t="s">
        <v>108</v>
      </c>
      <c r="D10311" s="116" t="n">
        <v>43405</v>
      </c>
      <c r="E10311" s="0" t="n">
        <v>0.24</v>
      </c>
      <c r="F10311" s="0" t="n">
        <v>2376529</v>
      </c>
      <c r="G10311" s="151" t="s">
        <v>111</v>
      </c>
      <c r="H10311" s="151" t="s">
        <v>111</v>
      </c>
      <c r="I10311" s="152" t="s">
        <v>112</v>
      </c>
    </row>
    <row r="10312" customFormat="false" ht="12.75" hidden="false" customHeight="false" outlineLevel="0" collapsed="false">
      <c r="A10312" s="0" t="s">
        <v>85</v>
      </c>
      <c r="B10312" s="0" t="s">
        <v>113</v>
      </c>
      <c r="C10312" s="0" t="s">
        <v>108</v>
      </c>
      <c r="D10312" s="116" t="n">
        <v>43405</v>
      </c>
      <c r="E10312" s="0" t="n">
        <v>0.293821498917085</v>
      </c>
      <c r="F10312" s="0" t="n">
        <v>2376530</v>
      </c>
      <c r="G10312" s="151" t="s">
        <v>111</v>
      </c>
      <c r="H10312" s="151" t="s">
        <v>111</v>
      </c>
      <c r="I10312" s="152" t="s">
        <v>112</v>
      </c>
    </row>
    <row r="10313" customFormat="false" ht="12.75" hidden="false" customHeight="false" outlineLevel="0" collapsed="false">
      <c r="A10313" s="0" t="s">
        <v>86</v>
      </c>
      <c r="B10313" s="0" t="s">
        <v>110</v>
      </c>
      <c r="C10313" s="0" t="s">
        <v>108</v>
      </c>
      <c r="D10313" s="116" t="n">
        <v>43405</v>
      </c>
      <c r="E10313" s="0" t="n">
        <v>0.3</v>
      </c>
      <c r="F10313" s="0" t="n">
        <v>2376531</v>
      </c>
      <c r="G10313" s="151" t="s">
        <v>111</v>
      </c>
      <c r="H10313" s="151" t="s">
        <v>111</v>
      </c>
      <c r="I10313" s="152" t="s">
        <v>112</v>
      </c>
    </row>
    <row r="10314" customFormat="false" ht="12.75" hidden="false" customHeight="false" outlineLevel="0" collapsed="false">
      <c r="A10314" s="0" t="s">
        <v>86</v>
      </c>
      <c r="B10314" s="0" t="s">
        <v>113</v>
      </c>
      <c r="C10314" s="0" t="s">
        <v>108</v>
      </c>
      <c r="D10314" s="116" t="n">
        <v>43405</v>
      </c>
      <c r="E10314" s="0" t="n">
        <v>0.05</v>
      </c>
      <c r="F10314" s="0" t="n">
        <v>2376532</v>
      </c>
      <c r="G10314" s="151" t="s">
        <v>111</v>
      </c>
      <c r="H10314" s="151" t="s">
        <v>111</v>
      </c>
      <c r="I10314" s="152" t="s">
        <v>112</v>
      </c>
    </row>
    <row r="10315" customFormat="false" ht="12.75" hidden="false" customHeight="false" outlineLevel="0" collapsed="false">
      <c r="A10315" s="0" t="s">
        <v>87</v>
      </c>
      <c r="B10315" s="0" t="s">
        <v>110</v>
      </c>
      <c r="C10315" s="0" t="s">
        <v>108</v>
      </c>
      <c r="D10315" s="116" t="n">
        <v>43405</v>
      </c>
      <c r="E10315" s="0" t="n">
        <v>0.3</v>
      </c>
      <c r="F10315" s="0" t="n">
        <v>2376533</v>
      </c>
      <c r="G10315" s="151" t="s">
        <v>111</v>
      </c>
      <c r="H10315" s="151" t="s">
        <v>111</v>
      </c>
      <c r="I10315" s="152" t="s">
        <v>112</v>
      </c>
    </row>
    <row r="10316" customFormat="false" ht="12.75" hidden="false" customHeight="false" outlineLevel="0" collapsed="false">
      <c r="A10316" s="0" t="s">
        <v>87</v>
      </c>
      <c r="B10316" s="0" t="s">
        <v>113</v>
      </c>
      <c r="C10316" s="0" t="s">
        <v>108</v>
      </c>
      <c r="D10316" s="116" t="n">
        <v>43405</v>
      </c>
      <c r="E10316" s="0" t="n">
        <v>0.12</v>
      </c>
      <c r="F10316" s="0" t="n">
        <v>2376534</v>
      </c>
      <c r="G10316" s="151" t="s">
        <v>111</v>
      </c>
      <c r="H10316" s="151" t="s">
        <v>111</v>
      </c>
      <c r="I10316" s="152" t="s">
        <v>112</v>
      </c>
    </row>
    <row r="10317" customFormat="false" ht="12.75" hidden="false" customHeight="false" outlineLevel="0" collapsed="false">
      <c r="A10317" s="0" t="s">
        <v>88</v>
      </c>
      <c r="B10317" s="0" t="s">
        <v>110</v>
      </c>
      <c r="C10317" s="0" t="s">
        <v>108</v>
      </c>
      <c r="D10317" s="116" t="n">
        <v>43405</v>
      </c>
      <c r="E10317" s="0" t="n">
        <v>0.3</v>
      </c>
      <c r="F10317" s="0" t="n">
        <v>2376535</v>
      </c>
      <c r="G10317" s="151" t="s">
        <v>111</v>
      </c>
      <c r="H10317" s="151" t="s">
        <v>111</v>
      </c>
      <c r="I10317" s="152" t="s">
        <v>112</v>
      </c>
    </row>
    <row r="10318" customFormat="false" ht="12.75" hidden="false" customHeight="false" outlineLevel="0" collapsed="false">
      <c r="A10318" s="0" t="s">
        <v>88</v>
      </c>
      <c r="B10318" s="0" t="s">
        <v>113</v>
      </c>
      <c r="C10318" s="0" t="s">
        <v>108</v>
      </c>
      <c r="D10318" s="116" t="n">
        <v>43405</v>
      </c>
      <c r="E10318" s="0" t="n">
        <v>0.518341751944331</v>
      </c>
      <c r="F10318" s="0" t="n">
        <v>2376536</v>
      </c>
      <c r="G10318" s="151" t="s">
        <v>111</v>
      </c>
      <c r="H10318" s="151" t="s">
        <v>111</v>
      </c>
      <c r="I10318" s="152" t="s">
        <v>112</v>
      </c>
    </row>
    <row r="10319" customFormat="false" ht="12.75" hidden="false" customHeight="false" outlineLevel="0" collapsed="false">
      <c r="A10319" s="0" t="s">
        <v>89</v>
      </c>
      <c r="B10319" s="0" t="s">
        <v>110</v>
      </c>
      <c r="C10319" s="0" t="s">
        <v>108</v>
      </c>
      <c r="D10319" s="116" t="n">
        <v>43405</v>
      </c>
      <c r="E10319" s="0" t="n">
        <v>0.3</v>
      </c>
      <c r="F10319" s="0" t="n">
        <v>2376537</v>
      </c>
      <c r="G10319" s="151" t="s">
        <v>111</v>
      </c>
      <c r="H10319" s="151" t="s">
        <v>111</v>
      </c>
      <c r="I10319" s="152" t="s">
        <v>112</v>
      </c>
    </row>
    <row r="10320" customFormat="false" ht="12.75" hidden="false" customHeight="false" outlineLevel="0" collapsed="false">
      <c r="A10320" s="0" t="s">
        <v>89</v>
      </c>
      <c r="B10320" s="0" t="s">
        <v>113</v>
      </c>
      <c r="C10320" s="0" t="s">
        <v>108</v>
      </c>
      <c r="D10320" s="116" t="n">
        <v>43405</v>
      </c>
      <c r="E10320" s="0" t="n">
        <v>0.1</v>
      </c>
      <c r="F10320" s="0" t="n">
        <v>2376538</v>
      </c>
      <c r="G10320" s="151" t="s">
        <v>111</v>
      </c>
      <c r="H10320" s="151" t="s">
        <v>111</v>
      </c>
      <c r="I10320" s="152" t="s">
        <v>112</v>
      </c>
    </row>
    <row r="10321" customFormat="false" ht="12.75" hidden="false" customHeight="false" outlineLevel="0" collapsed="false">
      <c r="A10321" s="0" t="s">
        <v>90</v>
      </c>
      <c r="B10321" s="0" t="s">
        <v>110</v>
      </c>
      <c r="C10321" s="0" t="s">
        <v>108</v>
      </c>
      <c r="D10321" s="116" t="n">
        <v>43405</v>
      </c>
      <c r="E10321" s="0" t="n">
        <v>0.3</v>
      </c>
      <c r="F10321" s="0" t="n">
        <v>2376539</v>
      </c>
      <c r="G10321" s="151" t="s">
        <v>111</v>
      </c>
      <c r="H10321" s="151" t="s">
        <v>111</v>
      </c>
      <c r="I10321" s="152" t="s">
        <v>112</v>
      </c>
    </row>
    <row r="10322" customFormat="false" ht="12.75" hidden="false" customHeight="false" outlineLevel="0" collapsed="false">
      <c r="A10322" s="0" t="s">
        <v>90</v>
      </c>
      <c r="B10322" s="0" t="s">
        <v>113</v>
      </c>
      <c r="C10322" s="0" t="s">
        <v>108</v>
      </c>
      <c r="D10322" s="116" t="n">
        <v>43405</v>
      </c>
      <c r="E10322" s="0" t="n">
        <v>0.446708514121982</v>
      </c>
      <c r="F10322" s="0" t="n">
        <v>2376540</v>
      </c>
      <c r="G10322" s="151" t="s">
        <v>111</v>
      </c>
      <c r="H10322" s="151" t="s">
        <v>111</v>
      </c>
      <c r="I10322" s="152" t="s">
        <v>112</v>
      </c>
    </row>
    <row r="10323" customFormat="false" ht="12.75" hidden="false" customHeight="false" outlineLevel="0" collapsed="false">
      <c r="A10323" s="0" t="s">
        <v>91</v>
      </c>
      <c r="B10323" s="0" t="s">
        <v>110</v>
      </c>
      <c r="C10323" s="0" t="s">
        <v>108</v>
      </c>
      <c r="D10323" s="116" t="n">
        <v>43405</v>
      </c>
      <c r="E10323" s="0" t="n">
        <v>0</v>
      </c>
      <c r="F10323" s="0" t="n">
        <v>2376541</v>
      </c>
      <c r="G10323" s="151" t="s">
        <v>111</v>
      </c>
      <c r="H10323" s="151" t="s">
        <v>111</v>
      </c>
      <c r="I10323" s="152" t="s">
        <v>112</v>
      </c>
    </row>
    <row r="10324" customFormat="false" ht="12.75" hidden="false" customHeight="false" outlineLevel="0" collapsed="false">
      <c r="A10324" s="0" t="s">
        <v>91</v>
      </c>
      <c r="B10324" s="0" t="s">
        <v>113</v>
      </c>
      <c r="C10324" s="0" t="s">
        <v>108</v>
      </c>
      <c r="D10324" s="116" t="n">
        <v>43405</v>
      </c>
      <c r="E10324" s="0" t="n">
        <v>0</v>
      </c>
      <c r="F10324" s="0" t="n">
        <v>2376542</v>
      </c>
      <c r="G10324" s="151" t="s">
        <v>111</v>
      </c>
      <c r="H10324" s="151" t="s">
        <v>111</v>
      </c>
      <c r="I10324" s="152" t="s">
        <v>112</v>
      </c>
    </row>
    <row r="10325" customFormat="false" ht="12.75" hidden="false" customHeight="false" outlineLevel="0" collapsed="false">
      <c r="A10325" s="0" t="s">
        <v>49</v>
      </c>
      <c r="B10325" s="0" t="s">
        <v>110</v>
      </c>
      <c r="C10325" s="0" t="s">
        <v>108</v>
      </c>
      <c r="D10325" s="116" t="n">
        <v>43405</v>
      </c>
      <c r="E10325" s="0" t="n">
        <v>0.645</v>
      </c>
      <c r="F10325" s="0" t="n">
        <v>2376543</v>
      </c>
      <c r="G10325" s="151" t="s">
        <v>111</v>
      </c>
      <c r="H10325" s="151" t="s">
        <v>111</v>
      </c>
      <c r="I10325" s="152" t="s">
        <v>112</v>
      </c>
    </row>
    <row r="10326" customFormat="false" ht="12.75" hidden="false" customHeight="false" outlineLevel="0" collapsed="false">
      <c r="A10326" s="0" t="s">
        <v>49</v>
      </c>
      <c r="B10326" s="0" t="s">
        <v>113</v>
      </c>
      <c r="C10326" s="0" t="s">
        <v>108</v>
      </c>
      <c r="D10326" s="116" t="n">
        <v>43405</v>
      </c>
      <c r="E10326" s="0" t="n">
        <v>0.05</v>
      </c>
      <c r="F10326" s="0" t="n">
        <v>2376544</v>
      </c>
      <c r="G10326" s="151" t="s">
        <v>111</v>
      </c>
      <c r="H10326" s="151" t="s">
        <v>111</v>
      </c>
      <c r="I10326" s="152" t="s">
        <v>112</v>
      </c>
    </row>
    <row r="10327" customFormat="false" ht="12.75" hidden="false" customHeight="false" outlineLevel="0" collapsed="false">
      <c r="A10327" s="0" t="s">
        <v>50</v>
      </c>
      <c r="B10327" s="0" t="s">
        <v>110</v>
      </c>
      <c r="C10327" s="0" t="s">
        <v>108</v>
      </c>
      <c r="D10327" s="116" t="n">
        <v>43405</v>
      </c>
      <c r="E10327" s="0" t="n">
        <v>0.86</v>
      </c>
      <c r="F10327" s="0" t="n">
        <v>2376545</v>
      </c>
      <c r="G10327" s="151" t="s">
        <v>111</v>
      </c>
      <c r="H10327" s="151" t="s">
        <v>111</v>
      </c>
      <c r="I10327" s="152" t="s">
        <v>112</v>
      </c>
    </row>
    <row r="10328" customFormat="false" ht="12.75" hidden="false" customHeight="false" outlineLevel="0" collapsed="false">
      <c r="A10328" s="0" t="s">
        <v>50</v>
      </c>
      <c r="B10328" s="0" t="s">
        <v>113</v>
      </c>
      <c r="C10328" s="0" t="s">
        <v>108</v>
      </c>
      <c r="D10328" s="116" t="n">
        <v>43405</v>
      </c>
      <c r="E10328" s="0" t="n">
        <v>-0.17</v>
      </c>
      <c r="F10328" s="0" t="n">
        <v>2376546</v>
      </c>
      <c r="G10328" s="151" t="s">
        <v>111</v>
      </c>
      <c r="H10328" s="151" t="s">
        <v>111</v>
      </c>
      <c r="I10328" s="152" t="s">
        <v>112</v>
      </c>
    </row>
    <row r="10329" customFormat="false" ht="12.75" hidden="false" customHeight="false" outlineLevel="0" collapsed="false">
      <c r="A10329" s="0" t="s">
        <v>51</v>
      </c>
      <c r="B10329" s="0" t="s">
        <v>110</v>
      </c>
      <c r="C10329" s="0" t="s">
        <v>108</v>
      </c>
      <c r="D10329" s="116" t="n">
        <v>43405</v>
      </c>
      <c r="E10329" s="0" t="n">
        <v>0.86</v>
      </c>
      <c r="F10329" s="0" t="n">
        <v>2376547</v>
      </c>
      <c r="G10329" s="151" t="s">
        <v>111</v>
      </c>
      <c r="H10329" s="151" t="s">
        <v>111</v>
      </c>
      <c r="I10329" s="152" t="s">
        <v>112</v>
      </c>
    </row>
    <row r="10330" customFormat="false" ht="12.75" hidden="false" customHeight="false" outlineLevel="0" collapsed="false">
      <c r="A10330" s="0" t="s">
        <v>51</v>
      </c>
      <c r="B10330" s="0" t="s">
        <v>113</v>
      </c>
      <c r="C10330" s="0" t="s">
        <v>108</v>
      </c>
      <c r="D10330" s="116" t="n">
        <v>43405</v>
      </c>
      <c r="E10330" s="0" t="n">
        <v>0.1</v>
      </c>
      <c r="F10330" s="0" t="n">
        <v>2376548</v>
      </c>
      <c r="G10330" s="151" t="s">
        <v>111</v>
      </c>
      <c r="H10330" s="151" t="s">
        <v>111</v>
      </c>
      <c r="I10330" s="152" t="s">
        <v>112</v>
      </c>
    </row>
    <row r="10331" customFormat="false" ht="12.75" hidden="false" customHeight="false" outlineLevel="0" collapsed="false">
      <c r="A10331" s="0" t="s">
        <v>52</v>
      </c>
      <c r="B10331" s="0" t="s">
        <v>110</v>
      </c>
      <c r="C10331" s="0" t="s">
        <v>108</v>
      </c>
      <c r="D10331" s="116" t="n">
        <v>43405</v>
      </c>
      <c r="E10331" s="0" t="n">
        <v>0.86</v>
      </c>
      <c r="F10331" s="0" t="n">
        <v>2376549</v>
      </c>
      <c r="G10331" s="151" t="s">
        <v>111</v>
      </c>
      <c r="H10331" s="151" t="s">
        <v>111</v>
      </c>
      <c r="I10331" s="152" t="s">
        <v>112</v>
      </c>
    </row>
    <row r="10332" customFormat="false" ht="12.75" hidden="false" customHeight="false" outlineLevel="0" collapsed="false">
      <c r="A10332" s="0" t="s">
        <v>52</v>
      </c>
      <c r="B10332" s="0" t="s">
        <v>113</v>
      </c>
      <c r="C10332" s="0" t="s">
        <v>108</v>
      </c>
      <c r="D10332" s="116" t="n">
        <v>43405</v>
      </c>
      <c r="E10332" s="0" t="n">
        <v>-0.05</v>
      </c>
      <c r="F10332" s="0" t="n">
        <v>2376550</v>
      </c>
      <c r="G10332" s="151" t="s">
        <v>111</v>
      </c>
      <c r="H10332" s="151" t="s">
        <v>111</v>
      </c>
      <c r="I10332" s="152" t="s">
        <v>112</v>
      </c>
    </row>
    <row r="10333" customFormat="false" ht="12.75" hidden="false" customHeight="false" outlineLevel="0" collapsed="false">
      <c r="A10333" s="0" t="s">
        <v>53</v>
      </c>
      <c r="B10333" s="0" t="s">
        <v>110</v>
      </c>
      <c r="C10333" s="0" t="s">
        <v>108</v>
      </c>
      <c r="D10333" s="116" t="n">
        <v>43405</v>
      </c>
      <c r="E10333" s="0" t="n">
        <v>0.645</v>
      </c>
      <c r="F10333" s="0" t="n">
        <v>2376551</v>
      </c>
      <c r="G10333" s="151" t="s">
        <v>111</v>
      </c>
      <c r="H10333" s="151" t="s">
        <v>111</v>
      </c>
      <c r="I10333" s="152" t="s">
        <v>112</v>
      </c>
    </row>
    <row r="10334" customFormat="false" ht="12.75" hidden="false" customHeight="false" outlineLevel="0" collapsed="false">
      <c r="A10334" s="0" t="s">
        <v>53</v>
      </c>
      <c r="B10334" s="0" t="s">
        <v>113</v>
      </c>
      <c r="C10334" s="0" t="s">
        <v>108</v>
      </c>
      <c r="D10334" s="116" t="n">
        <v>43405</v>
      </c>
      <c r="E10334" s="0" t="n">
        <v>0.05</v>
      </c>
      <c r="F10334" s="0" t="n">
        <v>2376552</v>
      </c>
      <c r="G10334" s="151" t="s">
        <v>111</v>
      </c>
      <c r="H10334" s="151" t="s">
        <v>111</v>
      </c>
      <c r="I10334" s="152" t="s">
        <v>112</v>
      </c>
    </row>
    <row r="10335" customFormat="false" ht="12.75" hidden="false" customHeight="false" outlineLevel="0" collapsed="false">
      <c r="A10335" s="0" t="s">
        <v>17</v>
      </c>
      <c r="B10335" s="0" t="s">
        <v>110</v>
      </c>
      <c r="C10335" s="0" t="s">
        <v>108</v>
      </c>
      <c r="D10335" s="116" t="n">
        <v>43405</v>
      </c>
      <c r="E10335" s="0" t="n">
        <v>0</v>
      </c>
      <c r="F10335" s="0" t="n">
        <v>2376553</v>
      </c>
      <c r="G10335" s="151" t="s">
        <v>111</v>
      </c>
      <c r="H10335" s="151" t="s">
        <v>111</v>
      </c>
      <c r="I10335" s="152" t="s">
        <v>112</v>
      </c>
    </row>
    <row r="10336" customFormat="false" ht="12.75" hidden="false" customHeight="false" outlineLevel="0" collapsed="false">
      <c r="A10336" s="0" t="s">
        <v>17</v>
      </c>
      <c r="B10336" s="0" t="s">
        <v>113</v>
      </c>
      <c r="C10336" s="0" t="s">
        <v>108</v>
      </c>
      <c r="D10336" s="116" t="n">
        <v>43405</v>
      </c>
      <c r="E10336" s="0" t="n">
        <v>0</v>
      </c>
      <c r="F10336" s="0" t="n">
        <v>2376554</v>
      </c>
      <c r="G10336" s="151" t="s">
        <v>111</v>
      </c>
      <c r="H10336" s="151" t="s">
        <v>111</v>
      </c>
      <c r="I10336" s="152" t="s">
        <v>112</v>
      </c>
    </row>
    <row r="10337" customFormat="false" ht="12.75" hidden="false" customHeight="false" outlineLevel="0" collapsed="false">
      <c r="A10337" s="0" t="s">
        <v>18</v>
      </c>
      <c r="B10337" s="0" t="s">
        <v>110</v>
      </c>
      <c r="C10337" s="0" t="s">
        <v>108</v>
      </c>
      <c r="D10337" s="116" t="n">
        <v>43405</v>
      </c>
      <c r="E10337" s="0" t="n">
        <v>0</v>
      </c>
      <c r="F10337" s="0" t="n">
        <v>2376555</v>
      </c>
      <c r="G10337" s="151" t="s">
        <v>111</v>
      </c>
      <c r="H10337" s="151" t="s">
        <v>111</v>
      </c>
      <c r="I10337" s="152" t="s">
        <v>112</v>
      </c>
    </row>
    <row r="10338" customFormat="false" ht="12.75" hidden="false" customHeight="false" outlineLevel="0" collapsed="false">
      <c r="A10338" s="0" t="s">
        <v>18</v>
      </c>
      <c r="B10338" s="0" t="s">
        <v>113</v>
      </c>
      <c r="C10338" s="0" t="s">
        <v>108</v>
      </c>
      <c r="D10338" s="116" t="n">
        <v>43405</v>
      </c>
      <c r="E10338" s="0" t="n">
        <v>0</v>
      </c>
      <c r="F10338" s="0" t="n">
        <v>2376556</v>
      </c>
      <c r="G10338" s="151" t="s">
        <v>111</v>
      </c>
      <c r="H10338" s="151" t="s">
        <v>111</v>
      </c>
      <c r="I10338" s="152" t="s">
        <v>112</v>
      </c>
    </row>
    <row r="10339" customFormat="false" ht="12.75" hidden="false" customHeight="false" outlineLevel="0" collapsed="false">
      <c r="A10339" s="0" t="s">
        <v>19</v>
      </c>
      <c r="B10339" s="0" t="s">
        <v>110</v>
      </c>
      <c r="C10339" s="0" t="s">
        <v>108</v>
      </c>
      <c r="D10339" s="116" t="n">
        <v>43405</v>
      </c>
      <c r="E10339" s="0" t="n">
        <v>0</v>
      </c>
      <c r="F10339" s="0" t="n">
        <v>2376557</v>
      </c>
      <c r="G10339" s="151" t="s">
        <v>111</v>
      </c>
      <c r="H10339" s="151" t="s">
        <v>111</v>
      </c>
      <c r="I10339" s="152" t="s">
        <v>112</v>
      </c>
    </row>
    <row r="10340" customFormat="false" ht="12.75" hidden="false" customHeight="false" outlineLevel="0" collapsed="false">
      <c r="A10340" s="0" t="s">
        <v>19</v>
      </c>
      <c r="B10340" s="0" t="s">
        <v>113</v>
      </c>
      <c r="C10340" s="0" t="s">
        <v>108</v>
      </c>
      <c r="D10340" s="116" t="n">
        <v>43405</v>
      </c>
      <c r="E10340" s="0" t="n">
        <v>0</v>
      </c>
      <c r="F10340" s="0" t="n">
        <v>2376558</v>
      </c>
      <c r="G10340" s="151" t="s">
        <v>111</v>
      </c>
      <c r="H10340" s="151" t="s">
        <v>111</v>
      </c>
      <c r="I10340" s="152" t="s">
        <v>112</v>
      </c>
    </row>
    <row r="10341" customFormat="false" ht="12.75" hidden="false" customHeight="false" outlineLevel="0" collapsed="false">
      <c r="A10341" s="0" t="s">
        <v>21</v>
      </c>
      <c r="B10341" s="0" t="s">
        <v>110</v>
      </c>
      <c r="C10341" s="0" t="s">
        <v>108</v>
      </c>
      <c r="D10341" s="116" t="n">
        <v>43405</v>
      </c>
      <c r="E10341" s="0" t="n">
        <v>0</v>
      </c>
      <c r="F10341" s="0" t="n">
        <v>2376559</v>
      </c>
      <c r="G10341" s="151" t="s">
        <v>111</v>
      </c>
      <c r="H10341" s="151" t="s">
        <v>111</v>
      </c>
      <c r="I10341" s="152" t="s">
        <v>112</v>
      </c>
    </row>
    <row r="10342" customFormat="false" ht="12.75" hidden="false" customHeight="false" outlineLevel="0" collapsed="false">
      <c r="A10342" s="0" t="s">
        <v>21</v>
      </c>
      <c r="B10342" s="0" t="s">
        <v>113</v>
      </c>
      <c r="C10342" s="0" t="s">
        <v>108</v>
      </c>
      <c r="D10342" s="116" t="n">
        <v>43405</v>
      </c>
      <c r="E10342" s="0" t="n">
        <v>0</v>
      </c>
      <c r="F10342" s="0" t="n">
        <v>2376560</v>
      </c>
      <c r="G10342" s="151" t="s">
        <v>111</v>
      </c>
      <c r="H10342" s="151" t="s">
        <v>111</v>
      </c>
      <c r="I10342" s="152" t="s">
        <v>112</v>
      </c>
    </row>
    <row r="10343" customFormat="false" ht="12.75" hidden="false" customHeight="false" outlineLevel="0" collapsed="false">
      <c r="A10343" s="0" t="s">
        <v>22</v>
      </c>
      <c r="B10343" s="0" t="s">
        <v>110</v>
      </c>
      <c r="C10343" s="0" t="s">
        <v>108</v>
      </c>
      <c r="D10343" s="116" t="n">
        <v>43405</v>
      </c>
      <c r="E10343" s="0" t="n">
        <v>0.23</v>
      </c>
      <c r="F10343" s="0" t="n">
        <v>2376561</v>
      </c>
      <c r="G10343" s="151" t="s">
        <v>111</v>
      </c>
      <c r="H10343" s="151" t="s">
        <v>111</v>
      </c>
      <c r="I10343" s="152" t="s">
        <v>112</v>
      </c>
    </row>
    <row r="10344" customFormat="false" ht="12.75" hidden="false" customHeight="false" outlineLevel="0" collapsed="false">
      <c r="A10344" s="0" t="s">
        <v>59</v>
      </c>
      <c r="B10344" s="0" t="s">
        <v>110</v>
      </c>
      <c r="C10344" s="0" t="s">
        <v>108</v>
      </c>
      <c r="D10344" s="116" t="n">
        <v>43435</v>
      </c>
      <c r="E10344" s="0" t="n">
        <v>0.98</v>
      </c>
      <c r="F10344" s="0" t="n">
        <v>2376515</v>
      </c>
      <c r="G10344" s="151" t="s">
        <v>111</v>
      </c>
      <c r="H10344" s="151" t="s">
        <v>111</v>
      </c>
      <c r="I10344" s="152" t="s">
        <v>112</v>
      </c>
    </row>
    <row r="10345" customFormat="false" ht="12.75" hidden="false" customHeight="false" outlineLevel="0" collapsed="false">
      <c r="A10345" s="0" t="s">
        <v>59</v>
      </c>
      <c r="B10345" s="0" t="s">
        <v>113</v>
      </c>
      <c r="C10345" s="0" t="s">
        <v>108</v>
      </c>
      <c r="D10345" s="116" t="n">
        <v>43435</v>
      </c>
      <c r="E10345" s="0" t="n">
        <v>0.05</v>
      </c>
      <c r="F10345" s="0" t="n">
        <v>2376516</v>
      </c>
      <c r="G10345" s="151" t="s">
        <v>111</v>
      </c>
      <c r="H10345" s="151" t="s">
        <v>111</v>
      </c>
      <c r="I10345" s="152" t="s">
        <v>112</v>
      </c>
    </row>
    <row r="10346" customFormat="false" ht="12.75" hidden="false" customHeight="false" outlineLevel="0" collapsed="false">
      <c r="A10346" s="0" t="s">
        <v>60</v>
      </c>
      <c r="B10346" s="0" t="s">
        <v>110</v>
      </c>
      <c r="C10346" s="0" t="s">
        <v>108</v>
      </c>
      <c r="D10346" s="116" t="n">
        <v>43435</v>
      </c>
      <c r="E10346" s="0" t="n">
        <v>0.98</v>
      </c>
      <c r="F10346" s="0" t="n">
        <v>2376517</v>
      </c>
      <c r="G10346" s="151" t="s">
        <v>111</v>
      </c>
      <c r="H10346" s="151" t="s">
        <v>111</v>
      </c>
      <c r="I10346" s="152" t="s">
        <v>112</v>
      </c>
    </row>
    <row r="10347" customFormat="false" ht="12.75" hidden="false" customHeight="false" outlineLevel="0" collapsed="false">
      <c r="A10347" s="0" t="s">
        <v>60</v>
      </c>
      <c r="B10347" s="0" t="s">
        <v>113</v>
      </c>
      <c r="C10347" s="0" t="s">
        <v>108</v>
      </c>
      <c r="D10347" s="116" t="n">
        <v>43435</v>
      </c>
      <c r="E10347" s="0" t="n">
        <v>0.29</v>
      </c>
      <c r="F10347" s="0" t="n">
        <v>2376518</v>
      </c>
      <c r="G10347" s="151" t="s">
        <v>111</v>
      </c>
      <c r="H10347" s="151" t="s">
        <v>111</v>
      </c>
      <c r="I10347" s="152" t="s">
        <v>112</v>
      </c>
    </row>
    <row r="10348" customFormat="false" ht="12.75" hidden="false" customHeight="false" outlineLevel="0" collapsed="false">
      <c r="A10348" s="0" t="s">
        <v>61</v>
      </c>
      <c r="B10348" s="0" t="s">
        <v>110</v>
      </c>
      <c r="C10348" s="0" t="s">
        <v>108</v>
      </c>
      <c r="D10348" s="116" t="n">
        <v>43435</v>
      </c>
      <c r="E10348" s="0" t="n">
        <v>0.98</v>
      </c>
      <c r="F10348" s="0" t="n">
        <v>2376519</v>
      </c>
      <c r="G10348" s="151" t="s">
        <v>111</v>
      </c>
      <c r="H10348" s="151" t="s">
        <v>111</v>
      </c>
      <c r="I10348" s="152" t="s">
        <v>112</v>
      </c>
    </row>
    <row r="10349" customFormat="false" ht="12.75" hidden="false" customHeight="false" outlineLevel="0" collapsed="false">
      <c r="A10349" s="0" t="s">
        <v>61</v>
      </c>
      <c r="B10349" s="0" t="s">
        <v>113</v>
      </c>
      <c r="C10349" s="0" t="s">
        <v>108</v>
      </c>
      <c r="D10349" s="116" t="n">
        <v>43435</v>
      </c>
      <c r="E10349" s="0" t="n">
        <v>0.05</v>
      </c>
      <c r="F10349" s="0" t="n">
        <v>2376520</v>
      </c>
      <c r="G10349" s="151" t="s">
        <v>111</v>
      </c>
      <c r="H10349" s="151" t="s">
        <v>111</v>
      </c>
      <c r="I10349" s="152" t="s">
        <v>112</v>
      </c>
    </row>
    <row r="10350" customFormat="false" ht="12.75" hidden="false" customHeight="false" outlineLevel="0" collapsed="false">
      <c r="A10350" s="0" t="s">
        <v>62</v>
      </c>
      <c r="B10350" s="0" t="s">
        <v>110</v>
      </c>
      <c r="C10350" s="0" t="s">
        <v>108</v>
      </c>
      <c r="D10350" s="116" t="n">
        <v>43435</v>
      </c>
      <c r="E10350" s="0" t="n">
        <v>0.98</v>
      </c>
      <c r="F10350" s="0" t="n">
        <v>2376521</v>
      </c>
      <c r="G10350" s="151" t="s">
        <v>111</v>
      </c>
      <c r="H10350" s="151" t="s">
        <v>111</v>
      </c>
      <c r="I10350" s="152" t="s">
        <v>112</v>
      </c>
    </row>
    <row r="10351" customFormat="false" ht="12.75" hidden="false" customHeight="false" outlineLevel="0" collapsed="false">
      <c r="A10351" s="0" t="s">
        <v>62</v>
      </c>
      <c r="B10351" s="0" t="s">
        <v>113</v>
      </c>
      <c r="C10351" s="0" t="s">
        <v>108</v>
      </c>
      <c r="D10351" s="116" t="n">
        <v>43435</v>
      </c>
      <c r="E10351" s="0" t="n">
        <v>0.29</v>
      </c>
      <c r="F10351" s="0" t="n">
        <v>2376522</v>
      </c>
      <c r="G10351" s="151" t="s">
        <v>111</v>
      </c>
      <c r="H10351" s="151" t="s">
        <v>111</v>
      </c>
      <c r="I10351" s="152" t="s">
        <v>112</v>
      </c>
    </row>
    <row r="10352" customFormat="false" ht="12.75" hidden="false" customHeight="false" outlineLevel="0" collapsed="false">
      <c r="A10352" s="0" t="s">
        <v>82</v>
      </c>
      <c r="B10352" s="0" t="s">
        <v>110</v>
      </c>
      <c r="C10352" s="0" t="s">
        <v>108</v>
      </c>
      <c r="D10352" s="116" t="n">
        <v>43435</v>
      </c>
      <c r="E10352" s="0" t="n">
        <v>0</v>
      </c>
      <c r="F10352" s="0" t="n">
        <v>2376523</v>
      </c>
      <c r="G10352" s="151" t="s">
        <v>111</v>
      </c>
      <c r="H10352" s="151" t="s">
        <v>111</v>
      </c>
      <c r="I10352" s="152" t="s">
        <v>112</v>
      </c>
    </row>
    <row r="10353" customFormat="false" ht="12.75" hidden="false" customHeight="false" outlineLevel="0" collapsed="false">
      <c r="A10353" s="0" t="s">
        <v>82</v>
      </c>
      <c r="B10353" s="0" t="s">
        <v>113</v>
      </c>
      <c r="C10353" s="0" t="s">
        <v>108</v>
      </c>
      <c r="D10353" s="116" t="n">
        <v>43435</v>
      </c>
      <c r="E10353" s="0" t="n">
        <v>0</v>
      </c>
      <c r="F10353" s="0" t="n">
        <v>2376524</v>
      </c>
      <c r="G10353" s="151" t="s">
        <v>111</v>
      </c>
      <c r="H10353" s="151" t="s">
        <v>111</v>
      </c>
      <c r="I10353" s="152" t="s">
        <v>112</v>
      </c>
    </row>
    <row r="10354" customFormat="false" ht="12.75" hidden="false" customHeight="false" outlineLevel="0" collapsed="false">
      <c r="A10354" s="0" t="s">
        <v>83</v>
      </c>
      <c r="B10354" s="0" t="s">
        <v>110</v>
      </c>
      <c r="C10354" s="0" t="s">
        <v>108</v>
      </c>
      <c r="D10354" s="116" t="n">
        <v>43435</v>
      </c>
      <c r="E10354" s="0" t="n">
        <v>0</v>
      </c>
      <c r="F10354" s="0" t="n">
        <v>2376525</v>
      </c>
      <c r="G10354" s="151" t="s">
        <v>111</v>
      </c>
      <c r="H10354" s="151" t="s">
        <v>111</v>
      </c>
      <c r="I10354" s="152" t="s">
        <v>112</v>
      </c>
    </row>
    <row r="10355" customFormat="false" ht="12.75" hidden="false" customHeight="false" outlineLevel="0" collapsed="false">
      <c r="A10355" s="0" t="s">
        <v>83</v>
      </c>
      <c r="B10355" s="0" t="s">
        <v>113</v>
      </c>
      <c r="C10355" s="0" t="s">
        <v>108</v>
      </c>
      <c r="D10355" s="116" t="n">
        <v>43435</v>
      </c>
      <c r="E10355" s="0" t="n">
        <v>0</v>
      </c>
      <c r="F10355" s="0" t="n">
        <v>2376526</v>
      </c>
      <c r="G10355" s="151" t="s">
        <v>111</v>
      </c>
      <c r="H10355" s="151" t="s">
        <v>111</v>
      </c>
      <c r="I10355" s="152" t="s">
        <v>112</v>
      </c>
    </row>
    <row r="10356" customFormat="false" ht="12.75" hidden="false" customHeight="false" outlineLevel="0" collapsed="false">
      <c r="A10356" s="0" t="s">
        <v>84</v>
      </c>
      <c r="B10356" s="0" t="s">
        <v>110</v>
      </c>
      <c r="C10356" s="0" t="s">
        <v>108</v>
      </c>
      <c r="D10356" s="116" t="n">
        <v>43435</v>
      </c>
      <c r="E10356" s="0" t="n">
        <v>0.26</v>
      </c>
      <c r="F10356" s="0" t="n">
        <v>2376527</v>
      </c>
      <c r="G10356" s="151" t="s">
        <v>111</v>
      </c>
      <c r="H10356" s="151" t="s">
        <v>111</v>
      </c>
      <c r="I10356" s="152" t="s">
        <v>112</v>
      </c>
    </row>
    <row r="10357" customFormat="false" ht="12.75" hidden="false" customHeight="false" outlineLevel="0" collapsed="false">
      <c r="A10357" s="0" t="s">
        <v>84</v>
      </c>
      <c r="B10357" s="0" t="s">
        <v>113</v>
      </c>
      <c r="C10357" s="0" t="s">
        <v>108</v>
      </c>
      <c r="D10357" s="116" t="n">
        <v>43435</v>
      </c>
      <c r="E10357" s="0" t="n">
        <v>0.03</v>
      </c>
      <c r="F10357" s="0" t="n">
        <v>2376528</v>
      </c>
      <c r="G10357" s="151" t="s">
        <v>111</v>
      </c>
      <c r="H10357" s="151" t="s">
        <v>111</v>
      </c>
      <c r="I10357" s="152" t="s">
        <v>112</v>
      </c>
    </row>
    <row r="10358" customFormat="false" ht="12.75" hidden="false" customHeight="false" outlineLevel="0" collapsed="false">
      <c r="A10358" s="0" t="s">
        <v>85</v>
      </c>
      <c r="B10358" s="0" t="s">
        <v>110</v>
      </c>
      <c r="C10358" s="0" t="s">
        <v>108</v>
      </c>
      <c r="D10358" s="116" t="n">
        <v>43435</v>
      </c>
      <c r="E10358" s="0" t="n">
        <v>0.26</v>
      </c>
      <c r="F10358" s="0" t="n">
        <v>2376529</v>
      </c>
      <c r="G10358" s="151" t="s">
        <v>111</v>
      </c>
      <c r="H10358" s="151" t="s">
        <v>111</v>
      </c>
      <c r="I10358" s="152" t="s">
        <v>112</v>
      </c>
    </row>
    <row r="10359" customFormat="false" ht="12.75" hidden="false" customHeight="false" outlineLevel="0" collapsed="false">
      <c r="A10359" s="0" t="s">
        <v>85</v>
      </c>
      <c r="B10359" s="0" t="s">
        <v>113</v>
      </c>
      <c r="C10359" s="0" t="s">
        <v>108</v>
      </c>
      <c r="D10359" s="116" t="n">
        <v>43435</v>
      </c>
      <c r="E10359" s="0" t="n">
        <v>0.307280286870172</v>
      </c>
      <c r="F10359" s="0" t="n">
        <v>2376530</v>
      </c>
      <c r="G10359" s="151" t="s">
        <v>111</v>
      </c>
      <c r="H10359" s="151" t="s">
        <v>111</v>
      </c>
      <c r="I10359" s="152" t="s">
        <v>112</v>
      </c>
    </row>
    <row r="10360" customFormat="false" ht="12.75" hidden="false" customHeight="false" outlineLevel="0" collapsed="false">
      <c r="A10360" s="0" t="s">
        <v>86</v>
      </c>
      <c r="B10360" s="0" t="s">
        <v>110</v>
      </c>
      <c r="C10360" s="0" t="s">
        <v>108</v>
      </c>
      <c r="D10360" s="116" t="n">
        <v>43435</v>
      </c>
      <c r="E10360" s="0" t="n">
        <v>0.37</v>
      </c>
      <c r="F10360" s="0" t="n">
        <v>2376531</v>
      </c>
      <c r="G10360" s="151" t="s">
        <v>111</v>
      </c>
      <c r="H10360" s="151" t="s">
        <v>111</v>
      </c>
      <c r="I10360" s="152" t="s">
        <v>112</v>
      </c>
    </row>
    <row r="10361" customFormat="false" ht="12.75" hidden="false" customHeight="false" outlineLevel="0" collapsed="false">
      <c r="A10361" s="0" t="s">
        <v>86</v>
      </c>
      <c r="B10361" s="0" t="s">
        <v>113</v>
      </c>
      <c r="C10361" s="0" t="s">
        <v>108</v>
      </c>
      <c r="D10361" s="116" t="n">
        <v>43435</v>
      </c>
      <c r="E10361" s="0" t="n">
        <v>0.05</v>
      </c>
      <c r="F10361" s="0" t="n">
        <v>2376532</v>
      </c>
      <c r="G10361" s="151" t="s">
        <v>111</v>
      </c>
      <c r="H10361" s="151" t="s">
        <v>111</v>
      </c>
      <c r="I10361" s="152" t="s">
        <v>112</v>
      </c>
    </row>
    <row r="10362" customFormat="false" ht="12.75" hidden="false" customHeight="false" outlineLevel="0" collapsed="false">
      <c r="A10362" s="0" t="s">
        <v>87</v>
      </c>
      <c r="B10362" s="0" t="s">
        <v>110</v>
      </c>
      <c r="C10362" s="0" t="s">
        <v>108</v>
      </c>
      <c r="D10362" s="116" t="n">
        <v>43435</v>
      </c>
      <c r="E10362" s="0" t="n">
        <v>0.37</v>
      </c>
      <c r="F10362" s="0" t="n">
        <v>2376533</v>
      </c>
      <c r="G10362" s="151" t="s">
        <v>111</v>
      </c>
      <c r="H10362" s="151" t="s">
        <v>111</v>
      </c>
      <c r="I10362" s="152" t="s">
        <v>112</v>
      </c>
    </row>
    <row r="10363" customFormat="false" ht="12.75" hidden="false" customHeight="false" outlineLevel="0" collapsed="false">
      <c r="A10363" s="0" t="s">
        <v>87</v>
      </c>
      <c r="B10363" s="0" t="s">
        <v>113</v>
      </c>
      <c r="C10363" s="0" t="s">
        <v>108</v>
      </c>
      <c r="D10363" s="116" t="n">
        <v>43435</v>
      </c>
      <c r="E10363" s="0" t="n">
        <v>0.15</v>
      </c>
      <c r="F10363" s="0" t="n">
        <v>2376534</v>
      </c>
      <c r="G10363" s="151" t="s">
        <v>111</v>
      </c>
      <c r="H10363" s="151" t="s">
        <v>111</v>
      </c>
      <c r="I10363" s="152" t="s">
        <v>112</v>
      </c>
    </row>
    <row r="10364" customFormat="false" ht="12.75" hidden="false" customHeight="false" outlineLevel="0" collapsed="false">
      <c r="A10364" s="0" t="s">
        <v>88</v>
      </c>
      <c r="B10364" s="0" t="s">
        <v>110</v>
      </c>
      <c r="C10364" s="0" t="s">
        <v>108</v>
      </c>
      <c r="D10364" s="116" t="n">
        <v>43435</v>
      </c>
      <c r="E10364" s="0" t="n">
        <v>0.37</v>
      </c>
      <c r="F10364" s="0" t="n">
        <v>2376535</v>
      </c>
      <c r="G10364" s="151" t="s">
        <v>111</v>
      </c>
      <c r="H10364" s="151" t="s">
        <v>111</v>
      </c>
      <c r="I10364" s="152" t="s">
        <v>112</v>
      </c>
    </row>
    <row r="10365" customFormat="false" ht="12.75" hidden="false" customHeight="false" outlineLevel="0" collapsed="false">
      <c r="A10365" s="0" t="s">
        <v>88</v>
      </c>
      <c r="B10365" s="0" t="s">
        <v>113</v>
      </c>
      <c r="C10365" s="0" t="s">
        <v>108</v>
      </c>
      <c r="D10365" s="116" t="n">
        <v>43435</v>
      </c>
      <c r="E10365" s="0" t="n">
        <v>0.579641383544823</v>
      </c>
      <c r="F10365" s="0" t="n">
        <v>2376536</v>
      </c>
      <c r="G10365" s="151" t="s">
        <v>111</v>
      </c>
      <c r="H10365" s="151" t="s">
        <v>111</v>
      </c>
      <c r="I10365" s="152" t="s">
        <v>112</v>
      </c>
    </row>
    <row r="10366" customFormat="false" ht="12.75" hidden="false" customHeight="false" outlineLevel="0" collapsed="false">
      <c r="A10366" s="0" t="s">
        <v>89</v>
      </c>
      <c r="B10366" s="0" t="s">
        <v>110</v>
      </c>
      <c r="C10366" s="0" t="s">
        <v>108</v>
      </c>
      <c r="D10366" s="116" t="n">
        <v>43435</v>
      </c>
      <c r="E10366" s="0" t="n">
        <v>0.37</v>
      </c>
      <c r="F10366" s="0" t="n">
        <v>2376537</v>
      </c>
      <c r="G10366" s="151" t="s">
        <v>111</v>
      </c>
      <c r="H10366" s="151" t="s">
        <v>111</v>
      </c>
      <c r="I10366" s="152" t="s">
        <v>112</v>
      </c>
    </row>
    <row r="10367" customFormat="false" ht="12.75" hidden="false" customHeight="false" outlineLevel="0" collapsed="false">
      <c r="A10367" s="0" t="s">
        <v>89</v>
      </c>
      <c r="B10367" s="0" t="s">
        <v>113</v>
      </c>
      <c r="C10367" s="0" t="s">
        <v>108</v>
      </c>
      <c r="D10367" s="116" t="n">
        <v>43435</v>
      </c>
      <c r="E10367" s="0" t="n">
        <v>0.1</v>
      </c>
      <c r="F10367" s="0" t="n">
        <v>2376538</v>
      </c>
      <c r="G10367" s="151" t="s">
        <v>111</v>
      </c>
      <c r="H10367" s="151" t="s">
        <v>111</v>
      </c>
      <c r="I10367" s="152" t="s">
        <v>112</v>
      </c>
    </row>
    <row r="10368" customFormat="false" ht="12.75" hidden="false" customHeight="false" outlineLevel="0" collapsed="false">
      <c r="A10368" s="0" t="s">
        <v>90</v>
      </c>
      <c r="B10368" s="0" t="s">
        <v>110</v>
      </c>
      <c r="C10368" s="0" t="s">
        <v>108</v>
      </c>
      <c r="D10368" s="116" t="n">
        <v>43435</v>
      </c>
      <c r="E10368" s="0" t="n">
        <v>0.37</v>
      </c>
      <c r="F10368" s="0" t="n">
        <v>2376539</v>
      </c>
      <c r="G10368" s="151" t="s">
        <v>111</v>
      </c>
      <c r="H10368" s="151" t="s">
        <v>111</v>
      </c>
      <c r="I10368" s="152" t="s">
        <v>112</v>
      </c>
    </row>
    <row r="10369" customFormat="false" ht="12.75" hidden="false" customHeight="false" outlineLevel="0" collapsed="false">
      <c r="A10369" s="0" t="s">
        <v>90</v>
      </c>
      <c r="B10369" s="0" t="s">
        <v>113</v>
      </c>
      <c r="C10369" s="0" t="s">
        <v>108</v>
      </c>
      <c r="D10369" s="116" t="n">
        <v>43435</v>
      </c>
      <c r="E10369" s="0" t="n">
        <v>0.477308186655751</v>
      </c>
      <c r="F10369" s="0" t="n">
        <v>2376540</v>
      </c>
      <c r="G10369" s="151" t="s">
        <v>111</v>
      </c>
      <c r="H10369" s="151" t="s">
        <v>111</v>
      </c>
      <c r="I10369" s="152" t="s">
        <v>112</v>
      </c>
    </row>
    <row r="10370" customFormat="false" ht="12.75" hidden="false" customHeight="false" outlineLevel="0" collapsed="false">
      <c r="A10370" s="0" t="s">
        <v>91</v>
      </c>
      <c r="B10370" s="0" t="s">
        <v>110</v>
      </c>
      <c r="C10370" s="0" t="s">
        <v>108</v>
      </c>
      <c r="D10370" s="116" t="n">
        <v>43435</v>
      </c>
      <c r="E10370" s="0" t="n">
        <v>0</v>
      </c>
      <c r="F10370" s="0" t="n">
        <v>2376541</v>
      </c>
      <c r="G10370" s="151" t="s">
        <v>111</v>
      </c>
      <c r="H10370" s="151" t="s">
        <v>111</v>
      </c>
      <c r="I10370" s="152" t="s">
        <v>112</v>
      </c>
    </row>
    <row r="10371" customFormat="false" ht="12.75" hidden="false" customHeight="false" outlineLevel="0" collapsed="false">
      <c r="A10371" s="0" t="s">
        <v>91</v>
      </c>
      <c r="B10371" s="0" t="s">
        <v>113</v>
      </c>
      <c r="C10371" s="0" t="s">
        <v>108</v>
      </c>
      <c r="D10371" s="116" t="n">
        <v>43435</v>
      </c>
      <c r="E10371" s="0" t="n">
        <v>0</v>
      </c>
      <c r="F10371" s="0" t="n">
        <v>2376542</v>
      </c>
      <c r="G10371" s="151" t="s">
        <v>111</v>
      </c>
      <c r="H10371" s="151" t="s">
        <v>111</v>
      </c>
      <c r="I10371" s="152" t="s">
        <v>112</v>
      </c>
    </row>
    <row r="10372" customFormat="false" ht="12.75" hidden="false" customHeight="false" outlineLevel="0" collapsed="false">
      <c r="A10372" s="0" t="s">
        <v>49</v>
      </c>
      <c r="B10372" s="0" t="s">
        <v>110</v>
      </c>
      <c r="C10372" s="0" t="s">
        <v>108</v>
      </c>
      <c r="D10372" s="116" t="n">
        <v>43435</v>
      </c>
      <c r="E10372" s="0" t="n">
        <v>0.98</v>
      </c>
      <c r="F10372" s="0" t="n">
        <v>2376543</v>
      </c>
      <c r="G10372" s="151" t="s">
        <v>111</v>
      </c>
      <c r="H10372" s="151" t="s">
        <v>111</v>
      </c>
      <c r="I10372" s="152" t="s">
        <v>112</v>
      </c>
    </row>
    <row r="10373" customFormat="false" ht="12.75" hidden="false" customHeight="false" outlineLevel="0" collapsed="false">
      <c r="A10373" s="0" t="s">
        <v>49</v>
      </c>
      <c r="B10373" s="0" t="s">
        <v>113</v>
      </c>
      <c r="C10373" s="0" t="s">
        <v>108</v>
      </c>
      <c r="D10373" s="116" t="n">
        <v>43435</v>
      </c>
      <c r="E10373" s="0" t="n">
        <v>0.05</v>
      </c>
      <c r="F10373" s="0" t="n">
        <v>2376544</v>
      </c>
      <c r="G10373" s="151" t="s">
        <v>111</v>
      </c>
      <c r="H10373" s="151" t="s">
        <v>111</v>
      </c>
      <c r="I10373" s="152" t="s">
        <v>112</v>
      </c>
    </row>
    <row r="10374" customFormat="false" ht="12.75" hidden="false" customHeight="false" outlineLevel="0" collapsed="false">
      <c r="A10374" s="0" t="s">
        <v>50</v>
      </c>
      <c r="B10374" s="0" t="s">
        <v>110</v>
      </c>
      <c r="C10374" s="0" t="s">
        <v>108</v>
      </c>
      <c r="D10374" s="116" t="n">
        <v>43435</v>
      </c>
      <c r="E10374" s="0" t="n">
        <v>1.28</v>
      </c>
      <c r="F10374" s="0" t="n">
        <v>2376545</v>
      </c>
      <c r="G10374" s="151" t="s">
        <v>111</v>
      </c>
      <c r="H10374" s="151" t="s">
        <v>111</v>
      </c>
      <c r="I10374" s="152" t="s">
        <v>112</v>
      </c>
    </row>
    <row r="10375" customFormat="false" ht="12.75" hidden="false" customHeight="false" outlineLevel="0" collapsed="false">
      <c r="A10375" s="0" t="s">
        <v>50</v>
      </c>
      <c r="B10375" s="0" t="s">
        <v>113</v>
      </c>
      <c r="C10375" s="0" t="s">
        <v>108</v>
      </c>
      <c r="D10375" s="116" t="n">
        <v>43435</v>
      </c>
      <c r="E10375" s="0" t="n">
        <v>-0.13</v>
      </c>
      <c r="F10375" s="0" t="n">
        <v>2376546</v>
      </c>
      <c r="G10375" s="151" t="s">
        <v>111</v>
      </c>
      <c r="H10375" s="151" t="s">
        <v>111</v>
      </c>
      <c r="I10375" s="152" t="s">
        <v>112</v>
      </c>
    </row>
    <row r="10376" customFormat="false" ht="12.75" hidden="false" customHeight="false" outlineLevel="0" collapsed="false">
      <c r="A10376" s="0" t="s">
        <v>51</v>
      </c>
      <c r="B10376" s="0" t="s">
        <v>110</v>
      </c>
      <c r="C10376" s="0" t="s">
        <v>108</v>
      </c>
      <c r="D10376" s="116" t="n">
        <v>43435</v>
      </c>
      <c r="E10376" s="0" t="n">
        <v>1.28</v>
      </c>
      <c r="F10376" s="0" t="n">
        <v>2376547</v>
      </c>
      <c r="G10376" s="151" t="s">
        <v>111</v>
      </c>
      <c r="H10376" s="151" t="s">
        <v>111</v>
      </c>
      <c r="I10376" s="152" t="s">
        <v>112</v>
      </c>
    </row>
    <row r="10377" customFormat="false" ht="12.75" hidden="false" customHeight="false" outlineLevel="0" collapsed="false">
      <c r="A10377" s="0" t="s">
        <v>51</v>
      </c>
      <c r="B10377" s="0" t="s">
        <v>113</v>
      </c>
      <c r="C10377" s="0" t="s">
        <v>108</v>
      </c>
      <c r="D10377" s="116" t="n">
        <v>43435</v>
      </c>
      <c r="E10377" s="0" t="n">
        <v>0.3</v>
      </c>
      <c r="F10377" s="0" t="n">
        <v>2376548</v>
      </c>
      <c r="G10377" s="151" t="s">
        <v>111</v>
      </c>
      <c r="H10377" s="151" t="s">
        <v>111</v>
      </c>
      <c r="I10377" s="152" t="s">
        <v>112</v>
      </c>
    </row>
    <row r="10378" customFormat="false" ht="12.75" hidden="false" customHeight="false" outlineLevel="0" collapsed="false">
      <c r="A10378" s="0" t="s">
        <v>52</v>
      </c>
      <c r="B10378" s="0" t="s">
        <v>110</v>
      </c>
      <c r="C10378" s="0" t="s">
        <v>108</v>
      </c>
      <c r="D10378" s="116" t="n">
        <v>43435</v>
      </c>
      <c r="E10378" s="0" t="n">
        <v>1.28</v>
      </c>
      <c r="F10378" s="0" t="n">
        <v>2376549</v>
      </c>
      <c r="G10378" s="151" t="s">
        <v>111</v>
      </c>
      <c r="H10378" s="151" t="s">
        <v>111</v>
      </c>
      <c r="I10378" s="152" t="s">
        <v>112</v>
      </c>
    </row>
    <row r="10379" customFormat="false" ht="12.75" hidden="false" customHeight="false" outlineLevel="0" collapsed="false">
      <c r="A10379" s="0" t="s">
        <v>52</v>
      </c>
      <c r="B10379" s="0" t="s">
        <v>113</v>
      </c>
      <c r="C10379" s="0" t="s">
        <v>108</v>
      </c>
      <c r="D10379" s="116" t="n">
        <v>43435</v>
      </c>
      <c r="E10379" s="0" t="n">
        <v>-0.05</v>
      </c>
      <c r="F10379" s="0" t="n">
        <v>2376550</v>
      </c>
      <c r="G10379" s="151" t="s">
        <v>111</v>
      </c>
      <c r="H10379" s="151" t="s">
        <v>111</v>
      </c>
      <c r="I10379" s="152" t="s">
        <v>112</v>
      </c>
    </row>
    <row r="10380" customFormat="false" ht="12.75" hidden="false" customHeight="false" outlineLevel="0" collapsed="false">
      <c r="A10380" s="0" t="s">
        <v>53</v>
      </c>
      <c r="B10380" s="0" t="s">
        <v>110</v>
      </c>
      <c r="C10380" s="0" t="s">
        <v>108</v>
      </c>
      <c r="D10380" s="116" t="n">
        <v>43435</v>
      </c>
      <c r="E10380" s="0" t="n">
        <v>0.98</v>
      </c>
      <c r="F10380" s="0" t="n">
        <v>2376551</v>
      </c>
      <c r="G10380" s="151" t="s">
        <v>111</v>
      </c>
      <c r="H10380" s="151" t="s">
        <v>111</v>
      </c>
      <c r="I10380" s="152" t="s">
        <v>112</v>
      </c>
    </row>
    <row r="10381" customFormat="false" ht="12.75" hidden="false" customHeight="false" outlineLevel="0" collapsed="false">
      <c r="A10381" s="0" t="s">
        <v>53</v>
      </c>
      <c r="B10381" s="0" t="s">
        <v>113</v>
      </c>
      <c r="C10381" s="0" t="s">
        <v>108</v>
      </c>
      <c r="D10381" s="116" t="n">
        <v>43435</v>
      </c>
      <c r="E10381" s="0" t="n">
        <v>0.05</v>
      </c>
      <c r="F10381" s="0" t="n">
        <v>2376552</v>
      </c>
      <c r="G10381" s="151" t="s">
        <v>111</v>
      </c>
      <c r="H10381" s="151" t="s">
        <v>111</v>
      </c>
      <c r="I10381" s="152" t="s">
        <v>112</v>
      </c>
    </row>
    <row r="10382" customFormat="false" ht="12.75" hidden="false" customHeight="false" outlineLevel="0" collapsed="false">
      <c r="A10382" s="0" t="s">
        <v>17</v>
      </c>
      <c r="B10382" s="0" t="s">
        <v>110</v>
      </c>
      <c r="C10382" s="0" t="s">
        <v>108</v>
      </c>
      <c r="D10382" s="116" t="n">
        <v>43435</v>
      </c>
      <c r="E10382" s="0" t="n">
        <v>0</v>
      </c>
      <c r="F10382" s="0" t="n">
        <v>2376553</v>
      </c>
      <c r="G10382" s="151" t="s">
        <v>111</v>
      </c>
      <c r="H10382" s="151" t="s">
        <v>111</v>
      </c>
      <c r="I10382" s="152" t="s">
        <v>112</v>
      </c>
    </row>
    <row r="10383" customFormat="false" ht="12.75" hidden="false" customHeight="false" outlineLevel="0" collapsed="false">
      <c r="A10383" s="0" t="s">
        <v>17</v>
      </c>
      <c r="B10383" s="0" t="s">
        <v>113</v>
      </c>
      <c r="C10383" s="0" t="s">
        <v>108</v>
      </c>
      <c r="D10383" s="116" t="n">
        <v>43435</v>
      </c>
      <c r="E10383" s="0" t="n">
        <v>0</v>
      </c>
      <c r="F10383" s="0" t="n">
        <v>2376554</v>
      </c>
      <c r="G10383" s="151" t="s">
        <v>111</v>
      </c>
      <c r="H10383" s="151" t="s">
        <v>111</v>
      </c>
      <c r="I10383" s="152" t="s">
        <v>112</v>
      </c>
    </row>
    <row r="10384" customFormat="false" ht="12.75" hidden="false" customHeight="false" outlineLevel="0" collapsed="false">
      <c r="A10384" s="0" t="s">
        <v>18</v>
      </c>
      <c r="B10384" s="0" t="s">
        <v>110</v>
      </c>
      <c r="C10384" s="0" t="s">
        <v>108</v>
      </c>
      <c r="D10384" s="116" t="n">
        <v>43435</v>
      </c>
      <c r="E10384" s="0" t="n">
        <v>0</v>
      </c>
      <c r="F10384" s="0" t="n">
        <v>2376555</v>
      </c>
      <c r="G10384" s="151" t="s">
        <v>111</v>
      </c>
      <c r="H10384" s="151" t="s">
        <v>111</v>
      </c>
      <c r="I10384" s="152" t="s">
        <v>112</v>
      </c>
    </row>
    <row r="10385" customFormat="false" ht="12.75" hidden="false" customHeight="false" outlineLevel="0" collapsed="false">
      <c r="A10385" s="0" t="s">
        <v>18</v>
      </c>
      <c r="B10385" s="0" t="s">
        <v>113</v>
      </c>
      <c r="C10385" s="0" t="s">
        <v>108</v>
      </c>
      <c r="D10385" s="116" t="n">
        <v>43435</v>
      </c>
      <c r="E10385" s="0" t="n">
        <v>0</v>
      </c>
      <c r="F10385" s="0" t="n">
        <v>2376556</v>
      </c>
      <c r="G10385" s="151" t="s">
        <v>111</v>
      </c>
      <c r="H10385" s="151" t="s">
        <v>111</v>
      </c>
      <c r="I10385" s="152" t="s">
        <v>112</v>
      </c>
    </row>
    <row r="10386" customFormat="false" ht="12.75" hidden="false" customHeight="false" outlineLevel="0" collapsed="false">
      <c r="A10386" s="0" t="s">
        <v>19</v>
      </c>
      <c r="B10386" s="0" t="s">
        <v>110</v>
      </c>
      <c r="C10386" s="0" t="s">
        <v>108</v>
      </c>
      <c r="D10386" s="116" t="n">
        <v>43435</v>
      </c>
      <c r="E10386" s="0" t="n">
        <v>0</v>
      </c>
      <c r="F10386" s="0" t="n">
        <v>2376557</v>
      </c>
      <c r="G10386" s="151" t="s">
        <v>111</v>
      </c>
      <c r="H10386" s="151" t="s">
        <v>111</v>
      </c>
      <c r="I10386" s="152" t="s">
        <v>112</v>
      </c>
    </row>
    <row r="10387" customFormat="false" ht="12.75" hidden="false" customHeight="false" outlineLevel="0" collapsed="false">
      <c r="A10387" s="0" t="s">
        <v>19</v>
      </c>
      <c r="B10387" s="0" t="s">
        <v>113</v>
      </c>
      <c r="C10387" s="0" t="s">
        <v>108</v>
      </c>
      <c r="D10387" s="116" t="n">
        <v>43435</v>
      </c>
      <c r="E10387" s="0" t="n">
        <v>0</v>
      </c>
      <c r="F10387" s="0" t="n">
        <v>2376558</v>
      </c>
      <c r="G10387" s="151" t="s">
        <v>111</v>
      </c>
      <c r="H10387" s="151" t="s">
        <v>111</v>
      </c>
      <c r="I10387" s="152" t="s">
        <v>112</v>
      </c>
    </row>
    <row r="10388" customFormat="false" ht="12.75" hidden="false" customHeight="false" outlineLevel="0" collapsed="false">
      <c r="A10388" s="0" t="s">
        <v>21</v>
      </c>
      <c r="B10388" s="0" t="s">
        <v>110</v>
      </c>
      <c r="C10388" s="0" t="s">
        <v>108</v>
      </c>
      <c r="D10388" s="116" t="n">
        <v>43435</v>
      </c>
      <c r="E10388" s="0" t="n">
        <v>0</v>
      </c>
      <c r="F10388" s="0" t="n">
        <v>2376559</v>
      </c>
      <c r="G10388" s="151" t="s">
        <v>111</v>
      </c>
      <c r="H10388" s="151" t="s">
        <v>111</v>
      </c>
      <c r="I10388" s="152" t="s">
        <v>112</v>
      </c>
    </row>
    <row r="10389" customFormat="false" ht="12.75" hidden="false" customHeight="false" outlineLevel="0" collapsed="false">
      <c r="A10389" s="0" t="s">
        <v>21</v>
      </c>
      <c r="B10389" s="0" t="s">
        <v>113</v>
      </c>
      <c r="C10389" s="0" t="s">
        <v>108</v>
      </c>
      <c r="D10389" s="116" t="n">
        <v>43435</v>
      </c>
      <c r="E10389" s="0" t="n">
        <v>0</v>
      </c>
      <c r="F10389" s="0" t="n">
        <v>2376560</v>
      </c>
      <c r="G10389" s="151" t="s">
        <v>111</v>
      </c>
      <c r="H10389" s="151" t="s">
        <v>111</v>
      </c>
      <c r="I10389" s="152" t="s">
        <v>112</v>
      </c>
    </row>
    <row r="10390" customFormat="false" ht="12.75" hidden="false" customHeight="false" outlineLevel="0" collapsed="false">
      <c r="A10390" s="0" t="s">
        <v>22</v>
      </c>
      <c r="B10390" s="0" t="s">
        <v>110</v>
      </c>
      <c r="C10390" s="0" t="s">
        <v>108</v>
      </c>
      <c r="D10390" s="116" t="n">
        <v>43435</v>
      </c>
      <c r="E10390" s="0" t="n">
        <v>0.26</v>
      </c>
      <c r="F10390" s="0" t="n">
        <v>2376561</v>
      </c>
      <c r="G10390" s="151" t="s">
        <v>111</v>
      </c>
      <c r="H10390" s="151" t="s">
        <v>111</v>
      </c>
      <c r="I10390" s="152" t="s">
        <v>112</v>
      </c>
    </row>
    <row r="10391" customFormat="false" ht="12.75" hidden="false" customHeight="false" outlineLevel="0" collapsed="false">
      <c r="A10391" s="0" t="s">
        <v>59</v>
      </c>
      <c r="B10391" s="0" t="s">
        <v>110</v>
      </c>
      <c r="C10391" s="0" t="s">
        <v>108</v>
      </c>
      <c r="D10391" s="116" t="n">
        <v>43466</v>
      </c>
      <c r="E10391" s="0" t="n">
        <v>1.205</v>
      </c>
      <c r="F10391" s="0" t="n">
        <v>2376515</v>
      </c>
      <c r="G10391" s="151" t="s">
        <v>111</v>
      </c>
      <c r="H10391" s="151" t="s">
        <v>111</v>
      </c>
      <c r="I10391" s="152" t="s">
        <v>112</v>
      </c>
    </row>
    <row r="10392" customFormat="false" ht="12.75" hidden="false" customHeight="false" outlineLevel="0" collapsed="false">
      <c r="A10392" s="0" t="s">
        <v>59</v>
      </c>
      <c r="B10392" s="0" t="s">
        <v>113</v>
      </c>
      <c r="C10392" s="0" t="s">
        <v>108</v>
      </c>
      <c r="D10392" s="116" t="n">
        <v>43466</v>
      </c>
      <c r="E10392" s="0" t="n">
        <v>0.05</v>
      </c>
      <c r="F10392" s="0" t="n">
        <v>2376516</v>
      </c>
      <c r="G10392" s="151" t="s">
        <v>111</v>
      </c>
      <c r="H10392" s="151" t="s">
        <v>111</v>
      </c>
      <c r="I10392" s="152" t="s">
        <v>112</v>
      </c>
    </row>
    <row r="10393" customFormat="false" ht="12.75" hidden="false" customHeight="false" outlineLevel="0" collapsed="false">
      <c r="A10393" s="0" t="s">
        <v>60</v>
      </c>
      <c r="B10393" s="0" t="s">
        <v>110</v>
      </c>
      <c r="C10393" s="0" t="s">
        <v>108</v>
      </c>
      <c r="D10393" s="116" t="n">
        <v>43466</v>
      </c>
      <c r="E10393" s="0" t="n">
        <v>1.205</v>
      </c>
      <c r="F10393" s="0" t="n">
        <v>2376517</v>
      </c>
      <c r="G10393" s="151" t="s">
        <v>111</v>
      </c>
      <c r="H10393" s="151" t="s">
        <v>111</v>
      </c>
      <c r="I10393" s="152" t="s">
        <v>112</v>
      </c>
    </row>
    <row r="10394" customFormat="false" ht="12.75" hidden="false" customHeight="false" outlineLevel="0" collapsed="false">
      <c r="A10394" s="0" t="s">
        <v>60</v>
      </c>
      <c r="B10394" s="0" t="s">
        <v>113</v>
      </c>
      <c r="C10394" s="0" t="s">
        <v>108</v>
      </c>
      <c r="D10394" s="116" t="n">
        <v>43466</v>
      </c>
      <c r="E10394" s="0" t="n">
        <v>0.32</v>
      </c>
      <c r="F10394" s="0" t="n">
        <v>2376518</v>
      </c>
      <c r="G10394" s="151" t="s">
        <v>111</v>
      </c>
      <c r="H10394" s="151" t="s">
        <v>111</v>
      </c>
      <c r="I10394" s="152" t="s">
        <v>112</v>
      </c>
    </row>
    <row r="10395" customFormat="false" ht="12.75" hidden="false" customHeight="false" outlineLevel="0" collapsed="false">
      <c r="A10395" s="0" t="s">
        <v>61</v>
      </c>
      <c r="B10395" s="0" t="s">
        <v>110</v>
      </c>
      <c r="C10395" s="0" t="s">
        <v>108</v>
      </c>
      <c r="D10395" s="116" t="n">
        <v>43466</v>
      </c>
      <c r="E10395" s="0" t="n">
        <v>1.205</v>
      </c>
      <c r="F10395" s="0" t="n">
        <v>2376519</v>
      </c>
      <c r="G10395" s="151" t="s">
        <v>111</v>
      </c>
      <c r="H10395" s="151" t="s">
        <v>111</v>
      </c>
      <c r="I10395" s="152" t="s">
        <v>112</v>
      </c>
    </row>
    <row r="10396" customFormat="false" ht="12.75" hidden="false" customHeight="false" outlineLevel="0" collapsed="false">
      <c r="A10396" s="0" t="s">
        <v>61</v>
      </c>
      <c r="B10396" s="0" t="s">
        <v>113</v>
      </c>
      <c r="C10396" s="0" t="s">
        <v>108</v>
      </c>
      <c r="D10396" s="116" t="n">
        <v>43466</v>
      </c>
      <c r="E10396" s="0" t="n">
        <v>0.05</v>
      </c>
      <c r="F10396" s="0" t="n">
        <v>2376520</v>
      </c>
      <c r="G10396" s="151" t="s">
        <v>111</v>
      </c>
      <c r="H10396" s="151" t="s">
        <v>111</v>
      </c>
      <c r="I10396" s="152" t="s">
        <v>112</v>
      </c>
    </row>
    <row r="10397" customFormat="false" ht="12.75" hidden="false" customHeight="false" outlineLevel="0" collapsed="false">
      <c r="A10397" s="0" t="s">
        <v>62</v>
      </c>
      <c r="B10397" s="0" t="s">
        <v>110</v>
      </c>
      <c r="C10397" s="0" t="s">
        <v>108</v>
      </c>
      <c r="D10397" s="116" t="n">
        <v>43466</v>
      </c>
      <c r="E10397" s="0" t="n">
        <v>1.205</v>
      </c>
      <c r="F10397" s="0" t="n">
        <v>2376521</v>
      </c>
      <c r="G10397" s="151" t="s">
        <v>111</v>
      </c>
      <c r="H10397" s="151" t="s">
        <v>111</v>
      </c>
      <c r="I10397" s="152" t="s">
        <v>112</v>
      </c>
    </row>
    <row r="10398" customFormat="false" ht="12.75" hidden="false" customHeight="false" outlineLevel="0" collapsed="false">
      <c r="A10398" s="0" t="s">
        <v>62</v>
      </c>
      <c r="B10398" s="0" t="s">
        <v>113</v>
      </c>
      <c r="C10398" s="0" t="s">
        <v>108</v>
      </c>
      <c r="D10398" s="116" t="n">
        <v>43466</v>
      </c>
      <c r="E10398" s="0" t="n">
        <v>0.32</v>
      </c>
      <c r="F10398" s="0" t="n">
        <v>2376522</v>
      </c>
      <c r="G10398" s="151" t="s">
        <v>111</v>
      </c>
      <c r="H10398" s="151" t="s">
        <v>111</v>
      </c>
      <c r="I10398" s="152" t="s">
        <v>112</v>
      </c>
    </row>
    <row r="10399" customFormat="false" ht="12.75" hidden="false" customHeight="false" outlineLevel="0" collapsed="false">
      <c r="A10399" s="0" t="s">
        <v>82</v>
      </c>
      <c r="B10399" s="0" t="s">
        <v>110</v>
      </c>
      <c r="C10399" s="0" t="s">
        <v>108</v>
      </c>
      <c r="D10399" s="116" t="n">
        <v>43466</v>
      </c>
      <c r="E10399" s="0" t="n">
        <v>0</v>
      </c>
      <c r="F10399" s="0" t="n">
        <v>2376523</v>
      </c>
      <c r="G10399" s="151" t="s">
        <v>111</v>
      </c>
      <c r="H10399" s="151" t="s">
        <v>111</v>
      </c>
      <c r="I10399" s="152" t="s">
        <v>112</v>
      </c>
    </row>
    <row r="10400" customFormat="false" ht="12.75" hidden="false" customHeight="false" outlineLevel="0" collapsed="false">
      <c r="A10400" s="0" t="s">
        <v>82</v>
      </c>
      <c r="B10400" s="0" t="s">
        <v>113</v>
      </c>
      <c r="C10400" s="0" t="s">
        <v>108</v>
      </c>
      <c r="D10400" s="116" t="n">
        <v>43466</v>
      </c>
      <c r="E10400" s="0" t="n">
        <v>0</v>
      </c>
      <c r="F10400" s="0" t="n">
        <v>2376524</v>
      </c>
      <c r="G10400" s="151" t="s">
        <v>111</v>
      </c>
      <c r="H10400" s="151" t="s">
        <v>111</v>
      </c>
      <c r="I10400" s="152" t="s">
        <v>112</v>
      </c>
    </row>
    <row r="10401" customFormat="false" ht="12.75" hidden="false" customHeight="false" outlineLevel="0" collapsed="false">
      <c r="A10401" s="0" t="s">
        <v>83</v>
      </c>
      <c r="B10401" s="0" t="s">
        <v>110</v>
      </c>
      <c r="C10401" s="0" t="s">
        <v>108</v>
      </c>
      <c r="D10401" s="116" t="n">
        <v>43466</v>
      </c>
      <c r="E10401" s="0" t="n">
        <v>0</v>
      </c>
      <c r="F10401" s="0" t="n">
        <v>2376525</v>
      </c>
      <c r="G10401" s="151" t="s">
        <v>111</v>
      </c>
      <c r="H10401" s="151" t="s">
        <v>111</v>
      </c>
      <c r="I10401" s="152" t="s">
        <v>112</v>
      </c>
    </row>
    <row r="10402" customFormat="false" ht="12.75" hidden="false" customHeight="false" outlineLevel="0" collapsed="false">
      <c r="A10402" s="0" t="s">
        <v>83</v>
      </c>
      <c r="B10402" s="0" t="s">
        <v>113</v>
      </c>
      <c r="C10402" s="0" t="s">
        <v>108</v>
      </c>
      <c r="D10402" s="116" t="n">
        <v>43466</v>
      </c>
      <c r="E10402" s="0" t="n">
        <v>0</v>
      </c>
      <c r="F10402" s="0" t="n">
        <v>2376526</v>
      </c>
      <c r="G10402" s="151" t="s">
        <v>111</v>
      </c>
      <c r="H10402" s="151" t="s">
        <v>111</v>
      </c>
      <c r="I10402" s="152" t="s">
        <v>112</v>
      </c>
    </row>
    <row r="10403" customFormat="false" ht="12.75" hidden="false" customHeight="false" outlineLevel="0" collapsed="false">
      <c r="A10403" s="0" t="s">
        <v>84</v>
      </c>
      <c r="B10403" s="0" t="s">
        <v>110</v>
      </c>
      <c r="C10403" s="0" t="s">
        <v>108</v>
      </c>
      <c r="D10403" s="116" t="n">
        <v>43466</v>
      </c>
      <c r="E10403" s="0" t="n">
        <v>0.27</v>
      </c>
      <c r="F10403" s="0" t="n">
        <v>2376527</v>
      </c>
      <c r="G10403" s="151" t="s">
        <v>111</v>
      </c>
      <c r="H10403" s="151" t="s">
        <v>111</v>
      </c>
      <c r="I10403" s="152" t="s">
        <v>112</v>
      </c>
    </row>
    <row r="10404" customFormat="false" ht="12.75" hidden="false" customHeight="false" outlineLevel="0" collapsed="false">
      <c r="A10404" s="0" t="s">
        <v>84</v>
      </c>
      <c r="B10404" s="0" t="s">
        <v>113</v>
      </c>
      <c r="C10404" s="0" t="s">
        <v>108</v>
      </c>
      <c r="D10404" s="116" t="n">
        <v>43466</v>
      </c>
      <c r="E10404" s="0" t="n">
        <v>0.03</v>
      </c>
      <c r="F10404" s="0" t="n">
        <v>2376528</v>
      </c>
      <c r="G10404" s="151" t="s">
        <v>111</v>
      </c>
      <c r="H10404" s="151" t="s">
        <v>111</v>
      </c>
      <c r="I10404" s="152" t="s">
        <v>112</v>
      </c>
    </row>
    <row r="10405" customFormat="false" ht="12.75" hidden="false" customHeight="false" outlineLevel="0" collapsed="false">
      <c r="A10405" s="0" t="s">
        <v>85</v>
      </c>
      <c r="B10405" s="0" t="s">
        <v>110</v>
      </c>
      <c r="C10405" s="0" t="s">
        <v>108</v>
      </c>
      <c r="D10405" s="116" t="n">
        <v>43466</v>
      </c>
      <c r="E10405" s="0" t="n">
        <v>0.27</v>
      </c>
      <c r="F10405" s="0" t="n">
        <v>2376529</v>
      </c>
      <c r="G10405" s="151" t="s">
        <v>111</v>
      </c>
      <c r="H10405" s="151" t="s">
        <v>111</v>
      </c>
      <c r="I10405" s="152" t="s">
        <v>112</v>
      </c>
    </row>
    <row r="10406" customFormat="false" ht="12.75" hidden="false" customHeight="false" outlineLevel="0" collapsed="false">
      <c r="A10406" s="0" t="s">
        <v>85</v>
      </c>
      <c r="B10406" s="0" t="s">
        <v>113</v>
      </c>
      <c r="C10406" s="0" t="s">
        <v>108</v>
      </c>
      <c r="D10406" s="116" t="n">
        <v>43466</v>
      </c>
      <c r="E10406" s="0" t="n">
        <v>0.320090552082056</v>
      </c>
      <c r="F10406" s="0" t="n">
        <v>2376530</v>
      </c>
      <c r="G10406" s="151" t="s">
        <v>111</v>
      </c>
      <c r="H10406" s="151" t="s">
        <v>111</v>
      </c>
      <c r="I10406" s="152" t="s">
        <v>112</v>
      </c>
    </row>
    <row r="10407" customFormat="false" ht="12.75" hidden="false" customHeight="false" outlineLevel="0" collapsed="false">
      <c r="A10407" s="0" t="s">
        <v>86</v>
      </c>
      <c r="B10407" s="0" t="s">
        <v>110</v>
      </c>
      <c r="C10407" s="0" t="s">
        <v>108</v>
      </c>
      <c r="D10407" s="116" t="n">
        <v>43466</v>
      </c>
      <c r="E10407" s="0" t="n">
        <v>0.4</v>
      </c>
      <c r="F10407" s="0" t="n">
        <v>2376531</v>
      </c>
      <c r="G10407" s="151" t="s">
        <v>111</v>
      </c>
      <c r="H10407" s="151" t="s">
        <v>111</v>
      </c>
      <c r="I10407" s="152" t="s">
        <v>112</v>
      </c>
    </row>
    <row r="10408" customFormat="false" ht="12.75" hidden="false" customHeight="false" outlineLevel="0" collapsed="false">
      <c r="A10408" s="0" t="s">
        <v>86</v>
      </c>
      <c r="B10408" s="0" t="s">
        <v>113</v>
      </c>
      <c r="C10408" s="0" t="s">
        <v>108</v>
      </c>
      <c r="D10408" s="116" t="n">
        <v>43466</v>
      </c>
      <c r="E10408" s="0" t="n">
        <v>0.08</v>
      </c>
      <c r="F10408" s="0" t="n">
        <v>2376532</v>
      </c>
      <c r="G10408" s="151" t="s">
        <v>111</v>
      </c>
      <c r="H10408" s="151" t="s">
        <v>111</v>
      </c>
      <c r="I10408" s="152" t="s">
        <v>112</v>
      </c>
    </row>
    <row r="10409" customFormat="false" ht="12.75" hidden="false" customHeight="false" outlineLevel="0" collapsed="false">
      <c r="A10409" s="0" t="s">
        <v>87</v>
      </c>
      <c r="B10409" s="0" t="s">
        <v>110</v>
      </c>
      <c r="C10409" s="0" t="s">
        <v>108</v>
      </c>
      <c r="D10409" s="116" t="n">
        <v>43466</v>
      </c>
      <c r="E10409" s="0" t="n">
        <v>0.4</v>
      </c>
      <c r="F10409" s="0" t="n">
        <v>2376533</v>
      </c>
      <c r="G10409" s="151" t="s">
        <v>111</v>
      </c>
      <c r="H10409" s="151" t="s">
        <v>111</v>
      </c>
      <c r="I10409" s="152" t="s">
        <v>112</v>
      </c>
    </row>
    <row r="10410" customFormat="false" ht="12.75" hidden="false" customHeight="false" outlineLevel="0" collapsed="false">
      <c r="A10410" s="0" t="s">
        <v>87</v>
      </c>
      <c r="B10410" s="0" t="s">
        <v>113</v>
      </c>
      <c r="C10410" s="0" t="s">
        <v>108</v>
      </c>
      <c r="D10410" s="116" t="n">
        <v>43466</v>
      </c>
      <c r="E10410" s="0" t="n">
        <v>0.23</v>
      </c>
      <c r="F10410" s="0" t="n">
        <v>2376534</v>
      </c>
      <c r="G10410" s="151" t="s">
        <v>111</v>
      </c>
      <c r="H10410" s="151" t="s">
        <v>111</v>
      </c>
      <c r="I10410" s="152" t="s">
        <v>112</v>
      </c>
    </row>
    <row r="10411" customFormat="false" ht="12.75" hidden="false" customHeight="false" outlineLevel="0" collapsed="false">
      <c r="A10411" s="0" t="s">
        <v>88</v>
      </c>
      <c r="B10411" s="0" t="s">
        <v>110</v>
      </c>
      <c r="C10411" s="0" t="s">
        <v>108</v>
      </c>
      <c r="D10411" s="116" t="n">
        <v>43466</v>
      </c>
      <c r="E10411" s="0" t="n">
        <v>0.4</v>
      </c>
      <c r="F10411" s="0" t="n">
        <v>2376535</v>
      </c>
      <c r="G10411" s="151" t="s">
        <v>111</v>
      </c>
      <c r="H10411" s="151" t="s">
        <v>111</v>
      </c>
      <c r="I10411" s="152" t="s">
        <v>112</v>
      </c>
    </row>
    <row r="10412" customFormat="false" ht="12.75" hidden="false" customHeight="false" outlineLevel="0" collapsed="false">
      <c r="A10412" s="0" t="s">
        <v>88</v>
      </c>
      <c r="B10412" s="0" t="s">
        <v>113</v>
      </c>
      <c r="C10412" s="0" t="s">
        <v>108</v>
      </c>
      <c r="D10412" s="116" t="n">
        <v>43466</v>
      </c>
      <c r="E10412" s="0" t="n">
        <v>0.666174334834221</v>
      </c>
      <c r="F10412" s="0" t="n">
        <v>2376536</v>
      </c>
      <c r="G10412" s="151" t="s">
        <v>111</v>
      </c>
      <c r="H10412" s="151" t="s">
        <v>111</v>
      </c>
      <c r="I10412" s="152" t="s">
        <v>112</v>
      </c>
    </row>
    <row r="10413" customFormat="false" ht="12.75" hidden="false" customHeight="false" outlineLevel="0" collapsed="false">
      <c r="A10413" s="0" t="s">
        <v>89</v>
      </c>
      <c r="B10413" s="0" t="s">
        <v>110</v>
      </c>
      <c r="C10413" s="0" t="s">
        <v>108</v>
      </c>
      <c r="D10413" s="116" t="n">
        <v>43466</v>
      </c>
      <c r="E10413" s="0" t="n">
        <v>0.4</v>
      </c>
      <c r="F10413" s="0" t="n">
        <v>2376537</v>
      </c>
      <c r="G10413" s="151" t="s">
        <v>111</v>
      </c>
      <c r="H10413" s="151" t="s">
        <v>111</v>
      </c>
      <c r="I10413" s="152" t="s">
        <v>112</v>
      </c>
    </row>
    <row r="10414" customFormat="false" ht="12.75" hidden="false" customHeight="false" outlineLevel="0" collapsed="false">
      <c r="A10414" s="0" t="s">
        <v>89</v>
      </c>
      <c r="B10414" s="0" t="s">
        <v>113</v>
      </c>
      <c r="C10414" s="0" t="s">
        <v>108</v>
      </c>
      <c r="D10414" s="116" t="n">
        <v>43466</v>
      </c>
      <c r="E10414" s="0" t="n">
        <v>0.13</v>
      </c>
      <c r="F10414" s="0" t="n">
        <v>2376538</v>
      </c>
      <c r="G10414" s="151" t="s">
        <v>111</v>
      </c>
      <c r="H10414" s="151" t="s">
        <v>111</v>
      </c>
      <c r="I10414" s="152" t="s">
        <v>112</v>
      </c>
    </row>
    <row r="10415" customFormat="false" ht="12.75" hidden="false" customHeight="false" outlineLevel="0" collapsed="false">
      <c r="A10415" s="0" t="s">
        <v>90</v>
      </c>
      <c r="B10415" s="0" t="s">
        <v>110</v>
      </c>
      <c r="C10415" s="0" t="s">
        <v>108</v>
      </c>
      <c r="D10415" s="116" t="n">
        <v>43466</v>
      </c>
      <c r="E10415" s="0" t="n">
        <v>0.4</v>
      </c>
      <c r="F10415" s="0" t="n">
        <v>2376539</v>
      </c>
      <c r="G10415" s="151" t="s">
        <v>111</v>
      </c>
      <c r="H10415" s="151" t="s">
        <v>111</v>
      </c>
      <c r="I10415" s="152" t="s">
        <v>112</v>
      </c>
    </row>
    <row r="10416" customFormat="false" ht="12.75" hidden="false" customHeight="false" outlineLevel="0" collapsed="false">
      <c r="A10416" s="0" t="s">
        <v>90</v>
      </c>
      <c r="B10416" s="0" t="s">
        <v>113</v>
      </c>
      <c r="C10416" s="0" t="s">
        <v>108</v>
      </c>
      <c r="D10416" s="116" t="n">
        <v>43466</v>
      </c>
      <c r="E10416" s="0" t="n">
        <v>0.512674539500614</v>
      </c>
      <c r="F10416" s="0" t="n">
        <v>2376540</v>
      </c>
      <c r="G10416" s="151" t="s">
        <v>111</v>
      </c>
      <c r="H10416" s="151" t="s">
        <v>111</v>
      </c>
      <c r="I10416" s="152" t="s">
        <v>112</v>
      </c>
    </row>
    <row r="10417" customFormat="false" ht="12.75" hidden="false" customHeight="false" outlineLevel="0" collapsed="false">
      <c r="A10417" s="0" t="s">
        <v>91</v>
      </c>
      <c r="B10417" s="0" t="s">
        <v>110</v>
      </c>
      <c r="C10417" s="0" t="s">
        <v>108</v>
      </c>
      <c r="D10417" s="116" t="n">
        <v>43466</v>
      </c>
      <c r="E10417" s="0" t="n">
        <v>0</v>
      </c>
      <c r="F10417" s="0" t="n">
        <v>2376541</v>
      </c>
      <c r="G10417" s="151" t="s">
        <v>111</v>
      </c>
      <c r="H10417" s="151" t="s">
        <v>111</v>
      </c>
      <c r="I10417" s="152" t="s">
        <v>112</v>
      </c>
    </row>
    <row r="10418" customFormat="false" ht="12.75" hidden="false" customHeight="false" outlineLevel="0" collapsed="false">
      <c r="A10418" s="0" t="s">
        <v>91</v>
      </c>
      <c r="B10418" s="0" t="s">
        <v>113</v>
      </c>
      <c r="C10418" s="0" t="s">
        <v>108</v>
      </c>
      <c r="D10418" s="116" t="n">
        <v>43466</v>
      </c>
      <c r="E10418" s="0" t="n">
        <v>0</v>
      </c>
      <c r="F10418" s="0" t="n">
        <v>2376542</v>
      </c>
      <c r="G10418" s="151" t="s">
        <v>111</v>
      </c>
      <c r="H10418" s="151" t="s">
        <v>111</v>
      </c>
      <c r="I10418" s="152" t="s">
        <v>112</v>
      </c>
    </row>
    <row r="10419" customFormat="false" ht="12.75" hidden="false" customHeight="false" outlineLevel="0" collapsed="false">
      <c r="A10419" s="0" t="s">
        <v>49</v>
      </c>
      <c r="B10419" s="0" t="s">
        <v>110</v>
      </c>
      <c r="C10419" s="0" t="s">
        <v>108</v>
      </c>
      <c r="D10419" s="116" t="n">
        <v>43466</v>
      </c>
      <c r="E10419" s="0" t="n">
        <v>1.205</v>
      </c>
      <c r="F10419" s="0" t="n">
        <v>2376543</v>
      </c>
      <c r="G10419" s="151" t="s">
        <v>111</v>
      </c>
      <c r="H10419" s="151" t="s">
        <v>111</v>
      </c>
      <c r="I10419" s="152" t="s">
        <v>112</v>
      </c>
    </row>
    <row r="10420" customFormat="false" ht="12.75" hidden="false" customHeight="false" outlineLevel="0" collapsed="false">
      <c r="A10420" s="0" t="s">
        <v>49</v>
      </c>
      <c r="B10420" s="0" t="s">
        <v>113</v>
      </c>
      <c r="C10420" s="0" t="s">
        <v>108</v>
      </c>
      <c r="D10420" s="116" t="n">
        <v>43466</v>
      </c>
      <c r="E10420" s="0" t="n">
        <v>0.05</v>
      </c>
      <c r="F10420" s="0" t="n">
        <v>2376544</v>
      </c>
      <c r="G10420" s="151" t="s">
        <v>111</v>
      </c>
      <c r="H10420" s="151" t="s">
        <v>111</v>
      </c>
      <c r="I10420" s="152" t="s">
        <v>112</v>
      </c>
    </row>
    <row r="10421" customFormat="false" ht="12.75" hidden="false" customHeight="false" outlineLevel="0" collapsed="false">
      <c r="A10421" s="0" t="s">
        <v>50</v>
      </c>
      <c r="B10421" s="0" t="s">
        <v>110</v>
      </c>
      <c r="C10421" s="0" t="s">
        <v>108</v>
      </c>
      <c r="D10421" s="116" t="n">
        <v>43466</v>
      </c>
      <c r="E10421" s="0" t="n">
        <v>1.61</v>
      </c>
      <c r="F10421" s="0" t="n">
        <v>2376545</v>
      </c>
      <c r="G10421" s="151" t="s">
        <v>111</v>
      </c>
      <c r="H10421" s="151" t="s">
        <v>111</v>
      </c>
      <c r="I10421" s="152" t="s">
        <v>112</v>
      </c>
    </row>
    <row r="10422" customFormat="false" ht="12.75" hidden="false" customHeight="false" outlineLevel="0" collapsed="false">
      <c r="A10422" s="0" t="s">
        <v>50</v>
      </c>
      <c r="B10422" s="0" t="s">
        <v>113</v>
      </c>
      <c r="C10422" s="0" t="s">
        <v>108</v>
      </c>
      <c r="D10422" s="116" t="n">
        <v>43466</v>
      </c>
      <c r="E10422" s="0" t="n">
        <v>-0.25</v>
      </c>
      <c r="F10422" s="0" t="n">
        <v>2376546</v>
      </c>
      <c r="G10422" s="151" t="s">
        <v>111</v>
      </c>
      <c r="H10422" s="151" t="s">
        <v>111</v>
      </c>
      <c r="I10422" s="152" t="s">
        <v>112</v>
      </c>
    </row>
    <row r="10423" customFormat="false" ht="12.75" hidden="false" customHeight="false" outlineLevel="0" collapsed="false">
      <c r="A10423" s="0" t="s">
        <v>51</v>
      </c>
      <c r="B10423" s="0" t="s">
        <v>110</v>
      </c>
      <c r="C10423" s="0" t="s">
        <v>108</v>
      </c>
      <c r="D10423" s="116" t="n">
        <v>43466</v>
      </c>
      <c r="E10423" s="0" t="n">
        <v>1.61</v>
      </c>
      <c r="F10423" s="0" t="n">
        <v>2376547</v>
      </c>
      <c r="G10423" s="151" t="s">
        <v>111</v>
      </c>
      <c r="H10423" s="151" t="s">
        <v>111</v>
      </c>
      <c r="I10423" s="152" t="s">
        <v>112</v>
      </c>
    </row>
    <row r="10424" customFormat="false" ht="12.75" hidden="false" customHeight="false" outlineLevel="0" collapsed="false">
      <c r="A10424" s="0" t="s">
        <v>51</v>
      </c>
      <c r="B10424" s="0" t="s">
        <v>113</v>
      </c>
      <c r="C10424" s="0" t="s">
        <v>108</v>
      </c>
      <c r="D10424" s="116" t="n">
        <v>43466</v>
      </c>
      <c r="E10424" s="0" t="n">
        <v>0.5</v>
      </c>
      <c r="F10424" s="0" t="n">
        <v>2376548</v>
      </c>
      <c r="G10424" s="151" t="s">
        <v>111</v>
      </c>
      <c r="H10424" s="151" t="s">
        <v>111</v>
      </c>
      <c r="I10424" s="152" t="s">
        <v>112</v>
      </c>
    </row>
    <row r="10425" customFormat="false" ht="12.75" hidden="false" customHeight="false" outlineLevel="0" collapsed="false">
      <c r="A10425" s="0" t="s">
        <v>52</v>
      </c>
      <c r="B10425" s="0" t="s">
        <v>110</v>
      </c>
      <c r="C10425" s="0" t="s">
        <v>108</v>
      </c>
      <c r="D10425" s="116" t="n">
        <v>43466</v>
      </c>
      <c r="E10425" s="0" t="n">
        <v>1.61</v>
      </c>
      <c r="F10425" s="0" t="n">
        <v>2376549</v>
      </c>
      <c r="G10425" s="151" t="s">
        <v>111</v>
      </c>
      <c r="H10425" s="151" t="s">
        <v>111</v>
      </c>
      <c r="I10425" s="152" t="s">
        <v>112</v>
      </c>
    </row>
    <row r="10426" customFormat="false" ht="12.75" hidden="false" customHeight="false" outlineLevel="0" collapsed="false">
      <c r="A10426" s="0" t="s">
        <v>52</v>
      </c>
      <c r="B10426" s="0" t="s">
        <v>113</v>
      </c>
      <c r="C10426" s="0" t="s">
        <v>108</v>
      </c>
      <c r="D10426" s="116" t="n">
        <v>43466</v>
      </c>
      <c r="E10426" s="0" t="n">
        <v>-0.2</v>
      </c>
      <c r="F10426" s="0" t="n">
        <v>2376550</v>
      </c>
      <c r="G10426" s="151" t="s">
        <v>111</v>
      </c>
      <c r="H10426" s="151" t="s">
        <v>111</v>
      </c>
      <c r="I10426" s="152" t="s">
        <v>112</v>
      </c>
    </row>
    <row r="10427" customFormat="false" ht="12.75" hidden="false" customHeight="false" outlineLevel="0" collapsed="false">
      <c r="A10427" s="0" t="s">
        <v>53</v>
      </c>
      <c r="B10427" s="0" t="s">
        <v>110</v>
      </c>
      <c r="C10427" s="0" t="s">
        <v>108</v>
      </c>
      <c r="D10427" s="116" t="n">
        <v>43466</v>
      </c>
      <c r="E10427" s="0" t="n">
        <v>1.205</v>
      </c>
      <c r="F10427" s="0" t="n">
        <v>2376551</v>
      </c>
      <c r="G10427" s="151" t="s">
        <v>111</v>
      </c>
      <c r="H10427" s="151" t="s">
        <v>111</v>
      </c>
      <c r="I10427" s="152" t="s">
        <v>112</v>
      </c>
    </row>
    <row r="10428" customFormat="false" ht="12.75" hidden="false" customHeight="false" outlineLevel="0" collapsed="false">
      <c r="A10428" s="0" t="s">
        <v>53</v>
      </c>
      <c r="B10428" s="0" t="s">
        <v>113</v>
      </c>
      <c r="C10428" s="0" t="s">
        <v>108</v>
      </c>
      <c r="D10428" s="116" t="n">
        <v>43466</v>
      </c>
      <c r="E10428" s="0" t="n">
        <v>0.05</v>
      </c>
      <c r="F10428" s="0" t="n">
        <v>2376552</v>
      </c>
      <c r="G10428" s="151" t="s">
        <v>111</v>
      </c>
      <c r="H10428" s="151" t="s">
        <v>111</v>
      </c>
      <c r="I10428" s="152" t="s">
        <v>112</v>
      </c>
    </row>
    <row r="10429" customFormat="false" ht="12.75" hidden="false" customHeight="false" outlineLevel="0" collapsed="false">
      <c r="A10429" s="0" t="s">
        <v>17</v>
      </c>
      <c r="B10429" s="0" t="s">
        <v>110</v>
      </c>
      <c r="C10429" s="0" t="s">
        <v>108</v>
      </c>
      <c r="D10429" s="116" t="n">
        <v>43466</v>
      </c>
      <c r="E10429" s="0" t="n">
        <v>0</v>
      </c>
      <c r="F10429" s="0" t="n">
        <v>2376553</v>
      </c>
      <c r="G10429" s="151" t="s">
        <v>111</v>
      </c>
      <c r="H10429" s="151" t="s">
        <v>111</v>
      </c>
      <c r="I10429" s="152" t="s">
        <v>112</v>
      </c>
    </row>
    <row r="10430" customFormat="false" ht="12.75" hidden="false" customHeight="false" outlineLevel="0" collapsed="false">
      <c r="A10430" s="0" t="s">
        <v>17</v>
      </c>
      <c r="B10430" s="0" t="s">
        <v>113</v>
      </c>
      <c r="C10430" s="0" t="s">
        <v>108</v>
      </c>
      <c r="D10430" s="116" t="n">
        <v>43466</v>
      </c>
      <c r="E10430" s="0" t="n">
        <v>0</v>
      </c>
      <c r="F10430" s="0" t="n">
        <v>2376554</v>
      </c>
      <c r="G10430" s="151" t="s">
        <v>111</v>
      </c>
      <c r="H10430" s="151" t="s">
        <v>111</v>
      </c>
      <c r="I10430" s="152" t="s">
        <v>112</v>
      </c>
    </row>
    <row r="10431" customFormat="false" ht="12.75" hidden="false" customHeight="false" outlineLevel="0" collapsed="false">
      <c r="A10431" s="0" t="s">
        <v>18</v>
      </c>
      <c r="B10431" s="0" t="s">
        <v>110</v>
      </c>
      <c r="C10431" s="0" t="s">
        <v>108</v>
      </c>
      <c r="D10431" s="116" t="n">
        <v>43466</v>
      </c>
      <c r="E10431" s="0" t="n">
        <v>0</v>
      </c>
      <c r="F10431" s="0" t="n">
        <v>2376555</v>
      </c>
      <c r="G10431" s="151" t="s">
        <v>111</v>
      </c>
      <c r="H10431" s="151" t="s">
        <v>111</v>
      </c>
      <c r="I10431" s="152" t="s">
        <v>112</v>
      </c>
    </row>
    <row r="10432" customFormat="false" ht="12.75" hidden="false" customHeight="false" outlineLevel="0" collapsed="false">
      <c r="A10432" s="0" t="s">
        <v>18</v>
      </c>
      <c r="B10432" s="0" t="s">
        <v>113</v>
      </c>
      <c r="C10432" s="0" t="s">
        <v>108</v>
      </c>
      <c r="D10432" s="116" t="n">
        <v>43466</v>
      </c>
      <c r="E10432" s="0" t="n">
        <v>0</v>
      </c>
      <c r="F10432" s="0" t="n">
        <v>2376556</v>
      </c>
      <c r="G10432" s="151" t="s">
        <v>111</v>
      </c>
      <c r="H10432" s="151" t="s">
        <v>111</v>
      </c>
      <c r="I10432" s="152" t="s">
        <v>112</v>
      </c>
    </row>
    <row r="10433" customFormat="false" ht="12.75" hidden="false" customHeight="false" outlineLevel="0" collapsed="false">
      <c r="A10433" s="0" t="s">
        <v>19</v>
      </c>
      <c r="B10433" s="0" t="s">
        <v>110</v>
      </c>
      <c r="C10433" s="0" t="s">
        <v>108</v>
      </c>
      <c r="D10433" s="116" t="n">
        <v>43466</v>
      </c>
      <c r="E10433" s="0" t="n">
        <v>0</v>
      </c>
      <c r="F10433" s="0" t="n">
        <v>2376557</v>
      </c>
      <c r="G10433" s="151" t="s">
        <v>111</v>
      </c>
      <c r="H10433" s="151" t="s">
        <v>111</v>
      </c>
      <c r="I10433" s="152" t="s">
        <v>112</v>
      </c>
    </row>
    <row r="10434" customFormat="false" ht="12.75" hidden="false" customHeight="false" outlineLevel="0" collapsed="false">
      <c r="A10434" s="0" t="s">
        <v>19</v>
      </c>
      <c r="B10434" s="0" t="s">
        <v>113</v>
      </c>
      <c r="C10434" s="0" t="s">
        <v>108</v>
      </c>
      <c r="D10434" s="116" t="n">
        <v>43466</v>
      </c>
      <c r="E10434" s="0" t="n">
        <v>0</v>
      </c>
      <c r="F10434" s="0" t="n">
        <v>2376558</v>
      </c>
      <c r="G10434" s="151" t="s">
        <v>111</v>
      </c>
      <c r="H10434" s="151" t="s">
        <v>111</v>
      </c>
      <c r="I10434" s="152" t="s">
        <v>112</v>
      </c>
    </row>
    <row r="10435" customFormat="false" ht="12.75" hidden="false" customHeight="false" outlineLevel="0" collapsed="false">
      <c r="A10435" s="0" t="s">
        <v>21</v>
      </c>
      <c r="B10435" s="0" t="s">
        <v>110</v>
      </c>
      <c r="C10435" s="0" t="s">
        <v>108</v>
      </c>
      <c r="D10435" s="116" t="n">
        <v>43466</v>
      </c>
      <c r="E10435" s="0" t="n">
        <v>0</v>
      </c>
      <c r="F10435" s="0" t="n">
        <v>2376559</v>
      </c>
      <c r="G10435" s="151" t="s">
        <v>111</v>
      </c>
      <c r="H10435" s="151" t="s">
        <v>111</v>
      </c>
      <c r="I10435" s="152" t="s">
        <v>112</v>
      </c>
    </row>
    <row r="10436" customFormat="false" ht="12.75" hidden="false" customHeight="false" outlineLevel="0" collapsed="false">
      <c r="A10436" s="0" t="s">
        <v>21</v>
      </c>
      <c r="B10436" s="0" t="s">
        <v>113</v>
      </c>
      <c r="C10436" s="0" t="s">
        <v>108</v>
      </c>
      <c r="D10436" s="116" t="n">
        <v>43466</v>
      </c>
      <c r="E10436" s="0" t="n">
        <v>0</v>
      </c>
      <c r="F10436" s="0" t="n">
        <v>2376560</v>
      </c>
      <c r="G10436" s="151" t="s">
        <v>111</v>
      </c>
      <c r="H10436" s="151" t="s">
        <v>111</v>
      </c>
      <c r="I10436" s="152" t="s">
        <v>112</v>
      </c>
    </row>
    <row r="10437" customFormat="false" ht="12.75" hidden="false" customHeight="false" outlineLevel="0" collapsed="false">
      <c r="A10437" s="0" t="s">
        <v>22</v>
      </c>
      <c r="B10437" s="0" t="s">
        <v>110</v>
      </c>
      <c r="C10437" s="0" t="s">
        <v>108</v>
      </c>
      <c r="D10437" s="116" t="n">
        <v>43466</v>
      </c>
      <c r="E10437" s="0" t="n">
        <v>0.085</v>
      </c>
      <c r="F10437" s="0" t="n">
        <v>2376561</v>
      </c>
      <c r="G10437" s="151" t="s">
        <v>111</v>
      </c>
      <c r="H10437" s="151" t="s">
        <v>111</v>
      </c>
      <c r="I10437" s="152" t="s">
        <v>112</v>
      </c>
    </row>
    <row r="10438" customFormat="false" ht="12.75" hidden="false" customHeight="false" outlineLevel="0" collapsed="false">
      <c r="A10438" s="0" t="s">
        <v>59</v>
      </c>
      <c r="B10438" s="0" t="s">
        <v>110</v>
      </c>
      <c r="C10438" s="0" t="s">
        <v>108</v>
      </c>
      <c r="D10438" s="116" t="n">
        <v>43497</v>
      </c>
      <c r="E10438" s="0" t="n">
        <v>1.205</v>
      </c>
      <c r="F10438" s="0" t="n">
        <v>2376515</v>
      </c>
      <c r="G10438" s="151" t="s">
        <v>111</v>
      </c>
      <c r="H10438" s="151" t="s">
        <v>111</v>
      </c>
      <c r="I10438" s="152" t="s">
        <v>112</v>
      </c>
    </row>
    <row r="10439" customFormat="false" ht="12.75" hidden="false" customHeight="false" outlineLevel="0" collapsed="false">
      <c r="A10439" s="0" t="s">
        <v>59</v>
      </c>
      <c r="B10439" s="0" t="s">
        <v>113</v>
      </c>
      <c r="C10439" s="0" t="s">
        <v>108</v>
      </c>
      <c r="D10439" s="116" t="n">
        <v>43497</v>
      </c>
      <c r="E10439" s="0" t="n">
        <v>0.05</v>
      </c>
      <c r="F10439" s="0" t="n">
        <v>2376516</v>
      </c>
      <c r="G10439" s="151" t="s">
        <v>111</v>
      </c>
      <c r="H10439" s="151" t="s">
        <v>111</v>
      </c>
      <c r="I10439" s="152" t="s">
        <v>112</v>
      </c>
    </row>
    <row r="10440" customFormat="false" ht="12.75" hidden="false" customHeight="false" outlineLevel="0" collapsed="false">
      <c r="A10440" s="0" t="s">
        <v>60</v>
      </c>
      <c r="B10440" s="0" t="s">
        <v>110</v>
      </c>
      <c r="C10440" s="0" t="s">
        <v>108</v>
      </c>
      <c r="D10440" s="116" t="n">
        <v>43497</v>
      </c>
      <c r="E10440" s="0" t="n">
        <v>1.205</v>
      </c>
      <c r="F10440" s="0" t="n">
        <v>2376517</v>
      </c>
      <c r="G10440" s="151" t="s">
        <v>111</v>
      </c>
      <c r="H10440" s="151" t="s">
        <v>111</v>
      </c>
      <c r="I10440" s="152" t="s">
        <v>112</v>
      </c>
    </row>
    <row r="10441" customFormat="false" ht="12.75" hidden="false" customHeight="false" outlineLevel="0" collapsed="false">
      <c r="A10441" s="0" t="s">
        <v>60</v>
      </c>
      <c r="B10441" s="0" t="s">
        <v>113</v>
      </c>
      <c r="C10441" s="0" t="s">
        <v>108</v>
      </c>
      <c r="D10441" s="116" t="n">
        <v>43497</v>
      </c>
      <c r="E10441" s="0" t="n">
        <v>0.32</v>
      </c>
      <c r="F10441" s="0" t="n">
        <v>2376518</v>
      </c>
      <c r="G10441" s="151" t="s">
        <v>111</v>
      </c>
      <c r="H10441" s="151" t="s">
        <v>111</v>
      </c>
      <c r="I10441" s="152" t="s">
        <v>112</v>
      </c>
    </row>
    <row r="10442" customFormat="false" ht="12.75" hidden="false" customHeight="false" outlineLevel="0" collapsed="false">
      <c r="A10442" s="0" t="s">
        <v>61</v>
      </c>
      <c r="B10442" s="0" t="s">
        <v>110</v>
      </c>
      <c r="C10442" s="0" t="s">
        <v>108</v>
      </c>
      <c r="D10442" s="116" t="n">
        <v>43497</v>
      </c>
      <c r="E10442" s="0" t="n">
        <v>1.205</v>
      </c>
      <c r="F10442" s="0" t="n">
        <v>2376519</v>
      </c>
      <c r="G10442" s="151" t="s">
        <v>111</v>
      </c>
      <c r="H10442" s="151" t="s">
        <v>111</v>
      </c>
      <c r="I10442" s="152" t="s">
        <v>112</v>
      </c>
    </row>
    <row r="10443" customFormat="false" ht="12.75" hidden="false" customHeight="false" outlineLevel="0" collapsed="false">
      <c r="A10443" s="0" t="s">
        <v>61</v>
      </c>
      <c r="B10443" s="0" t="s">
        <v>113</v>
      </c>
      <c r="C10443" s="0" t="s">
        <v>108</v>
      </c>
      <c r="D10443" s="116" t="n">
        <v>43497</v>
      </c>
      <c r="E10443" s="0" t="n">
        <v>0.05</v>
      </c>
      <c r="F10443" s="0" t="n">
        <v>2376520</v>
      </c>
      <c r="G10443" s="151" t="s">
        <v>111</v>
      </c>
      <c r="H10443" s="151" t="s">
        <v>111</v>
      </c>
      <c r="I10443" s="152" t="s">
        <v>112</v>
      </c>
    </row>
    <row r="10444" customFormat="false" ht="12.75" hidden="false" customHeight="false" outlineLevel="0" collapsed="false">
      <c r="A10444" s="0" t="s">
        <v>62</v>
      </c>
      <c r="B10444" s="0" t="s">
        <v>110</v>
      </c>
      <c r="C10444" s="0" t="s">
        <v>108</v>
      </c>
      <c r="D10444" s="116" t="n">
        <v>43497</v>
      </c>
      <c r="E10444" s="0" t="n">
        <v>1.205</v>
      </c>
      <c r="F10444" s="0" t="n">
        <v>2376521</v>
      </c>
      <c r="G10444" s="151" t="s">
        <v>111</v>
      </c>
      <c r="H10444" s="151" t="s">
        <v>111</v>
      </c>
      <c r="I10444" s="152" t="s">
        <v>112</v>
      </c>
    </row>
    <row r="10445" customFormat="false" ht="12.75" hidden="false" customHeight="false" outlineLevel="0" collapsed="false">
      <c r="A10445" s="0" t="s">
        <v>62</v>
      </c>
      <c r="B10445" s="0" t="s">
        <v>113</v>
      </c>
      <c r="C10445" s="0" t="s">
        <v>108</v>
      </c>
      <c r="D10445" s="116" t="n">
        <v>43497</v>
      </c>
      <c r="E10445" s="0" t="n">
        <v>0.32</v>
      </c>
      <c r="F10445" s="0" t="n">
        <v>2376522</v>
      </c>
      <c r="G10445" s="151" t="s">
        <v>111</v>
      </c>
      <c r="H10445" s="151" t="s">
        <v>111</v>
      </c>
      <c r="I10445" s="152" t="s">
        <v>112</v>
      </c>
    </row>
    <row r="10446" customFormat="false" ht="12.75" hidden="false" customHeight="false" outlineLevel="0" collapsed="false">
      <c r="A10446" s="0" t="s">
        <v>82</v>
      </c>
      <c r="B10446" s="0" t="s">
        <v>110</v>
      </c>
      <c r="C10446" s="0" t="s">
        <v>108</v>
      </c>
      <c r="D10446" s="116" t="n">
        <v>43497</v>
      </c>
      <c r="E10446" s="0" t="n">
        <v>0</v>
      </c>
      <c r="F10446" s="0" t="n">
        <v>2376523</v>
      </c>
      <c r="G10446" s="151" t="s">
        <v>111</v>
      </c>
      <c r="H10446" s="151" t="s">
        <v>111</v>
      </c>
      <c r="I10446" s="152" t="s">
        <v>112</v>
      </c>
    </row>
    <row r="10447" customFormat="false" ht="12.75" hidden="false" customHeight="false" outlineLevel="0" collapsed="false">
      <c r="A10447" s="0" t="s">
        <v>82</v>
      </c>
      <c r="B10447" s="0" t="s">
        <v>113</v>
      </c>
      <c r="C10447" s="0" t="s">
        <v>108</v>
      </c>
      <c r="D10447" s="116" t="n">
        <v>43497</v>
      </c>
      <c r="E10447" s="0" t="n">
        <v>0</v>
      </c>
      <c r="F10447" s="0" t="n">
        <v>2376524</v>
      </c>
      <c r="G10447" s="151" t="s">
        <v>111</v>
      </c>
      <c r="H10447" s="151" t="s">
        <v>111</v>
      </c>
      <c r="I10447" s="152" t="s">
        <v>112</v>
      </c>
    </row>
    <row r="10448" customFormat="false" ht="12.75" hidden="false" customHeight="false" outlineLevel="0" collapsed="false">
      <c r="A10448" s="0" t="s">
        <v>83</v>
      </c>
      <c r="B10448" s="0" t="s">
        <v>110</v>
      </c>
      <c r="C10448" s="0" t="s">
        <v>108</v>
      </c>
      <c r="D10448" s="116" t="n">
        <v>43497</v>
      </c>
      <c r="E10448" s="0" t="n">
        <v>0</v>
      </c>
      <c r="F10448" s="0" t="n">
        <v>2376525</v>
      </c>
      <c r="G10448" s="151" t="s">
        <v>111</v>
      </c>
      <c r="H10448" s="151" t="s">
        <v>111</v>
      </c>
      <c r="I10448" s="152" t="s">
        <v>112</v>
      </c>
    </row>
    <row r="10449" customFormat="false" ht="12.75" hidden="false" customHeight="false" outlineLevel="0" collapsed="false">
      <c r="A10449" s="0" t="s">
        <v>83</v>
      </c>
      <c r="B10449" s="0" t="s">
        <v>113</v>
      </c>
      <c r="C10449" s="0" t="s">
        <v>108</v>
      </c>
      <c r="D10449" s="116" t="n">
        <v>43497</v>
      </c>
      <c r="E10449" s="0" t="n">
        <v>0</v>
      </c>
      <c r="F10449" s="0" t="n">
        <v>2376526</v>
      </c>
      <c r="G10449" s="151" t="s">
        <v>111</v>
      </c>
      <c r="H10449" s="151" t="s">
        <v>111</v>
      </c>
      <c r="I10449" s="152" t="s">
        <v>112</v>
      </c>
    </row>
    <row r="10450" customFormat="false" ht="12.75" hidden="false" customHeight="false" outlineLevel="0" collapsed="false">
      <c r="A10450" s="0" t="s">
        <v>84</v>
      </c>
      <c r="B10450" s="0" t="s">
        <v>110</v>
      </c>
      <c r="C10450" s="0" t="s">
        <v>108</v>
      </c>
      <c r="D10450" s="116" t="n">
        <v>43497</v>
      </c>
      <c r="E10450" s="0" t="n">
        <v>0.27</v>
      </c>
      <c r="F10450" s="0" t="n">
        <v>2376527</v>
      </c>
      <c r="G10450" s="151" t="s">
        <v>111</v>
      </c>
      <c r="H10450" s="151" t="s">
        <v>111</v>
      </c>
      <c r="I10450" s="152" t="s">
        <v>112</v>
      </c>
    </row>
    <row r="10451" customFormat="false" ht="12.75" hidden="false" customHeight="false" outlineLevel="0" collapsed="false">
      <c r="A10451" s="0" t="s">
        <v>84</v>
      </c>
      <c r="B10451" s="0" t="s">
        <v>113</v>
      </c>
      <c r="C10451" s="0" t="s">
        <v>108</v>
      </c>
      <c r="D10451" s="116" t="n">
        <v>43497</v>
      </c>
      <c r="E10451" s="0" t="n">
        <v>0.03</v>
      </c>
      <c r="F10451" s="0" t="n">
        <v>2376528</v>
      </c>
      <c r="G10451" s="151" t="s">
        <v>111</v>
      </c>
      <c r="H10451" s="151" t="s">
        <v>111</v>
      </c>
      <c r="I10451" s="152" t="s">
        <v>112</v>
      </c>
    </row>
    <row r="10452" customFormat="false" ht="12.75" hidden="false" customHeight="false" outlineLevel="0" collapsed="false">
      <c r="A10452" s="0" t="s">
        <v>85</v>
      </c>
      <c r="B10452" s="0" t="s">
        <v>110</v>
      </c>
      <c r="C10452" s="0" t="s">
        <v>108</v>
      </c>
      <c r="D10452" s="116" t="n">
        <v>43497</v>
      </c>
      <c r="E10452" s="0" t="n">
        <v>0.27</v>
      </c>
      <c r="F10452" s="0" t="n">
        <v>2376529</v>
      </c>
      <c r="G10452" s="151" t="s">
        <v>111</v>
      </c>
      <c r="H10452" s="151" t="s">
        <v>111</v>
      </c>
      <c r="I10452" s="152" t="s">
        <v>112</v>
      </c>
    </row>
    <row r="10453" customFormat="false" ht="12.75" hidden="false" customHeight="false" outlineLevel="0" collapsed="false">
      <c r="A10453" s="0" t="s">
        <v>85</v>
      </c>
      <c r="B10453" s="0" t="s">
        <v>113</v>
      </c>
      <c r="C10453" s="0" t="s">
        <v>108</v>
      </c>
      <c r="D10453" s="116" t="n">
        <v>43497</v>
      </c>
      <c r="E10453" s="0" t="n">
        <v>0.292323521719586</v>
      </c>
      <c r="F10453" s="0" t="n">
        <v>2376530</v>
      </c>
      <c r="G10453" s="151" t="s">
        <v>111</v>
      </c>
      <c r="H10453" s="151" t="s">
        <v>111</v>
      </c>
      <c r="I10453" s="152" t="s">
        <v>112</v>
      </c>
    </row>
    <row r="10454" customFormat="false" ht="12.75" hidden="false" customHeight="false" outlineLevel="0" collapsed="false">
      <c r="A10454" s="0" t="s">
        <v>86</v>
      </c>
      <c r="B10454" s="0" t="s">
        <v>110</v>
      </c>
      <c r="C10454" s="0" t="s">
        <v>108</v>
      </c>
      <c r="D10454" s="116" t="n">
        <v>43497</v>
      </c>
      <c r="E10454" s="0" t="n">
        <v>0.39</v>
      </c>
      <c r="F10454" s="0" t="n">
        <v>2376531</v>
      </c>
      <c r="G10454" s="151" t="s">
        <v>111</v>
      </c>
      <c r="H10454" s="151" t="s">
        <v>111</v>
      </c>
      <c r="I10454" s="152" t="s">
        <v>112</v>
      </c>
    </row>
    <row r="10455" customFormat="false" ht="12.75" hidden="false" customHeight="false" outlineLevel="0" collapsed="false">
      <c r="A10455" s="0" t="s">
        <v>86</v>
      </c>
      <c r="B10455" s="0" t="s">
        <v>113</v>
      </c>
      <c r="C10455" s="0" t="s">
        <v>108</v>
      </c>
      <c r="D10455" s="116" t="n">
        <v>43497</v>
      </c>
      <c r="E10455" s="0" t="n">
        <v>0.08</v>
      </c>
      <c r="F10455" s="0" t="n">
        <v>2376532</v>
      </c>
      <c r="G10455" s="151" t="s">
        <v>111</v>
      </c>
      <c r="H10455" s="151" t="s">
        <v>111</v>
      </c>
      <c r="I10455" s="152" t="s">
        <v>112</v>
      </c>
    </row>
    <row r="10456" customFormat="false" ht="12.75" hidden="false" customHeight="false" outlineLevel="0" collapsed="false">
      <c r="A10456" s="0" t="s">
        <v>87</v>
      </c>
      <c r="B10456" s="0" t="s">
        <v>110</v>
      </c>
      <c r="C10456" s="0" t="s">
        <v>108</v>
      </c>
      <c r="D10456" s="116" t="n">
        <v>43497</v>
      </c>
      <c r="E10456" s="0" t="n">
        <v>0.39</v>
      </c>
      <c r="F10456" s="0" t="n">
        <v>2376533</v>
      </c>
      <c r="G10456" s="151" t="s">
        <v>111</v>
      </c>
      <c r="H10456" s="151" t="s">
        <v>111</v>
      </c>
      <c r="I10456" s="152" t="s">
        <v>112</v>
      </c>
    </row>
    <row r="10457" customFormat="false" ht="12.75" hidden="false" customHeight="false" outlineLevel="0" collapsed="false">
      <c r="A10457" s="0" t="s">
        <v>87</v>
      </c>
      <c r="B10457" s="0" t="s">
        <v>113</v>
      </c>
      <c r="C10457" s="0" t="s">
        <v>108</v>
      </c>
      <c r="D10457" s="116" t="n">
        <v>43497</v>
      </c>
      <c r="E10457" s="0" t="n">
        <v>0.23</v>
      </c>
      <c r="F10457" s="0" t="n">
        <v>2376534</v>
      </c>
      <c r="G10457" s="151" t="s">
        <v>111</v>
      </c>
      <c r="H10457" s="151" t="s">
        <v>111</v>
      </c>
      <c r="I10457" s="152" t="s">
        <v>112</v>
      </c>
    </row>
    <row r="10458" customFormat="false" ht="12.75" hidden="false" customHeight="false" outlineLevel="0" collapsed="false">
      <c r="A10458" s="0" t="s">
        <v>88</v>
      </c>
      <c r="B10458" s="0" t="s">
        <v>110</v>
      </c>
      <c r="C10458" s="0" t="s">
        <v>108</v>
      </c>
      <c r="D10458" s="116" t="n">
        <v>43497</v>
      </c>
      <c r="E10458" s="0" t="n">
        <v>0.39</v>
      </c>
      <c r="F10458" s="0" t="n">
        <v>2376535</v>
      </c>
      <c r="G10458" s="151" t="s">
        <v>111</v>
      </c>
      <c r="H10458" s="151" t="s">
        <v>111</v>
      </c>
      <c r="I10458" s="152" t="s">
        <v>112</v>
      </c>
    </row>
    <row r="10459" customFormat="false" ht="12.75" hidden="false" customHeight="false" outlineLevel="0" collapsed="false">
      <c r="A10459" s="0" t="s">
        <v>88</v>
      </c>
      <c r="B10459" s="0" t="s">
        <v>113</v>
      </c>
      <c r="C10459" s="0" t="s">
        <v>108</v>
      </c>
      <c r="D10459" s="116" t="n">
        <v>43497</v>
      </c>
      <c r="E10459" s="0" t="n">
        <v>0.662954523127303</v>
      </c>
      <c r="F10459" s="0" t="n">
        <v>2376536</v>
      </c>
      <c r="G10459" s="151" t="s">
        <v>111</v>
      </c>
      <c r="H10459" s="151" t="s">
        <v>111</v>
      </c>
      <c r="I10459" s="152" t="s">
        <v>112</v>
      </c>
    </row>
    <row r="10460" customFormat="false" ht="12.75" hidden="false" customHeight="false" outlineLevel="0" collapsed="false">
      <c r="A10460" s="0" t="s">
        <v>89</v>
      </c>
      <c r="B10460" s="0" t="s">
        <v>110</v>
      </c>
      <c r="C10460" s="0" t="s">
        <v>108</v>
      </c>
      <c r="D10460" s="116" t="n">
        <v>43497</v>
      </c>
      <c r="E10460" s="0" t="n">
        <v>0.39</v>
      </c>
      <c r="F10460" s="0" t="n">
        <v>2376537</v>
      </c>
      <c r="G10460" s="151" t="s">
        <v>111</v>
      </c>
      <c r="H10460" s="151" t="s">
        <v>111</v>
      </c>
      <c r="I10460" s="152" t="s">
        <v>112</v>
      </c>
    </row>
    <row r="10461" customFormat="false" ht="12.75" hidden="false" customHeight="false" outlineLevel="0" collapsed="false">
      <c r="A10461" s="0" t="s">
        <v>89</v>
      </c>
      <c r="B10461" s="0" t="s">
        <v>113</v>
      </c>
      <c r="C10461" s="0" t="s">
        <v>108</v>
      </c>
      <c r="D10461" s="116" t="n">
        <v>43497</v>
      </c>
      <c r="E10461" s="0" t="n">
        <v>0.13</v>
      </c>
      <c r="F10461" s="0" t="n">
        <v>2376538</v>
      </c>
      <c r="G10461" s="151" t="s">
        <v>111</v>
      </c>
      <c r="H10461" s="151" t="s">
        <v>111</v>
      </c>
      <c r="I10461" s="152" t="s">
        <v>112</v>
      </c>
    </row>
    <row r="10462" customFormat="false" ht="12.75" hidden="false" customHeight="false" outlineLevel="0" collapsed="false">
      <c r="A10462" s="0" t="s">
        <v>90</v>
      </c>
      <c r="B10462" s="0" t="s">
        <v>110</v>
      </c>
      <c r="C10462" s="0" t="s">
        <v>108</v>
      </c>
      <c r="D10462" s="116" t="n">
        <v>43497</v>
      </c>
      <c r="E10462" s="0" t="n">
        <v>0.39</v>
      </c>
      <c r="F10462" s="0" t="n">
        <v>2376539</v>
      </c>
      <c r="G10462" s="151" t="s">
        <v>111</v>
      </c>
      <c r="H10462" s="151" t="s">
        <v>111</v>
      </c>
      <c r="I10462" s="152" t="s">
        <v>112</v>
      </c>
    </row>
    <row r="10463" customFormat="false" ht="12.75" hidden="false" customHeight="false" outlineLevel="0" collapsed="false">
      <c r="A10463" s="0" t="s">
        <v>90</v>
      </c>
      <c r="B10463" s="0" t="s">
        <v>113</v>
      </c>
      <c r="C10463" s="0" t="s">
        <v>108</v>
      </c>
      <c r="D10463" s="116" t="n">
        <v>43497</v>
      </c>
      <c r="E10463" s="0" t="n">
        <v>0.509454727793697</v>
      </c>
      <c r="F10463" s="0" t="n">
        <v>2376540</v>
      </c>
      <c r="G10463" s="151" t="s">
        <v>111</v>
      </c>
      <c r="H10463" s="151" t="s">
        <v>111</v>
      </c>
      <c r="I10463" s="152" t="s">
        <v>112</v>
      </c>
    </row>
    <row r="10464" customFormat="false" ht="12.75" hidden="false" customHeight="false" outlineLevel="0" collapsed="false">
      <c r="A10464" s="0" t="s">
        <v>91</v>
      </c>
      <c r="B10464" s="0" t="s">
        <v>110</v>
      </c>
      <c r="C10464" s="0" t="s">
        <v>108</v>
      </c>
      <c r="D10464" s="116" t="n">
        <v>43497</v>
      </c>
      <c r="E10464" s="0" t="n">
        <v>0</v>
      </c>
      <c r="F10464" s="0" t="n">
        <v>2376541</v>
      </c>
      <c r="G10464" s="151" t="s">
        <v>111</v>
      </c>
      <c r="H10464" s="151" t="s">
        <v>111</v>
      </c>
      <c r="I10464" s="152" t="s">
        <v>112</v>
      </c>
    </row>
    <row r="10465" customFormat="false" ht="12.75" hidden="false" customHeight="false" outlineLevel="0" collapsed="false">
      <c r="A10465" s="0" t="s">
        <v>91</v>
      </c>
      <c r="B10465" s="0" t="s">
        <v>113</v>
      </c>
      <c r="C10465" s="0" t="s">
        <v>108</v>
      </c>
      <c r="D10465" s="116" t="n">
        <v>43497</v>
      </c>
      <c r="E10465" s="0" t="n">
        <v>0</v>
      </c>
      <c r="F10465" s="0" t="n">
        <v>2376542</v>
      </c>
      <c r="G10465" s="151" t="s">
        <v>111</v>
      </c>
      <c r="H10465" s="151" t="s">
        <v>111</v>
      </c>
      <c r="I10465" s="152" t="s">
        <v>112</v>
      </c>
    </row>
    <row r="10466" customFormat="false" ht="12.75" hidden="false" customHeight="false" outlineLevel="0" collapsed="false">
      <c r="A10466" s="0" t="s">
        <v>49</v>
      </c>
      <c r="B10466" s="0" t="s">
        <v>110</v>
      </c>
      <c r="C10466" s="0" t="s">
        <v>108</v>
      </c>
      <c r="D10466" s="116" t="n">
        <v>43497</v>
      </c>
      <c r="E10466" s="0" t="n">
        <v>1.205</v>
      </c>
      <c r="F10466" s="0" t="n">
        <v>2376543</v>
      </c>
      <c r="G10466" s="151" t="s">
        <v>111</v>
      </c>
      <c r="H10466" s="151" t="s">
        <v>111</v>
      </c>
      <c r="I10466" s="152" t="s">
        <v>112</v>
      </c>
    </row>
    <row r="10467" customFormat="false" ht="12.75" hidden="false" customHeight="false" outlineLevel="0" collapsed="false">
      <c r="A10467" s="0" t="s">
        <v>49</v>
      </c>
      <c r="B10467" s="0" t="s">
        <v>113</v>
      </c>
      <c r="C10467" s="0" t="s">
        <v>108</v>
      </c>
      <c r="D10467" s="116" t="n">
        <v>43497</v>
      </c>
      <c r="E10467" s="0" t="n">
        <v>0.05</v>
      </c>
      <c r="F10467" s="0" t="n">
        <v>2376544</v>
      </c>
      <c r="G10467" s="151" t="s">
        <v>111</v>
      </c>
      <c r="H10467" s="151" t="s">
        <v>111</v>
      </c>
      <c r="I10467" s="152" t="s">
        <v>112</v>
      </c>
    </row>
    <row r="10468" customFormat="false" ht="12.75" hidden="false" customHeight="false" outlineLevel="0" collapsed="false">
      <c r="A10468" s="0" t="s">
        <v>50</v>
      </c>
      <c r="B10468" s="0" t="s">
        <v>110</v>
      </c>
      <c r="C10468" s="0" t="s">
        <v>108</v>
      </c>
      <c r="D10468" s="116" t="n">
        <v>43497</v>
      </c>
      <c r="E10468" s="0" t="n">
        <v>1.57</v>
      </c>
      <c r="F10468" s="0" t="n">
        <v>2376545</v>
      </c>
      <c r="G10468" s="151" t="s">
        <v>111</v>
      </c>
      <c r="H10468" s="151" t="s">
        <v>111</v>
      </c>
      <c r="I10468" s="152" t="s">
        <v>112</v>
      </c>
    </row>
    <row r="10469" customFormat="false" ht="12.75" hidden="false" customHeight="false" outlineLevel="0" collapsed="false">
      <c r="A10469" s="0" t="s">
        <v>50</v>
      </c>
      <c r="B10469" s="0" t="s">
        <v>113</v>
      </c>
      <c r="C10469" s="0" t="s">
        <v>108</v>
      </c>
      <c r="D10469" s="116" t="n">
        <v>43497</v>
      </c>
      <c r="E10469" s="0" t="n">
        <v>-0.28</v>
      </c>
      <c r="F10469" s="0" t="n">
        <v>2376546</v>
      </c>
      <c r="G10469" s="151" t="s">
        <v>111</v>
      </c>
      <c r="H10469" s="151" t="s">
        <v>111</v>
      </c>
      <c r="I10469" s="152" t="s">
        <v>112</v>
      </c>
    </row>
    <row r="10470" customFormat="false" ht="12.75" hidden="false" customHeight="false" outlineLevel="0" collapsed="false">
      <c r="A10470" s="0" t="s">
        <v>51</v>
      </c>
      <c r="B10470" s="0" t="s">
        <v>110</v>
      </c>
      <c r="C10470" s="0" t="s">
        <v>108</v>
      </c>
      <c r="D10470" s="116" t="n">
        <v>43497</v>
      </c>
      <c r="E10470" s="0" t="n">
        <v>1.57</v>
      </c>
      <c r="F10470" s="0" t="n">
        <v>2376547</v>
      </c>
      <c r="G10470" s="151" t="s">
        <v>111</v>
      </c>
      <c r="H10470" s="151" t="s">
        <v>111</v>
      </c>
      <c r="I10470" s="152" t="s">
        <v>112</v>
      </c>
    </row>
    <row r="10471" customFormat="false" ht="12.75" hidden="false" customHeight="false" outlineLevel="0" collapsed="false">
      <c r="A10471" s="0" t="s">
        <v>51</v>
      </c>
      <c r="B10471" s="0" t="s">
        <v>113</v>
      </c>
      <c r="C10471" s="0" t="s">
        <v>108</v>
      </c>
      <c r="D10471" s="116" t="n">
        <v>43497</v>
      </c>
      <c r="E10471" s="0" t="n">
        <v>0.5</v>
      </c>
      <c r="F10471" s="0" t="n">
        <v>2376548</v>
      </c>
      <c r="G10471" s="151" t="s">
        <v>111</v>
      </c>
      <c r="H10471" s="151" t="s">
        <v>111</v>
      </c>
      <c r="I10471" s="152" t="s">
        <v>112</v>
      </c>
    </row>
    <row r="10472" customFormat="false" ht="12.75" hidden="false" customHeight="false" outlineLevel="0" collapsed="false">
      <c r="A10472" s="0" t="s">
        <v>52</v>
      </c>
      <c r="B10472" s="0" t="s">
        <v>110</v>
      </c>
      <c r="C10472" s="0" t="s">
        <v>108</v>
      </c>
      <c r="D10472" s="116" t="n">
        <v>43497</v>
      </c>
      <c r="E10472" s="0" t="n">
        <v>1.57</v>
      </c>
      <c r="F10472" s="0" t="n">
        <v>2376549</v>
      </c>
      <c r="G10472" s="151" t="s">
        <v>111</v>
      </c>
      <c r="H10472" s="151" t="s">
        <v>111</v>
      </c>
      <c r="I10472" s="152" t="s">
        <v>112</v>
      </c>
    </row>
    <row r="10473" customFormat="false" ht="12.75" hidden="false" customHeight="false" outlineLevel="0" collapsed="false">
      <c r="A10473" s="0" t="s">
        <v>52</v>
      </c>
      <c r="B10473" s="0" t="s">
        <v>113</v>
      </c>
      <c r="C10473" s="0" t="s">
        <v>108</v>
      </c>
      <c r="D10473" s="116" t="n">
        <v>43497</v>
      </c>
      <c r="E10473" s="0" t="n">
        <v>-0.2</v>
      </c>
      <c r="F10473" s="0" t="n">
        <v>2376550</v>
      </c>
      <c r="G10473" s="151" t="s">
        <v>111</v>
      </c>
      <c r="H10473" s="151" t="s">
        <v>111</v>
      </c>
      <c r="I10473" s="152" t="s">
        <v>112</v>
      </c>
    </row>
    <row r="10474" customFormat="false" ht="12.75" hidden="false" customHeight="false" outlineLevel="0" collapsed="false">
      <c r="A10474" s="0" t="s">
        <v>53</v>
      </c>
      <c r="B10474" s="0" t="s">
        <v>110</v>
      </c>
      <c r="C10474" s="0" t="s">
        <v>108</v>
      </c>
      <c r="D10474" s="116" t="n">
        <v>43497</v>
      </c>
      <c r="E10474" s="0" t="n">
        <v>1.205</v>
      </c>
      <c r="F10474" s="0" t="n">
        <v>2376551</v>
      </c>
      <c r="G10474" s="151" t="s">
        <v>111</v>
      </c>
      <c r="H10474" s="151" t="s">
        <v>111</v>
      </c>
      <c r="I10474" s="152" t="s">
        <v>112</v>
      </c>
    </row>
    <row r="10475" customFormat="false" ht="12.75" hidden="false" customHeight="false" outlineLevel="0" collapsed="false">
      <c r="A10475" s="0" t="s">
        <v>53</v>
      </c>
      <c r="B10475" s="0" t="s">
        <v>113</v>
      </c>
      <c r="C10475" s="0" t="s">
        <v>108</v>
      </c>
      <c r="D10475" s="116" t="n">
        <v>43497</v>
      </c>
      <c r="E10475" s="0" t="n">
        <v>0.05</v>
      </c>
      <c r="F10475" s="0" t="n">
        <v>2376552</v>
      </c>
      <c r="G10475" s="151" t="s">
        <v>111</v>
      </c>
      <c r="H10475" s="151" t="s">
        <v>111</v>
      </c>
      <c r="I10475" s="152" t="s">
        <v>112</v>
      </c>
    </row>
    <row r="10476" customFormat="false" ht="12.75" hidden="false" customHeight="false" outlineLevel="0" collapsed="false">
      <c r="A10476" s="0" t="s">
        <v>17</v>
      </c>
      <c r="B10476" s="0" t="s">
        <v>110</v>
      </c>
      <c r="C10476" s="0" t="s">
        <v>108</v>
      </c>
      <c r="D10476" s="116" t="n">
        <v>43497</v>
      </c>
      <c r="E10476" s="0" t="n">
        <v>0</v>
      </c>
      <c r="F10476" s="0" t="n">
        <v>2376553</v>
      </c>
      <c r="G10476" s="151" t="s">
        <v>111</v>
      </c>
      <c r="H10476" s="151" t="s">
        <v>111</v>
      </c>
      <c r="I10476" s="152" t="s">
        <v>112</v>
      </c>
    </row>
    <row r="10477" customFormat="false" ht="12.75" hidden="false" customHeight="false" outlineLevel="0" collapsed="false">
      <c r="A10477" s="0" t="s">
        <v>17</v>
      </c>
      <c r="B10477" s="0" t="s">
        <v>113</v>
      </c>
      <c r="C10477" s="0" t="s">
        <v>108</v>
      </c>
      <c r="D10477" s="116" t="n">
        <v>43497</v>
      </c>
      <c r="E10477" s="0" t="n">
        <v>0</v>
      </c>
      <c r="F10477" s="0" t="n">
        <v>2376554</v>
      </c>
      <c r="G10477" s="151" t="s">
        <v>111</v>
      </c>
      <c r="H10477" s="151" t="s">
        <v>111</v>
      </c>
      <c r="I10477" s="152" t="s">
        <v>112</v>
      </c>
    </row>
    <row r="10478" customFormat="false" ht="12.75" hidden="false" customHeight="false" outlineLevel="0" collapsed="false">
      <c r="A10478" s="0" t="s">
        <v>18</v>
      </c>
      <c r="B10478" s="0" t="s">
        <v>110</v>
      </c>
      <c r="C10478" s="0" t="s">
        <v>108</v>
      </c>
      <c r="D10478" s="116" t="n">
        <v>43497</v>
      </c>
      <c r="E10478" s="0" t="n">
        <v>0</v>
      </c>
      <c r="F10478" s="0" t="n">
        <v>2376555</v>
      </c>
      <c r="G10478" s="151" t="s">
        <v>111</v>
      </c>
      <c r="H10478" s="151" t="s">
        <v>111</v>
      </c>
      <c r="I10478" s="152" t="s">
        <v>112</v>
      </c>
    </row>
    <row r="10479" customFormat="false" ht="12.75" hidden="false" customHeight="false" outlineLevel="0" collapsed="false">
      <c r="A10479" s="0" t="s">
        <v>18</v>
      </c>
      <c r="B10479" s="0" t="s">
        <v>113</v>
      </c>
      <c r="C10479" s="0" t="s">
        <v>108</v>
      </c>
      <c r="D10479" s="116" t="n">
        <v>43497</v>
      </c>
      <c r="E10479" s="0" t="n">
        <v>0</v>
      </c>
      <c r="F10479" s="0" t="n">
        <v>2376556</v>
      </c>
      <c r="G10479" s="151" t="s">
        <v>111</v>
      </c>
      <c r="H10479" s="151" t="s">
        <v>111</v>
      </c>
      <c r="I10479" s="152" t="s">
        <v>112</v>
      </c>
    </row>
    <row r="10480" customFormat="false" ht="12.75" hidden="false" customHeight="false" outlineLevel="0" collapsed="false">
      <c r="A10480" s="0" t="s">
        <v>19</v>
      </c>
      <c r="B10480" s="0" t="s">
        <v>110</v>
      </c>
      <c r="C10480" s="0" t="s">
        <v>108</v>
      </c>
      <c r="D10480" s="116" t="n">
        <v>43497</v>
      </c>
      <c r="E10480" s="0" t="n">
        <v>0</v>
      </c>
      <c r="F10480" s="0" t="n">
        <v>2376557</v>
      </c>
      <c r="G10480" s="151" t="s">
        <v>111</v>
      </c>
      <c r="H10480" s="151" t="s">
        <v>111</v>
      </c>
      <c r="I10480" s="152" t="s">
        <v>112</v>
      </c>
    </row>
    <row r="10481" customFormat="false" ht="12.75" hidden="false" customHeight="false" outlineLevel="0" collapsed="false">
      <c r="A10481" s="0" t="s">
        <v>19</v>
      </c>
      <c r="B10481" s="0" t="s">
        <v>113</v>
      </c>
      <c r="C10481" s="0" t="s">
        <v>108</v>
      </c>
      <c r="D10481" s="116" t="n">
        <v>43497</v>
      </c>
      <c r="E10481" s="0" t="n">
        <v>0</v>
      </c>
      <c r="F10481" s="0" t="n">
        <v>2376558</v>
      </c>
      <c r="G10481" s="151" t="s">
        <v>111</v>
      </c>
      <c r="H10481" s="151" t="s">
        <v>111</v>
      </c>
      <c r="I10481" s="152" t="s">
        <v>112</v>
      </c>
    </row>
    <row r="10482" customFormat="false" ht="12.75" hidden="false" customHeight="false" outlineLevel="0" collapsed="false">
      <c r="A10482" s="0" t="s">
        <v>21</v>
      </c>
      <c r="B10482" s="0" t="s">
        <v>110</v>
      </c>
      <c r="C10482" s="0" t="s">
        <v>108</v>
      </c>
      <c r="D10482" s="116" t="n">
        <v>43497</v>
      </c>
      <c r="E10482" s="0" t="n">
        <v>0</v>
      </c>
      <c r="F10482" s="0" t="n">
        <v>2376559</v>
      </c>
      <c r="G10482" s="151" t="s">
        <v>111</v>
      </c>
      <c r="H10482" s="151" t="s">
        <v>111</v>
      </c>
      <c r="I10482" s="152" t="s">
        <v>112</v>
      </c>
    </row>
    <row r="10483" customFormat="false" ht="12.75" hidden="false" customHeight="false" outlineLevel="0" collapsed="false">
      <c r="A10483" s="0" t="s">
        <v>21</v>
      </c>
      <c r="B10483" s="0" t="s">
        <v>113</v>
      </c>
      <c r="C10483" s="0" t="s">
        <v>108</v>
      </c>
      <c r="D10483" s="116" t="n">
        <v>43497</v>
      </c>
      <c r="E10483" s="0" t="n">
        <v>0</v>
      </c>
      <c r="F10483" s="0" t="n">
        <v>2376560</v>
      </c>
      <c r="G10483" s="151" t="s">
        <v>111</v>
      </c>
      <c r="H10483" s="151" t="s">
        <v>111</v>
      </c>
      <c r="I10483" s="152" t="s">
        <v>112</v>
      </c>
    </row>
    <row r="10484" customFormat="false" ht="12.75" hidden="false" customHeight="false" outlineLevel="0" collapsed="false">
      <c r="A10484" s="0" t="s">
        <v>22</v>
      </c>
      <c r="B10484" s="0" t="s">
        <v>110</v>
      </c>
      <c r="C10484" s="0" t="s">
        <v>108</v>
      </c>
      <c r="D10484" s="116" t="n">
        <v>43497</v>
      </c>
      <c r="E10484" s="0" t="n">
        <v>0.075</v>
      </c>
      <c r="F10484" s="0" t="n">
        <v>2376561</v>
      </c>
      <c r="G10484" s="151" t="s">
        <v>111</v>
      </c>
      <c r="H10484" s="151" t="s">
        <v>111</v>
      </c>
      <c r="I10484" s="152" t="s">
        <v>112</v>
      </c>
    </row>
    <row r="10485" customFormat="false" ht="12.75" hidden="false" customHeight="false" outlineLevel="0" collapsed="false">
      <c r="A10485" s="0" t="s">
        <v>59</v>
      </c>
      <c r="B10485" s="0" t="s">
        <v>110</v>
      </c>
      <c r="C10485" s="0" t="s">
        <v>108</v>
      </c>
      <c r="D10485" s="116" t="n">
        <v>43525</v>
      </c>
      <c r="E10485" s="0" t="n">
        <v>0.815</v>
      </c>
      <c r="F10485" s="0" t="n">
        <v>2376515</v>
      </c>
      <c r="G10485" s="151" t="s">
        <v>111</v>
      </c>
      <c r="H10485" s="151" t="s">
        <v>111</v>
      </c>
      <c r="I10485" s="152" t="s">
        <v>112</v>
      </c>
    </row>
    <row r="10486" customFormat="false" ht="12.75" hidden="false" customHeight="false" outlineLevel="0" collapsed="false">
      <c r="A10486" s="0" t="s">
        <v>59</v>
      </c>
      <c r="B10486" s="0" t="s">
        <v>113</v>
      </c>
      <c r="C10486" s="0" t="s">
        <v>108</v>
      </c>
      <c r="D10486" s="116" t="n">
        <v>43525</v>
      </c>
      <c r="E10486" s="0" t="n">
        <v>0.05</v>
      </c>
      <c r="F10486" s="0" t="n">
        <v>2376516</v>
      </c>
      <c r="G10486" s="151" t="s">
        <v>111</v>
      </c>
      <c r="H10486" s="151" t="s">
        <v>111</v>
      </c>
      <c r="I10486" s="152" t="s">
        <v>112</v>
      </c>
    </row>
    <row r="10487" customFormat="false" ht="12.75" hidden="false" customHeight="false" outlineLevel="0" collapsed="false">
      <c r="A10487" s="0" t="s">
        <v>60</v>
      </c>
      <c r="B10487" s="0" t="s">
        <v>110</v>
      </c>
      <c r="C10487" s="0" t="s">
        <v>108</v>
      </c>
      <c r="D10487" s="116" t="n">
        <v>43525</v>
      </c>
      <c r="E10487" s="0" t="n">
        <v>0.815</v>
      </c>
      <c r="F10487" s="0" t="n">
        <v>2376517</v>
      </c>
      <c r="G10487" s="151" t="s">
        <v>111</v>
      </c>
      <c r="H10487" s="151" t="s">
        <v>111</v>
      </c>
      <c r="I10487" s="152" t="s">
        <v>112</v>
      </c>
    </row>
    <row r="10488" customFormat="false" ht="12.75" hidden="false" customHeight="false" outlineLevel="0" collapsed="false">
      <c r="A10488" s="0" t="s">
        <v>60</v>
      </c>
      <c r="B10488" s="0" t="s">
        <v>113</v>
      </c>
      <c r="C10488" s="0" t="s">
        <v>108</v>
      </c>
      <c r="D10488" s="116" t="n">
        <v>43525</v>
      </c>
      <c r="E10488" s="0" t="n">
        <v>0.15</v>
      </c>
      <c r="F10488" s="0" t="n">
        <v>2376518</v>
      </c>
      <c r="G10488" s="151" t="s">
        <v>111</v>
      </c>
      <c r="H10488" s="151" t="s">
        <v>111</v>
      </c>
      <c r="I10488" s="152" t="s">
        <v>112</v>
      </c>
    </row>
    <row r="10489" customFormat="false" ht="12.75" hidden="false" customHeight="false" outlineLevel="0" collapsed="false">
      <c r="A10489" s="0" t="s">
        <v>61</v>
      </c>
      <c r="B10489" s="0" t="s">
        <v>110</v>
      </c>
      <c r="C10489" s="0" t="s">
        <v>108</v>
      </c>
      <c r="D10489" s="116" t="n">
        <v>43525</v>
      </c>
      <c r="E10489" s="0" t="n">
        <v>0.815</v>
      </c>
      <c r="F10489" s="0" t="n">
        <v>2376519</v>
      </c>
      <c r="G10489" s="151" t="s">
        <v>111</v>
      </c>
      <c r="H10489" s="151" t="s">
        <v>111</v>
      </c>
      <c r="I10489" s="152" t="s">
        <v>112</v>
      </c>
    </row>
    <row r="10490" customFormat="false" ht="12.75" hidden="false" customHeight="false" outlineLevel="0" collapsed="false">
      <c r="A10490" s="0" t="s">
        <v>61</v>
      </c>
      <c r="B10490" s="0" t="s">
        <v>113</v>
      </c>
      <c r="C10490" s="0" t="s">
        <v>108</v>
      </c>
      <c r="D10490" s="116" t="n">
        <v>43525</v>
      </c>
      <c r="E10490" s="0" t="n">
        <v>0.05</v>
      </c>
      <c r="F10490" s="0" t="n">
        <v>2376520</v>
      </c>
      <c r="G10490" s="151" t="s">
        <v>111</v>
      </c>
      <c r="H10490" s="151" t="s">
        <v>111</v>
      </c>
      <c r="I10490" s="152" t="s">
        <v>112</v>
      </c>
    </row>
    <row r="10491" customFormat="false" ht="12.75" hidden="false" customHeight="false" outlineLevel="0" collapsed="false">
      <c r="A10491" s="0" t="s">
        <v>62</v>
      </c>
      <c r="B10491" s="0" t="s">
        <v>110</v>
      </c>
      <c r="C10491" s="0" t="s">
        <v>108</v>
      </c>
      <c r="D10491" s="116" t="n">
        <v>43525</v>
      </c>
      <c r="E10491" s="0" t="n">
        <v>0.815</v>
      </c>
      <c r="F10491" s="0" t="n">
        <v>2376521</v>
      </c>
      <c r="G10491" s="151" t="s">
        <v>111</v>
      </c>
      <c r="H10491" s="151" t="s">
        <v>111</v>
      </c>
      <c r="I10491" s="152" t="s">
        <v>112</v>
      </c>
    </row>
    <row r="10492" customFormat="false" ht="12.75" hidden="false" customHeight="false" outlineLevel="0" collapsed="false">
      <c r="A10492" s="0" t="s">
        <v>62</v>
      </c>
      <c r="B10492" s="0" t="s">
        <v>113</v>
      </c>
      <c r="C10492" s="0" t="s">
        <v>108</v>
      </c>
      <c r="D10492" s="116" t="n">
        <v>43525</v>
      </c>
      <c r="E10492" s="0" t="n">
        <v>0.15</v>
      </c>
      <c r="F10492" s="0" t="n">
        <v>2376522</v>
      </c>
      <c r="G10492" s="151" t="s">
        <v>111</v>
      </c>
      <c r="H10492" s="151" t="s">
        <v>111</v>
      </c>
      <c r="I10492" s="152" t="s">
        <v>112</v>
      </c>
    </row>
    <row r="10493" customFormat="false" ht="12.75" hidden="false" customHeight="false" outlineLevel="0" collapsed="false">
      <c r="A10493" s="0" t="s">
        <v>82</v>
      </c>
      <c r="B10493" s="0" t="s">
        <v>110</v>
      </c>
      <c r="C10493" s="0" t="s">
        <v>108</v>
      </c>
      <c r="D10493" s="116" t="n">
        <v>43525</v>
      </c>
      <c r="E10493" s="0" t="n">
        <v>0</v>
      </c>
      <c r="F10493" s="0" t="n">
        <v>2376523</v>
      </c>
      <c r="G10493" s="151" t="s">
        <v>111</v>
      </c>
      <c r="H10493" s="151" t="s">
        <v>111</v>
      </c>
      <c r="I10493" s="152" t="s">
        <v>112</v>
      </c>
    </row>
    <row r="10494" customFormat="false" ht="12.75" hidden="false" customHeight="false" outlineLevel="0" collapsed="false">
      <c r="A10494" s="0" t="s">
        <v>82</v>
      </c>
      <c r="B10494" s="0" t="s">
        <v>113</v>
      </c>
      <c r="C10494" s="0" t="s">
        <v>108</v>
      </c>
      <c r="D10494" s="116" t="n">
        <v>43525</v>
      </c>
      <c r="E10494" s="0" t="n">
        <v>0</v>
      </c>
      <c r="F10494" s="0" t="n">
        <v>2376524</v>
      </c>
      <c r="G10494" s="151" t="s">
        <v>111</v>
      </c>
      <c r="H10494" s="151" t="s">
        <v>111</v>
      </c>
      <c r="I10494" s="152" t="s">
        <v>112</v>
      </c>
    </row>
    <row r="10495" customFormat="false" ht="12.75" hidden="false" customHeight="false" outlineLevel="0" collapsed="false">
      <c r="A10495" s="0" t="s">
        <v>83</v>
      </c>
      <c r="B10495" s="0" t="s">
        <v>110</v>
      </c>
      <c r="C10495" s="0" t="s">
        <v>108</v>
      </c>
      <c r="D10495" s="116" t="n">
        <v>43525</v>
      </c>
      <c r="E10495" s="0" t="n">
        <v>0</v>
      </c>
      <c r="F10495" s="0" t="n">
        <v>2376525</v>
      </c>
      <c r="G10495" s="151" t="s">
        <v>111</v>
      </c>
      <c r="H10495" s="151" t="s">
        <v>111</v>
      </c>
      <c r="I10495" s="152" t="s">
        <v>112</v>
      </c>
    </row>
    <row r="10496" customFormat="false" ht="12.75" hidden="false" customHeight="false" outlineLevel="0" collapsed="false">
      <c r="A10496" s="0" t="s">
        <v>83</v>
      </c>
      <c r="B10496" s="0" t="s">
        <v>113</v>
      </c>
      <c r="C10496" s="0" t="s">
        <v>108</v>
      </c>
      <c r="D10496" s="116" t="n">
        <v>43525</v>
      </c>
      <c r="E10496" s="0" t="n">
        <v>0</v>
      </c>
      <c r="F10496" s="0" t="n">
        <v>2376526</v>
      </c>
      <c r="G10496" s="151" t="s">
        <v>111</v>
      </c>
      <c r="H10496" s="151" t="s">
        <v>111</v>
      </c>
      <c r="I10496" s="152" t="s">
        <v>112</v>
      </c>
    </row>
    <row r="10497" customFormat="false" ht="12.75" hidden="false" customHeight="false" outlineLevel="0" collapsed="false">
      <c r="A10497" s="0" t="s">
        <v>84</v>
      </c>
      <c r="B10497" s="0" t="s">
        <v>110</v>
      </c>
      <c r="C10497" s="0" t="s">
        <v>108</v>
      </c>
      <c r="D10497" s="116" t="n">
        <v>43525</v>
      </c>
      <c r="E10497" s="0" t="n">
        <v>0.24</v>
      </c>
      <c r="F10497" s="0" t="n">
        <v>2376527</v>
      </c>
      <c r="G10497" s="151" t="s">
        <v>111</v>
      </c>
      <c r="H10497" s="151" t="s">
        <v>111</v>
      </c>
      <c r="I10497" s="152" t="s">
        <v>112</v>
      </c>
    </row>
    <row r="10498" customFormat="false" ht="12.75" hidden="false" customHeight="false" outlineLevel="0" collapsed="false">
      <c r="A10498" s="0" t="s">
        <v>84</v>
      </c>
      <c r="B10498" s="0" t="s">
        <v>113</v>
      </c>
      <c r="C10498" s="0" t="s">
        <v>108</v>
      </c>
      <c r="D10498" s="116" t="n">
        <v>43525</v>
      </c>
      <c r="E10498" s="0" t="n">
        <v>0.03</v>
      </c>
      <c r="F10498" s="0" t="n">
        <v>2376528</v>
      </c>
      <c r="G10498" s="151" t="s">
        <v>111</v>
      </c>
      <c r="H10498" s="151" t="s">
        <v>111</v>
      </c>
      <c r="I10498" s="152" t="s">
        <v>112</v>
      </c>
    </row>
    <row r="10499" customFormat="false" ht="12.75" hidden="false" customHeight="false" outlineLevel="0" collapsed="false">
      <c r="A10499" s="0" t="s">
        <v>85</v>
      </c>
      <c r="B10499" s="0" t="s">
        <v>110</v>
      </c>
      <c r="C10499" s="0" t="s">
        <v>108</v>
      </c>
      <c r="D10499" s="116" t="n">
        <v>43525</v>
      </c>
      <c r="E10499" s="0" t="n">
        <v>0.24</v>
      </c>
      <c r="F10499" s="0" t="n">
        <v>2376529</v>
      </c>
      <c r="G10499" s="151" t="s">
        <v>111</v>
      </c>
      <c r="H10499" s="151" t="s">
        <v>111</v>
      </c>
      <c r="I10499" s="152" t="s">
        <v>112</v>
      </c>
    </row>
    <row r="10500" customFormat="false" ht="12.75" hidden="false" customHeight="false" outlineLevel="0" collapsed="false">
      <c r="A10500" s="0" t="s">
        <v>85</v>
      </c>
      <c r="B10500" s="0" t="s">
        <v>113</v>
      </c>
      <c r="C10500" s="0" t="s">
        <v>108</v>
      </c>
      <c r="D10500" s="116" t="n">
        <v>43525</v>
      </c>
      <c r="E10500" s="0" t="n">
        <v>0.279275464835928</v>
      </c>
      <c r="F10500" s="0" t="n">
        <v>2376530</v>
      </c>
      <c r="G10500" s="151" t="s">
        <v>111</v>
      </c>
      <c r="H10500" s="151" t="s">
        <v>111</v>
      </c>
      <c r="I10500" s="152" t="s">
        <v>112</v>
      </c>
    </row>
    <row r="10501" customFormat="false" ht="12.75" hidden="false" customHeight="false" outlineLevel="0" collapsed="false">
      <c r="A10501" s="0" t="s">
        <v>86</v>
      </c>
      <c r="B10501" s="0" t="s">
        <v>110</v>
      </c>
      <c r="C10501" s="0" t="s">
        <v>108</v>
      </c>
      <c r="D10501" s="116" t="n">
        <v>43525</v>
      </c>
      <c r="E10501" s="0" t="n">
        <v>0.39</v>
      </c>
      <c r="F10501" s="0" t="n">
        <v>2376531</v>
      </c>
      <c r="G10501" s="151" t="s">
        <v>111</v>
      </c>
      <c r="H10501" s="151" t="s">
        <v>111</v>
      </c>
      <c r="I10501" s="152" t="s">
        <v>112</v>
      </c>
    </row>
    <row r="10502" customFormat="false" ht="12.75" hidden="false" customHeight="false" outlineLevel="0" collapsed="false">
      <c r="A10502" s="0" t="s">
        <v>86</v>
      </c>
      <c r="B10502" s="0" t="s">
        <v>113</v>
      </c>
      <c r="C10502" s="0" t="s">
        <v>108</v>
      </c>
      <c r="D10502" s="116" t="n">
        <v>43525</v>
      </c>
      <c r="E10502" s="0" t="n">
        <v>0.08</v>
      </c>
      <c r="F10502" s="0" t="n">
        <v>2376532</v>
      </c>
      <c r="G10502" s="151" t="s">
        <v>111</v>
      </c>
      <c r="H10502" s="151" t="s">
        <v>111</v>
      </c>
      <c r="I10502" s="152" t="s">
        <v>112</v>
      </c>
    </row>
    <row r="10503" customFormat="false" ht="12.75" hidden="false" customHeight="false" outlineLevel="0" collapsed="false">
      <c r="A10503" s="0" t="s">
        <v>87</v>
      </c>
      <c r="B10503" s="0" t="s">
        <v>110</v>
      </c>
      <c r="C10503" s="0" t="s">
        <v>108</v>
      </c>
      <c r="D10503" s="116" t="n">
        <v>43525</v>
      </c>
      <c r="E10503" s="0" t="n">
        <v>0.39</v>
      </c>
      <c r="F10503" s="0" t="n">
        <v>2376533</v>
      </c>
      <c r="G10503" s="151" t="s">
        <v>111</v>
      </c>
      <c r="H10503" s="151" t="s">
        <v>111</v>
      </c>
      <c r="I10503" s="152" t="s">
        <v>112</v>
      </c>
    </row>
    <row r="10504" customFormat="false" ht="12.75" hidden="false" customHeight="false" outlineLevel="0" collapsed="false">
      <c r="A10504" s="0" t="s">
        <v>87</v>
      </c>
      <c r="B10504" s="0" t="s">
        <v>113</v>
      </c>
      <c r="C10504" s="0" t="s">
        <v>108</v>
      </c>
      <c r="D10504" s="116" t="n">
        <v>43525</v>
      </c>
      <c r="E10504" s="0" t="n">
        <v>0.18</v>
      </c>
      <c r="F10504" s="0" t="n">
        <v>2376534</v>
      </c>
      <c r="G10504" s="151" t="s">
        <v>111</v>
      </c>
      <c r="H10504" s="151" t="s">
        <v>111</v>
      </c>
      <c r="I10504" s="152" t="s">
        <v>112</v>
      </c>
    </row>
    <row r="10505" customFormat="false" ht="12.75" hidden="false" customHeight="false" outlineLevel="0" collapsed="false">
      <c r="A10505" s="0" t="s">
        <v>88</v>
      </c>
      <c r="B10505" s="0" t="s">
        <v>110</v>
      </c>
      <c r="C10505" s="0" t="s">
        <v>108</v>
      </c>
      <c r="D10505" s="116" t="n">
        <v>43525</v>
      </c>
      <c r="E10505" s="0" t="n">
        <v>0.39</v>
      </c>
      <c r="F10505" s="0" t="n">
        <v>2376535</v>
      </c>
      <c r="G10505" s="151" t="s">
        <v>111</v>
      </c>
      <c r="H10505" s="151" t="s">
        <v>111</v>
      </c>
      <c r="I10505" s="152" t="s">
        <v>112</v>
      </c>
    </row>
    <row r="10506" customFormat="false" ht="12.75" hidden="false" customHeight="false" outlineLevel="0" collapsed="false">
      <c r="A10506" s="0" t="s">
        <v>88</v>
      </c>
      <c r="B10506" s="0" t="s">
        <v>113</v>
      </c>
      <c r="C10506" s="0" t="s">
        <v>108</v>
      </c>
      <c r="D10506" s="116" t="n">
        <v>43525</v>
      </c>
      <c r="E10506" s="0" t="n">
        <v>0.583031477691363</v>
      </c>
      <c r="F10506" s="0" t="n">
        <v>2376536</v>
      </c>
      <c r="G10506" s="151" t="s">
        <v>111</v>
      </c>
      <c r="H10506" s="151" t="s">
        <v>111</v>
      </c>
      <c r="I10506" s="152" t="s">
        <v>112</v>
      </c>
    </row>
    <row r="10507" customFormat="false" ht="12.75" hidden="false" customHeight="false" outlineLevel="0" collapsed="false">
      <c r="A10507" s="0" t="s">
        <v>89</v>
      </c>
      <c r="B10507" s="0" t="s">
        <v>110</v>
      </c>
      <c r="C10507" s="0" t="s">
        <v>108</v>
      </c>
      <c r="D10507" s="116" t="n">
        <v>43525</v>
      </c>
      <c r="E10507" s="0" t="n">
        <v>0.39</v>
      </c>
      <c r="F10507" s="0" t="n">
        <v>2376537</v>
      </c>
      <c r="G10507" s="151" t="s">
        <v>111</v>
      </c>
      <c r="H10507" s="151" t="s">
        <v>111</v>
      </c>
      <c r="I10507" s="152" t="s">
        <v>112</v>
      </c>
    </row>
    <row r="10508" customFormat="false" ht="12.75" hidden="false" customHeight="false" outlineLevel="0" collapsed="false">
      <c r="A10508" s="0" t="s">
        <v>89</v>
      </c>
      <c r="B10508" s="0" t="s">
        <v>113</v>
      </c>
      <c r="C10508" s="0" t="s">
        <v>108</v>
      </c>
      <c r="D10508" s="116" t="n">
        <v>43525</v>
      </c>
      <c r="E10508" s="0" t="n">
        <v>0.13</v>
      </c>
      <c r="F10508" s="0" t="n">
        <v>2376538</v>
      </c>
      <c r="G10508" s="151" t="s">
        <v>111</v>
      </c>
      <c r="H10508" s="151" t="s">
        <v>111</v>
      </c>
      <c r="I10508" s="152" t="s">
        <v>112</v>
      </c>
    </row>
    <row r="10509" customFormat="false" ht="12.75" hidden="false" customHeight="false" outlineLevel="0" collapsed="false">
      <c r="A10509" s="0" t="s">
        <v>90</v>
      </c>
      <c r="B10509" s="0" t="s">
        <v>110</v>
      </c>
      <c r="C10509" s="0" t="s">
        <v>108</v>
      </c>
      <c r="D10509" s="116" t="n">
        <v>43525</v>
      </c>
      <c r="E10509" s="0" t="n">
        <v>0.39</v>
      </c>
      <c r="F10509" s="0" t="n">
        <v>2376539</v>
      </c>
      <c r="G10509" s="151" t="s">
        <v>111</v>
      </c>
      <c r="H10509" s="151" t="s">
        <v>111</v>
      </c>
      <c r="I10509" s="152" t="s">
        <v>112</v>
      </c>
    </row>
    <row r="10510" customFormat="false" ht="12.75" hidden="false" customHeight="false" outlineLevel="0" collapsed="false">
      <c r="A10510" s="0" t="s">
        <v>90</v>
      </c>
      <c r="B10510" s="0" t="s">
        <v>113</v>
      </c>
      <c r="C10510" s="0" t="s">
        <v>108</v>
      </c>
      <c r="D10510" s="116" t="n">
        <v>43525</v>
      </c>
      <c r="E10510" s="0" t="n">
        <v>0.480698280802293</v>
      </c>
      <c r="F10510" s="0" t="n">
        <v>2376540</v>
      </c>
      <c r="G10510" s="151" t="s">
        <v>111</v>
      </c>
      <c r="H10510" s="151" t="s">
        <v>111</v>
      </c>
      <c r="I10510" s="152" t="s">
        <v>112</v>
      </c>
    </row>
    <row r="10511" customFormat="false" ht="12.75" hidden="false" customHeight="false" outlineLevel="0" collapsed="false">
      <c r="A10511" s="0" t="s">
        <v>91</v>
      </c>
      <c r="B10511" s="0" t="s">
        <v>110</v>
      </c>
      <c r="C10511" s="0" t="s">
        <v>108</v>
      </c>
      <c r="D10511" s="116" t="n">
        <v>43525</v>
      </c>
      <c r="E10511" s="0" t="n">
        <v>0</v>
      </c>
      <c r="F10511" s="0" t="n">
        <v>2376541</v>
      </c>
      <c r="G10511" s="151" t="s">
        <v>111</v>
      </c>
      <c r="H10511" s="151" t="s">
        <v>111</v>
      </c>
      <c r="I10511" s="152" t="s">
        <v>112</v>
      </c>
    </row>
    <row r="10512" customFormat="false" ht="12.75" hidden="false" customHeight="false" outlineLevel="0" collapsed="false">
      <c r="A10512" s="0" t="s">
        <v>91</v>
      </c>
      <c r="B10512" s="0" t="s">
        <v>113</v>
      </c>
      <c r="C10512" s="0" t="s">
        <v>108</v>
      </c>
      <c r="D10512" s="116" t="n">
        <v>43525</v>
      </c>
      <c r="E10512" s="0" t="n">
        <v>0</v>
      </c>
      <c r="F10512" s="0" t="n">
        <v>2376542</v>
      </c>
      <c r="G10512" s="151" t="s">
        <v>111</v>
      </c>
      <c r="H10512" s="151" t="s">
        <v>111</v>
      </c>
      <c r="I10512" s="152" t="s">
        <v>112</v>
      </c>
    </row>
    <row r="10513" customFormat="false" ht="12.75" hidden="false" customHeight="false" outlineLevel="0" collapsed="false">
      <c r="A10513" s="0" t="s">
        <v>49</v>
      </c>
      <c r="B10513" s="0" t="s">
        <v>110</v>
      </c>
      <c r="C10513" s="0" t="s">
        <v>108</v>
      </c>
      <c r="D10513" s="116" t="n">
        <v>43525</v>
      </c>
      <c r="E10513" s="0" t="n">
        <v>0.815</v>
      </c>
      <c r="F10513" s="0" t="n">
        <v>2376543</v>
      </c>
      <c r="G10513" s="151" t="s">
        <v>111</v>
      </c>
      <c r="H10513" s="151" t="s">
        <v>111</v>
      </c>
      <c r="I10513" s="152" t="s">
        <v>112</v>
      </c>
    </row>
    <row r="10514" customFormat="false" ht="12.75" hidden="false" customHeight="false" outlineLevel="0" collapsed="false">
      <c r="A10514" s="0" t="s">
        <v>49</v>
      </c>
      <c r="B10514" s="0" t="s">
        <v>113</v>
      </c>
      <c r="C10514" s="0" t="s">
        <v>108</v>
      </c>
      <c r="D10514" s="116" t="n">
        <v>43525</v>
      </c>
      <c r="E10514" s="0" t="n">
        <v>0.05</v>
      </c>
      <c r="F10514" s="0" t="n">
        <v>2376544</v>
      </c>
      <c r="G10514" s="151" t="s">
        <v>111</v>
      </c>
      <c r="H10514" s="151" t="s">
        <v>111</v>
      </c>
      <c r="I10514" s="152" t="s">
        <v>112</v>
      </c>
    </row>
    <row r="10515" customFormat="false" ht="12.75" hidden="false" customHeight="false" outlineLevel="0" collapsed="false">
      <c r="A10515" s="0" t="s">
        <v>50</v>
      </c>
      <c r="B10515" s="0" t="s">
        <v>110</v>
      </c>
      <c r="C10515" s="0" t="s">
        <v>108</v>
      </c>
      <c r="D10515" s="116" t="n">
        <v>43525</v>
      </c>
      <c r="E10515" s="0" t="n">
        <v>0.93</v>
      </c>
      <c r="F10515" s="0" t="n">
        <v>2376545</v>
      </c>
      <c r="G10515" s="151" t="s">
        <v>111</v>
      </c>
      <c r="H10515" s="151" t="s">
        <v>111</v>
      </c>
      <c r="I10515" s="152" t="s">
        <v>112</v>
      </c>
    </row>
    <row r="10516" customFormat="false" ht="12.75" hidden="false" customHeight="false" outlineLevel="0" collapsed="false">
      <c r="A10516" s="0" t="s">
        <v>50</v>
      </c>
      <c r="B10516" s="0" t="s">
        <v>113</v>
      </c>
      <c r="C10516" s="0" t="s">
        <v>108</v>
      </c>
      <c r="D10516" s="116" t="n">
        <v>43525</v>
      </c>
      <c r="E10516" s="0" t="n">
        <v>-0.17</v>
      </c>
      <c r="F10516" s="0" t="n">
        <v>2376546</v>
      </c>
      <c r="G10516" s="151" t="s">
        <v>111</v>
      </c>
      <c r="H10516" s="151" t="s">
        <v>111</v>
      </c>
      <c r="I10516" s="152" t="s">
        <v>112</v>
      </c>
    </row>
    <row r="10517" customFormat="false" ht="12.75" hidden="false" customHeight="false" outlineLevel="0" collapsed="false">
      <c r="A10517" s="0" t="s">
        <v>51</v>
      </c>
      <c r="B10517" s="0" t="s">
        <v>110</v>
      </c>
      <c r="C10517" s="0" t="s">
        <v>108</v>
      </c>
      <c r="D10517" s="116" t="n">
        <v>43525</v>
      </c>
      <c r="E10517" s="0" t="n">
        <v>0.93</v>
      </c>
      <c r="F10517" s="0" t="n">
        <v>2376547</v>
      </c>
      <c r="G10517" s="151" t="s">
        <v>111</v>
      </c>
      <c r="H10517" s="151" t="s">
        <v>111</v>
      </c>
      <c r="I10517" s="152" t="s">
        <v>112</v>
      </c>
    </row>
    <row r="10518" customFormat="false" ht="12.75" hidden="false" customHeight="false" outlineLevel="0" collapsed="false">
      <c r="A10518" s="0" t="s">
        <v>51</v>
      </c>
      <c r="B10518" s="0" t="s">
        <v>113</v>
      </c>
      <c r="C10518" s="0" t="s">
        <v>108</v>
      </c>
      <c r="D10518" s="116" t="n">
        <v>43525</v>
      </c>
      <c r="E10518" s="0" t="n">
        <v>0.1</v>
      </c>
      <c r="F10518" s="0" t="n">
        <v>2376548</v>
      </c>
      <c r="G10518" s="151" t="s">
        <v>111</v>
      </c>
      <c r="H10518" s="151" t="s">
        <v>111</v>
      </c>
      <c r="I10518" s="152" t="s">
        <v>112</v>
      </c>
    </row>
    <row r="10519" customFormat="false" ht="12.75" hidden="false" customHeight="false" outlineLevel="0" collapsed="false">
      <c r="A10519" s="0" t="s">
        <v>52</v>
      </c>
      <c r="B10519" s="0" t="s">
        <v>110</v>
      </c>
      <c r="C10519" s="0" t="s">
        <v>108</v>
      </c>
      <c r="D10519" s="116" t="n">
        <v>43525</v>
      </c>
      <c r="E10519" s="0" t="n">
        <v>0.93</v>
      </c>
      <c r="F10519" s="0" t="n">
        <v>2376549</v>
      </c>
      <c r="G10519" s="151" t="s">
        <v>111</v>
      </c>
      <c r="H10519" s="151" t="s">
        <v>111</v>
      </c>
      <c r="I10519" s="152" t="s">
        <v>112</v>
      </c>
    </row>
    <row r="10520" customFormat="false" ht="12.75" hidden="false" customHeight="false" outlineLevel="0" collapsed="false">
      <c r="A10520" s="0" t="s">
        <v>52</v>
      </c>
      <c r="B10520" s="0" t="s">
        <v>113</v>
      </c>
      <c r="C10520" s="0" t="s">
        <v>108</v>
      </c>
      <c r="D10520" s="116" t="n">
        <v>43525</v>
      </c>
      <c r="E10520" s="0" t="n">
        <v>-0.05</v>
      </c>
      <c r="F10520" s="0" t="n">
        <v>2376550</v>
      </c>
      <c r="G10520" s="151" t="s">
        <v>111</v>
      </c>
      <c r="H10520" s="151" t="s">
        <v>111</v>
      </c>
      <c r="I10520" s="152" t="s">
        <v>112</v>
      </c>
    </row>
    <row r="10521" customFormat="false" ht="12.75" hidden="false" customHeight="false" outlineLevel="0" collapsed="false">
      <c r="A10521" s="0" t="s">
        <v>53</v>
      </c>
      <c r="B10521" s="0" t="s">
        <v>110</v>
      </c>
      <c r="C10521" s="0" t="s">
        <v>108</v>
      </c>
      <c r="D10521" s="116" t="n">
        <v>43525</v>
      </c>
      <c r="E10521" s="0" t="n">
        <v>0.815</v>
      </c>
      <c r="F10521" s="0" t="n">
        <v>2376551</v>
      </c>
      <c r="G10521" s="151" t="s">
        <v>111</v>
      </c>
      <c r="H10521" s="151" t="s">
        <v>111</v>
      </c>
      <c r="I10521" s="152" t="s">
        <v>112</v>
      </c>
    </row>
    <row r="10522" customFormat="false" ht="12.75" hidden="false" customHeight="false" outlineLevel="0" collapsed="false">
      <c r="A10522" s="0" t="s">
        <v>53</v>
      </c>
      <c r="B10522" s="0" t="s">
        <v>113</v>
      </c>
      <c r="C10522" s="0" t="s">
        <v>108</v>
      </c>
      <c r="D10522" s="116" t="n">
        <v>43525</v>
      </c>
      <c r="E10522" s="0" t="n">
        <v>0.05</v>
      </c>
      <c r="F10522" s="0" t="n">
        <v>2376552</v>
      </c>
      <c r="G10522" s="151" t="s">
        <v>111</v>
      </c>
      <c r="H10522" s="151" t="s">
        <v>111</v>
      </c>
      <c r="I10522" s="152" t="s">
        <v>112</v>
      </c>
    </row>
    <row r="10523" customFormat="false" ht="12.75" hidden="false" customHeight="false" outlineLevel="0" collapsed="false">
      <c r="A10523" s="0" t="s">
        <v>17</v>
      </c>
      <c r="B10523" s="0" t="s">
        <v>110</v>
      </c>
      <c r="C10523" s="0" t="s">
        <v>108</v>
      </c>
      <c r="D10523" s="116" t="n">
        <v>43525</v>
      </c>
      <c r="E10523" s="0" t="n">
        <v>0</v>
      </c>
      <c r="F10523" s="0" t="n">
        <v>2376553</v>
      </c>
      <c r="G10523" s="151" t="s">
        <v>111</v>
      </c>
      <c r="H10523" s="151" t="s">
        <v>111</v>
      </c>
      <c r="I10523" s="152" t="s">
        <v>112</v>
      </c>
    </row>
    <row r="10524" customFormat="false" ht="12.75" hidden="false" customHeight="false" outlineLevel="0" collapsed="false">
      <c r="A10524" s="0" t="s">
        <v>17</v>
      </c>
      <c r="B10524" s="0" t="s">
        <v>113</v>
      </c>
      <c r="C10524" s="0" t="s">
        <v>108</v>
      </c>
      <c r="D10524" s="116" t="n">
        <v>43525</v>
      </c>
      <c r="E10524" s="0" t="n">
        <v>0</v>
      </c>
      <c r="F10524" s="0" t="n">
        <v>2376554</v>
      </c>
      <c r="G10524" s="151" t="s">
        <v>111</v>
      </c>
      <c r="H10524" s="151" t="s">
        <v>111</v>
      </c>
      <c r="I10524" s="152" t="s">
        <v>112</v>
      </c>
    </row>
    <row r="10525" customFormat="false" ht="12.75" hidden="false" customHeight="false" outlineLevel="0" collapsed="false">
      <c r="A10525" s="0" t="s">
        <v>18</v>
      </c>
      <c r="B10525" s="0" t="s">
        <v>110</v>
      </c>
      <c r="C10525" s="0" t="s">
        <v>108</v>
      </c>
      <c r="D10525" s="116" t="n">
        <v>43525</v>
      </c>
      <c r="E10525" s="0" t="n">
        <v>0</v>
      </c>
      <c r="F10525" s="0" t="n">
        <v>2376555</v>
      </c>
      <c r="G10525" s="151" t="s">
        <v>111</v>
      </c>
      <c r="H10525" s="151" t="s">
        <v>111</v>
      </c>
      <c r="I10525" s="152" t="s">
        <v>112</v>
      </c>
    </row>
    <row r="10526" customFormat="false" ht="12.75" hidden="false" customHeight="false" outlineLevel="0" collapsed="false">
      <c r="A10526" s="0" t="s">
        <v>18</v>
      </c>
      <c r="B10526" s="0" t="s">
        <v>113</v>
      </c>
      <c r="C10526" s="0" t="s">
        <v>108</v>
      </c>
      <c r="D10526" s="116" t="n">
        <v>43525</v>
      </c>
      <c r="E10526" s="0" t="n">
        <v>0</v>
      </c>
      <c r="F10526" s="0" t="n">
        <v>2376556</v>
      </c>
      <c r="G10526" s="151" t="s">
        <v>111</v>
      </c>
      <c r="H10526" s="151" t="s">
        <v>111</v>
      </c>
      <c r="I10526" s="152" t="s">
        <v>112</v>
      </c>
    </row>
    <row r="10527" customFormat="false" ht="12.75" hidden="false" customHeight="false" outlineLevel="0" collapsed="false">
      <c r="A10527" s="0" t="s">
        <v>19</v>
      </c>
      <c r="B10527" s="0" t="s">
        <v>110</v>
      </c>
      <c r="C10527" s="0" t="s">
        <v>108</v>
      </c>
      <c r="D10527" s="116" t="n">
        <v>43525</v>
      </c>
      <c r="E10527" s="0" t="n">
        <v>0</v>
      </c>
      <c r="F10527" s="0" t="n">
        <v>2376557</v>
      </c>
      <c r="G10527" s="151" t="s">
        <v>111</v>
      </c>
      <c r="H10527" s="151" t="s">
        <v>111</v>
      </c>
      <c r="I10527" s="152" t="s">
        <v>112</v>
      </c>
    </row>
    <row r="10528" customFormat="false" ht="12.75" hidden="false" customHeight="false" outlineLevel="0" collapsed="false">
      <c r="A10528" s="0" t="s">
        <v>19</v>
      </c>
      <c r="B10528" s="0" t="s">
        <v>113</v>
      </c>
      <c r="C10528" s="0" t="s">
        <v>108</v>
      </c>
      <c r="D10528" s="116" t="n">
        <v>43525</v>
      </c>
      <c r="E10528" s="0" t="n">
        <v>0</v>
      </c>
      <c r="F10528" s="0" t="n">
        <v>2376558</v>
      </c>
      <c r="G10528" s="151" t="s">
        <v>111</v>
      </c>
      <c r="H10528" s="151" t="s">
        <v>111</v>
      </c>
      <c r="I10528" s="152" t="s">
        <v>112</v>
      </c>
    </row>
    <row r="10529" customFormat="false" ht="12.75" hidden="false" customHeight="false" outlineLevel="0" collapsed="false">
      <c r="A10529" s="0" t="s">
        <v>21</v>
      </c>
      <c r="B10529" s="0" t="s">
        <v>110</v>
      </c>
      <c r="C10529" s="0" t="s">
        <v>108</v>
      </c>
      <c r="D10529" s="116" t="n">
        <v>43525</v>
      </c>
      <c r="E10529" s="0" t="n">
        <v>0</v>
      </c>
      <c r="F10529" s="0" t="n">
        <v>2376559</v>
      </c>
      <c r="G10529" s="151" t="s">
        <v>111</v>
      </c>
      <c r="H10529" s="151" t="s">
        <v>111</v>
      </c>
      <c r="I10529" s="152" t="s">
        <v>112</v>
      </c>
    </row>
    <row r="10530" customFormat="false" ht="12.75" hidden="false" customHeight="false" outlineLevel="0" collapsed="false">
      <c r="A10530" s="0" t="s">
        <v>21</v>
      </c>
      <c r="B10530" s="0" t="s">
        <v>113</v>
      </c>
      <c r="C10530" s="0" t="s">
        <v>108</v>
      </c>
      <c r="D10530" s="116" t="n">
        <v>43525</v>
      </c>
      <c r="E10530" s="0" t="n">
        <v>0</v>
      </c>
      <c r="F10530" s="0" t="n">
        <v>2376560</v>
      </c>
      <c r="G10530" s="151" t="s">
        <v>111</v>
      </c>
      <c r="H10530" s="151" t="s">
        <v>111</v>
      </c>
      <c r="I10530" s="152" t="s">
        <v>112</v>
      </c>
    </row>
    <row r="10531" customFormat="false" ht="12.75" hidden="false" customHeight="false" outlineLevel="0" collapsed="false">
      <c r="A10531" s="0" t="s">
        <v>22</v>
      </c>
      <c r="B10531" s="0" t="s">
        <v>110</v>
      </c>
      <c r="C10531" s="0" t="s">
        <v>108</v>
      </c>
      <c r="D10531" s="116" t="n">
        <v>43525</v>
      </c>
      <c r="E10531" s="0" t="n">
        <v>0.115</v>
      </c>
      <c r="F10531" s="0" t="n">
        <v>2376561</v>
      </c>
      <c r="G10531" s="151" t="s">
        <v>111</v>
      </c>
      <c r="H10531" s="151" t="s">
        <v>111</v>
      </c>
      <c r="I10531" s="152" t="s">
        <v>112</v>
      </c>
    </row>
    <row r="10532" customFormat="false" ht="12.75" hidden="false" customHeight="false" outlineLevel="0" collapsed="false">
      <c r="A10532" s="0" t="s">
        <v>59</v>
      </c>
      <c r="B10532" s="0" t="s">
        <v>110</v>
      </c>
      <c r="C10532" s="0" t="s">
        <v>108</v>
      </c>
      <c r="D10532" s="116" t="n">
        <v>43556</v>
      </c>
      <c r="E10532" s="0" t="n">
        <v>0.435</v>
      </c>
      <c r="F10532" s="0" t="n">
        <v>2376515</v>
      </c>
      <c r="G10532" s="151" t="s">
        <v>111</v>
      </c>
      <c r="H10532" s="151" t="s">
        <v>111</v>
      </c>
      <c r="I10532" s="152" t="s">
        <v>112</v>
      </c>
    </row>
    <row r="10533" customFormat="false" ht="12.75" hidden="false" customHeight="false" outlineLevel="0" collapsed="false">
      <c r="A10533" s="0" t="s">
        <v>59</v>
      </c>
      <c r="B10533" s="0" t="s">
        <v>113</v>
      </c>
      <c r="C10533" s="0" t="s">
        <v>108</v>
      </c>
      <c r="D10533" s="116" t="n">
        <v>43556</v>
      </c>
      <c r="E10533" s="0" t="n">
        <v>0.015</v>
      </c>
      <c r="F10533" s="0" t="n">
        <v>2376516</v>
      </c>
      <c r="G10533" s="151" t="s">
        <v>111</v>
      </c>
      <c r="H10533" s="151" t="s">
        <v>111</v>
      </c>
      <c r="I10533" s="152" t="s">
        <v>112</v>
      </c>
    </row>
    <row r="10534" customFormat="false" ht="12.75" hidden="false" customHeight="false" outlineLevel="0" collapsed="false">
      <c r="A10534" s="0" t="s">
        <v>60</v>
      </c>
      <c r="B10534" s="0" t="s">
        <v>110</v>
      </c>
      <c r="C10534" s="0" t="s">
        <v>108</v>
      </c>
      <c r="D10534" s="116" t="n">
        <v>43556</v>
      </c>
      <c r="E10534" s="0" t="n">
        <v>0.435</v>
      </c>
      <c r="F10534" s="0" t="n">
        <v>2376517</v>
      </c>
      <c r="G10534" s="151" t="s">
        <v>111</v>
      </c>
      <c r="H10534" s="151" t="s">
        <v>111</v>
      </c>
      <c r="I10534" s="152" t="s">
        <v>112</v>
      </c>
    </row>
    <row r="10535" customFormat="false" ht="12.75" hidden="false" customHeight="false" outlineLevel="0" collapsed="false">
      <c r="A10535" s="0" t="s">
        <v>60</v>
      </c>
      <c r="B10535" s="0" t="s">
        <v>113</v>
      </c>
      <c r="C10535" s="0" t="s">
        <v>108</v>
      </c>
      <c r="D10535" s="116" t="n">
        <v>43556</v>
      </c>
      <c r="E10535" s="0" t="n">
        <v>0.045</v>
      </c>
      <c r="F10535" s="0" t="n">
        <v>2376518</v>
      </c>
      <c r="G10535" s="151" t="s">
        <v>111</v>
      </c>
      <c r="H10535" s="151" t="s">
        <v>111</v>
      </c>
      <c r="I10535" s="152" t="s">
        <v>112</v>
      </c>
    </row>
    <row r="10536" customFormat="false" ht="12.75" hidden="false" customHeight="false" outlineLevel="0" collapsed="false">
      <c r="A10536" s="0" t="s">
        <v>61</v>
      </c>
      <c r="B10536" s="0" t="s">
        <v>110</v>
      </c>
      <c r="C10536" s="0" t="s">
        <v>108</v>
      </c>
      <c r="D10536" s="116" t="n">
        <v>43556</v>
      </c>
      <c r="E10536" s="0" t="n">
        <v>0.435</v>
      </c>
      <c r="F10536" s="0" t="n">
        <v>2376519</v>
      </c>
      <c r="G10536" s="151" t="s">
        <v>111</v>
      </c>
      <c r="H10536" s="151" t="s">
        <v>111</v>
      </c>
      <c r="I10536" s="152" t="s">
        <v>112</v>
      </c>
    </row>
    <row r="10537" customFormat="false" ht="12.75" hidden="false" customHeight="false" outlineLevel="0" collapsed="false">
      <c r="A10537" s="0" t="s">
        <v>61</v>
      </c>
      <c r="B10537" s="0" t="s">
        <v>113</v>
      </c>
      <c r="C10537" s="0" t="s">
        <v>108</v>
      </c>
      <c r="D10537" s="116" t="n">
        <v>43556</v>
      </c>
      <c r="E10537" s="0" t="n">
        <v>0.015</v>
      </c>
      <c r="F10537" s="0" t="n">
        <v>2376520</v>
      </c>
      <c r="G10537" s="151" t="s">
        <v>111</v>
      </c>
      <c r="H10537" s="151" t="s">
        <v>111</v>
      </c>
      <c r="I10537" s="152" t="s">
        <v>112</v>
      </c>
    </row>
    <row r="10538" customFormat="false" ht="12.75" hidden="false" customHeight="false" outlineLevel="0" collapsed="false">
      <c r="A10538" s="0" t="s">
        <v>62</v>
      </c>
      <c r="B10538" s="0" t="s">
        <v>110</v>
      </c>
      <c r="C10538" s="0" t="s">
        <v>108</v>
      </c>
      <c r="D10538" s="116" t="n">
        <v>43556</v>
      </c>
      <c r="E10538" s="0" t="n">
        <v>0.435</v>
      </c>
      <c r="F10538" s="0" t="n">
        <v>2376521</v>
      </c>
      <c r="G10538" s="151" t="s">
        <v>111</v>
      </c>
      <c r="H10538" s="151" t="s">
        <v>111</v>
      </c>
      <c r="I10538" s="152" t="s">
        <v>112</v>
      </c>
    </row>
    <row r="10539" customFormat="false" ht="12.75" hidden="false" customHeight="false" outlineLevel="0" collapsed="false">
      <c r="A10539" s="0" t="s">
        <v>62</v>
      </c>
      <c r="B10539" s="0" t="s">
        <v>113</v>
      </c>
      <c r="C10539" s="0" t="s">
        <v>108</v>
      </c>
      <c r="D10539" s="116" t="n">
        <v>43556</v>
      </c>
      <c r="E10539" s="0" t="n">
        <v>0.045</v>
      </c>
      <c r="F10539" s="0" t="n">
        <v>2376522</v>
      </c>
      <c r="G10539" s="151" t="s">
        <v>111</v>
      </c>
      <c r="H10539" s="151" t="s">
        <v>111</v>
      </c>
      <c r="I10539" s="152" t="s">
        <v>112</v>
      </c>
    </row>
    <row r="10540" customFormat="false" ht="12.75" hidden="false" customHeight="false" outlineLevel="0" collapsed="false">
      <c r="A10540" s="0" t="s">
        <v>82</v>
      </c>
      <c r="B10540" s="0" t="s">
        <v>110</v>
      </c>
      <c r="C10540" s="0" t="s">
        <v>108</v>
      </c>
      <c r="D10540" s="116" t="n">
        <v>43556</v>
      </c>
      <c r="E10540" s="0" t="n">
        <v>0</v>
      </c>
      <c r="F10540" s="0" t="n">
        <v>2376523</v>
      </c>
      <c r="G10540" s="151" t="s">
        <v>111</v>
      </c>
      <c r="H10540" s="151" t="s">
        <v>111</v>
      </c>
      <c r="I10540" s="152" t="s">
        <v>112</v>
      </c>
    </row>
    <row r="10541" customFormat="false" ht="12.75" hidden="false" customHeight="false" outlineLevel="0" collapsed="false">
      <c r="A10541" s="0" t="s">
        <v>82</v>
      </c>
      <c r="B10541" s="0" t="s">
        <v>113</v>
      </c>
      <c r="C10541" s="0" t="s">
        <v>108</v>
      </c>
      <c r="D10541" s="116" t="n">
        <v>43556</v>
      </c>
      <c r="E10541" s="0" t="n">
        <v>0</v>
      </c>
      <c r="F10541" s="0" t="n">
        <v>2376524</v>
      </c>
      <c r="G10541" s="151" t="s">
        <v>111</v>
      </c>
      <c r="H10541" s="151" t="s">
        <v>111</v>
      </c>
      <c r="I10541" s="152" t="s">
        <v>112</v>
      </c>
    </row>
    <row r="10542" customFormat="false" ht="12.75" hidden="false" customHeight="false" outlineLevel="0" collapsed="false">
      <c r="A10542" s="0" t="s">
        <v>83</v>
      </c>
      <c r="B10542" s="0" t="s">
        <v>110</v>
      </c>
      <c r="C10542" s="0" t="s">
        <v>108</v>
      </c>
      <c r="D10542" s="116" t="n">
        <v>43556</v>
      </c>
      <c r="E10542" s="0" t="n">
        <v>0</v>
      </c>
      <c r="F10542" s="0" t="n">
        <v>2376525</v>
      </c>
      <c r="G10542" s="151" t="s">
        <v>111</v>
      </c>
      <c r="H10542" s="151" t="s">
        <v>111</v>
      </c>
      <c r="I10542" s="152" t="s">
        <v>112</v>
      </c>
    </row>
    <row r="10543" customFormat="false" ht="12.75" hidden="false" customHeight="false" outlineLevel="0" collapsed="false">
      <c r="A10543" s="0" t="s">
        <v>83</v>
      </c>
      <c r="B10543" s="0" t="s">
        <v>113</v>
      </c>
      <c r="C10543" s="0" t="s">
        <v>108</v>
      </c>
      <c r="D10543" s="116" t="n">
        <v>43556</v>
      </c>
      <c r="E10543" s="0" t="n">
        <v>0</v>
      </c>
      <c r="F10543" s="0" t="n">
        <v>2376526</v>
      </c>
      <c r="G10543" s="151" t="s">
        <v>111</v>
      </c>
      <c r="H10543" s="151" t="s">
        <v>111</v>
      </c>
      <c r="I10543" s="152" t="s">
        <v>112</v>
      </c>
    </row>
    <row r="10544" customFormat="false" ht="12.75" hidden="false" customHeight="false" outlineLevel="0" collapsed="false">
      <c r="A10544" s="0" t="s">
        <v>84</v>
      </c>
      <c r="B10544" s="0" t="s">
        <v>110</v>
      </c>
      <c r="C10544" s="0" t="s">
        <v>108</v>
      </c>
      <c r="D10544" s="116" t="n">
        <v>43556</v>
      </c>
      <c r="E10544" s="0" t="n">
        <v>0.17</v>
      </c>
      <c r="F10544" s="0" t="n">
        <v>2376527</v>
      </c>
      <c r="G10544" s="151" t="s">
        <v>111</v>
      </c>
      <c r="H10544" s="151" t="s">
        <v>111</v>
      </c>
      <c r="I10544" s="152" t="s">
        <v>112</v>
      </c>
    </row>
    <row r="10545" customFormat="false" ht="12.75" hidden="false" customHeight="false" outlineLevel="0" collapsed="false">
      <c r="A10545" s="0" t="s">
        <v>84</v>
      </c>
      <c r="B10545" s="0" t="s">
        <v>113</v>
      </c>
      <c r="C10545" s="0" t="s">
        <v>108</v>
      </c>
      <c r="D10545" s="116" t="n">
        <v>43556</v>
      </c>
      <c r="E10545" s="0" t="n">
        <v>0.0175</v>
      </c>
      <c r="F10545" s="0" t="n">
        <v>2376528</v>
      </c>
      <c r="G10545" s="151" t="s">
        <v>111</v>
      </c>
      <c r="H10545" s="151" t="s">
        <v>111</v>
      </c>
      <c r="I10545" s="152" t="s">
        <v>112</v>
      </c>
    </row>
    <row r="10546" customFormat="false" ht="12.75" hidden="false" customHeight="false" outlineLevel="0" collapsed="false">
      <c r="A10546" s="0" t="s">
        <v>85</v>
      </c>
      <c r="B10546" s="0" t="s">
        <v>110</v>
      </c>
      <c r="C10546" s="0" t="s">
        <v>108</v>
      </c>
      <c r="D10546" s="116" t="n">
        <v>43556</v>
      </c>
      <c r="E10546" s="0" t="n">
        <v>0.17</v>
      </c>
      <c r="F10546" s="0" t="n">
        <v>2376529</v>
      </c>
      <c r="G10546" s="151" t="s">
        <v>111</v>
      </c>
      <c r="H10546" s="151" t="s">
        <v>111</v>
      </c>
      <c r="I10546" s="152" t="s">
        <v>112</v>
      </c>
    </row>
    <row r="10547" customFormat="false" ht="12.75" hidden="false" customHeight="false" outlineLevel="0" collapsed="false">
      <c r="A10547" s="0" t="s">
        <v>85</v>
      </c>
      <c r="B10547" s="0" t="s">
        <v>113</v>
      </c>
      <c r="C10547" s="0" t="s">
        <v>108</v>
      </c>
      <c r="D10547" s="116" t="n">
        <v>43556</v>
      </c>
      <c r="E10547" s="0" t="n">
        <v>0.202419553757509</v>
      </c>
      <c r="F10547" s="0" t="n">
        <v>2376530</v>
      </c>
      <c r="G10547" s="151" t="s">
        <v>111</v>
      </c>
      <c r="H10547" s="151" t="s">
        <v>111</v>
      </c>
      <c r="I10547" s="152" t="s">
        <v>112</v>
      </c>
    </row>
    <row r="10548" customFormat="false" ht="12.75" hidden="false" customHeight="false" outlineLevel="0" collapsed="false">
      <c r="A10548" s="0" t="s">
        <v>86</v>
      </c>
      <c r="B10548" s="0" t="s">
        <v>110</v>
      </c>
      <c r="C10548" s="0" t="s">
        <v>108</v>
      </c>
      <c r="D10548" s="116" t="n">
        <v>43556</v>
      </c>
      <c r="E10548" s="0" t="n">
        <v>0.24</v>
      </c>
      <c r="F10548" s="0" t="n">
        <v>2376531</v>
      </c>
      <c r="G10548" s="151" t="s">
        <v>111</v>
      </c>
      <c r="H10548" s="151" t="s">
        <v>111</v>
      </c>
      <c r="I10548" s="152" t="s">
        <v>112</v>
      </c>
    </row>
    <row r="10549" customFormat="false" ht="12.75" hidden="false" customHeight="false" outlineLevel="0" collapsed="false">
      <c r="A10549" s="0" t="s">
        <v>86</v>
      </c>
      <c r="B10549" s="0" t="s">
        <v>113</v>
      </c>
      <c r="C10549" s="0" t="s">
        <v>108</v>
      </c>
      <c r="D10549" s="116" t="n">
        <v>43556</v>
      </c>
      <c r="E10549" s="0" t="n">
        <v>0.005</v>
      </c>
      <c r="F10549" s="0" t="n">
        <v>2376532</v>
      </c>
      <c r="G10549" s="151" t="s">
        <v>111</v>
      </c>
      <c r="H10549" s="151" t="s">
        <v>111</v>
      </c>
      <c r="I10549" s="152" t="s">
        <v>112</v>
      </c>
    </row>
    <row r="10550" customFormat="false" ht="12.75" hidden="false" customHeight="false" outlineLevel="0" collapsed="false">
      <c r="A10550" s="0" t="s">
        <v>87</v>
      </c>
      <c r="B10550" s="0" t="s">
        <v>110</v>
      </c>
      <c r="C10550" s="0" t="s">
        <v>108</v>
      </c>
      <c r="D10550" s="116" t="n">
        <v>43556</v>
      </c>
      <c r="E10550" s="0" t="n">
        <v>0.24</v>
      </c>
      <c r="F10550" s="0" t="n">
        <v>2376533</v>
      </c>
      <c r="G10550" s="151" t="s">
        <v>111</v>
      </c>
      <c r="H10550" s="151" t="s">
        <v>111</v>
      </c>
      <c r="I10550" s="152" t="s">
        <v>112</v>
      </c>
    </row>
    <row r="10551" customFormat="false" ht="12.75" hidden="false" customHeight="false" outlineLevel="0" collapsed="false">
      <c r="A10551" s="0" t="s">
        <v>87</v>
      </c>
      <c r="B10551" s="0" t="s">
        <v>113</v>
      </c>
      <c r="C10551" s="0" t="s">
        <v>108</v>
      </c>
      <c r="D10551" s="116" t="n">
        <v>43556</v>
      </c>
      <c r="E10551" s="0" t="n">
        <v>0.005</v>
      </c>
      <c r="F10551" s="0" t="n">
        <v>2376534</v>
      </c>
      <c r="G10551" s="151" t="s">
        <v>111</v>
      </c>
      <c r="H10551" s="151" t="s">
        <v>111</v>
      </c>
      <c r="I10551" s="152" t="s">
        <v>112</v>
      </c>
    </row>
    <row r="10552" customFormat="false" ht="12.75" hidden="false" customHeight="false" outlineLevel="0" collapsed="false">
      <c r="A10552" s="0" t="s">
        <v>88</v>
      </c>
      <c r="B10552" s="0" t="s">
        <v>110</v>
      </c>
      <c r="C10552" s="0" t="s">
        <v>108</v>
      </c>
      <c r="D10552" s="116" t="n">
        <v>43556</v>
      </c>
      <c r="E10552" s="0" t="n">
        <v>0.24</v>
      </c>
      <c r="F10552" s="0" t="n">
        <v>2376535</v>
      </c>
      <c r="G10552" s="151" t="s">
        <v>111</v>
      </c>
      <c r="H10552" s="151" t="s">
        <v>111</v>
      </c>
      <c r="I10552" s="152" t="s">
        <v>112</v>
      </c>
    </row>
    <row r="10553" customFormat="false" ht="12.75" hidden="false" customHeight="false" outlineLevel="0" collapsed="false">
      <c r="A10553" s="0" t="s">
        <v>88</v>
      </c>
      <c r="B10553" s="0" t="s">
        <v>113</v>
      </c>
      <c r="C10553" s="0" t="s">
        <v>108</v>
      </c>
      <c r="D10553" s="116" t="n">
        <v>43556</v>
      </c>
      <c r="E10553" s="0" t="n">
        <v>0.275338886614818</v>
      </c>
      <c r="F10553" s="0" t="n">
        <v>2376536</v>
      </c>
      <c r="G10553" s="151" t="s">
        <v>111</v>
      </c>
      <c r="H10553" s="151" t="s">
        <v>111</v>
      </c>
      <c r="I10553" s="152" t="s">
        <v>112</v>
      </c>
    </row>
    <row r="10554" customFormat="false" ht="12.75" hidden="false" customHeight="false" outlineLevel="0" collapsed="false">
      <c r="A10554" s="0" t="s">
        <v>89</v>
      </c>
      <c r="B10554" s="0" t="s">
        <v>110</v>
      </c>
      <c r="C10554" s="0" t="s">
        <v>108</v>
      </c>
      <c r="D10554" s="116" t="n">
        <v>43556</v>
      </c>
      <c r="E10554" s="0" t="n">
        <v>0.24</v>
      </c>
      <c r="F10554" s="0" t="n">
        <v>2376537</v>
      </c>
      <c r="G10554" s="151" t="s">
        <v>111</v>
      </c>
      <c r="H10554" s="151" t="s">
        <v>111</v>
      </c>
      <c r="I10554" s="152" t="s">
        <v>112</v>
      </c>
    </row>
    <row r="10555" customFormat="false" ht="12.75" hidden="false" customHeight="false" outlineLevel="0" collapsed="false">
      <c r="A10555" s="0" t="s">
        <v>89</v>
      </c>
      <c r="B10555" s="0" t="s">
        <v>113</v>
      </c>
      <c r="C10555" s="0" t="s">
        <v>108</v>
      </c>
      <c r="D10555" s="116" t="n">
        <v>43556</v>
      </c>
      <c r="E10555" s="0" t="n">
        <v>0.025</v>
      </c>
      <c r="F10555" s="0" t="n">
        <v>2376538</v>
      </c>
      <c r="G10555" s="151" t="s">
        <v>111</v>
      </c>
      <c r="H10555" s="151" t="s">
        <v>111</v>
      </c>
      <c r="I10555" s="152" t="s">
        <v>112</v>
      </c>
    </row>
    <row r="10556" customFormat="false" ht="12.75" hidden="false" customHeight="false" outlineLevel="0" collapsed="false">
      <c r="A10556" s="0" t="s">
        <v>90</v>
      </c>
      <c r="B10556" s="0" t="s">
        <v>110</v>
      </c>
      <c r="C10556" s="0" t="s">
        <v>108</v>
      </c>
      <c r="D10556" s="116" t="n">
        <v>43556</v>
      </c>
      <c r="E10556" s="0" t="n">
        <v>0.24</v>
      </c>
      <c r="F10556" s="0" t="n">
        <v>2376539</v>
      </c>
      <c r="G10556" s="151" t="s">
        <v>111</v>
      </c>
      <c r="H10556" s="151" t="s">
        <v>111</v>
      </c>
      <c r="I10556" s="152" t="s">
        <v>112</v>
      </c>
    </row>
    <row r="10557" customFormat="false" ht="12.75" hidden="false" customHeight="false" outlineLevel="0" collapsed="false">
      <c r="A10557" s="0" t="s">
        <v>90</v>
      </c>
      <c r="B10557" s="0" t="s">
        <v>113</v>
      </c>
      <c r="C10557" s="0" t="s">
        <v>108</v>
      </c>
      <c r="D10557" s="116" t="n">
        <v>43556</v>
      </c>
      <c r="E10557" s="0" t="n">
        <v>0.275338886614818</v>
      </c>
      <c r="F10557" s="0" t="n">
        <v>2376540</v>
      </c>
      <c r="G10557" s="151" t="s">
        <v>111</v>
      </c>
      <c r="H10557" s="151" t="s">
        <v>111</v>
      </c>
      <c r="I10557" s="152" t="s">
        <v>112</v>
      </c>
    </row>
    <row r="10558" customFormat="false" ht="12.75" hidden="false" customHeight="false" outlineLevel="0" collapsed="false">
      <c r="A10558" s="0" t="s">
        <v>91</v>
      </c>
      <c r="B10558" s="0" t="s">
        <v>110</v>
      </c>
      <c r="C10558" s="0" t="s">
        <v>108</v>
      </c>
      <c r="D10558" s="116" t="n">
        <v>43556</v>
      </c>
      <c r="E10558" s="0" t="n">
        <v>0</v>
      </c>
      <c r="F10558" s="0" t="n">
        <v>2376541</v>
      </c>
      <c r="G10558" s="151" t="s">
        <v>111</v>
      </c>
      <c r="H10558" s="151" t="s">
        <v>111</v>
      </c>
      <c r="I10558" s="152" t="s">
        <v>112</v>
      </c>
    </row>
    <row r="10559" customFormat="false" ht="12.75" hidden="false" customHeight="false" outlineLevel="0" collapsed="false">
      <c r="A10559" s="0" t="s">
        <v>91</v>
      </c>
      <c r="B10559" s="0" t="s">
        <v>113</v>
      </c>
      <c r="C10559" s="0" t="s">
        <v>108</v>
      </c>
      <c r="D10559" s="116" t="n">
        <v>43556</v>
      </c>
      <c r="E10559" s="0" t="n">
        <v>0</v>
      </c>
      <c r="F10559" s="0" t="n">
        <v>2376542</v>
      </c>
      <c r="G10559" s="151" t="s">
        <v>111</v>
      </c>
      <c r="H10559" s="151" t="s">
        <v>111</v>
      </c>
      <c r="I10559" s="152" t="s">
        <v>112</v>
      </c>
    </row>
    <row r="10560" customFormat="false" ht="12.75" hidden="false" customHeight="false" outlineLevel="0" collapsed="false">
      <c r="A10560" s="0" t="s">
        <v>49</v>
      </c>
      <c r="B10560" s="0" t="s">
        <v>110</v>
      </c>
      <c r="C10560" s="0" t="s">
        <v>108</v>
      </c>
      <c r="D10560" s="116" t="n">
        <v>43556</v>
      </c>
      <c r="E10560" s="0" t="n">
        <v>0.435</v>
      </c>
      <c r="F10560" s="0" t="n">
        <v>2376543</v>
      </c>
      <c r="G10560" s="151" t="s">
        <v>111</v>
      </c>
      <c r="H10560" s="151" t="s">
        <v>111</v>
      </c>
      <c r="I10560" s="152" t="s">
        <v>112</v>
      </c>
    </row>
    <row r="10561" customFormat="false" ht="12.75" hidden="false" customHeight="false" outlineLevel="0" collapsed="false">
      <c r="A10561" s="0" t="s">
        <v>49</v>
      </c>
      <c r="B10561" s="0" t="s">
        <v>113</v>
      </c>
      <c r="C10561" s="0" t="s">
        <v>108</v>
      </c>
      <c r="D10561" s="116" t="n">
        <v>43556</v>
      </c>
      <c r="E10561" s="0" t="n">
        <v>0.015</v>
      </c>
      <c r="F10561" s="0" t="n">
        <v>2376544</v>
      </c>
      <c r="G10561" s="151" t="s">
        <v>111</v>
      </c>
      <c r="H10561" s="151" t="s">
        <v>111</v>
      </c>
      <c r="I10561" s="152" t="s">
        <v>112</v>
      </c>
    </row>
    <row r="10562" customFormat="false" ht="12.75" hidden="false" customHeight="false" outlineLevel="0" collapsed="false">
      <c r="A10562" s="0" t="s">
        <v>50</v>
      </c>
      <c r="B10562" s="0" t="s">
        <v>110</v>
      </c>
      <c r="C10562" s="0" t="s">
        <v>108</v>
      </c>
      <c r="D10562" s="116" t="n">
        <v>43556</v>
      </c>
      <c r="E10562" s="0" t="n">
        <v>0.5</v>
      </c>
      <c r="F10562" s="0" t="n">
        <v>2376545</v>
      </c>
      <c r="G10562" s="151" t="s">
        <v>111</v>
      </c>
      <c r="H10562" s="151" t="s">
        <v>111</v>
      </c>
      <c r="I10562" s="152" t="s">
        <v>112</v>
      </c>
    </row>
    <row r="10563" customFormat="false" ht="12.75" hidden="false" customHeight="false" outlineLevel="0" collapsed="false">
      <c r="A10563" s="0" t="s">
        <v>50</v>
      </c>
      <c r="B10563" s="0" t="s">
        <v>113</v>
      </c>
      <c r="C10563" s="0" t="s">
        <v>108</v>
      </c>
      <c r="D10563" s="116" t="n">
        <v>43556</v>
      </c>
      <c r="E10563" s="0" t="n">
        <v>-0.085</v>
      </c>
      <c r="F10563" s="0" t="n">
        <v>2376546</v>
      </c>
      <c r="G10563" s="151" t="s">
        <v>111</v>
      </c>
      <c r="H10563" s="151" t="s">
        <v>111</v>
      </c>
      <c r="I10563" s="152" t="s">
        <v>112</v>
      </c>
    </row>
    <row r="10564" customFormat="false" ht="12.75" hidden="false" customHeight="false" outlineLevel="0" collapsed="false">
      <c r="A10564" s="0" t="s">
        <v>51</v>
      </c>
      <c r="B10564" s="0" t="s">
        <v>110</v>
      </c>
      <c r="C10564" s="0" t="s">
        <v>108</v>
      </c>
      <c r="D10564" s="116" t="n">
        <v>43556</v>
      </c>
      <c r="E10564" s="0" t="n">
        <v>0.5</v>
      </c>
      <c r="F10564" s="0" t="n">
        <v>2376547</v>
      </c>
      <c r="G10564" s="151" t="s">
        <v>111</v>
      </c>
      <c r="H10564" s="151" t="s">
        <v>111</v>
      </c>
      <c r="I10564" s="152" t="s">
        <v>112</v>
      </c>
    </row>
    <row r="10565" customFormat="false" ht="12.75" hidden="false" customHeight="false" outlineLevel="0" collapsed="false">
      <c r="A10565" s="0" t="s">
        <v>51</v>
      </c>
      <c r="B10565" s="0" t="s">
        <v>113</v>
      </c>
      <c r="C10565" s="0" t="s">
        <v>108</v>
      </c>
      <c r="D10565" s="116" t="n">
        <v>43556</v>
      </c>
      <c r="E10565" s="0" t="n">
        <v>0.02</v>
      </c>
      <c r="F10565" s="0" t="n">
        <v>2376548</v>
      </c>
      <c r="G10565" s="151" t="s">
        <v>111</v>
      </c>
      <c r="H10565" s="151" t="s">
        <v>111</v>
      </c>
      <c r="I10565" s="152" t="s">
        <v>112</v>
      </c>
    </row>
    <row r="10566" customFormat="false" ht="12.75" hidden="false" customHeight="false" outlineLevel="0" collapsed="false">
      <c r="A10566" s="0" t="s">
        <v>52</v>
      </c>
      <c r="B10566" s="0" t="s">
        <v>110</v>
      </c>
      <c r="C10566" s="0" t="s">
        <v>108</v>
      </c>
      <c r="D10566" s="116" t="n">
        <v>43556</v>
      </c>
      <c r="E10566" s="0" t="n">
        <v>0.5</v>
      </c>
      <c r="F10566" s="0" t="n">
        <v>2376549</v>
      </c>
      <c r="G10566" s="151" t="s">
        <v>111</v>
      </c>
      <c r="H10566" s="151" t="s">
        <v>111</v>
      </c>
      <c r="I10566" s="152" t="s">
        <v>112</v>
      </c>
    </row>
    <row r="10567" customFormat="false" ht="12.75" hidden="false" customHeight="false" outlineLevel="0" collapsed="false">
      <c r="A10567" s="0" t="s">
        <v>52</v>
      </c>
      <c r="B10567" s="0" t="s">
        <v>113</v>
      </c>
      <c r="C10567" s="0" t="s">
        <v>108</v>
      </c>
      <c r="D10567" s="116" t="n">
        <v>43556</v>
      </c>
      <c r="E10567" s="0" t="n">
        <v>-0.045</v>
      </c>
      <c r="F10567" s="0" t="n">
        <v>2376550</v>
      </c>
      <c r="G10567" s="151" t="s">
        <v>111</v>
      </c>
      <c r="H10567" s="151" t="s">
        <v>111</v>
      </c>
      <c r="I10567" s="152" t="s">
        <v>112</v>
      </c>
    </row>
    <row r="10568" customFormat="false" ht="12.75" hidden="false" customHeight="false" outlineLevel="0" collapsed="false">
      <c r="A10568" s="0" t="s">
        <v>53</v>
      </c>
      <c r="B10568" s="0" t="s">
        <v>110</v>
      </c>
      <c r="C10568" s="0" t="s">
        <v>108</v>
      </c>
      <c r="D10568" s="116" t="n">
        <v>43556</v>
      </c>
      <c r="E10568" s="0" t="n">
        <v>0.24</v>
      </c>
      <c r="F10568" s="0" t="n">
        <v>2376551</v>
      </c>
      <c r="G10568" s="151" t="s">
        <v>111</v>
      </c>
      <c r="H10568" s="151" t="s">
        <v>111</v>
      </c>
      <c r="I10568" s="152" t="s">
        <v>112</v>
      </c>
    </row>
    <row r="10569" customFormat="false" ht="12.75" hidden="false" customHeight="false" outlineLevel="0" collapsed="false">
      <c r="A10569" s="0" t="s">
        <v>53</v>
      </c>
      <c r="B10569" s="0" t="s">
        <v>113</v>
      </c>
      <c r="C10569" s="0" t="s">
        <v>108</v>
      </c>
      <c r="D10569" s="116" t="n">
        <v>43556</v>
      </c>
      <c r="E10569" s="0" t="n">
        <v>0.005</v>
      </c>
      <c r="F10569" s="0" t="n">
        <v>2376552</v>
      </c>
      <c r="G10569" s="151" t="s">
        <v>111</v>
      </c>
      <c r="H10569" s="151" t="s">
        <v>111</v>
      </c>
      <c r="I10569" s="152" t="s">
        <v>112</v>
      </c>
    </row>
    <row r="10570" customFormat="false" ht="12.75" hidden="false" customHeight="false" outlineLevel="0" collapsed="false">
      <c r="A10570" s="0" t="s">
        <v>17</v>
      </c>
      <c r="B10570" s="0" t="s">
        <v>110</v>
      </c>
      <c r="C10570" s="0" t="s">
        <v>108</v>
      </c>
      <c r="D10570" s="116" t="n">
        <v>43556</v>
      </c>
      <c r="E10570" s="0" t="n">
        <v>0</v>
      </c>
      <c r="F10570" s="0" t="n">
        <v>2376553</v>
      </c>
      <c r="G10570" s="151" t="s">
        <v>111</v>
      </c>
      <c r="H10570" s="151" t="s">
        <v>111</v>
      </c>
      <c r="I10570" s="152" t="s">
        <v>112</v>
      </c>
    </row>
    <row r="10571" customFormat="false" ht="12.75" hidden="false" customHeight="false" outlineLevel="0" collapsed="false">
      <c r="A10571" s="0" t="s">
        <v>17</v>
      </c>
      <c r="B10571" s="0" t="s">
        <v>113</v>
      </c>
      <c r="C10571" s="0" t="s">
        <v>108</v>
      </c>
      <c r="D10571" s="116" t="n">
        <v>43556</v>
      </c>
      <c r="E10571" s="0" t="n">
        <v>0</v>
      </c>
      <c r="F10571" s="0" t="n">
        <v>2376554</v>
      </c>
      <c r="G10571" s="151" t="s">
        <v>111</v>
      </c>
      <c r="H10571" s="151" t="s">
        <v>111</v>
      </c>
      <c r="I10571" s="152" t="s">
        <v>112</v>
      </c>
    </row>
    <row r="10572" customFormat="false" ht="12.75" hidden="false" customHeight="false" outlineLevel="0" collapsed="false">
      <c r="A10572" s="0" t="s">
        <v>18</v>
      </c>
      <c r="B10572" s="0" t="s">
        <v>110</v>
      </c>
      <c r="C10572" s="0" t="s">
        <v>108</v>
      </c>
      <c r="D10572" s="116" t="n">
        <v>43556</v>
      </c>
      <c r="E10572" s="0" t="n">
        <v>0</v>
      </c>
      <c r="F10572" s="0" t="n">
        <v>2376555</v>
      </c>
      <c r="G10572" s="151" t="s">
        <v>111</v>
      </c>
      <c r="H10572" s="151" t="s">
        <v>111</v>
      </c>
      <c r="I10572" s="152" t="s">
        <v>112</v>
      </c>
    </row>
    <row r="10573" customFormat="false" ht="12.75" hidden="false" customHeight="false" outlineLevel="0" collapsed="false">
      <c r="A10573" s="0" t="s">
        <v>18</v>
      </c>
      <c r="B10573" s="0" t="s">
        <v>113</v>
      </c>
      <c r="C10573" s="0" t="s">
        <v>108</v>
      </c>
      <c r="D10573" s="116" t="n">
        <v>43556</v>
      </c>
      <c r="E10573" s="0" t="n">
        <v>0</v>
      </c>
      <c r="F10573" s="0" t="n">
        <v>2376556</v>
      </c>
      <c r="G10573" s="151" t="s">
        <v>111</v>
      </c>
      <c r="H10573" s="151" t="s">
        <v>111</v>
      </c>
      <c r="I10573" s="152" t="s">
        <v>112</v>
      </c>
    </row>
    <row r="10574" customFormat="false" ht="12.75" hidden="false" customHeight="false" outlineLevel="0" collapsed="false">
      <c r="A10574" s="0" t="s">
        <v>19</v>
      </c>
      <c r="B10574" s="0" t="s">
        <v>110</v>
      </c>
      <c r="C10574" s="0" t="s">
        <v>108</v>
      </c>
      <c r="D10574" s="116" t="n">
        <v>43556</v>
      </c>
      <c r="E10574" s="0" t="n">
        <v>0</v>
      </c>
      <c r="F10574" s="0" t="n">
        <v>2376557</v>
      </c>
      <c r="G10574" s="151" t="s">
        <v>111</v>
      </c>
      <c r="H10574" s="151" t="s">
        <v>111</v>
      </c>
      <c r="I10574" s="152" t="s">
        <v>112</v>
      </c>
    </row>
    <row r="10575" customFormat="false" ht="12.75" hidden="false" customHeight="false" outlineLevel="0" collapsed="false">
      <c r="A10575" s="0" t="s">
        <v>19</v>
      </c>
      <c r="B10575" s="0" t="s">
        <v>113</v>
      </c>
      <c r="C10575" s="0" t="s">
        <v>108</v>
      </c>
      <c r="D10575" s="116" t="n">
        <v>43556</v>
      </c>
      <c r="E10575" s="0" t="n">
        <v>0</v>
      </c>
      <c r="F10575" s="0" t="n">
        <v>2376558</v>
      </c>
      <c r="G10575" s="151" t="s">
        <v>111</v>
      </c>
      <c r="H10575" s="151" t="s">
        <v>111</v>
      </c>
      <c r="I10575" s="152" t="s">
        <v>112</v>
      </c>
    </row>
    <row r="10576" customFormat="false" ht="12.75" hidden="false" customHeight="false" outlineLevel="0" collapsed="false">
      <c r="A10576" s="0" t="s">
        <v>21</v>
      </c>
      <c r="B10576" s="0" t="s">
        <v>110</v>
      </c>
      <c r="C10576" s="0" t="s">
        <v>108</v>
      </c>
      <c r="D10576" s="116" t="n">
        <v>43556</v>
      </c>
      <c r="E10576" s="0" t="n">
        <v>0</v>
      </c>
      <c r="F10576" s="0" t="n">
        <v>2376559</v>
      </c>
      <c r="G10576" s="151" t="s">
        <v>111</v>
      </c>
      <c r="H10576" s="151" t="s">
        <v>111</v>
      </c>
      <c r="I10576" s="152" t="s">
        <v>112</v>
      </c>
    </row>
    <row r="10577" customFormat="false" ht="12.75" hidden="false" customHeight="false" outlineLevel="0" collapsed="false">
      <c r="A10577" s="0" t="s">
        <v>21</v>
      </c>
      <c r="B10577" s="0" t="s">
        <v>113</v>
      </c>
      <c r="C10577" s="0" t="s">
        <v>108</v>
      </c>
      <c r="D10577" s="116" t="n">
        <v>43556</v>
      </c>
      <c r="E10577" s="0" t="n">
        <v>0</v>
      </c>
      <c r="F10577" s="0" t="n">
        <v>2376560</v>
      </c>
      <c r="G10577" s="151" t="s">
        <v>111</v>
      </c>
      <c r="H10577" s="151" t="s">
        <v>111</v>
      </c>
      <c r="I10577" s="152" t="s">
        <v>112</v>
      </c>
    </row>
    <row r="10578" customFormat="false" ht="12.75" hidden="false" customHeight="false" outlineLevel="0" collapsed="false">
      <c r="A10578" s="0" t="s">
        <v>22</v>
      </c>
      <c r="B10578" s="0" t="s">
        <v>110</v>
      </c>
      <c r="C10578" s="0" t="s">
        <v>108</v>
      </c>
      <c r="D10578" s="116" t="n">
        <v>43556</v>
      </c>
      <c r="E10578" s="0" t="n">
        <v>0.55</v>
      </c>
      <c r="F10578" s="0" t="n">
        <v>2376561</v>
      </c>
      <c r="G10578" s="151" t="s">
        <v>111</v>
      </c>
      <c r="H10578" s="151" t="s">
        <v>111</v>
      </c>
      <c r="I10578" s="152" t="s">
        <v>112</v>
      </c>
    </row>
    <row r="10579" customFormat="false" ht="12.75" hidden="false" customHeight="false" outlineLevel="0" collapsed="false">
      <c r="A10579" s="0" t="s">
        <v>59</v>
      </c>
      <c r="B10579" s="0" t="s">
        <v>110</v>
      </c>
      <c r="C10579" s="0" t="s">
        <v>108</v>
      </c>
      <c r="D10579" s="116" t="n">
        <v>43586</v>
      </c>
      <c r="E10579" s="0" t="n">
        <v>0.385</v>
      </c>
      <c r="F10579" s="0" t="n">
        <v>2376515</v>
      </c>
      <c r="G10579" s="151" t="s">
        <v>111</v>
      </c>
      <c r="H10579" s="151" t="s">
        <v>111</v>
      </c>
      <c r="I10579" s="152" t="s">
        <v>112</v>
      </c>
    </row>
    <row r="10580" customFormat="false" ht="12.75" hidden="false" customHeight="false" outlineLevel="0" collapsed="false">
      <c r="A10580" s="0" t="s">
        <v>59</v>
      </c>
      <c r="B10580" s="0" t="s">
        <v>113</v>
      </c>
      <c r="C10580" s="0" t="s">
        <v>108</v>
      </c>
      <c r="D10580" s="116" t="n">
        <v>43586</v>
      </c>
      <c r="E10580" s="0" t="n">
        <v>0.015</v>
      </c>
      <c r="F10580" s="0" t="n">
        <v>2376516</v>
      </c>
      <c r="G10580" s="151" t="s">
        <v>111</v>
      </c>
      <c r="H10580" s="151" t="s">
        <v>111</v>
      </c>
      <c r="I10580" s="152" t="s">
        <v>112</v>
      </c>
    </row>
    <row r="10581" customFormat="false" ht="12.75" hidden="false" customHeight="false" outlineLevel="0" collapsed="false">
      <c r="A10581" s="0" t="s">
        <v>60</v>
      </c>
      <c r="B10581" s="0" t="s">
        <v>110</v>
      </c>
      <c r="C10581" s="0" t="s">
        <v>108</v>
      </c>
      <c r="D10581" s="116" t="n">
        <v>43586</v>
      </c>
      <c r="E10581" s="0" t="n">
        <v>0.385</v>
      </c>
      <c r="F10581" s="0" t="n">
        <v>2376517</v>
      </c>
      <c r="G10581" s="151" t="s">
        <v>111</v>
      </c>
      <c r="H10581" s="151" t="s">
        <v>111</v>
      </c>
      <c r="I10581" s="152" t="s">
        <v>112</v>
      </c>
    </row>
    <row r="10582" customFormat="false" ht="12.75" hidden="false" customHeight="false" outlineLevel="0" collapsed="false">
      <c r="A10582" s="0" t="s">
        <v>60</v>
      </c>
      <c r="B10582" s="0" t="s">
        <v>113</v>
      </c>
      <c r="C10582" s="0" t="s">
        <v>108</v>
      </c>
      <c r="D10582" s="116" t="n">
        <v>43586</v>
      </c>
      <c r="E10582" s="0" t="n">
        <v>0.045</v>
      </c>
      <c r="F10582" s="0" t="n">
        <v>2376518</v>
      </c>
      <c r="G10582" s="151" t="s">
        <v>111</v>
      </c>
      <c r="H10582" s="151" t="s">
        <v>111</v>
      </c>
      <c r="I10582" s="152" t="s">
        <v>112</v>
      </c>
    </row>
    <row r="10583" customFormat="false" ht="12.75" hidden="false" customHeight="false" outlineLevel="0" collapsed="false">
      <c r="A10583" s="0" t="s">
        <v>61</v>
      </c>
      <c r="B10583" s="0" t="s">
        <v>110</v>
      </c>
      <c r="C10583" s="0" t="s">
        <v>108</v>
      </c>
      <c r="D10583" s="116" t="n">
        <v>43586</v>
      </c>
      <c r="E10583" s="0" t="n">
        <v>0.385</v>
      </c>
      <c r="F10583" s="0" t="n">
        <v>2376519</v>
      </c>
      <c r="G10583" s="151" t="s">
        <v>111</v>
      </c>
      <c r="H10583" s="151" t="s">
        <v>111</v>
      </c>
      <c r="I10583" s="152" t="s">
        <v>112</v>
      </c>
    </row>
    <row r="10584" customFormat="false" ht="12.75" hidden="false" customHeight="false" outlineLevel="0" collapsed="false">
      <c r="A10584" s="0" t="s">
        <v>61</v>
      </c>
      <c r="B10584" s="0" t="s">
        <v>113</v>
      </c>
      <c r="C10584" s="0" t="s">
        <v>108</v>
      </c>
      <c r="D10584" s="116" t="n">
        <v>43586</v>
      </c>
      <c r="E10584" s="0" t="n">
        <v>0.015</v>
      </c>
      <c r="F10584" s="0" t="n">
        <v>2376520</v>
      </c>
      <c r="G10584" s="151" t="s">
        <v>111</v>
      </c>
      <c r="H10584" s="151" t="s">
        <v>111</v>
      </c>
      <c r="I10584" s="152" t="s">
        <v>112</v>
      </c>
    </row>
    <row r="10585" customFormat="false" ht="12.75" hidden="false" customHeight="false" outlineLevel="0" collapsed="false">
      <c r="A10585" s="0" t="s">
        <v>62</v>
      </c>
      <c r="B10585" s="0" t="s">
        <v>110</v>
      </c>
      <c r="C10585" s="0" t="s">
        <v>108</v>
      </c>
      <c r="D10585" s="116" t="n">
        <v>43586</v>
      </c>
      <c r="E10585" s="0" t="n">
        <v>0.385</v>
      </c>
      <c r="F10585" s="0" t="n">
        <v>2376521</v>
      </c>
      <c r="G10585" s="151" t="s">
        <v>111</v>
      </c>
      <c r="H10585" s="151" t="s">
        <v>111</v>
      </c>
      <c r="I10585" s="152" t="s">
        <v>112</v>
      </c>
    </row>
    <row r="10586" customFormat="false" ht="12.75" hidden="false" customHeight="false" outlineLevel="0" collapsed="false">
      <c r="A10586" s="0" t="s">
        <v>62</v>
      </c>
      <c r="B10586" s="0" t="s">
        <v>113</v>
      </c>
      <c r="C10586" s="0" t="s">
        <v>108</v>
      </c>
      <c r="D10586" s="116" t="n">
        <v>43586</v>
      </c>
      <c r="E10586" s="0" t="n">
        <v>0.045</v>
      </c>
      <c r="F10586" s="0" t="n">
        <v>2376522</v>
      </c>
      <c r="G10586" s="151" t="s">
        <v>111</v>
      </c>
      <c r="H10586" s="151" t="s">
        <v>111</v>
      </c>
      <c r="I10586" s="152" t="s">
        <v>112</v>
      </c>
    </row>
    <row r="10587" customFormat="false" ht="12.75" hidden="false" customHeight="false" outlineLevel="0" collapsed="false">
      <c r="A10587" s="0" t="s">
        <v>82</v>
      </c>
      <c r="B10587" s="0" t="s">
        <v>110</v>
      </c>
      <c r="C10587" s="0" t="s">
        <v>108</v>
      </c>
      <c r="D10587" s="116" t="n">
        <v>43586</v>
      </c>
      <c r="E10587" s="0" t="n">
        <v>0</v>
      </c>
      <c r="F10587" s="0" t="n">
        <v>2376523</v>
      </c>
      <c r="G10587" s="151" t="s">
        <v>111</v>
      </c>
      <c r="H10587" s="151" t="s">
        <v>111</v>
      </c>
      <c r="I10587" s="152" t="s">
        <v>112</v>
      </c>
    </row>
    <row r="10588" customFormat="false" ht="12.75" hidden="false" customHeight="false" outlineLevel="0" collapsed="false">
      <c r="A10588" s="0" t="s">
        <v>82</v>
      </c>
      <c r="B10588" s="0" t="s">
        <v>113</v>
      </c>
      <c r="C10588" s="0" t="s">
        <v>108</v>
      </c>
      <c r="D10588" s="116" t="n">
        <v>43586</v>
      </c>
      <c r="E10588" s="0" t="n">
        <v>0</v>
      </c>
      <c r="F10588" s="0" t="n">
        <v>2376524</v>
      </c>
      <c r="G10588" s="151" t="s">
        <v>111</v>
      </c>
      <c r="H10588" s="151" t="s">
        <v>111</v>
      </c>
      <c r="I10588" s="152" t="s">
        <v>112</v>
      </c>
    </row>
    <row r="10589" customFormat="false" ht="12.75" hidden="false" customHeight="false" outlineLevel="0" collapsed="false">
      <c r="A10589" s="0" t="s">
        <v>83</v>
      </c>
      <c r="B10589" s="0" t="s">
        <v>110</v>
      </c>
      <c r="C10589" s="0" t="s">
        <v>108</v>
      </c>
      <c r="D10589" s="116" t="n">
        <v>43586</v>
      </c>
      <c r="E10589" s="0" t="n">
        <v>0</v>
      </c>
      <c r="F10589" s="0" t="n">
        <v>2376525</v>
      </c>
      <c r="G10589" s="151" t="s">
        <v>111</v>
      </c>
      <c r="H10589" s="151" t="s">
        <v>111</v>
      </c>
      <c r="I10589" s="152" t="s">
        <v>112</v>
      </c>
    </row>
    <row r="10590" customFormat="false" ht="12.75" hidden="false" customHeight="false" outlineLevel="0" collapsed="false">
      <c r="A10590" s="0" t="s">
        <v>83</v>
      </c>
      <c r="B10590" s="0" t="s">
        <v>113</v>
      </c>
      <c r="C10590" s="0" t="s">
        <v>108</v>
      </c>
      <c r="D10590" s="116" t="n">
        <v>43586</v>
      </c>
      <c r="E10590" s="0" t="n">
        <v>0</v>
      </c>
      <c r="F10590" s="0" t="n">
        <v>2376526</v>
      </c>
      <c r="G10590" s="151" t="s">
        <v>111</v>
      </c>
      <c r="H10590" s="151" t="s">
        <v>111</v>
      </c>
      <c r="I10590" s="152" t="s">
        <v>112</v>
      </c>
    </row>
    <row r="10591" customFormat="false" ht="12.75" hidden="false" customHeight="false" outlineLevel="0" collapsed="false">
      <c r="A10591" s="0" t="s">
        <v>84</v>
      </c>
      <c r="B10591" s="0" t="s">
        <v>110</v>
      </c>
      <c r="C10591" s="0" t="s">
        <v>108</v>
      </c>
      <c r="D10591" s="116" t="n">
        <v>43586</v>
      </c>
      <c r="E10591" s="0" t="n">
        <v>0.165</v>
      </c>
      <c r="F10591" s="0" t="n">
        <v>2376527</v>
      </c>
      <c r="G10591" s="151" t="s">
        <v>111</v>
      </c>
      <c r="H10591" s="151" t="s">
        <v>111</v>
      </c>
      <c r="I10591" s="152" t="s">
        <v>112</v>
      </c>
    </row>
    <row r="10592" customFormat="false" ht="12.75" hidden="false" customHeight="false" outlineLevel="0" collapsed="false">
      <c r="A10592" s="0" t="s">
        <v>84</v>
      </c>
      <c r="B10592" s="0" t="s">
        <v>113</v>
      </c>
      <c r="C10592" s="0" t="s">
        <v>108</v>
      </c>
      <c r="D10592" s="116" t="n">
        <v>43586</v>
      </c>
      <c r="E10592" s="0" t="n">
        <v>0.01</v>
      </c>
      <c r="F10592" s="0" t="n">
        <v>2376528</v>
      </c>
      <c r="G10592" s="151" t="s">
        <v>111</v>
      </c>
      <c r="H10592" s="151" t="s">
        <v>111</v>
      </c>
      <c r="I10592" s="152" t="s">
        <v>112</v>
      </c>
    </row>
    <row r="10593" customFormat="false" ht="12.75" hidden="false" customHeight="false" outlineLevel="0" collapsed="false">
      <c r="A10593" s="0" t="s">
        <v>85</v>
      </c>
      <c r="B10593" s="0" t="s">
        <v>110</v>
      </c>
      <c r="C10593" s="0" t="s">
        <v>108</v>
      </c>
      <c r="D10593" s="116" t="n">
        <v>43586</v>
      </c>
      <c r="E10593" s="0" t="n">
        <v>0.165</v>
      </c>
      <c r="F10593" s="0" t="n">
        <v>2376529</v>
      </c>
      <c r="G10593" s="151" t="s">
        <v>111</v>
      </c>
      <c r="H10593" s="151" t="s">
        <v>111</v>
      </c>
      <c r="I10593" s="152" t="s">
        <v>112</v>
      </c>
    </row>
    <row r="10594" customFormat="false" ht="12.75" hidden="false" customHeight="false" outlineLevel="0" collapsed="false">
      <c r="A10594" s="0" t="s">
        <v>85</v>
      </c>
      <c r="B10594" s="0" t="s">
        <v>113</v>
      </c>
      <c r="C10594" s="0" t="s">
        <v>108</v>
      </c>
      <c r="D10594" s="116" t="n">
        <v>43586</v>
      </c>
      <c r="E10594" s="0" t="n">
        <v>0.169130517755711</v>
      </c>
      <c r="F10594" s="0" t="n">
        <v>2376530</v>
      </c>
      <c r="G10594" s="151" t="s">
        <v>111</v>
      </c>
      <c r="H10594" s="151" t="s">
        <v>111</v>
      </c>
      <c r="I10594" s="152" t="s">
        <v>112</v>
      </c>
    </row>
    <row r="10595" customFormat="false" ht="12.75" hidden="false" customHeight="false" outlineLevel="0" collapsed="false">
      <c r="A10595" s="0" t="s">
        <v>86</v>
      </c>
      <c r="B10595" s="0" t="s">
        <v>110</v>
      </c>
      <c r="C10595" s="0" t="s">
        <v>108</v>
      </c>
      <c r="D10595" s="116" t="n">
        <v>43586</v>
      </c>
      <c r="E10595" s="0" t="n">
        <v>0.195</v>
      </c>
      <c r="F10595" s="0" t="n">
        <v>2376531</v>
      </c>
      <c r="G10595" s="151" t="s">
        <v>111</v>
      </c>
      <c r="H10595" s="151" t="s">
        <v>111</v>
      </c>
      <c r="I10595" s="152" t="s">
        <v>112</v>
      </c>
    </row>
    <row r="10596" customFormat="false" ht="12.75" hidden="false" customHeight="false" outlineLevel="0" collapsed="false">
      <c r="A10596" s="0" t="s">
        <v>86</v>
      </c>
      <c r="B10596" s="0" t="s">
        <v>113</v>
      </c>
      <c r="C10596" s="0" t="s">
        <v>108</v>
      </c>
      <c r="D10596" s="116" t="n">
        <v>43586</v>
      </c>
      <c r="E10596" s="0" t="n">
        <v>0.005</v>
      </c>
      <c r="F10596" s="0" t="n">
        <v>2376532</v>
      </c>
      <c r="G10596" s="151" t="s">
        <v>111</v>
      </c>
      <c r="H10596" s="151" t="s">
        <v>111</v>
      </c>
      <c r="I10596" s="152" t="s">
        <v>112</v>
      </c>
    </row>
    <row r="10597" customFormat="false" ht="12.75" hidden="false" customHeight="false" outlineLevel="0" collapsed="false">
      <c r="A10597" s="0" t="s">
        <v>87</v>
      </c>
      <c r="B10597" s="0" t="s">
        <v>110</v>
      </c>
      <c r="C10597" s="0" t="s">
        <v>108</v>
      </c>
      <c r="D10597" s="116" t="n">
        <v>43586</v>
      </c>
      <c r="E10597" s="0" t="n">
        <v>0.195</v>
      </c>
      <c r="F10597" s="0" t="n">
        <v>2376533</v>
      </c>
      <c r="G10597" s="151" t="s">
        <v>111</v>
      </c>
      <c r="H10597" s="151" t="s">
        <v>111</v>
      </c>
      <c r="I10597" s="152" t="s">
        <v>112</v>
      </c>
    </row>
    <row r="10598" customFormat="false" ht="12.75" hidden="false" customHeight="false" outlineLevel="0" collapsed="false">
      <c r="A10598" s="0" t="s">
        <v>87</v>
      </c>
      <c r="B10598" s="0" t="s">
        <v>113</v>
      </c>
      <c r="C10598" s="0" t="s">
        <v>108</v>
      </c>
      <c r="D10598" s="116" t="n">
        <v>43586</v>
      </c>
      <c r="E10598" s="0" t="n">
        <v>0.005</v>
      </c>
      <c r="F10598" s="0" t="n">
        <v>2376534</v>
      </c>
      <c r="G10598" s="151" t="s">
        <v>111</v>
      </c>
      <c r="H10598" s="151" t="s">
        <v>111</v>
      </c>
      <c r="I10598" s="152" t="s">
        <v>112</v>
      </c>
    </row>
    <row r="10599" customFormat="false" ht="12.75" hidden="false" customHeight="false" outlineLevel="0" collapsed="false">
      <c r="A10599" s="0" t="s">
        <v>88</v>
      </c>
      <c r="B10599" s="0" t="s">
        <v>110</v>
      </c>
      <c r="C10599" s="0" t="s">
        <v>108</v>
      </c>
      <c r="D10599" s="116" t="n">
        <v>43586</v>
      </c>
      <c r="E10599" s="0" t="n">
        <v>0.195</v>
      </c>
      <c r="F10599" s="0" t="n">
        <v>2376535</v>
      </c>
      <c r="G10599" s="151" t="s">
        <v>111</v>
      </c>
      <c r="H10599" s="151" t="s">
        <v>111</v>
      </c>
      <c r="I10599" s="152" t="s">
        <v>112</v>
      </c>
    </row>
    <row r="10600" customFormat="false" ht="12.75" hidden="false" customHeight="false" outlineLevel="0" collapsed="false">
      <c r="A10600" s="0" t="s">
        <v>88</v>
      </c>
      <c r="B10600" s="0" t="s">
        <v>113</v>
      </c>
      <c r="C10600" s="0" t="s">
        <v>108</v>
      </c>
      <c r="D10600" s="116" t="n">
        <v>43586</v>
      </c>
      <c r="E10600" s="0" t="n">
        <v>0.248728980761359</v>
      </c>
      <c r="F10600" s="0" t="n">
        <v>2376536</v>
      </c>
      <c r="G10600" s="151" t="s">
        <v>111</v>
      </c>
      <c r="H10600" s="151" t="s">
        <v>111</v>
      </c>
      <c r="I10600" s="152" t="s">
        <v>112</v>
      </c>
    </row>
    <row r="10601" customFormat="false" ht="12.75" hidden="false" customHeight="false" outlineLevel="0" collapsed="false">
      <c r="A10601" s="0" t="s">
        <v>89</v>
      </c>
      <c r="B10601" s="0" t="s">
        <v>110</v>
      </c>
      <c r="C10601" s="0" t="s">
        <v>108</v>
      </c>
      <c r="D10601" s="116" t="n">
        <v>43586</v>
      </c>
      <c r="E10601" s="0" t="n">
        <v>0.195</v>
      </c>
      <c r="F10601" s="0" t="n">
        <v>2376537</v>
      </c>
      <c r="G10601" s="151" t="s">
        <v>111</v>
      </c>
      <c r="H10601" s="151" t="s">
        <v>111</v>
      </c>
      <c r="I10601" s="152" t="s">
        <v>112</v>
      </c>
    </row>
    <row r="10602" customFormat="false" ht="12.75" hidden="false" customHeight="false" outlineLevel="0" collapsed="false">
      <c r="A10602" s="0" t="s">
        <v>89</v>
      </c>
      <c r="B10602" s="0" t="s">
        <v>113</v>
      </c>
      <c r="C10602" s="0" t="s">
        <v>108</v>
      </c>
      <c r="D10602" s="116" t="n">
        <v>43586</v>
      </c>
      <c r="E10602" s="0" t="n">
        <v>0.025</v>
      </c>
      <c r="F10602" s="0" t="n">
        <v>2376538</v>
      </c>
      <c r="G10602" s="151" t="s">
        <v>111</v>
      </c>
      <c r="H10602" s="151" t="s">
        <v>111</v>
      </c>
      <c r="I10602" s="152" t="s">
        <v>112</v>
      </c>
    </row>
    <row r="10603" customFormat="false" ht="12.75" hidden="false" customHeight="false" outlineLevel="0" collapsed="false">
      <c r="A10603" s="0" t="s">
        <v>90</v>
      </c>
      <c r="B10603" s="0" t="s">
        <v>110</v>
      </c>
      <c r="C10603" s="0" t="s">
        <v>108</v>
      </c>
      <c r="D10603" s="116" t="n">
        <v>43586</v>
      </c>
      <c r="E10603" s="0" t="n">
        <v>0.195</v>
      </c>
      <c r="F10603" s="0" t="n">
        <v>2376539</v>
      </c>
      <c r="G10603" s="151" t="s">
        <v>111</v>
      </c>
      <c r="H10603" s="151" t="s">
        <v>111</v>
      </c>
      <c r="I10603" s="152" t="s">
        <v>112</v>
      </c>
    </row>
    <row r="10604" customFormat="false" ht="12.75" hidden="false" customHeight="false" outlineLevel="0" collapsed="false">
      <c r="A10604" s="0" t="s">
        <v>90</v>
      </c>
      <c r="B10604" s="0" t="s">
        <v>113</v>
      </c>
      <c r="C10604" s="0" t="s">
        <v>108</v>
      </c>
      <c r="D10604" s="116" t="n">
        <v>43586</v>
      </c>
      <c r="E10604" s="0" t="n">
        <v>0.248728980761359</v>
      </c>
      <c r="F10604" s="0" t="n">
        <v>2376540</v>
      </c>
      <c r="G10604" s="151" t="s">
        <v>111</v>
      </c>
      <c r="H10604" s="151" t="s">
        <v>111</v>
      </c>
      <c r="I10604" s="152" t="s">
        <v>112</v>
      </c>
    </row>
    <row r="10605" customFormat="false" ht="12.75" hidden="false" customHeight="false" outlineLevel="0" collapsed="false">
      <c r="A10605" s="0" t="s">
        <v>91</v>
      </c>
      <c r="B10605" s="0" t="s">
        <v>110</v>
      </c>
      <c r="C10605" s="0" t="s">
        <v>108</v>
      </c>
      <c r="D10605" s="116" t="n">
        <v>43586</v>
      </c>
      <c r="E10605" s="0" t="n">
        <v>0</v>
      </c>
      <c r="F10605" s="0" t="n">
        <v>2376541</v>
      </c>
      <c r="G10605" s="151" t="s">
        <v>111</v>
      </c>
      <c r="H10605" s="151" t="s">
        <v>111</v>
      </c>
      <c r="I10605" s="152" t="s">
        <v>112</v>
      </c>
    </row>
    <row r="10606" customFormat="false" ht="12.75" hidden="false" customHeight="false" outlineLevel="0" collapsed="false">
      <c r="A10606" s="0" t="s">
        <v>91</v>
      </c>
      <c r="B10606" s="0" t="s">
        <v>113</v>
      </c>
      <c r="C10606" s="0" t="s">
        <v>108</v>
      </c>
      <c r="D10606" s="116" t="n">
        <v>43586</v>
      </c>
      <c r="E10606" s="0" t="n">
        <v>0</v>
      </c>
      <c r="F10606" s="0" t="n">
        <v>2376542</v>
      </c>
      <c r="G10606" s="151" t="s">
        <v>111</v>
      </c>
      <c r="H10606" s="151" t="s">
        <v>111</v>
      </c>
      <c r="I10606" s="152" t="s">
        <v>112</v>
      </c>
    </row>
    <row r="10607" customFormat="false" ht="12.75" hidden="false" customHeight="false" outlineLevel="0" collapsed="false">
      <c r="A10607" s="0" t="s">
        <v>49</v>
      </c>
      <c r="B10607" s="0" t="s">
        <v>110</v>
      </c>
      <c r="C10607" s="0" t="s">
        <v>108</v>
      </c>
      <c r="D10607" s="116" t="n">
        <v>43586</v>
      </c>
      <c r="E10607" s="0" t="n">
        <v>0.385</v>
      </c>
      <c r="F10607" s="0" t="n">
        <v>2376543</v>
      </c>
      <c r="G10607" s="151" t="s">
        <v>111</v>
      </c>
      <c r="H10607" s="151" t="s">
        <v>111</v>
      </c>
      <c r="I10607" s="152" t="s">
        <v>112</v>
      </c>
    </row>
    <row r="10608" customFormat="false" ht="12.75" hidden="false" customHeight="false" outlineLevel="0" collapsed="false">
      <c r="A10608" s="0" t="s">
        <v>49</v>
      </c>
      <c r="B10608" s="0" t="s">
        <v>113</v>
      </c>
      <c r="C10608" s="0" t="s">
        <v>108</v>
      </c>
      <c r="D10608" s="116" t="n">
        <v>43586</v>
      </c>
      <c r="E10608" s="0" t="n">
        <v>0.015</v>
      </c>
      <c r="F10608" s="0" t="n">
        <v>2376544</v>
      </c>
      <c r="G10608" s="151" t="s">
        <v>111</v>
      </c>
      <c r="H10608" s="151" t="s">
        <v>111</v>
      </c>
      <c r="I10608" s="152" t="s">
        <v>112</v>
      </c>
    </row>
    <row r="10609" customFormat="false" ht="12.75" hidden="false" customHeight="false" outlineLevel="0" collapsed="false">
      <c r="A10609" s="0" t="s">
        <v>50</v>
      </c>
      <c r="B10609" s="0" t="s">
        <v>110</v>
      </c>
      <c r="C10609" s="0" t="s">
        <v>108</v>
      </c>
      <c r="D10609" s="116" t="n">
        <v>43586</v>
      </c>
      <c r="E10609" s="0" t="n">
        <v>0.44</v>
      </c>
      <c r="F10609" s="0" t="n">
        <v>2376545</v>
      </c>
      <c r="G10609" s="151" t="s">
        <v>111</v>
      </c>
      <c r="H10609" s="151" t="s">
        <v>111</v>
      </c>
      <c r="I10609" s="152" t="s">
        <v>112</v>
      </c>
    </row>
    <row r="10610" customFormat="false" ht="12.75" hidden="false" customHeight="false" outlineLevel="0" collapsed="false">
      <c r="A10610" s="0" t="s">
        <v>50</v>
      </c>
      <c r="B10610" s="0" t="s">
        <v>113</v>
      </c>
      <c r="C10610" s="0" t="s">
        <v>108</v>
      </c>
      <c r="D10610" s="116" t="n">
        <v>43586</v>
      </c>
      <c r="E10610" s="0" t="n">
        <v>-0.065</v>
      </c>
      <c r="F10610" s="0" t="n">
        <v>2376546</v>
      </c>
      <c r="G10610" s="151" t="s">
        <v>111</v>
      </c>
      <c r="H10610" s="151" t="s">
        <v>111</v>
      </c>
      <c r="I10610" s="152" t="s">
        <v>112</v>
      </c>
    </row>
    <row r="10611" customFormat="false" ht="12.75" hidden="false" customHeight="false" outlineLevel="0" collapsed="false">
      <c r="A10611" s="0" t="s">
        <v>51</v>
      </c>
      <c r="B10611" s="0" t="s">
        <v>110</v>
      </c>
      <c r="C10611" s="0" t="s">
        <v>108</v>
      </c>
      <c r="D10611" s="116" t="n">
        <v>43586</v>
      </c>
      <c r="E10611" s="0" t="n">
        <v>0.44</v>
      </c>
      <c r="F10611" s="0" t="n">
        <v>2376547</v>
      </c>
      <c r="G10611" s="151" t="s">
        <v>111</v>
      </c>
      <c r="H10611" s="151" t="s">
        <v>111</v>
      </c>
      <c r="I10611" s="152" t="s">
        <v>112</v>
      </c>
    </row>
    <row r="10612" customFormat="false" ht="12.75" hidden="false" customHeight="false" outlineLevel="0" collapsed="false">
      <c r="A10612" s="0" t="s">
        <v>51</v>
      </c>
      <c r="B10612" s="0" t="s">
        <v>113</v>
      </c>
      <c r="C10612" s="0" t="s">
        <v>108</v>
      </c>
      <c r="D10612" s="116" t="n">
        <v>43586</v>
      </c>
      <c r="E10612" s="0" t="n">
        <v>0.02</v>
      </c>
      <c r="F10612" s="0" t="n">
        <v>2376548</v>
      </c>
      <c r="G10612" s="151" t="s">
        <v>111</v>
      </c>
      <c r="H10612" s="151" t="s">
        <v>111</v>
      </c>
      <c r="I10612" s="152" t="s">
        <v>112</v>
      </c>
    </row>
    <row r="10613" customFormat="false" ht="12.75" hidden="false" customHeight="false" outlineLevel="0" collapsed="false">
      <c r="A10613" s="0" t="s">
        <v>52</v>
      </c>
      <c r="B10613" s="0" t="s">
        <v>110</v>
      </c>
      <c r="C10613" s="0" t="s">
        <v>108</v>
      </c>
      <c r="D10613" s="116" t="n">
        <v>43586</v>
      </c>
      <c r="E10613" s="0" t="n">
        <v>0.44</v>
      </c>
      <c r="F10613" s="0" t="n">
        <v>2376549</v>
      </c>
      <c r="G10613" s="151" t="s">
        <v>111</v>
      </c>
      <c r="H10613" s="151" t="s">
        <v>111</v>
      </c>
      <c r="I10613" s="152" t="s">
        <v>112</v>
      </c>
    </row>
    <row r="10614" customFormat="false" ht="12.75" hidden="false" customHeight="false" outlineLevel="0" collapsed="false">
      <c r="A10614" s="0" t="s">
        <v>52</v>
      </c>
      <c r="B10614" s="0" t="s">
        <v>113</v>
      </c>
      <c r="C10614" s="0" t="s">
        <v>108</v>
      </c>
      <c r="D10614" s="116" t="n">
        <v>43586</v>
      </c>
      <c r="E10614" s="0" t="n">
        <v>-0.035</v>
      </c>
      <c r="F10614" s="0" t="n">
        <v>2376550</v>
      </c>
      <c r="G10614" s="151" t="s">
        <v>111</v>
      </c>
      <c r="H10614" s="151" t="s">
        <v>111</v>
      </c>
      <c r="I10614" s="152" t="s">
        <v>112</v>
      </c>
    </row>
    <row r="10615" customFormat="false" ht="12.75" hidden="false" customHeight="false" outlineLevel="0" collapsed="false">
      <c r="A10615" s="0" t="s">
        <v>53</v>
      </c>
      <c r="B10615" s="0" t="s">
        <v>110</v>
      </c>
      <c r="C10615" s="0" t="s">
        <v>108</v>
      </c>
      <c r="D10615" s="116" t="n">
        <v>43586</v>
      </c>
      <c r="E10615" s="0" t="n">
        <v>0.195</v>
      </c>
      <c r="F10615" s="0" t="n">
        <v>2376551</v>
      </c>
      <c r="G10615" s="151" t="s">
        <v>111</v>
      </c>
      <c r="H10615" s="151" t="s">
        <v>111</v>
      </c>
      <c r="I10615" s="152" t="s">
        <v>112</v>
      </c>
    </row>
    <row r="10616" customFormat="false" ht="12.75" hidden="false" customHeight="false" outlineLevel="0" collapsed="false">
      <c r="A10616" s="0" t="s">
        <v>53</v>
      </c>
      <c r="B10616" s="0" t="s">
        <v>113</v>
      </c>
      <c r="C10616" s="0" t="s">
        <v>108</v>
      </c>
      <c r="D10616" s="116" t="n">
        <v>43586</v>
      </c>
      <c r="E10616" s="0" t="n">
        <v>0.005</v>
      </c>
      <c r="F10616" s="0" t="n">
        <v>2376552</v>
      </c>
      <c r="G10616" s="151" t="s">
        <v>111</v>
      </c>
      <c r="H10616" s="151" t="s">
        <v>111</v>
      </c>
      <c r="I10616" s="152" t="s">
        <v>112</v>
      </c>
    </row>
    <row r="10617" customFormat="false" ht="12.75" hidden="false" customHeight="false" outlineLevel="0" collapsed="false">
      <c r="A10617" s="0" t="s">
        <v>17</v>
      </c>
      <c r="B10617" s="0" t="s">
        <v>110</v>
      </c>
      <c r="C10617" s="0" t="s">
        <v>108</v>
      </c>
      <c r="D10617" s="116" t="n">
        <v>43586</v>
      </c>
      <c r="E10617" s="0" t="n">
        <v>0</v>
      </c>
      <c r="F10617" s="0" t="n">
        <v>2376553</v>
      </c>
      <c r="G10617" s="151" t="s">
        <v>111</v>
      </c>
      <c r="H10617" s="151" t="s">
        <v>111</v>
      </c>
      <c r="I10617" s="152" t="s">
        <v>112</v>
      </c>
    </row>
    <row r="10618" customFormat="false" ht="12.75" hidden="false" customHeight="false" outlineLevel="0" collapsed="false">
      <c r="A10618" s="0" t="s">
        <v>17</v>
      </c>
      <c r="B10618" s="0" t="s">
        <v>113</v>
      </c>
      <c r="C10618" s="0" t="s">
        <v>108</v>
      </c>
      <c r="D10618" s="116" t="n">
        <v>43586</v>
      </c>
      <c r="E10618" s="0" t="n">
        <v>0</v>
      </c>
      <c r="F10618" s="0" t="n">
        <v>2376554</v>
      </c>
      <c r="G10618" s="151" t="s">
        <v>111</v>
      </c>
      <c r="H10618" s="151" t="s">
        <v>111</v>
      </c>
      <c r="I10618" s="152" t="s">
        <v>112</v>
      </c>
    </row>
    <row r="10619" customFormat="false" ht="12.75" hidden="false" customHeight="false" outlineLevel="0" collapsed="false">
      <c r="A10619" s="0" t="s">
        <v>18</v>
      </c>
      <c r="B10619" s="0" t="s">
        <v>110</v>
      </c>
      <c r="C10619" s="0" t="s">
        <v>108</v>
      </c>
      <c r="D10619" s="116" t="n">
        <v>43586</v>
      </c>
      <c r="E10619" s="0" t="n">
        <v>0</v>
      </c>
      <c r="F10619" s="0" t="n">
        <v>2376555</v>
      </c>
      <c r="G10619" s="151" t="s">
        <v>111</v>
      </c>
      <c r="H10619" s="151" t="s">
        <v>111</v>
      </c>
      <c r="I10619" s="152" t="s">
        <v>112</v>
      </c>
    </row>
    <row r="10620" customFormat="false" ht="12.75" hidden="false" customHeight="false" outlineLevel="0" collapsed="false">
      <c r="A10620" s="0" t="s">
        <v>18</v>
      </c>
      <c r="B10620" s="0" t="s">
        <v>113</v>
      </c>
      <c r="C10620" s="0" t="s">
        <v>108</v>
      </c>
      <c r="D10620" s="116" t="n">
        <v>43586</v>
      </c>
      <c r="E10620" s="0" t="n">
        <v>0</v>
      </c>
      <c r="F10620" s="0" t="n">
        <v>2376556</v>
      </c>
      <c r="G10620" s="151" t="s">
        <v>111</v>
      </c>
      <c r="H10620" s="151" t="s">
        <v>111</v>
      </c>
      <c r="I10620" s="152" t="s">
        <v>112</v>
      </c>
    </row>
    <row r="10621" customFormat="false" ht="12.75" hidden="false" customHeight="false" outlineLevel="0" collapsed="false">
      <c r="A10621" s="0" t="s">
        <v>19</v>
      </c>
      <c r="B10621" s="0" t="s">
        <v>110</v>
      </c>
      <c r="C10621" s="0" t="s">
        <v>108</v>
      </c>
      <c r="D10621" s="116" t="n">
        <v>43586</v>
      </c>
      <c r="E10621" s="0" t="n">
        <v>0</v>
      </c>
      <c r="F10621" s="0" t="n">
        <v>2376557</v>
      </c>
      <c r="G10621" s="151" t="s">
        <v>111</v>
      </c>
      <c r="H10621" s="151" t="s">
        <v>111</v>
      </c>
      <c r="I10621" s="152" t="s">
        <v>112</v>
      </c>
    </row>
    <row r="10622" customFormat="false" ht="12.75" hidden="false" customHeight="false" outlineLevel="0" collapsed="false">
      <c r="A10622" s="0" t="s">
        <v>19</v>
      </c>
      <c r="B10622" s="0" t="s">
        <v>113</v>
      </c>
      <c r="C10622" s="0" t="s">
        <v>108</v>
      </c>
      <c r="D10622" s="116" t="n">
        <v>43586</v>
      </c>
      <c r="E10622" s="0" t="n">
        <v>0</v>
      </c>
      <c r="F10622" s="0" t="n">
        <v>2376558</v>
      </c>
      <c r="G10622" s="151" t="s">
        <v>111</v>
      </c>
      <c r="H10622" s="151" t="s">
        <v>111</v>
      </c>
      <c r="I10622" s="152" t="s">
        <v>112</v>
      </c>
    </row>
    <row r="10623" customFormat="false" ht="12.75" hidden="false" customHeight="false" outlineLevel="0" collapsed="false">
      <c r="A10623" s="0" t="s">
        <v>21</v>
      </c>
      <c r="B10623" s="0" t="s">
        <v>110</v>
      </c>
      <c r="C10623" s="0" t="s">
        <v>108</v>
      </c>
      <c r="D10623" s="116" t="n">
        <v>43586</v>
      </c>
      <c r="E10623" s="0" t="n">
        <v>0</v>
      </c>
      <c r="F10623" s="0" t="n">
        <v>2376559</v>
      </c>
      <c r="G10623" s="151" t="s">
        <v>111</v>
      </c>
      <c r="H10623" s="151" t="s">
        <v>111</v>
      </c>
      <c r="I10623" s="152" t="s">
        <v>112</v>
      </c>
    </row>
    <row r="10624" customFormat="false" ht="12.75" hidden="false" customHeight="false" outlineLevel="0" collapsed="false">
      <c r="A10624" s="0" t="s">
        <v>21</v>
      </c>
      <c r="B10624" s="0" t="s">
        <v>113</v>
      </c>
      <c r="C10624" s="0" t="s">
        <v>108</v>
      </c>
      <c r="D10624" s="116" t="n">
        <v>43586</v>
      </c>
      <c r="E10624" s="0" t="n">
        <v>0</v>
      </c>
      <c r="F10624" s="0" t="n">
        <v>2376560</v>
      </c>
      <c r="G10624" s="151" t="s">
        <v>111</v>
      </c>
      <c r="H10624" s="151" t="s">
        <v>111</v>
      </c>
      <c r="I10624" s="152" t="s">
        <v>112</v>
      </c>
    </row>
    <row r="10625" customFormat="false" ht="12.75" hidden="false" customHeight="false" outlineLevel="0" collapsed="false">
      <c r="A10625" s="0" t="s">
        <v>22</v>
      </c>
      <c r="B10625" s="0" t="s">
        <v>110</v>
      </c>
      <c r="C10625" s="0" t="s">
        <v>108</v>
      </c>
      <c r="D10625" s="116" t="n">
        <v>43586</v>
      </c>
      <c r="E10625" s="0" t="n">
        <v>0.7</v>
      </c>
      <c r="F10625" s="0" t="n">
        <v>2376561</v>
      </c>
      <c r="G10625" s="151" t="s">
        <v>111</v>
      </c>
      <c r="H10625" s="151" t="s">
        <v>111</v>
      </c>
      <c r="I10625" s="152" t="s">
        <v>112</v>
      </c>
    </row>
    <row r="10626" customFormat="false" ht="12.75" hidden="false" customHeight="false" outlineLevel="0" collapsed="false">
      <c r="A10626" s="0" t="s">
        <v>59</v>
      </c>
      <c r="B10626" s="0" t="s">
        <v>110</v>
      </c>
      <c r="C10626" s="0" t="s">
        <v>108</v>
      </c>
      <c r="D10626" s="116" t="n">
        <v>43617</v>
      </c>
      <c r="E10626" s="0" t="n">
        <v>0.385</v>
      </c>
      <c r="F10626" s="0" t="n">
        <v>2376515</v>
      </c>
      <c r="G10626" s="151" t="s">
        <v>111</v>
      </c>
      <c r="H10626" s="151" t="s">
        <v>111</v>
      </c>
      <c r="I10626" s="152" t="s">
        <v>112</v>
      </c>
    </row>
    <row r="10627" customFormat="false" ht="12.75" hidden="false" customHeight="false" outlineLevel="0" collapsed="false">
      <c r="A10627" s="0" t="s">
        <v>59</v>
      </c>
      <c r="B10627" s="0" t="s">
        <v>113</v>
      </c>
      <c r="C10627" s="0" t="s">
        <v>108</v>
      </c>
      <c r="D10627" s="116" t="n">
        <v>43617</v>
      </c>
      <c r="E10627" s="0" t="n">
        <v>0.015</v>
      </c>
      <c r="F10627" s="0" t="n">
        <v>2376516</v>
      </c>
      <c r="G10627" s="151" t="s">
        <v>111</v>
      </c>
      <c r="H10627" s="151" t="s">
        <v>111</v>
      </c>
      <c r="I10627" s="152" t="s">
        <v>112</v>
      </c>
    </row>
    <row r="10628" customFormat="false" ht="12.75" hidden="false" customHeight="false" outlineLevel="0" collapsed="false">
      <c r="A10628" s="0" t="s">
        <v>60</v>
      </c>
      <c r="B10628" s="0" t="s">
        <v>110</v>
      </c>
      <c r="C10628" s="0" t="s">
        <v>108</v>
      </c>
      <c r="D10628" s="116" t="n">
        <v>43617</v>
      </c>
      <c r="E10628" s="0" t="n">
        <v>0.385</v>
      </c>
      <c r="F10628" s="0" t="n">
        <v>2376517</v>
      </c>
      <c r="G10628" s="151" t="s">
        <v>111</v>
      </c>
      <c r="H10628" s="151" t="s">
        <v>111</v>
      </c>
      <c r="I10628" s="152" t="s">
        <v>112</v>
      </c>
    </row>
    <row r="10629" customFormat="false" ht="12.75" hidden="false" customHeight="false" outlineLevel="0" collapsed="false">
      <c r="A10629" s="0" t="s">
        <v>60</v>
      </c>
      <c r="B10629" s="0" t="s">
        <v>113</v>
      </c>
      <c r="C10629" s="0" t="s">
        <v>108</v>
      </c>
      <c r="D10629" s="116" t="n">
        <v>43617</v>
      </c>
      <c r="E10629" s="0" t="n">
        <v>0.055</v>
      </c>
      <c r="F10629" s="0" t="n">
        <v>2376518</v>
      </c>
      <c r="G10629" s="151" t="s">
        <v>111</v>
      </c>
      <c r="H10629" s="151" t="s">
        <v>111</v>
      </c>
      <c r="I10629" s="152" t="s">
        <v>112</v>
      </c>
    </row>
    <row r="10630" customFormat="false" ht="12.75" hidden="false" customHeight="false" outlineLevel="0" collapsed="false">
      <c r="A10630" s="0" t="s">
        <v>61</v>
      </c>
      <c r="B10630" s="0" t="s">
        <v>110</v>
      </c>
      <c r="C10630" s="0" t="s">
        <v>108</v>
      </c>
      <c r="D10630" s="116" t="n">
        <v>43617</v>
      </c>
      <c r="E10630" s="0" t="n">
        <v>0.385</v>
      </c>
      <c r="F10630" s="0" t="n">
        <v>2376519</v>
      </c>
      <c r="G10630" s="151" t="s">
        <v>111</v>
      </c>
      <c r="H10630" s="151" t="s">
        <v>111</v>
      </c>
      <c r="I10630" s="152" t="s">
        <v>112</v>
      </c>
    </row>
    <row r="10631" customFormat="false" ht="12.75" hidden="false" customHeight="false" outlineLevel="0" collapsed="false">
      <c r="A10631" s="0" t="s">
        <v>61</v>
      </c>
      <c r="B10631" s="0" t="s">
        <v>113</v>
      </c>
      <c r="C10631" s="0" t="s">
        <v>108</v>
      </c>
      <c r="D10631" s="116" t="n">
        <v>43617</v>
      </c>
      <c r="E10631" s="0" t="n">
        <v>0.015</v>
      </c>
      <c r="F10631" s="0" t="n">
        <v>2376520</v>
      </c>
      <c r="G10631" s="151" t="s">
        <v>111</v>
      </c>
      <c r="H10631" s="151" t="s">
        <v>111</v>
      </c>
      <c r="I10631" s="152" t="s">
        <v>112</v>
      </c>
    </row>
    <row r="10632" customFormat="false" ht="12.75" hidden="false" customHeight="false" outlineLevel="0" collapsed="false">
      <c r="A10632" s="0" t="s">
        <v>62</v>
      </c>
      <c r="B10632" s="0" t="s">
        <v>110</v>
      </c>
      <c r="C10632" s="0" t="s">
        <v>108</v>
      </c>
      <c r="D10632" s="116" t="n">
        <v>43617</v>
      </c>
      <c r="E10632" s="0" t="n">
        <v>0.385</v>
      </c>
      <c r="F10632" s="0" t="n">
        <v>2376521</v>
      </c>
      <c r="G10632" s="151" t="s">
        <v>111</v>
      </c>
      <c r="H10632" s="151" t="s">
        <v>111</v>
      </c>
      <c r="I10632" s="152" t="s">
        <v>112</v>
      </c>
    </row>
    <row r="10633" customFormat="false" ht="12.75" hidden="false" customHeight="false" outlineLevel="0" collapsed="false">
      <c r="A10633" s="0" t="s">
        <v>62</v>
      </c>
      <c r="B10633" s="0" t="s">
        <v>113</v>
      </c>
      <c r="C10633" s="0" t="s">
        <v>108</v>
      </c>
      <c r="D10633" s="116" t="n">
        <v>43617</v>
      </c>
      <c r="E10633" s="0" t="n">
        <v>0.055</v>
      </c>
      <c r="F10633" s="0" t="n">
        <v>2376522</v>
      </c>
      <c r="G10633" s="151" t="s">
        <v>111</v>
      </c>
      <c r="H10633" s="151" t="s">
        <v>111</v>
      </c>
      <c r="I10633" s="152" t="s">
        <v>112</v>
      </c>
    </row>
    <row r="10634" customFormat="false" ht="12.75" hidden="false" customHeight="false" outlineLevel="0" collapsed="false">
      <c r="A10634" s="0" t="s">
        <v>82</v>
      </c>
      <c r="B10634" s="0" t="s">
        <v>110</v>
      </c>
      <c r="C10634" s="0" t="s">
        <v>108</v>
      </c>
      <c r="D10634" s="116" t="n">
        <v>43617</v>
      </c>
      <c r="E10634" s="0" t="n">
        <v>0</v>
      </c>
      <c r="F10634" s="0" t="n">
        <v>2376523</v>
      </c>
      <c r="G10634" s="151" t="s">
        <v>111</v>
      </c>
      <c r="H10634" s="151" t="s">
        <v>111</v>
      </c>
      <c r="I10634" s="152" t="s">
        <v>112</v>
      </c>
    </row>
    <row r="10635" customFormat="false" ht="12.75" hidden="false" customHeight="false" outlineLevel="0" collapsed="false">
      <c r="A10635" s="0" t="s">
        <v>82</v>
      </c>
      <c r="B10635" s="0" t="s">
        <v>113</v>
      </c>
      <c r="C10635" s="0" t="s">
        <v>108</v>
      </c>
      <c r="D10635" s="116" t="n">
        <v>43617</v>
      </c>
      <c r="E10635" s="0" t="n">
        <v>0</v>
      </c>
      <c r="F10635" s="0" t="n">
        <v>2376524</v>
      </c>
      <c r="G10635" s="151" t="s">
        <v>111</v>
      </c>
      <c r="H10635" s="151" t="s">
        <v>111</v>
      </c>
      <c r="I10635" s="152" t="s">
        <v>112</v>
      </c>
    </row>
    <row r="10636" customFormat="false" ht="12.75" hidden="false" customHeight="false" outlineLevel="0" collapsed="false">
      <c r="A10636" s="0" t="s">
        <v>83</v>
      </c>
      <c r="B10636" s="0" t="s">
        <v>110</v>
      </c>
      <c r="C10636" s="0" t="s">
        <v>108</v>
      </c>
      <c r="D10636" s="116" t="n">
        <v>43617</v>
      </c>
      <c r="E10636" s="0" t="n">
        <v>0</v>
      </c>
      <c r="F10636" s="0" t="n">
        <v>2376525</v>
      </c>
      <c r="G10636" s="151" t="s">
        <v>111</v>
      </c>
      <c r="H10636" s="151" t="s">
        <v>111</v>
      </c>
      <c r="I10636" s="152" t="s">
        <v>112</v>
      </c>
    </row>
    <row r="10637" customFormat="false" ht="12.75" hidden="false" customHeight="false" outlineLevel="0" collapsed="false">
      <c r="A10637" s="0" t="s">
        <v>83</v>
      </c>
      <c r="B10637" s="0" t="s">
        <v>113</v>
      </c>
      <c r="C10637" s="0" t="s">
        <v>108</v>
      </c>
      <c r="D10637" s="116" t="n">
        <v>43617</v>
      </c>
      <c r="E10637" s="0" t="n">
        <v>0</v>
      </c>
      <c r="F10637" s="0" t="n">
        <v>2376526</v>
      </c>
      <c r="G10637" s="151" t="s">
        <v>111</v>
      </c>
      <c r="H10637" s="151" t="s">
        <v>111</v>
      </c>
      <c r="I10637" s="152" t="s">
        <v>112</v>
      </c>
    </row>
    <row r="10638" customFormat="false" ht="12.75" hidden="false" customHeight="false" outlineLevel="0" collapsed="false">
      <c r="A10638" s="0" t="s">
        <v>84</v>
      </c>
      <c r="B10638" s="0" t="s">
        <v>110</v>
      </c>
      <c r="C10638" s="0" t="s">
        <v>108</v>
      </c>
      <c r="D10638" s="116" t="n">
        <v>43617</v>
      </c>
      <c r="E10638" s="0" t="n">
        <v>0.17</v>
      </c>
      <c r="F10638" s="0" t="n">
        <v>2376527</v>
      </c>
      <c r="G10638" s="151" t="s">
        <v>111</v>
      </c>
      <c r="H10638" s="151" t="s">
        <v>111</v>
      </c>
      <c r="I10638" s="152" t="s">
        <v>112</v>
      </c>
    </row>
    <row r="10639" customFormat="false" ht="12.75" hidden="false" customHeight="false" outlineLevel="0" collapsed="false">
      <c r="A10639" s="0" t="s">
        <v>84</v>
      </c>
      <c r="B10639" s="0" t="s">
        <v>113</v>
      </c>
      <c r="C10639" s="0" t="s">
        <v>108</v>
      </c>
      <c r="D10639" s="116" t="n">
        <v>43617</v>
      </c>
      <c r="E10639" s="0" t="n">
        <v>0.0125</v>
      </c>
      <c r="F10639" s="0" t="n">
        <v>2376528</v>
      </c>
      <c r="G10639" s="151" t="s">
        <v>111</v>
      </c>
      <c r="H10639" s="151" t="s">
        <v>111</v>
      </c>
      <c r="I10639" s="152" t="s">
        <v>112</v>
      </c>
    </row>
    <row r="10640" customFormat="false" ht="12.75" hidden="false" customHeight="false" outlineLevel="0" collapsed="false">
      <c r="A10640" s="0" t="s">
        <v>85</v>
      </c>
      <c r="B10640" s="0" t="s">
        <v>110</v>
      </c>
      <c r="C10640" s="0" t="s">
        <v>108</v>
      </c>
      <c r="D10640" s="116" t="n">
        <v>43617</v>
      </c>
      <c r="E10640" s="0" t="n">
        <v>0.17</v>
      </c>
      <c r="F10640" s="0" t="n">
        <v>2376529</v>
      </c>
      <c r="G10640" s="151" t="s">
        <v>111</v>
      </c>
      <c r="H10640" s="151" t="s">
        <v>111</v>
      </c>
      <c r="I10640" s="152" t="s">
        <v>112</v>
      </c>
    </row>
    <row r="10641" customFormat="false" ht="12.75" hidden="false" customHeight="false" outlineLevel="0" collapsed="false">
      <c r="A10641" s="0" t="s">
        <v>85</v>
      </c>
      <c r="B10641" s="0" t="s">
        <v>113</v>
      </c>
      <c r="C10641" s="0" t="s">
        <v>108</v>
      </c>
      <c r="D10641" s="116" t="n">
        <v>43617</v>
      </c>
      <c r="E10641" s="0" t="n">
        <v>0.167224996935148</v>
      </c>
      <c r="F10641" s="0" t="n">
        <v>2376530</v>
      </c>
      <c r="G10641" s="151" t="s">
        <v>111</v>
      </c>
      <c r="H10641" s="151" t="s">
        <v>111</v>
      </c>
      <c r="I10641" s="152" t="s">
        <v>112</v>
      </c>
    </row>
    <row r="10642" customFormat="false" ht="12.75" hidden="false" customHeight="false" outlineLevel="0" collapsed="false">
      <c r="A10642" s="0" t="s">
        <v>86</v>
      </c>
      <c r="B10642" s="0" t="s">
        <v>110</v>
      </c>
      <c r="C10642" s="0" t="s">
        <v>108</v>
      </c>
      <c r="D10642" s="116" t="n">
        <v>43617</v>
      </c>
      <c r="E10642" s="0" t="n">
        <v>0.195</v>
      </c>
      <c r="F10642" s="0" t="n">
        <v>2376531</v>
      </c>
      <c r="G10642" s="151" t="s">
        <v>111</v>
      </c>
      <c r="H10642" s="151" t="s">
        <v>111</v>
      </c>
      <c r="I10642" s="152" t="s">
        <v>112</v>
      </c>
    </row>
    <row r="10643" customFormat="false" ht="12.75" hidden="false" customHeight="false" outlineLevel="0" collapsed="false">
      <c r="A10643" s="0" t="s">
        <v>86</v>
      </c>
      <c r="B10643" s="0" t="s">
        <v>113</v>
      </c>
      <c r="C10643" s="0" t="s">
        <v>108</v>
      </c>
      <c r="D10643" s="116" t="n">
        <v>43617</v>
      </c>
      <c r="E10643" s="0" t="n">
        <v>0.005</v>
      </c>
      <c r="F10643" s="0" t="n">
        <v>2376532</v>
      </c>
      <c r="G10643" s="151" t="s">
        <v>111</v>
      </c>
      <c r="H10643" s="151" t="s">
        <v>111</v>
      </c>
      <c r="I10643" s="152" t="s">
        <v>112</v>
      </c>
    </row>
    <row r="10644" customFormat="false" ht="12.75" hidden="false" customHeight="false" outlineLevel="0" collapsed="false">
      <c r="A10644" s="0" t="s">
        <v>87</v>
      </c>
      <c r="B10644" s="0" t="s">
        <v>110</v>
      </c>
      <c r="C10644" s="0" t="s">
        <v>108</v>
      </c>
      <c r="D10644" s="116" t="n">
        <v>43617</v>
      </c>
      <c r="E10644" s="0" t="n">
        <v>0.195</v>
      </c>
      <c r="F10644" s="0" t="n">
        <v>2376533</v>
      </c>
      <c r="G10644" s="151" t="s">
        <v>111</v>
      </c>
      <c r="H10644" s="151" t="s">
        <v>111</v>
      </c>
      <c r="I10644" s="152" t="s">
        <v>112</v>
      </c>
    </row>
    <row r="10645" customFormat="false" ht="12.75" hidden="false" customHeight="false" outlineLevel="0" collapsed="false">
      <c r="A10645" s="0" t="s">
        <v>87</v>
      </c>
      <c r="B10645" s="0" t="s">
        <v>113</v>
      </c>
      <c r="C10645" s="0" t="s">
        <v>108</v>
      </c>
      <c r="D10645" s="116" t="n">
        <v>43617</v>
      </c>
      <c r="E10645" s="0" t="n">
        <v>0.005</v>
      </c>
      <c r="F10645" s="0" t="n">
        <v>2376534</v>
      </c>
      <c r="G10645" s="151" t="s">
        <v>111</v>
      </c>
      <c r="H10645" s="151" t="s">
        <v>111</v>
      </c>
      <c r="I10645" s="152" t="s">
        <v>112</v>
      </c>
    </row>
    <row r="10646" customFormat="false" ht="12.75" hidden="false" customHeight="false" outlineLevel="0" collapsed="false">
      <c r="A10646" s="0" t="s">
        <v>88</v>
      </c>
      <c r="B10646" s="0" t="s">
        <v>110</v>
      </c>
      <c r="C10646" s="0" t="s">
        <v>108</v>
      </c>
      <c r="D10646" s="116" t="n">
        <v>43617</v>
      </c>
      <c r="E10646" s="0" t="n">
        <v>0.195</v>
      </c>
      <c r="F10646" s="0" t="n">
        <v>2376535</v>
      </c>
      <c r="G10646" s="151" t="s">
        <v>111</v>
      </c>
      <c r="H10646" s="151" t="s">
        <v>111</v>
      </c>
      <c r="I10646" s="152" t="s">
        <v>112</v>
      </c>
    </row>
    <row r="10647" customFormat="false" ht="12.75" hidden="false" customHeight="false" outlineLevel="0" collapsed="false">
      <c r="A10647" s="0" t="s">
        <v>88</v>
      </c>
      <c r="B10647" s="0" t="s">
        <v>113</v>
      </c>
      <c r="C10647" s="0" t="s">
        <v>108</v>
      </c>
      <c r="D10647" s="116" t="n">
        <v>43617</v>
      </c>
      <c r="E10647" s="0" t="n">
        <v>0.244195620139173</v>
      </c>
      <c r="F10647" s="0" t="n">
        <v>2376536</v>
      </c>
      <c r="G10647" s="151" t="s">
        <v>111</v>
      </c>
      <c r="H10647" s="151" t="s">
        <v>111</v>
      </c>
      <c r="I10647" s="152" t="s">
        <v>112</v>
      </c>
    </row>
    <row r="10648" customFormat="false" ht="12.75" hidden="false" customHeight="false" outlineLevel="0" collapsed="false">
      <c r="A10648" s="0" t="s">
        <v>89</v>
      </c>
      <c r="B10648" s="0" t="s">
        <v>110</v>
      </c>
      <c r="C10648" s="0" t="s">
        <v>108</v>
      </c>
      <c r="D10648" s="116" t="n">
        <v>43617</v>
      </c>
      <c r="E10648" s="0" t="n">
        <v>0.195</v>
      </c>
      <c r="F10648" s="0" t="n">
        <v>2376537</v>
      </c>
      <c r="G10648" s="151" t="s">
        <v>111</v>
      </c>
      <c r="H10648" s="151" t="s">
        <v>111</v>
      </c>
      <c r="I10648" s="152" t="s">
        <v>112</v>
      </c>
    </row>
    <row r="10649" customFormat="false" ht="12.75" hidden="false" customHeight="false" outlineLevel="0" collapsed="false">
      <c r="A10649" s="0" t="s">
        <v>89</v>
      </c>
      <c r="B10649" s="0" t="s">
        <v>113</v>
      </c>
      <c r="C10649" s="0" t="s">
        <v>108</v>
      </c>
      <c r="D10649" s="116" t="n">
        <v>43617</v>
      </c>
      <c r="E10649" s="0" t="n">
        <v>0.025</v>
      </c>
      <c r="F10649" s="0" t="n">
        <v>2376538</v>
      </c>
      <c r="G10649" s="151" t="s">
        <v>111</v>
      </c>
      <c r="H10649" s="151" t="s">
        <v>111</v>
      </c>
      <c r="I10649" s="152" t="s">
        <v>112</v>
      </c>
    </row>
    <row r="10650" customFormat="false" ht="12.75" hidden="false" customHeight="false" outlineLevel="0" collapsed="false">
      <c r="A10650" s="0" t="s">
        <v>90</v>
      </c>
      <c r="B10650" s="0" t="s">
        <v>110</v>
      </c>
      <c r="C10650" s="0" t="s">
        <v>108</v>
      </c>
      <c r="D10650" s="116" t="n">
        <v>43617</v>
      </c>
      <c r="E10650" s="0" t="n">
        <v>0.195</v>
      </c>
      <c r="F10650" s="0" t="n">
        <v>2376539</v>
      </c>
      <c r="G10650" s="151" t="s">
        <v>111</v>
      </c>
      <c r="H10650" s="151" t="s">
        <v>111</v>
      </c>
      <c r="I10650" s="152" t="s">
        <v>112</v>
      </c>
    </row>
    <row r="10651" customFormat="false" ht="12.75" hidden="false" customHeight="false" outlineLevel="0" collapsed="false">
      <c r="A10651" s="0" t="s">
        <v>90</v>
      </c>
      <c r="B10651" s="0" t="s">
        <v>113</v>
      </c>
      <c r="C10651" s="0" t="s">
        <v>108</v>
      </c>
      <c r="D10651" s="116" t="n">
        <v>43617</v>
      </c>
      <c r="E10651" s="0" t="n">
        <v>0.244195620139173</v>
      </c>
      <c r="F10651" s="0" t="n">
        <v>2376540</v>
      </c>
      <c r="G10651" s="151" t="s">
        <v>111</v>
      </c>
      <c r="H10651" s="151" t="s">
        <v>111</v>
      </c>
      <c r="I10651" s="152" t="s">
        <v>112</v>
      </c>
    </row>
    <row r="10652" customFormat="false" ht="12.75" hidden="false" customHeight="false" outlineLevel="0" collapsed="false">
      <c r="A10652" s="0" t="s">
        <v>91</v>
      </c>
      <c r="B10652" s="0" t="s">
        <v>110</v>
      </c>
      <c r="C10652" s="0" t="s">
        <v>108</v>
      </c>
      <c r="D10652" s="116" t="n">
        <v>43617</v>
      </c>
      <c r="E10652" s="0" t="n">
        <v>0</v>
      </c>
      <c r="F10652" s="0" t="n">
        <v>2376541</v>
      </c>
      <c r="G10652" s="151" t="s">
        <v>111</v>
      </c>
      <c r="H10652" s="151" t="s">
        <v>111</v>
      </c>
      <c r="I10652" s="152" t="s">
        <v>112</v>
      </c>
    </row>
    <row r="10653" customFormat="false" ht="12.75" hidden="false" customHeight="false" outlineLevel="0" collapsed="false">
      <c r="A10653" s="0" t="s">
        <v>91</v>
      </c>
      <c r="B10653" s="0" t="s">
        <v>113</v>
      </c>
      <c r="C10653" s="0" t="s">
        <v>108</v>
      </c>
      <c r="D10653" s="116" t="n">
        <v>43617</v>
      </c>
      <c r="E10653" s="0" t="n">
        <v>0</v>
      </c>
      <c r="F10653" s="0" t="n">
        <v>2376542</v>
      </c>
      <c r="G10653" s="151" t="s">
        <v>111</v>
      </c>
      <c r="H10653" s="151" t="s">
        <v>111</v>
      </c>
      <c r="I10653" s="152" t="s">
        <v>112</v>
      </c>
    </row>
    <row r="10654" customFormat="false" ht="12.75" hidden="false" customHeight="false" outlineLevel="0" collapsed="false">
      <c r="A10654" s="0" t="s">
        <v>49</v>
      </c>
      <c r="B10654" s="0" t="s">
        <v>110</v>
      </c>
      <c r="C10654" s="0" t="s">
        <v>108</v>
      </c>
      <c r="D10654" s="116" t="n">
        <v>43617</v>
      </c>
      <c r="E10654" s="0" t="n">
        <v>0.385</v>
      </c>
      <c r="F10654" s="0" t="n">
        <v>2376543</v>
      </c>
      <c r="G10654" s="151" t="s">
        <v>111</v>
      </c>
      <c r="H10654" s="151" t="s">
        <v>111</v>
      </c>
      <c r="I10654" s="152" t="s">
        <v>112</v>
      </c>
    </row>
    <row r="10655" customFormat="false" ht="12.75" hidden="false" customHeight="false" outlineLevel="0" collapsed="false">
      <c r="A10655" s="0" t="s">
        <v>49</v>
      </c>
      <c r="B10655" s="0" t="s">
        <v>113</v>
      </c>
      <c r="C10655" s="0" t="s">
        <v>108</v>
      </c>
      <c r="D10655" s="116" t="n">
        <v>43617</v>
      </c>
      <c r="E10655" s="0" t="n">
        <v>0.015</v>
      </c>
      <c r="F10655" s="0" t="n">
        <v>2376544</v>
      </c>
      <c r="G10655" s="151" t="s">
        <v>111</v>
      </c>
      <c r="H10655" s="151" t="s">
        <v>111</v>
      </c>
      <c r="I10655" s="152" t="s">
        <v>112</v>
      </c>
    </row>
    <row r="10656" customFormat="false" ht="12.75" hidden="false" customHeight="false" outlineLevel="0" collapsed="false">
      <c r="A10656" s="0" t="s">
        <v>50</v>
      </c>
      <c r="B10656" s="0" t="s">
        <v>110</v>
      </c>
      <c r="C10656" s="0" t="s">
        <v>108</v>
      </c>
      <c r="D10656" s="116" t="n">
        <v>43617</v>
      </c>
      <c r="E10656" s="0" t="n">
        <v>0.44</v>
      </c>
      <c r="F10656" s="0" t="n">
        <v>2376545</v>
      </c>
      <c r="G10656" s="151" t="s">
        <v>111</v>
      </c>
      <c r="H10656" s="151" t="s">
        <v>111</v>
      </c>
      <c r="I10656" s="152" t="s">
        <v>112</v>
      </c>
    </row>
    <row r="10657" customFormat="false" ht="12.75" hidden="false" customHeight="false" outlineLevel="0" collapsed="false">
      <c r="A10657" s="0" t="s">
        <v>50</v>
      </c>
      <c r="B10657" s="0" t="s">
        <v>113</v>
      </c>
      <c r="C10657" s="0" t="s">
        <v>108</v>
      </c>
      <c r="D10657" s="116" t="n">
        <v>43617</v>
      </c>
      <c r="E10657" s="0" t="n">
        <v>-0.055</v>
      </c>
      <c r="F10657" s="0" t="n">
        <v>2376546</v>
      </c>
      <c r="G10657" s="151" t="s">
        <v>111</v>
      </c>
      <c r="H10657" s="151" t="s">
        <v>111</v>
      </c>
      <c r="I10657" s="152" t="s">
        <v>112</v>
      </c>
    </row>
    <row r="10658" customFormat="false" ht="12.75" hidden="false" customHeight="false" outlineLevel="0" collapsed="false">
      <c r="A10658" s="0" t="s">
        <v>51</v>
      </c>
      <c r="B10658" s="0" t="s">
        <v>110</v>
      </c>
      <c r="C10658" s="0" t="s">
        <v>108</v>
      </c>
      <c r="D10658" s="116" t="n">
        <v>43617</v>
      </c>
      <c r="E10658" s="0" t="n">
        <v>0.44</v>
      </c>
      <c r="F10658" s="0" t="n">
        <v>2376547</v>
      </c>
      <c r="G10658" s="151" t="s">
        <v>111</v>
      </c>
      <c r="H10658" s="151" t="s">
        <v>111</v>
      </c>
      <c r="I10658" s="152" t="s">
        <v>112</v>
      </c>
    </row>
    <row r="10659" customFormat="false" ht="12.75" hidden="false" customHeight="false" outlineLevel="0" collapsed="false">
      <c r="A10659" s="0" t="s">
        <v>51</v>
      </c>
      <c r="B10659" s="0" t="s">
        <v>113</v>
      </c>
      <c r="C10659" s="0" t="s">
        <v>108</v>
      </c>
      <c r="D10659" s="116" t="n">
        <v>43617</v>
      </c>
      <c r="E10659" s="0" t="n">
        <v>0.035</v>
      </c>
      <c r="F10659" s="0" t="n">
        <v>2376548</v>
      </c>
      <c r="G10659" s="151" t="s">
        <v>111</v>
      </c>
      <c r="H10659" s="151" t="s">
        <v>111</v>
      </c>
      <c r="I10659" s="152" t="s">
        <v>112</v>
      </c>
    </row>
    <row r="10660" customFormat="false" ht="12.75" hidden="false" customHeight="false" outlineLevel="0" collapsed="false">
      <c r="A10660" s="0" t="s">
        <v>52</v>
      </c>
      <c r="B10660" s="0" t="s">
        <v>110</v>
      </c>
      <c r="C10660" s="0" t="s">
        <v>108</v>
      </c>
      <c r="D10660" s="116" t="n">
        <v>43617</v>
      </c>
      <c r="E10660" s="0" t="n">
        <v>0.44</v>
      </c>
      <c r="F10660" s="0" t="n">
        <v>2376549</v>
      </c>
      <c r="G10660" s="151" t="s">
        <v>111</v>
      </c>
      <c r="H10660" s="151" t="s">
        <v>111</v>
      </c>
      <c r="I10660" s="152" t="s">
        <v>112</v>
      </c>
    </row>
    <row r="10661" customFormat="false" ht="12.75" hidden="false" customHeight="false" outlineLevel="0" collapsed="false">
      <c r="A10661" s="0" t="s">
        <v>52</v>
      </c>
      <c r="B10661" s="0" t="s">
        <v>113</v>
      </c>
      <c r="C10661" s="0" t="s">
        <v>108</v>
      </c>
      <c r="D10661" s="116" t="n">
        <v>43617</v>
      </c>
      <c r="E10661" s="0" t="n">
        <v>-0.035</v>
      </c>
      <c r="F10661" s="0" t="n">
        <v>2376550</v>
      </c>
      <c r="G10661" s="151" t="s">
        <v>111</v>
      </c>
      <c r="H10661" s="151" t="s">
        <v>111</v>
      </c>
      <c r="I10661" s="152" t="s">
        <v>112</v>
      </c>
    </row>
    <row r="10662" customFormat="false" ht="12.75" hidden="false" customHeight="false" outlineLevel="0" collapsed="false">
      <c r="A10662" s="0" t="s">
        <v>53</v>
      </c>
      <c r="B10662" s="0" t="s">
        <v>110</v>
      </c>
      <c r="C10662" s="0" t="s">
        <v>108</v>
      </c>
      <c r="D10662" s="116" t="n">
        <v>43617</v>
      </c>
      <c r="E10662" s="0" t="n">
        <v>0.195</v>
      </c>
      <c r="F10662" s="0" t="n">
        <v>2376551</v>
      </c>
      <c r="G10662" s="151" t="s">
        <v>111</v>
      </c>
      <c r="H10662" s="151" t="s">
        <v>111</v>
      </c>
      <c r="I10662" s="152" t="s">
        <v>112</v>
      </c>
    </row>
    <row r="10663" customFormat="false" ht="12.75" hidden="false" customHeight="false" outlineLevel="0" collapsed="false">
      <c r="A10663" s="0" t="s">
        <v>53</v>
      </c>
      <c r="B10663" s="0" t="s">
        <v>113</v>
      </c>
      <c r="C10663" s="0" t="s">
        <v>108</v>
      </c>
      <c r="D10663" s="116" t="n">
        <v>43617</v>
      </c>
      <c r="E10663" s="0" t="n">
        <v>0.005</v>
      </c>
      <c r="F10663" s="0" t="n">
        <v>2376552</v>
      </c>
      <c r="G10663" s="151" t="s">
        <v>111</v>
      </c>
      <c r="H10663" s="151" t="s">
        <v>111</v>
      </c>
      <c r="I10663" s="152" t="s">
        <v>112</v>
      </c>
    </row>
    <row r="10664" customFormat="false" ht="12.75" hidden="false" customHeight="false" outlineLevel="0" collapsed="false">
      <c r="A10664" s="0" t="s">
        <v>17</v>
      </c>
      <c r="B10664" s="0" t="s">
        <v>110</v>
      </c>
      <c r="C10664" s="0" t="s">
        <v>108</v>
      </c>
      <c r="D10664" s="116" t="n">
        <v>43617</v>
      </c>
      <c r="E10664" s="0" t="n">
        <v>0</v>
      </c>
      <c r="F10664" s="0" t="n">
        <v>2376553</v>
      </c>
      <c r="G10664" s="151" t="s">
        <v>111</v>
      </c>
      <c r="H10664" s="151" t="s">
        <v>111</v>
      </c>
      <c r="I10664" s="152" t="s">
        <v>112</v>
      </c>
    </row>
    <row r="10665" customFormat="false" ht="12.75" hidden="false" customHeight="false" outlineLevel="0" collapsed="false">
      <c r="A10665" s="0" t="s">
        <v>17</v>
      </c>
      <c r="B10665" s="0" t="s">
        <v>113</v>
      </c>
      <c r="C10665" s="0" t="s">
        <v>108</v>
      </c>
      <c r="D10665" s="116" t="n">
        <v>43617</v>
      </c>
      <c r="E10665" s="0" t="n">
        <v>0</v>
      </c>
      <c r="F10665" s="0" t="n">
        <v>2376554</v>
      </c>
      <c r="G10665" s="151" t="s">
        <v>111</v>
      </c>
      <c r="H10665" s="151" t="s">
        <v>111</v>
      </c>
      <c r="I10665" s="152" t="s">
        <v>112</v>
      </c>
    </row>
    <row r="10666" customFormat="false" ht="12.75" hidden="false" customHeight="false" outlineLevel="0" collapsed="false">
      <c r="A10666" s="0" t="s">
        <v>18</v>
      </c>
      <c r="B10666" s="0" t="s">
        <v>110</v>
      </c>
      <c r="C10666" s="0" t="s">
        <v>108</v>
      </c>
      <c r="D10666" s="116" t="n">
        <v>43617</v>
      </c>
      <c r="E10666" s="0" t="n">
        <v>0</v>
      </c>
      <c r="F10666" s="0" t="n">
        <v>2376555</v>
      </c>
      <c r="G10666" s="151" t="s">
        <v>111</v>
      </c>
      <c r="H10666" s="151" t="s">
        <v>111</v>
      </c>
      <c r="I10666" s="152" t="s">
        <v>112</v>
      </c>
    </row>
    <row r="10667" customFormat="false" ht="12.75" hidden="false" customHeight="false" outlineLevel="0" collapsed="false">
      <c r="A10667" s="0" t="s">
        <v>18</v>
      </c>
      <c r="B10667" s="0" t="s">
        <v>113</v>
      </c>
      <c r="C10667" s="0" t="s">
        <v>108</v>
      </c>
      <c r="D10667" s="116" t="n">
        <v>43617</v>
      </c>
      <c r="E10667" s="0" t="n">
        <v>0</v>
      </c>
      <c r="F10667" s="0" t="n">
        <v>2376556</v>
      </c>
      <c r="G10667" s="151" t="s">
        <v>111</v>
      </c>
      <c r="H10667" s="151" t="s">
        <v>111</v>
      </c>
      <c r="I10667" s="152" t="s">
        <v>112</v>
      </c>
    </row>
    <row r="10668" customFormat="false" ht="12.75" hidden="false" customHeight="false" outlineLevel="0" collapsed="false">
      <c r="A10668" s="0" t="s">
        <v>19</v>
      </c>
      <c r="B10668" s="0" t="s">
        <v>110</v>
      </c>
      <c r="C10668" s="0" t="s">
        <v>108</v>
      </c>
      <c r="D10668" s="116" t="n">
        <v>43617</v>
      </c>
      <c r="E10668" s="0" t="n">
        <v>0</v>
      </c>
      <c r="F10668" s="0" t="n">
        <v>2376557</v>
      </c>
      <c r="G10668" s="151" t="s">
        <v>111</v>
      </c>
      <c r="H10668" s="151" t="s">
        <v>111</v>
      </c>
      <c r="I10668" s="152" t="s">
        <v>112</v>
      </c>
    </row>
    <row r="10669" customFormat="false" ht="12.75" hidden="false" customHeight="false" outlineLevel="0" collapsed="false">
      <c r="A10669" s="0" t="s">
        <v>19</v>
      </c>
      <c r="B10669" s="0" t="s">
        <v>113</v>
      </c>
      <c r="C10669" s="0" t="s">
        <v>108</v>
      </c>
      <c r="D10669" s="116" t="n">
        <v>43617</v>
      </c>
      <c r="E10669" s="0" t="n">
        <v>0</v>
      </c>
      <c r="F10669" s="0" t="n">
        <v>2376558</v>
      </c>
      <c r="G10669" s="151" t="s">
        <v>111</v>
      </c>
      <c r="H10669" s="151" t="s">
        <v>111</v>
      </c>
      <c r="I10669" s="152" t="s">
        <v>112</v>
      </c>
    </row>
    <row r="10670" customFormat="false" ht="12.75" hidden="false" customHeight="false" outlineLevel="0" collapsed="false">
      <c r="A10670" s="0" t="s">
        <v>21</v>
      </c>
      <c r="B10670" s="0" t="s">
        <v>110</v>
      </c>
      <c r="C10670" s="0" t="s">
        <v>108</v>
      </c>
      <c r="D10670" s="116" t="n">
        <v>43617</v>
      </c>
      <c r="E10670" s="0" t="n">
        <v>0</v>
      </c>
      <c r="F10670" s="0" t="n">
        <v>2376559</v>
      </c>
      <c r="G10670" s="151" t="s">
        <v>111</v>
      </c>
      <c r="H10670" s="151" t="s">
        <v>111</v>
      </c>
      <c r="I10670" s="152" t="s">
        <v>112</v>
      </c>
    </row>
    <row r="10671" customFormat="false" ht="12.75" hidden="false" customHeight="false" outlineLevel="0" collapsed="false">
      <c r="A10671" s="0" t="s">
        <v>21</v>
      </c>
      <c r="B10671" s="0" t="s">
        <v>113</v>
      </c>
      <c r="C10671" s="0" t="s">
        <v>108</v>
      </c>
      <c r="D10671" s="116" t="n">
        <v>43617</v>
      </c>
      <c r="E10671" s="0" t="n">
        <v>0</v>
      </c>
      <c r="F10671" s="0" t="n">
        <v>2376560</v>
      </c>
      <c r="G10671" s="151" t="s">
        <v>111</v>
      </c>
      <c r="H10671" s="151" t="s">
        <v>111</v>
      </c>
      <c r="I10671" s="152" t="s">
        <v>112</v>
      </c>
    </row>
    <row r="10672" customFormat="false" ht="12.75" hidden="false" customHeight="false" outlineLevel="0" collapsed="false">
      <c r="A10672" s="0" t="s">
        <v>22</v>
      </c>
      <c r="B10672" s="0" t="s">
        <v>110</v>
      </c>
      <c r="C10672" s="0" t="s">
        <v>108</v>
      </c>
      <c r="D10672" s="116" t="n">
        <v>43617</v>
      </c>
      <c r="E10672" s="0" t="n">
        <v>0.8</v>
      </c>
      <c r="F10672" s="0" t="n">
        <v>2376561</v>
      </c>
      <c r="G10672" s="151" t="s">
        <v>111</v>
      </c>
      <c r="H10672" s="151" t="s">
        <v>111</v>
      </c>
      <c r="I10672" s="152" t="s">
        <v>112</v>
      </c>
    </row>
    <row r="10673" customFormat="false" ht="12.75" hidden="false" customHeight="false" outlineLevel="0" collapsed="false">
      <c r="A10673" s="0" t="s">
        <v>59</v>
      </c>
      <c r="B10673" s="0" t="s">
        <v>110</v>
      </c>
      <c r="C10673" s="0" t="s">
        <v>108</v>
      </c>
      <c r="D10673" s="116" t="n">
        <v>43647</v>
      </c>
      <c r="E10673" s="0" t="n">
        <v>0.3975</v>
      </c>
      <c r="F10673" s="0" t="n">
        <v>2376515</v>
      </c>
      <c r="G10673" s="151" t="s">
        <v>111</v>
      </c>
      <c r="H10673" s="151" t="s">
        <v>111</v>
      </c>
      <c r="I10673" s="152" t="s">
        <v>112</v>
      </c>
    </row>
    <row r="10674" customFormat="false" ht="12.75" hidden="false" customHeight="false" outlineLevel="0" collapsed="false">
      <c r="A10674" s="0" t="s">
        <v>59</v>
      </c>
      <c r="B10674" s="0" t="s">
        <v>113</v>
      </c>
      <c r="C10674" s="0" t="s">
        <v>108</v>
      </c>
      <c r="D10674" s="116" t="n">
        <v>43647</v>
      </c>
      <c r="E10674" s="0" t="n">
        <v>0.015</v>
      </c>
      <c r="F10674" s="0" t="n">
        <v>2376516</v>
      </c>
      <c r="G10674" s="151" t="s">
        <v>111</v>
      </c>
      <c r="H10674" s="151" t="s">
        <v>111</v>
      </c>
      <c r="I10674" s="152" t="s">
        <v>112</v>
      </c>
    </row>
    <row r="10675" customFormat="false" ht="12.75" hidden="false" customHeight="false" outlineLevel="0" collapsed="false">
      <c r="A10675" s="0" t="s">
        <v>60</v>
      </c>
      <c r="B10675" s="0" t="s">
        <v>110</v>
      </c>
      <c r="C10675" s="0" t="s">
        <v>108</v>
      </c>
      <c r="D10675" s="116" t="n">
        <v>43647</v>
      </c>
      <c r="E10675" s="0" t="n">
        <v>0.3975</v>
      </c>
      <c r="F10675" s="0" t="n">
        <v>2376517</v>
      </c>
      <c r="G10675" s="151" t="s">
        <v>111</v>
      </c>
      <c r="H10675" s="151" t="s">
        <v>111</v>
      </c>
      <c r="I10675" s="152" t="s">
        <v>112</v>
      </c>
    </row>
    <row r="10676" customFormat="false" ht="12.75" hidden="false" customHeight="false" outlineLevel="0" collapsed="false">
      <c r="A10676" s="0" t="s">
        <v>60</v>
      </c>
      <c r="B10676" s="0" t="s">
        <v>113</v>
      </c>
      <c r="C10676" s="0" t="s">
        <v>108</v>
      </c>
      <c r="D10676" s="116" t="n">
        <v>43647</v>
      </c>
      <c r="E10676" s="0" t="n">
        <v>0.065</v>
      </c>
      <c r="F10676" s="0" t="n">
        <v>2376518</v>
      </c>
      <c r="G10676" s="151" t="s">
        <v>111</v>
      </c>
      <c r="H10676" s="151" t="s">
        <v>111</v>
      </c>
      <c r="I10676" s="152" t="s">
        <v>112</v>
      </c>
    </row>
    <row r="10677" customFormat="false" ht="12.75" hidden="false" customHeight="false" outlineLevel="0" collapsed="false">
      <c r="A10677" s="0" t="s">
        <v>61</v>
      </c>
      <c r="B10677" s="0" t="s">
        <v>110</v>
      </c>
      <c r="C10677" s="0" t="s">
        <v>108</v>
      </c>
      <c r="D10677" s="116" t="n">
        <v>43647</v>
      </c>
      <c r="E10677" s="0" t="n">
        <v>0.3975</v>
      </c>
      <c r="F10677" s="0" t="n">
        <v>2376519</v>
      </c>
      <c r="G10677" s="151" t="s">
        <v>111</v>
      </c>
      <c r="H10677" s="151" t="s">
        <v>111</v>
      </c>
      <c r="I10677" s="152" t="s">
        <v>112</v>
      </c>
    </row>
    <row r="10678" customFormat="false" ht="12.75" hidden="false" customHeight="false" outlineLevel="0" collapsed="false">
      <c r="A10678" s="0" t="s">
        <v>61</v>
      </c>
      <c r="B10678" s="0" t="s">
        <v>113</v>
      </c>
      <c r="C10678" s="0" t="s">
        <v>108</v>
      </c>
      <c r="D10678" s="116" t="n">
        <v>43647</v>
      </c>
      <c r="E10678" s="0" t="n">
        <v>0.015</v>
      </c>
      <c r="F10678" s="0" t="n">
        <v>2376520</v>
      </c>
      <c r="G10678" s="151" t="s">
        <v>111</v>
      </c>
      <c r="H10678" s="151" t="s">
        <v>111</v>
      </c>
      <c r="I10678" s="152" t="s">
        <v>112</v>
      </c>
    </row>
    <row r="10679" customFormat="false" ht="12.75" hidden="false" customHeight="false" outlineLevel="0" collapsed="false">
      <c r="A10679" s="0" t="s">
        <v>62</v>
      </c>
      <c r="B10679" s="0" t="s">
        <v>110</v>
      </c>
      <c r="C10679" s="0" t="s">
        <v>108</v>
      </c>
      <c r="D10679" s="116" t="n">
        <v>43647</v>
      </c>
      <c r="E10679" s="0" t="n">
        <v>0.3975</v>
      </c>
      <c r="F10679" s="0" t="n">
        <v>2376521</v>
      </c>
      <c r="G10679" s="151" t="s">
        <v>111</v>
      </c>
      <c r="H10679" s="151" t="s">
        <v>111</v>
      </c>
      <c r="I10679" s="152" t="s">
        <v>112</v>
      </c>
    </row>
    <row r="10680" customFormat="false" ht="12.75" hidden="false" customHeight="false" outlineLevel="0" collapsed="false">
      <c r="A10680" s="0" t="s">
        <v>62</v>
      </c>
      <c r="B10680" s="0" t="s">
        <v>113</v>
      </c>
      <c r="C10680" s="0" t="s">
        <v>108</v>
      </c>
      <c r="D10680" s="116" t="n">
        <v>43647</v>
      </c>
      <c r="E10680" s="0" t="n">
        <v>0.065</v>
      </c>
      <c r="F10680" s="0" t="n">
        <v>2376522</v>
      </c>
      <c r="G10680" s="151" t="s">
        <v>111</v>
      </c>
      <c r="H10680" s="151" t="s">
        <v>111</v>
      </c>
      <c r="I10680" s="152" t="s">
        <v>112</v>
      </c>
    </row>
    <row r="10681" customFormat="false" ht="12.75" hidden="false" customHeight="false" outlineLevel="0" collapsed="false">
      <c r="A10681" s="0" t="s">
        <v>82</v>
      </c>
      <c r="B10681" s="0" t="s">
        <v>110</v>
      </c>
      <c r="C10681" s="0" t="s">
        <v>108</v>
      </c>
      <c r="D10681" s="116" t="n">
        <v>43647</v>
      </c>
      <c r="E10681" s="0" t="n">
        <v>0</v>
      </c>
      <c r="F10681" s="0" t="n">
        <v>2376523</v>
      </c>
      <c r="G10681" s="151" t="s">
        <v>111</v>
      </c>
      <c r="H10681" s="151" t="s">
        <v>111</v>
      </c>
      <c r="I10681" s="152" t="s">
        <v>112</v>
      </c>
    </row>
    <row r="10682" customFormat="false" ht="12.75" hidden="false" customHeight="false" outlineLevel="0" collapsed="false">
      <c r="A10682" s="0" t="s">
        <v>82</v>
      </c>
      <c r="B10682" s="0" t="s">
        <v>113</v>
      </c>
      <c r="C10682" s="0" t="s">
        <v>108</v>
      </c>
      <c r="D10682" s="116" t="n">
        <v>43647</v>
      </c>
      <c r="E10682" s="0" t="n">
        <v>0</v>
      </c>
      <c r="F10682" s="0" t="n">
        <v>2376524</v>
      </c>
      <c r="G10682" s="151" t="s">
        <v>111</v>
      </c>
      <c r="H10682" s="151" t="s">
        <v>111</v>
      </c>
      <c r="I10682" s="152" t="s">
        <v>112</v>
      </c>
    </row>
    <row r="10683" customFormat="false" ht="12.75" hidden="false" customHeight="false" outlineLevel="0" collapsed="false">
      <c r="A10683" s="0" t="s">
        <v>83</v>
      </c>
      <c r="B10683" s="0" t="s">
        <v>110</v>
      </c>
      <c r="C10683" s="0" t="s">
        <v>108</v>
      </c>
      <c r="D10683" s="116" t="n">
        <v>43647</v>
      </c>
      <c r="E10683" s="0" t="n">
        <v>0</v>
      </c>
      <c r="F10683" s="0" t="n">
        <v>2376525</v>
      </c>
      <c r="G10683" s="151" t="s">
        <v>111</v>
      </c>
      <c r="H10683" s="151" t="s">
        <v>111</v>
      </c>
      <c r="I10683" s="152" t="s">
        <v>112</v>
      </c>
    </row>
    <row r="10684" customFormat="false" ht="12.75" hidden="false" customHeight="false" outlineLevel="0" collapsed="false">
      <c r="A10684" s="0" t="s">
        <v>83</v>
      </c>
      <c r="B10684" s="0" t="s">
        <v>113</v>
      </c>
      <c r="C10684" s="0" t="s">
        <v>108</v>
      </c>
      <c r="D10684" s="116" t="n">
        <v>43647</v>
      </c>
      <c r="E10684" s="0" t="n">
        <v>0</v>
      </c>
      <c r="F10684" s="0" t="n">
        <v>2376526</v>
      </c>
      <c r="G10684" s="151" t="s">
        <v>111</v>
      </c>
      <c r="H10684" s="151" t="s">
        <v>111</v>
      </c>
      <c r="I10684" s="152" t="s">
        <v>112</v>
      </c>
    </row>
    <row r="10685" customFormat="false" ht="12.75" hidden="false" customHeight="false" outlineLevel="0" collapsed="false">
      <c r="A10685" s="0" t="s">
        <v>84</v>
      </c>
      <c r="B10685" s="0" t="s">
        <v>110</v>
      </c>
      <c r="C10685" s="0" t="s">
        <v>108</v>
      </c>
      <c r="D10685" s="116" t="n">
        <v>43647</v>
      </c>
      <c r="E10685" s="0" t="n">
        <v>0.175</v>
      </c>
      <c r="F10685" s="0" t="n">
        <v>2376527</v>
      </c>
      <c r="G10685" s="151" t="s">
        <v>111</v>
      </c>
      <c r="H10685" s="151" t="s">
        <v>111</v>
      </c>
      <c r="I10685" s="152" t="s">
        <v>112</v>
      </c>
    </row>
    <row r="10686" customFormat="false" ht="12.75" hidden="false" customHeight="false" outlineLevel="0" collapsed="false">
      <c r="A10686" s="0" t="s">
        <v>84</v>
      </c>
      <c r="B10686" s="0" t="s">
        <v>113</v>
      </c>
      <c r="C10686" s="0" t="s">
        <v>108</v>
      </c>
      <c r="D10686" s="116" t="n">
        <v>43647</v>
      </c>
      <c r="E10686" s="0" t="n">
        <v>0.0125</v>
      </c>
      <c r="F10686" s="0" t="n">
        <v>2376528</v>
      </c>
      <c r="G10686" s="151" t="s">
        <v>111</v>
      </c>
      <c r="H10686" s="151" t="s">
        <v>111</v>
      </c>
      <c r="I10686" s="152" t="s">
        <v>112</v>
      </c>
    </row>
    <row r="10687" customFormat="false" ht="12.75" hidden="false" customHeight="false" outlineLevel="0" collapsed="false">
      <c r="A10687" s="0" t="s">
        <v>85</v>
      </c>
      <c r="B10687" s="0" t="s">
        <v>110</v>
      </c>
      <c r="C10687" s="0" t="s">
        <v>108</v>
      </c>
      <c r="D10687" s="116" t="n">
        <v>43647</v>
      </c>
      <c r="E10687" s="0" t="n">
        <v>0.175</v>
      </c>
      <c r="F10687" s="0" t="n">
        <v>2376529</v>
      </c>
      <c r="G10687" s="151" t="s">
        <v>111</v>
      </c>
      <c r="H10687" s="151" t="s">
        <v>111</v>
      </c>
      <c r="I10687" s="152" t="s">
        <v>112</v>
      </c>
    </row>
    <row r="10688" customFormat="false" ht="12.75" hidden="false" customHeight="false" outlineLevel="0" collapsed="false">
      <c r="A10688" s="0" t="s">
        <v>85</v>
      </c>
      <c r="B10688" s="0" t="s">
        <v>113</v>
      </c>
      <c r="C10688" s="0" t="s">
        <v>108</v>
      </c>
      <c r="D10688" s="116" t="n">
        <v>43647</v>
      </c>
      <c r="E10688" s="0" t="n">
        <v>0.167959989375178</v>
      </c>
      <c r="F10688" s="0" t="n">
        <v>2376530</v>
      </c>
      <c r="G10688" s="151" t="s">
        <v>111</v>
      </c>
      <c r="H10688" s="151" t="s">
        <v>111</v>
      </c>
      <c r="I10688" s="152" t="s">
        <v>112</v>
      </c>
    </row>
    <row r="10689" customFormat="false" ht="12.75" hidden="false" customHeight="false" outlineLevel="0" collapsed="false">
      <c r="A10689" s="0" t="s">
        <v>86</v>
      </c>
      <c r="B10689" s="0" t="s">
        <v>110</v>
      </c>
      <c r="C10689" s="0" t="s">
        <v>108</v>
      </c>
      <c r="D10689" s="116" t="n">
        <v>43647</v>
      </c>
      <c r="E10689" s="0" t="n">
        <v>0.265</v>
      </c>
      <c r="F10689" s="0" t="n">
        <v>2376531</v>
      </c>
      <c r="G10689" s="151" t="s">
        <v>111</v>
      </c>
      <c r="H10689" s="151" t="s">
        <v>111</v>
      </c>
      <c r="I10689" s="152" t="s">
        <v>112</v>
      </c>
    </row>
    <row r="10690" customFormat="false" ht="12.75" hidden="false" customHeight="false" outlineLevel="0" collapsed="false">
      <c r="A10690" s="0" t="s">
        <v>86</v>
      </c>
      <c r="B10690" s="0" t="s">
        <v>113</v>
      </c>
      <c r="C10690" s="0" t="s">
        <v>108</v>
      </c>
      <c r="D10690" s="116" t="n">
        <v>43647</v>
      </c>
      <c r="E10690" s="0" t="n">
        <v>0.0075</v>
      </c>
      <c r="F10690" s="0" t="n">
        <v>2376532</v>
      </c>
      <c r="G10690" s="151" t="s">
        <v>111</v>
      </c>
      <c r="H10690" s="151" t="s">
        <v>111</v>
      </c>
      <c r="I10690" s="152" t="s">
        <v>112</v>
      </c>
    </row>
    <row r="10691" customFormat="false" ht="12.75" hidden="false" customHeight="false" outlineLevel="0" collapsed="false">
      <c r="A10691" s="0" t="s">
        <v>87</v>
      </c>
      <c r="B10691" s="0" t="s">
        <v>110</v>
      </c>
      <c r="C10691" s="0" t="s">
        <v>108</v>
      </c>
      <c r="D10691" s="116" t="n">
        <v>43647</v>
      </c>
      <c r="E10691" s="0" t="n">
        <v>0.265</v>
      </c>
      <c r="F10691" s="0" t="n">
        <v>2376533</v>
      </c>
      <c r="G10691" s="151" t="s">
        <v>111</v>
      </c>
      <c r="H10691" s="151" t="s">
        <v>111</v>
      </c>
      <c r="I10691" s="152" t="s">
        <v>112</v>
      </c>
    </row>
    <row r="10692" customFormat="false" ht="12.75" hidden="false" customHeight="false" outlineLevel="0" collapsed="false">
      <c r="A10692" s="0" t="s">
        <v>87</v>
      </c>
      <c r="B10692" s="0" t="s">
        <v>113</v>
      </c>
      <c r="C10692" s="0" t="s">
        <v>108</v>
      </c>
      <c r="D10692" s="116" t="n">
        <v>43647</v>
      </c>
      <c r="E10692" s="0" t="n">
        <v>0.0075</v>
      </c>
      <c r="F10692" s="0" t="n">
        <v>2376534</v>
      </c>
      <c r="G10692" s="151" t="s">
        <v>111</v>
      </c>
      <c r="H10692" s="151" t="s">
        <v>111</v>
      </c>
      <c r="I10692" s="152" t="s">
        <v>112</v>
      </c>
    </row>
    <row r="10693" customFormat="false" ht="12.75" hidden="false" customHeight="false" outlineLevel="0" collapsed="false">
      <c r="A10693" s="0" t="s">
        <v>88</v>
      </c>
      <c r="B10693" s="0" t="s">
        <v>110</v>
      </c>
      <c r="C10693" s="0" t="s">
        <v>108</v>
      </c>
      <c r="D10693" s="116" t="n">
        <v>43647</v>
      </c>
      <c r="E10693" s="0" t="n">
        <v>0.265</v>
      </c>
      <c r="F10693" s="0" t="n">
        <v>2376535</v>
      </c>
      <c r="G10693" s="151" t="s">
        <v>111</v>
      </c>
      <c r="H10693" s="151" t="s">
        <v>111</v>
      </c>
      <c r="I10693" s="152" t="s">
        <v>112</v>
      </c>
    </row>
    <row r="10694" customFormat="false" ht="12.75" hidden="false" customHeight="false" outlineLevel="0" collapsed="false">
      <c r="A10694" s="0" t="s">
        <v>88</v>
      </c>
      <c r="B10694" s="0" t="s">
        <v>113</v>
      </c>
      <c r="C10694" s="0" t="s">
        <v>108</v>
      </c>
      <c r="D10694" s="116" t="n">
        <v>43647</v>
      </c>
      <c r="E10694" s="0" t="n">
        <v>0.249063814981581</v>
      </c>
      <c r="F10694" s="0" t="n">
        <v>2376536</v>
      </c>
      <c r="G10694" s="151" t="s">
        <v>111</v>
      </c>
      <c r="H10694" s="151" t="s">
        <v>111</v>
      </c>
      <c r="I10694" s="152" t="s">
        <v>112</v>
      </c>
    </row>
    <row r="10695" customFormat="false" ht="12.75" hidden="false" customHeight="false" outlineLevel="0" collapsed="false">
      <c r="A10695" s="0" t="s">
        <v>89</v>
      </c>
      <c r="B10695" s="0" t="s">
        <v>110</v>
      </c>
      <c r="C10695" s="0" t="s">
        <v>108</v>
      </c>
      <c r="D10695" s="116" t="n">
        <v>43647</v>
      </c>
      <c r="E10695" s="0" t="n">
        <v>0.265</v>
      </c>
      <c r="F10695" s="0" t="n">
        <v>2376537</v>
      </c>
      <c r="G10695" s="151" t="s">
        <v>111</v>
      </c>
      <c r="H10695" s="151" t="s">
        <v>111</v>
      </c>
      <c r="I10695" s="152" t="s">
        <v>112</v>
      </c>
    </row>
    <row r="10696" customFormat="false" ht="12.75" hidden="false" customHeight="false" outlineLevel="0" collapsed="false">
      <c r="A10696" s="0" t="s">
        <v>89</v>
      </c>
      <c r="B10696" s="0" t="s">
        <v>113</v>
      </c>
      <c r="C10696" s="0" t="s">
        <v>108</v>
      </c>
      <c r="D10696" s="116" t="n">
        <v>43647</v>
      </c>
      <c r="E10696" s="0" t="n">
        <v>0.0275</v>
      </c>
      <c r="F10696" s="0" t="n">
        <v>2376538</v>
      </c>
      <c r="G10696" s="151" t="s">
        <v>111</v>
      </c>
      <c r="H10696" s="151" t="s">
        <v>111</v>
      </c>
      <c r="I10696" s="152" t="s">
        <v>112</v>
      </c>
    </row>
    <row r="10697" customFormat="false" ht="12.75" hidden="false" customHeight="false" outlineLevel="0" collapsed="false">
      <c r="A10697" s="0" t="s">
        <v>90</v>
      </c>
      <c r="B10697" s="0" t="s">
        <v>110</v>
      </c>
      <c r="C10697" s="0" t="s">
        <v>108</v>
      </c>
      <c r="D10697" s="116" t="n">
        <v>43647</v>
      </c>
      <c r="E10697" s="0" t="n">
        <v>0.265</v>
      </c>
      <c r="F10697" s="0" t="n">
        <v>2376539</v>
      </c>
      <c r="G10697" s="151" t="s">
        <v>111</v>
      </c>
      <c r="H10697" s="151" t="s">
        <v>111</v>
      </c>
      <c r="I10697" s="152" t="s">
        <v>112</v>
      </c>
    </row>
    <row r="10698" customFormat="false" ht="12.75" hidden="false" customHeight="false" outlineLevel="0" collapsed="false">
      <c r="A10698" s="0" t="s">
        <v>90</v>
      </c>
      <c r="B10698" s="0" t="s">
        <v>113</v>
      </c>
      <c r="C10698" s="0" t="s">
        <v>108</v>
      </c>
      <c r="D10698" s="116" t="n">
        <v>43647</v>
      </c>
      <c r="E10698" s="0" t="n">
        <v>0.249063814981581</v>
      </c>
      <c r="F10698" s="0" t="n">
        <v>2376540</v>
      </c>
      <c r="G10698" s="151" t="s">
        <v>111</v>
      </c>
      <c r="H10698" s="151" t="s">
        <v>111</v>
      </c>
      <c r="I10698" s="152" t="s">
        <v>112</v>
      </c>
    </row>
    <row r="10699" customFormat="false" ht="12.75" hidden="false" customHeight="false" outlineLevel="0" collapsed="false">
      <c r="A10699" s="0" t="s">
        <v>91</v>
      </c>
      <c r="B10699" s="0" t="s">
        <v>110</v>
      </c>
      <c r="C10699" s="0" t="s">
        <v>108</v>
      </c>
      <c r="D10699" s="116" t="n">
        <v>43647</v>
      </c>
      <c r="E10699" s="0" t="n">
        <v>0</v>
      </c>
      <c r="F10699" s="0" t="n">
        <v>2376541</v>
      </c>
      <c r="G10699" s="151" t="s">
        <v>111</v>
      </c>
      <c r="H10699" s="151" t="s">
        <v>111</v>
      </c>
      <c r="I10699" s="152" t="s">
        <v>112</v>
      </c>
    </row>
    <row r="10700" customFormat="false" ht="12.75" hidden="false" customHeight="false" outlineLevel="0" collapsed="false">
      <c r="A10700" s="0" t="s">
        <v>91</v>
      </c>
      <c r="B10700" s="0" t="s">
        <v>113</v>
      </c>
      <c r="C10700" s="0" t="s">
        <v>108</v>
      </c>
      <c r="D10700" s="116" t="n">
        <v>43647</v>
      </c>
      <c r="E10700" s="0" t="n">
        <v>0</v>
      </c>
      <c r="F10700" s="0" t="n">
        <v>2376542</v>
      </c>
      <c r="G10700" s="151" t="s">
        <v>111</v>
      </c>
      <c r="H10700" s="151" t="s">
        <v>111</v>
      </c>
      <c r="I10700" s="152" t="s">
        <v>112</v>
      </c>
    </row>
    <row r="10701" customFormat="false" ht="12.75" hidden="false" customHeight="false" outlineLevel="0" collapsed="false">
      <c r="A10701" s="0" t="s">
        <v>49</v>
      </c>
      <c r="B10701" s="0" t="s">
        <v>110</v>
      </c>
      <c r="C10701" s="0" t="s">
        <v>108</v>
      </c>
      <c r="D10701" s="116" t="n">
        <v>43647</v>
      </c>
      <c r="E10701" s="0" t="n">
        <v>0.3975</v>
      </c>
      <c r="F10701" s="0" t="n">
        <v>2376543</v>
      </c>
      <c r="G10701" s="151" t="s">
        <v>111</v>
      </c>
      <c r="H10701" s="151" t="s">
        <v>111</v>
      </c>
      <c r="I10701" s="152" t="s">
        <v>112</v>
      </c>
    </row>
    <row r="10702" customFormat="false" ht="12.75" hidden="false" customHeight="false" outlineLevel="0" collapsed="false">
      <c r="A10702" s="0" t="s">
        <v>49</v>
      </c>
      <c r="B10702" s="0" t="s">
        <v>113</v>
      </c>
      <c r="C10702" s="0" t="s">
        <v>108</v>
      </c>
      <c r="D10702" s="116" t="n">
        <v>43647</v>
      </c>
      <c r="E10702" s="0" t="n">
        <v>0.015</v>
      </c>
      <c r="F10702" s="0" t="n">
        <v>2376544</v>
      </c>
      <c r="G10702" s="151" t="s">
        <v>111</v>
      </c>
      <c r="H10702" s="151" t="s">
        <v>111</v>
      </c>
      <c r="I10702" s="152" t="s">
        <v>112</v>
      </c>
    </row>
    <row r="10703" customFormat="false" ht="12.75" hidden="false" customHeight="false" outlineLevel="0" collapsed="false">
      <c r="A10703" s="0" t="s">
        <v>50</v>
      </c>
      <c r="B10703" s="0" t="s">
        <v>110</v>
      </c>
      <c r="C10703" s="0" t="s">
        <v>108</v>
      </c>
      <c r="D10703" s="116" t="n">
        <v>43647</v>
      </c>
      <c r="E10703" s="0" t="n">
        <v>0.5</v>
      </c>
      <c r="F10703" s="0" t="n">
        <v>2376545</v>
      </c>
      <c r="G10703" s="151" t="s">
        <v>111</v>
      </c>
      <c r="H10703" s="151" t="s">
        <v>111</v>
      </c>
      <c r="I10703" s="152" t="s">
        <v>112</v>
      </c>
    </row>
    <row r="10704" customFormat="false" ht="12.75" hidden="false" customHeight="false" outlineLevel="0" collapsed="false">
      <c r="A10704" s="0" t="s">
        <v>50</v>
      </c>
      <c r="B10704" s="0" t="s">
        <v>113</v>
      </c>
      <c r="C10704" s="0" t="s">
        <v>108</v>
      </c>
      <c r="D10704" s="116" t="n">
        <v>43647</v>
      </c>
      <c r="E10704" s="0" t="n">
        <v>-0.02</v>
      </c>
      <c r="F10704" s="0" t="n">
        <v>2376546</v>
      </c>
      <c r="G10704" s="151" t="s">
        <v>111</v>
      </c>
      <c r="H10704" s="151" t="s">
        <v>111</v>
      </c>
      <c r="I10704" s="152" t="s">
        <v>112</v>
      </c>
    </row>
    <row r="10705" customFormat="false" ht="12.75" hidden="false" customHeight="false" outlineLevel="0" collapsed="false">
      <c r="A10705" s="0" t="s">
        <v>51</v>
      </c>
      <c r="B10705" s="0" t="s">
        <v>110</v>
      </c>
      <c r="C10705" s="0" t="s">
        <v>108</v>
      </c>
      <c r="D10705" s="116" t="n">
        <v>43647</v>
      </c>
      <c r="E10705" s="0" t="n">
        <v>0.5</v>
      </c>
      <c r="F10705" s="0" t="n">
        <v>2376547</v>
      </c>
      <c r="G10705" s="151" t="s">
        <v>111</v>
      </c>
      <c r="H10705" s="151" t="s">
        <v>111</v>
      </c>
      <c r="I10705" s="152" t="s">
        <v>112</v>
      </c>
    </row>
    <row r="10706" customFormat="false" ht="12.75" hidden="false" customHeight="false" outlineLevel="0" collapsed="false">
      <c r="A10706" s="0" t="s">
        <v>51</v>
      </c>
      <c r="B10706" s="0" t="s">
        <v>113</v>
      </c>
      <c r="C10706" s="0" t="s">
        <v>108</v>
      </c>
      <c r="D10706" s="116" t="n">
        <v>43647</v>
      </c>
      <c r="E10706" s="0" t="n">
        <v>0.035</v>
      </c>
      <c r="F10706" s="0" t="n">
        <v>2376548</v>
      </c>
      <c r="G10706" s="151" t="s">
        <v>111</v>
      </c>
      <c r="H10706" s="151" t="s">
        <v>111</v>
      </c>
      <c r="I10706" s="152" t="s">
        <v>112</v>
      </c>
    </row>
    <row r="10707" customFormat="false" ht="12.75" hidden="false" customHeight="false" outlineLevel="0" collapsed="false">
      <c r="A10707" s="0" t="s">
        <v>52</v>
      </c>
      <c r="B10707" s="0" t="s">
        <v>110</v>
      </c>
      <c r="C10707" s="0" t="s">
        <v>108</v>
      </c>
      <c r="D10707" s="116" t="n">
        <v>43647</v>
      </c>
      <c r="E10707" s="0" t="n">
        <v>0.5</v>
      </c>
      <c r="F10707" s="0" t="n">
        <v>2376549</v>
      </c>
      <c r="G10707" s="151" t="s">
        <v>111</v>
      </c>
      <c r="H10707" s="151" t="s">
        <v>111</v>
      </c>
      <c r="I10707" s="152" t="s">
        <v>112</v>
      </c>
    </row>
    <row r="10708" customFormat="false" ht="12.75" hidden="false" customHeight="false" outlineLevel="0" collapsed="false">
      <c r="A10708" s="0" t="s">
        <v>52</v>
      </c>
      <c r="B10708" s="0" t="s">
        <v>113</v>
      </c>
      <c r="C10708" s="0" t="s">
        <v>108</v>
      </c>
      <c r="D10708" s="116" t="n">
        <v>43647</v>
      </c>
      <c r="E10708" s="0" t="n">
        <v>-0.02</v>
      </c>
      <c r="F10708" s="0" t="n">
        <v>2376550</v>
      </c>
      <c r="G10708" s="151" t="s">
        <v>111</v>
      </c>
      <c r="H10708" s="151" t="s">
        <v>111</v>
      </c>
      <c r="I10708" s="152" t="s">
        <v>112</v>
      </c>
    </row>
    <row r="10709" customFormat="false" ht="12.75" hidden="false" customHeight="false" outlineLevel="0" collapsed="false">
      <c r="A10709" s="0" t="s">
        <v>53</v>
      </c>
      <c r="B10709" s="0" t="s">
        <v>110</v>
      </c>
      <c r="C10709" s="0" t="s">
        <v>108</v>
      </c>
      <c r="D10709" s="116" t="n">
        <v>43647</v>
      </c>
      <c r="E10709" s="0" t="n">
        <v>0.265</v>
      </c>
      <c r="F10709" s="0" t="n">
        <v>2376551</v>
      </c>
      <c r="G10709" s="151" t="s">
        <v>111</v>
      </c>
      <c r="H10709" s="151" t="s">
        <v>111</v>
      </c>
      <c r="I10709" s="152" t="s">
        <v>112</v>
      </c>
    </row>
    <row r="10710" customFormat="false" ht="12.75" hidden="false" customHeight="false" outlineLevel="0" collapsed="false">
      <c r="A10710" s="0" t="s">
        <v>53</v>
      </c>
      <c r="B10710" s="0" t="s">
        <v>113</v>
      </c>
      <c r="C10710" s="0" t="s">
        <v>108</v>
      </c>
      <c r="D10710" s="116" t="n">
        <v>43647</v>
      </c>
      <c r="E10710" s="0" t="n">
        <v>0.0075</v>
      </c>
      <c r="F10710" s="0" t="n">
        <v>2376552</v>
      </c>
      <c r="G10710" s="151" t="s">
        <v>111</v>
      </c>
      <c r="H10710" s="151" t="s">
        <v>111</v>
      </c>
      <c r="I10710" s="152" t="s">
        <v>112</v>
      </c>
    </row>
    <row r="10711" customFormat="false" ht="12.75" hidden="false" customHeight="false" outlineLevel="0" collapsed="false">
      <c r="A10711" s="0" t="s">
        <v>17</v>
      </c>
      <c r="B10711" s="0" t="s">
        <v>110</v>
      </c>
      <c r="C10711" s="0" t="s">
        <v>108</v>
      </c>
      <c r="D10711" s="116" t="n">
        <v>43647</v>
      </c>
      <c r="E10711" s="0" t="n">
        <v>0</v>
      </c>
      <c r="F10711" s="0" t="n">
        <v>2376553</v>
      </c>
      <c r="G10711" s="151" t="s">
        <v>111</v>
      </c>
      <c r="H10711" s="151" t="s">
        <v>111</v>
      </c>
      <c r="I10711" s="152" t="s">
        <v>112</v>
      </c>
    </row>
    <row r="10712" customFormat="false" ht="12.75" hidden="false" customHeight="false" outlineLevel="0" collapsed="false">
      <c r="A10712" s="0" t="s">
        <v>17</v>
      </c>
      <c r="B10712" s="0" t="s">
        <v>113</v>
      </c>
      <c r="C10712" s="0" t="s">
        <v>108</v>
      </c>
      <c r="D10712" s="116" t="n">
        <v>43647</v>
      </c>
      <c r="E10712" s="0" t="n">
        <v>0</v>
      </c>
      <c r="F10712" s="0" t="n">
        <v>2376554</v>
      </c>
      <c r="G10712" s="151" t="s">
        <v>111</v>
      </c>
      <c r="H10712" s="151" t="s">
        <v>111</v>
      </c>
      <c r="I10712" s="152" t="s">
        <v>112</v>
      </c>
    </row>
    <row r="10713" customFormat="false" ht="12.75" hidden="false" customHeight="false" outlineLevel="0" collapsed="false">
      <c r="A10713" s="0" t="s">
        <v>18</v>
      </c>
      <c r="B10713" s="0" t="s">
        <v>110</v>
      </c>
      <c r="C10713" s="0" t="s">
        <v>108</v>
      </c>
      <c r="D10713" s="116" t="n">
        <v>43647</v>
      </c>
      <c r="E10713" s="0" t="n">
        <v>0</v>
      </c>
      <c r="F10713" s="0" t="n">
        <v>2376555</v>
      </c>
      <c r="G10713" s="151" t="s">
        <v>111</v>
      </c>
      <c r="H10713" s="151" t="s">
        <v>111</v>
      </c>
      <c r="I10713" s="152" t="s">
        <v>112</v>
      </c>
    </row>
    <row r="10714" customFormat="false" ht="12.75" hidden="false" customHeight="false" outlineLevel="0" collapsed="false">
      <c r="A10714" s="0" t="s">
        <v>18</v>
      </c>
      <c r="B10714" s="0" t="s">
        <v>113</v>
      </c>
      <c r="C10714" s="0" t="s">
        <v>108</v>
      </c>
      <c r="D10714" s="116" t="n">
        <v>43647</v>
      </c>
      <c r="E10714" s="0" t="n">
        <v>0</v>
      </c>
      <c r="F10714" s="0" t="n">
        <v>2376556</v>
      </c>
      <c r="G10714" s="151" t="s">
        <v>111</v>
      </c>
      <c r="H10714" s="151" t="s">
        <v>111</v>
      </c>
      <c r="I10714" s="152" t="s">
        <v>112</v>
      </c>
    </row>
    <row r="10715" customFormat="false" ht="12.75" hidden="false" customHeight="false" outlineLevel="0" collapsed="false">
      <c r="A10715" s="0" t="s">
        <v>19</v>
      </c>
      <c r="B10715" s="0" t="s">
        <v>110</v>
      </c>
      <c r="C10715" s="0" t="s">
        <v>108</v>
      </c>
      <c r="D10715" s="116" t="n">
        <v>43647</v>
      </c>
      <c r="E10715" s="0" t="n">
        <v>0</v>
      </c>
      <c r="F10715" s="0" t="n">
        <v>2376557</v>
      </c>
      <c r="G10715" s="151" t="s">
        <v>111</v>
      </c>
      <c r="H10715" s="151" t="s">
        <v>111</v>
      </c>
      <c r="I10715" s="152" t="s">
        <v>112</v>
      </c>
    </row>
    <row r="10716" customFormat="false" ht="12.75" hidden="false" customHeight="false" outlineLevel="0" collapsed="false">
      <c r="A10716" s="0" t="s">
        <v>19</v>
      </c>
      <c r="B10716" s="0" t="s">
        <v>113</v>
      </c>
      <c r="C10716" s="0" t="s">
        <v>108</v>
      </c>
      <c r="D10716" s="116" t="n">
        <v>43647</v>
      </c>
      <c r="E10716" s="0" t="n">
        <v>0</v>
      </c>
      <c r="F10716" s="0" t="n">
        <v>2376558</v>
      </c>
      <c r="G10716" s="151" t="s">
        <v>111</v>
      </c>
      <c r="H10716" s="151" t="s">
        <v>111</v>
      </c>
      <c r="I10716" s="152" t="s">
        <v>112</v>
      </c>
    </row>
    <row r="10717" customFormat="false" ht="12.75" hidden="false" customHeight="false" outlineLevel="0" collapsed="false">
      <c r="A10717" s="0" t="s">
        <v>21</v>
      </c>
      <c r="B10717" s="0" t="s">
        <v>110</v>
      </c>
      <c r="C10717" s="0" t="s">
        <v>108</v>
      </c>
      <c r="D10717" s="116" t="n">
        <v>43647</v>
      </c>
      <c r="E10717" s="0" t="n">
        <v>0</v>
      </c>
      <c r="F10717" s="0" t="n">
        <v>2376559</v>
      </c>
      <c r="G10717" s="151" t="s">
        <v>111</v>
      </c>
      <c r="H10717" s="151" t="s">
        <v>111</v>
      </c>
      <c r="I10717" s="152" t="s">
        <v>112</v>
      </c>
    </row>
    <row r="10718" customFormat="false" ht="12.75" hidden="false" customHeight="false" outlineLevel="0" collapsed="false">
      <c r="A10718" s="0" t="s">
        <v>21</v>
      </c>
      <c r="B10718" s="0" t="s">
        <v>113</v>
      </c>
      <c r="C10718" s="0" t="s">
        <v>108</v>
      </c>
      <c r="D10718" s="116" t="n">
        <v>43647</v>
      </c>
      <c r="E10718" s="0" t="n">
        <v>0</v>
      </c>
      <c r="F10718" s="0" t="n">
        <v>2376560</v>
      </c>
      <c r="G10718" s="151" t="s">
        <v>111</v>
      </c>
      <c r="H10718" s="151" t="s">
        <v>111</v>
      </c>
      <c r="I10718" s="152" t="s">
        <v>112</v>
      </c>
    </row>
    <row r="10719" customFormat="false" ht="12.75" hidden="false" customHeight="false" outlineLevel="0" collapsed="false">
      <c r="A10719" s="0" t="s">
        <v>22</v>
      </c>
      <c r="B10719" s="0" t="s">
        <v>110</v>
      </c>
      <c r="C10719" s="0" t="s">
        <v>108</v>
      </c>
      <c r="D10719" s="116" t="n">
        <v>43647</v>
      </c>
      <c r="E10719" s="0" t="n">
        <v>1</v>
      </c>
      <c r="F10719" s="0" t="n">
        <v>2376561</v>
      </c>
      <c r="G10719" s="151" t="s">
        <v>111</v>
      </c>
      <c r="H10719" s="151" t="s">
        <v>111</v>
      </c>
      <c r="I10719" s="152" t="s">
        <v>112</v>
      </c>
    </row>
    <row r="10720" customFormat="false" ht="12.75" hidden="false" customHeight="false" outlineLevel="0" collapsed="false">
      <c r="A10720" s="0" t="s">
        <v>59</v>
      </c>
      <c r="B10720" s="0" t="s">
        <v>110</v>
      </c>
      <c r="C10720" s="0" t="s">
        <v>108</v>
      </c>
      <c r="D10720" s="116" t="n">
        <v>43678</v>
      </c>
      <c r="E10720" s="0" t="n">
        <v>0.4</v>
      </c>
      <c r="F10720" s="0" t="n">
        <v>2376515</v>
      </c>
      <c r="G10720" s="151" t="s">
        <v>111</v>
      </c>
      <c r="H10720" s="151" t="s">
        <v>111</v>
      </c>
      <c r="I10720" s="152" t="s">
        <v>112</v>
      </c>
    </row>
    <row r="10721" customFormat="false" ht="12.75" hidden="false" customHeight="false" outlineLevel="0" collapsed="false">
      <c r="A10721" s="0" t="s">
        <v>59</v>
      </c>
      <c r="B10721" s="0" t="s">
        <v>113</v>
      </c>
      <c r="C10721" s="0" t="s">
        <v>108</v>
      </c>
      <c r="D10721" s="116" t="n">
        <v>43678</v>
      </c>
      <c r="E10721" s="0" t="n">
        <v>0.015</v>
      </c>
      <c r="F10721" s="0" t="n">
        <v>2376516</v>
      </c>
      <c r="G10721" s="151" t="s">
        <v>111</v>
      </c>
      <c r="H10721" s="151" t="s">
        <v>111</v>
      </c>
      <c r="I10721" s="152" t="s">
        <v>112</v>
      </c>
    </row>
    <row r="10722" customFormat="false" ht="12.75" hidden="false" customHeight="false" outlineLevel="0" collapsed="false">
      <c r="A10722" s="0" t="s">
        <v>60</v>
      </c>
      <c r="B10722" s="0" t="s">
        <v>110</v>
      </c>
      <c r="C10722" s="0" t="s">
        <v>108</v>
      </c>
      <c r="D10722" s="116" t="n">
        <v>43678</v>
      </c>
      <c r="E10722" s="0" t="n">
        <v>0.4</v>
      </c>
      <c r="F10722" s="0" t="n">
        <v>2376517</v>
      </c>
      <c r="G10722" s="151" t="s">
        <v>111</v>
      </c>
      <c r="H10722" s="151" t="s">
        <v>111</v>
      </c>
      <c r="I10722" s="152" t="s">
        <v>112</v>
      </c>
    </row>
    <row r="10723" customFormat="false" ht="12.75" hidden="false" customHeight="false" outlineLevel="0" collapsed="false">
      <c r="A10723" s="0" t="s">
        <v>60</v>
      </c>
      <c r="B10723" s="0" t="s">
        <v>113</v>
      </c>
      <c r="C10723" s="0" t="s">
        <v>108</v>
      </c>
      <c r="D10723" s="116" t="n">
        <v>43678</v>
      </c>
      <c r="E10723" s="0" t="n">
        <v>0.065</v>
      </c>
      <c r="F10723" s="0" t="n">
        <v>2376518</v>
      </c>
      <c r="G10723" s="151" t="s">
        <v>111</v>
      </c>
      <c r="H10723" s="151" t="s">
        <v>111</v>
      </c>
      <c r="I10723" s="152" t="s">
        <v>112</v>
      </c>
    </row>
    <row r="10724" customFormat="false" ht="12.75" hidden="false" customHeight="false" outlineLevel="0" collapsed="false">
      <c r="A10724" s="0" t="s">
        <v>61</v>
      </c>
      <c r="B10724" s="0" t="s">
        <v>110</v>
      </c>
      <c r="C10724" s="0" t="s">
        <v>108</v>
      </c>
      <c r="D10724" s="116" t="n">
        <v>43678</v>
      </c>
      <c r="E10724" s="0" t="n">
        <v>0.4</v>
      </c>
      <c r="F10724" s="0" t="n">
        <v>2376519</v>
      </c>
      <c r="G10724" s="151" t="s">
        <v>111</v>
      </c>
      <c r="H10724" s="151" t="s">
        <v>111</v>
      </c>
      <c r="I10724" s="152" t="s">
        <v>112</v>
      </c>
    </row>
    <row r="10725" customFormat="false" ht="12.75" hidden="false" customHeight="false" outlineLevel="0" collapsed="false">
      <c r="A10725" s="0" t="s">
        <v>61</v>
      </c>
      <c r="B10725" s="0" t="s">
        <v>113</v>
      </c>
      <c r="C10725" s="0" t="s">
        <v>108</v>
      </c>
      <c r="D10725" s="116" t="n">
        <v>43678</v>
      </c>
      <c r="E10725" s="0" t="n">
        <v>0.015</v>
      </c>
      <c r="F10725" s="0" t="n">
        <v>2376520</v>
      </c>
      <c r="G10725" s="151" t="s">
        <v>111</v>
      </c>
      <c r="H10725" s="151" t="s">
        <v>111</v>
      </c>
      <c r="I10725" s="152" t="s">
        <v>112</v>
      </c>
    </row>
    <row r="10726" customFormat="false" ht="12.75" hidden="false" customHeight="false" outlineLevel="0" collapsed="false">
      <c r="A10726" s="0" t="s">
        <v>62</v>
      </c>
      <c r="B10726" s="0" t="s">
        <v>110</v>
      </c>
      <c r="C10726" s="0" t="s">
        <v>108</v>
      </c>
      <c r="D10726" s="116" t="n">
        <v>43678</v>
      </c>
      <c r="E10726" s="0" t="n">
        <v>0.4</v>
      </c>
      <c r="F10726" s="0" t="n">
        <v>2376521</v>
      </c>
      <c r="G10726" s="151" t="s">
        <v>111</v>
      </c>
      <c r="H10726" s="151" t="s">
        <v>111</v>
      </c>
      <c r="I10726" s="152" t="s">
        <v>112</v>
      </c>
    </row>
    <row r="10727" customFormat="false" ht="12.75" hidden="false" customHeight="false" outlineLevel="0" collapsed="false">
      <c r="A10727" s="0" t="s">
        <v>62</v>
      </c>
      <c r="B10727" s="0" t="s">
        <v>113</v>
      </c>
      <c r="C10727" s="0" t="s">
        <v>108</v>
      </c>
      <c r="D10727" s="116" t="n">
        <v>43678</v>
      </c>
      <c r="E10727" s="0" t="n">
        <v>0.065</v>
      </c>
      <c r="F10727" s="0" t="n">
        <v>2376522</v>
      </c>
      <c r="G10727" s="151" t="s">
        <v>111</v>
      </c>
      <c r="H10727" s="151" t="s">
        <v>111</v>
      </c>
      <c r="I10727" s="152" t="s">
        <v>112</v>
      </c>
    </row>
    <row r="10728" customFormat="false" ht="12.75" hidden="false" customHeight="false" outlineLevel="0" collapsed="false">
      <c r="A10728" s="0" t="s">
        <v>82</v>
      </c>
      <c r="B10728" s="0" t="s">
        <v>110</v>
      </c>
      <c r="C10728" s="0" t="s">
        <v>108</v>
      </c>
      <c r="D10728" s="116" t="n">
        <v>43678</v>
      </c>
      <c r="E10728" s="0" t="n">
        <v>0</v>
      </c>
      <c r="F10728" s="0" t="n">
        <v>2376523</v>
      </c>
      <c r="G10728" s="151" t="s">
        <v>111</v>
      </c>
      <c r="H10728" s="151" t="s">
        <v>111</v>
      </c>
      <c r="I10728" s="152" t="s">
        <v>112</v>
      </c>
    </row>
    <row r="10729" customFormat="false" ht="12.75" hidden="false" customHeight="false" outlineLevel="0" collapsed="false">
      <c r="A10729" s="0" t="s">
        <v>82</v>
      </c>
      <c r="B10729" s="0" t="s">
        <v>113</v>
      </c>
      <c r="C10729" s="0" t="s">
        <v>108</v>
      </c>
      <c r="D10729" s="116" t="n">
        <v>43678</v>
      </c>
      <c r="E10729" s="0" t="n">
        <v>0</v>
      </c>
      <c r="F10729" s="0" t="n">
        <v>2376524</v>
      </c>
      <c r="G10729" s="151" t="s">
        <v>111</v>
      </c>
      <c r="H10729" s="151" t="s">
        <v>111</v>
      </c>
      <c r="I10729" s="152" t="s">
        <v>112</v>
      </c>
    </row>
    <row r="10730" customFormat="false" ht="12.75" hidden="false" customHeight="false" outlineLevel="0" collapsed="false">
      <c r="A10730" s="0" t="s">
        <v>83</v>
      </c>
      <c r="B10730" s="0" t="s">
        <v>110</v>
      </c>
      <c r="C10730" s="0" t="s">
        <v>108</v>
      </c>
      <c r="D10730" s="116" t="n">
        <v>43678</v>
      </c>
      <c r="E10730" s="0" t="n">
        <v>0</v>
      </c>
      <c r="F10730" s="0" t="n">
        <v>2376525</v>
      </c>
      <c r="G10730" s="151" t="s">
        <v>111</v>
      </c>
      <c r="H10730" s="151" t="s">
        <v>111</v>
      </c>
      <c r="I10730" s="152" t="s">
        <v>112</v>
      </c>
    </row>
    <row r="10731" customFormat="false" ht="12.75" hidden="false" customHeight="false" outlineLevel="0" collapsed="false">
      <c r="A10731" s="0" t="s">
        <v>83</v>
      </c>
      <c r="B10731" s="0" t="s">
        <v>113</v>
      </c>
      <c r="C10731" s="0" t="s">
        <v>108</v>
      </c>
      <c r="D10731" s="116" t="n">
        <v>43678</v>
      </c>
      <c r="E10731" s="0" t="n">
        <v>0</v>
      </c>
      <c r="F10731" s="0" t="n">
        <v>2376526</v>
      </c>
      <c r="G10731" s="151" t="s">
        <v>111</v>
      </c>
      <c r="H10731" s="151" t="s">
        <v>111</v>
      </c>
      <c r="I10731" s="152" t="s">
        <v>112</v>
      </c>
    </row>
    <row r="10732" customFormat="false" ht="12.75" hidden="false" customHeight="false" outlineLevel="0" collapsed="false">
      <c r="A10732" s="0" t="s">
        <v>84</v>
      </c>
      <c r="B10732" s="0" t="s">
        <v>110</v>
      </c>
      <c r="C10732" s="0" t="s">
        <v>108</v>
      </c>
      <c r="D10732" s="116" t="n">
        <v>43678</v>
      </c>
      <c r="E10732" s="0" t="n">
        <v>0.175</v>
      </c>
      <c r="F10732" s="0" t="n">
        <v>2376527</v>
      </c>
      <c r="G10732" s="151" t="s">
        <v>111</v>
      </c>
      <c r="H10732" s="151" t="s">
        <v>111</v>
      </c>
      <c r="I10732" s="152" t="s">
        <v>112</v>
      </c>
    </row>
    <row r="10733" customFormat="false" ht="12.75" hidden="false" customHeight="false" outlineLevel="0" collapsed="false">
      <c r="A10733" s="0" t="s">
        <v>84</v>
      </c>
      <c r="B10733" s="0" t="s">
        <v>113</v>
      </c>
      <c r="C10733" s="0" t="s">
        <v>108</v>
      </c>
      <c r="D10733" s="116" t="n">
        <v>43678</v>
      </c>
      <c r="E10733" s="0" t="n">
        <v>0.0125</v>
      </c>
      <c r="F10733" s="0" t="n">
        <v>2376528</v>
      </c>
      <c r="G10733" s="151" t="s">
        <v>111</v>
      </c>
      <c r="H10733" s="151" t="s">
        <v>111</v>
      </c>
      <c r="I10733" s="152" t="s">
        <v>112</v>
      </c>
    </row>
    <row r="10734" customFormat="false" ht="12.75" hidden="false" customHeight="false" outlineLevel="0" collapsed="false">
      <c r="A10734" s="0" t="s">
        <v>85</v>
      </c>
      <c r="B10734" s="0" t="s">
        <v>110</v>
      </c>
      <c r="C10734" s="0" t="s">
        <v>108</v>
      </c>
      <c r="D10734" s="116" t="n">
        <v>43678</v>
      </c>
      <c r="E10734" s="0" t="n">
        <v>0.175</v>
      </c>
      <c r="F10734" s="0" t="n">
        <v>2376529</v>
      </c>
      <c r="G10734" s="151" t="s">
        <v>111</v>
      </c>
      <c r="H10734" s="151" t="s">
        <v>111</v>
      </c>
      <c r="I10734" s="152" t="s">
        <v>112</v>
      </c>
    </row>
    <row r="10735" customFormat="false" ht="12.75" hidden="false" customHeight="false" outlineLevel="0" collapsed="false">
      <c r="A10735" s="0" t="s">
        <v>85</v>
      </c>
      <c r="B10735" s="0" t="s">
        <v>113</v>
      </c>
      <c r="C10735" s="0" t="s">
        <v>108</v>
      </c>
      <c r="D10735" s="116" t="n">
        <v>43678</v>
      </c>
      <c r="E10735" s="0" t="n">
        <v>0.168349103019901</v>
      </c>
      <c r="F10735" s="0" t="n">
        <v>2376530</v>
      </c>
      <c r="G10735" s="151" t="s">
        <v>111</v>
      </c>
      <c r="H10735" s="151" t="s">
        <v>111</v>
      </c>
      <c r="I10735" s="152" t="s">
        <v>112</v>
      </c>
    </row>
    <row r="10736" customFormat="false" ht="12.75" hidden="false" customHeight="false" outlineLevel="0" collapsed="false">
      <c r="A10736" s="0" t="s">
        <v>86</v>
      </c>
      <c r="B10736" s="0" t="s">
        <v>110</v>
      </c>
      <c r="C10736" s="0" t="s">
        <v>108</v>
      </c>
      <c r="D10736" s="116" t="n">
        <v>43678</v>
      </c>
      <c r="E10736" s="0" t="n">
        <v>0.205</v>
      </c>
      <c r="F10736" s="0" t="n">
        <v>2376531</v>
      </c>
      <c r="G10736" s="151" t="s">
        <v>111</v>
      </c>
      <c r="H10736" s="151" t="s">
        <v>111</v>
      </c>
      <c r="I10736" s="152" t="s">
        <v>112</v>
      </c>
    </row>
    <row r="10737" customFormat="false" ht="12.75" hidden="false" customHeight="false" outlineLevel="0" collapsed="false">
      <c r="A10737" s="0" t="s">
        <v>86</v>
      </c>
      <c r="B10737" s="0" t="s">
        <v>113</v>
      </c>
      <c r="C10737" s="0" t="s">
        <v>108</v>
      </c>
      <c r="D10737" s="116" t="n">
        <v>43678</v>
      </c>
      <c r="E10737" s="0" t="n">
        <v>0.0075</v>
      </c>
      <c r="F10737" s="0" t="n">
        <v>2376532</v>
      </c>
      <c r="G10737" s="151" t="s">
        <v>111</v>
      </c>
      <c r="H10737" s="151" t="s">
        <v>111</v>
      </c>
      <c r="I10737" s="152" t="s">
        <v>112</v>
      </c>
    </row>
    <row r="10738" customFormat="false" ht="12.75" hidden="false" customHeight="false" outlineLevel="0" collapsed="false">
      <c r="A10738" s="0" t="s">
        <v>87</v>
      </c>
      <c r="B10738" s="0" t="s">
        <v>110</v>
      </c>
      <c r="C10738" s="0" t="s">
        <v>108</v>
      </c>
      <c r="D10738" s="116" t="n">
        <v>43678</v>
      </c>
      <c r="E10738" s="0" t="n">
        <v>0.205</v>
      </c>
      <c r="F10738" s="0" t="n">
        <v>2376533</v>
      </c>
      <c r="G10738" s="151" t="s">
        <v>111</v>
      </c>
      <c r="H10738" s="151" t="s">
        <v>111</v>
      </c>
      <c r="I10738" s="152" t="s">
        <v>112</v>
      </c>
    </row>
    <row r="10739" customFormat="false" ht="12.75" hidden="false" customHeight="false" outlineLevel="0" collapsed="false">
      <c r="A10739" s="0" t="s">
        <v>87</v>
      </c>
      <c r="B10739" s="0" t="s">
        <v>113</v>
      </c>
      <c r="C10739" s="0" t="s">
        <v>108</v>
      </c>
      <c r="D10739" s="116" t="n">
        <v>43678</v>
      </c>
      <c r="E10739" s="0" t="n">
        <v>0.0075</v>
      </c>
      <c r="F10739" s="0" t="n">
        <v>2376534</v>
      </c>
      <c r="G10739" s="151" t="s">
        <v>111</v>
      </c>
      <c r="H10739" s="151" t="s">
        <v>111</v>
      </c>
      <c r="I10739" s="152" t="s">
        <v>112</v>
      </c>
    </row>
    <row r="10740" customFormat="false" ht="12.75" hidden="false" customHeight="false" outlineLevel="0" collapsed="false">
      <c r="A10740" s="0" t="s">
        <v>88</v>
      </c>
      <c r="B10740" s="0" t="s">
        <v>110</v>
      </c>
      <c r="C10740" s="0" t="s">
        <v>108</v>
      </c>
      <c r="D10740" s="116" t="n">
        <v>43678</v>
      </c>
      <c r="E10740" s="0" t="n">
        <v>0.205</v>
      </c>
      <c r="F10740" s="0" t="n">
        <v>2376535</v>
      </c>
      <c r="G10740" s="151" t="s">
        <v>111</v>
      </c>
      <c r="H10740" s="151" t="s">
        <v>111</v>
      </c>
      <c r="I10740" s="152" t="s">
        <v>112</v>
      </c>
    </row>
    <row r="10741" customFormat="false" ht="12.75" hidden="false" customHeight="false" outlineLevel="0" collapsed="false">
      <c r="A10741" s="0" t="s">
        <v>88</v>
      </c>
      <c r="B10741" s="0" t="s">
        <v>113</v>
      </c>
      <c r="C10741" s="0" t="s">
        <v>108</v>
      </c>
      <c r="D10741" s="116" t="n">
        <v>43678</v>
      </c>
      <c r="E10741" s="0" t="n">
        <v>0.24808387228817</v>
      </c>
      <c r="F10741" s="0" t="n">
        <v>2376536</v>
      </c>
      <c r="G10741" s="151" t="s">
        <v>111</v>
      </c>
      <c r="H10741" s="151" t="s">
        <v>111</v>
      </c>
      <c r="I10741" s="152" t="s">
        <v>112</v>
      </c>
    </row>
    <row r="10742" customFormat="false" ht="12.75" hidden="false" customHeight="false" outlineLevel="0" collapsed="false">
      <c r="A10742" s="0" t="s">
        <v>89</v>
      </c>
      <c r="B10742" s="0" t="s">
        <v>110</v>
      </c>
      <c r="C10742" s="0" t="s">
        <v>108</v>
      </c>
      <c r="D10742" s="116" t="n">
        <v>43678</v>
      </c>
      <c r="E10742" s="0" t="n">
        <v>0.205</v>
      </c>
      <c r="F10742" s="0" t="n">
        <v>2376537</v>
      </c>
      <c r="G10742" s="151" t="s">
        <v>111</v>
      </c>
      <c r="H10742" s="151" t="s">
        <v>111</v>
      </c>
      <c r="I10742" s="152" t="s">
        <v>112</v>
      </c>
    </row>
    <row r="10743" customFormat="false" ht="12.75" hidden="false" customHeight="false" outlineLevel="0" collapsed="false">
      <c r="A10743" s="0" t="s">
        <v>89</v>
      </c>
      <c r="B10743" s="0" t="s">
        <v>113</v>
      </c>
      <c r="C10743" s="0" t="s">
        <v>108</v>
      </c>
      <c r="D10743" s="116" t="n">
        <v>43678</v>
      </c>
      <c r="E10743" s="0" t="n">
        <v>0.0275</v>
      </c>
      <c r="F10743" s="0" t="n">
        <v>2376538</v>
      </c>
      <c r="G10743" s="151" t="s">
        <v>111</v>
      </c>
      <c r="H10743" s="151" t="s">
        <v>111</v>
      </c>
      <c r="I10743" s="152" t="s">
        <v>112</v>
      </c>
    </row>
    <row r="10744" customFormat="false" ht="12.75" hidden="false" customHeight="false" outlineLevel="0" collapsed="false">
      <c r="A10744" s="0" t="s">
        <v>90</v>
      </c>
      <c r="B10744" s="0" t="s">
        <v>110</v>
      </c>
      <c r="C10744" s="0" t="s">
        <v>108</v>
      </c>
      <c r="D10744" s="116" t="n">
        <v>43678</v>
      </c>
      <c r="E10744" s="0" t="n">
        <v>0.205</v>
      </c>
      <c r="F10744" s="0" t="n">
        <v>2376539</v>
      </c>
      <c r="G10744" s="151" t="s">
        <v>111</v>
      </c>
      <c r="H10744" s="151" t="s">
        <v>111</v>
      </c>
      <c r="I10744" s="152" t="s">
        <v>112</v>
      </c>
    </row>
    <row r="10745" customFormat="false" ht="12.75" hidden="false" customHeight="false" outlineLevel="0" collapsed="false">
      <c r="A10745" s="0" t="s">
        <v>90</v>
      </c>
      <c r="B10745" s="0" t="s">
        <v>113</v>
      </c>
      <c r="C10745" s="0" t="s">
        <v>108</v>
      </c>
      <c r="D10745" s="116" t="n">
        <v>43678</v>
      </c>
      <c r="E10745" s="0" t="n">
        <v>0.24808387228817</v>
      </c>
      <c r="F10745" s="0" t="n">
        <v>2376540</v>
      </c>
      <c r="G10745" s="151" t="s">
        <v>111</v>
      </c>
      <c r="H10745" s="151" t="s">
        <v>111</v>
      </c>
      <c r="I10745" s="152" t="s">
        <v>112</v>
      </c>
    </row>
    <row r="10746" customFormat="false" ht="12.75" hidden="false" customHeight="false" outlineLevel="0" collapsed="false">
      <c r="A10746" s="0" t="s">
        <v>91</v>
      </c>
      <c r="B10746" s="0" t="s">
        <v>110</v>
      </c>
      <c r="C10746" s="0" t="s">
        <v>108</v>
      </c>
      <c r="D10746" s="116" t="n">
        <v>43678</v>
      </c>
      <c r="E10746" s="0" t="n">
        <v>0</v>
      </c>
      <c r="F10746" s="0" t="n">
        <v>2376541</v>
      </c>
      <c r="G10746" s="151" t="s">
        <v>111</v>
      </c>
      <c r="H10746" s="151" t="s">
        <v>111</v>
      </c>
      <c r="I10746" s="152" t="s">
        <v>112</v>
      </c>
    </row>
    <row r="10747" customFormat="false" ht="12.75" hidden="false" customHeight="false" outlineLevel="0" collapsed="false">
      <c r="A10747" s="0" t="s">
        <v>91</v>
      </c>
      <c r="B10747" s="0" t="s">
        <v>113</v>
      </c>
      <c r="C10747" s="0" t="s">
        <v>108</v>
      </c>
      <c r="D10747" s="116" t="n">
        <v>43678</v>
      </c>
      <c r="E10747" s="0" t="n">
        <v>0</v>
      </c>
      <c r="F10747" s="0" t="n">
        <v>2376542</v>
      </c>
      <c r="G10747" s="151" t="s">
        <v>111</v>
      </c>
      <c r="H10747" s="151" t="s">
        <v>111</v>
      </c>
      <c r="I10747" s="152" t="s">
        <v>112</v>
      </c>
    </row>
    <row r="10748" customFormat="false" ht="12.75" hidden="false" customHeight="false" outlineLevel="0" collapsed="false">
      <c r="A10748" s="0" t="s">
        <v>49</v>
      </c>
      <c r="B10748" s="0" t="s">
        <v>110</v>
      </c>
      <c r="C10748" s="0" t="s">
        <v>108</v>
      </c>
      <c r="D10748" s="116" t="n">
        <v>43678</v>
      </c>
      <c r="E10748" s="0" t="n">
        <v>0.4</v>
      </c>
      <c r="F10748" s="0" t="n">
        <v>2376543</v>
      </c>
      <c r="G10748" s="151" t="s">
        <v>111</v>
      </c>
      <c r="H10748" s="151" t="s">
        <v>111</v>
      </c>
      <c r="I10748" s="152" t="s">
        <v>112</v>
      </c>
    </row>
    <row r="10749" customFormat="false" ht="12.75" hidden="false" customHeight="false" outlineLevel="0" collapsed="false">
      <c r="A10749" s="0" t="s">
        <v>49</v>
      </c>
      <c r="B10749" s="0" t="s">
        <v>113</v>
      </c>
      <c r="C10749" s="0" t="s">
        <v>108</v>
      </c>
      <c r="D10749" s="116" t="n">
        <v>43678</v>
      </c>
      <c r="E10749" s="0" t="n">
        <v>0.015</v>
      </c>
      <c r="F10749" s="0" t="n">
        <v>2376544</v>
      </c>
      <c r="G10749" s="151" t="s">
        <v>111</v>
      </c>
      <c r="H10749" s="151" t="s">
        <v>111</v>
      </c>
      <c r="I10749" s="152" t="s">
        <v>112</v>
      </c>
    </row>
    <row r="10750" customFormat="false" ht="12.75" hidden="false" customHeight="false" outlineLevel="0" collapsed="false">
      <c r="A10750" s="0" t="s">
        <v>50</v>
      </c>
      <c r="B10750" s="0" t="s">
        <v>110</v>
      </c>
      <c r="C10750" s="0" t="s">
        <v>108</v>
      </c>
      <c r="D10750" s="116" t="n">
        <v>43678</v>
      </c>
      <c r="E10750" s="0" t="n">
        <v>0.5</v>
      </c>
      <c r="F10750" s="0" t="n">
        <v>2376545</v>
      </c>
      <c r="G10750" s="151" t="s">
        <v>111</v>
      </c>
      <c r="H10750" s="151" t="s">
        <v>111</v>
      </c>
      <c r="I10750" s="152" t="s">
        <v>112</v>
      </c>
    </row>
    <row r="10751" customFormat="false" ht="12.75" hidden="false" customHeight="false" outlineLevel="0" collapsed="false">
      <c r="A10751" s="0" t="s">
        <v>50</v>
      </c>
      <c r="B10751" s="0" t="s">
        <v>113</v>
      </c>
      <c r="C10751" s="0" t="s">
        <v>108</v>
      </c>
      <c r="D10751" s="116" t="n">
        <v>43678</v>
      </c>
      <c r="E10751" s="0" t="n">
        <v>-0.02</v>
      </c>
      <c r="F10751" s="0" t="n">
        <v>2376546</v>
      </c>
      <c r="G10751" s="151" t="s">
        <v>111</v>
      </c>
      <c r="H10751" s="151" t="s">
        <v>111</v>
      </c>
      <c r="I10751" s="152" t="s">
        <v>112</v>
      </c>
    </row>
    <row r="10752" customFormat="false" ht="12.75" hidden="false" customHeight="false" outlineLevel="0" collapsed="false">
      <c r="A10752" s="0" t="s">
        <v>51</v>
      </c>
      <c r="B10752" s="0" t="s">
        <v>110</v>
      </c>
      <c r="C10752" s="0" t="s">
        <v>108</v>
      </c>
      <c r="D10752" s="116" t="n">
        <v>43678</v>
      </c>
      <c r="E10752" s="0" t="n">
        <v>0.5</v>
      </c>
      <c r="F10752" s="0" t="n">
        <v>2376547</v>
      </c>
      <c r="G10752" s="151" t="s">
        <v>111</v>
      </c>
      <c r="H10752" s="151" t="s">
        <v>111</v>
      </c>
      <c r="I10752" s="152" t="s">
        <v>112</v>
      </c>
    </row>
    <row r="10753" customFormat="false" ht="12.75" hidden="false" customHeight="false" outlineLevel="0" collapsed="false">
      <c r="A10753" s="0" t="s">
        <v>51</v>
      </c>
      <c r="B10753" s="0" t="s">
        <v>113</v>
      </c>
      <c r="C10753" s="0" t="s">
        <v>108</v>
      </c>
      <c r="D10753" s="116" t="n">
        <v>43678</v>
      </c>
      <c r="E10753" s="0" t="n">
        <v>0.035</v>
      </c>
      <c r="F10753" s="0" t="n">
        <v>2376548</v>
      </c>
      <c r="G10753" s="151" t="s">
        <v>111</v>
      </c>
      <c r="H10753" s="151" t="s">
        <v>111</v>
      </c>
      <c r="I10753" s="152" t="s">
        <v>112</v>
      </c>
    </row>
    <row r="10754" customFormat="false" ht="12.75" hidden="false" customHeight="false" outlineLevel="0" collapsed="false">
      <c r="A10754" s="0" t="s">
        <v>52</v>
      </c>
      <c r="B10754" s="0" t="s">
        <v>110</v>
      </c>
      <c r="C10754" s="0" t="s">
        <v>108</v>
      </c>
      <c r="D10754" s="116" t="n">
        <v>43678</v>
      </c>
      <c r="E10754" s="0" t="n">
        <v>0.5</v>
      </c>
      <c r="F10754" s="0" t="n">
        <v>2376549</v>
      </c>
      <c r="G10754" s="151" t="s">
        <v>111</v>
      </c>
      <c r="H10754" s="151" t="s">
        <v>111</v>
      </c>
      <c r="I10754" s="152" t="s">
        <v>112</v>
      </c>
    </row>
    <row r="10755" customFormat="false" ht="12.75" hidden="false" customHeight="false" outlineLevel="0" collapsed="false">
      <c r="A10755" s="0" t="s">
        <v>52</v>
      </c>
      <c r="B10755" s="0" t="s">
        <v>113</v>
      </c>
      <c r="C10755" s="0" t="s">
        <v>108</v>
      </c>
      <c r="D10755" s="116" t="n">
        <v>43678</v>
      </c>
      <c r="E10755" s="0" t="n">
        <v>-0.02</v>
      </c>
      <c r="F10755" s="0" t="n">
        <v>2376550</v>
      </c>
      <c r="G10755" s="151" t="s">
        <v>111</v>
      </c>
      <c r="H10755" s="151" t="s">
        <v>111</v>
      </c>
      <c r="I10755" s="152" t="s">
        <v>112</v>
      </c>
    </row>
    <row r="10756" customFormat="false" ht="12.75" hidden="false" customHeight="false" outlineLevel="0" collapsed="false">
      <c r="A10756" s="0" t="s">
        <v>53</v>
      </c>
      <c r="B10756" s="0" t="s">
        <v>110</v>
      </c>
      <c r="C10756" s="0" t="s">
        <v>108</v>
      </c>
      <c r="D10756" s="116" t="n">
        <v>43678</v>
      </c>
      <c r="E10756" s="0" t="n">
        <v>0.205</v>
      </c>
      <c r="F10756" s="0" t="n">
        <v>2376551</v>
      </c>
      <c r="G10756" s="151" t="s">
        <v>111</v>
      </c>
      <c r="H10756" s="151" t="s">
        <v>111</v>
      </c>
      <c r="I10756" s="152" t="s">
        <v>112</v>
      </c>
    </row>
    <row r="10757" customFormat="false" ht="12.75" hidden="false" customHeight="false" outlineLevel="0" collapsed="false">
      <c r="A10757" s="0" t="s">
        <v>53</v>
      </c>
      <c r="B10757" s="0" t="s">
        <v>113</v>
      </c>
      <c r="C10757" s="0" t="s">
        <v>108</v>
      </c>
      <c r="D10757" s="116" t="n">
        <v>43678</v>
      </c>
      <c r="E10757" s="0" t="n">
        <v>0.0075</v>
      </c>
      <c r="F10757" s="0" t="n">
        <v>2376552</v>
      </c>
      <c r="G10757" s="151" t="s">
        <v>111</v>
      </c>
      <c r="H10757" s="151" t="s">
        <v>111</v>
      </c>
      <c r="I10757" s="152" t="s">
        <v>112</v>
      </c>
    </row>
    <row r="10758" customFormat="false" ht="12.75" hidden="false" customHeight="false" outlineLevel="0" collapsed="false">
      <c r="A10758" s="0" t="s">
        <v>17</v>
      </c>
      <c r="B10758" s="0" t="s">
        <v>110</v>
      </c>
      <c r="C10758" s="0" t="s">
        <v>108</v>
      </c>
      <c r="D10758" s="116" t="n">
        <v>43678</v>
      </c>
      <c r="E10758" s="0" t="n">
        <v>0</v>
      </c>
      <c r="F10758" s="0" t="n">
        <v>2376553</v>
      </c>
      <c r="G10758" s="151" t="s">
        <v>111</v>
      </c>
      <c r="H10758" s="151" t="s">
        <v>111</v>
      </c>
      <c r="I10758" s="152" t="s">
        <v>112</v>
      </c>
    </row>
    <row r="10759" customFormat="false" ht="12.75" hidden="false" customHeight="false" outlineLevel="0" collapsed="false">
      <c r="A10759" s="0" t="s">
        <v>17</v>
      </c>
      <c r="B10759" s="0" t="s">
        <v>113</v>
      </c>
      <c r="C10759" s="0" t="s">
        <v>108</v>
      </c>
      <c r="D10759" s="116" t="n">
        <v>43678</v>
      </c>
      <c r="E10759" s="0" t="n">
        <v>0</v>
      </c>
      <c r="F10759" s="0" t="n">
        <v>2376554</v>
      </c>
      <c r="G10759" s="151" t="s">
        <v>111</v>
      </c>
      <c r="H10759" s="151" t="s">
        <v>111</v>
      </c>
      <c r="I10759" s="152" t="s">
        <v>112</v>
      </c>
    </row>
    <row r="10760" customFormat="false" ht="12.75" hidden="false" customHeight="false" outlineLevel="0" collapsed="false">
      <c r="A10760" s="0" t="s">
        <v>18</v>
      </c>
      <c r="B10760" s="0" t="s">
        <v>110</v>
      </c>
      <c r="C10760" s="0" t="s">
        <v>108</v>
      </c>
      <c r="D10760" s="116" t="n">
        <v>43678</v>
      </c>
      <c r="E10760" s="0" t="n">
        <v>0</v>
      </c>
      <c r="F10760" s="0" t="n">
        <v>2376555</v>
      </c>
      <c r="G10760" s="151" t="s">
        <v>111</v>
      </c>
      <c r="H10760" s="151" t="s">
        <v>111</v>
      </c>
      <c r="I10760" s="152" t="s">
        <v>112</v>
      </c>
    </row>
    <row r="10761" customFormat="false" ht="12.75" hidden="false" customHeight="false" outlineLevel="0" collapsed="false">
      <c r="A10761" s="0" t="s">
        <v>18</v>
      </c>
      <c r="B10761" s="0" t="s">
        <v>113</v>
      </c>
      <c r="C10761" s="0" t="s">
        <v>108</v>
      </c>
      <c r="D10761" s="116" t="n">
        <v>43678</v>
      </c>
      <c r="E10761" s="0" t="n">
        <v>0</v>
      </c>
      <c r="F10761" s="0" t="n">
        <v>2376556</v>
      </c>
      <c r="G10761" s="151" t="s">
        <v>111</v>
      </c>
      <c r="H10761" s="151" t="s">
        <v>111</v>
      </c>
      <c r="I10761" s="152" t="s">
        <v>112</v>
      </c>
    </row>
    <row r="10762" customFormat="false" ht="12.75" hidden="false" customHeight="false" outlineLevel="0" collapsed="false">
      <c r="A10762" s="0" t="s">
        <v>19</v>
      </c>
      <c r="B10762" s="0" t="s">
        <v>110</v>
      </c>
      <c r="C10762" s="0" t="s">
        <v>108</v>
      </c>
      <c r="D10762" s="116" t="n">
        <v>43678</v>
      </c>
      <c r="E10762" s="0" t="n">
        <v>0</v>
      </c>
      <c r="F10762" s="0" t="n">
        <v>2376557</v>
      </c>
      <c r="G10762" s="151" t="s">
        <v>111</v>
      </c>
      <c r="H10762" s="151" t="s">
        <v>111</v>
      </c>
      <c r="I10762" s="152" t="s">
        <v>112</v>
      </c>
    </row>
    <row r="10763" customFormat="false" ht="12.75" hidden="false" customHeight="false" outlineLevel="0" collapsed="false">
      <c r="A10763" s="0" t="s">
        <v>19</v>
      </c>
      <c r="B10763" s="0" t="s">
        <v>113</v>
      </c>
      <c r="C10763" s="0" t="s">
        <v>108</v>
      </c>
      <c r="D10763" s="116" t="n">
        <v>43678</v>
      </c>
      <c r="E10763" s="0" t="n">
        <v>0</v>
      </c>
      <c r="F10763" s="0" t="n">
        <v>2376558</v>
      </c>
      <c r="G10763" s="151" t="s">
        <v>111</v>
      </c>
      <c r="H10763" s="151" t="s">
        <v>111</v>
      </c>
      <c r="I10763" s="152" t="s">
        <v>112</v>
      </c>
    </row>
    <row r="10764" customFormat="false" ht="12.75" hidden="false" customHeight="false" outlineLevel="0" collapsed="false">
      <c r="A10764" s="0" t="s">
        <v>21</v>
      </c>
      <c r="B10764" s="0" t="s">
        <v>110</v>
      </c>
      <c r="C10764" s="0" t="s">
        <v>108</v>
      </c>
      <c r="D10764" s="116" t="n">
        <v>43678</v>
      </c>
      <c r="E10764" s="0" t="n">
        <v>0</v>
      </c>
      <c r="F10764" s="0" t="n">
        <v>2376559</v>
      </c>
      <c r="G10764" s="151" t="s">
        <v>111</v>
      </c>
      <c r="H10764" s="151" t="s">
        <v>111</v>
      </c>
      <c r="I10764" s="152" t="s">
        <v>112</v>
      </c>
    </row>
    <row r="10765" customFormat="false" ht="12.75" hidden="false" customHeight="false" outlineLevel="0" collapsed="false">
      <c r="A10765" s="0" t="s">
        <v>21</v>
      </c>
      <c r="B10765" s="0" t="s">
        <v>113</v>
      </c>
      <c r="C10765" s="0" t="s">
        <v>108</v>
      </c>
      <c r="D10765" s="116" t="n">
        <v>43678</v>
      </c>
      <c r="E10765" s="0" t="n">
        <v>0</v>
      </c>
      <c r="F10765" s="0" t="n">
        <v>2376560</v>
      </c>
      <c r="G10765" s="151" t="s">
        <v>111</v>
      </c>
      <c r="H10765" s="151" t="s">
        <v>111</v>
      </c>
      <c r="I10765" s="152" t="s">
        <v>112</v>
      </c>
    </row>
    <row r="10766" customFormat="false" ht="12.75" hidden="false" customHeight="false" outlineLevel="0" collapsed="false">
      <c r="A10766" s="0" t="s">
        <v>22</v>
      </c>
      <c r="B10766" s="0" t="s">
        <v>110</v>
      </c>
      <c r="C10766" s="0" t="s">
        <v>108</v>
      </c>
      <c r="D10766" s="116" t="n">
        <v>43678</v>
      </c>
      <c r="E10766" s="0" t="n">
        <v>1</v>
      </c>
      <c r="F10766" s="0" t="n">
        <v>2376561</v>
      </c>
      <c r="G10766" s="151" t="s">
        <v>111</v>
      </c>
      <c r="H10766" s="151" t="s">
        <v>111</v>
      </c>
      <c r="I10766" s="152" t="s">
        <v>112</v>
      </c>
    </row>
    <row r="10767" customFormat="false" ht="12.75" hidden="false" customHeight="false" outlineLevel="0" collapsed="false">
      <c r="A10767" s="0" t="s">
        <v>59</v>
      </c>
      <c r="B10767" s="0" t="s">
        <v>110</v>
      </c>
      <c r="C10767" s="0" t="s">
        <v>108</v>
      </c>
      <c r="D10767" s="116" t="n">
        <v>43709</v>
      </c>
      <c r="E10767" s="0" t="n">
        <v>0.3975</v>
      </c>
      <c r="F10767" s="0" t="n">
        <v>2376515</v>
      </c>
      <c r="G10767" s="151" t="s">
        <v>111</v>
      </c>
      <c r="H10767" s="151" t="s">
        <v>111</v>
      </c>
      <c r="I10767" s="152" t="s">
        <v>112</v>
      </c>
    </row>
    <row r="10768" customFormat="false" ht="12.75" hidden="false" customHeight="false" outlineLevel="0" collapsed="false">
      <c r="A10768" s="0" t="s">
        <v>59</v>
      </c>
      <c r="B10768" s="0" t="s">
        <v>113</v>
      </c>
      <c r="C10768" s="0" t="s">
        <v>108</v>
      </c>
      <c r="D10768" s="116" t="n">
        <v>43709</v>
      </c>
      <c r="E10768" s="0" t="n">
        <v>0.015</v>
      </c>
      <c r="F10768" s="0" t="n">
        <v>2376516</v>
      </c>
      <c r="G10768" s="151" t="s">
        <v>111</v>
      </c>
      <c r="H10768" s="151" t="s">
        <v>111</v>
      </c>
      <c r="I10768" s="152" t="s">
        <v>112</v>
      </c>
    </row>
    <row r="10769" customFormat="false" ht="12.75" hidden="false" customHeight="false" outlineLevel="0" collapsed="false">
      <c r="A10769" s="0" t="s">
        <v>60</v>
      </c>
      <c r="B10769" s="0" t="s">
        <v>110</v>
      </c>
      <c r="C10769" s="0" t="s">
        <v>108</v>
      </c>
      <c r="D10769" s="116" t="n">
        <v>43709</v>
      </c>
      <c r="E10769" s="0" t="n">
        <v>0.3975</v>
      </c>
      <c r="F10769" s="0" t="n">
        <v>2376517</v>
      </c>
      <c r="G10769" s="151" t="s">
        <v>111</v>
      </c>
      <c r="H10769" s="151" t="s">
        <v>111</v>
      </c>
      <c r="I10769" s="152" t="s">
        <v>112</v>
      </c>
    </row>
    <row r="10770" customFormat="false" ht="12.75" hidden="false" customHeight="false" outlineLevel="0" collapsed="false">
      <c r="A10770" s="0" t="s">
        <v>60</v>
      </c>
      <c r="B10770" s="0" t="s">
        <v>113</v>
      </c>
      <c r="C10770" s="0" t="s">
        <v>108</v>
      </c>
      <c r="D10770" s="116" t="n">
        <v>43709</v>
      </c>
      <c r="E10770" s="0" t="n">
        <v>0.045</v>
      </c>
      <c r="F10770" s="0" t="n">
        <v>2376518</v>
      </c>
      <c r="G10770" s="151" t="s">
        <v>111</v>
      </c>
      <c r="H10770" s="151" t="s">
        <v>111</v>
      </c>
      <c r="I10770" s="152" t="s">
        <v>112</v>
      </c>
    </row>
    <row r="10771" customFormat="false" ht="12.75" hidden="false" customHeight="false" outlineLevel="0" collapsed="false">
      <c r="A10771" s="0" t="s">
        <v>61</v>
      </c>
      <c r="B10771" s="0" t="s">
        <v>110</v>
      </c>
      <c r="C10771" s="0" t="s">
        <v>108</v>
      </c>
      <c r="D10771" s="116" t="n">
        <v>43709</v>
      </c>
      <c r="E10771" s="0" t="n">
        <v>0.3975</v>
      </c>
      <c r="F10771" s="0" t="n">
        <v>2376519</v>
      </c>
      <c r="G10771" s="151" t="s">
        <v>111</v>
      </c>
      <c r="H10771" s="151" t="s">
        <v>111</v>
      </c>
      <c r="I10771" s="152" t="s">
        <v>112</v>
      </c>
    </row>
    <row r="10772" customFormat="false" ht="12.75" hidden="false" customHeight="false" outlineLevel="0" collapsed="false">
      <c r="A10772" s="0" t="s">
        <v>61</v>
      </c>
      <c r="B10772" s="0" t="s">
        <v>113</v>
      </c>
      <c r="C10772" s="0" t="s">
        <v>108</v>
      </c>
      <c r="D10772" s="116" t="n">
        <v>43709</v>
      </c>
      <c r="E10772" s="0" t="n">
        <v>0.015</v>
      </c>
      <c r="F10772" s="0" t="n">
        <v>2376520</v>
      </c>
      <c r="G10772" s="151" t="s">
        <v>111</v>
      </c>
      <c r="H10772" s="151" t="s">
        <v>111</v>
      </c>
      <c r="I10772" s="152" t="s">
        <v>112</v>
      </c>
    </row>
    <row r="10773" customFormat="false" ht="12.75" hidden="false" customHeight="false" outlineLevel="0" collapsed="false">
      <c r="A10773" s="0" t="s">
        <v>62</v>
      </c>
      <c r="B10773" s="0" t="s">
        <v>110</v>
      </c>
      <c r="C10773" s="0" t="s">
        <v>108</v>
      </c>
      <c r="D10773" s="116" t="n">
        <v>43709</v>
      </c>
      <c r="E10773" s="0" t="n">
        <v>0.3975</v>
      </c>
      <c r="F10773" s="0" t="n">
        <v>2376521</v>
      </c>
      <c r="G10773" s="151" t="s">
        <v>111</v>
      </c>
      <c r="H10773" s="151" t="s">
        <v>111</v>
      </c>
      <c r="I10773" s="152" t="s">
        <v>112</v>
      </c>
    </row>
    <row r="10774" customFormat="false" ht="12.75" hidden="false" customHeight="false" outlineLevel="0" collapsed="false">
      <c r="A10774" s="0" t="s">
        <v>62</v>
      </c>
      <c r="B10774" s="0" t="s">
        <v>113</v>
      </c>
      <c r="C10774" s="0" t="s">
        <v>108</v>
      </c>
      <c r="D10774" s="116" t="n">
        <v>43709</v>
      </c>
      <c r="E10774" s="0" t="n">
        <v>0.045</v>
      </c>
      <c r="F10774" s="0" t="n">
        <v>2376522</v>
      </c>
      <c r="G10774" s="151" t="s">
        <v>111</v>
      </c>
      <c r="H10774" s="151" t="s">
        <v>111</v>
      </c>
      <c r="I10774" s="152" t="s">
        <v>112</v>
      </c>
    </row>
    <row r="10775" customFormat="false" ht="12.75" hidden="false" customHeight="false" outlineLevel="0" collapsed="false">
      <c r="A10775" s="0" t="s">
        <v>82</v>
      </c>
      <c r="B10775" s="0" t="s">
        <v>110</v>
      </c>
      <c r="C10775" s="0" t="s">
        <v>108</v>
      </c>
      <c r="D10775" s="116" t="n">
        <v>43709</v>
      </c>
      <c r="E10775" s="0" t="n">
        <v>0</v>
      </c>
      <c r="F10775" s="0" t="n">
        <v>2376523</v>
      </c>
      <c r="G10775" s="151" t="s">
        <v>111</v>
      </c>
      <c r="H10775" s="151" t="s">
        <v>111</v>
      </c>
      <c r="I10775" s="152" t="s">
        <v>112</v>
      </c>
    </row>
    <row r="10776" customFormat="false" ht="12.75" hidden="false" customHeight="false" outlineLevel="0" collapsed="false">
      <c r="A10776" s="0" t="s">
        <v>82</v>
      </c>
      <c r="B10776" s="0" t="s">
        <v>113</v>
      </c>
      <c r="C10776" s="0" t="s">
        <v>108</v>
      </c>
      <c r="D10776" s="116" t="n">
        <v>43709</v>
      </c>
      <c r="E10776" s="0" t="n">
        <v>0</v>
      </c>
      <c r="F10776" s="0" t="n">
        <v>2376524</v>
      </c>
      <c r="G10776" s="151" t="s">
        <v>111</v>
      </c>
      <c r="H10776" s="151" t="s">
        <v>111</v>
      </c>
      <c r="I10776" s="152" t="s">
        <v>112</v>
      </c>
    </row>
    <row r="10777" customFormat="false" ht="12.75" hidden="false" customHeight="false" outlineLevel="0" collapsed="false">
      <c r="A10777" s="0" t="s">
        <v>83</v>
      </c>
      <c r="B10777" s="0" t="s">
        <v>110</v>
      </c>
      <c r="C10777" s="0" t="s">
        <v>108</v>
      </c>
      <c r="D10777" s="116" t="n">
        <v>43709</v>
      </c>
      <c r="E10777" s="0" t="n">
        <v>0</v>
      </c>
      <c r="F10777" s="0" t="n">
        <v>2376525</v>
      </c>
      <c r="G10777" s="151" t="s">
        <v>111</v>
      </c>
      <c r="H10777" s="151" t="s">
        <v>111</v>
      </c>
      <c r="I10777" s="152" t="s">
        <v>112</v>
      </c>
    </row>
    <row r="10778" customFormat="false" ht="12.75" hidden="false" customHeight="false" outlineLevel="0" collapsed="false">
      <c r="A10778" s="0" t="s">
        <v>83</v>
      </c>
      <c r="B10778" s="0" t="s">
        <v>113</v>
      </c>
      <c r="C10778" s="0" t="s">
        <v>108</v>
      </c>
      <c r="D10778" s="116" t="n">
        <v>43709</v>
      </c>
      <c r="E10778" s="0" t="n">
        <v>0</v>
      </c>
      <c r="F10778" s="0" t="n">
        <v>2376526</v>
      </c>
      <c r="G10778" s="151" t="s">
        <v>111</v>
      </c>
      <c r="H10778" s="151" t="s">
        <v>111</v>
      </c>
      <c r="I10778" s="152" t="s">
        <v>112</v>
      </c>
    </row>
    <row r="10779" customFormat="false" ht="12.75" hidden="false" customHeight="false" outlineLevel="0" collapsed="false">
      <c r="A10779" s="0" t="s">
        <v>84</v>
      </c>
      <c r="B10779" s="0" t="s">
        <v>110</v>
      </c>
      <c r="C10779" s="0" t="s">
        <v>108</v>
      </c>
      <c r="D10779" s="116" t="n">
        <v>43709</v>
      </c>
      <c r="E10779" s="0" t="n">
        <v>0.165</v>
      </c>
      <c r="F10779" s="0" t="n">
        <v>2376527</v>
      </c>
      <c r="G10779" s="151" t="s">
        <v>111</v>
      </c>
      <c r="H10779" s="151" t="s">
        <v>111</v>
      </c>
      <c r="I10779" s="152" t="s">
        <v>112</v>
      </c>
    </row>
    <row r="10780" customFormat="false" ht="12.75" hidden="false" customHeight="false" outlineLevel="0" collapsed="false">
      <c r="A10780" s="0" t="s">
        <v>84</v>
      </c>
      <c r="B10780" s="0" t="s">
        <v>113</v>
      </c>
      <c r="C10780" s="0" t="s">
        <v>108</v>
      </c>
      <c r="D10780" s="116" t="n">
        <v>43709</v>
      </c>
      <c r="E10780" s="0" t="n">
        <v>0.0125</v>
      </c>
      <c r="F10780" s="0" t="n">
        <v>2376528</v>
      </c>
      <c r="G10780" s="151" t="s">
        <v>111</v>
      </c>
      <c r="H10780" s="151" t="s">
        <v>111</v>
      </c>
      <c r="I10780" s="152" t="s">
        <v>112</v>
      </c>
    </row>
    <row r="10781" customFormat="false" ht="12.75" hidden="false" customHeight="false" outlineLevel="0" collapsed="false">
      <c r="A10781" s="0" t="s">
        <v>85</v>
      </c>
      <c r="B10781" s="0" t="s">
        <v>110</v>
      </c>
      <c r="C10781" s="0" t="s">
        <v>108</v>
      </c>
      <c r="D10781" s="116" t="n">
        <v>43709</v>
      </c>
      <c r="E10781" s="0" t="n">
        <v>0.165</v>
      </c>
      <c r="F10781" s="0" t="n">
        <v>2376529</v>
      </c>
      <c r="G10781" s="151" t="s">
        <v>111</v>
      </c>
      <c r="H10781" s="151" t="s">
        <v>111</v>
      </c>
      <c r="I10781" s="152" t="s">
        <v>112</v>
      </c>
    </row>
    <row r="10782" customFormat="false" ht="12.75" hidden="false" customHeight="false" outlineLevel="0" collapsed="false">
      <c r="A10782" s="0" t="s">
        <v>85</v>
      </c>
      <c r="B10782" s="0" t="s">
        <v>113</v>
      </c>
      <c r="C10782" s="0" t="s">
        <v>108</v>
      </c>
      <c r="D10782" s="116" t="n">
        <v>43709</v>
      </c>
      <c r="E10782" s="0" t="n">
        <v>0.168241015896367</v>
      </c>
      <c r="F10782" s="0" t="n">
        <v>2376530</v>
      </c>
      <c r="G10782" s="151" t="s">
        <v>111</v>
      </c>
      <c r="H10782" s="151" t="s">
        <v>111</v>
      </c>
      <c r="I10782" s="152" t="s">
        <v>112</v>
      </c>
    </row>
    <row r="10783" customFormat="false" ht="12.75" hidden="false" customHeight="false" outlineLevel="0" collapsed="false">
      <c r="A10783" s="0" t="s">
        <v>86</v>
      </c>
      <c r="B10783" s="0" t="s">
        <v>110</v>
      </c>
      <c r="C10783" s="0" t="s">
        <v>108</v>
      </c>
      <c r="D10783" s="116" t="n">
        <v>43709</v>
      </c>
      <c r="E10783" s="0" t="n">
        <v>0.185</v>
      </c>
      <c r="F10783" s="0" t="n">
        <v>2376531</v>
      </c>
      <c r="G10783" s="151" t="s">
        <v>111</v>
      </c>
      <c r="H10783" s="151" t="s">
        <v>111</v>
      </c>
      <c r="I10783" s="152" t="s">
        <v>112</v>
      </c>
    </row>
    <row r="10784" customFormat="false" ht="12.75" hidden="false" customHeight="false" outlineLevel="0" collapsed="false">
      <c r="A10784" s="0" t="s">
        <v>86</v>
      </c>
      <c r="B10784" s="0" t="s">
        <v>113</v>
      </c>
      <c r="C10784" s="0" t="s">
        <v>108</v>
      </c>
      <c r="D10784" s="116" t="n">
        <v>43709</v>
      </c>
      <c r="E10784" s="0" t="n">
        <v>0.005</v>
      </c>
      <c r="F10784" s="0" t="n">
        <v>2376532</v>
      </c>
      <c r="G10784" s="151" t="s">
        <v>111</v>
      </c>
      <c r="H10784" s="151" t="s">
        <v>111</v>
      </c>
      <c r="I10784" s="152" t="s">
        <v>112</v>
      </c>
    </row>
    <row r="10785" customFormat="false" ht="12.75" hidden="false" customHeight="false" outlineLevel="0" collapsed="false">
      <c r="A10785" s="0" t="s">
        <v>87</v>
      </c>
      <c r="B10785" s="0" t="s">
        <v>110</v>
      </c>
      <c r="C10785" s="0" t="s">
        <v>108</v>
      </c>
      <c r="D10785" s="116" t="n">
        <v>43709</v>
      </c>
      <c r="E10785" s="0" t="n">
        <v>0.185</v>
      </c>
      <c r="F10785" s="0" t="n">
        <v>2376533</v>
      </c>
      <c r="G10785" s="151" t="s">
        <v>111</v>
      </c>
      <c r="H10785" s="151" t="s">
        <v>111</v>
      </c>
      <c r="I10785" s="152" t="s">
        <v>112</v>
      </c>
    </row>
    <row r="10786" customFormat="false" ht="12.75" hidden="false" customHeight="false" outlineLevel="0" collapsed="false">
      <c r="A10786" s="0" t="s">
        <v>87</v>
      </c>
      <c r="B10786" s="0" t="s">
        <v>113</v>
      </c>
      <c r="C10786" s="0" t="s">
        <v>108</v>
      </c>
      <c r="D10786" s="116" t="n">
        <v>43709</v>
      </c>
      <c r="E10786" s="0" t="n">
        <v>0.005</v>
      </c>
      <c r="F10786" s="0" t="n">
        <v>2376534</v>
      </c>
      <c r="G10786" s="151" t="s">
        <v>111</v>
      </c>
      <c r="H10786" s="151" t="s">
        <v>111</v>
      </c>
      <c r="I10786" s="152" t="s">
        <v>112</v>
      </c>
    </row>
    <row r="10787" customFormat="false" ht="12.75" hidden="false" customHeight="false" outlineLevel="0" collapsed="false">
      <c r="A10787" s="0" t="s">
        <v>88</v>
      </c>
      <c r="B10787" s="0" t="s">
        <v>110</v>
      </c>
      <c r="C10787" s="0" t="s">
        <v>108</v>
      </c>
      <c r="D10787" s="116" t="n">
        <v>43709</v>
      </c>
      <c r="E10787" s="0" t="n">
        <v>0.185</v>
      </c>
      <c r="F10787" s="0" t="n">
        <v>2376535</v>
      </c>
      <c r="G10787" s="151" t="s">
        <v>111</v>
      </c>
      <c r="H10787" s="151" t="s">
        <v>111</v>
      </c>
      <c r="I10787" s="152" t="s">
        <v>112</v>
      </c>
    </row>
    <row r="10788" customFormat="false" ht="12.75" hidden="false" customHeight="false" outlineLevel="0" collapsed="false">
      <c r="A10788" s="0" t="s">
        <v>88</v>
      </c>
      <c r="B10788" s="0" t="s">
        <v>113</v>
      </c>
      <c r="C10788" s="0" t="s">
        <v>108</v>
      </c>
      <c r="D10788" s="116" t="n">
        <v>43709</v>
      </c>
      <c r="E10788" s="0" t="n">
        <v>0.250175562832584</v>
      </c>
      <c r="F10788" s="0" t="n">
        <v>2376536</v>
      </c>
      <c r="G10788" s="151" t="s">
        <v>111</v>
      </c>
      <c r="H10788" s="151" t="s">
        <v>111</v>
      </c>
      <c r="I10788" s="152" t="s">
        <v>112</v>
      </c>
    </row>
    <row r="10789" customFormat="false" ht="12.75" hidden="false" customHeight="false" outlineLevel="0" collapsed="false">
      <c r="A10789" s="0" t="s">
        <v>89</v>
      </c>
      <c r="B10789" s="0" t="s">
        <v>110</v>
      </c>
      <c r="C10789" s="0" t="s">
        <v>108</v>
      </c>
      <c r="D10789" s="116" t="n">
        <v>43709</v>
      </c>
      <c r="E10789" s="0" t="n">
        <v>0.185</v>
      </c>
      <c r="F10789" s="0" t="n">
        <v>2376537</v>
      </c>
      <c r="G10789" s="151" t="s">
        <v>111</v>
      </c>
      <c r="H10789" s="151" t="s">
        <v>111</v>
      </c>
      <c r="I10789" s="152" t="s">
        <v>112</v>
      </c>
    </row>
    <row r="10790" customFormat="false" ht="12.75" hidden="false" customHeight="false" outlineLevel="0" collapsed="false">
      <c r="A10790" s="0" t="s">
        <v>89</v>
      </c>
      <c r="B10790" s="0" t="s">
        <v>113</v>
      </c>
      <c r="C10790" s="0" t="s">
        <v>108</v>
      </c>
      <c r="D10790" s="116" t="n">
        <v>43709</v>
      </c>
      <c r="E10790" s="0" t="n">
        <v>0.025</v>
      </c>
      <c r="F10790" s="0" t="n">
        <v>2376538</v>
      </c>
      <c r="G10790" s="151" t="s">
        <v>111</v>
      </c>
      <c r="H10790" s="151" t="s">
        <v>111</v>
      </c>
      <c r="I10790" s="152" t="s">
        <v>112</v>
      </c>
    </row>
    <row r="10791" customFormat="false" ht="12.75" hidden="false" customHeight="false" outlineLevel="0" collapsed="false">
      <c r="A10791" s="0" t="s">
        <v>90</v>
      </c>
      <c r="B10791" s="0" t="s">
        <v>110</v>
      </c>
      <c r="C10791" s="0" t="s">
        <v>108</v>
      </c>
      <c r="D10791" s="116" t="n">
        <v>43709</v>
      </c>
      <c r="E10791" s="0" t="n">
        <v>0.185</v>
      </c>
      <c r="F10791" s="0" t="n">
        <v>2376539</v>
      </c>
      <c r="G10791" s="151" t="s">
        <v>111</v>
      </c>
      <c r="H10791" s="151" t="s">
        <v>111</v>
      </c>
      <c r="I10791" s="152" t="s">
        <v>112</v>
      </c>
    </row>
    <row r="10792" customFormat="false" ht="12.75" hidden="false" customHeight="false" outlineLevel="0" collapsed="false">
      <c r="A10792" s="0" t="s">
        <v>90</v>
      </c>
      <c r="B10792" s="0" t="s">
        <v>113</v>
      </c>
      <c r="C10792" s="0" t="s">
        <v>108</v>
      </c>
      <c r="D10792" s="116" t="n">
        <v>43709</v>
      </c>
      <c r="E10792" s="0" t="n">
        <v>0.250175562832584</v>
      </c>
      <c r="F10792" s="0" t="n">
        <v>2376540</v>
      </c>
      <c r="G10792" s="151" t="s">
        <v>111</v>
      </c>
      <c r="H10792" s="151" t="s">
        <v>111</v>
      </c>
      <c r="I10792" s="152" t="s">
        <v>112</v>
      </c>
    </row>
    <row r="10793" customFormat="false" ht="12.75" hidden="false" customHeight="false" outlineLevel="0" collapsed="false">
      <c r="A10793" s="0" t="s">
        <v>91</v>
      </c>
      <c r="B10793" s="0" t="s">
        <v>110</v>
      </c>
      <c r="C10793" s="0" t="s">
        <v>108</v>
      </c>
      <c r="D10793" s="116" t="n">
        <v>43709</v>
      </c>
      <c r="E10793" s="0" t="n">
        <v>0</v>
      </c>
      <c r="F10793" s="0" t="n">
        <v>2376541</v>
      </c>
      <c r="G10793" s="151" t="s">
        <v>111</v>
      </c>
      <c r="H10793" s="151" t="s">
        <v>111</v>
      </c>
      <c r="I10793" s="152" t="s">
        <v>112</v>
      </c>
    </row>
    <row r="10794" customFormat="false" ht="12.75" hidden="false" customHeight="false" outlineLevel="0" collapsed="false">
      <c r="A10794" s="0" t="s">
        <v>91</v>
      </c>
      <c r="B10794" s="0" t="s">
        <v>113</v>
      </c>
      <c r="C10794" s="0" t="s">
        <v>108</v>
      </c>
      <c r="D10794" s="116" t="n">
        <v>43709</v>
      </c>
      <c r="E10794" s="0" t="n">
        <v>0</v>
      </c>
      <c r="F10794" s="0" t="n">
        <v>2376542</v>
      </c>
      <c r="G10794" s="151" t="s">
        <v>111</v>
      </c>
      <c r="H10794" s="151" t="s">
        <v>111</v>
      </c>
      <c r="I10794" s="152" t="s">
        <v>112</v>
      </c>
    </row>
    <row r="10795" customFormat="false" ht="12.75" hidden="false" customHeight="false" outlineLevel="0" collapsed="false">
      <c r="A10795" s="0" t="s">
        <v>49</v>
      </c>
      <c r="B10795" s="0" t="s">
        <v>110</v>
      </c>
      <c r="C10795" s="0" t="s">
        <v>108</v>
      </c>
      <c r="D10795" s="116" t="n">
        <v>43709</v>
      </c>
      <c r="E10795" s="0" t="n">
        <v>0.3975</v>
      </c>
      <c r="F10795" s="0" t="n">
        <v>2376543</v>
      </c>
      <c r="G10795" s="151" t="s">
        <v>111</v>
      </c>
      <c r="H10795" s="151" t="s">
        <v>111</v>
      </c>
      <c r="I10795" s="152" t="s">
        <v>112</v>
      </c>
    </row>
    <row r="10796" customFormat="false" ht="12.75" hidden="false" customHeight="false" outlineLevel="0" collapsed="false">
      <c r="A10796" s="0" t="s">
        <v>49</v>
      </c>
      <c r="B10796" s="0" t="s">
        <v>113</v>
      </c>
      <c r="C10796" s="0" t="s">
        <v>108</v>
      </c>
      <c r="D10796" s="116" t="n">
        <v>43709</v>
      </c>
      <c r="E10796" s="0" t="n">
        <v>0.015</v>
      </c>
      <c r="F10796" s="0" t="n">
        <v>2376544</v>
      </c>
      <c r="G10796" s="151" t="s">
        <v>111</v>
      </c>
      <c r="H10796" s="151" t="s">
        <v>111</v>
      </c>
      <c r="I10796" s="152" t="s">
        <v>112</v>
      </c>
    </row>
    <row r="10797" customFormat="false" ht="12.75" hidden="false" customHeight="false" outlineLevel="0" collapsed="false">
      <c r="A10797" s="0" t="s">
        <v>50</v>
      </c>
      <c r="B10797" s="0" t="s">
        <v>110</v>
      </c>
      <c r="C10797" s="0" t="s">
        <v>108</v>
      </c>
      <c r="D10797" s="116" t="n">
        <v>43709</v>
      </c>
      <c r="E10797" s="0" t="n">
        <v>0.46</v>
      </c>
      <c r="F10797" s="0" t="n">
        <v>2376545</v>
      </c>
      <c r="G10797" s="151" t="s">
        <v>111</v>
      </c>
      <c r="H10797" s="151" t="s">
        <v>111</v>
      </c>
      <c r="I10797" s="152" t="s">
        <v>112</v>
      </c>
    </row>
    <row r="10798" customFormat="false" ht="12.75" hidden="false" customHeight="false" outlineLevel="0" collapsed="false">
      <c r="A10798" s="0" t="s">
        <v>50</v>
      </c>
      <c r="B10798" s="0" t="s">
        <v>113</v>
      </c>
      <c r="C10798" s="0" t="s">
        <v>108</v>
      </c>
      <c r="D10798" s="116" t="n">
        <v>43709</v>
      </c>
      <c r="E10798" s="0" t="n">
        <v>-0.04</v>
      </c>
      <c r="F10798" s="0" t="n">
        <v>2376546</v>
      </c>
      <c r="G10798" s="151" t="s">
        <v>111</v>
      </c>
      <c r="H10798" s="151" t="s">
        <v>111</v>
      </c>
      <c r="I10798" s="152" t="s">
        <v>112</v>
      </c>
    </row>
    <row r="10799" customFormat="false" ht="12.75" hidden="false" customHeight="false" outlineLevel="0" collapsed="false">
      <c r="A10799" s="0" t="s">
        <v>51</v>
      </c>
      <c r="B10799" s="0" t="s">
        <v>110</v>
      </c>
      <c r="C10799" s="0" t="s">
        <v>108</v>
      </c>
      <c r="D10799" s="116" t="n">
        <v>43709</v>
      </c>
      <c r="E10799" s="0" t="n">
        <v>0.46</v>
      </c>
      <c r="F10799" s="0" t="n">
        <v>2376547</v>
      </c>
      <c r="G10799" s="151" t="s">
        <v>111</v>
      </c>
      <c r="H10799" s="151" t="s">
        <v>111</v>
      </c>
      <c r="I10799" s="152" t="s">
        <v>112</v>
      </c>
    </row>
    <row r="10800" customFormat="false" ht="12.75" hidden="false" customHeight="false" outlineLevel="0" collapsed="false">
      <c r="A10800" s="0" t="s">
        <v>51</v>
      </c>
      <c r="B10800" s="0" t="s">
        <v>113</v>
      </c>
      <c r="C10800" s="0" t="s">
        <v>108</v>
      </c>
      <c r="D10800" s="116" t="n">
        <v>43709</v>
      </c>
      <c r="E10800" s="0" t="n">
        <v>0.035</v>
      </c>
      <c r="F10800" s="0" t="n">
        <v>2376548</v>
      </c>
      <c r="G10800" s="151" t="s">
        <v>111</v>
      </c>
      <c r="H10800" s="151" t="s">
        <v>111</v>
      </c>
      <c r="I10800" s="152" t="s">
        <v>112</v>
      </c>
    </row>
    <row r="10801" customFormat="false" ht="12.75" hidden="false" customHeight="false" outlineLevel="0" collapsed="false">
      <c r="A10801" s="0" t="s">
        <v>52</v>
      </c>
      <c r="B10801" s="0" t="s">
        <v>110</v>
      </c>
      <c r="C10801" s="0" t="s">
        <v>108</v>
      </c>
      <c r="D10801" s="116" t="n">
        <v>43709</v>
      </c>
      <c r="E10801" s="0" t="n">
        <v>0.46</v>
      </c>
      <c r="F10801" s="0" t="n">
        <v>2376549</v>
      </c>
      <c r="G10801" s="151" t="s">
        <v>111</v>
      </c>
      <c r="H10801" s="151" t="s">
        <v>111</v>
      </c>
      <c r="I10801" s="152" t="s">
        <v>112</v>
      </c>
    </row>
    <row r="10802" customFormat="false" ht="12.75" hidden="false" customHeight="false" outlineLevel="0" collapsed="false">
      <c r="A10802" s="0" t="s">
        <v>52</v>
      </c>
      <c r="B10802" s="0" t="s">
        <v>113</v>
      </c>
      <c r="C10802" s="0" t="s">
        <v>108</v>
      </c>
      <c r="D10802" s="116" t="n">
        <v>43709</v>
      </c>
      <c r="E10802" s="0" t="n">
        <v>-0.02</v>
      </c>
      <c r="F10802" s="0" t="n">
        <v>2376550</v>
      </c>
      <c r="G10802" s="151" t="s">
        <v>111</v>
      </c>
      <c r="H10802" s="151" t="s">
        <v>111</v>
      </c>
      <c r="I10802" s="152" t="s">
        <v>112</v>
      </c>
    </row>
    <row r="10803" customFormat="false" ht="12.75" hidden="false" customHeight="false" outlineLevel="0" collapsed="false">
      <c r="A10803" s="0" t="s">
        <v>53</v>
      </c>
      <c r="B10803" s="0" t="s">
        <v>110</v>
      </c>
      <c r="C10803" s="0" t="s">
        <v>108</v>
      </c>
      <c r="D10803" s="116" t="n">
        <v>43709</v>
      </c>
      <c r="E10803" s="0" t="n">
        <v>0.185</v>
      </c>
      <c r="F10803" s="0" t="n">
        <v>2376551</v>
      </c>
      <c r="G10803" s="151" t="s">
        <v>111</v>
      </c>
      <c r="H10803" s="151" t="s">
        <v>111</v>
      </c>
      <c r="I10803" s="152" t="s">
        <v>112</v>
      </c>
    </row>
    <row r="10804" customFormat="false" ht="12.75" hidden="false" customHeight="false" outlineLevel="0" collapsed="false">
      <c r="A10804" s="0" t="s">
        <v>53</v>
      </c>
      <c r="B10804" s="0" t="s">
        <v>113</v>
      </c>
      <c r="C10804" s="0" t="s">
        <v>108</v>
      </c>
      <c r="D10804" s="116" t="n">
        <v>43709</v>
      </c>
      <c r="E10804" s="0" t="n">
        <v>0.005</v>
      </c>
      <c r="F10804" s="0" t="n">
        <v>2376552</v>
      </c>
      <c r="G10804" s="151" t="s">
        <v>111</v>
      </c>
      <c r="H10804" s="151" t="s">
        <v>111</v>
      </c>
      <c r="I10804" s="152" t="s">
        <v>112</v>
      </c>
    </row>
    <row r="10805" customFormat="false" ht="12.75" hidden="false" customHeight="false" outlineLevel="0" collapsed="false">
      <c r="A10805" s="0" t="s">
        <v>17</v>
      </c>
      <c r="B10805" s="0" t="s">
        <v>110</v>
      </c>
      <c r="C10805" s="0" t="s">
        <v>108</v>
      </c>
      <c r="D10805" s="116" t="n">
        <v>43709</v>
      </c>
      <c r="E10805" s="0" t="n">
        <v>0</v>
      </c>
      <c r="F10805" s="0" t="n">
        <v>2376553</v>
      </c>
      <c r="G10805" s="151" t="s">
        <v>111</v>
      </c>
      <c r="H10805" s="151" t="s">
        <v>111</v>
      </c>
      <c r="I10805" s="152" t="s">
        <v>112</v>
      </c>
    </row>
    <row r="10806" customFormat="false" ht="12.75" hidden="false" customHeight="false" outlineLevel="0" collapsed="false">
      <c r="A10806" s="0" t="s">
        <v>17</v>
      </c>
      <c r="B10806" s="0" t="s">
        <v>113</v>
      </c>
      <c r="C10806" s="0" t="s">
        <v>108</v>
      </c>
      <c r="D10806" s="116" t="n">
        <v>43709</v>
      </c>
      <c r="E10806" s="0" t="n">
        <v>0</v>
      </c>
      <c r="F10806" s="0" t="n">
        <v>2376554</v>
      </c>
      <c r="G10806" s="151" t="s">
        <v>111</v>
      </c>
      <c r="H10806" s="151" t="s">
        <v>111</v>
      </c>
      <c r="I10806" s="152" t="s">
        <v>112</v>
      </c>
    </row>
    <row r="10807" customFormat="false" ht="12.75" hidden="false" customHeight="false" outlineLevel="0" collapsed="false">
      <c r="A10807" s="0" t="s">
        <v>18</v>
      </c>
      <c r="B10807" s="0" t="s">
        <v>110</v>
      </c>
      <c r="C10807" s="0" t="s">
        <v>108</v>
      </c>
      <c r="D10807" s="116" t="n">
        <v>43709</v>
      </c>
      <c r="E10807" s="0" t="n">
        <v>0</v>
      </c>
      <c r="F10807" s="0" t="n">
        <v>2376555</v>
      </c>
      <c r="G10807" s="151" t="s">
        <v>111</v>
      </c>
      <c r="H10807" s="151" t="s">
        <v>111</v>
      </c>
      <c r="I10807" s="152" t="s">
        <v>112</v>
      </c>
    </row>
    <row r="10808" customFormat="false" ht="12.75" hidden="false" customHeight="false" outlineLevel="0" collapsed="false">
      <c r="A10808" s="0" t="s">
        <v>18</v>
      </c>
      <c r="B10808" s="0" t="s">
        <v>113</v>
      </c>
      <c r="C10808" s="0" t="s">
        <v>108</v>
      </c>
      <c r="D10808" s="116" t="n">
        <v>43709</v>
      </c>
      <c r="E10808" s="0" t="n">
        <v>0</v>
      </c>
      <c r="F10808" s="0" t="n">
        <v>2376556</v>
      </c>
      <c r="G10808" s="151" t="s">
        <v>111</v>
      </c>
      <c r="H10808" s="151" t="s">
        <v>111</v>
      </c>
      <c r="I10808" s="152" t="s">
        <v>112</v>
      </c>
    </row>
    <row r="10809" customFormat="false" ht="12.75" hidden="false" customHeight="false" outlineLevel="0" collapsed="false">
      <c r="A10809" s="0" t="s">
        <v>19</v>
      </c>
      <c r="B10809" s="0" t="s">
        <v>110</v>
      </c>
      <c r="C10809" s="0" t="s">
        <v>108</v>
      </c>
      <c r="D10809" s="116" t="n">
        <v>43709</v>
      </c>
      <c r="E10809" s="0" t="n">
        <v>0</v>
      </c>
      <c r="F10809" s="0" t="n">
        <v>2376557</v>
      </c>
      <c r="G10809" s="151" t="s">
        <v>111</v>
      </c>
      <c r="H10809" s="151" t="s">
        <v>111</v>
      </c>
      <c r="I10809" s="152" t="s">
        <v>112</v>
      </c>
    </row>
    <row r="10810" customFormat="false" ht="12.75" hidden="false" customHeight="false" outlineLevel="0" collapsed="false">
      <c r="A10810" s="0" t="s">
        <v>19</v>
      </c>
      <c r="B10810" s="0" t="s">
        <v>113</v>
      </c>
      <c r="C10810" s="0" t="s">
        <v>108</v>
      </c>
      <c r="D10810" s="116" t="n">
        <v>43709</v>
      </c>
      <c r="E10810" s="0" t="n">
        <v>0</v>
      </c>
      <c r="F10810" s="0" t="n">
        <v>2376558</v>
      </c>
      <c r="G10810" s="151" t="s">
        <v>111</v>
      </c>
      <c r="H10810" s="151" t="s">
        <v>111</v>
      </c>
      <c r="I10810" s="152" t="s">
        <v>112</v>
      </c>
    </row>
    <row r="10811" customFormat="false" ht="12.75" hidden="false" customHeight="false" outlineLevel="0" collapsed="false">
      <c r="A10811" s="0" t="s">
        <v>21</v>
      </c>
      <c r="B10811" s="0" t="s">
        <v>110</v>
      </c>
      <c r="C10811" s="0" t="s">
        <v>108</v>
      </c>
      <c r="D10811" s="116" t="n">
        <v>43709</v>
      </c>
      <c r="E10811" s="0" t="n">
        <v>0</v>
      </c>
      <c r="F10811" s="0" t="n">
        <v>2376559</v>
      </c>
      <c r="G10811" s="151" t="s">
        <v>111</v>
      </c>
      <c r="H10811" s="151" t="s">
        <v>111</v>
      </c>
      <c r="I10811" s="152" t="s">
        <v>112</v>
      </c>
    </row>
    <row r="10812" customFormat="false" ht="12.75" hidden="false" customHeight="false" outlineLevel="0" collapsed="false">
      <c r="A10812" s="0" t="s">
        <v>21</v>
      </c>
      <c r="B10812" s="0" t="s">
        <v>113</v>
      </c>
      <c r="C10812" s="0" t="s">
        <v>108</v>
      </c>
      <c r="D10812" s="116" t="n">
        <v>43709</v>
      </c>
      <c r="E10812" s="0" t="n">
        <v>0</v>
      </c>
      <c r="F10812" s="0" t="n">
        <v>2376560</v>
      </c>
      <c r="G10812" s="151" t="s">
        <v>111</v>
      </c>
      <c r="H10812" s="151" t="s">
        <v>111</v>
      </c>
      <c r="I10812" s="152" t="s">
        <v>112</v>
      </c>
    </row>
    <row r="10813" customFormat="false" ht="12.75" hidden="false" customHeight="false" outlineLevel="0" collapsed="false">
      <c r="A10813" s="0" t="s">
        <v>22</v>
      </c>
      <c r="B10813" s="0" t="s">
        <v>110</v>
      </c>
      <c r="C10813" s="0" t="s">
        <v>108</v>
      </c>
      <c r="D10813" s="116" t="n">
        <v>43709</v>
      </c>
      <c r="E10813" s="0" t="n">
        <v>0.6</v>
      </c>
      <c r="F10813" s="0" t="n">
        <v>2376561</v>
      </c>
      <c r="G10813" s="151" t="s">
        <v>111</v>
      </c>
      <c r="H10813" s="151" t="s">
        <v>111</v>
      </c>
      <c r="I10813" s="152" t="s">
        <v>112</v>
      </c>
    </row>
    <row r="10814" customFormat="false" ht="12.75" hidden="false" customHeight="false" outlineLevel="0" collapsed="false">
      <c r="A10814" s="0" t="s">
        <v>59</v>
      </c>
      <c r="B10814" s="0" t="s">
        <v>110</v>
      </c>
      <c r="C10814" s="0" t="s">
        <v>108</v>
      </c>
      <c r="D10814" s="116" t="n">
        <v>43739</v>
      </c>
      <c r="E10814" s="0" t="n">
        <v>0.4</v>
      </c>
      <c r="F10814" s="0" t="n">
        <v>2376515</v>
      </c>
      <c r="G10814" s="151" t="s">
        <v>111</v>
      </c>
      <c r="H10814" s="151" t="s">
        <v>111</v>
      </c>
      <c r="I10814" s="152" t="s">
        <v>112</v>
      </c>
    </row>
    <row r="10815" customFormat="false" ht="12.75" hidden="false" customHeight="false" outlineLevel="0" collapsed="false">
      <c r="A10815" s="0" t="s">
        <v>59</v>
      </c>
      <c r="B10815" s="0" t="s">
        <v>113</v>
      </c>
      <c r="C10815" s="0" t="s">
        <v>108</v>
      </c>
      <c r="D10815" s="116" t="n">
        <v>43739</v>
      </c>
      <c r="E10815" s="0" t="n">
        <v>0.015</v>
      </c>
      <c r="F10815" s="0" t="n">
        <v>2376516</v>
      </c>
      <c r="G10815" s="151" t="s">
        <v>111</v>
      </c>
      <c r="H10815" s="151" t="s">
        <v>111</v>
      </c>
      <c r="I10815" s="152" t="s">
        <v>112</v>
      </c>
    </row>
    <row r="10816" customFormat="false" ht="12.75" hidden="false" customHeight="false" outlineLevel="0" collapsed="false">
      <c r="A10816" s="0" t="s">
        <v>60</v>
      </c>
      <c r="B10816" s="0" t="s">
        <v>110</v>
      </c>
      <c r="C10816" s="0" t="s">
        <v>108</v>
      </c>
      <c r="D10816" s="116" t="n">
        <v>43739</v>
      </c>
      <c r="E10816" s="0" t="n">
        <v>0.4</v>
      </c>
      <c r="F10816" s="0" t="n">
        <v>2376517</v>
      </c>
      <c r="G10816" s="151" t="s">
        <v>111</v>
      </c>
      <c r="H10816" s="151" t="s">
        <v>111</v>
      </c>
      <c r="I10816" s="152" t="s">
        <v>112</v>
      </c>
    </row>
    <row r="10817" customFormat="false" ht="12.75" hidden="false" customHeight="false" outlineLevel="0" collapsed="false">
      <c r="A10817" s="0" t="s">
        <v>60</v>
      </c>
      <c r="B10817" s="0" t="s">
        <v>113</v>
      </c>
      <c r="C10817" s="0" t="s">
        <v>108</v>
      </c>
      <c r="D10817" s="116" t="n">
        <v>43739</v>
      </c>
      <c r="E10817" s="0" t="n">
        <v>0.045</v>
      </c>
      <c r="F10817" s="0" t="n">
        <v>2376518</v>
      </c>
      <c r="G10817" s="151" t="s">
        <v>111</v>
      </c>
      <c r="H10817" s="151" t="s">
        <v>111</v>
      </c>
      <c r="I10817" s="152" t="s">
        <v>112</v>
      </c>
    </row>
    <row r="10818" customFormat="false" ht="12.75" hidden="false" customHeight="false" outlineLevel="0" collapsed="false">
      <c r="A10818" s="0" t="s">
        <v>61</v>
      </c>
      <c r="B10818" s="0" t="s">
        <v>110</v>
      </c>
      <c r="C10818" s="0" t="s">
        <v>108</v>
      </c>
      <c r="D10818" s="116" t="n">
        <v>43739</v>
      </c>
      <c r="E10818" s="0" t="n">
        <v>0.4</v>
      </c>
      <c r="F10818" s="0" t="n">
        <v>2376519</v>
      </c>
      <c r="G10818" s="151" t="s">
        <v>111</v>
      </c>
      <c r="H10818" s="151" t="s">
        <v>111</v>
      </c>
      <c r="I10818" s="152" t="s">
        <v>112</v>
      </c>
    </row>
    <row r="10819" customFormat="false" ht="12.75" hidden="false" customHeight="false" outlineLevel="0" collapsed="false">
      <c r="A10819" s="0" t="s">
        <v>61</v>
      </c>
      <c r="B10819" s="0" t="s">
        <v>113</v>
      </c>
      <c r="C10819" s="0" t="s">
        <v>108</v>
      </c>
      <c r="D10819" s="116" t="n">
        <v>43739</v>
      </c>
      <c r="E10819" s="0" t="n">
        <v>0.015</v>
      </c>
      <c r="F10819" s="0" t="n">
        <v>2376520</v>
      </c>
      <c r="G10819" s="151" t="s">
        <v>111</v>
      </c>
      <c r="H10819" s="151" t="s">
        <v>111</v>
      </c>
      <c r="I10819" s="152" t="s">
        <v>112</v>
      </c>
    </row>
    <row r="10820" customFormat="false" ht="12.75" hidden="false" customHeight="false" outlineLevel="0" collapsed="false">
      <c r="A10820" s="0" t="s">
        <v>62</v>
      </c>
      <c r="B10820" s="0" t="s">
        <v>110</v>
      </c>
      <c r="C10820" s="0" t="s">
        <v>108</v>
      </c>
      <c r="D10820" s="116" t="n">
        <v>43739</v>
      </c>
      <c r="E10820" s="0" t="n">
        <v>0.4</v>
      </c>
      <c r="F10820" s="0" t="n">
        <v>2376521</v>
      </c>
      <c r="G10820" s="151" t="s">
        <v>111</v>
      </c>
      <c r="H10820" s="151" t="s">
        <v>111</v>
      </c>
      <c r="I10820" s="152" t="s">
        <v>112</v>
      </c>
    </row>
    <row r="10821" customFormat="false" ht="12.75" hidden="false" customHeight="false" outlineLevel="0" collapsed="false">
      <c r="A10821" s="0" t="s">
        <v>62</v>
      </c>
      <c r="B10821" s="0" t="s">
        <v>113</v>
      </c>
      <c r="C10821" s="0" t="s">
        <v>108</v>
      </c>
      <c r="D10821" s="116" t="n">
        <v>43739</v>
      </c>
      <c r="E10821" s="0" t="n">
        <v>0.045</v>
      </c>
      <c r="F10821" s="0" t="n">
        <v>2376522</v>
      </c>
      <c r="G10821" s="151" t="s">
        <v>111</v>
      </c>
      <c r="H10821" s="151" t="s">
        <v>111</v>
      </c>
      <c r="I10821" s="152" t="s">
        <v>112</v>
      </c>
    </row>
    <row r="10822" customFormat="false" ht="12.75" hidden="false" customHeight="false" outlineLevel="0" collapsed="false">
      <c r="A10822" s="0" t="s">
        <v>82</v>
      </c>
      <c r="B10822" s="0" t="s">
        <v>110</v>
      </c>
      <c r="C10822" s="0" t="s">
        <v>108</v>
      </c>
      <c r="D10822" s="116" t="n">
        <v>43739</v>
      </c>
      <c r="E10822" s="0" t="n">
        <v>0</v>
      </c>
      <c r="F10822" s="0" t="n">
        <v>2376523</v>
      </c>
      <c r="G10822" s="151" t="s">
        <v>111</v>
      </c>
      <c r="H10822" s="151" t="s">
        <v>111</v>
      </c>
      <c r="I10822" s="152" t="s">
        <v>112</v>
      </c>
    </row>
    <row r="10823" customFormat="false" ht="12.75" hidden="false" customHeight="false" outlineLevel="0" collapsed="false">
      <c r="A10823" s="0" t="s">
        <v>82</v>
      </c>
      <c r="B10823" s="0" t="s">
        <v>113</v>
      </c>
      <c r="C10823" s="0" t="s">
        <v>108</v>
      </c>
      <c r="D10823" s="116" t="n">
        <v>43739</v>
      </c>
      <c r="E10823" s="0" t="n">
        <v>0</v>
      </c>
      <c r="F10823" s="0" t="n">
        <v>2376524</v>
      </c>
      <c r="G10823" s="151" t="s">
        <v>111</v>
      </c>
      <c r="H10823" s="151" t="s">
        <v>111</v>
      </c>
      <c r="I10823" s="152" t="s">
        <v>112</v>
      </c>
    </row>
    <row r="10824" customFormat="false" ht="12.75" hidden="false" customHeight="false" outlineLevel="0" collapsed="false">
      <c r="A10824" s="0" t="s">
        <v>83</v>
      </c>
      <c r="B10824" s="0" t="s">
        <v>110</v>
      </c>
      <c r="C10824" s="0" t="s">
        <v>108</v>
      </c>
      <c r="D10824" s="116" t="n">
        <v>43739</v>
      </c>
      <c r="E10824" s="0" t="n">
        <v>0</v>
      </c>
      <c r="F10824" s="0" t="n">
        <v>2376525</v>
      </c>
      <c r="G10824" s="151" t="s">
        <v>111</v>
      </c>
      <c r="H10824" s="151" t="s">
        <v>111</v>
      </c>
      <c r="I10824" s="152" t="s">
        <v>112</v>
      </c>
    </row>
    <row r="10825" customFormat="false" ht="12.75" hidden="false" customHeight="false" outlineLevel="0" collapsed="false">
      <c r="A10825" s="0" t="s">
        <v>83</v>
      </c>
      <c r="B10825" s="0" t="s">
        <v>113</v>
      </c>
      <c r="C10825" s="0" t="s">
        <v>108</v>
      </c>
      <c r="D10825" s="116" t="n">
        <v>43739</v>
      </c>
      <c r="E10825" s="0" t="n">
        <v>0</v>
      </c>
      <c r="F10825" s="0" t="n">
        <v>2376526</v>
      </c>
      <c r="G10825" s="151" t="s">
        <v>111</v>
      </c>
      <c r="H10825" s="151" t="s">
        <v>111</v>
      </c>
      <c r="I10825" s="152" t="s">
        <v>112</v>
      </c>
    </row>
    <row r="10826" customFormat="false" ht="12.75" hidden="false" customHeight="false" outlineLevel="0" collapsed="false">
      <c r="A10826" s="0" t="s">
        <v>84</v>
      </c>
      <c r="B10826" s="0" t="s">
        <v>110</v>
      </c>
      <c r="C10826" s="0" t="s">
        <v>108</v>
      </c>
      <c r="D10826" s="116" t="n">
        <v>43739</v>
      </c>
      <c r="E10826" s="0" t="n">
        <v>0.1725</v>
      </c>
      <c r="F10826" s="0" t="n">
        <v>2376527</v>
      </c>
      <c r="G10826" s="151" t="s">
        <v>111</v>
      </c>
      <c r="H10826" s="151" t="s">
        <v>111</v>
      </c>
      <c r="I10826" s="152" t="s">
        <v>112</v>
      </c>
    </row>
    <row r="10827" customFormat="false" ht="12.75" hidden="false" customHeight="false" outlineLevel="0" collapsed="false">
      <c r="A10827" s="0" t="s">
        <v>84</v>
      </c>
      <c r="B10827" s="0" t="s">
        <v>113</v>
      </c>
      <c r="C10827" s="0" t="s">
        <v>108</v>
      </c>
      <c r="D10827" s="116" t="n">
        <v>43739</v>
      </c>
      <c r="E10827" s="0" t="n">
        <v>0.0125</v>
      </c>
      <c r="F10827" s="0" t="n">
        <v>2376528</v>
      </c>
      <c r="G10827" s="151" t="s">
        <v>111</v>
      </c>
      <c r="H10827" s="151" t="s">
        <v>111</v>
      </c>
      <c r="I10827" s="152" t="s">
        <v>112</v>
      </c>
    </row>
    <row r="10828" customFormat="false" ht="12.75" hidden="false" customHeight="false" outlineLevel="0" collapsed="false">
      <c r="A10828" s="0" t="s">
        <v>85</v>
      </c>
      <c r="B10828" s="0" t="s">
        <v>110</v>
      </c>
      <c r="C10828" s="0" t="s">
        <v>108</v>
      </c>
      <c r="D10828" s="116" t="n">
        <v>43739</v>
      </c>
      <c r="E10828" s="0" t="n">
        <v>0.1725</v>
      </c>
      <c r="F10828" s="0" t="n">
        <v>2376529</v>
      </c>
      <c r="G10828" s="151" t="s">
        <v>111</v>
      </c>
      <c r="H10828" s="151" t="s">
        <v>111</v>
      </c>
      <c r="I10828" s="152" t="s">
        <v>112</v>
      </c>
    </row>
    <row r="10829" customFormat="false" ht="12.75" hidden="false" customHeight="false" outlineLevel="0" collapsed="false">
      <c r="A10829" s="0" t="s">
        <v>85</v>
      </c>
      <c r="B10829" s="0" t="s">
        <v>113</v>
      </c>
      <c r="C10829" s="0" t="s">
        <v>108</v>
      </c>
      <c r="D10829" s="116" t="n">
        <v>43739</v>
      </c>
      <c r="E10829" s="0" t="n">
        <v>0.189051669322872</v>
      </c>
      <c r="F10829" s="0" t="n">
        <v>2376530</v>
      </c>
      <c r="G10829" s="151" t="s">
        <v>111</v>
      </c>
      <c r="H10829" s="151" t="s">
        <v>111</v>
      </c>
      <c r="I10829" s="152" t="s">
        <v>112</v>
      </c>
    </row>
    <row r="10830" customFormat="false" ht="12.75" hidden="false" customHeight="false" outlineLevel="0" collapsed="false">
      <c r="A10830" s="0" t="s">
        <v>86</v>
      </c>
      <c r="B10830" s="0" t="s">
        <v>110</v>
      </c>
      <c r="C10830" s="0" t="s">
        <v>108</v>
      </c>
      <c r="D10830" s="116" t="n">
        <v>43739</v>
      </c>
      <c r="E10830" s="0" t="n">
        <v>0.205</v>
      </c>
      <c r="F10830" s="0" t="n">
        <v>2376531</v>
      </c>
      <c r="G10830" s="151" t="s">
        <v>111</v>
      </c>
      <c r="H10830" s="151" t="s">
        <v>111</v>
      </c>
      <c r="I10830" s="152" t="s">
        <v>112</v>
      </c>
    </row>
    <row r="10831" customFormat="false" ht="12.75" hidden="false" customHeight="false" outlineLevel="0" collapsed="false">
      <c r="A10831" s="0" t="s">
        <v>86</v>
      </c>
      <c r="B10831" s="0" t="s">
        <v>113</v>
      </c>
      <c r="C10831" s="0" t="s">
        <v>108</v>
      </c>
      <c r="D10831" s="116" t="n">
        <v>43739</v>
      </c>
      <c r="E10831" s="0" t="n">
        <v>0.0025</v>
      </c>
      <c r="F10831" s="0" t="n">
        <v>2376532</v>
      </c>
      <c r="G10831" s="151" t="s">
        <v>111</v>
      </c>
      <c r="H10831" s="151" t="s">
        <v>111</v>
      </c>
      <c r="I10831" s="152" t="s">
        <v>112</v>
      </c>
    </row>
    <row r="10832" customFormat="false" ht="12.75" hidden="false" customHeight="false" outlineLevel="0" collapsed="false">
      <c r="A10832" s="0" t="s">
        <v>87</v>
      </c>
      <c r="B10832" s="0" t="s">
        <v>110</v>
      </c>
      <c r="C10832" s="0" t="s">
        <v>108</v>
      </c>
      <c r="D10832" s="116" t="n">
        <v>43739</v>
      </c>
      <c r="E10832" s="0" t="n">
        <v>0.205</v>
      </c>
      <c r="F10832" s="0" t="n">
        <v>2376533</v>
      </c>
      <c r="G10832" s="151" t="s">
        <v>111</v>
      </c>
      <c r="H10832" s="151" t="s">
        <v>111</v>
      </c>
      <c r="I10832" s="152" t="s">
        <v>112</v>
      </c>
    </row>
    <row r="10833" customFormat="false" ht="12.75" hidden="false" customHeight="false" outlineLevel="0" collapsed="false">
      <c r="A10833" s="0" t="s">
        <v>87</v>
      </c>
      <c r="B10833" s="0" t="s">
        <v>113</v>
      </c>
      <c r="C10833" s="0" t="s">
        <v>108</v>
      </c>
      <c r="D10833" s="116" t="n">
        <v>43739</v>
      </c>
      <c r="E10833" s="0" t="n">
        <v>0.0025</v>
      </c>
      <c r="F10833" s="0" t="n">
        <v>2376534</v>
      </c>
      <c r="G10833" s="151" t="s">
        <v>111</v>
      </c>
      <c r="H10833" s="151" t="s">
        <v>111</v>
      </c>
      <c r="I10833" s="152" t="s">
        <v>112</v>
      </c>
    </row>
    <row r="10834" customFormat="false" ht="12.75" hidden="false" customHeight="false" outlineLevel="0" collapsed="false">
      <c r="A10834" s="0" t="s">
        <v>88</v>
      </c>
      <c r="B10834" s="0" t="s">
        <v>110</v>
      </c>
      <c r="C10834" s="0" t="s">
        <v>108</v>
      </c>
      <c r="D10834" s="116" t="n">
        <v>43739</v>
      </c>
      <c r="E10834" s="0" t="n">
        <v>0.205</v>
      </c>
      <c r="F10834" s="0" t="n">
        <v>2376535</v>
      </c>
      <c r="G10834" s="151" t="s">
        <v>111</v>
      </c>
      <c r="H10834" s="151" t="s">
        <v>111</v>
      </c>
      <c r="I10834" s="152" t="s">
        <v>112</v>
      </c>
    </row>
    <row r="10835" customFormat="false" ht="12.75" hidden="false" customHeight="false" outlineLevel="0" collapsed="false">
      <c r="A10835" s="0" t="s">
        <v>88</v>
      </c>
      <c r="B10835" s="0" t="s">
        <v>113</v>
      </c>
      <c r="C10835" s="0" t="s">
        <v>108</v>
      </c>
      <c r="D10835" s="116" t="n">
        <v>43739</v>
      </c>
      <c r="E10835" s="0" t="n">
        <v>0.258783831354891</v>
      </c>
      <c r="F10835" s="0" t="n">
        <v>2376536</v>
      </c>
      <c r="G10835" s="151" t="s">
        <v>111</v>
      </c>
      <c r="H10835" s="151" t="s">
        <v>111</v>
      </c>
      <c r="I10835" s="152" t="s">
        <v>112</v>
      </c>
    </row>
    <row r="10836" customFormat="false" ht="12.75" hidden="false" customHeight="false" outlineLevel="0" collapsed="false">
      <c r="A10836" s="0" t="s">
        <v>89</v>
      </c>
      <c r="B10836" s="0" t="s">
        <v>110</v>
      </c>
      <c r="C10836" s="0" t="s">
        <v>108</v>
      </c>
      <c r="D10836" s="116" t="n">
        <v>43739</v>
      </c>
      <c r="E10836" s="0" t="n">
        <v>0.205</v>
      </c>
      <c r="F10836" s="0" t="n">
        <v>2376537</v>
      </c>
      <c r="G10836" s="151" t="s">
        <v>111</v>
      </c>
      <c r="H10836" s="151" t="s">
        <v>111</v>
      </c>
      <c r="I10836" s="152" t="s">
        <v>112</v>
      </c>
    </row>
    <row r="10837" customFormat="false" ht="12.75" hidden="false" customHeight="false" outlineLevel="0" collapsed="false">
      <c r="A10837" s="0" t="s">
        <v>89</v>
      </c>
      <c r="B10837" s="0" t="s">
        <v>113</v>
      </c>
      <c r="C10837" s="0" t="s">
        <v>108</v>
      </c>
      <c r="D10837" s="116" t="n">
        <v>43739</v>
      </c>
      <c r="E10837" s="0" t="n">
        <v>0.0225</v>
      </c>
      <c r="F10837" s="0" t="n">
        <v>2376538</v>
      </c>
      <c r="G10837" s="151" t="s">
        <v>111</v>
      </c>
      <c r="H10837" s="151" t="s">
        <v>111</v>
      </c>
      <c r="I10837" s="152" t="s">
        <v>112</v>
      </c>
    </row>
    <row r="10838" customFormat="false" ht="12.75" hidden="false" customHeight="false" outlineLevel="0" collapsed="false">
      <c r="A10838" s="0" t="s">
        <v>90</v>
      </c>
      <c r="B10838" s="0" t="s">
        <v>110</v>
      </c>
      <c r="C10838" s="0" t="s">
        <v>108</v>
      </c>
      <c r="D10838" s="116" t="n">
        <v>43739</v>
      </c>
      <c r="E10838" s="0" t="n">
        <v>0.205</v>
      </c>
      <c r="F10838" s="0" t="n">
        <v>2376539</v>
      </c>
      <c r="G10838" s="151" t="s">
        <v>111</v>
      </c>
      <c r="H10838" s="151" t="s">
        <v>111</v>
      </c>
      <c r="I10838" s="152" t="s">
        <v>112</v>
      </c>
    </row>
    <row r="10839" customFormat="false" ht="12.75" hidden="false" customHeight="false" outlineLevel="0" collapsed="false">
      <c r="A10839" s="0" t="s">
        <v>90</v>
      </c>
      <c r="B10839" s="0" t="s">
        <v>113</v>
      </c>
      <c r="C10839" s="0" t="s">
        <v>108</v>
      </c>
      <c r="D10839" s="116" t="n">
        <v>43739</v>
      </c>
      <c r="E10839" s="0" t="n">
        <v>0.258783831354891</v>
      </c>
      <c r="F10839" s="0" t="n">
        <v>2376540</v>
      </c>
      <c r="G10839" s="151" t="s">
        <v>111</v>
      </c>
      <c r="H10839" s="151" t="s">
        <v>111</v>
      </c>
      <c r="I10839" s="152" t="s">
        <v>112</v>
      </c>
    </row>
    <row r="10840" customFormat="false" ht="12.75" hidden="false" customHeight="false" outlineLevel="0" collapsed="false">
      <c r="A10840" s="0" t="s">
        <v>91</v>
      </c>
      <c r="B10840" s="0" t="s">
        <v>110</v>
      </c>
      <c r="C10840" s="0" t="s">
        <v>108</v>
      </c>
      <c r="D10840" s="116" t="n">
        <v>43739</v>
      </c>
      <c r="E10840" s="0" t="n">
        <v>0</v>
      </c>
      <c r="F10840" s="0" t="n">
        <v>2376541</v>
      </c>
      <c r="G10840" s="151" t="s">
        <v>111</v>
      </c>
      <c r="H10840" s="151" t="s">
        <v>111</v>
      </c>
      <c r="I10840" s="152" t="s">
        <v>112</v>
      </c>
    </row>
    <row r="10841" customFormat="false" ht="12.75" hidden="false" customHeight="false" outlineLevel="0" collapsed="false">
      <c r="A10841" s="0" t="s">
        <v>91</v>
      </c>
      <c r="B10841" s="0" t="s">
        <v>113</v>
      </c>
      <c r="C10841" s="0" t="s">
        <v>108</v>
      </c>
      <c r="D10841" s="116" t="n">
        <v>43739</v>
      </c>
      <c r="E10841" s="0" t="n">
        <v>0</v>
      </c>
      <c r="F10841" s="0" t="n">
        <v>2376542</v>
      </c>
      <c r="G10841" s="151" t="s">
        <v>111</v>
      </c>
      <c r="H10841" s="151" t="s">
        <v>111</v>
      </c>
      <c r="I10841" s="152" t="s">
        <v>112</v>
      </c>
    </row>
    <row r="10842" customFormat="false" ht="12.75" hidden="false" customHeight="false" outlineLevel="0" collapsed="false">
      <c r="A10842" s="0" t="s">
        <v>49</v>
      </c>
      <c r="B10842" s="0" t="s">
        <v>110</v>
      </c>
      <c r="C10842" s="0" t="s">
        <v>108</v>
      </c>
      <c r="D10842" s="116" t="n">
        <v>43739</v>
      </c>
      <c r="E10842" s="0" t="n">
        <v>0.4</v>
      </c>
      <c r="F10842" s="0" t="n">
        <v>2376543</v>
      </c>
      <c r="G10842" s="151" t="s">
        <v>111</v>
      </c>
      <c r="H10842" s="151" t="s">
        <v>111</v>
      </c>
      <c r="I10842" s="152" t="s">
        <v>112</v>
      </c>
    </row>
    <row r="10843" customFormat="false" ht="12.75" hidden="false" customHeight="false" outlineLevel="0" collapsed="false">
      <c r="A10843" s="0" t="s">
        <v>49</v>
      </c>
      <c r="B10843" s="0" t="s">
        <v>113</v>
      </c>
      <c r="C10843" s="0" t="s">
        <v>108</v>
      </c>
      <c r="D10843" s="116" t="n">
        <v>43739</v>
      </c>
      <c r="E10843" s="0" t="n">
        <v>0.015</v>
      </c>
      <c r="F10843" s="0" t="n">
        <v>2376544</v>
      </c>
      <c r="G10843" s="151" t="s">
        <v>111</v>
      </c>
      <c r="H10843" s="151" t="s">
        <v>111</v>
      </c>
      <c r="I10843" s="152" t="s">
        <v>112</v>
      </c>
    </row>
    <row r="10844" customFormat="false" ht="12.75" hidden="false" customHeight="false" outlineLevel="0" collapsed="false">
      <c r="A10844" s="0" t="s">
        <v>50</v>
      </c>
      <c r="B10844" s="0" t="s">
        <v>110</v>
      </c>
      <c r="C10844" s="0" t="s">
        <v>108</v>
      </c>
      <c r="D10844" s="116" t="n">
        <v>43739</v>
      </c>
      <c r="E10844" s="0" t="n">
        <v>0.47</v>
      </c>
      <c r="F10844" s="0" t="n">
        <v>2376545</v>
      </c>
      <c r="G10844" s="151" t="s">
        <v>111</v>
      </c>
      <c r="H10844" s="151" t="s">
        <v>111</v>
      </c>
      <c r="I10844" s="152" t="s">
        <v>112</v>
      </c>
    </row>
    <row r="10845" customFormat="false" ht="12.75" hidden="false" customHeight="false" outlineLevel="0" collapsed="false">
      <c r="A10845" s="0" t="s">
        <v>50</v>
      </c>
      <c r="B10845" s="0" t="s">
        <v>113</v>
      </c>
      <c r="C10845" s="0" t="s">
        <v>108</v>
      </c>
      <c r="D10845" s="116" t="n">
        <v>43739</v>
      </c>
      <c r="E10845" s="0" t="n">
        <v>-0.085</v>
      </c>
      <c r="F10845" s="0" t="n">
        <v>2376546</v>
      </c>
      <c r="G10845" s="151" t="s">
        <v>111</v>
      </c>
      <c r="H10845" s="151" t="s">
        <v>111</v>
      </c>
      <c r="I10845" s="152" t="s">
        <v>112</v>
      </c>
    </row>
    <row r="10846" customFormat="false" ht="12.75" hidden="false" customHeight="false" outlineLevel="0" collapsed="false">
      <c r="A10846" s="0" t="s">
        <v>51</v>
      </c>
      <c r="B10846" s="0" t="s">
        <v>110</v>
      </c>
      <c r="C10846" s="0" t="s">
        <v>108</v>
      </c>
      <c r="D10846" s="116" t="n">
        <v>43739</v>
      </c>
      <c r="E10846" s="0" t="n">
        <v>0.47</v>
      </c>
      <c r="F10846" s="0" t="n">
        <v>2376547</v>
      </c>
      <c r="G10846" s="151" t="s">
        <v>111</v>
      </c>
      <c r="H10846" s="151" t="s">
        <v>111</v>
      </c>
      <c r="I10846" s="152" t="s">
        <v>112</v>
      </c>
    </row>
    <row r="10847" customFormat="false" ht="12.75" hidden="false" customHeight="false" outlineLevel="0" collapsed="false">
      <c r="A10847" s="0" t="s">
        <v>51</v>
      </c>
      <c r="B10847" s="0" t="s">
        <v>113</v>
      </c>
      <c r="C10847" s="0" t="s">
        <v>108</v>
      </c>
      <c r="D10847" s="116" t="n">
        <v>43739</v>
      </c>
      <c r="E10847" s="0" t="n">
        <v>0.035</v>
      </c>
      <c r="F10847" s="0" t="n">
        <v>2376548</v>
      </c>
      <c r="G10847" s="151" t="s">
        <v>111</v>
      </c>
      <c r="H10847" s="151" t="s">
        <v>111</v>
      </c>
      <c r="I10847" s="152" t="s">
        <v>112</v>
      </c>
    </row>
    <row r="10848" customFormat="false" ht="12.75" hidden="false" customHeight="false" outlineLevel="0" collapsed="false">
      <c r="A10848" s="0" t="s">
        <v>52</v>
      </c>
      <c r="B10848" s="0" t="s">
        <v>110</v>
      </c>
      <c r="C10848" s="0" t="s">
        <v>108</v>
      </c>
      <c r="D10848" s="116" t="n">
        <v>43739</v>
      </c>
      <c r="E10848" s="0" t="n">
        <v>0.47</v>
      </c>
      <c r="F10848" s="0" t="n">
        <v>2376549</v>
      </c>
      <c r="G10848" s="151" t="s">
        <v>111</v>
      </c>
      <c r="H10848" s="151" t="s">
        <v>111</v>
      </c>
      <c r="I10848" s="152" t="s">
        <v>112</v>
      </c>
    </row>
    <row r="10849" customFormat="false" ht="12.75" hidden="false" customHeight="false" outlineLevel="0" collapsed="false">
      <c r="A10849" s="0" t="s">
        <v>52</v>
      </c>
      <c r="B10849" s="0" t="s">
        <v>113</v>
      </c>
      <c r="C10849" s="0" t="s">
        <v>108</v>
      </c>
      <c r="D10849" s="116" t="n">
        <v>43739</v>
      </c>
      <c r="E10849" s="0" t="n">
        <v>-0.055</v>
      </c>
      <c r="F10849" s="0" t="n">
        <v>2376550</v>
      </c>
      <c r="G10849" s="151" t="s">
        <v>111</v>
      </c>
      <c r="H10849" s="151" t="s">
        <v>111</v>
      </c>
      <c r="I10849" s="152" t="s">
        <v>112</v>
      </c>
    </row>
    <row r="10850" customFormat="false" ht="12.75" hidden="false" customHeight="false" outlineLevel="0" collapsed="false">
      <c r="A10850" s="0" t="s">
        <v>53</v>
      </c>
      <c r="B10850" s="0" t="s">
        <v>110</v>
      </c>
      <c r="C10850" s="0" t="s">
        <v>108</v>
      </c>
      <c r="D10850" s="116" t="n">
        <v>43739</v>
      </c>
      <c r="E10850" s="0" t="n">
        <v>0.205</v>
      </c>
      <c r="F10850" s="0" t="n">
        <v>2376551</v>
      </c>
      <c r="G10850" s="151" t="s">
        <v>111</v>
      </c>
      <c r="H10850" s="151" t="s">
        <v>111</v>
      </c>
      <c r="I10850" s="152" t="s">
        <v>112</v>
      </c>
    </row>
    <row r="10851" customFormat="false" ht="12.75" hidden="false" customHeight="false" outlineLevel="0" collapsed="false">
      <c r="A10851" s="0" t="s">
        <v>53</v>
      </c>
      <c r="B10851" s="0" t="s">
        <v>113</v>
      </c>
      <c r="C10851" s="0" t="s">
        <v>108</v>
      </c>
      <c r="D10851" s="116" t="n">
        <v>43739</v>
      </c>
      <c r="E10851" s="0" t="n">
        <v>0.0025</v>
      </c>
      <c r="F10851" s="0" t="n">
        <v>2376552</v>
      </c>
      <c r="G10851" s="151" t="s">
        <v>111</v>
      </c>
      <c r="H10851" s="151" t="s">
        <v>111</v>
      </c>
      <c r="I10851" s="152" t="s">
        <v>112</v>
      </c>
    </row>
    <row r="10852" customFormat="false" ht="12.75" hidden="false" customHeight="false" outlineLevel="0" collapsed="false">
      <c r="A10852" s="0" t="s">
        <v>17</v>
      </c>
      <c r="B10852" s="0" t="s">
        <v>110</v>
      </c>
      <c r="C10852" s="0" t="s">
        <v>108</v>
      </c>
      <c r="D10852" s="116" t="n">
        <v>43739</v>
      </c>
      <c r="E10852" s="0" t="n">
        <v>0</v>
      </c>
      <c r="F10852" s="0" t="n">
        <v>2376553</v>
      </c>
      <c r="G10852" s="151" t="s">
        <v>111</v>
      </c>
      <c r="H10852" s="151" t="s">
        <v>111</v>
      </c>
      <c r="I10852" s="152" t="s">
        <v>112</v>
      </c>
    </row>
    <row r="10853" customFormat="false" ht="12.75" hidden="false" customHeight="false" outlineLevel="0" collapsed="false">
      <c r="A10853" s="0" t="s">
        <v>17</v>
      </c>
      <c r="B10853" s="0" t="s">
        <v>113</v>
      </c>
      <c r="C10853" s="0" t="s">
        <v>108</v>
      </c>
      <c r="D10853" s="116" t="n">
        <v>43739</v>
      </c>
      <c r="E10853" s="0" t="n">
        <v>0</v>
      </c>
      <c r="F10853" s="0" t="n">
        <v>2376554</v>
      </c>
      <c r="G10853" s="151" t="s">
        <v>111</v>
      </c>
      <c r="H10853" s="151" t="s">
        <v>111</v>
      </c>
      <c r="I10853" s="152" t="s">
        <v>112</v>
      </c>
    </row>
    <row r="10854" customFormat="false" ht="12.75" hidden="false" customHeight="false" outlineLevel="0" collapsed="false">
      <c r="A10854" s="0" t="s">
        <v>18</v>
      </c>
      <c r="B10854" s="0" t="s">
        <v>110</v>
      </c>
      <c r="C10854" s="0" t="s">
        <v>108</v>
      </c>
      <c r="D10854" s="116" t="n">
        <v>43739</v>
      </c>
      <c r="E10854" s="0" t="n">
        <v>0</v>
      </c>
      <c r="F10854" s="0" t="n">
        <v>2376555</v>
      </c>
      <c r="G10854" s="151" t="s">
        <v>111</v>
      </c>
      <c r="H10854" s="151" t="s">
        <v>111</v>
      </c>
      <c r="I10854" s="152" t="s">
        <v>112</v>
      </c>
    </row>
    <row r="10855" customFormat="false" ht="12.75" hidden="false" customHeight="false" outlineLevel="0" collapsed="false">
      <c r="A10855" s="0" t="s">
        <v>18</v>
      </c>
      <c r="B10855" s="0" t="s">
        <v>113</v>
      </c>
      <c r="C10855" s="0" t="s">
        <v>108</v>
      </c>
      <c r="D10855" s="116" t="n">
        <v>43739</v>
      </c>
      <c r="E10855" s="0" t="n">
        <v>0</v>
      </c>
      <c r="F10855" s="0" t="n">
        <v>2376556</v>
      </c>
      <c r="G10855" s="151" t="s">
        <v>111</v>
      </c>
      <c r="H10855" s="151" t="s">
        <v>111</v>
      </c>
      <c r="I10855" s="152" t="s">
        <v>112</v>
      </c>
    </row>
    <row r="10856" customFormat="false" ht="12.75" hidden="false" customHeight="false" outlineLevel="0" collapsed="false">
      <c r="A10856" s="0" t="s">
        <v>19</v>
      </c>
      <c r="B10856" s="0" t="s">
        <v>110</v>
      </c>
      <c r="C10856" s="0" t="s">
        <v>108</v>
      </c>
      <c r="D10856" s="116" t="n">
        <v>43739</v>
      </c>
      <c r="E10856" s="0" t="n">
        <v>0</v>
      </c>
      <c r="F10856" s="0" t="n">
        <v>2376557</v>
      </c>
      <c r="G10856" s="151" t="s">
        <v>111</v>
      </c>
      <c r="H10856" s="151" t="s">
        <v>111</v>
      </c>
      <c r="I10856" s="152" t="s">
        <v>112</v>
      </c>
    </row>
    <row r="10857" customFormat="false" ht="12.75" hidden="false" customHeight="false" outlineLevel="0" collapsed="false">
      <c r="A10857" s="0" t="s">
        <v>19</v>
      </c>
      <c r="B10857" s="0" t="s">
        <v>113</v>
      </c>
      <c r="C10857" s="0" t="s">
        <v>108</v>
      </c>
      <c r="D10857" s="116" t="n">
        <v>43739</v>
      </c>
      <c r="E10857" s="0" t="n">
        <v>0</v>
      </c>
      <c r="F10857" s="0" t="n">
        <v>2376558</v>
      </c>
      <c r="G10857" s="151" t="s">
        <v>111</v>
      </c>
      <c r="H10857" s="151" t="s">
        <v>111</v>
      </c>
      <c r="I10857" s="152" t="s">
        <v>112</v>
      </c>
    </row>
    <row r="10858" customFormat="false" ht="12.75" hidden="false" customHeight="false" outlineLevel="0" collapsed="false">
      <c r="A10858" s="0" t="s">
        <v>21</v>
      </c>
      <c r="B10858" s="0" t="s">
        <v>110</v>
      </c>
      <c r="C10858" s="0" t="s">
        <v>108</v>
      </c>
      <c r="D10858" s="116" t="n">
        <v>43739</v>
      </c>
      <c r="E10858" s="0" t="n">
        <v>0</v>
      </c>
      <c r="F10858" s="0" t="n">
        <v>2376559</v>
      </c>
      <c r="G10858" s="151" t="s">
        <v>111</v>
      </c>
      <c r="H10858" s="151" t="s">
        <v>111</v>
      </c>
      <c r="I10858" s="152" t="s">
        <v>112</v>
      </c>
    </row>
    <row r="10859" customFormat="false" ht="12.75" hidden="false" customHeight="false" outlineLevel="0" collapsed="false">
      <c r="A10859" s="0" t="s">
        <v>21</v>
      </c>
      <c r="B10859" s="0" t="s">
        <v>113</v>
      </c>
      <c r="C10859" s="0" t="s">
        <v>108</v>
      </c>
      <c r="D10859" s="116" t="n">
        <v>43739</v>
      </c>
      <c r="E10859" s="0" t="n">
        <v>0</v>
      </c>
      <c r="F10859" s="0" t="n">
        <v>2376560</v>
      </c>
      <c r="G10859" s="151" t="s">
        <v>111</v>
      </c>
      <c r="H10859" s="151" t="s">
        <v>111</v>
      </c>
      <c r="I10859" s="152" t="s">
        <v>112</v>
      </c>
    </row>
    <row r="10860" customFormat="false" ht="12.75" hidden="false" customHeight="false" outlineLevel="0" collapsed="false">
      <c r="A10860" s="0" t="s">
        <v>22</v>
      </c>
      <c r="B10860" s="0" t="s">
        <v>110</v>
      </c>
      <c r="C10860" s="0" t="s">
        <v>108</v>
      </c>
      <c r="D10860" s="116" t="n">
        <v>43739</v>
      </c>
      <c r="E10860" s="0" t="n">
        <v>0.3</v>
      </c>
      <c r="F10860" s="0" t="n">
        <v>2376561</v>
      </c>
      <c r="G10860" s="151" t="s">
        <v>111</v>
      </c>
      <c r="H10860" s="151" t="s">
        <v>111</v>
      </c>
      <c r="I10860" s="152" t="s">
        <v>112</v>
      </c>
    </row>
    <row r="10861" customFormat="false" ht="12.75" hidden="false" customHeight="false" outlineLevel="0" collapsed="false">
      <c r="A10861" s="0" t="s">
        <v>59</v>
      </c>
      <c r="B10861" s="0" t="s">
        <v>110</v>
      </c>
      <c r="C10861" s="0" t="s">
        <v>108</v>
      </c>
      <c r="D10861" s="116" t="n">
        <v>43770</v>
      </c>
      <c r="E10861" s="0" t="n">
        <v>0.645</v>
      </c>
      <c r="F10861" s="0" t="n">
        <v>2376515</v>
      </c>
      <c r="G10861" s="151" t="s">
        <v>111</v>
      </c>
      <c r="H10861" s="151" t="s">
        <v>111</v>
      </c>
      <c r="I10861" s="152" t="s">
        <v>112</v>
      </c>
    </row>
    <row r="10862" customFormat="false" ht="12.75" hidden="false" customHeight="false" outlineLevel="0" collapsed="false">
      <c r="A10862" s="0" t="s">
        <v>59</v>
      </c>
      <c r="B10862" s="0" t="s">
        <v>113</v>
      </c>
      <c r="C10862" s="0" t="s">
        <v>108</v>
      </c>
      <c r="D10862" s="116" t="n">
        <v>43770</v>
      </c>
      <c r="E10862" s="0" t="n">
        <v>0.05</v>
      </c>
      <c r="F10862" s="0" t="n">
        <v>2376516</v>
      </c>
      <c r="G10862" s="151" t="s">
        <v>111</v>
      </c>
      <c r="H10862" s="151" t="s">
        <v>111</v>
      </c>
      <c r="I10862" s="152" t="s">
        <v>112</v>
      </c>
    </row>
    <row r="10863" customFormat="false" ht="12.75" hidden="false" customHeight="false" outlineLevel="0" collapsed="false">
      <c r="A10863" s="0" t="s">
        <v>60</v>
      </c>
      <c r="B10863" s="0" t="s">
        <v>110</v>
      </c>
      <c r="C10863" s="0" t="s">
        <v>108</v>
      </c>
      <c r="D10863" s="116" t="n">
        <v>43770</v>
      </c>
      <c r="E10863" s="0" t="n">
        <v>0.645</v>
      </c>
      <c r="F10863" s="0" t="n">
        <v>2376517</v>
      </c>
      <c r="G10863" s="151" t="s">
        <v>111</v>
      </c>
      <c r="H10863" s="151" t="s">
        <v>111</v>
      </c>
      <c r="I10863" s="152" t="s">
        <v>112</v>
      </c>
    </row>
    <row r="10864" customFormat="false" ht="12.75" hidden="false" customHeight="false" outlineLevel="0" collapsed="false">
      <c r="A10864" s="0" t="s">
        <v>60</v>
      </c>
      <c r="B10864" s="0" t="s">
        <v>113</v>
      </c>
      <c r="C10864" s="0" t="s">
        <v>108</v>
      </c>
      <c r="D10864" s="116" t="n">
        <v>43770</v>
      </c>
      <c r="E10864" s="0" t="n">
        <v>0.14</v>
      </c>
      <c r="F10864" s="0" t="n">
        <v>2376518</v>
      </c>
      <c r="G10864" s="151" t="s">
        <v>111</v>
      </c>
      <c r="H10864" s="151" t="s">
        <v>111</v>
      </c>
      <c r="I10864" s="152" t="s">
        <v>112</v>
      </c>
    </row>
    <row r="10865" customFormat="false" ht="12.75" hidden="false" customHeight="false" outlineLevel="0" collapsed="false">
      <c r="A10865" s="0" t="s">
        <v>61</v>
      </c>
      <c r="B10865" s="0" t="s">
        <v>110</v>
      </c>
      <c r="C10865" s="0" t="s">
        <v>108</v>
      </c>
      <c r="D10865" s="116" t="n">
        <v>43770</v>
      </c>
      <c r="E10865" s="0" t="n">
        <v>0.645</v>
      </c>
      <c r="F10865" s="0" t="n">
        <v>2376519</v>
      </c>
      <c r="G10865" s="151" t="s">
        <v>111</v>
      </c>
      <c r="H10865" s="151" t="s">
        <v>111</v>
      </c>
      <c r="I10865" s="152" t="s">
        <v>112</v>
      </c>
    </row>
    <row r="10866" customFormat="false" ht="12.75" hidden="false" customHeight="false" outlineLevel="0" collapsed="false">
      <c r="A10866" s="0" t="s">
        <v>61</v>
      </c>
      <c r="B10866" s="0" t="s">
        <v>113</v>
      </c>
      <c r="C10866" s="0" t="s">
        <v>108</v>
      </c>
      <c r="D10866" s="116" t="n">
        <v>43770</v>
      </c>
      <c r="E10866" s="0" t="n">
        <v>0.05</v>
      </c>
      <c r="F10866" s="0" t="n">
        <v>2376520</v>
      </c>
      <c r="G10866" s="151" t="s">
        <v>111</v>
      </c>
      <c r="H10866" s="151" t="s">
        <v>111</v>
      </c>
      <c r="I10866" s="152" t="s">
        <v>112</v>
      </c>
    </row>
    <row r="10867" customFormat="false" ht="12.75" hidden="false" customHeight="false" outlineLevel="0" collapsed="false">
      <c r="A10867" s="0" t="s">
        <v>62</v>
      </c>
      <c r="B10867" s="0" t="s">
        <v>110</v>
      </c>
      <c r="C10867" s="0" t="s">
        <v>108</v>
      </c>
      <c r="D10867" s="116" t="n">
        <v>43770</v>
      </c>
      <c r="E10867" s="0" t="n">
        <v>0.645</v>
      </c>
      <c r="F10867" s="0" t="n">
        <v>2376521</v>
      </c>
      <c r="G10867" s="151" t="s">
        <v>111</v>
      </c>
      <c r="H10867" s="151" t="s">
        <v>111</v>
      </c>
      <c r="I10867" s="152" t="s">
        <v>112</v>
      </c>
    </row>
    <row r="10868" customFormat="false" ht="12.75" hidden="false" customHeight="false" outlineLevel="0" collapsed="false">
      <c r="A10868" s="0" t="s">
        <v>62</v>
      </c>
      <c r="B10868" s="0" t="s">
        <v>113</v>
      </c>
      <c r="C10868" s="0" t="s">
        <v>108</v>
      </c>
      <c r="D10868" s="116" t="n">
        <v>43770</v>
      </c>
      <c r="E10868" s="0" t="n">
        <v>0.14</v>
      </c>
      <c r="F10868" s="0" t="n">
        <v>2376522</v>
      </c>
      <c r="G10868" s="151" t="s">
        <v>111</v>
      </c>
      <c r="H10868" s="151" t="s">
        <v>111</v>
      </c>
      <c r="I10868" s="152" t="s">
        <v>112</v>
      </c>
    </row>
    <row r="10869" customFormat="false" ht="12.75" hidden="false" customHeight="false" outlineLevel="0" collapsed="false">
      <c r="A10869" s="0" t="s">
        <v>82</v>
      </c>
      <c r="B10869" s="0" t="s">
        <v>110</v>
      </c>
      <c r="C10869" s="0" t="s">
        <v>108</v>
      </c>
      <c r="D10869" s="116" t="n">
        <v>43770</v>
      </c>
      <c r="E10869" s="0" t="n">
        <v>0</v>
      </c>
      <c r="F10869" s="0" t="n">
        <v>2376523</v>
      </c>
      <c r="G10869" s="151" t="s">
        <v>111</v>
      </c>
      <c r="H10869" s="151" t="s">
        <v>111</v>
      </c>
      <c r="I10869" s="152" t="s">
        <v>112</v>
      </c>
    </row>
    <row r="10870" customFormat="false" ht="12.75" hidden="false" customHeight="false" outlineLevel="0" collapsed="false">
      <c r="A10870" s="0" t="s">
        <v>82</v>
      </c>
      <c r="B10870" s="0" t="s">
        <v>113</v>
      </c>
      <c r="C10870" s="0" t="s">
        <v>108</v>
      </c>
      <c r="D10870" s="116" t="n">
        <v>43770</v>
      </c>
      <c r="E10870" s="0" t="n">
        <v>0</v>
      </c>
      <c r="F10870" s="0" t="n">
        <v>2376524</v>
      </c>
      <c r="G10870" s="151" t="s">
        <v>111</v>
      </c>
      <c r="H10870" s="151" t="s">
        <v>111</v>
      </c>
      <c r="I10870" s="152" t="s">
        <v>112</v>
      </c>
    </row>
    <row r="10871" customFormat="false" ht="12.75" hidden="false" customHeight="false" outlineLevel="0" collapsed="false">
      <c r="A10871" s="0" t="s">
        <v>83</v>
      </c>
      <c r="B10871" s="0" t="s">
        <v>110</v>
      </c>
      <c r="C10871" s="0" t="s">
        <v>108</v>
      </c>
      <c r="D10871" s="116" t="n">
        <v>43770</v>
      </c>
      <c r="E10871" s="0" t="n">
        <v>0</v>
      </c>
      <c r="F10871" s="0" t="n">
        <v>2376525</v>
      </c>
      <c r="G10871" s="151" t="s">
        <v>111</v>
      </c>
      <c r="H10871" s="151" t="s">
        <v>111</v>
      </c>
      <c r="I10871" s="152" t="s">
        <v>112</v>
      </c>
    </row>
    <row r="10872" customFormat="false" ht="12.75" hidden="false" customHeight="false" outlineLevel="0" collapsed="false">
      <c r="A10872" s="0" t="s">
        <v>83</v>
      </c>
      <c r="B10872" s="0" t="s">
        <v>113</v>
      </c>
      <c r="C10872" s="0" t="s">
        <v>108</v>
      </c>
      <c r="D10872" s="116" t="n">
        <v>43770</v>
      </c>
      <c r="E10872" s="0" t="n">
        <v>0</v>
      </c>
      <c r="F10872" s="0" t="n">
        <v>2376526</v>
      </c>
      <c r="G10872" s="151" t="s">
        <v>111</v>
      </c>
      <c r="H10872" s="151" t="s">
        <v>111</v>
      </c>
      <c r="I10872" s="152" t="s">
        <v>112</v>
      </c>
    </row>
    <row r="10873" customFormat="false" ht="12.75" hidden="false" customHeight="false" outlineLevel="0" collapsed="false">
      <c r="A10873" s="0" t="s">
        <v>84</v>
      </c>
      <c r="B10873" s="0" t="s">
        <v>110</v>
      </c>
      <c r="C10873" s="0" t="s">
        <v>108</v>
      </c>
      <c r="D10873" s="116" t="n">
        <v>43770</v>
      </c>
      <c r="E10873" s="0" t="n">
        <v>0.24</v>
      </c>
      <c r="F10873" s="0" t="n">
        <v>2376527</v>
      </c>
      <c r="G10873" s="151" t="s">
        <v>111</v>
      </c>
      <c r="H10873" s="151" t="s">
        <v>111</v>
      </c>
      <c r="I10873" s="152" t="s">
        <v>112</v>
      </c>
    </row>
    <row r="10874" customFormat="false" ht="12.75" hidden="false" customHeight="false" outlineLevel="0" collapsed="false">
      <c r="A10874" s="0" t="s">
        <v>84</v>
      </c>
      <c r="B10874" s="0" t="s">
        <v>113</v>
      </c>
      <c r="C10874" s="0" t="s">
        <v>108</v>
      </c>
      <c r="D10874" s="116" t="n">
        <v>43770</v>
      </c>
      <c r="E10874" s="0" t="n">
        <v>0.03</v>
      </c>
      <c r="F10874" s="0" t="n">
        <v>2376528</v>
      </c>
      <c r="G10874" s="151" t="s">
        <v>111</v>
      </c>
      <c r="H10874" s="151" t="s">
        <v>111</v>
      </c>
      <c r="I10874" s="152" t="s">
        <v>112</v>
      </c>
    </row>
    <row r="10875" customFormat="false" ht="12.75" hidden="false" customHeight="false" outlineLevel="0" collapsed="false">
      <c r="A10875" s="0" t="s">
        <v>85</v>
      </c>
      <c r="B10875" s="0" t="s">
        <v>110</v>
      </c>
      <c r="C10875" s="0" t="s">
        <v>108</v>
      </c>
      <c r="D10875" s="116" t="n">
        <v>43770</v>
      </c>
      <c r="E10875" s="0" t="n">
        <v>0.24</v>
      </c>
      <c r="F10875" s="0" t="n">
        <v>2376529</v>
      </c>
      <c r="G10875" s="151" t="s">
        <v>111</v>
      </c>
      <c r="H10875" s="151" t="s">
        <v>111</v>
      </c>
      <c r="I10875" s="152" t="s">
        <v>112</v>
      </c>
    </row>
    <row r="10876" customFormat="false" ht="12.75" hidden="false" customHeight="false" outlineLevel="0" collapsed="false">
      <c r="A10876" s="0" t="s">
        <v>85</v>
      </c>
      <c r="B10876" s="0" t="s">
        <v>113</v>
      </c>
      <c r="C10876" s="0" t="s">
        <v>108</v>
      </c>
      <c r="D10876" s="116" t="n">
        <v>43770</v>
      </c>
      <c r="E10876" s="0" t="n">
        <v>0.296415589881901</v>
      </c>
      <c r="F10876" s="0" t="n">
        <v>2376530</v>
      </c>
      <c r="G10876" s="151" t="s">
        <v>111</v>
      </c>
      <c r="H10876" s="151" t="s">
        <v>111</v>
      </c>
      <c r="I10876" s="152" t="s">
        <v>112</v>
      </c>
    </row>
    <row r="10877" customFormat="false" ht="12.75" hidden="false" customHeight="false" outlineLevel="0" collapsed="false">
      <c r="A10877" s="0" t="s">
        <v>86</v>
      </c>
      <c r="B10877" s="0" t="s">
        <v>110</v>
      </c>
      <c r="C10877" s="0" t="s">
        <v>108</v>
      </c>
      <c r="D10877" s="116" t="n">
        <v>43770</v>
      </c>
      <c r="E10877" s="0" t="n">
        <v>0.3</v>
      </c>
      <c r="F10877" s="0" t="n">
        <v>2376531</v>
      </c>
      <c r="G10877" s="151" t="s">
        <v>111</v>
      </c>
      <c r="H10877" s="151" t="s">
        <v>111</v>
      </c>
      <c r="I10877" s="152" t="s">
        <v>112</v>
      </c>
    </row>
    <row r="10878" customFormat="false" ht="12.75" hidden="false" customHeight="false" outlineLevel="0" collapsed="false">
      <c r="A10878" s="0" t="s">
        <v>86</v>
      </c>
      <c r="B10878" s="0" t="s">
        <v>113</v>
      </c>
      <c r="C10878" s="0" t="s">
        <v>108</v>
      </c>
      <c r="D10878" s="116" t="n">
        <v>43770</v>
      </c>
      <c r="E10878" s="0" t="n">
        <v>0.05</v>
      </c>
      <c r="F10878" s="0" t="n">
        <v>2376532</v>
      </c>
      <c r="G10878" s="151" t="s">
        <v>111</v>
      </c>
      <c r="H10878" s="151" t="s">
        <v>111</v>
      </c>
      <c r="I10878" s="152" t="s">
        <v>112</v>
      </c>
    </row>
    <row r="10879" customFormat="false" ht="12.75" hidden="false" customHeight="false" outlineLevel="0" collapsed="false">
      <c r="A10879" s="0" t="s">
        <v>87</v>
      </c>
      <c r="B10879" s="0" t="s">
        <v>110</v>
      </c>
      <c r="C10879" s="0" t="s">
        <v>108</v>
      </c>
      <c r="D10879" s="116" t="n">
        <v>43770</v>
      </c>
      <c r="E10879" s="0" t="n">
        <v>0.3</v>
      </c>
      <c r="F10879" s="0" t="n">
        <v>2376533</v>
      </c>
      <c r="G10879" s="151" t="s">
        <v>111</v>
      </c>
      <c r="H10879" s="151" t="s">
        <v>111</v>
      </c>
      <c r="I10879" s="152" t="s">
        <v>112</v>
      </c>
    </row>
    <row r="10880" customFormat="false" ht="12.75" hidden="false" customHeight="false" outlineLevel="0" collapsed="false">
      <c r="A10880" s="0" t="s">
        <v>87</v>
      </c>
      <c r="B10880" s="0" t="s">
        <v>113</v>
      </c>
      <c r="C10880" s="0" t="s">
        <v>108</v>
      </c>
      <c r="D10880" s="116" t="n">
        <v>43770</v>
      </c>
      <c r="E10880" s="0" t="n">
        <v>0.12</v>
      </c>
      <c r="F10880" s="0" t="n">
        <v>2376534</v>
      </c>
      <c r="G10880" s="151" t="s">
        <v>111</v>
      </c>
      <c r="H10880" s="151" t="s">
        <v>111</v>
      </c>
      <c r="I10880" s="152" t="s">
        <v>112</v>
      </c>
    </row>
    <row r="10881" customFormat="false" ht="12.75" hidden="false" customHeight="false" outlineLevel="0" collapsed="false">
      <c r="A10881" s="0" t="s">
        <v>88</v>
      </c>
      <c r="B10881" s="0" t="s">
        <v>110</v>
      </c>
      <c r="C10881" s="0" t="s">
        <v>108</v>
      </c>
      <c r="D10881" s="116" t="n">
        <v>43770</v>
      </c>
      <c r="E10881" s="0" t="n">
        <v>0.3</v>
      </c>
      <c r="F10881" s="0" t="n">
        <v>2376535</v>
      </c>
      <c r="G10881" s="151" t="s">
        <v>111</v>
      </c>
      <c r="H10881" s="151" t="s">
        <v>111</v>
      </c>
      <c r="I10881" s="152" t="s">
        <v>112</v>
      </c>
    </row>
    <row r="10882" customFormat="false" ht="12.75" hidden="false" customHeight="false" outlineLevel="0" collapsed="false">
      <c r="A10882" s="0" t="s">
        <v>88</v>
      </c>
      <c r="B10882" s="0" t="s">
        <v>113</v>
      </c>
      <c r="C10882" s="0" t="s">
        <v>108</v>
      </c>
      <c r="D10882" s="116" t="n">
        <v>43770</v>
      </c>
      <c r="E10882" s="0" t="n">
        <v>0.521141588211216</v>
      </c>
      <c r="F10882" s="0" t="n">
        <v>2376536</v>
      </c>
      <c r="G10882" s="151" t="s">
        <v>111</v>
      </c>
      <c r="H10882" s="151" t="s">
        <v>111</v>
      </c>
      <c r="I10882" s="152" t="s">
        <v>112</v>
      </c>
    </row>
    <row r="10883" customFormat="false" ht="12.75" hidden="false" customHeight="false" outlineLevel="0" collapsed="false">
      <c r="A10883" s="0" t="s">
        <v>89</v>
      </c>
      <c r="B10883" s="0" t="s">
        <v>110</v>
      </c>
      <c r="C10883" s="0" t="s">
        <v>108</v>
      </c>
      <c r="D10883" s="116" t="n">
        <v>43770</v>
      </c>
      <c r="E10883" s="0" t="n">
        <v>0.3</v>
      </c>
      <c r="F10883" s="0" t="n">
        <v>2376537</v>
      </c>
      <c r="G10883" s="151" t="s">
        <v>111</v>
      </c>
      <c r="H10883" s="151" t="s">
        <v>111</v>
      </c>
      <c r="I10883" s="152" t="s">
        <v>112</v>
      </c>
    </row>
    <row r="10884" customFormat="false" ht="12.75" hidden="false" customHeight="false" outlineLevel="0" collapsed="false">
      <c r="A10884" s="0" t="s">
        <v>89</v>
      </c>
      <c r="B10884" s="0" t="s">
        <v>113</v>
      </c>
      <c r="C10884" s="0" t="s">
        <v>108</v>
      </c>
      <c r="D10884" s="116" t="n">
        <v>43770</v>
      </c>
      <c r="E10884" s="0" t="n">
        <v>0.1</v>
      </c>
      <c r="F10884" s="0" t="n">
        <v>2376538</v>
      </c>
      <c r="G10884" s="151" t="s">
        <v>111</v>
      </c>
      <c r="H10884" s="151" t="s">
        <v>111</v>
      </c>
      <c r="I10884" s="152" t="s">
        <v>112</v>
      </c>
    </row>
    <row r="10885" customFormat="false" ht="12.75" hidden="false" customHeight="false" outlineLevel="0" collapsed="false">
      <c r="A10885" s="0" t="s">
        <v>90</v>
      </c>
      <c r="B10885" s="0" t="s">
        <v>110</v>
      </c>
      <c r="C10885" s="0" t="s">
        <v>108</v>
      </c>
      <c r="D10885" s="116" t="n">
        <v>43770</v>
      </c>
      <c r="E10885" s="0" t="n">
        <v>0.3</v>
      </c>
      <c r="F10885" s="0" t="n">
        <v>2376539</v>
      </c>
      <c r="G10885" s="151" t="s">
        <v>111</v>
      </c>
      <c r="H10885" s="151" t="s">
        <v>111</v>
      </c>
      <c r="I10885" s="152" t="s">
        <v>112</v>
      </c>
    </row>
    <row r="10886" customFormat="false" ht="12.75" hidden="false" customHeight="false" outlineLevel="0" collapsed="false">
      <c r="A10886" s="0" t="s">
        <v>90</v>
      </c>
      <c r="B10886" s="0" t="s">
        <v>113</v>
      </c>
      <c r="C10886" s="0" t="s">
        <v>108</v>
      </c>
      <c r="D10886" s="116" t="n">
        <v>43770</v>
      </c>
      <c r="E10886" s="0" t="n">
        <v>0.449508350388866</v>
      </c>
      <c r="F10886" s="0" t="n">
        <v>2376540</v>
      </c>
      <c r="G10886" s="151" t="s">
        <v>111</v>
      </c>
      <c r="H10886" s="151" t="s">
        <v>111</v>
      </c>
      <c r="I10886" s="152" t="s">
        <v>112</v>
      </c>
    </row>
    <row r="10887" customFormat="false" ht="12.75" hidden="false" customHeight="false" outlineLevel="0" collapsed="false">
      <c r="A10887" s="0" t="s">
        <v>91</v>
      </c>
      <c r="B10887" s="0" t="s">
        <v>110</v>
      </c>
      <c r="C10887" s="0" t="s">
        <v>108</v>
      </c>
      <c r="D10887" s="116" t="n">
        <v>43770</v>
      </c>
      <c r="E10887" s="0" t="n">
        <v>0</v>
      </c>
      <c r="F10887" s="0" t="n">
        <v>2376541</v>
      </c>
      <c r="G10887" s="151" t="s">
        <v>111</v>
      </c>
      <c r="H10887" s="151" t="s">
        <v>111</v>
      </c>
      <c r="I10887" s="152" t="s">
        <v>112</v>
      </c>
    </row>
    <row r="10888" customFormat="false" ht="12.75" hidden="false" customHeight="false" outlineLevel="0" collapsed="false">
      <c r="A10888" s="0" t="s">
        <v>91</v>
      </c>
      <c r="B10888" s="0" t="s">
        <v>113</v>
      </c>
      <c r="C10888" s="0" t="s">
        <v>108</v>
      </c>
      <c r="D10888" s="116" t="n">
        <v>43770</v>
      </c>
      <c r="E10888" s="0" t="n">
        <v>0</v>
      </c>
      <c r="F10888" s="0" t="n">
        <v>2376542</v>
      </c>
      <c r="G10888" s="151" t="s">
        <v>111</v>
      </c>
      <c r="H10888" s="151" t="s">
        <v>111</v>
      </c>
      <c r="I10888" s="152" t="s">
        <v>112</v>
      </c>
    </row>
    <row r="10889" customFormat="false" ht="12.75" hidden="false" customHeight="false" outlineLevel="0" collapsed="false">
      <c r="A10889" s="0" t="s">
        <v>49</v>
      </c>
      <c r="B10889" s="0" t="s">
        <v>110</v>
      </c>
      <c r="C10889" s="0" t="s">
        <v>108</v>
      </c>
      <c r="D10889" s="116" t="n">
        <v>43770</v>
      </c>
      <c r="E10889" s="0" t="n">
        <v>0.645</v>
      </c>
      <c r="F10889" s="0" t="n">
        <v>2376543</v>
      </c>
      <c r="G10889" s="151" t="s">
        <v>111</v>
      </c>
      <c r="H10889" s="151" t="s">
        <v>111</v>
      </c>
      <c r="I10889" s="152" t="s">
        <v>112</v>
      </c>
    </row>
    <row r="10890" customFormat="false" ht="12.75" hidden="false" customHeight="false" outlineLevel="0" collapsed="false">
      <c r="A10890" s="0" t="s">
        <v>49</v>
      </c>
      <c r="B10890" s="0" t="s">
        <v>113</v>
      </c>
      <c r="C10890" s="0" t="s">
        <v>108</v>
      </c>
      <c r="D10890" s="116" t="n">
        <v>43770</v>
      </c>
      <c r="E10890" s="0" t="n">
        <v>0.05</v>
      </c>
      <c r="F10890" s="0" t="n">
        <v>2376544</v>
      </c>
      <c r="G10890" s="151" t="s">
        <v>111</v>
      </c>
      <c r="H10890" s="151" t="s">
        <v>111</v>
      </c>
      <c r="I10890" s="152" t="s">
        <v>112</v>
      </c>
    </row>
    <row r="10891" customFormat="false" ht="12.75" hidden="false" customHeight="false" outlineLevel="0" collapsed="false">
      <c r="A10891" s="0" t="s">
        <v>50</v>
      </c>
      <c r="B10891" s="0" t="s">
        <v>110</v>
      </c>
      <c r="C10891" s="0" t="s">
        <v>108</v>
      </c>
      <c r="D10891" s="116" t="n">
        <v>43770</v>
      </c>
      <c r="E10891" s="0" t="n">
        <v>0.86</v>
      </c>
      <c r="F10891" s="0" t="n">
        <v>2376545</v>
      </c>
      <c r="G10891" s="151" t="s">
        <v>111</v>
      </c>
      <c r="H10891" s="151" t="s">
        <v>111</v>
      </c>
      <c r="I10891" s="152" t="s">
        <v>112</v>
      </c>
    </row>
    <row r="10892" customFormat="false" ht="12.75" hidden="false" customHeight="false" outlineLevel="0" collapsed="false">
      <c r="A10892" s="0" t="s">
        <v>50</v>
      </c>
      <c r="B10892" s="0" t="s">
        <v>113</v>
      </c>
      <c r="C10892" s="0" t="s">
        <v>108</v>
      </c>
      <c r="D10892" s="116" t="n">
        <v>43770</v>
      </c>
      <c r="E10892" s="0" t="n">
        <v>-0.17</v>
      </c>
      <c r="F10892" s="0" t="n">
        <v>2376546</v>
      </c>
      <c r="G10892" s="151" t="s">
        <v>111</v>
      </c>
      <c r="H10892" s="151" t="s">
        <v>111</v>
      </c>
      <c r="I10892" s="152" t="s">
        <v>112</v>
      </c>
    </row>
    <row r="10893" customFormat="false" ht="12.75" hidden="false" customHeight="false" outlineLevel="0" collapsed="false">
      <c r="A10893" s="0" t="s">
        <v>51</v>
      </c>
      <c r="B10893" s="0" t="s">
        <v>110</v>
      </c>
      <c r="C10893" s="0" t="s">
        <v>108</v>
      </c>
      <c r="D10893" s="116" t="n">
        <v>43770</v>
      </c>
      <c r="E10893" s="0" t="n">
        <v>0.86</v>
      </c>
      <c r="F10893" s="0" t="n">
        <v>2376547</v>
      </c>
      <c r="G10893" s="151" t="s">
        <v>111</v>
      </c>
      <c r="H10893" s="151" t="s">
        <v>111</v>
      </c>
      <c r="I10893" s="152" t="s">
        <v>112</v>
      </c>
    </row>
    <row r="10894" customFormat="false" ht="12.75" hidden="false" customHeight="false" outlineLevel="0" collapsed="false">
      <c r="A10894" s="0" t="s">
        <v>51</v>
      </c>
      <c r="B10894" s="0" t="s">
        <v>113</v>
      </c>
      <c r="C10894" s="0" t="s">
        <v>108</v>
      </c>
      <c r="D10894" s="116" t="n">
        <v>43770</v>
      </c>
      <c r="E10894" s="0" t="n">
        <v>0.1</v>
      </c>
      <c r="F10894" s="0" t="n">
        <v>2376548</v>
      </c>
      <c r="G10894" s="151" t="s">
        <v>111</v>
      </c>
      <c r="H10894" s="151" t="s">
        <v>111</v>
      </c>
      <c r="I10894" s="152" t="s">
        <v>112</v>
      </c>
    </row>
    <row r="10895" customFormat="false" ht="12.75" hidden="false" customHeight="false" outlineLevel="0" collapsed="false">
      <c r="A10895" s="0" t="s">
        <v>52</v>
      </c>
      <c r="B10895" s="0" t="s">
        <v>110</v>
      </c>
      <c r="C10895" s="0" t="s">
        <v>108</v>
      </c>
      <c r="D10895" s="116" t="n">
        <v>43770</v>
      </c>
      <c r="E10895" s="0" t="n">
        <v>0.86</v>
      </c>
      <c r="F10895" s="0" t="n">
        <v>2376549</v>
      </c>
      <c r="G10895" s="151" t="s">
        <v>111</v>
      </c>
      <c r="H10895" s="151" t="s">
        <v>111</v>
      </c>
      <c r="I10895" s="152" t="s">
        <v>112</v>
      </c>
    </row>
    <row r="10896" customFormat="false" ht="12.75" hidden="false" customHeight="false" outlineLevel="0" collapsed="false">
      <c r="A10896" s="0" t="s">
        <v>52</v>
      </c>
      <c r="B10896" s="0" t="s">
        <v>113</v>
      </c>
      <c r="C10896" s="0" t="s">
        <v>108</v>
      </c>
      <c r="D10896" s="116" t="n">
        <v>43770</v>
      </c>
      <c r="E10896" s="0" t="n">
        <v>-0.05</v>
      </c>
      <c r="F10896" s="0" t="n">
        <v>2376550</v>
      </c>
      <c r="G10896" s="151" t="s">
        <v>111</v>
      </c>
      <c r="H10896" s="151" t="s">
        <v>111</v>
      </c>
      <c r="I10896" s="152" t="s">
        <v>112</v>
      </c>
    </row>
    <row r="10897" customFormat="false" ht="12.75" hidden="false" customHeight="false" outlineLevel="0" collapsed="false">
      <c r="A10897" s="0" t="s">
        <v>53</v>
      </c>
      <c r="B10897" s="0" t="s">
        <v>110</v>
      </c>
      <c r="C10897" s="0" t="s">
        <v>108</v>
      </c>
      <c r="D10897" s="116" t="n">
        <v>43770</v>
      </c>
      <c r="E10897" s="0" t="n">
        <v>0.645</v>
      </c>
      <c r="F10897" s="0" t="n">
        <v>2376551</v>
      </c>
      <c r="G10897" s="151" t="s">
        <v>111</v>
      </c>
      <c r="H10897" s="151" t="s">
        <v>111</v>
      </c>
      <c r="I10897" s="152" t="s">
        <v>112</v>
      </c>
    </row>
    <row r="10898" customFormat="false" ht="12.75" hidden="false" customHeight="false" outlineLevel="0" collapsed="false">
      <c r="A10898" s="0" t="s">
        <v>53</v>
      </c>
      <c r="B10898" s="0" t="s">
        <v>113</v>
      </c>
      <c r="C10898" s="0" t="s">
        <v>108</v>
      </c>
      <c r="D10898" s="116" t="n">
        <v>43770</v>
      </c>
      <c r="E10898" s="0" t="n">
        <v>0.05</v>
      </c>
      <c r="F10898" s="0" t="n">
        <v>2376552</v>
      </c>
      <c r="G10898" s="151" t="s">
        <v>111</v>
      </c>
      <c r="H10898" s="151" t="s">
        <v>111</v>
      </c>
      <c r="I10898" s="152" t="s">
        <v>112</v>
      </c>
    </row>
    <row r="10899" customFormat="false" ht="12.75" hidden="false" customHeight="false" outlineLevel="0" collapsed="false">
      <c r="A10899" s="0" t="s">
        <v>17</v>
      </c>
      <c r="B10899" s="0" t="s">
        <v>110</v>
      </c>
      <c r="C10899" s="0" t="s">
        <v>108</v>
      </c>
      <c r="D10899" s="116" t="n">
        <v>43770</v>
      </c>
      <c r="E10899" s="0" t="n">
        <v>0</v>
      </c>
      <c r="F10899" s="0" t="n">
        <v>2376553</v>
      </c>
      <c r="G10899" s="151" t="s">
        <v>111</v>
      </c>
      <c r="H10899" s="151" t="s">
        <v>111</v>
      </c>
      <c r="I10899" s="152" t="s">
        <v>112</v>
      </c>
    </row>
    <row r="10900" customFormat="false" ht="12.75" hidden="false" customHeight="false" outlineLevel="0" collapsed="false">
      <c r="A10900" s="0" t="s">
        <v>17</v>
      </c>
      <c r="B10900" s="0" t="s">
        <v>113</v>
      </c>
      <c r="C10900" s="0" t="s">
        <v>108</v>
      </c>
      <c r="D10900" s="116" t="n">
        <v>43770</v>
      </c>
      <c r="E10900" s="0" t="n">
        <v>0</v>
      </c>
      <c r="F10900" s="0" t="n">
        <v>2376554</v>
      </c>
      <c r="G10900" s="151" t="s">
        <v>111</v>
      </c>
      <c r="H10900" s="151" t="s">
        <v>111</v>
      </c>
      <c r="I10900" s="152" t="s">
        <v>112</v>
      </c>
    </row>
    <row r="10901" customFormat="false" ht="12.75" hidden="false" customHeight="false" outlineLevel="0" collapsed="false">
      <c r="A10901" s="0" t="s">
        <v>18</v>
      </c>
      <c r="B10901" s="0" t="s">
        <v>110</v>
      </c>
      <c r="C10901" s="0" t="s">
        <v>108</v>
      </c>
      <c r="D10901" s="116" t="n">
        <v>43770</v>
      </c>
      <c r="E10901" s="0" t="n">
        <v>0</v>
      </c>
      <c r="F10901" s="0" t="n">
        <v>2376555</v>
      </c>
      <c r="G10901" s="151" t="s">
        <v>111</v>
      </c>
      <c r="H10901" s="151" t="s">
        <v>111</v>
      </c>
      <c r="I10901" s="152" t="s">
        <v>112</v>
      </c>
    </row>
    <row r="10902" customFormat="false" ht="12.75" hidden="false" customHeight="false" outlineLevel="0" collapsed="false">
      <c r="A10902" s="0" t="s">
        <v>18</v>
      </c>
      <c r="B10902" s="0" t="s">
        <v>113</v>
      </c>
      <c r="C10902" s="0" t="s">
        <v>108</v>
      </c>
      <c r="D10902" s="116" t="n">
        <v>43770</v>
      </c>
      <c r="E10902" s="0" t="n">
        <v>0</v>
      </c>
      <c r="F10902" s="0" t="n">
        <v>2376556</v>
      </c>
      <c r="G10902" s="151" t="s">
        <v>111</v>
      </c>
      <c r="H10902" s="151" t="s">
        <v>111</v>
      </c>
      <c r="I10902" s="152" t="s">
        <v>112</v>
      </c>
    </row>
    <row r="10903" customFormat="false" ht="12.75" hidden="false" customHeight="false" outlineLevel="0" collapsed="false">
      <c r="A10903" s="0" t="s">
        <v>19</v>
      </c>
      <c r="B10903" s="0" t="s">
        <v>110</v>
      </c>
      <c r="C10903" s="0" t="s">
        <v>108</v>
      </c>
      <c r="D10903" s="116" t="n">
        <v>43770</v>
      </c>
      <c r="E10903" s="0" t="n">
        <v>0</v>
      </c>
      <c r="F10903" s="0" t="n">
        <v>2376557</v>
      </c>
      <c r="G10903" s="151" t="s">
        <v>111</v>
      </c>
      <c r="H10903" s="151" t="s">
        <v>111</v>
      </c>
      <c r="I10903" s="152" t="s">
        <v>112</v>
      </c>
    </row>
    <row r="10904" customFormat="false" ht="12.75" hidden="false" customHeight="false" outlineLevel="0" collapsed="false">
      <c r="A10904" s="0" t="s">
        <v>19</v>
      </c>
      <c r="B10904" s="0" t="s">
        <v>113</v>
      </c>
      <c r="C10904" s="0" t="s">
        <v>108</v>
      </c>
      <c r="D10904" s="116" t="n">
        <v>43770</v>
      </c>
      <c r="E10904" s="0" t="n">
        <v>0</v>
      </c>
      <c r="F10904" s="0" t="n">
        <v>2376558</v>
      </c>
      <c r="G10904" s="151" t="s">
        <v>111</v>
      </c>
      <c r="H10904" s="151" t="s">
        <v>111</v>
      </c>
      <c r="I10904" s="152" t="s">
        <v>112</v>
      </c>
    </row>
    <row r="10905" customFormat="false" ht="12.75" hidden="false" customHeight="false" outlineLevel="0" collapsed="false">
      <c r="A10905" s="0" t="s">
        <v>21</v>
      </c>
      <c r="B10905" s="0" t="s">
        <v>110</v>
      </c>
      <c r="C10905" s="0" t="s">
        <v>108</v>
      </c>
      <c r="D10905" s="116" t="n">
        <v>43770</v>
      </c>
      <c r="E10905" s="0" t="n">
        <v>0</v>
      </c>
      <c r="F10905" s="0" t="n">
        <v>2376559</v>
      </c>
      <c r="G10905" s="151" t="s">
        <v>111</v>
      </c>
      <c r="H10905" s="151" t="s">
        <v>111</v>
      </c>
      <c r="I10905" s="152" t="s">
        <v>112</v>
      </c>
    </row>
    <row r="10906" customFormat="false" ht="12.75" hidden="false" customHeight="false" outlineLevel="0" collapsed="false">
      <c r="A10906" s="0" t="s">
        <v>21</v>
      </c>
      <c r="B10906" s="0" t="s">
        <v>113</v>
      </c>
      <c r="C10906" s="0" t="s">
        <v>108</v>
      </c>
      <c r="D10906" s="116" t="n">
        <v>43770</v>
      </c>
      <c r="E10906" s="0" t="n">
        <v>0</v>
      </c>
      <c r="F10906" s="0" t="n">
        <v>2376560</v>
      </c>
      <c r="G10906" s="151" t="s">
        <v>111</v>
      </c>
      <c r="H10906" s="151" t="s">
        <v>111</v>
      </c>
      <c r="I10906" s="152" t="s">
        <v>112</v>
      </c>
    </row>
    <row r="10907" customFormat="false" ht="12.75" hidden="false" customHeight="false" outlineLevel="0" collapsed="false">
      <c r="A10907" s="0" t="s">
        <v>22</v>
      </c>
      <c r="B10907" s="0" t="s">
        <v>110</v>
      </c>
      <c r="C10907" s="0" t="s">
        <v>108</v>
      </c>
      <c r="D10907" s="116" t="n">
        <v>43770</v>
      </c>
      <c r="E10907" s="0" t="n">
        <v>0.23</v>
      </c>
      <c r="F10907" s="0" t="n">
        <v>2376561</v>
      </c>
      <c r="G10907" s="151" t="s">
        <v>111</v>
      </c>
      <c r="H10907" s="151" t="s">
        <v>111</v>
      </c>
      <c r="I10907" s="152" t="s">
        <v>112</v>
      </c>
    </row>
    <row r="10908" customFormat="false" ht="12.75" hidden="false" customHeight="false" outlineLevel="0" collapsed="false">
      <c r="A10908" s="0" t="s">
        <v>59</v>
      </c>
      <c r="B10908" s="0" t="s">
        <v>110</v>
      </c>
      <c r="C10908" s="0" t="s">
        <v>108</v>
      </c>
      <c r="D10908" s="116" t="n">
        <v>43800</v>
      </c>
      <c r="E10908" s="0" t="n">
        <v>0.98</v>
      </c>
      <c r="F10908" s="0" t="n">
        <v>2376515</v>
      </c>
      <c r="G10908" s="151" t="s">
        <v>111</v>
      </c>
      <c r="H10908" s="151" t="s">
        <v>111</v>
      </c>
      <c r="I10908" s="152" t="s">
        <v>112</v>
      </c>
    </row>
    <row r="10909" customFormat="false" ht="12.75" hidden="false" customHeight="false" outlineLevel="0" collapsed="false">
      <c r="A10909" s="0" t="s">
        <v>59</v>
      </c>
      <c r="B10909" s="0" t="s">
        <v>113</v>
      </c>
      <c r="C10909" s="0" t="s">
        <v>108</v>
      </c>
      <c r="D10909" s="116" t="n">
        <v>43800</v>
      </c>
      <c r="E10909" s="0" t="n">
        <v>0.05</v>
      </c>
      <c r="F10909" s="0" t="n">
        <v>2376516</v>
      </c>
      <c r="G10909" s="151" t="s">
        <v>111</v>
      </c>
      <c r="H10909" s="151" t="s">
        <v>111</v>
      </c>
      <c r="I10909" s="152" t="s">
        <v>112</v>
      </c>
    </row>
    <row r="10910" customFormat="false" ht="12.75" hidden="false" customHeight="false" outlineLevel="0" collapsed="false">
      <c r="A10910" s="0" t="s">
        <v>60</v>
      </c>
      <c r="B10910" s="0" t="s">
        <v>110</v>
      </c>
      <c r="C10910" s="0" t="s">
        <v>108</v>
      </c>
      <c r="D10910" s="116" t="n">
        <v>43800</v>
      </c>
      <c r="E10910" s="0" t="n">
        <v>0.98</v>
      </c>
      <c r="F10910" s="0" t="n">
        <v>2376517</v>
      </c>
      <c r="G10910" s="151" t="s">
        <v>111</v>
      </c>
      <c r="H10910" s="151" t="s">
        <v>111</v>
      </c>
      <c r="I10910" s="152" t="s">
        <v>112</v>
      </c>
    </row>
    <row r="10911" customFormat="false" ht="12.75" hidden="false" customHeight="false" outlineLevel="0" collapsed="false">
      <c r="A10911" s="0" t="s">
        <v>60</v>
      </c>
      <c r="B10911" s="0" t="s">
        <v>113</v>
      </c>
      <c r="C10911" s="0" t="s">
        <v>108</v>
      </c>
      <c r="D10911" s="116" t="n">
        <v>43800</v>
      </c>
      <c r="E10911" s="0" t="n">
        <v>0.29</v>
      </c>
      <c r="F10911" s="0" t="n">
        <v>2376518</v>
      </c>
      <c r="G10911" s="151" t="s">
        <v>111</v>
      </c>
      <c r="H10911" s="151" t="s">
        <v>111</v>
      </c>
      <c r="I10911" s="152" t="s">
        <v>112</v>
      </c>
    </row>
    <row r="10912" customFormat="false" ht="12.75" hidden="false" customHeight="false" outlineLevel="0" collapsed="false">
      <c r="A10912" s="0" t="s">
        <v>61</v>
      </c>
      <c r="B10912" s="0" t="s">
        <v>110</v>
      </c>
      <c r="C10912" s="0" t="s">
        <v>108</v>
      </c>
      <c r="D10912" s="116" t="n">
        <v>43800</v>
      </c>
      <c r="E10912" s="0" t="n">
        <v>0.98</v>
      </c>
      <c r="F10912" s="0" t="n">
        <v>2376519</v>
      </c>
      <c r="G10912" s="151" t="s">
        <v>111</v>
      </c>
      <c r="H10912" s="151" t="s">
        <v>111</v>
      </c>
      <c r="I10912" s="152" t="s">
        <v>112</v>
      </c>
    </row>
    <row r="10913" customFormat="false" ht="12.75" hidden="false" customHeight="false" outlineLevel="0" collapsed="false">
      <c r="A10913" s="0" t="s">
        <v>61</v>
      </c>
      <c r="B10913" s="0" t="s">
        <v>113</v>
      </c>
      <c r="C10913" s="0" t="s">
        <v>108</v>
      </c>
      <c r="D10913" s="116" t="n">
        <v>43800</v>
      </c>
      <c r="E10913" s="0" t="n">
        <v>0.05</v>
      </c>
      <c r="F10913" s="0" t="n">
        <v>2376520</v>
      </c>
      <c r="G10913" s="151" t="s">
        <v>111</v>
      </c>
      <c r="H10913" s="151" t="s">
        <v>111</v>
      </c>
      <c r="I10913" s="152" t="s">
        <v>112</v>
      </c>
    </row>
    <row r="10914" customFormat="false" ht="12.75" hidden="false" customHeight="false" outlineLevel="0" collapsed="false">
      <c r="A10914" s="0" t="s">
        <v>62</v>
      </c>
      <c r="B10914" s="0" t="s">
        <v>110</v>
      </c>
      <c r="C10914" s="0" t="s">
        <v>108</v>
      </c>
      <c r="D10914" s="116" t="n">
        <v>43800</v>
      </c>
      <c r="E10914" s="0" t="n">
        <v>0.98</v>
      </c>
      <c r="F10914" s="0" t="n">
        <v>2376521</v>
      </c>
      <c r="G10914" s="151" t="s">
        <v>111</v>
      </c>
      <c r="H10914" s="151" t="s">
        <v>111</v>
      </c>
      <c r="I10914" s="152" t="s">
        <v>112</v>
      </c>
    </row>
    <row r="10915" customFormat="false" ht="12.75" hidden="false" customHeight="false" outlineLevel="0" collapsed="false">
      <c r="A10915" s="0" t="s">
        <v>62</v>
      </c>
      <c r="B10915" s="0" t="s">
        <v>113</v>
      </c>
      <c r="C10915" s="0" t="s">
        <v>108</v>
      </c>
      <c r="D10915" s="116" t="n">
        <v>43800</v>
      </c>
      <c r="E10915" s="0" t="n">
        <v>0.29</v>
      </c>
      <c r="F10915" s="0" t="n">
        <v>2376522</v>
      </c>
      <c r="G10915" s="151" t="s">
        <v>111</v>
      </c>
      <c r="H10915" s="151" t="s">
        <v>111</v>
      </c>
      <c r="I10915" s="152" t="s">
        <v>112</v>
      </c>
    </row>
    <row r="10916" customFormat="false" ht="12.75" hidden="false" customHeight="false" outlineLevel="0" collapsed="false">
      <c r="A10916" s="0" t="s">
        <v>82</v>
      </c>
      <c r="B10916" s="0" t="s">
        <v>110</v>
      </c>
      <c r="C10916" s="0" t="s">
        <v>108</v>
      </c>
      <c r="D10916" s="116" t="n">
        <v>43800</v>
      </c>
      <c r="E10916" s="0" t="n">
        <v>0</v>
      </c>
      <c r="F10916" s="0" t="n">
        <v>2376523</v>
      </c>
      <c r="G10916" s="151" t="s">
        <v>111</v>
      </c>
      <c r="H10916" s="151" t="s">
        <v>111</v>
      </c>
      <c r="I10916" s="152" t="s">
        <v>112</v>
      </c>
    </row>
    <row r="10917" customFormat="false" ht="12.75" hidden="false" customHeight="false" outlineLevel="0" collapsed="false">
      <c r="A10917" s="0" t="s">
        <v>82</v>
      </c>
      <c r="B10917" s="0" t="s">
        <v>113</v>
      </c>
      <c r="C10917" s="0" t="s">
        <v>108</v>
      </c>
      <c r="D10917" s="116" t="n">
        <v>43800</v>
      </c>
      <c r="E10917" s="0" t="n">
        <v>0</v>
      </c>
      <c r="F10917" s="0" t="n">
        <v>2376524</v>
      </c>
      <c r="G10917" s="151" t="s">
        <v>111</v>
      </c>
      <c r="H10917" s="151" t="s">
        <v>111</v>
      </c>
      <c r="I10917" s="152" t="s">
        <v>112</v>
      </c>
    </row>
    <row r="10918" customFormat="false" ht="12.75" hidden="false" customHeight="false" outlineLevel="0" collapsed="false">
      <c r="A10918" s="0" t="s">
        <v>83</v>
      </c>
      <c r="B10918" s="0" t="s">
        <v>110</v>
      </c>
      <c r="C10918" s="0" t="s">
        <v>108</v>
      </c>
      <c r="D10918" s="116" t="n">
        <v>43800</v>
      </c>
      <c r="E10918" s="0" t="n">
        <v>0</v>
      </c>
      <c r="F10918" s="0" t="n">
        <v>2376525</v>
      </c>
      <c r="G10918" s="151" t="s">
        <v>111</v>
      </c>
      <c r="H10918" s="151" t="s">
        <v>111</v>
      </c>
      <c r="I10918" s="152" t="s">
        <v>112</v>
      </c>
    </row>
    <row r="10919" customFormat="false" ht="12.75" hidden="false" customHeight="false" outlineLevel="0" collapsed="false">
      <c r="A10919" s="0" t="s">
        <v>83</v>
      </c>
      <c r="B10919" s="0" t="s">
        <v>113</v>
      </c>
      <c r="C10919" s="0" t="s">
        <v>108</v>
      </c>
      <c r="D10919" s="116" t="n">
        <v>43800</v>
      </c>
      <c r="E10919" s="0" t="n">
        <v>0</v>
      </c>
      <c r="F10919" s="0" t="n">
        <v>2376526</v>
      </c>
      <c r="G10919" s="151" t="s">
        <v>111</v>
      </c>
      <c r="H10919" s="151" t="s">
        <v>111</v>
      </c>
      <c r="I10919" s="152" t="s">
        <v>112</v>
      </c>
    </row>
    <row r="10920" customFormat="false" ht="12.75" hidden="false" customHeight="false" outlineLevel="0" collapsed="false">
      <c r="A10920" s="0" t="s">
        <v>84</v>
      </c>
      <c r="B10920" s="0" t="s">
        <v>110</v>
      </c>
      <c r="C10920" s="0" t="s">
        <v>108</v>
      </c>
      <c r="D10920" s="116" t="n">
        <v>43800</v>
      </c>
      <c r="E10920" s="0" t="n">
        <v>0.26</v>
      </c>
      <c r="F10920" s="0" t="n">
        <v>2376527</v>
      </c>
      <c r="G10920" s="151" t="s">
        <v>111</v>
      </c>
      <c r="H10920" s="151" t="s">
        <v>111</v>
      </c>
      <c r="I10920" s="152" t="s">
        <v>112</v>
      </c>
    </row>
    <row r="10921" customFormat="false" ht="12.75" hidden="false" customHeight="false" outlineLevel="0" collapsed="false">
      <c r="A10921" s="0" t="s">
        <v>84</v>
      </c>
      <c r="B10921" s="0" t="s">
        <v>113</v>
      </c>
      <c r="C10921" s="0" t="s">
        <v>108</v>
      </c>
      <c r="D10921" s="116" t="n">
        <v>43800</v>
      </c>
      <c r="E10921" s="0" t="n">
        <v>0.03</v>
      </c>
      <c r="F10921" s="0" t="n">
        <v>2376528</v>
      </c>
      <c r="G10921" s="151" t="s">
        <v>111</v>
      </c>
      <c r="H10921" s="151" t="s">
        <v>111</v>
      </c>
      <c r="I10921" s="152" t="s">
        <v>112</v>
      </c>
    </row>
    <row r="10922" customFormat="false" ht="12.75" hidden="false" customHeight="false" outlineLevel="0" collapsed="false">
      <c r="A10922" s="0" t="s">
        <v>85</v>
      </c>
      <c r="B10922" s="0" t="s">
        <v>110</v>
      </c>
      <c r="C10922" s="0" t="s">
        <v>108</v>
      </c>
      <c r="D10922" s="116" t="n">
        <v>43800</v>
      </c>
      <c r="E10922" s="0" t="n">
        <v>0.26</v>
      </c>
      <c r="F10922" s="0" t="n">
        <v>2376529</v>
      </c>
      <c r="G10922" s="151" t="s">
        <v>111</v>
      </c>
      <c r="H10922" s="151" t="s">
        <v>111</v>
      </c>
      <c r="I10922" s="152" t="s">
        <v>112</v>
      </c>
    </row>
    <row r="10923" customFormat="false" ht="12.75" hidden="false" customHeight="false" outlineLevel="0" collapsed="false">
      <c r="A10923" s="0" t="s">
        <v>85</v>
      </c>
      <c r="B10923" s="0" t="s">
        <v>113</v>
      </c>
      <c r="C10923" s="0" t="s">
        <v>108</v>
      </c>
      <c r="D10923" s="116" t="n">
        <v>43800</v>
      </c>
      <c r="E10923" s="0" t="n">
        <v>0.309874377834988</v>
      </c>
      <c r="F10923" s="0" t="n">
        <v>2376530</v>
      </c>
      <c r="G10923" s="151" t="s">
        <v>111</v>
      </c>
      <c r="H10923" s="151" t="s">
        <v>111</v>
      </c>
      <c r="I10923" s="152" t="s">
        <v>112</v>
      </c>
    </row>
    <row r="10924" customFormat="false" ht="12.75" hidden="false" customHeight="false" outlineLevel="0" collapsed="false">
      <c r="A10924" s="0" t="s">
        <v>86</v>
      </c>
      <c r="B10924" s="0" t="s">
        <v>110</v>
      </c>
      <c r="C10924" s="0" t="s">
        <v>108</v>
      </c>
      <c r="D10924" s="116" t="n">
        <v>43800</v>
      </c>
      <c r="E10924" s="0" t="n">
        <v>0.37</v>
      </c>
      <c r="F10924" s="0" t="n">
        <v>2376531</v>
      </c>
      <c r="G10924" s="151" t="s">
        <v>111</v>
      </c>
      <c r="H10924" s="151" t="s">
        <v>111</v>
      </c>
      <c r="I10924" s="152" t="s">
        <v>112</v>
      </c>
    </row>
    <row r="10925" customFormat="false" ht="12.75" hidden="false" customHeight="false" outlineLevel="0" collapsed="false">
      <c r="A10925" s="0" t="s">
        <v>86</v>
      </c>
      <c r="B10925" s="0" t="s">
        <v>113</v>
      </c>
      <c r="C10925" s="0" t="s">
        <v>108</v>
      </c>
      <c r="D10925" s="116" t="n">
        <v>43800</v>
      </c>
      <c r="E10925" s="0" t="n">
        <v>0.05</v>
      </c>
      <c r="F10925" s="0" t="n">
        <v>2376532</v>
      </c>
      <c r="G10925" s="151" t="s">
        <v>111</v>
      </c>
      <c r="H10925" s="151" t="s">
        <v>111</v>
      </c>
      <c r="I10925" s="152" t="s">
        <v>112</v>
      </c>
    </row>
    <row r="10926" customFormat="false" ht="12.75" hidden="false" customHeight="false" outlineLevel="0" collapsed="false">
      <c r="A10926" s="0" t="s">
        <v>87</v>
      </c>
      <c r="B10926" s="0" t="s">
        <v>110</v>
      </c>
      <c r="C10926" s="0" t="s">
        <v>108</v>
      </c>
      <c r="D10926" s="116" t="n">
        <v>43800</v>
      </c>
      <c r="E10926" s="0" t="n">
        <v>0.37</v>
      </c>
      <c r="F10926" s="0" t="n">
        <v>2376533</v>
      </c>
      <c r="G10926" s="151" t="s">
        <v>111</v>
      </c>
      <c r="H10926" s="151" t="s">
        <v>111</v>
      </c>
      <c r="I10926" s="152" t="s">
        <v>112</v>
      </c>
    </row>
    <row r="10927" customFormat="false" ht="12.75" hidden="false" customHeight="false" outlineLevel="0" collapsed="false">
      <c r="A10927" s="0" t="s">
        <v>87</v>
      </c>
      <c r="B10927" s="0" t="s">
        <v>113</v>
      </c>
      <c r="C10927" s="0" t="s">
        <v>108</v>
      </c>
      <c r="D10927" s="116" t="n">
        <v>43800</v>
      </c>
      <c r="E10927" s="0" t="n">
        <v>0.15</v>
      </c>
      <c r="F10927" s="0" t="n">
        <v>2376534</v>
      </c>
      <c r="G10927" s="151" t="s">
        <v>111</v>
      </c>
      <c r="H10927" s="151" t="s">
        <v>111</v>
      </c>
      <c r="I10927" s="152" t="s">
        <v>112</v>
      </c>
    </row>
    <row r="10928" customFormat="false" ht="12.75" hidden="false" customHeight="false" outlineLevel="0" collapsed="false">
      <c r="A10928" s="0" t="s">
        <v>88</v>
      </c>
      <c r="B10928" s="0" t="s">
        <v>110</v>
      </c>
      <c r="C10928" s="0" t="s">
        <v>108</v>
      </c>
      <c r="D10928" s="116" t="n">
        <v>43800</v>
      </c>
      <c r="E10928" s="0" t="n">
        <v>0.37</v>
      </c>
      <c r="F10928" s="0" t="n">
        <v>2376535</v>
      </c>
      <c r="G10928" s="151" t="s">
        <v>111</v>
      </c>
      <c r="H10928" s="151" t="s">
        <v>111</v>
      </c>
      <c r="I10928" s="152" t="s">
        <v>112</v>
      </c>
    </row>
    <row r="10929" customFormat="false" ht="12.75" hidden="false" customHeight="false" outlineLevel="0" collapsed="false">
      <c r="A10929" s="0" t="s">
        <v>88</v>
      </c>
      <c r="B10929" s="0" t="s">
        <v>113</v>
      </c>
      <c r="C10929" s="0" t="s">
        <v>108</v>
      </c>
      <c r="D10929" s="116" t="n">
        <v>43800</v>
      </c>
      <c r="E10929" s="0" t="n">
        <v>0.582441219811707</v>
      </c>
      <c r="F10929" s="0" t="n">
        <v>2376536</v>
      </c>
      <c r="G10929" s="151" t="s">
        <v>111</v>
      </c>
      <c r="H10929" s="151" t="s">
        <v>111</v>
      </c>
      <c r="I10929" s="152" t="s">
        <v>112</v>
      </c>
    </row>
    <row r="10930" customFormat="false" ht="12.75" hidden="false" customHeight="false" outlineLevel="0" collapsed="false">
      <c r="A10930" s="0" t="s">
        <v>89</v>
      </c>
      <c r="B10930" s="0" t="s">
        <v>110</v>
      </c>
      <c r="C10930" s="0" t="s">
        <v>108</v>
      </c>
      <c r="D10930" s="116" t="n">
        <v>43800</v>
      </c>
      <c r="E10930" s="0" t="n">
        <v>0.37</v>
      </c>
      <c r="F10930" s="0" t="n">
        <v>2376537</v>
      </c>
      <c r="G10930" s="151" t="s">
        <v>111</v>
      </c>
      <c r="H10930" s="151" t="s">
        <v>111</v>
      </c>
      <c r="I10930" s="152" t="s">
        <v>112</v>
      </c>
    </row>
    <row r="10931" customFormat="false" ht="12.75" hidden="false" customHeight="false" outlineLevel="0" collapsed="false">
      <c r="A10931" s="0" t="s">
        <v>89</v>
      </c>
      <c r="B10931" s="0" t="s">
        <v>113</v>
      </c>
      <c r="C10931" s="0" t="s">
        <v>108</v>
      </c>
      <c r="D10931" s="116" t="n">
        <v>43800</v>
      </c>
      <c r="E10931" s="0" t="n">
        <v>0.1</v>
      </c>
      <c r="F10931" s="0" t="n">
        <v>2376538</v>
      </c>
      <c r="G10931" s="151" t="s">
        <v>111</v>
      </c>
      <c r="H10931" s="151" t="s">
        <v>111</v>
      </c>
      <c r="I10931" s="152" t="s">
        <v>112</v>
      </c>
    </row>
    <row r="10932" customFormat="false" ht="12.75" hidden="false" customHeight="false" outlineLevel="0" collapsed="false">
      <c r="A10932" s="0" t="s">
        <v>90</v>
      </c>
      <c r="B10932" s="0" t="s">
        <v>110</v>
      </c>
      <c r="C10932" s="0" t="s">
        <v>108</v>
      </c>
      <c r="D10932" s="116" t="n">
        <v>43800</v>
      </c>
      <c r="E10932" s="0" t="n">
        <v>0.37</v>
      </c>
      <c r="F10932" s="0" t="n">
        <v>2376539</v>
      </c>
      <c r="G10932" s="151" t="s">
        <v>111</v>
      </c>
      <c r="H10932" s="151" t="s">
        <v>111</v>
      </c>
      <c r="I10932" s="152" t="s">
        <v>112</v>
      </c>
    </row>
    <row r="10933" customFormat="false" ht="12.75" hidden="false" customHeight="false" outlineLevel="0" collapsed="false">
      <c r="A10933" s="0" t="s">
        <v>90</v>
      </c>
      <c r="B10933" s="0" t="s">
        <v>113</v>
      </c>
      <c r="C10933" s="0" t="s">
        <v>108</v>
      </c>
      <c r="D10933" s="116" t="n">
        <v>43800</v>
      </c>
      <c r="E10933" s="0" t="n">
        <v>0.480108022922637</v>
      </c>
      <c r="F10933" s="0" t="n">
        <v>2376540</v>
      </c>
      <c r="G10933" s="151" t="s">
        <v>111</v>
      </c>
      <c r="H10933" s="151" t="s">
        <v>111</v>
      </c>
      <c r="I10933" s="152" t="s">
        <v>112</v>
      </c>
    </row>
    <row r="10934" customFormat="false" ht="12.75" hidden="false" customHeight="false" outlineLevel="0" collapsed="false">
      <c r="A10934" s="0" t="s">
        <v>91</v>
      </c>
      <c r="B10934" s="0" t="s">
        <v>110</v>
      </c>
      <c r="C10934" s="0" t="s">
        <v>108</v>
      </c>
      <c r="D10934" s="116" t="n">
        <v>43800</v>
      </c>
      <c r="E10934" s="0" t="n">
        <v>0</v>
      </c>
      <c r="F10934" s="0" t="n">
        <v>2376541</v>
      </c>
      <c r="G10934" s="151" t="s">
        <v>111</v>
      </c>
      <c r="H10934" s="151" t="s">
        <v>111</v>
      </c>
      <c r="I10934" s="152" t="s">
        <v>112</v>
      </c>
    </row>
    <row r="10935" customFormat="false" ht="12.75" hidden="false" customHeight="false" outlineLevel="0" collapsed="false">
      <c r="A10935" s="0" t="s">
        <v>91</v>
      </c>
      <c r="B10935" s="0" t="s">
        <v>113</v>
      </c>
      <c r="C10935" s="0" t="s">
        <v>108</v>
      </c>
      <c r="D10935" s="116" t="n">
        <v>43800</v>
      </c>
      <c r="E10935" s="0" t="n">
        <v>0</v>
      </c>
      <c r="F10935" s="0" t="n">
        <v>2376542</v>
      </c>
      <c r="G10935" s="151" t="s">
        <v>111</v>
      </c>
      <c r="H10935" s="151" t="s">
        <v>111</v>
      </c>
      <c r="I10935" s="152" t="s">
        <v>112</v>
      </c>
    </row>
    <row r="10936" customFormat="false" ht="12.75" hidden="false" customHeight="false" outlineLevel="0" collapsed="false">
      <c r="A10936" s="0" t="s">
        <v>49</v>
      </c>
      <c r="B10936" s="0" t="s">
        <v>110</v>
      </c>
      <c r="C10936" s="0" t="s">
        <v>108</v>
      </c>
      <c r="D10936" s="116" t="n">
        <v>43800</v>
      </c>
      <c r="E10936" s="0" t="n">
        <v>0.98</v>
      </c>
      <c r="F10936" s="0" t="n">
        <v>2376543</v>
      </c>
      <c r="G10936" s="151" t="s">
        <v>111</v>
      </c>
      <c r="H10936" s="151" t="s">
        <v>111</v>
      </c>
      <c r="I10936" s="152" t="s">
        <v>112</v>
      </c>
    </row>
    <row r="10937" customFormat="false" ht="12.75" hidden="false" customHeight="false" outlineLevel="0" collapsed="false">
      <c r="A10937" s="0" t="s">
        <v>49</v>
      </c>
      <c r="B10937" s="0" t="s">
        <v>113</v>
      </c>
      <c r="C10937" s="0" t="s">
        <v>108</v>
      </c>
      <c r="D10937" s="116" t="n">
        <v>43800</v>
      </c>
      <c r="E10937" s="0" t="n">
        <v>0.05</v>
      </c>
      <c r="F10937" s="0" t="n">
        <v>2376544</v>
      </c>
      <c r="G10937" s="151" t="s">
        <v>111</v>
      </c>
      <c r="H10937" s="151" t="s">
        <v>111</v>
      </c>
      <c r="I10937" s="152" t="s">
        <v>112</v>
      </c>
    </row>
    <row r="10938" customFormat="false" ht="12.75" hidden="false" customHeight="false" outlineLevel="0" collapsed="false">
      <c r="A10938" s="0" t="s">
        <v>50</v>
      </c>
      <c r="B10938" s="0" t="s">
        <v>110</v>
      </c>
      <c r="C10938" s="0" t="s">
        <v>108</v>
      </c>
      <c r="D10938" s="116" t="n">
        <v>43800</v>
      </c>
      <c r="E10938" s="0" t="n">
        <v>1.28</v>
      </c>
      <c r="F10938" s="0" t="n">
        <v>2376545</v>
      </c>
      <c r="G10938" s="151" t="s">
        <v>111</v>
      </c>
      <c r="H10938" s="151" t="s">
        <v>111</v>
      </c>
      <c r="I10938" s="152" t="s">
        <v>112</v>
      </c>
    </row>
    <row r="10939" customFormat="false" ht="12.75" hidden="false" customHeight="false" outlineLevel="0" collapsed="false">
      <c r="A10939" s="0" t="s">
        <v>50</v>
      </c>
      <c r="B10939" s="0" t="s">
        <v>113</v>
      </c>
      <c r="C10939" s="0" t="s">
        <v>108</v>
      </c>
      <c r="D10939" s="116" t="n">
        <v>43800</v>
      </c>
      <c r="E10939" s="0" t="n">
        <v>-0.13</v>
      </c>
      <c r="F10939" s="0" t="n">
        <v>2376546</v>
      </c>
      <c r="G10939" s="151" t="s">
        <v>111</v>
      </c>
      <c r="H10939" s="151" t="s">
        <v>111</v>
      </c>
      <c r="I10939" s="152" t="s">
        <v>112</v>
      </c>
    </row>
    <row r="10940" customFormat="false" ht="12.75" hidden="false" customHeight="false" outlineLevel="0" collapsed="false">
      <c r="A10940" s="0" t="s">
        <v>51</v>
      </c>
      <c r="B10940" s="0" t="s">
        <v>110</v>
      </c>
      <c r="C10940" s="0" t="s">
        <v>108</v>
      </c>
      <c r="D10940" s="116" t="n">
        <v>43800</v>
      </c>
      <c r="E10940" s="0" t="n">
        <v>1.28</v>
      </c>
      <c r="F10940" s="0" t="n">
        <v>2376547</v>
      </c>
      <c r="G10940" s="151" t="s">
        <v>111</v>
      </c>
      <c r="H10940" s="151" t="s">
        <v>111</v>
      </c>
      <c r="I10940" s="152" t="s">
        <v>112</v>
      </c>
    </row>
    <row r="10941" customFormat="false" ht="12.75" hidden="false" customHeight="false" outlineLevel="0" collapsed="false">
      <c r="A10941" s="0" t="s">
        <v>51</v>
      </c>
      <c r="B10941" s="0" t="s">
        <v>113</v>
      </c>
      <c r="C10941" s="0" t="s">
        <v>108</v>
      </c>
      <c r="D10941" s="116" t="n">
        <v>43800</v>
      </c>
      <c r="E10941" s="0" t="n">
        <v>0.3</v>
      </c>
      <c r="F10941" s="0" t="n">
        <v>2376548</v>
      </c>
      <c r="G10941" s="151" t="s">
        <v>111</v>
      </c>
      <c r="H10941" s="151" t="s">
        <v>111</v>
      </c>
      <c r="I10941" s="152" t="s">
        <v>112</v>
      </c>
    </row>
    <row r="10942" customFormat="false" ht="12.75" hidden="false" customHeight="false" outlineLevel="0" collapsed="false">
      <c r="A10942" s="0" t="s">
        <v>52</v>
      </c>
      <c r="B10942" s="0" t="s">
        <v>110</v>
      </c>
      <c r="C10942" s="0" t="s">
        <v>108</v>
      </c>
      <c r="D10942" s="116" t="n">
        <v>43800</v>
      </c>
      <c r="E10942" s="0" t="n">
        <v>1.28</v>
      </c>
      <c r="F10942" s="0" t="n">
        <v>2376549</v>
      </c>
      <c r="G10942" s="151" t="s">
        <v>111</v>
      </c>
      <c r="H10942" s="151" t="s">
        <v>111</v>
      </c>
      <c r="I10942" s="152" t="s">
        <v>112</v>
      </c>
    </row>
    <row r="10943" customFormat="false" ht="12.75" hidden="false" customHeight="false" outlineLevel="0" collapsed="false">
      <c r="A10943" s="0" t="s">
        <v>52</v>
      </c>
      <c r="B10943" s="0" t="s">
        <v>113</v>
      </c>
      <c r="C10943" s="0" t="s">
        <v>108</v>
      </c>
      <c r="D10943" s="116" t="n">
        <v>43800</v>
      </c>
      <c r="E10943" s="0" t="n">
        <v>-0.05</v>
      </c>
      <c r="F10943" s="0" t="n">
        <v>2376550</v>
      </c>
      <c r="G10943" s="151" t="s">
        <v>111</v>
      </c>
      <c r="H10943" s="151" t="s">
        <v>111</v>
      </c>
      <c r="I10943" s="152" t="s">
        <v>112</v>
      </c>
    </row>
    <row r="10944" customFormat="false" ht="12.75" hidden="false" customHeight="false" outlineLevel="0" collapsed="false">
      <c r="A10944" s="0" t="s">
        <v>53</v>
      </c>
      <c r="B10944" s="0" t="s">
        <v>110</v>
      </c>
      <c r="C10944" s="0" t="s">
        <v>108</v>
      </c>
      <c r="D10944" s="116" t="n">
        <v>43800</v>
      </c>
      <c r="E10944" s="0" t="n">
        <v>0.98</v>
      </c>
      <c r="F10944" s="0" t="n">
        <v>2376551</v>
      </c>
      <c r="G10944" s="151" t="s">
        <v>111</v>
      </c>
      <c r="H10944" s="151" t="s">
        <v>111</v>
      </c>
      <c r="I10944" s="152" t="s">
        <v>112</v>
      </c>
    </row>
    <row r="10945" customFormat="false" ht="12.75" hidden="false" customHeight="false" outlineLevel="0" collapsed="false">
      <c r="A10945" s="0" t="s">
        <v>53</v>
      </c>
      <c r="B10945" s="0" t="s">
        <v>113</v>
      </c>
      <c r="C10945" s="0" t="s">
        <v>108</v>
      </c>
      <c r="D10945" s="116" t="n">
        <v>43800</v>
      </c>
      <c r="E10945" s="0" t="n">
        <v>0.05</v>
      </c>
      <c r="F10945" s="0" t="n">
        <v>2376552</v>
      </c>
      <c r="G10945" s="151" t="s">
        <v>111</v>
      </c>
      <c r="H10945" s="151" t="s">
        <v>111</v>
      </c>
      <c r="I10945" s="152" t="s">
        <v>112</v>
      </c>
    </row>
    <row r="10946" customFormat="false" ht="12.75" hidden="false" customHeight="false" outlineLevel="0" collapsed="false">
      <c r="A10946" s="0" t="s">
        <v>17</v>
      </c>
      <c r="B10946" s="0" t="s">
        <v>110</v>
      </c>
      <c r="C10946" s="0" t="s">
        <v>108</v>
      </c>
      <c r="D10946" s="116" t="n">
        <v>43800</v>
      </c>
      <c r="E10946" s="0" t="n">
        <v>0</v>
      </c>
      <c r="F10946" s="0" t="n">
        <v>2376553</v>
      </c>
      <c r="G10946" s="151" t="s">
        <v>111</v>
      </c>
      <c r="H10946" s="151" t="s">
        <v>111</v>
      </c>
      <c r="I10946" s="152" t="s">
        <v>112</v>
      </c>
    </row>
    <row r="10947" customFormat="false" ht="12.75" hidden="false" customHeight="false" outlineLevel="0" collapsed="false">
      <c r="A10947" s="0" t="s">
        <v>17</v>
      </c>
      <c r="B10947" s="0" t="s">
        <v>113</v>
      </c>
      <c r="C10947" s="0" t="s">
        <v>108</v>
      </c>
      <c r="D10947" s="116" t="n">
        <v>43800</v>
      </c>
      <c r="E10947" s="0" t="n">
        <v>0</v>
      </c>
      <c r="F10947" s="0" t="n">
        <v>2376554</v>
      </c>
      <c r="G10947" s="151" t="s">
        <v>111</v>
      </c>
      <c r="H10947" s="151" t="s">
        <v>111</v>
      </c>
      <c r="I10947" s="152" t="s">
        <v>112</v>
      </c>
    </row>
    <row r="10948" customFormat="false" ht="12.75" hidden="false" customHeight="false" outlineLevel="0" collapsed="false">
      <c r="A10948" s="0" t="s">
        <v>18</v>
      </c>
      <c r="B10948" s="0" t="s">
        <v>110</v>
      </c>
      <c r="C10948" s="0" t="s">
        <v>108</v>
      </c>
      <c r="D10948" s="116" t="n">
        <v>43800</v>
      </c>
      <c r="E10948" s="0" t="n">
        <v>0</v>
      </c>
      <c r="F10948" s="0" t="n">
        <v>2376555</v>
      </c>
      <c r="G10948" s="151" t="s">
        <v>111</v>
      </c>
      <c r="H10948" s="151" t="s">
        <v>111</v>
      </c>
      <c r="I10948" s="152" t="s">
        <v>112</v>
      </c>
    </row>
    <row r="10949" customFormat="false" ht="12.75" hidden="false" customHeight="false" outlineLevel="0" collapsed="false">
      <c r="A10949" s="0" t="s">
        <v>18</v>
      </c>
      <c r="B10949" s="0" t="s">
        <v>113</v>
      </c>
      <c r="C10949" s="0" t="s">
        <v>108</v>
      </c>
      <c r="D10949" s="116" t="n">
        <v>43800</v>
      </c>
      <c r="E10949" s="0" t="n">
        <v>0</v>
      </c>
      <c r="F10949" s="0" t="n">
        <v>2376556</v>
      </c>
      <c r="G10949" s="151" t="s">
        <v>111</v>
      </c>
      <c r="H10949" s="151" t="s">
        <v>111</v>
      </c>
      <c r="I10949" s="152" t="s">
        <v>112</v>
      </c>
    </row>
    <row r="10950" customFormat="false" ht="12.75" hidden="false" customHeight="false" outlineLevel="0" collapsed="false">
      <c r="A10950" s="0" t="s">
        <v>19</v>
      </c>
      <c r="B10950" s="0" t="s">
        <v>110</v>
      </c>
      <c r="C10950" s="0" t="s">
        <v>108</v>
      </c>
      <c r="D10950" s="116" t="n">
        <v>43800</v>
      </c>
      <c r="E10950" s="0" t="n">
        <v>0</v>
      </c>
      <c r="F10950" s="0" t="n">
        <v>2376557</v>
      </c>
      <c r="G10950" s="151" t="s">
        <v>111</v>
      </c>
      <c r="H10950" s="151" t="s">
        <v>111</v>
      </c>
      <c r="I10950" s="152" t="s">
        <v>112</v>
      </c>
    </row>
    <row r="10951" customFormat="false" ht="12.75" hidden="false" customHeight="false" outlineLevel="0" collapsed="false">
      <c r="A10951" s="0" t="s">
        <v>19</v>
      </c>
      <c r="B10951" s="0" t="s">
        <v>113</v>
      </c>
      <c r="C10951" s="0" t="s">
        <v>108</v>
      </c>
      <c r="D10951" s="116" t="n">
        <v>43800</v>
      </c>
      <c r="E10951" s="0" t="n">
        <v>0</v>
      </c>
      <c r="F10951" s="0" t="n">
        <v>2376558</v>
      </c>
      <c r="G10951" s="151" t="s">
        <v>111</v>
      </c>
      <c r="H10951" s="151" t="s">
        <v>111</v>
      </c>
      <c r="I10951" s="152" t="s">
        <v>112</v>
      </c>
    </row>
    <row r="10952" customFormat="false" ht="12.75" hidden="false" customHeight="false" outlineLevel="0" collapsed="false">
      <c r="A10952" s="0" t="s">
        <v>21</v>
      </c>
      <c r="B10952" s="0" t="s">
        <v>110</v>
      </c>
      <c r="C10952" s="0" t="s">
        <v>108</v>
      </c>
      <c r="D10952" s="116" t="n">
        <v>43800</v>
      </c>
      <c r="E10952" s="0" t="n">
        <v>0</v>
      </c>
      <c r="F10952" s="0" t="n">
        <v>2376559</v>
      </c>
      <c r="G10952" s="151" t="s">
        <v>111</v>
      </c>
      <c r="H10952" s="151" t="s">
        <v>111</v>
      </c>
      <c r="I10952" s="152" t="s">
        <v>112</v>
      </c>
    </row>
    <row r="10953" customFormat="false" ht="12.75" hidden="false" customHeight="false" outlineLevel="0" collapsed="false">
      <c r="A10953" s="0" t="s">
        <v>21</v>
      </c>
      <c r="B10953" s="0" t="s">
        <v>113</v>
      </c>
      <c r="C10953" s="0" t="s">
        <v>108</v>
      </c>
      <c r="D10953" s="116" t="n">
        <v>43800</v>
      </c>
      <c r="E10953" s="0" t="n">
        <v>0</v>
      </c>
      <c r="F10953" s="0" t="n">
        <v>2376560</v>
      </c>
      <c r="G10953" s="151" t="s">
        <v>111</v>
      </c>
      <c r="H10953" s="151" t="s">
        <v>111</v>
      </c>
      <c r="I10953" s="152" t="s">
        <v>112</v>
      </c>
    </row>
    <row r="10954" customFormat="false" ht="12.75" hidden="false" customHeight="false" outlineLevel="0" collapsed="false">
      <c r="A10954" s="0" t="s">
        <v>22</v>
      </c>
      <c r="B10954" s="0" t="s">
        <v>110</v>
      </c>
      <c r="C10954" s="0" t="s">
        <v>108</v>
      </c>
      <c r="D10954" s="116" t="n">
        <v>43800</v>
      </c>
      <c r="E10954" s="0" t="n">
        <v>0.26</v>
      </c>
      <c r="F10954" s="0" t="n">
        <v>2376561</v>
      </c>
      <c r="G10954" s="151" t="s">
        <v>111</v>
      </c>
      <c r="H10954" s="151" t="s">
        <v>111</v>
      </c>
      <c r="I10954" s="152" t="s">
        <v>112</v>
      </c>
    </row>
    <row r="10955" customFormat="false" ht="12.75" hidden="false" customHeight="false" outlineLevel="0" collapsed="false">
      <c r="A10955" s="0" t="s">
        <v>59</v>
      </c>
      <c r="B10955" s="0" t="s">
        <v>110</v>
      </c>
      <c r="C10955" s="0" t="s">
        <v>108</v>
      </c>
      <c r="D10955" s="116" t="n">
        <v>43831</v>
      </c>
      <c r="E10955" s="0" t="n">
        <v>1.205</v>
      </c>
      <c r="F10955" s="0" t="n">
        <v>2376515</v>
      </c>
      <c r="G10955" s="151" t="s">
        <v>111</v>
      </c>
      <c r="H10955" s="151" t="s">
        <v>111</v>
      </c>
      <c r="I10955" s="152" t="s">
        <v>112</v>
      </c>
    </row>
    <row r="10956" customFormat="false" ht="12.75" hidden="false" customHeight="false" outlineLevel="0" collapsed="false">
      <c r="A10956" s="0" t="s">
        <v>59</v>
      </c>
      <c r="B10956" s="0" t="s">
        <v>113</v>
      </c>
      <c r="C10956" s="0" t="s">
        <v>108</v>
      </c>
      <c r="D10956" s="116" t="n">
        <v>43831</v>
      </c>
      <c r="E10956" s="0" t="n">
        <v>0.05</v>
      </c>
      <c r="F10956" s="0" t="n">
        <v>2376516</v>
      </c>
      <c r="G10956" s="151" t="s">
        <v>111</v>
      </c>
      <c r="H10956" s="151" t="s">
        <v>111</v>
      </c>
      <c r="I10956" s="152" t="s">
        <v>112</v>
      </c>
    </row>
    <row r="10957" customFormat="false" ht="12.75" hidden="false" customHeight="false" outlineLevel="0" collapsed="false">
      <c r="A10957" s="0" t="s">
        <v>60</v>
      </c>
      <c r="B10957" s="0" t="s">
        <v>110</v>
      </c>
      <c r="C10957" s="0" t="s">
        <v>108</v>
      </c>
      <c r="D10957" s="116" t="n">
        <v>43831</v>
      </c>
      <c r="E10957" s="0" t="n">
        <v>1.205</v>
      </c>
      <c r="F10957" s="0" t="n">
        <v>2376517</v>
      </c>
      <c r="G10957" s="151" t="s">
        <v>111</v>
      </c>
      <c r="H10957" s="151" t="s">
        <v>111</v>
      </c>
      <c r="I10957" s="152" t="s">
        <v>112</v>
      </c>
    </row>
    <row r="10958" customFormat="false" ht="12.75" hidden="false" customHeight="false" outlineLevel="0" collapsed="false">
      <c r="A10958" s="0" t="s">
        <v>60</v>
      </c>
      <c r="B10958" s="0" t="s">
        <v>113</v>
      </c>
      <c r="C10958" s="0" t="s">
        <v>108</v>
      </c>
      <c r="D10958" s="116" t="n">
        <v>43831</v>
      </c>
      <c r="E10958" s="0" t="n">
        <v>0.32</v>
      </c>
      <c r="F10958" s="0" t="n">
        <v>2376518</v>
      </c>
      <c r="G10958" s="151" t="s">
        <v>111</v>
      </c>
      <c r="H10958" s="151" t="s">
        <v>111</v>
      </c>
      <c r="I10958" s="152" t="s">
        <v>112</v>
      </c>
    </row>
    <row r="10959" customFormat="false" ht="12.75" hidden="false" customHeight="false" outlineLevel="0" collapsed="false">
      <c r="A10959" s="0" t="s">
        <v>61</v>
      </c>
      <c r="B10959" s="0" t="s">
        <v>110</v>
      </c>
      <c r="C10959" s="0" t="s">
        <v>108</v>
      </c>
      <c r="D10959" s="116" t="n">
        <v>43831</v>
      </c>
      <c r="E10959" s="0" t="n">
        <v>1.205</v>
      </c>
      <c r="F10959" s="0" t="n">
        <v>2376519</v>
      </c>
      <c r="G10959" s="151" t="s">
        <v>111</v>
      </c>
      <c r="H10959" s="151" t="s">
        <v>111</v>
      </c>
      <c r="I10959" s="152" t="s">
        <v>112</v>
      </c>
    </row>
    <row r="10960" customFormat="false" ht="12.75" hidden="false" customHeight="false" outlineLevel="0" collapsed="false">
      <c r="A10960" s="0" t="s">
        <v>61</v>
      </c>
      <c r="B10960" s="0" t="s">
        <v>113</v>
      </c>
      <c r="C10960" s="0" t="s">
        <v>108</v>
      </c>
      <c r="D10960" s="116" t="n">
        <v>43831</v>
      </c>
      <c r="E10960" s="0" t="n">
        <v>0.05</v>
      </c>
      <c r="F10960" s="0" t="n">
        <v>2376520</v>
      </c>
      <c r="G10960" s="151" t="s">
        <v>111</v>
      </c>
      <c r="H10960" s="151" t="s">
        <v>111</v>
      </c>
      <c r="I10960" s="152" t="s">
        <v>112</v>
      </c>
    </row>
    <row r="10961" customFormat="false" ht="12.75" hidden="false" customHeight="false" outlineLevel="0" collapsed="false">
      <c r="A10961" s="0" t="s">
        <v>62</v>
      </c>
      <c r="B10961" s="0" t="s">
        <v>110</v>
      </c>
      <c r="C10961" s="0" t="s">
        <v>108</v>
      </c>
      <c r="D10961" s="116" t="n">
        <v>43831</v>
      </c>
      <c r="E10961" s="0" t="n">
        <v>1.205</v>
      </c>
      <c r="F10961" s="0" t="n">
        <v>2376521</v>
      </c>
      <c r="G10961" s="151" t="s">
        <v>111</v>
      </c>
      <c r="H10961" s="151" t="s">
        <v>111</v>
      </c>
      <c r="I10961" s="152" t="s">
        <v>112</v>
      </c>
    </row>
    <row r="10962" customFormat="false" ht="12.75" hidden="false" customHeight="false" outlineLevel="0" collapsed="false">
      <c r="A10962" s="0" t="s">
        <v>62</v>
      </c>
      <c r="B10962" s="0" t="s">
        <v>113</v>
      </c>
      <c r="C10962" s="0" t="s">
        <v>108</v>
      </c>
      <c r="D10962" s="116" t="n">
        <v>43831</v>
      </c>
      <c r="E10962" s="0" t="n">
        <v>0.32</v>
      </c>
      <c r="F10962" s="0" t="n">
        <v>2376522</v>
      </c>
      <c r="G10962" s="151" t="s">
        <v>111</v>
      </c>
      <c r="H10962" s="151" t="s">
        <v>111</v>
      </c>
      <c r="I10962" s="152" t="s">
        <v>112</v>
      </c>
    </row>
    <row r="10963" customFormat="false" ht="12.75" hidden="false" customHeight="false" outlineLevel="0" collapsed="false">
      <c r="A10963" s="0" t="s">
        <v>82</v>
      </c>
      <c r="B10963" s="0" t="s">
        <v>110</v>
      </c>
      <c r="C10963" s="0" t="s">
        <v>108</v>
      </c>
      <c r="D10963" s="116" t="n">
        <v>43831</v>
      </c>
      <c r="E10963" s="0" t="n">
        <v>0</v>
      </c>
      <c r="F10963" s="0" t="n">
        <v>2376523</v>
      </c>
      <c r="G10963" s="151" t="s">
        <v>111</v>
      </c>
      <c r="H10963" s="151" t="s">
        <v>111</v>
      </c>
      <c r="I10963" s="152" t="s">
        <v>112</v>
      </c>
    </row>
    <row r="10964" customFormat="false" ht="12.75" hidden="false" customHeight="false" outlineLevel="0" collapsed="false">
      <c r="A10964" s="0" t="s">
        <v>82</v>
      </c>
      <c r="B10964" s="0" t="s">
        <v>113</v>
      </c>
      <c r="C10964" s="0" t="s">
        <v>108</v>
      </c>
      <c r="D10964" s="116" t="n">
        <v>43831</v>
      </c>
      <c r="E10964" s="0" t="n">
        <v>0</v>
      </c>
      <c r="F10964" s="0" t="n">
        <v>2376524</v>
      </c>
      <c r="G10964" s="151" t="s">
        <v>111</v>
      </c>
      <c r="H10964" s="151" t="s">
        <v>111</v>
      </c>
      <c r="I10964" s="152" t="s">
        <v>112</v>
      </c>
    </row>
    <row r="10965" customFormat="false" ht="12.75" hidden="false" customHeight="false" outlineLevel="0" collapsed="false">
      <c r="A10965" s="0" t="s">
        <v>83</v>
      </c>
      <c r="B10965" s="0" t="s">
        <v>110</v>
      </c>
      <c r="C10965" s="0" t="s">
        <v>108</v>
      </c>
      <c r="D10965" s="116" t="n">
        <v>43831</v>
      </c>
      <c r="E10965" s="0" t="n">
        <v>0</v>
      </c>
      <c r="F10965" s="0" t="n">
        <v>2376525</v>
      </c>
      <c r="G10965" s="151" t="s">
        <v>111</v>
      </c>
      <c r="H10965" s="151" t="s">
        <v>111</v>
      </c>
      <c r="I10965" s="152" t="s">
        <v>112</v>
      </c>
    </row>
    <row r="10966" customFormat="false" ht="12.75" hidden="false" customHeight="false" outlineLevel="0" collapsed="false">
      <c r="A10966" s="0" t="s">
        <v>83</v>
      </c>
      <c r="B10966" s="0" t="s">
        <v>113</v>
      </c>
      <c r="C10966" s="0" t="s">
        <v>108</v>
      </c>
      <c r="D10966" s="116" t="n">
        <v>43831</v>
      </c>
      <c r="E10966" s="0" t="n">
        <v>0</v>
      </c>
      <c r="F10966" s="0" t="n">
        <v>2376526</v>
      </c>
      <c r="G10966" s="151" t="s">
        <v>111</v>
      </c>
      <c r="H10966" s="151" t="s">
        <v>111</v>
      </c>
      <c r="I10966" s="152" t="s">
        <v>112</v>
      </c>
    </row>
    <row r="10967" customFormat="false" ht="12.75" hidden="false" customHeight="false" outlineLevel="0" collapsed="false">
      <c r="A10967" s="0" t="s">
        <v>84</v>
      </c>
      <c r="B10967" s="0" t="s">
        <v>110</v>
      </c>
      <c r="C10967" s="0" t="s">
        <v>108</v>
      </c>
      <c r="D10967" s="116" t="n">
        <v>43831</v>
      </c>
      <c r="E10967" s="0" t="n">
        <v>0.27</v>
      </c>
      <c r="F10967" s="0" t="n">
        <v>2376527</v>
      </c>
      <c r="G10967" s="151" t="s">
        <v>111</v>
      </c>
      <c r="H10967" s="151" t="s">
        <v>111</v>
      </c>
      <c r="I10967" s="152" t="s">
        <v>112</v>
      </c>
    </row>
    <row r="10968" customFormat="false" ht="12.75" hidden="false" customHeight="false" outlineLevel="0" collapsed="false">
      <c r="A10968" s="0" t="s">
        <v>84</v>
      </c>
      <c r="B10968" s="0" t="s">
        <v>113</v>
      </c>
      <c r="C10968" s="0" t="s">
        <v>108</v>
      </c>
      <c r="D10968" s="116" t="n">
        <v>43831</v>
      </c>
      <c r="E10968" s="0" t="n">
        <v>0.03</v>
      </c>
      <c r="F10968" s="0" t="n">
        <v>2376528</v>
      </c>
      <c r="G10968" s="151" t="s">
        <v>111</v>
      </c>
      <c r="H10968" s="151" t="s">
        <v>111</v>
      </c>
      <c r="I10968" s="152" t="s">
        <v>112</v>
      </c>
    </row>
    <row r="10969" customFormat="false" ht="12.75" hidden="false" customHeight="false" outlineLevel="0" collapsed="false">
      <c r="A10969" s="0" t="s">
        <v>85</v>
      </c>
      <c r="B10969" s="0" t="s">
        <v>110</v>
      </c>
      <c r="C10969" s="0" t="s">
        <v>108</v>
      </c>
      <c r="D10969" s="116" t="n">
        <v>43831</v>
      </c>
      <c r="E10969" s="0" t="n">
        <v>0.27</v>
      </c>
      <c r="F10969" s="0" t="n">
        <v>2376529</v>
      </c>
      <c r="G10969" s="151" t="s">
        <v>111</v>
      </c>
      <c r="H10969" s="151" t="s">
        <v>111</v>
      </c>
      <c r="I10969" s="152" t="s">
        <v>112</v>
      </c>
    </row>
    <row r="10970" customFormat="false" ht="12.75" hidden="false" customHeight="false" outlineLevel="0" collapsed="false">
      <c r="A10970" s="0" t="s">
        <v>85</v>
      </c>
      <c r="B10970" s="0" t="s">
        <v>113</v>
      </c>
      <c r="C10970" s="0" t="s">
        <v>108</v>
      </c>
      <c r="D10970" s="116" t="n">
        <v>43831</v>
      </c>
      <c r="E10970" s="0" t="n">
        <v>0.322684643046872</v>
      </c>
      <c r="F10970" s="0" t="n">
        <v>2376530</v>
      </c>
      <c r="G10970" s="151" t="s">
        <v>111</v>
      </c>
      <c r="H10970" s="151" t="s">
        <v>111</v>
      </c>
      <c r="I10970" s="152" t="s">
        <v>112</v>
      </c>
    </row>
    <row r="10971" customFormat="false" ht="12.75" hidden="false" customHeight="false" outlineLevel="0" collapsed="false">
      <c r="A10971" s="0" t="s">
        <v>86</v>
      </c>
      <c r="B10971" s="0" t="s">
        <v>110</v>
      </c>
      <c r="C10971" s="0" t="s">
        <v>108</v>
      </c>
      <c r="D10971" s="116" t="n">
        <v>43831</v>
      </c>
      <c r="E10971" s="0" t="n">
        <v>0.4</v>
      </c>
      <c r="F10971" s="0" t="n">
        <v>2376531</v>
      </c>
      <c r="G10971" s="151" t="s">
        <v>111</v>
      </c>
      <c r="H10971" s="151" t="s">
        <v>111</v>
      </c>
      <c r="I10971" s="152" t="s">
        <v>112</v>
      </c>
    </row>
    <row r="10972" customFormat="false" ht="12.75" hidden="false" customHeight="false" outlineLevel="0" collapsed="false">
      <c r="A10972" s="0" t="s">
        <v>86</v>
      </c>
      <c r="B10972" s="0" t="s">
        <v>113</v>
      </c>
      <c r="C10972" s="0" t="s">
        <v>108</v>
      </c>
      <c r="D10972" s="116" t="n">
        <v>43831</v>
      </c>
      <c r="E10972" s="0" t="n">
        <v>0.08</v>
      </c>
      <c r="F10972" s="0" t="n">
        <v>2376532</v>
      </c>
      <c r="G10972" s="151" t="s">
        <v>111</v>
      </c>
      <c r="H10972" s="151" t="s">
        <v>111</v>
      </c>
      <c r="I10972" s="152" t="s">
        <v>112</v>
      </c>
    </row>
    <row r="10973" customFormat="false" ht="12.75" hidden="false" customHeight="false" outlineLevel="0" collapsed="false">
      <c r="A10973" s="0" t="s">
        <v>87</v>
      </c>
      <c r="B10973" s="0" t="s">
        <v>110</v>
      </c>
      <c r="C10973" s="0" t="s">
        <v>108</v>
      </c>
      <c r="D10973" s="116" t="n">
        <v>43831</v>
      </c>
      <c r="E10973" s="0" t="n">
        <v>0.4</v>
      </c>
      <c r="F10973" s="0" t="n">
        <v>2376533</v>
      </c>
      <c r="G10973" s="151" t="s">
        <v>111</v>
      </c>
      <c r="H10973" s="151" t="s">
        <v>111</v>
      </c>
      <c r="I10973" s="152" t="s">
        <v>112</v>
      </c>
    </row>
    <row r="10974" customFormat="false" ht="12.75" hidden="false" customHeight="false" outlineLevel="0" collapsed="false">
      <c r="A10974" s="0" t="s">
        <v>87</v>
      </c>
      <c r="B10974" s="0" t="s">
        <v>113</v>
      </c>
      <c r="C10974" s="0" t="s">
        <v>108</v>
      </c>
      <c r="D10974" s="116" t="n">
        <v>43831</v>
      </c>
      <c r="E10974" s="0" t="n">
        <v>0.23</v>
      </c>
      <c r="F10974" s="0" t="n">
        <v>2376534</v>
      </c>
      <c r="G10974" s="151" t="s">
        <v>111</v>
      </c>
      <c r="H10974" s="151" t="s">
        <v>111</v>
      </c>
      <c r="I10974" s="152" t="s">
        <v>112</v>
      </c>
    </row>
    <row r="10975" customFormat="false" ht="12.75" hidden="false" customHeight="false" outlineLevel="0" collapsed="false">
      <c r="A10975" s="0" t="s">
        <v>88</v>
      </c>
      <c r="B10975" s="0" t="s">
        <v>110</v>
      </c>
      <c r="C10975" s="0" t="s">
        <v>108</v>
      </c>
      <c r="D10975" s="116" t="n">
        <v>43831</v>
      </c>
      <c r="E10975" s="0" t="n">
        <v>0.4</v>
      </c>
      <c r="F10975" s="0" t="n">
        <v>2376535</v>
      </c>
      <c r="G10975" s="151" t="s">
        <v>111</v>
      </c>
      <c r="H10975" s="151" t="s">
        <v>111</v>
      </c>
      <c r="I10975" s="152" t="s">
        <v>112</v>
      </c>
    </row>
    <row r="10976" customFormat="false" ht="12.75" hidden="false" customHeight="false" outlineLevel="0" collapsed="false">
      <c r="A10976" s="0" t="s">
        <v>88</v>
      </c>
      <c r="B10976" s="0" t="s">
        <v>113</v>
      </c>
      <c r="C10976" s="0" t="s">
        <v>108</v>
      </c>
      <c r="D10976" s="116" t="n">
        <v>43831</v>
      </c>
      <c r="E10976" s="0" t="n">
        <v>0.668974171101106</v>
      </c>
      <c r="F10976" s="0" t="n">
        <v>2376536</v>
      </c>
      <c r="G10976" s="151" t="s">
        <v>111</v>
      </c>
      <c r="H10976" s="151" t="s">
        <v>111</v>
      </c>
      <c r="I10976" s="152" t="s">
        <v>112</v>
      </c>
    </row>
    <row r="10977" customFormat="false" ht="12.75" hidden="false" customHeight="false" outlineLevel="0" collapsed="false">
      <c r="A10977" s="0" t="s">
        <v>89</v>
      </c>
      <c r="B10977" s="0" t="s">
        <v>110</v>
      </c>
      <c r="C10977" s="0" t="s">
        <v>108</v>
      </c>
      <c r="D10977" s="116" t="n">
        <v>43831</v>
      </c>
      <c r="E10977" s="0" t="n">
        <v>0.4</v>
      </c>
      <c r="F10977" s="0" t="n">
        <v>2376537</v>
      </c>
      <c r="G10977" s="151" t="s">
        <v>111</v>
      </c>
      <c r="H10977" s="151" t="s">
        <v>111</v>
      </c>
      <c r="I10977" s="152" t="s">
        <v>112</v>
      </c>
    </row>
    <row r="10978" customFormat="false" ht="12.75" hidden="false" customHeight="false" outlineLevel="0" collapsed="false">
      <c r="A10978" s="0" t="s">
        <v>89</v>
      </c>
      <c r="B10978" s="0" t="s">
        <v>113</v>
      </c>
      <c r="C10978" s="0" t="s">
        <v>108</v>
      </c>
      <c r="D10978" s="116" t="n">
        <v>43831</v>
      </c>
      <c r="E10978" s="0" t="n">
        <v>0.13</v>
      </c>
      <c r="F10978" s="0" t="n">
        <v>2376538</v>
      </c>
      <c r="G10978" s="151" t="s">
        <v>111</v>
      </c>
      <c r="H10978" s="151" t="s">
        <v>111</v>
      </c>
      <c r="I10978" s="152" t="s">
        <v>112</v>
      </c>
    </row>
    <row r="10979" customFormat="false" ht="12.75" hidden="false" customHeight="false" outlineLevel="0" collapsed="false">
      <c r="A10979" s="0" t="s">
        <v>90</v>
      </c>
      <c r="B10979" s="0" t="s">
        <v>110</v>
      </c>
      <c r="C10979" s="0" t="s">
        <v>108</v>
      </c>
      <c r="D10979" s="116" t="n">
        <v>43831</v>
      </c>
      <c r="E10979" s="0" t="n">
        <v>0.4</v>
      </c>
      <c r="F10979" s="0" t="n">
        <v>2376539</v>
      </c>
      <c r="G10979" s="151" t="s">
        <v>111</v>
      </c>
      <c r="H10979" s="151" t="s">
        <v>111</v>
      </c>
      <c r="I10979" s="152" t="s">
        <v>112</v>
      </c>
    </row>
    <row r="10980" customFormat="false" ht="12.75" hidden="false" customHeight="false" outlineLevel="0" collapsed="false">
      <c r="A10980" s="0" t="s">
        <v>90</v>
      </c>
      <c r="B10980" s="0" t="s">
        <v>113</v>
      </c>
      <c r="C10980" s="0" t="s">
        <v>108</v>
      </c>
      <c r="D10980" s="116" t="n">
        <v>43831</v>
      </c>
      <c r="E10980" s="0" t="n">
        <v>0.515474375767499</v>
      </c>
      <c r="F10980" s="0" t="n">
        <v>2376540</v>
      </c>
      <c r="G10980" s="151" t="s">
        <v>111</v>
      </c>
      <c r="H10980" s="151" t="s">
        <v>111</v>
      </c>
      <c r="I10980" s="152" t="s">
        <v>112</v>
      </c>
    </row>
    <row r="10981" customFormat="false" ht="12.75" hidden="false" customHeight="false" outlineLevel="0" collapsed="false">
      <c r="A10981" s="0" t="s">
        <v>91</v>
      </c>
      <c r="B10981" s="0" t="s">
        <v>110</v>
      </c>
      <c r="C10981" s="0" t="s">
        <v>108</v>
      </c>
      <c r="D10981" s="116" t="n">
        <v>43831</v>
      </c>
      <c r="E10981" s="0" t="n">
        <v>0</v>
      </c>
      <c r="F10981" s="0" t="n">
        <v>2376541</v>
      </c>
      <c r="G10981" s="151" t="s">
        <v>111</v>
      </c>
      <c r="H10981" s="151" t="s">
        <v>111</v>
      </c>
      <c r="I10981" s="152" t="s">
        <v>112</v>
      </c>
    </row>
    <row r="10982" customFormat="false" ht="12.75" hidden="false" customHeight="false" outlineLevel="0" collapsed="false">
      <c r="A10982" s="0" t="s">
        <v>91</v>
      </c>
      <c r="B10982" s="0" t="s">
        <v>113</v>
      </c>
      <c r="C10982" s="0" t="s">
        <v>108</v>
      </c>
      <c r="D10982" s="116" t="n">
        <v>43831</v>
      </c>
      <c r="E10982" s="0" t="n">
        <v>0</v>
      </c>
      <c r="F10982" s="0" t="n">
        <v>2376542</v>
      </c>
      <c r="G10982" s="151" t="s">
        <v>111</v>
      </c>
      <c r="H10982" s="151" t="s">
        <v>111</v>
      </c>
      <c r="I10982" s="152" t="s">
        <v>112</v>
      </c>
    </row>
    <row r="10983" customFormat="false" ht="12.75" hidden="false" customHeight="false" outlineLevel="0" collapsed="false">
      <c r="A10983" s="0" t="s">
        <v>49</v>
      </c>
      <c r="B10983" s="0" t="s">
        <v>110</v>
      </c>
      <c r="C10983" s="0" t="s">
        <v>108</v>
      </c>
      <c r="D10983" s="116" t="n">
        <v>43831</v>
      </c>
      <c r="E10983" s="0" t="n">
        <v>1.205</v>
      </c>
      <c r="F10983" s="0" t="n">
        <v>2376543</v>
      </c>
      <c r="G10983" s="151" t="s">
        <v>111</v>
      </c>
      <c r="H10983" s="151" t="s">
        <v>111</v>
      </c>
      <c r="I10983" s="152" t="s">
        <v>112</v>
      </c>
    </row>
    <row r="10984" customFormat="false" ht="12.75" hidden="false" customHeight="false" outlineLevel="0" collapsed="false">
      <c r="A10984" s="0" t="s">
        <v>49</v>
      </c>
      <c r="B10984" s="0" t="s">
        <v>113</v>
      </c>
      <c r="C10984" s="0" t="s">
        <v>108</v>
      </c>
      <c r="D10984" s="116" t="n">
        <v>43831</v>
      </c>
      <c r="E10984" s="0" t="n">
        <v>0.05</v>
      </c>
      <c r="F10984" s="0" t="n">
        <v>2376544</v>
      </c>
      <c r="G10984" s="151" t="s">
        <v>111</v>
      </c>
      <c r="H10984" s="151" t="s">
        <v>111</v>
      </c>
      <c r="I10984" s="152" t="s">
        <v>112</v>
      </c>
    </row>
    <row r="10985" customFormat="false" ht="12.75" hidden="false" customHeight="false" outlineLevel="0" collapsed="false">
      <c r="A10985" s="0" t="s">
        <v>50</v>
      </c>
      <c r="B10985" s="0" t="s">
        <v>110</v>
      </c>
      <c r="C10985" s="0" t="s">
        <v>108</v>
      </c>
      <c r="D10985" s="116" t="n">
        <v>43831</v>
      </c>
      <c r="E10985" s="0" t="n">
        <v>1.61</v>
      </c>
      <c r="F10985" s="0" t="n">
        <v>2376545</v>
      </c>
      <c r="G10985" s="151" t="s">
        <v>111</v>
      </c>
      <c r="H10985" s="151" t="s">
        <v>111</v>
      </c>
      <c r="I10985" s="152" t="s">
        <v>112</v>
      </c>
    </row>
    <row r="10986" customFormat="false" ht="12.75" hidden="false" customHeight="false" outlineLevel="0" collapsed="false">
      <c r="A10986" s="0" t="s">
        <v>50</v>
      </c>
      <c r="B10986" s="0" t="s">
        <v>113</v>
      </c>
      <c r="C10986" s="0" t="s">
        <v>108</v>
      </c>
      <c r="D10986" s="116" t="n">
        <v>43831</v>
      </c>
      <c r="E10986" s="0" t="n">
        <v>-0.25</v>
      </c>
      <c r="F10986" s="0" t="n">
        <v>2376546</v>
      </c>
      <c r="G10986" s="151" t="s">
        <v>111</v>
      </c>
      <c r="H10986" s="151" t="s">
        <v>111</v>
      </c>
      <c r="I10986" s="152" t="s">
        <v>112</v>
      </c>
    </row>
    <row r="10987" customFormat="false" ht="12.75" hidden="false" customHeight="false" outlineLevel="0" collapsed="false">
      <c r="A10987" s="0" t="s">
        <v>51</v>
      </c>
      <c r="B10987" s="0" t="s">
        <v>110</v>
      </c>
      <c r="C10987" s="0" t="s">
        <v>108</v>
      </c>
      <c r="D10987" s="116" t="n">
        <v>43831</v>
      </c>
      <c r="E10987" s="0" t="n">
        <v>1.61</v>
      </c>
      <c r="F10987" s="0" t="n">
        <v>2376547</v>
      </c>
      <c r="G10987" s="151" t="s">
        <v>111</v>
      </c>
      <c r="H10987" s="151" t="s">
        <v>111</v>
      </c>
      <c r="I10987" s="152" t="s">
        <v>112</v>
      </c>
    </row>
    <row r="10988" customFormat="false" ht="12.75" hidden="false" customHeight="false" outlineLevel="0" collapsed="false">
      <c r="A10988" s="0" t="s">
        <v>51</v>
      </c>
      <c r="B10988" s="0" t="s">
        <v>113</v>
      </c>
      <c r="C10988" s="0" t="s">
        <v>108</v>
      </c>
      <c r="D10988" s="116" t="n">
        <v>43831</v>
      </c>
      <c r="E10988" s="0" t="n">
        <v>0.5</v>
      </c>
      <c r="F10988" s="0" t="n">
        <v>2376548</v>
      </c>
      <c r="G10988" s="151" t="s">
        <v>111</v>
      </c>
      <c r="H10988" s="151" t="s">
        <v>111</v>
      </c>
      <c r="I10988" s="152" t="s">
        <v>112</v>
      </c>
    </row>
    <row r="10989" customFormat="false" ht="12.75" hidden="false" customHeight="false" outlineLevel="0" collapsed="false">
      <c r="A10989" s="0" t="s">
        <v>52</v>
      </c>
      <c r="B10989" s="0" t="s">
        <v>110</v>
      </c>
      <c r="C10989" s="0" t="s">
        <v>108</v>
      </c>
      <c r="D10989" s="116" t="n">
        <v>43831</v>
      </c>
      <c r="E10989" s="0" t="n">
        <v>1.61</v>
      </c>
      <c r="F10989" s="0" t="n">
        <v>2376549</v>
      </c>
      <c r="G10989" s="151" t="s">
        <v>111</v>
      </c>
      <c r="H10989" s="151" t="s">
        <v>111</v>
      </c>
      <c r="I10989" s="152" t="s">
        <v>112</v>
      </c>
    </row>
    <row r="10990" customFormat="false" ht="12.75" hidden="false" customHeight="false" outlineLevel="0" collapsed="false">
      <c r="A10990" s="0" t="s">
        <v>52</v>
      </c>
      <c r="B10990" s="0" t="s">
        <v>113</v>
      </c>
      <c r="C10990" s="0" t="s">
        <v>108</v>
      </c>
      <c r="D10990" s="116" t="n">
        <v>43831</v>
      </c>
      <c r="E10990" s="0" t="n">
        <v>-0.2</v>
      </c>
      <c r="F10990" s="0" t="n">
        <v>2376550</v>
      </c>
      <c r="G10990" s="151" t="s">
        <v>111</v>
      </c>
      <c r="H10990" s="151" t="s">
        <v>111</v>
      </c>
      <c r="I10990" s="152" t="s">
        <v>112</v>
      </c>
    </row>
    <row r="10991" customFormat="false" ht="12.75" hidden="false" customHeight="false" outlineLevel="0" collapsed="false">
      <c r="A10991" s="0" t="s">
        <v>53</v>
      </c>
      <c r="B10991" s="0" t="s">
        <v>110</v>
      </c>
      <c r="C10991" s="0" t="s">
        <v>108</v>
      </c>
      <c r="D10991" s="116" t="n">
        <v>43831</v>
      </c>
      <c r="E10991" s="0" t="n">
        <v>1.205</v>
      </c>
      <c r="F10991" s="0" t="n">
        <v>2376551</v>
      </c>
      <c r="G10991" s="151" t="s">
        <v>111</v>
      </c>
      <c r="H10991" s="151" t="s">
        <v>111</v>
      </c>
      <c r="I10991" s="152" t="s">
        <v>112</v>
      </c>
    </row>
    <row r="10992" customFormat="false" ht="12.75" hidden="false" customHeight="false" outlineLevel="0" collapsed="false">
      <c r="A10992" s="0" t="s">
        <v>53</v>
      </c>
      <c r="B10992" s="0" t="s">
        <v>113</v>
      </c>
      <c r="C10992" s="0" t="s">
        <v>108</v>
      </c>
      <c r="D10992" s="116" t="n">
        <v>43831</v>
      </c>
      <c r="E10992" s="0" t="n">
        <v>0.05</v>
      </c>
      <c r="F10992" s="0" t="n">
        <v>2376552</v>
      </c>
      <c r="G10992" s="151" t="s">
        <v>111</v>
      </c>
      <c r="H10992" s="151" t="s">
        <v>111</v>
      </c>
      <c r="I10992" s="152" t="s">
        <v>112</v>
      </c>
    </row>
    <row r="10993" customFormat="false" ht="12.75" hidden="false" customHeight="false" outlineLevel="0" collapsed="false">
      <c r="A10993" s="0" t="s">
        <v>17</v>
      </c>
      <c r="B10993" s="0" t="s">
        <v>110</v>
      </c>
      <c r="C10993" s="0" t="s">
        <v>108</v>
      </c>
      <c r="D10993" s="116" t="n">
        <v>43831</v>
      </c>
      <c r="E10993" s="0" t="n">
        <v>0</v>
      </c>
      <c r="F10993" s="0" t="n">
        <v>2376553</v>
      </c>
      <c r="G10993" s="151" t="s">
        <v>111</v>
      </c>
      <c r="H10993" s="151" t="s">
        <v>111</v>
      </c>
      <c r="I10993" s="152" t="s">
        <v>112</v>
      </c>
    </row>
    <row r="10994" customFormat="false" ht="12.75" hidden="false" customHeight="false" outlineLevel="0" collapsed="false">
      <c r="A10994" s="0" t="s">
        <v>17</v>
      </c>
      <c r="B10994" s="0" t="s">
        <v>113</v>
      </c>
      <c r="C10994" s="0" t="s">
        <v>108</v>
      </c>
      <c r="D10994" s="116" t="n">
        <v>43831</v>
      </c>
      <c r="E10994" s="0" t="n">
        <v>0</v>
      </c>
      <c r="F10994" s="0" t="n">
        <v>2376554</v>
      </c>
      <c r="G10994" s="151" t="s">
        <v>111</v>
      </c>
      <c r="H10994" s="151" t="s">
        <v>111</v>
      </c>
      <c r="I10994" s="152" t="s">
        <v>112</v>
      </c>
    </row>
    <row r="10995" customFormat="false" ht="12.75" hidden="false" customHeight="false" outlineLevel="0" collapsed="false">
      <c r="A10995" s="0" t="s">
        <v>18</v>
      </c>
      <c r="B10995" s="0" t="s">
        <v>110</v>
      </c>
      <c r="C10995" s="0" t="s">
        <v>108</v>
      </c>
      <c r="D10995" s="116" t="n">
        <v>43831</v>
      </c>
      <c r="E10995" s="0" t="n">
        <v>0</v>
      </c>
      <c r="F10995" s="0" t="n">
        <v>2376555</v>
      </c>
      <c r="G10995" s="151" t="s">
        <v>111</v>
      </c>
      <c r="H10995" s="151" t="s">
        <v>111</v>
      </c>
      <c r="I10995" s="152" t="s">
        <v>112</v>
      </c>
    </row>
    <row r="10996" customFormat="false" ht="12.75" hidden="false" customHeight="false" outlineLevel="0" collapsed="false">
      <c r="A10996" s="0" t="s">
        <v>18</v>
      </c>
      <c r="B10996" s="0" t="s">
        <v>113</v>
      </c>
      <c r="C10996" s="0" t="s">
        <v>108</v>
      </c>
      <c r="D10996" s="116" t="n">
        <v>43831</v>
      </c>
      <c r="E10996" s="0" t="n">
        <v>0</v>
      </c>
      <c r="F10996" s="0" t="n">
        <v>2376556</v>
      </c>
      <c r="G10996" s="151" t="s">
        <v>111</v>
      </c>
      <c r="H10996" s="151" t="s">
        <v>111</v>
      </c>
      <c r="I10996" s="152" t="s">
        <v>112</v>
      </c>
    </row>
    <row r="10997" customFormat="false" ht="12.75" hidden="false" customHeight="false" outlineLevel="0" collapsed="false">
      <c r="A10997" s="0" t="s">
        <v>19</v>
      </c>
      <c r="B10997" s="0" t="s">
        <v>110</v>
      </c>
      <c r="C10997" s="0" t="s">
        <v>108</v>
      </c>
      <c r="D10997" s="116" t="n">
        <v>43831</v>
      </c>
      <c r="E10997" s="0" t="n">
        <v>0</v>
      </c>
      <c r="F10997" s="0" t="n">
        <v>2376557</v>
      </c>
      <c r="G10997" s="151" t="s">
        <v>111</v>
      </c>
      <c r="H10997" s="151" t="s">
        <v>111</v>
      </c>
      <c r="I10997" s="152" t="s">
        <v>112</v>
      </c>
    </row>
    <row r="10998" customFormat="false" ht="12.75" hidden="false" customHeight="false" outlineLevel="0" collapsed="false">
      <c r="A10998" s="0" t="s">
        <v>19</v>
      </c>
      <c r="B10998" s="0" t="s">
        <v>113</v>
      </c>
      <c r="C10998" s="0" t="s">
        <v>108</v>
      </c>
      <c r="D10998" s="116" t="n">
        <v>43831</v>
      </c>
      <c r="E10998" s="0" t="n">
        <v>0</v>
      </c>
      <c r="F10998" s="0" t="n">
        <v>2376558</v>
      </c>
      <c r="G10998" s="151" t="s">
        <v>111</v>
      </c>
      <c r="H10998" s="151" t="s">
        <v>111</v>
      </c>
      <c r="I10998" s="152" t="s">
        <v>112</v>
      </c>
    </row>
    <row r="10999" customFormat="false" ht="12.75" hidden="false" customHeight="false" outlineLevel="0" collapsed="false">
      <c r="A10999" s="0" t="s">
        <v>21</v>
      </c>
      <c r="B10999" s="0" t="s">
        <v>110</v>
      </c>
      <c r="C10999" s="0" t="s">
        <v>108</v>
      </c>
      <c r="D10999" s="116" t="n">
        <v>43831</v>
      </c>
      <c r="E10999" s="0" t="n">
        <v>0</v>
      </c>
      <c r="F10999" s="0" t="n">
        <v>2376559</v>
      </c>
      <c r="G10999" s="151" t="s">
        <v>111</v>
      </c>
      <c r="H10999" s="151" t="s">
        <v>111</v>
      </c>
      <c r="I10999" s="152" t="s">
        <v>112</v>
      </c>
    </row>
    <row r="11000" customFormat="false" ht="12.75" hidden="false" customHeight="false" outlineLevel="0" collapsed="false">
      <c r="A11000" s="0" t="s">
        <v>21</v>
      </c>
      <c r="B11000" s="0" t="s">
        <v>113</v>
      </c>
      <c r="C11000" s="0" t="s">
        <v>108</v>
      </c>
      <c r="D11000" s="116" t="n">
        <v>43831</v>
      </c>
      <c r="E11000" s="0" t="n">
        <v>0</v>
      </c>
      <c r="F11000" s="0" t="n">
        <v>2376560</v>
      </c>
      <c r="G11000" s="151" t="s">
        <v>111</v>
      </c>
      <c r="H11000" s="151" t="s">
        <v>111</v>
      </c>
      <c r="I11000" s="152" t="s">
        <v>112</v>
      </c>
    </row>
    <row r="11001" customFormat="false" ht="12.75" hidden="false" customHeight="false" outlineLevel="0" collapsed="false">
      <c r="A11001" s="0" t="s">
        <v>22</v>
      </c>
      <c r="B11001" s="0" t="s">
        <v>110</v>
      </c>
      <c r="C11001" s="0" t="s">
        <v>108</v>
      </c>
      <c r="D11001" s="116" t="n">
        <v>43831</v>
      </c>
      <c r="E11001" s="0" t="n">
        <v>0.085</v>
      </c>
      <c r="F11001" s="0" t="n">
        <v>2376561</v>
      </c>
      <c r="G11001" s="151" t="s">
        <v>111</v>
      </c>
      <c r="H11001" s="151" t="s">
        <v>111</v>
      </c>
      <c r="I11001" s="152" t="s">
        <v>112</v>
      </c>
    </row>
    <row r="11002" customFormat="false" ht="12.75" hidden="false" customHeight="false" outlineLevel="0" collapsed="false">
      <c r="A11002" s="0" t="s">
        <v>59</v>
      </c>
      <c r="B11002" s="0" t="s">
        <v>110</v>
      </c>
      <c r="C11002" s="0" t="s">
        <v>108</v>
      </c>
      <c r="D11002" s="116" t="n">
        <v>43862</v>
      </c>
      <c r="E11002" s="0" t="n">
        <v>1.205</v>
      </c>
      <c r="F11002" s="0" t="n">
        <v>2376515</v>
      </c>
      <c r="G11002" s="151" t="s">
        <v>111</v>
      </c>
      <c r="H11002" s="151" t="s">
        <v>111</v>
      </c>
      <c r="I11002" s="152" t="s">
        <v>112</v>
      </c>
    </row>
    <row r="11003" customFormat="false" ht="12.75" hidden="false" customHeight="false" outlineLevel="0" collapsed="false">
      <c r="A11003" s="0" t="s">
        <v>59</v>
      </c>
      <c r="B11003" s="0" t="s">
        <v>113</v>
      </c>
      <c r="C11003" s="0" t="s">
        <v>108</v>
      </c>
      <c r="D11003" s="116" t="n">
        <v>43862</v>
      </c>
      <c r="E11003" s="0" t="n">
        <v>0.05</v>
      </c>
      <c r="F11003" s="0" t="n">
        <v>2376516</v>
      </c>
      <c r="G11003" s="151" t="s">
        <v>111</v>
      </c>
      <c r="H11003" s="151" t="s">
        <v>111</v>
      </c>
      <c r="I11003" s="152" t="s">
        <v>112</v>
      </c>
    </row>
    <row r="11004" customFormat="false" ht="12.75" hidden="false" customHeight="false" outlineLevel="0" collapsed="false">
      <c r="A11004" s="0" t="s">
        <v>60</v>
      </c>
      <c r="B11004" s="0" t="s">
        <v>110</v>
      </c>
      <c r="C11004" s="0" t="s">
        <v>108</v>
      </c>
      <c r="D11004" s="116" t="n">
        <v>43862</v>
      </c>
      <c r="E11004" s="0" t="n">
        <v>1.205</v>
      </c>
      <c r="F11004" s="0" t="n">
        <v>2376517</v>
      </c>
      <c r="G11004" s="151" t="s">
        <v>111</v>
      </c>
      <c r="H11004" s="151" t="s">
        <v>111</v>
      </c>
      <c r="I11004" s="152" t="s">
        <v>112</v>
      </c>
    </row>
    <row r="11005" customFormat="false" ht="12.75" hidden="false" customHeight="false" outlineLevel="0" collapsed="false">
      <c r="A11005" s="0" t="s">
        <v>60</v>
      </c>
      <c r="B11005" s="0" t="s">
        <v>113</v>
      </c>
      <c r="C11005" s="0" t="s">
        <v>108</v>
      </c>
      <c r="D11005" s="116" t="n">
        <v>43862</v>
      </c>
      <c r="E11005" s="0" t="n">
        <v>0.32</v>
      </c>
      <c r="F11005" s="0" t="n">
        <v>2376518</v>
      </c>
      <c r="G11005" s="151" t="s">
        <v>111</v>
      </c>
      <c r="H11005" s="151" t="s">
        <v>111</v>
      </c>
      <c r="I11005" s="152" t="s">
        <v>112</v>
      </c>
    </row>
    <row r="11006" customFormat="false" ht="12.75" hidden="false" customHeight="false" outlineLevel="0" collapsed="false">
      <c r="A11006" s="0" t="s">
        <v>61</v>
      </c>
      <c r="B11006" s="0" t="s">
        <v>110</v>
      </c>
      <c r="C11006" s="0" t="s">
        <v>108</v>
      </c>
      <c r="D11006" s="116" t="n">
        <v>43862</v>
      </c>
      <c r="E11006" s="0" t="n">
        <v>1.205</v>
      </c>
      <c r="F11006" s="0" t="n">
        <v>2376519</v>
      </c>
      <c r="G11006" s="151" t="s">
        <v>111</v>
      </c>
      <c r="H11006" s="151" t="s">
        <v>111</v>
      </c>
      <c r="I11006" s="152" t="s">
        <v>112</v>
      </c>
    </row>
    <row r="11007" customFormat="false" ht="12.75" hidden="false" customHeight="false" outlineLevel="0" collapsed="false">
      <c r="A11007" s="0" t="s">
        <v>61</v>
      </c>
      <c r="B11007" s="0" t="s">
        <v>113</v>
      </c>
      <c r="C11007" s="0" t="s">
        <v>108</v>
      </c>
      <c r="D11007" s="116" t="n">
        <v>43862</v>
      </c>
      <c r="E11007" s="0" t="n">
        <v>0.05</v>
      </c>
      <c r="F11007" s="0" t="n">
        <v>2376520</v>
      </c>
      <c r="G11007" s="151" t="s">
        <v>111</v>
      </c>
      <c r="H11007" s="151" t="s">
        <v>111</v>
      </c>
      <c r="I11007" s="152" t="s">
        <v>112</v>
      </c>
    </row>
    <row r="11008" customFormat="false" ht="12.75" hidden="false" customHeight="false" outlineLevel="0" collapsed="false">
      <c r="A11008" s="0" t="s">
        <v>62</v>
      </c>
      <c r="B11008" s="0" t="s">
        <v>110</v>
      </c>
      <c r="C11008" s="0" t="s">
        <v>108</v>
      </c>
      <c r="D11008" s="116" t="n">
        <v>43862</v>
      </c>
      <c r="E11008" s="0" t="n">
        <v>1.205</v>
      </c>
      <c r="F11008" s="0" t="n">
        <v>2376521</v>
      </c>
      <c r="G11008" s="151" t="s">
        <v>111</v>
      </c>
      <c r="H11008" s="151" t="s">
        <v>111</v>
      </c>
      <c r="I11008" s="152" t="s">
        <v>112</v>
      </c>
    </row>
    <row r="11009" customFormat="false" ht="12.75" hidden="false" customHeight="false" outlineLevel="0" collapsed="false">
      <c r="A11009" s="0" t="s">
        <v>62</v>
      </c>
      <c r="B11009" s="0" t="s">
        <v>113</v>
      </c>
      <c r="C11009" s="0" t="s">
        <v>108</v>
      </c>
      <c r="D11009" s="116" t="n">
        <v>43862</v>
      </c>
      <c r="E11009" s="0" t="n">
        <v>0.32</v>
      </c>
      <c r="F11009" s="0" t="n">
        <v>2376522</v>
      </c>
      <c r="G11009" s="151" t="s">
        <v>111</v>
      </c>
      <c r="H11009" s="151" t="s">
        <v>111</v>
      </c>
      <c r="I11009" s="152" t="s">
        <v>112</v>
      </c>
    </row>
    <row r="11010" customFormat="false" ht="12.75" hidden="false" customHeight="false" outlineLevel="0" collapsed="false">
      <c r="A11010" s="0" t="s">
        <v>82</v>
      </c>
      <c r="B11010" s="0" t="s">
        <v>110</v>
      </c>
      <c r="C11010" s="0" t="s">
        <v>108</v>
      </c>
      <c r="D11010" s="116" t="n">
        <v>43862</v>
      </c>
      <c r="E11010" s="0" t="n">
        <v>0</v>
      </c>
      <c r="F11010" s="0" t="n">
        <v>2376523</v>
      </c>
      <c r="G11010" s="151" t="s">
        <v>111</v>
      </c>
      <c r="H11010" s="151" t="s">
        <v>111</v>
      </c>
      <c r="I11010" s="152" t="s">
        <v>112</v>
      </c>
    </row>
    <row r="11011" customFormat="false" ht="12.75" hidden="false" customHeight="false" outlineLevel="0" collapsed="false">
      <c r="A11011" s="0" t="s">
        <v>82</v>
      </c>
      <c r="B11011" s="0" t="s">
        <v>113</v>
      </c>
      <c r="C11011" s="0" t="s">
        <v>108</v>
      </c>
      <c r="D11011" s="116" t="n">
        <v>43862</v>
      </c>
      <c r="E11011" s="0" t="n">
        <v>0</v>
      </c>
      <c r="F11011" s="0" t="n">
        <v>2376524</v>
      </c>
      <c r="G11011" s="151" t="s">
        <v>111</v>
      </c>
      <c r="H11011" s="151" t="s">
        <v>111</v>
      </c>
      <c r="I11011" s="152" t="s">
        <v>112</v>
      </c>
    </row>
    <row r="11012" customFormat="false" ht="12.75" hidden="false" customHeight="false" outlineLevel="0" collapsed="false">
      <c r="A11012" s="0" t="s">
        <v>83</v>
      </c>
      <c r="B11012" s="0" t="s">
        <v>110</v>
      </c>
      <c r="C11012" s="0" t="s">
        <v>108</v>
      </c>
      <c r="D11012" s="116" t="n">
        <v>43862</v>
      </c>
      <c r="E11012" s="0" t="n">
        <v>0</v>
      </c>
      <c r="F11012" s="0" t="n">
        <v>2376525</v>
      </c>
      <c r="G11012" s="151" t="s">
        <v>111</v>
      </c>
      <c r="H11012" s="151" t="s">
        <v>111</v>
      </c>
      <c r="I11012" s="152" t="s">
        <v>112</v>
      </c>
    </row>
    <row r="11013" customFormat="false" ht="12.75" hidden="false" customHeight="false" outlineLevel="0" collapsed="false">
      <c r="A11013" s="0" t="s">
        <v>83</v>
      </c>
      <c r="B11013" s="0" t="s">
        <v>113</v>
      </c>
      <c r="C11013" s="0" t="s">
        <v>108</v>
      </c>
      <c r="D11013" s="116" t="n">
        <v>43862</v>
      </c>
      <c r="E11013" s="0" t="n">
        <v>0</v>
      </c>
      <c r="F11013" s="0" t="n">
        <v>2376526</v>
      </c>
      <c r="G11013" s="151" t="s">
        <v>111</v>
      </c>
      <c r="H11013" s="151" t="s">
        <v>111</v>
      </c>
      <c r="I11013" s="152" t="s">
        <v>112</v>
      </c>
    </row>
    <row r="11014" customFormat="false" ht="12.75" hidden="false" customHeight="false" outlineLevel="0" collapsed="false">
      <c r="A11014" s="0" t="s">
        <v>84</v>
      </c>
      <c r="B11014" s="0" t="s">
        <v>110</v>
      </c>
      <c r="C11014" s="0" t="s">
        <v>108</v>
      </c>
      <c r="D11014" s="116" t="n">
        <v>43862</v>
      </c>
      <c r="E11014" s="0" t="n">
        <v>0.27</v>
      </c>
      <c r="F11014" s="0" t="n">
        <v>2376527</v>
      </c>
      <c r="G11014" s="151" t="s">
        <v>111</v>
      </c>
      <c r="H11014" s="151" t="s">
        <v>111</v>
      </c>
      <c r="I11014" s="152" t="s">
        <v>112</v>
      </c>
    </row>
    <row r="11015" customFormat="false" ht="12.75" hidden="false" customHeight="false" outlineLevel="0" collapsed="false">
      <c r="A11015" s="0" t="s">
        <v>84</v>
      </c>
      <c r="B11015" s="0" t="s">
        <v>113</v>
      </c>
      <c r="C11015" s="0" t="s">
        <v>108</v>
      </c>
      <c r="D11015" s="116" t="n">
        <v>43862</v>
      </c>
      <c r="E11015" s="0" t="n">
        <v>0.03</v>
      </c>
      <c r="F11015" s="0" t="n">
        <v>2376528</v>
      </c>
      <c r="G11015" s="151" t="s">
        <v>111</v>
      </c>
      <c r="H11015" s="151" t="s">
        <v>111</v>
      </c>
      <c r="I11015" s="152" t="s">
        <v>112</v>
      </c>
    </row>
    <row r="11016" customFormat="false" ht="12.75" hidden="false" customHeight="false" outlineLevel="0" collapsed="false">
      <c r="A11016" s="0" t="s">
        <v>85</v>
      </c>
      <c r="B11016" s="0" t="s">
        <v>110</v>
      </c>
      <c r="C11016" s="0" t="s">
        <v>108</v>
      </c>
      <c r="D11016" s="116" t="n">
        <v>43862</v>
      </c>
      <c r="E11016" s="0" t="n">
        <v>0.27</v>
      </c>
      <c r="F11016" s="0" t="n">
        <v>2376529</v>
      </c>
      <c r="G11016" s="151" t="s">
        <v>111</v>
      </c>
      <c r="H11016" s="151" t="s">
        <v>111</v>
      </c>
      <c r="I11016" s="152" t="s">
        <v>112</v>
      </c>
    </row>
    <row r="11017" customFormat="false" ht="12.75" hidden="false" customHeight="false" outlineLevel="0" collapsed="false">
      <c r="A11017" s="0" t="s">
        <v>85</v>
      </c>
      <c r="B11017" s="0" t="s">
        <v>113</v>
      </c>
      <c r="C11017" s="0" t="s">
        <v>108</v>
      </c>
      <c r="D11017" s="116" t="n">
        <v>43862</v>
      </c>
      <c r="E11017" s="0" t="n">
        <v>0.294917612684401</v>
      </c>
      <c r="F11017" s="0" t="n">
        <v>2376530</v>
      </c>
      <c r="G11017" s="151" t="s">
        <v>111</v>
      </c>
      <c r="H11017" s="151" t="s">
        <v>111</v>
      </c>
      <c r="I11017" s="152" t="s">
        <v>112</v>
      </c>
    </row>
    <row r="11018" customFormat="false" ht="12.75" hidden="false" customHeight="false" outlineLevel="0" collapsed="false">
      <c r="A11018" s="0" t="s">
        <v>86</v>
      </c>
      <c r="B11018" s="0" t="s">
        <v>110</v>
      </c>
      <c r="C11018" s="0" t="s">
        <v>108</v>
      </c>
      <c r="D11018" s="116" t="n">
        <v>43862</v>
      </c>
      <c r="E11018" s="0" t="n">
        <v>0.39</v>
      </c>
      <c r="F11018" s="0" t="n">
        <v>2376531</v>
      </c>
      <c r="G11018" s="151" t="s">
        <v>111</v>
      </c>
      <c r="H11018" s="151" t="s">
        <v>111</v>
      </c>
      <c r="I11018" s="152" t="s">
        <v>112</v>
      </c>
    </row>
    <row r="11019" customFormat="false" ht="12.75" hidden="false" customHeight="false" outlineLevel="0" collapsed="false">
      <c r="A11019" s="0" t="s">
        <v>86</v>
      </c>
      <c r="B11019" s="0" t="s">
        <v>113</v>
      </c>
      <c r="C11019" s="0" t="s">
        <v>108</v>
      </c>
      <c r="D11019" s="116" t="n">
        <v>43862</v>
      </c>
      <c r="E11019" s="0" t="n">
        <v>0.08</v>
      </c>
      <c r="F11019" s="0" t="n">
        <v>2376532</v>
      </c>
      <c r="G11019" s="151" t="s">
        <v>111</v>
      </c>
      <c r="H11019" s="151" t="s">
        <v>111</v>
      </c>
      <c r="I11019" s="152" t="s">
        <v>112</v>
      </c>
    </row>
    <row r="11020" customFormat="false" ht="12.75" hidden="false" customHeight="false" outlineLevel="0" collapsed="false">
      <c r="A11020" s="0" t="s">
        <v>87</v>
      </c>
      <c r="B11020" s="0" t="s">
        <v>110</v>
      </c>
      <c r="C11020" s="0" t="s">
        <v>108</v>
      </c>
      <c r="D11020" s="116" t="n">
        <v>43862</v>
      </c>
      <c r="E11020" s="0" t="n">
        <v>0.39</v>
      </c>
      <c r="F11020" s="0" t="n">
        <v>2376533</v>
      </c>
      <c r="G11020" s="151" t="s">
        <v>111</v>
      </c>
      <c r="H11020" s="151" t="s">
        <v>111</v>
      </c>
      <c r="I11020" s="152" t="s">
        <v>112</v>
      </c>
    </row>
    <row r="11021" customFormat="false" ht="12.75" hidden="false" customHeight="false" outlineLevel="0" collapsed="false">
      <c r="A11021" s="0" t="s">
        <v>87</v>
      </c>
      <c r="B11021" s="0" t="s">
        <v>113</v>
      </c>
      <c r="C11021" s="0" t="s">
        <v>108</v>
      </c>
      <c r="D11021" s="116" t="n">
        <v>43862</v>
      </c>
      <c r="E11021" s="0" t="n">
        <v>0.23</v>
      </c>
      <c r="F11021" s="0" t="n">
        <v>2376534</v>
      </c>
      <c r="G11021" s="151" t="s">
        <v>111</v>
      </c>
      <c r="H11021" s="151" t="s">
        <v>111</v>
      </c>
      <c r="I11021" s="152" t="s">
        <v>112</v>
      </c>
    </row>
    <row r="11022" customFormat="false" ht="12.75" hidden="false" customHeight="false" outlineLevel="0" collapsed="false">
      <c r="A11022" s="0" t="s">
        <v>88</v>
      </c>
      <c r="B11022" s="0" t="s">
        <v>110</v>
      </c>
      <c r="C11022" s="0" t="s">
        <v>108</v>
      </c>
      <c r="D11022" s="116" t="n">
        <v>43862</v>
      </c>
      <c r="E11022" s="0" t="n">
        <v>0.39</v>
      </c>
      <c r="F11022" s="0" t="n">
        <v>2376535</v>
      </c>
      <c r="G11022" s="151" t="s">
        <v>111</v>
      </c>
      <c r="H11022" s="151" t="s">
        <v>111</v>
      </c>
      <c r="I11022" s="152" t="s">
        <v>112</v>
      </c>
    </row>
    <row r="11023" customFormat="false" ht="12.75" hidden="false" customHeight="false" outlineLevel="0" collapsed="false">
      <c r="A11023" s="0" t="s">
        <v>88</v>
      </c>
      <c r="B11023" s="0" t="s">
        <v>113</v>
      </c>
      <c r="C11023" s="0" t="s">
        <v>108</v>
      </c>
      <c r="D11023" s="116" t="n">
        <v>43862</v>
      </c>
      <c r="E11023" s="0" t="n">
        <v>0.665754359394188</v>
      </c>
      <c r="F11023" s="0" t="n">
        <v>2376536</v>
      </c>
      <c r="G11023" s="151" t="s">
        <v>111</v>
      </c>
      <c r="H11023" s="151" t="s">
        <v>111</v>
      </c>
      <c r="I11023" s="152" t="s">
        <v>112</v>
      </c>
    </row>
    <row r="11024" customFormat="false" ht="12.75" hidden="false" customHeight="false" outlineLevel="0" collapsed="false">
      <c r="A11024" s="0" t="s">
        <v>89</v>
      </c>
      <c r="B11024" s="0" t="s">
        <v>110</v>
      </c>
      <c r="C11024" s="0" t="s">
        <v>108</v>
      </c>
      <c r="D11024" s="116" t="n">
        <v>43862</v>
      </c>
      <c r="E11024" s="0" t="n">
        <v>0.39</v>
      </c>
      <c r="F11024" s="0" t="n">
        <v>2376537</v>
      </c>
      <c r="G11024" s="151" t="s">
        <v>111</v>
      </c>
      <c r="H11024" s="151" t="s">
        <v>111</v>
      </c>
      <c r="I11024" s="152" t="s">
        <v>112</v>
      </c>
    </row>
    <row r="11025" customFormat="false" ht="12.75" hidden="false" customHeight="false" outlineLevel="0" collapsed="false">
      <c r="A11025" s="0" t="s">
        <v>89</v>
      </c>
      <c r="B11025" s="0" t="s">
        <v>113</v>
      </c>
      <c r="C11025" s="0" t="s">
        <v>108</v>
      </c>
      <c r="D11025" s="116" t="n">
        <v>43862</v>
      </c>
      <c r="E11025" s="0" t="n">
        <v>0.13</v>
      </c>
      <c r="F11025" s="0" t="n">
        <v>2376538</v>
      </c>
      <c r="G11025" s="151" t="s">
        <v>111</v>
      </c>
      <c r="H11025" s="151" t="s">
        <v>111</v>
      </c>
      <c r="I11025" s="152" t="s">
        <v>112</v>
      </c>
    </row>
    <row r="11026" customFormat="false" ht="12.75" hidden="false" customHeight="false" outlineLevel="0" collapsed="false">
      <c r="A11026" s="0" t="s">
        <v>90</v>
      </c>
      <c r="B11026" s="0" t="s">
        <v>110</v>
      </c>
      <c r="C11026" s="0" t="s">
        <v>108</v>
      </c>
      <c r="D11026" s="116" t="n">
        <v>43862</v>
      </c>
      <c r="E11026" s="0" t="n">
        <v>0.39</v>
      </c>
      <c r="F11026" s="0" t="n">
        <v>2376539</v>
      </c>
      <c r="G11026" s="151" t="s">
        <v>111</v>
      </c>
      <c r="H11026" s="151" t="s">
        <v>111</v>
      </c>
      <c r="I11026" s="152" t="s">
        <v>112</v>
      </c>
    </row>
    <row r="11027" customFormat="false" ht="12.75" hidden="false" customHeight="false" outlineLevel="0" collapsed="false">
      <c r="A11027" s="0" t="s">
        <v>90</v>
      </c>
      <c r="B11027" s="0" t="s">
        <v>113</v>
      </c>
      <c r="C11027" s="0" t="s">
        <v>108</v>
      </c>
      <c r="D11027" s="116" t="n">
        <v>43862</v>
      </c>
      <c r="E11027" s="0" t="n">
        <v>0.512254564060582</v>
      </c>
      <c r="F11027" s="0" t="n">
        <v>2376540</v>
      </c>
      <c r="G11027" s="151" t="s">
        <v>111</v>
      </c>
      <c r="H11027" s="151" t="s">
        <v>111</v>
      </c>
      <c r="I11027" s="152" t="s">
        <v>112</v>
      </c>
    </row>
    <row r="11028" customFormat="false" ht="12.75" hidden="false" customHeight="false" outlineLevel="0" collapsed="false">
      <c r="A11028" s="0" t="s">
        <v>91</v>
      </c>
      <c r="B11028" s="0" t="s">
        <v>110</v>
      </c>
      <c r="C11028" s="0" t="s">
        <v>108</v>
      </c>
      <c r="D11028" s="116" t="n">
        <v>43862</v>
      </c>
      <c r="E11028" s="0" t="n">
        <v>0</v>
      </c>
      <c r="F11028" s="0" t="n">
        <v>2376541</v>
      </c>
      <c r="G11028" s="151" t="s">
        <v>111</v>
      </c>
      <c r="H11028" s="151" t="s">
        <v>111</v>
      </c>
      <c r="I11028" s="152" t="s">
        <v>112</v>
      </c>
    </row>
    <row r="11029" customFormat="false" ht="12.75" hidden="false" customHeight="false" outlineLevel="0" collapsed="false">
      <c r="A11029" s="0" t="s">
        <v>91</v>
      </c>
      <c r="B11029" s="0" t="s">
        <v>113</v>
      </c>
      <c r="C11029" s="0" t="s">
        <v>108</v>
      </c>
      <c r="D11029" s="116" t="n">
        <v>43862</v>
      </c>
      <c r="E11029" s="0" t="n">
        <v>0</v>
      </c>
      <c r="F11029" s="0" t="n">
        <v>2376542</v>
      </c>
      <c r="G11029" s="151" t="s">
        <v>111</v>
      </c>
      <c r="H11029" s="151" t="s">
        <v>111</v>
      </c>
      <c r="I11029" s="152" t="s">
        <v>112</v>
      </c>
    </row>
    <row r="11030" customFormat="false" ht="12.75" hidden="false" customHeight="false" outlineLevel="0" collapsed="false">
      <c r="A11030" s="0" t="s">
        <v>49</v>
      </c>
      <c r="B11030" s="0" t="s">
        <v>110</v>
      </c>
      <c r="C11030" s="0" t="s">
        <v>108</v>
      </c>
      <c r="D11030" s="116" t="n">
        <v>43862</v>
      </c>
      <c r="E11030" s="0" t="n">
        <v>1.205</v>
      </c>
      <c r="F11030" s="0" t="n">
        <v>2376543</v>
      </c>
      <c r="G11030" s="151" t="s">
        <v>111</v>
      </c>
      <c r="H11030" s="151" t="s">
        <v>111</v>
      </c>
      <c r="I11030" s="152" t="s">
        <v>112</v>
      </c>
    </row>
    <row r="11031" customFormat="false" ht="12.75" hidden="false" customHeight="false" outlineLevel="0" collapsed="false">
      <c r="A11031" s="0" t="s">
        <v>49</v>
      </c>
      <c r="B11031" s="0" t="s">
        <v>113</v>
      </c>
      <c r="C11031" s="0" t="s">
        <v>108</v>
      </c>
      <c r="D11031" s="116" t="n">
        <v>43862</v>
      </c>
      <c r="E11031" s="0" t="n">
        <v>0.05</v>
      </c>
      <c r="F11031" s="0" t="n">
        <v>2376544</v>
      </c>
      <c r="G11031" s="151" t="s">
        <v>111</v>
      </c>
      <c r="H11031" s="151" t="s">
        <v>111</v>
      </c>
      <c r="I11031" s="152" t="s">
        <v>112</v>
      </c>
    </row>
    <row r="11032" customFormat="false" ht="12.75" hidden="false" customHeight="false" outlineLevel="0" collapsed="false">
      <c r="A11032" s="0" t="s">
        <v>50</v>
      </c>
      <c r="B11032" s="0" t="s">
        <v>110</v>
      </c>
      <c r="C11032" s="0" t="s">
        <v>108</v>
      </c>
      <c r="D11032" s="116" t="n">
        <v>43862</v>
      </c>
      <c r="E11032" s="0" t="n">
        <v>1.57</v>
      </c>
      <c r="F11032" s="0" t="n">
        <v>2376545</v>
      </c>
      <c r="G11032" s="151" t="s">
        <v>111</v>
      </c>
      <c r="H11032" s="151" t="s">
        <v>111</v>
      </c>
      <c r="I11032" s="152" t="s">
        <v>112</v>
      </c>
    </row>
    <row r="11033" customFormat="false" ht="12.75" hidden="false" customHeight="false" outlineLevel="0" collapsed="false">
      <c r="A11033" s="0" t="s">
        <v>50</v>
      </c>
      <c r="B11033" s="0" t="s">
        <v>113</v>
      </c>
      <c r="C11033" s="0" t="s">
        <v>108</v>
      </c>
      <c r="D11033" s="116" t="n">
        <v>43862</v>
      </c>
      <c r="E11033" s="0" t="n">
        <v>-0.28</v>
      </c>
      <c r="F11033" s="0" t="n">
        <v>2376546</v>
      </c>
      <c r="G11033" s="151" t="s">
        <v>111</v>
      </c>
      <c r="H11033" s="151" t="s">
        <v>111</v>
      </c>
      <c r="I11033" s="152" t="s">
        <v>112</v>
      </c>
    </row>
    <row r="11034" customFormat="false" ht="12.75" hidden="false" customHeight="false" outlineLevel="0" collapsed="false">
      <c r="A11034" s="0" t="s">
        <v>51</v>
      </c>
      <c r="B11034" s="0" t="s">
        <v>110</v>
      </c>
      <c r="C11034" s="0" t="s">
        <v>108</v>
      </c>
      <c r="D11034" s="116" t="n">
        <v>43862</v>
      </c>
      <c r="E11034" s="0" t="n">
        <v>1.57</v>
      </c>
      <c r="F11034" s="0" t="n">
        <v>2376547</v>
      </c>
      <c r="G11034" s="151" t="s">
        <v>111</v>
      </c>
      <c r="H11034" s="151" t="s">
        <v>111</v>
      </c>
      <c r="I11034" s="152" t="s">
        <v>112</v>
      </c>
    </row>
    <row r="11035" customFormat="false" ht="12.75" hidden="false" customHeight="false" outlineLevel="0" collapsed="false">
      <c r="A11035" s="0" t="s">
        <v>51</v>
      </c>
      <c r="B11035" s="0" t="s">
        <v>113</v>
      </c>
      <c r="C11035" s="0" t="s">
        <v>108</v>
      </c>
      <c r="D11035" s="116" t="n">
        <v>43862</v>
      </c>
      <c r="E11035" s="0" t="n">
        <v>0.5</v>
      </c>
      <c r="F11035" s="0" t="n">
        <v>2376548</v>
      </c>
      <c r="G11035" s="151" t="s">
        <v>111</v>
      </c>
      <c r="H11035" s="151" t="s">
        <v>111</v>
      </c>
      <c r="I11035" s="152" t="s">
        <v>112</v>
      </c>
    </row>
    <row r="11036" customFormat="false" ht="12.75" hidden="false" customHeight="false" outlineLevel="0" collapsed="false">
      <c r="A11036" s="0" t="s">
        <v>52</v>
      </c>
      <c r="B11036" s="0" t="s">
        <v>110</v>
      </c>
      <c r="C11036" s="0" t="s">
        <v>108</v>
      </c>
      <c r="D11036" s="116" t="n">
        <v>43862</v>
      </c>
      <c r="E11036" s="0" t="n">
        <v>1.57</v>
      </c>
      <c r="F11036" s="0" t="n">
        <v>2376549</v>
      </c>
      <c r="G11036" s="151" t="s">
        <v>111</v>
      </c>
      <c r="H11036" s="151" t="s">
        <v>111</v>
      </c>
      <c r="I11036" s="152" t="s">
        <v>112</v>
      </c>
    </row>
    <row r="11037" customFormat="false" ht="12.75" hidden="false" customHeight="false" outlineLevel="0" collapsed="false">
      <c r="A11037" s="0" t="s">
        <v>52</v>
      </c>
      <c r="B11037" s="0" t="s">
        <v>113</v>
      </c>
      <c r="C11037" s="0" t="s">
        <v>108</v>
      </c>
      <c r="D11037" s="116" t="n">
        <v>43862</v>
      </c>
      <c r="E11037" s="0" t="n">
        <v>-0.2</v>
      </c>
      <c r="F11037" s="0" t="n">
        <v>2376550</v>
      </c>
      <c r="G11037" s="151" t="s">
        <v>111</v>
      </c>
      <c r="H11037" s="151" t="s">
        <v>111</v>
      </c>
      <c r="I11037" s="152" t="s">
        <v>112</v>
      </c>
    </row>
    <row r="11038" customFormat="false" ht="12.75" hidden="false" customHeight="false" outlineLevel="0" collapsed="false">
      <c r="A11038" s="0" t="s">
        <v>53</v>
      </c>
      <c r="B11038" s="0" t="s">
        <v>110</v>
      </c>
      <c r="C11038" s="0" t="s">
        <v>108</v>
      </c>
      <c r="D11038" s="116" t="n">
        <v>43862</v>
      </c>
      <c r="E11038" s="0" t="n">
        <v>1.205</v>
      </c>
      <c r="F11038" s="0" t="n">
        <v>2376551</v>
      </c>
      <c r="G11038" s="151" t="s">
        <v>111</v>
      </c>
      <c r="H11038" s="151" t="s">
        <v>111</v>
      </c>
      <c r="I11038" s="152" t="s">
        <v>112</v>
      </c>
    </row>
    <row r="11039" customFormat="false" ht="12.75" hidden="false" customHeight="false" outlineLevel="0" collapsed="false">
      <c r="A11039" s="0" t="s">
        <v>53</v>
      </c>
      <c r="B11039" s="0" t="s">
        <v>113</v>
      </c>
      <c r="C11039" s="0" t="s">
        <v>108</v>
      </c>
      <c r="D11039" s="116" t="n">
        <v>43862</v>
      </c>
      <c r="E11039" s="0" t="n">
        <v>0.05</v>
      </c>
      <c r="F11039" s="0" t="n">
        <v>2376552</v>
      </c>
      <c r="G11039" s="151" t="s">
        <v>111</v>
      </c>
      <c r="H11039" s="151" t="s">
        <v>111</v>
      </c>
      <c r="I11039" s="152" t="s">
        <v>112</v>
      </c>
    </row>
    <row r="11040" customFormat="false" ht="12.75" hidden="false" customHeight="false" outlineLevel="0" collapsed="false">
      <c r="A11040" s="0" t="s">
        <v>17</v>
      </c>
      <c r="B11040" s="0" t="s">
        <v>110</v>
      </c>
      <c r="C11040" s="0" t="s">
        <v>108</v>
      </c>
      <c r="D11040" s="116" t="n">
        <v>43862</v>
      </c>
      <c r="E11040" s="0" t="n">
        <v>0</v>
      </c>
      <c r="F11040" s="0" t="n">
        <v>2376553</v>
      </c>
      <c r="G11040" s="151" t="s">
        <v>111</v>
      </c>
      <c r="H11040" s="151" t="s">
        <v>111</v>
      </c>
      <c r="I11040" s="152" t="s">
        <v>112</v>
      </c>
    </row>
    <row r="11041" customFormat="false" ht="12.75" hidden="false" customHeight="false" outlineLevel="0" collapsed="false">
      <c r="A11041" s="0" t="s">
        <v>17</v>
      </c>
      <c r="B11041" s="0" t="s">
        <v>113</v>
      </c>
      <c r="C11041" s="0" t="s">
        <v>108</v>
      </c>
      <c r="D11041" s="116" t="n">
        <v>43862</v>
      </c>
      <c r="E11041" s="0" t="n">
        <v>0</v>
      </c>
      <c r="F11041" s="0" t="n">
        <v>2376554</v>
      </c>
      <c r="G11041" s="151" t="s">
        <v>111</v>
      </c>
      <c r="H11041" s="151" t="s">
        <v>111</v>
      </c>
      <c r="I11041" s="152" t="s">
        <v>112</v>
      </c>
    </row>
    <row r="11042" customFormat="false" ht="12.75" hidden="false" customHeight="false" outlineLevel="0" collapsed="false">
      <c r="A11042" s="0" t="s">
        <v>18</v>
      </c>
      <c r="B11042" s="0" t="s">
        <v>110</v>
      </c>
      <c r="C11042" s="0" t="s">
        <v>108</v>
      </c>
      <c r="D11042" s="116" t="n">
        <v>43862</v>
      </c>
      <c r="E11042" s="0" t="n">
        <v>0</v>
      </c>
      <c r="F11042" s="0" t="n">
        <v>2376555</v>
      </c>
      <c r="G11042" s="151" t="s">
        <v>111</v>
      </c>
      <c r="H11042" s="151" t="s">
        <v>111</v>
      </c>
      <c r="I11042" s="152" t="s">
        <v>112</v>
      </c>
    </row>
    <row r="11043" customFormat="false" ht="12.75" hidden="false" customHeight="false" outlineLevel="0" collapsed="false">
      <c r="A11043" s="0" t="s">
        <v>18</v>
      </c>
      <c r="B11043" s="0" t="s">
        <v>113</v>
      </c>
      <c r="C11043" s="0" t="s">
        <v>108</v>
      </c>
      <c r="D11043" s="116" t="n">
        <v>43862</v>
      </c>
      <c r="E11043" s="0" t="n">
        <v>0</v>
      </c>
      <c r="F11043" s="0" t="n">
        <v>2376556</v>
      </c>
      <c r="G11043" s="151" t="s">
        <v>111</v>
      </c>
      <c r="H11043" s="151" t="s">
        <v>111</v>
      </c>
      <c r="I11043" s="152" t="s">
        <v>112</v>
      </c>
    </row>
    <row r="11044" customFormat="false" ht="12.75" hidden="false" customHeight="false" outlineLevel="0" collapsed="false">
      <c r="A11044" s="0" t="s">
        <v>19</v>
      </c>
      <c r="B11044" s="0" t="s">
        <v>110</v>
      </c>
      <c r="C11044" s="0" t="s">
        <v>108</v>
      </c>
      <c r="D11044" s="116" t="n">
        <v>43862</v>
      </c>
      <c r="E11044" s="0" t="n">
        <v>0</v>
      </c>
      <c r="F11044" s="0" t="n">
        <v>2376557</v>
      </c>
      <c r="G11044" s="151" t="s">
        <v>111</v>
      </c>
      <c r="H11044" s="151" t="s">
        <v>111</v>
      </c>
      <c r="I11044" s="152" t="s">
        <v>112</v>
      </c>
    </row>
    <row r="11045" customFormat="false" ht="12.75" hidden="false" customHeight="false" outlineLevel="0" collapsed="false">
      <c r="A11045" s="0" t="s">
        <v>19</v>
      </c>
      <c r="B11045" s="0" t="s">
        <v>113</v>
      </c>
      <c r="C11045" s="0" t="s">
        <v>108</v>
      </c>
      <c r="D11045" s="116" t="n">
        <v>43862</v>
      </c>
      <c r="E11045" s="0" t="n">
        <v>0</v>
      </c>
      <c r="F11045" s="0" t="n">
        <v>2376558</v>
      </c>
      <c r="G11045" s="151" t="s">
        <v>111</v>
      </c>
      <c r="H11045" s="151" t="s">
        <v>111</v>
      </c>
      <c r="I11045" s="152" t="s">
        <v>112</v>
      </c>
    </row>
    <row r="11046" customFormat="false" ht="12.75" hidden="false" customHeight="false" outlineLevel="0" collapsed="false">
      <c r="A11046" s="0" t="s">
        <v>21</v>
      </c>
      <c r="B11046" s="0" t="s">
        <v>110</v>
      </c>
      <c r="C11046" s="0" t="s">
        <v>108</v>
      </c>
      <c r="D11046" s="116" t="n">
        <v>43862</v>
      </c>
      <c r="E11046" s="0" t="n">
        <v>0</v>
      </c>
      <c r="F11046" s="0" t="n">
        <v>2376559</v>
      </c>
      <c r="G11046" s="151" t="s">
        <v>111</v>
      </c>
      <c r="H11046" s="151" t="s">
        <v>111</v>
      </c>
      <c r="I11046" s="152" t="s">
        <v>112</v>
      </c>
    </row>
    <row r="11047" customFormat="false" ht="12.75" hidden="false" customHeight="false" outlineLevel="0" collapsed="false">
      <c r="A11047" s="0" t="s">
        <v>21</v>
      </c>
      <c r="B11047" s="0" t="s">
        <v>113</v>
      </c>
      <c r="C11047" s="0" t="s">
        <v>108</v>
      </c>
      <c r="D11047" s="116" t="n">
        <v>43862</v>
      </c>
      <c r="E11047" s="0" t="n">
        <v>0</v>
      </c>
      <c r="F11047" s="0" t="n">
        <v>2376560</v>
      </c>
      <c r="G11047" s="151" t="s">
        <v>111</v>
      </c>
      <c r="H11047" s="151" t="s">
        <v>111</v>
      </c>
      <c r="I11047" s="152" t="s">
        <v>112</v>
      </c>
    </row>
    <row r="11048" customFormat="false" ht="12.75" hidden="false" customHeight="false" outlineLevel="0" collapsed="false">
      <c r="A11048" s="0" t="s">
        <v>22</v>
      </c>
      <c r="B11048" s="0" t="s">
        <v>110</v>
      </c>
      <c r="C11048" s="0" t="s">
        <v>108</v>
      </c>
      <c r="D11048" s="116" t="n">
        <v>43862</v>
      </c>
      <c r="E11048" s="0" t="n">
        <v>0.075</v>
      </c>
      <c r="F11048" s="0" t="n">
        <v>2376561</v>
      </c>
      <c r="G11048" s="151" t="s">
        <v>111</v>
      </c>
      <c r="H11048" s="151" t="s">
        <v>111</v>
      </c>
      <c r="I11048" s="152" t="s">
        <v>112</v>
      </c>
    </row>
    <row r="11049" customFormat="false" ht="12.75" hidden="false" customHeight="false" outlineLevel="0" collapsed="false">
      <c r="A11049" s="0" t="s">
        <v>59</v>
      </c>
      <c r="B11049" s="0" t="s">
        <v>110</v>
      </c>
      <c r="C11049" s="0" t="s">
        <v>108</v>
      </c>
      <c r="D11049" s="116" t="n">
        <v>43891</v>
      </c>
      <c r="E11049" s="0" t="n">
        <v>0.815</v>
      </c>
      <c r="F11049" s="0" t="n">
        <v>2376515</v>
      </c>
      <c r="G11049" s="151" t="s">
        <v>111</v>
      </c>
      <c r="H11049" s="151" t="s">
        <v>111</v>
      </c>
      <c r="I11049" s="152" t="s">
        <v>112</v>
      </c>
    </row>
    <row r="11050" customFormat="false" ht="12.75" hidden="false" customHeight="false" outlineLevel="0" collapsed="false">
      <c r="A11050" s="0" t="s">
        <v>59</v>
      </c>
      <c r="B11050" s="0" t="s">
        <v>113</v>
      </c>
      <c r="C11050" s="0" t="s">
        <v>108</v>
      </c>
      <c r="D11050" s="116" t="n">
        <v>43891</v>
      </c>
      <c r="E11050" s="0" t="n">
        <v>0.05</v>
      </c>
      <c r="F11050" s="0" t="n">
        <v>2376516</v>
      </c>
      <c r="G11050" s="151" t="s">
        <v>111</v>
      </c>
      <c r="H11050" s="151" t="s">
        <v>111</v>
      </c>
      <c r="I11050" s="152" t="s">
        <v>112</v>
      </c>
    </row>
    <row r="11051" customFormat="false" ht="12.75" hidden="false" customHeight="false" outlineLevel="0" collapsed="false">
      <c r="A11051" s="0" t="s">
        <v>60</v>
      </c>
      <c r="B11051" s="0" t="s">
        <v>110</v>
      </c>
      <c r="C11051" s="0" t="s">
        <v>108</v>
      </c>
      <c r="D11051" s="116" t="n">
        <v>43891</v>
      </c>
      <c r="E11051" s="0" t="n">
        <v>0.815</v>
      </c>
      <c r="F11051" s="0" t="n">
        <v>2376517</v>
      </c>
      <c r="G11051" s="151" t="s">
        <v>111</v>
      </c>
      <c r="H11051" s="151" t="s">
        <v>111</v>
      </c>
      <c r="I11051" s="152" t="s">
        <v>112</v>
      </c>
    </row>
    <row r="11052" customFormat="false" ht="12.75" hidden="false" customHeight="false" outlineLevel="0" collapsed="false">
      <c r="A11052" s="0" t="s">
        <v>60</v>
      </c>
      <c r="B11052" s="0" t="s">
        <v>113</v>
      </c>
      <c r="C11052" s="0" t="s">
        <v>108</v>
      </c>
      <c r="D11052" s="116" t="n">
        <v>43891</v>
      </c>
      <c r="E11052" s="0" t="n">
        <v>0.15</v>
      </c>
      <c r="F11052" s="0" t="n">
        <v>2376518</v>
      </c>
      <c r="G11052" s="151" t="s">
        <v>111</v>
      </c>
      <c r="H11052" s="151" t="s">
        <v>111</v>
      </c>
      <c r="I11052" s="152" t="s">
        <v>112</v>
      </c>
    </row>
    <row r="11053" customFormat="false" ht="12.75" hidden="false" customHeight="false" outlineLevel="0" collapsed="false">
      <c r="A11053" s="0" t="s">
        <v>61</v>
      </c>
      <c r="B11053" s="0" t="s">
        <v>110</v>
      </c>
      <c r="C11053" s="0" t="s">
        <v>108</v>
      </c>
      <c r="D11053" s="116" t="n">
        <v>43891</v>
      </c>
      <c r="E11053" s="0" t="n">
        <v>0.815</v>
      </c>
      <c r="F11053" s="0" t="n">
        <v>2376519</v>
      </c>
      <c r="G11053" s="151" t="s">
        <v>111</v>
      </c>
      <c r="H11053" s="151" t="s">
        <v>111</v>
      </c>
      <c r="I11053" s="152" t="s">
        <v>112</v>
      </c>
    </row>
    <row r="11054" customFormat="false" ht="12.75" hidden="false" customHeight="false" outlineLevel="0" collapsed="false">
      <c r="A11054" s="0" t="s">
        <v>61</v>
      </c>
      <c r="B11054" s="0" t="s">
        <v>113</v>
      </c>
      <c r="C11054" s="0" t="s">
        <v>108</v>
      </c>
      <c r="D11054" s="116" t="n">
        <v>43891</v>
      </c>
      <c r="E11054" s="0" t="n">
        <v>0.05</v>
      </c>
      <c r="F11054" s="0" t="n">
        <v>2376520</v>
      </c>
      <c r="G11054" s="151" t="s">
        <v>111</v>
      </c>
      <c r="H11054" s="151" t="s">
        <v>111</v>
      </c>
      <c r="I11054" s="152" t="s">
        <v>112</v>
      </c>
    </row>
    <row r="11055" customFormat="false" ht="12.75" hidden="false" customHeight="false" outlineLevel="0" collapsed="false">
      <c r="A11055" s="0" t="s">
        <v>62</v>
      </c>
      <c r="B11055" s="0" t="s">
        <v>110</v>
      </c>
      <c r="C11055" s="0" t="s">
        <v>108</v>
      </c>
      <c r="D11055" s="116" t="n">
        <v>43891</v>
      </c>
      <c r="E11055" s="0" t="n">
        <v>0.815</v>
      </c>
      <c r="F11055" s="0" t="n">
        <v>2376521</v>
      </c>
      <c r="G11055" s="151" t="s">
        <v>111</v>
      </c>
      <c r="H11055" s="151" t="s">
        <v>111</v>
      </c>
      <c r="I11055" s="152" t="s">
        <v>112</v>
      </c>
    </row>
    <row r="11056" customFormat="false" ht="12.75" hidden="false" customHeight="false" outlineLevel="0" collapsed="false">
      <c r="A11056" s="0" t="s">
        <v>62</v>
      </c>
      <c r="B11056" s="0" t="s">
        <v>113</v>
      </c>
      <c r="C11056" s="0" t="s">
        <v>108</v>
      </c>
      <c r="D11056" s="116" t="n">
        <v>43891</v>
      </c>
      <c r="E11056" s="0" t="n">
        <v>0.15</v>
      </c>
      <c r="F11056" s="0" t="n">
        <v>2376522</v>
      </c>
      <c r="G11056" s="151" t="s">
        <v>111</v>
      </c>
      <c r="H11056" s="151" t="s">
        <v>111</v>
      </c>
      <c r="I11056" s="152" t="s">
        <v>112</v>
      </c>
    </row>
    <row r="11057" customFormat="false" ht="12.75" hidden="false" customHeight="false" outlineLevel="0" collapsed="false">
      <c r="A11057" s="0" t="s">
        <v>82</v>
      </c>
      <c r="B11057" s="0" t="s">
        <v>110</v>
      </c>
      <c r="C11057" s="0" t="s">
        <v>108</v>
      </c>
      <c r="D11057" s="116" t="n">
        <v>43891</v>
      </c>
      <c r="E11057" s="0" t="n">
        <v>0</v>
      </c>
      <c r="F11057" s="0" t="n">
        <v>2376523</v>
      </c>
      <c r="G11057" s="151" t="s">
        <v>111</v>
      </c>
      <c r="H11057" s="151" t="s">
        <v>111</v>
      </c>
      <c r="I11057" s="152" t="s">
        <v>112</v>
      </c>
    </row>
    <row r="11058" customFormat="false" ht="12.75" hidden="false" customHeight="false" outlineLevel="0" collapsed="false">
      <c r="A11058" s="0" t="s">
        <v>82</v>
      </c>
      <c r="B11058" s="0" t="s">
        <v>113</v>
      </c>
      <c r="C11058" s="0" t="s">
        <v>108</v>
      </c>
      <c r="D11058" s="116" t="n">
        <v>43891</v>
      </c>
      <c r="E11058" s="0" t="n">
        <v>0</v>
      </c>
      <c r="F11058" s="0" t="n">
        <v>2376524</v>
      </c>
      <c r="G11058" s="151" t="s">
        <v>111</v>
      </c>
      <c r="H11058" s="151" t="s">
        <v>111</v>
      </c>
      <c r="I11058" s="152" t="s">
        <v>112</v>
      </c>
    </row>
    <row r="11059" customFormat="false" ht="12.75" hidden="false" customHeight="false" outlineLevel="0" collapsed="false">
      <c r="A11059" s="0" t="s">
        <v>83</v>
      </c>
      <c r="B11059" s="0" t="s">
        <v>110</v>
      </c>
      <c r="C11059" s="0" t="s">
        <v>108</v>
      </c>
      <c r="D11059" s="116" t="n">
        <v>43891</v>
      </c>
      <c r="E11059" s="0" t="n">
        <v>0</v>
      </c>
      <c r="F11059" s="0" t="n">
        <v>2376525</v>
      </c>
      <c r="G11059" s="151" t="s">
        <v>111</v>
      </c>
      <c r="H11059" s="151" t="s">
        <v>111</v>
      </c>
      <c r="I11059" s="152" t="s">
        <v>112</v>
      </c>
    </row>
    <row r="11060" customFormat="false" ht="12.75" hidden="false" customHeight="false" outlineLevel="0" collapsed="false">
      <c r="A11060" s="0" t="s">
        <v>83</v>
      </c>
      <c r="B11060" s="0" t="s">
        <v>113</v>
      </c>
      <c r="C11060" s="0" t="s">
        <v>108</v>
      </c>
      <c r="D11060" s="116" t="n">
        <v>43891</v>
      </c>
      <c r="E11060" s="0" t="n">
        <v>0</v>
      </c>
      <c r="F11060" s="0" t="n">
        <v>2376526</v>
      </c>
      <c r="G11060" s="151" t="s">
        <v>111</v>
      </c>
      <c r="H11060" s="151" t="s">
        <v>111</v>
      </c>
      <c r="I11060" s="152" t="s">
        <v>112</v>
      </c>
    </row>
    <row r="11061" customFormat="false" ht="12.75" hidden="false" customHeight="false" outlineLevel="0" collapsed="false">
      <c r="A11061" s="0" t="s">
        <v>84</v>
      </c>
      <c r="B11061" s="0" t="s">
        <v>110</v>
      </c>
      <c r="C11061" s="0" t="s">
        <v>108</v>
      </c>
      <c r="D11061" s="116" t="n">
        <v>43891</v>
      </c>
      <c r="E11061" s="0" t="n">
        <v>0.24</v>
      </c>
      <c r="F11061" s="0" t="n">
        <v>2376527</v>
      </c>
      <c r="G11061" s="151" t="s">
        <v>111</v>
      </c>
      <c r="H11061" s="151" t="s">
        <v>111</v>
      </c>
      <c r="I11061" s="152" t="s">
        <v>112</v>
      </c>
    </row>
    <row r="11062" customFormat="false" ht="12.75" hidden="false" customHeight="false" outlineLevel="0" collapsed="false">
      <c r="A11062" s="0" t="s">
        <v>84</v>
      </c>
      <c r="B11062" s="0" t="s">
        <v>113</v>
      </c>
      <c r="C11062" s="0" t="s">
        <v>108</v>
      </c>
      <c r="D11062" s="116" t="n">
        <v>43891</v>
      </c>
      <c r="E11062" s="0" t="n">
        <v>0.03</v>
      </c>
      <c r="F11062" s="0" t="n">
        <v>2376528</v>
      </c>
      <c r="G11062" s="151" t="s">
        <v>111</v>
      </c>
      <c r="H11062" s="151" t="s">
        <v>111</v>
      </c>
      <c r="I11062" s="152" t="s">
        <v>112</v>
      </c>
    </row>
    <row r="11063" customFormat="false" ht="12.75" hidden="false" customHeight="false" outlineLevel="0" collapsed="false">
      <c r="A11063" s="0" t="s">
        <v>85</v>
      </c>
      <c r="B11063" s="0" t="s">
        <v>110</v>
      </c>
      <c r="C11063" s="0" t="s">
        <v>108</v>
      </c>
      <c r="D11063" s="116" t="n">
        <v>43891</v>
      </c>
      <c r="E11063" s="0" t="n">
        <v>0.24</v>
      </c>
      <c r="F11063" s="0" t="n">
        <v>2376529</v>
      </c>
      <c r="G11063" s="151" t="s">
        <v>111</v>
      </c>
      <c r="H11063" s="151" t="s">
        <v>111</v>
      </c>
      <c r="I11063" s="152" t="s">
        <v>112</v>
      </c>
    </row>
    <row r="11064" customFormat="false" ht="12.75" hidden="false" customHeight="false" outlineLevel="0" collapsed="false">
      <c r="A11064" s="0" t="s">
        <v>85</v>
      </c>
      <c r="B11064" s="0" t="s">
        <v>113</v>
      </c>
      <c r="C11064" s="0" t="s">
        <v>108</v>
      </c>
      <c r="D11064" s="116" t="n">
        <v>43891</v>
      </c>
      <c r="E11064" s="0" t="n">
        <v>0.281869555800744</v>
      </c>
      <c r="F11064" s="0" t="n">
        <v>2376530</v>
      </c>
      <c r="G11064" s="151" t="s">
        <v>111</v>
      </c>
      <c r="H11064" s="151" t="s">
        <v>111</v>
      </c>
      <c r="I11064" s="152" t="s">
        <v>112</v>
      </c>
    </row>
    <row r="11065" customFormat="false" ht="12.75" hidden="false" customHeight="false" outlineLevel="0" collapsed="false">
      <c r="A11065" s="0" t="s">
        <v>86</v>
      </c>
      <c r="B11065" s="0" t="s">
        <v>110</v>
      </c>
      <c r="C11065" s="0" t="s">
        <v>108</v>
      </c>
      <c r="D11065" s="116" t="n">
        <v>43891</v>
      </c>
      <c r="E11065" s="0" t="n">
        <v>0.39</v>
      </c>
      <c r="F11065" s="0" t="n">
        <v>2376531</v>
      </c>
      <c r="G11065" s="151" t="s">
        <v>111</v>
      </c>
      <c r="H11065" s="151" t="s">
        <v>111</v>
      </c>
      <c r="I11065" s="152" t="s">
        <v>112</v>
      </c>
    </row>
    <row r="11066" customFormat="false" ht="12.75" hidden="false" customHeight="false" outlineLevel="0" collapsed="false">
      <c r="A11066" s="0" t="s">
        <v>86</v>
      </c>
      <c r="B11066" s="0" t="s">
        <v>113</v>
      </c>
      <c r="C11066" s="0" t="s">
        <v>108</v>
      </c>
      <c r="D11066" s="116" t="n">
        <v>43891</v>
      </c>
      <c r="E11066" s="0" t="n">
        <v>0.08</v>
      </c>
      <c r="F11066" s="0" t="n">
        <v>2376532</v>
      </c>
      <c r="G11066" s="151" t="s">
        <v>111</v>
      </c>
      <c r="H11066" s="151" t="s">
        <v>111</v>
      </c>
      <c r="I11066" s="152" t="s">
        <v>112</v>
      </c>
    </row>
    <row r="11067" customFormat="false" ht="12.75" hidden="false" customHeight="false" outlineLevel="0" collapsed="false">
      <c r="A11067" s="0" t="s">
        <v>87</v>
      </c>
      <c r="B11067" s="0" t="s">
        <v>110</v>
      </c>
      <c r="C11067" s="0" t="s">
        <v>108</v>
      </c>
      <c r="D11067" s="116" t="n">
        <v>43891</v>
      </c>
      <c r="E11067" s="0" t="n">
        <v>0.39</v>
      </c>
      <c r="F11067" s="0" t="n">
        <v>2376533</v>
      </c>
      <c r="G11067" s="151" t="s">
        <v>111</v>
      </c>
      <c r="H11067" s="151" t="s">
        <v>111</v>
      </c>
      <c r="I11067" s="152" t="s">
        <v>112</v>
      </c>
    </row>
    <row r="11068" customFormat="false" ht="12.75" hidden="false" customHeight="false" outlineLevel="0" collapsed="false">
      <c r="A11068" s="0" t="s">
        <v>87</v>
      </c>
      <c r="B11068" s="0" t="s">
        <v>113</v>
      </c>
      <c r="C11068" s="0" t="s">
        <v>108</v>
      </c>
      <c r="D11068" s="116" t="n">
        <v>43891</v>
      </c>
      <c r="E11068" s="0" t="n">
        <v>0.18</v>
      </c>
      <c r="F11068" s="0" t="n">
        <v>2376534</v>
      </c>
      <c r="G11068" s="151" t="s">
        <v>111</v>
      </c>
      <c r="H11068" s="151" t="s">
        <v>111</v>
      </c>
      <c r="I11068" s="152" t="s">
        <v>112</v>
      </c>
    </row>
    <row r="11069" customFormat="false" ht="12.75" hidden="false" customHeight="false" outlineLevel="0" collapsed="false">
      <c r="A11069" s="0" t="s">
        <v>88</v>
      </c>
      <c r="B11069" s="0" t="s">
        <v>110</v>
      </c>
      <c r="C11069" s="0" t="s">
        <v>108</v>
      </c>
      <c r="D11069" s="116" t="n">
        <v>43891</v>
      </c>
      <c r="E11069" s="0" t="n">
        <v>0.39</v>
      </c>
      <c r="F11069" s="0" t="n">
        <v>2376535</v>
      </c>
      <c r="G11069" s="151" t="s">
        <v>111</v>
      </c>
      <c r="H11069" s="151" t="s">
        <v>111</v>
      </c>
      <c r="I11069" s="152" t="s">
        <v>112</v>
      </c>
    </row>
    <row r="11070" customFormat="false" ht="12.75" hidden="false" customHeight="false" outlineLevel="0" collapsed="false">
      <c r="A11070" s="0" t="s">
        <v>88</v>
      </c>
      <c r="B11070" s="0" t="s">
        <v>113</v>
      </c>
      <c r="C11070" s="0" t="s">
        <v>108</v>
      </c>
      <c r="D11070" s="116" t="n">
        <v>43891</v>
      </c>
      <c r="E11070" s="0" t="n">
        <v>0.585831313958248</v>
      </c>
      <c r="F11070" s="0" t="n">
        <v>2376536</v>
      </c>
      <c r="G11070" s="151" t="s">
        <v>111</v>
      </c>
      <c r="H11070" s="151" t="s">
        <v>111</v>
      </c>
      <c r="I11070" s="152" t="s">
        <v>112</v>
      </c>
    </row>
    <row r="11071" customFormat="false" ht="12.75" hidden="false" customHeight="false" outlineLevel="0" collapsed="false">
      <c r="A11071" s="0" t="s">
        <v>89</v>
      </c>
      <c r="B11071" s="0" t="s">
        <v>110</v>
      </c>
      <c r="C11071" s="0" t="s">
        <v>108</v>
      </c>
      <c r="D11071" s="116" t="n">
        <v>43891</v>
      </c>
      <c r="E11071" s="0" t="n">
        <v>0.39</v>
      </c>
      <c r="F11071" s="0" t="n">
        <v>2376537</v>
      </c>
      <c r="G11071" s="151" t="s">
        <v>111</v>
      </c>
      <c r="H11071" s="151" t="s">
        <v>111</v>
      </c>
      <c r="I11071" s="152" t="s">
        <v>112</v>
      </c>
    </row>
    <row r="11072" customFormat="false" ht="12.75" hidden="false" customHeight="false" outlineLevel="0" collapsed="false">
      <c r="A11072" s="0" t="s">
        <v>89</v>
      </c>
      <c r="B11072" s="0" t="s">
        <v>113</v>
      </c>
      <c r="C11072" s="0" t="s">
        <v>108</v>
      </c>
      <c r="D11072" s="116" t="n">
        <v>43891</v>
      </c>
      <c r="E11072" s="0" t="n">
        <v>0.13</v>
      </c>
      <c r="F11072" s="0" t="n">
        <v>2376538</v>
      </c>
      <c r="G11072" s="151" t="s">
        <v>111</v>
      </c>
      <c r="H11072" s="151" t="s">
        <v>111</v>
      </c>
      <c r="I11072" s="152" t="s">
        <v>112</v>
      </c>
    </row>
    <row r="11073" customFormat="false" ht="12.75" hidden="false" customHeight="false" outlineLevel="0" collapsed="false">
      <c r="A11073" s="0" t="s">
        <v>90</v>
      </c>
      <c r="B11073" s="0" t="s">
        <v>110</v>
      </c>
      <c r="C11073" s="0" t="s">
        <v>108</v>
      </c>
      <c r="D11073" s="116" t="n">
        <v>43891</v>
      </c>
      <c r="E11073" s="0" t="n">
        <v>0.39</v>
      </c>
      <c r="F11073" s="0" t="n">
        <v>2376539</v>
      </c>
      <c r="G11073" s="151" t="s">
        <v>111</v>
      </c>
      <c r="H11073" s="151" t="s">
        <v>111</v>
      </c>
      <c r="I11073" s="152" t="s">
        <v>112</v>
      </c>
    </row>
    <row r="11074" customFormat="false" ht="12.75" hidden="false" customHeight="false" outlineLevel="0" collapsed="false">
      <c r="A11074" s="0" t="s">
        <v>90</v>
      </c>
      <c r="B11074" s="0" t="s">
        <v>113</v>
      </c>
      <c r="C11074" s="0" t="s">
        <v>108</v>
      </c>
      <c r="D11074" s="116" t="n">
        <v>43891</v>
      </c>
      <c r="E11074" s="0" t="n">
        <v>0.483498117069178</v>
      </c>
      <c r="F11074" s="0" t="n">
        <v>2376540</v>
      </c>
      <c r="G11074" s="151" t="s">
        <v>111</v>
      </c>
      <c r="H11074" s="151" t="s">
        <v>111</v>
      </c>
      <c r="I11074" s="152" t="s">
        <v>112</v>
      </c>
    </row>
    <row r="11075" customFormat="false" ht="12.75" hidden="false" customHeight="false" outlineLevel="0" collapsed="false">
      <c r="A11075" s="0" t="s">
        <v>91</v>
      </c>
      <c r="B11075" s="0" t="s">
        <v>110</v>
      </c>
      <c r="C11075" s="0" t="s">
        <v>108</v>
      </c>
      <c r="D11075" s="116" t="n">
        <v>43891</v>
      </c>
      <c r="E11075" s="0" t="n">
        <v>0</v>
      </c>
      <c r="F11075" s="0" t="n">
        <v>2376541</v>
      </c>
      <c r="G11075" s="151" t="s">
        <v>111</v>
      </c>
      <c r="H11075" s="151" t="s">
        <v>111</v>
      </c>
      <c r="I11075" s="152" t="s">
        <v>112</v>
      </c>
    </row>
    <row r="11076" customFormat="false" ht="12.75" hidden="false" customHeight="false" outlineLevel="0" collapsed="false">
      <c r="A11076" s="0" t="s">
        <v>91</v>
      </c>
      <c r="B11076" s="0" t="s">
        <v>113</v>
      </c>
      <c r="C11076" s="0" t="s">
        <v>108</v>
      </c>
      <c r="D11076" s="116" t="n">
        <v>43891</v>
      </c>
      <c r="E11076" s="0" t="n">
        <v>0</v>
      </c>
      <c r="F11076" s="0" t="n">
        <v>2376542</v>
      </c>
      <c r="G11076" s="151" t="s">
        <v>111</v>
      </c>
      <c r="H11076" s="151" t="s">
        <v>111</v>
      </c>
      <c r="I11076" s="152" t="s">
        <v>112</v>
      </c>
    </row>
    <row r="11077" customFormat="false" ht="12.75" hidden="false" customHeight="false" outlineLevel="0" collapsed="false">
      <c r="A11077" s="0" t="s">
        <v>49</v>
      </c>
      <c r="B11077" s="0" t="s">
        <v>110</v>
      </c>
      <c r="C11077" s="0" t="s">
        <v>108</v>
      </c>
      <c r="D11077" s="116" t="n">
        <v>43891</v>
      </c>
      <c r="E11077" s="0" t="n">
        <v>0.815</v>
      </c>
      <c r="F11077" s="0" t="n">
        <v>2376543</v>
      </c>
      <c r="G11077" s="151" t="s">
        <v>111</v>
      </c>
      <c r="H11077" s="151" t="s">
        <v>111</v>
      </c>
      <c r="I11077" s="152" t="s">
        <v>112</v>
      </c>
    </row>
    <row r="11078" customFormat="false" ht="12.75" hidden="false" customHeight="false" outlineLevel="0" collapsed="false">
      <c r="A11078" s="0" t="s">
        <v>49</v>
      </c>
      <c r="B11078" s="0" t="s">
        <v>113</v>
      </c>
      <c r="C11078" s="0" t="s">
        <v>108</v>
      </c>
      <c r="D11078" s="116" t="n">
        <v>43891</v>
      </c>
      <c r="E11078" s="0" t="n">
        <v>0.05</v>
      </c>
      <c r="F11078" s="0" t="n">
        <v>2376544</v>
      </c>
      <c r="G11078" s="151" t="s">
        <v>111</v>
      </c>
      <c r="H11078" s="151" t="s">
        <v>111</v>
      </c>
      <c r="I11078" s="152" t="s">
        <v>112</v>
      </c>
    </row>
    <row r="11079" customFormat="false" ht="12.75" hidden="false" customHeight="false" outlineLevel="0" collapsed="false">
      <c r="A11079" s="0" t="s">
        <v>50</v>
      </c>
      <c r="B11079" s="0" t="s">
        <v>110</v>
      </c>
      <c r="C11079" s="0" t="s">
        <v>108</v>
      </c>
      <c r="D11079" s="116" t="n">
        <v>43891</v>
      </c>
      <c r="E11079" s="0" t="n">
        <v>0.93</v>
      </c>
      <c r="F11079" s="0" t="n">
        <v>2376545</v>
      </c>
      <c r="G11079" s="151" t="s">
        <v>111</v>
      </c>
      <c r="H11079" s="151" t="s">
        <v>111</v>
      </c>
      <c r="I11079" s="152" t="s">
        <v>112</v>
      </c>
    </row>
    <row r="11080" customFormat="false" ht="12.75" hidden="false" customHeight="false" outlineLevel="0" collapsed="false">
      <c r="A11080" s="0" t="s">
        <v>50</v>
      </c>
      <c r="B11080" s="0" t="s">
        <v>113</v>
      </c>
      <c r="C11080" s="0" t="s">
        <v>108</v>
      </c>
      <c r="D11080" s="116" t="n">
        <v>43891</v>
      </c>
      <c r="E11080" s="0" t="n">
        <v>-0.17</v>
      </c>
      <c r="F11080" s="0" t="n">
        <v>2376546</v>
      </c>
      <c r="G11080" s="151" t="s">
        <v>111</v>
      </c>
      <c r="H11080" s="151" t="s">
        <v>111</v>
      </c>
      <c r="I11080" s="152" t="s">
        <v>112</v>
      </c>
    </row>
    <row r="11081" customFormat="false" ht="12.75" hidden="false" customHeight="false" outlineLevel="0" collapsed="false">
      <c r="A11081" s="0" t="s">
        <v>51</v>
      </c>
      <c r="B11081" s="0" t="s">
        <v>110</v>
      </c>
      <c r="C11081" s="0" t="s">
        <v>108</v>
      </c>
      <c r="D11081" s="116" t="n">
        <v>43891</v>
      </c>
      <c r="E11081" s="0" t="n">
        <v>0.93</v>
      </c>
      <c r="F11081" s="0" t="n">
        <v>2376547</v>
      </c>
      <c r="G11081" s="151" t="s">
        <v>111</v>
      </c>
      <c r="H11081" s="151" t="s">
        <v>111</v>
      </c>
      <c r="I11081" s="152" t="s">
        <v>112</v>
      </c>
    </row>
    <row r="11082" customFormat="false" ht="12.75" hidden="false" customHeight="false" outlineLevel="0" collapsed="false">
      <c r="A11082" s="0" t="s">
        <v>51</v>
      </c>
      <c r="B11082" s="0" t="s">
        <v>113</v>
      </c>
      <c r="C11082" s="0" t="s">
        <v>108</v>
      </c>
      <c r="D11082" s="116" t="n">
        <v>43891</v>
      </c>
      <c r="E11082" s="0" t="n">
        <v>0.1</v>
      </c>
      <c r="F11082" s="0" t="n">
        <v>2376548</v>
      </c>
      <c r="G11082" s="151" t="s">
        <v>111</v>
      </c>
      <c r="H11082" s="151" t="s">
        <v>111</v>
      </c>
      <c r="I11082" s="152" t="s">
        <v>112</v>
      </c>
    </row>
    <row r="11083" customFormat="false" ht="12.75" hidden="false" customHeight="false" outlineLevel="0" collapsed="false">
      <c r="A11083" s="0" t="s">
        <v>52</v>
      </c>
      <c r="B11083" s="0" t="s">
        <v>110</v>
      </c>
      <c r="C11083" s="0" t="s">
        <v>108</v>
      </c>
      <c r="D11083" s="116" t="n">
        <v>43891</v>
      </c>
      <c r="E11083" s="0" t="n">
        <v>0.93</v>
      </c>
      <c r="F11083" s="0" t="n">
        <v>2376549</v>
      </c>
      <c r="G11083" s="151" t="s">
        <v>111</v>
      </c>
      <c r="H11083" s="151" t="s">
        <v>111</v>
      </c>
      <c r="I11083" s="152" t="s">
        <v>112</v>
      </c>
    </row>
    <row r="11084" customFormat="false" ht="12.75" hidden="false" customHeight="false" outlineLevel="0" collapsed="false">
      <c r="A11084" s="0" t="s">
        <v>52</v>
      </c>
      <c r="B11084" s="0" t="s">
        <v>113</v>
      </c>
      <c r="C11084" s="0" t="s">
        <v>108</v>
      </c>
      <c r="D11084" s="116" t="n">
        <v>43891</v>
      </c>
      <c r="E11084" s="0" t="n">
        <v>-0.05</v>
      </c>
      <c r="F11084" s="0" t="n">
        <v>2376550</v>
      </c>
      <c r="G11084" s="151" t="s">
        <v>111</v>
      </c>
      <c r="H11084" s="151" t="s">
        <v>111</v>
      </c>
      <c r="I11084" s="152" t="s">
        <v>112</v>
      </c>
    </row>
    <row r="11085" customFormat="false" ht="12.75" hidden="false" customHeight="false" outlineLevel="0" collapsed="false">
      <c r="A11085" s="0" t="s">
        <v>53</v>
      </c>
      <c r="B11085" s="0" t="s">
        <v>110</v>
      </c>
      <c r="C11085" s="0" t="s">
        <v>108</v>
      </c>
      <c r="D11085" s="116" t="n">
        <v>43891</v>
      </c>
      <c r="E11085" s="0" t="n">
        <v>0.815</v>
      </c>
      <c r="F11085" s="0" t="n">
        <v>2376551</v>
      </c>
      <c r="G11085" s="151" t="s">
        <v>111</v>
      </c>
      <c r="H11085" s="151" t="s">
        <v>111</v>
      </c>
      <c r="I11085" s="152" t="s">
        <v>112</v>
      </c>
    </row>
    <row r="11086" customFormat="false" ht="12.75" hidden="false" customHeight="false" outlineLevel="0" collapsed="false">
      <c r="A11086" s="0" t="s">
        <v>53</v>
      </c>
      <c r="B11086" s="0" t="s">
        <v>113</v>
      </c>
      <c r="C11086" s="0" t="s">
        <v>108</v>
      </c>
      <c r="D11086" s="116" t="n">
        <v>43891</v>
      </c>
      <c r="E11086" s="0" t="n">
        <v>0.05</v>
      </c>
      <c r="F11086" s="0" t="n">
        <v>2376552</v>
      </c>
      <c r="G11086" s="151" t="s">
        <v>111</v>
      </c>
      <c r="H11086" s="151" t="s">
        <v>111</v>
      </c>
      <c r="I11086" s="152" t="s">
        <v>112</v>
      </c>
    </row>
    <row r="11087" customFormat="false" ht="12.75" hidden="false" customHeight="false" outlineLevel="0" collapsed="false">
      <c r="A11087" s="0" t="s">
        <v>17</v>
      </c>
      <c r="B11087" s="0" t="s">
        <v>110</v>
      </c>
      <c r="C11087" s="0" t="s">
        <v>108</v>
      </c>
      <c r="D11087" s="116" t="n">
        <v>43891</v>
      </c>
      <c r="E11087" s="0" t="n">
        <v>0</v>
      </c>
      <c r="F11087" s="0" t="n">
        <v>2376553</v>
      </c>
      <c r="G11087" s="151" t="s">
        <v>111</v>
      </c>
      <c r="H11087" s="151" t="s">
        <v>111</v>
      </c>
      <c r="I11087" s="152" t="s">
        <v>112</v>
      </c>
    </row>
    <row r="11088" customFormat="false" ht="12.75" hidden="false" customHeight="false" outlineLevel="0" collapsed="false">
      <c r="A11088" s="0" t="s">
        <v>17</v>
      </c>
      <c r="B11088" s="0" t="s">
        <v>113</v>
      </c>
      <c r="C11088" s="0" t="s">
        <v>108</v>
      </c>
      <c r="D11088" s="116" t="n">
        <v>43891</v>
      </c>
      <c r="E11088" s="0" t="n">
        <v>0</v>
      </c>
      <c r="F11088" s="0" t="n">
        <v>2376554</v>
      </c>
      <c r="G11088" s="151" t="s">
        <v>111</v>
      </c>
      <c r="H11088" s="151" t="s">
        <v>111</v>
      </c>
      <c r="I11088" s="152" t="s">
        <v>112</v>
      </c>
    </row>
    <row r="11089" customFormat="false" ht="12.75" hidden="false" customHeight="false" outlineLevel="0" collapsed="false">
      <c r="A11089" s="0" t="s">
        <v>18</v>
      </c>
      <c r="B11089" s="0" t="s">
        <v>110</v>
      </c>
      <c r="C11089" s="0" t="s">
        <v>108</v>
      </c>
      <c r="D11089" s="116" t="n">
        <v>43891</v>
      </c>
      <c r="E11089" s="0" t="n">
        <v>0</v>
      </c>
      <c r="F11089" s="0" t="n">
        <v>2376555</v>
      </c>
      <c r="G11089" s="151" t="s">
        <v>111</v>
      </c>
      <c r="H11089" s="151" t="s">
        <v>111</v>
      </c>
      <c r="I11089" s="152" t="s">
        <v>112</v>
      </c>
    </row>
    <row r="11090" customFormat="false" ht="12.75" hidden="false" customHeight="false" outlineLevel="0" collapsed="false">
      <c r="A11090" s="0" t="s">
        <v>18</v>
      </c>
      <c r="B11090" s="0" t="s">
        <v>113</v>
      </c>
      <c r="C11090" s="0" t="s">
        <v>108</v>
      </c>
      <c r="D11090" s="116" t="n">
        <v>43891</v>
      </c>
      <c r="E11090" s="0" t="n">
        <v>0</v>
      </c>
      <c r="F11090" s="0" t="n">
        <v>2376556</v>
      </c>
      <c r="G11090" s="151" t="s">
        <v>111</v>
      </c>
      <c r="H11090" s="151" t="s">
        <v>111</v>
      </c>
      <c r="I11090" s="152" t="s">
        <v>112</v>
      </c>
    </row>
    <row r="11091" customFormat="false" ht="12.75" hidden="false" customHeight="false" outlineLevel="0" collapsed="false">
      <c r="A11091" s="0" t="s">
        <v>19</v>
      </c>
      <c r="B11091" s="0" t="s">
        <v>110</v>
      </c>
      <c r="C11091" s="0" t="s">
        <v>108</v>
      </c>
      <c r="D11091" s="116" t="n">
        <v>43891</v>
      </c>
      <c r="E11091" s="0" t="n">
        <v>0</v>
      </c>
      <c r="F11091" s="0" t="n">
        <v>2376557</v>
      </c>
      <c r="G11091" s="151" t="s">
        <v>111</v>
      </c>
      <c r="H11091" s="151" t="s">
        <v>111</v>
      </c>
      <c r="I11091" s="152" t="s">
        <v>112</v>
      </c>
    </row>
    <row r="11092" customFormat="false" ht="12.75" hidden="false" customHeight="false" outlineLevel="0" collapsed="false">
      <c r="A11092" s="0" t="s">
        <v>19</v>
      </c>
      <c r="B11092" s="0" t="s">
        <v>113</v>
      </c>
      <c r="C11092" s="0" t="s">
        <v>108</v>
      </c>
      <c r="D11092" s="116" t="n">
        <v>43891</v>
      </c>
      <c r="E11092" s="0" t="n">
        <v>0</v>
      </c>
      <c r="F11092" s="0" t="n">
        <v>2376558</v>
      </c>
      <c r="G11092" s="151" t="s">
        <v>111</v>
      </c>
      <c r="H11092" s="151" t="s">
        <v>111</v>
      </c>
      <c r="I11092" s="152" t="s">
        <v>112</v>
      </c>
    </row>
    <row r="11093" customFormat="false" ht="12.75" hidden="false" customHeight="false" outlineLevel="0" collapsed="false">
      <c r="A11093" s="0" t="s">
        <v>21</v>
      </c>
      <c r="B11093" s="0" t="s">
        <v>110</v>
      </c>
      <c r="C11093" s="0" t="s">
        <v>108</v>
      </c>
      <c r="D11093" s="116" t="n">
        <v>43891</v>
      </c>
      <c r="E11093" s="0" t="n">
        <v>0</v>
      </c>
      <c r="F11093" s="0" t="n">
        <v>2376559</v>
      </c>
      <c r="G11093" s="151" t="s">
        <v>111</v>
      </c>
      <c r="H11093" s="151" t="s">
        <v>111</v>
      </c>
      <c r="I11093" s="152" t="s">
        <v>112</v>
      </c>
    </row>
    <row r="11094" customFormat="false" ht="12.75" hidden="false" customHeight="false" outlineLevel="0" collapsed="false">
      <c r="A11094" s="0" t="s">
        <v>21</v>
      </c>
      <c r="B11094" s="0" t="s">
        <v>113</v>
      </c>
      <c r="C11094" s="0" t="s">
        <v>108</v>
      </c>
      <c r="D11094" s="116" t="n">
        <v>43891</v>
      </c>
      <c r="E11094" s="0" t="n">
        <v>0</v>
      </c>
      <c r="F11094" s="0" t="n">
        <v>2376560</v>
      </c>
      <c r="G11094" s="151" t="s">
        <v>111</v>
      </c>
      <c r="H11094" s="151" t="s">
        <v>111</v>
      </c>
      <c r="I11094" s="152" t="s">
        <v>112</v>
      </c>
    </row>
    <row r="11095" customFormat="false" ht="12.75" hidden="false" customHeight="false" outlineLevel="0" collapsed="false">
      <c r="A11095" s="0" t="s">
        <v>22</v>
      </c>
      <c r="B11095" s="0" t="s">
        <v>110</v>
      </c>
      <c r="C11095" s="0" t="s">
        <v>108</v>
      </c>
      <c r="D11095" s="116" t="n">
        <v>43891</v>
      </c>
      <c r="E11095" s="0" t="n">
        <v>0.115</v>
      </c>
      <c r="F11095" s="0" t="n">
        <v>2376561</v>
      </c>
      <c r="G11095" s="151" t="s">
        <v>111</v>
      </c>
      <c r="H11095" s="151" t="s">
        <v>111</v>
      </c>
      <c r="I11095" s="152" t="s">
        <v>112</v>
      </c>
    </row>
    <row r="11096" customFormat="false" ht="12.75" hidden="false" customHeight="false" outlineLevel="0" collapsed="false">
      <c r="A11096" s="0" t="s">
        <v>59</v>
      </c>
      <c r="B11096" s="0" t="s">
        <v>110</v>
      </c>
      <c r="C11096" s="0" t="s">
        <v>108</v>
      </c>
      <c r="D11096" s="116" t="n">
        <v>43922</v>
      </c>
      <c r="E11096" s="0" t="n">
        <v>0.435</v>
      </c>
      <c r="F11096" s="0" t="n">
        <v>2376515</v>
      </c>
      <c r="G11096" s="151" t="s">
        <v>111</v>
      </c>
      <c r="H11096" s="151" t="s">
        <v>111</v>
      </c>
      <c r="I11096" s="152" t="s">
        <v>112</v>
      </c>
    </row>
    <row r="11097" customFormat="false" ht="12.75" hidden="false" customHeight="false" outlineLevel="0" collapsed="false">
      <c r="A11097" s="0" t="s">
        <v>59</v>
      </c>
      <c r="B11097" s="0" t="s">
        <v>113</v>
      </c>
      <c r="C11097" s="0" t="s">
        <v>108</v>
      </c>
      <c r="D11097" s="116" t="n">
        <v>43922</v>
      </c>
      <c r="E11097" s="0" t="n">
        <v>0.015</v>
      </c>
      <c r="F11097" s="0" t="n">
        <v>2376516</v>
      </c>
      <c r="G11097" s="151" t="s">
        <v>111</v>
      </c>
      <c r="H11097" s="151" t="s">
        <v>111</v>
      </c>
      <c r="I11097" s="152" t="s">
        <v>112</v>
      </c>
    </row>
    <row r="11098" customFormat="false" ht="12.75" hidden="false" customHeight="false" outlineLevel="0" collapsed="false">
      <c r="A11098" s="0" t="s">
        <v>60</v>
      </c>
      <c r="B11098" s="0" t="s">
        <v>110</v>
      </c>
      <c r="C11098" s="0" t="s">
        <v>108</v>
      </c>
      <c r="D11098" s="116" t="n">
        <v>43922</v>
      </c>
      <c r="E11098" s="0" t="n">
        <v>0.435</v>
      </c>
      <c r="F11098" s="0" t="n">
        <v>2376517</v>
      </c>
      <c r="G11098" s="151" t="s">
        <v>111</v>
      </c>
      <c r="H11098" s="151" t="s">
        <v>111</v>
      </c>
      <c r="I11098" s="152" t="s">
        <v>112</v>
      </c>
    </row>
    <row r="11099" customFormat="false" ht="12.75" hidden="false" customHeight="false" outlineLevel="0" collapsed="false">
      <c r="A11099" s="0" t="s">
        <v>60</v>
      </c>
      <c r="B11099" s="0" t="s">
        <v>113</v>
      </c>
      <c r="C11099" s="0" t="s">
        <v>108</v>
      </c>
      <c r="D11099" s="116" t="n">
        <v>43922</v>
      </c>
      <c r="E11099" s="0" t="n">
        <v>0.045</v>
      </c>
      <c r="F11099" s="0" t="n">
        <v>2376518</v>
      </c>
      <c r="G11099" s="151" t="s">
        <v>111</v>
      </c>
      <c r="H11099" s="151" t="s">
        <v>111</v>
      </c>
      <c r="I11099" s="152" t="s">
        <v>112</v>
      </c>
    </row>
    <row r="11100" customFormat="false" ht="12.75" hidden="false" customHeight="false" outlineLevel="0" collapsed="false">
      <c r="A11100" s="0" t="s">
        <v>61</v>
      </c>
      <c r="B11100" s="0" t="s">
        <v>110</v>
      </c>
      <c r="C11100" s="0" t="s">
        <v>108</v>
      </c>
      <c r="D11100" s="116" t="n">
        <v>43922</v>
      </c>
      <c r="E11100" s="0" t="n">
        <v>0.435</v>
      </c>
      <c r="F11100" s="0" t="n">
        <v>2376519</v>
      </c>
      <c r="G11100" s="151" t="s">
        <v>111</v>
      </c>
      <c r="H11100" s="151" t="s">
        <v>111</v>
      </c>
      <c r="I11100" s="152" t="s">
        <v>112</v>
      </c>
    </row>
    <row r="11101" customFormat="false" ht="12.75" hidden="false" customHeight="false" outlineLevel="0" collapsed="false">
      <c r="A11101" s="0" t="s">
        <v>61</v>
      </c>
      <c r="B11101" s="0" t="s">
        <v>113</v>
      </c>
      <c r="C11101" s="0" t="s">
        <v>108</v>
      </c>
      <c r="D11101" s="116" t="n">
        <v>43922</v>
      </c>
      <c r="E11101" s="0" t="n">
        <v>0.015</v>
      </c>
      <c r="F11101" s="0" t="n">
        <v>2376520</v>
      </c>
      <c r="G11101" s="151" t="s">
        <v>111</v>
      </c>
      <c r="H11101" s="151" t="s">
        <v>111</v>
      </c>
      <c r="I11101" s="152" t="s">
        <v>112</v>
      </c>
    </row>
    <row r="11102" customFormat="false" ht="12.75" hidden="false" customHeight="false" outlineLevel="0" collapsed="false">
      <c r="A11102" s="0" t="s">
        <v>62</v>
      </c>
      <c r="B11102" s="0" t="s">
        <v>110</v>
      </c>
      <c r="C11102" s="0" t="s">
        <v>108</v>
      </c>
      <c r="D11102" s="116" t="n">
        <v>43922</v>
      </c>
      <c r="E11102" s="0" t="n">
        <v>0.435</v>
      </c>
      <c r="F11102" s="0" t="n">
        <v>2376521</v>
      </c>
      <c r="G11102" s="151" t="s">
        <v>111</v>
      </c>
      <c r="H11102" s="151" t="s">
        <v>111</v>
      </c>
      <c r="I11102" s="152" t="s">
        <v>112</v>
      </c>
    </row>
    <row r="11103" customFormat="false" ht="12.75" hidden="false" customHeight="false" outlineLevel="0" collapsed="false">
      <c r="A11103" s="0" t="s">
        <v>62</v>
      </c>
      <c r="B11103" s="0" t="s">
        <v>113</v>
      </c>
      <c r="C11103" s="0" t="s">
        <v>108</v>
      </c>
      <c r="D11103" s="116" t="n">
        <v>43922</v>
      </c>
      <c r="E11103" s="0" t="n">
        <v>0.045</v>
      </c>
      <c r="F11103" s="0" t="n">
        <v>2376522</v>
      </c>
      <c r="G11103" s="151" t="s">
        <v>111</v>
      </c>
      <c r="H11103" s="151" t="s">
        <v>111</v>
      </c>
      <c r="I11103" s="152" t="s">
        <v>112</v>
      </c>
    </row>
    <row r="11104" customFormat="false" ht="12.75" hidden="false" customHeight="false" outlineLevel="0" collapsed="false">
      <c r="A11104" s="0" t="s">
        <v>82</v>
      </c>
      <c r="B11104" s="0" t="s">
        <v>110</v>
      </c>
      <c r="C11104" s="0" t="s">
        <v>108</v>
      </c>
      <c r="D11104" s="116" t="n">
        <v>43922</v>
      </c>
      <c r="E11104" s="0" t="n">
        <v>0</v>
      </c>
      <c r="F11104" s="0" t="n">
        <v>2376523</v>
      </c>
      <c r="G11104" s="151" t="s">
        <v>111</v>
      </c>
      <c r="H11104" s="151" t="s">
        <v>111</v>
      </c>
      <c r="I11104" s="152" t="s">
        <v>112</v>
      </c>
    </row>
    <row r="11105" customFormat="false" ht="12.75" hidden="false" customHeight="false" outlineLevel="0" collapsed="false">
      <c r="A11105" s="0" t="s">
        <v>82</v>
      </c>
      <c r="B11105" s="0" t="s">
        <v>113</v>
      </c>
      <c r="C11105" s="0" t="s">
        <v>108</v>
      </c>
      <c r="D11105" s="116" t="n">
        <v>43922</v>
      </c>
      <c r="E11105" s="0" t="n">
        <v>0</v>
      </c>
      <c r="F11105" s="0" t="n">
        <v>2376524</v>
      </c>
      <c r="G11105" s="151" t="s">
        <v>111</v>
      </c>
      <c r="H11105" s="151" t="s">
        <v>111</v>
      </c>
      <c r="I11105" s="152" t="s">
        <v>112</v>
      </c>
    </row>
    <row r="11106" customFormat="false" ht="12.75" hidden="false" customHeight="false" outlineLevel="0" collapsed="false">
      <c r="A11106" s="0" t="s">
        <v>83</v>
      </c>
      <c r="B11106" s="0" t="s">
        <v>110</v>
      </c>
      <c r="C11106" s="0" t="s">
        <v>108</v>
      </c>
      <c r="D11106" s="116" t="n">
        <v>43922</v>
      </c>
      <c r="E11106" s="0" t="n">
        <v>0</v>
      </c>
      <c r="F11106" s="0" t="n">
        <v>2376525</v>
      </c>
      <c r="G11106" s="151" t="s">
        <v>111</v>
      </c>
      <c r="H11106" s="151" t="s">
        <v>111</v>
      </c>
      <c r="I11106" s="152" t="s">
        <v>112</v>
      </c>
    </row>
    <row r="11107" customFormat="false" ht="12.75" hidden="false" customHeight="false" outlineLevel="0" collapsed="false">
      <c r="A11107" s="0" t="s">
        <v>83</v>
      </c>
      <c r="B11107" s="0" t="s">
        <v>113</v>
      </c>
      <c r="C11107" s="0" t="s">
        <v>108</v>
      </c>
      <c r="D11107" s="116" t="n">
        <v>43922</v>
      </c>
      <c r="E11107" s="0" t="n">
        <v>0</v>
      </c>
      <c r="F11107" s="0" t="n">
        <v>2376526</v>
      </c>
      <c r="G11107" s="151" t="s">
        <v>111</v>
      </c>
      <c r="H11107" s="151" t="s">
        <v>111</v>
      </c>
      <c r="I11107" s="152" t="s">
        <v>112</v>
      </c>
    </row>
    <row r="11108" customFormat="false" ht="12.75" hidden="false" customHeight="false" outlineLevel="0" collapsed="false">
      <c r="A11108" s="0" t="s">
        <v>84</v>
      </c>
      <c r="B11108" s="0" t="s">
        <v>110</v>
      </c>
      <c r="C11108" s="0" t="s">
        <v>108</v>
      </c>
      <c r="D11108" s="116" t="n">
        <v>43922</v>
      </c>
      <c r="E11108" s="0" t="n">
        <v>0.17</v>
      </c>
      <c r="F11108" s="0" t="n">
        <v>2376527</v>
      </c>
      <c r="G11108" s="151" t="s">
        <v>111</v>
      </c>
      <c r="H11108" s="151" t="s">
        <v>111</v>
      </c>
      <c r="I11108" s="152" t="s">
        <v>112</v>
      </c>
    </row>
    <row r="11109" customFormat="false" ht="12.75" hidden="false" customHeight="false" outlineLevel="0" collapsed="false">
      <c r="A11109" s="0" t="s">
        <v>84</v>
      </c>
      <c r="B11109" s="0" t="s">
        <v>113</v>
      </c>
      <c r="C11109" s="0" t="s">
        <v>108</v>
      </c>
      <c r="D11109" s="116" t="n">
        <v>43922</v>
      </c>
      <c r="E11109" s="0" t="n">
        <v>0.0175</v>
      </c>
      <c r="F11109" s="0" t="n">
        <v>2376528</v>
      </c>
      <c r="G11109" s="151" t="s">
        <v>111</v>
      </c>
      <c r="H11109" s="151" t="s">
        <v>111</v>
      </c>
      <c r="I11109" s="152" t="s">
        <v>112</v>
      </c>
    </row>
    <row r="11110" customFormat="false" ht="12.75" hidden="false" customHeight="false" outlineLevel="0" collapsed="false">
      <c r="A11110" s="0" t="s">
        <v>85</v>
      </c>
      <c r="B11110" s="0" t="s">
        <v>110</v>
      </c>
      <c r="C11110" s="0" t="s">
        <v>108</v>
      </c>
      <c r="D11110" s="116" t="n">
        <v>43922</v>
      </c>
      <c r="E11110" s="0" t="n">
        <v>0.17</v>
      </c>
      <c r="F11110" s="0" t="n">
        <v>2376529</v>
      </c>
      <c r="G11110" s="151" t="s">
        <v>111</v>
      </c>
      <c r="H11110" s="151" t="s">
        <v>111</v>
      </c>
      <c r="I11110" s="152" t="s">
        <v>112</v>
      </c>
    </row>
    <row r="11111" customFormat="false" ht="12.75" hidden="false" customHeight="false" outlineLevel="0" collapsed="false">
      <c r="A11111" s="0" t="s">
        <v>85</v>
      </c>
      <c r="B11111" s="0" t="s">
        <v>113</v>
      </c>
      <c r="C11111" s="0" t="s">
        <v>108</v>
      </c>
      <c r="D11111" s="116" t="n">
        <v>43922</v>
      </c>
      <c r="E11111" s="0" t="n">
        <v>0.205013644722325</v>
      </c>
      <c r="F11111" s="0" t="n">
        <v>2376530</v>
      </c>
      <c r="G11111" s="151" t="s">
        <v>111</v>
      </c>
      <c r="H11111" s="151" t="s">
        <v>111</v>
      </c>
      <c r="I11111" s="152" t="s">
        <v>112</v>
      </c>
    </row>
    <row r="11112" customFormat="false" ht="12.75" hidden="false" customHeight="false" outlineLevel="0" collapsed="false">
      <c r="A11112" s="0" t="s">
        <v>86</v>
      </c>
      <c r="B11112" s="0" t="s">
        <v>110</v>
      </c>
      <c r="C11112" s="0" t="s">
        <v>108</v>
      </c>
      <c r="D11112" s="116" t="n">
        <v>43922</v>
      </c>
      <c r="E11112" s="0" t="n">
        <v>0.24</v>
      </c>
      <c r="F11112" s="0" t="n">
        <v>2376531</v>
      </c>
      <c r="G11112" s="151" t="s">
        <v>111</v>
      </c>
      <c r="H11112" s="151" t="s">
        <v>111</v>
      </c>
      <c r="I11112" s="152" t="s">
        <v>112</v>
      </c>
    </row>
    <row r="11113" customFormat="false" ht="12.75" hidden="false" customHeight="false" outlineLevel="0" collapsed="false">
      <c r="A11113" s="0" t="s">
        <v>86</v>
      </c>
      <c r="B11113" s="0" t="s">
        <v>113</v>
      </c>
      <c r="C11113" s="0" t="s">
        <v>108</v>
      </c>
      <c r="D11113" s="116" t="n">
        <v>43922</v>
      </c>
      <c r="E11113" s="0" t="n">
        <v>0.005</v>
      </c>
      <c r="F11113" s="0" t="n">
        <v>2376532</v>
      </c>
      <c r="G11113" s="151" t="s">
        <v>111</v>
      </c>
      <c r="H11113" s="151" t="s">
        <v>111</v>
      </c>
      <c r="I11113" s="152" t="s">
        <v>112</v>
      </c>
    </row>
    <row r="11114" customFormat="false" ht="12.75" hidden="false" customHeight="false" outlineLevel="0" collapsed="false">
      <c r="A11114" s="0" t="s">
        <v>87</v>
      </c>
      <c r="B11114" s="0" t="s">
        <v>110</v>
      </c>
      <c r="C11114" s="0" t="s">
        <v>108</v>
      </c>
      <c r="D11114" s="116" t="n">
        <v>43922</v>
      </c>
      <c r="E11114" s="0" t="n">
        <v>0.24</v>
      </c>
      <c r="F11114" s="0" t="n">
        <v>2376533</v>
      </c>
      <c r="G11114" s="151" t="s">
        <v>111</v>
      </c>
      <c r="H11114" s="151" t="s">
        <v>111</v>
      </c>
      <c r="I11114" s="152" t="s">
        <v>112</v>
      </c>
    </row>
    <row r="11115" customFormat="false" ht="12.75" hidden="false" customHeight="false" outlineLevel="0" collapsed="false">
      <c r="A11115" s="0" t="s">
        <v>87</v>
      </c>
      <c r="B11115" s="0" t="s">
        <v>113</v>
      </c>
      <c r="C11115" s="0" t="s">
        <v>108</v>
      </c>
      <c r="D11115" s="116" t="n">
        <v>43922</v>
      </c>
      <c r="E11115" s="0" t="n">
        <v>0.005</v>
      </c>
      <c r="F11115" s="0" t="n">
        <v>2376534</v>
      </c>
      <c r="G11115" s="151" t="s">
        <v>111</v>
      </c>
      <c r="H11115" s="151" t="s">
        <v>111</v>
      </c>
      <c r="I11115" s="152" t="s">
        <v>112</v>
      </c>
    </row>
    <row r="11116" customFormat="false" ht="12.75" hidden="false" customHeight="false" outlineLevel="0" collapsed="false">
      <c r="A11116" s="0" t="s">
        <v>88</v>
      </c>
      <c r="B11116" s="0" t="s">
        <v>110</v>
      </c>
      <c r="C11116" s="0" t="s">
        <v>108</v>
      </c>
      <c r="D11116" s="116" t="n">
        <v>43922</v>
      </c>
      <c r="E11116" s="0" t="n">
        <v>0.24</v>
      </c>
      <c r="F11116" s="0" t="n">
        <v>2376535</v>
      </c>
      <c r="G11116" s="151" t="s">
        <v>111</v>
      </c>
      <c r="H11116" s="151" t="s">
        <v>111</v>
      </c>
      <c r="I11116" s="152" t="s">
        <v>112</v>
      </c>
    </row>
    <row r="11117" customFormat="false" ht="12.75" hidden="false" customHeight="false" outlineLevel="0" collapsed="false">
      <c r="A11117" s="0" t="s">
        <v>88</v>
      </c>
      <c r="B11117" s="0" t="s">
        <v>113</v>
      </c>
      <c r="C11117" s="0" t="s">
        <v>108</v>
      </c>
      <c r="D11117" s="116" t="n">
        <v>43922</v>
      </c>
      <c r="E11117" s="0" t="n">
        <v>0.278138722881704</v>
      </c>
      <c r="F11117" s="0" t="n">
        <v>2376536</v>
      </c>
      <c r="G11117" s="151" t="s">
        <v>111</v>
      </c>
      <c r="H11117" s="151" t="s">
        <v>111</v>
      </c>
      <c r="I11117" s="152" t="s">
        <v>112</v>
      </c>
    </row>
    <row r="11118" customFormat="false" ht="12.75" hidden="false" customHeight="false" outlineLevel="0" collapsed="false">
      <c r="A11118" s="0" t="s">
        <v>89</v>
      </c>
      <c r="B11118" s="0" t="s">
        <v>110</v>
      </c>
      <c r="C11118" s="0" t="s">
        <v>108</v>
      </c>
      <c r="D11118" s="116" t="n">
        <v>43922</v>
      </c>
      <c r="E11118" s="0" t="n">
        <v>0.24</v>
      </c>
      <c r="F11118" s="0" t="n">
        <v>2376537</v>
      </c>
      <c r="G11118" s="151" t="s">
        <v>111</v>
      </c>
      <c r="H11118" s="151" t="s">
        <v>111</v>
      </c>
      <c r="I11118" s="152" t="s">
        <v>112</v>
      </c>
    </row>
    <row r="11119" customFormat="false" ht="12.75" hidden="false" customHeight="false" outlineLevel="0" collapsed="false">
      <c r="A11119" s="0" t="s">
        <v>89</v>
      </c>
      <c r="B11119" s="0" t="s">
        <v>113</v>
      </c>
      <c r="C11119" s="0" t="s">
        <v>108</v>
      </c>
      <c r="D11119" s="116" t="n">
        <v>43922</v>
      </c>
      <c r="E11119" s="0" t="n">
        <v>0.025</v>
      </c>
      <c r="F11119" s="0" t="n">
        <v>2376538</v>
      </c>
      <c r="G11119" s="151" t="s">
        <v>111</v>
      </c>
      <c r="H11119" s="151" t="s">
        <v>111</v>
      </c>
      <c r="I11119" s="152" t="s">
        <v>112</v>
      </c>
    </row>
    <row r="11120" customFormat="false" ht="12.75" hidden="false" customHeight="false" outlineLevel="0" collapsed="false">
      <c r="A11120" s="0" t="s">
        <v>90</v>
      </c>
      <c r="B11120" s="0" t="s">
        <v>110</v>
      </c>
      <c r="C11120" s="0" t="s">
        <v>108</v>
      </c>
      <c r="D11120" s="116" t="n">
        <v>43922</v>
      </c>
      <c r="E11120" s="0" t="n">
        <v>0.24</v>
      </c>
      <c r="F11120" s="0" t="n">
        <v>2376539</v>
      </c>
      <c r="G11120" s="151" t="s">
        <v>111</v>
      </c>
      <c r="H11120" s="151" t="s">
        <v>111</v>
      </c>
      <c r="I11120" s="152" t="s">
        <v>112</v>
      </c>
    </row>
    <row r="11121" customFormat="false" ht="12.75" hidden="false" customHeight="false" outlineLevel="0" collapsed="false">
      <c r="A11121" s="0" t="s">
        <v>90</v>
      </c>
      <c r="B11121" s="0" t="s">
        <v>113</v>
      </c>
      <c r="C11121" s="0" t="s">
        <v>108</v>
      </c>
      <c r="D11121" s="116" t="n">
        <v>43922</v>
      </c>
      <c r="E11121" s="0" t="n">
        <v>0.278138722881704</v>
      </c>
      <c r="F11121" s="0" t="n">
        <v>2376540</v>
      </c>
      <c r="G11121" s="151" t="s">
        <v>111</v>
      </c>
      <c r="H11121" s="151" t="s">
        <v>111</v>
      </c>
      <c r="I11121" s="152" t="s">
        <v>112</v>
      </c>
    </row>
    <row r="11122" customFormat="false" ht="12.75" hidden="false" customHeight="false" outlineLevel="0" collapsed="false">
      <c r="A11122" s="0" t="s">
        <v>91</v>
      </c>
      <c r="B11122" s="0" t="s">
        <v>110</v>
      </c>
      <c r="C11122" s="0" t="s">
        <v>108</v>
      </c>
      <c r="D11122" s="116" t="n">
        <v>43922</v>
      </c>
      <c r="E11122" s="0" t="n">
        <v>0</v>
      </c>
      <c r="F11122" s="0" t="n">
        <v>2376541</v>
      </c>
      <c r="G11122" s="151" t="s">
        <v>111</v>
      </c>
      <c r="H11122" s="151" t="s">
        <v>111</v>
      </c>
      <c r="I11122" s="152" t="s">
        <v>112</v>
      </c>
    </row>
    <row r="11123" customFormat="false" ht="12.75" hidden="false" customHeight="false" outlineLevel="0" collapsed="false">
      <c r="A11123" s="0" t="s">
        <v>91</v>
      </c>
      <c r="B11123" s="0" t="s">
        <v>113</v>
      </c>
      <c r="C11123" s="0" t="s">
        <v>108</v>
      </c>
      <c r="D11123" s="116" t="n">
        <v>43922</v>
      </c>
      <c r="E11123" s="0" t="n">
        <v>0</v>
      </c>
      <c r="F11123" s="0" t="n">
        <v>2376542</v>
      </c>
      <c r="G11123" s="151" t="s">
        <v>111</v>
      </c>
      <c r="H11123" s="151" t="s">
        <v>111</v>
      </c>
      <c r="I11123" s="152" t="s">
        <v>112</v>
      </c>
    </row>
    <row r="11124" customFormat="false" ht="12.75" hidden="false" customHeight="false" outlineLevel="0" collapsed="false">
      <c r="A11124" s="0" t="s">
        <v>49</v>
      </c>
      <c r="B11124" s="0" t="s">
        <v>110</v>
      </c>
      <c r="C11124" s="0" t="s">
        <v>108</v>
      </c>
      <c r="D11124" s="116" t="n">
        <v>43922</v>
      </c>
      <c r="E11124" s="0" t="n">
        <v>0.435</v>
      </c>
      <c r="F11124" s="0" t="n">
        <v>2376543</v>
      </c>
      <c r="G11124" s="151" t="s">
        <v>111</v>
      </c>
      <c r="H11124" s="151" t="s">
        <v>111</v>
      </c>
      <c r="I11124" s="152" t="s">
        <v>112</v>
      </c>
    </row>
    <row r="11125" customFormat="false" ht="12.75" hidden="false" customHeight="false" outlineLevel="0" collapsed="false">
      <c r="A11125" s="0" t="s">
        <v>49</v>
      </c>
      <c r="B11125" s="0" t="s">
        <v>113</v>
      </c>
      <c r="C11125" s="0" t="s">
        <v>108</v>
      </c>
      <c r="D11125" s="116" t="n">
        <v>43922</v>
      </c>
      <c r="E11125" s="0" t="n">
        <v>0.015</v>
      </c>
      <c r="F11125" s="0" t="n">
        <v>2376544</v>
      </c>
      <c r="G11125" s="151" t="s">
        <v>111</v>
      </c>
      <c r="H11125" s="151" t="s">
        <v>111</v>
      </c>
      <c r="I11125" s="152" t="s">
        <v>112</v>
      </c>
    </row>
    <row r="11126" customFormat="false" ht="12.75" hidden="false" customHeight="false" outlineLevel="0" collapsed="false">
      <c r="A11126" s="0" t="s">
        <v>50</v>
      </c>
      <c r="B11126" s="0" t="s">
        <v>110</v>
      </c>
      <c r="C11126" s="0" t="s">
        <v>108</v>
      </c>
      <c r="D11126" s="116" t="n">
        <v>43922</v>
      </c>
      <c r="E11126" s="0" t="n">
        <v>0.5</v>
      </c>
      <c r="F11126" s="0" t="n">
        <v>2376545</v>
      </c>
      <c r="G11126" s="151" t="s">
        <v>111</v>
      </c>
      <c r="H11126" s="151" t="s">
        <v>111</v>
      </c>
      <c r="I11126" s="152" t="s">
        <v>112</v>
      </c>
    </row>
    <row r="11127" customFormat="false" ht="12.75" hidden="false" customHeight="false" outlineLevel="0" collapsed="false">
      <c r="A11127" s="0" t="s">
        <v>50</v>
      </c>
      <c r="B11127" s="0" t="s">
        <v>113</v>
      </c>
      <c r="C11127" s="0" t="s">
        <v>108</v>
      </c>
      <c r="D11127" s="116" t="n">
        <v>43922</v>
      </c>
      <c r="E11127" s="0" t="n">
        <v>-0.085</v>
      </c>
      <c r="F11127" s="0" t="n">
        <v>2376546</v>
      </c>
      <c r="G11127" s="151" t="s">
        <v>111</v>
      </c>
      <c r="H11127" s="151" t="s">
        <v>111</v>
      </c>
      <c r="I11127" s="152" t="s">
        <v>112</v>
      </c>
    </row>
    <row r="11128" customFormat="false" ht="12.75" hidden="false" customHeight="false" outlineLevel="0" collapsed="false">
      <c r="A11128" s="0" t="s">
        <v>51</v>
      </c>
      <c r="B11128" s="0" t="s">
        <v>110</v>
      </c>
      <c r="C11128" s="0" t="s">
        <v>108</v>
      </c>
      <c r="D11128" s="116" t="n">
        <v>43922</v>
      </c>
      <c r="E11128" s="0" t="n">
        <v>0.5</v>
      </c>
      <c r="F11128" s="0" t="n">
        <v>2376547</v>
      </c>
      <c r="G11128" s="151" t="s">
        <v>111</v>
      </c>
      <c r="H11128" s="151" t="s">
        <v>111</v>
      </c>
      <c r="I11128" s="152" t="s">
        <v>112</v>
      </c>
    </row>
    <row r="11129" customFormat="false" ht="12.75" hidden="false" customHeight="false" outlineLevel="0" collapsed="false">
      <c r="A11129" s="0" t="s">
        <v>51</v>
      </c>
      <c r="B11129" s="0" t="s">
        <v>113</v>
      </c>
      <c r="C11129" s="0" t="s">
        <v>108</v>
      </c>
      <c r="D11129" s="116" t="n">
        <v>43922</v>
      </c>
      <c r="E11129" s="0" t="n">
        <v>0.02</v>
      </c>
      <c r="F11129" s="0" t="n">
        <v>2376548</v>
      </c>
      <c r="G11129" s="151" t="s">
        <v>111</v>
      </c>
      <c r="H11129" s="151" t="s">
        <v>111</v>
      </c>
      <c r="I11129" s="152" t="s">
        <v>112</v>
      </c>
    </row>
    <row r="11130" customFormat="false" ht="12.75" hidden="false" customHeight="false" outlineLevel="0" collapsed="false">
      <c r="A11130" s="0" t="s">
        <v>52</v>
      </c>
      <c r="B11130" s="0" t="s">
        <v>110</v>
      </c>
      <c r="C11130" s="0" t="s">
        <v>108</v>
      </c>
      <c r="D11130" s="116" t="n">
        <v>43922</v>
      </c>
      <c r="E11130" s="0" t="n">
        <v>0.5</v>
      </c>
      <c r="F11130" s="0" t="n">
        <v>2376549</v>
      </c>
      <c r="G11130" s="151" t="s">
        <v>111</v>
      </c>
      <c r="H11130" s="151" t="s">
        <v>111</v>
      </c>
      <c r="I11130" s="152" t="s">
        <v>112</v>
      </c>
    </row>
    <row r="11131" customFormat="false" ht="12.75" hidden="false" customHeight="false" outlineLevel="0" collapsed="false">
      <c r="A11131" s="0" t="s">
        <v>52</v>
      </c>
      <c r="B11131" s="0" t="s">
        <v>113</v>
      </c>
      <c r="C11131" s="0" t="s">
        <v>108</v>
      </c>
      <c r="D11131" s="116" t="n">
        <v>43922</v>
      </c>
      <c r="E11131" s="0" t="n">
        <v>-0.045</v>
      </c>
      <c r="F11131" s="0" t="n">
        <v>2376550</v>
      </c>
      <c r="G11131" s="151" t="s">
        <v>111</v>
      </c>
      <c r="H11131" s="151" t="s">
        <v>111</v>
      </c>
      <c r="I11131" s="152" t="s">
        <v>112</v>
      </c>
    </row>
    <row r="11132" customFormat="false" ht="12.75" hidden="false" customHeight="false" outlineLevel="0" collapsed="false">
      <c r="A11132" s="0" t="s">
        <v>53</v>
      </c>
      <c r="B11132" s="0" t="s">
        <v>110</v>
      </c>
      <c r="C11132" s="0" t="s">
        <v>108</v>
      </c>
      <c r="D11132" s="116" t="n">
        <v>43922</v>
      </c>
      <c r="E11132" s="0" t="n">
        <v>0.24</v>
      </c>
      <c r="F11132" s="0" t="n">
        <v>2376551</v>
      </c>
      <c r="G11132" s="151" t="s">
        <v>111</v>
      </c>
      <c r="H11132" s="151" t="s">
        <v>111</v>
      </c>
      <c r="I11132" s="152" t="s">
        <v>112</v>
      </c>
    </row>
    <row r="11133" customFormat="false" ht="12.75" hidden="false" customHeight="false" outlineLevel="0" collapsed="false">
      <c r="A11133" s="0" t="s">
        <v>53</v>
      </c>
      <c r="B11133" s="0" t="s">
        <v>113</v>
      </c>
      <c r="C11133" s="0" t="s">
        <v>108</v>
      </c>
      <c r="D11133" s="116" t="n">
        <v>43922</v>
      </c>
      <c r="E11133" s="0" t="n">
        <v>0.005</v>
      </c>
      <c r="F11133" s="0" t="n">
        <v>2376552</v>
      </c>
      <c r="G11133" s="151" t="s">
        <v>111</v>
      </c>
      <c r="H11133" s="151" t="s">
        <v>111</v>
      </c>
      <c r="I11133" s="152" t="s">
        <v>112</v>
      </c>
    </row>
    <row r="11134" customFormat="false" ht="12.75" hidden="false" customHeight="false" outlineLevel="0" collapsed="false">
      <c r="A11134" s="0" t="s">
        <v>17</v>
      </c>
      <c r="B11134" s="0" t="s">
        <v>110</v>
      </c>
      <c r="C11134" s="0" t="s">
        <v>108</v>
      </c>
      <c r="D11134" s="116" t="n">
        <v>43922</v>
      </c>
      <c r="E11134" s="0" t="n">
        <v>0</v>
      </c>
      <c r="F11134" s="0" t="n">
        <v>2376553</v>
      </c>
      <c r="G11134" s="151" t="s">
        <v>111</v>
      </c>
      <c r="H11134" s="151" t="s">
        <v>111</v>
      </c>
      <c r="I11134" s="152" t="s">
        <v>112</v>
      </c>
    </row>
    <row r="11135" customFormat="false" ht="12.75" hidden="false" customHeight="false" outlineLevel="0" collapsed="false">
      <c r="A11135" s="0" t="s">
        <v>17</v>
      </c>
      <c r="B11135" s="0" t="s">
        <v>113</v>
      </c>
      <c r="C11135" s="0" t="s">
        <v>108</v>
      </c>
      <c r="D11135" s="116" t="n">
        <v>43922</v>
      </c>
      <c r="E11135" s="0" t="n">
        <v>0</v>
      </c>
      <c r="F11135" s="0" t="n">
        <v>2376554</v>
      </c>
      <c r="G11135" s="151" t="s">
        <v>111</v>
      </c>
      <c r="H11135" s="151" t="s">
        <v>111</v>
      </c>
      <c r="I11135" s="152" t="s">
        <v>112</v>
      </c>
    </row>
    <row r="11136" customFormat="false" ht="12.75" hidden="false" customHeight="false" outlineLevel="0" collapsed="false">
      <c r="A11136" s="0" t="s">
        <v>18</v>
      </c>
      <c r="B11136" s="0" t="s">
        <v>110</v>
      </c>
      <c r="C11136" s="0" t="s">
        <v>108</v>
      </c>
      <c r="D11136" s="116" t="n">
        <v>43922</v>
      </c>
      <c r="E11136" s="0" t="n">
        <v>0</v>
      </c>
      <c r="F11136" s="0" t="n">
        <v>2376555</v>
      </c>
      <c r="G11136" s="151" t="s">
        <v>111</v>
      </c>
      <c r="H11136" s="151" t="s">
        <v>111</v>
      </c>
      <c r="I11136" s="152" t="s">
        <v>112</v>
      </c>
    </row>
    <row r="11137" customFormat="false" ht="12.75" hidden="false" customHeight="false" outlineLevel="0" collapsed="false">
      <c r="A11137" s="0" t="s">
        <v>18</v>
      </c>
      <c r="B11137" s="0" t="s">
        <v>113</v>
      </c>
      <c r="C11137" s="0" t="s">
        <v>108</v>
      </c>
      <c r="D11137" s="116" t="n">
        <v>43922</v>
      </c>
      <c r="E11137" s="0" t="n">
        <v>0</v>
      </c>
      <c r="F11137" s="0" t="n">
        <v>2376556</v>
      </c>
      <c r="G11137" s="151" t="s">
        <v>111</v>
      </c>
      <c r="H11137" s="151" t="s">
        <v>111</v>
      </c>
      <c r="I11137" s="152" t="s">
        <v>112</v>
      </c>
    </row>
    <row r="11138" customFormat="false" ht="12.75" hidden="false" customHeight="false" outlineLevel="0" collapsed="false">
      <c r="A11138" s="0" t="s">
        <v>19</v>
      </c>
      <c r="B11138" s="0" t="s">
        <v>110</v>
      </c>
      <c r="C11138" s="0" t="s">
        <v>108</v>
      </c>
      <c r="D11138" s="116" t="n">
        <v>43922</v>
      </c>
      <c r="E11138" s="0" t="n">
        <v>0</v>
      </c>
      <c r="F11138" s="0" t="n">
        <v>2376557</v>
      </c>
      <c r="G11138" s="151" t="s">
        <v>111</v>
      </c>
      <c r="H11138" s="151" t="s">
        <v>111</v>
      </c>
      <c r="I11138" s="152" t="s">
        <v>112</v>
      </c>
    </row>
    <row r="11139" customFormat="false" ht="12.75" hidden="false" customHeight="false" outlineLevel="0" collapsed="false">
      <c r="A11139" s="0" t="s">
        <v>19</v>
      </c>
      <c r="B11139" s="0" t="s">
        <v>113</v>
      </c>
      <c r="C11139" s="0" t="s">
        <v>108</v>
      </c>
      <c r="D11139" s="116" t="n">
        <v>43922</v>
      </c>
      <c r="E11139" s="0" t="n">
        <v>0</v>
      </c>
      <c r="F11139" s="0" t="n">
        <v>2376558</v>
      </c>
      <c r="G11139" s="151" t="s">
        <v>111</v>
      </c>
      <c r="H11139" s="151" t="s">
        <v>111</v>
      </c>
      <c r="I11139" s="152" t="s">
        <v>112</v>
      </c>
    </row>
    <row r="11140" customFormat="false" ht="12.75" hidden="false" customHeight="false" outlineLevel="0" collapsed="false">
      <c r="A11140" s="0" t="s">
        <v>21</v>
      </c>
      <c r="B11140" s="0" t="s">
        <v>110</v>
      </c>
      <c r="C11140" s="0" t="s">
        <v>108</v>
      </c>
      <c r="D11140" s="116" t="n">
        <v>43922</v>
      </c>
      <c r="E11140" s="0" t="n">
        <v>0</v>
      </c>
      <c r="F11140" s="0" t="n">
        <v>2376559</v>
      </c>
      <c r="G11140" s="151" t="s">
        <v>111</v>
      </c>
      <c r="H11140" s="151" t="s">
        <v>111</v>
      </c>
      <c r="I11140" s="152" t="s">
        <v>112</v>
      </c>
    </row>
    <row r="11141" customFormat="false" ht="12.75" hidden="false" customHeight="false" outlineLevel="0" collapsed="false">
      <c r="A11141" s="0" t="s">
        <v>21</v>
      </c>
      <c r="B11141" s="0" t="s">
        <v>113</v>
      </c>
      <c r="C11141" s="0" t="s">
        <v>108</v>
      </c>
      <c r="D11141" s="116" t="n">
        <v>43922</v>
      </c>
      <c r="E11141" s="0" t="n">
        <v>0</v>
      </c>
      <c r="F11141" s="0" t="n">
        <v>2376560</v>
      </c>
      <c r="G11141" s="151" t="s">
        <v>111</v>
      </c>
      <c r="H11141" s="151" t="s">
        <v>111</v>
      </c>
      <c r="I11141" s="152" t="s">
        <v>112</v>
      </c>
    </row>
    <row r="11142" customFormat="false" ht="12.75" hidden="false" customHeight="false" outlineLevel="0" collapsed="false">
      <c r="A11142" s="0" t="s">
        <v>22</v>
      </c>
      <c r="B11142" s="0" t="s">
        <v>110</v>
      </c>
      <c r="C11142" s="0" t="s">
        <v>108</v>
      </c>
      <c r="D11142" s="116" t="n">
        <v>43922</v>
      </c>
      <c r="E11142" s="0" t="n">
        <v>0.55</v>
      </c>
      <c r="F11142" s="0" t="n">
        <v>2376561</v>
      </c>
      <c r="G11142" s="151" t="s">
        <v>111</v>
      </c>
      <c r="H11142" s="151" t="s">
        <v>111</v>
      </c>
      <c r="I11142" s="152" t="s">
        <v>112</v>
      </c>
    </row>
    <row r="11143" customFormat="false" ht="12.75" hidden="false" customHeight="false" outlineLevel="0" collapsed="false">
      <c r="A11143" s="0" t="s">
        <v>59</v>
      </c>
      <c r="B11143" s="0" t="s">
        <v>110</v>
      </c>
      <c r="C11143" s="0" t="s">
        <v>108</v>
      </c>
      <c r="D11143" s="116" t="n">
        <v>43952</v>
      </c>
      <c r="E11143" s="0" t="n">
        <v>0.385</v>
      </c>
      <c r="F11143" s="0" t="n">
        <v>2376515</v>
      </c>
      <c r="G11143" s="151" t="s">
        <v>111</v>
      </c>
      <c r="H11143" s="151" t="s">
        <v>111</v>
      </c>
      <c r="I11143" s="152" t="s">
        <v>112</v>
      </c>
    </row>
    <row r="11144" customFormat="false" ht="12.75" hidden="false" customHeight="false" outlineLevel="0" collapsed="false">
      <c r="A11144" s="0" t="s">
        <v>59</v>
      </c>
      <c r="B11144" s="0" t="s">
        <v>113</v>
      </c>
      <c r="C11144" s="0" t="s">
        <v>108</v>
      </c>
      <c r="D11144" s="116" t="n">
        <v>43952</v>
      </c>
      <c r="E11144" s="0" t="n">
        <v>0.015</v>
      </c>
      <c r="F11144" s="0" t="n">
        <v>2376516</v>
      </c>
      <c r="G11144" s="151" t="s">
        <v>111</v>
      </c>
      <c r="H11144" s="151" t="s">
        <v>111</v>
      </c>
      <c r="I11144" s="152" t="s">
        <v>112</v>
      </c>
    </row>
    <row r="11145" customFormat="false" ht="12.75" hidden="false" customHeight="false" outlineLevel="0" collapsed="false">
      <c r="A11145" s="0" t="s">
        <v>60</v>
      </c>
      <c r="B11145" s="0" t="s">
        <v>110</v>
      </c>
      <c r="C11145" s="0" t="s">
        <v>108</v>
      </c>
      <c r="D11145" s="116" t="n">
        <v>43952</v>
      </c>
      <c r="E11145" s="0" t="n">
        <v>0.385</v>
      </c>
      <c r="F11145" s="0" t="n">
        <v>2376517</v>
      </c>
      <c r="G11145" s="151" t="s">
        <v>111</v>
      </c>
      <c r="H11145" s="151" t="s">
        <v>111</v>
      </c>
      <c r="I11145" s="152" t="s">
        <v>112</v>
      </c>
    </row>
    <row r="11146" customFormat="false" ht="12.75" hidden="false" customHeight="false" outlineLevel="0" collapsed="false">
      <c r="A11146" s="0" t="s">
        <v>60</v>
      </c>
      <c r="B11146" s="0" t="s">
        <v>113</v>
      </c>
      <c r="C11146" s="0" t="s">
        <v>108</v>
      </c>
      <c r="D11146" s="116" t="n">
        <v>43952</v>
      </c>
      <c r="E11146" s="0" t="n">
        <v>0.045</v>
      </c>
      <c r="F11146" s="0" t="n">
        <v>2376518</v>
      </c>
      <c r="G11146" s="151" t="s">
        <v>111</v>
      </c>
      <c r="H11146" s="151" t="s">
        <v>111</v>
      </c>
      <c r="I11146" s="152" t="s">
        <v>112</v>
      </c>
    </row>
    <row r="11147" customFormat="false" ht="12.75" hidden="false" customHeight="false" outlineLevel="0" collapsed="false">
      <c r="A11147" s="0" t="s">
        <v>61</v>
      </c>
      <c r="B11147" s="0" t="s">
        <v>110</v>
      </c>
      <c r="C11147" s="0" t="s">
        <v>108</v>
      </c>
      <c r="D11147" s="116" t="n">
        <v>43952</v>
      </c>
      <c r="E11147" s="0" t="n">
        <v>0.385</v>
      </c>
      <c r="F11147" s="0" t="n">
        <v>2376519</v>
      </c>
      <c r="G11147" s="151" t="s">
        <v>111</v>
      </c>
      <c r="H11147" s="151" t="s">
        <v>111</v>
      </c>
      <c r="I11147" s="152" t="s">
        <v>112</v>
      </c>
    </row>
    <row r="11148" customFormat="false" ht="12.75" hidden="false" customHeight="false" outlineLevel="0" collapsed="false">
      <c r="A11148" s="0" t="s">
        <v>61</v>
      </c>
      <c r="B11148" s="0" t="s">
        <v>113</v>
      </c>
      <c r="C11148" s="0" t="s">
        <v>108</v>
      </c>
      <c r="D11148" s="116" t="n">
        <v>43952</v>
      </c>
      <c r="E11148" s="0" t="n">
        <v>0.015</v>
      </c>
      <c r="F11148" s="0" t="n">
        <v>2376520</v>
      </c>
      <c r="G11148" s="151" t="s">
        <v>111</v>
      </c>
      <c r="H11148" s="151" t="s">
        <v>111</v>
      </c>
      <c r="I11148" s="152" t="s">
        <v>112</v>
      </c>
    </row>
    <row r="11149" customFormat="false" ht="12.75" hidden="false" customHeight="false" outlineLevel="0" collapsed="false">
      <c r="A11149" s="0" t="s">
        <v>62</v>
      </c>
      <c r="B11149" s="0" t="s">
        <v>110</v>
      </c>
      <c r="C11149" s="0" t="s">
        <v>108</v>
      </c>
      <c r="D11149" s="116" t="n">
        <v>43952</v>
      </c>
      <c r="E11149" s="0" t="n">
        <v>0.385</v>
      </c>
      <c r="F11149" s="0" t="n">
        <v>2376521</v>
      </c>
      <c r="G11149" s="151" t="s">
        <v>111</v>
      </c>
      <c r="H11149" s="151" t="s">
        <v>111</v>
      </c>
      <c r="I11149" s="152" t="s">
        <v>112</v>
      </c>
    </row>
    <row r="11150" customFormat="false" ht="12.75" hidden="false" customHeight="false" outlineLevel="0" collapsed="false">
      <c r="A11150" s="0" t="s">
        <v>62</v>
      </c>
      <c r="B11150" s="0" t="s">
        <v>113</v>
      </c>
      <c r="C11150" s="0" t="s">
        <v>108</v>
      </c>
      <c r="D11150" s="116" t="n">
        <v>43952</v>
      </c>
      <c r="E11150" s="0" t="n">
        <v>0.045</v>
      </c>
      <c r="F11150" s="0" t="n">
        <v>2376522</v>
      </c>
      <c r="G11150" s="151" t="s">
        <v>111</v>
      </c>
      <c r="H11150" s="151" t="s">
        <v>111</v>
      </c>
      <c r="I11150" s="152" t="s">
        <v>112</v>
      </c>
    </row>
    <row r="11151" customFormat="false" ht="12.75" hidden="false" customHeight="false" outlineLevel="0" collapsed="false">
      <c r="A11151" s="0" t="s">
        <v>82</v>
      </c>
      <c r="B11151" s="0" t="s">
        <v>110</v>
      </c>
      <c r="C11151" s="0" t="s">
        <v>108</v>
      </c>
      <c r="D11151" s="116" t="n">
        <v>43952</v>
      </c>
      <c r="E11151" s="0" t="n">
        <v>0</v>
      </c>
      <c r="F11151" s="0" t="n">
        <v>2376523</v>
      </c>
      <c r="G11151" s="151" t="s">
        <v>111</v>
      </c>
      <c r="H11151" s="151" t="s">
        <v>111</v>
      </c>
      <c r="I11151" s="152" t="s">
        <v>112</v>
      </c>
    </row>
    <row r="11152" customFormat="false" ht="12.75" hidden="false" customHeight="false" outlineLevel="0" collapsed="false">
      <c r="A11152" s="0" t="s">
        <v>82</v>
      </c>
      <c r="B11152" s="0" t="s">
        <v>113</v>
      </c>
      <c r="C11152" s="0" t="s">
        <v>108</v>
      </c>
      <c r="D11152" s="116" t="n">
        <v>43952</v>
      </c>
      <c r="E11152" s="0" t="n">
        <v>0</v>
      </c>
      <c r="F11152" s="0" t="n">
        <v>2376524</v>
      </c>
      <c r="G11152" s="151" t="s">
        <v>111</v>
      </c>
      <c r="H11152" s="151" t="s">
        <v>111</v>
      </c>
      <c r="I11152" s="152" t="s">
        <v>112</v>
      </c>
    </row>
    <row r="11153" customFormat="false" ht="12.75" hidden="false" customHeight="false" outlineLevel="0" collapsed="false">
      <c r="A11153" s="0" t="s">
        <v>83</v>
      </c>
      <c r="B11153" s="0" t="s">
        <v>110</v>
      </c>
      <c r="C11153" s="0" t="s">
        <v>108</v>
      </c>
      <c r="D11153" s="116" t="n">
        <v>43952</v>
      </c>
      <c r="E11153" s="0" t="n">
        <v>0</v>
      </c>
      <c r="F11153" s="0" t="n">
        <v>2376525</v>
      </c>
      <c r="G11153" s="151" t="s">
        <v>111</v>
      </c>
      <c r="H11153" s="151" t="s">
        <v>111</v>
      </c>
      <c r="I11153" s="152" t="s">
        <v>112</v>
      </c>
    </row>
    <row r="11154" customFormat="false" ht="12.75" hidden="false" customHeight="false" outlineLevel="0" collapsed="false">
      <c r="A11154" s="0" t="s">
        <v>83</v>
      </c>
      <c r="B11154" s="0" t="s">
        <v>113</v>
      </c>
      <c r="C11154" s="0" t="s">
        <v>108</v>
      </c>
      <c r="D11154" s="116" t="n">
        <v>43952</v>
      </c>
      <c r="E11154" s="0" t="n">
        <v>0</v>
      </c>
      <c r="F11154" s="0" t="n">
        <v>2376526</v>
      </c>
      <c r="G11154" s="151" t="s">
        <v>111</v>
      </c>
      <c r="H11154" s="151" t="s">
        <v>111</v>
      </c>
      <c r="I11154" s="152" t="s">
        <v>112</v>
      </c>
    </row>
    <row r="11155" customFormat="false" ht="12.75" hidden="false" customHeight="false" outlineLevel="0" collapsed="false">
      <c r="A11155" s="0" t="s">
        <v>84</v>
      </c>
      <c r="B11155" s="0" t="s">
        <v>110</v>
      </c>
      <c r="C11155" s="0" t="s">
        <v>108</v>
      </c>
      <c r="D11155" s="116" t="n">
        <v>43952</v>
      </c>
      <c r="E11155" s="0" t="n">
        <v>0.165</v>
      </c>
      <c r="F11155" s="0" t="n">
        <v>2376527</v>
      </c>
      <c r="G11155" s="151" t="s">
        <v>111</v>
      </c>
      <c r="H11155" s="151" t="s">
        <v>111</v>
      </c>
      <c r="I11155" s="152" t="s">
        <v>112</v>
      </c>
    </row>
    <row r="11156" customFormat="false" ht="12.75" hidden="false" customHeight="false" outlineLevel="0" collapsed="false">
      <c r="A11156" s="0" t="s">
        <v>84</v>
      </c>
      <c r="B11156" s="0" t="s">
        <v>113</v>
      </c>
      <c r="C11156" s="0" t="s">
        <v>108</v>
      </c>
      <c r="D11156" s="116" t="n">
        <v>43952</v>
      </c>
      <c r="E11156" s="0" t="n">
        <v>0.01</v>
      </c>
      <c r="F11156" s="0" t="n">
        <v>2376528</v>
      </c>
      <c r="G11156" s="151" t="s">
        <v>111</v>
      </c>
      <c r="H11156" s="151" t="s">
        <v>111</v>
      </c>
      <c r="I11156" s="152" t="s">
        <v>112</v>
      </c>
    </row>
    <row r="11157" customFormat="false" ht="12.75" hidden="false" customHeight="false" outlineLevel="0" collapsed="false">
      <c r="A11157" s="0" t="s">
        <v>85</v>
      </c>
      <c r="B11157" s="0" t="s">
        <v>110</v>
      </c>
      <c r="C11157" s="0" t="s">
        <v>108</v>
      </c>
      <c r="D11157" s="116" t="n">
        <v>43952</v>
      </c>
      <c r="E11157" s="0" t="n">
        <v>0.165</v>
      </c>
      <c r="F11157" s="0" t="n">
        <v>2376529</v>
      </c>
      <c r="G11157" s="151" t="s">
        <v>111</v>
      </c>
      <c r="H11157" s="151" t="s">
        <v>111</v>
      </c>
      <c r="I11157" s="152" t="s">
        <v>112</v>
      </c>
    </row>
    <row r="11158" customFormat="false" ht="12.75" hidden="false" customHeight="false" outlineLevel="0" collapsed="false">
      <c r="A11158" s="0" t="s">
        <v>85</v>
      </c>
      <c r="B11158" s="0" t="s">
        <v>113</v>
      </c>
      <c r="C11158" s="0" t="s">
        <v>108</v>
      </c>
      <c r="D11158" s="116" t="n">
        <v>43952</v>
      </c>
      <c r="E11158" s="0" t="n">
        <v>0.171724608720526</v>
      </c>
      <c r="F11158" s="0" t="n">
        <v>2376530</v>
      </c>
      <c r="G11158" s="151" t="s">
        <v>111</v>
      </c>
      <c r="H11158" s="151" t="s">
        <v>111</v>
      </c>
      <c r="I11158" s="152" t="s">
        <v>112</v>
      </c>
    </row>
    <row r="11159" customFormat="false" ht="12.75" hidden="false" customHeight="false" outlineLevel="0" collapsed="false">
      <c r="A11159" s="0" t="s">
        <v>86</v>
      </c>
      <c r="B11159" s="0" t="s">
        <v>110</v>
      </c>
      <c r="C11159" s="0" t="s">
        <v>108</v>
      </c>
      <c r="D11159" s="116" t="n">
        <v>43952</v>
      </c>
      <c r="E11159" s="0" t="n">
        <v>0.195</v>
      </c>
      <c r="F11159" s="0" t="n">
        <v>2376531</v>
      </c>
      <c r="G11159" s="151" t="s">
        <v>111</v>
      </c>
      <c r="H11159" s="151" t="s">
        <v>111</v>
      </c>
      <c r="I11159" s="152" t="s">
        <v>112</v>
      </c>
    </row>
    <row r="11160" customFormat="false" ht="12.75" hidden="false" customHeight="false" outlineLevel="0" collapsed="false">
      <c r="A11160" s="0" t="s">
        <v>86</v>
      </c>
      <c r="B11160" s="0" t="s">
        <v>113</v>
      </c>
      <c r="C11160" s="0" t="s">
        <v>108</v>
      </c>
      <c r="D11160" s="116" t="n">
        <v>43952</v>
      </c>
      <c r="E11160" s="0" t="n">
        <v>0.005</v>
      </c>
      <c r="F11160" s="0" t="n">
        <v>2376532</v>
      </c>
      <c r="G11160" s="151" t="s">
        <v>111</v>
      </c>
      <c r="H11160" s="151" t="s">
        <v>111</v>
      </c>
      <c r="I11160" s="152" t="s">
        <v>112</v>
      </c>
    </row>
    <row r="11161" customFormat="false" ht="12.75" hidden="false" customHeight="false" outlineLevel="0" collapsed="false">
      <c r="A11161" s="0" t="s">
        <v>87</v>
      </c>
      <c r="B11161" s="0" t="s">
        <v>110</v>
      </c>
      <c r="C11161" s="0" t="s">
        <v>108</v>
      </c>
      <c r="D11161" s="116" t="n">
        <v>43952</v>
      </c>
      <c r="E11161" s="0" t="n">
        <v>0.195</v>
      </c>
      <c r="F11161" s="0" t="n">
        <v>2376533</v>
      </c>
      <c r="G11161" s="151" t="s">
        <v>111</v>
      </c>
      <c r="H11161" s="151" t="s">
        <v>111</v>
      </c>
      <c r="I11161" s="152" t="s">
        <v>112</v>
      </c>
    </row>
    <row r="11162" customFormat="false" ht="12.75" hidden="false" customHeight="false" outlineLevel="0" collapsed="false">
      <c r="A11162" s="0" t="s">
        <v>87</v>
      </c>
      <c r="B11162" s="0" t="s">
        <v>113</v>
      </c>
      <c r="C11162" s="0" t="s">
        <v>108</v>
      </c>
      <c r="D11162" s="116" t="n">
        <v>43952</v>
      </c>
      <c r="E11162" s="0" t="n">
        <v>0.005</v>
      </c>
      <c r="F11162" s="0" t="n">
        <v>2376534</v>
      </c>
      <c r="G11162" s="151" t="s">
        <v>111</v>
      </c>
      <c r="H11162" s="151" t="s">
        <v>111</v>
      </c>
      <c r="I11162" s="152" t="s">
        <v>112</v>
      </c>
    </row>
    <row r="11163" customFormat="false" ht="12.75" hidden="false" customHeight="false" outlineLevel="0" collapsed="false">
      <c r="A11163" s="0" t="s">
        <v>88</v>
      </c>
      <c r="B11163" s="0" t="s">
        <v>110</v>
      </c>
      <c r="C11163" s="0" t="s">
        <v>108</v>
      </c>
      <c r="D11163" s="116" t="n">
        <v>43952</v>
      </c>
      <c r="E11163" s="0" t="n">
        <v>0.195</v>
      </c>
      <c r="F11163" s="0" t="n">
        <v>2376535</v>
      </c>
      <c r="G11163" s="151" t="s">
        <v>111</v>
      </c>
      <c r="H11163" s="151" t="s">
        <v>111</v>
      </c>
      <c r="I11163" s="152" t="s">
        <v>112</v>
      </c>
    </row>
    <row r="11164" customFormat="false" ht="12.75" hidden="false" customHeight="false" outlineLevel="0" collapsed="false">
      <c r="A11164" s="0" t="s">
        <v>88</v>
      </c>
      <c r="B11164" s="0" t="s">
        <v>113</v>
      </c>
      <c r="C11164" s="0" t="s">
        <v>108</v>
      </c>
      <c r="D11164" s="116" t="n">
        <v>43952</v>
      </c>
      <c r="E11164" s="0" t="n">
        <v>0.251528817028244</v>
      </c>
      <c r="F11164" s="0" t="n">
        <v>2376536</v>
      </c>
      <c r="G11164" s="151" t="s">
        <v>111</v>
      </c>
      <c r="H11164" s="151" t="s">
        <v>111</v>
      </c>
      <c r="I11164" s="152" t="s">
        <v>112</v>
      </c>
    </row>
    <row r="11165" customFormat="false" ht="12.75" hidden="false" customHeight="false" outlineLevel="0" collapsed="false">
      <c r="A11165" s="0" t="s">
        <v>89</v>
      </c>
      <c r="B11165" s="0" t="s">
        <v>110</v>
      </c>
      <c r="C11165" s="0" t="s">
        <v>108</v>
      </c>
      <c r="D11165" s="116" t="n">
        <v>43952</v>
      </c>
      <c r="E11165" s="0" t="n">
        <v>0.195</v>
      </c>
      <c r="F11165" s="0" t="n">
        <v>2376537</v>
      </c>
      <c r="G11165" s="151" t="s">
        <v>111</v>
      </c>
      <c r="H11165" s="151" t="s">
        <v>111</v>
      </c>
      <c r="I11165" s="152" t="s">
        <v>112</v>
      </c>
    </row>
    <row r="11166" customFormat="false" ht="12.75" hidden="false" customHeight="false" outlineLevel="0" collapsed="false">
      <c r="A11166" s="0" t="s">
        <v>89</v>
      </c>
      <c r="B11166" s="0" t="s">
        <v>113</v>
      </c>
      <c r="C11166" s="0" t="s">
        <v>108</v>
      </c>
      <c r="D11166" s="116" t="n">
        <v>43952</v>
      </c>
      <c r="E11166" s="0" t="n">
        <v>0.025</v>
      </c>
      <c r="F11166" s="0" t="n">
        <v>2376538</v>
      </c>
      <c r="G11166" s="151" t="s">
        <v>111</v>
      </c>
      <c r="H11166" s="151" t="s">
        <v>111</v>
      </c>
      <c r="I11166" s="152" t="s">
        <v>112</v>
      </c>
    </row>
    <row r="11167" customFormat="false" ht="12.75" hidden="false" customHeight="false" outlineLevel="0" collapsed="false">
      <c r="A11167" s="0" t="s">
        <v>90</v>
      </c>
      <c r="B11167" s="0" t="s">
        <v>110</v>
      </c>
      <c r="C11167" s="0" t="s">
        <v>108</v>
      </c>
      <c r="D11167" s="116" t="n">
        <v>43952</v>
      </c>
      <c r="E11167" s="0" t="n">
        <v>0.195</v>
      </c>
      <c r="F11167" s="0" t="n">
        <v>2376539</v>
      </c>
      <c r="G11167" s="151" t="s">
        <v>111</v>
      </c>
      <c r="H11167" s="151" t="s">
        <v>111</v>
      </c>
      <c r="I11167" s="152" t="s">
        <v>112</v>
      </c>
    </row>
    <row r="11168" customFormat="false" ht="12.75" hidden="false" customHeight="false" outlineLevel="0" collapsed="false">
      <c r="A11168" s="0" t="s">
        <v>90</v>
      </c>
      <c r="B11168" s="0" t="s">
        <v>113</v>
      </c>
      <c r="C11168" s="0" t="s">
        <v>108</v>
      </c>
      <c r="D11168" s="116" t="n">
        <v>43952</v>
      </c>
      <c r="E11168" s="0" t="n">
        <v>0.251528817028244</v>
      </c>
      <c r="F11168" s="0" t="n">
        <v>2376540</v>
      </c>
      <c r="G11168" s="151" t="s">
        <v>111</v>
      </c>
      <c r="H11168" s="151" t="s">
        <v>111</v>
      </c>
      <c r="I11168" s="152" t="s">
        <v>112</v>
      </c>
    </row>
    <row r="11169" customFormat="false" ht="12.75" hidden="false" customHeight="false" outlineLevel="0" collapsed="false">
      <c r="A11169" s="0" t="s">
        <v>91</v>
      </c>
      <c r="B11169" s="0" t="s">
        <v>110</v>
      </c>
      <c r="C11169" s="0" t="s">
        <v>108</v>
      </c>
      <c r="D11169" s="116" t="n">
        <v>43952</v>
      </c>
      <c r="E11169" s="0" t="n">
        <v>0</v>
      </c>
      <c r="F11169" s="0" t="n">
        <v>2376541</v>
      </c>
      <c r="G11169" s="151" t="s">
        <v>111</v>
      </c>
      <c r="H11169" s="151" t="s">
        <v>111</v>
      </c>
      <c r="I11169" s="152" t="s">
        <v>112</v>
      </c>
    </row>
    <row r="11170" customFormat="false" ht="12.75" hidden="false" customHeight="false" outlineLevel="0" collapsed="false">
      <c r="A11170" s="0" t="s">
        <v>91</v>
      </c>
      <c r="B11170" s="0" t="s">
        <v>113</v>
      </c>
      <c r="C11170" s="0" t="s">
        <v>108</v>
      </c>
      <c r="D11170" s="116" t="n">
        <v>43952</v>
      </c>
      <c r="E11170" s="0" t="n">
        <v>0</v>
      </c>
      <c r="F11170" s="0" t="n">
        <v>2376542</v>
      </c>
      <c r="G11170" s="151" t="s">
        <v>111</v>
      </c>
      <c r="H11170" s="151" t="s">
        <v>111</v>
      </c>
      <c r="I11170" s="152" t="s">
        <v>112</v>
      </c>
    </row>
    <row r="11171" customFormat="false" ht="12.75" hidden="false" customHeight="false" outlineLevel="0" collapsed="false">
      <c r="A11171" s="0" t="s">
        <v>49</v>
      </c>
      <c r="B11171" s="0" t="s">
        <v>110</v>
      </c>
      <c r="C11171" s="0" t="s">
        <v>108</v>
      </c>
      <c r="D11171" s="116" t="n">
        <v>43952</v>
      </c>
      <c r="E11171" s="0" t="n">
        <v>0.385</v>
      </c>
      <c r="F11171" s="0" t="n">
        <v>2376543</v>
      </c>
      <c r="G11171" s="151" t="s">
        <v>111</v>
      </c>
      <c r="H11171" s="151" t="s">
        <v>111</v>
      </c>
      <c r="I11171" s="152" t="s">
        <v>112</v>
      </c>
    </row>
    <row r="11172" customFormat="false" ht="12.75" hidden="false" customHeight="false" outlineLevel="0" collapsed="false">
      <c r="A11172" s="0" t="s">
        <v>49</v>
      </c>
      <c r="B11172" s="0" t="s">
        <v>113</v>
      </c>
      <c r="C11172" s="0" t="s">
        <v>108</v>
      </c>
      <c r="D11172" s="116" t="n">
        <v>43952</v>
      </c>
      <c r="E11172" s="0" t="n">
        <v>0.015</v>
      </c>
      <c r="F11172" s="0" t="n">
        <v>2376544</v>
      </c>
      <c r="G11172" s="151" t="s">
        <v>111</v>
      </c>
      <c r="H11172" s="151" t="s">
        <v>111</v>
      </c>
      <c r="I11172" s="152" t="s">
        <v>112</v>
      </c>
    </row>
    <row r="11173" customFormat="false" ht="12.75" hidden="false" customHeight="false" outlineLevel="0" collapsed="false">
      <c r="A11173" s="0" t="s">
        <v>50</v>
      </c>
      <c r="B11173" s="0" t="s">
        <v>110</v>
      </c>
      <c r="C11173" s="0" t="s">
        <v>108</v>
      </c>
      <c r="D11173" s="116" t="n">
        <v>43952</v>
      </c>
      <c r="E11173" s="0" t="n">
        <v>0.44</v>
      </c>
      <c r="F11173" s="0" t="n">
        <v>2376545</v>
      </c>
      <c r="G11173" s="151" t="s">
        <v>111</v>
      </c>
      <c r="H11173" s="151" t="s">
        <v>111</v>
      </c>
      <c r="I11173" s="152" t="s">
        <v>112</v>
      </c>
    </row>
    <row r="11174" customFormat="false" ht="12.75" hidden="false" customHeight="false" outlineLevel="0" collapsed="false">
      <c r="A11174" s="0" t="s">
        <v>50</v>
      </c>
      <c r="B11174" s="0" t="s">
        <v>113</v>
      </c>
      <c r="C11174" s="0" t="s">
        <v>108</v>
      </c>
      <c r="D11174" s="116" t="n">
        <v>43952</v>
      </c>
      <c r="E11174" s="0" t="n">
        <v>-0.065</v>
      </c>
      <c r="F11174" s="0" t="n">
        <v>2376546</v>
      </c>
      <c r="G11174" s="151" t="s">
        <v>111</v>
      </c>
      <c r="H11174" s="151" t="s">
        <v>111</v>
      </c>
      <c r="I11174" s="152" t="s">
        <v>112</v>
      </c>
    </row>
    <row r="11175" customFormat="false" ht="12.75" hidden="false" customHeight="false" outlineLevel="0" collapsed="false">
      <c r="A11175" s="0" t="s">
        <v>51</v>
      </c>
      <c r="B11175" s="0" t="s">
        <v>110</v>
      </c>
      <c r="C11175" s="0" t="s">
        <v>108</v>
      </c>
      <c r="D11175" s="116" t="n">
        <v>43952</v>
      </c>
      <c r="E11175" s="0" t="n">
        <v>0.44</v>
      </c>
      <c r="F11175" s="0" t="n">
        <v>2376547</v>
      </c>
      <c r="G11175" s="151" t="s">
        <v>111</v>
      </c>
      <c r="H11175" s="151" t="s">
        <v>111</v>
      </c>
      <c r="I11175" s="152" t="s">
        <v>112</v>
      </c>
    </row>
    <row r="11176" customFormat="false" ht="12.75" hidden="false" customHeight="false" outlineLevel="0" collapsed="false">
      <c r="A11176" s="0" t="s">
        <v>51</v>
      </c>
      <c r="B11176" s="0" t="s">
        <v>113</v>
      </c>
      <c r="C11176" s="0" t="s">
        <v>108</v>
      </c>
      <c r="D11176" s="116" t="n">
        <v>43952</v>
      </c>
      <c r="E11176" s="0" t="n">
        <v>0.02</v>
      </c>
      <c r="F11176" s="0" t="n">
        <v>2376548</v>
      </c>
      <c r="G11176" s="151" t="s">
        <v>111</v>
      </c>
      <c r="H11176" s="151" t="s">
        <v>111</v>
      </c>
      <c r="I11176" s="152" t="s">
        <v>112</v>
      </c>
    </row>
    <row r="11177" customFormat="false" ht="12.75" hidden="false" customHeight="false" outlineLevel="0" collapsed="false">
      <c r="A11177" s="0" t="s">
        <v>52</v>
      </c>
      <c r="B11177" s="0" t="s">
        <v>110</v>
      </c>
      <c r="C11177" s="0" t="s">
        <v>108</v>
      </c>
      <c r="D11177" s="116" t="n">
        <v>43952</v>
      </c>
      <c r="E11177" s="0" t="n">
        <v>0.44</v>
      </c>
      <c r="F11177" s="0" t="n">
        <v>2376549</v>
      </c>
      <c r="G11177" s="151" t="s">
        <v>111</v>
      </c>
      <c r="H11177" s="151" t="s">
        <v>111</v>
      </c>
      <c r="I11177" s="152" t="s">
        <v>112</v>
      </c>
    </row>
    <row r="11178" customFormat="false" ht="12.75" hidden="false" customHeight="false" outlineLevel="0" collapsed="false">
      <c r="A11178" s="0" t="s">
        <v>52</v>
      </c>
      <c r="B11178" s="0" t="s">
        <v>113</v>
      </c>
      <c r="C11178" s="0" t="s">
        <v>108</v>
      </c>
      <c r="D11178" s="116" t="n">
        <v>43952</v>
      </c>
      <c r="E11178" s="0" t="n">
        <v>-0.035</v>
      </c>
      <c r="F11178" s="0" t="n">
        <v>2376550</v>
      </c>
      <c r="G11178" s="151" t="s">
        <v>111</v>
      </c>
      <c r="H11178" s="151" t="s">
        <v>111</v>
      </c>
      <c r="I11178" s="152" t="s">
        <v>112</v>
      </c>
    </row>
    <row r="11179" customFormat="false" ht="12.75" hidden="false" customHeight="false" outlineLevel="0" collapsed="false">
      <c r="A11179" s="0" t="s">
        <v>53</v>
      </c>
      <c r="B11179" s="0" t="s">
        <v>110</v>
      </c>
      <c r="C11179" s="0" t="s">
        <v>108</v>
      </c>
      <c r="D11179" s="116" t="n">
        <v>43952</v>
      </c>
      <c r="E11179" s="0" t="n">
        <v>0.195</v>
      </c>
      <c r="F11179" s="0" t="n">
        <v>2376551</v>
      </c>
      <c r="G11179" s="151" t="s">
        <v>111</v>
      </c>
      <c r="H11179" s="151" t="s">
        <v>111</v>
      </c>
      <c r="I11179" s="152" t="s">
        <v>112</v>
      </c>
    </row>
    <row r="11180" customFormat="false" ht="12.75" hidden="false" customHeight="false" outlineLevel="0" collapsed="false">
      <c r="A11180" s="0" t="s">
        <v>53</v>
      </c>
      <c r="B11180" s="0" t="s">
        <v>113</v>
      </c>
      <c r="C11180" s="0" t="s">
        <v>108</v>
      </c>
      <c r="D11180" s="116" t="n">
        <v>43952</v>
      </c>
      <c r="E11180" s="0" t="n">
        <v>0.005</v>
      </c>
      <c r="F11180" s="0" t="n">
        <v>2376552</v>
      </c>
      <c r="G11180" s="151" t="s">
        <v>111</v>
      </c>
      <c r="H11180" s="151" t="s">
        <v>111</v>
      </c>
      <c r="I11180" s="152" t="s">
        <v>112</v>
      </c>
    </row>
    <row r="11181" customFormat="false" ht="12.75" hidden="false" customHeight="false" outlineLevel="0" collapsed="false">
      <c r="A11181" s="0" t="s">
        <v>17</v>
      </c>
      <c r="B11181" s="0" t="s">
        <v>110</v>
      </c>
      <c r="C11181" s="0" t="s">
        <v>108</v>
      </c>
      <c r="D11181" s="116" t="n">
        <v>43952</v>
      </c>
      <c r="E11181" s="0" t="n">
        <v>0</v>
      </c>
      <c r="F11181" s="0" t="n">
        <v>2376553</v>
      </c>
      <c r="G11181" s="151" t="s">
        <v>111</v>
      </c>
      <c r="H11181" s="151" t="s">
        <v>111</v>
      </c>
      <c r="I11181" s="152" t="s">
        <v>112</v>
      </c>
    </row>
    <row r="11182" customFormat="false" ht="12.75" hidden="false" customHeight="false" outlineLevel="0" collapsed="false">
      <c r="A11182" s="0" t="s">
        <v>17</v>
      </c>
      <c r="B11182" s="0" t="s">
        <v>113</v>
      </c>
      <c r="C11182" s="0" t="s">
        <v>108</v>
      </c>
      <c r="D11182" s="116" t="n">
        <v>43952</v>
      </c>
      <c r="E11182" s="0" t="n">
        <v>0</v>
      </c>
      <c r="F11182" s="0" t="n">
        <v>2376554</v>
      </c>
      <c r="G11182" s="151" t="s">
        <v>111</v>
      </c>
      <c r="H11182" s="151" t="s">
        <v>111</v>
      </c>
      <c r="I11182" s="152" t="s">
        <v>112</v>
      </c>
    </row>
    <row r="11183" customFormat="false" ht="12.75" hidden="false" customHeight="false" outlineLevel="0" collapsed="false">
      <c r="A11183" s="0" t="s">
        <v>18</v>
      </c>
      <c r="B11183" s="0" t="s">
        <v>110</v>
      </c>
      <c r="C11183" s="0" t="s">
        <v>108</v>
      </c>
      <c r="D11183" s="116" t="n">
        <v>43952</v>
      </c>
      <c r="E11183" s="0" t="n">
        <v>0</v>
      </c>
      <c r="F11183" s="0" t="n">
        <v>2376555</v>
      </c>
      <c r="G11183" s="151" t="s">
        <v>111</v>
      </c>
      <c r="H11183" s="151" t="s">
        <v>111</v>
      </c>
      <c r="I11183" s="152" t="s">
        <v>112</v>
      </c>
    </row>
    <row r="11184" customFormat="false" ht="12.75" hidden="false" customHeight="false" outlineLevel="0" collapsed="false">
      <c r="A11184" s="0" t="s">
        <v>18</v>
      </c>
      <c r="B11184" s="0" t="s">
        <v>113</v>
      </c>
      <c r="C11184" s="0" t="s">
        <v>108</v>
      </c>
      <c r="D11184" s="116" t="n">
        <v>43952</v>
      </c>
      <c r="E11184" s="0" t="n">
        <v>0</v>
      </c>
      <c r="F11184" s="0" t="n">
        <v>2376556</v>
      </c>
      <c r="G11184" s="151" t="s">
        <v>111</v>
      </c>
      <c r="H11184" s="151" t="s">
        <v>111</v>
      </c>
      <c r="I11184" s="152" t="s">
        <v>112</v>
      </c>
    </row>
    <row r="11185" customFormat="false" ht="12.75" hidden="false" customHeight="false" outlineLevel="0" collapsed="false">
      <c r="A11185" s="0" t="s">
        <v>19</v>
      </c>
      <c r="B11185" s="0" t="s">
        <v>110</v>
      </c>
      <c r="C11185" s="0" t="s">
        <v>108</v>
      </c>
      <c r="D11185" s="116" t="n">
        <v>43952</v>
      </c>
      <c r="E11185" s="0" t="n">
        <v>0</v>
      </c>
      <c r="F11185" s="0" t="n">
        <v>2376557</v>
      </c>
      <c r="G11185" s="151" t="s">
        <v>111</v>
      </c>
      <c r="H11185" s="151" t="s">
        <v>111</v>
      </c>
      <c r="I11185" s="152" t="s">
        <v>112</v>
      </c>
    </row>
    <row r="11186" customFormat="false" ht="12.75" hidden="false" customHeight="false" outlineLevel="0" collapsed="false">
      <c r="A11186" s="0" t="s">
        <v>19</v>
      </c>
      <c r="B11186" s="0" t="s">
        <v>113</v>
      </c>
      <c r="C11186" s="0" t="s">
        <v>108</v>
      </c>
      <c r="D11186" s="116" t="n">
        <v>43952</v>
      </c>
      <c r="E11186" s="0" t="n">
        <v>0</v>
      </c>
      <c r="F11186" s="0" t="n">
        <v>2376558</v>
      </c>
      <c r="G11186" s="151" t="s">
        <v>111</v>
      </c>
      <c r="H11186" s="151" t="s">
        <v>111</v>
      </c>
      <c r="I11186" s="152" t="s">
        <v>112</v>
      </c>
    </row>
    <row r="11187" customFormat="false" ht="12.75" hidden="false" customHeight="false" outlineLevel="0" collapsed="false">
      <c r="A11187" s="0" t="s">
        <v>21</v>
      </c>
      <c r="B11187" s="0" t="s">
        <v>110</v>
      </c>
      <c r="C11187" s="0" t="s">
        <v>108</v>
      </c>
      <c r="D11187" s="116" t="n">
        <v>43952</v>
      </c>
      <c r="E11187" s="0" t="n">
        <v>0</v>
      </c>
      <c r="F11187" s="0" t="n">
        <v>2376559</v>
      </c>
      <c r="G11187" s="151" t="s">
        <v>111</v>
      </c>
      <c r="H11187" s="151" t="s">
        <v>111</v>
      </c>
      <c r="I11187" s="152" t="s">
        <v>112</v>
      </c>
    </row>
    <row r="11188" customFormat="false" ht="12.75" hidden="false" customHeight="false" outlineLevel="0" collapsed="false">
      <c r="A11188" s="0" t="s">
        <v>21</v>
      </c>
      <c r="B11188" s="0" t="s">
        <v>113</v>
      </c>
      <c r="C11188" s="0" t="s">
        <v>108</v>
      </c>
      <c r="D11188" s="116" t="n">
        <v>43952</v>
      </c>
      <c r="E11188" s="0" t="n">
        <v>0</v>
      </c>
      <c r="F11188" s="0" t="n">
        <v>2376560</v>
      </c>
      <c r="G11188" s="151" t="s">
        <v>111</v>
      </c>
      <c r="H11188" s="151" t="s">
        <v>111</v>
      </c>
      <c r="I11188" s="152" t="s">
        <v>112</v>
      </c>
    </row>
    <row r="11189" customFormat="false" ht="12.75" hidden="false" customHeight="false" outlineLevel="0" collapsed="false">
      <c r="A11189" s="0" t="s">
        <v>22</v>
      </c>
      <c r="B11189" s="0" t="s">
        <v>110</v>
      </c>
      <c r="C11189" s="0" t="s">
        <v>108</v>
      </c>
      <c r="D11189" s="116" t="n">
        <v>43952</v>
      </c>
      <c r="E11189" s="0" t="n">
        <v>0.7</v>
      </c>
      <c r="F11189" s="0" t="n">
        <v>2376561</v>
      </c>
      <c r="G11189" s="151" t="s">
        <v>111</v>
      </c>
      <c r="H11189" s="151" t="s">
        <v>111</v>
      </c>
      <c r="I11189" s="152" t="s">
        <v>112</v>
      </c>
    </row>
    <row r="11190" customFormat="false" ht="12.75" hidden="false" customHeight="false" outlineLevel="0" collapsed="false">
      <c r="A11190" s="0" t="s">
        <v>59</v>
      </c>
      <c r="B11190" s="0" t="s">
        <v>110</v>
      </c>
      <c r="C11190" s="0" t="s">
        <v>108</v>
      </c>
      <c r="D11190" s="116" t="n">
        <v>43983</v>
      </c>
      <c r="E11190" s="0" t="n">
        <v>0.385</v>
      </c>
      <c r="F11190" s="0" t="n">
        <v>2376515</v>
      </c>
      <c r="G11190" s="151" t="s">
        <v>111</v>
      </c>
      <c r="H11190" s="151" t="s">
        <v>111</v>
      </c>
      <c r="I11190" s="152" t="s">
        <v>112</v>
      </c>
    </row>
    <row r="11191" customFormat="false" ht="12.75" hidden="false" customHeight="false" outlineLevel="0" collapsed="false">
      <c r="A11191" s="0" t="s">
        <v>59</v>
      </c>
      <c r="B11191" s="0" t="s">
        <v>113</v>
      </c>
      <c r="C11191" s="0" t="s">
        <v>108</v>
      </c>
      <c r="D11191" s="116" t="n">
        <v>43983</v>
      </c>
      <c r="E11191" s="0" t="n">
        <v>0.015</v>
      </c>
      <c r="F11191" s="0" t="n">
        <v>2376516</v>
      </c>
      <c r="G11191" s="151" t="s">
        <v>111</v>
      </c>
      <c r="H11191" s="151" t="s">
        <v>111</v>
      </c>
      <c r="I11191" s="152" t="s">
        <v>112</v>
      </c>
    </row>
    <row r="11192" customFormat="false" ht="12.75" hidden="false" customHeight="false" outlineLevel="0" collapsed="false">
      <c r="A11192" s="0" t="s">
        <v>60</v>
      </c>
      <c r="B11192" s="0" t="s">
        <v>110</v>
      </c>
      <c r="C11192" s="0" t="s">
        <v>108</v>
      </c>
      <c r="D11192" s="116" t="n">
        <v>43983</v>
      </c>
      <c r="E11192" s="0" t="n">
        <v>0.385</v>
      </c>
      <c r="F11192" s="0" t="n">
        <v>2376517</v>
      </c>
      <c r="G11192" s="151" t="s">
        <v>111</v>
      </c>
      <c r="H11192" s="151" t="s">
        <v>111</v>
      </c>
      <c r="I11192" s="152" t="s">
        <v>112</v>
      </c>
    </row>
    <row r="11193" customFormat="false" ht="12.75" hidden="false" customHeight="false" outlineLevel="0" collapsed="false">
      <c r="A11193" s="0" t="s">
        <v>60</v>
      </c>
      <c r="B11193" s="0" t="s">
        <v>113</v>
      </c>
      <c r="C11193" s="0" t="s">
        <v>108</v>
      </c>
      <c r="D11193" s="116" t="n">
        <v>43983</v>
      </c>
      <c r="E11193" s="0" t="n">
        <v>0.055</v>
      </c>
      <c r="F11193" s="0" t="n">
        <v>2376518</v>
      </c>
      <c r="G11193" s="151" t="s">
        <v>111</v>
      </c>
      <c r="H11193" s="151" t="s">
        <v>111</v>
      </c>
      <c r="I11193" s="152" t="s">
        <v>112</v>
      </c>
    </row>
    <row r="11194" customFormat="false" ht="12.75" hidden="false" customHeight="false" outlineLevel="0" collapsed="false">
      <c r="A11194" s="0" t="s">
        <v>61</v>
      </c>
      <c r="B11194" s="0" t="s">
        <v>110</v>
      </c>
      <c r="C11194" s="0" t="s">
        <v>108</v>
      </c>
      <c r="D11194" s="116" t="n">
        <v>43983</v>
      </c>
      <c r="E11194" s="0" t="n">
        <v>0.385</v>
      </c>
      <c r="F11194" s="0" t="n">
        <v>2376519</v>
      </c>
      <c r="G11194" s="151" t="s">
        <v>111</v>
      </c>
      <c r="H11194" s="151" t="s">
        <v>111</v>
      </c>
      <c r="I11194" s="152" t="s">
        <v>112</v>
      </c>
    </row>
    <row r="11195" customFormat="false" ht="12.75" hidden="false" customHeight="false" outlineLevel="0" collapsed="false">
      <c r="A11195" s="0" t="s">
        <v>61</v>
      </c>
      <c r="B11195" s="0" t="s">
        <v>113</v>
      </c>
      <c r="C11195" s="0" t="s">
        <v>108</v>
      </c>
      <c r="D11195" s="116" t="n">
        <v>43983</v>
      </c>
      <c r="E11195" s="0" t="n">
        <v>0.015</v>
      </c>
      <c r="F11195" s="0" t="n">
        <v>2376520</v>
      </c>
      <c r="G11195" s="151" t="s">
        <v>111</v>
      </c>
      <c r="H11195" s="151" t="s">
        <v>111</v>
      </c>
      <c r="I11195" s="152" t="s">
        <v>112</v>
      </c>
    </row>
    <row r="11196" customFormat="false" ht="12.75" hidden="false" customHeight="false" outlineLevel="0" collapsed="false">
      <c r="A11196" s="0" t="s">
        <v>62</v>
      </c>
      <c r="B11196" s="0" t="s">
        <v>110</v>
      </c>
      <c r="C11196" s="0" t="s">
        <v>108</v>
      </c>
      <c r="D11196" s="116" t="n">
        <v>43983</v>
      </c>
      <c r="E11196" s="0" t="n">
        <v>0.385</v>
      </c>
      <c r="F11196" s="0" t="n">
        <v>2376521</v>
      </c>
      <c r="G11196" s="151" t="s">
        <v>111</v>
      </c>
      <c r="H11196" s="151" t="s">
        <v>111</v>
      </c>
      <c r="I11196" s="152" t="s">
        <v>112</v>
      </c>
    </row>
    <row r="11197" customFormat="false" ht="12.75" hidden="false" customHeight="false" outlineLevel="0" collapsed="false">
      <c r="A11197" s="0" t="s">
        <v>62</v>
      </c>
      <c r="B11197" s="0" t="s">
        <v>113</v>
      </c>
      <c r="C11197" s="0" t="s">
        <v>108</v>
      </c>
      <c r="D11197" s="116" t="n">
        <v>43983</v>
      </c>
      <c r="E11197" s="0" t="n">
        <v>0.055</v>
      </c>
      <c r="F11197" s="0" t="n">
        <v>2376522</v>
      </c>
      <c r="G11197" s="151" t="s">
        <v>111</v>
      </c>
      <c r="H11197" s="151" t="s">
        <v>111</v>
      </c>
      <c r="I11197" s="152" t="s">
        <v>112</v>
      </c>
    </row>
    <row r="11198" customFormat="false" ht="12.75" hidden="false" customHeight="false" outlineLevel="0" collapsed="false">
      <c r="A11198" s="0" t="s">
        <v>82</v>
      </c>
      <c r="B11198" s="0" t="s">
        <v>110</v>
      </c>
      <c r="C11198" s="0" t="s">
        <v>108</v>
      </c>
      <c r="D11198" s="116" t="n">
        <v>43983</v>
      </c>
      <c r="E11198" s="0" t="n">
        <v>0</v>
      </c>
      <c r="F11198" s="0" t="n">
        <v>2376523</v>
      </c>
      <c r="G11198" s="151" t="s">
        <v>111</v>
      </c>
      <c r="H11198" s="151" t="s">
        <v>111</v>
      </c>
      <c r="I11198" s="152" t="s">
        <v>112</v>
      </c>
    </row>
    <row r="11199" customFormat="false" ht="12.75" hidden="false" customHeight="false" outlineLevel="0" collapsed="false">
      <c r="A11199" s="0" t="s">
        <v>82</v>
      </c>
      <c r="B11199" s="0" t="s">
        <v>113</v>
      </c>
      <c r="C11199" s="0" t="s">
        <v>108</v>
      </c>
      <c r="D11199" s="116" t="n">
        <v>43983</v>
      </c>
      <c r="E11199" s="0" t="n">
        <v>0</v>
      </c>
      <c r="F11199" s="0" t="n">
        <v>2376524</v>
      </c>
      <c r="G11199" s="151" t="s">
        <v>111</v>
      </c>
      <c r="H11199" s="151" t="s">
        <v>111</v>
      </c>
      <c r="I11199" s="152" t="s">
        <v>112</v>
      </c>
    </row>
    <row r="11200" customFormat="false" ht="12.75" hidden="false" customHeight="false" outlineLevel="0" collapsed="false">
      <c r="A11200" s="0" t="s">
        <v>83</v>
      </c>
      <c r="B11200" s="0" t="s">
        <v>110</v>
      </c>
      <c r="C11200" s="0" t="s">
        <v>108</v>
      </c>
      <c r="D11200" s="116" t="n">
        <v>43983</v>
      </c>
      <c r="E11200" s="0" t="n">
        <v>0</v>
      </c>
      <c r="F11200" s="0" t="n">
        <v>2376525</v>
      </c>
      <c r="G11200" s="151" t="s">
        <v>111</v>
      </c>
      <c r="H11200" s="151" t="s">
        <v>111</v>
      </c>
      <c r="I11200" s="152" t="s">
        <v>112</v>
      </c>
    </row>
    <row r="11201" customFormat="false" ht="12.75" hidden="false" customHeight="false" outlineLevel="0" collapsed="false">
      <c r="A11201" s="0" t="s">
        <v>83</v>
      </c>
      <c r="B11201" s="0" t="s">
        <v>113</v>
      </c>
      <c r="C11201" s="0" t="s">
        <v>108</v>
      </c>
      <c r="D11201" s="116" t="n">
        <v>43983</v>
      </c>
      <c r="E11201" s="0" t="n">
        <v>0</v>
      </c>
      <c r="F11201" s="0" t="n">
        <v>2376526</v>
      </c>
      <c r="G11201" s="151" t="s">
        <v>111</v>
      </c>
      <c r="H11201" s="151" t="s">
        <v>111</v>
      </c>
      <c r="I11201" s="152" t="s">
        <v>112</v>
      </c>
    </row>
    <row r="11202" customFormat="false" ht="12.75" hidden="false" customHeight="false" outlineLevel="0" collapsed="false">
      <c r="A11202" s="0" t="s">
        <v>84</v>
      </c>
      <c r="B11202" s="0" t="s">
        <v>110</v>
      </c>
      <c r="C11202" s="0" t="s">
        <v>108</v>
      </c>
      <c r="D11202" s="116" t="n">
        <v>43983</v>
      </c>
      <c r="E11202" s="0" t="n">
        <v>0.17</v>
      </c>
      <c r="F11202" s="0" t="n">
        <v>2376527</v>
      </c>
      <c r="G11202" s="151" t="s">
        <v>111</v>
      </c>
      <c r="H11202" s="151" t="s">
        <v>111</v>
      </c>
      <c r="I11202" s="152" t="s">
        <v>112</v>
      </c>
    </row>
    <row r="11203" customFormat="false" ht="12.75" hidden="false" customHeight="false" outlineLevel="0" collapsed="false">
      <c r="A11203" s="0" t="s">
        <v>84</v>
      </c>
      <c r="B11203" s="0" t="s">
        <v>113</v>
      </c>
      <c r="C11203" s="0" t="s">
        <v>108</v>
      </c>
      <c r="D11203" s="116" t="n">
        <v>43983</v>
      </c>
      <c r="E11203" s="0" t="n">
        <v>0.0125</v>
      </c>
      <c r="F11203" s="0" t="n">
        <v>2376528</v>
      </c>
      <c r="G11203" s="151" t="s">
        <v>111</v>
      </c>
      <c r="H11203" s="151" t="s">
        <v>111</v>
      </c>
      <c r="I11203" s="152" t="s">
        <v>112</v>
      </c>
    </row>
    <row r="11204" customFormat="false" ht="12.75" hidden="false" customHeight="false" outlineLevel="0" collapsed="false">
      <c r="A11204" s="0" t="s">
        <v>85</v>
      </c>
      <c r="B11204" s="0" t="s">
        <v>110</v>
      </c>
      <c r="C11204" s="0" t="s">
        <v>108</v>
      </c>
      <c r="D11204" s="116" t="n">
        <v>43983</v>
      </c>
      <c r="E11204" s="0" t="n">
        <v>0.17</v>
      </c>
      <c r="F11204" s="0" t="n">
        <v>2376529</v>
      </c>
      <c r="G11204" s="151" t="s">
        <v>111</v>
      </c>
      <c r="H11204" s="151" t="s">
        <v>111</v>
      </c>
      <c r="I11204" s="152" t="s">
        <v>112</v>
      </c>
    </row>
    <row r="11205" customFormat="false" ht="12.75" hidden="false" customHeight="false" outlineLevel="0" collapsed="false">
      <c r="A11205" s="0" t="s">
        <v>85</v>
      </c>
      <c r="B11205" s="0" t="s">
        <v>113</v>
      </c>
      <c r="C11205" s="0" t="s">
        <v>108</v>
      </c>
      <c r="D11205" s="116" t="n">
        <v>43983</v>
      </c>
      <c r="E11205" s="0" t="n">
        <v>0.169819087899963</v>
      </c>
      <c r="F11205" s="0" t="n">
        <v>2376530</v>
      </c>
      <c r="G11205" s="151" t="s">
        <v>111</v>
      </c>
      <c r="H11205" s="151" t="s">
        <v>111</v>
      </c>
      <c r="I11205" s="152" t="s">
        <v>112</v>
      </c>
    </row>
    <row r="11206" customFormat="false" ht="12.75" hidden="false" customHeight="false" outlineLevel="0" collapsed="false">
      <c r="A11206" s="0" t="s">
        <v>86</v>
      </c>
      <c r="B11206" s="0" t="s">
        <v>110</v>
      </c>
      <c r="C11206" s="0" t="s">
        <v>108</v>
      </c>
      <c r="D11206" s="116" t="n">
        <v>43983</v>
      </c>
      <c r="E11206" s="0" t="n">
        <v>0.195</v>
      </c>
      <c r="F11206" s="0" t="n">
        <v>2376531</v>
      </c>
      <c r="G11206" s="151" t="s">
        <v>111</v>
      </c>
      <c r="H11206" s="151" t="s">
        <v>111</v>
      </c>
      <c r="I11206" s="152" t="s">
        <v>112</v>
      </c>
    </row>
    <row r="11207" customFormat="false" ht="12.75" hidden="false" customHeight="false" outlineLevel="0" collapsed="false">
      <c r="A11207" s="0" t="s">
        <v>86</v>
      </c>
      <c r="B11207" s="0" t="s">
        <v>113</v>
      </c>
      <c r="C11207" s="0" t="s">
        <v>108</v>
      </c>
      <c r="D11207" s="116" t="n">
        <v>43983</v>
      </c>
      <c r="E11207" s="0" t="n">
        <v>0.005</v>
      </c>
      <c r="F11207" s="0" t="n">
        <v>2376532</v>
      </c>
      <c r="G11207" s="151" t="s">
        <v>111</v>
      </c>
      <c r="H11207" s="151" t="s">
        <v>111</v>
      </c>
      <c r="I11207" s="152" t="s">
        <v>112</v>
      </c>
    </row>
    <row r="11208" customFormat="false" ht="12.75" hidden="false" customHeight="false" outlineLevel="0" collapsed="false">
      <c r="A11208" s="0" t="s">
        <v>87</v>
      </c>
      <c r="B11208" s="0" t="s">
        <v>110</v>
      </c>
      <c r="C11208" s="0" t="s">
        <v>108</v>
      </c>
      <c r="D11208" s="116" t="n">
        <v>43983</v>
      </c>
      <c r="E11208" s="0" t="n">
        <v>0.195</v>
      </c>
      <c r="F11208" s="0" t="n">
        <v>2376533</v>
      </c>
      <c r="G11208" s="151" t="s">
        <v>111</v>
      </c>
      <c r="H11208" s="151" t="s">
        <v>111</v>
      </c>
      <c r="I11208" s="152" t="s">
        <v>112</v>
      </c>
    </row>
    <row r="11209" customFormat="false" ht="12.75" hidden="false" customHeight="false" outlineLevel="0" collapsed="false">
      <c r="A11209" s="0" t="s">
        <v>87</v>
      </c>
      <c r="B11209" s="0" t="s">
        <v>113</v>
      </c>
      <c r="C11209" s="0" t="s">
        <v>108</v>
      </c>
      <c r="D11209" s="116" t="n">
        <v>43983</v>
      </c>
      <c r="E11209" s="0" t="n">
        <v>0.005</v>
      </c>
      <c r="F11209" s="0" t="n">
        <v>2376534</v>
      </c>
      <c r="G11209" s="151" t="s">
        <v>111</v>
      </c>
      <c r="H11209" s="151" t="s">
        <v>111</v>
      </c>
      <c r="I11209" s="152" t="s">
        <v>112</v>
      </c>
    </row>
    <row r="11210" customFormat="false" ht="12.75" hidden="false" customHeight="false" outlineLevel="0" collapsed="false">
      <c r="A11210" s="0" t="s">
        <v>88</v>
      </c>
      <c r="B11210" s="0" t="s">
        <v>110</v>
      </c>
      <c r="C11210" s="0" t="s">
        <v>108</v>
      </c>
      <c r="D11210" s="116" t="n">
        <v>43983</v>
      </c>
      <c r="E11210" s="0" t="n">
        <v>0.195</v>
      </c>
      <c r="F11210" s="0" t="n">
        <v>2376535</v>
      </c>
      <c r="G11210" s="151" t="s">
        <v>111</v>
      </c>
      <c r="H11210" s="151" t="s">
        <v>111</v>
      </c>
      <c r="I11210" s="152" t="s">
        <v>112</v>
      </c>
    </row>
    <row r="11211" customFormat="false" ht="12.75" hidden="false" customHeight="false" outlineLevel="0" collapsed="false">
      <c r="A11211" s="0" t="s">
        <v>88</v>
      </c>
      <c r="B11211" s="0" t="s">
        <v>113</v>
      </c>
      <c r="C11211" s="0" t="s">
        <v>108</v>
      </c>
      <c r="D11211" s="116" t="n">
        <v>43983</v>
      </c>
      <c r="E11211" s="0" t="n">
        <v>0.246995456406059</v>
      </c>
      <c r="F11211" s="0" t="n">
        <v>2376536</v>
      </c>
      <c r="G11211" s="151" t="s">
        <v>111</v>
      </c>
      <c r="H11211" s="151" t="s">
        <v>111</v>
      </c>
      <c r="I11211" s="152" t="s">
        <v>112</v>
      </c>
    </row>
    <row r="11212" customFormat="false" ht="12.75" hidden="false" customHeight="false" outlineLevel="0" collapsed="false">
      <c r="A11212" s="0" t="s">
        <v>89</v>
      </c>
      <c r="B11212" s="0" t="s">
        <v>110</v>
      </c>
      <c r="C11212" s="0" t="s">
        <v>108</v>
      </c>
      <c r="D11212" s="116" t="n">
        <v>43983</v>
      </c>
      <c r="E11212" s="0" t="n">
        <v>0.195</v>
      </c>
      <c r="F11212" s="0" t="n">
        <v>2376537</v>
      </c>
      <c r="G11212" s="151" t="s">
        <v>111</v>
      </c>
      <c r="H11212" s="151" t="s">
        <v>111</v>
      </c>
      <c r="I11212" s="152" t="s">
        <v>112</v>
      </c>
    </row>
    <row r="11213" customFormat="false" ht="12.75" hidden="false" customHeight="false" outlineLevel="0" collapsed="false">
      <c r="A11213" s="0" t="s">
        <v>89</v>
      </c>
      <c r="B11213" s="0" t="s">
        <v>113</v>
      </c>
      <c r="C11213" s="0" t="s">
        <v>108</v>
      </c>
      <c r="D11213" s="116" t="n">
        <v>43983</v>
      </c>
      <c r="E11213" s="0" t="n">
        <v>0.025</v>
      </c>
      <c r="F11213" s="0" t="n">
        <v>2376538</v>
      </c>
      <c r="G11213" s="151" t="s">
        <v>111</v>
      </c>
      <c r="H11213" s="151" t="s">
        <v>111</v>
      </c>
      <c r="I11213" s="152" t="s">
        <v>112</v>
      </c>
    </row>
    <row r="11214" customFormat="false" ht="12.75" hidden="false" customHeight="false" outlineLevel="0" collapsed="false">
      <c r="A11214" s="0" t="s">
        <v>90</v>
      </c>
      <c r="B11214" s="0" t="s">
        <v>110</v>
      </c>
      <c r="C11214" s="0" t="s">
        <v>108</v>
      </c>
      <c r="D11214" s="116" t="n">
        <v>43983</v>
      </c>
      <c r="E11214" s="0" t="n">
        <v>0.195</v>
      </c>
      <c r="F11214" s="0" t="n">
        <v>2376539</v>
      </c>
      <c r="G11214" s="151" t="s">
        <v>111</v>
      </c>
      <c r="H11214" s="151" t="s">
        <v>111</v>
      </c>
      <c r="I11214" s="152" t="s">
        <v>112</v>
      </c>
    </row>
    <row r="11215" customFormat="false" ht="12.75" hidden="false" customHeight="false" outlineLevel="0" collapsed="false">
      <c r="A11215" s="0" t="s">
        <v>90</v>
      </c>
      <c r="B11215" s="0" t="s">
        <v>113</v>
      </c>
      <c r="C11215" s="0" t="s">
        <v>108</v>
      </c>
      <c r="D11215" s="116" t="n">
        <v>43983</v>
      </c>
      <c r="E11215" s="0" t="n">
        <v>0.246995456406059</v>
      </c>
      <c r="F11215" s="0" t="n">
        <v>2376540</v>
      </c>
      <c r="G11215" s="151" t="s">
        <v>111</v>
      </c>
      <c r="H11215" s="151" t="s">
        <v>111</v>
      </c>
      <c r="I11215" s="152" t="s">
        <v>112</v>
      </c>
    </row>
    <row r="11216" customFormat="false" ht="12.75" hidden="false" customHeight="false" outlineLevel="0" collapsed="false">
      <c r="A11216" s="0" t="s">
        <v>91</v>
      </c>
      <c r="B11216" s="0" t="s">
        <v>110</v>
      </c>
      <c r="C11216" s="0" t="s">
        <v>108</v>
      </c>
      <c r="D11216" s="116" t="n">
        <v>43983</v>
      </c>
      <c r="E11216" s="0" t="n">
        <v>0</v>
      </c>
      <c r="F11216" s="0" t="n">
        <v>2376541</v>
      </c>
      <c r="G11216" s="151" t="s">
        <v>111</v>
      </c>
      <c r="H11216" s="151" t="s">
        <v>111</v>
      </c>
      <c r="I11216" s="152" t="s">
        <v>112</v>
      </c>
    </row>
    <row r="11217" customFormat="false" ht="12.75" hidden="false" customHeight="false" outlineLevel="0" collapsed="false">
      <c r="A11217" s="0" t="s">
        <v>91</v>
      </c>
      <c r="B11217" s="0" t="s">
        <v>113</v>
      </c>
      <c r="C11217" s="0" t="s">
        <v>108</v>
      </c>
      <c r="D11217" s="116" t="n">
        <v>43983</v>
      </c>
      <c r="E11217" s="0" t="n">
        <v>0</v>
      </c>
      <c r="F11217" s="0" t="n">
        <v>2376542</v>
      </c>
      <c r="G11217" s="151" t="s">
        <v>111</v>
      </c>
      <c r="H11217" s="151" t="s">
        <v>111</v>
      </c>
      <c r="I11217" s="152" t="s">
        <v>112</v>
      </c>
    </row>
    <row r="11218" customFormat="false" ht="12.75" hidden="false" customHeight="false" outlineLevel="0" collapsed="false">
      <c r="A11218" s="0" t="s">
        <v>49</v>
      </c>
      <c r="B11218" s="0" t="s">
        <v>110</v>
      </c>
      <c r="C11218" s="0" t="s">
        <v>108</v>
      </c>
      <c r="D11218" s="116" t="n">
        <v>43983</v>
      </c>
      <c r="E11218" s="0" t="n">
        <v>0.385</v>
      </c>
      <c r="F11218" s="0" t="n">
        <v>2376543</v>
      </c>
      <c r="G11218" s="151" t="s">
        <v>111</v>
      </c>
      <c r="H11218" s="151" t="s">
        <v>111</v>
      </c>
      <c r="I11218" s="152" t="s">
        <v>112</v>
      </c>
    </row>
    <row r="11219" customFormat="false" ht="12.75" hidden="false" customHeight="false" outlineLevel="0" collapsed="false">
      <c r="A11219" s="0" t="s">
        <v>49</v>
      </c>
      <c r="B11219" s="0" t="s">
        <v>113</v>
      </c>
      <c r="C11219" s="0" t="s">
        <v>108</v>
      </c>
      <c r="D11219" s="116" t="n">
        <v>43983</v>
      </c>
      <c r="E11219" s="0" t="n">
        <v>0.015</v>
      </c>
      <c r="F11219" s="0" t="n">
        <v>2376544</v>
      </c>
      <c r="G11219" s="151" t="s">
        <v>111</v>
      </c>
      <c r="H11219" s="151" t="s">
        <v>111</v>
      </c>
      <c r="I11219" s="152" t="s">
        <v>112</v>
      </c>
    </row>
    <row r="11220" customFormat="false" ht="12.75" hidden="false" customHeight="false" outlineLevel="0" collapsed="false">
      <c r="A11220" s="0" t="s">
        <v>50</v>
      </c>
      <c r="B11220" s="0" t="s">
        <v>110</v>
      </c>
      <c r="C11220" s="0" t="s">
        <v>108</v>
      </c>
      <c r="D11220" s="116" t="n">
        <v>43983</v>
      </c>
      <c r="E11220" s="0" t="n">
        <v>0.44</v>
      </c>
      <c r="F11220" s="0" t="n">
        <v>2376545</v>
      </c>
      <c r="G11220" s="151" t="s">
        <v>111</v>
      </c>
      <c r="H11220" s="151" t="s">
        <v>111</v>
      </c>
      <c r="I11220" s="152" t="s">
        <v>112</v>
      </c>
    </row>
    <row r="11221" customFormat="false" ht="12.75" hidden="false" customHeight="false" outlineLevel="0" collapsed="false">
      <c r="A11221" s="0" t="s">
        <v>50</v>
      </c>
      <c r="B11221" s="0" t="s">
        <v>113</v>
      </c>
      <c r="C11221" s="0" t="s">
        <v>108</v>
      </c>
      <c r="D11221" s="116" t="n">
        <v>43983</v>
      </c>
      <c r="E11221" s="0" t="n">
        <v>-0.055</v>
      </c>
      <c r="F11221" s="0" t="n">
        <v>2376546</v>
      </c>
      <c r="G11221" s="151" t="s">
        <v>111</v>
      </c>
      <c r="H11221" s="151" t="s">
        <v>111</v>
      </c>
      <c r="I11221" s="152" t="s">
        <v>112</v>
      </c>
    </row>
    <row r="11222" customFormat="false" ht="12.75" hidden="false" customHeight="false" outlineLevel="0" collapsed="false">
      <c r="A11222" s="0" t="s">
        <v>51</v>
      </c>
      <c r="B11222" s="0" t="s">
        <v>110</v>
      </c>
      <c r="C11222" s="0" t="s">
        <v>108</v>
      </c>
      <c r="D11222" s="116" t="n">
        <v>43983</v>
      </c>
      <c r="E11222" s="0" t="n">
        <v>0.44</v>
      </c>
      <c r="F11222" s="0" t="n">
        <v>2376547</v>
      </c>
      <c r="G11222" s="151" t="s">
        <v>111</v>
      </c>
      <c r="H11222" s="151" t="s">
        <v>111</v>
      </c>
      <c r="I11222" s="152" t="s">
        <v>112</v>
      </c>
    </row>
    <row r="11223" customFormat="false" ht="12.75" hidden="false" customHeight="false" outlineLevel="0" collapsed="false">
      <c r="A11223" s="0" t="s">
        <v>51</v>
      </c>
      <c r="B11223" s="0" t="s">
        <v>113</v>
      </c>
      <c r="C11223" s="0" t="s">
        <v>108</v>
      </c>
      <c r="D11223" s="116" t="n">
        <v>43983</v>
      </c>
      <c r="E11223" s="0" t="n">
        <v>0.035</v>
      </c>
      <c r="F11223" s="0" t="n">
        <v>2376548</v>
      </c>
      <c r="G11223" s="151" t="s">
        <v>111</v>
      </c>
      <c r="H11223" s="151" t="s">
        <v>111</v>
      </c>
      <c r="I11223" s="152" t="s">
        <v>112</v>
      </c>
    </row>
    <row r="11224" customFormat="false" ht="12.75" hidden="false" customHeight="false" outlineLevel="0" collapsed="false">
      <c r="A11224" s="0" t="s">
        <v>52</v>
      </c>
      <c r="B11224" s="0" t="s">
        <v>110</v>
      </c>
      <c r="C11224" s="0" t="s">
        <v>108</v>
      </c>
      <c r="D11224" s="116" t="n">
        <v>43983</v>
      </c>
      <c r="E11224" s="0" t="n">
        <v>0.44</v>
      </c>
      <c r="F11224" s="0" t="n">
        <v>2376549</v>
      </c>
      <c r="G11224" s="151" t="s">
        <v>111</v>
      </c>
      <c r="H11224" s="151" t="s">
        <v>111</v>
      </c>
      <c r="I11224" s="152" t="s">
        <v>112</v>
      </c>
    </row>
    <row r="11225" customFormat="false" ht="12.75" hidden="false" customHeight="false" outlineLevel="0" collapsed="false">
      <c r="A11225" s="0" t="s">
        <v>52</v>
      </c>
      <c r="B11225" s="0" t="s">
        <v>113</v>
      </c>
      <c r="C11225" s="0" t="s">
        <v>108</v>
      </c>
      <c r="D11225" s="116" t="n">
        <v>43983</v>
      </c>
      <c r="E11225" s="0" t="n">
        <v>-0.035</v>
      </c>
      <c r="F11225" s="0" t="n">
        <v>2376550</v>
      </c>
      <c r="G11225" s="151" t="s">
        <v>111</v>
      </c>
      <c r="H11225" s="151" t="s">
        <v>111</v>
      </c>
      <c r="I11225" s="152" t="s">
        <v>112</v>
      </c>
    </row>
    <row r="11226" customFormat="false" ht="12.75" hidden="false" customHeight="false" outlineLevel="0" collapsed="false">
      <c r="A11226" s="0" t="s">
        <v>53</v>
      </c>
      <c r="B11226" s="0" t="s">
        <v>110</v>
      </c>
      <c r="C11226" s="0" t="s">
        <v>108</v>
      </c>
      <c r="D11226" s="116" t="n">
        <v>43983</v>
      </c>
      <c r="E11226" s="0" t="n">
        <v>0.195</v>
      </c>
      <c r="F11226" s="0" t="n">
        <v>2376551</v>
      </c>
      <c r="G11226" s="151" t="s">
        <v>111</v>
      </c>
      <c r="H11226" s="151" t="s">
        <v>111</v>
      </c>
      <c r="I11226" s="152" t="s">
        <v>112</v>
      </c>
    </row>
    <row r="11227" customFormat="false" ht="12.75" hidden="false" customHeight="false" outlineLevel="0" collapsed="false">
      <c r="A11227" s="0" t="s">
        <v>53</v>
      </c>
      <c r="B11227" s="0" t="s">
        <v>113</v>
      </c>
      <c r="C11227" s="0" t="s">
        <v>108</v>
      </c>
      <c r="D11227" s="116" t="n">
        <v>43983</v>
      </c>
      <c r="E11227" s="0" t="n">
        <v>0.005</v>
      </c>
      <c r="F11227" s="0" t="n">
        <v>2376552</v>
      </c>
      <c r="G11227" s="151" t="s">
        <v>111</v>
      </c>
      <c r="H11227" s="151" t="s">
        <v>111</v>
      </c>
      <c r="I11227" s="152" t="s">
        <v>112</v>
      </c>
    </row>
    <row r="11228" customFormat="false" ht="12.75" hidden="false" customHeight="false" outlineLevel="0" collapsed="false">
      <c r="A11228" s="0" t="s">
        <v>17</v>
      </c>
      <c r="B11228" s="0" t="s">
        <v>110</v>
      </c>
      <c r="C11228" s="0" t="s">
        <v>108</v>
      </c>
      <c r="D11228" s="116" t="n">
        <v>43983</v>
      </c>
      <c r="E11228" s="0" t="n">
        <v>0</v>
      </c>
      <c r="F11228" s="0" t="n">
        <v>2376553</v>
      </c>
      <c r="G11228" s="151" t="s">
        <v>111</v>
      </c>
      <c r="H11228" s="151" t="s">
        <v>111</v>
      </c>
      <c r="I11228" s="152" t="s">
        <v>112</v>
      </c>
    </row>
    <row r="11229" customFormat="false" ht="12.75" hidden="false" customHeight="false" outlineLevel="0" collapsed="false">
      <c r="A11229" s="0" t="s">
        <v>17</v>
      </c>
      <c r="B11229" s="0" t="s">
        <v>113</v>
      </c>
      <c r="C11229" s="0" t="s">
        <v>108</v>
      </c>
      <c r="D11229" s="116" t="n">
        <v>43983</v>
      </c>
      <c r="E11229" s="0" t="n">
        <v>0</v>
      </c>
      <c r="F11229" s="0" t="n">
        <v>2376554</v>
      </c>
      <c r="G11229" s="151" t="s">
        <v>111</v>
      </c>
      <c r="H11229" s="151" t="s">
        <v>111</v>
      </c>
      <c r="I11229" s="152" t="s">
        <v>112</v>
      </c>
    </row>
    <row r="11230" customFormat="false" ht="12.75" hidden="false" customHeight="false" outlineLevel="0" collapsed="false">
      <c r="A11230" s="0" t="s">
        <v>18</v>
      </c>
      <c r="B11230" s="0" t="s">
        <v>110</v>
      </c>
      <c r="C11230" s="0" t="s">
        <v>108</v>
      </c>
      <c r="D11230" s="116" t="n">
        <v>43983</v>
      </c>
      <c r="E11230" s="0" t="n">
        <v>0</v>
      </c>
      <c r="F11230" s="0" t="n">
        <v>2376555</v>
      </c>
      <c r="G11230" s="151" t="s">
        <v>111</v>
      </c>
      <c r="H11230" s="151" t="s">
        <v>111</v>
      </c>
      <c r="I11230" s="152" t="s">
        <v>112</v>
      </c>
    </row>
    <row r="11231" customFormat="false" ht="12.75" hidden="false" customHeight="false" outlineLevel="0" collapsed="false">
      <c r="A11231" s="0" t="s">
        <v>18</v>
      </c>
      <c r="B11231" s="0" t="s">
        <v>113</v>
      </c>
      <c r="C11231" s="0" t="s">
        <v>108</v>
      </c>
      <c r="D11231" s="116" t="n">
        <v>43983</v>
      </c>
      <c r="E11231" s="0" t="n">
        <v>0</v>
      </c>
      <c r="F11231" s="0" t="n">
        <v>2376556</v>
      </c>
      <c r="G11231" s="151" t="s">
        <v>111</v>
      </c>
      <c r="H11231" s="151" t="s">
        <v>111</v>
      </c>
      <c r="I11231" s="152" t="s">
        <v>112</v>
      </c>
    </row>
    <row r="11232" customFormat="false" ht="12.75" hidden="false" customHeight="false" outlineLevel="0" collapsed="false">
      <c r="A11232" s="0" t="s">
        <v>19</v>
      </c>
      <c r="B11232" s="0" t="s">
        <v>110</v>
      </c>
      <c r="C11232" s="0" t="s">
        <v>108</v>
      </c>
      <c r="D11232" s="116" t="n">
        <v>43983</v>
      </c>
      <c r="E11232" s="0" t="n">
        <v>0</v>
      </c>
      <c r="F11232" s="0" t="n">
        <v>2376557</v>
      </c>
      <c r="G11232" s="151" t="s">
        <v>111</v>
      </c>
      <c r="H11232" s="151" t="s">
        <v>111</v>
      </c>
      <c r="I11232" s="152" t="s">
        <v>112</v>
      </c>
    </row>
    <row r="11233" customFormat="false" ht="12.75" hidden="false" customHeight="false" outlineLevel="0" collapsed="false">
      <c r="A11233" s="0" t="s">
        <v>19</v>
      </c>
      <c r="B11233" s="0" t="s">
        <v>113</v>
      </c>
      <c r="C11233" s="0" t="s">
        <v>108</v>
      </c>
      <c r="D11233" s="116" t="n">
        <v>43983</v>
      </c>
      <c r="E11233" s="0" t="n">
        <v>0</v>
      </c>
      <c r="F11233" s="0" t="n">
        <v>2376558</v>
      </c>
      <c r="G11233" s="151" t="s">
        <v>111</v>
      </c>
      <c r="H11233" s="151" t="s">
        <v>111</v>
      </c>
      <c r="I11233" s="152" t="s">
        <v>112</v>
      </c>
    </row>
    <row r="11234" customFormat="false" ht="12.75" hidden="false" customHeight="false" outlineLevel="0" collapsed="false">
      <c r="A11234" s="0" t="s">
        <v>21</v>
      </c>
      <c r="B11234" s="0" t="s">
        <v>110</v>
      </c>
      <c r="C11234" s="0" t="s">
        <v>108</v>
      </c>
      <c r="D11234" s="116" t="n">
        <v>43983</v>
      </c>
      <c r="E11234" s="0" t="n">
        <v>0</v>
      </c>
      <c r="F11234" s="0" t="n">
        <v>2376559</v>
      </c>
      <c r="G11234" s="151" t="s">
        <v>111</v>
      </c>
      <c r="H11234" s="151" t="s">
        <v>111</v>
      </c>
      <c r="I11234" s="152" t="s">
        <v>112</v>
      </c>
    </row>
    <row r="11235" customFormat="false" ht="12.75" hidden="false" customHeight="false" outlineLevel="0" collapsed="false">
      <c r="A11235" s="0" t="s">
        <v>21</v>
      </c>
      <c r="B11235" s="0" t="s">
        <v>113</v>
      </c>
      <c r="C11235" s="0" t="s">
        <v>108</v>
      </c>
      <c r="D11235" s="116" t="n">
        <v>43983</v>
      </c>
      <c r="E11235" s="0" t="n">
        <v>0</v>
      </c>
      <c r="F11235" s="0" t="n">
        <v>2376560</v>
      </c>
      <c r="G11235" s="151" t="s">
        <v>111</v>
      </c>
      <c r="H11235" s="151" t="s">
        <v>111</v>
      </c>
      <c r="I11235" s="152" t="s">
        <v>112</v>
      </c>
    </row>
    <row r="11236" customFormat="false" ht="12.75" hidden="false" customHeight="false" outlineLevel="0" collapsed="false">
      <c r="A11236" s="0" t="s">
        <v>22</v>
      </c>
      <c r="B11236" s="0" t="s">
        <v>110</v>
      </c>
      <c r="C11236" s="0" t="s">
        <v>108</v>
      </c>
      <c r="D11236" s="116" t="n">
        <v>43983</v>
      </c>
      <c r="E11236" s="0" t="n">
        <v>0.8</v>
      </c>
      <c r="F11236" s="0" t="n">
        <v>2376561</v>
      </c>
      <c r="G11236" s="151" t="s">
        <v>111</v>
      </c>
      <c r="H11236" s="151" t="s">
        <v>111</v>
      </c>
      <c r="I11236" s="152" t="s">
        <v>112</v>
      </c>
    </row>
    <row r="11237" customFormat="false" ht="12.75" hidden="false" customHeight="false" outlineLevel="0" collapsed="false">
      <c r="A11237" s="0" t="s">
        <v>59</v>
      </c>
      <c r="B11237" s="0" t="s">
        <v>110</v>
      </c>
      <c r="C11237" s="0" t="s">
        <v>108</v>
      </c>
      <c r="D11237" s="116" t="n">
        <v>44013</v>
      </c>
      <c r="E11237" s="0" t="n">
        <v>0.3975</v>
      </c>
      <c r="F11237" s="0" t="n">
        <v>2376515</v>
      </c>
      <c r="G11237" s="151" t="s">
        <v>111</v>
      </c>
      <c r="H11237" s="151" t="s">
        <v>111</v>
      </c>
      <c r="I11237" s="152" t="s">
        <v>112</v>
      </c>
    </row>
    <row r="11238" customFormat="false" ht="12.75" hidden="false" customHeight="false" outlineLevel="0" collapsed="false">
      <c r="A11238" s="0" t="s">
        <v>59</v>
      </c>
      <c r="B11238" s="0" t="s">
        <v>113</v>
      </c>
      <c r="C11238" s="0" t="s">
        <v>108</v>
      </c>
      <c r="D11238" s="116" t="n">
        <v>44013</v>
      </c>
      <c r="E11238" s="0" t="n">
        <v>0.015</v>
      </c>
      <c r="F11238" s="0" t="n">
        <v>2376516</v>
      </c>
      <c r="G11238" s="151" t="s">
        <v>111</v>
      </c>
      <c r="H11238" s="151" t="s">
        <v>111</v>
      </c>
      <c r="I11238" s="152" t="s">
        <v>112</v>
      </c>
    </row>
    <row r="11239" customFormat="false" ht="12.75" hidden="false" customHeight="false" outlineLevel="0" collapsed="false">
      <c r="A11239" s="0" t="s">
        <v>60</v>
      </c>
      <c r="B11239" s="0" t="s">
        <v>110</v>
      </c>
      <c r="C11239" s="0" t="s">
        <v>108</v>
      </c>
      <c r="D11239" s="116" t="n">
        <v>44013</v>
      </c>
      <c r="E11239" s="0" t="n">
        <v>0.3975</v>
      </c>
      <c r="F11239" s="0" t="n">
        <v>2376517</v>
      </c>
      <c r="G11239" s="151" t="s">
        <v>111</v>
      </c>
      <c r="H11239" s="151" t="s">
        <v>111</v>
      </c>
      <c r="I11239" s="152" t="s">
        <v>112</v>
      </c>
    </row>
    <row r="11240" customFormat="false" ht="12.75" hidden="false" customHeight="false" outlineLevel="0" collapsed="false">
      <c r="A11240" s="0" t="s">
        <v>60</v>
      </c>
      <c r="B11240" s="0" t="s">
        <v>113</v>
      </c>
      <c r="C11240" s="0" t="s">
        <v>108</v>
      </c>
      <c r="D11240" s="116" t="n">
        <v>44013</v>
      </c>
      <c r="E11240" s="0" t="n">
        <v>0.065</v>
      </c>
      <c r="F11240" s="0" t="n">
        <v>2376518</v>
      </c>
      <c r="G11240" s="151" t="s">
        <v>111</v>
      </c>
      <c r="H11240" s="151" t="s">
        <v>111</v>
      </c>
      <c r="I11240" s="152" t="s">
        <v>112</v>
      </c>
    </row>
    <row r="11241" customFormat="false" ht="12.75" hidden="false" customHeight="false" outlineLevel="0" collapsed="false">
      <c r="A11241" s="0" t="s">
        <v>61</v>
      </c>
      <c r="B11241" s="0" t="s">
        <v>110</v>
      </c>
      <c r="C11241" s="0" t="s">
        <v>108</v>
      </c>
      <c r="D11241" s="116" t="n">
        <v>44013</v>
      </c>
      <c r="E11241" s="0" t="n">
        <v>0.3975</v>
      </c>
      <c r="F11241" s="0" t="n">
        <v>2376519</v>
      </c>
      <c r="G11241" s="151" t="s">
        <v>111</v>
      </c>
      <c r="H11241" s="151" t="s">
        <v>111</v>
      </c>
      <c r="I11241" s="152" t="s">
        <v>112</v>
      </c>
    </row>
    <row r="11242" customFormat="false" ht="12.75" hidden="false" customHeight="false" outlineLevel="0" collapsed="false">
      <c r="A11242" s="0" t="s">
        <v>61</v>
      </c>
      <c r="B11242" s="0" t="s">
        <v>113</v>
      </c>
      <c r="C11242" s="0" t="s">
        <v>108</v>
      </c>
      <c r="D11242" s="116" t="n">
        <v>44013</v>
      </c>
      <c r="E11242" s="0" t="n">
        <v>0.015</v>
      </c>
      <c r="F11242" s="0" t="n">
        <v>2376520</v>
      </c>
      <c r="G11242" s="151" t="s">
        <v>111</v>
      </c>
      <c r="H11242" s="151" t="s">
        <v>111</v>
      </c>
      <c r="I11242" s="152" t="s">
        <v>112</v>
      </c>
    </row>
    <row r="11243" customFormat="false" ht="12.75" hidden="false" customHeight="false" outlineLevel="0" collapsed="false">
      <c r="A11243" s="0" t="s">
        <v>62</v>
      </c>
      <c r="B11243" s="0" t="s">
        <v>110</v>
      </c>
      <c r="C11243" s="0" t="s">
        <v>108</v>
      </c>
      <c r="D11243" s="116" t="n">
        <v>44013</v>
      </c>
      <c r="E11243" s="0" t="n">
        <v>0.3975</v>
      </c>
      <c r="F11243" s="0" t="n">
        <v>2376521</v>
      </c>
      <c r="G11243" s="151" t="s">
        <v>111</v>
      </c>
      <c r="H11243" s="151" t="s">
        <v>111</v>
      </c>
      <c r="I11243" s="152" t="s">
        <v>112</v>
      </c>
    </row>
    <row r="11244" customFormat="false" ht="12.75" hidden="false" customHeight="false" outlineLevel="0" collapsed="false">
      <c r="A11244" s="0" t="s">
        <v>62</v>
      </c>
      <c r="B11244" s="0" t="s">
        <v>113</v>
      </c>
      <c r="C11244" s="0" t="s">
        <v>108</v>
      </c>
      <c r="D11244" s="116" t="n">
        <v>44013</v>
      </c>
      <c r="E11244" s="0" t="n">
        <v>0.065</v>
      </c>
      <c r="F11244" s="0" t="n">
        <v>2376522</v>
      </c>
      <c r="G11244" s="151" t="s">
        <v>111</v>
      </c>
      <c r="H11244" s="151" t="s">
        <v>111</v>
      </c>
      <c r="I11244" s="152" t="s">
        <v>112</v>
      </c>
    </row>
    <row r="11245" customFormat="false" ht="12.75" hidden="false" customHeight="false" outlineLevel="0" collapsed="false">
      <c r="A11245" s="0" t="s">
        <v>82</v>
      </c>
      <c r="B11245" s="0" t="s">
        <v>110</v>
      </c>
      <c r="C11245" s="0" t="s">
        <v>108</v>
      </c>
      <c r="D11245" s="116" t="n">
        <v>44013</v>
      </c>
      <c r="E11245" s="0" t="n">
        <v>0</v>
      </c>
      <c r="F11245" s="0" t="n">
        <v>2376523</v>
      </c>
      <c r="G11245" s="151" t="s">
        <v>111</v>
      </c>
      <c r="H11245" s="151" t="s">
        <v>111</v>
      </c>
      <c r="I11245" s="152" t="s">
        <v>112</v>
      </c>
    </row>
    <row r="11246" customFormat="false" ht="12.75" hidden="false" customHeight="false" outlineLevel="0" collapsed="false">
      <c r="A11246" s="0" t="s">
        <v>82</v>
      </c>
      <c r="B11246" s="0" t="s">
        <v>113</v>
      </c>
      <c r="C11246" s="0" t="s">
        <v>108</v>
      </c>
      <c r="D11246" s="116" t="n">
        <v>44013</v>
      </c>
      <c r="E11246" s="0" t="n">
        <v>0</v>
      </c>
      <c r="F11246" s="0" t="n">
        <v>2376524</v>
      </c>
      <c r="G11246" s="151" t="s">
        <v>111</v>
      </c>
      <c r="H11246" s="151" t="s">
        <v>111</v>
      </c>
      <c r="I11246" s="152" t="s">
        <v>112</v>
      </c>
    </row>
    <row r="11247" customFormat="false" ht="12.75" hidden="false" customHeight="false" outlineLevel="0" collapsed="false">
      <c r="A11247" s="0" t="s">
        <v>83</v>
      </c>
      <c r="B11247" s="0" t="s">
        <v>110</v>
      </c>
      <c r="C11247" s="0" t="s">
        <v>108</v>
      </c>
      <c r="D11247" s="116" t="n">
        <v>44013</v>
      </c>
      <c r="E11247" s="0" t="n">
        <v>0</v>
      </c>
      <c r="F11247" s="0" t="n">
        <v>2376525</v>
      </c>
      <c r="G11247" s="151" t="s">
        <v>111</v>
      </c>
      <c r="H11247" s="151" t="s">
        <v>111</v>
      </c>
      <c r="I11247" s="152" t="s">
        <v>112</v>
      </c>
    </row>
    <row r="11248" customFormat="false" ht="12.75" hidden="false" customHeight="false" outlineLevel="0" collapsed="false">
      <c r="A11248" s="0" t="s">
        <v>83</v>
      </c>
      <c r="B11248" s="0" t="s">
        <v>113</v>
      </c>
      <c r="C11248" s="0" t="s">
        <v>108</v>
      </c>
      <c r="D11248" s="116" t="n">
        <v>44013</v>
      </c>
      <c r="E11248" s="0" t="n">
        <v>0</v>
      </c>
      <c r="F11248" s="0" t="n">
        <v>2376526</v>
      </c>
      <c r="G11248" s="151" t="s">
        <v>111</v>
      </c>
      <c r="H11248" s="151" t="s">
        <v>111</v>
      </c>
      <c r="I11248" s="152" t="s">
        <v>112</v>
      </c>
    </row>
    <row r="11249" customFormat="false" ht="12.75" hidden="false" customHeight="false" outlineLevel="0" collapsed="false">
      <c r="A11249" s="0" t="s">
        <v>84</v>
      </c>
      <c r="B11249" s="0" t="s">
        <v>110</v>
      </c>
      <c r="C11249" s="0" t="s">
        <v>108</v>
      </c>
      <c r="D11249" s="116" t="n">
        <v>44013</v>
      </c>
      <c r="E11249" s="0" t="n">
        <v>0.175</v>
      </c>
      <c r="F11249" s="0" t="n">
        <v>2376527</v>
      </c>
      <c r="G11249" s="151" t="s">
        <v>111</v>
      </c>
      <c r="H11249" s="151" t="s">
        <v>111</v>
      </c>
      <c r="I11249" s="152" t="s">
        <v>112</v>
      </c>
    </row>
    <row r="11250" customFormat="false" ht="12.75" hidden="false" customHeight="false" outlineLevel="0" collapsed="false">
      <c r="A11250" s="0" t="s">
        <v>84</v>
      </c>
      <c r="B11250" s="0" t="s">
        <v>113</v>
      </c>
      <c r="C11250" s="0" t="s">
        <v>108</v>
      </c>
      <c r="D11250" s="116" t="n">
        <v>44013</v>
      </c>
      <c r="E11250" s="0" t="n">
        <v>0.0125</v>
      </c>
      <c r="F11250" s="0" t="n">
        <v>2376528</v>
      </c>
      <c r="G11250" s="151" t="s">
        <v>111</v>
      </c>
      <c r="H11250" s="151" t="s">
        <v>111</v>
      </c>
      <c r="I11250" s="152" t="s">
        <v>112</v>
      </c>
    </row>
    <row r="11251" customFormat="false" ht="12.75" hidden="false" customHeight="false" outlineLevel="0" collapsed="false">
      <c r="A11251" s="0" t="s">
        <v>85</v>
      </c>
      <c r="B11251" s="0" t="s">
        <v>110</v>
      </c>
      <c r="C11251" s="0" t="s">
        <v>108</v>
      </c>
      <c r="D11251" s="116" t="n">
        <v>44013</v>
      </c>
      <c r="E11251" s="0" t="n">
        <v>0.175</v>
      </c>
      <c r="F11251" s="0" t="n">
        <v>2376529</v>
      </c>
      <c r="G11251" s="151" t="s">
        <v>111</v>
      </c>
      <c r="H11251" s="151" t="s">
        <v>111</v>
      </c>
      <c r="I11251" s="152" t="s">
        <v>112</v>
      </c>
    </row>
    <row r="11252" customFormat="false" ht="12.75" hidden="false" customHeight="false" outlineLevel="0" collapsed="false">
      <c r="A11252" s="0" t="s">
        <v>85</v>
      </c>
      <c r="B11252" s="0" t="s">
        <v>113</v>
      </c>
      <c r="C11252" s="0" t="s">
        <v>108</v>
      </c>
      <c r="D11252" s="116" t="n">
        <v>44013</v>
      </c>
      <c r="E11252" s="0" t="n">
        <v>0.170554080339994</v>
      </c>
      <c r="F11252" s="0" t="n">
        <v>2376530</v>
      </c>
      <c r="G11252" s="151" t="s">
        <v>111</v>
      </c>
      <c r="H11252" s="151" t="s">
        <v>111</v>
      </c>
      <c r="I11252" s="152" t="s">
        <v>112</v>
      </c>
    </row>
    <row r="11253" customFormat="false" ht="12.75" hidden="false" customHeight="false" outlineLevel="0" collapsed="false">
      <c r="A11253" s="0" t="s">
        <v>86</v>
      </c>
      <c r="B11253" s="0" t="s">
        <v>110</v>
      </c>
      <c r="C11253" s="0" t="s">
        <v>108</v>
      </c>
      <c r="D11253" s="116" t="n">
        <v>44013</v>
      </c>
      <c r="E11253" s="0" t="n">
        <v>0.265</v>
      </c>
      <c r="F11253" s="0" t="n">
        <v>2376531</v>
      </c>
      <c r="G11253" s="151" t="s">
        <v>111</v>
      </c>
      <c r="H11253" s="151" t="s">
        <v>111</v>
      </c>
      <c r="I11253" s="152" t="s">
        <v>112</v>
      </c>
    </row>
    <row r="11254" customFormat="false" ht="12.75" hidden="false" customHeight="false" outlineLevel="0" collapsed="false">
      <c r="A11254" s="0" t="s">
        <v>86</v>
      </c>
      <c r="B11254" s="0" t="s">
        <v>113</v>
      </c>
      <c r="C11254" s="0" t="s">
        <v>108</v>
      </c>
      <c r="D11254" s="116" t="n">
        <v>44013</v>
      </c>
      <c r="E11254" s="0" t="n">
        <v>0.0075</v>
      </c>
      <c r="F11254" s="0" t="n">
        <v>2376532</v>
      </c>
      <c r="G11254" s="151" t="s">
        <v>111</v>
      </c>
      <c r="H11254" s="151" t="s">
        <v>111</v>
      </c>
      <c r="I11254" s="152" t="s">
        <v>112</v>
      </c>
    </row>
    <row r="11255" customFormat="false" ht="12.75" hidden="false" customHeight="false" outlineLevel="0" collapsed="false">
      <c r="A11255" s="0" t="s">
        <v>87</v>
      </c>
      <c r="B11255" s="0" t="s">
        <v>110</v>
      </c>
      <c r="C11255" s="0" t="s">
        <v>108</v>
      </c>
      <c r="D11255" s="116" t="n">
        <v>44013</v>
      </c>
      <c r="E11255" s="0" t="n">
        <v>0.265</v>
      </c>
      <c r="F11255" s="0" t="n">
        <v>2376533</v>
      </c>
      <c r="G11255" s="151" t="s">
        <v>111</v>
      </c>
      <c r="H11255" s="151" t="s">
        <v>111</v>
      </c>
      <c r="I11255" s="152" t="s">
        <v>112</v>
      </c>
    </row>
    <row r="11256" customFormat="false" ht="12.75" hidden="false" customHeight="false" outlineLevel="0" collapsed="false">
      <c r="A11256" s="0" t="s">
        <v>87</v>
      </c>
      <c r="B11256" s="0" t="s">
        <v>113</v>
      </c>
      <c r="C11256" s="0" t="s">
        <v>108</v>
      </c>
      <c r="D11256" s="116" t="n">
        <v>44013</v>
      </c>
      <c r="E11256" s="0" t="n">
        <v>0.0075</v>
      </c>
      <c r="F11256" s="0" t="n">
        <v>2376534</v>
      </c>
      <c r="G11256" s="151" t="s">
        <v>111</v>
      </c>
      <c r="H11256" s="151" t="s">
        <v>111</v>
      </c>
      <c r="I11256" s="152" t="s">
        <v>112</v>
      </c>
    </row>
    <row r="11257" customFormat="false" ht="12.75" hidden="false" customHeight="false" outlineLevel="0" collapsed="false">
      <c r="A11257" s="0" t="s">
        <v>88</v>
      </c>
      <c r="B11257" s="0" t="s">
        <v>110</v>
      </c>
      <c r="C11257" s="0" t="s">
        <v>108</v>
      </c>
      <c r="D11257" s="116" t="n">
        <v>44013</v>
      </c>
      <c r="E11257" s="0" t="n">
        <v>0.265</v>
      </c>
      <c r="F11257" s="0" t="n">
        <v>2376535</v>
      </c>
      <c r="G11257" s="151" t="s">
        <v>111</v>
      </c>
      <c r="H11257" s="151" t="s">
        <v>111</v>
      </c>
      <c r="I11257" s="152" t="s">
        <v>112</v>
      </c>
    </row>
    <row r="11258" customFormat="false" ht="12.75" hidden="false" customHeight="false" outlineLevel="0" collapsed="false">
      <c r="A11258" s="0" t="s">
        <v>88</v>
      </c>
      <c r="B11258" s="0" t="s">
        <v>113</v>
      </c>
      <c r="C11258" s="0" t="s">
        <v>108</v>
      </c>
      <c r="D11258" s="116" t="n">
        <v>44013</v>
      </c>
      <c r="E11258" s="0" t="n">
        <v>0.251863651248465</v>
      </c>
      <c r="F11258" s="0" t="n">
        <v>2376536</v>
      </c>
      <c r="G11258" s="151" t="s">
        <v>111</v>
      </c>
      <c r="H11258" s="151" t="s">
        <v>111</v>
      </c>
      <c r="I11258" s="152" t="s">
        <v>112</v>
      </c>
    </row>
    <row r="11259" customFormat="false" ht="12.75" hidden="false" customHeight="false" outlineLevel="0" collapsed="false">
      <c r="A11259" s="0" t="s">
        <v>89</v>
      </c>
      <c r="B11259" s="0" t="s">
        <v>110</v>
      </c>
      <c r="C11259" s="0" t="s">
        <v>108</v>
      </c>
      <c r="D11259" s="116" t="n">
        <v>44013</v>
      </c>
      <c r="E11259" s="0" t="n">
        <v>0.265</v>
      </c>
      <c r="F11259" s="0" t="n">
        <v>2376537</v>
      </c>
      <c r="G11259" s="151" t="s">
        <v>111</v>
      </c>
      <c r="H11259" s="151" t="s">
        <v>111</v>
      </c>
      <c r="I11259" s="152" t="s">
        <v>112</v>
      </c>
    </row>
    <row r="11260" customFormat="false" ht="12.75" hidden="false" customHeight="false" outlineLevel="0" collapsed="false">
      <c r="A11260" s="0" t="s">
        <v>89</v>
      </c>
      <c r="B11260" s="0" t="s">
        <v>113</v>
      </c>
      <c r="C11260" s="0" t="s">
        <v>108</v>
      </c>
      <c r="D11260" s="116" t="n">
        <v>44013</v>
      </c>
      <c r="E11260" s="0" t="n">
        <v>0.0275</v>
      </c>
      <c r="F11260" s="0" t="n">
        <v>2376538</v>
      </c>
      <c r="G11260" s="151" t="s">
        <v>111</v>
      </c>
      <c r="H11260" s="151" t="s">
        <v>111</v>
      </c>
      <c r="I11260" s="152" t="s">
        <v>112</v>
      </c>
    </row>
    <row r="11261" customFormat="false" ht="12.75" hidden="false" customHeight="false" outlineLevel="0" collapsed="false">
      <c r="A11261" s="0" t="s">
        <v>90</v>
      </c>
      <c r="B11261" s="0" t="s">
        <v>110</v>
      </c>
      <c r="C11261" s="0" t="s">
        <v>108</v>
      </c>
      <c r="D11261" s="116" t="n">
        <v>44013</v>
      </c>
      <c r="E11261" s="0" t="n">
        <v>0.265</v>
      </c>
      <c r="F11261" s="0" t="n">
        <v>2376539</v>
      </c>
      <c r="G11261" s="151" t="s">
        <v>111</v>
      </c>
      <c r="H11261" s="151" t="s">
        <v>111</v>
      </c>
      <c r="I11261" s="152" t="s">
        <v>112</v>
      </c>
    </row>
    <row r="11262" customFormat="false" ht="12.75" hidden="false" customHeight="false" outlineLevel="0" collapsed="false">
      <c r="A11262" s="0" t="s">
        <v>90</v>
      </c>
      <c r="B11262" s="0" t="s">
        <v>113</v>
      </c>
      <c r="C11262" s="0" t="s">
        <v>108</v>
      </c>
      <c r="D11262" s="116" t="n">
        <v>44013</v>
      </c>
      <c r="E11262" s="0" t="n">
        <v>0.251863651248465</v>
      </c>
      <c r="F11262" s="0" t="n">
        <v>2376540</v>
      </c>
      <c r="G11262" s="151" t="s">
        <v>111</v>
      </c>
      <c r="H11262" s="151" t="s">
        <v>111</v>
      </c>
      <c r="I11262" s="152" t="s">
        <v>112</v>
      </c>
    </row>
    <row r="11263" customFormat="false" ht="12.75" hidden="false" customHeight="false" outlineLevel="0" collapsed="false">
      <c r="A11263" s="0" t="s">
        <v>91</v>
      </c>
      <c r="B11263" s="0" t="s">
        <v>110</v>
      </c>
      <c r="C11263" s="0" t="s">
        <v>108</v>
      </c>
      <c r="D11263" s="116" t="n">
        <v>44013</v>
      </c>
      <c r="E11263" s="0" t="n">
        <v>0</v>
      </c>
      <c r="F11263" s="0" t="n">
        <v>2376541</v>
      </c>
      <c r="G11263" s="151" t="s">
        <v>111</v>
      </c>
      <c r="H11263" s="151" t="s">
        <v>111</v>
      </c>
      <c r="I11263" s="152" t="s">
        <v>112</v>
      </c>
    </row>
    <row r="11264" customFormat="false" ht="12.75" hidden="false" customHeight="false" outlineLevel="0" collapsed="false">
      <c r="A11264" s="0" t="s">
        <v>91</v>
      </c>
      <c r="B11264" s="0" t="s">
        <v>113</v>
      </c>
      <c r="C11264" s="0" t="s">
        <v>108</v>
      </c>
      <c r="D11264" s="116" t="n">
        <v>44013</v>
      </c>
      <c r="E11264" s="0" t="n">
        <v>0</v>
      </c>
      <c r="F11264" s="0" t="n">
        <v>2376542</v>
      </c>
      <c r="G11264" s="151" t="s">
        <v>111</v>
      </c>
      <c r="H11264" s="151" t="s">
        <v>111</v>
      </c>
      <c r="I11264" s="152" t="s">
        <v>112</v>
      </c>
    </row>
    <row r="11265" customFormat="false" ht="12.75" hidden="false" customHeight="false" outlineLevel="0" collapsed="false">
      <c r="A11265" s="0" t="s">
        <v>49</v>
      </c>
      <c r="B11265" s="0" t="s">
        <v>110</v>
      </c>
      <c r="C11265" s="0" t="s">
        <v>108</v>
      </c>
      <c r="D11265" s="116" t="n">
        <v>44013</v>
      </c>
      <c r="E11265" s="0" t="n">
        <v>0.3975</v>
      </c>
      <c r="F11265" s="0" t="n">
        <v>2376543</v>
      </c>
      <c r="G11265" s="151" t="s">
        <v>111</v>
      </c>
      <c r="H11265" s="151" t="s">
        <v>111</v>
      </c>
      <c r="I11265" s="152" t="s">
        <v>112</v>
      </c>
    </row>
    <row r="11266" customFormat="false" ht="12.75" hidden="false" customHeight="false" outlineLevel="0" collapsed="false">
      <c r="A11266" s="0" t="s">
        <v>49</v>
      </c>
      <c r="B11266" s="0" t="s">
        <v>113</v>
      </c>
      <c r="C11266" s="0" t="s">
        <v>108</v>
      </c>
      <c r="D11266" s="116" t="n">
        <v>44013</v>
      </c>
      <c r="E11266" s="0" t="n">
        <v>0.015</v>
      </c>
      <c r="F11266" s="0" t="n">
        <v>2376544</v>
      </c>
      <c r="G11266" s="151" t="s">
        <v>111</v>
      </c>
      <c r="H11266" s="151" t="s">
        <v>111</v>
      </c>
      <c r="I11266" s="152" t="s">
        <v>112</v>
      </c>
    </row>
    <row r="11267" customFormat="false" ht="12.75" hidden="false" customHeight="false" outlineLevel="0" collapsed="false">
      <c r="A11267" s="0" t="s">
        <v>50</v>
      </c>
      <c r="B11267" s="0" t="s">
        <v>110</v>
      </c>
      <c r="C11267" s="0" t="s">
        <v>108</v>
      </c>
      <c r="D11267" s="116" t="n">
        <v>44013</v>
      </c>
      <c r="E11267" s="0" t="n">
        <v>0.5</v>
      </c>
      <c r="F11267" s="0" t="n">
        <v>2376545</v>
      </c>
      <c r="G11267" s="151" t="s">
        <v>111</v>
      </c>
      <c r="H11267" s="151" t="s">
        <v>111</v>
      </c>
      <c r="I11267" s="152" t="s">
        <v>112</v>
      </c>
    </row>
    <row r="11268" customFormat="false" ht="12.75" hidden="false" customHeight="false" outlineLevel="0" collapsed="false">
      <c r="A11268" s="0" t="s">
        <v>50</v>
      </c>
      <c r="B11268" s="0" t="s">
        <v>113</v>
      </c>
      <c r="C11268" s="0" t="s">
        <v>108</v>
      </c>
      <c r="D11268" s="116" t="n">
        <v>44013</v>
      </c>
      <c r="E11268" s="0" t="n">
        <v>-0.02</v>
      </c>
      <c r="F11268" s="0" t="n">
        <v>2376546</v>
      </c>
      <c r="G11268" s="151" t="s">
        <v>111</v>
      </c>
      <c r="H11268" s="151" t="s">
        <v>111</v>
      </c>
      <c r="I11268" s="152" t="s">
        <v>112</v>
      </c>
    </row>
    <row r="11269" customFormat="false" ht="12.75" hidden="false" customHeight="false" outlineLevel="0" collapsed="false">
      <c r="A11269" s="0" t="s">
        <v>51</v>
      </c>
      <c r="B11269" s="0" t="s">
        <v>110</v>
      </c>
      <c r="C11269" s="0" t="s">
        <v>108</v>
      </c>
      <c r="D11269" s="116" t="n">
        <v>44013</v>
      </c>
      <c r="E11269" s="0" t="n">
        <v>0.5</v>
      </c>
      <c r="F11269" s="0" t="n">
        <v>2376547</v>
      </c>
      <c r="G11269" s="151" t="s">
        <v>111</v>
      </c>
      <c r="H11269" s="151" t="s">
        <v>111</v>
      </c>
      <c r="I11269" s="152" t="s">
        <v>112</v>
      </c>
    </row>
    <row r="11270" customFormat="false" ht="12.75" hidden="false" customHeight="false" outlineLevel="0" collapsed="false">
      <c r="A11270" s="0" t="s">
        <v>51</v>
      </c>
      <c r="B11270" s="0" t="s">
        <v>113</v>
      </c>
      <c r="C11270" s="0" t="s">
        <v>108</v>
      </c>
      <c r="D11270" s="116" t="n">
        <v>44013</v>
      </c>
      <c r="E11270" s="0" t="n">
        <v>0.035</v>
      </c>
      <c r="F11270" s="0" t="n">
        <v>2376548</v>
      </c>
      <c r="G11270" s="151" t="s">
        <v>111</v>
      </c>
      <c r="H11270" s="151" t="s">
        <v>111</v>
      </c>
      <c r="I11270" s="152" t="s">
        <v>112</v>
      </c>
    </row>
    <row r="11271" customFormat="false" ht="12.75" hidden="false" customHeight="false" outlineLevel="0" collapsed="false">
      <c r="A11271" s="0" t="s">
        <v>52</v>
      </c>
      <c r="B11271" s="0" t="s">
        <v>110</v>
      </c>
      <c r="C11271" s="0" t="s">
        <v>108</v>
      </c>
      <c r="D11271" s="116" t="n">
        <v>44013</v>
      </c>
      <c r="E11271" s="0" t="n">
        <v>0.5</v>
      </c>
      <c r="F11271" s="0" t="n">
        <v>2376549</v>
      </c>
      <c r="G11271" s="151" t="s">
        <v>111</v>
      </c>
      <c r="H11271" s="151" t="s">
        <v>111</v>
      </c>
      <c r="I11271" s="152" t="s">
        <v>112</v>
      </c>
    </row>
    <row r="11272" customFormat="false" ht="12.75" hidden="false" customHeight="false" outlineLevel="0" collapsed="false">
      <c r="A11272" s="0" t="s">
        <v>52</v>
      </c>
      <c r="B11272" s="0" t="s">
        <v>113</v>
      </c>
      <c r="C11272" s="0" t="s">
        <v>108</v>
      </c>
      <c r="D11272" s="116" t="n">
        <v>44013</v>
      </c>
      <c r="E11272" s="0" t="n">
        <v>-0.02</v>
      </c>
      <c r="F11272" s="0" t="n">
        <v>2376550</v>
      </c>
      <c r="G11272" s="151" t="s">
        <v>111</v>
      </c>
      <c r="H11272" s="151" t="s">
        <v>111</v>
      </c>
      <c r="I11272" s="152" t="s">
        <v>112</v>
      </c>
    </row>
    <row r="11273" customFormat="false" ht="12.75" hidden="false" customHeight="false" outlineLevel="0" collapsed="false">
      <c r="A11273" s="0" t="s">
        <v>53</v>
      </c>
      <c r="B11273" s="0" t="s">
        <v>110</v>
      </c>
      <c r="C11273" s="0" t="s">
        <v>108</v>
      </c>
      <c r="D11273" s="116" t="n">
        <v>44013</v>
      </c>
      <c r="E11273" s="0" t="n">
        <v>0.265</v>
      </c>
      <c r="F11273" s="0" t="n">
        <v>2376551</v>
      </c>
      <c r="G11273" s="151" t="s">
        <v>111</v>
      </c>
      <c r="H11273" s="151" t="s">
        <v>111</v>
      </c>
      <c r="I11273" s="152" t="s">
        <v>112</v>
      </c>
    </row>
    <row r="11274" customFormat="false" ht="12.75" hidden="false" customHeight="false" outlineLevel="0" collapsed="false">
      <c r="A11274" s="0" t="s">
        <v>53</v>
      </c>
      <c r="B11274" s="0" t="s">
        <v>113</v>
      </c>
      <c r="C11274" s="0" t="s">
        <v>108</v>
      </c>
      <c r="D11274" s="116" t="n">
        <v>44013</v>
      </c>
      <c r="E11274" s="0" t="n">
        <v>0.0075</v>
      </c>
      <c r="F11274" s="0" t="n">
        <v>2376552</v>
      </c>
      <c r="G11274" s="151" t="s">
        <v>111</v>
      </c>
      <c r="H11274" s="151" t="s">
        <v>111</v>
      </c>
      <c r="I11274" s="152" t="s">
        <v>112</v>
      </c>
    </row>
    <row r="11275" customFormat="false" ht="12.75" hidden="false" customHeight="false" outlineLevel="0" collapsed="false">
      <c r="A11275" s="0" t="s">
        <v>17</v>
      </c>
      <c r="B11275" s="0" t="s">
        <v>110</v>
      </c>
      <c r="C11275" s="0" t="s">
        <v>108</v>
      </c>
      <c r="D11275" s="116" t="n">
        <v>44013</v>
      </c>
      <c r="E11275" s="0" t="n">
        <v>0</v>
      </c>
      <c r="F11275" s="0" t="n">
        <v>2376553</v>
      </c>
      <c r="G11275" s="151" t="s">
        <v>111</v>
      </c>
      <c r="H11275" s="151" t="s">
        <v>111</v>
      </c>
      <c r="I11275" s="152" t="s">
        <v>112</v>
      </c>
    </row>
    <row r="11276" customFormat="false" ht="12.75" hidden="false" customHeight="false" outlineLevel="0" collapsed="false">
      <c r="A11276" s="0" t="s">
        <v>17</v>
      </c>
      <c r="B11276" s="0" t="s">
        <v>113</v>
      </c>
      <c r="C11276" s="0" t="s">
        <v>108</v>
      </c>
      <c r="D11276" s="116" t="n">
        <v>44013</v>
      </c>
      <c r="E11276" s="0" t="n">
        <v>0</v>
      </c>
      <c r="F11276" s="0" t="n">
        <v>2376554</v>
      </c>
      <c r="G11276" s="151" t="s">
        <v>111</v>
      </c>
      <c r="H11276" s="151" t="s">
        <v>111</v>
      </c>
      <c r="I11276" s="152" t="s">
        <v>112</v>
      </c>
    </row>
    <row r="11277" customFormat="false" ht="12.75" hidden="false" customHeight="false" outlineLevel="0" collapsed="false">
      <c r="A11277" s="0" t="s">
        <v>18</v>
      </c>
      <c r="B11277" s="0" t="s">
        <v>110</v>
      </c>
      <c r="C11277" s="0" t="s">
        <v>108</v>
      </c>
      <c r="D11277" s="116" t="n">
        <v>44013</v>
      </c>
      <c r="E11277" s="0" t="n">
        <v>0</v>
      </c>
      <c r="F11277" s="0" t="n">
        <v>2376555</v>
      </c>
      <c r="G11277" s="151" t="s">
        <v>111</v>
      </c>
      <c r="H11277" s="151" t="s">
        <v>111</v>
      </c>
      <c r="I11277" s="152" t="s">
        <v>112</v>
      </c>
    </row>
    <row r="11278" customFormat="false" ht="12.75" hidden="false" customHeight="false" outlineLevel="0" collapsed="false">
      <c r="A11278" s="0" t="s">
        <v>18</v>
      </c>
      <c r="B11278" s="0" t="s">
        <v>113</v>
      </c>
      <c r="C11278" s="0" t="s">
        <v>108</v>
      </c>
      <c r="D11278" s="116" t="n">
        <v>44013</v>
      </c>
      <c r="E11278" s="0" t="n">
        <v>0</v>
      </c>
      <c r="F11278" s="0" t="n">
        <v>2376556</v>
      </c>
      <c r="G11278" s="151" t="s">
        <v>111</v>
      </c>
      <c r="H11278" s="151" t="s">
        <v>111</v>
      </c>
      <c r="I11278" s="152" t="s">
        <v>112</v>
      </c>
    </row>
    <row r="11279" customFormat="false" ht="12.75" hidden="false" customHeight="false" outlineLevel="0" collapsed="false">
      <c r="A11279" s="0" t="s">
        <v>19</v>
      </c>
      <c r="B11279" s="0" t="s">
        <v>110</v>
      </c>
      <c r="C11279" s="0" t="s">
        <v>108</v>
      </c>
      <c r="D11279" s="116" t="n">
        <v>44013</v>
      </c>
      <c r="E11279" s="0" t="n">
        <v>0</v>
      </c>
      <c r="F11279" s="0" t="n">
        <v>2376557</v>
      </c>
      <c r="G11279" s="151" t="s">
        <v>111</v>
      </c>
      <c r="H11279" s="151" t="s">
        <v>111</v>
      </c>
      <c r="I11279" s="152" t="s">
        <v>112</v>
      </c>
    </row>
    <row r="11280" customFormat="false" ht="12.75" hidden="false" customHeight="false" outlineLevel="0" collapsed="false">
      <c r="A11280" s="0" t="s">
        <v>19</v>
      </c>
      <c r="B11280" s="0" t="s">
        <v>113</v>
      </c>
      <c r="C11280" s="0" t="s">
        <v>108</v>
      </c>
      <c r="D11280" s="116" t="n">
        <v>44013</v>
      </c>
      <c r="E11280" s="0" t="n">
        <v>0</v>
      </c>
      <c r="F11280" s="0" t="n">
        <v>2376558</v>
      </c>
      <c r="G11280" s="151" t="s">
        <v>111</v>
      </c>
      <c r="H11280" s="151" t="s">
        <v>111</v>
      </c>
      <c r="I11280" s="152" t="s">
        <v>112</v>
      </c>
    </row>
    <row r="11281" customFormat="false" ht="12.75" hidden="false" customHeight="false" outlineLevel="0" collapsed="false">
      <c r="A11281" s="0" t="s">
        <v>21</v>
      </c>
      <c r="B11281" s="0" t="s">
        <v>110</v>
      </c>
      <c r="C11281" s="0" t="s">
        <v>108</v>
      </c>
      <c r="D11281" s="116" t="n">
        <v>44013</v>
      </c>
      <c r="E11281" s="0" t="n">
        <v>0</v>
      </c>
      <c r="F11281" s="0" t="n">
        <v>2376559</v>
      </c>
      <c r="G11281" s="151" t="s">
        <v>111</v>
      </c>
      <c r="H11281" s="151" t="s">
        <v>111</v>
      </c>
      <c r="I11281" s="152" t="s">
        <v>112</v>
      </c>
    </row>
    <row r="11282" customFormat="false" ht="12.75" hidden="false" customHeight="false" outlineLevel="0" collapsed="false">
      <c r="A11282" s="0" t="s">
        <v>21</v>
      </c>
      <c r="B11282" s="0" t="s">
        <v>113</v>
      </c>
      <c r="C11282" s="0" t="s">
        <v>108</v>
      </c>
      <c r="D11282" s="116" t="n">
        <v>44013</v>
      </c>
      <c r="E11282" s="0" t="n">
        <v>0</v>
      </c>
      <c r="F11282" s="0" t="n">
        <v>2376560</v>
      </c>
      <c r="G11282" s="151" t="s">
        <v>111</v>
      </c>
      <c r="H11282" s="151" t="s">
        <v>111</v>
      </c>
      <c r="I11282" s="152" t="s">
        <v>112</v>
      </c>
    </row>
    <row r="11283" customFormat="false" ht="12.75" hidden="false" customHeight="false" outlineLevel="0" collapsed="false">
      <c r="A11283" s="0" t="s">
        <v>22</v>
      </c>
      <c r="B11283" s="0" t="s">
        <v>110</v>
      </c>
      <c r="C11283" s="0" t="s">
        <v>108</v>
      </c>
      <c r="D11283" s="116" t="n">
        <v>44013</v>
      </c>
      <c r="E11283" s="0" t="n">
        <v>1</v>
      </c>
      <c r="F11283" s="0" t="n">
        <v>2376561</v>
      </c>
      <c r="G11283" s="151" t="s">
        <v>111</v>
      </c>
      <c r="H11283" s="151" t="s">
        <v>111</v>
      </c>
      <c r="I11283" s="152" t="s">
        <v>112</v>
      </c>
    </row>
    <row r="11284" customFormat="false" ht="12.75" hidden="false" customHeight="false" outlineLevel="0" collapsed="false">
      <c r="A11284" s="0" t="s">
        <v>59</v>
      </c>
      <c r="B11284" s="0" t="s">
        <v>110</v>
      </c>
      <c r="C11284" s="0" t="s">
        <v>108</v>
      </c>
      <c r="D11284" s="116" t="n">
        <v>44044</v>
      </c>
      <c r="E11284" s="0" t="n">
        <v>0.4</v>
      </c>
      <c r="F11284" s="0" t="n">
        <v>2376515</v>
      </c>
      <c r="G11284" s="151" t="s">
        <v>111</v>
      </c>
      <c r="H11284" s="151" t="s">
        <v>111</v>
      </c>
      <c r="I11284" s="152" t="s">
        <v>112</v>
      </c>
    </row>
    <row r="11285" customFormat="false" ht="12.75" hidden="false" customHeight="false" outlineLevel="0" collapsed="false">
      <c r="A11285" s="0" t="s">
        <v>59</v>
      </c>
      <c r="B11285" s="0" t="s">
        <v>113</v>
      </c>
      <c r="C11285" s="0" t="s">
        <v>108</v>
      </c>
      <c r="D11285" s="116" t="n">
        <v>44044</v>
      </c>
      <c r="E11285" s="0" t="n">
        <v>0.015</v>
      </c>
      <c r="F11285" s="0" t="n">
        <v>2376516</v>
      </c>
      <c r="G11285" s="151" t="s">
        <v>111</v>
      </c>
      <c r="H11285" s="151" t="s">
        <v>111</v>
      </c>
      <c r="I11285" s="152" t="s">
        <v>112</v>
      </c>
    </row>
    <row r="11286" customFormat="false" ht="12.75" hidden="false" customHeight="false" outlineLevel="0" collapsed="false">
      <c r="A11286" s="0" t="s">
        <v>60</v>
      </c>
      <c r="B11286" s="0" t="s">
        <v>110</v>
      </c>
      <c r="C11286" s="0" t="s">
        <v>108</v>
      </c>
      <c r="D11286" s="116" t="n">
        <v>44044</v>
      </c>
      <c r="E11286" s="0" t="n">
        <v>0.4</v>
      </c>
      <c r="F11286" s="0" t="n">
        <v>2376517</v>
      </c>
      <c r="G11286" s="151" t="s">
        <v>111</v>
      </c>
      <c r="H11286" s="151" t="s">
        <v>111</v>
      </c>
      <c r="I11286" s="152" t="s">
        <v>112</v>
      </c>
    </row>
    <row r="11287" customFormat="false" ht="12.75" hidden="false" customHeight="false" outlineLevel="0" collapsed="false">
      <c r="A11287" s="0" t="s">
        <v>60</v>
      </c>
      <c r="B11287" s="0" t="s">
        <v>113</v>
      </c>
      <c r="C11287" s="0" t="s">
        <v>108</v>
      </c>
      <c r="D11287" s="116" t="n">
        <v>44044</v>
      </c>
      <c r="E11287" s="0" t="n">
        <v>0.065</v>
      </c>
      <c r="F11287" s="0" t="n">
        <v>2376518</v>
      </c>
      <c r="G11287" s="151" t="s">
        <v>111</v>
      </c>
      <c r="H11287" s="151" t="s">
        <v>111</v>
      </c>
      <c r="I11287" s="152" t="s">
        <v>112</v>
      </c>
    </row>
    <row r="11288" customFormat="false" ht="12.75" hidden="false" customHeight="false" outlineLevel="0" collapsed="false">
      <c r="A11288" s="0" t="s">
        <v>61</v>
      </c>
      <c r="B11288" s="0" t="s">
        <v>110</v>
      </c>
      <c r="C11288" s="0" t="s">
        <v>108</v>
      </c>
      <c r="D11288" s="116" t="n">
        <v>44044</v>
      </c>
      <c r="E11288" s="0" t="n">
        <v>0.4</v>
      </c>
      <c r="F11288" s="0" t="n">
        <v>2376519</v>
      </c>
      <c r="G11288" s="151" t="s">
        <v>111</v>
      </c>
      <c r="H11288" s="151" t="s">
        <v>111</v>
      </c>
      <c r="I11288" s="152" t="s">
        <v>112</v>
      </c>
    </row>
    <row r="11289" customFormat="false" ht="12.75" hidden="false" customHeight="false" outlineLevel="0" collapsed="false">
      <c r="A11289" s="0" t="s">
        <v>61</v>
      </c>
      <c r="B11289" s="0" t="s">
        <v>113</v>
      </c>
      <c r="C11289" s="0" t="s">
        <v>108</v>
      </c>
      <c r="D11289" s="116" t="n">
        <v>44044</v>
      </c>
      <c r="E11289" s="0" t="n">
        <v>0.015</v>
      </c>
      <c r="F11289" s="0" t="n">
        <v>2376520</v>
      </c>
      <c r="G11289" s="151" t="s">
        <v>111</v>
      </c>
      <c r="H11289" s="151" t="s">
        <v>111</v>
      </c>
      <c r="I11289" s="152" t="s">
        <v>112</v>
      </c>
    </row>
    <row r="11290" customFormat="false" ht="12.75" hidden="false" customHeight="false" outlineLevel="0" collapsed="false">
      <c r="A11290" s="0" t="s">
        <v>62</v>
      </c>
      <c r="B11290" s="0" t="s">
        <v>110</v>
      </c>
      <c r="C11290" s="0" t="s">
        <v>108</v>
      </c>
      <c r="D11290" s="116" t="n">
        <v>44044</v>
      </c>
      <c r="E11290" s="0" t="n">
        <v>0.4</v>
      </c>
      <c r="F11290" s="0" t="n">
        <v>2376521</v>
      </c>
      <c r="G11290" s="151" t="s">
        <v>111</v>
      </c>
      <c r="H11290" s="151" t="s">
        <v>111</v>
      </c>
      <c r="I11290" s="152" t="s">
        <v>112</v>
      </c>
    </row>
    <row r="11291" customFormat="false" ht="12.75" hidden="false" customHeight="false" outlineLevel="0" collapsed="false">
      <c r="A11291" s="0" t="s">
        <v>62</v>
      </c>
      <c r="B11291" s="0" t="s">
        <v>113</v>
      </c>
      <c r="C11291" s="0" t="s">
        <v>108</v>
      </c>
      <c r="D11291" s="116" t="n">
        <v>44044</v>
      </c>
      <c r="E11291" s="0" t="n">
        <v>0.065</v>
      </c>
      <c r="F11291" s="0" t="n">
        <v>2376522</v>
      </c>
      <c r="G11291" s="151" t="s">
        <v>111</v>
      </c>
      <c r="H11291" s="151" t="s">
        <v>111</v>
      </c>
      <c r="I11291" s="152" t="s">
        <v>112</v>
      </c>
    </row>
    <row r="11292" customFormat="false" ht="12.75" hidden="false" customHeight="false" outlineLevel="0" collapsed="false">
      <c r="A11292" s="0" t="s">
        <v>82</v>
      </c>
      <c r="B11292" s="0" t="s">
        <v>110</v>
      </c>
      <c r="C11292" s="0" t="s">
        <v>108</v>
      </c>
      <c r="D11292" s="116" t="n">
        <v>44044</v>
      </c>
      <c r="E11292" s="0" t="n">
        <v>0</v>
      </c>
      <c r="F11292" s="0" t="n">
        <v>2376523</v>
      </c>
      <c r="G11292" s="151" t="s">
        <v>111</v>
      </c>
      <c r="H11292" s="151" t="s">
        <v>111</v>
      </c>
      <c r="I11292" s="152" t="s">
        <v>112</v>
      </c>
    </row>
    <row r="11293" customFormat="false" ht="12.75" hidden="false" customHeight="false" outlineLevel="0" collapsed="false">
      <c r="A11293" s="0" t="s">
        <v>82</v>
      </c>
      <c r="B11293" s="0" t="s">
        <v>113</v>
      </c>
      <c r="C11293" s="0" t="s">
        <v>108</v>
      </c>
      <c r="D11293" s="116" t="n">
        <v>44044</v>
      </c>
      <c r="E11293" s="0" t="n">
        <v>0</v>
      </c>
      <c r="F11293" s="0" t="n">
        <v>2376524</v>
      </c>
      <c r="G11293" s="151" t="s">
        <v>111</v>
      </c>
      <c r="H11293" s="151" t="s">
        <v>111</v>
      </c>
      <c r="I11293" s="152" t="s">
        <v>112</v>
      </c>
    </row>
    <row r="11294" customFormat="false" ht="12.75" hidden="false" customHeight="false" outlineLevel="0" collapsed="false">
      <c r="A11294" s="0" t="s">
        <v>83</v>
      </c>
      <c r="B11294" s="0" t="s">
        <v>110</v>
      </c>
      <c r="C11294" s="0" t="s">
        <v>108</v>
      </c>
      <c r="D11294" s="116" t="n">
        <v>44044</v>
      </c>
      <c r="E11294" s="0" t="n">
        <v>0</v>
      </c>
      <c r="F11294" s="0" t="n">
        <v>2376525</v>
      </c>
      <c r="G11294" s="151" t="s">
        <v>111</v>
      </c>
      <c r="H11294" s="151" t="s">
        <v>111</v>
      </c>
      <c r="I11294" s="152" t="s">
        <v>112</v>
      </c>
    </row>
    <row r="11295" customFormat="false" ht="12.75" hidden="false" customHeight="false" outlineLevel="0" collapsed="false">
      <c r="A11295" s="0" t="s">
        <v>83</v>
      </c>
      <c r="B11295" s="0" t="s">
        <v>113</v>
      </c>
      <c r="C11295" s="0" t="s">
        <v>108</v>
      </c>
      <c r="D11295" s="116" t="n">
        <v>44044</v>
      </c>
      <c r="E11295" s="0" t="n">
        <v>0</v>
      </c>
      <c r="F11295" s="0" t="n">
        <v>2376526</v>
      </c>
      <c r="G11295" s="151" t="s">
        <v>111</v>
      </c>
      <c r="H11295" s="151" t="s">
        <v>111</v>
      </c>
      <c r="I11295" s="152" t="s">
        <v>112</v>
      </c>
    </row>
    <row r="11296" customFormat="false" ht="12.75" hidden="false" customHeight="false" outlineLevel="0" collapsed="false">
      <c r="A11296" s="0" t="s">
        <v>84</v>
      </c>
      <c r="B11296" s="0" t="s">
        <v>110</v>
      </c>
      <c r="C11296" s="0" t="s">
        <v>108</v>
      </c>
      <c r="D11296" s="116" t="n">
        <v>44044</v>
      </c>
      <c r="E11296" s="0" t="n">
        <v>0.175</v>
      </c>
      <c r="F11296" s="0" t="n">
        <v>2376527</v>
      </c>
      <c r="G11296" s="151" t="s">
        <v>111</v>
      </c>
      <c r="H11296" s="151" t="s">
        <v>111</v>
      </c>
      <c r="I11296" s="152" t="s">
        <v>112</v>
      </c>
    </row>
    <row r="11297" customFormat="false" ht="12.75" hidden="false" customHeight="false" outlineLevel="0" collapsed="false">
      <c r="A11297" s="0" t="s">
        <v>84</v>
      </c>
      <c r="B11297" s="0" t="s">
        <v>113</v>
      </c>
      <c r="C11297" s="0" t="s">
        <v>108</v>
      </c>
      <c r="D11297" s="116" t="n">
        <v>44044</v>
      </c>
      <c r="E11297" s="0" t="n">
        <v>0.0125</v>
      </c>
      <c r="F11297" s="0" t="n">
        <v>2376528</v>
      </c>
      <c r="G11297" s="151" t="s">
        <v>111</v>
      </c>
      <c r="H11297" s="151" t="s">
        <v>111</v>
      </c>
      <c r="I11297" s="152" t="s">
        <v>112</v>
      </c>
    </row>
    <row r="11298" customFormat="false" ht="12.75" hidden="false" customHeight="false" outlineLevel="0" collapsed="false">
      <c r="A11298" s="0" t="s">
        <v>85</v>
      </c>
      <c r="B11298" s="0" t="s">
        <v>110</v>
      </c>
      <c r="C11298" s="0" t="s">
        <v>108</v>
      </c>
      <c r="D11298" s="116" t="n">
        <v>44044</v>
      </c>
      <c r="E11298" s="0" t="n">
        <v>0.175</v>
      </c>
      <c r="F11298" s="0" t="n">
        <v>2376529</v>
      </c>
      <c r="G11298" s="151" t="s">
        <v>111</v>
      </c>
      <c r="H11298" s="151" t="s">
        <v>111</v>
      </c>
      <c r="I11298" s="152" t="s">
        <v>112</v>
      </c>
    </row>
    <row r="11299" customFormat="false" ht="12.75" hidden="false" customHeight="false" outlineLevel="0" collapsed="false">
      <c r="A11299" s="0" t="s">
        <v>85</v>
      </c>
      <c r="B11299" s="0" t="s">
        <v>113</v>
      </c>
      <c r="C11299" s="0" t="s">
        <v>108</v>
      </c>
      <c r="D11299" s="116" t="n">
        <v>44044</v>
      </c>
      <c r="E11299" s="0" t="n">
        <v>0.170943193984717</v>
      </c>
      <c r="F11299" s="0" t="n">
        <v>2376530</v>
      </c>
      <c r="G11299" s="151" t="s">
        <v>111</v>
      </c>
      <c r="H11299" s="151" t="s">
        <v>111</v>
      </c>
      <c r="I11299" s="152" t="s">
        <v>112</v>
      </c>
    </row>
    <row r="11300" customFormat="false" ht="12.75" hidden="false" customHeight="false" outlineLevel="0" collapsed="false">
      <c r="A11300" s="0" t="s">
        <v>86</v>
      </c>
      <c r="B11300" s="0" t="s">
        <v>110</v>
      </c>
      <c r="C11300" s="0" t="s">
        <v>108</v>
      </c>
      <c r="D11300" s="116" t="n">
        <v>44044</v>
      </c>
      <c r="E11300" s="0" t="n">
        <v>0.205</v>
      </c>
      <c r="F11300" s="0" t="n">
        <v>2376531</v>
      </c>
      <c r="G11300" s="151" t="s">
        <v>111</v>
      </c>
      <c r="H11300" s="151" t="s">
        <v>111</v>
      </c>
      <c r="I11300" s="152" t="s">
        <v>112</v>
      </c>
    </row>
    <row r="11301" customFormat="false" ht="12.75" hidden="false" customHeight="false" outlineLevel="0" collapsed="false">
      <c r="A11301" s="0" t="s">
        <v>86</v>
      </c>
      <c r="B11301" s="0" t="s">
        <v>113</v>
      </c>
      <c r="C11301" s="0" t="s">
        <v>108</v>
      </c>
      <c r="D11301" s="116" t="n">
        <v>44044</v>
      </c>
      <c r="E11301" s="0" t="n">
        <v>0.0075</v>
      </c>
      <c r="F11301" s="0" t="n">
        <v>2376532</v>
      </c>
      <c r="G11301" s="151" t="s">
        <v>111</v>
      </c>
      <c r="H11301" s="151" t="s">
        <v>111</v>
      </c>
      <c r="I11301" s="152" t="s">
        <v>112</v>
      </c>
    </row>
    <row r="11302" customFormat="false" ht="12.75" hidden="false" customHeight="false" outlineLevel="0" collapsed="false">
      <c r="A11302" s="0" t="s">
        <v>87</v>
      </c>
      <c r="B11302" s="0" t="s">
        <v>110</v>
      </c>
      <c r="C11302" s="0" t="s">
        <v>108</v>
      </c>
      <c r="D11302" s="116" t="n">
        <v>44044</v>
      </c>
      <c r="E11302" s="0" t="n">
        <v>0.205</v>
      </c>
      <c r="F11302" s="0" t="n">
        <v>2376533</v>
      </c>
      <c r="G11302" s="151" t="s">
        <v>111</v>
      </c>
      <c r="H11302" s="151" t="s">
        <v>111</v>
      </c>
      <c r="I11302" s="152" t="s">
        <v>112</v>
      </c>
    </row>
    <row r="11303" customFormat="false" ht="12.75" hidden="false" customHeight="false" outlineLevel="0" collapsed="false">
      <c r="A11303" s="0" t="s">
        <v>87</v>
      </c>
      <c r="B11303" s="0" t="s">
        <v>113</v>
      </c>
      <c r="C11303" s="0" t="s">
        <v>108</v>
      </c>
      <c r="D11303" s="116" t="n">
        <v>44044</v>
      </c>
      <c r="E11303" s="0" t="n">
        <v>0.0075</v>
      </c>
      <c r="F11303" s="0" t="n">
        <v>2376534</v>
      </c>
      <c r="G11303" s="151" t="s">
        <v>111</v>
      </c>
      <c r="H11303" s="151" t="s">
        <v>111</v>
      </c>
      <c r="I11303" s="152" t="s">
        <v>112</v>
      </c>
    </row>
    <row r="11304" customFormat="false" ht="12.75" hidden="false" customHeight="false" outlineLevel="0" collapsed="false">
      <c r="A11304" s="0" t="s">
        <v>88</v>
      </c>
      <c r="B11304" s="0" t="s">
        <v>110</v>
      </c>
      <c r="C11304" s="0" t="s">
        <v>108</v>
      </c>
      <c r="D11304" s="116" t="n">
        <v>44044</v>
      </c>
      <c r="E11304" s="0" t="n">
        <v>0.205</v>
      </c>
      <c r="F11304" s="0" t="n">
        <v>2376535</v>
      </c>
      <c r="G11304" s="151" t="s">
        <v>111</v>
      </c>
      <c r="H11304" s="151" t="s">
        <v>111</v>
      </c>
      <c r="I11304" s="152" t="s">
        <v>112</v>
      </c>
    </row>
    <row r="11305" customFormat="false" ht="12.75" hidden="false" customHeight="false" outlineLevel="0" collapsed="false">
      <c r="A11305" s="0" t="s">
        <v>88</v>
      </c>
      <c r="B11305" s="0" t="s">
        <v>113</v>
      </c>
      <c r="C11305" s="0" t="s">
        <v>108</v>
      </c>
      <c r="D11305" s="116" t="n">
        <v>44044</v>
      </c>
      <c r="E11305" s="0" t="n">
        <v>0.250883708555056</v>
      </c>
      <c r="F11305" s="0" t="n">
        <v>2376536</v>
      </c>
      <c r="G11305" s="151" t="s">
        <v>111</v>
      </c>
      <c r="H11305" s="151" t="s">
        <v>111</v>
      </c>
      <c r="I11305" s="152" t="s">
        <v>112</v>
      </c>
    </row>
    <row r="11306" customFormat="false" ht="12.75" hidden="false" customHeight="false" outlineLevel="0" collapsed="false">
      <c r="A11306" s="0" t="s">
        <v>89</v>
      </c>
      <c r="B11306" s="0" t="s">
        <v>110</v>
      </c>
      <c r="C11306" s="0" t="s">
        <v>108</v>
      </c>
      <c r="D11306" s="116" t="n">
        <v>44044</v>
      </c>
      <c r="E11306" s="0" t="n">
        <v>0.205</v>
      </c>
      <c r="F11306" s="0" t="n">
        <v>2376537</v>
      </c>
      <c r="G11306" s="151" t="s">
        <v>111</v>
      </c>
      <c r="H11306" s="151" t="s">
        <v>111</v>
      </c>
      <c r="I11306" s="152" t="s">
        <v>112</v>
      </c>
    </row>
    <row r="11307" customFormat="false" ht="12.75" hidden="false" customHeight="false" outlineLevel="0" collapsed="false">
      <c r="A11307" s="0" t="s">
        <v>89</v>
      </c>
      <c r="B11307" s="0" t="s">
        <v>113</v>
      </c>
      <c r="C11307" s="0" t="s">
        <v>108</v>
      </c>
      <c r="D11307" s="116" t="n">
        <v>44044</v>
      </c>
      <c r="E11307" s="0" t="n">
        <v>0.0275</v>
      </c>
      <c r="F11307" s="0" t="n">
        <v>2376538</v>
      </c>
      <c r="G11307" s="151" t="s">
        <v>111</v>
      </c>
      <c r="H11307" s="151" t="s">
        <v>111</v>
      </c>
      <c r="I11307" s="152" t="s">
        <v>112</v>
      </c>
    </row>
    <row r="11308" customFormat="false" ht="12.75" hidden="false" customHeight="false" outlineLevel="0" collapsed="false">
      <c r="A11308" s="0" t="s">
        <v>90</v>
      </c>
      <c r="B11308" s="0" t="s">
        <v>110</v>
      </c>
      <c r="C11308" s="0" t="s">
        <v>108</v>
      </c>
      <c r="D11308" s="116" t="n">
        <v>44044</v>
      </c>
      <c r="E11308" s="0" t="n">
        <v>0.205</v>
      </c>
      <c r="F11308" s="0" t="n">
        <v>2376539</v>
      </c>
      <c r="G11308" s="151" t="s">
        <v>111</v>
      </c>
      <c r="H11308" s="151" t="s">
        <v>111</v>
      </c>
      <c r="I11308" s="152" t="s">
        <v>112</v>
      </c>
    </row>
    <row r="11309" customFormat="false" ht="12.75" hidden="false" customHeight="false" outlineLevel="0" collapsed="false">
      <c r="A11309" s="0" t="s">
        <v>90</v>
      </c>
      <c r="B11309" s="0" t="s">
        <v>113</v>
      </c>
      <c r="C11309" s="0" t="s">
        <v>108</v>
      </c>
      <c r="D11309" s="116" t="n">
        <v>44044</v>
      </c>
      <c r="E11309" s="0" t="n">
        <v>0.250883708555056</v>
      </c>
      <c r="F11309" s="0" t="n">
        <v>2376540</v>
      </c>
      <c r="G11309" s="151" t="s">
        <v>111</v>
      </c>
      <c r="H11309" s="151" t="s">
        <v>111</v>
      </c>
      <c r="I11309" s="152" t="s">
        <v>112</v>
      </c>
    </row>
    <row r="11310" customFormat="false" ht="12.75" hidden="false" customHeight="false" outlineLevel="0" collapsed="false">
      <c r="A11310" s="0" t="s">
        <v>91</v>
      </c>
      <c r="B11310" s="0" t="s">
        <v>110</v>
      </c>
      <c r="C11310" s="0" t="s">
        <v>108</v>
      </c>
      <c r="D11310" s="116" t="n">
        <v>44044</v>
      </c>
      <c r="E11310" s="0" t="n">
        <v>0</v>
      </c>
      <c r="F11310" s="0" t="n">
        <v>2376541</v>
      </c>
      <c r="G11310" s="151" t="s">
        <v>111</v>
      </c>
      <c r="H11310" s="151" t="s">
        <v>111</v>
      </c>
      <c r="I11310" s="152" t="s">
        <v>112</v>
      </c>
    </row>
    <row r="11311" customFormat="false" ht="12.75" hidden="false" customHeight="false" outlineLevel="0" collapsed="false">
      <c r="A11311" s="0" t="s">
        <v>91</v>
      </c>
      <c r="B11311" s="0" t="s">
        <v>113</v>
      </c>
      <c r="C11311" s="0" t="s">
        <v>108</v>
      </c>
      <c r="D11311" s="116" t="n">
        <v>44044</v>
      </c>
      <c r="E11311" s="0" t="n">
        <v>0</v>
      </c>
      <c r="F11311" s="0" t="n">
        <v>2376542</v>
      </c>
      <c r="G11311" s="151" t="s">
        <v>111</v>
      </c>
      <c r="H11311" s="151" t="s">
        <v>111</v>
      </c>
      <c r="I11311" s="152" t="s">
        <v>112</v>
      </c>
    </row>
    <row r="11312" customFormat="false" ht="12.75" hidden="false" customHeight="false" outlineLevel="0" collapsed="false">
      <c r="A11312" s="0" t="s">
        <v>49</v>
      </c>
      <c r="B11312" s="0" t="s">
        <v>110</v>
      </c>
      <c r="C11312" s="0" t="s">
        <v>108</v>
      </c>
      <c r="D11312" s="116" t="n">
        <v>44044</v>
      </c>
      <c r="E11312" s="0" t="n">
        <v>0.4</v>
      </c>
      <c r="F11312" s="0" t="n">
        <v>2376543</v>
      </c>
      <c r="G11312" s="151" t="s">
        <v>111</v>
      </c>
      <c r="H11312" s="151" t="s">
        <v>111</v>
      </c>
      <c r="I11312" s="152" t="s">
        <v>112</v>
      </c>
    </row>
    <row r="11313" customFormat="false" ht="12.75" hidden="false" customHeight="false" outlineLevel="0" collapsed="false">
      <c r="A11313" s="0" t="s">
        <v>49</v>
      </c>
      <c r="B11313" s="0" t="s">
        <v>113</v>
      </c>
      <c r="C11313" s="0" t="s">
        <v>108</v>
      </c>
      <c r="D11313" s="116" t="n">
        <v>44044</v>
      </c>
      <c r="E11313" s="0" t="n">
        <v>0.015</v>
      </c>
      <c r="F11313" s="0" t="n">
        <v>2376544</v>
      </c>
      <c r="G11313" s="151" t="s">
        <v>111</v>
      </c>
      <c r="H11313" s="151" t="s">
        <v>111</v>
      </c>
      <c r="I11313" s="152" t="s">
        <v>112</v>
      </c>
    </row>
    <row r="11314" customFormat="false" ht="12.75" hidden="false" customHeight="false" outlineLevel="0" collapsed="false">
      <c r="A11314" s="0" t="s">
        <v>50</v>
      </c>
      <c r="B11314" s="0" t="s">
        <v>110</v>
      </c>
      <c r="C11314" s="0" t="s">
        <v>108</v>
      </c>
      <c r="D11314" s="116" t="n">
        <v>44044</v>
      </c>
      <c r="E11314" s="0" t="n">
        <v>0.5</v>
      </c>
      <c r="F11314" s="0" t="n">
        <v>2376545</v>
      </c>
      <c r="G11314" s="151" t="s">
        <v>111</v>
      </c>
      <c r="H11314" s="151" t="s">
        <v>111</v>
      </c>
      <c r="I11314" s="152" t="s">
        <v>112</v>
      </c>
    </row>
    <row r="11315" customFormat="false" ht="12.75" hidden="false" customHeight="false" outlineLevel="0" collapsed="false">
      <c r="A11315" s="0" t="s">
        <v>50</v>
      </c>
      <c r="B11315" s="0" t="s">
        <v>113</v>
      </c>
      <c r="C11315" s="0" t="s">
        <v>108</v>
      </c>
      <c r="D11315" s="116" t="n">
        <v>44044</v>
      </c>
      <c r="E11315" s="0" t="n">
        <v>-0.02</v>
      </c>
      <c r="F11315" s="0" t="n">
        <v>2376546</v>
      </c>
      <c r="G11315" s="151" t="s">
        <v>111</v>
      </c>
      <c r="H11315" s="151" t="s">
        <v>111</v>
      </c>
      <c r="I11315" s="152" t="s">
        <v>112</v>
      </c>
    </row>
    <row r="11316" customFormat="false" ht="12.75" hidden="false" customHeight="false" outlineLevel="0" collapsed="false">
      <c r="A11316" s="0" t="s">
        <v>51</v>
      </c>
      <c r="B11316" s="0" t="s">
        <v>110</v>
      </c>
      <c r="C11316" s="0" t="s">
        <v>108</v>
      </c>
      <c r="D11316" s="116" t="n">
        <v>44044</v>
      </c>
      <c r="E11316" s="0" t="n">
        <v>0.5</v>
      </c>
      <c r="F11316" s="0" t="n">
        <v>2376547</v>
      </c>
      <c r="G11316" s="151" t="s">
        <v>111</v>
      </c>
      <c r="H11316" s="151" t="s">
        <v>111</v>
      </c>
      <c r="I11316" s="152" t="s">
        <v>112</v>
      </c>
    </row>
    <row r="11317" customFormat="false" ht="12.75" hidden="false" customHeight="false" outlineLevel="0" collapsed="false">
      <c r="A11317" s="0" t="s">
        <v>51</v>
      </c>
      <c r="B11317" s="0" t="s">
        <v>113</v>
      </c>
      <c r="C11317" s="0" t="s">
        <v>108</v>
      </c>
      <c r="D11317" s="116" t="n">
        <v>44044</v>
      </c>
      <c r="E11317" s="0" t="n">
        <v>0.035</v>
      </c>
      <c r="F11317" s="0" t="n">
        <v>2376548</v>
      </c>
      <c r="G11317" s="151" t="s">
        <v>111</v>
      </c>
      <c r="H11317" s="151" t="s">
        <v>111</v>
      </c>
      <c r="I11317" s="152" t="s">
        <v>112</v>
      </c>
    </row>
    <row r="11318" customFormat="false" ht="12.75" hidden="false" customHeight="false" outlineLevel="0" collapsed="false">
      <c r="A11318" s="0" t="s">
        <v>52</v>
      </c>
      <c r="B11318" s="0" t="s">
        <v>110</v>
      </c>
      <c r="C11318" s="0" t="s">
        <v>108</v>
      </c>
      <c r="D11318" s="116" t="n">
        <v>44044</v>
      </c>
      <c r="E11318" s="0" t="n">
        <v>0.5</v>
      </c>
      <c r="F11318" s="0" t="n">
        <v>2376549</v>
      </c>
      <c r="G11318" s="151" t="s">
        <v>111</v>
      </c>
      <c r="H11318" s="151" t="s">
        <v>111</v>
      </c>
      <c r="I11318" s="152" t="s">
        <v>112</v>
      </c>
    </row>
    <row r="11319" customFormat="false" ht="12.75" hidden="false" customHeight="false" outlineLevel="0" collapsed="false">
      <c r="A11319" s="0" t="s">
        <v>52</v>
      </c>
      <c r="B11319" s="0" t="s">
        <v>113</v>
      </c>
      <c r="C11319" s="0" t="s">
        <v>108</v>
      </c>
      <c r="D11319" s="116" t="n">
        <v>44044</v>
      </c>
      <c r="E11319" s="0" t="n">
        <v>-0.02</v>
      </c>
      <c r="F11319" s="0" t="n">
        <v>2376550</v>
      </c>
      <c r="G11319" s="151" t="s">
        <v>111</v>
      </c>
      <c r="H11319" s="151" t="s">
        <v>111</v>
      </c>
      <c r="I11319" s="152" t="s">
        <v>112</v>
      </c>
    </row>
    <row r="11320" customFormat="false" ht="12.75" hidden="false" customHeight="false" outlineLevel="0" collapsed="false">
      <c r="A11320" s="0" t="s">
        <v>53</v>
      </c>
      <c r="B11320" s="0" t="s">
        <v>110</v>
      </c>
      <c r="C11320" s="0" t="s">
        <v>108</v>
      </c>
      <c r="D11320" s="116" t="n">
        <v>44044</v>
      </c>
      <c r="E11320" s="0" t="n">
        <v>0.205</v>
      </c>
      <c r="F11320" s="0" t="n">
        <v>2376551</v>
      </c>
      <c r="G11320" s="151" t="s">
        <v>111</v>
      </c>
      <c r="H11320" s="151" t="s">
        <v>111</v>
      </c>
      <c r="I11320" s="152" t="s">
        <v>112</v>
      </c>
    </row>
    <row r="11321" customFormat="false" ht="12.75" hidden="false" customHeight="false" outlineLevel="0" collapsed="false">
      <c r="A11321" s="0" t="s">
        <v>53</v>
      </c>
      <c r="B11321" s="0" t="s">
        <v>113</v>
      </c>
      <c r="C11321" s="0" t="s">
        <v>108</v>
      </c>
      <c r="D11321" s="116" t="n">
        <v>44044</v>
      </c>
      <c r="E11321" s="0" t="n">
        <v>0.0075</v>
      </c>
      <c r="F11321" s="0" t="n">
        <v>2376552</v>
      </c>
      <c r="G11321" s="151" t="s">
        <v>111</v>
      </c>
      <c r="H11321" s="151" t="s">
        <v>111</v>
      </c>
      <c r="I11321" s="152" t="s">
        <v>112</v>
      </c>
    </row>
    <row r="11322" customFormat="false" ht="12.75" hidden="false" customHeight="false" outlineLevel="0" collapsed="false">
      <c r="A11322" s="0" t="s">
        <v>17</v>
      </c>
      <c r="B11322" s="0" t="s">
        <v>110</v>
      </c>
      <c r="C11322" s="0" t="s">
        <v>108</v>
      </c>
      <c r="D11322" s="116" t="n">
        <v>44044</v>
      </c>
      <c r="E11322" s="0" t="n">
        <v>0</v>
      </c>
      <c r="F11322" s="0" t="n">
        <v>2376553</v>
      </c>
      <c r="G11322" s="151" t="s">
        <v>111</v>
      </c>
      <c r="H11322" s="151" t="s">
        <v>111</v>
      </c>
      <c r="I11322" s="152" t="s">
        <v>112</v>
      </c>
    </row>
    <row r="11323" customFormat="false" ht="12.75" hidden="false" customHeight="false" outlineLevel="0" collapsed="false">
      <c r="A11323" s="0" t="s">
        <v>17</v>
      </c>
      <c r="B11323" s="0" t="s">
        <v>113</v>
      </c>
      <c r="C11323" s="0" t="s">
        <v>108</v>
      </c>
      <c r="D11323" s="116" t="n">
        <v>44044</v>
      </c>
      <c r="E11323" s="0" t="n">
        <v>0</v>
      </c>
      <c r="F11323" s="0" t="n">
        <v>2376554</v>
      </c>
      <c r="G11323" s="151" t="s">
        <v>111</v>
      </c>
      <c r="H11323" s="151" t="s">
        <v>111</v>
      </c>
      <c r="I11323" s="152" t="s">
        <v>112</v>
      </c>
    </row>
    <row r="11324" customFormat="false" ht="12.75" hidden="false" customHeight="false" outlineLevel="0" collapsed="false">
      <c r="A11324" s="0" t="s">
        <v>18</v>
      </c>
      <c r="B11324" s="0" t="s">
        <v>110</v>
      </c>
      <c r="C11324" s="0" t="s">
        <v>108</v>
      </c>
      <c r="D11324" s="116" t="n">
        <v>44044</v>
      </c>
      <c r="E11324" s="0" t="n">
        <v>0</v>
      </c>
      <c r="F11324" s="0" t="n">
        <v>2376555</v>
      </c>
      <c r="G11324" s="151" t="s">
        <v>111</v>
      </c>
      <c r="H11324" s="151" t="s">
        <v>111</v>
      </c>
      <c r="I11324" s="152" t="s">
        <v>112</v>
      </c>
    </row>
    <row r="11325" customFormat="false" ht="12.75" hidden="false" customHeight="false" outlineLevel="0" collapsed="false">
      <c r="A11325" s="0" t="s">
        <v>18</v>
      </c>
      <c r="B11325" s="0" t="s">
        <v>113</v>
      </c>
      <c r="C11325" s="0" t="s">
        <v>108</v>
      </c>
      <c r="D11325" s="116" t="n">
        <v>44044</v>
      </c>
      <c r="E11325" s="0" t="n">
        <v>0</v>
      </c>
      <c r="F11325" s="0" t="n">
        <v>2376556</v>
      </c>
      <c r="G11325" s="151" t="s">
        <v>111</v>
      </c>
      <c r="H11325" s="151" t="s">
        <v>111</v>
      </c>
      <c r="I11325" s="152" t="s">
        <v>112</v>
      </c>
    </row>
    <row r="11326" customFormat="false" ht="12.75" hidden="false" customHeight="false" outlineLevel="0" collapsed="false">
      <c r="A11326" s="0" t="s">
        <v>19</v>
      </c>
      <c r="B11326" s="0" t="s">
        <v>110</v>
      </c>
      <c r="C11326" s="0" t="s">
        <v>108</v>
      </c>
      <c r="D11326" s="116" t="n">
        <v>44044</v>
      </c>
      <c r="E11326" s="0" t="n">
        <v>0</v>
      </c>
      <c r="F11326" s="0" t="n">
        <v>2376557</v>
      </c>
      <c r="G11326" s="151" t="s">
        <v>111</v>
      </c>
      <c r="H11326" s="151" t="s">
        <v>111</v>
      </c>
      <c r="I11326" s="152" t="s">
        <v>112</v>
      </c>
    </row>
    <row r="11327" customFormat="false" ht="12.75" hidden="false" customHeight="false" outlineLevel="0" collapsed="false">
      <c r="A11327" s="0" t="s">
        <v>19</v>
      </c>
      <c r="B11327" s="0" t="s">
        <v>113</v>
      </c>
      <c r="C11327" s="0" t="s">
        <v>108</v>
      </c>
      <c r="D11327" s="116" t="n">
        <v>44044</v>
      </c>
      <c r="E11327" s="0" t="n">
        <v>0</v>
      </c>
      <c r="F11327" s="0" t="n">
        <v>2376558</v>
      </c>
      <c r="G11327" s="151" t="s">
        <v>111</v>
      </c>
      <c r="H11327" s="151" t="s">
        <v>111</v>
      </c>
      <c r="I11327" s="152" t="s">
        <v>112</v>
      </c>
    </row>
    <row r="11328" customFormat="false" ht="12.75" hidden="false" customHeight="false" outlineLevel="0" collapsed="false">
      <c r="A11328" s="0" t="s">
        <v>21</v>
      </c>
      <c r="B11328" s="0" t="s">
        <v>110</v>
      </c>
      <c r="C11328" s="0" t="s">
        <v>108</v>
      </c>
      <c r="D11328" s="116" t="n">
        <v>44044</v>
      </c>
      <c r="E11328" s="0" t="n">
        <v>0</v>
      </c>
      <c r="F11328" s="0" t="n">
        <v>2376559</v>
      </c>
      <c r="G11328" s="151" t="s">
        <v>111</v>
      </c>
      <c r="H11328" s="151" t="s">
        <v>111</v>
      </c>
      <c r="I11328" s="152" t="s">
        <v>112</v>
      </c>
    </row>
    <row r="11329" customFormat="false" ht="12.75" hidden="false" customHeight="false" outlineLevel="0" collapsed="false">
      <c r="A11329" s="0" t="s">
        <v>21</v>
      </c>
      <c r="B11329" s="0" t="s">
        <v>113</v>
      </c>
      <c r="C11329" s="0" t="s">
        <v>108</v>
      </c>
      <c r="D11329" s="116" t="n">
        <v>44044</v>
      </c>
      <c r="E11329" s="0" t="n">
        <v>0</v>
      </c>
      <c r="F11329" s="0" t="n">
        <v>2376560</v>
      </c>
      <c r="G11329" s="151" t="s">
        <v>111</v>
      </c>
      <c r="H11329" s="151" t="s">
        <v>111</v>
      </c>
      <c r="I11329" s="152" t="s">
        <v>112</v>
      </c>
    </row>
    <row r="11330" customFormat="false" ht="12.75" hidden="false" customHeight="false" outlineLevel="0" collapsed="false">
      <c r="A11330" s="0" t="s">
        <v>22</v>
      </c>
      <c r="B11330" s="0" t="s">
        <v>110</v>
      </c>
      <c r="C11330" s="0" t="s">
        <v>108</v>
      </c>
      <c r="D11330" s="116" t="n">
        <v>44044</v>
      </c>
      <c r="E11330" s="0" t="n">
        <v>1</v>
      </c>
      <c r="F11330" s="0" t="n">
        <v>2376561</v>
      </c>
      <c r="G11330" s="151" t="s">
        <v>111</v>
      </c>
      <c r="H11330" s="151" t="s">
        <v>111</v>
      </c>
      <c r="I11330" s="152" t="s">
        <v>112</v>
      </c>
    </row>
    <row r="11331" customFormat="false" ht="12.75" hidden="false" customHeight="false" outlineLevel="0" collapsed="false">
      <c r="A11331" s="0" t="s">
        <v>59</v>
      </c>
      <c r="B11331" s="0" t="s">
        <v>110</v>
      </c>
      <c r="C11331" s="0" t="s">
        <v>108</v>
      </c>
      <c r="D11331" s="116" t="n">
        <v>44075</v>
      </c>
      <c r="E11331" s="0" t="n">
        <v>0.3975</v>
      </c>
      <c r="F11331" s="0" t="n">
        <v>2376515</v>
      </c>
      <c r="G11331" s="151" t="s">
        <v>111</v>
      </c>
      <c r="H11331" s="151" t="s">
        <v>111</v>
      </c>
      <c r="I11331" s="152" t="s">
        <v>112</v>
      </c>
    </row>
    <row r="11332" customFormat="false" ht="12.75" hidden="false" customHeight="false" outlineLevel="0" collapsed="false">
      <c r="A11332" s="0" t="s">
        <v>59</v>
      </c>
      <c r="B11332" s="0" t="s">
        <v>113</v>
      </c>
      <c r="C11332" s="0" t="s">
        <v>108</v>
      </c>
      <c r="D11332" s="116" t="n">
        <v>44075</v>
      </c>
      <c r="E11332" s="0" t="n">
        <v>0.015</v>
      </c>
      <c r="F11332" s="0" t="n">
        <v>2376516</v>
      </c>
      <c r="G11332" s="151" t="s">
        <v>111</v>
      </c>
      <c r="H11332" s="151" t="s">
        <v>111</v>
      </c>
      <c r="I11332" s="152" t="s">
        <v>112</v>
      </c>
    </row>
    <row r="11333" customFormat="false" ht="12.75" hidden="false" customHeight="false" outlineLevel="0" collapsed="false">
      <c r="A11333" s="0" t="s">
        <v>60</v>
      </c>
      <c r="B11333" s="0" t="s">
        <v>110</v>
      </c>
      <c r="C11333" s="0" t="s">
        <v>108</v>
      </c>
      <c r="D11333" s="116" t="n">
        <v>44075</v>
      </c>
      <c r="E11333" s="0" t="n">
        <v>0.3975</v>
      </c>
      <c r="F11333" s="0" t="n">
        <v>2376517</v>
      </c>
      <c r="G11333" s="151" t="s">
        <v>111</v>
      </c>
      <c r="H11333" s="151" t="s">
        <v>111</v>
      </c>
      <c r="I11333" s="152" t="s">
        <v>112</v>
      </c>
    </row>
    <row r="11334" customFormat="false" ht="12.75" hidden="false" customHeight="false" outlineLevel="0" collapsed="false">
      <c r="A11334" s="0" t="s">
        <v>60</v>
      </c>
      <c r="B11334" s="0" t="s">
        <v>113</v>
      </c>
      <c r="C11334" s="0" t="s">
        <v>108</v>
      </c>
      <c r="D11334" s="116" t="n">
        <v>44075</v>
      </c>
      <c r="E11334" s="0" t="n">
        <v>0.045</v>
      </c>
      <c r="F11334" s="0" t="n">
        <v>2376518</v>
      </c>
      <c r="G11334" s="151" t="s">
        <v>111</v>
      </c>
      <c r="H11334" s="151" t="s">
        <v>111</v>
      </c>
      <c r="I11334" s="152" t="s">
        <v>112</v>
      </c>
    </row>
    <row r="11335" customFormat="false" ht="12.75" hidden="false" customHeight="false" outlineLevel="0" collapsed="false">
      <c r="A11335" s="0" t="s">
        <v>61</v>
      </c>
      <c r="B11335" s="0" t="s">
        <v>110</v>
      </c>
      <c r="C11335" s="0" t="s">
        <v>108</v>
      </c>
      <c r="D11335" s="116" t="n">
        <v>44075</v>
      </c>
      <c r="E11335" s="0" t="n">
        <v>0.3975</v>
      </c>
      <c r="F11335" s="0" t="n">
        <v>2376519</v>
      </c>
      <c r="G11335" s="151" t="s">
        <v>111</v>
      </c>
      <c r="H11335" s="151" t="s">
        <v>111</v>
      </c>
      <c r="I11335" s="152" t="s">
        <v>112</v>
      </c>
    </row>
    <row r="11336" customFormat="false" ht="12.75" hidden="false" customHeight="false" outlineLevel="0" collapsed="false">
      <c r="A11336" s="0" t="s">
        <v>61</v>
      </c>
      <c r="B11336" s="0" t="s">
        <v>113</v>
      </c>
      <c r="C11336" s="0" t="s">
        <v>108</v>
      </c>
      <c r="D11336" s="116" t="n">
        <v>44075</v>
      </c>
      <c r="E11336" s="0" t="n">
        <v>0.015</v>
      </c>
      <c r="F11336" s="0" t="n">
        <v>2376520</v>
      </c>
      <c r="G11336" s="151" t="s">
        <v>111</v>
      </c>
      <c r="H11336" s="151" t="s">
        <v>111</v>
      </c>
      <c r="I11336" s="152" t="s">
        <v>112</v>
      </c>
    </row>
    <row r="11337" customFormat="false" ht="12.75" hidden="false" customHeight="false" outlineLevel="0" collapsed="false">
      <c r="A11337" s="0" t="s">
        <v>62</v>
      </c>
      <c r="B11337" s="0" t="s">
        <v>110</v>
      </c>
      <c r="C11337" s="0" t="s">
        <v>108</v>
      </c>
      <c r="D11337" s="116" t="n">
        <v>44075</v>
      </c>
      <c r="E11337" s="0" t="n">
        <v>0.3975</v>
      </c>
      <c r="F11337" s="0" t="n">
        <v>2376521</v>
      </c>
      <c r="G11337" s="151" t="s">
        <v>111</v>
      </c>
      <c r="H11337" s="151" t="s">
        <v>111</v>
      </c>
      <c r="I11337" s="152" t="s">
        <v>112</v>
      </c>
    </row>
    <row r="11338" customFormat="false" ht="12.75" hidden="false" customHeight="false" outlineLevel="0" collapsed="false">
      <c r="A11338" s="0" t="s">
        <v>62</v>
      </c>
      <c r="B11338" s="0" t="s">
        <v>113</v>
      </c>
      <c r="C11338" s="0" t="s">
        <v>108</v>
      </c>
      <c r="D11338" s="116" t="n">
        <v>44075</v>
      </c>
      <c r="E11338" s="0" t="n">
        <v>0.045</v>
      </c>
      <c r="F11338" s="0" t="n">
        <v>2376522</v>
      </c>
      <c r="G11338" s="151" t="s">
        <v>111</v>
      </c>
      <c r="H11338" s="151" t="s">
        <v>111</v>
      </c>
      <c r="I11338" s="152" t="s">
        <v>112</v>
      </c>
    </row>
    <row r="11339" customFormat="false" ht="12.75" hidden="false" customHeight="false" outlineLevel="0" collapsed="false">
      <c r="A11339" s="0" t="s">
        <v>82</v>
      </c>
      <c r="B11339" s="0" t="s">
        <v>110</v>
      </c>
      <c r="C11339" s="0" t="s">
        <v>108</v>
      </c>
      <c r="D11339" s="116" t="n">
        <v>44075</v>
      </c>
      <c r="E11339" s="0" t="n">
        <v>0</v>
      </c>
      <c r="F11339" s="0" t="n">
        <v>2376523</v>
      </c>
      <c r="G11339" s="151" t="s">
        <v>111</v>
      </c>
      <c r="H11339" s="151" t="s">
        <v>111</v>
      </c>
      <c r="I11339" s="152" t="s">
        <v>112</v>
      </c>
    </row>
    <row r="11340" customFormat="false" ht="12.75" hidden="false" customHeight="false" outlineLevel="0" collapsed="false">
      <c r="A11340" s="0" t="s">
        <v>82</v>
      </c>
      <c r="B11340" s="0" t="s">
        <v>113</v>
      </c>
      <c r="C11340" s="0" t="s">
        <v>108</v>
      </c>
      <c r="D11340" s="116" t="n">
        <v>44075</v>
      </c>
      <c r="E11340" s="0" t="n">
        <v>0</v>
      </c>
      <c r="F11340" s="0" t="n">
        <v>2376524</v>
      </c>
      <c r="G11340" s="151" t="s">
        <v>111</v>
      </c>
      <c r="H11340" s="151" t="s">
        <v>111</v>
      </c>
      <c r="I11340" s="152" t="s">
        <v>112</v>
      </c>
    </row>
    <row r="11341" customFormat="false" ht="12.75" hidden="false" customHeight="false" outlineLevel="0" collapsed="false">
      <c r="A11341" s="0" t="s">
        <v>83</v>
      </c>
      <c r="B11341" s="0" t="s">
        <v>110</v>
      </c>
      <c r="C11341" s="0" t="s">
        <v>108</v>
      </c>
      <c r="D11341" s="116" t="n">
        <v>44075</v>
      </c>
      <c r="E11341" s="0" t="n">
        <v>0</v>
      </c>
      <c r="F11341" s="0" t="n">
        <v>2376525</v>
      </c>
      <c r="G11341" s="151" t="s">
        <v>111</v>
      </c>
      <c r="H11341" s="151" t="s">
        <v>111</v>
      </c>
      <c r="I11341" s="152" t="s">
        <v>112</v>
      </c>
    </row>
    <row r="11342" customFormat="false" ht="12.75" hidden="false" customHeight="false" outlineLevel="0" collapsed="false">
      <c r="A11342" s="0" t="s">
        <v>83</v>
      </c>
      <c r="B11342" s="0" t="s">
        <v>113</v>
      </c>
      <c r="C11342" s="0" t="s">
        <v>108</v>
      </c>
      <c r="D11342" s="116" t="n">
        <v>44075</v>
      </c>
      <c r="E11342" s="0" t="n">
        <v>0</v>
      </c>
      <c r="F11342" s="0" t="n">
        <v>2376526</v>
      </c>
      <c r="G11342" s="151" t="s">
        <v>111</v>
      </c>
      <c r="H11342" s="151" t="s">
        <v>111</v>
      </c>
      <c r="I11342" s="152" t="s">
        <v>112</v>
      </c>
    </row>
    <row r="11343" customFormat="false" ht="12.75" hidden="false" customHeight="false" outlineLevel="0" collapsed="false">
      <c r="A11343" s="0" t="s">
        <v>84</v>
      </c>
      <c r="B11343" s="0" t="s">
        <v>110</v>
      </c>
      <c r="C11343" s="0" t="s">
        <v>108</v>
      </c>
      <c r="D11343" s="116" t="n">
        <v>44075</v>
      </c>
      <c r="E11343" s="0" t="n">
        <v>0.165</v>
      </c>
      <c r="F11343" s="0" t="n">
        <v>2376527</v>
      </c>
      <c r="G11343" s="151" t="s">
        <v>111</v>
      </c>
      <c r="H11343" s="151" t="s">
        <v>111</v>
      </c>
      <c r="I11343" s="152" t="s">
        <v>112</v>
      </c>
    </row>
    <row r="11344" customFormat="false" ht="12.75" hidden="false" customHeight="false" outlineLevel="0" collapsed="false">
      <c r="A11344" s="0" t="s">
        <v>84</v>
      </c>
      <c r="B11344" s="0" t="s">
        <v>113</v>
      </c>
      <c r="C11344" s="0" t="s">
        <v>108</v>
      </c>
      <c r="D11344" s="116" t="n">
        <v>44075</v>
      </c>
      <c r="E11344" s="0" t="n">
        <v>0.0125</v>
      </c>
      <c r="F11344" s="0" t="n">
        <v>2376528</v>
      </c>
      <c r="G11344" s="151" t="s">
        <v>111</v>
      </c>
      <c r="H11344" s="151" t="s">
        <v>111</v>
      </c>
      <c r="I11344" s="152" t="s">
        <v>112</v>
      </c>
    </row>
    <row r="11345" customFormat="false" ht="12.75" hidden="false" customHeight="false" outlineLevel="0" collapsed="false">
      <c r="A11345" s="0" t="s">
        <v>85</v>
      </c>
      <c r="B11345" s="0" t="s">
        <v>110</v>
      </c>
      <c r="C11345" s="0" t="s">
        <v>108</v>
      </c>
      <c r="D11345" s="116" t="n">
        <v>44075</v>
      </c>
      <c r="E11345" s="0" t="n">
        <v>0.165</v>
      </c>
      <c r="F11345" s="0" t="n">
        <v>2376529</v>
      </c>
      <c r="G11345" s="151" t="s">
        <v>111</v>
      </c>
      <c r="H11345" s="151" t="s">
        <v>111</v>
      </c>
      <c r="I11345" s="152" t="s">
        <v>112</v>
      </c>
    </row>
    <row r="11346" customFormat="false" ht="12.75" hidden="false" customHeight="false" outlineLevel="0" collapsed="false">
      <c r="A11346" s="0" t="s">
        <v>85</v>
      </c>
      <c r="B11346" s="0" t="s">
        <v>113</v>
      </c>
      <c r="C11346" s="0" t="s">
        <v>108</v>
      </c>
      <c r="D11346" s="116" t="n">
        <v>44075</v>
      </c>
      <c r="E11346" s="0" t="n">
        <v>0.170835106861183</v>
      </c>
      <c r="F11346" s="0" t="n">
        <v>2376530</v>
      </c>
      <c r="G11346" s="151" t="s">
        <v>111</v>
      </c>
      <c r="H11346" s="151" t="s">
        <v>111</v>
      </c>
      <c r="I11346" s="152" t="s">
        <v>112</v>
      </c>
    </row>
    <row r="11347" customFormat="false" ht="12.75" hidden="false" customHeight="false" outlineLevel="0" collapsed="false">
      <c r="A11347" s="0" t="s">
        <v>86</v>
      </c>
      <c r="B11347" s="0" t="s">
        <v>110</v>
      </c>
      <c r="C11347" s="0" t="s">
        <v>108</v>
      </c>
      <c r="D11347" s="116" t="n">
        <v>44075</v>
      </c>
      <c r="E11347" s="0" t="n">
        <v>0.185</v>
      </c>
      <c r="F11347" s="0" t="n">
        <v>2376531</v>
      </c>
      <c r="G11347" s="151" t="s">
        <v>111</v>
      </c>
      <c r="H11347" s="151" t="s">
        <v>111</v>
      </c>
      <c r="I11347" s="152" t="s">
        <v>112</v>
      </c>
    </row>
    <row r="11348" customFormat="false" ht="12.75" hidden="false" customHeight="false" outlineLevel="0" collapsed="false">
      <c r="A11348" s="0" t="s">
        <v>86</v>
      </c>
      <c r="B11348" s="0" t="s">
        <v>113</v>
      </c>
      <c r="C11348" s="0" t="s">
        <v>108</v>
      </c>
      <c r="D11348" s="116" t="n">
        <v>44075</v>
      </c>
      <c r="E11348" s="0" t="n">
        <v>0.005</v>
      </c>
      <c r="F11348" s="0" t="n">
        <v>2376532</v>
      </c>
      <c r="G11348" s="151" t="s">
        <v>111</v>
      </c>
      <c r="H11348" s="151" t="s">
        <v>111</v>
      </c>
      <c r="I11348" s="152" t="s">
        <v>112</v>
      </c>
    </row>
    <row r="11349" customFormat="false" ht="12.75" hidden="false" customHeight="false" outlineLevel="0" collapsed="false">
      <c r="A11349" s="0" t="s">
        <v>87</v>
      </c>
      <c r="B11349" s="0" t="s">
        <v>110</v>
      </c>
      <c r="C11349" s="0" t="s">
        <v>108</v>
      </c>
      <c r="D11349" s="116" t="n">
        <v>44075</v>
      </c>
      <c r="E11349" s="0" t="n">
        <v>0.185</v>
      </c>
      <c r="F11349" s="0" t="n">
        <v>2376533</v>
      </c>
      <c r="G11349" s="151" t="s">
        <v>111</v>
      </c>
      <c r="H11349" s="151" t="s">
        <v>111</v>
      </c>
      <c r="I11349" s="152" t="s">
        <v>112</v>
      </c>
    </row>
    <row r="11350" customFormat="false" ht="12.75" hidden="false" customHeight="false" outlineLevel="0" collapsed="false">
      <c r="A11350" s="0" t="s">
        <v>87</v>
      </c>
      <c r="B11350" s="0" t="s">
        <v>113</v>
      </c>
      <c r="C11350" s="0" t="s">
        <v>108</v>
      </c>
      <c r="D11350" s="116" t="n">
        <v>44075</v>
      </c>
      <c r="E11350" s="0" t="n">
        <v>0.005</v>
      </c>
      <c r="F11350" s="0" t="n">
        <v>2376534</v>
      </c>
      <c r="G11350" s="151" t="s">
        <v>111</v>
      </c>
      <c r="H11350" s="151" t="s">
        <v>111</v>
      </c>
      <c r="I11350" s="152" t="s">
        <v>112</v>
      </c>
    </row>
    <row r="11351" customFormat="false" ht="12.75" hidden="false" customHeight="false" outlineLevel="0" collapsed="false">
      <c r="A11351" s="0" t="s">
        <v>88</v>
      </c>
      <c r="B11351" s="0" t="s">
        <v>110</v>
      </c>
      <c r="C11351" s="0" t="s">
        <v>108</v>
      </c>
      <c r="D11351" s="116" t="n">
        <v>44075</v>
      </c>
      <c r="E11351" s="0" t="n">
        <v>0.185</v>
      </c>
      <c r="F11351" s="0" t="n">
        <v>2376535</v>
      </c>
      <c r="G11351" s="151" t="s">
        <v>111</v>
      </c>
      <c r="H11351" s="151" t="s">
        <v>111</v>
      </c>
      <c r="I11351" s="152" t="s">
        <v>112</v>
      </c>
    </row>
    <row r="11352" customFormat="false" ht="12.75" hidden="false" customHeight="false" outlineLevel="0" collapsed="false">
      <c r="A11352" s="0" t="s">
        <v>88</v>
      </c>
      <c r="B11352" s="0" t="s">
        <v>113</v>
      </c>
      <c r="C11352" s="0" t="s">
        <v>108</v>
      </c>
      <c r="D11352" s="116" t="n">
        <v>44075</v>
      </c>
      <c r="E11352" s="0" t="n">
        <v>0.252975399099468</v>
      </c>
      <c r="F11352" s="0" t="n">
        <v>2376536</v>
      </c>
      <c r="G11352" s="151" t="s">
        <v>111</v>
      </c>
      <c r="H11352" s="151" t="s">
        <v>111</v>
      </c>
      <c r="I11352" s="152" t="s">
        <v>112</v>
      </c>
    </row>
    <row r="11353" customFormat="false" ht="12.75" hidden="false" customHeight="false" outlineLevel="0" collapsed="false">
      <c r="A11353" s="0" t="s">
        <v>89</v>
      </c>
      <c r="B11353" s="0" t="s">
        <v>110</v>
      </c>
      <c r="C11353" s="0" t="s">
        <v>108</v>
      </c>
      <c r="D11353" s="116" t="n">
        <v>44075</v>
      </c>
      <c r="E11353" s="0" t="n">
        <v>0.185</v>
      </c>
      <c r="F11353" s="0" t="n">
        <v>2376537</v>
      </c>
      <c r="G11353" s="151" t="s">
        <v>111</v>
      </c>
      <c r="H11353" s="151" t="s">
        <v>111</v>
      </c>
      <c r="I11353" s="152" t="s">
        <v>112</v>
      </c>
    </row>
    <row r="11354" customFormat="false" ht="12.75" hidden="false" customHeight="false" outlineLevel="0" collapsed="false">
      <c r="A11354" s="0" t="s">
        <v>89</v>
      </c>
      <c r="B11354" s="0" t="s">
        <v>113</v>
      </c>
      <c r="C11354" s="0" t="s">
        <v>108</v>
      </c>
      <c r="D11354" s="116" t="n">
        <v>44075</v>
      </c>
      <c r="E11354" s="0" t="n">
        <v>0.025</v>
      </c>
      <c r="F11354" s="0" t="n">
        <v>2376538</v>
      </c>
      <c r="G11354" s="151" t="s">
        <v>111</v>
      </c>
      <c r="H11354" s="151" t="s">
        <v>111</v>
      </c>
      <c r="I11354" s="152" t="s">
        <v>112</v>
      </c>
    </row>
    <row r="11355" customFormat="false" ht="12.75" hidden="false" customHeight="false" outlineLevel="0" collapsed="false">
      <c r="A11355" s="0" t="s">
        <v>90</v>
      </c>
      <c r="B11355" s="0" t="s">
        <v>110</v>
      </c>
      <c r="C11355" s="0" t="s">
        <v>108</v>
      </c>
      <c r="D11355" s="116" t="n">
        <v>44075</v>
      </c>
      <c r="E11355" s="0" t="n">
        <v>0.185</v>
      </c>
      <c r="F11355" s="0" t="n">
        <v>2376539</v>
      </c>
      <c r="G11355" s="151" t="s">
        <v>111</v>
      </c>
      <c r="H11355" s="151" t="s">
        <v>111</v>
      </c>
      <c r="I11355" s="152" t="s">
        <v>112</v>
      </c>
    </row>
    <row r="11356" customFormat="false" ht="12.75" hidden="false" customHeight="false" outlineLevel="0" collapsed="false">
      <c r="A11356" s="0" t="s">
        <v>90</v>
      </c>
      <c r="B11356" s="0" t="s">
        <v>113</v>
      </c>
      <c r="C11356" s="0" t="s">
        <v>108</v>
      </c>
      <c r="D11356" s="116" t="n">
        <v>44075</v>
      </c>
      <c r="E11356" s="0" t="n">
        <v>0.252975399099468</v>
      </c>
      <c r="F11356" s="0" t="n">
        <v>2376540</v>
      </c>
      <c r="G11356" s="151" t="s">
        <v>111</v>
      </c>
      <c r="H11356" s="151" t="s">
        <v>111</v>
      </c>
      <c r="I11356" s="152" t="s">
        <v>112</v>
      </c>
    </row>
    <row r="11357" customFormat="false" ht="12.75" hidden="false" customHeight="false" outlineLevel="0" collapsed="false">
      <c r="A11357" s="0" t="s">
        <v>91</v>
      </c>
      <c r="B11357" s="0" t="s">
        <v>110</v>
      </c>
      <c r="C11357" s="0" t="s">
        <v>108</v>
      </c>
      <c r="D11357" s="116" t="n">
        <v>44075</v>
      </c>
      <c r="E11357" s="0" t="n">
        <v>0</v>
      </c>
      <c r="F11357" s="0" t="n">
        <v>2376541</v>
      </c>
      <c r="G11357" s="151" t="s">
        <v>111</v>
      </c>
      <c r="H11357" s="151" t="s">
        <v>111</v>
      </c>
      <c r="I11357" s="152" t="s">
        <v>112</v>
      </c>
    </row>
    <row r="11358" customFormat="false" ht="12.75" hidden="false" customHeight="false" outlineLevel="0" collapsed="false">
      <c r="A11358" s="0" t="s">
        <v>91</v>
      </c>
      <c r="B11358" s="0" t="s">
        <v>113</v>
      </c>
      <c r="C11358" s="0" t="s">
        <v>108</v>
      </c>
      <c r="D11358" s="116" t="n">
        <v>44075</v>
      </c>
      <c r="E11358" s="0" t="n">
        <v>0</v>
      </c>
      <c r="F11358" s="0" t="n">
        <v>2376542</v>
      </c>
      <c r="G11358" s="151" t="s">
        <v>111</v>
      </c>
      <c r="H11358" s="151" t="s">
        <v>111</v>
      </c>
      <c r="I11358" s="152" t="s">
        <v>112</v>
      </c>
    </row>
    <row r="11359" customFormat="false" ht="12.75" hidden="false" customHeight="false" outlineLevel="0" collapsed="false">
      <c r="A11359" s="0" t="s">
        <v>49</v>
      </c>
      <c r="B11359" s="0" t="s">
        <v>110</v>
      </c>
      <c r="C11359" s="0" t="s">
        <v>108</v>
      </c>
      <c r="D11359" s="116" t="n">
        <v>44075</v>
      </c>
      <c r="E11359" s="0" t="n">
        <v>0.3975</v>
      </c>
      <c r="F11359" s="0" t="n">
        <v>2376543</v>
      </c>
      <c r="G11359" s="151" t="s">
        <v>111</v>
      </c>
      <c r="H11359" s="151" t="s">
        <v>111</v>
      </c>
      <c r="I11359" s="152" t="s">
        <v>112</v>
      </c>
    </row>
    <row r="11360" customFormat="false" ht="12.75" hidden="false" customHeight="false" outlineLevel="0" collapsed="false">
      <c r="A11360" s="0" t="s">
        <v>49</v>
      </c>
      <c r="B11360" s="0" t="s">
        <v>113</v>
      </c>
      <c r="C11360" s="0" t="s">
        <v>108</v>
      </c>
      <c r="D11360" s="116" t="n">
        <v>44075</v>
      </c>
      <c r="E11360" s="0" t="n">
        <v>0.015</v>
      </c>
      <c r="F11360" s="0" t="n">
        <v>2376544</v>
      </c>
      <c r="G11360" s="151" t="s">
        <v>111</v>
      </c>
      <c r="H11360" s="151" t="s">
        <v>111</v>
      </c>
      <c r="I11360" s="152" t="s">
        <v>112</v>
      </c>
    </row>
    <row r="11361" customFormat="false" ht="12.75" hidden="false" customHeight="false" outlineLevel="0" collapsed="false">
      <c r="A11361" s="0" t="s">
        <v>50</v>
      </c>
      <c r="B11361" s="0" t="s">
        <v>110</v>
      </c>
      <c r="C11361" s="0" t="s">
        <v>108</v>
      </c>
      <c r="D11361" s="116" t="n">
        <v>44075</v>
      </c>
      <c r="E11361" s="0" t="n">
        <v>0.46</v>
      </c>
      <c r="F11361" s="0" t="n">
        <v>2376545</v>
      </c>
      <c r="G11361" s="151" t="s">
        <v>111</v>
      </c>
      <c r="H11361" s="151" t="s">
        <v>111</v>
      </c>
      <c r="I11361" s="152" t="s">
        <v>112</v>
      </c>
    </row>
    <row r="11362" customFormat="false" ht="12.75" hidden="false" customHeight="false" outlineLevel="0" collapsed="false">
      <c r="A11362" s="0" t="s">
        <v>50</v>
      </c>
      <c r="B11362" s="0" t="s">
        <v>113</v>
      </c>
      <c r="C11362" s="0" t="s">
        <v>108</v>
      </c>
      <c r="D11362" s="116" t="n">
        <v>44075</v>
      </c>
      <c r="E11362" s="0" t="n">
        <v>-0.04</v>
      </c>
      <c r="F11362" s="0" t="n">
        <v>2376546</v>
      </c>
      <c r="G11362" s="151" t="s">
        <v>111</v>
      </c>
      <c r="H11362" s="151" t="s">
        <v>111</v>
      </c>
      <c r="I11362" s="152" t="s">
        <v>112</v>
      </c>
    </row>
    <row r="11363" customFormat="false" ht="12.75" hidden="false" customHeight="false" outlineLevel="0" collapsed="false">
      <c r="A11363" s="0" t="s">
        <v>51</v>
      </c>
      <c r="B11363" s="0" t="s">
        <v>110</v>
      </c>
      <c r="C11363" s="0" t="s">
        <v>108</v>
      </c>
      <c r="D11363" s="116" t="n">
        <v>44075</v>
      </c>
      <c r="E11363" s="0" t="n">
        <v>0.46</v>
      </c>
      <c r="F11363" s="0" t="n">
        <v>2376547</v>
      </c>
      <c r="G11363" s="151" t="s">
        <v>111</v>
      </c>
      <c r="H11363" s="151" t="s">
        <v>111</v>
      </c>
      <c r="I11363" s="152" t="s">
        <v>112</v>
      </c>
    </row>
    <row r="11364" customFormat="false" ht="12.75" hidden="false" customHeight="false" outlineLevel="0" collapsed="false">
      <c r="A11364" s="0" t="s">
        <v>51</v>
      </c>
      <c r="B11364" s="0" t="s">
        <v>113</v>
      </c>
      <c r="C11364" s="0" t="s">
        <v>108</v>
      </c>
      <c r="D11364" s="116" t="n">
        <v>44075</v>
      </c>
      <c r="E11364" s="0" t="n">
        <v>0.035</v>
      </c>
      <c r="F11364" s="0" t="n">
        <v>2376548</v>
      </c>
      <c r="G11364" s="151" t="s">
        <v>111</v>
      </c>
      <c r="H11364" s="151" t="s">
        <v>111</v>
      </c>
      <c r="I11364" s="152" t="s">
        <v>112</v>
      </c>
    </row>
    <row r="11365" customFormat="false" ht="12.75" hidden="false" customHeight="false" outlineLevel="0" collapsed="false">
      <c r="A11365" s="0" t="s">
        <v>52</v>
      </c>
      <c r="B11365" s="0" t="s">
        <v>110</v>
      </c>
      <c r="C11365" s="0" t="s">
        <v>108</v>
      </c>
      <c r="D11365" s="116" t="n">
        <v>44075</v>
      </c>
      <c r="E11365" s="0" t="n">
        <v>0.46</v>
      </c>
      <c r="F11365" s="0" t="n">
        <v>2376549</v>
      </c>
      <c r="G11365" s="151" t="s">
        <v>111</v>
      </c>
      <c r="H11365" s="151" t="s">
        <v>111</v>
      </c>
      <c r="I11365" s="152" t="s">
        <v>112</v>
      </c>
    </row>
    <row r="11366" customFormat="false" ht="12.75" hidden="false" customHeight="false" outlineLevel="0" collapsed="false">
      <c r="A11366" s="0" t="s">
        <v>52</v>
      </c>
      <c r="B11366" s="0" t="s">
        <v>113</v>
      </c>
      <c r="C11366" s="0" t="s">
        <v>108</v>
      </c>
      <c r="D11366" s="116" t="n">
        <v>44075</v>
      </c>
      <c r="E11366" s="0" t="n">
        <v>-0.02</v>
      </c>
      <c r="F11366" s="0" t="n">
        <v>2376550</v>
      </c>
      <c r="G11366" s="151" t="s">
        <v>111</v>
      </c>
      <c r="H11366" s="151" t="s">
        <v>111</v>
      </c>
      <c r="I11366" s="152" t="s">
        <v>112</v>
      </c>
    </row>
    <row r="11367" customFormat="false" ht="12.75" hidden="false" customHeight="false" outlineLevel="0" collapsed="false">
      <c r="A11367" s="0" t="s">
        <v>53</v>
      </c>
      <c r="B11367" s="0" t="s">
        <v>110</v>
      </c>
      <c r="C11367" s="0" t="s">
        <v>108</v>
      </c>
      <c r="D11367" s="116" t="n">
        <v>44075</v>
      </c>
      <c r="E11367" s="0" t="n">
        <v>0.185</v>
      </c>
      <c r="F11367" s="0" t="n">
        <v>2376551</v>
      </c>
      <c r="G11367" s="151" t="s">
        <v>111</v>
      </c>
      <c r="H11367" s="151" t="s">
        <v>111</v>
      </c>
      <c r="I11367" s="152" t="s">
        <v>112</v>
      </c>
    </row>
    <row r="11368" customFormat="false" ht="12.75" hidden="false" customHeight="false" outlineLevel="0" collapsed="false">
      <c r="A11368" s="0" t="s">
        <v>53</v>
      </c>
      <c r="B11368" s="0" t="s">
        <v>113</v>
      </c>
      <c r="C11368" s="0" t="s">
        <v>108</v>
      </c>
      <c r="D11368" s="116" t="n">
        <v>44075</v>
      </c>
      <c r="E11368" s="0" t="n">
        <v>0.005</v>
      </c>
      <c r="F11368" s="0" t="n">
        <v>2376552</v>
      </c>
      <c r="G11368" s="151" t="s">
        <v>111</v>
      </c>
      <c r="H11368" s="151" t="s">
        <v>111</v>
      </c>
      <c r="I11368" s="152" t="s">
        <v>112</v>
      </c>
    </row>
    <row r="11369" customFormat="false" ht="12.75" hidden="false" customHeight="false" outlineLevel="0" collapsed="false">
      <c r="A11369" s="0" t="s">
        <v>17</v>
      </c>
      <c r="B11369" s="0" t="s">
        <v>110</v>
      </c>
      <c r="C11369" s="0" t="s">
        <v>108</v>
      </c>
      <c r="D11369" s="116" t="n">
        <v>44075</v>
      </c>
      <c r="E11369" s="0" t="n">
        <v>0</v>
      </c>
      <c r="F11369" s="0" t="n">
        <v>2376553</v>
      </c>
      <c r="G11369" s="151" t="s">
        <v>111</v>
      </c>
      <c r="H11369" s="151" t="s">
        <v>111</v>
      </c>
      <c r="I11369" s="152" t="s">
        <v>112</v>
      </c>
    </row>
    <row r="11370" customFormat="false" ht="12.75" hidden="false" customHeight="false" outlineLevel="0" collapsed="false">
      <c r="A11370" s="0" t="s">
        <v>17</v>
      </c>
      <c r="B11370" s="0" t="s">
        <v>113</v>
      </c>
      <c r="C11370" s="0" t="s">
        <v>108</v>
      </c>
      <c r="D11370" s="116" t="n">
        <v>44075</v>
      </c>
      <c r="E11370" s="0" t="n">
        <v>0</v>
      </c>
      <c r="F11370" s="0" t="n">
        <v>2376554</v>
      </c>
      <c r="G11370" s="151" t="s">
        <v>111</v>
      </c>
      <c r="H11370" s="151" t="s">
        <v>111</v>
      </c>
      <c r="I11370" s="152" t="s">
        <v>112</v>
      </c>
    </row>
    <row r="11371" customFormat="false" ht="12.75" hidden="false" customHeight="false" outlineLevel="0" collapsed="false">
      <c r="A11371" s="0" t="s">
        <v>18</v>
      </c>
      <c r="B11371" s="0" t="s">
        <v>110</v>
      </c>
      <c r="C11371" s="0" t="s">
        <v>108</v>
      </c>
      <c r="D11371" s="116" t="n">
        <v>44075</v>
      </c>
      <c r="E11371" s="0" t="n">
        <v>0</v>
      </c>
      <c r="F11371" s="0" t="n">
        <v>2376555</v>
      </c>
      <c r="G11371" s="151" t="s">
        <v>111</v>
      </c>
      <c r="H11371" s="151" t="s">
        <v>111</v>
      </c>
      <c r="I11371" s="152" t="s">
        <v>112</v>
      </c>
    </row>
    <row r="11372" customFormat="false" ht="12.75" hidden="false" customHeight="false" outlineLevel="0" collapsed="false">
      <c r="A11372" s="0" t="s">
        <v>18</v>
      </c>
      <c r="B11372" s="0" t="s">
        <v>113</v>
      </c>
      <c r="C11372" s="0" t="s">
        <v>108</v>
      </c>
      <c r="D11372" s="116" t="n">
        <v>44075</v>
      </c>
      <c r="E11372" s="0" t="n">
        <v>0</v>
      </c>
      <c r="F11372" s="0" t="n">
        <v>2376556</v>
      </c>
      <c r="G11372" s="151" t="s">
        <v>111</v>
      </c>
      <c r="H11372" s="151" t="s">
        <v>111</v>
      </c>
      <c r="I11372" s="152" t="s">
        <v>112</v>
      </c>
    </row>
    <row r="11373" customFormat="false" ht="12.75" hidden="false" customHeight="false" outlineLevel="0" collapsed="false">
      <c r="A11373" s="0" t="s">
        <v>19</v>
      </c>
      <c r="B11373" s="0" t="s">
        <v>110</v>
      </c>
      <c r="C11373" s="0" t="s">
        <v>108</v>
      </c>
      <c r="D11373" s="116" t="n">
        <v>44075</v>
      </c>
      <c r="E11373" s="0" t="n">
        <v>0</v>
      </c>
      <c r="F11373" s="0" t="n">
        <v>2376557</v>
      </c>
      <c r="G11373" s="151" t="s">
        <v>111</v>
      </c>
      <c r="H11373" s="151" t="s">
        <v>111</v>
      </c>
      <c r="I11373" s="152" t="s">
        <v>112</v>
      </c>
    </row>
    <row r="11374" customFormat="false" ht="12.75" hidden="false" customHeight="false" outlineLevel="0" collapsed="false">
      <c r="A11374" s="0" t="s">
        <v>19</v>
      </c>
      <c r="B11374" s="0" t="s">
        <v>113</v>
      </c>
      <c r="C11374" s="0" t="s">
        <v>108</v>
      </c>
      <c r="D11374" s="116" t="n">
        <v>44075</v>
      </c>
      <c r="E11374" s="0" t="n">
        <v>0</v>
      </c>
      <c r="F11374" s="0" t="n">
        <v>2376558</v>
      </c>
      <c r="G11374" s="151" t="s">
        <v>111</v>
      </c>
      <c r="H11374" s="151" t="s">
        <v>111</v>
      </c>
      <c r="I11374" s="152" t="s">
        <v>112</v>
      </c>
    </row>
    <row r="11375" customFormat="false" ht="12.75" hidden="false" customHeight="false" outlineLevel="0" collapsed="false">
      <c r="A11375" s="0" t="s">
        <v>21</v>
      </c>
      <c r="B11375" s="0" t="s">
        <v>110</v>
      </c>
      <c r="C11375" s="0" t="s">
        <v>108</v>
      </c>
      <c r="D11375" s="116" t="n">
        <v>44075</v>
      </c>
      <c r="E11375" s="0" t="n">
        <v>0</v>
      </c>
      <c r="F11375" s="0" t="n">
        <v>2376559</v>
      </c>
      <c r="G11375" s="151" t="s">
        <v>111</v>
      </c>
      <c r="H11375" s="151" t="s">
        <v>111</v>
      </c>
      <c r="I11375" s="152" t="s">
        <v>112</v>
      </c>
    </row>
    <row r="11376" customFormat="false" ht="12.75" hidden="false" customHeight="false" outlineLevel="0" collapsed="false">
      <c r="A11376" s="0" t="s">
        <v>21</v>
      </c>
      <c r="B11376" s="0" t="s">
        <v>113</v>
      </c>
      <c r="C11376" s="0" t="s">
        <v>108</v>
      </c>
      <c r="D11376" s="116" t="n">
        <v>44075</v>
      </c>
      <c r="E11376" s="0" t="n">
        <v>0</v>
      </c>
      <c r="F11376" s="0" t="n">
        <v>2376560</v>
      </c>
      <c r="G11376" s="151" t="s">
        <v>111</v>
      </c>
      <c r="H11376" s="151" t="s">
        <v>111</v>
      </c>
      <c r="I11376" s="152" t="s">
        <v>112</v>
      </c>
    </row>
    <row r="11377" customFormat="false" ht="12.75" hidden="false" customHeight="false" outlineLevel="0" collapsed="false">
      <c r="A11377" s="0" t="s">
        <v>22</v>
      </c>
      <c r="B11377" s="0" t="s">
        <v>110</v>
      </c>
      <c r="C11377" s="0" t="s">
        <v>108</v>
      </c>
      <c r="D11377" s="116" t="n">
        <v>44075</v>
      </c>
      <c r="E11377" s="0" t="n">
        <v>0.6</v>
      </c>
      <c r="F11377" s="0" t="n">
        <v>2376561</v>
      </c>
      <c r="G11377" s="151" t="s">
        <v>111</v>
      </c>
      <c r="H11377" s="151" t="s">
        <v>111</v>
      </c>
      <c r="I11377" s="152" t="s">
        <v>112</v>
      </c>
    </row>
    <row r="11378" customFormat="false" ht="12.75" hidden="false" customHeight="false" outlineLevel="0" collapsed="false">
      <c r="A11378" s="0" t="s">
        <v>59</v>
      </c>
      <c r="B11378" s="0" t="s">
        <v>110</v>
      </c>
      <c r="C11378" s="0" t="s">
        <v>108</v>
      </c>
      <c r="D11378" s="116" t="n">
        <v>44105</v>
      </c>
      <c r="E11378" s="0" t="n">
        <v>0.4</v>
      </c>
      <c r="F11378" s="0" t="n">
        <v>2376515</v>
      </c>
      <c r="G11378" s="151" t="s">
        <v>111</v>
      </c>
      <c r="H11378" s="151" t="s">
        <v>111</v>
      </c>
      <c r="I11378" s="152" t="s">
        <v>112</v>
      </c>
    </row>
    <row r="11379" customFormat="false" ht="12.75" hidden="false" customHeight="false" outlineLevel="0" collapsed="false">
      <c r="A11379" s="0" t="s">
        <v>59</v>
      </c>
      <c r="B11379" s="0" t="s">
        <v>113</v>
      </c>
      <c r="C11379" s="0" t="s">
        <v>108</v>
      </c>
      <c r="D11379" s="116" t="n">
        <v>44105</v>
      </c>
      <c r="E11379" s="0" t="n">
        <v>0.015</v>
      </c>
      <c r="F11379" s="0" t="n">
        <v>2376516</v>
      </c>
      <c r="G11379" s="151" t="s">
        <v>111</v>
      </c>
      <c r="H11379" s="151" t="s">
        <v>111</v>
      </c>
      <c r="I11379" s="152" t="s">
        <v>112</v>
      </c>
    </row>
    <row r="11380" customFormat="false" ht="12.75" hidden="false" customHeight="false" outlineLevel="0" collapsed="false">
      <c r="A11380" s="0" t="s">
        <v>60</v>
      </c>
      <c r="B11380" s="0" t="s">
        <v>110</v>
      </c>
      <c r="C11380" s="0" t="s">
        <v>108</v>
      </c>
      <c r="D11380" s="116" t="n">
        <v>44105</v>
      </c>
      <c r="E11380" s="0" t="n">
        <v>0.4</v>
      </c>
      <c r="F11380" s="0" t="n">
        <v>2376517</v>
      </c>
      <c r="G11380" s="151" t="s">
        <v>111</v>
      </c>
      <c r="H11380" s="151" t="s">
        <v>111</v>
      </c>
      <c r="I11380" s="152" t="s">
        <v>112</v>
      </c>
    </row>
    <row r="11381" customFormat="false" ht="12.75" hidden="false" customHeight="false" outlineLevel="0" collapsed="false">
      <c r="A11381" s="0" t="s">
        <v>60</v>
      </c>
      <c r="B11381" s="0" t="s">
        <v>113</v>
      </c>
      <c r="C11381" s="0" t="s">
        <v>108</v>
      </c>
      <c r="D11381" s="116" t="n">
        <v>44105</v>
      </c>
      <c r="E11381" s="0" t="n">
        <v>0.045</v>
      </c>
      <c r="F11381" s="0" t="n">
        <v>2376518</v>
      </c>
      <c r="G11381" s="151" t="s">
        <v>111</v>
      </c>
      <c r="H11381" s="151" t="s">
        <v>111</v>
      </c>
      <c r="I11381" s="152" t="s">
        <v>112</v>
      </c>
    </row>
    <row r="11382" customFormat="false" ht="12.75" hidden="false" customHeight="false" outlineLevel="0" collapsed="false">
      <c r="A11382" s="0" t="s">
        <v>61</v>
      </c>
      <c r="B11382" s="0" t="s">
        <v>110</v>
      </c>
      <c r="C11382" s="0" t="s">
        <v>108</v>
      </c>
      <c r="D11382" s="116" t="n">
        <v>44105</v>
      </c>
      <c r="E11382" s="0" t="n">
        <v>0.4</v>
      </c>
      <c r="F11382" s="0" t="n">
        <v>2376519</v>
      </c>
      <c r="G11382" s="151" t="s">
        <v>111</v>
      </c>
      <c r="H11382" s="151" t="s">
        <v>111</v>
      </c>
      <c r="I11382" s="152" t="s">
        <v>112</v>
      </c>
    </row>
    <row r="11383" customFormat="false" ht="12.75" hidden="false" customHeight="false" outlineLevel="0" collapsed="false">
      <c r="A11383" s="0" t="s">
        <v>61</v>
      </c>
      <c r="B11383" s="0" t="s">
        <v>113</v>
      </c>
      <c r="C11383" s="0" t="s">
        <v>108</v>
      </c>
      <c r="D11383" s="116" t="n">
        <v>44105</v>
      </c>
      <c r="E11383" s="0" t="n">
        <v>0.015</v>
      </c>
      <c r="F11383" s="0" t="n">
        <v>2376520</v>
      </c>
      <c r="G11383" s="151" t="s">
        <v>111</v>
      </c>
      <c r="H11383" s="151" t="s">
        <v>111</v>
      </c>
      <c r="I11383" s="152" t="s">
        <v>112</v>
      </c>
    </row>
    <row r="11384" customFormat="false" ht="12.75" hidden="false" customHeight="false" outlineLevel="0" collapsed="false">
      <c r="A11384" s="0" t="s">
        <v>62</v>
      </c>
      <c r="B11384" s="0" t="s">
        <v>110</v>
      </c>
      <c r="C11384" s="0" t="s">
        <v>108</v>
      </c>
      <c r="D11384" s="116" t="n">
        <v>44105</v>
      </c>
      <c r="E11384" s="0" t="n">
        <v>0.4</v>
      </c>
      <c r="F11384" s="0" t="n">
        <v>2376521</v>
      </c>
      <c r="G11384" s="151" t="s">
        <v>111</v>
      </c>
      <c r="H11384" s="151" t="s">
        <v>111</v>
      </c>
      <c r="I11384" s="152" t="s">
        <v>112</v>
      </c>
    </row>
    <row r="11385" customFormat="false" ht="12.75" hidden="false" customHeight="false" outlineLevel="0" collapsed="false">
      <c r="A11385" s="0" t="s">
        <v>62</v>
      </c>
      <c r="B11385" s="0" t="s">
        <v>113</v>
      </c>
      <c r="C11385" s="0" t="s">
        <v>108</v>
      </c>
      <c r="D11385" s="116" t="n">
        <v>44105</v>
      </c>
      <c r="E11385" s="0" t="n">
        <v>0.045</v>
      </c>
      <c r="F11385" s="0" t="n">
        <v>2376522</v>
      </c>
      <c r="G11385" s="151" t="s">
        <v>111</v>
      </c>
      <c r="H11385" s="151" t="s">
        <v>111</v>
      </c>
      <c r="I11385" s="152" t="s">
        <v>112</v>
      </c>
    </row>
    <row r="11386" customFormat="false" ht="12.75" hidden="false" customHeight="false" outlineLevel="0" collapsed="false">
      <c r="A11386" s="0" t="s">
        <v>82</v>
      </c>
      <c r="B11386" s="0" t="s">
        <v>110</v>
      </c>
      <c r="C11386" s="0" t="s">
        <v>108</v>
      </c>
      <c r="D11386" s="116" t="n">
        <v>44105</v>
      </c>
      <c r="E11386" s="0" t="n">
        <v>0</v>
      </c>
      <c r="F11386" s="0" t="n">
        <v>2376523</v>
      </c>
      <c r="G11386" s="151" t="s">
        <v>111</v>
      </c>
      <c r="H11386" s="151" t="s">
        <v>111</v>
      </c>
      <c r="I11386" s="152" t="s">
        <v>112</v>
      </c>
    </row>
    <row r="11387" customFormat="false" ht="12.75" hidden="false" customHeight="false" outlineLevel="0" collapsed="false">
      <c r="A11387" s="0" t="s">
        <v>82</v>
      </c>
      <c r="B11387" s="0" t="s">
        <v>113</v>
      </c>
      <c r="C11387" s="0" t="s">
        <v>108</v>
      </c>
      <c r="D11387" s="116" t="n">
        <v>44105</v>
      </c>
      <c r="E11387" s="0" t="n">
        <v>0</v>
      </c>
      <c r="F11387" s="0" t="n">
        <v>2376524</v>
      </c>
      <c r="G11387" s="151" t="s">
        <v>111</v>
      </c>
      <c r="H11387" s="151" t="s">
        <v>111</v>
      </c>
      <c r="I11387" s="152" t="s">
        <v>112</v>
      </c>
    </row>
    <row r="11388" customFormat="false" ht="12.75" hidden="false" customHeight="false" outlineLevel="0" collapsed="false">
      <c r="A11388" s="0" t="s">
        <v>83</v>
      </c>
      <c r="B11388" s="0" t="s">
        <v>110</v>
      </c>
      <c r="C11388" s="0" t="s">
        <v>108</v>
      </c>
      <c r="D11388" s="116" t="n">
        <v>44105</v>
      </c>
      <c r="E11388" s="0" t="n">
        <v>0</v>
      </c>
      <c r="F11388" s="0" t="n">
        <v>2376525</v>
      </c>
      <c r="G11388" s="151" t="s">
        <v>111</v>
      </c>
      <c r="H11388" s="151" t="s">
        <v>111</v>
      </c>
      <c r="I11388" s="152" t="s">
        <v>112</v>
      </c>
    </row>
    <row r="11389" customFormat="false" ht="12.75" hidden="false" customHeight="false" outlineLevel="0" collapsed="false">
      <c r="A11389" s="0" t="s">
        <v>83</v>
      </c>
      <c r="B11389" s="0" t="s">
        <v>113</v>
      </c>
      <c r="C11389" s="0" t="s">
        <v>108</v>
      </c>
      <c r="D11389" s="116" t="n">
        <v>44105</v>
      </c>
      <c r="E11389" s="0" t="n">
        <v>0</v>
      </c>
      <c r="F11389" s="0" t="n">
        <v>2376526</v>
      </c>
      <c r="G11389" s="151" t="s">
        <v>111</v>
      </c>
      <c r="H11389" s="151" t="s">
        <v>111</v>
      </c>
      <c r="I11389" s="152" t="s">
        <v>112</v>
      </c>
    </row>
    <row r="11390" customFormat="false" ht="12.75" hidden="false" customHeight="false" outlineLevel="0" collapsed="false">
      <c r="A11390" s="0" t="s">
        <v>84</v>
      </c>
      <c r="B11390" s="0" t="s">
        <v>110</v>
      </c>
      <c r="C11390" s="0" t="s">
        <v>108</v>
      </c>
      <c r="D11390" s="116" t="n">
        <v>44105</v>
      </c>
      <c r="E11390" s="0" t="n">
        <v>0.1725</v>
      </c>
      <c r="F11390" s="0" t="n">
        <v>2376527</v>
      </c>
      <c r="G11390" s="151" t="s">
        <v>111</v>
      </c>
      <c r="H11390" s="151" t="s">
        <v>111</v>
      </c>
      <c r="I11390" s="152" t="s">
        <v>112</v>
      </c>
    </row>
    <row r="11391" customFormat="false" ht="12.75" hidden="false" customHeight="false" outlineLevel="0" collapsed="false">
      <c r="A11391" s="0" t="s">
        <v>84</v>
      </c>
      <c r="B11391" s="0" t="s">
        <v>113</v>
      </c>
      <c r="C11391" s="0" t="s">
        <v>108</v>
      </c>
      <c r="D11391" s="116" t="n">
        <v>44105</v>
      </c>
      <c r="E11391" s="0" t="n">
        <v>0.0125</v>
      </c>
      <c r="F11391" s="0" t="n">
        <v>2376528</v>
      </c>
      <c r="G11391" s="151" t="s">
        <v>111</v>
      </c>
      <c r="H11391" s="151" t="s">
        <v>111</v>
      </c>
      <c r="I11391" s="152" t="s">
        <v>112</v>
      </c>
    </row>
    <row r="11392" customFormat="false" ht="12.75" hidden="false" customHeight="false" outlineLevel="0" collapsed="false">
      <c r="A11392" s="0" t="s">
        <v>85</v>
      </c>
      <c r="B11392" s="0" t="s">
        <v>110</v>
      </c>
      <c r="C11392" s="0" t="s">
        <v>108</v>
      </c>
      <c r="D11392" s="116" t="n">
        <v>44105</v>
      </c>
      <c r="E11392" s="0" t="n">
        <v>0.1725</v>
      </c>
      <c r="F11392" s="0" t="n">
        <v>2376529</v>
      </c>
      <c r="G11392" s="151" t="s">
        <v>111</v>
      </c>
      <c r="H11392" s="151" t="s">
        <v>111</v>
      </c>
      <c r="I11392" s="152" t="s">
        <v>112</v>
      </c>
    </row>
    <row r="11393" customFormat="false" ht="12.75" hidden="false" customHeight="false" outlineLevel="0" collapsed="false">
      <c r="A11393" s="0" t="s">
        <v>85</v>
      </c>
      <c r="B11393" s="0" t="s">
        <v>113</v>
      </c>
      <c r="C11393" s="0" t="s">
        <v>108</v>
      </c>
      <c r="D11393" s="116" t="n">
        <v>44105</v>
      </c>
      <c r="E11393" s="0" t="n">
        <v>0.191645760287687</v>
      </c>
      <c r="F11393" s="0" t="n">
        <v>2376530</v>
      </c>
      <c r="G11393" s="151" t="s">
        <v>111</v>
      </c>
      <c r="H11393" s="151" t="s">
        <v>111</v>
      </c>
      <c r="I11393" s="152" t="s">
        <v>112</v>
      </c>
    </row>
    <row r="11394" customFormat="false" ht="12.75" hidden="false" customHeight="false" outlineLevel="0" collapsed="false">
      <c r="A11394" s="0" t="s">
        <v>86</v>
      </c>
      <c r="B11394" s="0" t="s">
        <v>110</v>
      </c>
      <c r="C11394" s="0" t="s">
        <v>108</v>
      </c>
      <c r="D11394" s="116" t="n">
        <v>44105</v>
      </c>
      <c r="E11394" s="0" t="n">
        <v>0.205</v>
      </c>
      <c r="F11394" s="0" t="n">
        <v>2376531</v>
      </c>
      <c r="G11394" s="151" t="s">
        <v>111</v>
      </c>
      <c r="H11394" s="151" t="s">
        <v>111</v>
      </c>
      <c r="I11394" s="152" t="s">
        <v>112</v>
      </c>
    </row>
    <row r="11395" customFormat="false" ht="12.75" hidden="false" customHeight="false" outlineLevel="0" collapsed="false">
      <c r="A11395" s="0" t="s">
        <v>86</v>
      </c>
      <c r="B11395" s="0" t="s">
        <v>113</v>
      </c>
      <c r="C11395" s="0" t="s">
        <v>108</v>
      </c>
      <c r="D11395" s="116" t="n">
        <v>44105</v>
      </c>
      <c r="E11395" s="0" t="n">
        <v>0.0025</v>
      </c>
      <c r="F11395" s="0" t="n">
        <v>2376532</v>
      </c>
      <c r="G11395" s="151" t="s">
        <v>111</v>
      </c>
      <c r="H11395" s="151" t="s">
        <v>111</v>
      </c>
      <c r="I11395" s="152" t="s">
        <v>112</v>
      </c>
    </row>
    <row r="11396" customFormat="false" ht="12.75" hidden="false" customHeight="false" outlineLevel="0" collapsed="false">
      <c r="A11396" s="0" t="s">
        <v>87</v>
      </c>
      <c r="B11396" s="0" t="s">
        <v>110</v>
      </c>
      <c r="C11396" s="0" t="s">
        <v>108</v>
      </c>
      <c r="D11396" s="116" t="n">
        <v>44105</v>
      </c>
      <c r="E11396" s="0" t="n">
        <v>0.205</v>
      </c>
      <c r="F11396" s="0" t="n">
        <v>2376533</v>
      </c>
      <c r="G11396" s="151" t="s">
        <v>111</v>
      </c>
      <c r="H11396" s="151" t="s">
        <v>111</v>
      </c>
      <c r="I11396" s="152" t="s">
        <v>112</v>
      </c>
    </row>
    <row r="11397" customFormat="false" ht="12.75" hidden="false" customHeight="false" outlineLevel="0" collapsed="false">
      <c r="A11397" s="0" t="s">
        <v>87</v>
      </c>
      <c r="B11397" s="0" t="s">
        <v>113</v>
      </c>
      <c r="C11397" s="0" t="s">
        <v>108</v>
      </c>
      <c r="D11397" s="116" t="n">
        <v>44105</v>
      </c>
      <c r="E11397" s="0" t="n">
        <v>0.0025</v>
      </c>
      <c r="F11397" s="0" t="n">
        <v>2376534</v>
      </c>
      <c r="G11397" s="151" t="s">
        <v>111</v>
      </c>
      <c r="H11397" s="151" t="s">
        <v>111</v>
      </c>
      <c r="I11397" s="152" t="s">
        <v>112</v>
      </c>
    </row>
    <row r="11398" customFormat="false" ht="12.75" hidden="false" customHeight="false" outlineLevel="0" collapsed="false">
      <c r="A11398" s="0" t="s">
        <v>88</v>
      </c>
      <c r="B11398" s="0" t="s">
        <v>110</v>
      </c>
      <c r="C11398" s="0" t="s">
        <v>108</v>
      </c>
      <c r="D11398" s="116" t="n">
        <v>44105</v>
      </c>
      <c r="E11398" s="0" t="n">
        <v>0.205</v>
      </c>
      <c r="F11398" s="0" t="n">
        <v>2376535</v>
      </c>
      <c r="G11398" s="151" t="s">
        <v>111</v>
      </c>
      <c r="H11398" s="151" t="s">
        <v>111</v>
      </c>
      <c r="I11398" s="152" t="s">
        <v>112</v>
      </c>
    </row>
    <row r="11399" customFormat="false" ht="12.75" hidden="false" customHeight="false" outlineLevel="0" collapsed="false">
      <c r="A11399" s="0" t="s">
        <v>88</v>
      </c>
      <c r="B11399" s="0" t="s">
        <v>113</v>
      </c>
      <c r="C11399" s="0" t="s">
        <v>108</v>
      </c>
      <c r="D11399" s="116" t="n">
        <v>44105</v>
      </c>
      <c r="E11399" s="0" t="n">
        <v>0.261583667621777</v>
      </c>
      <c r="F11399" s="0" t="n">
        <v>2376536</v>
      </c>
      <c r="G11399" s="151" t="s">
        <v>111</v>
      </c>
      <c r="H11399" s="151" t="s">
        <v>111</v>
      </c>
      <c r="I11399" s="152" t="s">
        <v>112</v>
      </c>
    </row>
    <row r="11400" customFormat="false" ht="12.75" hidden="false" customHeight="false" outlineLevel="0" collapsed="false">
      <c r="A11400" s="0" t="s">
        <v>89</v>
      </c>
      <c r="B11400" s="0" t="s">
        <v>110</v>
      </c>
      <c r="C11400" s="0" t="s">
        <v>108</v>
      </c>
      <c r="D11400" s="116" t="n">
        <v>44105</v>
      </c>
      <c r="E11400" s="0" t="n">
        <v>0.205</v>
      </c>
      <c r="F11400" s="0" t="n">
        <v>2376537</v>
      </c>
      <c r="G11400" s="151" t="s">
        <v>111</v>
      </c>
      <c r="H11400" s="151" t="s">
        <v>111</v>
      </c>
      <c r="I11400" s="152" t="s">
        <v>112</v>
      </c>
    </row>
    <row r="11401" customFormat="false" ht="12.75" hidden="false" customHeight="false" outlineLevel="0" collapsed="false">
      <c r="A11401" s="0" t="s">
        <v>89</v>
      </c>
      <c r="B11401" s="0" t="s">
        <v>113</v>
      </c>
      <c r="C11401" s="0" t="s">
        <v>108</v>
      </c>
      <c r="D11401" s="116" t="n">
        <v>44105</v>
      </c>
      <c r="E11401" s="0" t="n">
        <v>0.0225</v>
      </c>
      <c r="F11401" s="0" t="n">
        <v>2376538</v>
      </c>
      <c r="G11401" s="151" t="s">
        <v>111</v>
      </c>
      <c r="H11401" s="151" t="s">
        <v>111</v>
      </c>
      <c r="I11401" s="152" t="s">
        <v>112</v>
      </c>
    </row>
    <row r="11402" customFormat="false" ht="12.75" hidden="false" customHeight="false" outlineLevel="0" collapsed="false">
      <c r="A11402" s="0" t="s">
        <v>90</v>
      </c>
      <c r="B11402" s="0" t="s">
        <v>110</v>
      </c>
      <c r="C11402" s="0" t="s">
        <v>108</v>
      </c>
      <c r="D11402" s="116" t="n">
        <v>44105</v>
      </c>
      <c r="E11402" s="0" t="n">
        <v>0.205</v>
      </c>
      <c r="F11402" s="0" t="n">
        <v>2376539</v>
      </c>
      <c r="G11402" s="151" t="s">
        <v>111</v>
      </c>
      <c r="H11402" s="151" t="s">
        <v>111</v>
      </c>
      <c r="I11402" s="152" t="s">
        <v>112</v>
      </c>
    </row>
    <row r="11403" customFormat="false" ht="12.75" hidden="false" customHeight="false" outlineLevel="0" collapsed="false">
      <c r="A11403" s="0" t="s">
        <v>90</v>
      </c>
      <c r="B11403" s="0" t="s">
        <v>113</v>
      </c>
      <c r="C11403" s="0" t="s">
        <v>108</v>
      </c>
      <c r="D11403" s="116" t="n">
        <v>44105</v>
      </c>
      <c r="E11403" s="0" t="n">
        <v>0.261583667621777</v>
      </c>
      <c r="F11403" s="0" t="n">
        <v>2376540</v>
      </c>
      <c r="G11403" s="151" t="s">
        <v>111</v>
      </c>
      <c r="H11403" s="151" t="s">
        <v>111</v>
      </c>
      <c r="I11403" s="152" t="s">
        <v>112</v>
      </c>
    </row>
    <row r="11404" customFormat="false" ht="12.75" hidden="false" customHeight="false" outlineLevel="0" collapsed="false">
      <c r="A11404" s="0" t="s">
        <v>91</v>
      </c>
      <c r="B11404" s="0" t="s">
        <v>110</v>
      </c>
      <c r="C11404" s="0" t="s">
        <v>108</v>
      </c>
      <c r="D11404" s="116" t="n">
        <v>44105</v>
      </c>
      <c r="E11404" s="0" t="n">
        <v>0</v>
      </c>
      <c r="F11404" s="0" t="n">
        <v>2376541</v>
      </c>
      <c r="G11404" s="151" t="s">
        <v>111</v>
      </c>
      <c r="H11404" s="151" t="s">
        <v>111</v>
      </c>
      <c r="I11404" s="152" t="s">
        <v>112</v>
      </c>
    </row>
    <row r="11405" customFormat="false" ht="12.75" hidden="false" customHeight="false" outlineLevel="0" collapsed="false">
      <c r="A11405" s="0" t="s">
        <v>91</v>
      </c>
      <c r="B11405" s="0" t="s">
        <v>113</v>
      </c>
      <c r="C11405" s="0" t="s">
        <v>108</v>
      </c>
      <c r="D11405" s="116" t="n">
        <v>44105</v>
      </c>
      <c r="E11405" s="0" t="n">
        <v>0</v>
      </c>
      <c r="F11405" s="0" t="n">
        <v>2376542</v>
      </c>
      <c r="G11405" s="151" t="s">
        <v>111</v>
      </c>
      <c r="H11405" s="151" t="s">
        <v>111</v>
      </c>
      <c r="I11405" s="152" t="s">
        <v>112</v>
      </c>
    </row>
    <row r="11406" customFormat="false" ht="12.75" hidden="false" customHeight="false" outlineLevel="0" collapsed="false">
      <c r="A11406" s="0" t="s">
        <v>49</v>
      </c>
      <c r="B11406" s="0" t="s">
        <v>110</v>
      </c>
      <c r="C11406" s="0" t="s">
        <v>108</v>
      </c>
      <c r="D11406" s="116" t="n">
        <v>44105</v>
      </c>
      <c r="E11406" s="0" t="n">
        <v>0.4</v>
      </c>
      <c r="F11406" s="0" t="n">
        <v>2376543</v>
      </c>
      <c r="G11406" s="151" t="s">
        <v>111</v>
      </c>
      <c r="H11406" s="151" t="s">
        <v>111</v>
      </c>
      <c r="I11406" s="152" t="s">
        <v>112</v>
      </c>
    </row>
    <row r="11407" customFormat="false" ht="12.75" hidden="false" customHeight="false" outlineLevel="0" collapsed="false">
      <c r="A11407" s="0" t="s">
        <v>49</v>
      </c>
      <c r="B11407" s="0" t="s">
        <v>113</v>
      </c>
      <c r="C11407" s="0" t="s">
        <v>108</v>
      </c>
      <c r="D11407" s="116" t="n">
        <v>44105</v>
      </c>
      <c r="E11407" s="0" t="n">
        <v>0.015</v>
      </c>
      <c r="F11407" s="0" t="n">
        <v>2376544</v>
      </c>
      <c r="G11407" s="151" t="s">
        <v>111</v>
      </c>
      <c r="H11407" s="151" t="s">
        <v>111</v>
      </c>
      <c r="I11407" s="152" t="s">
        <v>112</v>
      </c>
    </row>
    <row r="11408" customFormat="false" ht="12.75" hidden="false" customHeight="false" outlineLevel="0" collapsed="false">
      <c r="A11408" s="0" t="s">
        <v>50</v>
      </c>
      <c r="B11408" s="0" t="s">
        <v>110</v>
      </c>
      <c r="C11408" s="0" t="s">
        <v>108</v>
      </c>
      <c r="D11408" s="116" t="n">
        <v>44105</v>
      </c>
      <c r="E11408" s="0" t="n">
        <v>0.47</v>
      </c>
      <c r="F11408" s="0" t="n">
        <v>2376545</v>
      </c>
      <c r="G11408" s="151" t="s">
        <v>111</v>
      </c>
      <c r="H11408" s="151" t="s">
        <v>111</v>
      </c>
      <c r="I11408" s="152" t="s">
        <v>112</v>
      </c>
    </row>
    <row r="11409" customFormat="false" ht="12.75" hidden="false" customHeight="false" outlineLevel="0" collapsed="false">
      <c r="A11409" s="0" t="s">
        <v>50</v>
      </c>
      <c r="B11409" s="0" t="s">
        <v>113</v>
      </c>
      <c r="C11409" s="0" t="s">
        <v>108</v>
      </c>
      <c r="D11409" s="116" t="n">
        <v>44105</v>
      </c>
      <c r="E11409" s="0" t="n">
        <v>-0.085</v>
      </c>
      <c r="F11409" s="0" t="n">
        <v>2376546</v>
      </c>
      <c r="G11409" s="151" t="s">
        <v>111</v>
      </c>
      <c r="H11409" s="151" t="s">
        <v>111</v>
      </c>
      <c r="I11409" s="152" t="s">
        <v>112</v>
      </c>
    </row>
    <row r="11410" customFormat="false" ht="12.75" hidden="false" customHeight="false" outlineLevel="0" collapsed="false">
      <c r="A11410" s="0" t="s">
        <v>51</v>
      </c>
      <c r="B11410" s="0" t="s">
        <v>110</v>
      </c>
      <c r="C11410" s="0" t="s">
        <v>108</v>
      </c>
      <c r="D11410" s="116" t="n">
        <v>44105</v>
      </c>
      <c r="E11410" s="0" t="n">
        <v>0.47</v>
      </c>
      <c r="F11410" s="0" t="n">
        <v>2376547</v>
      </c>
      <c r="G11410" s="151" t="s">
        <v>111</v>
      </c>
      <c r="H11410" s="151" t="s">
        <v>111</v>
      </c>
      <c r="I11410" s="152" t="s">
        <v>112</v>
      </c>
    </row>
    <row r="11411" customFormat="false" ht="12.75" hidden="false" customHeight="false" outlineLevel="0" collapsed="false">
      <c r="A11411" s="0" t="s">
        <v>51</v>
      </c>
      <c r="B11411" s="0" t="s">
        <v>113</v>
      </c>
      <c r="C11411" s="0" t="s">
        <v>108</v>
      </c>
      <c r="D11411" s="116" t="n">
        <v>44105</v>
      </c>
      <c r="E11411" s="0" t="n">
        <v>0.035</v>
      </c>
      <c r="F11411" s="0" t="n">
        <v>2376548</v>
      </c>
      <c r="G11411" s="151" t="s">
        <v>111</v>
      </c>
      <c r="H11411" s="151" t="s">
        <v>111</v>
      </c>
      <c r="I11411" s="152" t="s">
        <v>112</v>
      </c>
    </row>
    <row r="11412" customFormat="false" ht="12.75" hidden="false" customHeight="false" outlineLevel="0" collapsed="false">
      <c r="A11412" s="0" t="s">
        <v>52</v>
      </c>
      <c r="B11412" s="0" t="s">
        <v>110</v>
      </c>
      <c r="C11412" s="0" t="s">
        <v>108</v>
      </c>
      <c r="D11412" s="116" t="n">
        <v>44105</v>
      </c>
      <c r="E11412" s="0" t="n">
        <v>0.47</v>
      </c>
      <c r="F11412" s="0" t="n">
        <v>2376549</v>
      </c>
      <c r="G11412" s="151" t="s">
        <v>111</v>
      </c>
      <c r="H11412" s="151" t="s">
        <v>111</v>
      </c>
      <c r="I11412" s="152" t="s">
        <v>112</v>
      </c>
    </row>
    <row r="11413" customFormat="false" ht="12.75" hidden="false" customHeight="false" outlineLevel="0" collapsed="false">
      <c r="A11413" s="0" t="s">
        <v>52</v>
      </c>
      <c r="B11413" s="0" t="s">
        <v>113</v>
      </c>
      <c r="C11413" s="0" t="s">
        <v>108</v>
      </c>
      <c r="D11413" s="116" t="n">
        <v>44105</v>
      </c>
      <c r="E11413" s="0" t="n">
        <v>-0.055</v>
      </c>
      <c r="F11413" s="0" t="n">
        <v>2376550</v>
      </c>
      <c r="G11413" s="151" t="s">
        <v>111</v>
      </c>
      <c r="H11413" s="151" t="s">
        <v>111</v>
      </c>
      <c r="I11413" s="152" t="s">
        <v>112</v>
      </c>
    </row>
    <row r="11414" customFormat="false" ht="12.75" hidden="false" customHeight="false" outlineLevel="0" collapsed="false">
      <c r="A11414" s="0" t="s">
        <v>53</v>
      </c>
      <c r="B11414" s="0" t="s">
        <v>110</v>
      </c>
      <c r="C11414" s="0" t="s">
        <v>108</v>
      </c>
      <c r="D11414" s="116" t="n">
        <v>44105</v>
      </c>
      <c r="E11414" s="0" t="n">
        <v>0.205</v>
      </c>
      <c r="F11414" s="0" t="n">
        <v>2376551</v>
      </c>
      <c r="G11414" s="151" t="s">
        <v>111</v>
      </c>
      <c r="H11414" s="151" t="s">
        <v>111</v>
      </c>
      <c r="I11414" s="152" t="s">
        <v>112</v>
      </c>
    </row>
    <row r="11415" customFormat="false" ht="12.75" hidden="false" customHeight="false" outlineLevel="0" collapsed="false">
      <c r="A11415" s="0" t="s">
        <v>53</v>
      </c>
      <c r="B11415" s="0" t="s">
        <v>113</v>
      </c>
      <c r="C11415" s="0" t="s">
        <v>108</v>
      </c>
      <c r="D11415" s="116" t="n">
        <v>44105</v>
      </c>
      <c r="E11415" s="0" t="n">
        <v>0.0025</v>
      </c>
      <c r="F11415" s="0" t="n">
        <v>2376552</v>
      </c>
      <c r="G11415" s="151" t="s">
        <v>111</v>
      </c>
      <c r="H11415" s="151" t="s">
        <v>111</v>
      </c>
      <c r="I11415" s="152" t="s">
        <v>112</v>
      </c>
    </row>
    <row r="11416" customFormat="false" ht="12.75" hidden="false" customHeight="false" outlineLevel="0" collapsed="false">
      <c r="A11416" s="0" t="s">
        <v>17</v>
      </c>
      <c r="B11416" s="0" t="s">
        <v>110</v>
      </c>
      <c r="C11416" s="0" t="s">
        <v>108</v>
      </c>
      <c r="D11416" s="116" t="n">
        <v>44105</v>
      </c>
      <c r="E11416" s="0" t="n">
        <v>0</v>
      </c>
      <c r="F11416" s="0" t="n">
        <v>2376553</v>
      </c>
      <c r="G11416" s="151" t="s">
        <v>111</v>
      </c>
      <c r="H11416" s="151" t="s">
        <v>111</v>
      </c>
      <c r="I11416" s="152" t="s">
        <v>112</v>
      </c>
    </row>
    <row r="11417" customFormat="false" ht="12.75" hidden="false" customHeight="false" outlineLevel="0" collapsed="false">
      <c r="A11417" s="0" t="s">
        <v>17</v>
      </c>
      <c r="B11417" s="0" t="s">
        <v>113</v>
      </c>
      <c r="C11417" s="0" t="s">
        <v>108</v>
      </c>
      <c r="D11417" s="116" t="n">
        <v>44105</v>
      </c>
      <c r="E11417" s="0" t="n">
        <v>0</v>
      </c>
      <c r="F11417" s="0" t="n">
        <v>2376554</v>
      </c>
      <c r="G11417" s="151" t="s">
        <v>111</v>
      </c>
      <c r="H11417" s="151" t="s">
        <v>111</v>
      </c>
      <c r="I11417" s="152" t="s">
        <v>112</v>
      </c>
    </row>
    <row r="11418" customFormat="false" ht="12.75" hidden="false" customHeight="false" outlineLevel="0" collapsed="false">
      <c r="A11418" s="0" t="s">
        <v>18</v>
      </c>
      <c r="B11418" s="0" t="s">
        <v>110</v>
      </c>
      <c r="C11418" s="0" t="s">
        <v>108</v>
      </c>
      <c r="D11418" s="116" t="n">
        <v>44105</v>
      </c>
      <c r="E11418" s="0" t="n">
        <v>0</v>
      </c>
      <c r="F11418" s="0" t="n">
        <v>2376555</v>
      </c>
      <c r="G11418" s="151" t="s">
        <v>111</v>
      </c>
      <c r="H11418" s="151" t="s">
        <v>111</v>
      </c>
      <c r="I11418" s="152" t="s">
        <v>112</v>
      </c>
    </row>
    <row r="11419" customFormat="false" ht="12.75" hidden="false" customHeight="false" outlineLevel="0" collapsed="false">
      <c r="A11419" s="0" t="s">
        <v>18</v>
      </c>
      <c r="B11419" s="0" t="s">
        <v>113</v>
      </c>
      <c r="C11419" s="0" t="s">
        <v>108</v>
      </c>
      <c r="D11419" s="116" t="n">
        <v>44105</v>
      </c>
      <c r="E11419" s="0" t="n">
        <v>0</v>
      </c>
      <c r="F11419" s="0" t="n">
        <v>2376556</v>
      </c>
      <c r="G11419" s="151" t="s">
        <v>111</v>
      </c>
      <c r="H11419" s="151" t="s">
        <v>111</v>
      </c>
      <c r="I11419" s="152" t="s">
        <v>112</v>
      </c>
    </row>
    <row r="11420" customFormat="false" ht="12.75" hidden="false" customHeight="false" outlineLevel="0" collapsed="false">
      <c r="A11420" s="0" t="s">
        <v>19</v>
      </c>
      <c r="B11420" s="0" t="s">
        <v>110</v>
      </c>
      <c r="C11420" s="0" t="s">
        <v>108</v>
      </c>
      <c r="D11420" s="116" t="n">
        <v>44105</v>
      </c>
      <c r="E11420" s="0" t="n">
        <v>0</v>
      </c>
      <c r="F11420" s="0" t="n">
        <v>2376557</v>
      </c>
      <c r="G11420" s="151" t="s">
        <v>111</v>
      </c>
      <c r="H11420" s="151" t="s">
        <v>111</v>
      </c>
      <c r="I11420" s="152" t="s">
        <v>112</v>
      </c>
    </row>
    <row r="11421" customFormat="false" ht="12.75" hidden="false" customHeight="false" outlineLevel="0" collapsed="false">
      <c r="A11421" s="0" t="s">
        <v>19</v>
      </c>
      <c r="B11421" s="0" t="s">
        <v>113</v>
      </c>
      <c r="C11421" s="0" t="s">
        <v>108</v>
      </c>
      <c r="D11421" s="116" t="n">
        <v>44105</v>
      </c>
      <c r="E11421" s="0" t="n">
        <v>0</v>
      </c>
      <c r="F11421" s="0" t="n">
        <v>2376558</v>
      </c>
      <c r="G11421" s="151" t="s">
        <v>111</v>
      </c>
      <c r="H11421" s="151" t="s">
        <v>111</v>
      </c>
      <c r="I11421" s="152" t="s">
        <v>112</v>
      </c>
    </row>
    <row r="11422" customFormat="false" ht="12.75" hidden="false" customHeight="false" outlineLevel="0" collapsed="false">
      <c r="A11422" s="0" t="s">
        <v>21</v>
      </c>
      <c r="B11422" s="0" t="s">
        <v>110</v>
      </c>
      <c r="C11422" s="0" t="s">
        <v>108</v>
      </c>
      <c r="D11422" s="116" t="n">
        <v>44105</v>
      </c>
      <c r="E11422" s="0" t="n">
        <v>0</v>
      </c>
      <c r="F11422" s="0" t="n">
        <v>2376559</v>
      </c>
      <c r="G11422" s="151" t="s">
        <v>111</v>
      </c>
      <c r="H11422" s="151" t="s">
        <v>111</v>
      </c>
      <c r="I11422" s="152" t="s">
        <v>112</v>
      </c>
    </row>
    <row r="11423" customFormat="false" ht="12.75" hidden="false" customHeight="false" outlineLevel="0" collapsed="false">
      <c r="A11423" s="0" t="s">
        <v>21</v>
      </c>
      <c r="B11423" s="0" t="s">
        <v>113</v>
      </c>
      <c r="C11423" s="0" t="s">
        <v>108</v>
      </c>
      <c r="D11423" s="116" t="n">
        <v>44105</v>
      </c>
      <c r="E11423" s="0" t="n">
        <v>0</v>
      </c>
      <c r="F11423" s="0" t="n">
        <v>2376560</v>
      </c>
      <c r="G11423" s="151" t="s">
        <v>111</v>
      </c>
      <c r="H11423" s="151" t="s">
        <v>111</v>
      </c>
      <c r="I11423" s="152" t="s">
        <v>112</v>
      </c>
    </row>
    <row r="11424" customFormat="false" ht="12.75" hidden="false" customHeight="false" outlineLevel="0" collapsed="false">
      <c r="A11424" s="0" t="s">
        <v>22</v>
      </c>
      <c r="B11424" s="0" t="s">
        <v>110</v>
      </c>
      <c r="C11424" s="0" t="s">
        <v>108</v>
      </c>
      <c r="D11424" s="116" t="n">
        <v>44105</v>
      </c>
      <c r="E11424" s="0" t="n">
        <v>0.3</v>
      </c>
      <c r="F11424" s="0" t="n">
        <v>2376561</v>
      </c>
      <c r="G11424" s="151" t="s">
        <v>111</v>
      </c>
      <c r="H11424" s="151" t="s">
        <v>111</v>
      </c>
      <c r="I11424" s="152" t="s">
        <v>112</v>
      </c>
    </row>
    <row r="11425" customFormat="false" ht="12.75" hidden="false" customHeight="false" outlineLevel="0" collapsed="false">
      <c r="A11425" s="0" t="s">
        <v>59</v>
      </c>
      <c r="B11425" s="0" t="s">
        <v>110</v>
      </c>
      <c r="C11425" s="0" t="s">
        <v>108</v>
      </c>
      <c r="D11425" s="116" t="n">
        <v>44136</v>
      </c>
      <c r="E11425" s="0" t="n">
        <v>0.645</v>
      </c>
      <c r="F11425" s="0" t="n">
        <v>2376515</v>
      </c>
      <c r="G11425" s="151" t="s">
        <v>111</v>
      </c>
      <c r="H11425" s="151" t="s">
        <v>111</v>
      </c>
      <c r="I11425" s="152" t="s">
        <v>112</v>
      </c>
    </row>
    <row r="11426" customFormat="false" ht="12.75" hidden="false" customHeight="false" outlineLevel="0" collapsed="false">
      <c r="A11426" s="0" t="s">
        <v>59</v>
      </c>
      <c r="B11426" s="0" t="s">
        <v>113</v>
      </c>
      <c r="C11426" s="0" t="s">
        <v>108</v>
      </c>
      <c r="D11426" s="116" t="n">
        <v>44136</v>
      </c>
      <c r="E11426" s="0" t="n">
        <v>0.05</v>
      </c>
      <c r="F11426" s="0" t="n">
        <v>2376516</v>
      </c>
      <c r="G11426" s="151" t="s">
        <v>111</v>
      </c>
      <c r="H11426" s="151" t="s">
        <v>111</v>
      </c>
      <c r="I11426" s="152" t="s">
        <v>112</v>
      </c>
    </row>
    <row r="11427" customFormat="false" ht="12.75" hidden="false" customHeight="false" outlineLevel="0" collapsed="false">
      <c r="A11427" s="0" t="s">
        <v>60</v>
      </c>
      <c r="B11427" s="0" t="s">
        <v>110</v>
      </c>
      <c r="C11427" s="0" t="s">
        <v>108</v>
      </c>
      <c r="D11427" s="116" t="n">
        <v>44136</v>
      </c>
      <c r="E11427" s="0" t="n">
        <v>0.645</v>
      </c>
      <c r="F11427" s="0" t="n">
        <v>2376517</v>
      </c>
      <c r="G11427" s="151" t="s">
        <v>111</v>
      </c>
      <c r="H11427" s="151" t="s">
        <v>111</v>
      </c>
      <c r="I11427" s="152" t="s">
        <v>112</v>
      </c>
    </row>
    <row r="11428" customFormat="false" ht="12.75" hidden="false" customHeight="false" outlineLevel="0" collapsed="false">
      <c r="A11428" s="0" t="s">
        <v>60</v>
      </c>
      <c r="B11428" s="0" t="s">
        <v>113</v>
      </c>
      <c r="C11428" s="0" t="s">
        <v>108</v>
      </c>
      <c r="D11428" s="116" t="n">
        <v>44136</v>
      </c>
      <c r="E11428" s="0" t="n">
        <v>0.14</v>
      </c>
      <c r="F11428" s="0" t="n">
        <v>2376518</v>
      </c>
      <c r="G11428" s="151" t="s">
        <v>111</v>
      </c>
      <c r="H11428" s="151" t="s">
        <v>111</v>
      </c>
      <c r="I11428" s="152" t="s">
        <v>112</v>
      </c>
    </row>
    <row r="11429" customFormat="false" ht="12.75" hidden="false" customHeight="false" outlineLevel="0" collapsed="false">
      <c r="A11429" s="0" t="s">
        <v>61</v>
      </c>
      <c r="B11429" s="0" t="s">
        <v>110</v>
      </c>
      <c r="C11429" s="0" t="s">
        <v>108</v>
      </c>
      <c r="D11429" s="116" t="n">
        <v>44136</v>
      </c>
      <c r="E11429" s="0" t="n">
        <v>0.645</v>
      </c>
      <c r="F11429" s="0" t="n">
        <v>2376519</v>
      </c>
      <c r="G11429" s="151" t="s">
        <v>111</v>
      </c>
      <c r="H11429" s="151" t="s">
        <v>111</v>
      </c>
      <c r="I11429" s="152" t="s">
        <v>112</v>
      </c>
    </row>
    <row r="11430" customFormat="false" ht="12.75" hidden="false" customHeight="false" outlineLevel="0" collapsed="false">
      <c r="A11430" s="0" t="s">
        <v>61</v>
      </c>
      <c r="B11430" s="0" t="s">
        <v>113</v>
      </c>
      <c r="C11430" s="0" t="s">
        <v>108</v>
      </c>
      <c r="D11430" s="116" t="n">
        <v>44136</v>
      </c>
      <c r="E11430" s="0" t="n">
        <v>0.05</v>
      </c>
      <c r="F11430" s="0" t="n">
        <v>2376520</v>
      </c>
      <c r="G11430" s="151" t="s">
        <v>111</v>
      </c>
      <c r="H11430" s="151" t="s">
        <v>111</v>
      </c>
      <c r="I11430" s="152" t="s">
        <v>112</v>
      </c>
    </row>
    <row r="11431" customFormat="false" ht="12.75" hidden="false" customHeight="false" outlineLevel="0" collapsed="false">
      <c r="A11431" s="0" t="s">
        <v>62</v>
      </c>
      <c r="B11431" s="0" t="s">
        <v>110</v>
      </c>
      <c r="C11431" s="0" t="s">
        <v>108</v>
      </c>
      <c r="D11431" s="116" t="n">
        <v>44136</v>
      </c>
      <c r="E11431" s="0" t="n">
        <v>0.645</v>
      </c>
      <c r="F11431" s="0" t="n">
        <v>2376521</v>
      </c>
      <c r="G11431" s="151" t="s">
        <v>111</v>
      </c>
      <c r="H11431" s="151" t="s">
        <v>111</v>
      </c>
      <c r="I11431" s="152" t="s">
        <v>112</v>
      </c>
    </row>
    <row r="11432" customFormat="false" ht="12.75" hidden="false" customHeight="false" outlineLevel="0" collapsed="false">
      <c r="A11432" s="0" t="s">
        <v>62</v>
      </c>
      <c r="B11432" s="0" t="s">
        <v>113</v>
      </c>
      <c r="C11432" s="0" t="s">
        <v>108</v>
      </c>
      <c r="D11432" s="116" t="n">
        <v>44136</v>
      </c>
      <c r="E11432" s="0" t="n">
        <v>0.14</v>
      </c>
      <c r="F11432" s="0" t="n">
        <v>2376522</v>
      </c>
      <c r="G11432" s="151" t="s">
        <v>111</v>
      </c>
      <c r="H11432" s="151" t="s">
        <v>111</v>
      </c>
      <c r="I11432" s="152" t="s">
        <v>112</v>
      </c>
    </row>
    <row r="11433" customFormat="false" ht="12.75" hidden="false" customHeight="false" outlineLevel="0" collapsed="false">
      <c r="A11433" s="0" t="s">
        <v>82</v>
      </c>
      <c r="B11433" s="0" t="s">
        <v>110</v>
      </c>
      <c r="C11433" s="0" t="s">
        <v>108</v>
      </c>
      <c r="D11433" s="116" t="n">
        <v>44136</v>
      </c>
      <c r="E11433" s="0" t="n">
        <v>0</v>
      </c>
      <c r="F11433" s="0" t="n">
        <v>2376523</v>
      </c>
      <c r="G11433" s="151" t="s">
        <v>111</v>
      </c>
      <c r="H11433" s="151" t="s">
        <v>111</v>
      </c>
      <c r="I11433" s="152" t="s">
        <v>112</v>
      </c>
    </row>
    <row r="11434" customFormat="false" ht="12.75" hidden="false" customHeight="false" outlineLevel="0" collapsed="false">
      <c r="A11434" s="0" t="s">
        <v>82</v>
      </c>
      <c r="B11434" s="0" t="s">
        <v>113</v>
      </c>
      <c r="C11434" s="0" t="s">
        <v>108</v>
      </c>
      <c r="D11434" s="116" t="n">
        <v>44136</v>
      </c>
      <c r="E11434" s="0" t="n">
        <v>0</v>
      </c>
      <c r="F11434" s="0" t="n">
        <v>2376524</v>
      </c>
      <c r="G11434" s="151" t="s">
        <v>111</v>
      </c>
      <c r="H11434" s="151" t="s">
        <v>111</v>
      </c>
      <c r="I11434" s="152" t="s">
        <v>112</v>
      </c>
    </row>
    <row r="11435" customFormat="false" ht="12.75" hidden="false" customHeight="false" outlineLevel="0" collapsed="false">
      <c r="A11435" s="0" t="s">
        <v>83</v>
      </c>
      <c r="B11435" s="0" t="s">
        <v>110</v>
      </c>
      <c r="C11435" s="0" t="s">
        <v>108</v>
      </c>
      <c r="D11435" s="116" t="n">
        <v>44136</v>
      </c>
      <c r="E11435" s="0" t="n">
        <v>0</v>
      </c>
      <c r="F11435" s="0" t="n">
        <v>2376525</v>
      </c>
      <c r="G11435" s="151" t="s">
        <v>111</v>
      </c>
      <c r="H11435" s="151" t="s">
        <v>111</v>
      </c>
      <c r="I11435" s="152" t="s">
        <v>112</v>
      </c>
    </row>
    <row r="11436" customFormat="false" ht="12.75" hidden="false" customHeight="false" outlineLevel="0" collapsed="false">
      <c r="A11436" s="0" t="s">
        <v>83</v>
      </c>
      <c r="B11436" s="0" t="s">
        <v>113</v>
      </c>
      <c r="C11436" s="0" t="s">
        <v>108</v>
      </c>
      <c r="D11436" s="116" t="n">
        <v>44136</v>
      </c>
      <c r="E11436" s="0" t="n">
        <v>0</v>
      </c>
      <c r="F11436" s="0" t="n">
        <v>2376526</v>
      </c>
      <c r="G11436" s="151" t="s">
        <v>111</v>
      </c>
      <c r="H11436" s="151" t="s">
        <v>111</v>
      </c>
      <c r="I11436" s="152" t="s">
        <v>112</v>
      </c>
    </row>
    <row r="11437" customFormat="false" ht="12.75" hidden="false" customHeight="false" outlineLevel="0" collapsed="false">
      <c r="A11437" s="0" t="s">
        <v>84</v>
      </c>
      <c r="B11437" s="0" t="s">
        <v>110</v>
      </c>
      <c r="C11437" s="0" t="s">
        <v>108</v>
      </c>
      <c r="D11437" s="116" t="n">
        <v>44136</v>
      </c>
      <c r="E11437" s="0" t="n">
        <v>0.24</v>
      </c>
      <c r="F11437" s="0" t="n">
        <v>2376527</v>
      </c>
      <c r="G11437" s="151" t="s">
        <v>111</v>
      </c>
      <c r="H11437" s="151" t="s">
        <v>111</v>
      </c>
      <c r="I11437" s="152" t="s">
        <v>112</v>
      </c>
    </row>
    <row r="11438" customFormat="false" ht="12.75" hidden="false" customHeight="false" outlineLevel="0" collapsed="false">
      <c r="A11438" s="0" t="s">
        <v>84</v>
      </c>
      <c r="B11438" s="0" t="s">
        <v>113</v>
      </c>
      <c r="C11438" s="0" t="s">
        <v>108</v>
      </c>
      <c r="D11438" s="116" t="n">
        <v>44136</v>
      </c>
      <c r="E11438" s="0" t="n">
        <v>0.03</v>
      </c>
      <c r="F11438" s="0" t="n">
        <v>2376528</v>
      </c>
      <c r="G11438" s="151" t="s">
        <v>111</v>
      </c>
      <c r="H11438" s="151" t="s">
        <v>111</v>
      </c>
      <c r="I11438" s="152" t="s">
        <v>112</v>
      </c>
    </row>
    <row r="11439" customFormat="false" ht="12.75" hidden="false" customHeight="false" outlineLevel="0" collapsed="false">
      <c r="A11439" s="0" t="s">
        <v>85</v>
      </c>
      <c r="B11439" s="0" t="s">
        <v>110</v>
      </c>
      <c r="C11439" s="0" t="s">
        <v>108</v>
      </c>
      <c r="D11439" s="116" t="n">
        <v>44136</v>
      </c>
      <c r="E11439" s="0" t="n">
        <v>0.24</v>
      </c>
      <c r="F11439" s="0" t="n">
        <v>2376529</v>
      </c>
      <c r="G11439" s="151" t="s">
        <v>111</v>
      </c>
      <c r="H11439" s="151" t="s">
        <v>111</v>
      </c>
      <c r="I11439" s="152" t="s">
        <v>112</v>
      </c>
    </row>
    <row r="11440" customFormat="false" ht="12.75" hidden="false" customHeight="false" outlineLevel="0" collapsed="false">
      <c r="A11440" s="0" t="s">
        <v>85</v>
      </c>
      <c r="B11440" s="0" t="s">
        <v>113</v>
      </c>
      <c r="C11440" s="0" t="s">
        <v>108</v>
      </c>
      <c r="D11440" s="116" t="n">
        <v>44136</v>
      </c>
      <c r="E11440" s="0" t="n">
        <v>0.299009680846716</v>
      </c>
      <c r="F11440" s="0" t="n">
        <v>2376530</v>
      </c>
      <c r="G11440" s="151" t="s">
        <v>111</v>
      </c>
      <c r="H11440" s="151" t="s">
        <v>111</v>
      </c>
      <c r="I11440" s="152" t="s">
        <v>112</v>
      </c>
    </row>
    <row r="11441" customFormat="false" ht="12.75" hidden="false" customHeight="false" outlineLevel="0" collapsed="false">
      <c r="A11441" s="0" t="s">
        <v>86</v>
      </c>
      <c r="B11441" s="0" t="s">
        <v>110</v>
      </c>
      <c r="C11441" s="0" t="s">
        <v>108</v>
      </c>
      <c r="D11441" s="116" t="n">
        <v>44136</v>
      </c>
      <c r="E11441" s="0" t="n">
        <v>0.3</v>
      </c>
      <c r="F11441" s="0" t="n">
        <v>2376531</v>
      </c>
      <c r="G11441" s="151" t="s">
        <v>111</v>
      </c>
      <c r="H11441" s="151" t="s">
        <v>111</v>
      </c>
      <c r="I11441" s="152" t="s">
        <v>112</v>
      </c>
    </row>
    <row r="11442" customFormat="false" ht="12.75" hidden="false" customHeight="false" outlineLevel="0" collapsed="false">
      <c r="A11442" s="0" t="s">
        <v>86</v>
      </c>
      <c r="B11442" s="0" t="s">
        <v>113</v>
      </c>
      <c r="C11442" s="0" t="s">
        <v>108</v>
      </c>
      <c r="D11442" s="116" t="n">
        <v>44136</v>
      </c>
      <c r="E11442" s="0" t="n">
        <v>0.05</v>
      </c>
      <c r="F11442" s="0" t="n">
        <v>2376532</v>
      </c>
      <c r="G11442" s="151" t="s">
        <v>111</v>
      </c>
      <c r="H11442" s="151" t="s">
        <v>111</v>
      </c>
      <c r="I11442" s="152" t="s">
        <v>112</v>
      </c>
    </row>
    <row r="11443" customFormat="false" ht="12.75" hidden="false" customHeight="false" outlineLevel="0" collapsed="false">
      <c r="A11443" s="0" t="s">
        <v>87</v>
      </c>
      <c r="B11443" s="0" t="s">
        <v>110</v>
      </c>
      <c r="C11443" s="0" t="s">
        <v>108</v>
      </c>
      <c r="D11443" s="116" t="n">
        <v>44136</v>
      </c>
      <c r="E11443" s="0" t="n">
        <v>0.3</v>
      </c>
      <c r="F11443" s="0" t="n">
        <v>2376533</v>
      </c>
      <c r="G11443" s="151" t="s">
        <v>111</v>
      </c>
      <c r="H11443" s="151" t="s">
        <v>111</v>
      </c>
      <c r="I11443" s="152" t="s">
        <v>112</v>
      </c>
    </row>
    <row r="11444" customFormat="false" ht="12.75" hidden="false" customHeight="false" outlineLevel="0" collapsed="false">
      <c r="A11444" s="0" t="s">
        <v>87</v>
      </c>
      <c r="B11444" s="0" t="s">
        <v>113</v>
      </c>
      <c r="C11444" s="0" t="s">
        <v>108</v>
      </c>
      <c r="D11444" s="116" t="n">
        <v>44136</v>
      </c>
      <c r="E11444" s="0" t="n">
        <v>0.12</v>
      </c>
      <c r="F11444" s="0" t="n">
        <v>2376534</v>
      </c>
      <c r="G11444" s="151" t="s">
        <v>111</v>
      </c>
      <c r="H11444" s="151" t="s">
        <v>111</v>
      </c>
      <c r="I11444" s="152" t="s">
        <v>112</v>
      </c>
    </row>
    <row r="11445" customFormat="false" ht="12.75" hidden="false" customHeight="false" outlineLevel="0" collapsed="false">
      <c r="A11445" s="0" t="s">
        <v>88</v>
      </c>
      <c r="B11445" s="0" t="s">
        <v>110</v>
      </c>
      <c r="C11445" s="0" t="s">
        <v>108</v>
      </c>
      <c r="D11445" s="116" t="n">
        <v>44136</v>
      </c>
      <c r="E11445" s="0" t="n">
        <v>0.3</v>
      </c>
      <c r="F11445" s="0" t="n">
        <v>2376535</v>
      </c>
      <c r="G11445" s="151" t="s">
        <v>111</v>
      </c>
      <c r="H11445" s="151" t="s">
        <v>111</v>
      </c>
      <c r="I11445" s="152" t="s">
        <v>112</v>
      </c>
    </row>
    <row r="11446" customFormat="false" ht="12.75" hidden="false" customHeight="false" outlineLevel="0" collapsed="false">
      <c r="A11446" s="0" t="s">
        <v>88</v>
      </c>
      <c r="B11446" s="0" t="s">
        <v>113</v>
      </c>
      <c r="C11446" s="0" t="s">
        <v>108</v>
      </c>
      <c r="D11446" s="116" t="n">
        <v>44136</v>
      </c>
      <c r="E11446" s="0" t="n">
        <v>0.523941424478101</v>
      </c>
      <c r="F11446" s="0" t="n">
        <v>2376536</v>
      </c>
      <c r="G11446" s="151" t="s">
        <v>111</v>
      </c>
      <c r="H11446" s="151" t="s">
        <v>111</v>
      </c>
      <c r="I11446" s="152" t="s">
        <v>112</v>
      </c>
    </row>
    <row r="11447" customFormat="false" ht="12.75" hidden="false" customHeight="false" outlineLevel="0" collapsed="false">
      <c r="A11447" s="0" t="s">
        <v>89</v>
      </c>
      <c r="B11447" s="0" t="s">
        <v>110</v>
      </c>
      <c r="C11447" s="0" t="s">
        <v>108</v>
      </c>
      <c r="D11447" s="116" t="n">
        <v>44136</v>
      </c>
      <c r="E11447" s="0" t="n">
        <v>0.3</v>
      </c>
      <c r="F11447" s="0" t="n">
        <v>2376537</v>
      </c>
      <c r="G11447" s="151" t="s">
        <v>111</v>
      </c>
      <c r="H11447" s="151" t="s">
        <v>111</v>
      </c>
      <c r="I11447" s="152" t="s">
        <v>112</v>
      </c>
    </row>
    <row r="11448" customFormat="false" ht="12.75" hidden="false" customHeight="false" outlineLevel="0" collapsed="false">
      <c r="A11448" s="0" t="s">
        <v>89</v>
      </c>
      <c r="B11448" s="0" t="s">
        <v>113</v>
      </c>
      <c r="C11448" s="0" t="s">
        <v>108</v>
      </c>
      <c r="D11448" s="116" t="n">
        <v>44136</v>
      </c>
      <c r="E11448" s="0" t="n">
        <v>0.1</v>
      </c>
      <c r="F11448" s="0" t="n">
        <v>2376538</v>
      </c>
      <c r="G11448" s="151" t="s">
        <v>111</v>
      </c>
      <c r="H11448" s="151" t="s">
        <v>111</v>
      </c>
      <c r="I11448" s="152" t="s">
        <v>112</v>
      </c>
    </row>
    <row r="11449" customFormat="false" ht="12.75" hidden="false" customHeight="false" outlineLevel="0" collapsed="false">
      <c r="A11449" s="0" t="s">
        <v>90</v>
      </c>
      <c r="B11449" s="0" t="s">
        <v>110</v>
      </c>
      <c r="C11449" s="0" t="s">
        <v>108</v>
      </c>
      <c r="D11449" s="116" t="n">
        <v>44136</v>
      </c>
      <c r="E11449" s="0" t="n">
        <v>0.3</v>
      </c>
      <c r="F11449" s="0" t="n">
        <v>2376539</v>
      </c>
      <c r="G11449" s="151" t="s">
        <v>111</v>
      </c>
      <c r="H11449" s="151" t="s">
        <v>111</v>
      </c>
      <c r="I11449" s="152" t="s">
        <v>112</v>
      </c>
    </row>
    <row r="11450" customFormat="false" ht="12.75" hidden="false" customHeight="false" outlineLevel="0" collapsed="false">
      <c r="A11450" s="0" t="s">
        <v>90</v>
      </c>
      <c r="B11450" s="0" t="s">
        <v>113</v>
      </c>
      <c r="C11450" s="0" t="s">
        <v>108</v>
      </c>
      <c r="D11450" s="116" t="n">
        <v>44136</v>
      </c>
      <c r="E11450" s="0" t="n">
        <v>0.452308186655751</v>
      </c>
      <c r="F11450" s="0" t="n">
        <v>2376540</v>
      </c>
      <c r="G11450" s="151" t="s">
        <v>111</v>
      </c>
      <c r="H11450" s="151" t="s">
        <v>111</v>
      </c>
      <c r="I11450" s="152" t="s">
        <v>112</v>
      </c>
    </row>
    <row r="11451" customFormat="false" ht="12.75" hidden="false" customHeight="false" outlineLevel="0" collapsed="false">
      <c r="A11451" s="0" t="s">
        <v>91</v>
      </c>
      <c r="B11451" s="0" t="s">
        <v>110</v>
      </c>
      <c r="C11451" s="0" t="s">
        <v>108</v>
      </c>
      <c r="D11451" s="116" t="n">
        <v>44136</v>
      </c>
      <c r="E11451" s="0" t="n">
        <v>0</v>
      </c>
      <c r="F11451" s="0" t="n">
        <v>2376541</v>
      </c>
      <c r="G11451" s="151" t="s">
        <v>111</v>
      </c>
      <c r="H11451" s="151" t="s">
        <v>111</v>
      </c>
      <c r="I11451" s="152" t="s">
        <v>112</v>
      </c>
    </row>
    <row r="11452" customFormat="false" ht="12.75" hidden="false" customHeight="false" outlineLevel="0" collapsed="false">
      <c r="A11452" s="0" t="s">
        <v>91</v>
      </c>
      <c r="B11452" s="0" t="s">
        <v>113</v>
      </c>
      <c r="C11452" s="0" t="s">
        <v>108</v>
      </c>
      <c r="D11452" s="116" t="n">
        <v>44136</v>
      </c>
      <c r="E11452" s="0" t="n">
        <v>0</v>
      </c>
      <c r="F11452" s="0" t="n">
        <v>2376542</v>
      </c>
      <c r="G11452" s="151" t="s">
        <v>111</v>
      </c>
      <c r="H11452" s="151" t="s">
        <v>111</v>
      </c>
      <c r="I11452" s="152" t="s">
        <v>112</v>
      </c>
    </row>
    <row r="11453" customFormat="false" ht="12.75" hidden="false" customHeight="false" outlineLevel="0" collapsed="false">
      <c r="A11453" s="0" t="s">
        <v>49</v>
      </c>
      <c r="B11453" s="0" t="s">
        <v>110</v>
      </c>
      <c r="C11453" s="0" t="s">
        <v>108</v>
      </c>
      <c r="D11453" s="116" t="n">
        <v>44136</v>
      </c>
      <c r="E11453" s="0" t="n">
        <v>0.645</v>
      </c>
      <c r="F11453" s="0" t="n">
        <v>2376543</v>
      </c>
      <c r="G11453" s="151" t="s">
        <v>111</v>
      </c>
      <c r="H11453" s="151" t="s">
        <v>111</v>
      </c>
      <c r="I11453" s="152" t="s">
        <v>112</v>
      </c>
    </row>
    <row r="11454" customFormat="false" ht="12.75" hidden="false" customHeight="false" outlineLevel="0" collapsed="false">
      <c r="A11454" s="0" t="s">
        <v>49</v>
      </c>
      <c r="B11454" s="0" t="s">
        <v>113</v>
      </c>
      <c r="C11454" s="0" t="s">
        <v>108</v>
      </c>
      <c r="D11454" s="116" t="n">
        <v>44136</v>
      </c>
      <c r="E11454" s="0" t="n">
        <v>0.05</v>
      </c>
      <c r="F11454" s="0" t="n">
        <v>2376544</v>
      </c>
      <c r="G11454" s="151" t="s">
        <v>111</v>
      </c>
      <c r="H11454" s="151" t="s">
        <v>111</v>
      </c>
      <c r="I11454" s="152" t="s">
        <v>112</v>
      </c>
    </row>
    <row r="11455" customFormat="false" ht="12.75" hidden="false" customHeight="false" outlineLevel="0" collapsed="false">
      <c r="A11455" s="0" t="s">
        <v>50</v>
      </c>
      <c r="B11455" s="0" t="s">
        <v>110</v>
      </c>
      <c r="C11455" s="0" t="s">
        <v>108</v>
      </c>
      <c r="D11455" s="116" t="n">
        <v>44136</v>
      </c>
      <c r="E11455" s="0" t="n">
        <v>0.86</v>
      </c>
      <c r="F11455" s="0" t="n">
        <v>2376545</v>
      </c>
      <c r="G11455" s="151" t="s">
        <v>111</v>
      </c>
      <c r="H11455" s="151" t="s">
        <v>111</v>
      </c>
      <c r="I11455" s="152" t="s">
        <v>112</v>
      </c>
    </row>
    <row r="11456" customFormat="false" ht="12.75" hidden="false" customHeight="false" outlineLevel="0" collapsed="false">
      <c r="A11456" s="0" t="s">
        <v>50</v>
      </c>
      <c r="B11456" s="0" t="s">
        <v>113</v>
      </c>
      <c r="C11456" s="0" t="s">
        <v>108</v>
      </c>
      <c r="D11456" s="116" t="n">
        <v>44136</v>
      </c>
      <c r="E11456" s="0" t="n">
        <v>-0.17</v>
      </c>
      <c r="F11456" s="0" t="n">
        <v>2376546</v>
      </c>
      <c r="G11456" s="151" t="s">
        <v>111</v>
      </c>
      <c r="H11456" s="151" t="s">
        <v>111</v>
      </c>
      <c r="I11456" s="152" t="s">
        <v>112</v>
      </c>
    </row>
    <row r="11457" customFormat="false" ht="12.75" hidden="false" customHeight="false" outlineLevel="0" collapsed="false">
      <c r="A11457" s="0" t="s">
        <v>51</v>
      </c>
      <c r="B11457" s="0" t="s">
        <v>110</v>
      </c>
      <c r="C11457" s="0" t="s">
        <v>108</v>
      </c>
      <c r="D11457" s="116" t="n">
        <v>44136</v>
      </c>
      <c r="E11457" s="0" t="n">
        <v>0.86</v>
      </c>
      <c r="F11457" s="0" t="n">
        <v>2376547</v>
      </c>
      <c r="G11457" s="151" t="s">
        <v>111</v>
      </c>
      <c r="H11457" s="151" t="s">
        <v>111</v>
      </c>
      <c r="I11457" s="152" t="s">
        <v>112</v>
      </c>
    </row>
    <row r="11458" customFormat="false" ht="12.75" hidden="false" customHeight="false" outlineLevel="0" collapsed="false">
      <c r="A11458" s="0" t="s">
        <v>51</v>
      </c>
      <c r="B11458" s="0" t="s">
        <v>113</v>
      </c>
      <c r="C11458" s="0" t="s">
        <v>108</v>
      </c>
      <c r="D11458" s="116" t="n">
        <v>44136</v>
      </c>
      <c r="E11458" s="0" t="n">
        <v>0.1</v>
      </c>
      <c r="F11458" s="0" t="n">
        <v>2376548</v>
      </c>
      <c r="G11458" s="151" t="s">
        <v>111</v>
      </c>
      <c r="H11458" s="151" t="s">
        <v>111</v>
      </c>
      <c r="I11458" s="152" t="s">
        <v>112</v>
      </c>
    </row>
    <row r="11459" customFormat="false" ht="12.75" hidden="false" customHeight="false" outlineLevel="0" collapsed="false">
      <c r="A11459" s="0" t="s">
        <v>52</v>
      </c>
      <c r="B11459" s="0" t="s">
        <v>110</v>
      </c>
      <c r="C11459" s="0" t="s">
        <v>108</v>
      </c>
      <c r="D11459" s="116" t="n">
        <v>44136</v>
      </c>
      <c r="E11459" s="0" t="n">
        <v>0.86</v>
      </c>
      <c r="F11459" s="0" t="n">
        <v>2376549</v>
      </c>
      <c r="G11459" s="151" t="s">
        <v>111</v>
      </c>
      <c r="H11459" s="151" t="s">
        <v>111</v>
      </c>
      <c r="I11459" s="152" t="s">
        <v>112</v>
      </c>
    </row>
    <row r="11460" customFormat="false" ht="12.75" hidden="false" customHeight="false" outlineLevel="0" collapsed="false">
      <c r="A11460" s="0" t="s">
        <v>52</v>
      </c>
      <c r="B11460" s="0" t="s">
        <v>113</v>
      </c>
      <c r="C11460" s="0" t="s">
        <v>108</v>
      </c>
      <c r="D11460" s="116" t="n">
        <v>44136</v>
      </c>
      <c r="E11460" s="0" t="n">
        <v>-0.05</v>
      </c>
      <c r="F11460" s="0" t="n">
        <v>2376550</v>
      </c>
      <c r="G11460" s="151" t="s">
        <v>111</v>
      </c>
      <c r="H11460" s="151" t="s">
        <v>111</v>
      </c>
      <c r="I11460" s="152" t="s">
        <v>112</v>
      </c>
    </row>
    <row r="11461" customFormat="false" ht="12.75" hidden="false" customHeight="false" outlineLevel="0" collapsed="false">
      <c r="A11461" s="0" t="s">
        <v>53</v>
      </c>
      <c r="B11461" s="0" t="s">
        <v>110</v>
      </c>
      <c r="C11461" s="0" t="s">
        <v>108</v>
      </c>
      <c r="D11461" s="116" t="n">
        <v>44136</v>
      </c>
      <c r="E11461" s="0" t="n">
        <v>0.645</v>
      </c>
      <c r="F11461" s="0" t="n">
        <v>2376551</v>
      </c>
      <c r="G11461" s="151" t="s">
        <v>111</v>
      </c>
      <c r="H11461" s="151" t="s">
        <v>111</v>
      </c>
      <c r="I11461" s="152" t="s">
        <v>112</v>
      </c>
    </row>
    <row r="11462" customFormat="false" ht="12.75" hidden="false" customHeight="false" outlineLevel="0" collapsed="false">
      <c r="A11462" s="0" t="s">
        <v>53</v>
      </c>
      <c r="B11462" s="0" t="s">
        <v>113</v>
      </c>
      <c r="C11462" s="0" t="s">
        <v>108</v>
      </c>
      <c r="D11462" s="116" t="n">
        <v>44136</v>
      </c>
      <c r="E11462" s="0" t="n">
        <v>0.05</v>
      </c>
      <c r="F11462" s="0" t="n">
        <v>2376552</v>
      </c>
      <c r="G11462" s="151" t="s">
        <v>111</v>
      </c>
      <c r="H11462" s="151" t="s">
        <v>111</v>
      </c>
      <c r="I11462" s="152" t="s">
        <v>112</v>
      </c>
    </row>
    <row r="11463" customFormat="false" ht="12.75" hidden="false" customHeight="false" outlineLevel="0" collapsed="false">
      <c r="A11463" s="0" t="s">
        <v>17</v>
      </c>
      <c r="B11463" s="0" t="s">
        <v>110</v>
      </c>
      <c r="C11463" s="0" t="s">
        <v>108</v>
      </c>
      <c r="D11463" s="116" t="n">
        <v>44136</v>
      </c>
      <c r="E11463" s="0" t="n">
        <v>0</v>
      </c>
      <c r="F11463" s="0" t="n">
        <v>2376553</v>
      </c>
      <c r="G11463" s="151" t="s">
        <v>111</v>
      </c>
      <c r="H11463" s="151" t="s">
        <v>111</v>
      </c>
      <c r="I11463" s="152" t="s">
        <v>112</v>
      </c>
    </row>
    <row r="11464" customFormat="false" ht="12.75" hidden="false" customHeight="false" outlineLevel="0" collapsed="false">
      <c r="A11464" s="0" t="s">
        <v>17</v>
      </c>
      <c r="B11464" s="0" t="s">
        <v>113</v>
      </c>
      <c r="C11464" s="0" t="s">
        <v>108</v>
      </c>
      <c r="D11464" s="116" t="n">
        <v>44136</v>
      </c>
      <c r="E11464" s="0" t="n">
        <v>0</v>
      </c>
      <c r="F11464" s="0" t="n">
        <v>2376554</v>
      </c>
      <c r="G11464" s="151" t="s">
        <v>111</v>
      </c>
      <c r="H11464" s="151" t="s">
        <v>111</v>
      </c>
      <c r="I11464" s="152" t="s">
        <v>112</v>
      </c>
    </row>
    <row r="11465" customFormat="false" ht="12.75" hidden="false" customHeight="false" outlineLevel="0" collapsed="false">
      <c r="A11465" s="0" t="s">
        <v>18</v>
      </c>
      <c r="B11465" s="0" t="s">
        <v>110</v>
      </c>
      <c r="C11465" s="0" t="s">
        <v>108</v>
      </c>
      <c r="D11465" s="116" t="n">
        <v>44136</v>
      </c>
      <c r="E11465" s="0" t="n">
        <v>0</v>
      </c>
      <c r="F11465" s="0" t="n">
        <v>2376555</v>
      </c>
      <c r="G11465" s="151" t="s">
        <v>111</v>
      </c>
      <c r="H11465" s="151" t="s">
        <v>111</v>
      </c>
      <c r="I11465" s="152" t="s">
        <v>112</v>
      </c>
    </row>
    <row r="11466" customFormat="false" ht="12.75" hidden="false" customHeight="false" outlineLevel="0" collapsed="false">
      <c r="A11466" s="0" t="s">
        <v>18</v>
      </c>
      <c r="B11466" s="0" t="s">
        <v>113</v>
      </c>
      <c r="C11466" s="0" t="s">
        <v>108</v>
      </c>
      <c r="D11466" s="116" t="n">
        <v>44136</v>
      </c>
      <c r="E11466" s="0" t="n">
        <v>0</v>
      </c>
      <c r="F11466" s="0" t="n">
        <v>2376556</v>
      </c>
      <c r="G11466" s="151" t="s">
        <v>111</v>
      </c>
      <c r="H11466" s="151" t="s">
        <v>111</v>
      </c>
      <c r="I11466" s="152" t="s">
        <v>112</v>
      </c>
    </row>
    <row r="11467" customFormat="false" ht="12.75" hidden="false" customHeight="false" outlineLevel="0" collapsed="false">
      <c r="A11467" s="0" t="s">
        <v>19</v>
      </c>
      <c r="B11467" s="0" t="s">
        <v>110</v>
      </c>
      <c r="C11467" s="0" t="s">
        <v>108</v>
      </c>
      <c r="D11467" s="116" t="n">
        <v>44136</v>
      </c>
      <c r="E11467" s="0" t="n">
        <v>0</v>
      </c>
      <c r="F11467" s="0" t="n">
        <v>2376557</v>
      </c>
      <c r="G11467" s="151" t="s">
        <v>111</v>
      </c>
      <c r="H11467" s="151" t="s">
        <v>111</v>
      </c>
      <c r="I11467" s="152" t="s">
        <v>112</v>
      </c>
    </row>
    <row r="11468" customFormat="false" ht="12.75" hidden="false" customHeight="false" outlineLevel="0" collapsed="false">
      <c r="A11468" s="0" t="s">
        <v>19</v>
      </c>
      <c r="B11468" s="0" t="s">
        <v>113</v>
      </c>
      <c r="C11468" s="0" t="s">
        <v>108</v>
      </c>
      <c r="D11468" s="116" t="n">
        <v>44136</v>
      </c>
      <c r="E11468" s="0" t="n">
        <v>0</v>
      </c>
      <c r="F11468" s="0" t="n">
        <v>2376558</v>
      </c>
      <c r="G11468" s="151" t="s">
        <v>111</v>
      </c>
      <c r="H11468" s="151" t="s">
        <v>111</v>
      </c>
      <c r="I11468" s="152" t="s">
        <v>112</v>
      </c>
    </row>
    <row r="11469" customFormat="false" ht="12.75" hidden="false" customHeight="false" outlineLevel="0" collapsed="false">
      <c r="A11469" s="0" t="s">
        <v>21</v>
      </c>
      <c r="B11469" s="0" t="s">
        <v>110</v>
      </c>
      <c r="C11469" s="0" t="s">
        <v>108</v>
      </c>
      <c r="D11469" s="116" t="n">
        <v>44136</v>
      </c>
      <c r="E11469" s="0" t="n">
        <v>0</v>
      </c>
      <c r="F11469" s="0" t="n">
        <v>2376559</v>
      </c>
      <c r="G11469" s="151" t="s">
        <v>111</v>
      </c>
      <c r="H11469" s="151" t="s">
        <v>111</v>
      </c>
      <c r="I11469" s="152" t="s">
        <v>112</v>
      </c>
    </row>
    <row r="11470" customFormat="false" ht="12.75" hidden="false" customHeight="false" outlineLevel="0" collapsed="false">
      <c r="A11470" s="0" t="s">
        <v>21</v>
      </c>
      <c r="B11470" s="0" t="s">
        <v>113</v>
      </c>
      <c r="C11470" s="0" t="s">
        <v>108</v>
      </c>
      <c r="D11470" s="116" t="n">
        <v>44136</v>
      </c>
      <c r="E11470" s="0" t="n">
        <v>0</v>
      </c>
      <c r="F11470" s="0" t="n">
        <v>2376560</v>
      </c>
      <c r="G11470" s="151" t="s">
        <v>111</v>
      </c>
      <c r="H11470" s="151" t="s">
        <v>111</v>
      </c>
      <c r="I11470" s="152" t="s">
        <v>112</v>
      </c>
    </row>
    <row r="11471" customFormat="false" ht="12.75" hidden="false" customHeight="false" outlineLevel="0" collapsed="false">
      <c r="A11471" s="0" t="s">
        <v>22</v>
      </c>
      <c r="B11471" s="0" t="s">
        <v>110</v>
      </c>
      <c r="C11471" s="0" t="s">
        <v>108</v>
      </c>
      <c r="D11471" s="116" t="n">
        <v>44136</v>
      </c>
      <c r="E11471" s="0" t="n">
        <v>0.23</v>
      </c>
      <c r="F11471" s="0" t="n">
        <v>2376561</v>
      </c>
      <c r="G11471" s="151" t="s">
        <v>111</v>
      </c>
      <c r="H11471" s="151" t="s">
        <v>111</v>
      </c>
      <c r="I11471" s="152" t="s">
        <v>112</v>
      </c>
    </row>
    <row r="11472" customFormat="false" ht="12.75" hidden="false" customHeight="false" outlineLevel="0" collapsed="false">
      <c r="A11472" s="0" t="s">
        <v>59</v>
      </c>
      <c r="B11472" s="0" t="s">
        <v>110</v>
      </c>
      <c r="C11472" s="0" t="s">
        <v>108</v>
      </c>
      <c r="D11472" s="116" t="n">
        <v>44166</v>
      </c>
      <c r="E11472" s="0" t="n">
        <v>0.98</v>
      </c>
      <c r="F11472" s="0" t="n">
        <v>2376515</v>
      </c>
      <c r="G11472" s="151" t="s">
        <v>111</v>
      </c>
      <c r="H11472" s="151" t="s">
        <v>111</v>
      </c>
      <c r="I11472" s="152" t="s">
        <v>112</v>
      </c>
    </row>
    <row r="11473" customFormat="false" ht="12.75" hidden="false" customHeight="false" outlineLevel="0" collapsed="false">
      <c r="A11473" s="0" t="s">
        <v>59</v>
      </c>
      <c r="B11473" s="0" t="s">
        <v>113</v>
      </c>
      <c r="C11473" s="0" t="s">
        <v>108</v>
      </c>
      <c r="D11473" s="116" t="n">
        <v>44166</v>
      </c>
      <c r="E11473" s="0" t="n">
        <v>0.05</v>
      </c>
      <c r="F11473" s="0" t="n">
        <v>2376516</v>
      </c>
      <c r="G11473" s="151" t="s">
        <v>111</v>
      </c>
      <c r="H11473" s="151" t="s">
        <v>111</v>
      </c>
      <c r="I11473" s="152" t="s">
        <v>112</v>
      </c>
    </row>
    <row r="11474" customFormat="false" ht="12.75" hidden="false" customHeight="false" outlineLevel="0" collapsed="false">
      <c r="A11474" s="0" t="s">
        <v>60</v>
      </c>
      <c r="B11474" s="0" t="s">
        <v>110</v>
      </c>
      <c r="C11474" s="0" t="s">
        <v>108</v>
      </c>
      <c r="D11474" s="116" t="n">
        <v>44166</v>
      </c>
      <c r="E11474" s="0" t="n">
        <v>0.98</v>
      </c>
      <c r="F11474" s="0" t="n">
        <v>2376517</v>
      </c>
      <c r="G11474" s="151" t="s">
        <v>111</v>
      </c>
      <c r="H11474" s="151" t="s">
        <v>111</v>
      </c>
      <c r="I11474" s="152" t="s">
        <v>112</v>
      </c>
    </row>
    <row r="11475" customFormat="false" ht="12.75" hidden="false" customHeight="false" outlineLevel="0" collapsed="false">
      <c r="A11475" s="0" t="s">
        <v>60</v>
      </c>
      <c r="B11475" s="0" t="s">
        <v>113</v>
      </c>
      <c r="C11475" s="0" t="s">
        <v>108</v>
      </c>
      <c r="D11475" s="116" t="n">
        <v>44166</v>
      </c>
      <c r="E11475" s="0" t="n">
        <v>0.29</v>
      </c>
      <c r="F11475" s="0" t="n">
        <v>2376518</v>
      </c>
      <c r="G11475" s="151" t="s">
        <v>111</v>
      </c>
      <c r="H11475" s="151" t="s">
        <v>111</v>
      </c>
      <c r="I11475" s="152" t="s">
        <v>112</v>
      </c>
    </row>
    <row r="11476" customFormat="false" ht="12.75" hidden="false" customHeight="false" outlineLevel="0" collapsed="false">
      <c r="A11476" s="0" t="s">
        <v>61</v>
      </c>
      <c r="B11476" s="0" t="s">
        <v>110</v>
      </c>
      <c r="C11476" s="0" t="s">
        <v>108</v>
      </c>
      <c r="D11476" s="116" t="n">
        <v>44166</v>
      </c>
      <c r="E11476" s="0" t="n">
        <v>0.98</v>
      </c>
      <c r="F11476" s="0" t="n">
        <v>2376519</v>
      </c>
      <c r="G11476" s="151" t="s">
        <v>111</v>
      </c>
      <c r="H11476" s="151" t="s">
        <v>111</v>
      </c>
      <c r="I11476" s="152" t="s">
        <v>112</v>
      </c>
    </row>
    <row r="11477" customFormat="false" ht="12.75" hidden="false" customHeight="false" outlineLevel="0" collapsed="false">
      <c r="A11477" s="0" t="s">
        <v>61</v>
      </c>
      <c r="B11477" s="0" t="s">
        <v>113</v>
      </c>
      <c r="C11477" s="0" t="s">
        <v>108</v>
      </c>
      <c r="D11477" s="116" t="n">
        <v>44166</v>
      </c>
      <c r="E11477" s="0" t="n">
        <v>0.05</v>
      </c>
      <c r="F11477" s="0" t="n">
        <v>2376520</v>
      </c>
      <c r="G11477" s="151" t="s">
        <v>111</v>
      </c>
      <c r="H11477" s="151" t="s">
        <v>111</v>
      </c>
      <c r="I11477" s="152" t="s">
        <v>112</v>
      </c>
    </row>
    <row r="11478" customFormat="false" ht="12.75" hidden="false" customHeight="false" outlineLevel="0" collapsed="false">
      <c r="A11478" s="0" t="s">
        <v>62</v>
      </c>
      <c r="B11478" s="0" t="s">
        <v>110</v>
      </c>
      <c r="C11478" s="0" t="s">
        <v>108</v>
      </c>
      <c r="D11478" s="116" t="n">
        <v>44166</v>
      </c>
      <c r="E11478" s="0" t="n">
        <v>0.98</v>
      </c>
      <c r="F11478" s="0" t="n">
        <v>2376521</v>
      </c>
      <c r="G11478" s="151" t="s">
        <v>111</v>
      </c>
      <c r="H11478" s="151" t="s">
        <v>111</v>
      </c>
      <c r="I11478" s="152" t="s">
        <v>112</v>
      </c>
    </row>
    <row r="11479" customFormat="false" ht="12.75" hidden="false" customHeight="false" outlineLevel="0" collapsed="false">
      <c r="A11479" s="0" t="s">
        <v>62</v>
      </c>
      <c r="B11479" s="0" t="s">
        <v>113</v>
      </c>
      <c r="C11479" s="0" t="s">
        <v>108</v>
      </c>
      <c r="D11479" s="116" t="n">
        <v>44166</v>
      </c>
      <c r="E11479" s="0" t="n">
        <v>0.29</v>
      </c>
      <c r="F11479" s="0" t="n">
        <v>2376522</v>
      </c>
      <c r="G11479" s="151" t="s">
        <v>111</v>
      </c>
      <c r="H11479" s="151" t="s">
        <v>111</v>
      </c>
      <c r="I11479" s="152" t="s">
        <v>112</v>
      </c>
    </row>
    <row r="11480" customFormat="false" ht="12.75" hidden="false" customHeight="false" outlineLevel="0" collapsed="false">
      <c r="A11480" s="0" t="s">
        <v>82</v>
      </c>
      <c r="B11480" s="0" t="s">
        <v>110</v>
      </c>
      <c r="C11480" s="0" t="s">
        <v>108</v>
      </c>
      <c r="D11480" s="116" t="n">
        <v>44166</v>
      </c>
      <c r="E11480" s="0" t="n">
        <v>0</v>
      </c>
      <c r="F11480" s="0" t="n">
        <v>2376523</v>
      </c>
      <c r="G11480" s="151" t="s">
        <v>111</v>
      </c>
      <c r="H11480" s="151" t="s">
        <v>111</v>
      </c>
      <c r="I11480" s="152" t="s">
        <v>112</v>
      </c>
    </row>
    <row r="11481" customFormat="false" ht="12.75" hidden="false" customHeight="false" outlineLevel="0" collapsed="false">
      <c r="A11481" s="0" t="s">
        <v>82</v>
      </c>
      <c r="B11481" s="0" t="s">
        <v>113</v>
      </c>
      <c r="C11481" s="0" t="s">
        <v>108</v>
      </c>
      <c r="D11481" s="116" t="n">
        <v>44166</v>
      </c>
      <c r="E11481" s="0" t="n">
        <v>0</v>
      </c>
      <c r="F11481" s="0" t="n">
        <v>2376524</v>
      </c>
      <c r="G11481" s="151" t="s">
        <v>111</v>
      </c>
      <c r="H11481" s="151" t="s">
        <v>111</v>
      </c>
      <c r="I11481" s="152" t="s">
        <v>112</v>
      </c>
    </row>
    <row r="11482" customFormat="false" ht="12.75" hidden="false" customHeight="false" outlineLevel="0" collapsed="false">
      <c r="A11482" s="0" t="s">
        <v>83</v>
      </c>
      <c r="B11482" s="0" t="s">
        <v>110</v>
      </c>
      <c r="C11482" s="0" t="s">
        <v>108</v>
      </c>
      <c r="D11482" s="116" t="n">
        <v>44166</v>
      </c>
      <c r="E11482" s="0" t="n">
        <v>0</v>
      </c>
      <c r="F11482" s="0" t="n">
        <v>2376525</v>
      </c>
      <c r="G11482" s="151" t="s">
        <v>111</v>
      </c>
      <c r="H11482" s="151" t="s">
        <v>111</v>
      </c>
      <c r="I11482" s="152" t="s">
        <v>112</v>
      </c>
    </row>
    <row r="11483" customFormat="false" ht="12.75" hidden="false" customHeight="false" outlineLevel="0" collapsed="false">
      <c r="A11483" s="0" t="s">
        <v>83</v>
      </c>
      <c r="B11483" s="0" t="s">
        <v>113</v>
      </c>
      <c r="C11483" s="0" t="s">
        <v>108</v>
      </c>
      <c r="D11483" s="116" t="n">
        <v>44166</v>
      </c>
      <c r="E11483" s="0" t="n">
        <v>0</v>
      </c>
      <c r="F11483" s="0" t="n">
        <v>2376526</v>
      </c>
      <c r="G11483" s="151" t="s">
        <v>111</v>
      </c>
      <c r="H11483" s="151" t="s">
        <v>111</v>
      </c>
      <c r="I11483" s="152" t="s">
        <v>112</v>
      </c>
    </row>
    <row r="11484" customFormat="false" ht="12.75" hidden="false" customHeight="false" outlineLevel="0" collapsed="false">
      <c r="A11484" s="0" t="s">
        <v>84</v>
      </c>
      <c r="B11484" s="0" t="s">
        <v>110</v>
      </c>
      <c r="C11484" s="0" t="s">
        <v>108</v>
      </c>
      <c r="D11484" s="116" t="n">
        <v>44166</v>
      </c>
      <c r="E11484" s="0" t="n">
        <v>0.26</v>
      </c>
      <c r="F11484" s="0" t="n">
        <v>2376527</v>
      </c>
      <c r="G11484" s="151" t="s">
        <v>111</v>
      </c>
      <c r="H11484" s="151" t="s">
        <v>111</v>
      </c>
      <c r="I11484" s="152" t="s">
        <v>112</v>
      </c>
    </row>
    <row r="11485" customFormat="false" ht="12.75" hidden="false" customHeight="false" outlineLevel="0" collapsed="false">
      <c r="A11485" s="0" t="s">
        <v>84</v>
      </c>
      <c r="B11485" s="0" t="s">
        <v>113</v>
      </c>
      <c r="C11485" s="0" t="s">
        <v>108</v>
      </c>
      <c r="D11485" s="116" t="n">
        <v>44166</v>
      </c>
      <c r="E11485" s="0" t="n">
        <v>0.03</v>
      </c>
      <c r="F11485" s="0" t="n">
        <v>2376528</v>
      </c>
      <c r="G11485" s="151" t="s">
        <v>111</v>
      </c>
      <c r="H11485" s="151" t="s">
        <v>111</v>
      </c>
      <c r="I11485" s="152" t="s">
        <v>112</v>
      </c>
    </row>
    <row r="11486" customFormat="false" ht="12.75" hidden="false" customHeight="false" outlineLevel="0" collapsed="false">
      <c r="A11486" s="0" t="s">
        <v>85</v>
      </c>
      <c r="B11486" s="0" t="s">
        <v>110</v>
      </c>
      <c r="C11486" s="0" t="s">
        <v>108</v>
      </c>
      <c r="D11486" s="116" t="n">
        <v>44166</v>
      </c>
      <c r="E11486" s="0" t="n">
        <v>0.26</v>
      </c>
      <c r="F11486" s="0" t="n">
        <v>2376529</v>
      </c>
      <c r="G11486" s="151" t="s">
        <v>111</v>
      </c>
      <c r="H11486" s="151" t="s">
        <v>111</v>
      </c>
      <c r="I11486" s="152" t="s">
        <v>112</v>
      </c>
    </row>
    <row r="11487" customFormat="false" ht="12.75" hidden="false" customHeight="false" outlineLevel="0" collapsed="false">
      <c r="A11487" s="0" t="s">
        <v>85</v>
      </c>
      <c r="B11487" s="0" t="s">
        <v>113</v>
      </c>
      <c r="C11487" s="0" t="s">
        <v>108</v>
      </c>
      <c r="D11487" s="116" t="n">
        <v>44166</v>
      </c>
      <c r="E11487" s="0" t="n">
        <v>0.312468468799803</v>
      </c>
      <c r="F11487" s="0" t="n">
        <v>2376530</v>
      </c>
      <c r="G11487" s="151" t="s">
        <v>111</v>
      </c>
      <c r="H11487" s="151" t="s">
        <v>111</v>
      </c>
      <c r="I11487" s="152" t="s">
        <v>112</v>
      </c>
    </row>
    <row r="11488" customFormat="false" ht="12.75" hidden="false" customHeight="false" outlineLevel="0" collapsed="false">
      <c r="A11488" s="0" t="s">
        <v>86</v>
      </c>
      <c r="B11488" s="0" t="s">
        <v>110</v>
      </c>
      <c r="C11488" s="0" t="s">
        <v>108</v>
      </c>
      <c r="D11488" s="116" t="n">
        <v>44166</v>
      </c>
      <c r="E11488" s="0" t="n">
        <v>0.37</v>
      </c>
      <c r="F11488" s="0" t="n">
        <v>2376531</v>
      </c>
      <c r="G11488" s="151" t="s">
        <v>111</v>
      </c>
      <c r="H11488" s="151" t="s">
        <v>111</v>
      </c>
      <c r="I11488" s="152" t="s">
        <v>112</v>
      </c>
    </row>
    <row r="11489" customFormat="false" ht="12.75" hidden="false" customHeight="false" outlineLevel="0" collapsed="false">
      <c r="A11489" s="0" t="s">
        <v>86</v>
      </c>
      <c r="B11489" s="0" t="s">
        <v>113</v>
      </c>
      <c r="C11489" s="0" t="s">
        <v>108</v>
      </c>
      <c r="D11489" s="116" t="n">
        <v>44166</v>
      </c>
      <c r="E11489" s="0" t="n">
        <v>0.05</v>
      </c>
      <c r="F11489" s="0" t="n">
        <v>2376532</v>
      </c>
      <c r="G11489" s="151" t="s">
        <v>111</v>
      </c>
      <c r="H11489" s="151" t="s">
        <v>111</v>
      </c>
      <c r="I11489" s="152" t="s">
        <v>112</v>
      </c>
    </row>
    <row r="11490" customFormat="false" ht="12.75" hidden="false" customHeight="false" outlineLevel="0" collapsed="false">
      <c r="A11490" s="0" t="s">
        <v>87</v>
      </c>
      <c r="B11490" s="0" t="s">
        <v>110</v>
      </c>
      <c r="C11490" s="0" t="s">
        <v>108</v>
      </c>
      <c r="D11490" s="116" t="n">
        <v>44166</v>
      </c>
      <c r="E11490" s="0" t="n">
        <v>0.37</v>
      </c>
      <c r="F11490" s="0" t="n">
        <v>2376533</v>
      </c>
      <c r="G11490" s="151" t="s">
        <v>111</v>
      </c>
      <c r="H11490" s="151" t="s">
        <v>111</v>
      </c>
      <c r="I11490" s="152" t="s">
        <v>112</v>
      </c>
    </row>
    <row r="11491" customFormat="false" ht="12.75" hidden="false" customHeight="false" outlineLevel="0" collapsed="false">
      <c r="A11491" s="0" t="s">
        <v>87</v>
      </c>
      <c r="B11491" s="0" t="s">
        <v>113</v>
      </c>
      <c r="C11491" s="0" t="s">
        <v>108</v>
      </c>
      <c r="D11491" s="116" t="n">
        <v>44166</v>
      </c>
      <c r="E11491" s="0" t="n">
        <v>0.15</v>
      </c>
      <c r="F11491" s="0" t="n">
        <v>2376534</v>
      </c>
      <c r="G11491" s="151" t="s">
        <v>111</v>
      </c>
      <c r="H11491" s="151" t="s">
        <v>111</v>
      </c>
      <c r="I11491" s="152" t="s">
        <v>112</v>
      </c>
    </row>
    <row r="11492" customFormat="false" ht="12.75" hidden="false" customHeight="false" outlineLevel="0" collapsed="false">
      <c r="A11492" s="0" t="s">
        <v>88</v>
      </c>
      <c r="B11492" s="0" t="s">
        <v>110</v>
      </c>
      <c r="C11492" s="0" t="s">
        <v>108</v>
      </c>
      <c r="D11492" s="116" t="n">
        <v>44166</v>
      </c>
      <c r="E11492" s="0" t="n">
        <v>0.37</v>
      </c>
      <c r="F11492" s="0" t="n">
        <v>2376535</v>
      </c>
      <c r="G11492" s="151" t="s">
        <v>111</v>
      </c>
      <c r="H11492" s="151" t="s">
        <v>111</v>
      </c>
      <c r="I11492" s="152" t="s">
        <v>112</v>
      </c>
    </row>
    <row r="11493" customFormat="false" ht="12.75" hidden="false" customHeight="false" outlineLevel="0" collapsed="false">
      <c r="A11493" s="0" t="s">
        <v>88</v>
      </c>
      <c r="B11493" s="0" t="s">
        <v>113</v>
      </c>
      <c r="C11493" s="0" t="s">
        <v>108</v>
      </c>
      <c r="D11493" s="116" t="n">
        <v>44166</v>
      </c>
      <c r="E11493" s="0" t="n">
        <v>0.585241056078592</v>
      </c>
      <c r="F11493" s="0" t="n">
        <v>2376536</v>
      </c>
      <c r="G11493" s="151" t="s">
        <v>111</v>
      </c>
      <c r="H11493" s="151" t="s">
        <v>111</v>
      </c>
      <c r="I11493" s="152" t="s">
        <v>112</v>
      </c>
    </row>
    <row r="11494" customFormat="false" ht="12.75" hidden="false" customHeight="false" outlineLevel="0" collapsed="false">
      <c r="A11494" s="0" t="s">
        <v>89</v>
      </c>
      <c r="B11494" s="0" t="s">
        <v>110</v>
      </c>
      <c r="C11494" s="0" t="s">
        <v>108</v>
      </c>
      <c r="D11494" s="116" t="n">
        <v>44166</v>
      </c>
      <c r="E11494" s="0" t="n">
        <v>0.37</v>
      </c>
      <c r="F11494" s="0" t="n">
        <v>2376537</v>
      </c>
      <c r="G11494" s="151" t="s">
        <v>111</v>
      </c>
      <c r="H11494" s="151" t="s">
        <v>111</v>
      </c>
      <c r="I11494" s="152" t="s">
        <v>112</v>
      </c>
    </row>
    <row r="11495" customFormat="false" ht="12.75" hidden="false" customHeight="false" outlineLevel="0" collapsed="false">
      <c r="A11495" s="0" t="s">
        <v>89</v>
      </c>
      <c r="B11495" s="0" t="s">
        <v>113</v>
      </c>
      <c r="C11495" s="0" t="s">
        <v>108</v>
      </c>
      <c r="D11495" s="116" t="n">
        <v>44166</v>
      </c>
      <c r="E11495" s="0" t="n">
        <v>0.1</v>
      </c>
      <c r="F11495" s="0" t="n">
        <v>2376538</v>
      </c>
      <c r="G11495" s="151" t="s">
        <v>111</v>
      </c>
      <c r="H11495" s="151" t="s">
        <v>111</v>
      </c>
      <c r="I11495" s="152" t="s">
        <v>112</v>
      </c>
    </row>
    <row r="11496" customFormat="false" ht="12.75" hidden="false" customHeight="false" outlineLevel="0" collapsed="false">
      <c r="A11496" s="0" t="s">
        <v>90</v>
      </c>
      <c r="B11496" s="0" t="s">
        <v>110</v>
      </c>
      <c r="C11496" s="0" t="s">
        <v>108</v>
      </c>
      <c r="D11496" s="116" t="n">
        <v>44166</v>
      </c>
      <c r="E11496" s="0" t="n">
        <v>0.37</v>
      </c>
      <c r="F11496" s="0" t="n">
        <v>2376539</v>
      </c>
      <c r="G11496" s="151" t="s">
        <v>111</v>
      </c>
      <c r="H11496" s="151" t="s">
        <v>111</v>
      </c>
      <c r="I11496" s="152" t="s">
        <v>112</v>
      </c>
    </row>
    <row r="11497" customFormat="false" ht="12.75" hidden="false" customHeight="false" outlineLevel="0" collapsed="false">
      <c r="A11497" s="0" t="s">
        <v>90</v>
      </c>
      <c r="B11497" s="0" t="s">
        <v>113</v>
      </c>
      <c r="C11497" s="0" t="s">
        <v>108</v>
      </c>
      <c r="D11497" s="116" t="n">
        <v>44166</v>
      </c>
      <c r="E11497" s="0" t="n">
        <v>0.482907859189521</v>
      </c>
      <c r="F11497" s="0" t="n">
        <v>2376540</v>
      </c>
      <c r="G11497" s="151" t="s">
        <v>111</v>
      </c>
      <c r="H11497" s="151" t="s">
        <v>111</v>
      </c>
      <c r="I11497" s="152" t="s">
        <v>112</v>
      </c>
    </row>
    <row r="11498" customFormat="false" ht="12.75" hidden="false" customHeight="false" outlineLevel="0" collapsed="false">
      <c r="A11498" s="0" t="s">
        <v>91</v>
      </c>
      <c r="B11498" s="0" t="s">
        <v>110</v>
      </c>
      <c r="C11498" s="0" t="s">
        <v>108</v>
      </c>
      <c r="D11498" s="116" t="n">
        <v>44166</v>
      </c>
      <c r="E11498" s="0" t="n">
        <v>0</v>
      </c>
      <c r="F11498" s="0" t="n">
        <v>2376541</v>
      </c>
      <c r="G11498" s="151" t="s">
        <v>111</v>
      </c>
      <c r="H11498" s="151" t="s">
        <v>111</v>
      </c>
      <c r="I11498" s="152" t="s">
        <v>112</v>
      </c>
    </row>
    <row r="11499" customFormat="false" ht="12.75" hidden="false" customHeight="false" outlineLevel="0" collapsed="false">
      <c r="A11499" s="0" t="s">
        <v>91</v>
      </c>
      <c r="B11499" s="0" t="s">
        <v>113</v>
      </c>
      <c r="C11499" s="0" t="s">
        <v>108</v>
      </c>
      <c r="D11499" s="116" t="n">
        <v>44166</v>
      </c>
      <c r="E11499" s="0" t="n">
        <v>0</v>
      </c>
      <c r="F11499" s="0" t="n">
        <v>2376542</v>
      </c>
      <c r="G11499" s="151" t="s">
        <v>111</v>
      </c>
      <c r="H11499" s="151" t="s">
        <v>111</v>
      </c>
      <c r="I11499" s="152" t="s">
        <v>112</v>
      </c>
    </row>
    <row r="11500" customFormat="false" ht="12.75" hidden="false" customHeight="false" outlineLevel="0" collapsed="false">
      <c r="A11500" s="0" t="s">
        <v>49</v>
      </c>
      <c r="B11500" s="0" t="s">
        <v>110</v>
      </c>
      <c r="C11500" s="0" t="s">
        <v>108</v>
      </c>
      <c r="D11500" s="116" t="n">
        <v>44166</v>
      </c>
      <c r="E11500" s="0" t="n">
        <v>0.98</v>
      </c>
      <c r="F11500" s="0" t="n">
        <v>2376543</v>
      </c>
      <c r="G11500" s="151" t="s">
        <v>111</v>
      </c>
      <c r="H11500" s="151" t="s">
        <v>111</v>
      </c>
      <c r="I11500" s="152" t="s">
        <v>112</v>
      </c>
    </row>
    <row r="11501" customFormat="false" ht="12.75" hidden="false" customHeight="false" outlineLevel="0" collapsed="false">
      <c r="A11501" s="0" t="s">
        <v>49</v>
      </c>
      <c r="B11501" s="0" t="s">
        <v>113</v>
      </c>
      <c r="C11501" s="0" t="s">
        <v>108</v>
      </c>
      <c r="D11501" s="116" t="n">
        <v>44166</v>
      </c>
      <c r="E11501" s="0" t="n">
        <v>0.05</v>
      </c>
      <c r="F11501" s="0" t="n">
        <v>2376544</v>
      </c>
      <c r="G11501" s="151" t="s">
        <v>111</v>
      </c>
      <c r="H11501" s="151" t="s">
        <v>111</v>
      </c>
      <c r="I11501" s="152" t="s">
        <v>112</v>
      </c>
    </row>
    <row r="11502" customFormat="false" ht="12.75" hidden="false" customHeight="false" outlineLevel="0" collapsed="false">
      <c r="A11502" s="0" t="s">
        <v>50</v>
      </c>
      <c r="B11502" s="0" t="s">
        <v>110</v>
      </c>
      <c r="C11502" s="0" t="s">
        <v>108</v>
      </c>
      <c r="D11502" s="116" t="n">
        <v>44166</v>
      </c>
      <c r="E11502" s="0" t="n">
        <v>1.28</v>
      </c>
      <c r="F11502" s="0" t="n">
        <v>2376545</v>
      </c>
      <c r="G11502" s="151" t="s">
        <v>111</v>
      </c>
      <c r="H11502" s="151" t="s">
        <v>111</v>
      </c>
      <c r="I11502" s="152" t="s">
        <v>112</v>
      </c>
    </row>
    <row r="11503" customFormat="false" ht="12.75" hidden="false" customHeight="false" outlineLevel="0" collapsed="false">
      <c r="A11503" s="0" t="s">
        <v>50</v>
      </c>
      <c r="B11503" s="0" t="s">
        <v>113</v>
      </c>
      <c r="C11503" s="0" t="s">
        <v>108</v>
      </c>
      <c r="D11503" s="116" t="n">
        <v>44166</v>
      </c>
      <c r="E11503" s="0" t="n">
        <v>-0.13</v>
      </c>
      <c r="F11503" s="0" t="n">
        <v>2376546</v>
      </c>
      <c r="G11503" s="151" t="s">
        <v>111</v>
      </c>
      <c r="H11503" s="151" t="s">
        <v>111</v>
      </c>
      <c r="I11503" s="152" t="s">
        <v>112</v>
      </c>
    </row>
    <row r="11504" customFormat="false" ht="12.75" hidden="false" customHeight="false" outlineLevel="0" collapsed="false">
      <c r="A11504" s="0" t="s">
        <v>51</v>
      </c>
      <c r="B11504" s="0" t="s">
        <v>110</v>
      </c>
      <c r="C11504" s="0" t="s">
        <v>108</v>
      </c>
      <c r="D11504" s="116" t="n">
        <v>44166</v>
      </c>
      <c r="E11504" s="0" t="n">
        <v>1.28</v>
      </c>
      <c r="F11504" s="0" t="n">
        <v>2376547</v>
      </c>
      <c r="G11504" s="151" t="s">
        <v>111</v>
      </c>
      <c r="H11504" s="151" t="s">
        <v>111</v>
      </c>
      <c r="I11504" s="152" t="s">
        <v>112</v>
      </c>
    </row>
    <row r="11505" customFormat="false" ht="12.75" hidden="false" customHeight="false" outlineLevel="0" collapsed="false">
      <c r="A11505" s="0" t="s">
        <v>51</v>
      </c>
      <c r="B11505" s="0" t="s">
        <v>113</v>
      </c>
      <c r="C11505" s="0" t="s">
        <v>108</v>
      </c>
      <c r="D11505" s="116" t="n">
        <v>44166</v>
      </c>
      <c r="E11505" s="0" t="n">
        <v>0.3</v>
      </c>
      <c r="F11505" s="0" t="n">
        <v>2376548</v>
      </c>
      <c r="G11505" s="151" t="s">
        <v>111</v>
      </c>
      <c r="H11505" s="151" t="s">
        <v>111</v>
      </c>
      <c r="I11505" s="152" t="s">
        <v>112</v>
      </c>
    </row>
    <row r="11506" customFormat="false" ht="12.75" hidden="false" customHeight="false" outlineLevel="0" collapsed="false">
      <c r="A11506" s="0" t="s">
        <v>52</v>
      </c>
      <c r="B11506" s="0" t="s">
        <v>110</v>
      </c>
      <c r="C11506" s="0" t="s">
        <v>108</v>
      </c>
      <c r="D11506" s="116" t="n">
        <v>44166</v>
      </c>
      <c r="E11506" s="0" t="n">
        <v>1.28</v>
      </c>
      <c r="F11506" s="0" t="n">
        <v>2376549</v>
      </c>
      <c r="G11506" s="151" t="s">
        <v>111</v>
      </c>
      <c r="H11506" s="151" t="s">
        <v>111</v>
      </c>
      <c r="I11506" s="152" t="s">
        <v>112</v>
      </c>
    </row>
    <row r="11507" customFormat="false" ht="12.75" hidden="false" customHeight="false" outlineLevel="0" collapsed="false">
      <c r="A11507" s="0" t="s">
        <v>52</v>
      </c>
      <c r="B11507" s="0" t="s">
        <v>113</v>
      </c>
      <c r="C11507" s="0" t="s">
        <v>108</v>
      </c>
      <c r="D11507" s="116" t="n">
        <v>44166</v>
      </c>
      <c r="E11507" s="0" t="n">
        <v>-0.05</v>
      </c>
      <c r="F11507" s="0" t="n">
        <v>2376550</v>
      </c>
      <c r="G11507" s="151" t="s">
        <v>111</v>
      </c>
      <c r="H11507" s="151" t="s">
        <v>111</v>
      </c>
      <c r="I11507" s="152" t="s">
        <v>112</v>
      </c>
    </row>
    <row r="11508" customFormat="false" ht="12.75" hidden="false" customHeight="false" outlineLevel="0" collapsed="false">
      <c r="A11508" s="0" t="s">
        <v>53</v>
      </c>
      <c r="B11508" s="0" t="s">
        <v>110</v>
      </c>
      <c r="C11508" s="0" t="s">
        <v>108</v>
      </c>
      <c r="D11508" s="116" t="n">
        <v>44166</v>
      </c>
      <c r="E11508" s="0" t="n">
        <v>0.98</v>
      </c>
      <c r="F11508" s="0" t="n">
        <v>2376551</v>
      </c>
      <c r="G11508" s="151" t="s">
        <v>111</v>
      </c>
      <c r="H11508" s="151" t="s">
        <v>111</v>
      </c>
      <c r="I11508" s="152" t="s">
        <v>112</v>
      </c>
    </row>
    <row r="11509" customFormat="false" ht="12.75" hidden="false" customHeight="false" outlineLevel="0" collapsed="false">
      <c r="A11509" s="0" t="s">
        <v>53</v>
      </c>
      <c r="B11509" s="0" t="s">
        <v>113</v>
      </c>
      <c r="C11509" s="0" t="s">
        <v>108</v>
      </c>
      <c r="D11509" s="116" t="n">
        <v>44166</v>
      </c>
      <c r="E11509" s="0" t="n">
        <v>0.05</v>
      </c>
      <c r="F11509" s="0" t="n">
        <v>2376552</v>
      </c>
      <c r="G11509" s="151" t="s">
        <v>111</v>
      </c>
      <c r="H11509" s="151" t="s">
        <v>111</v>
      </c>
      <c r="I11509" s="152" t="s">
        <v>112</v>
      </c>
    </row>
    <row r="11510" customFormat="false" ht="12.75" hidden="false" customHeight="false" outlineLevel="0" collapsed="false">
      <c r="A11510" s="0" t="s">
        <v>17</v>
      </c>
      <c r="B11510" s="0" t="s">
        <v>110</v>
      </c>
      <c r="C11510" s="0" t="s">
        <v>108</v>
      </c>
      <c r="D11510" s="116" t="n">
        <v>44166</v>
      </c>
      <c r="E11510" s="0" t="n">
        <v>0</v>
      </c>
      <c r="F11510" s="0" t="n">
        <v>2376553</v>
      </c>
      <c r="G11510" s="151" t="s">
        <v>111</v>
      </c>
      <c r="H11510" s="151" t="s">
        <v>111</v>
      </c>
      <c r="I11510" s="152" t="s">
        <v>112</v>
      </c>
    </row>
    <row r="11511" customFormat="false" ht="12.75" hidden="false" customHeight="false" outlineLevel="0" collapsed="false">
      <c r="A11511" s="0" t="s">
        <v>17</v>
      </c>
      <c r="B11511" s="0" t="s">
        <v>113</v>
      </c>
      <c r="C11511" s="0" t="s">
        <v>108</v>
      </c>
      <c r="D11511" s="116" t="n">
        <v>44166</v>
      </c>
      <c r="E11511" s="0" t="n">
        <v>0</v>
      </c>
      <c r="F11511" s="0" t="n">
        <v>2376554</v>
      </c>
      <c r="G11511" s="151" t="s">
        <v>111</v>
      </c>
      <c r="H11511" s="151" t="s">
        <v>111</v>
      </c>
      <c r="I11511" s="152" t="s">
        <v>112</v>
      </c>
    </row>
    <row r="11512" customFormat="false" ht="12.75" hidden="false" customHeight="false" outlineLevel="0" collapsed="false">
      <c r="A11512" s="0" t="s">
        <v>18</v>
      </c>
      <c r="B11512" s="0" t="s">
        <v>110</v>
      </c>
      <c r="C11512" s="0" t="s">
        <v>108</v>
      </c>
      <c r="D11512" s="116" t="n">
        <v>44166</v>
      </c>
      <c r="E11512" s="0" t="n">
        <v>0</v>
      </c>
      <c r="F11512" s="0" t="n">
        <v>2376555</v>
      </c>
      <c r="G11512" s="151" t="s">
        <v>111</v>
      </c>
      <c r="H11512" s="151" t="s">
        <v>111</v>
      </c>
      <c r="I11512" s="152" t="s">
        <v>112</v>
      </c>
    </row>
    <row r="11513" customFormat="false" ht="12.75" hidden="false" customHeight="false" outlineLevel="0" collapsed="false">
      <c r="A11513" s="0" t="s">
        <v>18</v>
      </c>
      <c r="B11513" s="0" t="s">
        <v>113</v>
      </c>
      <c r="C11513" s="0" t="s">
        <v>108</v>
      </c>
      <c r="D11513" s="116" t="n">
        <v>44166</v>
      </c>
      <c r="E11513" s="0" t="n">
        <v>0</v>
      </c>
      <c r="F11513" s="0" t="n">
        <v>2376556</v>
      </c>
      <c r="G11513" s="151" t="s">
        <v>111</v>
      </c>
      <c r="H11513" s="151" t="s">
        <v>111</v>
      </c>
      <c r="I11513" s="152" t="s">
        <v>112</v>
      </c>
    </row>
    <row r="11514" customFormat="false" ht="12.75" hidden="false" customHeight="false" outlineLevel="0" collapsed="false">
      <c r="A11514" s="0" t="s">
        <v>19</v>
      </c>
      <c r="B11514" s="0" t="s">
        <v>110</v>
      </c>
      <c r="C11514" s="0" t="s">
        <v>108</v>
      </c>
      <c r="D11514" s="116" t="n">
        <v>44166</v>
      </c>
      <c r="E11514" s="0" t="n">
        <v>0</v>
      </c>
      <c r="F11514" s="0" t="n">
        <v>2376557</v>
      </c>
      <c r="G11514" s="151" t="s">
        <v>111</v>
      </c>
      <c r="H11514" s="151" t="s">
        <v>111</v>
      </c>
      <c r="I11514" s="152" t="s">
        <v>112</v>
      </c>
    </row>
    <row r="11515" customFormat="false" ht="12.75" hidden="false" customHeight="false" outlineLevel="0" collapsed="false">
      <c r="A11515" s="0" t="s">
        <v>19</v>
      </c>
      <c r="B11515" s="0" t="s">
        <v>113</v>
      </c>
      <c r="C11515" s="0" t="s">
        <v>108</v>
      </c>
      <c r="D11515" s="116" t="n">
        <v>44166</v>
      </c>
      <c r="E11515" s="0" t="n">
        <v>0</v>
      </c>
      <c r="F11515" s="0" t="n">
        <v>2376558</v>
      </c>
      <c r="G11515" s="151" t="s">
        <v>111</v>
      </c>
      <c r="H11515" s="151" t="s">
        <v>111</v>
      </c>
      <c r="I11515" s="152" t="s">
        <v>112</v>
      </c>
    </row>
    <row r="11516" customFormat="false" ht="12.75" hidden="false" customHeight="false" outlineLevel="0" collapsed="false">
      <c r="A11516" s="0" t="s">
        <v>21</v>
      </c>
      <c r="B11516" s="0" t="s">
        <v>110</v>
      </c>
      <c r="C11516" s="0" t="s">
        <v>108</v>
      </c>
      <c r="D11516" s="116" t="n">
        <v>44166</v>
      </c>
      <c r="E11516" s="0" t="n">
        <v>0</v>
      </c>
      <c r="F11516" s="0" t="n">
        <v>2376559</v>
      </c>
      <c r="G11516" s="151" t="s">
        <v>111</v>
      </c>
      <c r="H11516" s="151" t="s">
        <v>111</v>
      </c>
      <c r="I11516" s="152" t="s">
        <v>112</v>
      </c>
    </row>
    <row r="11517" customFormat="false" ht="12.75" hidden="false" customHeight="false" outlineLevel="0" collapsed="false">
      <c r="A11517" s="0" t="s">
        <v>21</v>
      </c>
      <c r="B11517" s="0" t="s">
        <v>113</v>
      </c>
      <c r="C11517" s="0" t="s">
        <v>108</v>
      </c>
      <c r="D11517" s="116" t="n">
        <v>44166</v>
      </c>
      <c r="E11517" s="0" t="n">
        <v>0</v>
      </c>
      <c r="F11517" s="0" t="n">
        <v>2376560</v>
      </c>
      <c r="G11517" s="151" t="s">
        <v>111</v>
      </c>
      <c r="H11517" s="151" t="s">
        <v>111</v>
      </c>
      <c r="I11517" s="152" t="s">
        <v>112</v>
      </c>
    </row>
    <row r="11518" customFormat="false" ht="12.75" hidden="false" customHeight="false" outlineLevel="0" collapsed="false">
      <c r="A11518" s="0" t="s">
        <v>22</v>
      </c>
      <c r="B11518" s="0" t="s">
        <v>110</v>
      </c>
      <c r="C11518" s="0" t="s">
        <v>108</v>
      </c>
      <c r="D11518" s="116" t="n">
        <v>44166</v>
      </c>
      <c r="E11518" s="0" t="n">
        <v>0.26</v>
      </c>
      <c r="F11518" s="0" t="n">
        <v>2376561</v>
      </c>
      <c r="G11518" s="151" t="s">
        <v>111</v>
      </c>
      <c r="H11518" s="151" t="s">
        <v>111</v>
      </c>
      <c r="I11518" s="152" t="s">
        <v>112</v>
      </c>
    </row>
    <row r="11519" customFormat="false" ht="12.75" hidden="false" customHeight="false" outlineLevel="0" collapsed="false">
      <c r="A11519" s="0" t="s">
        <v>59</v>
      </c>
      <c r="B11519" s="0" t="s">
        <v>110</v>
      </c>
      <c r="C11519" s="0" t="s">
        <v>108</v>
      </c>
      <c r="D11519" s="116" t="n">
        <v>44197</v>
      </c>
      <c r="E11519" s="0" t="n">
        <v>1.205</v>
      </c>
      <c r="F11519" s="0" t="n">
        <v>2376515</v>
      </c>
      <c r="G11519" s="151" t="s">
        <v>111</v>
      </c>
      <c r="H11519" s="151" t="s">
        <v>111</v>
      </c>
      <c r="I11519" s="152" t="s">
        <v>112</v>
      </c>
    </row>
    <row r="11520" customFormat="false" ht="12.75" hidden="false" customHeight="false" outlineLevel="0" collapsed="false">
      <c r="A11520" s="0" t="s">
        <v>59</v>
      </c>
      <c r="B11520" s="0" t="s">
        <v>113</v>
      </c>
      <c r="C11520" s="0" t="s">
        <v>108</v>
      </c>
      <c r="D11520" s="116" t="n">
        <v>44197</v>
      </c>
      <c r="E11520" s="0" t="n">
        <v>0.05</v>
      </c>
      <c r="F11520" s="0" t="n">
        <v>2376516</v>
      </c>
      <c r="G11520" s="151" t="s">
        <v>111</v>
      </c>
      <c r="H11520" s="151" t="s">
        <v>111</v>
      </c>
      <c r="I11520" s="152" t="s">
        <v>112</v>
      </c>
    </row>
    <row r="11521" customFormat="false" ht="12.75" hidden="false" customHeight="false" outlineLevel="0" collapsed="false">
      <c r="A11521" s="0" t="s">
        <v>60</v>
      </c>
      <c r="B11521" s="0" t="s">
        <v>110</v>
      </c>
      <c r="C11521" s="0" t="s">
        <v>108</v>
      </c>
      <c r="D11521" s="116" t="n">
        <v>44197</v>
      </c>
      <c r="E11521" s="0" t="n">
        <v>1.205</v>
      </c>
      <c r="F11521" s="0" t="n">
        <v>2376517</v>
      </c>
      <c r="G11521" s="151" t="s">
        <v>111</v>
      </c>
      <c r="H11521" s="151" t="s">
        <v>111</v>
      </c>
      <c r="I11521" s="152" t="s">
        <v>112</v>
      </c>
    </row>
    <row r="11522" customFormat="false" ht="12.75" hidden="false" customHeight="false" outlineLevel="0" collapsed="false">
      <c r="A11522" s="0" t="s">
        <v>60</v>
      </c>
      <c r="B11522" s="0" t="s">
        <v>113</v>
      </c>
      <c r="C11522" s="0" t="s">
        <v>108</v>
      </c>
      <c r="D11522" s="116" t="n">
        <v>44197</v>
      </c>
      <c r="E11522" s="0" t="n">
        <v>0.32</v>
      </c>
      <c r="F11522" s="0" t="n">
        <v>2376518</v>
      </c>
      <c r="G11522" s="151" t="s">
        <v>111</v>
      </c>
      <c r="H11522" s="151" t="s">
        <v>111</v>
      </c>
      <c r="I11522" s="152" t="s">
        <v>112</v>
      </c>
    </row>
    <row r="11523" customFormat="false" ht="12.75" hidden="false" customHeight="false" outlineLevel="0" collapsed="false">
      <c r="A11523" s="0" t="s">
        <v>61</v>
      </c>
      <c r="B11523" s="0" t="s">
        <v>110</v>
      </c>
      <c r="C11523" s="0" t="s">
        <v>108</v>
      </c>
      <c r="D11523" s="116" t="n">
        <v>44197</v>
      </c>
      <c r="E11523" s="0" t="n">
        <v>1.205</v>
      </c>
      <c r="F11523" s="0" t="n">
        <v>2376519</v>
      </c>
      <c r="G11523" s="151" t="s">
        <v>111</v>
      </c>
      <c r="H11523" s="151" t="s">
        <v>111</v>
      </c>
      <c r="I11523" s="152" t="s">
        <v>112</v>
      </c>
    </row>
    <row r="11524" customFormat="false" ht="12.75" hidden="false" customHeight="false" outlineLevel="0" collapsed="false">
      <c r="A11524" s="0" t="s">
        <v>61</v>
      </c>
      <c r="B11524" s="0" t="s">
        <v>113</v>
      </c>
      <c r="C11524" s="0" t="s">
        <v>108</v>
      </c>
      <c r="D11524" s="116" t="n">
        <v>44197</v>
      </c>
      <c r="E11524" s="0" t="n">
        <v>0.05</v>
      </c>
      <c r="F11524" s="0" t="n">
        <v>2376520</v>
      </c>
      <c r="G11524" s="151" t="s">
        <v>111</v>
      </c>
      <c r="H11524" s="151" t="s">
        <v>111</v>
      </c>
      <c r="I11524" s="152" t="s">
        <v>112</v>
      </c>
    </row>
    <row r="11525" customFormat="false" ht="12.75" hidden="false" customHeight="false" outlineLevel="0" collapsed="false">
      <c r="A11525" s="0" t="s">
        <v>62</v>
      </c>
      <c r="B11525" s="0" t="s">
        <v>110</v>
      </c>
      <c r="C11525" s="0" t="s">
        <v>108</v>
      </c>
      <c r="D11525" s="116" t="n">
        <v>44197</v>
      </c>
      <c r="E11525" s="0" t="n">
        <v>1.205</v>
      </c>
      <c r="F11525" s="0" t="n">
        <v>2376521</v>
      </c>
      <c r="G11525" s="151" t="s">
        <v>111</v>
      </c>
      <c r="H11525" s="151" t="s">
        <v>111</v>
      </c>
      <c r="I11525" s="152" t="s">
        <v>112</v>
      </c>
    </row>
    <row r="11526" customFormat="false" ht="12.75" hidden="false" customHeight="false" outlineLevel="0" collapsed="false">
      <c r="A11526" s="0" t="s">
        <v>62</v>
      </c>
      <c r="B11526" s="0" t="s">
        <v>113</v>
      </c>
      <c r="C11526" s="0" t="s">
        <v>108</v>
      </c>
      <c r="D11526" s="116" t="n">
        <v>44197</v>
      </c>
      <c r="E11526" s="0" t="n">
        <v>0.32</v>
      </c>
      <c r="F11526" s="0" t="n">
        <v>2376522</v>
      </c>
      <c r="G11526" s="151" t="s">
        <v>111</v>
      </c>
      <c r="H11526" s="151" t="s">
        <v>111</v>
      </c>
      <c r="I11526" s="152" t="s">
        <v>112</v>
      </c>
    </row>
    <row r="11527" customFormat="false" ht="12.75" hidden="false" customHeight="false" outlineLevel="0" collapsed="false">
      <c r="A11527" s="0" t="s">
        <v>82</v>
      </c>
      <c r="B11527" s="0" t="s">
        <v>110</v>
      </c>
      <c r="C11527" s="0" t="s">
        <v>108</v>
      </c>
      <c r="D11527" s="116" t="n">
        <v>44197</v>
      </c>
      <c r="E11527" s="0" t="n">
        <v>0</v>
      </c>
      <c r="F11527" s="0" t="n">
        <v>2376523</v>
      </c>
      <c r="G11527" s="151" t="s">
        <v>111</v>
      </c>
      <c r="H11527" s="151" t="s">
        <v>111</v>
      </c>
      <c r="I11527" s="152" t="s">
        <v>112</v>
      </c>
    </row>
    <row r="11528" customFormat="false" ht="12.75" hidden="false" customHeight="false" outlineLevel="0" collapsed="false">
      <c r="A11528" s="0" t="s">
        <v>82</v>
      </c>
      <c r="B11528" s="0" t="s">
        <v>113</v>
      </c>
      <c r="C11528" s="0" t="s">
        <v>108</v>
      </c>
      <c r="D11528" s="116" t="n">
        <v>44197</v>
      </c>
      <c r="E11528" s="0" t="n">
        <v>0</v>
      </c>
      <c r="F11528" s="0" t="n">
        <v>2376524</v>
      </c>
      <c r="G11528" s="151" t="s">
        <v>111</v>
      </c>
      <c r="H11528" s="151" t="s">
        <v>111</v>
      </c>
      <c r="I11528" s="152" t="s">
        <v>112</v>
      </c>
    </row>
    <row r="11529" customFormat="false" ht="12.75" hidden="false" customHeight="false" outlineLevel="0" collapsed="false">
      <c r="A11529" s="0" t="s">
        <v>83</v>
      </c>
      <c r="B11529" s="0" t="s">
        <v>110</v>
      </c>
      <c r="C11529" s="0" t="s">
        <v>108</v>
      </c>
      <c r="D11529" s="116" t="n">
        <v>44197</v>
      </c>
      <c r="E11529" s="0" t="n">
        <v>0</v>
      </c>
      <c r="F11529" s="0" t="n">
        <v>2376525</v>
      </c>
      <c r="G11529" s="151" t="s">
        <v>111</v>
      </c>
      <c r="H11529" s="151" t="s">
        <v>111</v>
      </c>
      <c r="I11529" s="152" t="s">
        <v>112</v>
      </c>
    </row>
    <row r="11530" customFormat="false" ht="12.75" hidden="false" customHeight="false" outlineLevel="0" collapsed="false">
      <c r="A11530" s="0" t="s">
        <v>83</v>
      </c>
      <c r="B11530" s="0" t="s">
        <v>113</v>
      </c>
      <c r="C11530" s="0" t="s">
        <v>108</v>
      </c>
      <c r="D11530" s="116" t="n">
        <v>44197</v>
      </c>
      <c r="E11530" s="0" t="n">
        <v>0</v>
      </c>
      <c r="F11530" s="0" t="n">
        <v>2376526</v>
      </c>
      <c r="G11530" s="151" t="s">
        <v>111</v>
      </c>
      <c r="H11530" s="151" t="s">
        <v>111</v>
      </c>
      <c r="I11530" s="152" t="s">
        <v>112</v>
      </c>
    </row>
    <row r="11531" customFormat="false" ht="12.75" hidden="false" customHeight="false" outlineLevel="0" collapsed="false">
      <c r="A11531" s="0" t="s">
        <v>84</v>
      </c>
      <c r="B11531" s="0" t="s">
        <v>110</v>
      </c>
      <c r="C11531" s="0" t="s">
        <v>108</v>
      </c>
      <c r="D11531" s="116" t="n">
        <v>44197</v>
      </c>
      <c r="E11531" s="0" t="n">
        <v>0.27</v>
      </c>
      <c r="F11531" s="0" t="n">
        <v>2376527</v>
      </c>
      <c r="G11531" s="151" t="s">
        <v>111</v>
      </c>
      <c r="H11531" s="151" t="s">
        <v>111</v>
      </c>
      <c r="I11531" s="152" t="s">
        <v>112</v>
      </c>
    </row>
    <row r="11532" customFormat="false" ht="12.75" hidden="false" customHeight="false" outlineLevel="0" collapsed="false">
      <c r="A11532" s="0" t="s">
        <v>84</v>
      </c>
      <c r="B11532" s="0" t="s">
        <v>113</v>
      </c>
      <c r="C11532" s="0" t="s">
        <v>108</v>
      </c>
      <c r="D11532" s="116" t="n">
        <v>44197</v>
      </c>
      <c r="E11532" s="0" t="n">
        <v>0.03</v>
      </c>
      <c r="F11532" s="0" t="n">
        <v>2376528</v>
      </c>
      <c r="G11532" s="151" t="s">
        <v>111</v>
      </c>
      <c r="H11532" s="151" t="s">
        <v>111</v>
      </c>
      <c r="I11532" s="152" t="s">
        <v>112</v>
      </c>
    </row>
    <row r="11533" customFormat="false" ht="12.75" hidden="false" customHeight="false" outlineLevel="0" collapsed="false">
      <c r="A11533" s="0" t="s">
        <v>85</v>
      </c>
      <c r="B11533" s="0" t="s">
        <v>110</v>
      </c>
      <c r="C11533" s="0" t="s">
        <v>108</v>
      </c>
      <c r="D11533" s="116" t="n">
        <v>44197</v>
      </c>
      <c r="E11533" s="0" t="n">
        <v>0.27</v>
      </c>
      <c r="F11533" s="0" t="n">
        <v>2376529</v>
      </c>
      <c r="G11533" s="151" t="s">
        <v>111</v>
      </c>
      <c r="H11533" s="151" t="s">
        <v>111</v>
      </c>
      <c r="I11533" s="152" t="s">
        <v>112</v>
      </c>
    </row>
    <row r="11534" customFormat="false" ht="12.75" hidden="false" customHeight="false" outlineLevel="0" collapsed="false">
      <c r="A11534" s="0" t="s">
        <v>85</v>
      </c>
      <c r="B11534" s="0" t="s">
        <v>113</v>
      </c>
      <c r="C11534" s="0" t="s">
        <v>108</v>
      </c>
      <c r="D11534" s="116" t="n">
        <v>44197</v>
      </c>
      <c r="E11534" s="0" t="n">
        <v>0.325278734011687</v>
      </c>
      <c r="F11534" s="0" t="n">
        <v>2376530</v>
      </c>
      <c r="G11534" s="151" t="s">
        <v>111</v>
      </c>
      <c r="H11534" s="151" t="s">
        <v>111</v>
      </c>
      <c r="I11534" s="152" t="s">
        <v>112</v>
      </c>
    </row>
    <row r="11535" customFormat="false" ht="12.75" hidden="false" customHeight="false" outlineLevel="0" collapsed="false">
      <c r="A11535" s="0" t="s">
        <v>86</v>
      </c>
      <c r="B11535" s="0" t="s">
        <v>110</v>
      </c>
      <c r="C11535" s="0" t="s">
        <v>108</v>
      </c>
      <c r="D11535" s="116" t="n">
        <v>44197</v>
      </c>
      <c r="E11535" s="0" t="n">
        <v>0.4</v>
      </c>
      <c r="F11535" s="0" t="n">
        <v>2376531</v>
      </c>
      <c r="G11535" s="151" t="s">
        <v>111</v>
      </c>
      <c r="H11535" s="151" t="s">
        <v>111</v>
      </c>
      <c r="I11535" s="152" t="s">
        <v>112</v>
      </c>
    </row>
    <row r="11536" customFormat="false" ht="12.75" hidden="false" customHeight="false" outlineLevel="0" collapsed="false">
      <c r="A11536" s="0" t="s">
        <v>86</v>
      </c>
      <c r="B11536" s="0" t="s">
        <v>113</v>
      </c>
      <c r="C11536" s="0" t="s">
        <v>108</v>
      </c>
      <c r="D11536" s="116" t="n">
        <v>44197</v>
      </c>
      <c r="E11536" s="0" t="n">
        <v>0.08</v>
      </c>
      <c r="F11536" s="0" t="n">
        <v>2376532</v>
      </c>
      <c r="G11536" s="151" t="s">
        <v>111</v>
      </c>
      <c r="H11536" s="151" t="s">
        <v>111</v>
      </c>
      <c r="I11536" s="152" t="s">
        <v>112</v>
      </c>
    </row>
    <row r="11537" customFormat="false" ht="12.75" hidden="false" customHeight="false" outlineLevel="0" collapsed="false">
      <c r="A11537" s="0" t="s">
        <v>87</v>
      </c>
      <c r="B11537" s="0" t="s">
        <v>110</v>
      </c>
      <c r="C11537" s="0" t="s">
        <v>108</v>
      </c>
      <c r="D11537" s="116" t="n">
        <v>44197</v>
      </c>
      <c r="E11537" s="0" t="n">
        <v>0.4</v>
      </c>
      <c r="F11537" s="0" t="n">
        <v>2376533</v>
      </c>
      <c r="G11537" s="151" t="s">
        <v>111</v>
      </c>
      <c r="H11537" s="151" t="s">
        <v>111</v>
      </c>
      <c r="I11537" s="152" t="s">
        <v>112</v>
      </c>
    </row>
    <row r="11538" customFormat="false" ht="12.75" hidden="false" customHeight="false" outlineLevel="0" collapsed="false">
      <c r="A11538" s="0" t="s">
        <v>87</v>
      </c>
      <c r="B11538" s="0" t="s">
        <v>113</v>
      </c>
      <c r="C11538" s="0" t="s">
        <v>108</v>
      </c>
      <c r="D11538" s="116" t="n">
        <v>44197</v>
      </c>
      <c r="E11538" s="0" t="n">
        <v>0.23</v>
      </c>
      <c r="F11538" s="0" t="n">
        <v>2376534</v>
      </c>
      <c r="G11538" s="151" t="s">
        <v>111</v>
      </c>
      <c r="H11538" s="151" t="s">
        <v>111</v>
      </c>
      <c r="I11538" s="152" t="s">
        <v>112</v>
      </c>
    </row>
    <row r="11539" customFormat="false" ht="12.75" hidden="false" customHeight="false" outlineLevel="0" collapsed="false">
      <c r="A11539" s="0" t="s">
        <v>88</v>
      </c>
      <c r="B11539" s="0" t="s">
        <v>110</v>
      </c>
      <c r="C11539" s="0" t="s">
        <v>108</v>
      </c>
      <c r="D11539" s="116" t="n">
        <v>44197</v>
      </c>
      <c r="E11539" s="0" t="n">
        <v>0.4</v>
      </c>
      <c r="F11539" s="0" t="n">
        <v>2376535</v>
      </c>
      <c r="G11539" s="151" t="s">
        <v>111</v>
      </c>
      <c r="H11539" s="151" t="s">
        <v>111</v>
      </c>
      <c r="I11539" s="152" t="s">
        <v>112</v>
      </c>
    </row>
    <row r="11540" customFormat="false" ht="12.75" hidden="false" customHeight="false" outlineLevel="0" collapsed="false">
      <c r="A11540" s="0" t="s">
        <v>88</v>
      </c>
      <c r="B11540" s="0" t="s">
        <v>113</v>
      </c>
      <c r="C11540" s="0" t="s">
        <v>108</v>
      </c>
      <c r="D11540" s="116" t="n">
        <v>44197</v>
      </c>
      <c r="E11540" s="0" t="n">
        <v>0.67177400736799</v>
      </c>
      <c r="F11540" s="0" t="n">
        <v>2376536</v>
      </c>
      <c r="G11540" s="151" t="s">
        <v>111</v>
      </c>
      <c r="H11540" s="151" t="s">
        <v>111</v>
      </c>
      <c r="I11540" s="152" t="s">
        <v>112</v>
      </c>
    </row>
    <row r="11541" customFormat="false" ht="12.75" hidden="false" customHeight="false" outlineLevel="0" collapsed="false">
      <c r="A11541" s="0" t="s">
        <v>89</v>
      </c>
      <c r="B11541" s="0" t="s">
        <v>110</v>
      </c>
      <c r="C11541" s="0" t="s">
        <v>108</v>
      </c>
      <c r="D11541" s="116" t="n">
        <v>44197</v>
      </c>
      <c r="E11541" s="0" t="n">
        <v>0.4</v>
      </c>
      <c r="F11541" s="0" t="n">
        <v>2376537</v>
      </c>
      <c r="G11541" s="151" t="s">
        <v>111</v>
      </c>
      <c r="H11541" s="151" t="s">
        <v>111</v>
      </c>
      <c r="I11541" s="152" t="s">
        <v>112</v>
      </c>
    </row>
    <row r="11542" customFormat="false" ht="12.75" hidden="false" customHeight="false" outlineLevel="0" collapsed="false">
      <c r="A11542" s="0" t="s">
        <v>89</v>
      </c>
      <c r="B11542" s="0" t="s">
        <v>113</v>
      </c>
      <c r="C11542" s="0" t="s">
        <v>108</v>
      </c>
      <c r="D11542" s="116" t="n">
        <v>44197</v>
      </c>
      <c r="E11542" s="0" t="n">
        <v>0.13</v>
      </c>
      <c r="F11542" s="0" t="n">
        <v>2376538</v>
      </c>
      <c r="G11542" s="151" t="s">
        <v>111</v>
      </c>
      <c r="H11542" s="151" t="s">
        <v>111</v>
      </c>
      <c r="I11542" s="152" t="s">
        <v>112</v>
      </c>
    </row>
    <row r="11543" customFormat="false" ht="12.75" hidden="false" customHeight="false" outlineLevel="0" collapsed="false">
      <c r="A11543" s="0" t="s">
        <v>90</v>
      </c>
      <c r="B11543" s="0" t="s">
        <v>110</v>
      </c>
      <c r="C11543" s="0" t="s">
        <v>108</v>
      </c>
      <c r="D11543" s="116" t="n">
        <v>44197</v>
      </c>
      <c r="E11543" s="0" t="n">
        <v>0.4</v>
      </c>
      <c r="F11543" s="0" t="n">
        <v>2376539</v>
      </c>
      <c r="G11543" s="151" t="s">
        <v>111</v>
      </c>
      <c r="H11543" s="151" t="s">
        <v>111</v>
      </c>
      <c r="I11543" s="152" t="s">
        <v>112</v>
      </c>
    </row>
    <row r="11544" customFormat="false" ht="12.75" hidden="false" customHeight="false" outlineLevel="0" collapsed="false">
      <c r="A11544" s="0" t="s">
        <v>90</v>
      </c>
      <c r="B11544" s="0" t="s">
        <v>113</v>
      </c>
      <c r="C11544" s="0" t="s">
        <v>108</v>
      </c>
      <c r="D11544" s="116" t="n">
        <v>44197</v>
      </c>
      <c r="E11544" s="0" t="n">
        <v>0.518274212034384</v>
      </c>
      <c r="F11544" s="0" t="n">
        <v>2376540</v>
      </c>
      <c r="G11544" s="151" t="s">
        <v>111</v>
      </c>
      <c r="H11544" s="151" t="s">
        <v>111</v>
      </c>
      <c r="I11544" s="152" t="s">
        <v>112</v>
      </c>
    </row>
    <row r="11545" customFormat="false" ht="12.75" hidden="false" customHeight="false" outlineLevel="0" collapsed="false">
      <c r="A11545" s="0" t="s">
        <v>91</v>
      </c>
      <c r="B11545" s="0" t="s">
        <v>110</v>
      </c>
      <c r="C11545" s="0" t="s">
        <v>108</v>
      </c>
      <c r="D11545" s="116" t="n">
        <v>44197</v>
      </c>
      <c r="E11545" s="0" t="n">
        <v>0</v>
      </c>
      <c r="F11545" s="0" t="n">
        <v>2376541</v>
      </c>
      <c r="G11545" s="151" t="s">
        <v>111</v>
      </c>
      <c r="H11545" s="151" t="s">
        <v>111</v>
      </c>
      <c r="I11545" s="152" t="s">
        <v>112</v>
      </c>
    </row>
    <row r="11546" customFormat="false" ht="12.75" hidden="false" customHeight="false" outlineLevel="0" collapsed="false">
      <c r="A11546" s="0" t="s">
        <v>91</v>
      </c>
      <c r="B11546" s="0" t="s">
        <v>113</v>
      </c>
      <c r="C11546" s="0" t="s">
        <v>108</v>
      </c>
      <c r="D11546" s="116" t="n">
        <v>44197</v>
      </c>
      <c r="E11546" s="0" t="n">
        <v>0</v>
      </c>
      <c r="F11546" s="0" t="n">
        <v>2376542</v>
      </c>
      <c r="G11546" s="151" t="s">
        <v>111</v>
      </c>
      <c r="H11546" s="151" t="s">
        <v>111</v>
      </c>
      <c r="I11546" s="152" t="s">
        <v>112</v>
      </c>
    </row>
    <row r="11547" customFormat="false" ht="12.75" hidden="false" customHeight="false" outlineLevel="0" collapsed="false">
      <c r="A11547" s="0" t="s">
        <v>49</v>
      </c>
      <c r="B11547" s="0" t="s">
        <v>110</v>
      </c>
      <c r="C11547" s="0" t="s">
        <v>108</v>
      </c>
      <c r="D11547" s="116" t="n">
        <v>44197</v>
      </c>
      <c r="E11547" s="0" t="n">
        <v>1.205</v>
      </c>
      <c r="F11547" s="0" t="n">
        <v>2376543</v>
      </c>
      <c r="G11547" s="151" t="s">
        <v>111</v>
      </c>
      <c r="H11547" s="151" t="s">
        <v>111</v>
      </c>
      <c r="I11547" s="152" t="s">
        <v>112</v>
      </c>
    </row>
    <row r="11548" customFormat="false" ht="12.75" hidden="false" customHeight="false" outlineLevel="0" collapsed="false">
      <c r="A11548" s="0" t="s">
        <v>49</v>
      </c>
      <c r="B11548" s="0" t="s">
        <v>113</v>
      </c>
      <c r="C11548" s="0" t="s">
        <v>108</v>
      </c>
      <c r="D11548" s="116" t="n">
        <v>44197</v>
      </c>
      <c r="E11548" s="0" t="n">
        <v>0.05</v>
      </c>
      <c r="F11548" s="0" t="n">
        <v>2376544</v>
      </c>
      <c r="G11548" s="151" t="s">
        <v>111</v>
      </c>
      <c r="H11548" s="151" t="s">
        <v>111</v>
      </c>
      <c r="I11548" s="152" t="s">
        <v>112</v>
      </c>
    </row>
    <row r="11549" customFormat="false" ht="12.75" hidden="false" customHeight="false" outlineLevel="0" collapsed="false">
      <c r="A11549" s="0" t="s">
        <v>50</v>
      </c>
      <c r="B11549" s="0" t="s">
        <v>110</v>
      </c>
      <c r="C11549" s="0" t="s">
        <v>108</v>
      </c>
      <c r="D11549" s="116" t="n">
        <v>44197</v>
      </c>
      <c r="E11549" s="0" t="n">
        <v>1.61</v>
      </c>
      <c r="F11549" s="0" t="n">
        <v>2376545</v>
      </c>
      <c r="G11549" s="151" t="s">
        <v>111</v>
      </c>
      <c r="H11549" s="151" t="s">
        <v>111</v>
      </c>
      <c r="I11549" s="152" t="s">
        <v>112</v>
      </c>
    </row>
    <row r="11550" customFormat="false" ht="12.75" hidden="false" customHeight="false" outlineLevel="0" collapsed="false">
      <c r="A11550" s="0" t="s">
        <v>50</v>
      </c>
      <c r="B11550" s="0" t="s">
        <v>113</v>
      </c>
      <c r="C11550" s="0" t="s">
        <v>108</v>
      </c>
      <c r="D11550" s="116" t="n">
        <v>44197</v>
      </c>
      <c r="E11550" s="0" t="n">
        <v>-0.25</v>
      </c>
      <c r="F11550" s="0" t="n">
        <v>2376546</v>
      </c>
      <c r="G11550" s="151" t="s">
        <v>111</v>
      </c>
      <c r="H11550" s="151" t="s">
        <v>111</v>
      </c>
      <c r="I11550" s="152" t="s">
        <v>112</v>
      </c>
    </row>
    <row r="11551" customFormat="false" ht="12.75" hidden="false" customHeight="false" outlineLevel="0" collapsed="false">
      <c r="A11551" s="0" t="s">
        <v>51</v>
      </c>
      <c r="B11551" s="0" t="s">
        <v>110</v>
      </c>
      <c r="C11551" s="0" t="s">
        <v>108</v>
      </c>
      <c r="D11551" s="116" t="n">
        <v>44197</v>
      </c>
      <c r="E11551" s="0" t="n">
        <v>1.61</v>
      </c>
      <c r="F11551" s="0" t="n">
        <v>2376547</v>
      </c>
      <c r="G11551" s="151" t="s">
        <v>111</v>
      </c>
      <c r="H11551" s="151" t="s">
        <v>111</v>
      </c>
      <c r="I11551" s="152" t="s">
        <v>112</v>
      </c>
    </row>
    <row r="11552" customFormat="false" ht="12.75" hidden="false" customHeight="false" outlineLevel="0" collapsed="false">
      <c r="A11552" s="0" t="s">
        <v>51</v>
      </c>
      <c r="B11552" s="0" t="s">
        <v>113</v>
      </c>
      <c r="C11552" s="0" t="s">
        <v>108</v>
      </c>
      <c r="D11552" s="116" t="n">
        <v>44197</v>
      </c>
      <c r="E11552" s="0" t="n">
        <v>0.5</v>
      </c>
      <c r="F11552" s="0" t="n">
        <v>2376548</v>
      </c>
      <c r="G11552" s="151" t="s">
        <v>111</v>
      </c>
      <c r="H11552" s="151" t="s">
        <v>111</v>
      </c>
      <c r="I11552" s="152" t="s">
        <v>112</v>
      </c>
    </row>
    <row r="11553" customFormat="false" ht="12.75" hidden="false" customHeight="false" outlineLevel="0" collapsed="false">
      <c r="A11553" s="0" t="s">
        <v>52</v>
      </c>
      <c r="B11553" s="0" t="s">
        <v>110</v>
      </c>
      <c r="C11553" s="0" t="s">
        <v>108</v>
      </c>
      <c r="D11553" s="116" t="n">
        <v>44197</v>
      </c>
      <c r="E11553" s="0" t="n">
        <v>1.61</v>
      </c>
      <c r="F11553" s="0" t="n">
        <v>2376549</v>
      </c>
      <c r="G11553" s="151" t="s">
        <v>111</v>
      </c>
      <c r="H11553" s="151" t="s">
        <v>111</v>
      </c>
      <c r="I11553" s="152" t="s">
        <v>112</v>
      </c>
    </row>
    <row r="11554" customFormat="false" ht="12.75" hidden="false" customHeight="false" outlineLevel="0" collapsed="false">
      <c r="A11554" s="0" t="s">
        <v>52</v>
      </c>
      <c r="B11554" s="0" t="s">
        <v>113</v>
      </c>
      <c r="C11554" s="0" t="s">
        <v>108</v>
      </c>
      <c r="D11554" s="116" t="n">
        <v>44197</v>
      </c>
      <c r="E11554" s="0" t="n">
        <v>-0.2</v>
      </c>
      <c r="F11554" s="0" t="n">
        <v>2376550</v>
      </c>
      <c r="G11554" s="151" t="s">
        <v>111</v>
      </c>
      <c r="H11554" s="151" t="s">
        <v>111</v>
      </c>
      <c r="I11554" s="152" t="s">
        <v>112</v>
      </c>
    </row>
    <row r="11555" customFormat="false" ht="12.75" hidden="false" customHeight="false" outlineLevel="0" collapsed="false">
      <c r="A11555" s="0" t="s">
        <v>53</v>
      </c>
      <c r="B11555" s="0" t="s">
        <v>110</v>
      </c>
      <c r="C11555" s="0" t="s">
        <v>108</v>
      </c>
      <c r="D11555" s="116" t="n">
        <v>44197</v>
      </c>
      <c r="E11555" s="0" t="n">
        <v>1.205</v>
      </c>
      <c r="F11555" s="0" t="n">
        <v>2376551</v>
      </c>
      <c r="G11555" s="151" t="s">
        <v>111</v>
      </c>
      <c r="H11555" s="151" t="s">
        <v>111</v>
      </c>
      <c r="I11555" s="152" t="s">
        <v>112</v>
      </c>
    </row>
    <row r="11556" customFormat="false" ht="12.75" hidden="false" customHeight="false" outlineLevel="0" collapsed="false">
      <c r="A11556" s="0" t="s">
        <v>53</v>
      </c>
      <c r="B11556" s="0" t="s">
        <v>113</v>
      </c>
      <c r="C11556" s="0" t="s">
        <v>108</v>
      </c>
      <c r="D11556" s="116" t="n">
        <v>44197</v>
      </c>
      <c r="E11556" s="0" t="n">
        <v>0.05</v>
      </c>
      <c r="F11556" s="0" t="n">
        <v>2376552</v>
      </c>
      <c r="G11556" s="151" t="s">
        <v>111</v>
      </c>
      <c r="H11556" s="151" t="s">
        <v>111</v>
      </c>
      <c r="I11556" s="152" t="s">
        <v>112</v>
      </c>
    </row>
    <row r="11557" customFormat="false" ht="12.75" hidden="false" customHeight="false" outlineLevel="0" collapsed="false">
      <c r="A11557" s="0" t="s">
        <v>17</v>
      </c>
      <c r="B11557" s="0" t="s">
        <v>110</v>
      </c>
      <c r="C11557" s="0" t="s">
        <v>108</v>
      </c>
      <c r="D11557" s="116" t="n">
        <v>44197</v>
      </c>
      <c r="E11557" s="0" t="n">
        <v>0</v>
      </c>
      <c r="F11557" s="0" t="n">
        <v>2376553</v>
      </c>
      <c r="G11557" s="151" t="s">
        <v>111</v>
      </c>
      <c r="H11557" s="151" t="s">
        <v>111</v>
      </c>
      <c r="I11557" s="152" t="s">
        <v>112</v>
      </c>
    </row>
    <row r="11558" customFormat="false" ht="12.75" hidden="false" customHeight="false" outlineLevel="0" collapsed="false">
      <c r="A11558" s="0" t="s">
        <v>17</v>
      </c>
      <c r="B11558" s="0" t="s">
        <v>113</v>
      </c>
      <c r="C11558" s="0" t="s">
        <v>108</v>
      </c>
      <c r="D11558" s="116" t="n">
        <v>44197</v>
      </c>
      <c r="E11558" s="0" t="n">
        <v>0</v>
      </c>
      <c r="F11558" s="0" t="n">
        <v>2376554</v>
      </c>
      <c r="G11558" s="151" t="s">
        <v>111</v>
      </c>
      <c r="H11558" s="151" t="s">
        <v>111</v>
      </c>
      <c r="I11558" s="152" t="s">
        <v>112</v>
      </c>
    </row>
    <row r="11559" customFormat="false" ht="12.75" hidden="false" customHeight="false" outlineLevel="0" collapsed="false">
      <c r="A11559" s="0" t="s">
        <v>18</v>
      </c>
      <c r="B11559" s="0" t="s">
        <v>110</v>
      </c>
      <c r="C11559" s="0" t="s">
        <v>108</v>
      </c>
      <c r="D11559" s="116" t="n">
        <v>44197</v>
      </c>
      <c r="E11559" s="0" t="n">
        <v>0</v>
      </c>
      <c r="F11559" s="0" t="n">
        <v>2376555</v>
      </c>
      <c r="G11559" s="151" t="s">
        <v>111</v>
      </c>
      <c r="H11559" s="151" t="s">
        <v>111</v>
      </c>
      <c r="I11559" s="152" t="s">
        <v>112</v>
      </c>
    </row>
    <row r="11560" customFormat="false" ht="12.75" hidden="false" customHeight="false" outlineLevel="0" collapsed="false">
      <c r="A11560" s="0" t="s">
        <v>18</v>
      </c>
      <c r="B11560" s="0" t="s">
        <v>113</v>
      </c>
      <c r="C11560" s="0" t="s">
        <v>108</v>
      </c>
      <c r="D11560" s="116" t="n">
        <v>44197</v>
      </c>
      <c r="E11560" s="0" t="n">
        <v>0</v>
      </c>
      <c r="F11560" s="0" t="n">
        <v>2376556</v>
      </c>
      <c r="G11560" s="151" t="s">
        <v>111</v>
      </c>
      <c r="H11560" s="151" t="s">
        <v>111</v>
      </c>
      <c r="I11560" s="152" t="s">
        <v>112</v>
      </c>
    </row>
    <row r="11561" customFormat="false" ht="12.75" hidden="false" customHeight="false" outlineLevel="0" collapsed="false">
      <c r="A11561" s="0" t="s">
        <v>19</v>
      </c>
      <c r="B11561" s="0" t="s">
        <v>110</v>
      </c>
      <c r="C11561" s="0" t="s">
        <v>108</v>
      </c>
      <c r="D11561" s="116" t="n">
        <v>44197</v>
      </c>
      <c r="E11561" s="0" t="n">
        <v>0</v>
      </c>
      <c r="F11561" s="0" t="n">
        <v>2376557</v>
      </c>
      <c r="G11561" s="151" t="s">
        <v>111</v>
      </c>
      <c r="H11561" s="151" t="s">
        <v>111</v>
      </c>
      <c r="I11561" s="152" t="s">
        <v>112</v>
      </c>
    </row>
    <row r="11562" customFormat="false" ht="12.75" hidden="false" customHeight="false" outlineLevel="0" collapsed="false">
      <c r="A11562" s="0" t="s">
        <v>19</v>
      </c>
      <c r="B11562" s="0" t="s">
        <v>113</v>
      </c>
      <c r="C11562" s="0" t="s">
        <v>108</v>
      </c>
      <c r="D11562" s="116" t="n">
        <v>44197</v>
      </c>
      <c r="E11562" s="0" t="n">
        <v>0</v>
      </c>
      <c r="F11562" s="0" t="n">
        <v>2376558</v>
      </c>
      <c r="G11562" s="151" t="s">
        <v>111</v>
      </c>
      <c r="H11562" s="151" t="s">
        <v>111</v>
      </c>
      <c r="I11562" s="152" t="s">
        <v>112</v>
      </c>
    </row>
    <row r="11563" customFormat="false" ht="12.75" hidden="false" customHeight="false" outlineLevel="0" collapsed="false">
      <c r="A11563" s="0" t="s">
        <v>21</v>
      </c>
      <c r="B11563" s="0" t="s">
        <v>110</v>
      </c>
      <c r="C11563" s="0" t="s">
        <v>108</v>
      </c>
      <c r="D11563" s="116" t="n">
        <v>44197</v>
      </c>
      <c r="E11563" s="0" t="n">
        <v>0</v>
      </c>
      <c r="F11563" s="0" t="n">
        <v>2376559</v>
      </c>
      <c r="G11563" s="151" t="s">
        <v>111</v>
      </c>
      <c r="H11563" s="151" t="s">
        <v>111</v>
      </c>
      <c r="I11563" s="152" t="s">
        <v>112</v>
      </c>
    </row>
    <row r="11564" customFormat="false" ht="12.75" hidden="false" customHeight="false" outlineLevel="0" collapsed="false">
      <c r="A11564" s="0" t="s">
        <v>21</v>
      </c>
      <c r="B11564" s="0" t="s">
        <v>113</v>
      </c>
      <c r="C11564" s="0" t="s">
        <v>108</v>
      </c>
      <c r="D11564" s="116" t="n">
        <v>44197</v>
      </c>
      <c r="E11564" s="0" t="n">
        <v>0</v>
      </c>
      <c r="F11564" s="0" t="n">
        <v>2376560</v>
      </c>
      <c r="G11564" s="151" t="s">
        <v>111</v>
      </c>
      <c r="H11564" s="151" t="s">
        <v>111</v>
      </c>
      <c r="I11564" s="152" t="s">
        <v>112</v>
      </c>
    </row>
    <row r="11565" customFormat="false" ht="12.75" hidden="false" customHeight="false" outlineLevel="0" collapsed="false">
      <c r="A11565" s="0" t="s">
        <v>22</v>
      </c>
      <c r="B11565" s="0" t="s">
        <v>110</v>
      </c>
      <c r="C11565" s="0" t="s">
        <v>108</v>
      </c>
      <c r="D11565" s="116" t="n">
        <v>44197</v>
      </c>
      <c r="E11565" s="0" t="n">
        <v>0.085</v>
      </c>
      <c r="F11565" s="0" t="n">
        <v>2376561</v>
      </c>
      <c r="G11565" s="151" t="s">
        <v>111</v>
      </c>
      <c r="H11565" s="151" t="s">
        <v>111</v>
      </c>
      <c r="I11565" s="152" t="s">
        <v>112</v>
      </c>
    </row>
    <row r="11566" customFormat="false" ht="12.75" hidden="false" customHeight="false" outlineLevel="0" collapsed="false">
      <c r="A11566" s="0" t="s">
        <v>59</v>
      </c>
      <c r="B11566" s="0" t="s">
        <v>110</v>
      </c>
      <c r="C11566" s="0" t="s">
        <v>108</v>
      </c>
      <c r="D11566" s="116" t="n">
        <v>44228</v>
      </c>
      <c r="E11566" s="0" t="n">
        <v>1.205</v>
      </c>
      <c r="F11566" s="0" t="n">
        <v>2376515</v>
      </c>
      <c r="G11566" s="151" t="s">
        <v>111</v>
      </c>
      <c r="H11566" s="151" t="s">
        <v>111</v>
      </c>
      <c r="I11566" s="152" t="s">
        <v>112</v>
      </c>
    </row>
    <row r="11567" customFormat="false" ht="12.75" hidden="false" customHeight="false" outlineLevel="0" collapsed="false">
      <c r="A11567" s="0" t="s">
        <v>59</v>
      </c>
      <c r="B11567" s="0" t="s">
        <v>113</v>
      </c>
      <c r="C11567" s="0" t="s">
        <v>108</v>
      </c>
      <c r="D11567" s="116" t="n">
        <v>44228</v>
      </c>
      <c r="E11567" s="0" t="n">
        <v>0.05</v>
      </c>
      <c r="F11567" s="0" t="n">
        <v>2376516</v>
      </c>
      <c r="G11567" s="151" t="s">
        <v>111</v>
      </c>
      <c r="H11567" s="151" t="s">
        <v>111</v>
      </c>
      <c r="I11567" s="152" t="s">
        <v>112</v>
      </c>
    </row>
    <row r="11568" customFormat="false" ht="12.75" hidden="false" customHeight="false" outlineLevel="0" collapsed="false">
      <c r="A11568" s="0" t="s">
        <v>60</v>
      </c>
      <c r="B11568" s="0" t="s">
        <v>110</v>
      </c>
      <c r="C11568" s="0" t="s">
        <v>108</v>
      </c>
      <c r="D11568" s="116" t="n">
        <v>44228</v>
      </c>
      <c r="E11568" s="0" t="n">
        <v>1.205</v>
      </c>
      <c r="F11568" s="0" t="n">
        <v>2376517</v>
      </c>
      <c r="G11568" s="151" t="s">
        <v>111</v>
      </c>
      <c r="H11568" s="151" t="s">
        <v>111</v>
      </c>
      <c r="I11568" s="152" t="s">
        <v>112</v>
      </c>
    </row>
    <row r="11569" customFormat="false" ht="12.75" hidden="false" customHeight="false" outlineLevel="0" collapsed="false">
      <c r="A11569" s="0" t="s">
        <v>60</v>
      </c>
      <c r="B11569" s="0" t="s">
        <v>113</v>
      </c>
      <c r="C11569" s="0" t="s">
        <v>108</v>
      </c>
      <c r="D11569" s="116" t="n">
        <v>44228</v>
      </c>
      <c r="E11569" s="0" t="n">
        <v>0.32</v>
      </c>
      <c r="F11569" s="0" t="n">
        <v>2376518</v>
      </c>
      <c r="G11569" s="151" t="s">
        <v>111</v>
      </c>
      <c r="H11569" s="151" t="s">
        <v>111</v>
      </c>
      <c r="I11569" s="152" t="s">
        <v>112</v>
      </c>
    </row>
    <row r="11570" customFormat="false" ht="12.75" hidden="false" customHeight="false" outlineLevel="0" collapsed="false">
      <c r="A11570" s="0" t="s">
        <v>61</v>
      </c>
      <c r="B11570" s="0" t="s">
        <v>110</v>
      </c>
      <c r="C11570" s="0" t="s">
        <v>108</v>
      </c>
      <c r="D11570" s="116" t="n">
        <v>44228</v>
      </c>
      <c r="E11570" s="0" t="n">
        <v>1.205</v>
      </c>
      <c r="F11570" s="0" t="n">
        <v>2376519</v>
      </c>
      <c r="G11570" s="151" t="s">
        <v>111</v>
      </c>
      <c r="H11570" s="151" t="s">
        <v>111</v>
      </c>
      <c r="I11570" s="152" t="s">
        <v>112</v>
      </c>
    </row>
    <row r="11571" customFormat="false" ht="12.75" hidden="false" customHeight="false" outlineLevel="0" collapsed="false">
      <c r="A11571" s="0" t="s">
        <v>61</v>
      </c>
      <c r="B11571" s="0" t="s">
        <v>113</v>
      </c>
      <c r="C11571" s="0" t="s">
        <v>108</v>
      </c>
      <c r="D11571" s="116" t="n">
        <v>44228</v>
      </c>
      <c r="E11571" s="0" t="n">
        <v>0.05</v>
      </c>
      <c r="F11571" s="0" t="n">
        <v>2376520</v>
      </c>
      <c r="G11571" s="151" t="s">
        <v>111</v>
      </c>
      <c r="H11571" s="151" t="s">
        <v>111</v>
      </c>
      <c r="I11571" s="152" t="s">
        <v>112</v>
      </c>
    </row>
    <row r="11572" customFormat="false" ht="12.75" hidden="false" customHeight="false" outlineLevel="0" collapsed="false">
      <c r="A11572" s="0" t="s">
        <v>62</v>
      </c>
      <c r="B11572" s="0" t="s">
        <v>110</v>
      </c>
      <c r="C11572" s="0" t="s">
        <v>108</v>
      </c>
      <c r="D11572" s="116" t="n">
        <v>44228</v>
      </c>
      <c r="E11572" s="0" t="n">
        <v>1.205</v>
      </c>
      <c r="F11572" s="0" t="n">
        <v>2376521</v>
      </c>
      <c r="G11572" s="151" t="s">
        <v>111</v>
      </c>
      <c r="H11572" s="151" t="s">
        <v>111</v>
      </c>
      <c r="I11572" s="152" t="s">
        <v>112</v>
      </c>
    </row>
    <row r="11573" customFormat="false" ht="12.75" hidden="false" customHeight="false" outlineLevel="0" collapsed="false">
      <c r="A11573" s="0" t="s">
        <v>62</v>
      </c>
      <c r="B11573" s="0" t="s">
        <v>113</v>
      </c>
      <c r="C11573" s="0" t="s">
        <v>108</v>
      </c>
      <c r="D11573" s="116" t="n">
        <v>44228</v>
      </c>
      <c r="E11573" s="0" t="n">
        <v>0.32</v>
      </c>
      <c r="F11573" s="0" t="n">
        <v>2376522</v>
      </c>
      <c r="G11573" s="151" t="s">
        <v>111</v>
      </c>
      <c r="H11573" s="151" t="s">
        <v>111</v>
      </c>
      <c r="I11573" s="152" t="s">
        <v>112</v>
      </c>
    </row>
    <row r="11574" customFormat="false" ht="12.75" hidden="false" customHeight="false" outlineLevel="0" collapsed="false">
      <c r="A11574" s="0" t="s">
        <v>82</v>
      </c>
      <c r="B11574" s="0" t="s">
        <v>110</v>
      </c>
      <c r="C11574" s="0" t="s">
        <v>108</v>
      </c>
      <c r="D11574" s="116" t="n">
        <v>44228</v>
      </c>
      <c r="E11574" s="0" t="n">
        <v>0</v>
      </c>
      <c r="F11574" s="0" t="n">
        <v>2376523</v>
      </c>
      <c r="G11574" s="151" t="s">
        <v>111</v>
      </c>
      <c r="H11574" s="151" t="s">
        <v>111</v>
      </c>
      <c r="I11574" s="152" t="s">
        <v>112</v>
      </c>
    </row>
    <row r="11575" customFormat="false" ht="12.75" hidden="false" customHeight="false" outlineLevel="0" collapsed="false">
      <c r="A11575" s="0" t="s">
        <v>82</v>
      </c>
      <c r="B11575" s="0" t="s">
        <v>113</v>
      </c>
      <c r="C11575" s="0" t="s">
        <v>108</v>
      </c>
      <c r="D11575" s="116" t="n">
        <v>44228</v>
      </c>
      <c r="E11575" s="0" t="n">
        <v>0</v>
      </c>
      <c r="F11575" s="0" t="n">
        <v>2376524</v>
      </c>
      <c r="G11575" s="151" t="s">
        <v>111</v>
      </c>
      <c r="H11575" s="151" t="s">
        <v>111</v>
      </c>
      <c r="I11575" s="152" t="s">
        <v>112</v>
      </c>
    </row>
    <row r="11576" customFormat="false" ht="12.75" hidden="false" customHeight="false" outlineLevel="0" collapsed="false">
      <c r="A11576" s="0" t="s">
        <v>83</v>
      </c>
      <c r="B11576" s="0" t="s">
        <v>110</v>
      </c>
      <c r="C11576" s="0" t="s">
        <v>108</v>
      </c>
      <c r="D11576" s="116" t="n">
        <v>44228</v>
      </c>
      <c r="E11576" s="0" t="n">
        <v>0</v>
      </c>
      <c r="F11576" s="0" t="n">
        <v>2376525</v>
      </c>
      <c r="G11576" s="151" t="s">
        <v>111</v>
      </c>
      <c r="H11576" s="151" t="s">
        <v>111</v>
      </c>
      <c r="I11576" s="152" t="s">
        <v>112</v>
      </c>
    </row>
    <row r="11577" customFormat="false" ht="12.75" hidden="false" customHeight="false" outlineLevel="0" collapsed="false">
      <c r="A11577" s="0" t="s">
        <v>83</v>
      </c>
      <c r="B11577" s="0" t="s">
        <v>113</v>
      </c>
      <c r="C11577" s="0" t="s">
        <v>108</v>
      </c>
      <c r="D11577" s="116" t="n">
        <v>44228</v>
      </c>
      <c r="E11577" s="0" t="n">
        <v>0</v>
      </c>
      <c r="F11577" s="0" t="n">
        <v>2376526</v>
      </c>
      <c r="G11577" s="151" t="s">
        <v>111</v>
      </c>
      <c r="H11577" s="151" t="s">
        <v>111</v>
      </c>
      <c r="I11577" s="152" t="s">
        <v>112</v>
      </c>
    </row>
    <row r="11578" customFormat="false" ht="12.75" hidden="false" customHeight="false" outlineLevel="0" collapsed="false">
      <c r="A11578" s="0" t="s">
        <v>84</v>
      </c>
      <c r="B11578" s="0" t="s">
        <v>110</v>
      </c>
      <c r="C11578" s="0" t="s">
        <v>108</v>
      </c>
      <c r="D11578" s="116" t="n">
        <v>44228</v>
      </c>
      <c r="E11578" s="0" t="n">
        <v>0.27</v>
      </c>
      <c r="F11578" s="0" t="n">
        <v>2376527</v>
      </c>
      <c r="G11578" s="151" t="s">
        <v>111</v>
      </c>
      <c r="H11578" s="151" t="s">
        <v>111</v>
      </c>
      <c r="I11578" s="152" t="s">
        <v>112</v>
      </c>
    </row>
    <row r="11579" customFormat="false" ht="12.75" hidden="false" customHeight="false" outlineLevel="0" collapsed="false">
      <c r="A11579" s="0" t="s">
        <v>84</v>
      </c>
      <c r="B11579" s="0" t="s">
        <v>113</v>
      </c>
      <c r="C11579" s="0" t="s">
        <v>108</v>
      </c>
      <c r="D11579" s="116" t="n">
        <v>44228</v>
      </c>
      <c r="E11579" s="0" t="n">
        <v>0.03</v>
      </c>
      <c r="F11579" s="0" t="n">
        <v>2376528</v>
      </c>
      <c r="G11579" s="151" t="s">
        <v>111</v>
      </c>
      <c r="H11579" s="151" t="s">
        <v>111</v>
      </c>
      <c r="I11579" s="152" t="s">
        <v>112</v>
      </c>
    </row>
    <row r="11580" customFormat="false" ht="12.75" hidden="false" customHeight="false" outlineLevel="0" collapsed="false">
      <c r="A11580" s="0" t="s">
        <v>85</v>
      </c>
      <c r="B11580" s="0" t="s">
        <v>110</v>
      </c>
      <c r="C11580" s="0" t="s">
        <v>108</v>
      </c>
      <c r="D11580" s="116" t="n">
        <v>44228</v>
      </c>
      <c r="E11580" s="0" t="n">
        <v>0.27</v>
      </c>
      <c r="F11580" s="0" t="n">
        <v>2376529</v>
      </c>
      <c r="G11580" s="151" t="s">
        <v>111</v>
      </c>
      <c r="H11580" s="151" t="s">
        <v>111</v>
      </c>
      <c r="I11580" s="152" t="s">
        <v>112</v>
      </c>
    </row>
    <row r="11581" customFormat="false" ht="12.75" hidden="false" customHeight="false" outlineLevel="0" collapsed="false">
      <c r="A11581" s="0" t="s">
        <v>85</v>
      </c>
      <c r="B11581" s="0" t="s">
        <v>113</v>
      </c>
      <c r="C11581" s="0" t="s">
        <v>108</v>
      </c>
      <c r="D11581" s="116" t="n">
        <v>44228</v>
      </c>
      <c r="E11581" s="0" t="n">
        <v>0.297511703649217</v>
      </c>
      <c r="F11581" s="0" t="n">
        <v>2376530</v>
      </c>
      <c r="G11581" s="151" t="s">
        <v>111</v>
      </c>
      <c r="H11581" s="151" t="s">
        <v>111</v>
      </c>
      <c r="I11581" s="152" t="s">
        <v>112</v>
      </c>
    </row>
    <row r="11582" customFormat="false" ht="12.75" hidden="false" customHeight="false" outlineLevel="0" collapsed="false">
      <c r="A11582" s="0" t="s">
        <v>86</v>
      </c>
      <c r="B11582" s="0" t="s">
        <v>110</v>
      </c>
      <c r="C11582" s="0" t="s">
        <v>108</v>
      </c>
      <c r="D11582" s="116" t="n">
        <v>44228</v>
      </c>
      <c r="E11582" s="0" t="n">
        <v>0.39</v>
      </c>
      <c r="F11582" s="0" t="n">
        <v>2376531</v>
      </c>
      <c r="G11582" s="151" t="s">
        <v>111</v>
      </c>
      <c r="H11582" s="151" t="s">
        <v>111</v>
      </c>
      <c r="I11582" s="152" t="s">
        <v>112</v>
      </c>
    </row>
    <row r="11583" customFormat="false" ht="12.75" hidden="false" customHeight="false" outlineLevel="0" collapsed="false">
      <c r="A11583" s="0" t="s">
        <v>86</v>
      </c>
      <c r="B11583" s="0" t="s">
        <v>113</v>
      </c>
      <c r="C11583" s="0" t="s">
        <v>108</v>
      </c>
      <c r="D11583" s="116" t="n">
        <v>44228</v>
      </c>
      <c r="E11583" s="0" t="n">
        <v>0.08</v>
      </c>
      <c r="F11583" s="0" t="n">
        <v>2376532</v>
      </c>
      <c r="G11583" s="151" t="s">
        <v>111</v>
      </c>
      <c r="H11583" s="151" t="s">
        <v>111</v>
      </c>
      <c r="I11583" s="152" t="s">
        <v>112</v>
      </c>
    </row>
    <row r="11584" customFormat="false" ht="12.75" hidden="false" customHeight="false" outlineLevel="0" collapsed="false">
      <c r="A11584" s="0" t="s">
        <v>87</v>
      </c>
      <c r="B11584" s="0" t="s">
        <v>110</v>
      </c>
      <c r="C11584" s="0" t="s">
        <v>108</v>
      </c>
      <c r="D11584" s="116" t="n">
        <v>44228</v>
      </c>
      <c r="E11584" s="0" t="n">
        <v>0.39</v>
      </c>
      <c r="F11584" s="0" t="n">
        <v>2376533</v>
      </c>
      <c r="G11584" s="151" t="s">
        <v>111</v>
      </c>
      <c r="H11584" s="151" t="s">
        <v>111</v>
      </c>
      <c r="I11584" s="152" t="s">
        <v>112</v>
      </c>
    </row>
    <row r="11585" customFormat="false" ht="12.75" hidden="false" customHeight="false" outlineLevel="0" collapsed="false">
      <c r="A11585" s="0" t="s">
        <v>87</v>
      </c>
      <c r="B11585" s="0" t="s">
        <v>113</v>
      </c>
      <c r="C11585" s="0" t="s">
        <v>108</v>
      </c>
      <c r="D11585" s="116" t="n">
        <v>44228</v>
      </c>
      <c r="E11585" s="0" t="n">
        <v>0.23</v>
      </c>
      <c r="F11585" s="0" t="n">
        <v>2376534</v>
      </c>
      <c r="G11585" s="151" t="s">
        <v>111</v>
      </c>
      <c r="H11585" s="151" t="s">
        <v>111</v>
      </c>
      <c r="I11585" s="152" t="s">
        <v>112</v>
      </c>
    </row>
    <row r="11586" customFormat="false" ht="12.75" hidden="false" customHeight="false" outlineLevel="0" collapsed="false">
      <c r="A11586" s="0" t="s">
        <v>88</v>
      </c>
      <c r="B11586" s="0" t="s">
        <v>110</v>
      </c>
      <c r="C11586" s="0" t="s">
        <v>108</v>
      </c>
      <c r="D11586" s="116" t="n">
        <v>44228</v>
      </c>
      <c r="E11586" s="0" t="n">
        <v>0.39</v>
      </c>
      <c r="F11586" s="0" t="n">
        <v>2376535</v>
      </c>
      <c r="G11586" s="151" t="s">
        <v>111</v>
      </c>
      <c r="H11586" s="151" t="s">
        <v>111</v>
      </c>
      <c r="I11586" s="152" t="s">
        <v>112</v>
      </c>
    </row>
    <row r="11587" customFormat="false" ht="12.75" hidden="false" customHeight="false" outlineLevel="0" collapsed="false">
      <c r="A11587" s="0" t="s">
        <v>88</v>
      </c>
      <c r="B11587" s="0" t="s">
        <v>113</v>
      </c>
      <c r="C11587" s="0" t="s">
        <v>108</v>
      </c>
      <c r="D11587" s="116" t="n">
        <v>44228</v>
      </c>
      <c r="E11587" s="0" t="n">
        <v>0.668554195661073</v>
      </c>
      <c r="F11587" s="0" t="n">
        <v>2376536</v>
      </c>
      <c r="G11587" s="151" t="s">
        <v>111</v>
      </c>
      <c r="H11587" s="151" t="s">
        <v>111</v>
      </c>
      <c r="I11587" s="152" t="s">
        <v>112</v>
      </c>
    </row>
    <row r="11588" customFormat="false" ht="12.75" hidden="false" customHeight="false" outlineLevel="0" collapsed="false">
      <c r="A11588" s="0" t="s">
        <v>89</v>
      </c>
      <c r="B11588" s="0" t="s">
        <v>110</v>
      </c>
      <c r="C11588" s="0" t="s">
        <v>108</v>
      </c>
      <c r="D11588" s="116" t="n">
        <v>44228</v>
      </c>
      <c r="E11588" s="0" t="n">
        <v>0.39</v>
      </c>
      <c r="F11588" s="0" t="n">
        <v>2376537</v>
      </c>
      <c r="G11588" s="151" t="s">
        <v>111</v>
      </c>
      <c r="H11588" s="151" t="s">
        <v>111</v>
      </c>
      <c r="I11588" s="152" t="s">
        <v>112</v>
      </c>
    </row>
    <row r="11589" customFormat="false" ht="12.75" hidden="false" customHeight="false" outlineLevel="0" collapsed="false">
      <c r="A11589" s="0" t="s">
        <v>89</v>
      </c>
      <c r="B11589" s="0" t="s">
        <v>113</v>
      </c>
      <c r="C11589" s="0" t="s">
        <v>108</v>
      </c>
      <c r="D11589" s="116" t="n">
        <v>44228</v>
      </c>
      <c r="E11589" s="0" t="n">
        <v>0.13</v>
      </c>
      <c r="F11589" s="0" t="n">
        <v>2376538</v>
      </c>
      <c r="G11589" s="151" t="s">
        <v>111</v>
      </c>
      <c r="H11589" s="151" t="s">
        <v>111</v>
      </c>
      <c r="I11589" s="152" t="s">
        <v>112</v>
      </c>
    </row>
    <row r="11590" customFormat="false" ht="12.75" hidden="false" customHeight="false" outlineLevel="0" collapsed="false">
      <c r="A11590" s="0" t="s">
        <v>90</v>
      </c>
      <c r="B11590" s="0" t="s">
        <v>110</v>
      </c>
      <c r="C11590" s="0" t="s">
        <v>108</v>
      </c>
      <c r="D11590" s="116" t="n">
        <v>44228</v>
      </c>
      <c r="E11590" s="0" t="n">
        <v>0.39</v>
      </c>
      <c r="F11590" s="0" t="n">
        <v>2376539</v>
      </c>
      <c r="G11590" s="151" t="s">
        <v>111</v>
      </c>
      <c r="H11590" s="151" t="s">
        <v>111</v>
      </c>
      <c r="I11590" s="152" t="s">
        <v>112</v>
      </c>
    </row>
    <row r="11591" customFormat="false" ht="12.75" hidden="false" customHeight="false" outlineLevel="0" collapsed="false">
      <c r="A11591" s="0" t="s">
        <v>90</v>
      </c>
      <c r="B11591" s="0" t="s">
        <v>113</v>
      </c>
      <c r="C11591" s="0" t="s">
        <v>108</v>
      </c>
      <c r="D11591" s="116" t="n">
        <v>44228</v>
      </c>
      <c r="E11591" s="0" t="n">
        <v>0.515054400327466</v>
      </c>
      <c r="F11591" s="0" t="n">
        <v>2376540</v>
      </c>
      <c r="G11591" s="151" t="s">
        <v>111</v>
      </c>
      <c r="H11591" s="151" t="s">
        <v>111</v>
      </c>
      <c r="I11591" s="152" t="s">
        <v>112</v>
      </c>
    </row>
    <row r="11592" customFormat="false" ht="12.75" hidden="false" customHeight="false" outlineLevel="0" collapsed="false">
      <c r="A11592" s="0" t="s">
        <v>91</v>
      </c>
      <c r="B11592" s="0" t="s">
        <v>110</v>
      </c>
      <c r="C11592" s="0" t="s">
        <v>108</v>
      </c>
      <c r="D11592" s="116" t="n">
        <v>44228</v>
      </c>
      <c r="E11592" s="0" t="n">
        <v>0</v>
      </c>
      <c r="F11592" s="0" t="n">
        <v>2376541</v>
      </c>
      <c r="G11592" s="151" t="s">
        <v>111</v>
      </c>
      <c r="H11592" s="151" t="s">
        <v>111</v>
      </c>
      <c r="I11592" s="152" t="s">
        <v>112</v>
      </c>
    </row>
    <row r="11593" customFormat="false" ht="12.75" hidden="false" customHeight="false" outlineLevel="0" collapsed="false">
      <c r="A11593" s="0" t="s">
        <v>91</v>
      </c>
      <c r="B11593" s="0" t="s">
        <v>113</v>
      </c>
      <c r="C11593" s="0" t="s">
        <v>108</v>
      </c>
      <c r="D11593" s="116" t="n">
        <v>44228</v>
      </c>
      <c r="E11593" s="0" t="n">
        <v>0</v>
      </c>
      <c r="F11593" s="0" t="n">
        <v>2376542</v>
      </c>
      <c r="G11593" s="151" t="s">
        <v>111</v>
      </c>
      <c r="H11593" s="151" t="s">
        <v>111</v>
      </c>
      <c r="I11593" s="152" t="s">
        <v>112</v>
      </c>
    </row>
    <row r="11594" customFormat="false" ht="12.75" hidden="false" customHeight="false" outlineLevel="0" collapsed="false">
      <c r="A11594" s="0" t="s">
        <v>49</v>
      </c>
      <c r="B11594" s="0" t="s">
        <v>110</v>
      </c>
      <c r="C11594" s="0" t="s">
        <v>108</v>
      </c>
      <c r="D11594" s="116" t="n">
        <v>44228</v>
      </c>
      <c r="E11594" s="0" t="n">
        <v>1.205</v>
      </c>
      <c r="F11594" s="0" t="n">
        <v>2376543</v>
      </c>
      <c r="G11594" s="151" t="s">
        <v>111</v>
      </c>
      <c r="H11594" s="151" t="s">
        <v>111</v>
      </c>
      <c r="I11594" s="152" t="s">
        <v>112</v>
      </c>
    </row>
    <row r="11595" customFormat="false" ht="12.75" hidden="false" customHeight="false" outlineLevel="0" collapsed="false">
      <c r="A11595" s="0" t="s">
        <v>49</v>
      </c>
      <c r="B11595" s="0" t="s">
        <v>113</v>
      </c>
      <c r="C11595" s="0" t="s">
        <v>108</v>
      </c>
      <c r="D11595" s="116" t="n">
        <v>44228</v>
      </c>
      <c r="E11595" s="0" t="n">
        <v>0.05</v>
      </c>
      <c r="F11595" s="0" t="n">
        <v>2376544</v>
      </c>
      <c r="G11595" s="151" t="s">
        <v>111</v>
      </c>
      <c r="H11595" s="151" t="s">
        <v>111</v>
      </c>
      <c r="I11595" s="152" t="s">
        <v>112</v>
      </c>
    </row>
    <row r="11596" customFormat="false" ht="12.75" hidden="false" customHeight="false" outlineLevel="0" collapsed="false">
      <c r="A11596" s="0" t="s">
        <v>50</v>
      </c>
      <c r="B11596" s="0" t="s">
        <v>110</v>
      </c>
      <c r="C11596" s="0" t="s">
        <v>108</v>
      </c>
      <c r="D11596" s="116" t="n">
        <v>44228</v>
      </c>
      <c r="E11596" s="0" t="n">
        <v>1.57</v>
      </c>
      <c r="F11596" s="0" t="n">
        <v>2376545</v>
      </c>
      <c r="G11596" s="151" t="s">
        <v>111</v>
      </c>
      <c r="H11596" s="151" t="s">
        <v>111</v>
      </c>
      <c r="I11596" s="152" t="s">
        <v>112</v>
      </c>
    </row>
    <row r="11597" customFormat="false" ht="12.75" hidden="false" customHeight="false" outlineLevel="0" collapsed="false">
      <c r="A11597" s="0" t="s">
        <v>50</v>
      </c>
      <c r="B11597" s="0" t="s">
        <v>113</v>
      </c>
      <c r="C11597" s="0" t="s">
        <v>108</v>
      </c>
      <c r="D11597" s="116" t="n">
        <v>44228</v>
      </c>
      <c r="E11597" s="0" t="n">
        <v>-0.28</v>
      </c>
      <c r="F11597" s="0" t="n">
        <v>2376546</v>
      </c>
      <c r="G11597" s="151" t="s">
        <v>111</v>
      </c>
      <c r="H11597" s="151" t="s">
        <v>111</v>
      </c>
      <c r="I11597" s="152" t="s">
        <v>112</v>
      </c>
    </row>
    <row r="11598" customFormat="false" ht="12.75" hidden="false" customHeight="false" outlineLevel="0" collapsed="false">
      <c r="A11598" s="0" t="s">
        <v>51</v>
      </c>
      <c r="B11598" s="0" t="s">
        <v>110</v>
      </c>
      <c r="C11598" s="0" t="s">
        <v>108</v>
      </c>
      <c r="D11598" s="116" t="n">
        <v>44228</v>
      </c>
      <c r="E11598" s="0" t="n">
        <v>1.57</v>
      </c>
      <c r="F11598" s="0" t="n">
        <v>2376547</v>
      </c>
      <c r="G11598" s="151" t="s">
        <v>111</v>
      </c>
      <c r="H11598" s="151" t="s">
        <v>111</v>
      </c>
      <c r="I11598" s="152" t="s">
        <v>112</v>
      </c>
    </row>
    <row r="11599" customFormat="false" ht="12.75" hidden="false" customHeight="false" outlineLevel="0" collapsed="false">
      <c r="A11599" s="0" t="s">
        <v>51</v>
      </c>
      <c r="B11599" s="0" t="s">
        <v>113</v>
      </c>
      <c r="C11599" s="0" t="s">
        <v>108</v>
      </c>
      <c r="D11599" s="116" t="n">
        <v>44228</v>
      </c>
      <c r="E11599" s="0" t="n">
        <v>0.5</v>
      </c>
      <c r="F11599" s="0" t="n">
        <v>2376548</v>
      </c>
      <c r="G11599" s="151" t="s">
        <v>111</v>
      </c>
      <c r="H11599" s="151" t="s">
        <v>111</v>
      </c>
      <c r="I11599" s="152" t="s">
        <v>112</v>
      </c>
    </row>
    <row r="11600" customFormat="false" ht="12.75" hidden="false" customHeight="false" outlineLevel="0" collapsed="false">
      <c r="A11600" s="0" t="s">
        <v>52</v>
      </c>
      <c r="B11600" s="0" t="s">
        <v>110</v>
      </c>
      <c r="C11600" s="0" t="s">
        <v>108</v>
      </c>
      <c r="D11600" s="116" t="n">
        <v>44228</v>
      </c>
      <c r="E11600" s="0" t="n">
        <v>1.57</v>
      </c>
      <c r="F11600" s="0" t="n">
        <v>2376549</v>
      </c>
      <c r="G11600" s="151" t="s">
        <v>111</v>
      </c>
      <c r="H11600" s="151" t="s">
        <v>111</v>
      </c>
      <c r="I11600" s="152" t="s">
        <v>112</v>
      </c>
    </row>
    <row r="11601" customFormat="false" ht="12.75" hidden="false" customHeight="false" outlineLevel="0" collapsed="false">
      <c r="A11601" s="0" t="s">
        <v>52</v>
      </c>
      <c r="B11601" s="0" t="s">
        <v>113</v>
      </c>
      <c r="C11601" s="0" t="s">
        <v>108</v>
      </c>
      <c r="D11601" s="116" t="n">
        <v>44228</v>
      </c>
      <c r="E11601" s="0" t="n">
        <v>-0.2</v>
      </c>
      <c r="F11601" s="0" t="n">
        <v>2376550</v>
      </c>
      <c r="G11601" s="151" t="s">
        <v>111</v>
      </c>
      <c r="H11601" s="151" t="s">
        <v>111</v>
      </c>
      <c r="I11601" s="152" t="s">
        <v>112</v>
      </c>
    </row>
    <row r="11602" customFormat="false" ht="12.75" hidden="false" customHeight="false" outlineLevel="0" collapsed="false">
      <c r="A11602" s="0" t="s">
        <v>53</v>
      </c>
      <c r="B11602" s="0" t="s">
        <v>110</v>
      </c>
      <c r="C11602" s="0" t="s">
        <v>108</v>
      </c>
      <c r="D11602" s="116" t="n">
        <v>44228</v>
      </c>
      <c r="E11602" s="0" t="n">
        <v>1.205</v>
      </c>
      <c r="F11602" s="0" t="n">
        <v>2376551</v>
      </c>
      <c r="G11602" s="151" t="s">
        <v>111</v>
      </c>
      <c r="H11602" s="151" t="s">
        <v>111</v>
      </c>
      <c r="I11602" s="152" t="s">
        <v>112</v>
      </c>
    </row>
    <row r="11603" customFormat="false" ht="12.75" hidden="false" customHeight="false" outlineLevel="0" collapsed="false">
      <c r="A11603" s="0" t="s">
        <v>53</v>
      </c>
      <c r="B11603" s="0" t="s">
        <v>113</v>
      </c>
      <c r="C11603" s="0" t="s">
        <v>108</v>
      </c>
      <c r="D11603" s="116" t="n">
        <v>44228</v>
      </c>
      <c r="E11603" s="0" t="n">
        <v>0.05</v>
      </c>
      <c r="F11603" s="0" t="n">
        <v>2376552</v>
      </c>
      <c r="G11603" s="151" t="s">
        <v>111</v>
      </c>
      <c r="H11603" s="151" t="s">
        <v>111</v>
      </c>
      <c r="I11603" s="152" t="s">
        <v>112</v>
      </c>
    </row>
    <row r="11604" customFormat="false" ht="12.75" hidden="false" customHeight="false" outlineLevel="0" collapsed="false">
      <c r="A11604" s="0" t="s">
        <v>17</v>
      </c>
      <c r="B11604" s="0" t="s">
        <v>110</v>
      </c>
      <c r="C11604" s="0" t="s">
        <v>108</v>
      </c>
      <c r="D11604" s="116" t="n">
        <v>44228</v>
      </c>
      <c r="E11604" s="0" t="n">
        <v>0</v>
      </c>
      <c r="F11604" s="0" t="n">
        <v>2376553</v>
      </c>
      <c r="G11604" s="151" t="s">
        <v>111</v>
      </c>
      <c r="H11604" s="151" t="s">
        <v>111</v>
      </c>
      <c r="I11604" s="152" t="s">
        <v>112</v>
      </c>
    </row>
    <row r="11605" customFormat="false" ht="12.75" hidden="false" customHeight="false" outlineLevel="0" collapsed="false">
      <c r="A11605" s="0" t="s">
        <v>17</v>
      </c>
      <c r="B11605" s="0" t="s">
        <v>113</v>
      </c>
      <c r="C11605" s="0" t="s">
        <v>108</v>
      </c>
      <c r="D11605" s="116" t="n">
        <v>44228</v>
      </c>
      <c r="E11605" s="0" t="n">
        <v>0</v>
      </c>
      <c r="F11605" s="0" t="n">
        <v>2376554</v>
      </c>
      <c r="G11605" s="151" t="s">
        <v>111</v>
      </c>
      <c r="H11605" s="151" t="s">
        <v>111</v>
      </c>
      <c r="I11605" s="152" t="s">
        <v>112</v>
      </c>
    </row>
    <row r="11606" customFormat="false" ht="12.75" hidden="false" customHeight="false" outlineLevel="0" collapsed="false">
      <c r="A11606" s="0" t="s">
        <v>18</v>
      </c>
      <c r="B11606" s="0" t="s">
        <v>110</v>
      </c>
      <c r="C11606" s="0" t="s">
        <v>108</v>
      </c>
      <c r="D11606" s="116" t="n">
        <v>44228</v>
      </c>
      <c r="E11606" s="0" t="n">
        <v>0</v>
      </c>
      <c r="F11606" s="0" t="n">
        <v>2376555</v>
      </c>
      <c r="G11606" s="151" t="s">
        <v>111</v>
      </c>
      <c r="H11606" s="151" t="s">
        <v>111</v>
      </c>
      <c r="I11606" s="152" t="s">
        <v>112</v>
      </c>
    </row>
    <row r="11607" customFormat="false" ht="12.75" hidden="false" customHeight="false" outlineLevel="0" collapsed="false">
      <c r="A11607" s="0" t="s">
        <v>18</v>
      </c>
      <c r="B11607" s="0" t="s">
        <v>113</v>
      </c>
      <c r="C11607" s="0" t="s">
        <v>108</v>
      </c>
      <c r="D11607" s="116" t="n">
        <v>44228</v>
      </c>
      <c r="E11607" s="0" t="n">
        <v>0</v>
      </c>
      <c r="F11607" s="0" t="n">
        <v>2376556</v>
      </c>
      <c r="G11607" s="151" t="s">
        <v>111</v>
      </c>
      <c r="H11607" s="151" t="s">
        <v>111</v>
      </c>
      <c r="I11607" s="152" t="s">
        <v>112</v>
      </c>
    </row>
    <row r="11608" customFormat="false" ht="12.75" hidden="false" customHeight="false" outlineLevel="0" collapsed="false">
      <c r="A11608" s="0" t="s">
        <v>19</v>
      </c>
      <c r="B11608" s="0" t="s">
        <v>110</v>
      </c>
      <c r="C11608" s="0" t="s">
        <v>108</v>
      </c>
      <c r="D11608" s="116" t="n">
        <v>44228</v>
      </c>
      <c r="E11608" s="0" t="n">
        <v>0</v>
      </c>
      <c r="F11608" s="0" t="n">
        <v>2376557</v>
      </c>
      <c r="G11608" s="151" t="s">
        <v>111</v>
      </c>
      <c r="H11608" s="151" t="s">
        <v>111</v>
      </c>
      <c r="I11608" s="152" t="s">
        <v>112</v>
      </c>
    </row>
    <row r="11609" customFormat="false" ht="12.75" hidden="false" customHeight="false" outlineLevel="0" collapsed="false">
      <c r="A11609" s="0" t="s">
        <v>19</v>
      </c>
      <c r="B11609" s="0" t="s">
        <v>113</v>
      </c>
      <c r="C11609" s="0" t="s">
        <v>108</v>
      </c>
      <c r="D11609" s="116" t="n">
        <v>44228</v>
      </c>
      <c r="E11609" s="0" t="n">
        <v>0</v>
      </c>
      <c r="F11609" s="0" t="n">
        <v>2376558</v>
      </c>
      <c r="G11609" s="151" t="s">
        <v>111</v>
      </c>
      <c r="H11609" s="151" t="s">
        <v>111</v>
      </c>
      <c r="I11609" s="152" t="s">
        <v>112</v>
      </c>
    </row>
    <row r="11610" customFormat="false" ht="12.75" hidden="false" customHeight="false" outlineLevel="0" collapsed="false">
      <c r="A11610" s="0" t="s">
        <v>21</v>
      </c>
      <c r="B11610" s="0" t="s">
        <v>110</v>
      </c>
      <c r="C11610" s="0" t="s">
        <v>108</v>
      </c>
      <c r="D11610" s="116" t="n">
        <v>44228</v>
      </c>
      <c r="E11610" s="0" t="n">
        <v>0</v>
      </c>
      <c r="F11610" s="0" t="n">
        <v>2376559</v>
      </c>
      <c r="G11610" s="151" t="s">
        <v>111</v>
      </c>
      <c r="H11610" s="151" t="s">
        <v>111</v>
      </c>
      <c r="I11610" s="152" t="s">
        <v>112</v>
      </c>
    </row>
    <row r="11611" customFormat="false" ht="12.75" hidden="false" customHeight="false" outlineLevel="0" collapsed="false">
      <c r="A11611" s="0" t="s">
        <v>21</v>
      </c>
      <c r="B11611" s="0" t="s">
        <v>113</v>
      </c>
      <c r="C11611" s="0" t="s">
        <v>108</v>
      </c>
      <c r="D11611" s="116" t="n">
        <v>44228</v>
      </c>
      <c r="E11611" s="0" t="n">
        <v>0</v>
      </c>
      <c r="F11611" s="0" t="n">
        <v>2376560</v>
      </c>
      <c r="G11611" s="151" t="s">
        <v>111</v>
      </c>
      <c r="H11611" s="151" t="s">
        <v>111</v>
      </c>
      <c r="I11611" s="152" t="s">
        <v>112</v>
      </c>
    </row>
    <row r="11612" customFormat="false" ht="12.75" hidden="false" customHeight="false" outlineLevel="0" collapsed="false">
      <c r="A11612" s="0" t="s">
        <v>22</v>
      </c>
      <c r="B11612" s="0" t="s">
        <v>110</v>
      </c>
      <c r="C11612" s="0" t="s">
        <v>108</v>
      </c>
      <c r="D11612" s="116" t="n">
        <v>44228</v>
      </c>
      <c r="E11612" s="0" t="n">
        <v>0.075</v>
      </c>
      <c r="F11612" s="0" t="n">
        <v>2376561</v>
      </c>
      <c r="G11612" s="151" t="s">
        <v>111</v>
      </c>
      <c r="H11612" s="151" t="s">
        <v>111</v>
      </c>
      <c r="I11612" s="152" t="s">
        <v>112</v>
      </c>
    </row>
    <row r="11613" customFormat="false" ht="12.75" hidden="false" customHeight="false" outlineLevel="0" collapsed="false">
      <c r="A11613" s="0" t="s">
        <v>59</v>
      </c>
      <c r="B11613" s="0" t="s">
        <v>110</v>
      </c>
      <c r="C11613" s="0" t="s">
        <v>108</v>
      </c>
      <c r="D11613" s="116" t="n">
        <v>44256</v>
      </c>
      <c r="E11613" s="0" t="n">
        <v>0.815</v>
      </c>
      <c r="F11613" s="0" t="n">
        <v>2376515</v>
      </c>
      <c r="G11613" s="151" t="s">
        <v>111</v>
      </c>
      <c r="H11613" s="151" t="s">
        <v>111</v>
      </c>
      <c r="I11613" s="152" t="s">
        <v>112</v>
      </c>
    </row>
    <row r="11614" customFormat="false" ht="12.75" hidden="false" customHeight="false" outlineLevel="0" collapsed="false">
      <c r="A11614" s="0" t="s">
        <v>59</v>
      </c>
      <c r="B11614" s="0" t="s">
        <v>113</v>
      </c>
      <c r="C11614" s="0" t="s">
        <v>108</v>
      </c>
      <c r="D11614" s="116" t="n">
        <v>44256</v>
      </c>
      <c r="E11614" s="0" t="n">
        <v>0.05</v>
      </c>
      <c r="F11614" s="0" t="n">
        <v>2376516</v>
      </c>
      <c r="G11614" s="151" t="s">
        <v>111</v>
      </c>
      <c r="H11614" s="151" t="s">
        <v>111</v>
      </c>
      <c r="I11614" s="152" t="s">
        <v>112</v>
      </c>
    </row>
    <row r="11615" customFormat="false" ht="12.75" hidden="false" customHeight="false" outlineLevel="0" collapsed="false">
      <c r="A11615" s="0" t="s">
        <v>60</v>
      </c>
      <c r="B11615" s="0" t="s">
        <v>110</v>
      </c>
      <c r="C11615" s="0" t="s">
        <v>108</v>
      </c>
      <c r="D11615" s="116" t="n">
        <v>44256</v>
      </c>
      <c r="E11615" s="0" t="n">
        <v>0.815</v>
      </c>
      <c r="F11615" s="0" t="n">
        <v>2376517</v>
      </c>
      <c r="G11615" s="151" t="s">
        <v>111</v>
      </c>
      <c r="H11615" s="151" t="s">
        <v>111</v>
      </c>
      <c r="I11615" s="152" t="s">
        <v>112</v>
      </c>
    </row>
    <row r="11616" customFormat="false" ht="12.75" hidden="false" customHeight="false" outlineLevel="0" collapsed="false">
      <c r="A11616" s="0" t="s">
        <v>60</v>
      </c>
      <c r="B11616" s="0" t="s">
        <v>113</v>
      </c>
      <c r="C11616" s="0" t="s">
        <v>108</v>
      </c>
      <c r="D11616" s="116" t="n">
        <v>44256</v>
      </c>
      <c r="E11616" s="0" t="n">
        <v>0.15</v>
      </c>
      <c r="F11616" s="0" t="n">
        <v>2376518</v>
      </c>
      <c r="G11616" s="151" t="s">
        <v>111</v>
      </c>
      <c r="H11616" s="151" t="s">
        <v>111</v>
      </c>
      <c r="I11616" s="152" t="s">
        <v>112</v>
      </c>
    </row>
    <row r="11617" customFormat="false" ht="12.75" hidden="false" customHeight="false" outlineLevel="0" collapsed="false">
      <c r="A11617" s="0" t="s">
        <v>61</v>
      </c>
      <c r="B11617" s="0" t="s">
        <v>110</v>
      </c>
      <c r="C11617" s="0" t="s">
        <v>108</v>
      </c>
      <c r="D11617" s="116" t="n">
        <v>44256</v>
      </c>
      <c r="E11617" s="0" t="n">
        <v>0.815</v>
      </c>
      <c r="F11617" s="0" t="n">
        <v>2376519</v>
      </c>
      <c r="G11617" s="151" t="s">
        <v>111</v>
      </c>
      <c r="H11617" s="151" t="s">
        <v>111</v>
      </c>
      <c r="I11617" s="152" t="s">
        <v>112</v>
      </c>
    </row>
    <row r="11618" customFormat="false" ht="12.75" hidden="false" customHeight="false" outlineLevel="0" collapsed="false">
      <c r="A11618" s="0" t="s">
        <v>61</v>
      </c>
      <c r="B11618" s="0" t="s">
        <v>113</v>
      </c>
      <c r="C11618" s="0" t="s">
        <v>108</v>
      </c>
      <c r="D11618" s="116" t="n">
        <v>44256</v>
      </c>
      <c r="E11618" s="0" t="n">
        <v>0.05</v>
      </c>
      <c r="F11618" s="0" t="n">
        <v>2376520</v>
      </c>
      <c r="G11618" s="151" t="s">
        <v>111</v>
      </c>
      <c r="H11618" s="151" t="s">
        <v>111</v>
      </c>
      <c r="I11618" s="152" t="s">
        <v>112</v>
      </c>
    </row>
    <row r="11619" customFormat="false" ht="12.75" hidden="false" customHeight="false" outlineLevel="0" collapsed="false">
      <c r="A11619" s="0" t="s">
        <v>62</v>
      </c>
      <c r="B11619" s="0" t="s">
        <v>110</v>
      </c>
      <c r="C11619" s="0" t="s">
        <v>108</v>
      </c>
      <c r="D11619" s="116" t="n">
        <v>44256</v>
      </c>
      <c r="E11619" s="0" t="n">
        <v>0.815</v>
      </c>
      <c r="F11619" s="0" t="n">
        <v>2376521</v>
      </c>
      <c r="G11619" s="151" t="s">
        <v>111</v>
      </c>
      <c r="H11619" s="151" t="s">
        <v>111</v>
      </c>
      <c r="I11619" s="152" t="s">
        <v>112</v>
      </c>
    </row>
    <row r="11620" customFormat="false" ht="12.75" hidden="false" customHeight="false" outlineLevel="0" collapsed="false">
      <c r="A11620" s="0" t="s">
        <v>62</v>
      </c>
      <c r="B11620" s="0" t="s">
        <v>113</v>
      </c>
      <c r="C11620" s="0" t="s">
        <v>108</v>
      </c>
      <c r="D11620" s="116" t="n">
        <v>44256</v>
      </c>
      <c r="E11620" s="0" t="n">
        <v>0.15</v>
      </c>
      <c r="F11620" s="0" t="n">
        <v>2376522</v>
      </c>
      <c r="G11620" s="151" t="s">
        <v>111</v>
      </c>
      <c r="H11620" s="151" t="s">
        <v>111</v>
      </c>
      <c r="I11620" s="152" t="s">
        <v>112</v>
      </c>
    </row>
    <row r="11621" customFormat="false" ht="12.75" hidden="false" customHeight="false" outlineLevel="0" collapsed="false">
      <c r="A11621" s="0" t="s">
        <v>82</v>
      </c>
      <c r="B11621" s="0" t="s">
        <v>110</v>
      </c>
      <c r="C11621" s="0" t="s">
        <v>108</v>
      </c>
      <c r="D11621" s="116" t="n">
        <v>44256</v>
      </c>
      <c r="E11621" s="0" t="n">
        <v>0</v>
      </c>
      <c r="F11621" s="0" t="n">
        <v>2376523</v>
      </c>
      <c r="G11621" s="151" t="s">
        <v>111</v>
      </c>
      <c r="H11621" s="151" t="s">
        <v>111</v>
      </c>
      <c r="I11621" s="152" t="s">
        <v>112</v>
      </c>
    </row>
    <row r="11622" customFormat="false" ht="12.75" hidden="false" customHeight="false" outlineLevel="0" collapsed="false">
      <c r="A11622" s="0" t="s">
        <v>82</v>
      </c>
      <c r="B11622" s="0" t="s">
        <v>113</v>
      </c>
      <c r="C11622" s="0" t="s">
        <v>108</v>
      </c>
      <c r="D11622" s="116" t="n">
        <v>44256</v>
      </c>
      <c r="E11622" s="0" t="n">
        <v>0</v>
      </c>
      <c r="F11622" s="0" t="n">
        <v>2376524</v>
      </c>
      <c r="G11622" s="151" t="s">
        <v>111</v>
      </c>
      <c r="H11622" s="151" t="s">
        <v>111</v>
      </c>
      <c r="I11622" s="152" t="s">
        <v>112</v>
      </c>
    </row>
    <row r="11623" customFormat="false" ht="12.75" hidden="false" customHeight="false" outlineLevel="0" collapsed="false">
      <c r="A11623" s="0" t="s">
        <v>83</v>
      </c>
      <c r="B11623" s="0" t="s">
        <v>110</v>
      </c>
      <c r="C11623" s="0" t="s">
        <v>108</v>
      </c>
      <c r="D11623" s="116" t="n">
        <v>44256</v>
      </c>
      <c r="E11623" s="0" t="n">
        <v>0</v>
      </c>
      <c r="F11623" s="0" t="n">
        <v>2376525</v>
      </c>
      <c r="G11623" s="151" t="s">
        <v>111</v>
      </c>
      <c r="H11623" s="151" t="s">
        <v>111</v>
      </c>
      <c r="I11623" s="152" t="s">
        <v>112</v>
      </c>
    </row>
    <row r="11624" customFormat="false" ht="12.75" hidden="false" customHeight="false" outlineLevel="0" collapsed="false">
      <c r="A11624" s="0" t="s">
        <v>83</v>
      </c>
      <c r="B11624" s="0" t="s">
        <v>113</v>
      </c>
      <c r="C11624" s="0" t="s">
        <v>108</v>
      </c>
      <c r="D11624" s="116" t="n">
        <v>44256</v>
      </c>
      <c r="E11624" s="0" t="n">
        <v>0</v>
      </c>
      <c r="F11624" s="0" t="n">
        <v>2376526</v>
      </c>
      <c r="G11624" s="151" t="s">
        <v>111</v>
      </c>
      <c r="H11624" s="151" t="s">
        <v>111</v>
      </c>
      <c r="I11624" s="152" t="s">
        <v>112</v>
      </c>
    </row>
    <row r="11625" customFormat="false" ht="12.75" hidden="false" customHeight="false" outlineLevel="0" collapsed="false">
      <c r="A11625" s="0" t="s">
        <v>84</v>
      </c>
      <c r="B11625" s="0" t="s">
        <v>110</v>
      </c>
      <c r="C11625" s="0" t="s">
        <v>108</v>
      </c>
      <c r="D11625" s="116" t="n">
        <v>44256</v>
      </c>
      <c r="E11625" s="0" t="n">
        <v>0.24</v>
      </c>
      <c r="F11625" s="0" t="n">
        <v>2376527</v>
      </c>
      <c r="G11625" s="151" t="s">
        <v>111</v>
      </c>
      <c r="H11625" s="151" t="s">
        <v>111</v>
      </c>
      <c r="I11625" s="152" t="s">
        <v>112</v>
      </c>
    </row>
    <row r="11626" customFormat="false" ht="12.75" hidden="false" customHeight="false" outlineLevel="0" collapsed="false">
      <c r="A11626" s="0" t="s">
        <v>84</v>
      </c>
      <c r="B11626" s="0" t="s">
        <v>113</v>
      </c>
      <c r="C11626" s="0" t="s">
        <v>108</v>
      </c>
      <c r="D11626" s="116" t="n">
        <v>44256</v>
      </c>
      <c r="E11626" s="0" t="n">
        <v>0.03</v>
      </c>
      <c r="F11626" s="0" t="n">
        <v>2376528</v>
      </c>
      <c r="G11626" s="151" t="s">
        <v>111</v>
      </c>
      <c r="H11626" s="151" t="s">
        <v>111</v>
      </c>
      <c r="I11626" s="152" t="s">
        <v>112</v>
      </c>
    </row>
    <row r="11627" customFormat="false" ht="12.75" hidden="false" customHeight="false" outlineLevel="0" collapsed="false">
      <c r="A11627" s="0" t="s">
        <v>85</v>
      </c>
      <c r="B11627" s="0" t="s">
        <v>110</v>
      </c>
      <c r="C11627" s="0" t="s">
        <v>108</v>
      </c>
      <c r="D11627" s="116" t="n">
        <v>44256</v>
      </c>
      <c r="E11627" s="0" t="n">
        <v>0.24</v>
      </c>
      <c r="F11627" s="0" t="n">
        <v>2376529</v>
      </c>
      <c r="G11627" s="151" t="s">
        <v>111</v>
      </c>
      <c r="H11627" s="151" t="s">
        <v>111</v>
      </c>
      <c r="I11627" s="152" t="s">
        <v>112</v>
      </c>
    </row>
    <row r="11628" customFormat="false" ht="12.75" hidden="false" customHeight="false" outlineLevel="0" collapsed="false">
      <c r="A11628" s="0" t="s">
        <v>85</v>
      </c>
      <c r="B11628" s="0" t="s">
        <v>113</v>
      </c>
      <c r="C11628" s="0" t="s">
        <v>108</v>
      </c>
      <c r="D11628" s="116" t="n">
        <v>44256</v>
      </c>
      <c r="E11628" s="0" t="n">
        <v>0.284463646765559</v>
      </c>
      <c r="F11628" s="0" t="n">
        <v>2376530</v>
      </c>
      <c r="G11628" s="151" t="s">
        <v>111</v>
      </c>
      <c r="H11628" s="151" t="s">
        <v>111</v>
      </c>
      <c r="I11628" s="152" t="s">
        <v>112</v>
      </c>
    </row>
    <row r="11629" customFormat="false" ht="12.75" hidden="false" customHeight="false" outlineLevel="0" collapsed="false">
      <c r="A11629" s="0" t="s">
        <v>86</v>
      </c>
      <c r="B11629" s="0" t="s">
        <v>110</v>
      </c>
      <c r="C11629" s="0" t="s">
        <v>108</v>
      </c>
      <c r="D11629" s="116" t="n">
        <v>44256</v>
      </c>
      <c r="E11629" s="0" t="n">
        <v>0.39</v>
      </c>
      <c r="F11629" s="0" t="n">
        <v>2376531</v>
      </c>
      <c r="G11629" s="151" t="s">
        <v>111</v>
      </c>
      <c r="H11629" s="151" t="s">
        <v>111</v>
      </c>
      <c r="I11629" s="152" t="s">
        <v>112</v>
      </c>
    </row>
    <row r="11630" customFormat="false" ht="12.75" hidden="false" customHeight="false" outlineLevel="0" collapsed="false">
      <c r="A11630" s="0" t="s">
        <v>86</v>
      </c>
      <c r="B11630" s="0" t="s">
        <v>113</v>
      </c>
      <c r="C11630" s="0" t="s">
        <v>108</v>
      </c>
      <c r="D11630" s="116" t="n">
        <v>44256</v>
      </c>
      <c r="E11630" s="0" t="n">
        <v>0.08</v>
      </c>
      <c r="F11630" s="0" t="n">
        <v>2376532</v>
      </c>
      <c r="G11630" s="151" t="s">
        <v>111</v>
      </c>
      <c r="H11630" s="151" t="s">
        <v>111</v>
      </c>
      <c r="I11630" s="152" t="s">
        <v>112</v>
      </c>
    </row>
    <row r="11631" customFormat="false" ht="12.75" hidden="false" customHeight="false" outlineLevel="0" collapsed="false">
      <c r="A11631" s="0" t="s">
        <v>87</v>
      </c>
      <c r="B11631" s="0" t="s">
        <v>110</v>
      </c>
      <c r="C11631" s="0" t="s">
        <v>108</v>
      </c>
      <c r="D11631" s="116" t="n">
        <v>44256</v>
      </c>
      <c r="E11631" s="0" t="n">
        <v>0.39</v>
      </c>
      <c r="F11631" s="0" t="n">
        <v>2376533</v>
      </c>
      <c r="G11631" s="151" t="s">
        <v>111</v>
      </c>
      <c r="H11631" s="151" t="s">
        <v>111</v>
      </c>
      <c r="I11631" s="152" t="s">
        <v>112</v>
      </c>
    </row>
    <row r="11632" customFormat="false" ht="12.75" hidden="false" customHeight="false" outlineLevel="0" collapsed="false">
      <c r="A11632" s="0" t="s">
        <v>87</v>
      </c>
      <c r="B11632" s="0" t="s">
        <v>113</v>
      </c>
      <c r="C11632" s="0" t="s">
        <v>108</v>
      </c>
      <c r="D11632" s="116" t="n">
        <v>44256</v>
      </c>
      <c r="E11632" s="0" t="n">
        <v>0.18</v>
      </c>
      <c r="F11632" s="0" t="n">
        <v>2376534</v>
      </c>
      <c r="G11632" s="151" t="s">
        <v>111</v>
      </c>
      <c r="H11632" s="151" t="s">
        <v>111</v>
      </c>
      <c r="I11632" s="152" t="s">
        <v>112</v>
      </c>
    </row>
    <row r="11633" customFormat="false" ht="12.75" hidden="false" customHeight="false" outlineLevel="0" collapsed="false">
      <c r="A11633" s="0" t="s">
        <v>88</v>
      </c>
      <c r="B11633" s="0" t="s">
        <v>110</v>
      </c>
      <c r="C11633" s="0" t="s">
        <v>108</v>
      </c>
      <c r="D11633" s="116" t="n">
        <v>44256</v>
      </c>
      <c r="E11633" s="0" t="n">
        <v>0.39</v>
      </c>
      <c r="F11633" s="0" t="n">
        <v>2376535</v>
      </c>
      <c r="G11633" s="151" t="s">
        <v>111</v>
      </c>
      <c r="H11633" s="151" t="s">
        <v>111</v>
      </c>
      <c r="I11633" s="152" t="s">
        <v>112</v>
      </c>
    </row>
    <row r="11634" customFormat="false" ht="12.75" hidden="false" customHeight="false" outlineLevel="0" collapsed="false">
      <c r="A11634" s="0" t="s">
        <v>88</v>
      </c>
      <c r="B11634" s="0" t="s">
        <v>113</v>
      </c>
      <c r="C11634" s="0" t="s">
        <v>108</v>
      </c>
      <c r="D11634" s="116" t="n">
        <v>44256</v>
      </c>
      <c r="E11634" s="0" t="n">
        <v>0.588631150225134</v>
      </c>
      <c r="F11634" s="0" t="n">
        <v>2376536</v>
      </c>
      <c r="G11634" s="151" t="s">
        <v>111</v>
      </c>
      <c r="H11634" s="151" t="s">
        <v>111</v>
      </c>
      <c r="I11634" s="152" t="s">
        <v>112</v>
      </c>
    </row>
    <row r="11635" customFormat="false" ht="12.75" hidden="false" customHeight="false" outlineLevel="0" collapsed="false">
      <c r="A11635" s="0" t="s">
        <v>89</v>
      </c>
      <c r="B11635" s="0" t="s">
        <v>110</v>
      </c>
      <c r="C11635" s="0" t="s">
        <v>108</v>
      </c>
      <c r="D11635" s="116" t="n">
        <v>44256</v>
      </c>
      <c r="E11635" s="0" t="n">
        <v>0.39</v>
      </c>
      <c r="F11635" s="0" t="n">
        <v>2376537</v>
      </c>
      <c r="G11635" s="151" t="s">
        <v>111</v>
      </c>
      <c r="H11635" s="151" t="s">
        <v>111</v>
      </c>
      <c r="I11635" s="152" t="s">
        <v>112</v>
      </c>
    </row>
    <row r="11636" customFormat="false" ht="12.75" hidden="false" customHeight="false" outlineLevel="0" collapsed="false">
      <c r="A11636" s="0" t="s">
        <v>89</v>
      </c>
      <c r="B11636" s="0" t="s">
        <v>113</v>
      </c>
      <c r="C11636" s="0" t="s">
        <v>108</v>
      </c>
      <c r="D11636" s="116" t="n">
        <v>44256</v>
      </c>
      <c r="E11636" s="0" t="n">
        <v>0.13</v>
      </c>
      <c r="F11636" s="0" t="n">
        <v>2376538</v>
      </c>
      <c r="G11636" s="151" t="s">
        <v>111</v>
      </c>
      <c r="H11636" s="151" t="s">
        <v>111</v>
      </c>
      <c r="I11636" s="152" t="s">
        <v>112</v>
      </c>
    </row>
    <row r="11637" customFormat="false" ht="12.75" hidden="false" customHeight="false" outlineLevel="0" collapsed="false">
      <c r="A11637" s="0" t="s">
        <v>90</v>
      </c>
      <c r="B11637" s="0" t="s">
        <v>110</v>
      </c>
      <c r="C11637" s="0" t="s">
        <v>108</v>
      </c>
      <c r="D11637" s="116" t="n">
        <v>44256</v>
      </c>
      <c r="E11637" s="0" t="n">
        <v>0.39</v>
      </c>
      <c r="F11637" s="0" t="n">
        <v>2376539</v>
      </c>
      <c r="G11637" s="151" t="s">
        <v>111</v>
      </c>
      <c r="H11637" s="151" t="s">
        <v>111</v>
      </c>
      <c r="I11637" s="152" t="s">
        <v>112</v>
      </c>
    </row>
    <row r="11638" customFormat="false" ht="12.75" hidden="false" customHeight="false" outlineLevel="0" collapsed="false">
      <c r="A11638" s="0" t="s">
        <v>90</v>
      </c>
      <c r="B11638" s="0" t="s">
        <v>113</v>
      </c>
      <c r="C11638" s="0" t="s">
        <v>108</v>
      </c>
      <c r="D11638" s="116" t="n">
        <v>44256</v>
      </c>
      <c r="E11638" s="0" t="n">
        <v>0.486297953336062</v>
      </c>
      <c r="F11638" s="0" t="n">
        <v>2376540</v>
      </c>
      <c r="G11638" s="151" t="s">
        <v>111</v>
      </c>
      <c r="H11638" s="151" t="s">
        <v>111</v>
      </c>
      <c r="I11638" s="152" t="s">
        <v>112</v>
      </c>
    </row>
    <row r="11639" customFormat="false" ht="12.75" hidden="false" customHeight="false" outlineLevel="0" collapsed="false">
      <c r="A11639" s="0" t="s">
        <v>91</v>
      </c>
      <c r="B11639" s="0" t="s">
        <v>110</v>
      </c>
      <c r="C11639" s="0" t="s">
        <v>108</v>
      </c>
      <c r="D11639" s="116" t="n">
        <v>44256</v>
      </c>
      <c r="E11639" s="0" t="n">
        <v>0</v>
      </c>
      <c r="F11639" s="0" t="n">
        <v>2376541</v>
      </c>
      <c r="G11639" s="151" t="s">
        <v>111</v>
      </c>
      <c r="H11639" s="151" t="s">
        <v>111</v>
      </c>
      <c r="I11639" s="152" t="s">
        <v>112</v>
      </c>
    </row>
    <row r="11640" customFormat="false" ht="12.75" hidden="false" customHeight="false" outlineLevel="0" collapsed="false">
      <c r="A11640" s="0" t="s">
        <v>91</v>
      </c>
      <c r="B11640" s="0" t="s">
        <v>113</v>
      </c>
      <c r="C11640" s="0" t="s">
        <v>108</v>
      </c>
      <c r="D11640" s="116" t="n">
        <v>44256</v>
      </c>
      <c r="E11640" s="0" t="n">
        <v>0</v>
      </c>
      <c r="F11640" s="0" t="n">
        <v>2376542</v>
      </c>
      <c r="G11640" s="151" t="s">
        <v>111</v>
      </c>
      <c r="H11640" s="151" t="s">
        <v>111</v>
      </c>
      <c r="I11640" s="152" t="s">
        <v>112</v>
      </c>
    </row>
    <row r="11641" customFormat="false" ht="12.75" hidden="false" customHeight="false" outlineLevel="0" collapsed="false">
      <c r="A11641" s="0" t="s">
        <v>49</v>
      </c>
      <c r="B11641" s="0" t="s">
        <v>110</v>
      </c>
      <c r="C11641" s="0" t="s">
        <v>108</v>
      </c>
      <c r="D11641" s="116" t="n">
        <v>44256</v>
      </c>
      <c r="E11641" s="0" t="n">
        <v>0.815</v>
      </c>
      <c r="F11641" s="0" t="n">
        <v>2376543</v>
      </c>
      <c r="G11641" s="151" t="s">
        <v>111</v>
      </c>
      <c r="H11641" s="151" t="s">
        <v>111</v>
      </c>
      <c r="I11641" s="152" t="s">
        <v>112</v>
      </c>
    </row>
    <row r="11642" customFormat="false" ht="12.75" hidden="false" customHeight="false" outlineLevel="0" collapsed="false">
      <c r="A11642" s="0" t="s">
        <v>49</v>
      </c>
      <c r="B11642" s="0" t="s">
        <v>113</v>
      </c>
      <c r="C11642" s="0" t="s">
        <v>108</v>
      </c>
      <c r="D11642" s="116" t="n">
        <v>44256</v>
      </c>
      <c r="E11642" s="0" t="n">
        <v>0.05</v>
      </c>
      <c r="F11642" s="0" t="n">
        <v>2376544</v>
      </c>
      <c r="G11642" s="151" t="s">
        <v>111</v>
      </c>
      <c r="H11642" s="151" t="s">
        <v>111</v>
      </c>
      <c r="I11642" s="152" t="s">
        <v>112</v>
      </c>
    </row>
    <row r="11643" customFormat="false" ht="12.75" hidden="false" customHeight="false" outlineLevel="0" collapsed="false">
      <c r="A11643" s="0" t="s">
        <v>50</v>
      </c>
      <c r="B11643" s="0" t="s">
        <v>110</v>
      </c>
      <c r="C11643" s="0" t="s">
        <v>108</v>
      </c>
      <c r="D11643" s="116" t="n">
        <v>44256</v>
      </c>
      <c r="E11643" s="0" t="n">
        <v>0.93</v>
      </c>
      <c r="F11643" s="0" t="n">
        <v>2376545</v>
      </c>
      <c r="G11643" s="151" t="s">
        <v>111</v>
      </c>
      <c r="H11643" s="151" t="s">
        <v>111</v>
      </c>
      <c r="I11643" s="152" t="s">
        <v>112</v>
      </c>
    </row>
    <row r="11644" customFormat="false" ht="12.75" hidden="false" customHeight="false" outlineLevel="0" collapsed="false">
      <c r="A11644" s="0" t="s">
        <v>50</v>
      </c>
      <c r="B11644" s="0" t="s">
        <v>113</v>
      </c>
      <c r="C11644" s="0" t="s">
        <v>108</v>
      </c>
      <c r="D11644" s="116" t="n">
        <v>44256</v>
      </c>
      <c r="E11644" s="0" t="n">
        <v>-0.17</v>
      </c>
      <c r="F11644" s="0" t="n">
        <v>2376546</v>
      </c>
      <c r="G11644" s="151" t="s">
        <v>111</v>
      </c>
      <c r="H11644" s="151" t="s">
        <v>111</v>
      </c>
      <c r="I11644" s="152" t="s">
        <v>112</v>
      </c>
    </row>
    <row r="11645" customFormat="false" ht="12.75" hidden="false" customHeight="false" outlineLevel="0" collapsed="false">
      <c r="A11645" s="0" t="s">
        <v>51</v>
      </c>
      <c r="B11645" s="0" t="s">
        <v>110</v>
      </c>
      <c r="C11645" s="0" t="s">
        <v>108</v>
      </c>
      <c r="D11645" s="116" t="n">
        <v>44256</v>
      </c>
      <c r="E11645" s="0" t="n">
        <v>0.93</v>
      </c>
      <c r="F11645" s="0" t="n">
        <v>2376547</v>
      </c>
      <c r="G11645" s="151" t="s">
        <v>111</v>
      </c>
      <c r="H11645" s="151" t="s">
        <v>111</v>
      </c>
      <c r="I11645" s="152" t="s">
        <v>112</v>
      </c>
    </row>
    <row r="11646" customFormat="false" ht="12.75" hidden="false" customHeight="false" outlineLevel="0" collapsed="false">
      <c r="A11646" s="0" t="s">
        <v>51</v>
      </c>
      <c r="B11646" s="0" t="s">
        <v>113</v>
      </c>
      <c r="C11646" s="0" t="s">
        <v>108</v>
      </c>
      <c r="D11646" s="116" t="n">
        <v>44256</v>
      </c>
      <c r="E11646" s="0" t="n">
        <v>0.1</v>
      </c>
      <c r="F11646" s="0" t="n">
        <v>2376548</v>
      </c>
      <c r="G11646" s="151" t="s">
        <v>111</v>
      </c>
      <c r="H11646" s="151" t="s">
        <v>111</v>
      </c>
      <c r="I11646" s="152" t="s">
        <v>112</v>
      </c>
    </row>
    <row r="11647" customFormat="false" ht="12.75" hidden="false" customHeight="false" outlineLevel="0" collapsed="false">
      <c r="A11647" s="0" t="s">
        <v>52</v>
      </c>
      <c r="B11647" s="0" t="s">
        <v>110</v>
      </c>
      <c r="C11647" s="0" t="s">
        <v>108</v>
      </c>
      <c r="D11647" s="116" t="n">
        <v>44256</v>
      </c>
      <c r="E11647" s="0" t="n">
        <v>0.93</v>
      </c>
      <c r="F11647" s="0" t="n">
        <v>2376549</v>
      </c>
      <c r="G11647" s="151" t="s">
        <v>111</v>
      </c>
      <c r="H11647" s="151" t="s">
        <v>111</v>
      </c>
      <c r="I11647" s="152" t="s">
        <v>112</v>
      </c>
    </row>
    <row r="11648" customFormat="false" ht="12.75" hidden="false" customHeight="false" outlineLevel="0" collapsed="false">
      <c r="A11648" s="0" t="s">
        <v>52</v>
      </c>
      <c r="B11648" s="0" t="s">
        <v>113</v>
      </c>
      <c r="C11648" s="0" t="s">
        <v>108</v>
      </c>
      <c r="D11648" s="116" t="n">
        <v>44256</v>
      </c>
      <c r="E11648" s="0" t="n">
        <v>-0.05</v>
      </c>
      <c r="F11648" s="0" t="n">
        <v>2376550</v>
      </c>
      <c r="G11648" s="151" t="s">
        <v>111</v>
      </c>
      <c r="H11648" s="151" t="s">
        <v>111</v>
      </c>
      <c r="I11648" s="152" t="s">
        <v>112</v>
      </c>
    </row>
    <row r="11649" customFormat="false" ht="12.75" hidden="false" customHeight="false" outlineLevel="0" collapsed="false">
      <c r="A11649" s="0" t="s">
        <v>53</v>
      </c>
      <c r="B11649" s="0" t="s">
        <v>110</v>
      </c>
      <c r="C11649" s="0" t="s">
        <v>108</v>
      </c>
      <c r="D11649" s="116" t="n">
        <v>44256</v>
      </c>
      <c r="E11649" s="0" t="n">
        <v>0.815</v>
      </c>
      <c r="F11649" s="0" t="n">
        <v>2376551</v>
      </c>
      <c r="G11649" s="151" t="s">
        <v>111</v>
      </c>
      <c r="H11649" s="151" t="s">
        <v>111</v>
      </c>
      <c r="I11649" s="152" t="s">
        <v>112</v>
      </c>
    </row>
    <row r="11650" customFormat="false" ht="12.75" hidden="false" customHeight="false" outlineLevel="0" collapsed="false">
      <c r="A11650" s="0" t="s">
        <v>53</v>
      </c>
      <c r="B11650" s="0" t="s">
        <v>113</v>
      </c>
      <c r="C11650" s="0" t="s">
        <v>108</v>
      </c>
      <c r="D11650" s="116" t="n">
        <v>44256</v>
      </c>
      <c r="E11650" s="0" t="n">
        <v>0.05</v>
      </c>
      <c r="F11650" s="0" t="n">
        <v>2376552</v>
      </c>
      <c r="G11650" s="151" t="s">
        <v>111</v>
      </c>
      <c r="H11650" s="151" t="s">
        <v>111</v>
      </c>
      <c r="I11650" s="152" t="s">
        <v>112</v>
      </c>
    </row>
    <row r="11651" customFormat="false" ht="12.75" hidden="false" customHeight="false" outlineLevel="0" collapsed="false">
      <c r="A11651" s="0" t="s">
        <v>17</v>
      </c>
      <c r="B11651" s="0" t="s">
        <v>110</v>
      </c>
      <c r="C11651" s="0" t="s">
        <v>108</v>
      </c>
      <c r="D11651" s="116" t="n">
        <v>44256</v>
      </c>
      <c r="E11651" s="0" t="n">
        <v>0</v>
      </c>
      <c r="F11651" s="0" t="n">
        <v>2376553</v>
      </c>
      <c r="G11651" s="151" t="s">
        <v>111</v>
      </c>
      <c r="H11651" s="151" t="s">
        <v>111</v>
      </c>
      <c r="I11651" s="152" t="s">
        <v>112</v>
      </c>
    </row>
    <row r="11652" customFormat="false" ht="12.75" hidden="false" customHeight="false" outlineLevel="0" collapsed="false">
      <c r="A11652" s="0" t="s">
        <v>17</v>
      </c>
      <c r="B11652" s="0" t="s">
        <v>113</v>
      </c>
      <c r="C11652" s="0" t="s">
        <v>108</v>
      </c>
      <c r="D11652" s="116" t="n">
        <v>44256</v>
      </c>
      <c r="E11652" s="0" t="n">
        <v>0</v>
      </c>
      <c r="F11652" s="0" t="n">
        <v>2376554</v>
      </c>
      <c r="G11652" s="151" t="s">
        <v>111</v>
      </c>
      <c r="H11652" s="151" t="s">
        <v>111</v>
      </c>
      <c r="I11652" s="152" t="s">
        <v>112</v>
      </c>
    </row>
    <row r="11653" customFormat="false" ht="12.75" hidden="false" customHeight="false" outlineLevel="0" collapsed="false">
      <c r="A11653" s="0" t="s">
        <v>18</v>
      </c>
      <c r="B11653" s="0" t="s">
        <v>110</v>
      </c>
      <c r="C11653" s="0" t="s">
        <v>108</v>
      </c>
      <c r="D11653" s="116" t="n">
        <v>44256</v>
      </c>
      <c r="E11653" s="0" t="n">
        <v>0</v>
      </c>
      <c r="F11653" s="0" t="n">
        <v>2376555</v>
      </c>
      <c r="G11653" s="151" t="s">
        <v>111</v>
      </c>
      <c r="H11653" s="151" t="s">
        <v>111</v>
      </c>
      <c r="I11653" s="152" t="s">
        <v>112</v>
      </c>
    </row>
    <row r="11654" customFormat="false" ht="12.75" hidden="false" customHeight="false" outlineLevel="0" collapsed="false">
      <c r="A11654" s="0" t="s">
        <v>18</v>
      </c>
      <c r="B11654" s="0" t="s">
        <v>113</v>
      </c>
      <c r="C11654" s="0" t="s">
        <v>108</v>
      </c>
      <c r="D11654" s="116" t="n">
        <v>44256</v>
      </c>
      <c r="E11654" s="0" t="n">
        <v>0</v>
      </c>
      <c r="F11654" s="0" t="n">
        <v>2376556</v>
      </c>
      <c r="G11654" s="151" t="s">
        <v>111</v>
      </c>
      <c r="H11654" s="151" t="s">
        <v>111</v>
      </c>
      <c r="I11654" s="152" t="s">
        <v>112</v>
      </c>
    </row>
    <row r="11655" customFormat="false" ht="12.75" hidden="false" customHeight="false" outlineLevel="0" collapsed="false">
      <c r="A11655" s="0" t="s">
        <v>19</v>
      </c>
      <c r="B11655" s="0" t="s">
        <v>110</v>
      </c>
      <c r="C11655" s="0" t="s">
        <v>108</v>
      </c>
      <c r="D11655" s="116" t="n">
        <v>44256</v>
      </c>
      <c r="E11655" s="0" t="n">
        <v>0</v>
      </c>
      <c r="F11655" s="0" t="n">
        <v>2376557</v>
      </c>
      <c r="G11655" s="151" t="s">
        <v>111</v>
      </c>
      <c r="H11655" s="151" t="s">
        <v>111</v>
      </c>
      <c r="I11655" s="152" t="s">
        <v>112</v>
      </c>
    </row>
    <row r="11656" customFormat="false" ht="12.75" hidden="false" customHeight="false" outlineLevel="0" collapsed="false">
      <c r="A11656" s="0" t="s">
        <v>19</v>
      </c>
      <c r="B11656" s="0" t="s">
        <v>113</v>
      </c>
      <c r="C11656" s="0" t="s">
        <v>108</v>
      </c>
      <c r="D11656" s="116" t="n">
        <v>44256</v>
      </c>
      <c r="E11656" s="0" t="n">
        <v>0</v>
      </c>
      <c r="F11656" s="0" t="n">
        <v>2376558</v>
      </c>
      <c r="G11656" s="151" t="s">
        <v>111</v>
      </c>
      <c r="H11656" s="151" t="s">
        <v>111</v>
      </c>
      <c r="I11656" s="152" t="s">
        <v>112</v>
      </c>
    </row>
    <row r="11657" customFormat="false" ht="12.75" hidden="false" customHeight="false" outlineLevel="0" collapsed="false">
      <c r="A11657" s="0" t="s">
        <v>21</v>
      </c>
      <c r="B11657" s="0" t="s">
        <v>110</v>
      </c>
      <c r="C11657" s="0" t="s">
        <v>108</v>
      </c>
      <c r="D11657" s="116" t="n">
        <v>44256</v>
      </c>
      <c r="E11657" s="0" t="n">
        <v>0</v>
      </c>
      <c r="F11657" s="0" t="n">
        <v>2376559</v>
      </c>
      <c r="G11657" s="151" t="s">
        <v>111</v>
      </c>
      <c r="H11657" s="151" t="s">
        <v>111</v>
      </c>
      <c r="I11657" s="152" t="s">
        <v>112</v>
      </c>
    </row>
    <row r="11658" customFormat="false" ht="12.75" hidden="false" customHeight="false" outlineLevel="0" collapsed="false">
      <c r="A11658" s="0" t="s">
        <v>21</v>
      </c>
      <c r="B11658" s="0" t="s">
        <v>113</v>
      </c>
      <c r="C11658" s="0" t="s">
        <v>108</v>
      </c>
      <c r="D11658" s="116" t="n">
        <v>44256</v>
      </c>
      <c r="E11658" s="0" t="n">
        <v>0</v>
      </c>
      <c r="F11658" s="0" t="n">
        <v>2376560</v>
      </c>
      <c r="G11658" s="151" t="s">
        <v>111</v>
      </c>
      <c r="H11658" s="151" t="s">
        <v>111</v>
      </c>
      <c r="I11658" s="152" t="s">
        <v>112</v>
      </c>
    </row>
    <row r="11659" customFormat="false" ht="12.75" hidden="false" customHeight="false" outlineLevel="0" collapsed="false">
      <c r="A11659" s="0" t="s">
        <v>22</v>
      </c>
      <c r="B11659" s="0" t="s">
        <v>110</v>
      </c>
      <c r="C11659" s="0" t="s">
        <v>108</v>
      </c>
      <c r="D11659" s="116" t="n">
        <v>44256</v>
      </c>
      <c r="E11659" s="0" t="n">
        <v>0.115</v>
      </c>
      <c r="F11659" s="0" t="n">
        <v>2376561</v>
      </c>
      <c r="G11659" s="151" t="s">
        <v>111</v>
      </c>
      <c r="H11659" s="151" t="s">
        <v>111</v>
      </c>
      <c r="I11659" s="152" t="s">
        <v>112</v>
      </c>
    </row>
    <row r="11660" customFormat="false" ht="12.75" hidden="false" customHeight="false" outlineLevel="0" collapsed="false">
      <c r="A11660" s="0" t="s">
        <v>59</v>
      </c>
      <c r="B11660" s="0" t="s">
        <v>110</v>
      </c>
      <c r="C11660" s="0" t="s">
        <v>108</v>
      </c>
      <c r="D11660" s="116" t="n">
        <v>44287</v>
      </c>
      <c r="E11660" s="0" t="n">
        <v>0.435</v>
      </c>
      <c r="F11660" s="0" t="n">
        <v>2376515</v>
      </c>
      <c r="G11660" s="151" t="s">
        <v>111</v>
      </c>
      <c r="H11660" s="151" t="s">
        <v>111</v>
      </c>
      <c r="I11660" s="152" t="s">
        <v>112</v>
      </c>
    </row>
    <row r="11661" customFormat="false" ht="12.75" hidden="false" customHeight="false" outlineLevel="0" collapsed="false">
      <c r="A11661" s="0" t="s">
        <v>59</v>
      </c>
      <c r="B11661" s="0" t="s">
        <v>113</v>
      </c>
      <c r="C11661" s="0" t="s">
        <v>108</v>
      </c>
      <c r="D11661" s="116" t="n">
        <v>44287</v>
      </c>
      <c r="E11661" s="0" t="n">
        <v>0.015</v>
      </c>
      <c r="F11661" s="0" t="n">
        <v>2376516</v>
      </c>
      <c r="G11661" s="151" t="s">
        <v>111</v>
      </c>
      <c r="H11661" s="151" t="s">
        <v>111</v>
      </c>
      <c r="I11661" s="152" t="s">
        <v>112</v>
      </c>
    </row>
    <row r="11662" customFormat="false" ht="12.75" hidden="false" customHeight="false" outlineLevel="0" collapsed="false">
      <c r="A11662" s="0" t="s">
        <v>60</v>
      </c>
      <c r="B11662" s="0" t="s">
        <v>110</v>
      </c>
      <c r="C11662" s="0" t="s">
        <v>108</v>
      </c>
      <c r="D11662" s="116" t="n">
        <v>44287</v>
      </c>
      <c r="E11662" s="0" t="n">
        <v>0.435</v>
      </c>
      <c r="F11662" s="0" t="n">
        <v>2376517</v>
      </c>
      <c r="G11662" s="151" t="s">
        <v>111</v>
      </c>
      <c r="H11662" s="151" t="s">
        <v>111</v>
      </c>
      <c r="I11662" s="152" t="s">
        <v>112</v>
      </c>
    </row>
    <row r="11663" customFormat="false" ht="12.75" hidden="false" customHeight="false" outlineLevel="0" collapsed="false">
      <c r="A11663" s="0" t="s">
        <v>60</v>
      </c>
      <c r="B11663" s="0" t="s">
        <v>113</v>
      </c>
      <c r="C11663" s="0" t="s">
        <v>108</v>
      </c>
      <c r="D11663" s="116" t="n">
        <v>44287</v>
      </c>
      <c r="E11663" s="0" t="n">
        <v>0.045</v>
      </c>
      <c r="F11663" s="0" t="n">
        <v>2376518</v>
      </c>
      <c r="G11663" s="151" t="s">
        <v>111</v>
      </c>
      <c r="H11663" s="151" t="s">
        <v>111</v>
      </c>
      <c r="I11663" s="152" t="s">
        <v>112</v>
      </c>
    </row>
    <row r="11664" customFormat="false" ht="12.75" hidden="false" customHeight="false" outlineLevel="0" collapsed="false">
      <c r="A11664" s="0" t="s">
        <v>61</v>
      </c>
      <c r="B11664" s="0" t="s">
        <v>110</v>
      </c>
      <c r="C11664" s="0" t="s">
        <v>108</v>
      </c>
      <c r="D11664" s="116" t="n">
        <v>44287</v>
      </c>
      <c r="E11664" s="0" t="n">
        <v>0.435</v>
      </c>
      <c r="F11664" s="0" t="n">
        <v>2376519</v>
      </c>
      <c r="G11664" s="151" t="s">
        <v>111</v>
      </c>
      <c r="H11664" s="151" t="s">
        <v>111</v>
      </c>
      <c r="I11664" s="152" t="s">
        <v>112</v>
      </c>
    </row>
    <row r="11665" customFormat="false" ht="12.75" hidden="false" customHeight="false" outlineLevel="0" collapsed="false">
      <c r="A11665" s="0" t="s">
        <v>61</v>
      </c>
      <c r="B11665" s="0" t="s">
        <v>113</v>
      </c>
      <c r="C11665" s="0" t="s">
        <v>108</v>
      </c>
      <c r="D11665" s="116" t="n">
        <v>44287</v>
      </c>
      <c r="E11665" s="0" t="n">
        <v>0.015</v>
      </c>
      <c r="F11665" s="0" t="n">
        <v>2376520</v>
      </c>
      <c r="G11665" s="151" t="s">
        <v>111</v>
      </c>
      <c r="H11665" s="151" t="s">
        <v>111</v>
      </c>
      <c r="I11665" s="152" t="s">
        <v>112</v>
      </c>
    </row>
    <row r="11666" customFormat="false" ht="12.75" hidden="false" customHeight="false" outlineLevel="0" collapsed="false">
      <c r="A11666" s="0" t="s">
        <v>62</v>
      </c>
      <c r="B11666" s="0" t="s">
        <v>110</v>
      </c>
      <c r="C11666" s="0" t="s">
        <v>108</v>
      </c>
      <c r="D11666" s="116" t="n">
        <v>44287</v>
      </c>
      <c r="E11666" s="0" t="n">
        <v>0.435</v>
      </c>
      <c r="F11666" s="0" t="n">
        <v>2376521</v>
      </c>
      <c r="G11666" s="151" t="s">
        <v>111</v>
      </c>
      <c r="H11666" s="151" t="s">
        <v>111</v>
      </c>
      <c r="I11666" s="152" t="s">
        <v>112</v>
      </c>
    </row>
    <row r="11667" customFormat="false" ht="12.75" hidden="false" customHeight="false" outlineLevel="0" collapsed="false">
      <c r="A11667" s="0" t="s">
        <v>62</v>
      </c>
      <c r="B11667" s="0" t="s">
        <v>113</v>
      </c>
      <c r="C11667" s="0" t="s">
        <v>108</v>
      </c>
      <c r="D11667" s="116" t="n">
        <v>44287</v>
      </c>
      <c r="E11667" s="0" t="n">
        <v>0.045</v>
      </c>
      <c r="F11667" s="0" t="n">
        <v>2376522</v>
      </c>
      <c r="G11667" s="151" t="s">
        <v>111</v>
      </c>
      <c r="H11667" s="151" t="s">
        <v>111</v>
      </c>
      <c r="I11667" s="152" t="s">
        <v>112</v>
      </c>
    </row>
    <row r="11668" customFormat="false" ht="12.75" hidden="false" customHeight="false" outlineLevel="0" collapsed="false">
      <c r="A11668" s="0" t="s">
        <v>82</v>
      </c>
      <c r="B11668" s="0" t="s">
        <v>110</v>
      </c>
      <c r="C11668" s="0" t="s">
        <v>108</v>
      </c>
      <c r="D11668" s="116" t="n">
        <v>44287</v>
      </c>
      <c r="E11668" s="0" t="n">
        <v>0</v>
      </c>
      <c r="F11668" s="0" t="n">
        <v>2376523</v>
      </c>
      <c r="G11668" s="151" t="s">
        <v>111</v>
      </c>
      <c r="H11668" s="151" t="s">
        <v>111</v>
      </c>
      <c r="I11668" s="152" t="s">
        <v>112</v>
      </c>
    </row>
    <row r="11669" customFormat="false" ht="12.75" hidden="false" customHeight="false" outlineLevel="0" collapsed="false">
      <c r="A11669" s="0" t="s">
        <v>82</v>
      </c>
      <c r="B11669" s="0" t="s">
        <v>113</v>
      </c>
      <c r="C11669" s="0" t="s">
        <v>108</v>
      </c>
      <c r="D11669" s="116" t="n">
        <v>44287</v>
      </c>
      <c r="E11669" s="0" t="n">
        <v>0</v>
      </c>
      <c r="F11669" s="0" t="n">
        <v>2376524</v>
      </c>
      <c r="G11669" s="151" t="s">
        <v>111</v>
      </c>
      <c r="H11669" s="151" t="s">
        <v>111</v>
      </c>
      <c r="I11669" s="152" t="s">
        <v>112</v>
      </c>
    </row>
    <row r="11670" customFormat="false" ht="12.75" hidden="false" customHeight="false" outlineLevel="0" collapsed="false">
      <c r="A11670" s="0" t="s">
        <v>83</v>
      </c>
      <c r="B11670" s="0" t="s">
        <v>110</v>
      </c>
      <c r="C11670" s="0" t="s">
        <v>108</v>
      </c>
      <c r="D11670" s="116" t="n">
        <v>44287</v>
      </c>
      <c r="E11670" s="0" t="n">
        <v>0</v>
      </c>
      <c r="F11670" s="0" t="n">
        <v>2376525</v>
      </c>
      <c r="G11670" s="151" t="s">
        <v>111</v>
      </c>
      <c r="H11670" s="151" t="s">
        <v>111</v>
      </c>
      <c r="I11670" s="152" t="s">
        <v>112</v>
      </c>
    </row>
    <row r="11671" customFormat="false" ht="12.75" hidden="false" customHeight="false" outlineLevel="0" collapsed="false">
      <c r="A11671" s="0" t="s">
        <v>83</v>
      </c>
      <c r="B11671" s="0" t="s">
        <v>113</v>
      </c>
      <c r="C11671" s="0" t="s">
        <v>108</v>
      </c>
      <c r="D11671" s="116" t="n">
        <v>44287</v>
      </c>
      <c r="E11671" s="0" t="n">
        <v>0</v>
      </c>
      <c r="F11671" s="0" t="n">
        <v>2376526</v>
      </c>
      <c r="G11671" s="151" t="s">
        <v>111</v>
      </c>
      <c r="H11671" s="151" t="s">
        <v>111</v>
      </c>
      <c r="I11671" s="152" t="s">
        <v>112</v>
      </c>
    </row>
    <row r="11672" customFormat="false" ht="12.75" hidden="false" customHeight="false" outlineLevel="0" collapsed="false">
      <c r="A11672" s="0" t="s">
        <v>84</v>
      </c>
      <c r="B11672" s="0" t="s">
        <v>110</v>
      </c>
      <c r="C11672" s="0" t="s">
        <v>108</v>
      </c>
      <c r="D11672" s="116" t="n">
        <v>44287</v>
      </c>
      <c r="E11672" s="0" t="n">
        <v>0.17</v>
      </c>
      <c r="F11672" s="0" t="n">
        <v>2376527</v>
      </c>
      <c r="G11672" s="151" t="s">
        <v>111</v>
      </c>
      <c r="H11672" s="151" t="s">
        <v>111</v>
      </c>
      <c r="I11672" s="152" t="s">
        <v>112</v>
      </c>
    </row>
    <row r="11673" customFormat="false" ht="12.75" hidden="false" customHeight="false" outlineLevel="0" collapsed="false">
      <c r="A11673" s="0" t="s">
        <v>84</v>
      </c>
      <c r="B11673" s="0" t="s">
        <v>113</v>
      </c>
      <c r="C11673" s="0" t="s">
        <v>108</v>
      </c>
      <c r="D11673" s="116" t="n">
        <v>44287</v>
      </c>
      <c r="E11673" s="0" t="n">
        <v>0.0175</v>
      </c>
      <c r="F11673" s="0" t="n">
        <v>2376528</v>
      </c>
      <c r="G11673" s="151" t="s">
        <v>111</v>
      </c>
      <c r="H11673" s="151" t="s">
        <v>111</v>
      </c>
      <c r="I11673" s="152" t="s">
        <v>112</v>
      </c>
    </row>
    <row r="11674" customFormat="false" ht="12.75" hidden="false" customHeight="false" outlineLevel="0" collapsed="false">
      <c r="A11674" s="0" t="s">
        <v>85</v>
      </c>
      <c r="B11674" s="0" t="s">
        <v>110</v>
      </c>
      <c r="C11674" s="0" t="s">
        <v>108</v>
      </c>
      <c r="D11674" s="116" t="n">
        <v>44287</v>
      </c>
      <c r="E11674" s="0" t="n">
        <v>0.17</v>
      </c>
      <c r="F11674" s="0" t="n">
        <v>2376529</v>
      </c>
      <c r="G11674" s="151" t="s">
        <v>111</v>
      </c>
      <c r="H11674" s="151" t="s">
        <v>111</v>
      </c>
      <c r="I11674" s="152" t="s">
        <v>112</v>
      </c>
    </row>
    <row r="11675" customFormat="false" ht="12.75" hidden="false" customHeight="false" outlineLevel="0" collapsed="false">
      <c r="A11675" s="0" t="s">
        <v>85</v>
      </c>
      <c r="B11675" s="0" t="s">
        <v>113</v>
      </c>
      <c r="C11675" s="0" t="s">
        <v>108</v>
      </c>
      <c r="D11675" s="116" t="n">
        <v>44287</v>
      </c>
      <c r="E11675" s="0" t="n">
        <v>0.20760773568714</v>
      </c>
      <c r="F11675" s="0" t="n">
        <v>2376530</v>
      </c>
      <c r="G11675" s="151" t="s">
        <v>111</v>
      </c>
      <c r="H11675" s="151" t="s">
        <v>111</v>
      </c>
      <c r="I11675" s="152" t="s">
        <v>112</v>
      </c>
    </row>
    <row r="11676" customFormat="false" ht="12.75" hidden="false" customHeight="false" outlineLevel="0" collapsed="false">
      <c r="A11676" s="0" t="s">
        <v>86</v>
      </c>
      <c r="B11676" s="0" t="s">
        <v>110</v>
      </c>
      <c r="C11676" s="0" t="s">
        <v>108</v>
      </c>
      <c r="D11676" s="116" t="n">
        <v>44287</v>
      </c>
      <c r="E11676" s="0" t="n">
        <v>0.24</v>
      </c>
      <c r="F11676" s="0" t="n">
        <v>2376531</v>
      </c>
      <c r="G11676" s="151" t="s">
        <v>111</v>
      </c>
      <c r="H11676" s="151" t="s">
        <v>111</v>
      </c>
      <c r="I11676" s="152" t="s">
        <v>112</v>
      </c>
    </row>
    <row r="11677" customFormat="false" ht="12.75" hidden="false" customHeight="false" outlineLevel="0" collapsed="false">
      <c r="A11677" s="0" t="s">
        <v>86</v>
      </c>
      <c r="B11677" s="0" t="s">
        <v>113</v>
      </c>
      <c r="C11677" s="0" t="s">
        <v>108</v>
      </c>
      <c r="D11677" s="116" t="n">
        <v>44287</v>
      </c>
      <c r="E11677" s="0" t="n">
        <v>0.005</v>
      </c>
      <c r="F11677" s="0" t="n">
        <v>2376532</v>
      </c>
      <c r="G11677" s="151" t="s">
        <v>111</v>
      </c>
      <c r="H11677" s="151" t="s">
        <v>111</v>
      </c>
      <c r="I11677" s="152" t="s">
        <v>112</v>
      </c>
    </row>
    <row r="11678" customFormat="false" ht="12.75" hidden="false" customHeight="false" outlineLevel="0" collapsed="false">
      <c r="A11678" s="0" t="s">
        <v>87</v>
      </c>
      <c r="B11678" s="0" t="s">
        <v>110</v>
      </c>
      <c r="C11678" s="0" t="s">
        <v>108</v>
      </c>
      <c r="D11678" s="116" t="n">
        <v>44287</v>
      </c>
      <c r="E11678" s="0" t="n">
        <v>0.24</v>
      </c>
      <c r="F11678" s="0" t="n">
        <v>2376533</v>
      </c>
      <c r="G11678" s="151" t="s">
        <v>111</v>
      </c>
      <c r="H11678" s="151" t="s">
        <v>111</v>
      </c>
      <c r="I11678" s="152" t="s">
        <v>112</v>
      </c>
    </row>
    <row r="11679" customFormat="false" ht="12.75" hidden="false" customHeight="false" outlineLevel="0" collapsed="false">
      <c r="A11679" s="0" t="s">
        <v>87</v>
      </c>
      <c r="B11679" s="0" t="s">
        <v>113</v>
      </c>
      <c r="C11679" s="0" t="s">
        <v>108</v>
      </c>
      <c r="D11679" s="116" t="n">
        <v>44287</v>
      </c>
      <c r="E11679" s="0" t="n">
        <v>0.005</v>
      </c>
      <c r="F11679" s="0" t="n">
        <v>2376534</v>
      </c>
      <c r="G11679" s="151" t="s">
        <v>111</v>
      </c>
      <c r="H11679" s="151" t="s">
        <v>111</v>
      </c>
      <c r="I11679" s="152" t="s">
        <v>112</v>
      </c>
    </row>
    <row r="11680" customFormat="false" ht="12.75" hidden="false" customHeight="false" outlineLevel="0" collapsed="false">
      <c r="A11680" s="0" t="s">
        <v>88</v>
      </c>
      <c r="B11680" s="0" t="s">
        <v>110</v>
      </c>
      <c r="C11680" s="0" t="s">
        <v>108</v>
      </c>
      <c r="D11680" s="116" t="n">
        <v>44287</v>
      </c>
      <c r="E11680" s="0" t="n">
        <v>0.24</v>
      </c>
      <c r="F11680" s="0" t="n">
        <v>2376535</v>
      </c>
      <c r="G11680" s="151" t="s">
        <v>111</v>
      </c>
      <c r="H11680" s="151" t="s">
        <v>111</v>
      </c>
      <c r="I11680" s="152" t="s">
        <v>112</v>
      </c>
    </row>
    <row r="11681" customFormat="false" ht="12.75" hidden="false" customHeight="false" outlineLevel="0" collapsed="false">
      <c r="A11681" s="0" t="s">
        <v>88</v>
      </c>
      <c r="B11681" s="0" t="s">
        <v>113</v>
      </c>
      <c r="C11681" s="0" t="s">
        <v>108</v>
      </c>
      <c r="D11681" s="116" t="n">
        <v>44287</v>
      </c>
      <c r="E11681" s="0" t="n">
        <v>0.280938559148588</v>
      </c>
      <c r="F11681" s="0" t="n">
        <v>2376536</v>
      </c>
      <c r="G11681" s="151" t="s">
        <v>111</v>
      </c>
      <c r="H11681" s="151" t="s">
        <v>111</v>
      </c>
      <c r="I11681" s="152" t="s">
        <v>112</v>
      </c>
    </row>
    <row r="11682" customFormat="false" ht="12.75" hidden="false" customHeight="false" outlineLevel="0" collapsed="false">
      <c r="A11682" s="0" t="s">
        <v>89</v>
      </c>
      <c r="B11682" s="0" t="s">
        <v>110</v>
      </c>
      <c r="C11682" s="0" t="s">
        <v>108</v>
      </c>
      <c r="D11682" s="116" t="n">
        <v>44287</v>
      </c>
      <c r="E11682" s="0" t="n">
        <v>0.24</v>
      </c>
      <c r="F11682" s="0" t="n">
        <v>2376537</v>
      </c>
      <c r="G11682" s="151" t="s">
        <v>111</v>
      </c>
      <c r="H11682" s="151" t="s">
        <v>111</v>
      </c>
      <c r="I11682" s="152" t="s">
        <v>112</v>
      </c>
    </row>
    <row r="11683" customFormat="false" ht="12.75" hidden="false" customHeight="false" outlineLevel="0" collapsed="false">
      <c r="A11683" s="0" t="s">
        <v>89</v>
      </c>
      <c r="B11683" s="0" t="s">
        <v>113</v>
      </c>
      <c r="C11683" s="0" t="s">
        <v>108</v>
      </c>
      <c r="D11683" s="116" t="n">
        <v>44287</v>
      </c>
      <c r="E11683" s="0" t="n">
        <v>0.025</v>
      </c>
      <c r="F11683" s="0" t="n">
        <v>2376538</v>
      </c>
      <c r="G11683" s="151" t="s">
        <v>111</v>
      </c>
      <c r="H11683" s="151" t="s">
        <v>111</v>
      </c>
      <c r="I11683" s="152" t="s">
        <v>112</v>
      </c>
    </row>
    <row r="11684" customFormat="false" ht="12.75" hidden="false" customHeight="false" outlineLevel="0" collapsed="false">
      <c r="A11684" s="0" t="s">
        <v>90</v>
      </c>
      <c r="B11684" s="0" t="s">
        <v>110</v>
      </c>
      <c r="C11684" s="0" t="s">
        <v>108</v>
      </c>
      <c r="D11684" s="116" t="n">
        <v>44287</v>
      </c>
      <c r="E11684" s="0" t="n">
        <v>0.24</v>
      </c>
      <c r="F11684" s="0" t="n">
        <v>2376539</v>
      </c>
      <c r="G11684" s="151" t="s">
        <v>111</v>
      </c>
      <c r="H11684" s="151" t="s">
        <v>111</v>
      </c>
      <c r="I11684" s="152" t="s">
        <v>112</v>
      </c>
    </row>
    <row r="11685" customFormat="false" ht="12.75" hidden="false" customHeight="false" outlineLevel="0" collapsed="false">
      <c r="A11685" s="0" t="s">
        <v>90</v>
      </c>
      <c r="B11685" s="0" t="s">
        <v>113</v>
      </c>
      <c r="C11685" s="0" t="s">
        <v>108</v>
      </c>
      <c r="D11685" s="116" t="n">
        <v>44287</v>
      </c>
      <c r="E11685" s="0" t="n">
        <v>0.280938559148588</v>
      </c>
      <c r="F11685" s="0" t="n">
        <v>2376540</v>
      </c>
      <c r="G11685" s="151" t="s">
        <v>111</v>
      </c>
      <c r="H11685" s="151" t="s">
        <v>111</v>
      </c>
      <c r="I11685" s="152" t="s">
        <v>112</v>
      </c>
    </row>
    <row r="11686" customFormat="false" ht="12.75" hidden="false" customHeight="false" outlineLevel="0" collapsed="false">
      <c r="A11686" s="0" t="s">
        <v>91</v>
      </c>
      <c r="B11686" s="0" t="s">
        <v>110</v>
      </c>
      <c r="C11686" s="0" t="s">
        <v>108</v>
      </c>
      <c r="D11686" s="116" t="n">
        <v>44287</v>
      </c>
      <c r="E11686" s="0" t="n">
        <v>0</v>
      </c>
      <c r="F11686" s="0" t="n">
        <v>2376541</v>
      </c>
      <c r="G11686" s="151" t="s">
        <v>111</v>
      </c>
      <c r="H11686" s="151" t="s">
        <v>111</v>
      </c>
      <c r="I11686" s="152" t="s">
        <v>112</v>
      </c>
    </row>
    <row r="11687" customFormat="false" ht="12.75" hidden="false" customHeight="false" outlineLevel="0" collapsed="false">
      <c r="A11687" s="0" t="s">
        <v>91</v>
      </c>
      <c r="B11687" s="0" t="s">
        <v>113</v>
      </c>
      <c r="C11687" s="0" t="s">
        <v>108</v>
      </c>
      <c r="D11687" s="116" t="n">
        <v>44287</v>
      </c>
      <c r="E11687" s="0" t="n">
        <v>0</v>
      </c>
      <c r="F11687" s="0" t="n">
        <v>2376542</v>
      </c>
      <c r="G11687" s="151" t="s">
        <v>111</v>
      </c>
      <c r="H11687" s="151" t="s">
        <v>111</v>
      </c>
      <c r="I11687" s="152" t="s">
        <v>112</v>
      </c>
    </row>
    <row r="11688" customFormat="false" ht="12.75" hidden="false" customHeight="false" outlineLevel="0" collapsed="false">
      <c r="A11688" s="0" t="s">
        <v>49</v>
      </c>
      <c r="B11688" s="0" t="s">
        <v>110</v>
      </c>
      <c r="C11688" s="0" t="s">
        <v>108</v>
      </c>
      <c r="D11688" s="116" t="n">
        <v>44287</v>
      </c>
      <c r="E11688" s="0" t="n">
        <v>0.435</v>
      </c>
      <c r="F11688" s="0" t="n">
        <v>2376543</v>
      </c>
      <c r="G11688" s="151" t="s">
        <v>111</v>
      </c>
      <c r="H11688" s="151" t="s">
        <v>111</v>
      </c>
      <c r="I11688" s="152" t="s">
        <v>112</v>
      </c>
    </row>
    <row r="11689" customFormat="false" ht="12.75" hidden="false" customHeight="false" outlineLevel="0" collapsed="false">
      <c r="A11689" s="0" t="s">
        <v>49</v>
      </c>
      <c r="B11689" s="0" t="s">
        <v>113</v>
      </c>
      <c r="C11689" s="0" t="s">
        <v>108</v>
      </c>
      <c r="D11689" s="116" t="n">
        <v>44287</v>
      </c>
      <c r="E11689" s="0" t="n">
        <v>0.015</v>
      </c>
      <c r="F11689" s="0" t="n">
        <v>2376544</v>
      </c>
      <c r="G11689" s="151" t="s">
        <v>111</v>
      </c>
      <c r="H11689" s="151" t="s">
        <v>111</v>
      </c>
      <c r="I11689" s="152" t="s">
        <v>112</v>
      </c>
    </row>
    <row r="11690" customFormat="false" ht="12.75" hidden="false" customHeight="false" outlineLevel="0" collapsed="false">
      <c r="A11690" s="0" t="s">
        <v>50</v>
      </c>
      <c r="B11690" s="0" t="s">
        <v>110</v>
      </c>
      <c r="C11690" s="0" t="s">
        <v>108</v>
      </c>
      <c r="D11690" s="116" t="n">
        <v>44287</v>
      </c>
      <c r="E11690" s="0" t="n">
        <v>0.5</v>
      </c>
      <c r="F11690" s="0" t="n">
        <v>2376545</v>
      </c>
      <c r="G11690" s="151" t="s">
        <v>111</v>
      </c>
      <c r="H11690" s="151" t="s">
        <v>111</v>
      </c>
      <c r="I11690" s="152" t="s">
        <v>112</v>
      </c>
    </row>
    <row r="11691" customFormat="false" ht="12.75" hidden="false" customHeight="false" outlineLevel="0" collapsed="false">
      <c r="A11691" s="0" t="s">
        <v>50</v>
      </c>
      <c r="B11691" s="0" t="s">
        <v>113</v>
      </c>
      <c r="C11691" s="0" t="s">
        <v>108</v>
      </c>
      <c r="D11691" s="116" t="n">
        <v>44287</v>
      </c>
      <c r="E11691" s="0" t="n">
        <v>-0.085</v>
      </c>
      <c r="F11691" s="0" t="n">
        <v>2376546</v>
      </c>
      <c r="G11691" s="151" t="s">
        <v>111</v>
      </c>
      <c r="H11691" s="151" t="s">
        <v>111</v>
      </c>
      <c r="I11691" s="152" t="s">
        <v>112</v>
      </c>
    </row>
    <row r="11692" customFormat="false" ht="12.75" hidden="false" customHeight="false" outlineLevel="0" collapsed="false">
      <c r="A11692" s="0" t="s">
        <v>51</v>
      </c>
      <c r="B11692" s="0" t="s">
        <v>110</v>
      </c>
      <c r="C11692" s="0" t="s">
        <v>108</v>
      </c>
      <c r="D11692" s="116" t="n">
        <v>44287</v>
      </c>
      <c r="E11692" s="0" t="n">
        <v>0.5</v>
      </c>
      <c r="F11692" s="0" t="n">
        <v>2376547</v>
      </c>
      <c r="G11692" s="151" t="s">
        <v>111</v>
      </c>
      <c r="H11692" s="151" t="s">
        <v>111</v>
      </c>
      <c r="I11692" s="152" t="s">
        <v>112</v>
      </c>
    </row>
    <row r="11693" customFormat="false" ht="12.75" hidden="false" customHeight="false" outlineLevel="0" collapsed="false">
      <c r="A11693" s="0" t="s">
        <v>51</v>
      </c>
      <c r="B11693" s="0" t="s">
        <v>113</v>
      </c>
      <c r="C11693" s="0" t="s">
        <v>108</v>
      </c>
      <c r="D11693" s="116" t="n">
        <v>44287</v>
      </c>
      <c r="E11693" s="0" t="n">
        <v>0.02</v>
      </c>
      <c r="F11693" s="0" t="n">
        <v>2376548</v>
      </c>
      <c r="G11693" s="151" t="s">
        <v>111</v>
      </c>
      <c r="H11693" s="151" t="s">
        <v>111</v>
      </c>
      <c r="I11693" s="152" t="s">
        <v>112</v>
      </c>
    </row>
    <row r="11694" customFormat="false" ht="12.75" hidden="false" customHeight="false" outlineLevel="0" collapsed="false">
      <c r="A11694" s="0" t="s">
        <v>52</v>
      </c>
      <c r="B11694" s="0" t="s">
        <v>110</v>
      </c>
      <c r="C11694" s="0" t="s">
        <v>108</v>
      </c>
      <c r="D11694" s="116" t="n">
        <v>44287</v>
      </c>
      <c r="E11694" s="0" t="n">
        <v>0.5</v>
      </c>
      <c r="F11694" s="0" t="n">
        <v>2376549</v>
      </c>
      <c r="G11694" s="151" t="s">
        <v>111</v>
      </c>
      <c r="H11694" s="151" t="s">
        <v>111</v>
      </c>
      <c r="I11694" s="152" t="s">
        <v>112</v>
      </c>
    </row>
    <row r="11695" customFormat="false" ht="12.75" hidden="false" customHeight="false" outlineLevel="0" collapsed="false">
      <c r="A11695" s="0" t="s">
        <v>52</v>
      </c>
      <c r="B11695" s="0" t="s">
        <v>113</v>
      </c>
      <c r="C11695" s="0" t="s">
        <v>108</v>
      </c>
      <c r="D11695" s="116" t="n">
        <v>44287</v>
      </c>
      <c r="E11695" s="0" t="n">
        <v>-0.045</v>
      </c>
      <c r="F11695" s="0" t="n">
        <v>2376550</v>
      </c>
      <c r="G11695" s="151" t="s">
        <v>111</v>
      </c>
      <c r="H11695" s="151" t="s">
        <v>111</v>
      </c>
      <c r="I11695" s="152" t="s">
        <v>112</v>
      </c>
    </row>
    <row r="11696" customFormat="false" ht="12.75" hidden="false" customHeight="false" outlineLevel="0" collapsed="false">
      <c r="A11696" s="0" t="s">
        <v>53</v>
      </c>
      <c r="B11696" s="0" t="s">
        <v>110</v>
      </c>
      <c r="C11696" s="0" t="s">
        <v>108</v>
      </c>
      <c r="D11696" s="116" t="n">
        <v>44287</v>
      </c>
      <c r="E11696" s="0" t="n">
        <v>0.24</v>
      </c>
      <c r="F11696" s="0" t="n">
        <v>2376551</v>
      </c>
      <c r="G11696" s="151" t="s">
        <v>111</v>
      </c>
      <c r="H11696" s="151" t="s">
        <v>111</v>
      </c>
      <c r="I11696" s="152" t="s">
        <v>112</v>
      </c>
    </row>
    <row r="11697" customFormat="false" ht="12.75" hidden="false" customHeight="false" outlineLevel="0" collapsed="false">
      <c r="A11697" s="0" t="s">
        <v>53</v>
      </c>
      <c r="B11697" s="0" t="s">
        <v>113</v>
      </c>
      <c r="C11697" s="0" t="s">
        <v>108</v>
      </c>
      <c r="D11697" s="116" t="n">
        <v>44287</v>
      </c>
      <c r="E11697" s="0" t="n">
        <v>0.005</v>
      </c>
      <c r="F11697" s="0" t="n">
        <v>2376552</v>
      </c>
      <c r="G11697" s="151" t="s">
        <v>111</v>
      </c>
      <c r="H11697" s="151" t="s">
        <v>111</v>
      </c>
      <c r="I11697" s="152" t="s">
        <v>112</v>
      </c>
    </row>
    <row r="11698" customFormat="false" ht="12.75" hidden="false" customHeight="false" outlineLevel="0" collapsed="false">
      <c r="A11698" s="0" t="s">
        <v>17</v>
      </c>
      <c r="B11698" s="0" t="s">
        <v>110</v>
      </c>
      <c r="C11698" s="0" t="s">
        <v>108</v>
      </c>
      <c r="D11698" s="116" t="n">
        <v>44287</v>
      </c>
      <c r="E11698" s="0" t="n">
        <v>0</v>
      </c>
      <c r="F11698" s="0" t="n">
        <v>2376553</v>
      </c>
      <c r="G11698" s="151" t="s">
        <v>111</v>
      </c>
      <c r="H11698" s="151" t="s">
        <v>111</v>
      </c>
      <c r="I11698" s="152" t="s">
        <v>112</v>
      </c>
    </row>
    <row r="11699" customFormat="false" ht="12.75" hidden="false" customHeight="false" outlineLevel="0" collapsed="false">
      <c r="A11699" s="0" t="s">
        <v>17</v>
      </c>
      <c r="B11699" s="0" t="s">
        <v>113</v>
      </c>
      <c r="C11699" s="0" t="s">
        <v>108</v>
      </c>
      <c r="D11699" s="116" t="n">
        <v>44287</v>
      </c>
      <c r="E11699" s="0" t="n">
        <v>0</v>
      </c>
      <c r="F11699" s="0" t="n">
        <v>2376554</v>
      </c>
      <c r="G11699" s="151" t="s">
        <v>111</v>
      </c>
      <c r="H11699" s="151" t="s">
        <v>111</v>
      </c>
      <c r="I11699" s="152" t="s">
        <v>112</v>
      </c>
    </row>
    <row r="11700" customFormat="false" ht="12.75" hidden="false" customHeight="false" outlineLevel="0" collapsed="false">
      <c r="A11700" s="0" t="s">
        <v>18</v>
      </c>
      <c r="B11700" s="0" t="s">
        <v>110</v>
      </c>
      <c r="C11700" s="0" t="s">
        <v>108</v>
      </c>
      <c r="D11700" s="116" t="n">
        <v>44287</v>
      </c>
      <c r="E11700" s="0" t="n">
        <v>0</v>
      </c>
      <c r="F11700" s="0" t="n">
        <v>2376555</v>
      </c>
      <c r="G11700" s="151" t="s">
        <v>111</v>
      </c>
      <c r="H11700" s="151" t="s">
        <v>111</v>
      </c>
      <c r="I11700" s="152" t="s">
        <v>112</v>
      </c>
    </row>
    <row r="11701" customFormat="false" ht="12.75" hidden="false" customHeight="false" outlineLevel="0" collapsed="false">
      <c r="A11701" s="0" t="s">
        <v>18</v>
      </c>
      <c r="B11701" s="0" t="s">
        <v>113</v>
      </c>
      <c r="C11701" s="0" t="s">
        <v>108</v>
      </c>
      <c r="D11701" s="116" t="n">
        <v>44287</v>
      </c>
      <c r="E11701" s="0" t="n">
        <v>0</v>
      </c>
      <c r="F11701" s="0" t="n">
        <v>2376556</v>
      </c>
      <c r="G11701" s="151" t="s">
        <v>111</v>
      </c>
      <c r="H11701" s="151" t="s">
        <v>111</v>
      </c>
      <c r="I11701" s="152" t="s">
        <v>112</v>
      </c>
    </row>
    <row r="11702" customFormat="false" ht="12.75" hidden="false" customHeight="false" outlineLevel="0" collapsed="false">
      <c r="A11702" s="0" t="s">
        <v>19</v>
      </c>
      <c r="B11702" s="0" t="s">
        <v>110</v>
      </c>
      <c r="C11702" s="0" t="s">
        <v>108</v>
      </c>
      <c r="D11702" s="116" t="n">
        <v>44287</v>
      </c>
      <c r="E11702" s="0" t="n">
        <v>0</v>
      </c>
      <c r="F11702" s="0" t="n">
        <v>2376557</v>
      </c>
      <c r="G11702" s="151" t="s">
        <v>111</v>
      </c>
      <c r="H11702" s="151" t="s">
        <v>111</v>
      </c>
      <c r="I11702" s="152" t="s">
        <v>112</v>
      </c>
    </row>
    <row r="11703" customFormat="false" ht="12.75" hidden="false" customHeight="false" outlineLevel="0" collapsed="false">
      <c r="A11703" s="0" t="s">
        <v>19</v>
      </c>
      <c r="B11703" s="0" t="s">
        <v>113</v>
      </c>
      <c r="C11703" s="0" t="s">
        <v>108</v>
      </c>
      <c r="D11703" s="116" t="n">
        <v>44287</v>
      </c>
      <c r="E11703" s="0" t="n">
        <v>0</v>
      </c>
      <c r="F11703" s="0" t="n">
        <v>2376558</v>
      </c>
      <c r="G11703" s="151" t="s">
        <v>111</v>
      </c>
      <c r="H11703" s="151" t="s">
        <v>111</v>
      </c>
      <c r="I11703" s="152" t="s">
        <v>112</v>
      </c>
    </row>
    <row r="11704" customFormat="false" ht="12.75" hidden="false" customHeight="false" outlineLevel="0" collapsed="false">
      <c r="A11704" s="0" t="s">
        <v>21</v>
      </c>
      <c r="B11704" s="0" t="s">
        <v>110</v>
      </c>
      <c r="C11704" s="0" t="s">
        <v>108</v>
      </c>
      <c r="D11704" s="116" t="n">
        <v>44287</v>
      </c>
      <c r="E11704" s="0" t="n">
        <v>0</v>
      </c>
      <c r="F11704" s="0" t="n">
        <v>2376559</v>
      </c>
      <c r="G11704" s="151" t="s">
        <v>111</v>
      </c>
      <c r="H11704" s="151" t="s">
        <v>111</v>
      </c>
      <c r="I11704" s="152" t="s">
        <v>112</v>
      </c>
    </row>
    <row r="11705" customFormat="false" ht="12.75" hidden="false" customHeight="false" outlineLevel="0" collapsed="false">
      <c r="A11705" s="0" t="s">
        <v>21</v>
      </c>
      <c r="B11705" s="0" t="s">
        <v>113</v>
      </c>
      <c r="C11705" s="0" t="s">
        <v>108</v>
      </c>
      <c r="D11705" s="116" t="n">
        <v>44287</v>
      </c>
      <c r="E11705" s="0" t="n">
        <v>0</v>
      </c>
      <c r="F11705" s="0" t="n">
        <v>2376560</v>
      </c>
      <c r="G11705" s="151" t="s">
        <v>111</v>
      </c>
      <c r="H11705" s="151" t="s">
        <v>111</v>
      </c>
      <c r="I11705" s="152" t="s">
        <v>112</v>
      </c>
    </row>
    <row r="11706" customFormat="false" ht="12.75" hidden="false" customHeight="false" outlineLevel="0" collapsed="false">
      <c r="A11706" s="0" t="s">
        <v>22</v>
      </c>
      <c r="B11706" s="0" t="s">
        <v>110</v>
      </c>
      <c r="C11706" s="0" t="s">
        <v>108</v>
      </c>
      <c r="D11706" s="116" t="n">
        <v>44287</v>
      </c>
      <c r="E11706" s="0" t="n">
        <v>0.55</v>
      </c>
      <c r="F11706" s="0" t="n">
        <v>2376561</v>
      </c>
      <c r="G11706" s="151" t="s">
        <v>111</v>
      </c>
      <c r="H11706" s="151" t="s">
        <v>111</v>
      </c>
      <c r="I11706" s="152" t="s">
        <v>112</v>
      </c>
    </row>
    <row r="11707" customFormat="false" ht="12.75" hidden="false" customHeight="false" outlineLevel="0" collapsed="false">
      <c r="A11707" s="0" t="s">
        <v>59</v>
      </c>
      <c r="B11707" s="0" t="s">
        <v>110</v>
      </c>
      <c r="C11707" s="0" t="s">
        <v>108</v>
      </c>
      <c r="D11707" s="116" t="n">
        <v>44317</v>
      </c>
      <c r="E11707" s="0" t="n">
        <v>0.385</v>
      </c>
      <c r="F11707" s="0" t="n">
        <v>2376515</v>
      </c>
      <c r="G11707" s="151" t="s">
        <v>111</v>
      </c>
      <c r="H11707" s="151" t="s">
        <v>111</v>
      </c>
      <c r="I11707" s="152" t="s">
        <v>112</v>
      </c>
    </row>
    <row r="11708" customFormat="false" ht="12.75" hidden="false" customHeight="false" outlineLevel="0" collapsed="false">
      <c r="A11708" s="0" t="s">
        <v>59</v>
      </c>
      <c r="B11708" s="0" t="s">
        <v>113</v>
      </c>
      <c r="C11708" s="0" t="s">
        <v>108</v>
      </c>
      <c r="D11708" s="116" t="n">
        <v>44317</v>
      </c>
      <c r="E11708" s="0" t="n">
        <v>0.015</v>
      </c>
      <c r="F11708" s="0" t="n">
        <v>2376516</v>
      </c>
      <c r="G11708" s="151" t="s">
        <v>111</v>
      </c>
      <c r="H11708" s="151" t="s">
        <v>111</v>
      </c>
      <c r="I11708" s="152" t="s">
        <v>112</v>
      </c>
    </row>
    <row r="11709" customFormat="false" ht="12.75" hidden="false" customHeight="false" outlineLevel="0" collapsed="false">
      <c r="A11709" s="0" t="s">
        <v>60</v>
      </c>
      <c r="B11709" s="0" t="s">
        <v>110</v>
      </c>
      <c r="C11709" s="0" t="s">
        <v>108</v>
      </c>
      <c r="D11709" s="116" t="n">
        <v>44317</v>
      </c>
      <c r="E11709" s="0" t="n">
        <v>0.385</v>
      </c>
      <c r="F11709" s="0" t="n">
        <v>2376517</v>
      </c>
      <c r="G11709" s="151" t="s">
        <v>111</v>
      </c>
      <c r="H11709" s="151" t="s">
        <v>111</v>
      </c>
      <c r="I11709" s="152" t="s">
        <v>112</v>
      </c>
    </row>
    <row r="11710" customFormat="false" ht="12.75" hidden="false" customHeight="false" outlineLevel="0" collapsed="false">
      <c r="A11710" s="0" t="s">
        <v>60</v>
      </c>
      <c r="B11710" s="0" t="s">
        <v>113</v>
      </c>
      <c r="C11710" s="0" t="s">
        <v>108</v>
      </c>
      <c r="D11710" s="116" t="n">
        <v>44317</v>
      </c>
      <c r="E11710" s="0" t="n">
        <v>0.045</v>
      </c>
      <c r="F11710" s="0" t="n">
        <v>2376518</v>
      </c>
      <c r="G11710" s="151" t="s">
        <v>111</v>
      </c>
      <c r="H11710" s="151" t="s">
        <v>111</v>
      </c>
      <c r="I11710" s="152" t="s">
        <v>112</v>
      </c>
    </row>
    <row r="11711" customFormat="false" ht="12.75" hidden="false" customHeight="false" outlineLevel="0" collapsed="false">
      <c r="A11711" s="0" t="s">
        <v>61</v>
      </c>
      <c r="B11711" s="0" t="s">
        <v>110</v>
      </c>
      <c r="C11711" s="0" t="s">
        <v>108</v>
      </c>
      <c r="D11711" s="116" t="n">
        <v>44317</v>
      </c>
      <c r="E11711" s="0" t="n">
        <v>0.385</v>
      </c>
      <c r="F11711" s="0" t="n">
        <v>2376519</v>
      </c>
      <c r="G11711" s="151" t="s">
        <v>111</v>
      </c>
      <c r="H11711" s="151" t="s">
        <v>111</v>
      </c>
      <c r="I11711" s="152" t="s">
        <v>112</v>
      </c>
    </row>
    <row r="11712" customFormat="false" ht="12.75" hidden="false" customHeight="false" outlineLevel="0" collapsed="false">
      <c r="A11712" s="0" t="s">
        <v>61</v>
      </c>
      <c r="B11712" s="0" t="s">
        <v>113</v>
      </c>
      <c r="C11712" s="0" t="s">
        <v>108</v>
      </c>
      <c r="D11712" s="116" t="n">
        <v>44317</v>
      </c>
      <c r="E11712" s="0" t="n">
        <v>0.015</v>
      </c>
      <c r="F11712" s="0" t="n">
        <v>2376520</v>
      </c>
      <c r="G11712" s="151" t="s">
        <v>111</v>
      </c>
      <c r="H11712" s="151" t="s">
        <v>111</v>
      </c>
      <c r="I11712" s="152" t="s">
        <v>112</v>
      </c>
    </row>
    <row r="11713" customFormat="false" ht="12.75" hidden="false" customHeight="false" outlineLevel="0" collapsed="false">
      <c r="A11713" s="0" t="s">
        <v>62</v>
      </c>
      <c r="B11713" s="0" t="s">
        <v>110</v>
      </c>
      <c r="C11713" s="0" t="s">
        <v>108</v>
      </c>
      <c r="D11713" s="116" t="n">
        <v>44317</v>
      </c>
      <c r="E11713" s="0" t="n">
        <v>0.385</v>
      </c>
      <c r="F11713" s="0" t="n">
        <v>2376521</v>
      </c>
      <c r="G11713" s="151" t="s">
        <v>111</v>
      </c>
      <c r="H11713" s="151" t="s">
        <v>111</v>
      </c>
      <c r="I11713" s="152" t="s">
        <v>112</v>
      </c>
    </row>
    <row r="11714" customFormat="false" ht="12.75" hidden="false" customHeight="false" outlineLevel="0" collapsed="false">
      <c r="A11714" s="0" t="s">
        <v>62</v>
      </c>
      <c r="B11714" s="0" t="s">
        <v>113</v>
      </c>
      <c r="C11714" s="0" t="s">
        <v>108</v>
      </c>
      <c r="D11714" s="116" t="n">
        <v>44317</v>
      </c>
      <c r="E11714" s="0" t="n">
        <v>0.045</v>
      </c>
      <c r="F11714" s="0" t="n">
        <v>2376522</v>
      </c>
      <c r="G11714" s="151" t="s">
        <v>111</v>
      </c>
      <c r="H11714" s="151" t="s">
        <v>111</v>
      </c>
      <c r="I11714" s="152" t="s">
        <v>112</v>
      </c>
    </row>
    <row r="11715" customFormat="false" ht="12.75" hidden="false" customHeight="false" outlineLevel="0" collapsed="false">
      <c r="A11715" s="0" t="s">
        <v>82</v>
      </c>
      <c r="B11715" s="0" t="s">
        <v>110</v>
      </c>
      <c r="C11715" s="0" t="s">
        <v>108</v>
      </c>
      <c r="D11715" s="116" t="n">
        <v>44317</v>
      </c>
      <c r="E11715" s="0" t="n">
        <v>0</v>
      </c>
      <c r="F11715" s="0" t="n">
        <v>2376523</v>
      </c>
      <c r="G11715" s="151" t="s">
        <v>111</v>
      </c>
      <c r="H11715" s="151" t="s">
        <v>111</v>
      </c>
      <c r="I11715" s="152" t="s">
        <v>112</v>
      </c>
    </row>
    <row r="11716" customFormat="false" ht="12.75" hidden="false" customHeight="false" outlineLevel="0" collapsed="false">
      <c r="A11716" s="0" t="s">
        <v>82</v>
      </c>
      <c r="B11716" s="0" t="s">
        <v>113</v>
      </c>
      <c r="C11716" s="0" t="s">
        <v>108</v>
      </c>
      <c r="D11716" s="116" t="n">
        <v>44317</v>
      </c>
      <c r="E11716" s="0" t="n">
        <v>0</v>
      </c>
      <c r="F11716" s="0" t="n">
        <v>2376524</v>
      </c>
      <c r="G11716" s="151" t="s">
        <v>111</v>
      </c>
      <c r="H11716" s="151" t="s">
        <v>111</v>
      </c>
      <c r="I11716" s="152" t="s">
        <v>112</v>
      </c>
    </row>
    <row r="11717" customFormat="false" ht="12.75" hidden="false" customHeight="false" outlineLevel="0" collapsed="false">
      <c r="A11717" s="0" t="s">
        <v>83</v>
      </c>
      <c r="B11717" s="0" t="s">
        <v>110</v>
      </c>
      <c r="C11717" s="0" t="s">
        <v>108</v>
      </c>
      <c r="D11717" s="116" t="n">
        <v>44317</v>
      </c>
      <c r="E11717" s="0" t="n">
        <v>0</v>
      </c>
      <c r="F11717" s="0" t="n">
        <v>2376525</v>
      </c>
      <c r="G11717" s="151" t="s">
        <v>111</v>
      </c>
      <c r="H11717" s="151" t="s">
        <v>111</v>
      </c>
      <c r="I11717" s="152" t="s">
        <v>112</v>
      </c>
    </row>
    <row r="11718" customFormat="false" ht="12.75" hidden="false" customHeight="false" outlineLevel="0" collapsed="false">
      <c r="A11718" s="0" t="s">
        <v>83</v>
      </c>
      <c r="B11718" s="0" t="s">
        <v>113</v>
      </c>
      <c r="C11718" s="0" t="s">
        <v>108</v>
      </c>
      <c r="D11718" s="116" t="n">
        <v>44317</v>
      </c>
      <c r="E11718" s="0" t="n">
        <v>0</v>
      </c>
      <c r="F11718" s="0" t="n">
        <v>2376526</v>
      </c>
      <c r="G11718" s="151" t="s">
        <v>111</v>
      </c>
      <c r="H11718" s="151" t="s">
        <v>111</v>
      </c>
      <c r="I11718" s="152" t="s">
        <v>112</v>
      </c>
    </row>
    <row r="11719" customFormat="false" ht="12.75" hidden="false" customHeight="false" outlineLevel="0" collapsed="false">
      <c r="A11719" s="0" t="s">
        <v>84</v>
      </c>
      <c r="B11719" s="0" t="s">
        <v>110</v>
      </c>
      <c r="C11719" s="0" t="s">
        <v>108</v>
      </c>
      <c r="D11719" s="116" t="n">
        <v>44317</v>
      </c>
      <c r="E11719" s="0" t="n">
        <v>0.165</v>
      </c>
      <c r="F11719" s="0" t="n">
        <v>2376527</v>
      </c>
      <c r="G11719" s="151" t="s">
        <v>111</v>
      </c>
      <c r="H11719" s="151" t="s">
        <v>111</v>
      </c>
      <c r="I11719" s="152" t="s">
        <v>112</v>
      </c>
    </row>
    <row r="11720" customFormat="false" ht="12.75" hidden="false" customHeight="false" outlineLevel="0" collapsed="false">
      <c r="A11720" s="0" t="s">
        <v>84</v>
      </c>
      <c r="B11720" s="0" t="s">
        <v>113</v>
      </c>
      <c r="C11720" s="0" t="s">
        <v>108</v>
      </c>
      <c r="D11720" s="116" t="n">
        <v>44317</v>
      </c>
      <c r="E11720" s="0" t="n">
        <v>0.01</v>
      </c>
      <c r="F11720" s="0" t="n">
        <v>2376528</v>
      </c>
      <c r="G11720" s="151" t="s">
        <v>111</v>
      </c>
      <c r="H11720" s="151" t="s">
        <v>111</v>
      </c>
      <c r="I11720" s="152" t="s">
        <v>112</v>
      </c>
    </row>
    <row r="11721" customFormat="false" ht="12.75" hidden="false" customHeight="false" outlineLevel="0" collapsed="false">
      <c r="A11721" s="0" t="s">
        <v>85</v>
      </c>
      <c r="B11721" s="0" t="s">
        <v>110</v>
      </c>
      <c r="C11721" s="0" t="s">
        <v>108</v>
      </c>
      <c r="D11721" s="116" t="n">
        <v>44317</v>
      </c>
      <c r="E11721" s="0" t="n">
        <v>0.165</v>
      </c>
      <c r="F11721" s="0" t="n">
        <v>2376529</v>
      </c>
      <c r="G11721" s="151" t="s">
        <v>111</v>
      </c>
      <c r="H11721" s="151" t="s">
        <v>111</v>
      </c>
      <c r="I11721" s="152" t="s">
        <v>112</v>
      </c>
    </row>
    <row r="11722" customFormat="false" ht="12.75" hidden="false" customHeight="false" outlineLevel="0" collapsed="false">
      <c r="A11722" s="0" t="s">
        <v>85</v>
      </c>
      <c r="B11722" s="0" t="s">
        <v>113</v>
      </c>
      <c r="C11722" s="0" t="s">
        <v>108</v>
      </c>
      <c r="D11722" s="116" t="n">
        <v>44317</v>
      </c>
      <c r="E11722" s="0" t="n">
        <v>0.174318699685342</v>
      </c>
      <c r="F11722" s="0" t="n">
        <v>2376530</v>
      </c>
      <c r="G11722" s="151" t="s">
        <v>111</v>
      </c>
      <c r="H11722" s="151" t="s">
        <v>111</v>
      </c>
      <c r="I11722" s="152" t="s">
        <v>112</v>
      </c>
    </row>
    <row r="11723" customFormat="false" ht="12.75" hidden="false" customHeight="false" outlineLevel="0" collapsed="false">
      <c r="A11723" s="0" t="s">
        <v>86</v>
      </c>
      <c r="B11723" s="0" t="s">
        <v>110</v>
      </c>
      <c r="C11723" s="0" t="s">
        <v>108</v>
      </c>
      <c r="D11723" s="116" t="n">
        <v>44317</v>
      </c>
      <c r="E11723" s="0" t="n">
        <v>0.195</v>
      </c>
      <c r="F11723" s="0" t="n">
        <v>2376531</v>
      </c>
      <c r="G11723" s="151" t="s">
        <v>111</v>
      </c>
      <c r="H11723" s="151" t="s">
        <v>111</v>
      </c>
      <c r="I11723" s="152" t="s">
        <v>112</v>
      </c>
    </row>
    <row r="11724" customFormat="false" ht="12.75" hidden="false" customHeight="false" outlineLevel="0" collapsed="false">
      <c r="A11724" s="0" t="s">
        <v>86</v>
      </c>
      <c r="B11724" s="0" t="s">
        <v>113</v>
      </c>
      <c r="C11724" s="0" t="s">
        <v>108</v>
      </c>
      <c r="D11724" s="116" t="n">
        <v>44317</v>
      </c>
      <c r="E11724" s="0" t="n">
        <v>0.005</v>
      </c>
      <c r="F11724" s="0" t="n">
        <v>2376532</v>
      </c>
      <c r="G11724" s="151" t="s">
        <v>111</v>
      </c>
      <c r="H11724" s="151" t="s">
        <v>111</v>
      </c>
      <c r="I11724" s="152" t="s">
        <v>112</v>
      </c>
    </row>
    <row r="11725" customFormat="false" ht="12.75" hidden="false" customHeight="false" outlineLevel="0" collapsed="false">
      <c r="A11725" s="0" t="s">
        <v>87</v>
      </c>
      <c r="B11725" s="0" t="s">
        <v>110</v>
      </c>
      <c r="C11725" s="0" t="s">
        <v>108</v>
      </c>
      <c r="D11725" s="116" t="n">
        <v>44317</v>
      </c>
      <c r="E11725" s="0" t="n">
        <v>0.195</v>
      </c>
      <c r="F11725" s="0" t="n">
        <v>2376533</v>
      </c>
      <c r="G11725" s="151" t="s">
        <v>111</v>
      </c>
      <c r="H11725" s="151" t="s">
        <v>111</v>
      </c>
      <c r="I11725" s="152" t="s">
        <v>112</v>
      </c>
    </row>
    <row r="11726" customFormat="false" ht="12.75" hidden="false" customHeight="false" outlineLevel="0" collapsed="false">
      <c r="A11726" s="0" t="s">
        <v>87</v>
      </c>
      <c r="B11726" s="0" t="s">
        <v>113</v>
      </c>
      <c r="C11726" s="0" t="s">
        <v>108</v>
      </c>
      <c r="D11726" s="116" t="n">
        <v>44317</v>
      </c>
      <c r="E11726" s="0" t="n">
        <v>0.005</v>
      </c>
      <c r="F11726" s="0" t="n">
        <v>2376534</v>
      </c>
      <c r="G11726" s="151" t="s">
        <v>111</v>
      </c>
      <c r="H11726" s="151" t="s">
        <v>111</v>
      </c>
      <c r="I11726" s="152" t="s">
        <v>112</v>
      </c>
    </row>
    <row r="11727" customFormat="false" ht="12.75" hidden="false" customHeight="false" outlineLevel="0" collapsed="false">
      <c r="A11727" s="0" t="s">
        <v>88</v>
      </c>
      <c r="B11727" s="0" t="s">
        <v>110</v>
      </c>
      <c r="C11727" s="0" t="s">
        <v>108</v>
      </c>
      <c r="D11727" s="116" t="n">
        <v>44317</v>
      </c>
      <c r="E11727" s="0" t="n">
        <v>0.195</v>
      </c>
      <c r="F11727" s="0" t="n">
        <v>2376535</v>
      </c>
      <c r="G11727" s="151" t="s">
        <v>111</v>
      </c>
      <c r="H11727" s="151" t="s">
        <v>111</v>
      </c>
      <c r="I11727" s="152" t="s">
        <v>112</v>
      </c>
    </row>
    <row r="11728" customFormat="false" ht="12.75" hidden="false" customHeight="false" outlineLevel="0" collapsed="false">
      <c r="A11728" s="0" t="s">
        <v>88</v>
      </c>
      <c r="B11728" s="0" t="s">
        <v>113</v>
      </c>
      <c r="C11728" s="0" t="s">
        <v>108</v>
      </c>
      <c r="D11728" s="116" t="n">
        <v>44317</v>
      </c>
      <c r="E11728" s="0" t="n">
        <v>0.254328653295129</v>
      </c>
      <c r="F11728" s="0" t="n">
        <v>2376536</v>
      </c>
      <c r="G11728" s="151" t="s">
        <v>111</v>
      </c>
      <c r="H11728" s="151" t="s">
        <v>111</v>
      </c>
      <c r="I11728" s="152" t="s">
        <v>112</v>
      </c>
    </row>
    <row r="11729" customFormat="false" ht="12.75" hidden="false" customHeight="false" outlineLevel="0" collapsed="false">
      <c r="A11729" s="0" t="s">
        <v>89</v>
      </c>
      <c r="B11729" s="0" t="s">
        <v>110</v>
      </c>
      <c r="C11729" s="0" t="s">
        <v>108</v>
      </c>
      <c r="D11729" s="116" t="n">
        <v>44317</v>
      </c>
      <c r="E11729" s="0" t="n">
        <v>0.195</v>
      </c>
      <c r="F11729" s="0" t="n">
        <v>2376537</v>
      </c>
      <c r="G11729" s="151" t="s">
        <v>111</v>
      </c>
      <c r="H11729" s="151" t="s">
        <v>111</v>
      </c>
      <c r="I11729" s="152" t="s">
        <v>112</v>
      </c>
    </row>
    <row r="11730" customFormat="false" ht="12.75" hidden="false" customHeight="false" outlineLevel="0" collapsed="false">
      <c r="A11730" s="0" t="s">
        <v>89</v>
      </c>
      <c r="B11730" s="0" t="s">
        <v>113</v>
      </c>
      <c r="C11730" s="0" t="s">
        <v>108</v>
      </c>
      <c r="D11730" s="116" t="n">
        <v>44317</v>
      </c>
      <c r="E11730" s="0" t="n">
        <v>0.025</v>
      </c>
      <c r="F11730" s="0" t="n">
        <v>2376538</v>
      </c>
      <c r="G11730" s="151" t="s">
        <v>111</v>
      </c>
      <c r="H11730" s="151" t="s">
        <v>111</v>
      </c>
      <c r="I11730" s="152" t="s">
        <v>112</v>
      </c>
    </row>
    <row r="11731" customFormat="false" ht="12.75" hidden="false" customHeight="false" outlineLevel="0" collapsed="false">
      <c r="A11731" s="0" t="s">
        <v>90</v>
      </c>
      <c r="B11731" s="0" t="s">
        <v>110</v>
      </c>
      <c r="C11731" s="0" t="s">
        <v>108</v>
      </c>
      <c r="D11731" s="116" t="n">
        <v>44317</v>
      </c>
      <c r="E11731" s="0" t="n">
        <v>0.195</v>
      </c>
      <c r="F11731" s="0" t="n">
        <v>2376539</v>
      </c>
      <c r="G11731" s="151" t="s">
        <v>111</v>
      </c>
      <c r="H11731" s="151" t="s">
        <v>111</v>
      </c>
      <c r="I11731" s="152" t="s">
        <v>112</v>
      </c>
    </row>
    <row r="11732" customFormat="false" ht="12.75" hidden="false" customHeight="false" outlineLevel="0" collapsed="false">
      <c r="A11732" s="0" t="s">
        <v>90</v>
      </c>
      <c r="B11732" s="0" t="s">
        <v>113</v>
      </c>
      <c r="C11732" s="0" t="s">
        <v>108</v>
      </c>
      <c r="D11732" s="116" t="n">
        <v>44317</v>
      </c>
      <c r="E11732" s="0" t="n">
        <v>0.254328653295129</v>
      </c>
      <c r="F11732" s="0" t="n">
        <v>2376540</v>
      </c>
      <c r="G11732" s="151" t="s">
        <v>111</v>
      </c>
      <c r="H11732" s="151" t="s">
        <v>111</v>
      </c>
      <c r="I11732" s="152" t="s">
        <v>112</v>
      </c>
    </row>
    <row r="11733" customFormat="false" ht="12.75" hidden="false" customHeight="false" outlineLevel="0" collapsed="false">
      <c r="A11733" s="0" t="s">
        <v>91</v>
      </c>
      <c r="B11733" s="0" t="s">
        <v>110</v>
      </c>
      <c r="C11733" s="0" t="s">
        <v>108</v>
      </c>
      <c r="D11733" s="116" t="n">
        <v>44317</v>
      </c>
      <c r="E11733" s="0" t="n">
        <v>0</v>
      </c>
      <c r="F11733" s="0" t="n">
        <v>2376541</v>
      </c>
      <c r="G11733" s="151" t="s">
        <v>111</v>
      </c>
      <c r="H11733" s="151" t="s">
        <v>111</v>
      </c>
      <c r="I11733" s="152" t="s">
        <v>112</v>
      </c>
    </row>
    <row r="11734" customFormat="false" ht="12.75" hidden="false" customHeight="false" outlineLevel="0" collapsed="false">
      <c r="A11734" s="0" t="s">
        <v>91</v>
      </c>
      <c r="B11734" s="0" t="s">
        <v>113</v>
      </c>
      <c r="C11734" s="0" t="s">
        <v>108</v>
      </c>
      <c r="D11734" s="116" t="n">
        <v>44317</v>
      </c>
      <c r="E11734" s="0" t="n">
        <v>0</v>
      </c>
      <c r="F11734" s="0" t="n">
        <v>2376542</v>
      </c>
      <c r="G11734" s="151" t="s">
        <v>111</v>
      </c>
      <c r="H11734" s="151" t="s">
        <v>111</v>
      </c>
      <c r="I11734" s="152" t="s">
        <v>112</v>
      </c>
    </row>
    <row r="11735" customFormat="false" ht="12.75" hidden="false" customHeight="false" outlineLevel="0" collapsed="false">
      <c r="A11735" s="0" t="s">
        <v>49</v>
      </c>
      <c r="B11735" s="0" t="s">
        <v>110</v>
      </c>
      <c r="C11735" s="0" t="s">
        <v>108</v>
      </c>
      <c r="D11735" s="116" t="n">
        <v>44317</v>
      </c>
      <c r="E11735" s="0" t="n">
        <v>0.385</v>
      </c>
      <c r="F11735" s="0" t="n">
        <v>2376543</v>
      </c>
      <c r="G11735" s="151" t="s">
        <v>111</v>
      </c>
      <c r="H11735" s="151" t="s">
        <v>111</v>
      </c>
      <c r="I11735" s="152" t="s">
        <v>112</v>
      </c>
    </row>
    <row r="11736" customFormat="false" ht="12.75" hidden="false" customHeight="false" outlineLevel="0" collapsed="false">
      <c r="A11736" s="0" t="s">
        <v>49</v>
      </c>
      <c r="B11736" s="0" t="s">
        <v>113</v>
      </c>
      <c r="C11736" s="0" t="s">
        <v>108</v>
      </c>
      <c r="D11736" s="116" t="n">
        <v>44317</v>
      </c>
      <c r="E11736" s="0" t="n">
        <v>0.015</v>
      </c>
      <c r="F11736" s="0" t="n">
        <v>2376544</v>
      </c>
      <c r="G11736" s="151" t="s">
        <v>111</v>
      </c>
      <c r="H11736" s="151" t="s">
        <v>111</v>
      </c>
      <c r="I11736" s="152" t="s">
        <v>112</v>
      </c>
    </row>
    <row r="11737" customFormat="false" ht="12.75" hidden="false" customHeight="false" outlineLevel="0" collapsed="false">
      <c r="A11737" s="0" t="s">
        <v>50</v>
      </c>
      <c r="B11737" s="0" t="s">
        <v>110</v>
      </c>
      <c r="C11737" s="0" t="s">
        <v>108</v>
      </c>
      <c r="D11737" s="116" t="n">
        <v>44317</v>
      </c>
      <c r="E11737" s="0" t="n">
        <v>0.44</v>
      </c>
      <c r="F11737" s="0" t="n">
        <v>2376545</v>
      </c>
      <c r="G11737" s="151" t="s">
        <v>111</v>
      </c>
      <c r="H11737" s="151" t="s">
        <v>111</v>
      </c>
      <c r="I11737" s="152" t="s">
        <v>112</v>
      </c>
    </row>
    <row r="11738" customFormat="false" ht="12.75" hidden="false" customHeight="false" outlineLevel="0" collapsed="false">
      <c r="A11738" s="0" t="s">
        <v>50</v>
      </c>
      <c r="B11738" s="0" t="s">
        <v>113</v>
      </c>
      <c r="C11738" s="0" t="s">
        <v>108</v>
      </c>
      <c r="D11738" s="116" t="n">
        <v>44317</v>
      </c>
      <c r="E11738" s="0" t="n">
        <v>-0.065</v>
      </c>
      <c r="F11738" s="0" t="n">
        <v>2376546</v>
      </c>
      <c r="G11738" s="151" t="s">
        <v>111</v>
      </c>
      <c r="H11738" s="151" t="s">
        <v>111</v>
      </c>
      <c r="I11738" s="152" t="s">
        <v>112</v>
      </c>
    </row>
    <row r="11739" customFormat="false" ht="12.75" hidden="false" customHeight="false" outlineLevel="0" collapsed="false">
      <c r="A11739" s="0" t="s">
        <v>51</v>
      </c>
      <c r="B11739" s="0" t="s">
        <v>110</v>
      </c>
      <c r="C11739" s="0" t="s">
        <v>108</v>
      </c>
      <c r="D11739" s="116" t="n">
        <v>44317</v>
      </c>
      <c r="E11739" s="0" t="n">
        <v>0.44</v>
      </c>
      <c r="F11739" s="0" t="n">
        <v>2376547</v>
      </c>
      <c r="G11739" s="151" t="s">
        <v>111</v>
      </c>
      <c r="H11739" s="151" t="s">
        <v>111</v>
      </c>
      <c r="I11739" s="152" t="s">
        <v>112</v>
      </c>
    </row>
    <row r="11740" customFormat="false" ht="12.75" hidden="false" customHeight="false" outlineLevel="0" collapsed="false">
      <c r="A11740" s="0" t="s">
        <v>51</v>
      </c>
      <c r="B11740" s="0" t="s">
        <v>113</v>
      </c>
      <c r="C11740" s="0" t="s">
        <v>108</v>
      </c>
      <c r="D11740" s="116" t="n">
        <v>44317</v>
      </c>
      <c r="E11740" s="0" t="n">
        <v>0.02</v>
      </c>
      <c r="F11740" s="0" t="n">
        <v>2376548</v>
      </c>
      <c r="G11740" s="151" t="s">
        <v>111</v>
      </c>
      <c r="H11740" s="151" t="s">
        <v>111</v>
      </c>
      <c r="I11740" s="152" t="s">
        <v>112</v>
      </c>
    </row>
    <row r="11741" customFormat="false" ht="12.75" hidden="false" customHeight="false" outlineLevel="0" collapsed="false">
      <c r="A11741" s="0" t="s">
        <v>52</v>
      </c>
      <c r="B11741" s="0" t="s">
        <v>110</v>
      </c>
      <c r="C11741" s="0" t="s">
        <v>108</v>
      </c>
      <c r="D11741" s="116" t="n">
        <v>44317</v>
      </c>
      <c r="E11741" s="0" t="n">
        <v>0.44</v>
      </c>
      <c r="F11741" s="0" t="n">
        <v>2376549</v>
      </c>
      <c r="G11741" s="151" t="s">
        <v>111</v>
      </c>
      <c r="H11741" s="151" t="s">
        <v>111</v>
      </c>
      <c r="I11741" s="152" t="s">
        <v>112</v>
      </c>
    </row>
    <row r="11742" customFormat="false" ht="12.75" hidden="false" customHeight="false" outlineLevel="0" collapsed="false">
      <c r="A11742" s="0" t="s">
        <v>52</v>
      </c>
      <c r="B11742" s="0" t="s">
        <v>113</v>
      </c>
      <c r="C11742" s="0" t="s">
        <v>108</v>
      </c>
      <c r="D11742" s="116" t="n">
        <v>44317</v>
      </c>
      <c r="E11742" s="0" t="n">
        <v>-0.035</v>
      </c>
      <c r="F11742" s="0" t="n">
        <v>2376550</v>
      </c>
      <c r="G11742" s="151" t="s">
        <v>111</v>
      </c>
      <c r="H11742" s="151" t="s">
        <v>111</v>
      </c>
      <c r="I11742" s="152" t="s">
        <v>112</v>
      </c>
    </row>
    <row r="11743" customFormat="false" ht="12.75" hidden="false" customHeight="false" outlineLevel="0" collapsed="false">
      <c r="A11743" s="0" t="s">
        <v>53</v>
      </c>
      <c r="B11743" s="0" t="s">
        <v>110</v>
      </c>
      <c r="C11743" s="0" t="s">
        <v>108</v>
      </c>
      <c r="D11743" s="116" t="n">
        <v>44317</v>
      </c>
      <c r="E11743" s="0" t="n">
        <v>0.195</v>
      </c>
      <c r="F11743" s="0" t="n">
        <v>2376551</v>
      </c>
      <c r="G11743" s="151" t="s">
        <v>111</v>
      </c>
      <c r="H11743" s="151" t="s">
        <v>111</v>
      </c>
      <c r="I11743" s="152" t="s">
        <v>112</v>
      </c>
    </row>
    <row r="11744" customFormat="false" ht="12.75" hidden="false" customHeight="false" outlineLevel="0" collapsed="false">
      <c r="A11744" s="0" t="s">
        <v>53</v>
      </c>
      <c r="B11744" s="0" t="s">
        <v>113</v>
      </c>
      <c r="C11744" s="0" t="s">
        <v>108</v>
      </c>
      <c r="D11744" s="116" t="n">
        <v>44317</v>
      </c>
      <c r="E11744" s="0" t="n">
        <v>0.005</v>
      </c>
      <c r="F11744" s="0" t="n">
        <v>2376552</v>
      </c>
      <c r="G11744" s="151" t="s">
        <v>111</v>
      </c>
      <c r="H11744" s="151" t="s">
        <v>111</v>
      </c>
      <c r="I11744" s="152" t="s">
        <v>112</v>
      </c>
    </row>
    <row r="11745" customFormat="false" ht="12.75" hidden="false" customHeight="false" outlineLevel="0" collapsed="false">
      <c r="A11745" s="0" t="s">
        <v>17</v>
      </c>
      <c r="B11745" s="0" t="s">
        <v>110</v>
      </c>
      <c r="C11745" s="0" t="s">
        <v>108</v>
      </c>
      <c r="D11745" s="116" t="n">
        <v>44317</v>
      </c>
      <c r="E11745" s="0" t="n">
        <v>0</v>
      </c>
      <c r="F11745" s="0" t="n">
        <v>2376553</v>
      </c>
      <c r="G11745" s="151" t="s">
        <v>111</v>
      </c>
      <c r="H11745" s="151" t="s">
        <v>111</v>
      </c>
      <c r="I11745" s="152" t="s">
        <v>112</v>
      </c>
    </row>
    <row r="11746" customFormat="false" ht="12.75" hidden="false" customHeight="false" outlineLevel="0" collapsed="false">
      <c r="A11746" s="0" t="s">
        <v>17</v>
      </c>
      <c r="B11746" s="0" t="s">
        <v>113</v>
      </c>
      <c r="C11746" s="0" t="s">
        <v>108</v>
      </c>
      <c r="D11746" s="116" t="n">
        <v>44317</v>
      </c>
      <c r="E11746" s="0" t="n">
        <v>0</v>
      </c>
      <c r="F11746" s="0" t="n">
        <v>2376554</v>
      </c>
      <c r="G11746" s="151" t="s">
        <v>111</v>
      </c>
      <c r="H11746" s="151" t="s">
        <v>111</v>
      </c>
      <c r="I11746" s="152" t="s">
        <v>112</v>
      </c>
    </row>
    <row r="11747" customFormat="false" ht="12.75" hidden="false" customHeight="false" outlineLevel="0" collapsed="false">
      <c r="A11747" s="0" t="s">
        <v>18</v>
      </c>
      <c r="B11747" s="0" t="s">
        <v>110</v>
      </c>
      <c r="C11747" s="0" t="s">
        <v>108</v>
      </c>
      <c r="D11747" s="116" t="n">
        <v>44317</v>
      </c>
      <c r="E11747" s="0" t="n">
        <v>0</v>
      </c>
      <c r="F11747" s="0" t="n">
        <v>2376555</v>
      </c>
      <c r="G11747" s="151" t="s">
        <v>111</v>
      </c>
      <c r="H11747" s="151" t="s">
        <v>111</v>
      </c>
      <c r="I11747" s="152" t="s">
        <v>112</v>
      </c>
    </row>
    <row r="11748" customFormat="false" ht="12.75" hidden="false" customHeight="false" outlineLevel="0" collapsed="false">
      <c r="A11748" s="0" t="s">
        <v>18</v>
      </c>
      <c r="B11748" s="0" t="s">
        <v>113</v>
      </c>
      <c r="C11748" s="0" t="s">
        <v>108</v>
      </c>
      <c r="D11748" s="116" t="n">
        <v>44317</v>
      </c>
      <c r="E11748" s="0" t="n">
        <v>0</v>
      </c>
      <c r="F11748" s="0" t="n">
        <v>2376556</v>
      </c>
      <c r="G11748" s="151" t="s">
        <v>111</v>
      </c>
      <c r="H11748" s="151" t="s">
        <v>111</v>
      </c>
      <c r="I11748" s="152" t="s">
        <v>112</v>
      </c>
    </row>
    <row r="11749" customFormat="false" ht="12.75" hidden="false" customHeight="false" outlineLevel="0" collapsed="false">
      <c r="A11749" s="0" t="s">
        <v>19</v>
      </c>
      <c r="B11749" s="0" t="s">
        <v>110</v>
      </c>
      <c r="C11749" s="0" t="s">
        <v>108</v>
      </c>
      <c r="D11749" s="116" t="n">
        <v>44317</v>
      </c>
      <c r="E11749" s="0" t="n">
        <v>0</v>
      </c>
      <c r="F11749" s="0" t="n">
        <v>2376557</v>
      </c>
      <c r="G11749" s="151" t="s">
        <v>111</v>
      </c>
      <c r="H11749" s="151" t="s">
        <v>111</v>
      </c>
      <c r="I11749" s="152" t="s">
        <v>112</v>
      </c>
    </row>
    <row r="11750" customFormat="false" ht="12.75" hidden="false" customHeight="false" outlineLevel="0" collapsed="false">
      <c r="A11750" s="0" t="s">
        <v>19</v>
      </c>
      <c r="B11750" s="0" t="s">
        <v>113</v>
      </c>
      <c r="C11750" s="0" t="s">
        <v>108</v>
      </c>
      <c r="D11750" s="116" t="n">
        <v>44317</v>
      </c>
      <c r="E11750" s="0" t="n">
        <v>0</v>
      </c>
      <c r="F11750" s="0" t="n">
        <v>2376558</v>
      </c>
      <c r="G11750" s="151" t="s">
        <v>111</v>
      </c>
      <c r="H11750" s="151" t="s">
        <v>111</v>
      </c>
      <c r="I11750" s="152" t="s">
        <v>112</v>
      </c>
    </row>
    <row r="11751" customFormat="false" ht="12.75" hidden="false" customHeight="false" outlineLevel="0" collapsed="false">
      <c r="A11751" s="0" t="s">
        <v>21</v>
      </c>
      <c r="B11751" s="0" t="s">
        <v>110</v>
      </c>
      <c r="C11751" s="0" t="s">
        <v>108</v>
      </c>
      <c r="D11751" s="116" t="n">
        <v>44317</v>
      </c>
      <c r="E11751" s="0" t="n">
        <v>0</v>
      </c>
      <c r="F11751" s="0" t="n">
        <v>2376559</v>
      </c>
      <c r="G11751" s="151" t="s">
        <v>111</v>
      </c>
      <c r="H11751" s="151" t="s">
        <v>111</v>
      </c>
      <c r="I11751" s="152" t="s">
        <v>112</v>
      </c>
    </row>
    <row r="11752" customFormat="false" ht="12.75" hidden="false" customHeight="false" outlineLevel="0" collapsed="false">
      <c r="A11752" s="0" t="s">
        <v>21</v>
      </c>
      <c r="B11752" s="0" t="s">
        <v>113</v>
      </c>
      <c r="C11752" s="0" t="s">
        <v>108</v>
      </c>
      <c r="D11752" s="116" t="n">
        <v>44317</v>
      </c>
      <c r="E11752" s="0" t="n">
        <v>0</v>
      </c>
      <c r="F11752" s="0" t="n">
        <v>2376560</v>
      </c>
      <c r="G11752" s="151" t="s">
        <v>111</v>
      </c>
      <c r="H11752" s="151" t="s">
        <v>111</v>
      </c>
      <c r="I11752" s="152" t="s">
        <v>112</v>
      </c>
    </row>
    <row r="11753" customFormat="false" ht="12.75" hidden="false" customHeight="false" outlineLevel="0" collapsed="false">
      <c r="A11753" s="0" t="s">
        <v>22</v>
      </c>
      <c r="B11753" s="0" t="s">
        <v>110</v>
      </c>
      <c r="C11753" s="0" t="s">
        <v>108</v>
      </c>
      <c r="D11753" s="116" t="n">
        <v>44317</v>
      </c>
      <c r="E11753" s="0" t="n">
        <v>0.7</v>
      </c>
      <c r="F11753" s="0" t="n">
        <v>2376561</v>
      </c>
      <c r="G11753" s="151" t="s">
        <v>111</v>
      </c>
      <c r="H11753" s="151" t="s">
        <v>111</v>
      </c>
      <c r="I11753" s="152" t="s">
        <v>112</v>
      </c>
    </row>
    <row r="11754" customFormat="false" ht="12.75" hidden="false" customHeight="false" outlineLevel="0" collapsed="false">
      <c r="A11754" s="0" t="s">
        <v>59</v>
      </c>
      <c r="B11754" s="0" t="s">
        <v>110</v>
      </c>
      <c r="C11754" s="0" t="s">
        <v>108</v>
      </c>
      <c r="D11754" s="116" t="n">
        <v>44348</v>
      </c>
      <c r="E11754" s="0" t="n">
        <v>0.385</v>
      </c>
      <c r="F11754" s="0" t="n">
        <v>2376515</v>
      </c>
      <c r="G11754" s="151" t="s">
        <v>111</v>
      </c>
      <c r="H11754" s="151" t="s">
        <v>111</v>
      </c>
      <c r="I11754" s="152" t="s">
        <v>112</v>
      </c>
    </row>
    <row r="11755" customFormat="false" ht="12.75" hidden="false" customHeight="false" outlineLevel="0" collapsed="false">
      <c r="A11755" s="0" t="s">
        <v>59</v>
      </c>
      <c r="B11755" s="0" t="s">
        <v>113</v>
      </c>
      <c r="C11755" s="0" t="s">
        <v>108</v>
      </c>
      <c r="D11755" s="116" t="n">
        <v>44348</v>
      </c>
      <c r="E11755" s="0" t="n">
        <v>0.015</v>
      </c>
      <c r="F11755" s="0" t="n">
        <v>2376516</v>
      </c>
      <c r="G11755" s="151" t="s">
        <v>111</v>
      </c>
      <c r="H11755" s="151" t="s">
        <v>111</v>
      </c>
      <c r="I11755" s="152" t="s">
        <v>112</v>
      </c>
    </row>
    <row r="11756" customFormat="false" ht="12.75" hidden="false" customHeight="false" outlineLevel="0" collapsed="false">
      <c r="A11756" s="0" t="s">
        <v>60</v>
      </c>
      <c r="B11756" s="0" t="s">
        <v>110</v>
      </c>
      <c r="C11756" s="0" t="s">
        <v>108</v>
      </c>
      <c r="D11756" s="116" t="n">
        <v>44348</v>
      </c>
      <c r="E11756" s="0" t="n">
        <v>0.385</v>
      </c>
      <c r="F11756" s="0" t="n">
        <v>2376517</v>
      </c>
      <c r="G11756" s="151" t="s">
        <v>111</v>
      </c>
      <c r="H11756" s="151" t="s">
        <v>111</v>
      </c>
      <c r="I11756" s="152" t="s">
        <v>112</v>
      </c>
    </row>
    <row r="11757" customFormat="false" ht="12.75" hidden="false" customHeight="false" outlineLevel="0" collapsed="false">
      <c r="A11757" s="0" t="s">
        <v>60</v>
      </c>
      <c r="B11757" s="0" t="s">
        <v>113</v>
      </c>
      <c r="C11757" s="0" t="s">
        <v>108</v>
      </c>
      <c r="D11757" s="116" t="n">
        <v>44348</v>
      </c>
      <c r="E11757" s="0" t="n">
        <v>0.055</v>
      </c>
      <c r="F11757" s="0" t="n">
        <v>2376518</v>
      </c>
      <c r="G11757" s="151" t="s">
        <v>111</v>
      </c>
      <c r="H11757" s="151" t="s">
        <v>111</v>
      </c>
      <c r="I11757" s="152" t="s">
        <v>112</v>
      </c>
    </row>
    <row r="11758" customFormat="false" ht="12.75" hidden="false" customHeight="false" outlineLevel="0" collapsed="false">
      <c r="A11758" s="0" t="s">
        <v>61</v>
      </c>
      <c r="B11758" s="0" t="s">
        <v>110</v>
      </c>
      <c r="C11758" s="0" t="s">
        <v>108</v>
      </c>
      <c r="D11758" s="116" t="n">
        <v>44348</v>
      </c>
      <c r="E11758" s="0" t="n">
        <v>0.385</v>
      </c>
      <c r="F11758" s="0" t="n">
        <v>2376519</v>
      </c>
      <c r="G11758" s="151" t="s">
        <v>111</v>
      </c>
      <c r="H11758" s="151" t="s">
        <v>111</v>
      </c>
      <c r="I11758" s="152" t="s">
        <v>112</v>
      </c>
    </row>
    <row r="11759" customFormat="false" ht="12.75" hidden="false" customHeight="false" outlineLevel="0" collapsed="false">
      <c r="A11759" s="0" t="s">
        <v>61</v>
      </c>
      <c r="B11759" s="0" t="s">
        <v>113</v>
      </c>
      <c r="C11759" s="0" t="s">
        <v>108</v>
      </c>
      <c r="D11759" s="116" t="n">
        <v>44348</v>
      </c>
      <c r="E11759" s="0" t="n">
        <v>0.015</v>
      </c>
      <c r="F11759" s="0" t="n">
        <v>2376520</v>
      </c>
      <c r="G11759" s="151" t="s">
        <v>111</v>
      </c>
      <c r="H11759" s="151" t="s">
        <v>111</v>
      </c>
      <c r="I11759" s="152" t="s">
        <v>112</v>
      </c>
    </row>
    <row r="11760" customFormat="false" ht="12.75" hidden="false" customHeight="false" outlineLevel="0" collapsed="false">
      <c r="A11760" s="0" t="s">
        <v>62</v>
      </c>
      <c r="B11760" s="0" t="s">
        <v>110</v>
      </c>
      <c r="C11760" s="0" t="s">
        <v>108</v>
      </c>
      <c r="D11760" s="116" t="n">
        <v>44348</v>
      </c>
      <c r="E11760" s="0" t="n">
        <v>0.385</v>
      </c>
      <c r="F11760" s="0" t="n">
        <v>2376521</v>
      </c>
      <c r="G11760" s="151" t="s">
        <v>111</v>
      </c>
      <c r="H11760" s="151" t="s">
        <v>111</v>
      </c>
      <c r="I11760" s="152" t="s">
        <v>112</v>
      </c>
    </row>
    <row r="11761" customFormat="false" ht="12.75" hidden="false" customHeight="false" outlineLevel="0" collapsed="false">
      <c r="A11761" s="0" t="s">
        <v>62</v>
      </c>
      <c r="B11761" s="0" t="s">
        <v>113</v>
      </c>
      <c r="C11761" s="0" t="s">
        <v>108</v>
      </c>
      <c r="D11761" s="116" t="n">
        <v>44348</v>
      </c>
      <c r="E11761" s="0" t="n">
        <v>0.055</v>
      </c>
      <c r="F11761" s="0" t="n">
        <v>2376522</v>
      </c>
      <c r="G11761" s="151" t="s">
        <v>111</v>
      </c>
      <c r="H11761" s="151" t="s">
        <v>111</v>
      </c>
      <c r="I11761" s="152" t="s">
        <v>112</v>
      </c>
    </row>
    <row r="11762" customFormat="false" ht="12.75" hidden="false" customHeight="false" outlineLevel="0" collapsed="false">
      <c r="A11762" s="0" t="s">
        <v>82</v>
      </c>
      <c r="B11762" s="0" t="s">
        <v>110</v>
      </c>
      <c r="C11762" s="0" t="s">
        <v>108</v>
      </c>
      <c r="D11762" s="116" t="n">
        <v>44348</v>
      </c>
      <c r="E11762" s="0" t="n">
        <v>0</v>
      </c>
      <c r="F11762" s="0" t="n">
        <v>2376523</v>
      </c>
      <c r="G11762" s="151" t="s">
        <v>111</v>
      </c>
      <c r="H11762" s="151" t="s">
        <v>111</v>
      </c>
      <c r="I11762" s="152" t="s">
        <v>112</v>
      </c>
    </row>
    <row r="11763" customFormat="false" ht="12.75" hidden="false" customHeight="false" outlineLevel="0" collapsed="false">
      <c r="A11763" s="0" t="s">
        <v>82</v>
      </c>
      <c r="B11763" s="0" t="s">
        <v>113</v>
      </c>
      <c r="C11763" s="0" t="s">
        <v>108</v>
      </c>
      <c r="D11763" s="116" t="n">
        <v>44348</v>
      </c>
      <c r="E11763" s="0" t="n">
        <v>0</v>
      </c>
      <c r="F11763" s="0" t="n">
        <v>2376524</v>
      </c>
      <c r="G11763" s="151" t="s">
        <v>111</v>
      </c>
      <c r="H11763" s="151" t="s">
        <v>111</v>
      </c>
      <c r="I11763" s="152" t="s">
        <v>112</v>
      </c>
    </row>
    <row r="11764" customFormat="false" ht="12.75" hidden="false" customHeight="false" outlineLevel="0" collapsed="false">
      <c r="A11764" s="0" t="s">
        <v>83</v>
      </c>
      <c r="B11764" s="0" t="s">
        <v>110</v>
      </c>
      <c r="C11764" s="0" t="s">
        <v>108</v>
      </c>
      <c r="D11764" s="116" t="n">
        <v>44348</v>
      </c>
      <c r="E11764" s="0" t="n">
        <v>0</v>
      </c>
      <c r="F11764" s="0" t="n">
        <v>2376525</v>
      </c>
      <c r="G11764" s="151" t="s">
        <v>111</v>
      </c>
      <c r="H11764" s="151" t="s">
        <v>111</v>
      </c>
      <c r="I11764" s="152" t="s">
        <v>112</v>
      </c>
    </row>
    <row r="11765" customFormat="false" ht="12.75" hidden="false" customHeight="false" outlineLevel="0" collapsed="false">
      <c r="A11765" s="0" t="s">
        <v>83</v>
      </c>
      <c r="B11765" s="0" t="s">
        <v>113</v>
      </c>
      <c r="C11765" s="0" t="s">
        <v>108</v>
      </c>
      <c r="D11765" s="116" t="n">
        <v>44348</v>
      </c>
      <c r="E11765" s="0" t="n">
        <v>0</v>
      </c>
      <c r="F11765" s="0" t="n">
        <v>2376526</v>
      </c>
      <c r="G11765" s="151" t="s">
        <v>111</v>
      </c>
      <c r="H11765" s="151" t="s">
        <v>111</v>
      </c>
      <c r="I11765" s="152" t="s">
        <v>112</v>
      </c>
    </row>
    <row r="11766" customFormat="false" ht="12.75" hidden="false" customHeight="false" outlineLevel="0" collapsed="false">
      <c r="A11766" s="0" t="s">
        <v>84</v>
      </c>
      <c r="B11766" s="0" t="s">
        <v>110</v>
      </c>
      <c r="C11766" s="0" t="s">
        <v>108</v>
      </c>
      <c r="D11766" s="116" t="n">
        <v>44348</v>
      </c>
      <c r="E11766" s="0" t="n">
        <v>0.17</v>
      </c>
      <c r="F11766" s="0" t="n">
        <v>2376527</v>
      </c>
      <c r="G11766" s="151" t="s">
        <v>111</v>
      </c>
      <c r="H11766" s="151" t="s">
        <v>111</v>
      </c>
      <c r="I11766" s="152" t="s">
        <v>112</v>
      </c>
    </row>
    <row r="11767" customFormat="false" ht="12.75" hidden="false" customHeight="false" outlineLevel="0" collapsed="false">
      <c r="A11767" s="0" t="s">
        <v>84</v>
      </c>
      <c r="B11767" s="0" t="s">
        <v>113</v>
      </c>
      <c r="C11767" s="0" t="s">
        <v>108</v>
      </c>
      <c r="D11767" s="116" t="n">
        <v>44348</v>
      </c>
      <c r="E11767" s="0" t="n">
        <v>0.0125</v>
      </c>
      <c r="F11767" s="0" t="n">
        <v>2376528</v>
      </c>
      <c r="G11767" s="151" t="s">
        <v>111</v>
      </c>
      <c r="H11767" s="151" t="s">
        <v>111</v>
      </c>
      <c r="I11767" s="152" t="s">
        <v>112</v>
      </c>
    </row>
    <row r="11768" customFormat="false" ht="12.75" hidden="false" customHeight="false" outlineLevel="0" collapsed="false">
      <c r="A11768" s="0" t="s">
        <v>85</v>
      </c>
      <c r="B11768" s="0" t="s">
        <v>110</v>
      </c>
      <c r="C11768" s="0" t="s">
        <v>108</v>
      </c>
      <c r="D11768" s="116" t="n">
        <v>44348</v>
      </c>
      <c r="E11768" s="0" t="n">
        <v>0.17</v>
      </c>
      <c r="F11768" s="0" t="n">
        <v>2376529</v>
      </c>
      <c r="G11768" s="151" t="s">
        <v>111</v>
      </c>
      <c r="H11768" s="151" t="s">
        <v>111</v>
      </c>
      <c r="I11768" s="152" t="s">
        <v>112</v>
      </c>
    </row>
    <row r="11769" customFormat="false" ht="12.75" hidden="false" customHeight="false" outlineLevel="0" collapsed="false">
      <c r="A11769" s="0" t="s">
        <v>85</v>
      </c>
      <c r="B11769" s="0" t="s">
        <v>113</v>
      </c>
      <c r="C11769" s="0" t="s">
        <v>108</v>
      </c>
      <c r="D11769" s="116" t="n">
        <v>44348</v>
      </c>
      <c r="E11769" s="0" t="n">
        <v>0.172413178864779</v>
      </c>
      <c r="F11769" s="0" t="n">
        <v>2376530</v>
      </c>
      <c r="G11769" s="151" t="s">
        <v>111</v>
      </c>
      <c r="H11769" s="151" t="s">
        <v>111</v>
      </c>
      <c r="I11769" s="152" t="s">
        <v>112</v>
      </c>
    </row>
    <row r="11770" customFormat="false" ht="12.75" hidden="false" customHeight="false" outlineLevel="0" collapsed="false">
      <c r="A11770" s="0" t="s">
        <v>86</v>
      </c>
      <c r="B11770" s="0" t="s">
        <v>110</v>
      </c>
      <c r="C11770" s="0" t="s">
        <v>108</v>
      </c>
      <c r="D11770" s="116" t="n">
        <v>44348</v>
      </c>
      <c r="E11770" s="0" t="n">
        <v>0.195</v>
      </c>
      <c r="F11770" s="0" t="n">
        <v>2376531</v>
      </c>
      <c r="G11770" s="151" t="s">
        <v>111</v>
      </c>
      <c r="H11770" s="151" t="s">
        <v>111</v>
      </c>
      <c r="I11770" s="152" t="s">
        <v>112</v>
      </c>
    </row>
    <row r="11771" customFormat="false" ht="12.75" hidden="false" customHeight="false" outlineLevel="0" collapsed="false">
      <c r="A11771" s="0" t="s">
        <v>86</v>
      </c>
      <c r="B11771" s="0" t="s">
        <v>113</v>
      </c>
      <c r="C11771" s="0" t="s">
        <v>108</v>
      </c>
      <c r="D11771" s="116" t="n">
        <v>44348</v>
      </c>
      <c r="E11771" s="0" t="n">
        <v>0.005</v>
      </c>
      <c r="F11771" s="0" t="n">
        <v>2376532</v>
      </c>
      <c r="G11771" s="151" t="s">
        <v>111</v>
      </c>
      <c r="H11771" s="151" t="s">
        <v>111</v>
      </c>
      <c r="I11771" s="152" t="s">
        <v>112</v>
      </c>
    </row>
    <row r="11772" customFormat="false" ht="12.75" hidden="false" customHeight="false" outlineLevel="0" collapsed="false">
      <c r="A11772" s="0" t="s">
        <v>87</v>
      </c>
      <c r="B11772" s="0" t="s">
        <v>110</v>
      </c>
      <c r="C11772" s="0" t="s">
        <v>108</v>
      </c>
      <c r="D11772" s="116" t="n">
        <v>44348</v>
      </c>
      <c r="E11772" s="0" t="n">
        <v>0.195</v>
      </c>
      <c r="F11772" s="0" t="n">
        <v>2376533</v>
      </c>
      <c r="G11772" s="151" t="s">
        <v>111</v>
      </c>
      <c r="H11772" s="151" t="s">
        <v>111</v>
      </c>
      <c r="I11772" s="152" t="s">
        <v>112</v>
      </c>
    </row>
    <row r="11773" customFormat="false" ht="12.75" hidden="false" customHeight="false" outlineLevel="0" collapsed="false">
      <c r="A11773" s="0" t="s">
        <v>87</v>
      </c>
      <c r="B11773" s="0" t="s">
        <v>113</v>
      </c>
      <c r="C11773" s="0" t="s">
        <v>108</v>
      </c>
      <c r="D11773" s="116" t="n">
        <v>44348</v>
      </c>
      <c r="E11773" s="0" t="n">
        <v>0.005</v>
      </c>
      <c r="F11773" s="0" t="n">
        <v>2376534</v>
      </c>
      <c r="G11773" s="151" t="s">
        <v>111</v>
      </c>
      <c r="H11773" s="151" t="s">
        <v>111</v>
      </c>
      <c r="I11773" s="152" t="s">
        <v>112</v>
      </c>
    </row>
    <row r="11774" customFormat="false" ht="12.75" hidden="false" customHeight="false" outlineLevel="0" collapsed="false">
      <c r="A11774" s="0" t="s">
        <v>88</v>
      </c>
      <c r="B11774" s="0" t="s">
        <v>110</v>
      </c>
      <c r="C11774" s="0" t="s">
        <v>108</v>
      </c>
      <c r="D11774" s="116" t="n">
        <v>44348</v>
      </c>
      <c r="E11774" s="0" t="n">
        <v>0.195</v>
      </c>
      <c r="F11774" s="0" t="n">
        <v>2376535</v>
      </c>
      <c r="G11774" s="151" t="s">
        <v>111</v>
      </c>
      <c r="H11774" s="151" t="s">
        <v>111</v>
      </c>
      <c r="I11774" s="152" t="s">
        <v>112</v>
      </c>
    </row>
    <row r="11775" customFormat="false" ht="12.75" hidden="false" customHeight="false" outlineLevel="0" collapsed="false">
      <c r="A11775" s="0" t="s">
        <v>88</v>
      </c>
      <c r="B11775" s="0" t="s">
        <v>113</v>
      </c>
      <c r="C11775" s="0" t="s">
        <v>108</v>
      </c>
      <c r="D11775" s="116" t="n">
        <v>44348</v>
      </c>
      <c r="E11775" s="0" t="n">
        <v>0.249795292672943</v>
      </c>
      <c r="F11775" s="0" t="n">
        <v>2376536</v>
      </c>
      <c r="G11775" s="151" t="s">
        <v>111</v>
      </c>
      <c r="H11775" s="151" t="s">
        <v>111</v>
      </c>
      <c r="I11775" s="152" t="s">
        <v>112</v>
      </c>
    </row>
    <row r="11776" customFormat="false" ht="12.75" hidden="false" customHeight="false" outlineLevel="0" collapsed="false">
      <c r="A11776" s="0" t="s">
        <v>89</v>
      </c>
      <c r="B11776" s="0" t="s">
        <v>110</v>
      </c>
      <c r="C11776" s="0" t="s">
        <v>108</v>
      </c>
      <c r="D11776" s="116" t="n">
        <v>44348</v>
      </c>
      <c r="E11776" s="0" t="n">
        <v>0.195</v>
      </c>
      <c r="F11776" s="0" t="n">
        <v>2376537</v>
      </c>
      <c r="G11776" s="151" t="s">
        <v>111</v>
      </c>
      <c r="H11776" s="151" t="s">
        <v>111</v>
      </c>
      <c r="I11776" s="152" t="s">
        <v>112</v>
      </c>
    </row>
    <row r="11777" customFormat="false" ht="12.75" hidden="false" customHeight="false" outlineLevel="0" collapsed="false">
      <c r="A11777" s="0" t="s">
        <v>89</v>
      </c>
      <c r="B11777" s="0" t="s">
        <v>113</v>
      </c>
      <c r="C11777" s="0" t="s">
        <v>108</v>
      </c>
      <c r="D11777" s="116" t="n">
        <v>44348</v>
      </c>
      <c r="E11777" s="0" t="n">
        <v>0.025</v>
      </c>
      <c r="F11777" s="0" t="n">
        <v>2376538</v>
      </c>
      <c r="G11777" s="151" t="s">
        <v>111</v>
      </c>
      <c r="H11777" s="151" t="s">
        <v>111</v>
      </c>
      <c r="I11777" s="152" t="s">
        <v>112</v>
      </c>
    </row>
    <row r="11778" customFormat="false" ht="12.75" hidden="false" customHeight="false" outlineLevel="0" collapsed="false">
      <c r="A11778" s="0" t="s">
        <v>90</v>
      </c>
      <c r="B11778" s="0" t="s">
        <v>110</v>
      </c>
      <c r="C11778" s="0" t="s">
        <v>108</v>
      </c>
      <c r="D11778" s="116" t="n">
        <v>44348</v>
      </c>
      <c r="E11778" s="0" t="n">
        <v>0.195</v>
      </c>
      <c r="F11778" s="0" t="n">
        <v>2376539</v>
      </c>
      <c r="G11778" s="151" t="s">
        <v>111</v>
      </c>
      <c r="H11778" s="151" t="s">
        <v>111</v>
      </c>
      <c r="I11778" s="152" t="s">
        <v>112</v>
      </c>
    </row>
    <row r="11779" customFormat="false" ht="12.75" hidden="false" customHeight="false" outlineLevel="0" collapsed="false">
      <c r="A11779" s="0" t="s">
        <v>90</v>
      </c>
      <c r="B11779" s="0" t="s">
        <v>113</v>
      </c>
      <c r="C11779" s="0" t="s">
        <v>108</v>
      </c>
      <c r="D11779" s="116" t="n">
        <v>44348</v>
      </c>
      <c r="E11779" s="0" t="n">
        <v>0.249795292672943</v>
      </c>
      <c r="F11779" s="0" t="n">
        <v>2376540</v>
      </c>
      <c r="G11779" s="151" t="s">
        <v>111</v>
      </c>
      <c r="H11779" s="151" t="s">
        <v>111</v>
      </c>
      <c r="I11779" s="152" t="s">
        <v>112</v>
      </c>
    </row>
    <row r="11780" customFormat="false" ht="12.75" hidden="false" customHeight="false" outlineLevel="0" collapsed="false">
      <c r="A11780" s="0" t="s">
        <v>91</v>
      </c>
      <c r="B11780" s="0" t="s">
        <v>110</v>
      </c>
      <c r="C11780" s="0" t="s">
        <v>108</v>
      </c>
      <c r="D11780" s="116" t="n">
        <v>44348</v>
      </c>
      <c r="E11780" s="0" t="n">
        <v>0</v>
      </c>
      <c r="F11780" s="0" t="n">
        <v>2376541</v>
      </c>
      <c r="G11780" s="151" t="s">
        <v>111</v>
      </c>
      <c r="H11780" s="151" t="s">
        <v>111</v>
      </c>
      <c r="I11780" s="152" t="s">
        <v>112</v>
      </c>
    </row>
    <row r="11781" customFormat="false" ht="12.75" hidden="false" customHeight="false" outlineLevel="0" collapsed="false">
      <c r="A11781" s="0" t="s">
        <v>91</v>
      </c>
      <c r="B11781" s="0" t="s">
        <v>113</v>
      </c>
      <c r="C11781" s="0" t="s">
        <v>108</v>
      </c>
      <c r="D11781" s="116" t="n">
        <v>44348</v>
      </c>
      <c r="E11781" s="0" t="n">
        <v>0</v>
      </c>
      <c r="F11781" s="0" t="n">
        <v>2376542</v>
      </c>
      <c r="G11781" s="151" t="s">
        <v>111</v>
      </c>
      <c r="H11781" s="151" t="s">
        <v>111</v>
      </c>
      <c r="I11781" s="152" t="s">
        <v>112</v>
      </c>
    </row>
    <row r="11782" customFormat="false" ht="12.75" hidden="false" customHeight="false" outlineLevel="0" collapsed="false">
      <c r="A11782" s="0" t="s">
        <v>49</v>
      </c>
      <c r="B11782" s="0" t="s">
        <v>110</v>
      </c>
      <c r="C11782" s="0" t="s">
        <v>108</v>
      </c>
      <c r="D11782" s="116" t="n">
        <v>44348</v>
      </c>
      <c r="E11782" s="0" t="n">
        <v>0.385</v>
      </c>
      <c r="F11782" s="0" t="n">
        <v>2376543</v>
      </c>
      <c r="G11782" s="151" t="s">
        <v>111</v>
      </c>
      <c r="H11782" s="151" t="s">
        <v>111</v>
      </c>
      <c r="I11782" s="152" t="s">
        <v>112</v>
      </c>
    </row>
    <row r="11783" customFormat="false" ht="12.75" hidden="false" customHeight="false" outlineLevel="0" collapsed="false">
      <c r="A11783" s="0" t="s">
        <v>49</v>
      </c>
      <c r="B11783" s="0" t="s">
        <v>113</v>
      </c>
      <c r="C11783" s="0" t="s">
        <v>108</v>
      </c>
      <c r="D11783" s="116" t="n">
        <v>44348</v>
      </c>
      <c r="E11783" s="0" t="n">
        <v>0.015</v>
      </c>
      <c r="F11783" s="0" t="n">
        <v>2376544</v>
      </c>
      <c r="G11783" s="151" t="s">
        <v>111</v>
      </c>
      <c r="H11783" s="151" t="s">
        <v>111</v>
      </c>
      <c r="I11783" s="152" t="s">
        <v>112</v>
      </c>
    </row>
    <row r="11784" customFormat="false" ht="12.75" hidden="false" customHeight="false" outlineLevel="0" collapsed="false">
      <c r="A11784" s="0" t="s">
        <v>50</v>
      </c>
      <c r="B11784" s="0" t="s">
        <v>110</v>
      </c>
      <c r="C11784" s="0" t="s">
        <v>108</v>
      </c>
      <c r="D11784" s="116" t="n">
        <v>44348</v>
      </c>
      <c r="E11784" s="0" t="n">
        <v>0.44</v>
      </c>
      <c r="F11784" s="0" t="n">
        <v>2376545</v>
      </c>
      <c r="G11784" s="151" t="s">
        <v>111</v>
      </c>
      <c r="H11784" s="151" t="s">
        <v>111</v>
      </c>
      <c r="I11784" s="152" t="s">
        <v>112</v>
      </c>
    </row>
    <row r="11785" customFormat="false" ht="12.75" hidden="false" customHeight="false" outlineLevel="0" collapsed="false">
      <c r="A11785" s="0" t="s">
        <v>50</v>
      </c>
      <c r="B11785" s="0" t="s">
        <v>113</v>
      </c>
      <c r="C11785" s="0" t="s">
        <v>108</v>
      </c>
      <c r="D11785" s="116" t="n">
        <v>44348</v>
      </c>
      <c r="E11785" s="0" t="n">
        <v>-0.055</v>
      </c>
      <c r="F11785" s="0" t="n">
        <v>2376546</v>
      </c>
      <c r="G11785" s="151" t="s">
        <v>111</v>
      </c>
      <c r="H11785" s="151" t="s">
        <v>111</v>
      </c>
      <c r="I11785" s="152" t="s">
        <v>112</v>
      </c>
    </row>
    <row r="11786" customFormat="false" ht="12.75" hidden="false" customHeight="false" outlineLevel="0" collapsed="false">
      <c r="A11786" s="0" t="s">
        <v>51</v>
      </c>
      <c r="B11786" s="0" t="s">
        <v>110</v>
      </c>
      <c r="C11786" s="0" t="s">
        <v>108</v>
      </c>
      <c r="D11786" s="116" t="n">
        <v>44348</v>
      </c>
      <c r="E11786" s="0" t="n">
        <v>0.44</v>
      </c>
      <c r="F11786" s="0" t="n">
        <v>2376547</v>
      </c>
      <c r="G11786" s="151" t="s">
        <v>111</v>
      </c>
      <c r="H11786" s="151" t="s">
        <v>111</v>
      </c>
      <c r="I11786" s="152" t="s">
        <v>112</v>
      </c>
    </row>
    <row r="11787" customFormat="false" ht="12.75" hidden="false" customHeight="false" outlineLevel="0" collapsed="false">
      <c r="A11787" s="0" t="s">
        <v>51</v>
      </c>
      <c r="B11787" s="0" t="s">
        <v>113</v>
      </c>
      <c r="C11787" s="0" t="s">
        <v>108</v>
      </c>
      <c r="D11787" s="116" t="n">
        <v>44348</v>
      </c>
      <c r="E11787" s="0" t="n">
        <v>0.035</v>
      </c>
      <c r="F11787" s="0" t="n">
        <v>2376548</v>
      </c>
      <c r="G11787" s="151" t="s">
        <v>111</v>
      </c>
      <c r="H11787" s="151" t="s">
        <v>111</v>
      </c>
      <c r="I11787" s="152" t="s">
        <v>112</v>
      </c>
    </row>
    <row r="11788" customFormat="false" ht="12.75" hidden="false" customHeight="false" outlineLevel="0" collapsed="false">
      <c r="A11788" s="0" t="s">
        <v>52</v>
      </c>
      <c r="B11788" s="0" t="s">
        <v>110</v>
      </c>
      <c r="C11788" s="0" t="s">
        <v>108</v>
      </c>
      <c r="D11788" s="116" t="n">
        <v>44348</v>
      </c>
      <c r="E11788" s="0" t="n">
        <v>0.44</v>
      </c>
      <c r="F11788" s="0" t="n">
        <v>2376549</v>
      </c>
      <c r="G11788" s="151" t="s">
        <v>111</v>
      </c>
      <c r="H11788" s="151" t="s">
        <v>111</v>
      </c>
      <c r="I11788" s="152" t="s">
        <v>112</v>
      </c>
    </row>
    <row r="11789" customFormat="false" ht="12.75" hidden="false" customHeight="false" outlineLevel="0" collapsed="false">
      <c r="A11789" s="0" t="s">
        <v>52</v>
      </c>
      <c r="B11789" s="0" t="s">
        <v>113</v>
      </c>
      <c r="C11789" s="0" t="s">
        <v>108</v>
      </c>
      <c r="D11789" s="116" t="n">
        <v>44348</v>
      </c>
      <c r="E11789" s="0" t="n">
        <v>-0.035</v>
      </c>
      <c r="F11789" s="0" t="n">
        <v>2376550</v>
      </c>
      <c r="G11789" s="151" t="s">
        <v>111</v>
      </c>
      <c r="H11789" s="151" t="s">
        <v>111</v>
      </c>
      <c r="I11789" s="152" t="s">
        <v>112</v>
      </c>
    </row>
    <row r="11790" customFormat="false" ht="12.75" hidden="false" customHeight="false" outlineLevel="0" collapsed="false">
      <c r="A11790" s="0" t="s">
        <v>53</v>
      </c>
      <c r="B11790" s="0" t="s">
        <v>110</v>
      </c>
      <c r="C11790" s="0" t="s">
        <v>108</v>
      </c>
      <c r="D11790" s="116" t="n">
        <v>44348</v>
      </c>
      <c r="E11790" s="0" t="n">
        <v>0.195</v>
      </c>
      <c r="F11790" s="0" t="n">
        <v>2376551</v>
      </c>
      <c r="G11790" s="151" t="s">
        <v>111</v>
      </c>
      <c r="H11790" s="151" t="s">
        <v>111</v>
      </c>
      <c r="I11790" s="152" t="s">
        <v>112</v>
      </c>
    </row>
    <row r="11791" customFormat="false" ht="12.75" hidden="false" customHeight="false" outlineLevel="0" collapsed="false">
      <c r="A11791" s="0" t="s">
        <v>53</v>
      </c>
      <c r="B11791" s="0" t="s">
        <v>113</v>
      </c>
      <c r="C11791" s="0" t="s">
        <v>108</v>
      </c>
      <c r="D11791" s="116" t="n">
        <v>44348</v>
      </c>
      <c r="E11791" s="0" t="n">
        <v>0.005</v>
      </c>
      <c r="F11791" s="0" t="n">
        <v>2376552</v>
      </c>
      <c r="G11791" s="151" t="s">
        <v>111</v>
      </c>
      <c r="H11791" s="151" t="s">
        <v>111</v>
      </c>
      <c r="I11791" s="152" t="s">
        <v>112</v>
      </c>
    </row>
    <row r="11792" customFormat="false" ht="12.75" hidden="false" customHeight="false" outlineLevel="0" collapsed="false">
      <c r="A11792" s="0" t="s">
        <v>17</v>
      </c>
      <c r="B11792" s="0" t="s">
        <v>110</v>
      </c>
      <c r="C11792" s="0" t="s">
        <v>108</v>
      </c>
      <c r="D11792" s="116" t="n">
        <v>44348</v>
      </c>
      <c r="E11792" s="0" t="n">
        <v>0</v>
      </c>
      <c r="F11792" s="0" t="n">
        <v>2376553</v>
      </c>
      <c r="G11792" s="151" t="s">
        <v>111</v>
      </c>
      <c r="H11792" s="151" t="s">
        <v>111</v>
      </c>
      <c r="I11792" s="152" t="s">
        <v>112</v>
      </c>
    </row>
    <row r="11793" customFormat="false" ht="12.75" hidden="false" customHeight="false" outlineLevel="0" collapsed="false">
      <c r="A11793" s="0" t="s">
        <v>17</v>
      </c>
      <c r="B11793" s="0" t="s">
        <v>113</v>
      </c>
      <c r="C11793" s="0" t="s">
        <v>108</v>
      </c>
      <c r="D11793" s="116" t="n">
        <v>44348</v>
      </c>
      <c r="E11793" s="0" t="n">
        <v>0</v>
      </c>
      <c r="F11793" s="0" t="n">
        <v>2376554</v>
      </c>
      <c r="G11793" s="151" t="s">
        <v>111</v>
      </c>
      <c r="H11793" s="151" t="s">
        <v>111</v>
      </c>
      <c r="I11793" s="152" t="s">
        <v>112</v>
      </c>
    </row>
    <row r="11794" customFormat="false" ht="12.75" hidden="false" customHeight="false" outlineLevel="0" collapsed="false">
      <c r="A11794" s="0" t="s">
        <v>18</v>
      </c>
      <c r="B11794" s="0" t="s">
        <v>110</v>
      </c>
      <c r="C11794" s="0" t="s">
        <v>108</v>
      </c>
      <c r="D11794" s="116" t="n">
        <v>44348</v>
      </c>
      <c r="E11794" s="0" t="n">
        <v>0</v>
      </c>
      <c r="F11794" s="0" t="n">
        <v>2376555</v>
      </c>
      <c r="G11794" s="151" t="s">
        <v>111</v>
      </c>
      <c r="H11794" s="151" t="s">
        <v>111</v>
      </c>
      <c r="I11794" s="152" t="s">
        <v>112</v>
      </c>
    </row>
    <row r="11795" customFormat="false" ht="12.75" hidden="false" customHeight="false" outlineLevel="0" collapsed="false">
      <c r="A11795" s="0" t="s">
        <v>18</v>
      </c>
      <c r="B11795" s="0" t="s">
        <v>113</v>
      </c>
      <c r="C11795" s="0" t="s">
        <v>108</v>
      </c>
      <c r="D11795" s="116" t="n">
        <v>44348</v>
      </c>
      <c r="E11795" s="0" t="n">
        <v>0</v>
      </c>
      <c r="F11795" s="0" t="n">
        <v>2376556</v>
      </c>
      <c r="G11795" s="151" t="s">
        <v>111</v>
      </c>
      <c r="H11795" s="151" t="s">
        <v>111</v>
      </c>
      <c r="I11795" s="152" t="s">
        <v>112</v>
      </c>
    </row>
    <row r="11796" customFormat="false" ht="12.75" hidden="false" customHeight="false" outlineLevel="0" collapsed="false">
      <c r="A11796" s="0" t="s">
        <v>19</v>
      </c>
      <c r="B11796" s="0" t="s">
        <v>110</v>
      </c>
      <c r="C11796" s="0" t="s">
        <v>108</v>
      </c>
      <c r="D11796" s="116" t="n">
        <v>44348</v>
      </c>
      <c r="E11796" s="0" t="n">
        <v>0</v>
      </c>
      <c r="F11796" s="0" t="n">
        <v>2376557</v>
      </c>
      <c r="G11796" s="151" t="s">
        <v>111</v>
      </c>
      <c r="H11796" s="151" t="s">
        <v>111</v>
      </c>
      <c r="I11796" s="152" t="s">
        <v>112</v>
      </c>
    </row>
    <row r="11797" customFormat="false" ht="12.75" hidden="false" customHeight="false" outlineLevel="0" collapsed="false">
      <c r="A11797" s="0" t="s">
        <v>19</v>
      </c>
      <c r="B11797" s="0" t="s">
        <v>113</v>
      </c>
      <c r="C11797" s="0" t="s">
        <v>108</v>
      </c>
      <c r="D11797" s="116" t="n">
        <v>44348</v>
      </c>
      <c r="E11797" s="0" t="n">
        <v>0</v>
      </c>
      <c r="F11797" s="0" t="n">
        <v>2376558</v>
      </c>
      <c r="G11797" s="151" t="s">
        <v>111</v>
      </c>
      <c r="H11797" s="151" t="s">
        <v>111</v>
      </c>
      <c r="I11797" s="152" t="s">
        <v>112</v>
      </c>
    </row>
    <row r="11798" customFormat="false" ht="12.75" hidden="false" customHeight="false" outlineLevel="0" collapsed="false">
      <c r="A11798" s="0" t="s">
        <v>21</v>
      </c>
      <c r="B11798" s="0" t="s">
        <v>110</v>
      </c>
      <c r="C11798" s="0" t="s">
        <v>108</v>
      </c>
      <c r="D11798" s="116" t="n">
        <v>44348</v>
      </c>
      <c r="E11798" s="0" t="n">
        <v>0</v>
      </c>
      <c r="F11798" s="0" t="n">
        <v>2376559</v>
      </c>
      <c r="G11798" s="151" t="s">
        <v>111</v>
      </c>
      <c r="H11798" s="151" t="s">
        <v>111</v>
      </c>
      <c r="I11798" s="152" t="s">
        <v>112</v>
      </c>
    </row>
    <row r="11799" customFormat="false" ht="12.75" hidden="false" customHeight="false" outlineLevel="0" collapsed="false">
      <c r="A11799" s="0" t="s">
        <v>21</v>
      </c>
      <c r="B11799" s="0" t="s">
        <v>113</v>
      </c>
      <c r="C11799" s="0" t="s">
        <v>108</v>
      </c>
      <c r="D11799" s="116" t="n">
        <v>44348</v>
      </c>
      <c r="E11799" s="0" t="n">
        <v>0</v>
      </c>
      <c r="F11799" s="0" t="n">
        <v>2376560</v>
      </c>
      <c r="G11799" s="151" t="s">
        <v>111</v>
      </c>
      <c r="H11799" s="151" t="s">
        <v>111</v>
      </c>
      <c r="I11799" s="152" t="s">
        <v>112</v>
      </c>
    </row>
    <row r="11800" customFormat="false" ht="12.75" hidden="false" customHeight="false" outlineLevel="0" collapsed="false">
      <c r="A11800" s="0" t="s">
        <v>22</v>
      </c>
      <c r="B11800" s="0" t="s">
        <v>110</v>
      </c>
      <c r="C11800" s="0" t="s">
        <v>108</v>
      </c>
      <c r="D11800" s="116" t="n">
        <v>44348</v>
      </c>
      <c r="E11800" s="0" t="n">
        <v>0.8</v>
      </c>
      <c r="F11800" s="0" t="n">
        <v>2376561</v>
      </c>
      <c r="G11800" s="151" t="s">
        <v>111</v>
      </c>
      <c r="H11800" s="151" t="s">
        <v>111</v>
      </c>
      <c r="I11800" s="152" t="s">
        <v>112</v>
      </c>
    </row>
    <row r="11801" customFormat="false" ht="12.75" hidden="false" customHeight="false" outlineLevel="0" collapsed="false">
      <c r="A11801" s="0" t="s">
        <v>59</v>
      </c>
      <c r="B11801" s="0" t="s">
        <v>110</v>
      </c>
      <c r="C11801" s="0" t="s">
        <v>108</v>
      </c>
      <c r="D11801" s="116" t="n">
        <v>44378</v>
      </c>
      <c r="E11801" s="0" t="n">
        <v>0.3975</v>
      </c>
      <c r="F11801" s="0" t="n">
        <v>2376515</v>
      </c>
      <c r="G11801" s="151" t="s">
        <v>111</v>
      </c>
      <c r="H11801" s="151" t="s">
        <v>111</v>
      </c>
      <c r="I11801" s="152" t="s">
        <v>112</v>
      </c>
    </row>
    <row r="11802" customFormat="false" ht="12.75" hidden="false" customHeight="false" outlineLevel="0" collapsed="false">
      <c r="A11802" s="0" t="s">
        <v>59</v>
      </c>
      <c r="B11802" s="0" t="s">
        <v>113</v>
      </c>
      <c r="C11802" s="0" t="s">
        <v>108</v>
      </c>
      <c r="D11802" s="116" t="n">
        <v>44378</v>
      </c>
      <c r="E11802" s="0" t="n">
        <v>0.015</v>
      </c>
      <c r="F11802" s="0" t="n">
        <v>2376516</v>
      </c>
      <c r="G11802" s="151" t="s">
        <v>111</v>
      </c>
      <c r="H11802" s="151" t="s">
        <v>111</v>
      </c>
      <c r="I11802" s="152" t="s">
        <v>112</v>
      </c>
    </row>
    <row r="11803" customFormat="false" ht="12.75" hidden="false" customHeight="false" outlineLevel="0" collapsed="false">
      <c r="A11803" s="0" t="s">
        <v>60</v>
      </c>
      <c r="B11803" s="0" t="s">
        <v>110</v>
      </c>
      <c r="C11803" s="0" t="s">
        <v>108</v>
      </c>
      <c r="D11803" s="116" t="n">
        <v>44378</v>
      </c>
      <c r="E11803" s="0" t="n">
        <v>0.3975</v>
      </c>
      <c r="F11803" s="0" t="n">
        <v>2376517</v>
      </c>
      <c r="G11803" s="151" t="s">
        <v>111</v>
      </c>
      <c r="H11803" s="151" t="s">
        <v>111</v>
      </c>
      <c r="I11803" s="152" t="s">
        <v>112</v>
      </c>
    </row>
    <row r="11804" customFormat="false" ht="12.75" hidden="false" customHeight="false" outlineLevel="0" collapsed="false">
      <c r="A11804" s="0" t="s">
        <v>60</v>
      </c>
      <c r="B11804" s="0" t="s">
        <v>113</v>
      </c>
      <c r="C11804" s="0" t="s">
        <v>108</v>
      </c>
      <c r="D11804" s="116" t="n">
        <v>44378</v>
      </c>
      <c r="E11804" s="0" t="n">
        <v>0.065</v>
      </c>
      <c r="F11804" s="0" t="n">
        <v>2376518</v>
      </c>
      <c r="G11804" s="151" t="s">
        <v>111</v>
      </c>
      <c r="H11804" s="151" t="s">
        <v>111</v>
      </c>
      <c r="I11804" s="152" t="s">
        <v>112</v>
      </c>
    </row>
    <row r="11805" customFormat="false" ht="12.75" hidden="false" customHeight="false" outlineLevel="0" collapsed="false">
      <c r="A11805" s="0" t="s">
        <v>61</v>
      </c>
      <c r="B11805" s="0" t="s">
        <v>110</v>
      </c>
      <c r="C11805" s="0" t="s">
        <v>108</v>
      </c>
      <c r="D11805" s="116" t="n">
        <v>44378</v>
      </c>
      <c r="E11805" s="0" t="n">
        <v>0.3975</v>
      </c>
      <c r="F11805" s="0" t="n">
        <v>2376519</v>
      </c>
      <c r="G11805" s="151" t="s">
        <v>111</v>
      </c>
      <c r="H11805" s="151" t="s">
        <v>111</v>
      </c>
      <c r="I11805" s="152" t="s">
        <v>112</v>
      </c>
    </row>
    <row r="11806" customFormat="false" ht="12.75" hidden="false" customHeight="false" outlineLevel="0" collapsed="false">
      <c r="A11806" s="0" t="s">
        <v>61</v>
      </c>
      <c r="B11806" s="0" t="s">
        <v>113</v>
      </c>
      <c r="C11806" s="0" t="s">
        <v>108</v>
      </c>
      <c r="D11806" s="116" t="n">
        <v>44378</v>
      </c>
      <c r="E11806" s="0" t="n">
        <v>0.015</v>
      </c>
      <c r="F11806" s="0" t="n">
        <v>2376520</v>
      </c>
      <c r="G11806" s="151" t="s">
        <v>111</v>
      </c>
      <c r="H11806" s="151" t="s">
        <v>111</v>
      </c>
      <c r="I11806" s="152" t="s">
        <v>112</v>
      </c>
    </row>
    <row r="11807" customFormat="false" ht="12.75" hidden="false" customHeight="false" outlineLevel="0" collapsed="false">
      <c r="A11807" s="0" t="s">
        <v>62</v>
      </c>
      <c r="B11807" s="0" t="s">
        <v>110</v>
      </c>
      <c r="C11807" s="0" t="s">
        <v>108</v>
      </c>
      <c r="D11807" s="116" t="n">
        <v>44378</v>
      </c>
      <c r="E11807" s="0" t="n">
        <v>0.3975</v>
      </c>
      <c r="F11807" s="0" t="n">
        <v>2376521</v>
      </c>
      <c r="G11807" s="151" t="s">
        <v>111</v>
      </c>
      <c r="H11807" s="151" t="s">
        <v>111</v>
      </c>
      <c r="I11807" s="152" t="s">
        <v>112</v>
      </c>
    </row>
    <row r="11808" customFormat="false" ht="12.75" hidden="false" customHeight="false" outlineLevel="0" collapsed="false">
      <c r="A11808" s="0" t="s">
        <v>62</v>
      </c>
      <c r="B11808" s="0" t="s">
        <v>113</v>
      </c>
      <c r="C11808" s="0" t="s">
        <v>108</v>
      </c>
      <c r="D11808" s="116" t="n">
        <v>44378</v>
      </c>
      <c r="E11808" s="0" t="n">
        <v>0.065</v>
      </c>
      <c r="F11808" s="0" t="n">
        <v>2376522</v>
      </c>
      <c r="G11808" s="151" t="s">
        <v>111</v>
      </c>
      <c r="H11808" s="151" t="s">
        <v>111</v>
      </c>
      <c r="I11808" s="152" t="s">
        <v>112</v>
      </c>
    </row>
    <row r="11809" customFormat="false" ht="12.75" hidden="false" customHeight="false" outlineLevel="0" collapsed="false">
      <c r="A11809" s="0" t="s">
        <v>82</v>
      </c>
      <c r="B11809" s="0" t="s">
        <v>110</v>
      </c>
      <c r="C11809" s="0" t="s">
        <v>108</v>
      </c>
      <c r="D11809" s="116" t="n">
        <v>44378</v>
      </c>
      <c r="E11809" s="0" t="n">
        <v>0</v>
      </c>
      <c r="F11809" s="0" t="n">
        <v>2376523</v>
      </c>
      <c r="G11809" s="151" t="s">
        <v>111</v>
      </c>
      <c r="H11809" s="151" t="s">
        <v>111</v>
      </c>
      <c r="I11809" s="152" t="s">
        <v>112</v>
      </c>
    </row>
    <row r="11810" customFormat="false" ht="12.75" hidden="false" customHeight="false" outlineLevel="0" collapsed="false">
      <c r="A11810" s="0" t="s">
        <v>82</v>
      </c>
      <c r="B11810" s="0" t="s">
        <v>113</v>
      </c>
      <c r="C11810" s="0" t="s">
        <v>108</v>
      </c>
      <c r="D11810" s="116" t="n">
        <v>44378</v>
      </c>
      <c r="E11810" s="0" t="n">
        <v>0</v>
      </c>
      <c r="F11810" s="0" t="n">
        <v>2376524</v>
      </c>
      <c r="G11810" s="151" t="s">
        <v>111</v>
      </c>
      <c r="H11810" s="151" t="s">
        <v>111</v>
      </c>
      <c r="I11810" s="152" t="s">
        <v>112</v>
      </c>
    </row>
    <row r="11811" customFormat="false" ht="12.75" hidden="false" customHeight="false" outlineLevel="0" collapsed="false">
      <c r="A11811" s="0" t="s">
        <v>83</v>
      </c>
      <c r="B11811" s="0" t="s">
        <v>110</v>
      </c>
      <c r="C11811" s="0" t="s">
        <v>108</v>
      </c>
      <c r="D11811" s="116" t="n">
        <v>44378</v>
      </c>
      <c r="E11811" s="0" t="n">
        <v>0</v>
      </c>
      <c r="F11811" s="0" t="n">
        <v>2376525</v>
      </c>
      <c r="G11811" s="151" t="s">
        <v>111</v>
      </c>
      <c r="H11811" s="151" t="s">
        <v>111</v>
      </c>
      <c r="I11811" s="152" t="s">
        <v>112</v>
      </c>
    </row>
    <row r="11812" customFormat="false" ht="12.75" hidden="false" customHeight="false" outlineLevel="0" collapsed="false">
      <c r="A11812" s="0" t="s">
        <v>83</v>
      </c>
      <c r="B11812" s="0" t="s">
        <v>113</v>
      </c>
      <c r="C11812" s="0" t="s">
        <v>108</v>
      </c>
      <c r="D11812" s="116" t="n">
        <v>44378</v>
      </c>
      <c r="E11812" s="0" t="n">
        <v>0</v>
      </c>
      <c r="F11812" s="0" t="n">
        <v>2376526</v>
      </c>
      <c r="G11812" s="151" t="s">
        <v>111</v>
      </c>
      <c r="H11812" s="151" t="s">
        <v>111</v>
      </c>
      <c r="I11812" s="152" t="s">
        <v>112</v>
      </c>
    </row>
    <row r="11813" customFormat="false" ht="12.75" hidden="false" customHeight="false" outlineLevel="0" collapsed="false">
      <c r="A11813" s="0" t="s">
        <v>84</v>
      </c>
      <c r="B11813" s="0" t="s">
        <v>110</v>
      </c>
      <c r="C11813" s="0" t="s">
        <v>108</v>
      </c>
      <c r="D11813" s="116" t="n">
        <v>44378</v>
      </c>
      <c r="E11813" s="0" t="n">
        <v>0.175</v>
      </c>
      <c r="F11813" s="0" t="n">
        <v>2376527</v>
      </c>
      <c r="G11813" s="151" t="s">
        <v>111</v>
      </c>
      <c r="H11813" s="151" t="s">
        <v>111</v>
      </c>
      <c r="I11813" s="152" t="s">
        <v>112</v>
      </c>
    </row>
    <row r="11814" customFormat="false" ht="12.75" hidden="false" customHeight="false" outlineLevel="0" collapsed="false">
      <c r="A11814" s="0" t="s">
        <v>84</v>
      </c>
      <c r="B11814" s="0" t="s">
        <v>113</v>
      </c>
      <c r="C11814" s="0" t="s">
        <v>108</v>
      </c>
      <c r="D11814" s="116" t="n">
        <v>44378</v>
      </c>
      <c r="E11814" s="0" t="n">
        <v>0.0125</v>
      </c>
      <c r="F11814" s="0" t="n">
        <v>2376528</v>
      </c>
      <c r="G11814" s="151" t="s">
        <v>111</v>
      </c>
      <c r="H11814" s="151" t="s">
        <v>111</v>
      </c>
      <c r="I11814" s="152" t="s">
        <v>112</v>
      </c>
    </row>
    <row r="11815" customFormat="false" ht="12.75" hidden="false" customHeight="false" outlineLevel="0" collapsed="false">
      <c r="A11815" s="0" t="s">
        <v>85</v>
      </c>
      <c r="B11815" s="0" t="s">
        <v>110</v>
      </c>
      <c r="C11815" s="0" t="s">
        <v>108</v>
      </c>
      <c r="D11815" s="116" t="n">
        <v>44378</v>
      </c>
      <c r="E11815" s="0" t="n">
        <v>0.175</v>
      </c>
      <c r="F11815" s="0" t="n">
        <v>2376529</v>
      </c>
      <c r="G11815" s="151" t="s">
        <v>111</v>
      </c>
      <c r="H11815" s="151" t="s">
        <v>111</v>
      </c>
      <c r="I11815" s="152" t="s">
        <v>112</v>
      </c>
    </row>
    <row r="11816" customFormat="false" ht="12.75" hidden="false" customHeight="false" outlineLevel="0" collapsed="false">
      <c r="A11816" s="0" t="s">
        <v>85</v>
      </c>
      <c r="B11816" s="0" t="s">
        <v>113</v>
      </c>
      <c r="C11816" s="0" t="s">
        <v>108</v>
      </c>
      <c r="D11816" s="116" t="n">
        <v>44378</v>
      </c>
      <c r="E11816" s="0" t="n">
        <v>0.17314817130481</v>
      </c>
      <c r="F11816" s="0" t="n">
        <v>2376530</v>
      </c>
      <c r="G11816" s="151" t="s">
        <v>111</v>
      </c>
      <c r="H11816" s="151" t="s">
        <v>111</v>
      </c>
      <c r="I11816" s="152" t="s">
        <v>112</v>
      </c>
    </row>
    <row r="11817" customFormat="false" ht="12.75" hidden="false" customHeight="false" outlineLevel="0" collapsed="false">
      <c r="A11817" s="0" t="s">
        <v>86</v>
      </c>
      <c r="B11817" s="0" t="s">
        <v>110</v>
      </c>
      <c r="C11817" s="0" t="s">
        <v>108</v>
      </c>
      <c r="D11817" s="116" t="n">
        <v>44378</v>
      </c>
      <c r="E11817" s="0" t="n">
        <v>0.265</v>
      </c>
      <c r="F11817" s="0" t="n">
        <v>2376531</v>
      </c>
      <c r="G11817" s="151" t="s">
        <v>111</v>
      </c>
      <c r="H11817" s="151" t="s">
        <v>111</v>
      </c>
      <c r="I11817" s="152" t="s">
        <v>112</v>
      </c>
    </row>
    <row r="11818" customFormat="false" ht="12.75" hidden="false" customHeight="false" outlineLevel="0" collapsed="false">
      <c r="A11818" s="0" t="s">
        <v>86</v>
      </c>
      <c r="B11818" s="0" t="s">
        <v>113</v>
      </c>
      <c r="C11818" s="0" t="s">
        <v>108</v>
      </c>
      <c r="D11818" s="116" t="n">
        <v>44378</v>
      </c>
      <c r="E11818" s="0" t="n">
        <v>0.0075</v>
      </c>
      <c r="F11818" s="0" t="n">
        <v>2376532</v>
      </c>
      <c r="G11818" s="151" t="s">
        <v>111</v>
      </c>
      <c r="H11818" s="151" t="s">
        <v>111</v>
      </c>
      <c r="I11818" s="152" t="s">
        <v>112</v>
      </c>
    </row>
    <row r="11819" customFormat="false" ht="12.75" hidden="false" customHeight="false" outlineLevel="0" collapsed="false">
      <c r="A11819" s="0" t="s">
        <v>87</v>
      </c>
      <c r="B11819" s="0" t="s">
        <v>110</v>
      </c>
      <c r="C11819" s="0" t="s">
        <v>108</v>
      </c>
      <c r="D11819" s="116" t="n">
        <v>44378</v>
      </c>
      <c r="E11819" s="0" t="n">
        <v>0.265</v>
      </c>
      <c r="F11819" s="0" t="n">
        <v>2376533</v>
      </c>
      <c r="G11819" s="151" t="s">
        <v>111</v>
      </c>
      <c r="H11819" s="151" t="s">
        <v>111</v>
      </c>
      <c r="I11819" s="152" t="s">
        <v>112</v>
      </c>
    </row>
    <row r="11820" customFormat="false" ht="12.75" hidden="false" customHeight="false" outlineLevel="0" collapsed="false">
      <c r="A11820" s="0" t="s">
        <v>87</v>
      </c>
      <c r="B11820" s="0" t="s">
        <v>113</v>
      </c>
      <c r="C11820" s="0" t="s">
        <v>108</v>
      </c>
      <c r="D11820" s="116" t="n">
        <v>44378</v>
      </c>
      <c r="E11820" s="0" t="n">
        <v>0.0075</v>
      </c>
      <c r="F11820" s="0" t="n">
        <v>2376534</v>
      </c>
      <c r="G11820" s="151" t="s">
        <v>111</v>
      </c>
      <c r="H11820" s="151" t="s">
        <v>111</v>
      </c>
      <c r="I11820" s="152" t="s">
        <v>112</v>
      </c>
    </row>
    <row r="11821" customFormat="false" ht="12.75" hidden="false" customHeight="false" outlineLevel="0" collapsed="false">
      <c r="A11821" s="0" t="s">
        <v>88</v>
      </c>
      <c r="B11821" s="0" t="s">
        <v>110</v>
      </c>
      <c r="C11821" s="0" t="s">
        <v>108</v>
      </c>
      <c r="D11821" s="116" t="n">
        <v>44378</v>
      </c>
      <c r="E11821" s="0" t="n">
        <v>0.265</v>
      </c>
      <c r="F11821" s="0" t="n">
        <v>2376535</v>
      </c>
      <c r="G11821" s="151" t="s">
        <v>111</v>
      </c>
      <c r="H11821" s="151" t="s">
        <v>111</v>
      </c>
      <c r="I11821" s="152" t="s">
        <v>112</v>
      </c>
    </row>
    <row r="11822" customFormat="false" ht="12.75" hidden="false" customHeight="false" outlineLevel="0" collapsed="false">
      <c r="A11822" s="0" t="s">
        <v>88</v>
      </c>
      <c r="B11822" s="0" t="s">
        <v>113</v>
      </c>
      <c r="C11822" s="0" t="s">
        <v>108</v>
      </c>
      <c r="D11822" s="116" t="n">
        <v>44378</v>
      </c>
      <c r="E11822" s="0" t="n">
        <v>0.25466348751535</v>
      </c>
      <c r="F11822" s="0" t="n">
        <v>2376536</v>
      </c>
      <c r="G11822" s="151" t="s">
        <v>111</v>
      </c>
      <c r="H11822" s="151" t="s">
        <v>111</v>
      </c>
      <c r="I11822" s="152" t="s">
        <v>112</v>
      </c>
    </row>
    <row r="11823" customFormat="false" ht="12.75" hidden="false" customHeight="false" outlineLevel="0" collapsed="false">
      <c r="A11823" s="0" t="s">
        <v>89</v>
      </c>
      <c r="B11823" s="0" t="s">
        <v>110</v>
      </c>
      <c r="C11823" s="0" t="s">
        <v>108</v>
      </c>
      <c r="D11823" s="116" t="n">
        <v>44378</v>
      </c>
      <c r="E11823" s="0" t="n">
        <v>0.265</v>
      </c>
      <c r="F11823" s="0" t="n">
        <v>2376537</v>
      </c>
      <c r="G11823" s="151" t="s">
        <v>111</v>
      </c>
      <c r="H11823" s="151" t="s">
        <v>111</v>
      </c>
      <c r="I11823" s="152" t="s">
        <v>112</v>
      </c>
    </row>
    <row r="11824" customFormat="false" ht="12.75" hidden="false" customHeight="false" outlineLevel="0" collapsed="false">
      <c r="A11824" s="0" t="s">
        <v>89</v>
      </c>
      <c r="B11824" s="0" t="s">
        <v>113</v>
      </c>
      <c r="C11824" s="0" t="s">
        <v>108</v>
      </c>
      <c r="D11824" s="116" t="n">
        <v>44378</v>
      </c>
      <c r="E11824" s="0" t="n">
        <v>0.0275</v>
      </c>
      <c r="F11824" s="0" t="n">
        <v>2376538</v>
      </c>
      <c r="G11824" s="151" t="s">
        <v>111</v>
      </c>
      <c r="H11824" s="151" t="s">
        <v>111</v>
      </c>
      <c r="I11824" s="152" t="s">
        <v>112</v>
      </c>
    </row>
    <row r="11825" customFormat="false" ht="12.75" hidden="false" customHeight="false" outlineLevel="0" collapsed="false">
      <c r="A11825" s="0" t="s">
        <v>90</v>
      </c>
      <c r="B11825" s="0" t="s">
        <v>110</v>
      </c>
      <c r="C11825" s="0" t="s">
        <v>108</v>
      </c>
      <c r="D11825" s="116" t="n">
        <v>44378</v>
      </c>
      <c r="E11825" s="0" t="n">
        <v>0.265</v>
      </c>
      <c r="F11825" s="0" t="n">
        <v>2376539</v>
      </c>
      <c r="G11825" s="151" t="s">
        <v>111</v>
      </c>
      <c r="H11825" s="151" t="s">
        <v>111</v>
      </c>
      <c r="I11825" s="152" t="s">
        <v>112</v>
      </c>
    </row>
    <row r="11826" customFormat="false" ht="12.75" hidden="false" customHeight="false" outlineLevel="0" collapsed="false">
      <c r="A11826" s="0" t="s">
        <v>90</v>
      </c>
      <c r="B11826" s="0" t="s">
        <v>113</v>
      </c>
      <c r="C11826" s="0" t="s">
        <v>108</v>
      </c>
      <c r="D11826" s="116" t="n">
        <v>44378</v>
      </c>
      <c r="E11826" s="0" t="n">
        <v>0.25466348751535</v>
      </c>
      <c r="F11826" s="0" t="n">
        <v>2376540</v>
      </c>
      <c r="G11826" s="151" t="s">
        <v>111</v>
      </c>
      <c r="H11826" s="151" t="s">
        <v>111</v>
      </c>
      <c r="I11826" s="152" t="s">
        <v>112</v>
      </c>
    </row>
    <row r="11827" customFormat="false" ht="12.75" hidden="false" customHeight="false" outlineLevel="0" collapsed="false">
      <c r="A11827" s="0" t="s">
        <v>91</v>
      </c>
      <c r="B11827" s="0" t="s">
        <v>110</v>
      </c>
      <c r="C11827" s="0" t="s">
        <v>108</v>
      </c>
      <c r="D11827" s="116" t="n">
        <v>44378</v>
      </c>
      <c r="E11827" s="0" t="n">
        <v>0</v>
      </c>
      <c r="F11827" s="0" t="n">
        <v>2376541</v>
      </c>
      <c r="G11827" s="151" t="s">
        <v>111</v>
      </c>
      <c r="H11827" s="151" t="s">
        <v>111</v>
      </c>
      <c r="I11827" s="152" t="s">
        <v>112</v>
      </c>
    </row>
    <row r="11828" customFormat="false" ht="12.75" hidden="false" customHeight="false" outlineLevel="0" collapsed="false">
      <c r="A11828" s="0" t="s">
        <v>91</v>
      </c>
      <c r="B11828" s="0" t="s">
        <v>113</v>
      </c>
      <c r="C11828" s="0" t="s">
        <v>108</v>
      </c>
      <c r="D11828" s="116" t="n">
        <v>44378</v>
      </c>
      <c r="E11828" s="0" t="n">
        <v>0</v>
      </c>
      <c r="F11828" s="0" t="n">
        <v>2376542</v>
      </c>
      <c r="G11828" s="151" t="s">
        <v>111</v>
      </c>
      <c r="H11828" s="151" t="s">
        <v>111</v>
      </c>
      <c r="I11828" s="152" t="s">
        <v>112</v>
      </c>
    </row>
    <row r="11829" customFormat="false" ht="12.75" hidden="false" customHeight="false" outlineLevel="0" collapsed="false">
      <c r="A11829" s="0" t="s">
        <v>49</v>
      </c>
      <c r="B11829" s="0" t="s">
        <v>110</v>
      </c>
      <c r="C11829" s="0" t="s">
        <v>108</v>
      </c>
      <c r="D11829" s="116" t="n">
        <v>44378</v>
      </c>
      <c r="E11829" s="0" t="n">
        <v>0.3975</v>
      </c>
      <c r="F11829" s="0" t="n">
        <v>2376543</v>
      </c>
      <c r="G11829" s="151" t="s">
        <v>111</v>
      </c>
      <c r="H11829" s="151" t="s">
        <v>111</v>
      </c>
      <c r="I11829" s="152" t="s">
        <v>112</v>
      </c>
    </row>
    <row r="11830" customFormat="false" ht="12.75" hidden="false" customHeight="false" outlineLevel="0" collapsed="false">
      <c r="A11830" s="0" t="s">
        <v>49</v>
      </c>
      <c r="B11830" s="0" t="s">
        <v>113</v>
      </c>
      <c r="C11830" s="0" t="s">
        <v>108</v>
      </c>
      <c r="D11830" s="116" t="n">
        <v>44378</v>
      </c>
      <c r="E11830" s="0" t="n">
        <v>0.015</v>
      </c>
      <c r="F11830" s="0" t="n">
        <v>2376544</v>
      </c>
      <c r="G11830" s="151" t="s">
        <v>111</v>
      </c>
      <c r="H11830" s="151" t="s">
        <v>111</v>
      </c>
      <c r="I11830" s="152" t="s">
        <v>112</v>
      </c>
    </row>
    <row r="11831" customFormat="false" ht="12.75" hidden="false" customHeight="false" outlineLevel="0" collapsed="false">
      <c r="A11831" s="0" t="s">
        <v>50</v>
      </c>
      <c r="B11831" s="0" t="s">
        <v>110</v>
      </c>
      <c r="C11831" s="0" t="s">
        <v>108</v>
      </c>
      <c r="D11831" s="116" t="n">
        <v>44378</v>
      </c>
      <c r="E11831" s="0" t="n">
        <v>0.5</v>
      </c>
      <c r="F11831" s="0" t="n">
        <v>2376545</v>
      </c>
      <c r="G11831" s="151" t="s">
        <v>111</v>
      </c>
      <c r="H11831" s="151" t="s">
        <v>111</v>
      </c>
      <c r="I11831" s="152" t="s">
        <v>112</v>
      </c>
    </row>
    <row r="11832" customFormat="false" ht="12.75" hidden="false" customHeight="false" outlineLevel="0" collapsed="false">
      <c r="A11832" s="0" t="s">
        <v>50</v>
      </c>
      <c r="B11832" s="0" t="s">
        <v>113</v>
      </c>
      <c r="C11832" s="0" t="s">
        <v>108</v>
      </c>
      <c r="D11832" s="116" t="n">
        <v>44378</v>
      </c>
      <c r="E11832" s="0" t="n">
        <v>-0.02</v>
      </c>
      <c r="F11832" s="0" t="n">
        <v>2376546</v>
      </c>
      <c r="G11832" s="151" t="s">
        <v>111</v>
      </c>
      <c r="H11832" s="151" t="s">
        <v>111</v>
      </c>
      <c r="I11832" s="152" t="s">
        <v>112</v>
      </c>
    </row>
    <row r="11833" customFormat="false" ht="12.75" hidden="false" customHeight="false" outlineLevel="0" collapsed="false">
      <c r="A11833" s="0" t="s">
        <v>51</v>
      </c>
      <c r="B11833" s="0" t="s">
        <v>110</v>
      </c>
      <c r="C11833" s="0" t="s">
        <v>108</v>
      </c>
      <c r="D11833" s="116" t="n">
        <v>44378</v>
      </c>
      <c r="E11833" s="0" t="n">
        <v>0.5</v>
      </c>
      <c r="F11833" s="0" t="n">
        <v>2376547</v>
      </c>
      <c r="G11833" s="151" t="s">
        <v>111</v>
      </c>
      <c r="H11833" s="151" t="s">
        <v>111</v>
      </c>
      <c r="I11833" s="152" t="s">
        <v>112</v>
      </c>
    </row>
    <row r="11834" customFormat="false" ht="12.75" hidden="false" customHeight="false" outlineLevel="0" collapsed="false">
      <c r="A11834" s="0" t="s">
        <v>51</v>
      </c>
      <c r="B11834" s="0" t="s">
        <v>113</v>
      </c>
      <c r="C11834" s="0" t="s">
        <v>108</v>
      </c>
      <c r="D11834" s="116" t="n">
        <v>44378</v>
      </c>
      <c r="E11834" s="0" t="n">
        <v>0.035</v>
      </c>
      <c r="F11834" s="0" t="n">
        <v>2376548</v>
      </c>
      <c r="G11834" s="151" t="s">
        <v>111</v>
      </c>
      <c r="H11834" s="151" t="s">
        <v>111</v>
      </c>
      <c r="I11834" s="152" t="s">
        <v>112</v>
      </c>
    </row>
    <row r="11835" customFormat="false" ht="12.75" hidden="false" customHeight="false" outlineLevel="0" collapsed="false">
      <c r="A11835" s="0" t="s">
        <v>52</v>
      </c>
      <c r="B11835" s="0" t="s">
        <v>110</v>
      </c>
      <c r="C11835" s="0" t="s">
        <v>108</v>
      </c>
      <c r="D11835" s="116" t="n">
        <v>44378</v>
      </c>
      <c r="E11835" s="0" t="n">
        <v>0.5</v>
      </c>
      <c r="F11835" s="0" t="n">
        <v>2376549</v>
      </c>
      <c r="G11835" s="151" t="s">
        <v>111</v>
      </c>
      <c r="H11835" s="151" t="s">
        <v>111</v>
      </c>
      <c r="I11835" s="152" t="s">
        <v>112</v>
      </c>
    </row>
    <row r="11836" customFormat="false" ht="12.75" hidden="false" customHeight="false" outlineLevel="0" collapsed="false">
      <c r="A11836" s="0" t="s">
        <v>52</v>
      </c>
      <c r="B11836" s="0" t="s">
        <v>113</v>
      </c>
      <c r="C11836" s="0" t="s">
        <v>108</v>
      </c>
      <c r="D11836" s="116" t="n">
        <v>44378</v>
      </c>
      <c r="E11836" s="0" t="n">
        <v>-0.02</v>
      </c>
      <c r="F11836" s="0" t="n">
        <v>2376550</v>
      </c>
      <c r="G11836" s="151" t="s">
        <v>111</v>
      </c>
      <c r="H11836" s="151" t="s">
        <v>111</v>
      </c>
      <c r="I11836" s="152" t="s">
        <v>112</v>
      </c>
    </row>
    <row r="11837" customFormat="false" ht="12.75" hidden="false" customHeight="false" outlineLevel="0" collapsed="false">
      <c r="A11837" s="0" t="s">
        <v>53</v>
      </c>
      <c r="B11837" s="0" t="s">
        <v>110</v>
      </c>
      <c r="C11837" s="0" t="s">
        <v>108</v>
      </c>
      <c r="D11837" s="116" t="n">
        <v>44378</v>
      </c>
      <c r="E11837" s="0" t="n">
        <v>0.265</v>
      </c>
      <c r="F11837" s="0" t="n">
        <v>2376551</v>
      </c>
      <c r="G11837" s="151" t="s">
        <v>111</v>
      </c>
      <c r="H11837" s="151" t="s">
        <v>111</v>
      </c>
      <c r="I11837" s="152" t="s">
        <v>112</v>
      </c>
    </row>
    <row r="11838" customFormat="false" ht="12.75" hidden="false" customHeight="false" outlineLevel="0" collapsed="false">
      <c r="A11838" s="0" t="s">
        <v>53</v>
      </c>
      <c r="B11838" s="0" t="s">
        <v>113</v>
      </c>
      <c r="C11838" s="0" t="s">
        <v>108</v>
      </c>
      <c r="D11838" s="116" t="n">
        <v>44378</v>
      </c>
      <c r="E11838" s="0" t="n">
        <v>0.0075</v>
      </c>
      <c r="F11838" s="0" t="n">
        <v>2376552</v>
      </c>
      <c r="G11838" s="151" t="s">
        <v>111</v>
      </c>
      <c r="H11838" s="151" t="s">
        <v>111</v>
      </c>
      <c r="I11838" s="152" t="s">
        <v>112</v>
      </c>
    </row>
    <row r="11839" customFormat="false" ht="12.75" hidden="false" customHeight="false" outlineLevel="0" collapsed="false">
      <c r="A11839" s="0" t="s">
        <v>17</v>
      </c>
      <c r="B11839" s="0" t="s">
        <v>110</v>
      </c>
      <c r="C11839" s="0" t="s">
        <v>108</v>
      </c>
      <c r="D11839" s="116" t="n">
        <v>44378</v>
      </c>
      <c r="E11839" s="0" t="n">
        <v>0</v>
      </c>
      <c r="F11839" s="0" t="n">
        <v>2376553</v>
      </c>
      <c r="G11839" s="151" t="s">
        <v>111</v>
      </c>
      <c r="H11839" s="151" t="s">
        <v>111</v>
      </c>
      <c r="I11839" s="152" t="s">
        <v>112</v>
      </c>
    </row>
    <row r="11840" customFormat="false" ht="12.75" hidden="false" customHeight="false" outlineLevel="0" collapsed="false">
      <c r="A11840" s="0" t="s">
        <v>17</v>
      </c>
      <c r="B11840" s="0" t="s">
        <v>113</v>
      </c>
      <c r="C11840" s="0" t="s">
        <v>108</v>
      </c>
      <c r="D11840" s="116" t="n">
        <v>44378</v>
      </c>
      <c r="E11840" s="0" t="n">
        <v>0</v>
      </c>
      <c r="F11840" s="0" t="n">
        <v>2376554</v>
      </c>
      <c r="G11840" s="151" t="s">
        <v>111</v>
      </c>
      <c r="H11840" s="151" t="s">
        <v>111</v>
      </c>
      <c r="I11840" s="152" t="s">
        <v>112</v>
      </c>
    </row>
    <row r="11841" customFormat="false" ht="12.75" hidden="false" customHeight="false" outlineLevel="0" collapsed="false">
      <c r="A11841" s="0" t="s">
        <v>18</v>
      </c>
      <c r="B11841" s="0" t="s">
        <v>110</v>
      </c>
      <c r="C11841" s="0" t="s">
        <v>108</v>
      </c>
      <c r="D11841" s="116" t="n">
        <v>44378</v>
      </c>
      <c r="E11841" s="0" t="n">
        <v>0</v>
      </c>
      <c r="F11841" s="0" t="n">
        <v>2376555</v>
      </c>
      <c r="G11841" s="151" t="s">
        <v>111</v>
      </c>
      <c r="H11841" s="151" t="s">
        <v>111</v>
      </c>
      <c r="I11841" s="152" t="s">
        <v>112</v>
      </c>
    </row>
    <row r="11842" customFormat="false" ht="12.75" hidden="false" customHeight="false" outlineLevel="0" collapsed="false">
      <c r="A11842" s="0" t="s">
        <v>18</v>
      </c>
      <c r="B11842" s="0" t="s">
        <v>113</v>
      </c>
      <c r="C11842" s="0" t="s">
        <v>108</v>
      </c>
      <c r="D11842" s="116" t="n">
        <v>44378</v>
      </c>
      <c r="E11842" s="0" t="n">
        <v>0</v>
      </c>
      <c r="F11842" s="0" t="n">
        <v>2376556</v>
      </c>
      <c r="G11842" s="151" t="s">
        <v>111</v>
      </c>
      <c r="H11842" s="151" t="s">
        <v>111</v>
      </c>
      <c r="I11842" s="152" t="s">
        <v>112</v>
      </c>
    </row>
    <row r="11843" customFormat="false" ht="12.75" hidden="false" customHeight="false" outlineLevel="0" collapsed="false">
      <c r="A11843" s="0" t="s">
        <v>19</v>
      </c>
      <c r="B11843" s="0" t="s">
        <v>110</v>
      </c>
      <c r="C11843" s="0" t="s">
        <v>108</v>
      </c>
      <c r="D11843" s="116" t="n">
        <v>44378</v>
      </c>
      <c r="E11843" s="0" t="n">
        <v>0</v>
      </c>
      <c r="F11843" s="0" t="n">
        <v>2376557</v>
      </c>
      <c r="G11843" s="151" t="s">
        <v>111</v>
      </c>
      <c r="H11843" s="151" t="s">
        <v>111</v>
      </c>
      <c r="I11843" s="152" t="s">
        <v>112</v>
      </c>
    </row>
    <row r="11844" customFormat="false" ht="12.75" hidden="false" customHeight="false" outlineLevel="0" collapsed="false">
      <c r="A11844" s="0" t="s">
        <v>19</v>
      </c>
      <c r="B11844" s="0" t="s">
        <v>113</v>
      </c>
      <c r="C11844" s="0" t="s">
        <v>108</v>
      </c>
      <c r="D11844" s="116" t="n">
        <v>44378</v>
      </c>
      <c r="E11844" s="0" t="n">
        <v>0</v>
      </c>
      <c r="F11844" s="0" t="n">
        <v>2376558</v>
      </c>
      <c r="G11844" s="151" t="s">
        <v>111</v>
      </c>
      <c r="H11844" s="151" t="s">
        <v>111</v>
      </c>
      <c r="I11844" s="152" t="s">
        <v>112</v>
      </c>
    </row>
    <row r="11845" customFormat="false" ht="12.75" hidden="false" customHeight="false" outlineLevel="0" collapsed="false">
      <c r="A11845" s="0" t="s">
        <v>21</v>
      </c>
      <c r="B11845" s="0" t="s">
        <v>110</v>
      </c>
      <c r="C11845" s="0" t="s">
        <v>108</v>
      </c>
      <c r="D11845" s="116" t="n">
        <v>44378</v>
      </c>
      <c r="E11845" s="0" t="n">
        <v>0</v>
      </c>
      <c r="F11845" s="0" t="n">
        <v>2376559</v>
      </c>
      <c r="G11845" s="151" t="s">
        <v>111</v>
      </c>
      <c r="H11845" s="151" t="s">
        <v>111</v>
      </c>
      <c r="I11845" s="152" t="s">
        <v>112</v>
      </c>
    </row>
    <row r="11846" customFormat="false" ht="12.75" hidden="false" customHeight="false" outlineLevel="0" collapsed="false">
      <c r="A11846" s="0" t="s">
        <v>21</v>
      </c>
      <c r="B11846" s="0" t="s">
        <v>113</v>
      </c>
      <c r="C11846" s="0" t="s">
        <v>108</v>
      </c>
      <c r="D11846" s="116" t="n">
        <v>44378</v>
      </c>
      <c r="E11846" s="0" t="n">
        <v>0</v>
      </c>
      <c r="F11846" s="0" t="n">
        <v>2376560</v>
      </c>
      <c r="G11846" s="151" t="s">
        <v>111</v>
      </c>
      <c r="H11846" s="151" t="s">
        <v>111</v>
      </c>
      <c r="I11846" s="152" t="s">
        <v>112</v>
      </c>
    </row>
    <row r="11847" customFormat="false" ht="12.75" hidden="false" customHeight="false" outlineLevel="0" collapsed="false">
      <c r="A11847" s="0" t="s">
        <v>22</v>
      </c>
      <c r="B11847" s="0" t="s">
        <v>110</v>
      </c>
      <c r="C11847" s="0" t="s">
        <v>108</v>
      </c>
      <c r="D11847" s="116" t="n">
        <v>44378</v>
      </c>
      <c r="E11847" s="0" t="n">
        <v>1</v>
      </c>
      <c r="F11847" s="0" t="n">
        <v>2376561</v>
      </c>
      <c r="G11847" s="151" t="s">
        <v>111</v>
      </c>
      <c r="H11847" s="151" t="s">
        <v>111</v>
      </c>
      <c r="I11847" s="152" t="s">
        <v>112</v>
      </c>
    </row>
    <row r="11848" customFormat="false" ht="12.75" hidden="false" customHeight="false" outlineLevel="0" collapsed="false">
      <c r="A11848" s="0" t="s">
        <v>59</v>
      </c>
      <c r="B11848" s="0" t="s">
        <v>110</v>
      </c>
      <c r="C11848" s="0" t="s">
        <v>108</v>
      </c>
      <c r="D11848" s="116" t="n">
        <v>44409</v>
      </c>
      <c r="E11848" s="0" t="n">
        <v>0.4</v>
      </c>
      <c r="F11848" s="0" t="n">
        <v>2376515</v>
      </c>
      <c r="G11848" s="151" t="s">
        <v>111</v>
      </c>
      <c r="H11848" s="151" t="s">
        <v>111</v>
      </c>
      <c r="I11848" s="152" t="s">
        <v>112</v>
      </c>
    </row>
    <row r="11849" customFormat="false" ht="12.75" hidden="false" customHeight="false" outlineLevel="0" collapsed="false">
      <c r="A11849" s="0" t="s">
        <v>59</v>
      </c>
      <c r="B11849" s="0" t="s">
        <v>113</v>
      </c>
      <c r="C11849" s="0" t="s">
        <v>108</v>
      </c>
      <c r="D11849" s="116" t="n">
        <v>44409</v>
      </c>
      <c r="E11849" s="0" t="n">
        <v>0.015</v>
      </c>
      <c r="F11849" s="0" t="n">
        <v>2376516</v>
      </c>
      <c r="G11849" s="151" t="s">
        <v>111</v>
      </c>
      <c r="H11849" s="151" t="s">
        <v>111</v>
      </c>
      <c r="I11849" s="152" t="s">
        <v>112</v>
      </c>
    </row>
    <row r="11850" customFormat="false" ht="12.75" hidden="false" customHeight="false" outlineLevel="0" collapsed="false">
      <c r="A11850" s="0" t="s">
        <v>60</v>
      </c>
      <c r="B11850" s="0" t="s">
        <v>110</v>
      </c>
      <c r="C11850" s="0" t="s">
        <v>108</v>
      </c>
      <c r="D11850" s="116" t="n">
        <v>44409</v>
      </c>
      <c r="E11850" s="0" t="n">
        <v>0.4</v>
      </c>
      <c r="F11850" s="0" t="n">
        <v>2376517</v>
      </c>
      <c r="G11850" s="151" t="s">
        <v>111</v>
      </c>
      <c r="H11850" s="151" t="s">
        <v>111</v>
      </c>
      <c r="I11850" s="152" t="s">
        <v>112</v>
      </c>
    </row>
    <row r="11851" customFormat="false" ht="12.75" hidden="false" customHeight="false" outlineLevel="0" collapsed="false">
      <c r="A11851" s="0" t="s">
        <v>60</v>
      </c>
      <c r="B11851" s="0" t="s">
        <v>113</v>
      </c>
      <c r="C11851" s="0" t="s">
        <v>108</v>
      </c>
      <c r="D11851" s="116" t="n">
        <v>44409</v>
      </c>
      <c r="E11851" s="0" t="n">
        <v>0.065</v>
      </c>
      <c r="F11851" s="0" t="n">
        <v>2376518</v>
      </c>
      <c r="G11851" s="151" t="s">
        <v>111</v>
      </c>
      <c r="H11851" s="151" t="s">
        <v>111</v>
      </c>
      <c r="I11851" s="152" t="s">
        <v>112</v>
      </c>
    </row>
    <row r="11852" customFormat="false" ht="12.75" hidden="false" customHeight="false" outlineLevel="0" collapsed="false">
      <c r="A11852" s="0" t="s">
        <v>61</v>
      </c>
      <c r="B11852" s="0" t="s">
        <v>110</v>
      </c>
      <c r="C11852" s="0" t="s">
        <v>108</v>
      </c>
      <c r="D11852" s="116" t="n">
        <v>44409</v>
      </c>
      <c r="E11852" s="0" t="n">
        <v>0.4</v>
      </c>
      <c r="F11852" s="0" t="n">
        <v>2376519</v>
      </c>
      <c r="G11852" s="151" t="s">
        <v>111</v>
      </c>
      <c r="H11852" s="151" t="s">
        <v>111</v>
      </c>
      <c r="I11852" s="152" t="s">
        <v>112</v>
      </c>
    </row>
    <row r="11853" customFormat="false" ht="12.75" hidden="false" customHeight="false" outlineLevel="0" collapsed="false">
      <c r="A11853" s="0" t="s">
        <v>61</v>
      </c>
      <c r="B11853" s="0" t="s">
        <v>113</v>
      </c>
      <c r="C11853" s="0" t="s">
        <v>108</v>
      </c>
      <c r="D11853" s="116" t="n">
        <v>44409</v>
      </c>
      <c r="E11853" s="0" t="n">
        <v>0.015</v>
      </c>
      <c r="F11853" s="0" t="n">
        <v>2376520</v>
      </c>
      <c r="G11853" s="151" t="s">
        <v>111</v>
      </c>
      <c r="H11853" s="151" t="s">
        <v>111</v>
      </c>
      <c r="I11853" s="152" t="s">
        <v>112</v>
      </c>
    </row>
    <row r="11854" customFormat="false" ht="12.75" hidden="false" customHeight="false" outlineLevel="0" collapsed="false">
      <c r="A11854" s="0" t="s">
        <v>62</v>
      </c>
      <c r="B11854" s="0" t="s">
        <v>110</v>
      </c>
      <c r="C11854" s="0" t="s">
        <v>108</v>
      </c>
      <c r="D11854" s="116" t="n">
        <v>44409</v>
      </c>
      <c r="E11854" s="0" t="n">
        <v>0.4</v>
      </c>
      <c r="F11854" s="0" t="n">
        <v>2376521</v>
      </c>
      <c r="G11854" s="151" t="s">
        <v>111</v>
      </c>
      <c r="H11854" s="151" t="s">
        <v>111</v>
      </c>
      <c r="I11854" s="152" t="s">
        <v>112</v>
      </c>
    </row>
    <row r="11855" customFormat="false" ht="12.75" hidden="false" customHeight="false" outlineLevel="0" collapsed="false">
      <c r="A11855" s="0" t="s">
        <v>62</v>
      </c>
      <c r="B11855" s="0" t="s">
        <v>113</v>
      </c>
      <c r="C11855" s="0" t="s">
        <v>108</v>
      </c>
      <c r="D11855" s="116" t="n">
        <v>44409</v>
      </c>
      <c r="E11855" s="0" t="n">
        <v>0.065</v>
      </c>
      <c r="F11855" s="0" t="n">
        <v>2376522</v>
      </c>
      <c r="G11855" s="151" t="s">
        <v>111</v>
      </c>
      <c r="H11855" s="151" t="s">
        <v>111</v>
      </c>
      <c r="I11855" s="152" t="s">
        <v>112</v>
      </c>
    </row>
    <row r="11856" customFormat="false" ht="12.75" hidden="false" customHeight="false" outlineLevel="0" collapsed="false">
      <c r="A11856" s="0" t="s">
        <v>82</v>
      </c>
      <c r="B11856" s="0" t="s">
        <v>110</v>
      </c>
      <c r="C11856" s="0" t="s">
        <v>108</v>
      </c>
      <c r="D11856" s="116" t="n">
        <v>44409</v>
      </c>
      <c r="E11856" s="0" t="n">
        <v>0</v>
      </c>
      <c r="F11856" s="0" t="n">
        <v>2376523</v>
      </c>
      <c r="G11856" s="151" t="s">
        <v>111</v>
      </c>
      <c r="H11856" s="151" t="s">
        <v>111</v>
      </c>
      <c r="I11856" s="152" t="s">
        <v>112</v>
      </c>
    </row>
    <row r="11857" customFormat="false" ht="12.75" hidden="false" customHeight="false" outlineLevel="0" collapsed="false">
      <c r="A11857" s="0" t="s">
        <v>82</v>
      </c>
      <c r="B11857" s="0" t="s">
        <v>113</v>
      </c>
      <c r="C11857" s="0" t="s">
        <v>108</v>
      </c>
      <c r="D11857" s="116" t="n">
        <v>44409</v>
      </c>
      <c r="E11857" s="0" t="n">
        <v>0</v>
      </c>
      <c r="F11857" s="0" t="n">
        <v>2376524</v>
      </c>
      <c r="G11857" s="151" t="s">
        <v>111</v>
      </c>
      <c r="H11857" s="151" t="s">
        <v>111</v>
      </c>
      <c r="I11857" s="152" t="s">
        <v>112</v>
      </c>
    </row>
    <row r="11858" customFormat="false" ht="12.75" hidden="false" customHeight="false" outlineLevel="0" collapsed="false">
      <c r="A11858" s="0" t="s">
        <v>83</v>
      </c>
      <c r="B11858" s="0" t="s">
        <v>110</v>
      </c>
      <c r="C11858" s="0" t="s">
        <v>108</v>
      </c>
      <c r="D11858" s="116" t="n">
        <v>44409</v>
      </c>
      <c r="E11858" s="0" t="n">
        <v>0</v>
      </c>
      <c r="F11858" s="0" t="n">
        <v>2376525</v>
      </c>
      <c r="G11858" s="151" t="s">
        <v>111</v>
      </c>
      <c r="H11858" s="151" t="s">
        <v>111</v>
      </c>
      <c r="I11858" s="152" t="s">
        <v>112</v>
      </c>
    </row>
    <row r="11859" customFormat="false" ht="12.75" hidden="false" customHeight="false" outlineLevel="0" collapsed="false">
      <c r="A11859" s="0" t="s">
        <v>83</v>
      </c>
      <c r="B11859" s="0" t="s">
        <v>113</v>
      </c>
      <c r="C11859" s="0" t="s">
        <v>108</v>
      </c>
      <c r="D11859" s="116" t="n">
        <v>44409</v>
      </c>
      <c r="E11859" s="0" t="n">
        <v>0</v>
      </c>
      <c r="F11859" s="0" t="n">
        <v>2376526</v>
      </c>
      <c r="G11859" s="151" t="s">
        <v>111</v>
      </c>
      <c r="H11859" s="151" t="s">
        <v>111</v>
      </c>
      <c r="I11859" s="152" t="s">
        <v>112</v>
      </c>
    </row>
    <row r="11860" customFormat="false" ht="12.75" hidden="false" customHeight="false" outlineLevel="0" collapsed="false">
      <c r="A11860" s="0" t="s">
        <v>84</v>
      </c>
      <c r="B11860" s="0" t="s">
        <v>110</v>
      </c>
      <c r="C11860" s="0" t="s">
        <v>108</v>
      </c>
      <c r="D11860" s="116" t="n">
        <v>44409</v>
      </c>
      <c r="E11860" s="0" t="n">
        <v>0.175</v>
      </c>
      <c r="F11860" s="0" t="n">
        <v>2376527</v>
      </c>
      <c r="G11860" s="151" t="s">
        <v>111</v>
      </c>
      <c r="H11860" s="151" t="s">
        <v>111</v>
      </c>
      <c r="I11860" s="152" t="s">
        <v>112</v>
      </c>
    </row>
    <row r="11861" customFormat="false" ht="12.75" hidden="false" customHeight="false" outlineLevel="0" collapsed="false">
      <c r="A11861" s="0" t="s">
        <v>84</v>
      </c>
      <c r="B11861" s="0" t="s">
        <v>113</v>
      </c>
      <c r="C11861" s="0" t="s">
        <v>108</v>
      </c>
      <c r="D11861" s="116" t="n">
        <v>44409</v>
      </c>
      <c r="E11861" s="0" t="n">
        <v>0.0125</v>
      </c>
      <c r="F11861" s="0" t="n">
        <v>2376528</v>
      </c>
      <c r="G11861" s="151" t="s">
        <v>111</v>
      </c>
      <c r="H11861" s="151" t="s">
        <v>111</v>
      </c>
      <c r="I11861" s="152" t="s">
        <v>112</v>
      </c>
    </row>
    <row r="11862" customFormat="false" ht="12.75" hidden="false" customHeight="false" outlineLevel="0" collapsed="false">
      <c r="A11862" s="0" t="s">
        <v>85</v>
      </c>
      <c r="B11862" s="0" t="s">
        <v>110</v>
      </c>
      <c r="C11862" s="0" t="s">
        <v>108</v>
      </c>
      <c r="D11862" s="116" t="n">
        <v>44409</v>
      </c>
      <c r="E11862" s="0" t="n">
        <v>0.175</v>
      </c>
      <c r="F11862" s="0" t="n">
        <v>2376529</v>
      </c>
      <c r="G11862" s="151" t="s">
        <v>111</v>
      </c>
      <c r="H11862" s="151" t="s">
        <v>111</v>
      </c>
      <c r="I11862" s="152" t="s">
        <v>112</v>
      </c>
    </row>
    <row r="11863" customFormat="false" ht="12.75" hidden="false" customHeight="false" outlineLevel="0" collapsed="false">
      <c r="A11863" s="0" t="s">
        <v>85</v>
      </c>
      <c r="B11863" s="0" t="s">
        <v>113</v>
      </c>
      <c r="C11863" s="0" t="s">
        <v>108</v>
      </c>
      <c r="D11863" s="116" t="n">
        <v>44409</v>
      </c>
      <c r="E11863" s="0" t="n">
        <v>0.173537284949532</v>
      </c>
      <c r="F11863" s="0" t="n">
        <v>2376530</v>
      </c>
      <c r="G11863" s="151" t="s">
        <v>111</v>
      </c>
      <c r="H11863" s="151" t="s">
        <v>111</v>
      </c>
      <c r="I11863" s="152" t="s">
        <v>112</v>
      </c>
    </row>
    <row r="11864" customFormat="false" ht="12.75" hidden="false" customHeight="false" outlineLevel="0" collapsed="false">
      <c r="A11864" s="0" t="s">
        <v>86</v>
      </c>
      <c r="B11864" s="0" t="s">
        <v>110</v>
      </c>
      <c r="C11864" s="0" t="s">
        <v>108</v>
      </c>
      <c r="D11864" s="116" t="n">
        <v>44409</v>
      </c>
      <c r="E11864" s="0" t="n">
        <v>0.205</v>
      </c>
      <c r="F11864" s="0" t="n">
        <v>2376531</v>
      </c>
      <c r="G11864" s="151" t="s">
        <v>111</v>
      </c>
      <c r="H11864" s="151" t="s">
        <v>111</v>
      </c>
      <c r="I11864" s="152" t="s">
        <v>112</v>
      </c>
    </row>
    <row r="11865" customFormat="false" ht="12.75" hidden="false" customHeight="false" outlineLevel="0" collapsed="false">
      <c r="A11865" s="0" t="s">
        <v>86</v>
      </c>
      <c r="B11865" s="0" t="s">
        <v>113</v>
      </c>
      <c r="C11865" s="0" t="s">
        <v>108</v>
      </c>
      <c r="D11865" s="116" t="n">
        <v>44409</v>
      </c>
      <c r="E11865" s="0" t="n">
        <v>0.0075</v>
      </c>
      <c r="F11865" s="0" t="n">
        <v>2376532</v>
      </c>
      <c r="G11865" s="151" t="s">
        <v>111</v>
      </c>
      <c r="H11865" s="151" t="s">
        <v>111</v>
      </c>
      <c r="I11865" s="152" t="s">
        <v>112</v>
      </c>
    </row>
    <row r="11866" customFormat="false" ht="12.75" hidden="false" customHeight="false" outlineLevel="0" collapsed="false">
      <c r="A11866" s="0" t="s">
        <v>87</v>
      </c>
      <c r="B11866" s="0" t="s">
        <v>110</v>
      </c>
      <c r="C11866" s="0" t="s">
        <v>108</v>
      </c>
      <c r="D11866" s="116" t="n">
        <v>44409</v>
      </c>
      <c r="E11866" s="0" t="n">
        <v>0.205</v>
      </c>
      <c r="F11866" s="0" t="n">
        <v>2376533</v>
      </c>
      <c r="G11866" s="151" t="s">
        <v>111</v>
      </c>
      <c r="H11866" s="151" t="s">
        <v>111</v>
      </c>
      <c r="I11866" s="152" t="s">
        <v>112</v>
      </c>
    </row>
    <row r="11867" customFormat="false" ht="12.75" hidden="false" customHeight="false" outlineLevel="0" collapsed="false">
      <c r="A11867" s="0" t="s">
        <v>87</v>
      </c>
      <c r="B11867" s="0" t="s">
        <v>113</v>
      </c>
      <c r="C11867" s="0" t="s">
        <v>108</v>
      </c>
      <c r="D11867" s="116" t="n">
        <v>44409</v>
      </c>
      <c r="E11867" s="0" t="n">
        <v>0.0075</v>
      </c>
      <c r="F11867" s="0" t="n">
        <v>2376534</v>
      </c>
      <c r="G11867" s="151" t="s">
        <v>111</v>
      </c>
      <c r="H11867" s="151" t="s">
        <v>111</v>
      </c>
      <c r="I11867" s="152" t="s">
        <v>112</v>
      </c>
    </row>
    <row r="11868" customFormat="false" ht="12.75" hidden="false" customHeight="false" outlineLevel="0" collapsed="false">
      <c r="A11868" s="0" t="s">
        <v>88</v>
      </c>
      <c r="B11868" s="0" t="s">
        <v>110</v>
      </c>
      <c r="C11868" s="0" t="s">
        <v>108</v>
      </c>
      <c r="D11868" s="116" t="n">
        <v>44409</v>
      </c>
      <c r="E11868" s="0" t="n">
        <v>0.205</v>
      </c>
      <c r="F11868" s="0" t="n">
        <v>2376535</v>
      </c>
      <c r="G11868" s="151" t="s">
        <v>111</v>
      </c>
      <c r="H11868" s="151" t="s">
        <v>111</v>
      </c>
      <c r="I11868" s="152" t="s">
        <v>112</v>
      </c>
    </row>
    <row r="11869" customFormat="false" ht="12.75" hidden="false" customHeight="false" outlineLevel="0" collapsed="false">
      <c r="A11869" s="0" t="s">
        <v>88</v>
      </c>
      <c r="B11869" s="0" t="s">
        <v>113</v>
      </c>
      <c r="C11869" s="0" t="s">
        <v>108</v>
      </c>
      <c r="D11869" s="116" t="n">
        <v>44409</v>
      </c>
      <c r="E11869" s="0" t="n">
        <v>0.25368354482194</v>
      </c>
      <c r="F11869" s="0" t="n">
        <v>2376536</v>
      </c>
      <c r="G11869" s="151" t="s">
        <v>111</v>
      </c>
      <c r="H11869" s="151" t="s">
        <v>111</v>
      </c>
      <c r="I11869" s="152" t="s">
        <v>112</v>
      </c>
    </row>
    <row r="11870" customFormat="false" ht="12.75" hidden="false" customHeight="false" outlineLevel="0" collapsed="false">
      <c r="A11870" s="0" t="s">
        <v>89</v>
      </c>
      <c r="B11870" s="0" t="s">
        <v>110</v>
      </c>
      <c r="C11870" s="0" t="s">
        <v>108</v>
      </c>
      <c r="D11870" s="116" t="n">
        <v>44409</v>
      </c>
      <c r="E11870" s="0" t="n">
        <v>0.205</v>
      </c>
      <c r="F11870" s="0" t="n">
        <v>2376537</v>
      </c>
      <c r="G11870" s="151" t="s">
        <v>111</v>
      </c>
      <c r="H11870" s="151" t="s">
        <v>111</v>
      </c>
      <c r="I11870" s="152" t="s">
        <v>112</v>
      </c>
    </row>
    <row r="11871" customFormat="false" ht="12.75" hidden="false" customHeight="false" outlineLevel="0" collapsed="false">
      <c r="A11871" s="0" t="s">
        <v>89</v>
      </c>
      <c r="B11871" s="0" t="s">
        <v>113</v>
      </c>
      <c r="C11871" s="0" t="s">
        <v>108</v>
      </c>
      <c r="D11871" s="116" t="n">
        <v>44409</v>
      </c>
      <c r="E11871" s="0" t="n">
        <v>0.0275</v>
      </c>
      <c r="F11871" s="0" t="n">
        <v>2376538</v>
      </c>
      <c r="G11871" s="151" t="s">
        <v>111</v>
      </c>
      <c r="H11871" s="151" t="s">
        <v>111</v>
      </c>
      <c r="I11871" s="152" t="s">
        <v>112</v>
      </c>
    </row>
    <row r="11872" customFormat="false" ht="12.75" hidden="false" customHeight="false" outlineLevel="0" collapsed="false">
      <c r="A11872" s="0" t="s">
        <v>90</v>
      </c>
      <c r="B11872" s="0" t="s">
        <v>110</v>
      </c>
      <c r="C11872" s="0" t="s">
        <v>108</v>
      </c>
      <c r="D11872" s="116" t="n">
        <v>44409</v>
      </c>
      <c r="E11872" s="0" t="n">
        <v>0.205</v>
      </c>
      <c r="F11872" s="0" t="n">
        <v>2376539</v>
      </c>
      <c r="G11872" s="151" t="s">
        <v>111</v>
      </c>
      <c r="H11872" s="151" t="s">
        <v>111</v>
      </c>
      <c r="I11872" s="152" t="s">
        <v>112</v>
      </c>
    </row>
    <row r="11873" customFormat="false" ht="12.75" hidden="false" customHeight="false" outlineLevel="0" collapsed="false">
      <c r="A11873" s="0" t="s">
        <v>90</v>
      </c>
      <c r="B11873" s="0" t="s">
        <v>113</v>
      </c>
      <c r="C11873" s="0" t="s">
        <v>108</v>
      </c>
      <c r="D11873" s="116" t="n">
        <v>44409</v>
      </c>
      <c r="E11873" s="0" t="n">
        <v>0.25368354482194</v>
      </c>
      <c r="F11873" s="0" t="n">
        <v>2376540</v>
      </c>
      <c r="G11873" s="151" t="s">
        <v>111</v>
      </c>
      <c r="H11873" s="151" t="s">
        <v>111</v>
      </c>
      <c r="I11873" s="152" t="s">
        <v>112</v>
      </c>
    </row>
    <row r="11874" customFormat="false" ht="12.75" hidden="false" customHeight="false" outlineLevel="0" collapsed="false">
      <c r="A11874" s="0" t="s">
        <v>91</v>
      </c>
      <c r="B11874" s="0" t="s">
        <v>110</v>
      </c>
      <c r="C11874" s="0" t="s">
        <v>108</v>
      </c>
      <c r="D11874" s="116" t="n">
        <v>44409</v>
      </c>
      <c r="E11874" s="0" t="n">
        <v>0</v>
      </c>
      <c r="F11874" s="0" t="n">
        <v>2376541</v>
      </c>
      <c r="G11874" s="151" t="s">
        <v>111</v>
      </c>
      <c r="H11874" s="151" t="s">
        <v>111</v>
      </c>
      <c r="I11874" s="152" t="s">
        <v>112</v>
      </c>
    </row>
    <row r="11875" customFormat="false" ht="12.75" hidden="false" customHeight="false" outlineLevel="0" collapsed="false">
      <c r="A11875" s="0" t="s">
        <v>91</v>
      </c>
      <c r="B11875" s="0" t="s">
        <v>113</v>
      </c>
      <c r="C11875" s="0" t="s">
        <v>108</v>
      </c>
      <c r="D11875" s="116" t="n">
        <v>44409</v>
      </c>
      <c r="E11875" s="0" t="n">
        <v>0</v>
      </c>
      <c r="F11875" s="0" t="n">
        <v>2376542</v>
      </c>
      <c r="G11875" s="151" t="s">
        <v>111</v>
      </c>
      <c r="H11875" s="151" t="s">
        <v>111</v>
      </c>
      <c r="I11875" s="152" t="s">
        <v>112</v>
      </c>
    </row>
    <row r="11876" customFormat="false" ht="12.75" hidden="false" customHeight="false" outlineLevel="0" collapsed="false">
      <c r="A11876" s="0" t="s">
        <v>49</v>
      </c>
      <c r="B11876" s="0" t="s">
        <v>110</v>
      </c>
      <c r="C11876" s="0" t="s">
        <v>108</v>
      </c>
      <c r="D11876" s="116" t="n">
        <v>44409</v>
      </c>
      <c r="E11876" s="0" t="n">
        <v>0.4</v>
      </c>
      <c r="F11876" s="0" t="n">
        <v>2376543</v>
      </c>
      <c r="G11876" s="151" t="s">
        <v>111</v>
      </c>
      <c r="H11876" s="151" t="s">
        <v>111</v>
      </c>
      <c r="I11876" s="152" t="s">
        <v>112</v>
      </c>
    </row>
    <row r="11877" customFormat="false" ht="12.75" hidden="false" customHeight="false" outlineLevel="0" collapsed="false">
      <c r="A11877" s="0" t="s">
        <v>49</v>
      </c>
      <c r="B11877" s="0" t="s">
        <v>113</v>
      </c>
      <c r="C11877" s="0" t="s">
        <v>108</v>
      </c>
      <c r="D11877" s="116" t="n">
        <v>44409</v>
      </c>
      <c r="E11877" s="0" t="n">
        <v>0.015</v>
      </c>
      <c r="F11877" s="0" t="n">
        <v>2376544</v>
      </c>
      <c r="G11877" s="151" t="s">
        <v>111</v>
      </c>
      <c r="H11877" s="151" t="s">
        <v>111</v>
      </c>
      <c r="I11877" s="152" t="s">
        <v>112</v>
      </c>
    </row>
    <row r="11878" customFormat="false" ht="12.75" hidden="false" customHeight="false" outlineLevel="0" collapsed="false">
      <c r="A11878" s="0" t="s">
        <v>50</v>
      </c>
      <c r="B11878" s="0" t="s">
        <v>110</v>
      </c>
      <c r="C11878" s="0" t="s">
        <v>108</v>
      </c>
      <c r="D11878" s="116" t="n">
        <v>44409</v>
      </c>
      <c r="E11878" s="0" t="n">
        <v>0.5</v>
      </c>
      <c r="F11878" s="0" t="n">
        <v>2376545</v>
      </c>
      <c r="G11878" s="151" t="s">
        <v>111</v>
      </c>
      <c r="H11878" s="151" t="s">
        <v>111</v>
      </c>
      <c r="I11878" s="152" t="s">
        <v>112</v>
      </c>
    </row>
    <row r="11879" customFormat="false" ht="12.75" hidden="false" customHeight="false" outlineLevel="0" collapsed="false">
      <c r="A11879" s="0" t="s">
        <v>50</v>
      </c>
      <c r="B11879" s="0" t="s">
        <v>113</v>
      </c>
      <c r="C11879" s="0" t="s">
        <v>108</v>
      </c>
      <c r="D11879" s="116" t="n">
        <v>44409</v>
      </c>
      <c r="E11879" s="0" t="n">
        <v>-0.02</v>
      </c>
      <c r="F11879" s="0" t="n">
        <v>2376546</v>
      </c>
      <c r="G11879" s="151" t="s">
        <v>111</v>
      </c>
      <c r="H11879" s="151" t="s">
        <v>111</v>
      </c>
      <c r="I11879" s="152" t="s">
        <v>112</v>
      </c>
    </row>
    <row r="11880" customFormat="false" ht="12.75" hidden="false" customHeight="false" outlineLevel="0" collapsed="false">
      <c r="A11880" s="0" t="s">
        <v>51</v>
      </c>
      <c r="B11880" s="0" t="s">
        <v>110</v>
      </c>
      <c r="C11880" s="0" t="s">
        <v>108</v>
      </c>
      <c r="D11880" s="116" t="n">
        <v>44409</v>
      </c>
      <c r="E11880" s="0" t="n">
        <v>0.5</v>
      </c>
      <c r="F11880" s="0" t="n">
        <v>2376547</v>
      </c>
      <c r="G11880" s="151" t="s">
        <v>111</v>
      </c>
      <c r="H11880" s="151" t="s">
        <v>111</v>
      </c>
      <c r="I11880" s="152" t="s">
        <v>112</v>
      </c>
    </row>
    <row r="11881" customFormat="false" ht="12.75" hidden="false" customHeight="false" outlineLevel="0" collapsed="false">
      <c r="A11881" s="0" t="s">
        <v>51</v>
      </c>
      <c r="B11881" s="0" t="s">
        <v>113</v>
      </c>
      <c r="C11881" s="0" t="s">
        <v>108</v>
      </c>
      <c r="D11881" s="116" t="n">
        <v>44409</v>
      </c>
      <c r="E11881" s="0" t="n">
        <v>0.035</v>
      </c>
      <c r="F11881" s="0" t="n">
        <v>2376548</v>
      </c>
      <c r="G11881" s="151" t="s">
        <v>111</v>
      </c>
      <c r="H11881" s="151" t="s">
        <v>111</v>
      </c>
      <c r="I11881" s="152" t="s">
        <v>112</v>
      </c>
    </row>
    <row r="11882" customFormat="false" ht="12.75" hidden="false" customHeight="false" outlineLevel="0" collapsed="false">
      <c r="A11882" s="0" t="s">
        <v>52</v>
      </c>
      <c r="B11882" s="0" t="s">
        <v>110</v>
      </c>
      <c r="C11882" s="0" t="s">
        <v>108</v>
      </c>
      <c r="D11882" s="116" t="n">
        <v>44409</v>
      </c>
      <c r="E11882" s="0" t="n">
        <v>0.5</v>
      </c>
      <c r="F11882" s="0" t="n">
        <v>2376549</v>
      </c>
      <c r="G11882" s="151" t="s">
        <v>111</v>
      </c>
      <c r="H11882" s="151" t="s">
        <v>111</v>
      </c>
      <c r="I11882" s="152" t="s">
        <v>112</v>
      </c>
    </row>
    <row r="11883" customFormat="false" ht="12.75" hidden="false" customHeight="false" outlineLevel="0" collapsed="false">
      <c r="A11883" s="0" t="s">
        <v>52</v>
      </c>
      <c r="B11883" s="0" t="s">
        <v>113</v>
      </c>
      <c r="C11883" s="0" t="s">
        <v>108</v>
      </c>
      <c r="D11883" s="116" t="n">
        <v>44409</v>
      </c>
      <c r="E11883" s="0" t="n">
        <v>-0.02</v>
      </c>
      <c r="F11883" s="0" t="n">
        <v>2376550</v>
      </c>
      <c r="G11883" s="151" t="s">
        <v>111</v>
      </c>
      <c r="H11883" s="151" t="s">
        <v>111</v>
      </c>
      <c r="I11883" s="152" t="s">
        <v>112</v>
      </c>
    </row>
    <row r="11884" customFormat="false" ht="12.75" hidden="false" customHeight="false" outlineLevel="0" collapsed="false">
      <c r="A11884" s="0" t="s">
        <v>53</v>
      </c>
      <c r="B11884" s="0" t="s">
        <v>110</v>
      </c>
      <c r="C11884" s="0" t="s">
        <v>108</v>
      </c>
      <c r="D11884" s="116" t="n">
        <v>44409</v>
      </c>
      <c r="E11884" s="0" t="n">
        <v>0.205</v>
      </c>
      <c r="F11884" s="0" t="n">
        <v>2376551</v>
      </c>
      <c r="G11884" s="151" t="s">
        <v>111</v>
      </c>
      <c r="H11884" s="151" t="s">
        <v>111</v>
      </c>
      <c r="I11884" s="152" t="s">
        <v>112</v>
      </c>
    </row>
    <row r="11885" customFormat="false" ht="12.75" hidden="false" customHeight="false" outlineLevel="0" collapsed="false">
      <c r="A11885" s="0" t="s">
        <v>53</v>
      </c>
      <c r="B11885" s="0" t="s">
        <v>113</v>
      </c>
      <c r="C11885" s="0" t="s">
        <v>108</v>
      </c>
      <c r="D11885" s="116" t="n">
        <v>44409</v>
      </c>
      <c r="E11885" s="0" t="n">
        <v>0.0075</v>
      </c>
      <c r="F11885" s="0" t="n">
        <v>2376552</v>
      </c>
      <c r="G11885" s="151" t="s">
        <v>111</v>
      </c>
      <c r="H11885" s="151" t="s">
        <v>111</v>
      </c>
      <c r="I11885" s="152" t="s">
        <v>112</v>
      </c>
    </row>
    <row r="11886" customFormat="false" ht="12.75" hidden="false" customHeight="false" outlineLevel="0" collapsed="false">
      <c r="A11886" s="0" t="s">
        <v>17</v>
      </c>
      <c r="B11886" s="0" t="s">
        <v>110</v>
      </c>
      <c r="C11886" s="0" t="s">
        <v>108</v>
      </c>
      <c r="D11886" s="116" t="n">
        <v>44409</v>
      </c>
      <c r="E11886" s="0" t="n">
        <v>0</v>
      </c>
      <c r="F11886" s="0" t="n">
        <v>2376553</v>
      </c>
      <c r="G11886" s="151" t="s">
        <v>111</v>
      </c>
      <c r="H11886" s="151" t="s">
        <v>111</v>
      </c>
      <c r="I11886" s="152" t="s">
        <v>112</v>
      </c>
    </row>
    <row r="11887" customFormat="false" ht="12.75" hidden="false" customHeight="false" outlineLevel="0" collapsed="false">
      <c r="A11887" s="0" t="s">
        <v>17</v>
      </c>
      <c r="B11887" s="0" t="s">
        <v>113</v>
      </c>
      <c r="C11887" s="0" t="s">
        <v>108</v>
      </c>
      <c r="D11887" s="116" t="n">
        <v>44409</v>
      </c>
      <c r="E11887" s="0" t="n">
        <v>0</v>
      </c>
      <c r="F11887" s="0" t="n">
        <v>2376554</v>
      </c>
      <c r="G11887" s="151" t="s">
        <v>111</v>
      </c>
      <c r="H11887" s="151" t="s">
        <v>111</v>
      </c>
      <c r="I11887" s="152" t="s">
        <v>112</v>
      </c>
    </row>
    <row r="11888" customFormat="false" ht="12.75" hidden="false" customHeight="false" outlineLevel="0" collapsed="false">
      <c r="A11888" s="0" t="s">
        <v>18</v>
      </c>
      <c r="B11888" s="0" t="s">
        <v>110</v>
      </c>
      <c r="C11888" s="0" t="s">
        <v>108</v>
      </c>
      <c r="D11888" s="116" t="n">
        <v>44409</v>
      </c>
      <c r="E11888" s="0" t="n">
        <v>0</v>
      </c>
      <c r="F11888" s="0" t="n">
        <v>2376555</v>
      </c>
      <c r="G11888" s="151" t="s">
        <v>111</v>
      </c>
      <c r="H11888" s="151" t="s">
        <v>111</v>
      </c>
      <c r="I11888" s="152" t="s">
        <v>112</v>
      </c>
    </row>
    <row r="11889" customFormat="false" ht="12.75" hidden="false" customHeight="false" outlineLevel="0" collapsed="false">
      <c r="A11889" s="0" t="s">
        <v>18</v>
      </c>
      <c r="B11889" s="0" t="s">
        <v>113</v>
      </c>
      <c r="C11889" s="0" t="s">
        <v>108</v>
      </c>
      <c r="D11889" s="116" t="n">
        <v>44409</v>
      </c>
      <c r="E11889" s="0" t="n">
        <v>0</v>
      </c>
      <c r="F11889" s="0" t="n">
        <v>2376556</v>
      </c>
      <c r="G11889" s="151" t="s">
        <v>111</v>
      </c>
      <c r="H11889" s="151" t="s">
        <v>111</v>
      </c>
      <c r="I11889" s="152" t="s">
        <v>112</v>
      </c>
    </row>
    <row r="11890" customFormat="false" ht="12.75" hidden="false" customHeight="false" outlineLevel="0" collapsed="false">
      <c r="A11890" s="0" t="s">
        <v>19</v>
      </c>
      <c r="B11890" s="0" t="s">
        <v>110</v>
      </c>
      <c r="C11890" s="0" t="s">
        <v>108</v>
      </c>
      <c r="D11890" s="116" t="n">
        <v>44409</v>
      </c>
      <c r="E11890" s="0" t="n">
        <v>0</v>
      </c>
      <c r="F11890" s="0" t="n">
        <v>2376557</v>
      </c>
      <c r="G11890" s="151" t="s">
        <v>111</v>
      </c>
      <c r="H11890" s="151" t="s">
        <v>111</v>
      </c>
      <c r="I11890" s="152" t="s">
        <v>112</v>
      </c>
    </row>
    <row r="11891" customFormat="false" ht="12.75" hidden="false" customHeight="false" outlineLevel="0" collapsed="false">
      <c r="A11891" s="0" t="s">
        <v>19</v>
      </c>
      <c r="B11891" s="0" t="s">
        <v>113</v>
      </c>
      <c r="C11891" s="0" t="s">
        <v>108</v>
      </c>
      <c r="D11891" s="116" t="n">
        <v>44409</v>
      </c>
      <c r="E11891" s="0" t="n">
        <v>0</v>
      </c>
      <c r="F11891" s="0" t="n">
        <v>2376558</v>
      </c>
      <c r="G11891" s="151" t="s">
        <v>111</v>
      </c>
      <c r="H11891" s="151" t="s">
        <v>111</v>
      </c>
      <c r="I11891" s="152" t="s">
        <v>112</v>
      </c>
    </row>
    <row r="11892" customFormat="false" ht="12.75" hidden="false" customHeight="false" outlineLevel="0" collapsed="false">
      <c r="A11892" s="0" t="s">
        <v>21</v>
      </c>
      <c r="B11892" s="0" t="s">
        <v>110</v>
      </c>
      <c r="C11892" s="0" t="s">
        <v>108</v>
      </c>
      <c r="D11892" s="116" t="n">
        <v>44409</v>
      </c>
      <c r="E11892" s="0" t="n">
        <v>0</v>
      </c>
      <c r="F11892" s="0" t="n">
        <v>2376559</v>
      </c>
      <c r="G11892" s="151" t="s">
        <v>111</v>
      </c>
      <c r="H11892" s="151" t="s">
        <v>111</v>
      </c>
      <c r="I11892" s="152" t="s">
        <v>112</v>
      </c>
    </row>
    <row r="11893" customFormat="false" ht="12.75" hidden="false" customHeight="false" outlineLevel="0" collapsed="false">
      <c r="A11893" s="0" t="s">
        <v>21</v>
      </c>
      <c r="B11893" s="0" t="s">
        <v>113</v>
      </c>
      <c r="C11893" s="0" t="s">
        <v>108</v>
      </c>
      <c r="D11893" s="116" t="n">
        <v>44409</v>
      </c>
      <c r="E11893" s="0" t="n">
        <v>0</v>
      </c>
      <c r="F11893" s="0" t="n">
        <v>2376560</v>
      </c>
      <c r="G11893" s="151" t="s">
        <v>111</v>
      </c>
      <c r="H11893" s="151" t="s">
        <v>111</v>
      </c>
      <c r="I11893" s="152" t="s">
        <v>112</v>
      </c>
    </row>
    <row r="11894" customFormat="false" ht="12.75" hidden="false" customHeight="false" outlineLevel="0" collapsed="false">
      <c r="A11894" s="0" t="s">
        <v>22</v>
      </c>
      <c r="B11894" s="0" t="s">
        <v>110</v>
      </c>
      <c r="C11894" s="0" t="s">
        <v>108</v>
      </c>
      <c r="D11894" s="116" t="n">
        <v>44409</v>
      </c>
      <c r="E11894" s="0" t="n">
        <v>1</v>
      </c>
      <c r="F11894" s="0" t="n">
        <v>2376561</v>
      </c>
      <c r="G11894" s="151" t="s">
        <v>111</v>
      </c>
      <c r="H11894" s="151" t="s">
        <v>111</v>
      </c>
      <c r="I11894" s="152" t="s">
        <v>112</v>
      </c>
    </row>
    <row r="11895" customFormat="false" ht="12.75" hidden="false" customHeight="false" outlineLevel="0" collapsed="false">
      <c r="A11895" s="0" t="s">
        <v>59</v>
      </c>
      <c r="B11895" s="0" t="s">
        <v>110</v>
      </c>
      <c r="C11895" s="0" t="s">
        <v>108</v>
      </c>
      <c r="D11895" s="116" t="n">
        <v>44440</v>
      </c>
      <c r="E11895" s="0" t="n">
        <v>0.3975</v>
      </c>
      <c r="F11895" s="0" t="n">
        <v>2376515</v>
      </c>
      <c r="G11895" s="151" t="s">
        <v>111</v>
      </c>
      <c r="H11895" s="151" t="s">
        <v>111</v>
      </c>
      <c r="I11895" s="152" t="s">
        <v>112</v>
      </c>
    </row>
    <row r="11896" customFormat="false" ht="12.75" hidden="false" customHeight="false" outlineLevel="0" collapsed="false">
      <c r="A11896" s="0" t="s">
        <v>59</v>
      </c>
      <c r="B11896" s="0" t="s">
        <v>113</v>
      </c>
      <c r="C11896" s="0" t="s">
        <v>108</v>
      </c>
      <c r="D11896" s="116" t="n">
        <v>44440</v>
      </c>
      <c r="E11896" s="0" t="n">
        <v>0.015</v>
      </c>
      <c r="F11896" s="0" t="n">
        <v>2376516</v>
      </c>
      <c r="G11896" s="151" t="s">
        <v>111</v>
      </c>
      <c r="H11896" s="151" t="s">
        <v>111</v>
      </c>
      <c r="I11896" s="152" t="s">
        <v>112</v>
      </c>
    </row>
    <row r="11897" customFormat="false" ht="12.75" hidden="false" customHeight="false" outlineLevel="0" collapsed="false">
      <c r="A11897" s="0" t="s">
        <v>60</v>
      </c>
      <c r="B11897" s="0" t="s">
        <v>110</v>
      </c>
      <c r="C11897" s="0" t="s">
        <v>108</v>
      </c>
      <c r="D11897" s="116" t="n">
        <v>44440</v>
      </c>
      <c r="E11897" s="0" t="n">
        <v>0.3975</v>
      </c>
      <c r="F11897" s="0" t="n">
        <v>2376517</v>
      </c>
      <c r="G11897" s="151" t="s">
        <v>111</v>
      </c>
      <c r="H11897" s="151" t="s">
        <v>111</v>
      </c>
      <c r="I11897" s="152" t="s">
        <v>112</v>
      </c>
    </row>
    <row r="11898" customFormat="false" ht="12.75" hidden="false" customHeight="false" outlineLevel="0" collapsed="false">
      <c r="A11898" s="0" t="s">
        <v>60</v>
      </c>
      <c r="B11898" s="0" t="s">
        <v>113</v>
      </c>
      <c r="C11898" s="0" t="s">
        <v>108</v>
      </c>
      <c r="D11898" s="116" t="n">
        <v>44440</v>
      </c>
      <c r="E11898" s="0" t="n">
        <v>0.045</v>
      </c>
      <c r="F11898" s="0" t="n">
        <v>2376518</v>
      </c>
      <c r="G11898" s="151" t="s">
        <v>111</v>
      </c>
      <c r="H11898" s="151" t="s">
        <v>111</v>
      </c>
      <c r="I11898" s="152" t="s">
        <v>112</v>
      </c>
    </row>
    <row r="11899" customFormat="false" ht="12.75" hidden="false" customHeight="false" outlineLevel="0" collapsed="false">
      <c r="A11899" s="0" t="s">
        <v>61</v>
      </c>
      <c r="B11899" s="0" t="s">
        <v>110</v>
      </c>
      <c r="C11899" s="0" t="s">
        <v>108</v>
      </c>
      <c r="D11899" s="116" t="n">
        <v>44440</v>
      </c>
      <c r="E11899" s="0" t="n">
        <v>0.3975</v>
      </c>
      <c r="F11899" s="0" t="n">
        <v>2376519</v>
      </c>
      <c r="G11899" s="151" t="s">
        <v>111</v>
      </c>
      <c r="H11899" s="151" t="s">
        <v>111</v>
      </c>
      <c r="I11899" s="152" t="s">
        <v>112</v>
      </c>
    </row>
    <row r="11900" customFormat="false" ht="12.75" hidden="false" customHeight="false" outlineLevel="0" collapsed="false">
      <c r="A11900" s="0" t="s">
        <v>61</v>
      </c>
      <c r="B11900" s="0" t="s">
        <v>113</v>
      </c>
      <c r="C11900" s="0" t="s">
        <v>108</v>
      </c>
      <c r="D11900" s="116" t="n">
        <v>44440</v>
      </c>
      <c r="E11900" s="0" t="n">
        <v>0.015</v>
      </c>
      <c r="F11900" s="0" t="n">
        <v>2376520</v>
      </c>
      <c r="G11900" s="151" t="s">
        <v>111</v>
      </c>
      <c r="H11900" s="151" t="s">
        <v>111</v>
      </c>
      <c r="I11900" s="152" t="s">
        <v>112</v>
      </c>
    </row>
    <row r="11901" customFormat="false" ht="12.75" hidden="false" customHeight="false" outlineLevel="0" collapsed="false">
      <c r="A11901" s="0" t="s">
        <v>62</v>
      </c>
      <c r="B11901" s="0" t="s">
        <v>110</v>
      </c>
      <c r="C11901" s="0" t="s">
        <v>108</v>
      </c>
      <c r="D11901" s="116" t="n">
        <v>44440</v>
      </c>
      <c r="E11901" s="0" t="n">
        <v>0.3975</v>
      </c>
      <c r="F11901" s="0" t="n">
        <v>2376521</v>
      </c>
      <c r="G11901" s="151" t="s">
        <v>111</v>
      </c>
      <c r="H11901" s="151" t="s">
        <v>111</v>
      </c>
      <c r="I11901" s="152" t="s">
        <v>112</v>
      </c>
    </row>
    <row r="11902" customFormat="false" ht="12.75" hidden="false" customHeight="false" outlineLevel="0" collapsed="false">
      <c r="A11902" s="0" t="s">
        <v>62</v>
      </c>
      <c r="B11902" s="0" t="s">
        <v>113</v>
      </c>
      <c r="C11902" s="0" t="s">
        <v>108</v>
      </c>
      <c r="D11902" s="116" t="n">
        <v>44440</v>
      </c>
      <c r="E11902" s="0" t="n">
        <v>0.045</v>
      </c>
      <c r="F11902" s="0" t="n">
        <v>2376522</v>
      </c>
      <c r="G11902" s="151" t="s">
        <v>111</v>
      </c>
      <c r="H11902" s="151" t="s">
        <v>111</v>
      </c>
      <c r="I11902" s="152" t="s">
        <v>112</v>
      </c>
    </row>
    <row r="11903" customFormat="false" ht="12.75" hidden="false" customHeight="false" outlineLevel="0" collapsed="false">
      <c r="A11903" s="0" t="s">
        <v>82</v>
      </c>
      <c r="B11903" s="0" t="s">
        <v>110</v>
      </c>
      <c r="C11903" s="0" t="s">
        <v>108</v>
      </c>
      <c r="D11903" s="116" t="n">
        <v>44440</v>
      </c>
      <c r="E11903" s="0" t="n">
        <v>0</v>
      </c>
      <c r="F11903" s="0" t="n">
        <v>2376523</v>
      </c>
      <c r="G11903" s="151" t="s">
        <v>111</v>
      </c>
      <c r="H11903" s="151" t="s">
        <v>111</v>
      </c>
      <c r="I11903" s="152" t="s">
        <v>112</v>
      </c>
    </row>
    <row r="11904" customFormat="false" ht="12.75" hidden="false" customHeight="false" outlineLevel="0" collapsed="false">
      <c r="A11904" s="0" t="s">
        <v>82</v>
      </c>
      <c r="B11904" s="0" t="s">
        <v>113</v>
      </c>
      <c r="C11904" s="0" t="s">
        <v>108</v>
      </c>
      <c r="D11904" s="116" t="n">
        <v>44440</v>
      </c>
      <c r="E11904" s="0" t="n">
        <v>0</v>
      </c>
      <c r="F11904" s="0" t="n">
        <v>2376524</v>
      </c>
      <c r="G11904" s="151" t="s">
        <v>111</v>
      </c>
      <c r="H11904" s="151" t="s">
        <v>111</v>
      </c>
      <c r="I11904" s="152" t="s">
        <v>112</v>
      </c>
    </row>
    <row r="11905" customFormat="false" ht="12.75" hidden="false" customHeight="false" outlineLevel="0" collapsed="false">
      <c r="A11905" s="0" t="s">
        <v>83</v>
      </c>
      <c r="B11905" s="0" t="s">
        <v>110</v>
      </c>
      <c r="C11905" s="0" t="s">
        <v>108</v>
      </c>
      <c r="D11905" s="116" t="n">
        <v>44440</v>
      </c>
      <c r="E11905" s="0" t="n">
        <v>0</v>
      </c>
      <c r="F11905" s="0" t="n">
        <v>2376525</v>
      </c>
      <c r="G11905" s="151" t="s">
        <v>111</v>
      </c>
      <c r="H11905" s="151" t="s">
        <v>111</v>
      </c>
      <c r="I11905" s="152" t="s">
        <v>112</v>
      </c>
    </row>
    <row r="11906" customFormat="false" ht="12.75" hidden="false" customHeight="false" outlineLevel="0" collapsed="false">
      <c r="A11906" s="0" t="s">
        <v>83</v>
      </c>
      <c r="B11906" s="0" t="s">
        <v>113</v>
      </c>
      <c r="C11906" s="0" t="s">
        <v>108</v>
      </c>
      <c r="D11906" s="116" t="n">
        <v>44440</v>
      </c>
      <c r="E11906" s="0" t="n">
        <v>0</v>
      </c>
      <c r="F11906" s="0" t="n">
        <v>2376526</v>
      </c>
      <c r="G11906" s="151" t="s">
        <v>111</v>
      </c>
      <c r="H11906" s="151" t="s">
        <v>111</v>
      </c>
      <c r="I11906" s="152" t="s">
        <v>112</v>
      </c>
    </row>
    <row r="11907" customFormat="false" ht="12.75" hidden="false" customHeight="false" outlineLevel="0" collapsed="false">
      <c r="A11907" s="0" t="s">
        <v>84</v>
      </c>
      <c r="B11907" s="0" t="s">
        <v>110</v>
      </c>
      <c r="C11907" s="0" t="s">
        <v>108</v>
      </c>
      <c r="D11907" s="116" t="n">
        <v>44440</v>
      </c>
      <c r="E11907" s="0" t="n">
        <v>0.165</v>
      </c>
      <c r="F11907" s="0" t="n">
        <v>2376527</v>
      </c>
      <c r="G11907" s="151" t="s">
        <v>111</v>
      </c>
      <c r="H11907" s="151" t="s">
        <v>111</v>
      </c>
      <c r="I11907" s="152" t="s">
        <v>112</v>
      </c>
    </row>
    <row r="11908" customFormat="false" ht="12.75" hidden="false" customHeight="false" outlineLevel="0" collapsed="false">
      <c r="A11908" s="0" t="s">
        <v>84</v>
      </c>
      <c r="B11908" s="0" t="s">
        <v>113</v>
      </c>
      <c r="C11908" s="0" t="s">
        <v>108</v>
      </c>
      <c r="D11908" s="116" t="n">
        <v>44440</v>
      </c>
      <c r="E11908" s="0" t="n">
        <v>0.0125</v>
      </c>
      <c r="F11908" s="0" t="n">
        <v>2376528</v>
      </c>
      <c r="G11908" s="151" t="s">
        <v>111</v>
      </c>
      <c r="H11908" s="151" t="s">
        <v>111</v>
      </c>
      <c r="I11908" s="152" t="s">
        <v>112</v>
      </c>
    </row>
    <row r="11909" customFormat="false" ht="12.75" hidden="false" customHeight="false" outlineLevel="0" collapsed="false">
      <c r="A11909" s="0" t="s">
        <v>85</v>
      </c>
      <c r="B11909" s="0" t="s">
        <v>110</v>
      </c>
      <c r="C11909" s="0" t="s">
        <v>108</v>
      </c>
      <c r="D11909" s="116" t="n">
        <v>44440</v>
      </c>
      <c r="E11909" s="0" t="n">
        <v>0.165</v>
      </c>
      <c r="F11909" s="0" t="n">
        <v>2376529</v>
      </c>
      <c r="G11909" s="151" t="s">
        <v>111</v>
      </c>
      <c r="H11909" s="151" t="s">
        <v>111</v>
      </c>
      <c r="I11909" s="152" t="s">
        <v>112</v>
      </c>
    </row>
    <row r="11910" customFormat="false" ht="12.75" hidden="false" customHeight="false" outlineLevel="0" collapsed="false">
      <c r="A11910" s="0" t="s">
        <v>85</v>
      </c>
      <c r="B11910" s="0" t="s">
        <v>113</v>
      </c>
      <c r="C11910" s="0" t="s">
        <v>108</v>
      </c>
      <c r="D11910" s="116" t="n">
        <v>44440</v>
      </c>
      <c r="E11910" s="0" t="n">
        <v>0.173429197825998</v>
      </c>
      <c r="F11910" s="0" t="n">
        <v>2376530</v>
      </c>
      <c r="G11910" s="151" t="s">
        <v>111</v>
      </c>
      <c r="H11910" s="151" t="s">
        <v>111</v>
      </c>
      <c r="I11910" s="152" t="s">
        <v>112</v>
      </c>
    </row>
    <row r="11911" customFormat="false" ht="12.75" hidden="false" customHeight="false" outlineLevel="0" collapsed="false">
      <c r="A11911" s="0" t="s">
        <v>86</v>
      </c>
      <c r="B11911" s="0" t="s">
        <v>110</v>
      </c>
      <c r="C11911" s="0" t="s">
        <v>108</v>
      </c>
      <c r="D11911" s="116" t="n">
        <v>44440</v>
      </c>
      <c r="E11911" s="0" t="n">
        <v>0.185</v>
      </c>
      <c r="F11911" s="0" t="n">
        <v>2376531</v>
      </c>
      <c r="G11911" s="151" t="s">
        <v>111</v>
      </c>
      <c r="H11911" s="151" t="s">
        <v>111</v>
      </c>
      <c r="I11911" s="152" t="s">
        <v>112</v>
      </c>
    </row>
    <row r="11912" customFormat="false" ht="12.75" hidden="false" customHeight="false" outlineLevel="0" collapsed="false">
      <c r="A11912" s="0" t="s">
        <v>86</v>
      </c>
      <c r="B11912" s="0" t="s">
        <v>113</v>
      </c>
      <c r="C11912" s="0" t="s">
        <v>108</v>
      </c>
      <c r="D11912" s="116" t="n">
        <v>44440</v>
      </c>
      <c r="E11912" s="0" t="n">
        <v>0.005</v>
      </c>
      <c r="F11912" s="0" t="n">
        <v>2376532</v>
      </c>
      <c r="G11912" s="151" t="s">
        <v>111</v>
      </c>
      <c r="H11912" s="151" t="s">
        <v>111</v>
      </c>
      <c r="I11912" s="152" t="s">
        <v>112</v>
      </c>
    </row>
    <row r="11913" customFormat="false" ht="12.75" hidden="false" customHeight="false" outlineLevel="0" collapsed="false">
      <c r="A11913" s="0" t="s">
        <v>87</v>
      </c>
      <c r="B11913" s="0" t="s">
        <v>110</v>
      </c>
      <c r="C11913" s="0" t="s">
        <v>108</v>
      </c>
      <c r="D11913" s="116" t="n">
        <v>44440</v>
      </c>
      <c r="E11913" s="0" t="n">
        <v>0.185</v>
      </c>
      <c r="F11913" s="0" t="n">
        <v>2376533</v>
      </c>
      <c r="G11913" s="151" t="s">
        <v>111</v>
      </c>
      <c r="H11913" s="151" t="s">
        <v>111</v>
      </c>
      <c r="I11913" s="152" t="s">
        <v>112</v>
      </c>
    </row>
    <row r="11914" customFormat="false" ht="12.75" hidden="false" customHeight="false" outlineLevel="0" collapsed="false">
      <c r="A11914" s="0" t="s">
        <v>87</v>
      </c>
      <c r="B11914" s="0" t="s">
        <v>113</v>
      </c>
      <c r="C11914" s="0" t="s">
        <v>108</v>
      </c>
      <c r="D11914" s="116" t="n">
        <v>44440</v>
      </c>
      <c r="E11914" s="0" t="n">
        <v>0.005</v>
      </c>
      <c r="F11914" s="0" t="n">
        <v>2376534</v>
      </c>
      <c r="G11914" s="151" t="s">
        <v>111</v>
      </c>
      <c r="H11914" s="151" t="s">
        <v>111</v>
      </c>
      <c r="I11914" s="152" t="s">
        <v>112</v>
      </c>
    </row>
    <row r="11915" customFormat="false" ht="12.75" hidden="false" customHeight="false" outlineLevel="0" collapsed="false">
      <c r="A11915" s="0" t="s">
        <v>88</v>
      </c>
      <c r="B11915" s="0" t="s">
        <v>110</v>
      </c>
      <c r="C11915" s="0" t="s">
        <v>108</v>
      </c>
      <c r="D11915" s="116" t="n">
        <v>44440</v>
      </c>
      <c r="E11915" s="0" t="n">
        <v>0.185</v>
      </c>
      <c r="F11915" s="0" t="n">
        <v>2376535</v>
      </c>
      <c r="G11915" s="151" t="s">
        <v>111</v>
      </c>
      <c r="H11915" s="151" t="s">
        <v>111</v>
      </c>
      <c r="I11915" s="152" t="s">
        <v>112</v>
      </c>
    </row>
    <row r="11916" customFormat="false" ht="12.75" hidden="false" customHeight="false" outlineLevel="0" collapsed="false">
      <c r="A11916" s="0" t="s">
        <v>88</v>
      </c>
      <c r="B11916" s="0" t="s">
        <v>113</v>
      </c>
      <c r="C11916" s="0" t="s">
        <v>108</v>
      </c>
      <c r="D11916" s="116" t="n">
        <v>44440</v>
      </c>
      <c r="E11916" s="0" t="n">
        <v>0.255775235366353</v>
      </c>
      <c r="F11916" s="0" t="n">
        <v>2376536</v>
      </c>
      <c r="G11916" s="151" t="s">
        <v>111</v>
      </c>
      <c r="H11916" s="151" t="s">
        <v>111</v>
      </c>
      <c r="I11916" s="152" t="s">
        <v>112</v>
      </c>
    </row>
    <row r="11917" customFormat="false" ht="12.75" hidden="false" customHeight="false" outlineLevel="0" collapsed="false">
      <c r="A11917" s="0" t="s">
        <v>89</v>
      </c>
      <c r="B11917" s="0" t="s">
        <v>110</v>
      </c>
      <c r="C11917" s="0" t="s">
        <v>108</v>
      </c>
      <c r="D11917" s="116" t="n">
        <v>44440</v>
      </c>
      <c r="E11917" s="0" t="n">
        <v>0.185</v>
      </c>
      <c r="F11917" s="0" t="n">
        <v>2376537</v>
      </c>
      <c r="G11917" s="151" t="s">
        <v>111</v>
      </c>
      <c r="H11917" s="151" t="s">
        <v>111</v>
      </c>
      <c r="I11917" s="152" t="s">
        <v>112</v>
      </c>
    </row>
    <row r="11918" customFormat="false" ht="12.75" hidden="false" customHeight="false" outlineLevel="0" collapsed="false">
      <c r="A11918" s="0" t="s">
        <v>89</v>
      </c>
      <c r="B11918" s="0" t="s">
        <v>113</v>
      </c>
      <c r="C11918" s="0" t="s">
        <v>108</v>
      </c>
      <c r="D11918" s="116" t="n">
        <v>44440</v>
      </c>
      <c r="E11918" s="0" t="n">
        <v>0.025</v>
      </c>
      <c r="F11918" s="0" t="n">
        <v>2376538</v>
      </c>
      <c r="G11918" s="151" t="s">
        <v>111</v>
      </c>
      <c r="H11918" s="151" t="s">
        <v>111</v>
      </c>
      <c r="I11918" s="152" t="s">
        <v>112</v>
      </c>
    </row>
    <row r="11919" customFormat="false" ht="12.75" hidden="false" customHeight="false" outlineLevel="0" collapsed="false">
      <c r="A11919" s="0" t="s">
        <v>90</v>
      </c>
      <c r="B11919" s="0" t="s">
        <v>110</v>
      </c>
      <c r="C11919" s="0" t="s">
        <v>108</v>
      </c>
      <c r="D11919" s="116" t="n">
        <v>44440</v>
      </c>
      <c r="E11919" s="0" t="n">
        <v>0.185</v>
      </c>
      <c r="F11919" s="0" t="n">
        <v>2376539</v>
      </c>
      <c r="G11919" s="151" t="s">
        <v>111</v>
      </c>
      <c r="H11919" s="151" t="s">
        <v>111</v>
      </c>
      <c r="I11919" s="152" t="s">
        <v>112</v>
      </c>
    </row>
    <row r="11920" customFormat="false" ht="12.75" hidden="false" customHeight="false" outlineLevel="0" collapsed="false">
      <c r="A11920" s="0" t="s">
        <v>90</v>
      </c>
      <c r="B11920" s="0" t="s">
        <v>113</v>
      </c>
      <c r="C11920" s="0" t="s">
        <v>108</v>
      </c>
      <c r="D11920" s="116" t="n">
        <v>44440</v>
      </c>
      <c r="E11920" s="0" t="n">
        <v>0.255775235366353</v>
      </c>
      <c r="F11920" s="0" t="n">
        <v>2376540</v>
      </c>
      <c r="G11920" s="151" t="s">
        <v>111</v>
      </c>
      <c r="H11920" s="151" t="s">
        <v>111</v>
      </c>
      <c r="I11920" s="152" t="s">
        <v>112</v>
      </c>
    </row>
    <row r="11921" customFormat="false" ht="12.75" hidden="false" customHeight="false" outlineLevel="0" collapsed="false">
      <c r="A11921" s="0" t="s">
        <v>91</v>
      </c>
      <c r="B11921" s="0" t="s">
        <v>110</v>
      </c>
      <c r="C11921" s="0" t="s">
        <v>108</v>
      </c>
      <c r="D11921" s="116" t="n">
        <v>44440</v>
      </c>
      <c r="E11921" s="0" t="n">
        <v>0</v>
      </c>
      <c r="F11921" s="0" t="n">
        <v>2376541</v>
      </c>
      <c r="G11921" s="151" t="s">
        <v>111</v>
      </c>
      <c r="H11921" s="151" t="s">
        <v>111</v>
      </c>
      <c r="I11921" s="152" t="s">
        <v>112</v>
      </c>
    </row>
    <row r="11922" customFormat="false" ht="12.75" hidden="false" customHeight="false" outlineLevel="0" collapsed="false">
      <c r="A11922" s="0" t="s">
        <v>91</v>
      </c>
      <c r="B11922" s="0" t="s">
        <v>113</v>
      </c>
      <c r="C11922" s="0" t="s">
        <v>108</v>
      </c>
      <c r="D11922" s="116" t="n">
        <v>44440</v>
      </c>
      <c r="E11922" s="0" t="n">
        <v>0</v>
      </c>
      <c r="F11922" s="0" t="n">
        <v>2376542</v>
      </c>
      <c r="G11922" s="151" t="s">
        <v>111</v>
      </c>
      <c r="H11922" s="151" t="s">
        <v>111</v>
      </c>
      <c r="I11922" s="152" t="s">
        <v>112</v>
      </c>
    </row>
    <row r="11923" customFormat="false" ht="12.75" hidden="false" customHeight="false" outlineLevel="0" collapsed="false">
      <c r="A11923" s="0" t="s">
        <v>49</v>
      </c>
      <c r="B11923" s="0" t="s">
        <v>110</v>
      </c>
      <c r="C11923" s="0" t="s">
        <v>108</v>
      </c>
      <c r="D11923" s="116" t="n">
        <v>44440</v>
      </c>
      <c r="E11923" s="0" t="n">
        <v>0.3975</v>
      </c>
      <c r="F11923" s="0" t="n">
        <v>2376543</v>
      </c>
      <c r="G11923" s="151" t="s">
        <v>111</v>
      </c>
      <c r="H11923" s="151" t="s">
        <v>111</v>
      </c>
      <c r="I11923" s="152" t="s">
        <v>112</v>
      </c>
    </row>
    <row r="11924" customFormat="false" ht="12.75" hidden="false" customHeight="false" outlineLevel="0" collapsed="false">
      <c r="A11924" s="0" t="s">
        <v>49</v>
      </c>
      <c r="B11924" s="0" t="s">
        <v>113</v>
      </c>
      <c r="C11924" s="0" t="s">
        <v>108</v>
      </c>
      <c r="D11924" s="116" t="n">
        <v>44440</v>
      </c>
      <c r="E11924" s="0" t="n">
        <v>0.015</v>
      </c>
      <c r="F11924" s="0" t="n">
        <v>2376544</v>
      </c>
      <c r="G11924" s="151" t="s">
        <v>111</v>
      </c>
      <c r="H11924" s="151" t="s">
        <v>111</v>
      </c>
      <c r="I11924" s="152" t="s">
        <v>112</v>
      </c>
    </row>
    <row r="11925" customFormat="false" ht="12.75" hidden="false" customHeight="false" outlineLevel="0" collapsed="false">
      <c r="A11925" s="0" t="s">
        <v>50</v>
      </c>
      <c r="B11925" s="0" t="s">
        <v>110</v>
      </c>
      <c r="C11925" s="0" t="s">
        <v>108</v>
      </c>
      <c r="D11925" s="116" t="n">
        <v>44440</v>
      </c>
      <c r="E11925" s="0" t="n">
        <v>0.46</v>
      </c>
      <c r="F11925" s="0" t="n">
        <v>2376545</v>
      </c>
      <c r="G11925" s="151" t="s">
        <v>111</v>
      </c>
      <c r="H11925" s="151" t="s">
        <v>111</v>
      </c>
      <c r="I11925" s="152" t="s">
        <v>112</v>
      </c>
    </row>
    <row r="11926" customFormat="false" ht="12.75" hidden="false" customHeight="false" outlineLevel="0" collapsed="false">
      <c r="A11926" s="0" t="s">
        <v>50</v>
      </c>
      <c r="B11926" s="0" t="s">
        <v>113</v>
      </c>
      <c r="C11926" s="0" t="s">
        <v>108</v>
      </c>
      <c r="D11926" s="116" t="n">
        <v>44440</v>
      </c>
      <c r="E11926" s="0" t="n">
        <v>-0.04</v>
      </c>
      <c r="F11926" s="0" t="n">
        <v>2376546</v>
      </c>
      <c r="G11926" s="151" t="s">
        <v>111</v>
      </c>
      <c r="H11926" s="151" t="s">
        <v>111</v>
      </c>
      <c r="I11926" s="152" t="s">
        <v>112</v>
      </c>
    </row>
    <row r="11927" customFormat="false" ht="12.75" hidden="false" customHeight="false" outlineLevel="0" collapsed="false">
      <c r="A11927" s="0" t="s">
        <v>51</v>
      </c>
      <c r="B11927" s="0" t="s">
        <v>110</v>
      </c>
      <c r="C11927" s="0" t="s">
        <v>108</v>
      </c>
      <c r="D11927" s="116" t="n">
        <v>44440</v>
      </c>
      <c r="E11927" s="0" t="n">
        <v>0.46</v>
      </c>
      <c r="F11927" s="0" t="n">
        <v>2376547</v>
      </c>
      <c r="G11927" s="151" t="s">
        <v>111</v>
      </c>
      <c r="H11927" s="151" t="s">
        <v>111</v>
      </c>
      <c r="I11927" s="152" t="s">
        <v>112</v>
      </c>
    </row>
    <row r="11928" customFormat="false" ht="12.75" hidden="false" customHeight="false" outlineLevel="0" collapsed="false">
      <c r="A11928" s="0" t="s">
        <v>51</v>
      </c>
      <c r="B11928" s="0" t="s">
        <v>113</v>
      </c>
      <c r="C11928" s="0" t="s">
        <v>108</v>
      </c>
      <c r="D11928" s="116" t="n">
        <v>44440</v>
      </c>
      <c r="E11928" s="0" t="n">
        <v>0.035</v>
      </c>
      <c r="F11928" s="0" t="n">
        <v>2376548</v>
      </c>
      <c r="G11928" s="151" t="s">
        <v>111</v>
      </c>
      <c r="H11928" s="151" t="s">
        <v>111</v>
      </c>
      <c r="I11928" s="152" t="s">
        <v>112</v>
      </c>
    </row>
    <row r="11929" customFormat="false" ht="12.75" hidden="false" customHeight="false" outlineLevel="0" collapsed="false">
      <c r="A11929" s="0" t="s">
        <v>52</v>
      </c>
      <c r="B11929" s="0" t="s">
        <v>110</v>
      </c>
      <c r="C11929" s="0" t="s">
        <v>108</v>
      </c>
      <c r="D11929" s="116" t="n">
        <v>44440</v>
      </c>
      <c r="E11929" s="0" t="n">
        <v>0.46</v>
      </c>
      <c r="F11929" s="0" t="n">
        <v>2376549</v>
      </c>
      <c r="G11929" s="151" t="s">
        <v>111</v>
      </c>
      <c r="H11929" s="151" t="s">
        <v>111</v>
      </c>
      <c r="I11929" s="152" t="s">
        <v>112</v>
      </c>
    </row>
    <row r="11930" customFormat="false" ht="12.75" hidden="false" customHeight="false" outlineLevel="0" collapsed="false">
      <c r="A11930" s="0" t="s">
        <v>52</v>
      </c>
      <c r="B11930" s="0" t="s">
        <v>113</v>
      </c>
      <c r="C11930" s="0" t="s">
        <v>108</v>
      </c>
      <c r="D11930" s="116" t="n">
        <v>44440</v>
      </c>
      <c r="E11930" s="0" t="n">
        <v>-0.02</v>
      </c>
      <c r="F11930" s="0" t="n">
        <v>2376550</v>
      </c>
      <c r="G11930" s="151" t="s">
        <v>111</v>
      </c>
      <c r="H11930" s="151" t="s">
        <v>111</v>
      </c>
      <c r="I11930" s="152" t="s">
        <v>112</v>
      </c>
    </row>
    <row r="11931" customFormat="false" ht="12.75" hidden="false" customHeight="false" outlineLevel="0" collapsed="false">
      <c r="A11931" s="0" t="s">
        <v>53</v>
      </c>
      <c r="B11931" s="0" t="s">
        <v>110</v>
      </c>
      <c r="C11931" s="0" t="s">
        <v>108</v>
      </c>
      <c r="D11931" s="116" t="n">
        <v>44440</v>
      </c>
      <c r="E11931" s="0" t="n">
        <v>0.185</v>
      </c>
      <c r="F11931" s="0" t="n">
        <v>2376551</v>
      </c>
      <c r="G11931" s="151" t="s">
        <v>111</v>
      </c>
      <c r="H11931" s="151" t="s">
        <v>111</v>
      </c>
      <c r="I11931" s="152" t="s">
        <v>112</v>
      </c>
    </row>
    <row r="11932" customFormat="false" ht="12.75" hidden="false" customHeight="false" outlineLevel="0" collapsed="false">
      <c r="A11932" s="0" t="s">
        <v>53</v>
      </c>
      <c r="B11932" s="0" t="s">
        <v>113</v>
      </c>
      <c r="C11932" s="0" t="s">
        <v>108</v>
      </c>
      <c r="D11932" s="116" t="n">
        <v>44440</v>
      </c>
      <c r="E11932" s="0" t="n">
        <v>0.005</v>
      </c>
      <c r="F11932" s="0" t="n">
        <v>2376552</v>
      </c>
      <c r="G11932" s="151" t="s">
        <v>111</v>
      </c>
      <c r="H11932" s="151" t="s">
        <v>111</v>
      </c>
      <c r="I11932" s="152" t="s">
        <v>112</v>
      </c>
    </row>
    <row r="11933" customFormat="false" ht="12.75" hidden="false" customHeight="false" outlineLevel="0" collapsed="false">
      <c r="A11933" s="0" t="s">
        <v>17</v>
      </c>
      <c r="B11933" s="0" t="s">
        <v>110</v>
      </c>
      <c r="C11933" s="0" t="s">
        <v>108</v>
      </c>
      <c r="D11933" s="116" t="n">
        <v>44440</v>
      </c>
      <c r="E11933" s="0" t="n">
        <v>0</v>
      </c>
      <c r="F11933" s="0" t="n">
        <v>2376553</v>
      </c>
      <c r="G11933" s="151" t="s">
        <v>111</v>
      </c>
      <c r="H11933" s="151" t="s">
        <v>111</v>
      </c>
      <c r="I11933" s="152" t="s">
        <v>112</v>
      </c>
    </row>
    <row r="11934" customFormat="false" ht="12.75" hidden="false" customHeight="false" outlineLevel="0" collapsed="false">
      <c r="A11934" s="0" t="s">
        <v>17</v>
      </c>
      <c r="B11934" s="0" t="s">
        <v>113</v>
      </c>
      <c r="C11934" s="0" t="s">
        <v>108</v>
      </c>
      <c r="D11934" s="116" t="n">
        <v>44440</v>
      </c>
      <c r="E11934" s="0" t="n">
        <v>0</v>
      </c>
      <c r="F11934" s="0" t="n">
        <v>2376554</v>
      </c>
      <c r="G11934" s="151" t="s">
        <v>111</v>
      </c>
      <c r="H11934" s="151" t="s">
        <v>111</v>
      </c>
      <c r="I11934" s="152" t="s">
        <v>112</v>
      </c>
    </row>
    <row r="11935" customFormat="false" ht="12.75" hidden="false" customHeight="false" outlineLevel="0" collapsed="false">
      <c r="A11935" s="0" t="s">
        <v>18</v>
      </c>
      <c r="B11935" s="0" t="s">
        <v>110</v>
      </c>
      <c r="C11935" s="0" t="s">
        <v>108</v>
      </c>
      <c r="D11935" s="116" t="n">
        <v>44440</v>
      </c>
      <c r="E11935" s="0" t="n">
        <v>0</v>
      </c>
      <c r="F11935" s="0" t="n">
        <v>2376555</v>
      </c>
      <c r="G11935" s="151" t="s">
        <v>111</v>
      </c>
      <c r="H11935" s="151" t="s">
        <v>111</v>
      </c>
      <c r="I11935" s="152" t="s">
        <v>112</v>
      </c>
    </row>
    <row r="11936" customFormat="false" ht="12.75" hidden="false" customHeight="false" outlineLevel="0" collapsed="false">
      <c r="A11936" s="0" t="s">
        <v>18</v>
      </c>
      <c r="B11936" s="0" t="s">
        <v>113</v>
      </c>
      <c r="C11936" s="0" t="s">
        <v>108</v>
      </c>
      <c r="D11936" s="116" t="n">
        <v>44440</v>
      </c>
      <c r="E11936" s="0" t="n">
        <v>0</v>
      </c>
      <c r="F11936" s="0" t="n">
        <v>2376556</v>
      </c>
      <c r="G11936" s="151" t="s">
        <v>111</v>
      </c>
      <c r="H11936" s="151" t="s">
        <v>111</v>
      </c>
      <c r="I11936" s="152" t="s">
        <v>112</v>
      </c>
    </row>
    <row r="11937" customFormat="false" ht="12.75" hidden="false" customHeight="false" outlineLevel="0" collapsed="false">
      <c r="A11937" s="0" t="s">
        <v>19</v>
      </c>
      <c r="B11937" s="0" t="s">
        <v>110</v>
      </c>
      <c r="C11937" s="0" t="s">
        <v>108</v>
      </c>
      <c r="D11937" s="116" t="n">
        <v>44440</v>
      </c>
      <c r="E11937" s="0" t="n">
        <v>0</v>
      </c>
      <c r="F11937" s="0" t="n">
        <v>2376557</v>
      </c>
      <c r="G11937" s="151" t="s">
        <v>111</v>
      </c>
      <c r="H11937" s="151" t="s">
        <v>111</v>
      </c>
      <c r="I11937" s="152" t="s">
        <v>112</v>
      </c>
    </row>
    <row r="11938" customFormat="false" ht="12.75" hidden="false" customHeight="false" outlineLevel="0" collapsed="false">
      <c r="A11938" s="0" t="s">
        <v>19</v>
      </c>
      <c r="B11938" s="0" t="s">
        <v>113</v>
      </c>
      <c r="C11938" s="0" t="s">
        <v>108</v>
      </c>
      <c r="D11938" s="116" t="n">
        <v>44440</v>
      </c>
      <c r="E11938" s="0" t="n">
        <v>0</v>
      </c>
      <c r="F11938" s="0" t="n">
        <v>2376558</v>
      </c>
      <c r="G11938" s="151" t="s">
        <v>111</v>
      </c>
      <c r="H11938" s="151" t="s">
        <v>111</v>
      </c>
      <c r="I11938" s="152" t="s">
        <v>112</v>
      </c>
    </row>
    <row r="11939" customFormat="false" ht="12.75" hidden="false" customHeight="false" outlineLevel="0" collapsed="false">
      <c r="A11939" s="0" t="s">
        <v>21</v>
      </c>
      <c r="B11939" s="0" t="s">
        <v>110</v>
      </c>
      <c r="C11939" s="0" t="s">
        <v>108</v>
      </c>
      <c r="D11939" s="116" t="n">
        <v>44440</v>
      </c>
      <c r="E11939" s="0" t="n">
        <v>0</v>
      </c>
      <c r="F11939" s="0" t="n">
        <v>2376559</v>
      </c>
      <c r="G11939" s="151" t="s">
        <v>111</v>
      </c>
      <c r="H11939" s="151" t="s">
        <v>111</v>
      </c>
      <c r="I11939" s="152" t="s">
        <v>112</v>
      </c>
    </row>
    <row r="11940" customFormat="false" ht="12.75" hidden="false" customHeight="false" outlineLevel="0" collapsed="false">
      <c r="A11940" s="0" t="s">
        <v>21</v>
      </c>
      <c r="B11940" s="0" t="s">
        <v>113</v>
      </c>
      <c r="C11940" s="0" t="s">
        <v>108</v>
      </c>
      <c r="D11940" s="116" t="n">
        <v>44440</v>
      </c>
      <c r="E11940" s="0" t="n">
        <v>0</v>
      </c>
      <c r="F11940" s="0" t="n">
        <v>2376560</v>
      </c>
      <c r="G11940" s="151" t="s">
        <v>111</v>
      </c>
      <c r="H11940" s="151" t="s">
        <v>111</v>
      </c>
      <c r="I11940" s="152" t="s">
        <v>112</v>
      </c>
    </row>
    <row r="11941" customFormat="false" ht="12.75" hidden="false" customHeight="false" outlineLevel="0" collapsed="false">
      <c r="A11941" s="0" t="s">
        <v>22</v>
      </c>
      <c r="B11941" s="0" t="s">
        <v>110</v>
      </c>
      <c r="C11941" s="0" t="s">
        <v>108</v>
      </c>
      <c r="D11941" s="116" t="n">
        <v>44440</v>
      </c>
      <c r="E11941" s="0" t="n">
        <v>0.6</v>
      </c>
      <c r="F11941" s="0" t="n">
        <v>2376561</v>
      </c>
      <c r="G11941" s="151" t="s">
        <v>111</v>
      </c>
      <c r="H11941" s="151" t="s">
        <v>111</v>
      </c>
      <c r="I11941" s="152" t="s">
        <v>112</v>
      </c>
    </row>
    <row r="11942" customFormat="false" ht="12.75" hidden="false" customHeight="false" outlineLevel="0" collapsed="false">
      <c r="A11942" s="0" t="s">
        <v>59</v>
      </c>
      <c r="B11942" s="0" t="s">
        <v>110</v>
      </c>
      <c r="C11942" s="0" t="s">
        <v>108</v>
      </c>
      <c r="D11942" s="116" t="n">
        <v>44470</v>
      </c>
      <c r="E11942" s="0" t="n">
        <v>0.4</v>
      </c>
      <c r="F11942" s="0" t="n">
        <v>2376515</v>
      </c>
      <c r="G11942" s="151" t="s">
        <v>111</v>
      </c>
      <c r="H11942" s="151" t="s">
        <v>111</v>
      </c>
      <c r="I11942" s="152" t="s">
        <v>112</v>
      </c>
    </row>
    <row r="11943" customFormat="false" ht="12.75" hidden="false" customHeight="false" outlineLevel="0" collapsed="false">
      <c r="A11943" s="0" t="s">
        <v>59</v>
      </c>
      <c r="B11943" s="0" t="s">
        <v>113</v>
      </c>
      <c r="C11943" s="0" t="s">
        <v>108</v>
      </c>
      <c r="D11943" s="116" t="n">
        <v>44470</v>
      </c>
      <c r="E11943" s="0" t="n">
        <v>0.015</v>
      </c>
      <c r="F11943" s="0" t="n">
        <v>2376516</v>
      </c>
      <c r="G11943" s="151" t="s">
        <v>111</v>
      </c>
      <c r="H11943" s="151" t="s">
        <v>111</v>
      </c>
      <c r="I11943" s="152" t="s">
        <v>112</v>
      </c>
    </row>
    <row r="11944" customFormat="false" ht="12.75" hidden="false" customHeight="false" outlineLevel="0" collapsed="false">
      <c r="A11944" s="0" t="s">
        <v>60</v>
      </c>
      <c r="B11944" s="0" t="s">
        <v>110</v>
      </c>
      <c r="C11944" s="0" t="s">
        <v>108</v>
      </c>
      <c r="D11944" s="116" t="n">
        <v>44470</v>
      </c>
      <c r="E11944" s="0" t="n">
        <v>0.4</v>
      </c>
      <c r="F11944" s="0" t="n">
        <v>2376517</v>
      </c>
      <c r="G11944" s="151" t="s">
        <v>111</v>
      </c>
      <c r="H11944" s="151" t="s">
        <v>111</v>
      </c>
      <c r="I11944" s="152" t="s">
        <v>112</v>
      </c>
    </row>
    <row r="11945" customFormat="false" ht="12.75" hidden="false" customHeight="false" outlineLevel="0" collapsed="false">
      <c r="A11945" s="0" t="s">
        <v>60</v>
      </c>
      <c r="B11945" s="0" t="s">
        <v>113</v>
      </c>
      <c r="C11945" s="0" t="s">
        <v>108</v>
      </c>
      <c r="D11945" s="116" t="n">
        <v>44470</v>
      </c>
      <c r="E11945" s="0" t="n">
        <v>0.045</v>
      </c>
      <c r="F11945" s="0" t="n">
        <v>2376518</v>
      </c>
      <c r="G11945" s="151" t="s">
        <v>111</v>
      </c>
      <c r="H11945" s="151" t="s">
        <v>111</v>
      </c>
      <c r="I11945" s="152" t="s">
        <v>112</v>
      </c>
    </row>
    <row r="11946" customFormat="false" ht="12.75" hidden="false" customHeight="false" outlineLevel="0" collapsed="false">
      <c r="A11946" s="0" t="s">
        <v>61</v>
      </c>
      <c r="B11946" s="0" t="s">
        <v>110</v>
      </c>
      <c r="C11946" s="0" t="s">
        <v>108</v>
      </c>
      <c r="D11946" s="116" t="n">
        <v>44470</v>
      </c>
      <c r="E11946" s="0" t="n">
        <v>0.4</v>
      </c>
      <c r="F11946" s="0" t="n">
        <v>2376519</v>
      </c>
      <c r="G11946" s="151" t="s">
        <v>111</v>
      </c>
      <c r="H11946" s="151" t="s">
        <v>111</v>
      </c>
      <c r="I11946" s="152" t="s">
        <v>112</v>
      </c>
    </row>
    <row r="11947" customFormat="false" ht="12.75" hidden="false" customHeight="false" outlineLevel="0" collapsed="false">
      <c r="A11947" s="0" t="s">
        <v>61</v>
      </c>
      <c r="B11947" s="0" t="s">
        <v>113</v>
      </c>
      <c r="C11947" s="0" t="s">
        <v>108</v>
      </c>
      <c r="D11947" s="116" t="n">
        <v>44470</v>
      </c>
      <c r="E11947" s="0" t="n">
        <v>0.015</v>
      </c>
      <c r="F11947" s="0" t="n">
        <v>2376520</v>
      </c>
      <c r="G11947" s="151" t="s">
        <v>111</v>
      </c>
      <c r="H11947" s="151" t="s">
        <v>111</v>
      </c>
      <c r="I11947" s="152" t="s">
        <v>112</v>
      </c>
    </row>
    <row r="11948" customFormat="false" ht="12.75" hidden="false" customHeight="false" outlineLevel="0" collapsed="false">
      <c r="A11948" s="0" t="s">
        <v>62</v>
      </c>
      <c r="B11948" s="0" t="s">
        <v>110</v>
      </c>
      <c r="C11948" s="0" t="s">
        <v>108</v>
      </c>
      <c r="D11948" s="116" t="n">
        <v>44470</v>
      </c>
      <c r="E11948" s="0" t="n">
        <v>0.4</v>
      </c>
      <c r="F11948" s="0" t="n">
        <v>2376521</v>
      </c>
      <c r="G11948" s="151" t="s">
        <v>111</v>
      </c>
      <c r="H11948" s="151" t="s">
        <v>111</v>
      </c>
      <c r="I11948" s="152" t="s">
        <v>112</v>
      </c>
    </row>
    <row r="11949" customFormat="false" ht="12.75" hidden="false" customHeight="false" outlineLevel="0" collapsed="false">
      <c r="A11949" s="0" t="s">
        <v>62</v>
      </c>
      <c r="B11949" s="0" t="s">
        <v>113</v>
      </c>
      <c r="C11949" s="0" t="s">
        <v>108</v>
      </c>
      <c r="D11949" s="116" t="n">
        <v>44470</v>
      </c>
      <c r="E11949" s="0" t="n">
        <v>0.045</v>
      </c>
      <c r="F11949" s="0" t="n">
        <v>2376522</v>
      </c>
      <c r="G11949" s="151" t="s">
        <v>111</v>
      </c>
      <c r="H11949" s="151" t="s">
        <v>111</v>
      </c>
      <c r="I11949" s="152" t="s">
        <v>112</v>
      </c>
    </row>
    <row r="11950" customFormat="false" ht="12.75" hidden="false" customHeight="false" outlineLevel="0" collapsed="false">
      <c r="A11950" s="0" t="s">
        <v>82</v>
      </c>
      <c r="B11950" s="0" t="s">
        <v>110</v>
      </c>
      <c r="C11950" s="0" t="s">
        <v>108</v>
      </c>
      <c r="D11950" s="116" t="n">
        <v>44470</v>
      </c>
      <c r="E11950" s="0" t="n">
        <v>0</v>
      </c>
      <c r="F11950" s="0" t="n">
        <v>2376523</v>
      </c>
      <c r="G11950" s="151" t="s">
        <v>111</v>
      </c>
      <c r="H11950" s="151" t="s">
        <v>111</v>
      </c>
      <c r="I11950" s="152" t="s">
        <v>112</v>
      </c>
    </row>
    <row r="11951" customFormat="false" ht="12.75" hidden="false" customHeight="false" outlineLevel="0" collapsed="false">
      <c r="A11951" s="0" t="s">
        <v>82</v>
      </c>
      <c r="B11951" s="0" t="s">
        <v>113</v>
      </c>
      <c r="C11951" s="0" t="s">
        <v>108</v>
      </c>
      <c r="D11951" s="116" t="n">
        <v>44470</v>
      </c>
      <c r="E11951" s="0" t="n">
        <v>0</v>
      </c>
      <c r="F11951" s="0" t="n">
        <v>2376524</v>
      </c>
      <c r="G11951" s="151" t="s">
        <v>111</v>
      </c>
      <c r="H11951" s="151" t="s">
        <v>111</v>
      </c>
      <c r="I11951" s="152" t="s">
        <v>112</v>
      </c>
    </row>
    <row r="11952" customFormat="false" ht="12.75" hidden="false" customHeight="false" outlineLevel="0" collapsed="false">
      <c r="A11952" s="0" t="s">
        <v>83</v>
      </c>
      <c r="B11952" s="0" t="s">
        <v>110</v>
      </c>
      <c r="C11952" s="0" t="s">
        <v>108</v>
      </c>
      <c r="D11952" s="116" t="n">
        <v>44470</v>
      </c>
      <c r="E11952" s="0" t="n">
        <v>0</v>
      </c>
      <c r="F11952" s="0" t="n">
        <v>2376525</v>
      </c>
      <c r="G11952" s="151" t="s">
        <v>111</v>
      </c>
      <c r="H11952" s="151" t="s">
        <v>111</v>
      </c>
      <c r="I11952" s="152" t="s">
        <v>112</v>
      </c>
    </row>
    <row r="11953" customFormat="false" ht="12.75" hidden="false" customHeight="false" outlineLevel="0" collapsed="false">
      <c r="A11953" s="0" t="s">
        <v>83</v>
      </c>
      <c r="B11953" s="0" t="s">
        <v>113</v>
      </c>
      <c r="C11953" s="0" t="s">
        <v>108</v>
      </c>
      <c r="D11953" s="116" t="n">
        <v>44470</v>
      </c>
      <c r="E11953" s="0" t="n">
        <v>0</v>
      </c>
      <c r="F11953" s="0" t="n">
        <v>2376526</v>
      </c>
      <c r="G11953" s="151" t="s">
        <v>111</v>
      </c>
      <c r="H11953" s="151" t="s">
        <v>111</v>
      </c>
      <c r="I11953" s="152" t="s">
        <v>112</v>
      </c>
    </row>
    <row r="11954" customFormat="false" ht="12.75" hidden="false" customHeight="false" outlineLevel="0" collapsed="false">
      <c r="A11954" s="0" t="s">
        <v>84</v>
      </c>
      <c r="B11954" s="0" t="s">
        <v>110</v>
      </c>
      <c r="C11954" s="0" t="s">
        <v>108</v>
      </c>
      <c r="D11954" s="116" t="n">
        <v>44470</v>
      </c>
      <c r="E11954" s="0" t="n">
        <v>0.1725</v>
      </c>
      <c r="F11954" s="0" t="n">
        <v>2376527</v>
      </c>
      <c r="G11954" s="151" t="s">
        <v>111</v>
      </c>
      <c r="H11954" s="151" t="s">
        <v>111</v>
      </c>
      <c r="I11954" s="152" t="s">
        <v>112</v>
      </c>
    </row>
    <row r="11955" customFormat="false" ht="12.75" hidden="false" customHeight="false" outlineLevel="0" collapsed="false">
      <c r="A11955" s="0" t="s">
        <v>84</v>
      </c>
      <c r="B11955" s="0" t="s">
        <v>113</v>
      </c>
      <c r="C11955" s="0" t="s">
        <v>108</v>
      </c>
      <c r="D11955" s="116" t="n">
        <v>44470</v>
      </c>
      <c r="E11955" s="0" t="n">
        <v>0.0125</v>
      </c>
      <c r="F11955" s="0" t="n">
        <v>2376528</v>
      </c>
      <c r="G11955" s="151" t="s">
        <v>111</v>
      </c>
      <c r="H11955" s="151" t="s">
        <v>111</v>
      </c>
      <c r="I11955" s="152" t="s">
        <v>112</v>
      </c>
    </row>
    <row r="11956" customFormat="false" ht="12.75" hidden="false" customHeight="false" outlineLevel="0" collapsed="false">
      <c r="A11956" s="0" t="s">
        <v>85</v>
      </c>
      <c r="B11956" s="0" t="s">
        <v>110</v>
      </c>
      <c r="C11956" s="0" t="s">
        <v>108</v>
      </c>
      <c r="D11956" s="116" t="n">
        <v>44470</v>
      </c>
      <c r="E11956" s="0" t="n">
        <v>0.1725</v>
      </c>
      <c r="F11956" s="0" t="n">
        <v>2376529</v>
      </c>
      <c r="G11956" s="151" t="s">
        <v>111</v>
      </c>
      <c r="H11956" s="151" t="s">
        <v>111</v>
      </c>
      <c r="I11956" s="152" t="s">
        <v>112</v>
      </c>
    </row>
    <row r="11957" customFormat="false" ht="12.75" hidden="false" customHeight="false" outlineLevel="0" collapsed="false">
      <c r="A11957" s="0" t="s">
        <v>85</v>
      </c>
      <c r="B11957" s="0" t="s">
        <v>113</v>
      </c>
      <c r="C11957" s="0" t="s">
        <v>108</v>
      </c>
      <c r="D11957" s="116" t="n">
        <v>44470</v>
      </c>
      <c r="E11957" s="0" t="n">
        <v>0.194239851252502</v>
      </c>
      <c r="F11957" s="0" t="n">
        <v>2376530</v>
      </c>
      <c r="G11957" s="151" t="s">
        <v>111</v>
      </c>
      <c r="H11957" s="151" t="s">
        <v>111</v>
      </c>
      <c r="I11957" s="152" t="s">
        <v>112</v>
      </c>
    </row>
    <row r="11958" customFormat="false" ht="12.75" hidden="false" customHeight="false" outlineLevel="0" collapsed="false">
      <c r="A11958" s="0" t="s">
        <v>86</v>
      </c>
      <c r="B11958" s="0" t="s">
        <v>110</v>
      </c>
      <c r="C11958" s="0" t="s">
        <v>108</v>
      </c>
      <c r="D11958" s="116" t="n">
        <v>44470</v>
      </c>
      <c r="E11958" s="0" t="n">
        <v>0.205</v>
      </c>
      <c r="F11958" s="0" t="n">
        <v>2376531</v>
      </c>
      <c r="G11958" s="151" t="s">
        <v>111</v>
      </c>
      <c r="H11958" s="151" t="s">
        <v>111</v>
      </c>
      <c r="I11958" s="152" t="s">
        <v>112</v>
      </c>
    </row>
    <row r="11959" customFormat="false" ht="12.75" hidden="false" customHeight="false" outlineLevel="0" collapsed="false">
      <c r="A11959" s="0" t="s">
        <v>86</v>
      </c>
      <c r="B11959" s="0" t="s">
        <v>113</v>
      </c>
      <c r="C11959" s="0" t="s">
        <v>108</v>
      </c>
      <c r="D11959" s="116" t="n">
        <v>44470</v>
      </c>
      <c r="E11959" s="0" t="n">
        <v>0.0025</v>
      </c>
      <c r="F11959" s="0" t="n">
        <v>2376532</v>
      </c>
      <c r="G11959" s="151" t="s">
        <v>111</v>
      </c>
      <c r="H11959" s="151" t="s">
        <v>111</v>
      </c>
      <c r="I11959" s="152" t="s">
        <v>112</v>
      </c>
    </row>
    <row r="11960" customFormat="false" ht="12.75" hidden="false" customHeight="false" outlineLevel="0" collapsed="false">
      <c r="A11960" s="0" t="s">
        <v>87</v>
      </c>
      <c r="B11960" s="0" t="s">
        <v>110</v>
      </c>
      <c r="C11960" s="0" t="s">
        <v>108</v>
      </c>
      <c r="D11960" s="116" t="n">
        <v>44470</v>
      </c>
      <c r="E11960" s="0" t="n">
        <v>0.205</v>
      </c>
      <c r="F11960" s="0" t="n">
        <v>2376533</v>
      </c>
      <c r="G11960" s="151" t="s">
        <v>111</v>
      </c>
      <c r="H11960" s="151" t="s">
        <v>111</v>
      </c>
      <c r="I11960" s="152" t="s">
        <v>112</v>
      </c>
    </row>
    <row r="11961" customFormat="false" ht="12.75" hidden="false" customHeight="false" outlineLevel="0" collapsed="false">
      <c r="A11961" s="0" t="s">
        <v>87</v>
      </c>
      <c r="B11961" s="0" t="s">
        <v>113</v>
      </c>
      <c r="C11961" s="0" t="s">
        <v>108</v>
      </c>
      <c r="D11961" s="116" t="n">
        <v>44470</v>
      </c>
      <c r="E11961" s="0" t="n">
        <v>0.0025</v>
      </c>
      <c r="F11961" s="0" t="n">
        <v>2376534</v>
      </c>
      <c r="G11961" s="151" t="s">
        <v>111</v>
      </c>
      <c r="H11961" s="151" t="s">
        <v>111</v>
      </c>
      <c r="I11961" s="152" t="s">
        <v>112</v>
      </c>
    </row>
    <row r="11962" customFormat="false" ht="12.75" hidden="false" customHeight="false" outlineLevel="0" collapsed="false">
      <c r="A11962" s="0" t="s">
        <v>88</v>
      </c>
      <c r="B11962" s="0" t="s">
        <v>110</v>
      </c>
      <c r="C11962" s="0" t="s">
        <v>108</v>
      </c>
      <c r="D11962" s="116" t="n">
        <v>44470</v>
      </c>
      <c r="E11962" s="0" t="n">
        <v>0.205</v>
      </c>
      <c r="F11962" s="0" t="n">
        <v>2376535</v>
      </c>
      <c r="G11962" s="151" t="s">
        <v>111</v>
      </c>
      <c r="H11962" s="151" t="s">
        <v>111</v>
      </c>
      <c r="I11962" s="152" t="s">
        <v>112</v>
      </c>
    </row>
    <row r="11963" customFormat="false" ht="12.75" hidden="false" customHeight="false" outlineLevel="0" collapsed="false">
      <c r="A11963" s="0" t="s">
        <v>88</v>
      </c>
      <c r="B11963" s="0" t="s">
        <v>113</v>
      </c>
      <c r="C11963" s="0" t="s">
        <v>108</v>
      </c>
      <c r="D11963" s="116" t="n">
        <v>44470</v>
      </c>
      <c r="E11963" s="0" t="n">
        <v>0.264383503888661</v>
      </c>
      <c r="F11963" s="0" t="n">
        <v>2376536</v>
      </c>
      <c r="G11963" s="151" t="s">
        <v>111</v>
      </c>
      <c r="H11963" s="151" t="s">
        <v>111</v>
      </c>
      <c r="I11963" s="152" t="s">
        <v>112</v>
      </c>
    </row>
    <row r="11964" customFormat="false" ht="12.75" hidden="false" customHeight="false" outlineLevel="0" collapsed="false">
      <c r="A11964" s="0" t="s">
        <v>89</v>
      </c>
      <c r="B11964" s="0" t="s">
        <v>110</v>
      </c>
      <c r="C11964" s="0" t="s">
        <v>108</v>
      </c>
      <c r="D11964" s="116" t="n">
        <v>44470</v>
      </c>
      <c r="E11964" s="0" t="n">
        <v>0.205</v>
      </c>
      <c r="F11964" s="0" t="n">
        <v>2376537</v>
      </c>
      <c r="G11964" s="151" t="s">
        <v>111</v>
      </c>
      <c r="H11964" s="151" t="s">
        <v>111</v>
      </c>
      <c r="I11964" s="152" t="s">
        <v>112</v>
      </c>
    </row>
    <row r="11965" customFormat="false" ht="12.75" hidden="false" customHeight="false" outlineLevel="0" collapsed="false">
      <c r="A11965" s="0" t="s">
        <v>89</v>
      </c>
      <c r="B11965" s="0" t="s">
        <v>113</v>
      </c>
      <c r="C11965" s="0" t="s">
        <v>108</v>
      </c>
      <c r="D11965" s="116" t="n">
        <v>44470</v>
      </c>
      <c r="E11965" s="0" t="n">
        <v>0.0225</v>
      </c>
      <c r="F11965" s="0" t="n">
        <v>2376538</v>
      </c>
      <c r="G11965" s="151" t="s">
        <v>111</v>
      </c>
      <c r="H11965" s="151" t="s">
        <v>111</v>
      </c>
      <c r="I11965" s="152" t="s">
        <v>112</v>
      </c>
    </row>
    <row r="11966" customFormat="false" ht="12.75" hidden="false" customHeight="false" outlineLevel="0" collapsed="false">
      <c r="A11966" s="0" t="s">
        <v>90</v>
      </c>
      <c r="B11966" s="0" t="s">
        <v>110</v>
      </c>
      <c r="C11966" s="0" t="s">
        <v>108</v>
      </c>
      <c r="D11966" s="116" t="n">
        <v>44470</v>
      </c>
      <c r="E11966" s="0" t="n">
        <v>0.205</v>
      </c>
      <c r="F11966" s="0" t="n">
        <v>2376539</v>
      </c>
      <c r="G11966" s="151" t="s">
        <v>111</v>
      </c>
      <c r="H11966" s="151" t="s">
        <v>111</v>
      </c>
      <c r="I11966" s="152" t="s">
        <v>112</v>
      </c>
    </row>
    <row r="11967" customFormat="false" ht="12.75" hidden="false" customHeight="false" outlineLevel="0" collapsed="false">
      <c r="A11967" s="0" t="s">
        <v>90</v>
      </c>
      <c r="B11967" s="0" t="s">
        <v>113</v>
      </c>
      <c r="C11967" s="0" t="s">
        <v>108</v>
      </c>
      <c r="D11967" s="116" t="n">
        <v>44470</v>
      </c>
      <c r="E11967" s="0" t="n">
        <v>0.264383503888662</v>
      </c>
      <c r="F11967" s="0" t="n">
        <v>2376540</v>
      </c>
      <c r="G11967" s="151" t="s">
        <v>111</v>
      </c>
      <c r="H11967" s="151" t="s">
        <v>111</v>
      </c>
      <c r="I11967" s="152" t="s">
        <v>112</v>
      </c>
    </row>
    <row r="11968" customFormat="false" ht="12.75" hidden="false" customHeight="false" outlineLevel="0" collapsed="false">
      <c r="A11968" s="0" t="s">
        <v>91</v>
      </c>
      <c r="B11968" s="0" t="s">
        <v>110</v>
      </c>
      <c r="C11968" s="0" t="s">
        <v>108</v>
      </c>
      <c r="D11968" s="116" t="n">
        <v>44470</v>
      </c>
      <c r="E11968" s="0" t="n">
        <v>0</v>
      </c>
      <c r="F11968" s="0" t="n">
        <v>2376541</v>
      </c>
      <c r="G11968" s="151" t="s">
        <v>111</v>
      </c>
      <c r="H11968" s="151" t="s">
        <v>111</v>
      </c>
      <c r="I11968" s="152" t="s">
        <v>112</v>
      </c>
    </row>
    <row r="11969" customFormat="false" ht="12.75" hidden="false" customHeight="false" outlineLevel="0" collapsed="false">
      <c r="A11969" s="0" t="s">
        <v>91</v>
      </c>
      <c r="B11969" s="0" t="s">
        <v>113</v>
      </c>
      <c r="C11969" s="0" t="s">
        <v>108</v>
      </c>
      <c r="D11969" s="116" t="n">
        <v>44470</v>
      </c>
      <c r="E11969" s="0" t="n">
        <v>0</v>
      </c>
      <c r="F11969" s="0" t="n">
        <v>2376542</v>
      </c>
      <c r="G11969" s="151" t="s">
        <v>111</v>
      </c>
      <c r="H11969" s="151" t="s">
        <v>111</v>
      </c>
      <c r="I11969" s="152" t="s">
        <v>112</v>
      </c>
    </row>
    <row r="11970" customFormat="false" ht="12.75" hidden="false" customHeight="false" outlineLevel="0" collapsed="false">
      <c r="A11970" s="0" t="s">
        <v>49</v>
      </c>
      <c r="B11970" s="0" t="s">
        <v>110</v>
      </c>
      <c r="C11970" s="0" t="s">
        <v>108</v>
      </c>
      <c r="D11970" s="116" t="n">
        <v>44470</v>
      </c>
      <c r="E11970" s="0" t="n">
        <v>0.4</v>
      </c>
      <c r="F11970" s="0" t="n">
        <v>2376543</v>
      </c>
      <c r="G11970" s="151" t="s">
        <v>111</v>
      </c>
      <c r="H11970" s="151" t="s">
        <v>111</v>
      </c>
      <c r="I11970" s="152" t="s">
        <v>112</v>
      </c>
    </row>
    <row r="11971" customFormat="false" ht="12.75" hidden="false" customHeight="false" outlineLevel="0" collapsed="false">
      <c r="A11971" s="0" t="s">
        <v>49</v>
      </c>
      <c r="B11971" s="0" t="s">
        <v>113</v>
      </c>
      <c r="C11971" s="0" t="s">
        <v>108</v>
      </c>
      <c r="D11971" s="116" t="n">
        <v>44470</v>
      </c>
      <c r="E11971" s="0" t="n">
        <v>0.015</v>
      </c>
      <c r="F11971" s="0" t="n">
        <v>2376544</v>
      </c>
      <c r="G11971" s="151" t="s">
        <v>111</v>
      </c>
      <c r="H11971" s="151" t="s">
        <v>111</v>
      </c>
      <c r="I11971" s="152" t="s">
        <v>112</v>
      </c>
    </row>
    <row r="11972" customFormat="false" ht="12.75" hidden="false" customHeight="false" outlineLevel="0" collapsed="false">
      <c r="A11972" s="0" t="s">
        <v>50</v>
      </c>
      <c r="B11972" s="0" t="s">
        <v>110</v>
      </c>
      <c r="C11972" s="0" t="s">
        <v>108</v>
      </c>
      <c r="D11972" s="116" t="n">
        <v>44470</v>
      </c>
      <c r="E11972" s="0" t="n">
        <v>0.47</v>
      </c>
      <c r="F11972" s="0" t="n">
        <v>2376545</v>
      </c>
      <c r="G11972" s="151" t="s">
        <v>111</v>
      </c>
      <c r="H11972" s="151" t="s">
        <v>111</v>
      </c>
      <c r="I11972" s="152" t="s">
        <v>112</v>
      </c>
    </row>
    <row r="11973" customFormat="false" ht="12.75" hidden="false" customHeight="false" outlineLevel="0" collapsed="false">
      <c r="A11973" s="0" t="s">
        <v>50</v>
      </c>
      <c r="B11973" s="0" t="s">
        <v>113</v>
      </c>
      <c r="C11973" s="0" t="s">
        <v>108</v>
      </c>
      <c r="D11973" s="116" t="n">
        <v>44470</v>
      </c>
      <c r="E11973" s="0" t="n">
        <v>-0.085</v>
      </c>
      <c r="F11973" s="0" t="n">
        <v>2376546</v>
      </c>
      <c r="G11973" s="151" t="s">
        <v>111</v>
      </c>
      <c r="H11973" s="151" t="s">
        <v>111</v>
      </c>
      <c r="I11973" s="152" t="s">
        <v>112</v>
      </c>
    </row>
    <row r="11974" customFormat="false" ht="12.75" hidden="false" customHeight="false" outlineLevel="0" collapsed="false">
      <c r="A11974" s="0" t="s">
        <v>51</v>
      </c>
      <c r="B11974" s="0" t="s">
        <v>110</v>
      </c>
      <c r="C11974" s="0" t="s">
        <v>108</v>
      </c>
      <c r="D11974" s="116" t="n">
        <v>44470</v>
      </c>
      <c r="E11974" s="0" t="n">
        <v>0.47</v>
      </c>
      <c r="F11974" s="0" t="n">
        <v>2376547</v>
      </c>
      <c r="G11974" s="151" t="s">
        <v>111</v>
      </c>
      <c r="H11974" s="151" t="s">
        <v>111</v>
      </c>
      <c r="I11974" s="152" t="s">
        <v>112</v>
      </c>
    </row>
    <row r="11975" customFormat="false" ht="12.75" hidden="false" customHeight="false" outlineLevel="0" collapsed="false">
      <c r="A11975" s="0" t="s">
        <v>51</v>
      </c>
      <c r="B11975" s="0" t="s">
        <v>113</v>
      </c>
      <c r="C11975" s="0" t="s">
        <v>108</v>
      </c>
      <c r="D11975" s="116" t="n">
        <v>44470</v>
      </c>
      <c r="E11975" s="0" t="n">
        <v>0.035</v>
      </c>
      <c r="F11975" s="0" t="n">
        <v>2376548</v>
      </c>
      <c r="G11975" s="151" t="s">
        <v>111</v>
      </c>
      <c r="H11975" s="151" t="s">
        <v>111</v>
      </c>
      <c r="I11975" s="152" t="s">
        <v>112</v>
      </c>
    </row>
    <row r="11976" customFormat="false" ht="12.75" hidden="false" customHeight="false" outlineLevel="0" collapsed="false">
      <c r="A11976" s="0" t="s">
        <v>52</v>
      </c>
      <c r="B11976" s="0" t="s">
        <v>110</v>
      </c>
      <c r="C11976" s="0" t="s">
        <v>108</v>
      </c>
      <c r="D11976" s="116" t="n">
        <v>44470</v>
      </c>
      <c r="E11976" s="0" t="n">
        <v>0.47</v>
      </c>
      <c r="F11976" s="0" t="n">
        <v>2376549</v>
      </c>
      <c r="G11976" s="151" t="s">
        <v>111</v>
      </c>
      <c r="H11976" s="151" t="s">
        <v>111</v>
      </c>
      <c r="I11976" s="152" t="s">
        <v>112</v>
      </c>
    </row>
    <row r="11977" customFormat="false" ht="12.75" hidden="false" customHeight="false" outlineLevel="0" collapsed="false">
      <c r="A11977" s="0" t="s">
        <v>52</v>
      </c>
      <c r="B11977" s="0" t="s">
        <v>113</v>
      </c>
      <c r="C11977" s="0" t="s">
        <v>108</v>
      </c>
      <c r="D11977" s="116" t="n">
        <v>44470</v>
      </c>
      <c r="E11977" s="0" t="n">
        <v>-0.055</v>
      </c>
      <c r="F11977" s="0" t="n">
        <v>2376550</v>
      </c>
      <c r="G11977" s="151" t="s">
        <v>111</v>
      </c>
      <c r="H11977" s="151" t="s">
        <v>111</v>
      </c>
      <c r="I11977" s="152" t="s">
        <v>112</v>
      </c>
    </row>
    <row r="11978" customFormat="false" ht="12.75" hidden="false" customHeight="false" outlineLevel="0" collapsed="false">
      <c r="A11978" s="0" t="s">
        <v>53</v>
      </c>
      <c r="B11978" s="0" t="s">
        <v>110</v>
      </c>
      <c r="C11978" s="0" t="s">
        <v>108</v>
      </c>
      <c r="D11978" s="116" t="n">
        <v>44470</v>
      </c>
      <c r="E11978" s="0" t="n">
        <v>0.205</v>
      </c>
      <c r="F11978" s="0" t="n">
        <v>2376551</v>
      </c>
      <c r="G11978" s="151" t="s">
        <v>111</v>
      </c>
      <c r="H11978" s="151" t="s">
        <v>111</v>
      </c>
      <c r="I11978" s="152" t="s">
        <v>112</v>
      </c>
    </row>
    <row r="11979" customFormat="false" ht="12.75" hidden="false" customHeight="false" outlineLevel="0" collapsed="false">
      <c r="A11979" s="0" t="s">
        <v>53</v>
      </c>
      <c r="B11979" s="0" t="s">
        <v>113</v>
      </c>
      <c r="C11979" s="0" t="s">
        <v>108</v>
      </c>
      <c r="D11979" s="116" t="n">
        <v>44470</v>
      </c>
      <c r="E11979" s="0" t="n">
        <v>0.0025</v>
      </c>
      <c r="F11979" s="0" t="n">
        <v>2376552</v>
      </c>
      <c r="G11979" s="151" t="s">
        <v>111</v>
      </c>
      <c r="H11979" s="151" t="s">
        <v>111</v>
      </c>
      <c r="I11979" s="152" t="s">
        <v>112</v>
      </c>
    </row>
    <row r="11980" customFormat="false" ht="12.75" hidden="false" customHeight="false" outlineLevel="0" collapsed="false">
      <c r="A11980" s="0" t="s">
        <v>17</v>
      </c>
      <c r="B11980" s="0" t="s">
        <v>110</v>
      </c>
      <c r="C11980" s="0" t="s">
        <v>108</v>
      </c>
      <c r="D11980" s="116" t="n">
        <v>44470</v>
      </c>
      <c r="E11980" s="0" t="n">
        <v>0</v>
      </c>
      <c r="F11980" s="0" t="n">
        <v>2376553</v>
      </c>
      <c r="G11980" s="151" t="s">
        <v>111</v>
      </c>
      <c r="H11980" s="151" t="s">
        <v>111</v>
      </c>
      <c r="I11980" s="152" t="s">
        <v>112</v>
      </c>
    </row>
    <row r="11981" customFormat="false" ht="12.75" hidden="false" customHeight="false" outlineLevel="0" collapsed="false">
      <c r="A11981" s="0" t="s">
        <v>17</v>
      </c>
      <c r="B11981" s="0" t="s">
        <v>113</v>
      </c>
      <c r="C11981" s="0" t="s">
        <v>108</v>
      </c>
      <c r="D11981" s="116" t="n">
        <v>44470</v>
      </c>
      <c r="E11981" s="0" t="n">
        <v>0</v>
      </c>
      <c r="F11981" s="0" t="n">
        <v>2376554</v>
      </c>
      <c r="G11981" s="151" t="s">
        <v>111</v>
      </c>
      <c r="H11981" s="151" t="s">
        <v>111</v>
      </c>
      <c r="I11981" s="152" t="s">
        <v>112</v>
      </c>
    </row>
    <row r="11982" customFormat="false" ht="12.75" hidden="false" customHeight="false" outlineLevel="0" collapsed="false">
      <c r="A11982" s="0" t="s">
        <v>18</v>
      </c>
      <c r="B11982" s="0" t="s">
        <v>110</v>
      </c>
      <c r="C11982" s="0" t="s">
        <v>108</v>
      </c>
      <c r="D11982" s="116" t="n">
        <v>44470</v>
      </c>
      <c r="E11982" s="0" t="n">
        <v>0</v>
      </c>
      <c r="F11982" s="0" t="n">
        <v>2376555</v>
      </c>
      <c r="G11982" s="151" t="s">
        <v>111</v>
      </c>
      <c r="H11982" s="151" t="s">
        <v>111</v>
      </c>
      <c r="I11982" s="152" t="s">
        <v>112</v>
      </c>
    </row>
    <row r="11983" customFormat="false" ht="12.75" hidden="false" customHeight="false" outlineLevel="0" collapsed="false">
      <c r="A11983" s="0" t="s">
        <v>18</v>
      </c>
      <c r="B11983" s="0" t="s">
        <v>113</v>
      </c>
      <c r="C11983" s="0" t="s">
        <v>108</v>
      </c>
      <c r="D11983" s="116" t="n">
        <v>44470</v>
      </c>
      <c r="E11983" s="0" t="n">
        <v>0</v>
      </c>
      <c r="F11983" s="0" t="n">
        <v>2376556</v>
      </c>
      <c r="G11983" s="151" t="s">
        <v>111</v>
      </c>
      <c r="H11983" s="151" t="s">
        <v>111</v>
      </c>
      <c r="I11983" s="152" t="s">
        <v>112</v>
      </c>
    </row>
    <row r="11984" customFormat="false" ht="12.75" hidden="false" customHeight="false" outlineLevel="0" collapsed="false">
      <c r="A11984" s="0" t="s">
        <v>19</v>
      </c>
      <c r="B11984" s="0" t="s">
        <v>110</v>
      </c>
      <c r="C11984" s="0" t="s">
        <v>108</v>
      </c>
      <c r="D11984" s="116" t="n">
        <v>44470</v>
      </c>
      <c r="E11984" s="0" t="n">
        <v>0</v>
      </c>
      <c r="F11984" s="0" t="n">
        <v>2376557</v>
      </c>
      <c r="G11984" s="151" t="s">
        <v>111</v>
      </c>
      <c r="H11984" s="151" t="s">
        <v>111</v>
      </c>
      <c r="I11984" s="152" t="s">
        <v>112</v>
      </c>
    </row>
    <row r="11985" customFormat="false" ht="12.75" hidden="false" customHeight="false" outlineLevel="0" collapsed="false">
      <c r="A11985" s="0" t="s">
        <v>19</v>
      </c>
      <c r="B11985" s="0" t="s">
        <v>113</v>
      </c>
      <c r="C11985" s="0" t="s">
        <v>108</v>
      </c>
      <c r="D11985" s="116" t="n">
        <v>44470</v>
      </c>
      <c r="E11985" s="0" t="n">
        <v>0</v>
      </c>
      <c r="F11985" s="0" t="n">
        <v>2376558</v>
      </c>
      <c r="G11985" s="151" t="s">
        <v>111</v>
      </c>
      <c r="H11985" s="151" t="s">
        <v>111</v>
      </c>
      <c r="I11985" s="152" t="s">
        <v>112</v>
      </c>
    </row>
    <row r="11986" customFormat="false" ht="12.75" hidden="false" customHeight="false" outlineLevel="0" collapsed="false">
      <c r="A11986" s="0" t="s">
        <v>21</v>
      </c>
      <c r="B11986" s="0" t="s">
        <v>110</v>
      </c>
      <c r="C11986" s="0" t="s">
        <v>108</v>
      </c>
      <c r="D11986" s="116" t="n">
        <v>44470</v>
      </c>
      <c r="E11986" s="0" t="n">
        <v>0</v>
      </c>
      <c r="F11986" s="0" t="n">
        <v>2376559</v>
      </c>
      <c r="G11986" s="151" t="s">
        <v>111</v>
      </c>
      <c r="H11986" s="151" t="s">
        <v>111</v>
      </c>
      <c r="I11986" s="152" t="s">
        <v>112</v>
      </c>
    </row>
    <row r="11987" customFormat="false" ht="12.75" hidden="false" customHeight="false" outlineLevel="0" collapsed="false">
      <c r="A11987" s="0" t="s">
        <v>21</v>
      </c>
      <c r="B11987" s="0" t="s">
        <v>113</v>
      </c>
      <c r="C11987" s="0" t="s">
        <v>108</v>
      </c>
      <c r="D11987" s="116" t="n">
        <v>44470</v>
      </c>
      <c r="E11987" s="0" t="n">
        <v>0</v>
      </c>
      <c r="F11987" s="0" t="n">
        <v>2376560</v>
      </c>
      <c r="G11987" s="151" t="s">
        <v>111</v>
      </c>
      <c r="H11987" s="151" t="s">
        <v>111</v>
      </c>
      <c r="I11987" s="152" t="s">
        <v>112</v>
      </c>
    </row>
    <row r="11988" customFormat="false" ht="12.75" hidden="false" customHeight="false" outlineLevel="0" collapsed="false">
      <c r="A11988" s="0" t="s">
        <v>22</v>
      </c>
      <c r="B11988" s="0" t="s">
        <v>110</v>
      </c>
      <c r="C11988" s="0" t="s">
        <v>108</v>
      </c>
      <c r="D11988" s="116" t="n">
        <v>44470</v>
      </c>
      <c r="E11988" s="0" t="n">
        <v>0.3</v>
      </c>
      <c r="F11988" s="0" t="n">
        <v>2376561</v>
      </c>
      <c r="G11988" s="151" t="s">
        <v>111</v>
      </c>
      <c r="H11988" s="151" t="s">
        <v>111</v>
      </c>
      <c r="I11988" s="152" t="s">
        <v>112</v>
      </c>
    </row>
    <row r="11989" customFormat="false" ht="12.75" hidden="false" customHeight="false" outlineLevel="0" collapsed="false">
      <c r="A11989" s="0" t="s">
        <v>59</v>
      </c>
      <c r="B11989" s="0" t="s">
        <v>110</v>
      </c>
      <c r="C11989" s="0" t="s">
        <v>108</v>
      </c>
      <c r="D11989" s="116" t="n">
        <v>44501</v>
      </c>
      <c r="E11989" s="0" t="n">
        <v>0.645</v>
      </c>
      <c r="F11989" s="0" t="n">
        <v>2376515</v>
      </c>
      <c r="G11989" s="151" t="s">
        <v>111</v>
      </c>
      <c r="H11989" s="151" t="s">
        <v>111</v>
      </c>
      <c r="I11989" s="152" t="s">
        <v>112</v>
      </c>
    </row>
    <row r="11990" customFormat="false" ht="12.75" hidden="false" customHeight="false" outlineLevel="0" collapsed="false">
      <c r="A11990" s="0" t="s">
        <v>59</v>
      </c>
      <c r="B11990" s="0" t="s">
        <v>113</v>
      </c>
      <c r="C11990" s="0" t="s">
        <v>108</v>
      </c>
      <c r="D11990" s="116" t="n">
        <v>44501</v>
      </c>
      <c r="E11990" s="0" t="n">
        <v>0.05</v>
      </c>
      <c r="F11990" s="0" t="n">
        <v>2376516</v>
      </c>
      <c r="G11990" s="151" t="s">
        <v>111</v>
      </c>
      <c r="H11990" s="151" t="s">
        <v>111</v>
      </c>
      <c r="I11990" s="152" t="s">
        <v>112</v>
      </c>
    </row>
    <row r="11991" customFormat="false" ht="12.75" hidden="false" customHeight="false" outlineLevel="0" collapsed="false">
      <c r="A11991" s="0" t="s">
        <v>60</v>
      </c>
      <c r="B11991" s="0" t="s">
        <v>110</v>
      </c>
      <c r="C11991" s="0" t="s">
        <v>108</v>
      </c>
      <c r="D11991" s="116" t="n">
        <v>44501</v>
      </c>
      <c r="E11991" s="0" t="n">
        <v>0.645</v>
      </c>
      <c r="F11991" s="0" t="n">
        <v>2376517</v>
      </c>
      <c r="G11991" s="151" t="s">
        <v>111</v>
      </c>
      <c r="H11991" s="151" t="s">
        <v>111</v>
      </c>
      <c r="I11991" s="152" t="s">
        <v>112</v>
      </c>
    </row>
    <row r="11992" customFormat="false" ht="12.75" hidden="false" customHeight="false" outlineLevel="0" collapsed="false">
      <c r="A11992" s="0" t="s">
        <v>60</v>
      </c>
      <c r="B11992" s="0" t="s">
        <v>113</v>
      </c>
      <c r="C11992" s="0" t="s">
        <v>108</v>
      </c>
      <c r="D11992" s="116" t="n">
        <v>44501</v>
      </c>
      <c r="E11992" s="0" t="n">
        <v>0.14</v>
      </c>
      <c r="F11992" s="0" t="n">
        <v>2376518</v>
      </c>
      <c r="G11992" s="151" t="s">
        <v>111</v>
      </c>
      <c r="H11992" s="151" t="s">
        <v>111</v>
      </c>
      <c r="I11992" s="152" t="s">
        <v>112</v>
      </c>
    </row>
    <row r="11993" customFormat="false" ht="12.75" hidden="false" customHeight="false" outlineLevel="0" collapsed="false">
      <c r="A11993" s="0" t="s">
        <v>61</v>
      </c>
      <c r="B11993" s="0" t="s">
        <v>110</v>
      </c>
      <c r="C11993" s="0" t="s">
        <v>108</v>
      </c>
      <c r="D11993" s="116" t="n">
        <v>44501</v>
      </c>
      <c r="E11993" s="0" t="n">
        <v>0.645</v>
      </c>
      <c r="F11993" s="0" t="n">
        <v>2376519</v>
      </c>
      <c r="G11993" s="151" t="s">
        <v>111</v>
      </c>
      <c r="H11993" s="151" t="s">
        <v>111</v>
      </c>
      <c r="I11993" s="152" t="s">
        <v>112</v>
      </c>
    </row>
    <row r="11994" customFormat="false" ht="12.75" hidden="false" customHeight="false" outlineLevel="0" collapsed="false">
      <c r="A11994" s="0" t="s">
        <v>61</v>
      </c>
      <c r="B11994" s="0" t="s">
        <v>113</v>
      </c>
      <c r="C11994" s="0" t="s">
        <v>108</v>
      </c>
      <c r="D11994" s="116" t="n">
        <v>44501</v>
      </c>
      <c r="E11994" s="0" t="n">
        <v>0.05</v>
      </c>
      <c r="F11994" s="0" t="n">
        <v>2376520</v>
      </c>
      <c r="G11994" s="151" t="s">
        <v>111</v>
      </c>
      <c r="H11994" s="151" t="s">
        <v>111</v>
      </c>
      <c r="I11994" s="152" t="s">
        <v>112</v>
      </c>
    </row>
    <row r="11995" customFormat="false" ht="12.75" hidden="false" customHeight="false" outlineLevel="0" collapsed="false">
      <c r="A11995" s="0" t="s">
        <v>62</v>
      </c>
      <c r="B11995" s="0" t="s">
        <v>110</v>
      </c>
      <c r="C11995" s="0" t="s">
        <v>108</v>
      </c>
      <c r="D11995" s="116" t="n">
        <v>44501</v>
      </c>
      <c r="E11995" s="0" t="n">
        <v>0.645</v>
      </c>
      <c r="F11995" s="0" t="n">
        <v>2376521</v>
      </c>
      <c r="G11995" s="151" t="s">
        <v>111</v>
      </c>
      <c r="H11995" s="151" t="s">
        <v>111</v>
      </c>
      <c r="I11995" s="152" t="s">
        <v>112</v>
      </c>
    </row>
    <row r="11996" customFormat="false" ht="12.75" hidden="false" customHeight="false" outlineLevel="0" collapsed="false">
      <c r="A11996" s="0" t="s">
        <v>62</v>
      </c>
      <c r="B11996" s="0" t="s">
        <v>113</v>
      </c>
      <c r="C11996" s="0" t="s">
        <v>108</v>
      </c>
      <c r="D11996" s="116" t="n">
        <v>44501</v>
      </c>
      <c r="E11996" s="0" t="n">
        <v>0.14</v>
      </c>
      <c r="F11996" s="0" t="n">
        <v>2376522</v>
      </c>
      <c r="G11996" s="151" t="s">
        <v>111</v>
      </c>
      <c r="H11996" s="151" t="s">
        <v>111</v>
      </c>
      <c r="I11996" s="152" t="s">
        <v>112</v>
      </c>
    </row>
    <row r="11997" customFormat="false" ht="12.75" hidden="false" customHeight="false" outlineLevel="0" collapsed="false">
      <c r="A11997" s="0" t="s">
        <v>82</v>
      </c>
      <c r="B11997" s="0" t="s">
        <v>110</v>
      </c>
      <c r="C11997" s="0" t="s">
        <v>108</v>
      </c>
      <c r="D11997" s="116" t="n">
        <v>44501</v>
      </c>
      <c r="E11997" s="0" t="n">
        <v>0</v>
      </c>
      <c r="F11997" s="0" t="n">
        <v>2376523</v>
      </c>
      <c r="G11997" s="151" t="s">
        <v>111</v>
      </c>
      <c r="H11997" s="151" t="s">
        <v>111</v>
      </c>
      <c r="I11997" s="152" t="s">
        <v>112</v>
      </c>
    </row>
    <row r="11998" customFormat="false" ht="12.75" hidden="false" customHeight="false" outlineLevel="0" collapsed="false">
      <c r="A11998" s="0" t="s">
        <v>82</v>
      </c>
      <c r="B11998" s="0" t="s">
        <v>113</v>
      </c>
      <c r="C11998" s="0" t="s">
        <v>108</v>
      </c>
      <c r="D11998" s="116" t="n">
        <v>44501</v>
      </c>
      <c r="E11998" s="0" t="n">
        <v>0</v>
      </c>
      <c r="F11998" s="0" t="n">
        <v>2376524</v>
      </c>
      <c r="G11998" s="151" t="s">
        <v>111</v>
      </c>
      <c r="H11998" s="151" t="s">
        <v>111</v>
      </c>
      <c r="I11998" s="152" t="s">
        <v>112</v>
      </c>
    </row>
    <row r="11999" customFormat="false" ht="12.75" hidden="false" customHeight="false" outlineLevel="0" collapsed="false">
      <c r="A11999" s="0" t="s">
        <v>83</v>
      </c>
      <c r="B11999" s="0" t="s">
        <v>110</v>
      </c>
      <c r="C11999" s="0" t="s">
        <v>108</v>
      </c>
      <c r="D11999" s="116" t="n">
        <v>44501</v>
      </c>
      <c r="E11999" s="0" t="n">
        <v>0</v>
      </c>
      <c r="F11999" s="0" t="n">
        <v>2376525</v>
      </c>
      <c r="G11999" s="151" t="s">
        <v>111</v>
      </c>
      <c r="H11999" s="151" t="s">
        <v>111</v>
      </c>
      <c r="I11999" s="152" t="s">
        <v>112</v>
      </c>
    </row>
    <row r="12000" customFormat="false" ht="12.75" hidden="false" customHeight="false" outlineLevel="0" collapsed="false">
      <c r="A12000" s="0" t="s">
        <v>83</v>
      </c>
      <c r="B12000" s="0" t="s">
        <v>113</v>
      </c>
      <c r="C12000" s="0" t="s">
        <v>108</v>
      </c>
      <c r="D12000" s="116" t="n">
        <v>44501</v>
      </c>
      <c r="E12000" s="0" t="n">
        <v>0</v>
      </c>
      <c r="F12000" s="0" t="n">
        <v>2376526</v>
      </c>
      <c r="G12000" s="151" t="s">
        <v>111</v>
      </c>
      <c r="H12000" s="151" t="s">
        <v>111</v>
      </c>
      <c r="I12000" s="152" t="s">
        <v>112</v>
      </c>
    </row>
    <row r="12001" customFormat="false" ht="12.75" hidden="false" customHeight="false" outlineLevel="0" collapsed="false">
      <c r="A12001" s="0" t="s">
        <v>84</v>
      </c>
      <c r="B12001" s="0" t="s">
        <v>110</v>
      </c>
      <c r="C12001" s="0" t="s">
        <v>108</v>
      </c>
      <c r="D12001" s="116" t="n">
        <v>44501</v>
      </c>
      <c r="E12001" s="0" t="n">
        <v>0.24</v>
      </c>
      <c r="F12001" s="0" t="n">
        <v>2376527</v>
      </c>
      <c r="G12001" s="151" t="s">
        <v>111</v>
      </c>
      <c r="H12001" s="151" t="s">
        <v>111</v>
      </c>
      <c r="I12001" s="152" t="s">
        <v>112</v>
      </c>
    </row>
    <row r="12002" customFormat="false" ht="12.75" hidden="false" customHeight="false" outlineLevel="0" collapsed="false">
      <c r="A12002" s="0" t="s">
        <v>84</v>
      </c>
      <c r="B12002" s="0" t="s">
        <v>113</v>
      </c>
      <c r="C12002" s="0" t="s">
        <v>108</v>
      </c>
      <c r="D12002" s="116" t="n">
        <v>44501</v>
      </c>
      <c r="E12002" s="0" t="n">
        <v>0.03</v>
      </c>
      <c r="F12002" s="0" t="n">
        <v>2376528</v>
      </c>
      <c r="G12002" s="151" t="s">
        <v>111</v>
      </c>
      <c r="H12002" s="151" t="s">
        <v>111</v>
      </c>
      <c r="I12002" s="152" t="s">
        <v>112</v>
      </c>
    </row>
    <row r="12003" customFormat="false" ht="12.75" hidden="false" customHeight="false" outlineLevel="0" collapsed="false">
      <c r="A12003" s="0" t="s">
        <v>85</v>
      </c>
      <c r="B12003" s="0" t="s">
        <v>110</v>
      </c>
      <c r="C12003" s="0" t="s">
        <v>108</v>
      </c>
      <c r="D12003" s="116" t="n">
        <v>44501</v>
      </c>
      <c r="E12003" s="0" t="n">
        <v>0.24</v>
      </c>
      <c r="F12003" s="0" t="n">
        <v>2376529</v>
      </c>
      <c r="G12003" s="151" t="s">
        <v>111</v>
      </c>
      <c r="H12003" s="151" t="s">
        <v>111</v>
      </c>
      <c r="I12003" s="152" t="s">
        <v>112</v>
      </c>
    </row>
    <row r="12004" customFormat="false" ht="12.75" hidden="false" customHeight="false" outlineLevel="0" collapsed="false">
      <c r="A12004" s="0" t="s">
        <v>85</v>
      </c>
      <c r="B12004" s="0" t="s">
        <v>113</v>
      </c>
      <c r="C12004" s="0" t="s">
        <v>108</v>
      </c>
      <c r="D12004" s="116" t="n">
        <v>44501</v>
      </c>
      <c r="E12004" s="0" t="n">
        <v>0.301603771811532</v>
      </c>
      <c r="F12004" s="0" t="n">
        <v>2376530</v>
      </c>
      <c r="G12004" s="151" t="s">
        <v>111</v>
      </c>
      <c r="H12004" s="151" t="s">
        <v>111</v>
      </c>
      <c r="I12004" s="152" t="s">
        <v>112</v>
      </c>
    </row>
    <row r="12005" customFormat="false" ht="12.75" hidden="false" customHeight="false" outlineLevel="0" collapsed="false">
      <c r="A12005" s="0" t="s">
        <v>86</v>
      </c>
      <c r="B12005" s="0" t="s">
        <v>110</v>
      </c>
      <c r="C12005" s="0" t="s">
        <v>108</v>
      </c>
      <c r="D12005" s="116" t="n">
        <v>44501</v>
      </c>
      <c r="E12005" s="0" t="n">
        <v>0.3</v>
      </c>
      <c r="F12005" s="0" t="n">
        <v>2376531</v>
      </c>
      <c r="G12005" s="151" t="s">
        <v>111</v>
      </c>
      <c r="H12005" s="151" t="s">
        <v>111</v>
      </c>
      <c r="I12005" s="152" t="s">
        <v>112</v>
      </c>
    </row>
    <row r="12006" customFormat="false" ht="12.75" hidden="false" customHeight="false" outlineLevel="0" collapsed="false">
      <c r="A12006" s="0" t="s">
        <v>86</v>
      </c>
      <c r="B12006" s="0" t="s">
        <v>113</v>
      </c>
      <c r="C12006" s="0" t="s">
        <v>108</v>
      </c>
      <c r="D12006" s="116" t="n">
        <v>44501</v>
      </c>
      <c r="E12006" s="0" t="n">
        <v>0.05</v>
      </c>
      <c r="F12006" s="0" t="n">
        <v>2376532</v>
      </c>
      <c r="G12006" s="151" t="s">
        <v>111</v>
      </c>
      <c r="H12006" s="151" t="s">
        <v>111</v>
      </c>
      <c r="I12006" s="152" t="s">
        <v>112</v>
      </c>
    </row>
    <row r="12007" customFormat="false" ht="12.75" hidden="false" customHeight="false" outlineLevel="0" collapsed="false">
      <c r="A12007" s="0" t="s">
        <v>87</v>
      </c>
      <c r="B12007" s="0" t="s">
        <v>110</v>
      </c>
      <c r="C12007" s="0" t="s">
        <v>108</v>
      </c>
      <c r="D12007" s="116" t="n">
        <v>44501</v>
      </c>
      <c r="E12007" s="0" t="n">
        <v>0.3</v>
      </c>
      <c r="F12007" s="0" t="n">
        <v>2376533</v>
      </c>
      <c r="G12007" s="151" t="s">
        <v>111</v>
      </c>
      <c r="H12007" s="151" t="s">
        <v>111</v>
      </c>
      <c r="I12007" s="152" t="s">
        <v>112</v>
      </c>
    </row>
    <row r="12008" customFormat="false" ht="12.75" hidden="false" customHeight="false" outlineLevel="0" collapsed="false">
      <c r="A12008" s="0" t="s">
        <v>87</v>
      </c>
      <c r="B12008" s="0" t="s">
        <v>113</v>
      </c>
      <c r="C12008" s="0" t="s">
        <v>108</v>
      </c>
      <c r="D12008" s="116" t="n">
        <v>44501</v>
      </c>
      <c r="E12008" s="0" t="n">
        <v>0.12</v>
      </c>
      <c r="F12008" s="0" t="n">
        <v>2376534</v>
      </c>
      <c r="G12008" s="151" t="s">
        <v>111</v>
      </c>
      <c r="H12008" s="151" t="s">
        <v>111</v>
      </c>
      <c r="I12008" s="152" t="s">
        <v>112</v>
      </c>
    </row>
    <row r="12009" customFormat="false" ht="12.75" hidden="false" customHeight="false" outlineLevel="0" collapsed="false">
      <c r="A12009" s="0" t="s">
        <v>88</v>
      </c>
      <c r="B12009" s="0" t="s">
        <v>110</v>
      </c>
      <c r="C12009" s="0" t="s">
        <v>108</v>
      </c>
      <c r="D12009" s="116" t="n">
        <v>44501</v>
      </c>
      <c r="E12009" s="0" t="n">
        <v>0.3</v>
      </c>
      <c r="F12009" s="0" t="n">
        <v>2376535</v>
      </c>
      <c r="G12009" s="151" t="s">
        <v>111</v>
      </c>
      <c r="H12009" s="151" t="s">
        <v>111</v>
      </c>
      <c r="I12009" s="152" t="s">
        <v>112</v>
      </c>
    </row>
    <row r="12010" customFormat="false" ht="12.75" hidden="false" customHeight="false" outlineLevel="0" collapsed="false">
      <c r="A12010" s="0" t="s">
        <v>88</v>
      </c>
      <c r="B12010" s="0" t="s">
        <v>113</v>
      </c>
      <c r="C12010" s="0" t="s">
        <v>108</v>
      </c>
      <c r="D12010" s="116" t="n">
        <v>44501</v>
      </c>
      <c r="E12010" s="0" t="n">
        <v>0.526741260744986</v>
      </c>
      <c r="F12010" s="0" t="n">
        <v>2376536</v>
      </c>
      <c r="G12010" s="151" t="s">
        <v>111</v>
      </c>
      <c r="H12010" s="151" t="s">
        <v>111</v>
      </c>
      <c r="I12010" s="152" t="s">
        <v>112</v>
      </c>
    </row>
    <row r="12011" customFormat="false" ht="12.75" hidden="false" customHeight="false" outlineLevel="0" collapsed="false">
      <c r="A12011" s="0" t="s">
        <v>89</v>
      </c>
      <c r="B12011" s="0" t="s">
        <v>110</v>
      </c>
      <c r="C12011" s="0" t="s">
        <v>108</v>
      </c>
      <c r="D12011" s="116" t="n">
        <v>44501</v>
      </c>
      <c r="E12011" s="0" t="n">
        <v>0.3</v>
      </c>
      <c r="F12011" s="0" t="n">
        <v>2376537</v>
      </c>
      <c r="G12011" s="151" t="s">
        <v>111</v>
      </c>
      <c r="H12011" s="151" t="s">
        <v>111</v>
      </c>
      <c r="I12011" s="152" t="s">
        <v>112</v>
      </c>
    </row>
    <row r="12012" customFormat="false" ht="12.75" hidden="false" customHeight="false" outlineLevel="0" collapsed="false">
      <c r="A12012" s="0" t="s">
        <v>89</v>
      </c>
      <c r="B12012" s="0" t="s">
        <v>113</v>
      </c>
      <c r="C12012" s="0" t="s">
        <v>108</v>
      </c>
      <c r="D12012" s="116" t="n">
        <v>44501</v>
      </c>
      <c r="E12012" s="0" t="n">
        <v>0.1</v>
      </c>
      <c r="F12012" s="0" t="n">
        <v>2376538</v>
      </c>
      <c r="G12012" s="151" t="s">
        <v>111</v>
      </c>
      <c r="H12012" s="151" t="s">
        <v>111</v>
      </c>
      <c r="I12012" s="152" t="s">
        <v>112</v>
      </c>
    </row>
    <row r="12013" customFormat="false" ht="12.75" hidden="false" customHeight="false" outlineLevel="0" collapsed="false">
      <c r="A12013" s="0" t="s">
        <v>90</v>
      </c>
      <c r="B12013" s="0" t="s">
        <v>110</v>
      </c>
      <c r="C12013" s="0" t="s">
        <v>108</v>
      </c>
      <c r="D12013" s="116" t="n">
        <v>44501</v>
      </c>
      <c r="E12013" s="0" t="n">
        <v>0.3</v>
      </c>
      <c r="F12013" s="0" t="n">
        <v>2376539</v>
      </c>
      <c r="G12013" s="151" t="s">
        <v>111</v>
      </c>
      <c r="H12013" s="151" t="s">
        <v>111</v>
      </c>
      <c r="I12013" s="152" t="s">
        <v>112</v>
      </c>
    </row>
    <row r="12014" customFormat="false" ht="12.75" hidden="false" customHeight="false" outlineLevel="0" collapsed="false">
      <c r="A12014" s="0" t="s">
        <v>90</v>
      </c>
      <c r="B12014" s="0" t="s">
        <v>113</v>
      </c>
      <c r="C12014" s="0" t="s">
        <v>108</v>
      </c>
      <c r="D12014" s="116" t="n">
        <v>44501</v>
      </c>
      <c r="E12014" s="0" t="n">
        <v>0.455108022922637</v>
      </c>
      <c r="F12014" s="0" t="n">
        <v>2376540</v>
      </c>
      <c r="G12014" s="151" t="s">
        <v>111</v>
      </c>
      <c r="H12014" s="151" t="s">
        <v>111</v>
      </c>
      <c r="I12014" s="152" t="s">
        <v>112</v>
      </c>
    </row>
    <row r="12015" customFormat="false" ht="12.75" hidden="false" customHeight="false" outlineLevel="0" collapsed="false">
      <c r="A12015" s="0" t="s">
        <v>91</v>
      </c>
      <c r="B12015" s="0" t="s">
        <v>110</v>
      </c>
      <c r="C12015" s="0" t="s">
        <v>108</v>
      </c>
      <c r="D12015" s="116" t="n">
        <v>44501</v>
      </c>
      <c r="E12015" s="0" t="n">
        <v>0</v>
      </c>
      <c r="F12015" s="0" t="n">
        <v>2376541</v>
      </c>
      <c r="G12015" s="151" t="s">
        <v>111</v>
      </c>
      <c r="H12015" s="151" t="s">
        <v>111</v>
      </c>
      <c r="I12015" s="152" t="s">
        <v>112</v>
      </c>
    </row>
    <row r="12016" customFormat="false" ht="12.75" hidden="false" customHeight="false" outlineLevel="0" collapsed="false">
      <c r="A12016" s="0" t="s">
        <v>91</v>
      </c>
      <c r="B12016" s="0" t="s">
        <v>113</v>
      </c>
      <c r="C12016" s="0" t="s">
        <v>108</v>
      </c>
      <c r="D12016" s="116" t="n">
        <v>44501</v>
      </c>
      <c r="E12016" s="0" t="n">
        <v>0</v>
      </c>
      <c r="F12016" s="0" t="n">
        <v>2376542</v>
      </c>
      <c r="G12016" s="151" t="s">
        <v>111</v>
      </c>
      <c r="H12016" s="151" t="s">
        <v>111</v>
      </c>
      <c r="I12016" s="152" t="s">
        <v>112</v>
      </c>
    </row>
    <row r="12017" customFormat="false" ht="12.75" hidden="false" customHeight="false" outlineLevel="0" collapsed="false">
      <c r="A12017" s="0" t="s">
        <v>49</v>
      </c>
      <c r="B12017" s="0" t="s">
        <v>110</v>
      </c>
      <c r="C12017" s="0" t="s">
        <v>108</v>
      </c>
      <c r="D12017" s="116" t="n">
        <v>44501</v>
      </c>
      <c r="E12017" s="0" t="n">
        <v>0.645</v>
      </c>
      <c r="F12017" s="0" t="n">
        <v>2376543</v>
      </c>
      <c r="G12017" s="151" t="s">
        <v>111</v>
      </c>
      <c r="H12017" s="151" t="s">
        <v>111</v>
      </c>
      <c r="I12017" s="152" t="s">
        <v>112</v>
      </c>
    </row>
    <row r="12018" customFormat="false" ht="12.75" hidden="false" customHeight="false" outlineLevel="0" collapsed="false">
      <c r="A12018" s="0" t="s">
        <v>49</v>
      </c>
      <c r="B12018" s="0" t="s">
        <v>113</v>
      </c>
      <c r="C12018" s="0" t="s">
        <v>108</v>
      </c>
      <c r="D12018" s="116" t="n">
        <v>44501</v>
      </c>
      <c r="E12018" s="0" t="n">
        <v>0.05</v>
      </c>
      <c r="F12018" s="0" t="n">
        <v>2376544</v>
      </c>
      <c r="G12018" s="151" t="s">
        <v>111</v>
      </c>
      <c r="H12018" s="151" t="s">
        <v>111</v>
      </c>
      <c r="I12018" s="152" t="s">
        <v>112</v>
      </c>
    </row>
    <row r="12019" customFormat="false" ht="12.75" hidden="false" customHeight="false" outlineLevel="0" collapsed="false">
      <c r="A12019" s="0" t="s">
        <v>50</v>
      </c>
      <c r="B12019" s="0" t="s">
        <v>110</v>
      </c>
      <c r="C12019" s="0" t="s">
        <v>108</v>
      </c>
      <c r="D12019" s="116" t="n">
        <v>44501</v>
      </c>
      <c r="E12019" s="0" t="n">
        <v>0.86</v>
      </c>
      <c r="F12019" s="0" t="n">
        <v>2376545</v>
      </c>
      <c r="G12019" s="151" t="s">
        <v>111</v>
      </c>
      <c r="H12019" s="151" t="s">
        <v>111</v>
      </c>
      <c r="I12019" s="152" t="s">
        <v>112</v>
      </c>
    </row>
    <row r="12020" customFormat="false" ht="12.75" hidden="false" customHeight="false" outlineLevel="0" collapsed="false">
      <c r="A12020" s="0" t="s">
        <v>50</v>
      </c>
      <c r="B12020" s="0" t="s">
        <v>113</v>
      </c>
      <c r="C12020" s="0" t="s">
        <v>108</v>
      </c>
      <c r="D12020" s="116" t="n">
        <v>44501</v>
      </c>
      <c r="E12020" s="0" t="n">
        <v>-0.17</v>
      </c>
      <c r="F12020" s="0" t="n">
        <v>2376546</v>
      </c>
      <c r="G12020" s="151" t="s">
        <v>111</v>
      </c>
      <c r="H12020" s="151" t="s">
        <v>111</v>
      </c>
      <c r="I12020" s="152" t="s">
        <v>112</v>
      </c>
    </row>
    <row r="12021" customFormat="false" ht="12.75" hidden="false" customHeight="false" outlineLevel="0" collapsed="false">
      <c r="A12021" s="0" t="s">
        <v>51</v>
      </c>
      <c r="B12021" s="0" t="s">
        <v>110</v>
      </c>
      <c r="C12021" s="0" t="s">
        <v>108</v>
      </c>
      <c r="D12021" s="116" t="n">
        <v>44501</v>
      </c>
      <c r="E12021" s="0" t="n">
        <v>0.86</v>
      </c>
      <c r="F12021" s="0" t="n">
        <v>2376547</v>
      </c>
      <c r="G12021" s="151" t="s">
        <v>111</v>
      </c>
      <c r="H12021" s="151" t="s">
        <v>111</v>
      </c>
      <c r="I12021" s="152" t="s">
        <v>112</v>
      </c>
    </row>
    <row r="12022" customFormat="false" ht="12.75" hidden="false" customHeight="false" outlineLevel="0" collapsed="false">
      <c r="A12022" s="0" t="s">
        <v>51</v>
      </c>
      <c r="B12022" s="0" t="s">
        <v>113</v>
      </c>
      <c r="C12022" s="0" t="s">
        <v>108</v>
      </c>
      <c r="D12022" s="116" t="n">
        <v>44501</v>
      </c>
      <c r="E12022" s="0" t="n">
        <v>0.1</v>
      </c>
      <c r="F12022" s="0" t="n">
        <v>2376548</v>
      </c>
      <c r="G12022" s="151" t="s">
        <v>111</v>
      </c>
      <c r="H12022" s="151" t="s">
        <v>111</v>
      </c>
      <c r="I12022" s="152" t="s">
        <v>112</v>
      </c>
    </row>
    <row r="12023" customFormat="false" ht="12.75" hidden="false" customHeight="false" outlineLevel="0" collapsed="false">
      <c r="A12023" s="0" t="s">
        <v>52</v>
      </c>
      <c r="B12023" s="0" t="s">
        <v>110</v>
      </c>
      <c r="C12023" s="0" t="s">
        <v>108</v>
      </c>
      <c r="D12023" s="116" t="n">
        <v>44501</v>
      </c>
      <c r="E12023" s="0" t="n">
        <v>0.86</v>
      </c>
      <c r="F12023" s="0" t="n">
        <v>2376549</v>
      </c>
      <c r="G12023" s="151" t="s">
        <v>111</v>
      </c>
      <c r="H12023" s="151" t="s">
        <v>111</v>
      </c>
      <c r="I12023" s="152" t="s">
        <v>112</v>
      </c>
    </row>
    <row r="12024" customFormat="false" ht="12.75" hidden="false" customHeight="false" outlineLevel="0" collapsed="false">
      <c r="A12024" s="0" t="s">
        <v>52</v>
      </c>
      <c r="B12024" s="0" t="s">
        <v>113</v>
      </c>
      <c r="C12024" s="0" t="s">
        <v>108</v>
      </c>
      <c r="D12024" s="116" t="n">
        <v>44501</v>
      </c>
      <c r="E12024" s="0" t="n">
        <v>-0.05</v>
      </c>
      <c r="F12024" s="0" t="n">
        <v>2376550</v>
      </c>
      <c r="G12024" s="151" t="s">
        <v>111</v>
      </c>
      <c r="H12024" s="151" t="s">
        <v>111</v>
      </c>
      <c r="I12024" s="152" t="s">
        <v>112</v>
      </c>
    </row>
    <row r="12025" customFormat="false" ht="12.75" hidden="false" customHeight="false" outlineLevel="0" collapsed="false">
      <c r="A12025" s="0" t="s">
        <v>53</v>
      </c>
      <c r="B12025" s="0" t="s">
        <v>110</v>
      </c>
      <c r="C12025" s="0" t="s">
        <v>108</v>
      </c>
      <c r="D12025" s="116" t="n">
        <v>44501</v>
      </c>
      <c r="E12025" s="0" t="n">
        <v>0.645</v>
      </c>
      <c r="F12025" s="0" t="n">
        <v>2376551</v>
      </c>
      <c r="G12025" s="151" t="s">
        <v>111</v>
      </c>
      <c r="H12025" s="151" t="s">
        <v>111</v>
      </c>
      <c r="I12025" s="152" t="s">
        <v>112</v>
      </c>
    </row>
    <row r="12026" customFormat="false" ht="12.75" hidden="false" customHeight="false" outlineLevel="0" collapsed="false">
      <c r="A12026" s="0" t="s">
        <v>53</v>
      </c>
      <c r="B12026" s="0" t="s">
        <v>113</v>
      </c>
      <c r="C12026" s="0" t="s">
        <v>108</v>
      </c>
      <c r="D12026" s="116" t="n">
        <v>44501</v>
      </c>
      <c r="E12026" s="0" t="n">
        <v>0.05</v>
      </c>
      <c r="F12026" s="0" t="n">
        <v>2376552</v>
      </c>
      <c r="G12026" s="151" t="s">
        <v>111</v>
      </c>
      <c r="H12026" s="151" t="s">
        <v>111</v>
      </c>
      <c r="I12026" s="152" t="s">
        <v>112</v>
      </c>
    </row>
    <row r="12027" customFormat="false" ht="12.75" hidden="false" customHeight="false" outlineLevel="0" collapsed="false">
      <c r="A12027" s="0" t="s">
        <v>17</v>
      </c>
      <c r="B12027" s="0" t="s">
        <v>110</v>
      </c>
      <c r="C12027" s="0" t="s">
        <v>108</v>
      </c>
      <c r="D12027" s="116" t="n">
        <v>44501</v>
      </c>
      <c r="E12027" s="0" t="n">
        <v>0</v>
      </c>
      <c r="F12027" s="0" t="n">
        <v>2376553</v>
      </c>
      <c r="G12027" s="151" t="s">
        <v>111</v>
      </c>
      <c r="H12027" s="151" t="s">
        <v>111</v>
      </c>
      <c r="I12027" s="152" t="s">
        <v>112</v>
      </c>
    </row>
    <row r="12028" customFormat="false" ht="12.75" hidden="false" customHeight="false" outlineLevel="0" collapsed="false">
      <c r="A12028" s="0" t="s">
        <v>17</v>
      </c>
      <c r="B12028" s="0" t="s">
        <v>113</v>
      </c>
      <c r="C12028" s="0" t="s">
        <v>108</v>
      </c>
      <c r="D12028" s="116" t="n">
        <v>44501</v>
      </c>
      <c r="E12028" s="0" t="n">
        <v>0</v>
      </c>
      <c r="F12028" s="0" t="n">
        <v>2376554</v>
      </c>
      <c r="G12028" s="151" t="s">
        <v>111</v>
      </c>
      <c r="H12028" s="151" t="s">
        <v>111</v>
      </c>
      <c r="I12028" s="152" t="s">
        <v>112</v>
      </c>
    </row>
    <row r="12029" customFormat="false" ht="12.75" hidden="false" customHeight="false" outlineLevel="0" collapsed="false">
      <c r="A12029" s="0" t="s">
        <v>18</v>
      </c>
      <c r="B12029" s="0" t="s">
        <v>110</v>
      </c>
      <c r="C12029" s="0" t="s">
        <v>108</v>
      </c>
      <c r="D12029" s="116" t="n">
        <v>44501</v>
      </c>
      <c r="E12029" s="0" t="n">
        <v>0</v>
      </c>
      <c r="F12029" s="0" t="n">
        <v>2376555</v>
      </c>
      <c r="G12029" s="151" t="s">
        <v>111</v>
      </c>
      <c r="H12029" s="151" t="s">
        <v>111</v>
      </c>
      <c r="I12029" s="152" t="s">
        <v>112</v>
      </c>
    </row>
    <row r="12030" customFormat="false" ht="12.75" hidden="false" customHeight="false" outlineLevel="0" collapsed="false">
      <c r="A12030" s="0" t="s">
        <v>18</v>
      </c>
      <c r="B12030" s="0" t="s">
        <v>113</v>
      </c>
      <c r="C12030" s="0" t="s">
        <v>108</v>
      </c>
      <c r="D12030" s="116" t="n">
        <v>44501</v>
      </c>
      <c r="E12030" s="0" t="n">
        <v>0</v>
      </c>
      <c r="F12030" s="0" t="n">
        <v>2376556</v>
      </c>
      <c r="G12030" s="151" t="s">
        <v>111</v>
      </c>
      <c r="H12030" s="151" t="s">
        <v>111</v>
      </c>
      <c r="I12030" s="152" t="s">
        <v>112</v>
      </c>
    </row>
    <row r="12031" customFormat="false" ht="12.75" hidden="false" customHeight="false" outlineLevel="0" collapsed="false">
      <c r="A12031" s="0" t="s">
        <v>19</v>
      </c>
      <c r="B12031" s="0" t="s">
        <v>110</v>
      </c>
      <c r="C12031" s="0" t="s">
        <v>108</v>
      </c>
      <c r="D12031" s="116" t="n">
        <v>44501</v>
      </c>
      <c r="E12031" s="0" t="n">
        <v>0</v>
      </c>
      <c r="F12031" s="0" t="n">
        <v>2376557</v>
      </c>
      <c r="G12031" s="151" t="s">
        <v>111</v>
      </c>
      <c r="H12031" s="151" t="s">
        <v>111</v>
      </c>
      <c r="I12031" s="152" t="s">
        <v>112</v>
      </c>
    </row>
    <row r="12032" customFormat="false" ht="12.75" hidden="false" customHeight="false" outlineLevel="0" collapsed="false">
      <c r="A12032" s="0" t="s">
        <v>19</v>
      </c>
      <c r="B12032" s="0" t="s">
        <v>113</v>
      </c>
      <c r="C12032" s="0" t="s">
        <v>108</v>
      </c>
      <c r="D12032" s="116" t="n">
        <v>44501</v>
      </c>
      <c r="E12032" s="0" t="n">
        <v>0</v>
      </c>
      <c r="F12032" s="0" t="n">
        <v>2376558</v>
      </c>
      <c r="G12032" s="151" t="s">
        <v>111</v>
      </c>
      <c r="H12032" s="151" t="s">
        <v>111</v>
      </c>
      <c r="I12032" s="152" t="s">
        <v>112</v>
      </c>
    </row>
    <row r="12033" customFormat="false" ht="12.75" hidden="false" customHeight="false" outlineLevel="0" collapsed="false">
      <c r="A12033" s="0" t="s">
        <v>21</v>
      </c>
      <c r="B12033" s="0" t="s">
        <v>110</v>
      </c>
      <c r="C12033" s="0" t="s">
        <v>108</v>
      </c>
      <c r="D12033" s="116" t="n">
        <v>44501</v>
      </c>
      <c r="E12033" s="0" t="n">
        <v>0</v>
      </c>
      <c r="F12033" s="0" t="n">
        <v>2376559</v>
      </c>
      <c r="G12033" s="151" t="s">
        <v>111</v>
      </c>
      <c r="H12033" s="151" t="s">
        <v>111</v>
      </c>
      <c r="I12033" s="152" t="s">
        <v>112</v>
      </c>
    </row>
    <row r="12034" customFormat="false" ht="12.75" hidden="false" customHeight="false" outlineLevel="0" collapsed="false">
      <c r="A12034" s="0" t="s">
        <v>21</v>
      </c>
      <c r="B12034" s="0" t="s">
        <v>113</v>
      </c>
      <c r="C12034" s="0" t="s">
        <v>108</v>
      </c>
      <c r="D12034" s="116" t="n">
        <v>44501</v>
      </c>
      <c r="E12034" s="0" t="n">
        <v>0</v>
      </c>
      <c r="F12034" s="0" t="n">
        <v>2376560</v>
      </c>
      <c r="G12034" s="151" t="s">
        <v>111</v>
      </c>
      <c r="H12034" s="151" t="s">
        <v>111</v>
      </c>
      <c r="I12034" s="152" t="s">
        <v>112</v>
      </c>
    </row>
    <row r="12035" customFormat="false" ht="12.75" hidden="false" customHeight="false" outlineLevel="0" collapsed="false">
      <c r="A12035" s="0" t="s">
        <v>22</v>
      </c>
      <c r="B12035" s="0" t="s">
        <v>110</v>
      </c>
      <c r="C12035" s="0" t="s">
        <v>108</v>
      </c>
      <c r="D12035" s="116" t="n">
        <v>44501</v>
      </c>
      <c r="E12035" s="0" t="n">
        <v>0.23</v>
      </c>
      <c r="F12035" s="0" t="n">
        <v>2376561</v>
      </c>
      <c r="G12035" s="151" t="s">
        <v>111</v>
      </c>
      <c r="H12035" s="151" t="s">
        <v>111</v>
      </c>
      <c r="I12035" s="152" t="s">
        <v>112</v>
      </c>
    </row>
    <row r="12036" customFormat="false" ht="12.75" hidden="false" customHeight="false" outlineLevel="0" collapsed="false">
      <c r="A12036" s="0" t="s">
        <v>59</v>
      </c>
      <c r="B12036" s="0" t="s">
        <v>110</v>
      </c>
      <c r="C12036" s="0" t="s">
        <v>108</v>
      </c>
      <c r="D12036" s="116" t="n">
        <v>44531</v>
      </c>
      <c r="E12036" s="0" t="n">
        <v>0.98</v>
      </c>
      <c r="F12036" s="0" t="n">
        <v>2376515</v>
      </c>
      <c r="G12036" s="151" t="s">
        <v>111</v>
      </c>
      <c r="H12036" s="151" t="s">
        <v>111</v>
      </c>
      <c r="I12036" s="152" t="s">
        <v>112</v>
      </c>
    </row>
    <row r="12037" customFormat="false" ht="12.75" hidden="false" customHeight="false" outlineLevel="0" collapsed="false">
      <c r="A12037" s="0" t="s">
        <v>59</v>
      </c>
      <c r="B12037" s="0" t="s">
        <v>113</v>
      </c>
      <c r="C12037" s="0" t="s">
        <v>108</v>
      </c>
      <c r="D12037" s="116" t="n">
        <v>44531</v>
      </c>
      <c r="E12037" s="0" t="n">
        <v>0.05</v>
      </c>
      <c r="F12037" s="0" t="n">
        <v>2376516</v>
      </c>
      <c r="G12037" s="151" t="s">
        <v>111</v>
      </c>
      <c r="H12037" s="151" t="s">
        <v>111</v>
      </c>
      <c r="I12037" s="152" t="s">
        <v>112</v>
      </c>
    </row>
    <row r="12038" customFormat="false" ht="12.75" hidden="false" customHeight="false" outlineLevel="0" collapsed="false">
      <c r="A12038" s="0" t="s">
        <v>60</v>
      </c>
      <c r="B12038" s="0" t="s">
        <v>110</v>
      </c>
      <c r="C12038" s="0" t="s">
        <v>108</v>
      </c>
      <c r="D12038" s="116" t="n">
        <v>44531</v>
      </c>
      <c r="E12038" s="0" t="n">
        <v>0.98</v>
      </c>
      <c r="F12038" s="0" t="n">
        <v>2376517</v>
      </c>
      <c r="G12038" s="151" t="s">
        <v>111</v>
      </c>
      <c r="H12038" s="151" t="s">
        <v>111</v>
      </c>
      <c r="I12038" s="152" t="s">
        <v>112</v>
      </c>
    </row>
    <row r="12039" customFormat="false" ht="12.75" hidden="false" customHeight="false" outlineLevel="0" collapsed="false">
      <c r="A12039" s="0" t="s">
        <v>60</v>
      </c>
      <c r="B12039" s="0" t="s">
        <v>113</v>
      </c>
      <c r="C12039" s="0" t="s">
        <v>108</v>
      </c>
      <c r="D12039" s="116" t="n">
        <v>44531</v>
      </c>
      <c r="E12039" s="0" t="n">
        <v>0.29</v>
      </c>
      <c r="F12039" s="0" t="n">
        <v>2376518</v>
      </c>
      <c r="G12039" s="151" t="s">
        <v>111</v>
      </c>
      <c r="H12039" s="151" t="s">
        <v>111</v>
      </c>
      <c r="I12039" s="152" t="s">
        <v>112</v>
      </c>
    </row>
    <row r="12040" customFormat="false" ht="12.75" hidden="false" customHeight="false" outlineLevel="0" collapsed="false">
      <c r="A12040" s="0" t="s">
        <v>61</v>
      </c>
      <c r="B12040" s="0" t="s">
        <v>110</v>
      </c>
      <c r="C12040" s="0" t="s">
        <v>108</v>
      </c>
      <c r="D12040" s="116" t="n">
        <v>44531</v>
      </c>
      <c r="E12040" s="0" t="n">
        <v>0.98</v>
      </c>
      <c r="F12040" s="0" t="n">
        <v>2376519</v>
      </c>
      <c r="G12040" s="151" t="s">
        <v>111</v>
      </c>
      <c r="H12040" s="151" t="s">
        <v>111</v>
      </c>
      <c r="I12040" s="152" t="s">
        <v>112</v>
      </c>
    </row>
    <row r="12041" customFormat="false" ht="12.75" hidden="false" customHeight="false" outlineLevel="0" collapsed="false">
      <c r="A12041" s="0" t="s">
        <v>61</v>
      </c>
      <c r="B12041" s="0" t="s">
        <v>113</v>
      </c>
      <c r="C12041" s="0" t="s">
        <v>108</v>
      </c>
      <c r="D12041" s="116" t="n">
        <v>44531</v>
      </c>
      <c r="E12041" s="0" t="n">
        <v>0.05</v>
      </c>
      <c r="F12041" s="0" t="n">
        <v>2376520</v>
      </c>
      <c r="G12041" s="151" t="s">
        <v>111</v>
      </c>
      <c r="H12041" s="151" t="s">
        <v>111</v>
      </c>
      <c r="I12041" s="152" t="s">
        <v>112</v>
      </c>
    </row>
    <row r="12042" customFormat="false" ht="12.75" hidden="false" customHeight="false" outlineLevel="0" collapsed="false">
      <c r="A12042" s="0" t="s">
        <v>62</v>
      </c>
      <c r="B12042" s="0" t="s">
        <v>110</v>
      </c>
      <c r="C12042" s="0" t="s">
        <v>108</v>
      </c>
      <c r="D12042" s="116" t="n">
        <v>44531</v>
      </c>
      <c r="E12042" s="0" t="n">
        <v>0.98</v>
      </c>
      <c r="F12042" s="0" t="n">
        <v>2376521</v>
      </c>
      <c r="G12042" s="151" t="s">
        <v>111</v>
      </c>
      <c r="H12042" s="151" t="s">
        <v>111</v>
      </c>
      <c r="I12042" s="152" t="s">
        <v>112</v>
      </c>
    </row>
    <row r="12043" customFormat="false" ht="12.75" hidden="false" customHeight="false" outlineLevel="0" collapsed="false">
      <c r="A12043" s="0" t="s">
        <v>62</v>
      </c>
      <c r="B12043" s="0" t="s">
        <v>113</v>
      </c>
      <c r="C12043" s="0" t="s">
        <v>108</v>
      </c>
      <c r="D12043" s="116" t="n">
        <v>44531</v>
      </c>
      <c r="E12043" s="0" t="n">
        <v>0.29</v>
      </c>
      <c r="F12043" s="0" t="n">
        <v>2376522</v>
      </c>
      <c r="G12043" s="151" t="s">
        <v>111</v>
      </c>
      <c r="H12043" s="151" t="s">
        <v>111</v>
      </c>
      <c r="I12043" s="152" t="s">
        <v>112</v>
      </c>
    </row>
    <row r="12044" customFormat="false" ht="12.75" hidden="false" customHeight="false" outlineLevel="0" collapsed="false">
      <c r="A12044" s="0" t="s">
        <v>82</v>
      </c>
      <c r="B12044" s="0" t="s">
        <v>110</v>
      </c>
      <c r="C12044" s="0" t="s">
        <v>108</v>
      </c>
      <c r="D12044" s="116" t="n">
        <v>44531</v>
      </c>
      <c r="E12044" s="0" t="n">
        <v>0</v>
      </c>
      <c r="F12044" s="0" t="n">
        <v>2376523</v>
      </c>
      <c r="G12044" s="151" t="s">
        <v>111</v>
      </c>
      <c r="H12044" s="151" t="s">
        <v>111</v>
      </c>
      <c r="I12044" s="152" t="s">
        <v>112</v>
      </c>
    </row>
    <row r="12045" customFormat="false" ht="12.75" hidden="false" customHeight="false" outlineLevel="0" collapsed="false">
      <c r="A12045" s="0" t="s">
        <v>82</v>
      </c>
      <c r="B12045" s="0" t="s">
        <v>113</v>
      </c>
      <c r="C12045" s="0" t="s">
        <v>108</v>
      </c>
      <c r="D12045" s="116" t="n">
        <v>44531</v>
      </c>
      <c r="E12045" s="0" t="n">
        <v>0</v>
      </c>
      <c r="F12045" s="0" t="n">
        <v>2376524</v>
      </c>
      <c r="G12045" s="151" t="s">
        <v>111</v>
      </c>
      <c r="H12045" s="151" t="s">
        <v>111</v>
      </c>
      <c r="I12045" s="152" t="s">
        <v>112</v>
      </c>
    </row>
    <row r="12046" customFormat="false" ht="12.75" hidden="false" customHeight="false" outlineLevel="0" collapsed="false">
      <c r="A12046" s="0" t="s">
        <v>83</v>
      </c>
      <c r="B12046" s="0" t="s">
        <v>110</v>
      </c>
      <c r="C12046" s="0" t="s">
        <v>108</v>
      </c>
      <c r="D12046" s="116" t="n">
        <v>44531</v>
      </c>
      <c r="E12046" s="0" t="n">
        <v>0</v>
      </c>
      <c r="F12046" s="0" t="n">
        <v>2376525</v>
      </c>
      <c r="G12046" s="151" t="s">
        <v>111</v>
      </c>
      <c r="H12046" s="151" t="s">
        <v>111</v>
      </c>
      <c r="I12046" s="152" t="s">
        <v>112</v>
      </c>
    </row>
    <row r="12047" customFormat="false" ht="12.75" hidden="false" customHeight="false" outlineLevel="0" collapsed="false">
      <c r="A12047" s="0" t="s">
        <v>83</v>
      </c>
      <c r="B12047" s="0" t="s">
        <v>113</v>
      </c>
      <c r="C12047" s="0" t="s">
        <v>108</v>
      </c>
      <c r="D12047" s="116" t="n">
        <v>44531</v>
      </c>
      <c r="E12047" s="0" t="n">
        <v>0</v>
      </c>
      <c r="F12047" s="0" t="n">
        <v>2376526</v>
      </c>
      <c r="G12047" s="151" t="s">
        <v>111</v>
      </c>
      <c r="H12047" s="151" t="s">
        <v>111</v>
      </c>
      <c r="I12047" s="152" t="s">
        <v>112</v>
      </c>
    </row>
    <row r="12048" customFormat="false" ht="12.75" hidden="false" customHeight="false" outlineLevel="0" collapsed="false">
      <c r="A12048" s="0" t="s">
        <v>84</v>
      </c>
      <c r="B12048" s="0" t="s">
        <v>110</v>
      </c>
      <c r="C12048" s="0" t="s">
        <v>108</v>
      </c>
      <c r="D12048" s="116" t="n">
        <v>44531</v>
      </c>
      <c r="E12048" s="0" t="n">
        <v>0.26</v>
      </c>
      <c r="F12048" s="0" t="n">
        <v>2376527</v>
      </c>
      <c r="G12048" s="151" t="s">
        <v>111</v>
      </c>
      <c r="H12048" s="151" t="s">
        <v>111</v>
      </c>
      <c r="I12048" s="152" t="s">
        <v>112</v>
      </c>
    </row>
    <row r="12049" customFormat="false" ht="12.75" hidden="false" customHeight="false" outlineLevel="0" collapsed="false">
      <c r="A12049" s="0" t="s">
        <v>84</v>
      </c>
      <c r="B12049" s="0" t="s">
        <v>113</v>
      </c>
      <c r="C12049" s="0" t="s">
        <v>108</v>
      </c>
      <c r="D12049" s="116" t="n">
        <v>44531</v>
      </c>
      <c r="E12049" s="0" t="n">
        <v>0.03</v>
      </c>
      <c r="F12049" s="0" t="n">
        <v>2376528</v>
      </c>
      <c r="G12049" s="151" t="s">
        <v>111</v>
      </c>
      <c r="H12049" s="151" t="s">
        <v>111</v>
      </c>
      <c r="I12049" s="152" t="s">
        <v>112</v>
      </c>
    </row>
    <row r="12050" customFormat="false" ht="12.75" hidden="false" customHeight="false" outlineLevel="0" collapsed="false">
      <c r="A12050" s="0" t="s">
        <v>85</v>
      </c>
      <c r="B12050" s="0" t="s">
        <v>110</v>
      </c>
      <c r="C12050" s="0" t="s">
        <v>108</v>
      </c>
      <c r="D12050" s="116" t="n">
        <v>44531</v>
      </c>
      <c r="E12050" s="0" t="n">
        <v>0.26</v>
      </c>
      <c r="F12050" s="0" t="n">
        <v>2376529</v>
      </c>
      <c r="G12050" s="151" t="s">
        <v>111</v>
      </c>
      <c r="H12050" s="151" t="s">
        <v>111</v>
      </c>
      <c r="I12050" s="152" t="s">
        <v>112</v>
      </c>
    </row>
    <row r="12051" customFormat="false" ht="12.75" hidden="false" customHeight="false" outlineLevel="0" collapsed="false">
      <c r="A12051" s="0" t="s">
        <v>85</v>
      </c>
      <c r="B12051" s="0" t="s">
        <v>113</v>
      </c>
      <c r="C12051" s="0" t="s">
        <v>108</v>
      </c>
      <c r="D12051" s="116" t="n">
        <v>44531</v>
      </c>
      <c r="E12051" s="0" t="n">
        <v>0.315062559764619</v>
      </c>
      <c r="F12051" s="0" t="n">
        <v>2376530</v>
      </c>
      <c r="G12051" s="151" t="s">
        <v>111</v>
      </c>
      <c r="H12051" s="151" t="s">
        <v>111</v>
      </c>
      <c r="I12051" s="152" t="s">
        <v>112</v>
      </c>
    </row>
    <row r="12052" customFormat="false" ht="12.75" hidden="false" customHeight="false" outlineLevel="0" collapsed="false">
      <c r="A12052" s="0" t="s">
        <v>86</v>
      </c>
      <c r="B12052" s="0" t="s">
        <v>110</v>
      </c>
      <c r="C12052" s="0" t="s">
        <v>108</v>
      </c>
      <c r="D12052" s="116" t="n">
        <v>44531</v>
      </c>
      <c r="E12052" s="0" t="n">
        <v>0.37</v>
      </c>
      <c r="F12052" s="0" t="n">
        <v>2376531</v>
      </c>
      <c r="G12052" s="151" t="s">
        <v>111</v>
      </c>
      <c r="H12052" s="151" t="s">
        <v>111</v>
      </c>
      <c r="I12052" s="152" t="s">
        <v>112</v>
      </c>
    </row>
    <row r="12053" customFormat="false" ht="12.75" hidden="false" customHeight="false" outlineLevel="0" collapsed="false">
      <c r="A12053" s="0" t="s">
        <v>86</v>
      </c>
      <c r="B12053" s="0" t="s">
        <v>113</v>
      </c>
      <c r="C12053" s="0" t="s">
        <v>108</v>
      </c>
      <c r="D12053" s="116" t="n">
        <v>44531</v>
      </c>
      <c r="E12053" s="0" t="n">
        <v>0.05</v>
      </c>
      <c r="F12053" s="0" t="n">
        <v>2376532</v>
      </c>
      <c r="G12053" s="151" t="s">
        <v>111</v>
      </c>
      <c r="H12053" s="151" t="s">
        <v>111</v>
      </c>
      <c r="I12053" s="152" t="s">
        <v>112</v>
      </c>
    </row>
    <row r="12054" customFormat="false" ht="12.75" hidden="false" customHeight="false" outlineLevel="0" collapsed="false">
      <c r="A12054" s="0" t="s">
        <v>87</v>
      </c>
      <c r="B12054" s="0" t="s">
        <v>110</v>
      </c>
      <c r="C12054" s="0" t="s">
        <v>108</v>
      </c>
      <c r="D12054" s="116" t="n">
        <v>44531</v>
      </c>
      <c r="E12054" s="0" t="n">
        <v>0.37</v>
      </c>
      <c r="F12054" s="0" t="n">
        <v>2376533</v>
      </c>
      <c r="G12054" s="151" t="s">
        <v>111</v>
      </c>
      <c r="H12054" s="151" t="s">
        <v>111</v>
      </c>
      <c r="I12054" s="152" t="s">
        <v>112</v>
      </c>
    </row>
    <row r="12055" customFormat="false" ht="12.75" hidden="false" customHeight="false" outlineLevel="0" collapsed="false">
      <c r="A12055" s="0" t="s">
        <v>87</v>
      </c>
      <c r="B12055" s="0" t="s">
        <v>113</v>
      </c>
      <c r="C12055" s="0" t="s">
        <v>108</v>
      </c>
      <c r="D12055" s="116" t="n">
        <v>44531</v>
      </c>
      <c r="E12055" s="0" t="n">
        <v>0.15</v>
      </c>
      <c r="F12055" s="0" t="n">
        <v>2376534</v>
      </c>
      <c r="G12055" s="151" t="s">
        <v>111</v>
      </c>
      <c r="H12055" s="151" t="s">
        <v>111</v>
      </c>
      <c r="I12055" s="152" t="s">
        <v>112</v>
      </c>
    </row>
    <row r="12056" customFormat="false" ht="12.75" hidden="false" customHeight="false" outlineLevel="0" collapsed="false">
      <c r="A12056" s="0" t="s">
        <v>88</v>
      </c>
      <c r="B12056" s="0" t="s">
        <v>110</v>
      </c>
      <c r="C12056" s="0" t="s">
        <v>108</v>
      </c>
      <c r="D12056" s="116" t="n">
        <v>44531</v>
      </c>
      <c r="E12056" s="0" t="n">
        <v>0.37</v>
      </c>
      <c r="F12056" s="0" t="n">
        <v>2376535</v>
      </c>
      <c r="G12056" s="151" t="s">
        <v>111</v>
      </c>
      <c r="H12056" s="151" t="s">
        <v>111</v>
      </c>
      <c r="I12056" s="152" t="s">
        <v>112</v>
      </c>
    </row>
    <row r="12057" customFormat="false" ht="12.75" hidden="false" customHeight="false" outlineLevel="0" collapsed="false">
      <c r="A12057" s="0" t="s">
        <v>88</v>
      </c>
      <c r="B12057" s="0" t="s">
        <v>113</v>
      </c>
      <c r="C12057" s="0" t="s">
        <v>108</v>
      </c>
      <c r="D12057" s="116" t="n">
        <v>44531</v>
      </c>
      <c r="E12057" s="0" t="n">
        <v>0.588040892345477</v>
      </c>
      <c r="F12057" s="0" t="n">
        <v>2376536</v>
      </c>
      <c r="G12057" s="151" t="s">
        <v>111</v>
      </c>
      <c r="H12057" s="151" t="s">
        <v>111</v>
      </c>
      <c r="I12057" s="152" t="s">
        <v>112</v>
      </c>
    </row>
    <row r="12058" customFormat="false" ht="12.75" hidden="false" customHeight="false" outlineLevel="0" collapsed="false">
      <c r="A12058" s="0" t="s">
        <v>89</v>
      </c>
      <c r="B12058" s="0" t="s">
        <v>110</v>
      </c>
      <c r="C12058" s="0" t="s">
        <v>108</v>
      </c>
      <c r="D12058" s="116" t="n">
        <v>44531</v>
      </c>
      <c r="E12058" s="0" t="n">
        <v>0.37</v>
      </c>
      <c r="F12058" s="0" t="n">
        <v>2376537</v>
      </c>
      <c r="G12058" s="151" t="s">
        <v>111</v>
      </c>
      <c r="H12058" s="151" t="s">
        <v>111</v>
      </c>
      <c r="I12058" s="152" t="s">
        <v>112</v>
      </c>
    </row>
    <row r="12059" customFormat="false" ht="12.75" hidden="false" customHeight="false" outlineLevel="0" collapsed="false">
      <c r="A12059" s="0" t="s">
        <v>89</v>
      </c>
      <c r="B12059" s="0" t="s">
        <v>113</v>
      </c>
      <c r="C12059" s="0" t="s">
        <v>108</v>
      </c>
      <c r="D12059" s="116" t="n">
        <v>44531</v>
      </c>
      <c r="E12059" s="0" t="n">
        <v>0.1</v>
      </c>
      <c r="F12059" s="0" t="n">
        <v>2376538</v>
      </c>
      <c r="G12059" s="151" t="s">
        <v>111</v>
      </c>
      <c r="H12059" s="151" t="s">
        <v>111</v>
      </c>
      <c r="I12059" s="152" t="s">
        <v>112</v>
      </c>
    </row>
    <row r="12060" customFormat="false" ht="12.75" hidden="false" customHeight="false" outlineLevel="0" collapsed="false">
      <c r="A12060" s="0" t="s">
        <v>90</v>
      </c>
      <c r="B12060" s="0" t="s">
        <v>110</v>
      </c>
      <c r="C12060" s="0" t="s">
        <v>108</v>
      </c>
      <c r="D12060" s="116" t="n">
        <v>44531</v>
      </c>
      <c r="E12060" s="0" t="n">
        <v>0.37</v>
      </c>
      <c r="F12060" s="0" t="n">
        <v>2376539</v>
      </c>
      <c r="G12060" s="151" t="s">
        <v>111</v>
      </c>
      <c r="H12060" s="151" t="s">
        <v>111</v>
      </c>
      <c r="I12060" s="152" t="s">
        <v>112</v>
      </c>
    </row>
    <row r="12061" customFormat="false" ht="12.75" hidden="false" customHeight="false" outlineLevel="0" collapsed="false">
      <c r="A12061" s="0" t="s">
        <v>90</v>
      </c>
      <c r="B12061" s="0" t="s">
        <v>113</v>
      </c>
      <c r="C12061" s="0" t="s">
        <v>108</v>
      </c>
      <c r="D12061" s="116" t="n">
        <v>44531</v>
      </c>
      <c r="E12061" s="0" t="n">
        <v>0.485707695456407</v>
      </c>
      <c r="F12061" s="0" t="n">
        <v>2376540</v>
      </c>
      <c r="G12061" s="151" t="s">
        <v>111</v>
      </c>
      <c r="H12061" s="151" t="s">
        <v>111</v>
      </c>
      <c r="I12061" s="152" t="s">
        <v>112</v>
      </c>
    </row>
    <row r="12062" customFormat="false" ht="12.75" hidden="false" customHeight="false" outlineLevel="0" collapsed="false">
      <c r="A12062" s="0" t="s">
        <v>91</v>
      </c>
      <c r="B12062" s="0" t="s">
        <v>110</v>
      </c>
      <c r="C12062" s="0" t="s">
        <v>108</v>
      </c>
      <c r="D12062" s="116" t="n">
        <v>44531</v>
      </c>
      <c r="E12062" s="0" t="n">
        <v>0</v>
      </c>
      <c r="F12062" s="0" t="n">
        <v>2376541</v>
      </c>
      <c r="G12062" s="151" t="s">
        <v>111</v>
      </c>
      <c r="H12062" s="151" t="s">
        <v>111</v>
      </c>
      <c r="I12062" s="152" t="s">
        <v>112</v>
      </c>
    </row>
    <row r="12063" customFormat="false" ht="12.75" hidden="false" customHeight="false" outlineLevel="0" collapsed="false">
      <c r="A12063" s="0" t="s">
        <v>91</v>
      </c>
      <c r="B12063" s="0" t="s">
        <v>113</v>
      </c>
      <c r="C12063" s="0" t="s">
        <v>108</v>
      </c>
      <c r="D12063" s="116" t="n">
        <v>44531</v>
      </c>
      <c r="E12063" s="0" t="n">
        <v>0</v>
      </c>
      <c r="F12063" s="0" t="n">
        <v>2376542</v>
      </c>
      <c r="G12063" s="151" t="s">
        <v>111</v>
      </c>
      <c r="H12063" s="151" t="s">
        <v>111</v>
      </c>
      <c r="I12063" s="152" t="s">
        <v>112</v>
      </c>
    </row>
    <row r="12064" customFormat="false" ht="12.75" hidden="false" customHeight="false" outlineLevel="0" collapsed="false">
      <c r="A12064" s="0" t="s">
        <v>49</v>
      </c>
      <c r="B12064" s="0" t="s">
        <v>110</v>
      </c>
      <c r="C12064" s="0" t="s">
        <v>108</v>
      </c>
      <c r="D12064" s="116" t="n">
        <v>44531</v>
      </c>
      <c r="E12064" s="0" t="n">
        <v>0.98</v>
      </c>
      <c r="F12064" s="0" t="n">
        <v>2376543</v>
      </c>
      <c r="G12064" s="151" t="s">
        <v>111</v>
      </c>
      <c r="H12064" s="151" t="s">
        <v>111</v>
      </c>
      <c r="I12064" s="152" t="s">
        <v>112</v>
      </c>
    </row>
    <row r="12065" customFormat="false" ht="12.75" hidden="false" customHeight="false" outlineLevel="0" collapsed="false">
      <c r="A12065" s="0" t="s">
        <v>49</v>
      </c>
      <c r="B12065" s="0" t="s">
        <v>113</v>
      </c>
      <c r="C12065" s="0" t="s">
        <v>108</v>
      </c>
      <c r="D12065" s="116" t="n">
        <v>44531</v>
      </c>
      <c r="E12065" s="0" t="n">
        <v>0.05</v>
      </c>
      <c r="F12065" s="0" t="n">
        <v>2376544</v>
      </c>
      <c r="G12065" s="151" t="s">
        <v>111</v>
      </c>
      <c r="H12065" s="151" t="s">
        <v>111</v>
      </c>
      <c r="I12065" s="152" t="s">
        <v>112</v>
      </c>
    </row>
    <row r="12066" customFormat="false" ht="12.75" hidden="false" customHeight="false" outlineLevel="0" collapsed="false">
      <c r="A12066" s="0" t="s">
        <v>50</v>
      </c>
      <c r="B12066" s="0" t="s">
        <v>110</v>
      </c>
      <c r="C12066" s="0" t="s">
        <v>108</v>
      </c>
      <c r="D12066" s="116" t="n">
        <v>44531</v>
      </c>
      <c r="E12066" s="0" t="n">
        <v>1.28</v>
      </c>
      <c r="F12066" s="0" t="n">
        <v>2376545</v>
      </c>
      <c r="G12066" s="151" t="s">
        <v>111</v>
      </c>
      <c r="H12066" s="151" t="s">
        <v>111</v>
      </c>
      <c r="I12066" s="152" t="s">
        <v>112</v>
      </c>
    </row>
    <row r="12067" customFormat="false" ht="12.75" hidden="false" customHeight="false" outlineLevel="0" collapsed="false">
      <c r="A12067" s="0" t="s">
        <v>50</v>
      </c>
      <c r="B12067" s="0" t="s">
        <v>113</v>
      </c>
      <c r="C12067" s="0" t="s">
        <v>108</v>
      </c>
      <c r="D12067" s="116" t="n">
        <v>44531</v>
      </c>
      <c r="E12067" s="0" t="n">
        <v>-0.13</v>
      </c>
      <c r="F12067" s="0" t="n">
        <v>2376546</v>
      </c>
      <c r="G12067" s="151" t="s">
        <v>111</v>
      </c>
      <c r="H12067" s="151" t="s">
        <v>111</v>
      </c>
      <c r="I12067" s="152" t="s">
        <v>112</v>
      </c>
    </row>
    <row r="12068" customFormat="false" ht="12.75" hidden="false" customHeight="false" outlineLevel="0" collapsed="false">
      <c r="A12068" s="0" t="s">
        <v>51</v>
      </c>
      <c r="B12068" s="0" t="s">
        <v>110</v>
      </c>
      <c r="C12068" s="0" t="s">
        <v>108</v>
      </c>
      <c r="D12068" s="116" t="n">
        <v>44531</v>
      </c>
      <c r="E12068" s="0" t="n">
        <v>1.28</v>
      </c>
      <c r="F12068" s="0" t="n">
        <v>2376547</v>
      </c>
      <c r="G12068" s="151" t="s">
        <v>111</v>
      </c>
      <c r="H12068" s="151" t="s">
        <v>111</v>
      </c>
      <c r="I12068" s="152" t="s">
        <v>112</v>
      </c>
    </row>
    <row r="12069" customFormat="false" ht="12.75" hidden="false" customHeight="false" outlineLevel="0" collapsed="false">
      <c r="A12069" s="0" t="s">
        <v>51</v>
      </c>
      <c r="B12069" s="0" t="s">
        <v>113</v>
      </c>
      <c r="C12069" s="0" t="s">
        <v>108</v>
      </c>
      <c r="D12069" s="116" t="n">
        <v>44531</v>
      </c>
      <c r="E12069" s="0" t="n">
        <v>0.3</v>
      </c>
      <c r="F12069" s="0" t="n">
        <v>2376548</v>
      </c>
      <c r="G12069" s="151" t="s">
        <v>111</v>
      </c>
      <c r="H12069" s="151" t="s">
        <v>111</v>
      </c>
      <c r="I12069" s="152" t="s">
        <v>112</v>
      </c>
    </row>
    <row r="12070" customFormat="false" ht="12.75" hidden="false" customHeight="false" outlineLevel="0" collapsed="false">
      <c r="A12070" s="0" t="s">
        <v>52</v>
      </c>
      <c r="B12070" s="0" t="s">
        <v>110</v>
      </c>
      <c r="C12070" s="0" t="s">
        <v>108</v>
      </c>
      <c r="D12070" s="116" t="n">
        <v>44531</v>
      </c>
      <c r="E12070" s="0" t="n">
        <v>1.28</v>
      </c>
      <c r="F12070" s="0" t="n">
        <v>2376549</v>
      </c>
      <c r="G12070" s="151" t="s">
        <v>111</v>
      </c>
      <c r="H12070" s="151" t="s">
        <v>111</v>
      </c>
      <c r="I12070" s="152" t="s">
        <v>112</v>
      </c>
    </row>
    <row r="12071" customFormat="false" ht="12.75" hidden="false" customHeight="false" outlineLevel="0" collapsed="false">
      <c r="A12071" s="0" t="s">
        <v>52</v>
      </c>
      <c r="B12071" s="0" t="s">
        <v>113</v>
      </c>
      <c r="C12071" s="0" t="s">
        <v>108</v>
      </c>
      <c r="D12071" s="116" t="n">
        <v>44531</v>
      </c>
      <c r="E12071" s="0" t="n">
        <v>-0.05</v>
      </c>
      <c r="F12071" s="0" t="n">
        <v>2376550</v>
      </c>
      <c r="G12071" s="151" t="s">
        <v>111</v>
      </c>
      <c r="H12071" s="151" t="s">
        <v>111</v>
      </c>
      <c r="I12071" s="152" t="s">
        <v>112</v>
      </c>
    </row>
    <row r="12072" customFormat="false" ht="12.75" hidden="false" customHeight="false" outlineLevel="0" collapsed="false">
      <c r="A12072" s="0" t="s">
        <v>53</v>
      </c>
      <c r="B12072" s="0" t="s">
        <v>110</v>
      </c>
      <c r="C12072" s="0" t="s">
        <v>108</v>
      </c>
      <c r="D12072" s="116" t="n">
        <v>44531</v>
      </c>
      <c r="E12072" s="0" t="n">
        <v>0.98</v>
      </c>
      <c r="F12072" s="0" t="n">
        <v>2376551</v>
      </c>
      <c r="G12072" s="151" t="s">
        <v>111</v>
      </c>
      <c r="H12072" s="151" t="s">
        <v>111</v>
      </c>
      <c r="I12072" s="152" t="s">
        <v>112</v>
      </c>
    </row>
    <row r="12073" customFormat="false" ht="12.75" hidden="false" customHeight="false" outlineLevel="0" collapsed="false">
      <c r="A12073" s="0" t="s">
        <v>53</v>
      </c>
      <c r="B12073" s="0" t="s">
        <v>113</v>
      </c>
      <c r="C12073" s="0" t="s">
        <v>108</v>
      </c>
      <c r="D12073" s="116" t="n">
        <v>44531</v>
      </c>
      <c r="E12073" s="0" t="n">
        <v>0.05</v>
      </c>
      <c r="F12073" s="0" t="n">
        <v>2376552</v>
      </c>
      <c r="G12073" s="151" t="s">
        <v>111</v>
      </c>
      <c r="H12073" s="151" t="s">
        <v>111</v>
      </c>
      <c r="I12073" s="152" t="s">
        <v>112</v>
      </c>
    </row>
    <row r="12074" customFormat="false" ht="12.75" hidden="false" customHeight="false" outlineLevel="0" collapsed="false">
      <c r="A12074" s="0" t="s">
        <v>17</v>
      </c>
      <c r="B12074" s="0" t="s">
        <v>110</v>
      </c>
      <c r="C12074" s="0" t="s">
        <v>108</v>
      </c>
      <c r="D12074" s="116" t="n">
        <v>44531</v>
      </c>
      <c r="E12074" s="0" t="n">
        <v>0</v>
      </c>
      <c r="F12074" s="0" t="n">
        <v>2376553</v>
      </c>
      <c r="G12074" s="151" t="s">
        <v>111</v>
      </c>
      <c r="H12074" s="151" t="s">
        <v>111</v>
      </c>
      <c r="I12074" s="152" t="s">
        <v>112</v>
      </c>
    </row>
    <row r="12075" customFormat="false" ht="12.75" hidden="false" customHeight="false" outlineLevel="0" collapsed="false">
      <c r="A12075" s="0" t="s">
        <v>17</v>
      </c>
      <c r="B12075" s="0" t="s">
        <v>113</v>
      </c>
      <c r="C12075" s="0" t="s">
        <v>108</v>
      </c>
      <c r="D12075" s="116" t="n">
        <v>44531</v>
      </c>
      <c r="E12075" s="0" t="n">
        <v>0</v>
      </c>
      <c r="F12075" s="0" t="n">
        <v>2376554</v>
      </c>
      <c r="G12075" s="151" t="s">
        <v>111</v>
      </c>
      <c r="H12075" s="151" t="s">
        <v>111</v>
      </c>
      <c r="I12075" s="152" t="s">
        <v>112</v>
      </c>
    </row>
    <row r="12076" customFormat="false" ht="12.75" hidden="false" customHeight="false" outlineLevel="0" collapsed="false">
      <c r="A12076" s="0" t="s">
        <v>18</v>
      </c>
      <c r="B12076" s="0" t="s">
        <v>110</v>
      </c>
      <c r="C12076" s="0" t="s">
        <v>108</v>
      </c>
      <c r="D12076" s="116" t="n">
        <v>44531</v>
      </c>
      <c r="E12076" s="0" t="n">
        <v>0</v>
      </c>
      <c r="F12076" s="0" t="n">
        <v>2376555</v>
      </c>
      <c r="G12076" s="151" t="s">
        <v>111</v>
      </c>
      <c r="H12076" s="151" t="s">
        <v>111</v>
      </c>
      <c r="I12076" s="152" t="s">
        <v>112</v>
      </c>
    </row>
    <row r="12077" customFormat="false" ht="12.75" hidden="false" customHeight="false" outlineLevel="0" collapsed="false">
      <c r="A12077" s="0" t="s">
        <v>18</v>
      </c>
      <c r="B12077" s="0" t="s">
        <v>113</v>
      </c>
      <c r="C12077" s="0" t="s">
        <v>108</v>
      </c>
      <c r="D12077" s="116" t="n">
        <v>44531</v>
      </c>
      <c r="E12077" s="0" t="n">
        <v>0</v>
      </c>
      <c r="F12077" s="0" t="n">
        <v>2376556</v>
      </c>
      <c r="G12077" s="151" t="s">
        <v>111</v>
      </c>
      <c r="H12077" s="151" t="s">
        <v>111</v>
      </c>
      <c r="I12077" s="152" t="s">
        <v>112</v>
      </c>
    </row>
    <row r="12078" customFormat="false" ht="12.75" hidden="false" customHeight="false" outlineLevel="0" collapsed="false">
      <c r="A12078" s="0" t="s">
        <v>19</v>
      </c>
      <c r="B12078" s="0" t="s">
        <v>110</v>
      </c>
      <c r="C12078" s="0" t="s">
        <v>108</v>
      </c>
      <c r="D12078" s="116" t="n">
        <v>44531</v>
      </c>
      <c r="E12078" s="0" t="n">
        <v>0</v>
      </c>
      <c r="F12078" s="0" t="n">
        <v>2376557</v>
      </c>
      <c r="G12078" s="151" t="s">
        <v>111</v>
      </c>
      <c r="H12078" s="151" t="s">
        <v>111</v>
      </c>
      <c r="I12078" s="152" t="s">
        <v>112</v>
      </c>
    </row>
    <row r="12079" customFormat="false" ht="12.75" hidden="false" customHeight="false" outlineLevel="0" collapsed="false">
      <c r="A12079" s="0" t="s">
        <v>19</v>
      </c>
      <c r="B12079" s="0" t="s">
        <v>113</v>
      </c>
      <c r="C12079" s="0" t="s">
        <v>108</v>
      </c>
      <c r="D12079" s="116" t="n">
        <v>44531</v>
      </c>
      <c r="E12079" s="0" t="n">
        <v>0</v>
      </c>
      <c r="F12079" s="0" t="n">
        <v>2376558</v>
      </c>
      <c r="G12079" s="151" t="s">
        <v>111</v>
      </c>
      <c r="H12079" s="151" t="s">
        <v>111</v>
      </c>
      <c r="I12079" s="152" t="s">
        <v>112</v>
      </c>
    </row>
    <row r="12080" customFormat="false" ht="12.75" hidden="false" customHeight="false" outlineLevel="0" collapsed="false">
      <c r="A12080" s="0" t="s">
        <v>21</v>
      </c>
      <c r="B12080" s="0" t="s">
        <v>110</v>
      </c>
      <c r="C12080" s="0" t="s">
        <v>108</v>
      </c>
      <c r="D12080" s="116" t="n">
        <v>44531</v>
      </c>
      <c r="E12080" s="0" t="n">
        <v>0</v>
      </c>
      <c r="F12080" s="0" t="n">
        <v>2376559</v>
      </c>
      <c r="G12080" s="151" t="s">
        <v>111</v>
      </c>
      <c r="H12080" s="151" t="s">
        <v>111</v>
      </c>
      <c r="I12080" s="152" t="s">
        <v>112</v>
      </c>
    </row>
    <row r="12081" customFormat="false" ht="12.75" hidden="false" customHeight="false" outlineLevel="0" collapsed="false">
      <c r="A12081" s="0" t="s">
        <v>21</v>
      </c>
      <c r="B12081" s="0" t="s">
        <v>113</v>
      </c>
      <c r="C12081" s="0" t="s">
        <v>108</v>
      </c>
      <c r="D12081" s="116" t="n">
        <v>44531</v>
      </c>
      <c r="E12081" s="0" t="n">
        <v>0</v>
      </c>
      <c r="F12081" s="0" t="n">
        <v>2376560</v>
      </c>
      <c r="G12081" s="151" t="s">
        <v>111</v>
      </c>
      <c r="H12081" s="151" t="s">
        <v>111</v>
      </c>
      <c r="I12081" s="152" t="s">
        <v>112</v>
      </c>
    </row>
    <row r="12082" customFormat="false" ht="12.75" hidden="false" customHeight="false" outlineLevel="0" collapsed="false">
      <c r="A12082" s="0" t="s">
        <v>22</v>
      </c>
      <c r="B12082" s="0" t="s">
        <v>110</v>
      </c>
      <c r="C12082" s="0" t="s">
        <v>108</v>
      </c>
      <c r="D12082" s="116" t="n">
        <v>44531</v>
      </c>
      <c r="E12082" s="0" t="n">
        <v>0.26</v>
      </c>
      <c r="F12082" s="0" t="n">
        <v>2376561</v>
      </c>
      <c r="G12082" s="151" t="s">
        <v>111</v>
      </c>
      <c r="H12082" s="151" t="s">
        <v>111</v>
      </c>
      <c r="I12082" s="152" t="s">
        <v>112</v>
      </c>
    </row>
    <row r="12083" customFormat="false" ht="12.75" hidden="false" customHeight="false" outlineLevel="0" collapsed="false">
      <c r="A12083" s="0" t="s">
        <v>59</v>
      </c>
      <c r="B12083" s="0" t="s">
        <v>110</v>
      </c>
      <c r="C12083" s="0" t="s">
        <v>108</v>
      </c>
      <c r="D12083" s="116" t="n">
        <v>44562</v>
      </c>
      <c r="E12083" s="0" t="n">
        <v>1.205</v>
      </c>
      <c r="F12083" s="0" t="n">
        <v>2376515</v>
      </c>
      <c r="G12083" s="151" t="s">
        <v>111</v>
      </c>
      <c r="H12083" s="151" t="s">
        <v>111</v>
      </c>
      <c r="I12083" s="152" t="s">
        <v>112</v>
      </c>
    </row>
    <row r="12084" customFormat="false" ht="12.75" hidden="false" customHeight="false" outlineLevel="0" collapsed="false">
      <c r="A12084" s="0" t="s">
        <v>59</v>
      </c>
      <c r="B12084" s="0" t="s">
        <v>113</v>
      </c>
      <c r="C12084" s="0" t="s">
        <v>108</v>
      </c>
      <c r="D12084" s="116" t="n">
        <v>44562</v>
      </c>
      <c r="E12084" s="0" t="n">
        <v>0.05</v>
      </c>
      <c r="F12084" s="0" t="n">
        <v>2376516</v>
      </c>
      <c r="G12084" s="151" t="s">
        <v>111</v>
      </c>
      <c r="H12084" s="151" t="s">
        <v>111</v>
      </c>
      <c r="I12084" s="152" t="s">
        <v>112</v>
      </c>
    </row>
    <row r="12085" customFormat="false" ht="12.75" hidden="false" customHeight="false" outlineLevel="0" collapsed="false">
      <c r="A12085" s="0" t="s">
        <v>60</v>
      </c>
      <c r="B12085" s="0" t="s">
        <v>110</v>
      </c>
      <c r="C12085" s="0" t="s">
        <v>108</v>
      </c>
      <c r="D12085" s="116" t="n">
        <v>44562</v>
      </c>
      <c r="E12085" s="0" t="n">
        <v>1.205</v>
      </c>
      <c r="F12085" s="0" t="n">
        <v>2376517</v>
      </c>
      <c r="G12085" s="151" t="s">
        <v>111</v>
      </c>
      <c r="H12085" s="151" t="s">
        <v>111</v>
      </c>
      <c r="I12085" s="152" t="s">
        <v>112</v>
      </c>
    </row>
    <row r="12086" customFormat="false" ht="12.75" hidden="false" customHeight="false" outlineLevel="0" collapsed="false">
      <c r="A12086" s="0" t="s">
        <v>60</v>
      </c>
      <c r="B12086" s="0" t="s">
        <v>113</v>
      </c>
      <c r="C12086" s="0" t="s">
        <v>108</v>
      </c>
      <c r="D12086" s="116" t="n">
        <v>44562</v>
      </c>
      <c r="E12086" s="0" t="n">
        <v>0.32</v>
      </c>
      <c r="F12086" s="0" t="n">
        <v>2376518</v>
      </c>
      <c r="G12086" s="151" t="s">
        <v>111</v>
      </c>
      <c r="H12086" s="151" t="s">
        <v>111</v>
      </c>
      <c r="I12086" s="152" t="s">
        <v>112</v>
      </c>
    </row>
    <row r="12087" customFormat="false" ht="12.75" hidden="false" customHeight="false" outlineLevel="0" collapsed="false">
      <c r="A12087" s="0" t="s">
        <v>61</v>
      </c>
      <c r="B12087" s="0" t="s">
        <v>110</v>
      </c>
      <c r="C12087" s="0" t="s">
        <v>108</v>
      </c>
      <c r="D12087" s="116" t="n">
        <v>44562</v>
      </c>
      <c r="E12087" s="0" t="n">
        <v>1.205</v>
      </c>
      <c r="F12087" s="0" t="n">
        <v>2376519</v>
      </c>
      <c r="G12087" s="151" t="s">
        <v>111</v>
      </c>
      <c r="H12087" s="151" t="s">
        <v>111</v>
      </c>
      <c r="I12087" s="152" t="s">
        <v>112</v>
      </c>
    </row>
    <row r="12088" customFormat="false" ht="12.75" hidden="false" customHeight="false" outlineLevel="0" collapsed="false">
      <c r="A12088" s="0" t="s">
        <v>61</v>
      </c>
      <c r="B12088" s="0" t="s">
        <v>113</v>
      </c>
      <c r="C12088" s="0" t="s">
        <v>108</v>
      </c>
      <c r="D12088" s="116" t="n">
        <v>44562</v>
      </c>
      <c r="E12088" s="0" t="n">
        <v>0.05</v>
      </c>
      <c r="F12088" s="0" t="n">
        <v>2376520</v>
      </c>
      <c r="G12088" s="151" t="s">
        <v>111</v>
      </c>
      <c r="H12088" s="151" t="s">
        <v>111</v>
      </c>
      <c r="I12088" s="152" t="s">
        <v>112</v>
      </c>
    </row>
    <row r="12089" customFormat="false" ht="12.75" hidden="false" customHeight="false" outlineLevel="0" collapsed="false">
      <c r="A12089" s="0" t="s">
        <v>62</v>
      </c>
      <c r="B12089" s="0" t="s">
        <v>110</v>
      </c>
      <c r="C12089" s="0" t="s">
        <v>108</v>
      </c>
      <c r="D12089" s="116" t="n">
        <v>44562</v>
      </c>
      <c r="E12089" s="0" t="n">
        <v>1.205</v>
      </c>
      <c r="F12089" s="0" t="n">
        <v>2376521</v>
      </c>
      <c r="G12089" s="151" t="s">
        <v>111</v>
      </c>
      <c r="H12089" s="151" t="s">
        <v>111</v>
      </c>
      <c r="I12089" s="152" t="s">
        <v>112</v>
      </c>
    </row>
    <row r="12090" customFormat="false" ht="12.75" hidden="false" customHeight="false" outlineLevel="0" collapsed="false">
      <c r="A12090" s="0" t="s">
        <v>62</v>
      </c>
      <c r="B12090" s="0" t="s">
        <v>113</v>
      </c>
      <c r="C12090" s="0" t="s">
        <v>108</v>
      </c>
      <c r="D12090" s="116" t="n">
        <v>44562</v>
      </c>
      <c r="E12090" s="0" t="n">
        <v>0.32</v>
      </c>
      <c r="F12090" s="0" t="n">
        <v>2376522</v>
      </c>
      <c r="G12090" s="151" t="s">
        <v>111</v>
      </c>
      <c r="H12090" s="151" t="s">
        <v>111</v>
      </c>
      <c r="I12090" s="152" t="s">
        <v>112</v>
      </c>
    </row>
    <row r="12091" customFormat="false" ht="12.75" hidden="false" customHeight="false" outlineLevel="0" collapsed="false">
      <c r="A12091" s="0" t="s">
        <v>82</v>
      </c>
      <c r="B12091" s="0" t="s">
        <v>110</v>
      </c>
      <c r="C12091" s="0" t="s">
        <v>108</v>
      </c>
      <c r="D12091" s="116" t="n">
        <v>44562</v>
      </c>
      <c r="E12091" s="0" t="n">
        <v>0</v>
      </c>
      <c r="F12091" s="0" t="n">
        <v>2376523</v>
      </c>
      <c r="G12091" s="151" t="s">
        <v>111</v>
      </c>
      <c r="H12091" s="151" t="s">
        <v>111</v>
      </c>
      <c r="I12091" s="152" t="s">
        <v>112</v>
      </c>
    </row>
    <row r="12092" customFormat="false" ht="12.75" hidden="false" customHeight="false" outlineLevel="0" collapsed="false">
      <c r="A12092" s="0" t="s">
        <v>82</v>
      </c>
      <c r="B12092" s="0" t="s">
        <v>113</v>
      </c>
      <c r="C12092" s="0" t="s">
        <v>108</v>
      </c>
      <c r="D12092" s="116" t="n">
        <v>44562</v>
      </c>
      <c r="E12092" s="0" t="n">
        <v>0</v>
      </c>
      <c r="F12092" s="0" t="n">
        <v>2376524</v>
      </c>
      <c r="G12092" s="151" t="s">
        <v>111</v>
      </c>
      <c r="H12092" s="151" t="s">
        <v>111</v>
      </c>
      <c r="I12092" s="152" t="s">
        <v>112</v>
      </c>
    </row>
    <row r="12093" customFormat="false" ht="12.75" hidden="false" customHeight="false" outlineLevel="0" collapsed="false">
      <c r="A12093" s="0" t="s">
        <v>83</v>
      </c>
      <c r="B12093" s="0" t="s">
        <v>110</v>
      </c>
      <c r="C12093" s="0" t="s">
        <v>108</v>
      </c>
      <c r="D12093" s="116" t="n">
        <v>44562</v>
      </c>
      <c r="E12093" s="0" t="n">
        <v>0</v>
      </c>
      <c r="F12093" s="0" t="n">
        <v>2376525</v>
      </c>
      <c r="G12093" s="151" t="s">
        <v>111</v>
      </c>
      <c r="H12093" s="151" t="s">
        <v>111</v>
      </c>
      <c r="I12093" s="152" t="s">
        <v>112</v>
      </c>
    </row>
    <row r="12094" customFormat="false" ht="12.75" hidden="false" customHeight="false" outlineLevel="0" collapsed="false">
      <c r="A12094" s="0" t="s">
        <v>83</v>
      </c>
      <c r="B12094" s="0" t="s">
        <v>113</v>
      </c>
      <c r="C12094" s="0" t="s">
        <v>108</v>
      </c>
      <c r="D12094" s="116" t="n">
        <v>44562</v>
      </c>
      <c r="E12094" s="0" t="n">
        <v>0</v>
      </c>
      <c r="F12094" s="0" t="n">
        <v>2376526</v>
      </c>
      <c r="G12094" s="151" t="s">
        <v>111</v>
      </c>
      <c r="H12094" s="151" t="s">
        <v>111</v>
      </c>
      <c r="I12094" s="152" t="s">
        <v>112</v>
      </c>
    </row>
    <row r="12095" customFormat="false" ht="12.75" hidden="false" customHeight="false" outlineLevel="0" collapsed="false">
      <c r="A12095" s="0" t="s">
        <v>84</v>
      </c>
      <c r="B12095" s="0" t="s">
        <v>110</v>
      </c>
      <c r="C12095" s="0" t="s">
        <v>108</v>
      </c>
      <c r="D12095" s="116" t="n">
        <v>44562</v>
      </c>
      <c r="E12095" s="0" t="n">
        <v>0.27</v>
      </c>
      <c r="F12095" s="0" t="n">
        <v>2376527</v>
      </c>
      <c r="G12095" s="151" t="s">
        <v>111</v>
      </c>
      <c r="H12095" s="151" t="s">
        <v>111</v>
      </c>
      <c r="I12095" s="152" t="s">
        <v>112</v>
      </c>
    </row>
    <row r="12096" customFormat="false" ht="12.75" hidden="false" customHeight="false" outlineLevel="0" collapsed="false">
      <c r="A12096" s="0" t="s">
        <v>84</v>
      </c>
      <c r="B12096" s="0" t="s">
        <v>113</v>
      </c>
      <c r="C12096" s="0" t="s">
        <v>108</v>
      </c>
      <c r="D12096" s="116" t="n">
        <v>44562</v>
      </c>
      <c r="E12096" s="0" t="n">
        <v>0.03</v>
      </c>
      <c r="F12096" s="0" t="n">
        <v>2376528</v>
      </c>
      <c r="G12096" s="151" t="s">
        <v>111</v>
      </c>
      <c r="H12096" s="151" t="s">
        <v>111</v>
      </c>
      <c r="I12096" s="152" t="s">
        <v>112</v>
      </c>
    </row>
    <row r="12097" customFormat="false" ht="12.75" hidden="false" customHeight="false" outlineLevel="0" collapsed="false">
      <c r="A12097" s="0" t="s">
        <v>85</v>
      </c>
      <c r="B12097" s="0" t="s">
        <v>110</v>
      </c>
      <c r="C12097" s="0" t="s">
        <v>108</v>
      </c>
      <c r="D12097" s="116" t="n">
        <v>44562</v>
      </c>
      <c r="E12097" s="0" t="n">
        <v>0.27</v>
      </c>
      <c r="F12097" s="0" t="n">
        <v>2376529</v>
      </c>
      <c r="G12097" s="151" t="s">
        <v>111</v>
      </c>
      <c r="H12097" s="151" t="s">
        <v>111</v>
      </c>
      <c r="I12097" s="152" t="s">
        <v>112</v>
      </c>
    </row>
    <row r="12098" customFormat="false" ht="12.75" hidden="false" customHeight="false" outlineLevel="0" collapsed="false">
      <c r="A12098" s="0" t="s">
        <v>85</v>
      </c>
      <c r="B12098" s="0" t="s">
        <v>113</v>
      </c>
      <c r="C12098" s="0" t="s">
        <v>108</v>
      </c>
      <c r="D12098" s="116" t="n">
        <v>44562</v>
      </c>
      <c r="E12098" s="0" t="n">
        <v>0.327872824976503</v>
      </c>
      <c r="F12098" s="0" t="n">
        <v>2376530</v>
      </c>
      <c r="G12098" s="151" t="s">
        <v>111</v>
      </c>
      <c r="H12098" s="151" t="s">
        <v>111</v>
      </c>
      <c r="I12098" s="152" t="s">
        <v>112</v>
      </c>
    </row>
    <row r="12099" customFormat="false" ht="12.75" hidden="false" customHeight="false" outlineLevel="0" collapsed="false">
      <c r="A12099" s="0" t="s">
        <v>86</v>
      </c>
      <c r="B12099" s="0" t="s">
        <v>110</v>
      </c>
      <c r="C12099" s="0" t="s">
        <v>108</v>
      </c>
      <c r="D12099" s="116" t="n">
        <v>44562</v>
      </c>
      <c r="E12099" s="0" t="n">
        <v>0.4</v>
      </c>
      <c r="F12099" s="0" t="n">
        <v>2376531</v>
      </c>
      <c r="G12099" s="151" t="s">
        <v>111</v>
      </c>
      <c r="H12099" s="151" t="s">
        <v>111</v>
      </c>
      <c r="I12099" s="152" t="s">
        <v>112</v>
      </c>
    </row>
    <row r="12100" customFormat="false" ht="12.75" hidden="false" customHeight="false" outlineLevel="0" collapsed="false">
      <c r="A12100" s="0" t="s">
        <v>86</v>
      </c>
      <c r="B12100" s="0" t="s">
        <v>113</v>
      </c>
      <c r="C12100" s="0" t="s">
        <v>108</v>
      </c>
      <c r="D12100" s="116" t="n">
        <v>44562</v>
      </c>
      <c r="E12100" s="0" t="n">
        <v>0.08</v>
      </c>
      <c r="F12100" s="0" t="n">
        <v>2376532</v>
      </c>
      <c r="G12100" s="151" t="s">
        <v>111</v>
      </c>
      <c r="H12100" s="151" t="s">
        <v>111</v>
      </c>
      <c r="I12100" s="152" t="s">
        <v>112</v>
      </c>
    </row>
    <row r="12101" customFormat="false" ht="12.75" hidden="false" customHeight="false" outlineLevel="0" collapsed="false">
      <c r="A12101" s="0" t="s">
        <v>87</v>
      </c>
      <c r="B12101" s="0" t="s">
        <v>110</v>
      </c>
      <c r="C12101" s="0" t="s">
        <v>108</v>
      </c>
      <c r="D12101" s="116" t="n">
        <v>44562</v>
      </c>
      <c r="E12101" s="0" t="n">
        <v>0.4</v>
      </c>
      <c r="F12101" s="0" t="n">
        <v>2376533</v>
      </c>
      <c r="G12101" s="151" t="s">
        <v>111</v>
      </c>
      <c r="H12101" s="151" t="s">
        <v>111</v>
      </c>
      <c r="I12101" s="152" t="s">
        <v>112</v>
      </c>
    </row>
    <row r="12102" customFormat="false" ht="12.75" hidden="false" customHeight="false" outlineLevel="0" collapsed="false">
      <c r="A12102" s="0" t="s">
        <v>87</v>
      </c>
      <c r="B12102" s="0" t="s">
        <v>113</v>
      </c>
      <c r="C12102" s="0" t="s">
        <v>108</v>
      </c>
      <c r="D12102" s="116" t="n">
        <v>44562</v>
      </c>
      <c r="E12102" s="0" t="n">
        <v>0.23</v>
      </c>
      <c r="F12102" s="0" t="n">
        <v>2376534</v>
      </c>
      <c r="G12102" s="151" t="s">
        <v>111</v>
      </c>
      <c r="H12102" s="151" t="s">
        <v>111</v>
      </c>
      <c r="I12102" s="152" t="s">
        <v>112</v>
      </c>
    </row>
    <row r="12103" customFormat="false" ht="12.75" hidden="false" customHeight="false" outlineLevel="0" collapsed="false">
      <c r="A12103" s="0" t="s">
        <v>88</v>
      </c>
      <c r="B12103" s="0" t="s">
        <v>110</v>
      </c>
      <c r="C12103" s="0" t="s">
        <v>108</v>
      </c>
      <c r="D12103" s="116" t="n">
        <v>44562</v>
      </c>
      <c r="E12103" s="0" t="n">
        <v>0.4</v>
      </c>
      <c r="F12103" s="0" t="n">
        <v>2376535</v>
      </c>
      <c r="G12103" s="151" t="s">
        <v>111</v>
      </c>
      <c r="H12103" s="151" t="s">
        <v>111</v>
      </c>
      <c r="I12103" s="152" t="s">
        <v>112</v>
      </c>
    </row>
    <row r="12104" customFormat="false" ht="12.75" hidden="false" customHeight="false" outlineLevel="0" collapsed="false">
      <c r="A12104" s="0" t="s">
        <v>88</v>
      </c>
      <c r="B12104" s="0" t="s">
        <v>113</v>
      </c>
      <c r="C12104" s="0" t="s">
        <v>108</v>
      </c>
      <c r="D12104" s="116" t="n">
        <v>44562</v>
      </c>
      <c r="E12104" s="0" t="n">
        <v>0.674573843634876</v>
      </c>
      <c r="F12104" s="0" t="n">
        <v>2376536</v>
      </c>
      <c r="G12104" s="151" t="s">
        <v>111</v>
      </c>
      <c r="H12104" s="151" t="s">
        <v>111</v>
      </c>
      <c r="I12104" s="152" t="s">
        <v>112</v>
      </c>
    </row>
    <row r="12105" customFormat="false" ht="12.75" hidden="false" customHeight="false" outlineLevel="0" collapsed="false">
      <c r="A12105" s="0" t="s">
        <v>89</v>
      </c>
      <c r="B12105" s="0" t="s">
        <v>110</v>
      </c>
      <c r="C12105" s="0" t="s">
        <v>108</v>
      </c>
      <c r="D12105" s="116" t="n">
        <v>44562</v>
      </c>
      <c r="E12105" s="0" t="n">
        <v>0.4</v>
      </c>
      <c r="F12105" s="0" t="n">
        <v>2376537</v>
      </c>
      <c r="G12105" s="151" t="s">
        <v>111</v>
      </c>
      <c r="H12105" s="151" t="s">
        <v>111</v>
      </c>
      <c r="I12105" s="152" t="s">
        <v>112</v>
      </c>
    </row>
    <row r="12106" customFormat="false" ht="12.75" hidden="false" customHeight="false" outlineLevel="0" collapsed="false">
      <c r="A12106" s="0" t="s">
        <v>89</v>
      </c>
      <c r="B12106" s="0" t="s">
        <v>113</v>
      </c>
      <c r="C12106" s="0" t="s">
        <v>108</v>
      </c>
      <c r="D12106" s="116" t="n">
        <v>44562</v>
      </c>
      <c r="E12106" s="0" t="n">
        <v>0.13</v>
      </c>
      <c r="F12106" s="0" t="n">
        <v>2376538</v>
      </c>
      <c r="G12106" s="151" t="s">
        <v>111</v>
      </c>
      <c r="H12106" s="151" t="s">
        <v>111</v>
      </c>
      <c r="I12106" s="152" t="s">
        <v>112</v>
      </c>
    </row>
    <row r="12107" customFormat="false" ht="12.75" hidden="false" customHeight="false" outlineLevel="0" collapsed="false">
      <c r="A12107" s="0" t="s">
        <v>90</v>
      </c>
      <c r="B12107" s="0" t="s">
        <v>110</v>
      </c>
      <c r="C12107" s="0" t="s">
        <v>108</v>
      </c>
      <c r="D12107" s="116" t="n">
        <v>44562</v>
      </c>
      <c r="E12107" s="0" t="n">
        <v>0.4</v>
      </c>
      <c r="F12107" s="0" t="n">
        <v>2376539</v>
      </c>
      <c r="G12107" s="151" t="s">
        <v>111</v>
      </c>
      <c r="H12107" s="151" t="s">
        <v>111</v>
      </c>
      <c r="I12107" s="152" t="s">
        <v>112</v>
      </c>
    </row>
    <row r="12108" customFormat="false" ht="12.75" hidden="false" customHeight="false" outlineLevel="0" collapsed="false">
      <c r="A12108" s="0" t="s">
        <v>90</v>
      </c>
      <c r="B12108" s="0" t="s">
        <v>113</v>
      </c>
      <c r="C12108" s="0" t="s">
        <v>108</v>
      </c>
      <c r="D12108" s="116" t="n">
        <v>44562</v>
      </c>
      <c r="E12108" s="0" t="n">
        <v>0.521074048301269</v>
      </c>
      <c r="F12108" s="0" t="n">
        <v>2376540</v>
      </c>
      <c r="G12108" s="151" t="s">
        <v>111</v>
      </c>
      <c r="H12108" s="151" t="s">
        <v>111</v>
      </c>
      <c r="I12108" s="152" t="s">
        <v>112</v>
      </c>
    </row>
    <row r="12109" customFormat="false" ht="12.75" hidden="false" customHeight="false" outlineLevel="0" collapsed="false">
      <c r="A12109" s="0" t="s">
        <v>91</v>
      </c>
      <c r="B12109" s="0" t="s">
        <v>110</v>
      </c>
      <c r="C12109" s="0" t="s">
        <v>108</v>
      </c>
      <c r="D12109" s="116" t="n">
        <v>44562</v>
      </c>
      <c r="E12109" s="0" t="n">
        <v>0</v>
      </c>
      <c r="F12109" s="0" t="n">
        <v>2376541</v>
      </c>
      <c r="G12109" s="151" t="s">
        <v>111</v>
      </c>
      <c r="H12109" s="151" t="s">
        <v>111</v>
      </c>
      <c r="I12109" s="152" t="s">
        <v>112</v>
      </c>
    </row>
    <row r="12110" customFormat="false" ht="12.75" hidden="false" customHeight="false" outlineLevel="0" collapsed="false">
      <c r="A12110" s="0" t="s">
        <v>91</v>
      </c>
      <c r="B12110" s="0" t="s">
        <v>113</v>
      </c>
      <c r="C12110" s="0" t="s">
        <v>108</v>
      </c>
      <c r="D12110" s="116" t="n">
        <v>44562</v>
      </c>
      <c r="E12110" s="0" t="n">
        <v>0</v>
      </c>
      <c r="F12110" s="0" t="n">
        <v>2376542</v>
      </c>
      <c r="G12110" s="151" t="s">
        <v>111</v>
      </c>
      <c r="H12110" s="151" t="s">
        <v>111</v>
      </c>
      <c r="I12110" s="152" t="s">
        <v>112</v>
      </c>
    </row>
    <row r="12111" customFormat="false" ht="12.75" hidden="false" customHeight="false" outlineLevel="0" collapsed="false">
      <c r="A12111" s="0" t="s">
        <v>49</v>
      </c>
      <c r="B12111" s="0" t="s">
        <v>110</v>
      </c>
      <c r="C12111" s="0" t="s">
        <v>108</v>
      </c>
      <c r="D12111" s="116" t="n">
        <v>44562</v>
      </c>
      <c r="E12111" s="0" t="n">
        <v>1.205</v>
      </c>
      <c r="F12111" s="0" t="n">
        <v>2376543</v>
      </c>
      <c r="G12111" s="151" t="s">
        <v>111</v>
      </c>
      <c r="H12111" s="151" t="s">
        <v>111</v>
      </c>
      <c r="I12111" s="152" t="s">
        <v>112</v>
      </c>
    </row>
    <row r="12112" customFormat="false" ht="12.75" hidden="false" customHeight="false" outlineLevel="0" collapsed="false">
      <c r="A12112" s="0" t="s">
        <v>49</v>
      </c>
      <c r="B12112" s="0" t="s">
        <v>113</v>
      </c>
      <c r="C12112" s="0" t="s">
        <v>108</v>
      </c>
      <c r="D12112" s="116" t="n">
        <v>44562</v>
      </c>
      <c r="E12112" s="0" t="n">
        <v>0.05</v>
      </c>
      <c r="F12112" s="0" t="n">
        <v>2376544</v>
      </c>
      <c r="G12112" s="151" t="s">
        <v>111</v>
      </c>
      <c r="H12112" s="151" t="s">
        <v>111</v>
      </c>
      <c r="I12112" s="152" t="s">
        <v>112</v>
      </c>
    </row>
    <row r="12113" customFormat="false" ht="12.75" hidden="false" customHeight="false" outlineLevel="0" collapsed="false">
      <c r="A12113" s="0" t="s">
        <v>50</v>
      </c>
      <c r="B12113" s="0" t="s">
        <v>110</v>
      </c>
      <c r="C12113" s="0" t="s">
        <v>108</v>
      </c>
      <c r="D12113" s="116" t="n">
        <v>44562</v>
      </c>
      <c r="E12113" s="0" t="n">
        <v>1.61</v>
      </c>
      <c r="F12113" s="0" t="n">
        <v>2376545</v>
      </c>
      <c r="G12113" s="151" t="s">
        <v>111</v>
      </c>
      <c r="H12113" s="151" t="s">
        <v>111</v>
      </c>
      <c r="I12113" s="152" t="s">
        <v>112</v>
      </c>
    </row>
    <row r="12114" customFormat="false" ht="12.75" hidden="false" customHeight="false" outlineLevel="0" collapsed="false">
      <c r="A12114" s="0" t="s">
        <v>50</v>
      </c>
      <c r="B12114" s="0" t="s">
        <v>113</v>
      </c>
      <c r="C12114" s="0" t="s">
        <v>108</v>
      </c>
      <c r="D12114" s="116" t="n">
        <v>44562</v>
      </c>
      <c r="E12114" s="0" t="n">
        <v>-0.25</v>
      </c>
      <c r="F12114" s="0" t="n">
        <v>2376546</v>
      </c>
      <c r="G12114" s="151" t="s">
        <v>111</v>
      </c>
      <c r="H12114" s="151" t="s">
        <v>111</v>
      </c>
      <c r="I12114" s="152" t="s">
        <v>112</v>
      </c>
    </row>
    <row r="12115" customFormat="false" ht="12.75" hidden="false" customHeight="false" outlineLevel="0" collapsed="false">
      <c r="A12115" s="0" t="s">
        <v>51</v>
      </c>
      <c r="B12115" s="0" t="s">
        <v>110</v>
      </c>
      <c r="C12115" s="0" t="s">
        <v>108</v>
      </c>
      <c r="D12115" s="116" t="n">
        <v>44562</v>
      </c>
      <c r="E12115" s="0" t="n">
        <v>1.61</v>
      </c>
      <c r="F12115" s="0" t="n">
        <v>2376547</v>
      </c>
      <c r="G12115" s="151" t="s">
        <v>111</v>
      </c>
      <c r="H12115" s="151" t="s">
        <v>111</v>
      </c>
      <c r="I12115" s="152" t="s">
        <v>112</v>
      </c>
    </row>
    <row r="12116" customFormat="false" ht="12.75" hidden="false" customHeight="false" outlineLevel="0" collapsed="false">
      <c r="A12116" s="0" t="s">
        <v>51</v>
      </c>
      <c r="B12116" s="0" t="s">
        <v>113</v>
      </c>
      <c r="C12116" s="0" t="s">
        <v>108</v>
      </c>
      <c r="D12116" s="116" t="n">
        <v>44562</v>
      </c>
      <c r="E12116" s="0" t="n">
        <v>0.5</v>
      </c>
      <c r="F12116" s="0" t="n">
        <v>2376548</v>
      </c>
      <c r="G12116" s="151" t="s">
        <v>111</v>
      </c>
      <c r="H12116" s="151" t="s">
        <v>111</v>
      </c>
      <c r="I12116" s="152" t="s">
        <v>112</v>
      </c>
    </row>
    <row r="12117" customFormat="false" ht="12.75" hidden="false" customHeight="false" outlineLevel="0" collapsed="false">
      <c r="A12117" s="0" t="s">
        <v>52</v>
      </c>
      <c r="B12117" s="0" t="s">
        <v>110</v>
      </c>
      <c r="C12117" s="0" t="s">
        <v>108</v>
      </c>
      <c r="D12117" s="116" t="n">
        <v>44562</v>
      </c>
      <c r="E12117" s="0" t="n">
        <v>1.61</v>
      </c>
      <c r="F12117" s="0" t="n">
        <v>2376549</v>
      </c>
      <c r="G12117" s="151" t="s">
        <v>111</v>
      </c>
      <c r="H12117" s="151" t="s">
        <v>111</v>
      </c>
      <c r="I12117" s="152" t="s">
        <v>112</v>
      </c>
    </row>
    <row r="12118" customFormat="false" ht="12.75" hidden="false" customHeight="false" outlineLevel="0" collapsed="false">
      <c r="A12118" s="0" t="s">
        <v>52</v>
      </c>
      <c r="B12118" s="0" t="s">
        <v>113</v>
      </c>
      <c r="C12118" s="0" t="s">
        <v>108</v>
      </c>
      <c r="D12118" s="116" t="n">
        <v>44562</v>
      </c>
      <c r="E12118" s="0" t="n">
        <v>-0.2</v>
      </c>
      <c r="F12118" s="0" t="n">
        <v>2376550</v>
      </c>
      <c r="G12118" s="151" t="s">
        <v>111</v>
      </c>
      <c r="H12118" s="151" t="s">
        <v>111</v>
      </c>
      <c r="I12118" s="152" t="s">
        <v>112</v>
      </c>
    </row>
    <row r="12119" customFormat="false" ht="12.75" hidden="false" customHeight="false" outlineLevel="0" collapsed="false">
      <c r="A12119" s="0" t="s">
        <v>53</v>
      </c>
      <c r="B12119" s="0" t="s">
        <v>110</v>
      </c>
      <c r="C12119" s="0" t="s">
        <v>108</v>
      </c>
      <c r="D12119" s="116" t="n">
        <v>44562</v>
      </c>
      <c r="E12119" s="0" t="n">
        <v>1.205</v>
      </c>
      <c r="F12119" s="0" t="n">
        <v>2376551</v>
      </c>
      <c r="G12119" s="151" t="s">
        <v>111</v>
      </c>
      <c r="H12119" s="151" t="s">
        <v>111</v>
      </c>
      <c r="I12119" s="152" t="s">
        <v>112</v>
      </c>
    </row>
    <row r="12120" customFormat="false" ht="12.75" hidden="false" customHeight="false" outlineLevel="0" collapsed="false">
      <c r="A12120" s="0" t="s">
        <v>53</v>
      </c>
      <c r="B12120" s="0" t="s">
        <v>113</v>
      </c>
      <c r="C12120" s="0" t="s">
        <v>108</v>
      </c>
      <c r="D12120" s="116" t="n">
        <v>44562</v>
      </c>
      <c r="E12120" s="0" t="n">
        <v>0.05</v>
      </c>
      <c r="F12120" s="0" t="n">
        <v>2376552</v>
      </c>
      <c r="G12120" s="151" t="s">
        <v>111</v>
      </c>
      <c r="H12120" s="151" t="s">
        <v>111</v>
      </c>
      <c r="I12120" s="152" t="s">
        <v>112</v>
      </c>
    </row>
    <row r="12121" customFormat="false" ht="12.75" hidden="false" customHeight="false" outlineLevel="0" collapsed="false">
      <c r="A12121" s="0" t="s">
        <v>17</v>
      </c>
      <c r="B12121" s="0" t="s">
        <v>110</v>
      </c>
      <c r="C12121" s="0" t="s">
        <v>108</v>
      </c>
      <c r="D12121" s="116" t="n">
        <v>44562</v>
      </c>
      <c r="E12121" s="0" t="n">
        <v>0</v>
      </c>
      <c r="F12121" s="0" t="n">
        <v>2376553</v>
      </c>
      <c r="G12121" s="151" t="s">
        <v>111</v>
      </c>
      <c r="H12121" s="151" t="s">
        <v>111</v>
      </c>
      <c r="I12121" s="152" t="s">
        <v>112</v>
      </c>
    </row>
    <row r="12122" customFormat="false" ht="12.75" hidden="false" customHeight="false" outlineLevel="0" collapsed="false">
      <c r="A12122" s="0" t="s">
        <v>17</v>
      </c>
      <c r="B12122" s="0" t="s">
        <v>113</v>
      </c>
      <c r="C12122" s="0" t="s">
        <v>108</v>
      </c>
      <c r="D12122" s="116" t="n">
        <v>44562</v>
      </c>
      <c r="E12122" s="0" t="n">
        <v>0</v>
      </c>
      <c r="F12122" s="0" t="n">
        <v>2376554</v>
      </c>
      <c r="G12122" s="151" t="s">
        <v>111</v>
      </c>
      <c r="H12122" s="151" t="s">
        <v>111</v>
      </c>
      <c r="I12122" s="152" t="s">
        <v>112</v>
      </c>
    </row>
    <row r="12123" customFormat="false" ht="12.75" hidden="false" customHeight="false" outlineLevel="0" collapsed="false">
      <c r="A12123" s="0" t="s">
        <v>18</v>
      </c>
      <c r="B12123" s="0" t="s">
        <v>110</v>
      </c>
      <c r="C12123" s="0" t="s">
        <v>108</v>
      </c>
      <c r="D12123" s="116" t="n">
        <v>44562</v>
      </c>
      <c r="E12123" s="0" t="n">
        <v>0</v>
      </c>
      <c r="F12123" s="0" t="n">
        <v>2376555</v>
      </c>
      <c r="G12123" s="151" t="s">
        <v>111</v>
      </c>
      <c r="H12123" s="151" t="s">
        <v>111</v>
      </c>
      <c r="I12123" s="152" t="s">
        <v>112</v>
      </c>
    </row>
    <row r="12124" customFormat="false" ht="12.75" hidden="false" customHeight="false" outlineLevel="0" collapsed="false">
      <c r="A12124" s="0" t="s">
        <v>18</v>
      </c>
      <c r="B12124" s="0" t="s">
        <v>113</v>
      </c>
      <c r="C12124" s="0" t="s">
        <v>108</v>
      </c>
      <c r="D12124" s="116" t="n">
        <v>44562</v>
      </c>
      <c r="E12124" s="0" t="n">
        <v>0</v>
      </c>
      <c r="F12124" s="0" t="n">
        <v>2376556</v>
      </c>
      <c r="G12124" s="151" t="s">
        <v>111</v>
      </c>
      <c r="H12124" s="151" t="s">
        <v>111</v>
      </c>
      <c r="I12124" s="152" t="s">
        <v>112</v>
      </c>
    </row>
    <row r="12125" customFormat="false" ht="12.75" hidden="false" customHeight="false" outlineLevel="0" collapsed="false">
      <c r="A12125" s="0" t="s">
        <v>19</v>
      </c>
      <c r="B12125" s="0" t="s">
        <v>110</v>
      </c>
      <c r="C12125" s="0" t="s">
        <v>108</v>
      </c>
      <c r="D12125" s="116" t="n">
        <v>44562</v>
      </c>
      <c r="E12125" s="0" t="n">
        <v>0</v>
      </c>
      <c r="F12125" s="0" t="n">
        <v>2376557</v>
      </c>
      <c r="G12125" s="151" t="s">
        <v>111</v>
      </c>
      <c r="H12125" s="151" t="s">
        <v>111</v>
      </c>
      <c r="I12125" s="152" t="s">
        <v>112</v>
      </c>
    </row>
    <row r="12126" customFormat="false" ht="12.75" hidden="false" customHeight="false" outlineLevel="0" collapsed="false">
      <c r="A12126" s="0" t="s">
        <v>19</v>
      </c>
      <c r="B12126" s="0" t="s">
        <v>113</v>
      </c>
      <c r="C12126" s="0" t="s">
        <v>108</v>
      </c>
      <c r="D12126" s="116" t="n">
        <v>44562</v>
      </c>
      <c r="E12126" s="0" t="n">
        <v>0</v>
      </c>
      <c r="F12126" s="0" t="n">
        <v>2376558</v>
      </c>
      <c r="G12126" s="151" t="s">
        <v>111</v>
      </c>
      <c r="H12126" s="151" t="s">
        <v>111</v>
      </c>
      <c r="I12126" s="152" t="s">
        <v>112</v>
      </c>
    </row>
    <row r="12127" customFormat="false" ht="12.75" hidden="false" customHeight="false" outlineLevel="0" collapsed="false">
      <c r="A12127" s="0" t="s">
        <v>21</v>
      </c>
      <c r="B12127" s="0" t="s">
        <v>110</v>
      </c>
      <c r="C12127" s="0" t="s">
        <v>108</v>
      </c>
      <c r="D12127" s="116" t="n">
        <v>44562</v>
      </c>
      <c r="E12127" s="0" t="n">
        <v>0</v>
      </c>
      <c r="F12127" s="0" t="n">
        <v>2376559</v>
      </c>
      <c r="G12127" s="151" t="s">
        <v>111</v>
      </c>
      <c r="H12127" s="151" t="s">
        <v>111</v>
      </c>
      <c r="I12127" s="152" t="s">
        <v>112</v>
      </c>
    </row>
    <row r="12128" customFormat="false" ht="12.75" hidden="false" customHeight="false" outlineLevel="0" collapsed="false">
      <c r="A12128" s="0" t="s">
        <v>21</v>
      </c>
      <c r="B12128" s="0" t="s">
        <v>113</v>
      </c>
      <c r="C12128" s="0" t="s">
        <v>108</v>
      </c>
      <c r="D12128" s="116" t="n">
        <v>44562</v>
      </c>
      <c r="E12128" s="0" t="n">
        <v>0</v>
      </c>
      <c r="F12128" s="0" t="n">
        <v>2376560</v>
      </c>
      <c r="G12128" s="151" t="s">
        <v>111</v>
      </c>
      <c r="H12128" s="151" t="s">
        <v>111</v>
      </c>
      <c r="I12128" s="152" t="s">
        <v>112</v>
      </c>
    </row>
    <row r="12129" customFormat="false" ht="12.75" hidden="false" customHeight="false" outlineLevel="0" collapsed="false">
      <c r="A12129" s="0" t="s">
        <v>22</v>
      </c>
      <c r="B12129" s="0" t="s">
        <v>110</v>
      </c>
      <c r="C12129" s="0" t="s">
        <v>108</v>
      </c>
      <c r="D12129" s="116" t="n">
        <v>44562</v>
      </c>
      <c r="E12129" s="0" t="n">
        <v>0.085</v>
      </c>
      <c r="F12129" s="0" t="n">
        <v>2376561</v>
      </c>
      <c r="G12129" s="151" t="s">
        <v>111</v>
      </c>
      <c r="H12129" s="151" t="s">
        <v>111</v>
      </c>
      <c r="I12129" s="152" t="s">
        <v>112</v>
      </c>
    </row>
    <row r="12130" customFormat="false" ht="12.75" hidden="false" customHeight="false" outlineLevel="0" collapsed="false">
      <c r="A12130" s="0" t="s">
        <v>59</v>
      </c>
      <c r="B12130" s="0" t="s">
        <v>110</v>
      </c>
      <c r="C12130" s="0" t="s">
        <v>108</v>
      </c>
      <c r="D12130" s="116" t="n">
        <v>44593</v>
      </c>
      <c r="E12130" s="0" t="n">
        <v>1.205</v>
      </c>
      <c r="F12130" s="0" t="n">
        <v>2376515</v>
      </c>
      <c r="G12130" s="151" t="s">
        <v>111</v>
      </c>
      <c r="H12130" s="151" t="s">
        <v>111</v>
      </c>
      <c r="I12130" s="152" t="s">
        <v>112</v>
      </c>
    </row>
    <row r="12131" customFormat="false" ht="12.75" hidden="false" customHeight="false" outlineLevel="0" collapsed="false">
      <c r="A12131" s="0" t="s">
        <v>59</v>
      </c>
      <c r="B12131" s="0" t="s">
        <v>113</v>
      </c>
      <c r="C12131" s="0" t="s">
        <v>108</v>
      </c>
      <c r="D12131" s="116" t="n">
        <v>44593</v>
      </c>
      <c r="E12131" s="0" t="n">
        <v>0.05</v>
      </c>
      <c r="F12131" s="0" t="n">
        <v>2376516</v>
      </c>
      <c r="G12131" s="151" t="s">
        <v>111</v>
      </c>
      <c r="H12131" s="151" t="s">
        <v>111</v>
      </c>
      <c r="I12131" s="152" t="s">
        <v>112</v>
      </c>
    </row>
    <row r="12132" customFormat="false" ht="12.75" hidden="false" customHeight="false" outlineLevel="0" collapsed="false">
      <c r="A12132" s="0" t="s">
        <v>60</v>
      </c>
      <c r="B12132" s="0" t="s">
        <v>110</v>
      </c>
      <c r="C12132" s="0" t="s">
        <v>108</v>
      </c>
      <c r="D12132" s="116" t="n">
        <v>44593</v>
      </c>
      <c r="E12132" s="0" t="n">
        <v>1.205</v>
      </c>
      <c r="F12132" s="0" t="n">
        <v>2376517</v>
      </c>
      <c r="G12132" s="151" t="s">
        <v>111</v>
      </c>
      <c r="H12132" s="151" t="s">
        <v>111</v>
      </c>
      <c r="I12132" s="152" t="s">
        <v>112</v>
      </c>
    </row>
    <row r="12133" customFormat="false" ht="12.75" hidden="false" customHeight="false" outlineLevel="0" collapsed="false">
      <c r="A12133" s="0" t="s">
        <v>60</v>
      </c>
      <c r="B12133" s="0" t="s">
        <v>113</v>
      </c>
      <c r="C12133" s="0" t="s">
        <v>108</v>
      </c>
      <c r="D12133" s="116" t="n">
        <v>44593</v>
      </c>
      <c r="E12133" s="0" t="n">
        <v>0.32</v>
      </c>
      <c r="F12133" s="0" t="n">
        <v>2376518</v>
      </c>
      <c r="G12133" s="151" t="s">
        <v>111</v>
      </c>
      <c r="H12133" s="151" t="s">
        <v>111</v>
      </c>
      <c r="I12133" s="152" t="s">
        <v>112</v>
      </c>
    </row>
    <row r="12134" customFormat="false" ht="12.75" hidden="false" customHeight="false" outlineLevel="0" collapsed="false">
      <c r="A12134" s="0" t="s">
        <v>61</v>
      </c>
      <c r="B12134" s="0" t="s">
        <v>110</v>
      </c>
      <c r="C12134" s="0" t="s">
        <v>108</v>
      </c>
      <c r="D12134" s="116" t="n">
        <v>44593</v>
      </c>
      <c r="E12134" s="0" t="n">
        <v>1.205</v>
      </c>
      <c r="F12134" s="0" t="n">
        <v>2376519</v>
      </c>
      <c r="G12134" s="151" t="s">
        <v>111</v>
      </c>
      <c r="H12134" s="151" t="s">
        <v>111</v>
      </c>
      <c r="I12134" s="152" t="s">
        <v>112</v>
      </c>
    </row>
    <row r="12135" customFormat="false" ht="12.75" hidden="false" customHeight="false" outlineLevel="0" collapsed="false">
      <c r="A12135" s="0" t="s">
        <v>61</v>
      </c>
      <c r="B12135" s="0" t="s">
        <v>113</v>
      </c>
      <c r="C12135" s="0" t="s">
        <v>108</v>
      </c>
      <c r="D12135" s="116" t="n">
        <v>44593</v>
      </c>
      <c r="E12135" s="0" t="n">
        <v>0.05</v>
      </c>
      <c r="F12135" s="0" t="n">
        <v>2376520</v>
      </c>
      <c r="G12135" s="151" t="s">
        <v>111</v>
      </c>
      <c r="H12135" s="151" t="s">
        <v>111</v>
      </c>
      <c r="I12135" s="152" t="s">
        <v>112</v>
      </c>
    </row>
    <row r="12136" customFormat="false" ht="12.75" hidden="false" customHeight="false" outlineLevel="0" collapsed="false">
      <c r="A12136" s="0" t="s">
        <v>62</v>
      </c>
      <c r="B12136" s="0" t="s">
        <v>110</v>
      </c>
      <c r="C12136" s="0" t="s">
        <v>108</v>
      </c>
      <c r="D12136" s="116" t="n">
        <v>44593</v>
      </c>
      <c r="E12136" s="0" t="n">
        <v>1.205</v>
      </c>
      <c r="F12136" s="0" t="n">
        <v>2376521</v>
      </c>
      <c r="G12136" s="151" t="s">
        <v>111</v>
      </c>
      <c r="H12136" s="151" t="s">
        <v>111</v>
      </c>
      <c r="I12136" s="152" t="s">
        <v>112</v>
      </c>
    </row>
    <row r="12137" customFormat="false" ht="12.75" hidden="false" customHeight="false" outlineLevel="0" collapsed="false">
      <c r="A12137" s="0" t="s">
        <v>62</v>
      </c>
      <c r="B12137" s="0" t="s">
        <v>113</v>
      </c>
      <c r="C12137" s="0" t="s">
        <v>108</v>
      </c>
      <c r="D12137" s="116" t="n">
        <v>44593</v>
      </c>
      <c r="E12137" s="0" t="n">
        <v>0.32</v>
      </c>
      <c r="F12137" s="0" t="n">
        <v>2376522</v>
      </c>
      <c r="G12137" s="151" t="s">
        <v>111</v>
      </c>
      <c r="H12137" s="151" t="s">
        <v>111</v>
      </c>
      <c r="I12137" s="152" t="s">
        <v>112</v>
      </c>
    </row>
    <row r="12138" customFormat="false" ht="12.75" hidden="false" customHeight="false" outlineLevel="0" collapsed="false">
      <c r="A12138" s="0" t="s">
        <v>82</v>
      </c>
      <c r="B12138" s="0" t="s">
        <v>110</v>
      </c>
      <c r="C12138" s="0" t="s">
        <v>108</v>
      </c>
      <c r="D12138" s="116" t="n">
        <v>44593</v>
      </c>
      <c r="E12138" s="0" t="n">
        <v>0</v>
      </c>
      <c r="F12138" s="0" t="n">
        <v>2376523</v>
      </c>
      <c r="G12138" s="151" t="s">
        <v>111</v>
      </c>
      <c r="H12138" s="151" t="s">
        <v>111</v>
      </c>
      <c r="I12138" s="152" t="s">
        <v>112</v>
      </c>
    </row>
    <row r="12139" customFormat="false" ht="12.75" hidden="false" customHeight="false" outlineLevel="0" collapsed="false">
      <c r="A12139" s="0" t="s">
        <v>82</v>
      </c>
      <c r="B12139" s="0" t="s">
        <v>113</v>
      </c>
      <c r="C12139" s="0" t="s">
        <v>108</v>
      </c>
      <c r="D12139" s="116" t="n">
        <v>44593</v>
      </c>
      <c r="E12139" s="0" t="n">
        <v>0</v>
      </c>
      <c r="F12139" s="0" t="n">
        <v>2376524</v>
      </c>
      <c r="G12139" s="151" t="s">
        <v>111</v>
      </c>
      <c r="H12139" s="151" t="s">
        <v>111</v>
      </c>
      <c r="I12139" s="152" t="s">
        <v>112</v>
      </c>
    </row>
    <row r="12140" customFormat="false" ht="12.75" hidden="false" customHeight="false" outlineLevel="0" collapsed="false">
      <c r="A12140" s="0" t="s">
        <v>83</v>
      </c>
      <c r="B12140" s="0" t="s">
        <v>110</v>
      </c>
      <c r="C12140" s="0" t="s">
        <v>108</v>
      </c>
      <c r="D12140" s="116" t="n">
        <v>44593</v>
      </c>
      <c r="E12140" s="0" t="n">
        <v>0</v>
      </c>
      <c r="F12140" s="0" t="n">
        <v>2376525</v>
      </c>
      <c r="G12140" s="151" t="s">
        <v>111</v>
      </c>
      <c r="H12140" s="151" t="s">
        <v>111</v>
      </c>
      <c r="I12140" s="152" t="s">
        <v>112</v>
      </c>
    </row>
    <row r="12141" customFormat="false" ht="12.75" hidden="false" customHeight="false" outlineLevel="0" collapsed="false">
      <c r="A12141" s="0" t="s">
        <v>83</v>
      </c>
      <c r="B12141" s="0" t="s">
        <v>113</v>
      </c>
      <c r="C12141" s="0" t="s">
        <v>108</v>
      </c>
      <c r="D12141" s="116" t="n">
        <v>44593</v>
      </c>
      <c r="E12141" s="0" t="n">
        <v>0</v>
      </c>
      <c r="F12141" s="0" t="n">
        <v>2376526</v>
      </c>
      <c r="G12141" s="151" t="s">
        <v>111</v>
      </c>
      <c r="H12141" s="151" t="s">
        <v>111</v>
      </c>
      <c r="I12141" s="152" t="s">
        <v>112</v>
      </c>
    </row>
    <row r="12142" customFormat="false" ht="12.75" hidden="false" customHeight="false" outlineLevel="0" collapsed="false">
      <c r="A12142" s="0" t="s">
        <v>84</v>
      </c>
      <c r="B12142" s="0" t="s">
        <v>110</v>
      </c>
      <c r="C12142" s="0" t="s">
        <v>108</v>
      </c>
      <c r="D12142" s="116" t="n">
        <v>44593</v>
      </c>
      <c r="E12142" s="0" t="n">
        <v>0.27</v>
      </c>
      <c r="F12142" s="0" t="n">
        <v>2376527</v>
      </c>
      <c r="G12142" s="151" t="s">
        <v>111</v>
      </c>
      <c r="H12142" s="151" t="s">
        <v>111</v>
      </c>
      <c r="I12142" s="152" t="s">
        <v>112</v>
      </c>
    </row>
    <row r="12143" customFormat="false" ht="12.75" hidden="false" customHeight="false" outlineLevel="0" collapsed="false">
      <c r="A12143" s="0" t="s">
        <v>84</v>
      </c>
      <c r="B12143" s="0" t="s">
        <v>113</v>
      </c>
      <c r="C12143" s="0" t="s">
        <v>108</v>
      </c>
      <c r="D12143" s="116" t="n">
        <v>44593</v>
      </c>
      <c r="E12143" s="0" t="n">
        <v>0.03</v>
      </c>
      <c r="F12143" s="0" t="n">
        <v>2376528</v>
      </c>
      <c r="G12143" s="151" t="s">
        <v>111</v>
      </c>
      <c r="H12143" s="151" t="s">
        <v>111</v>
      </c>
      <c r="I12143" s="152" t="s">
        <v>112</v>
      </c>
    </row>
    <row r="12144" customFormat="false" ht="12.75" hidden="false" customHeight="false" outlineLevel="0" collapsed="false">
      <c r="A12144" s="0" t="s">
        <v>85</v>
      </c>
      <c r="B12144" s="0" t="s">
        <v>110</v>
      </c>
      <c r="C12144" s="0" t="s">
        <v>108</v>
      </c>
      <c r="D12144" s="116" t="n">
        <v>44593</v>
      </c>
      <c r="E12144" s="0" t="n">
        <v>0.27</v>
      </c>
      <c r="F12144" s="0" t="n">
        <v>2376529</v>
      </c>
      <c r="G12144" s="151" t="s">
        <v>111</v>
      </c>
      <c r="H12144" s="151" t="s">
        <v>111</v>
      </c>
      <c r="I12144" s="152" t="s">
        <v>112</v>
      </c>
    </row>
    <row r="12145" customFormat="false" ht="12.75" hidden="false" customHeight="false" outlineLevel="0" collapsed="false">
      <c r="A12145" s="0" t="s">
        <v>85</v>
      </c>
      <c r="B12145" s="0" t="s">
        <v>113</v>
      </c>
      <c r="C12145" s="0" t="s">
        <v>108</v>
      </c>
      <c r="D12145" s="116" t="n">
        <v>44593</v>
      </c>
      <c r="E12145" s="0" t="n">
        <v>0.300105794614033</v>
      </c>
      <c r="F12145" s="0" t="n">
        <v>2376530</v>
      </c>
      <c r="G12145" s="151" t="s">
        <v>111</v>
      </c>
      <c r="H12145" s="151" t="s">
        <v>111</v>
      </c>
      <c r="I12145" s="152" t="s">
        <v>112</v>
      </c>
    </row>
    <row r="12146" customFormat="false" ht="12.75" hidden="false" customHeight="false" outlineLevel="0" collapsed="false">
      <c r="A12146" s="0" t="s">
        <v>86</v>
      </c>
      <c r="B12146" s="0" t="s">
        <v>110</v>
      </c>
      <c r="C12146" s="0" t="s">
        <v>108</v>
      </c>
      <c r="D12146" s="116" t="n">
        <v>44593</v>
      </c>
      <c r="E12146" s="0" t="n">
        <v>0.39</v>
      </c>
      <c r="F12146" s="0" t="n">
        <v>2376531</v>
      </c>
      <c r="G12146" s="151" t="s">
        <v>111</v>
      </c>
      <c r="H12146" s="151" t="s">
        <v>111</v>
      </c>
      <c r="I12146" s="152" t="s">
        <v>112</v>
      </c>
    </row>
    <row r="12147" customFormat="false" ht="12.75" hidden="false" customHeight="false" outlineLevel="0" collapsed="false">
      <c r="A12147" s="0" t="s">
        <v>86</v>
      </c>
      <c r="B12147" s="0" t="s">
        <v>113</v>
      </c>
      <c r="C12147" s="0" t="s">
        <v>108</v>
      </c>
      <c r="D12147" s="116" t="n">
        <v>44593</v>
      </c>
      <c r="E12147" s="0" t="n">
        <v>0.08</v>
      </c>
      <c r="F12147" s="0" t="n">
        <v>2376532</v>
      </c>
      <c r="G12147" s="151" t="s">
        <v>111</v>
      </c>
      <c r="H12147" s="151" t="s">
        <v>111</v>
      </c>
      <c r="I12147" s="152" t="s">
        <v>112</v>
      </c>
    </row>
    <row r="12148" customFormat="false" ht="12.75" hidden="false" customHeight="false" outlineLevel="0" collapsed="false">
      <c r="A12148" s="0" t="s">
        <v>87</v>
      </c>
      <c r="B12148" s="0" t="s">
        <v>110</v>
      </c>
      <c r="C12148" s="0" t="s">
        <v>108</v>
      </c>
      <c r="D12148" s="116" t="n">
        <v>44593</v>
      </c>
      <c r="E12148" s="0" t="n">
        <v>0.39</v>
      </c>
      <c r="F12148" s="0" t="n">
        <v>2376533</v>
      </c>
      <c r="G12148" s="151" t="s">
        <v>111</v>
      </c>
      <c r="H12148" s="151" t="s">
        <v>111</v>
      </c>
      <c r="I12148" s="152" t="s">
        <v>112</v>
      </c>
    </row>
    <row r="12149" customFormat="false" ht="12.75" hidden="false" customHeight="false" outlineLevel="0" collapsed="false">
      <c r="A12149" s="0" t="s">
        <v>87</v>
      </c>
      <c r="B12149" s="0" t="s">
        <v>113</v>
      </c>
      <c r="C12149" s="0" t="s">
        <v>108</v>
      </c>
      <c r="D12149" s="116" t="n">
        <v>44593</v>
      </c>
      <c r="E12149" s="0" t="n">
        <v>0.23</v>
      </c>
      <c r="F12149" s="0" t="n">
        <v>2376534</v>
      </c>
      <c r="G12149" s="151" t="s">
        <v>111</v>
      </c>
      <c r="H12149" s="151" t="s">
        <v>111</v>
      </c>
      <c r="I12149" s="152" t="s">
        <v>112</v>
      </c>
    </row>
    <row r="12150" customFormat="false" ht="12.75" hidden="false" customHeight="false" outlineLevel="0" collapsed="false">
      <c r="A12150" s="0" t="s">
        <v>88</v>
      </c>
      <c r="B12150" s="0" t="s">
        <v>110</v>
      </c>
      <c r="C12150" s="0" t="s">
        <v>108</v>
      </c>
      <c r="D12150" s="116" t="n">
        <v>44593</v>
      </c>
      <c r="E12150" s="0" t="n">
        <v>0.39</v>
      </c>
      <c r="F12150" s="0" t="n">
        <v>2376535</v>
      </c>
      <c r="G12150" s="151" t="s">
        <v>111</v>
      </c>
      <c r="H12150" s="151" t="s">
        <v>111</v>
      </c>
      <c r="I12150" s="152" t="s">
        <v>112</v>
      </c>
    </row>
    <row r="12151" customFormat="false" ht="12.75" hidden="false" customHeight="false" outlineLevel="0" collapsed="false">
      <c r="A12151" s="0" t="s">
        <v>88</v>
      </c>
      <c r="B12151" s="0" t="s">
        <v>113</v>
      </c>
      <c r="C12151" s="0" t="s">
        <v>108</v>
      </c>
      <c r="D12151" s="116" t="n">
        <v>44593</v>
      </c>
      <c r="E12151" s="0" t="n">
        <v>0.671354031927957</v>
      </c>
      <c r="F12151" s="0" t="n">
        <v>2376536</v>
      </c>
      <c r="G12151" s="151" t="s">
        <v>111</v>
      </c>
      <c r="H12151" s="151" t="s">
        <v>111</v>
      </c>
      <c r="I12151" s="152" t="s">
        <v>112</v>
      </c>
    </row>
    <row r="12152" customFormat="false" ht="12.75" hidden="false" customHeight="false" outlineLevel="0" collapsed="false">
      <c r="A12152" s="0" t="s">
        <v>89</v>
      </c>
      <c r="B12152" s="0" t="s">
        <v>110</v>
      </c>
      <c r="C12152" s="0" t="s">
        <v>108</v>
      </c>
      <c r="D12152" s="116" t="n">
        <v>44593</v>
      </c>
      <c r="E12152" s="0" t="n">
        <v>0.39</v>
      </c>
      <c r="F12152" s="0" t="n">
        <v>2376537</v>
      </c>
      <c r="G12152" s="151" t="s">
        <v>111</v>
      </c>
      <c r="H12152" s="151" t="s">
        <v>111</v>
      </c>
      <c r="I12152" s="152" t="s">
        <v>112</v>
      </c>
    </row>
    <row r="12153" customFormat="false" ht="12.75" hidden="false" customHeight="false" outlineLevel="0" collapsed="false">
      <c r="A12153" s="0" t="s">
        <v>89</v>
      </c>
      <c r="B12153" s="0" t="s">
        <v>113</v>
      </c>
      <c r="C12153" s="0" t="s">
        <v>108</v>
      </c>
      <c r="D12153" s="116" t="n">
        <v>44593</v>
      </c>
      <c r="E12153" s="0" t="n">
        <v>0.13</v>
      </c>
      <c r="F12153" s="0" t="n">
        <v>2376538</v>
      </c>
      <c r="G12153" s="151" t="s">
        <v>111</v>
      </c>
      <c r="H12153" s="151" t="s">
        <v>111</v>
      </c>
      <c r="I12153" s="152" t="s">
        <v>112</v>
      </c>
    </row>
    <row r="12154" customFormat="false" ht="12.75" hidden="false" customHeight="false" outlineLevel="0" collapsed="false">
      <c r="A12154" s="0" t="s">
        <v>90</v>
      </c>
      <c r="B12154" s="0" t="s">
        <v>110</v>
      </c>
      <c r="C12154" s="0" t="s">
        <v>108</v>
      </c>
      <c r="D12154" s="116" t="n">
        <v>44593</v>
      </c>
      <c r="E12154" s="0" t="n">
        <v>0.39</v>
      </c>
      <c r="F12154" s="0" t="n">
        <v>2376539</v>
      </c>
      <c r="G12154" s="151" t="s">
        <v>111</v>
      </c>
      <c r="H12154" s="151" t="s">
        <v>111</v>
      </c>
      <c r="I12154" s="152" t="s">
        <v>112</v>
      </c>
    </row>
    <row r="12155" customFormat="false" ht="12.75" hidden="false" customHeight="false" outlineLevel="0" collapsed="false">
      <c r="A12155" s="0" t="s">
        <v>90</v>
      </c>
      <c r="B12155" s="0" t="s">
        <v>113</v>
      </c>
      <c r="C12155" s="0" t="s">
        <v>108</v>
      </c>
      <c r="D12155" s="116" t="n">
        <v>44593</v>
      </c>
      <c r="E12155" s="0" t="n">
        <v>0.517854236594352</v>
      </c>
      <c r="F12155" s="0" t="n">
        <v>2376540</v>
      </c>
      <c r="G12155" s="151" t="s">
        <v>111</v>
      </c>
      <c r="H12155" s="151" t="s">
        <v>111</v>
      </c>
      <c r="I12155" s="152" t="s">
        <v>112</v>
      </c>
    </row>
    <row r="12156" customFormat="false" ht="12.75" hidden="false" customHeight="false" outlineLevel="0" collapsed="false">
      <c r="A12156" s="0" t="s">
        <v>91</v>
      </c>
      <c r="B12156" s="0" t="s">
        <v>110</v>
      </c>
      <c r="C12156" s="0" t="s">
        <v>108</v>
      </c>
      <c r="D12156" s="116" t="n">
        <v>44593</v>
      </c>
      <c r="E12156" s="0" t="n">
        <v>0</v>
      </c>
      <c r="F12156" s="0" t="n">
        <v>2376541</v>
      </c>
      <c r="G12156" s="151" t="s">
        <v>111</v>
      </c>
      <c r="H12156" s="151" t="s">
        <v>111</v>
      </c>
      <c r="I12156" s="152" t="s">
        <v>112</v>
      </c>
    </row>
    <row r="12157" customFormat="false" ht="12.75" hidden="false" customHeight="false" outlineLevel="0" collapsed="false">
      <c r="A12157" s="0" t="s">
        <v>91</v>
      </c>
      <c r="B12157" s="0" t="s">
        <v>113</v>
      </c>
      <c r="C12157" s="0" t="s">
        <v>108</v>
      </c>
      <c r="D12157" s="116" t="n">
        <v>44593</v>
      </c>
      <c r="E12157" s="0" t="n">
        <v>0</v>
      </c>
      <c r="F12157" s="0" t="n">
        <v>2376542</v>
      </c>
      <c r="G12157" s="151" t="s">
        <v>111</v>
      </c>
      <c r="H12157" s="151" t="s">
        <v>111</v>
      </c>
      <c r="I12157" s="152" t="s">
        <v>112</v>
      </c>
    </row>
    <row r="12158" customFormat="false" ht="12.75" hidden="false" customHeight="false" outlineLevel="0" collapsed="false">
      <c r="A12158" s="0" t="s">
        <v>49</v>
      </c>
      <c r="B12158" s="0" t="s">
        <v>110</v>
      </c>
      <c r="C12158" s="0" t="s">
        <v>108</v>
      </c>
      <c r="D12158" s="116" t="n">
        <v>44593</v>
      </c>
      <c r="E12158" s="0" t="n">
        <v>1.205</v>
      </c>
      <c r="F12158" s="0" t="n">
        <v>2376543</v>
      </c>
      <c r="G12158" s="151" t="s">
        <v>111</v>
      </c>
      <c r="H12158" s="151" t="s">
        <v>111</v>
      </c>
      <c r="I12158" s="152" t="s">
        <v>112</v>
      </c>
    </row>
    <row r="12159" customFormat="false" ht="12.75" hidden="false" customHeight="false" outlineLevel="0" collapsed="false">
      <c r="A12159" s="0" t="s">
        <v>49</v>
      </c>
      <c r="B12159" s="0" t="s">
        <v>113</v>
      </c>
      <c r="C12159" s="0" t="s">
        <v>108</v>
      </c>
      <c r="D12159" s="116" t="n">
        <v>44593</v>
      </c>
      <c r="E12159" s="0" t="n">
        <v>0.05</v>
      </c>
      <c r="F12159" s="0" t="n">
        <v>2376544</v>
      </c>
      <c r="G12159" s="151" t="s">
        <v>111</v>
      </c>
      <c r="H12159" s="151" t="s">
        <v>111</v>
      </c>
      <c r="I12159" s="152" t="s">
        <v>112</v>
      </c>
    </row>
    <row r="12160" customFormat="false" ht="12.75" hidden="false" customHeight="false" outlineLevel="0" collapsed="false">
      <c r="A12160" s="0" t="s">
        <v>50</v>
      </c>
      <c r="B12160" s="0" t="s">
        <v>110</v>
      </c>
      <c r="C12160" s="0" t="s">
        <v>108</v>
      </c>
      <c r="D12160" s="116" t="n">
        <v>44593</v>
      </c>
      <c r="E12160" s="0" t="n">
        <v>1.57</v>
      </c>
      <c r="F12160" s="0" t="n">
        <v>2376545</v>
      </c>
      <c r="G12160" s="151" t="s">
        <v>111</v>
      </c>
      <c r="H12160" s="151" t="s">
        <v>111</v>
      </c>
      <c r="I12160" s="152" t="s">
        <v>112</v>
      </c>
    </row>
    <row r="12161" customFormat="false" ht="12.75" hidden="false" customHeight="false" outlineLevel="0" collapsed="false">
      <c r="A12161" s="0" t="s">
        <v>50</v>
      </c>
      <c r="B12161" s="0" t="s">
        <v>113</v>
      </c>
      <c r="C12161" s="0" t="s">
        <v>108</v>
      </c>
      <c r="D12161" s="116" t="n">
        <v>44593</v>
      </c>
      <c r="E12161" s="0" t="n">
        <v>-0.28</v>
      </c>
      <c r="F12161" s="0" t="n">
        <v>2376546</v>
      </c>
      <c r="G12161" s="151" t="s">
        <v>111</v>
      </c>
      <c r="H12161" s="151" t="s">
        <v>111</v>
      </c>
      <c r="I12161" s="152" t="s">
        <v>112</v>
      </c>
    </row>
    <row r="12162" customFormat="false" ht="12.75" hidden="false" customHeight="false" outlineLevel="0" collapsed="false">
      <c r="A12162" s="0" t="s">
        <v>51</v>
      </c>
      <c r="B12162" s="0" t="s">
        <v>110</v>
      </c>
      <c r="C12162" s="0" t="s">
        <v>108</v>
      </c>
      <c r="D12162" s="116" t="n">
        <v>44593</v>
      </c>
      <c r="E12162" s="0" t="n">
        <v>1.57</v>
      </c>
      <c r="F12162" s="0" t="n">
        <v>2376547</v>
      </c>
      <c r="G12162" s="151" t="s">
        <v>111</v>
      </c>
      <c r="H12162" s="151" t="s">
        <v>111</v>
      </c>
      <c r="I12162" s="152" t="s">
        <v>112</v>
      </c>
    </row>
    <row r="12163" customFormat="false" ht="12.75" hidden="false" customHeight="false" outlineLevel="0" collapsed="false">
      <c r="A12163" s="0" t="s">
        <v>51</v>
      </c>
      <c r="B12163" s="0" t="s">
        <v>113</v>
      </c>
      <c r="C12163" s="0" t="s">
        <v>108</v>
      </c>
      <c r="D12163" s="116" t="n">
        <v>44593</v>
      </c>
      <c r="E12163" s="0" t="n">
        <v>0.5</v>
      </c>
      <c r="F12163" s="0" t="n">
        <v>2376548</v>
      </c>
      <c r="G12163" s="151" t="s">
        <v>111</v>
      </c>
      <c r="H12163" s="151" t="s">
        <v>111</v>
      </c>
      <c r="I12163" s="152" t="s">
        <v>112</v>
      </c>
    </row>
    <row r="12164" customFormat="false" ht="12.75" hidden="false" customHeight="false" outlineLevel="0" collapsed="false">
      <c r="A12164" s="0" t="s">
        <v>52</v>
      </c>
      <c r="B12164" s="0" t="s">
        <v>110</v>
      </c>
      <c r="C12164" s="0" t="s">
        <v>108</v>
      </c>
      <c r="D12164" s="116" t="n">
        <v>44593</v>
      </c>
      <c r="E12164" s="0" t="n">
        <v>1.57</v>
      </c>
      <c r="F12164" s="0" t="n">
        <v>2376549</v>
      </c>
      <c r="G12164" s="151" t="s">
        <v>111</v>
      </c>
      <c r="H12164" s="151" t="s">
        <v>111</v>
      </c>
      <c r="I12164" s="152" t="s">
        <v>112</v>
      </c>
    </row>
    <row r="12165" customFormat="false" ht="12.75" hidden="false" customHeight="false" outlineLevel="0" collapsed="false">
      <c r="A12165" s="0" t="s">
        <v>52</v>
      </c>
      <c r="B12165" s="0" t="s">
        <v>113</v>
      </c>
      <c r="C12165" s="0" t="s">
        <v>108</v>
      </c>
      <c r="D12165" s="116" t="n">
        <v>44593</v>
      </c>
      <c r="E12165" s="0" t="n">
        <v>-0.2</v>
      </c>
      <c r="F12165" s="0" t="n">
        <v>2376550</v>
      </c>
      <c r="G12165" s="151" t="s">
        <v>111</v>
      </c>
      <c r="H12165" s="151" t="s">
        <v>111</v>
      </c>
      <c r="I12165" s="152" t="s">
        <v>112</v>
      </c>
    </row>
    <row r="12166" customFormat="false" ht="12.75" hidden="false" customHeight="false" outlineLevel="0" collapsed="false">
      <c r="A12166" s="0" t="s">
        <v>53</v>
      </c>
      <c r="B12166" s="0" t="s">
        <v>110</v>
      </c>
      <c r="C12166" s="0" t="s">
        <v>108</v>
      </c>
      <c r="D12166" s="116" t="n">
        <v>44593</v>
      </c>
      <c r="E12166" s="0" t="n">
        <v>1.205</v>
      </c>
      <c r="F12166" s="0" t="n">
        <v>2376551</v>
      </c>
      <c r="G12166" s="151" t="s">
        <v>111</v>
      </c>
      <c r="H12166" s="151" t="s">
        <v>111</v>
      </c>
      <c r="I12166" s="152" t="s">
        <v>112</v>
      </c>
    </row>
    <row r="12167" customFormat="false" ht="12.75" hidden="false" customHeight="false" outlineLevel="0" collapsed="false">
      <c r="A12167" s="0" t="s">
        <v>53</v>
      </c>
      <c r="B12167" s="0" t="s">
        <v>113</v>
      </c>
      <c r="C12167" s="0" t="s">
        <v>108</v>
      </c>
      <c r="D12167" s="116" t="n">
        <v>44593</v>
      </c>
      <c r="E12167" s="0" t="n">
        <v>0.05</v>
      </c>
      <c r="F12167" s="0" t="n">
        <v>2376552</v>
      </c>
      <c r="G12167" s="151" t="s">
        <v>111</v>
      </c>
      <c r="H12167" s="151" t="s">
        <v>111</v>
      </c>
      <c r="I12167" s="152" t="s">
        <v>112</v>
      </c>
    </row>
    <row r="12168" customFormat="false" ht="12.75" hidden="false" customHeight="false" outlineLevel="0" collapsed="false">
      <c r="A12168" s="0" t="s">
        <v>17</v>
      </c>
      <c r="B12168" s="0" t="s">
        <v>110</v>
      </c>
      <c r="C12168" s="0" t="s">
        <v>108</v>
      </c>
      <c r="D12168" s="116" t="n">
        <v>44593</v>
      </c>
      <c r="E12168" s="0" t="n">
        <v>0</v>
      </c>
      <c r="F12168" s="0" t="n">
        <v>2376553</v>
      </c>
      <c r="G12168" s="151" t="s">
        <v>111</v>
      </c>
      <c r="H12168" s="151" t="s">
        <v>111</v>
      </c>
      <c r="I12168" s="152" t="s">
        <v>112</v>
      </c>
    </row>
    <row r="12169" customFormat="false" ht="12.75" hidden="false" customHeight="false" outlineLevel="0" collapsed="false">
      <c r="A12169" s="0" t="s">
        <v>17</v>
      </c>
      <c r="B12169" s="0" t="s">
        <v>113</v>
      </c>
      <c r="C12169" s="0" t="s">
        <v>108</v>
      </c>
      <c r="D12169" s="116" t="n">
        <v>44593</v>
      </c>
      <c r="E12169" s="0" t="n">
        <v>0</v>
      </c>
      <c r="F12169" s="0" t="n">
        <v>2376554</v>
      </c>
      <c r="G12169" s="151" t="s">
        <v>111</v>
      </c>
      <c r="H12169" s="151" t="s">
        <v>111</v>
      </c>
      <c r="I12169" s="152" t="s">
        <v>112</v>
      </c>
    </row>
    <row r="12170" customFormat="false" ht="12.75" hidden="false" customHeight="false" outlineLevel="0" collapsed="false">
      <c r="A12170" s="0" t="s">
        <v>18</v>
      </c>
      <c r="B12170" s="0" t="s">
        <v>110</v>
      </c>
      <c r="C12170" s="0" t="s">
        <v>108</v>
      </c>
      <c r="D12170" s="116" t="n">
        <v>44593</v>
      </c>
      <c r="E12170" s="0" t="n">
        <v>0</v>
      </c>
      <c r="F12170" s="0" t="n">
        <v>2376555</v>
      </c>
      <c r="G12170" s="151" t="s">
        <v>111</v>
      </c>
      <c r="H12170" s="151" t="s">
        <v>111</v>
      </c>
      <c r="I12170" s="152" t="s">
        <v>112</v>
      </c>
    </row>
    <row r="12171" customFormat="false" ht="12.75" hidden="false" customHeight="false" outlineLevel="0" collapsed="false">
      <c r="A12171" s="0" t="s">
        <v>18</v>
      </c>
      <c r="B12171" s="0" t="s">
        <v>113</v>
      </c>
      <c r="C12171" s="0" t="s">
        <v>108</v>
      </c>
      <c r="D12171" s="116" t="n">
        <v>44593</v>
      </c>
      <c r="E12171" s="0" t="n">
        <v>0</v>
      </c>
      <c r="F12171" s="0" t="n">
        <v>2376556</v>
      </c>
      <c r="G12171" s="151" t="s">
        <v>111</v>
      </c>
      <c r="H12171" s="151" t="s">
        <v>111</v>
      </c>
      <c r="I12171" s="152" t="s">
        <v>112</v>
      </c>
    </row>
    <row r="12172" customFormat="false" ht="12.75" hidden="false" customHeight="false" outlineLevel="0" collapsed="false">
      <c r="A12172" s="0" t="s">
        <v>19</v>
      </c>
      <c r="B12172" s="0" t="s">
        <v>110</v>
      </c>
      <c r="C12172" s="0" t="s">
        <v>108</v>
      </c>
      <c r="D12172" s="116" t="n">
        <v>44593</v>
      </c>
      <c r="E12172" s="0" t="n">
        <v>0</v>
      </c>
      <c r="F12172" s="0" t="n">
        <v>2376557</v>
      </c>
      <c r="G12172" s="151" t="s">
        <v>111</v>
      </c>
      <c r="H12172" s="151" t="s">
        <v>111</v>
      </c>
      <c r="I12172" s="152" t="s">
        <v>112</v>
      </c>
    </row>
    <row r="12173" customFormat="false" ht="12.75" hidden="false" customHeight="false" outlineLevel="0" collapsed="false">
      <c r="A12173" s="0" t="s">
        <v>19</v>
      </c>
      <c r="B12173" s="0" t="s">
        <v>113</v>
      </c>
      <c r="C12173" s="0" t="s">
        <v>108</v>
      </c>
      <c r="D12173" s="116" t="n">
        <v>44593</v>
      </c>
      <c r="E12173" s="0" t="n">
        <v>0</v>
      </c>
      <c r="F12173" s="0" t="n">
        <v>2376558</v>
      </c>
      <c r="G12173" s="151" t="s">
        <v>111</v>
      </c>
      <c r="H12173" s="151" t="s">
        <v>111</v>
      </c>
      <c r="I12173" s="152" t="s">
        <v>112</v>
      </c>
    </row>
    <row r="12174" customFormat="false" ht="12.75" hidden="false" customHeight="false" outlineLevel="0" collapsed="false">
      <c r="A12174" s="0" t="s">
        <v>21</v>
      </c>
      <c r="B12174" s="0" t="s">
        <v>110</v>
      </c>
      <c r="C12174" s="0" t="s">
        <v>108</v>
      </c>
      <c r="D12174" s="116" t="n">
        <v>44593</v>
      </c>
      <c r="E12174" s="0" t="n">
        <v>0</v>
      </c>
      <c r="F12174" s="0" t="n">
        <v>2376559</v>
      </c>
      <c r="G12174" s="151" t="s">
        <v>111</v>
      </c>
      <c r="H12174" s="151" t="s">
        <v>111</v>
      </c>
      <c r="I12174" s="152" t="s">
        <v>112</v>
      </c>
    </row>
    <row r="12175" customFormat="false" ht="12.75" hidden="false" customHeight="false" outlineLevel="0" collapsed="false">
      <c r="A12175" s="0" t="s">
        <v>21</v>
      </c>
      <c r="B12175" s="0" t="s">
        <v>113</v>
      </c>
      <c r="C12175" s="0" t="s">
        <v>108</v>
      </c>
      <c r="D12175" s="116" t="n">
        <v>44593</v>
      </c>
      <c r="E12175" s="0" t="n">
        <v>0</v>
      </c>
      <c r="F12175" s="0" t="n">
        <v>2376560</v>
      </c>
      <c r="G12175" s="151" t="s">
        <v>111</v>
      </c>
      <c r="H12175" s="151" t="s">
        <v>111</v>
      </c>
      <c r="I12175" s="152" t="s">
        <v>112</v>
      </c>
    </row>
    <row r="12176" customFormat="false" ht="12.75" hidden="false" customHeight="false" outlineLevel="0" collapsed="false">
      <c r="A12176" s="0" t="s">
        <v>22</v>
      </c>
      <c r="B12176" s="0" t="s">
        <v>110</v>
      </c>
      <c r="C12176" s="0" t="s">
        <v>108</v>
      </c>
      <c r="D12176" s="116" t="n">
        <v>44593</v>
      </c>
      <c r="E12176" s="0" t="n">
        <v>0.075</v>
      </c>
      <c r="F12176" s="0" t="n">
        <v>2376561</v>
      </c>
      <c r="G12176" s="151" t="s">
        <v>111</v>
      </c>
      <c r="H12176" s="151" t="s">
        <v>111</v>
      </c>
      <c r="I12176" s="152" t="s">
        <v>112</v>
      </c>
    </row>
    <row r="12177" customFormat="false" ht="12.75" hidden="false" customHeight="false" outlineLevel="0" collapsed="false">
      <c r="A12177" s="0" t="s">
        <v>59</v>
      </c>
      <c r="B12177" s="0" t="s">
        <v>110</v>
      </c>
      <c r="C12177" s="0" t="s">
        <v>108</v>
      </c>
      <c r="D12177" s="116" t="n">
        <v>44621</v>
      </c>
      <c r="E12177" s="0" t="n">
        <v>0.815</v>
      </c>
      <c r="F12177" s="0" t="n">
        <v>2376515</v>
      </c>
      <c r="G12177" s="151" t="s">
        <v>111</v>
      </c>
      <c r="H12177" s="151" t="s">
        <v>111</v>
      </c>
      <c r="I12177" s="152" t="s">
        <v>112</v>
      </c>
    </row>
    <row r="12178" customFormat="false" ht="12.75" hidden="false" customHeight="false" outlineLevel="0" collapsed="false">
      <c r="A12178" s="0" t="s">
        <v>59</v>
      </c>
      <c r="B12178" s="0" t="s">
        <v>113</v>
      </c>
      <c r="C12178" s="0" t="s">
        <v>108</v>
      </c>
      <c r="D12178" s="116" t="n">
        <v>44621</v>
      </c>
      <c r="E12178" s="0" t="n">
        <v>0.05</v>
      </c>
      <c r="F12178" s="0" t="n">
        <v>2376516</v>
      </c>
      <c r="G12178" s="151" t="s">
        <v>111</v>
      </c>
      <c r="H12178" s="151" t="s">
        <v>111</v>
      </c>
      <c r="I12178" s="152" t="s">
        <v>112</v>
      </c>
    </row>
    <row r="12179" customFormat="false" ht="12.75" hidden="false" customHeight="false" outlineLevel="0" collapsed="false">
      <c r="A12179" s="0" t="s">
        <v>60</v>
      </c>
      <c r="B12179" s="0" t="s">
        <v>110</v>
      </c>
      <c r="C12179" s="0" t="s">
        <v>108</v>
      </c>
      <c r="D12179" s="116" t="n">
        <v>44621</v>
      </c>
      <c r="E12179" s="0" t="n">
        <v>0.815</v>
      </c>
      <c r="F12179" s="0" t="n">
        <v>2376517</v>
      </c>
      <c r="G12179" s="151" t="s">
        <v>111</v>
      </c>
      <c r="H12179" s="151" t="s">
        <v>111</v>
      </c>
      <c r="I12179" s="152" t="s">
        <v>112</v>
      </c>
    </row>
    <row r="12180" customFormat="false" ht="12.75" hidden="false" customHeight="false" outlineLevel="0" collapsed="false">
      <c r="A12180" s="0" t="s">
        <v>60</v>
      </c>
      <c r="B12180" s="0" t="s">
        <v>113</v>
      </c>
      <c r="C12180" s="0" t="s">
        <v>108</v>
      </c>
      <c r="D12180" s="116" t="n">
        <v>44621</v>
      </c>
      <c r="E12180" s="0" t="n">
        <v>0.15</v>
      </c>
      <c r="F12180" s="0" t="n">
        <v>2376518</v>
      </c>
      <c r="G12180" s="151" t="s">
        <v>111</v>
      </c>
      <c r="H12180" s="151" t="s">
        <v>111</v>
      </c>
      <c r="I12180" s="152" t="s">
        <v>112</v>
      </c>
    </row>
    <row r="12181" customFormat="false" ht="12.75" hidden="false" customHeight="false" outlineLevel="0" collapsed="false">
      <c r="A12181" s="0" t="s">
        <v>61</v>
      </c>
      <c r="B12181" s="0" t="s">
        <v>110</v>
      </c>
      <c r="C12181" s="0" t="s">
        <v>108</v>
      </c>
      <c r="D12181" s="116" t="n">
        <v>44621</v>
      </c>
      <c r="E12181" s="0" t="n">
        <v>0.815</v>
      </c>
      <c r="F12181" s="0" t="n">
        <v>2376519</v>
      </c>
      <c r="G12181" s="151" t="s">
        <v>111</v>
      </c>
      <c r="H12181" s="151" t="s">
        <v>111</v>
      </c>
      <c r="I12181" s="152" t="s">
        <v>112</v>
      </c>
    </row>
    <row r="12182" customFormat="false" ht="12.75" hidden="false" customHeight="false" outlineLevel="0" collapsed="false">
      <c r="A12182" s="0" t="s">
        <v>61</v>
      </c>
      <c r="B12182" s="0" t="s">
        <v>113</v>
      </c>
      <c r="C12182" s="0" t="s">
        <v>108</v>
      </c>
      <c r="D12182" s="116" t="n">
        <v>44621</v>
      </c>
      <c r="E12182" s="0" t="n">
        <v>0.05</v>
      </c>
      <c r="F12182" s="0" t="n">
        <v>2376520</v>
      </c>
      <c r="G12182" s="151" t="s">
        <v>111</v>
      </c>
      <c r="H12182" s="151" t="s">
        <v>111</v>
      </c>
      <c r="I12182" s="152" t="s">
        <v>112</v>
      </c>
    </row>
    <row r="12183" customFormat="false" ht="12.75" hidden="false" customHeight="false" outlineLevel="0" collapsed="false">
      <c r="A12183" s="0" t="s">
        <v>62</v>
      </c>
      <c r="B12183" s="0" t="s">
        <v>110</v>
      </c>
      <c r="C12183" s="0" t="s">
        <v>108</v>
      </c>
      <c r="D12183" s="116" t="n">
        <v>44621</v>
      </c>
      <c r="E12183" s="0" t="n">
        <v>0.815</v>
      </c>
      <c r="F12183" s="0" t="n">
        <v>2376521</v>
      </c>
      <c r="G12183" s="151" t="s">
        <v>111</v>
      </c>
      <c r="H12183" s="151" t="s">
        <v>111</v>
      </c>
      <c r="I12183" s="152" t="s">
        <v>112</v>
      </c>
    </row>
    <row r="12184" customFormat="false" ht="12.75" hidden="false" customHeight="false" outlineLevel="0" collapsed="false">
      <c r="A12184" s="0" t="s">
        <v>62</v>
      </c>
      <c r="B12184" s="0" t="s">
        <v>113</v>
      </c>
      <c r="C12184" s="0" t="s">
        <v>108</v>
      </c>
      <c r="D12184" s="116" t="n">
        <v>44621</v>
      </c>
      <c r="E12184" s="0" t="n">
        <v>0.15</v>
      </c>
      <c r="F12184" s="0" t="n">
        <v>2376522</v>
      </c>
      <c r="G12184" s="151" t="s">
        <v>111</v>
      </c>
      <c r="H12184" s="151" t="s">
        <v>111</v>
      </c>
      <c r="I12184" s="152" t="s">
        <v>112</v>
      </c>
    </row>
    <row r="12185" customFormat="false" ht="12.75" hidden="false" customHeight="false" outlineLevel="0" collapsed="false">
      <c r="A12185" s="0" t="s">
        <v>82</v>
      </c>
      <c r="B12185" s="0" t="s">
        <v>110</v>
      </c>
      <c r="C12185" s="0" t="s">
        <v>108</v>
      </c>
      <c r="D12185" s="116" t="n">
        <v>44621</v>
      </c>
      <c r="E12185" s="0" t="n">
        <v>0</v>
      </c>
      <c r="F12185" s="0" t="n">
        <v>2376523</v>
      </c>
      <c r="G12185" s="151" t="s">
        <v>111</v>
      </c>
      <c r="H12185" s="151" t="s">
        <v>111</v>
      </c>
      <c r="I12185" s="152" t="s">
        <v>112</v>
      </c>
    </row>
    <row r="12186" customFormat="false" ht="12.75" hidden="false" customHeight="false" outlineLevel="0" collapsed="false">
      <c r="A12186" s="0" t="s">
        <v>82</v>
      </c>
      <c r="B12186" s="0" t="s">
        <v>113</v>
      </c>
      <c r="C12186" s="0" t="s">
        <v>108</v>
      </c>
      <c r="D12186" s="116" t="n">
        <v>44621</v>
      </c>
      <c r="E12186" s="0" t="n">
        <v>0</v>
      </c>
      <c r="F12186" s="0" t="n">
        <v>2376524</v>
      </c>
      <c r="G12186" s="151" t="s">
        <v>111</v>
      </c>
      <c r="H12186" s="151" t="s">
        <v>111</v>
      </c>
      <c r="I12186" s="152" t="s">
        <v>112</v>
      </c>
    </row>
    <row r="12187" customFormat="false" ht="12.75" hidden="false" customHeight="false" outlineLevel="0" collapsed="false">
      <c r="A12187" s="0" t="s">
        <v>83</v>
      </c>
      <c r="B12187" s="0" t="s">
        <v>110</v>
      </c>
      <c r="C12187" s="0" t="s">
        <v>108</v>
      </c>
      <c r="D12187" s="116" t="n">
        <v>44621</v>
      </c>
      <c r="E12187" s="0" t="n">
        <v>0</v>
      </c>
      <c r="F12187" s="0" t="n">
        <v>2376525</v>
      </c>
      <c r="G12187" s="151" t="s">
        <v>111</v>
      </c>
      <c r="H12187" s="151" t="s">
        <v>111</v>
      </c>
      <c r="I12187" s="152" t="s">
        <v>112</v>
      </c>
    </row>
    <row r="12188" customFormat="false" ht="12.75" hidden="false" customHeight="false" outlineLevel="0" collapsed="false">
      <c r="A12188" s="0" t="s">
        <v>83</v>
      </c>
      <c r="B12188" s="0" t="s">
        <v>113</v>
      </c>
      <c r="C12188" s="0" t="s">
        <v>108</v>
      </c>
      <c r="D12188" s="116" t="n">
        <v>44621</v>
      </c>
      <c r="E12188" s="0" t="n">
        <v>0</v>
      </c>
      <c r="F12188" s="0" t="n">
        <v>2376526</v>
      </c>
      <c r="G12188" s="151" t="s">
        <v>111</v>
      </c>
      <c r="H12188" s="151" t="s">
        <v>111</v>
      </c>
      <c r="I12188" s="152" t="s">
        <v>112</v>
      </c>
    </row>
    <row r="12189" customFormat="false" ht="12.75" hidden="false" customHeight="false" outlineLevel="0" collapsed="false">
      <c r="A12189" s="0" t="s">
        <v>84</v>
      </c>
      <c r="B12189" s="0" t="s">
        <v>110</v>
      </c>
      <c r="C12189" s="0" t="s">
        <v>108</v>
      </c>
      <c r="D12189" s="116" t="n">
        <v>44621</v>
      </c>
      <c r="E12189" s="0" t="n">
        <v>0.24</v>
      </c>
      <c r="F12189" s="0" t="n">
        <v>2376527</v>
      </c>
      <c r="G12189" s="151" t="s">
        <v>111</v>
      </c>
      <c r="H12189" s="151" t="s">
        <v>111</v>
      </c>
      <c r="I12189" s="152" t="s">
        <v>112</v>
      </c>
    </row>
    <row r="12190" customFormat="false" ht="12.75" hidden="false" customHeight="false" outlineLevel="0" collapsed="false">
      <c r="A12190" s="0" t="s">
        <v>84</v>
      </c>
      <c r="B12190" s="0" t="s">
        <v>113</v>
      </c>
      <c r="C12190" s="0" t="s">
        <v>108</v>
      </c>
      <c r="D12190" s="116" t="n">
        <v>44621</v>
      </c>
      <c r="E12190" s="0" t="n">
        <v>0.03</v>
      </c>
      <c r="F12190" s="0" t="n">
        <v>2376528</v>
      </c>
      <c r="G12190" s="151" t="s">
        <v>111</v>
      </c>
      <c r="H12190" s="151" t="s">
        <v>111</v>
      </c>
      <c r="I12190" s="152" t="s">
        <v>112</v>
      </c>
    </row>
    <row r="12191" customFormat="false" ht="12.75" hidden="false" customHeight="false" outlineLevel="0" collapsed="false">
      <c r="A12191" s="0" t="s">
        <v>85</v>
      </c>
      <c r="B12191" s="0" t="s">
        <v>110</v>
      </c>
      <c r="C12191" s="0" t="s">
        <v>108</v>
      </c>
      <c r="D12191" s="116" t="n">
        <v>44621</v>
      </c>
      <c r="E12191" s="0" t="n">
        <v>0.24</v>
      </c>
      <c r="F12191" s="0" t="n">
        <v>2376529</v>
      </c>
      <c r="G12191" s="151" t="s">
        <v>111</v>
      </c>
      <c r="H12191" s="151" t="s">
        <v>111</v>
      </c>
      <c r="I12191" s="152" t="s">
        <v>112</v>
      </c>
    </row>
    <row r="12192" customFormat="false" ht="12.75" hidden="false" customHeight="false" outlineLevel="0" collapsed="false">
      <c r="A12192" s="0" t="s">
        <v>85</v>
      </c>
      <c r="B12192" s="0" t="s">
        <v>113</v>
      </c>
      <c r="C12192" s="0" t="s">
        <v>108</v>
      </c>
      <c r="D12192" s="116" t="n">
        <v>44621</v>
      </c>
      <c r="E12192" s="0" t="n">
        <v>0.287057737730375</v>
      </c>
      <c r="F12192" s="0" t="n">
        <v>2376530</v>
      </c>
      <c r="G12192" s="151" t="s">
        <v>111</v>
      </c>
      <c r="H12192" s="151" t="s">
        <v>111</v>
      </c>
      <c r="I12192" s="152" t="s">
        <v>112</v>
      </c>
    </row>
    <row r="12193" customFormat="false" ht="12.75" hidden="false" customHeight="false" outlineLevel="0" collapsed="false">
      <c r="A12193" s="0" t="s">
        <v>86</v>
      </c>
      <c r="B12193" s="0" t="s">
        <v>110</v>
      </c>
      <c r="C12193" s="0" t="s">
        <v>108</v>
      </c>
      <c r="D12193" s="116" t="n">
        <v>44621</v>
      </c>
      <c r="E12193" s="0" t="n">
        <v>0.39</v>
      </c>
      <c r="F12193" s="0" t="n">
        <v>2376531</v>
      </c>
      <c r="G12193" s="151" t="s">
        <v>111</v>
      </c>
      <c r="H12193" s="151" t="s">
        <v>111</v>
      </c>
      <c r="I12193" s="152" t="s">
        <v>112</v>
      </c>
    </row>
    <row r="12194" customFormat="false" ht="12.75" hidden="false" customHeight="false" outlineLevel="0" collapsed="false">
      <c r="A12194" s="0" t="s">
        <v>86</v>
      </c>
      <c r="B12194" s="0" t="s">
        <v>113</v>
      </c>
      <c r="C12194" s="0" t="s">
        <v>108</v>
      </c>
      <c r="D12194" s="116" t="n">
        <v>44621</v>
      </c>
      <c r="E12194" s="0" t="n">
        <v>0.08</v>
      </c>
      <c r="F12194" s="0" t="n">
        <v>2376532</v>
      </c>
      <c r="G12194" s="151" t="s">
        <v>111</v>
      </c>
      <c r="H12194" s="151" t="s">
        <v>111</v>
      </c>
      <c r="I12194" s="152" t="s">
        <v>112</v>
      </c>
    </row>
    <row r="12195" customFormat="false" ht="12.75" hidden="false" customHeight="false" outlineLevel="0" collapsed="false">
      <c r="A12195" s="0" t="s">
        <v>87</v>
      </c>
      <c r="B12195" s="0" t="s">
        <v>110</v>
      </c>
      <c r="C12195" s="0" t="s">
        <v>108</v>
      </c>
      <c r="D12195" s="116" t="n">
        <v>44621</v>
      </c>
      <c r="E12195" s="0" t="n">
        <v>0.39</v>
      </c>
      <c r="F12195" s="0" t="n">
        <v>2376533</v>
      </c>
      <c r="G12195" s="151" t="s">
        <v>111</v>
      </c>
      <c r="H12195" s="151" t="s">
        <v>111</v>
      </c>
      <c r="I12195" s="152" t="s">
        <v>112</v>
      </c>
    </row>
    <row r="12196" customFormat="false" ht="12.75" hidden="false" customHeight="false" outlineLevel="0" collapsed="false">
      <c r="A12196" s="0" t="s">
        <v>87</v>
      </c>
      <c r="B12196" s="0" t="s">
        <v>113</v>
      </c>
      <c r="C12196" s="0" t="s">
        <v>108</v>
      </c>
      <c r="D12196" s="116" t="n">
        <v>44621</v>
      </c>
      <c r="E12196" s="0" t="n">
        <v>0.18</v>
      </c>
      <c r="F12196" s="0" t="n">
        <v>2376534</v>
      </c>
      <c r="G12196" s="151" t="s">
        <v>111</v>
      </c>
      <c r="H12196" s="151" t="s">
        <v>111</v>
      </c>
      <c r="I12196" s="152" t="s">
        <v>112</v>
      </c>
    </row>
    <row r="12197" customFormat="false" ht="12.75" hidden="false" customHeight="false" outlineLevel="0" collapsed="false">
      <c r="A12197" s="0" t="s">
        <v>88</v>
      </c>
      <c r="B12197" s="0" t="s">
        <v>110</v>
      </c>
      <c r="C12197" s="0" t="s">
        <v>108</v>
      </c>
      <c r="D12197" s="116" t="n">
        <v>44621</v>
      </c>
      <c r="E12197" s="0" t="n">
        <v>0.39</v>
      </c>
      <c r="F12197" s="0" t="n">
        <v>2376535</v>
      </c>
      <c r="G12197" s="151" t="s">
        <v>111</v>
      </c>
      <c r="H12197" s="151" t="s">
        <v>111</v>
      </c>
      <c r="I12197" s="152" t="s">
        <v>112</v>
      </c>
    </row>
    <row r="12198" customFormat="false" ht="12.75" hidden="false" customHeight="false" outlineLevel="0" collapsed="false">
      <c r="A12198" s="0" t="s">
        <v>88</v>
      </c>
      <c r="B12198" s="0" t="s">
        <v>113</v>
      </c>
      <c r="C12198" s="0" t="s">
        <v>108</v>
      </c>
      <c r="D12198" s="116" t="n">
        <v>44621</v>
      </c>
      <c r="E12198" s="0" t="n">
        <v>0.591430986492018</v>
      </c>
      <c r="F12198" s="0" t="n">
        <v>2376536</v>
      </c>
      <c r="G12198" s="151" t="s">
        <v>111</v>
      </c>
      <c r="H12198" s="151" t="s">
        <v>111</v>
      </c>
      <c r="I12198" s="152" t="s">
        <v>112</v>
      </c>
    </row>
    <row r="12199" customFormat="false" ht="12.75" hidden="false" customHeight="false" outlineLevel="0" collapsed="false">
      <c r="A12199" s="0" t="s">
        <v>89</v>
      </c>
      <c r="B12199" s="0" t="s">
        <v>110</v>
      </c>
      <c r="C12199" s="0" t="s">
        <v>108</v>
      </c>
      <c r="D12199" s="116" t="n">
        <v>44621</v>
      </c>
      <c r="E12199" s="0" t="n">
        <v>0.39</v>
      </c>
      <c r="F12199" s="0" t="n">
        <v>2376537</v>
      </c>
      <c r="G12199" s="151" t="s">
        <v>111</v>
      </c>
      <c r="H12199" s="151" t="s">
        <v>111</v>
      </c>
      <c r="I12199" s="152" t="s">
        <v>112</v>
      </c>
    </row>
    <row r="12200" customFormat="false" ht="12.75" hidden="false" customHeight="false" outlineLevel="0" collapsed="false">
      <c r="A12200" s="0" t="s">
        <v>89</v>
      </c>
      <c r="B12200" s="0" t="s">
        <v>113</v>
      </c>
      <c r="C12200" s="0" t="s">
        <v>108</v>
      </c>
      <c r="D12200" s="116" t="n">
        <v>44621</v>
      </c>
      <c r="E12200" s="0" t="n">
        <v>0.13</v>
      </c>
      <c r="F12200" s="0" t="n">
        <v>2376538</v>
      </c>
      <c r="G12200" s="151" t="s">
        <v>111</v>
      </c>
      <c r="H12200" s="151" t="s">
        <v>111</v>
      </c>
      <c r="I12200" s="152" t="s">
        <v>112</v>
      </c>
    </row>
    <row r="12201" customFormat="false" ht="12.75" hidden="false" customHeight="false" outlineLevel="0" collapsed="false">
      <c r="A12201" s="0" t="s">
        <v>90</v>
      </c>
      <c r="B12201" s="0" t="s">
        <v>110</v>
      </c>
      <c r="C12201" s="0" t="s">
        <v>108</v>
      </c>
      <c r="D12201" s="116" t="n">
        <v>44621</v>
      </c>
      <c r="E12201" s="0" t="n">
        <v>0.39</v>
      </c>
      <c r="F12201" s="0" t="n">
        <v>2376539</v>
      </c>
      <c r="G12201" s="151" t="s">
        <v>111</v>
      </c>
      <c r="H12201" s="151" t="s">
        <v>111</v>
      </c>
      <c r="I12201" s="152" t="s">
        <v>112</v>
      </c>
    </row>
    <row r="12202" customFormat="false" ht="12.75" hidden="false" customHeight="false" outlineLevel="0" collapsed="false">
      <c r="A12202" s="0" t="s">
        <v>90</v>
      </c>
      <c r="B12202" s="0" t="s">
        <v>113</v>
      </c>
      <c r="C12202" s="0" t="s">
        <v>108</v>
      </c>
      <c r="D12202" s="116" t="n">
        <v>44621</v>
      </c>
      <c r="E12202" s="0" t="n">
        <v>0.489097789602948</v>
      </c>
      <c r="F12202" s="0" t="n">
        <v>2376540</v>
      </c>
      <c r="G12202" s="151" t="s">
        <v>111</v>
      </c>
      <c r="H12202" s="151" t="s">
        <v>111</v>
      </c>
      <c r="I12202" s="152" t="s">
        <v>112</v>
      </c>
    </row>
    <row r="12203" customFormat="false" ht="12.75" hidden="false" customHeight="false" outlineLevel="0" collapsed="false">
      <c r="A12203" s="0" t="s">
        <v>91</v>
      </c>
      <c r="B12203" s="0" t="s">
        <v>110</v>
      </c>
      <c r="C12203" s="0" t="s">
        <v>108</v>
      </c>
      <c r="D12203" s="116" t="n">
        <v>44621</v>
      </c>
      <c r="E12203" s="0" t="n">
        <v>0</v>
      </c>
      <c r="F12203" s="0" t="n">
        <v>2376541</v>
      </c>
      <c r="G12203" s="151" t="s">
        <v>111</v>
      </c>
      <c r="H12203" s="151" t="s">
        <v>111</v>
      </c>
      <c r="I12203" s="152" t="s">
        <v>112</v>
      </c>
    </row>
    <row r="12204" customFormat="false" ht="12.75" hidden="false" customHeight="false" outlineLevel="0" collapsed="false">
      <c r="A12204" s="0" t="s">
        <v>91</v>
      </c>
      <c r="B12204" s="0" t="s">
        <v>113</v>
      </c>
      <c r="C12204" s="0" t="s">
        <v>108</v>
      </c>
      <c r="D12204" s="116" t="n">
        <v>44621</v>
      </c>
      <c r="E12204" s="0" t="n">
        <v>0</v>
      </c>
      <c r="F12204" s="0" t="n">
        <v>2376542</v>
      </c>
      <c r="G12204" s="151" t="s">
        <v>111</v>
      </c>
      <c r="H12204" s="151" t="s">
        <v>111</v>
      </c>
      <c r="I12204" s="152" t="s">
        <v>112</v>
      </c>
    </row>
    <row r="12205" customFormat="false" ht="12.75" hidden="false" customHeight="false" outlineLevel="0" collapsed="false">
      <c r="A12205" s="0" t="s">
        <v>49</v>
      </c>
      <c r="B12205" s="0" t="s">
        <v>110</v>
      </c>
      <c r="C12205" s="0" t="s">
        <v>108</v>
      </c>
      <c r="D12205" s="116" t="n">
        <v>44621</v>
      </c>
      <c r="E12205" s="0" t="n">
        <v>0.815</v>
      </c>
      <c r="F12205" s="0" t="n">
        <v>2376543</v>
      </c>
      <c r="G12205" s="151" t="s">
        <v>111</v>
      </c>
      <c r="H12205" s="151" t="s">
        <v>111</v>
      </c>
      <c r="I12205" s="152" t="s">
        <v>112</v>
      </c>
    </row>
    <row r="12206" customFormat="false" ht="12.75" hidden="false" customHeight="false" outlineLevel="0" collapsed="false">
      <c r="A12206" s="0" t="s">
        <v>49</v>
      </c>
      <c r="B12206" s="0" t="s">
        <v>113</v>
      </c>
      <c r="C12206" s="0" t="s">
        <v>108</v>
      </c>
      <c r="D12206" s="116" t="n">
        <v>44621</v>
      </c>
      <c r="E12206" s="0" t="n">
        <v>0.05</v>
      </c>
      <c r="F12206" s="0" t="n">
        <v>2376544</v>
      </c>
      <c r="G12206" s="151" t="s">
        <v>111</v>
      </c>
      <c r="H12206" s="151" t="s">
        <v>111</v>
      </c>
      <c r="I12206" s="152" t="s">
        <v>112</v>
      </c>
    </row>
    <row r="12207" customFormat="false" ht="12.75" hidden="false" customHeight="false" outlineLevel="0" collapsed="false">
      <c r="A12207" s="0" t="s">
        <v>50</v>
      </c>
      <c r="B12207" s="0" t="s">
        <v>110</v>
      </c>
      <c r="C12207" s="0" t="s">
        <v>108</v>
      </c>
      <c r="D12207" s="116" t="n">
        <v>44621</v>
      </c>
      <c r="E12207" s="0" t="n">
        <v>0.93</v>
      </c>
      <c r="F12207" s="0" t="n">
        <v>2376545</v>
      </c>
      <c r="G12207" s="151" t="s">
        <v>111</v>
      </c>
      <c r="H12207" s="151" t="s">
        <v>111</v>
      </c>
      <c r="I12207" s="152" t="s">
        <v>112</v>
      </c>
    </row>
    <row r="12208" customFormat="false" ht="12.75" hidden="false" customHeight="false" outlineLevel="0" collapsed="false">
      <c r="A12208" s="0" t="s">
        <v>50</v>
      </c>
      <c r="B12208" s="0" t="s">
        <v>113</v>
      </c>
      <c r="C12208" s="0" t="s">
        <v>108</v>
      </c>
      <c r="D12208" s="116" t="n">
        <v>44621</v>
      </c>
      <c r="E12208" s="0" t="n">
        <v>-0.17</v>
      </c>
      <c r="F12208" s="0" t="n">
        <v>2376546</v>
      </c>
      <c r="G12208" s="151" t="s">
        <v>111</v>
      </c>
      <c r="H12208" s="151" t="s">
        <v>111</v>
      </c>
      <c r="I12208" s="152" t="s">
        <v>112</v>
      </c>
    </row>
    <row r="12209" customFormat="false" ht="12.75" hidden="false" customHeight="false" outlineLevel="0" collapsed="false">
      <c r="A12209" s="0" t="s">
        <v>51</v>
      </c>
      <c r="B12209" s="0" t="s">
        <v>110</v>
      </c>
      <c r="C12209" s="0" t="s">
        <v>108</v>
      </c>
      <c r="D12209" s="116" t="n">
        <v>44621</v>
      </c>
      <c r="E12209" s="0" t="n">
        <v>0.93</v>
      </c>
      <c r="F12209" s="0" t="n">
        <v>2376547</v>
      </c>
      <c r="G12209" s="151" t="s">
        <v>111</v>
      </c>
      <c r="H12209" s="151" t="s">
        <v>111</v>
      </c>
      <c r="I12209" s="152" t="s">
        <v>112</v>
      </c>
    </row>
    <row r="12210" customFormat="false" ht="12.75" hidden="false" customHeight="false" outlineLevel="0" collapsed="false">
      <c r="A12210" s="0" t="s">
        <v>51</v>
      </c>
      <c r="B12210" s="0" t="s">
        <v>113</v>
      </c>
      <c r="C12210" s="0" t="s">
        <v>108</v>
      </c>
      <c r="D12210" s="116" t="n">
        <v>44621</v>
      </c>
      <c r="E12210" s="0" t="n">
        <v>0.1</v>
      </c>
      <c r="F12210" s="0" t="n">
        <v>2376548</v>
      </c>
      <c r="G12210" s="151" t="s">
        <v>111</v>
      </c>
      <c r="H12210" s="151" t="s">
        <v>111</v>
      </c>
      <c r="I12210" s="152" t="s">
        <v>112</v>
      </c>
    </row>
    <row r="12211" customFormat="false" ht="12.75" hidden="false" customHeight="false" outlineLevel="0" collapsed="false">
      <c r="A12211" s="0" t="s">
        <v>52</v>
      </c>
      <c r="B12211" s="0" t="s">
        <v>110</v>
      </c>
      <c r="C12211" s="0" t="s">
        <v>108</v>
      </c>
      <c r="D12211" s="116" t="n">
        <v>44621</v>
      </c>
      <c r="E12211" s="0" t="n">
        <v>0.93</v>
      </c>
      <c r="F12211" s="0" t="n">
        <v>2376549</v>
      </c>
      <c r="G12211" s="151" t="s">
        <v>111</v>
      </c>
      <c r="H12211" s="151" t="s">
        <v>111</v>
      </c>
      <c r="I12211" s="152" t="s">
        <v>112</v>
      </c>
    </row>
    <row r="12212" customFormat="false" ht="12.75" hidden="false" customHeight="false" outlineLevel="0" collapsed="false">
      <c r="A12212" s="0" t="s">
        <v>52</v>
      </c>
      <c r="B12212" s="0" t="s">
        <v>113</v>
      </c>
      <c r="C12212" s="0" t="s">
        <v>108</v>
      </c>
      <c r="D12212" s="116" t="n">
        <v>44621</v>
      </c>
      <c r="E12212" s="0" t="n">
        <v>-0.05</v>
      </c>
      <c r="F12212" s="0" t="n">
        <v>2376550</v>
      </c>
      <c r="G12212" s="151" t="s">
        <v>111</v>
      </c>
      <c r="H12212" s="151" t="s">
        <v>111</v>
      </c>
      <c r="I12212" s="152" t="s">
        <v>112</v>
      </c>
    </row>
    <row r="12213" customFormat="false" ht="12.75" hidden="false" customHeight="false" outlineLevel="0" collapsed="false">
      <c r="A12213" s="0" t="s">
        <v>53</v>
      </c>
      <c r="B12213" s="0" t="s">
        <v>110</v>
      </c>
      <c r="C12213" s="0" t="s">
        <v>108</v>
      </c>
      <c r="D12213" s="116" t="n">
        <v>44621</v>
      </c>
      <c r="E12213" s="0" t="n">
        <v>0.815</v>
      </c>
      <c r="F12213" s="0" t="n">
        <v>2376551</v>
      </c>
      <c r="G12213" s="151" t="s">
        <v>111</v>
      </c>
      <c r="H12213" s="151" t="s">
        <v>111</v>
      </c>
      <c r="I12213" s="152" t="s">
        <v>112</v>
      </c>
    </row>
    <row r="12214" customFormat="false" ht="12.75" hidden="false" customHeight="false" outlineLevel="0" collapsed="false">
      <c r="A12214" s="0" t="s">
        <v>53</v>
      </c>
      <c r="B12214" s="0" t="s">
        <v>113</v>
      </c>
      <c r="C12214" s="0" t="s">
        <v>108</v>
      </c>
      <c r="D12214" s="116" t="n">
        <v>44621</v>
      </c>
      <c r="E12214" s="0" t="n">
        <v>0.05</v>
      </c>
      <c r="F12214" s="0" t="n">
        <v>2376552</v>
      </c>
      <c r="G12214" s="151" t="s">
        <v>111</v>
      </c>
      <c r="H12214" s="151" t="s">
        <v>111</v>
      </c>
      <c r="I12214" s="152" t="s">
        <v>112</v>
      </c>
    </row>
    <row r="12215" customFormat="false" ht="12.75" hidden="false" customHeight="false" outlineLevel="0" collapsed="false">
      <c r="A12215" s="0" t="s">
        <v>17</v>
      </c>
      <c r="B12215" s="0" t="s">
        <v>110</v>
      </c>
      <c r="C12215" s="0" t="s">
        <v>108</v>
      </c>
      <c r="D12215" s="116" t="n">
        <v>44621</v>
      </c>
      <c r="E12215" s="0" t="n">
        <v>0</v>
      </c>
      <c r="F12215" s="0" t="n">
        <v>2376553</v>
      </c>
      <c r="G12215" s="151" t="s">
        <v>111</v>
      </c>
      <c r="H12215" s="151" t="s">
        <v>111</v>
      </c>
      <c r="I12215" s="152" t="s">
        <v>112</v>
      </c>
    </row>
    <row r="12216" customFormat="false" ht="12.75" hidden="false" customHeight="false" outlineLevel="0" collapsed="false">
      <c r="A12216" s="0" t="s">
        <v>17</v>
      </c>
      <c r="B12216" s="0" t="s">
        <v>113</v>
      </c>
      <c r="C12216" s="0" t="s">
        <v>108</v>
      </c>
      <c r="D12216" s="116" t="n">
        <v>44621</v>
      </c>
      <c r="E12216" s="0" t="n">
        <v>0</v>
      </c>
      <c r="F12216" s="0" t="n">
        <v>2376554</v>
      </c>
      <c r="G12216" s="151" t="s">
        <v>111</v>
      </c>
      <c r="H12216" s="151" t="s">
        <v>111</v>
      </c>
      <c r="I12216" s="152" t="s">
        <v>112</v>
      </c>
    </row>
    <row r="12217" customFormat="false" ht="12.75" hidden="false" customHeight="false" outlineLevel="0" collapsed="false">
      <c r="A12217" s="0" t="s">
        <v>18</v>
      </c>
      <c r="B12217" s="0" t="s">
        <v>110</v>
      </c>
      <c r="C12217" s="0" t="s">
        <v>108</v>
      </c>
      <c r="D12217" s="116" t="n">
        <v>44621</v>
      </c>
      <c r="E12217" s="0" t="n">
        <v>0</v>
      </c>
      <c r="F12217" s="0" t="n">
        <v>2376555</v>
      </c>
      <c r="G12217" s="151" t="s">
        <v>111</v>
      </c>
      <c r="H12217" s="151" t="s">
        <v>111</v>
      </c>
      <c r="I12217" s="152" t="s">
        <v>112</v>
      </c>
    </row>
    <row r="12218" customFormat="false" ht="12.75" hidden="false" customHeight="false" outlineLevel="0" collapsed="false">
      <c r="A12218" s="0" t="s">
        <v>18</v>
      </c>
      <c r="B12218" s="0" t="s">
        <v>113</v>
      </c>
      <c r="C12218" s="0" t="s">
        <v>108</v>
      </c>
      <c r="D12218" s="116" t="n">
        <v>44621</v>
      </c>
      <c r="E12218" s="0" t="n">
        <v>0</v>
      </c>
      <c r="F12218" s="0" t="n">
        <v>2376556</v>
      </c>
      <c r="G12218" s="151" t="s">
        <v>111</v>
      </c>
      <c r="H12218" s="151" t="s">
        <v>111</v>
      </c>
      <c r="I12218" s="152" t="s">
        <v>112</v>
      </c>
    </row>
    <row r="12219" customFormat="false" ht="12.75" hidden="false" customHeight="false" outlineLevel="0" collapsed="false">
      <c r="A12219" s="0" t="s">
        <v>19</v>
      </c>
      <c r="B12219" s="0" t="s">
        <v>110</v>
      </c>
      <c r="C12219" s="0" t="s">
        <v>108</v>
      </c>
      <c r="D12219" s="116" t="n">
        <v>44621</v>
      </c>
      <c r="E12219" s="0" t="n">
        <v>0</v>
      </c>
      <c r="F12219" s="0" t="n">
        <v>2376557</v>
      </c>
      <c r="G12219" s="151" t="s">
        <v>111</v>
      </c>
      <c r="H12219" s="151" t="s">
        <v>111</v>
      </c>
      <c r="I12219" s="152" t="s">
        <v>112</v>
      </c>
    </row>
    <row r="12220" customFormat="false" ht="12.75" hidden="false" customHeight="false" outlineLevel="0" collapsed="false">
      <c r="A12220" s="0" t="s">
        <v>19</v>
      </c>
      <c r="B12220" s="0" t="s">
        <v>113</v>
      </c>
      <c r="C12220" s="0" t="s">
        <v>108</v>
      </c>
      <c r="D12220" s="116" t="n">
        <v>44621</v>
      </c>
      <c r="E12220" s="0" t="n">
        <v>0</v>
      </c>
      <c r="F12220" s="0" t="n">
        <v>2376558</v>
      </c>
      <c r="G12220" s="151" t="s">
        <v>111</v>
      </c>
      <c r="H12220" s="151" t="s">
        <v>111</v>
      </c>
      <c r="I12220" s="152" t="s">
        <v>112</v>
      </c>
    </row>
    <row r="12221" customFormat="false" ht="12.75" hidden="false" customHeight="false" outlineLevel="0" collapsed="false">
      <c r="A12221" s="0" t="s">
        <v>21</v>
      </c>
      <c r="B12221" s="0" t="s">
        <v>110</v>
      </c>
      <c r="C12221" s="0" t="s">
        <v>108</v>
      </c>
      <c r="D12221" s="116" t="n">
        <v>44621</v>
      </c>
      <c r="E12221" s="0" t="n">
        <v>0</v>
      </c>
      <c r="F12221" s="0" t="n">
        <v>2376559</v>
      </c>
      <c r="G12221" s="151" t="s">
        <v>111</v>
      </c>
      <c r="H12221" s="151" t="s">
        <v>111</v>
      </c>
      <c r="I12221" s="152" t="s">
        <v>112</v>
      </c>
    </row>
    <row r="12222" customFormat="false" ht="12.75" hidden="false" customHeight="false" outlineLevel="0" collapsed="false">
      <c r="A12222" s="0" t="s">
        <v>21</v>
      </c>
      <c r="B12222" s="0" t="s">
        <v>113</v>
      </c>
      <c r="C12222" s="0" t="s">
        <v>108</v>
      </c>
      <c r="D12222" s="116" t="n">
        <v>44621</v>
      </c>
      <c r="E12222" s="0" t="n">
        <v>0</v>
      </c>
      <c r="F12222" s="0" t="n">
        <v>2376560</v>
      </c>
      <c r="G12222" s="151" t="s">
        <v>111</v>
      </c>
      <c r="H12222" s="151" t="s">
        <v>111</v>
      </c>
      <c r="I12222" s="152" t="s">
        <v>112</v>
      </c>
    </row>
    <row r="12223" customFormat="false" ht="12.75" hidden="false" customHeight="false" outlineLevel="0" collapsed="false">
      <c r="A12223" s="0" t="s">
        <v>22</v>
      </c>
      <c r="B12223" s="0" t="s">
        <v>110</v>
      </c>
      <c r="C12223" s="0" t="s">
        <v>108</v>
      </c>
      <c r="D12223" s="116" t="n">
        <v>44621</v>
      </c>
      <c r="E12223" s="0" t="n">
        <v>0.115</v>
      </c>
      <c r="F12223" s="0" t="n">
        <v>2376561</v>
      </c>
      <c r="G12223" s="151" t="s">
        <v>111</v>
      </c>
      <c r="H12223" s="151" t="s">
        <v>111</v>
      </c>
      <c r="I12223" s="152" t="s">
        <v>112</v>
      </c>
    </row>
    <row r="12224" customFormat="false" ht="12.75" hidden="false" customHeight="false" outlineLevel="0" collapsed="false">
      <c r="A12224" s="0" t="s">
        <v>59</v>
      </c>
      <c r="B12224" s="0" t="s">
        <v>110</v>
      </c>
      <c r="C12224" s="0" t="s">
        <v>108</v>
      </c>
      <c r="D12224" s="116" t="n">
        <v>44652</v>
      </c>
      <c r="E12224" s="0" t="n">
        <v>0.435</v>
      </c>
      <c r="F12224" s="0" t="n">
        <v>2376515</v>
      </c>
      <c r="G12224" s="151" t="s">
        <v>111</v>
      </c>
      <c r="H12224" s="151" t="s">
        <v>111</v>
      </c>
      <c r="I12224" s="152" t="s">
        <v>112</v>
      </c>
    </row>
    <row r="12225" customFormat="false" ht="12.75" hidden="false" customHeight="false" outlineLevel="0" collapsed="false">
      <c r="A12225" s="0" t="s">
        <v>59</v>
      </c>
      <c r="B12225" s="0" t="s">
        <v>113</v>
      </c>
      <c r="C12225" s="0" t="s">
        <v>108</v>
      </c>
      <c r="D12225" s="116" t="n">
        <v>44652</v>
      </c>
      <c r="E12225" s="0" t="n">
        <v>0.015</v>
      </c>
      <c r="F12225" s="0" t="n">
        <v>2376516</v>
      </c>
      <c r="G12225" s="151" t="s">
        <v>111</v>
      </c>
      <c r="H12225" s="151" t="s">
        <v>111</v>
      </c>
      <c r="I12225" s="152" t="s">
        <v>112</v>
      </c>
    </row>
    <row r="12226" customFormat="false" ht="12.75" hidden="false" customHeight="false" outlineLevel="0" collapsed="false">
      <c r="A12226" s="0" t="s">
        <v>60</v>
      </c>
      <c r="B12226" s="0" t="s">
        <v>110</v>
      </c>
      <c r="C12226" s="0" t="s">
        <v>108</v>
      </c>
      <c r="D12226" s="116" t="n">
        <v>44652</v>
      </c>
      <c r="E12226" s="0" t="n">
        <v>0.435</v>
      </c>
      <c r="F12226" s="0" t="n">
        <v>2376517</v>
      </c>
      <c r="G12226" s="151" t="s">
        <v>111</v>
      </c>
      <c r="H12226" s="151" t="s">
        <v>111</v>
      </c>
      <c r="I12226" s="152" t="s">
        <v>112</v>
      </c>
    </row>
    <row r="12227" customFormat="false" ht="12.75" hidden="false" customHeight="false" outlineLevel="0" collapsed="false">
      <c r="A12227" s="0" t="s">
        <v>60</v>
      </c>
      <c r="B12227" s="0" t="s">
        <v>113</v>
      </c>
      <c r="C12227" s="0" t="s">
        <v>108</v>
      </c>
      <c r="D12227" s="116" t="n">
        <v>44652</v>
      </c>
      <c r="E12227" s="0" t="n">
        <v>0.045</v>
      </c>
      <c r="F12227" s="0" t="n">
        <v>2376518</v>
      </c>
      <c r="G12227" s="151" t="s">
        <v>111</v>
      </c>
      <c r="H12227" s="151" t="s">
        <v>111</v>
      </c>
      <c r="I12227" s="152" t="s">
        <v>112</v>
      </c>
    </row>
    <row r="12228" customFormat="false" ht="12.75" hidden="false" customHeight="false" outlineLevel="0" collapsed="false">
      <c r="A12228" s="0" t="s">
        <v>61</v>
      </c>
      <c r="B12228" s="0" t="s">
        <v>110</v>
      </c>
      <c r="C12228" s="0" t="s">
        <v>108</v>
      </c>
      <c r="D12228" s="116" t="n">
        <v>44652</v>
      </c>
      <c r="E12228" s="0" t="n">
        <v>0.435</v>
      </c>
      <c r="F12228" s="0" t="n">
        <v>2376519</v>
      </c>
      <c r="G12228" s="151" t="s">
        <v>111</v>
      </c>
      <c r="H12228" s="151" t="s">
        <v>111</v>
      </c>
      <c r="I12228" s="152" t="s">
        <v>112</v>
      </c>
    </row>
    <row r="12229" customFormat="false" ht="12.75" hidden="false" customHeight="false" outlineLevel="0" collapsed="false">
      <c r="A12229" s="0" t="s">
        <v>61</v>
      </c>
      <c r="B12229" s="0" t="s">
        <v>113</v>
      </c>
      <c r="C12229" s="0" t="s">
        <v>108</v>
      </c>
      <c r="D12229" s="116" t="n">
        <v>44652</v>
      </c>
      <c r="E12229" s="0" t="n">
        <v>0.015</v>
      </c>
      <c r="F12229" s="0" t="n">
        <v>2376520</v>
      </c>
      <c r="G12229" s="151" t="s">
        <v>111</v>
      </c>
      <c r="H12229" s="151" t="s">
        <v>111</v>
      </c>
      <c r="I12229" s="152" t="s">
        <v>112</v>
      </c>
    </row>
    <row r="12230" customFormat="false" ht="12.75" hidden="false" customHeight="false" outlineLevel="0" collapsed="false">
      <c r="A12230" s="0" t="s">
        <v>62</v>
      </c>
      <c r="B12230" s="0" t="s">
        <v>110</v>
      </c>
      <c r="C12230" s="0" t="s">
        <v>108</v>
      </c>
      <c r="D12230" s="116" t="n">
        <v>44652</v>
      </c>
      <c r="E12230" s="0" t="n">
        <v>0.435</v>
      </c>
      <c r="F12230" s="0" t="n">
        <v>2376521</v>
      </c>
      <c r="G12230" s="151" t="s">
        <v>111</v>
      </c>
      <c r="H12230" s="151" t="s">
        <v>111</v>
      </c>
      <c r="I12230" s="152" t="s">
        <v>112</v>
      </c>
    </row>
    <row r="12231" customFormat="false" ht="12.75" hidden="false" customHeight="false" outlineLevel="0" collapsed="false">
      <c r="A12231" s="0" t="s">
        <v>62</v>
      </c>
      <c r="B12231" s="0" t="s">
        <v>113</v>
      </c>
      <c r="C12231" s="0" t="s">
        <v>108</v>
      </c>
      <c r="D12231" s="116" t="n">
        <v>44652</v>
      </c>
      <c r="E12231" s="0" t="n">
        <v>0.045</v>
      </c>
      <c r="F12231" s="0" t="n">
        <v>2376522</v>
      </c>
      <c r="G12231" s="151" t="s">
        <v>111</v>
      </c>
      <c r="H12231" s="151" t="s">
        <v>111</v>
      </c>
      <c r="I12231" s="152" t="s">
        <v>112</v>
      </c>
    </row>
    <row r="12232" customFormat="false" ht="12.75" hidden="false" customHeight="false" outlineLevel="0" collapsed="false">
      <c r="A12232" s="0" t="s">
        <v>82</v>
      </c>
      <c r="B12232" s="0" t="s">
        <v>110</v>
      </c>
      <c r="C12232" s="0" t="s">
        <v>108</v>
      </c>
      <c r="D12232" s="116" t="n">
        <v>44652</v>
      </c>
      <c r="E12232" s="0" t="n">
        <v>0</v>
      </c>
      <c r="F12232" s="0" t="n">
        <v>2376523</v>
      </c>
      <c r="G12232" s="151" t="s">
        <v>111</v>
      </c>
      <c r="H12232" s="151" t="s">
        <v>111</v>
      </c>
      <c r="I12232" s="152" t="s">
        <v>112</v>
      </c>
    </row>
    <row r="12233" customFormat="false" ht="12.75" hidden="false" customHeight="false" outlineLevel="0" collapsed="false">
      <c r="A12233" s="0" t="s">
        <v>82</v>
      </c>
      <c r="B12233" s="0" t="s">
        <v>113</v>
      </c>
      <c r="C12233" s="0" t="s">
        <v>108</v>
      </c>
      <c r="D12233" s="116" t="n">
        <v>44652</v>
      </c>
      <c r="E12233" s="0" t="n">
        <v>0</v>
      </c>
      <c r="F12233" s="0" t="n">
        <v>2376524</v>
      </c>
      <c r="G12233" s="151" t="s">
        <v>111</v>
      </c>
      <c r="H12233" s="151" t="s">
        <v>111</v>
      </c>
      <c r="I12233" s="152" t="s">
        <v>112</v>
      </c>
    </row>
    <row r="12234" customFormat="false" ht="12.75" hidden="false" customHeight="false" outlineLevel="0" collapsed="false">
      <c r="A12234" s="0" t="s">
        <v>83</v>
      </c>
      <c r="B12234" s="0" t="s">
        <v>110</v>
      </c>
      <c r="C12234" s="0" t="s">
        <v>108</v>
      </c>
      <c r="D12234" s="116" t="n">
        <v>44652</v>
      </c>
      <c r="E12234" s="0" t="n">
        <v>0</v>
      </c>
      <c r="F12234" s="0" t="n">
        <v>2376525</v>
      </c>
      <c r="G12234" s="151" t="s">
        <v>111</v>
      </c>
      <c r="H12234" s="151" t="s">
        <v>111</v>
      </c>
      <c r="I12234" s="152" t="s">
        <v>112</v>
      </c>
    </row>
    <row r="12235" customFormat="false" ht="12.75" hidden="false" customHeight="false" outlineLevel="0" collapsed="false">
      <c r="A12235" s="0" t="s">
        <v>83</v>
      </c>
      <c r="B12235" s="0" t="s">
        <v>113</v>
      </c>
      <c r="C12235" s="0" t="s">
        <v>108</v>
      </c>
      <c r="D12235" s="116" t="n">
        <v>44652</v>
      </c>
      <c r="E12235" s="0" t="n">
        <v>0</v>
      </c>
      <c r="F12235" s="0" t="n">
        <v>2376526</v>
      </c>
      <c r="G12235" s="151" t="s">
        <v>111</v>
      </c>
      <c r="H12235" s="151" t="s">
        <v>111</v>
      </c>
      <c r="I12235" s="152" t="s">
        <v>112</v>
      </c>
    </row>
    <row r="12236" customFormat="false" ht="12.75" hidden="false" customHeight="false" outlineLevel="0" collapsed="false">
      <c r="A12236" s="0" t="s">
        <v>84</v>
      </c>
      <c r="B12236" s="0" t="s">
        <v>110</v>
      </c>
      <c r="C12236" s="0" t="s">
        <v>108</v>
      </c>
      <c r="D12236" s="116" t="n">
        <v>44652</v>
      </c>
      <c r="E12236" s="0" t="n">
        <v>0.17</v>
      </c>
      <c r="F12236" s="0" t="n">
        <v>2376527</v>
      </c>
      <c r="G12236" s="151" t="s">
        <v>111</v>
      </c>
      <c r="H12236" s="151" t="s">
        <v>111</v>
      </c>
      <c r="I12236" s="152" t="s">
        <v>112</v>
      </c>
    </row>
    <row r="12237" customFormat="false" ht="12.75" hidden="false" customHeight="false" outlineLevel="0" collapsed="false">
      <c r="A12237" s="0" t="s">
        <v>84</v>
      </c>
      <c r="B12237" s="0" t="s">
        <v>113</v>
      </c>
      <c r="C12237" s="0" t="s">
        <v>108</v>
      </c>
      <c r="D12237" s="116" t="n">
        <v>44652</v>
      </c>
      <c r="E12237" s="0" t="n">
        <v>0.0175</v>
      </c>
      <c r="F12237" s="0" t="n">
        <v>2376528</v>
      </c>
      <c r="G12237" s="151" t="s">
        <v>111</v>
      </c>
      <c r="H12237" s="151" t="s">
        <v>111</v>
      </c>
      <c r="I12237" s="152" t="s">
        <v>112</v>
      </c>
    </row>
    <row r="12238" customFormat="false" ht="12.75" hidden="false" customHeight="false" outlineLevel="0" collapsed="false">
      <c r="A12238" s="0" t="s">
        <v>85</v>
      </c>
      <c r="B12238" s="0" t="s">
        <v>110</v>
      </c>
      <c r="C12238" s="0" t="s">
        <v>108</v>
      </c>
      <c r="D12238" s="116" t="n">
        <v>44652</v>
      </c>
      <c r="E12238" s="0" t="n">
        <v>0.17</v>
      </c>
      <c r="F12238" s="0" t="n">
        <v>2376529</v>
      </c>
      <c r="G12238" s="151" t="s">
        <v>111</v>
      </c>
      <c r="H12238" s="151" t="s">
        <v>111</v>
      </c>
      <c r="I12238" s="152" t="s">
        <v>112</v>
      </c>
    </row>
    <row r="12239" customFormat="false" ht="12.75" hidden="false" customHeight="false" outlineLevel="0" collapsed="false">
      <c r="A12239" s="0" t="s">
        <v>85</v>
      </c>
      <c r="B12239" s="0" t="s">
        <v>113</v>
      </c>
      <c r="C12239" s="0" t="s">
        <v>108</v>
      </c>
      <c r="D12239" s="116" t="n">
        <v>44652</v>
      </c>
      <c r="E12239" s="0" t="n">
        <v>0.210201826651955</v>
      </c>
      <c r="F12239" s="0" t="n">
        <v>2376530</v>
      </c>
      <c r="G12239" s="151" t="s">
        <v>111</v>
      </c>
      <c r="H12239" s="151" t="s">
        <v>111</v>
      </c>
      <c r="I12239" s="152" t="s">
        <v>112</v>
      </c>
    </row>
    <row r="12240" customFormat="false" ht="12.75" hidden="false" customHeight="false" outlineLevel="0" collapsed="false">
      <c r="A12240" s="0" t="s">
        <v>86</v>
      </c>
      <c r="B12240" s="0" t="s">
        <v>110</v>
      </c>
      <c r="C12240" s="0" t="s">
        <v>108</v>
      </c>
      <c r="D12240" s="116" t="n">
        <v>44652</v>
      </c>
      <c r="E12240" s="0" t="n">
        <v>0.24</v>
      </c>
      <c r="F12240" s="0" t="n">
        <v>2376531</v>
      </c>
      <c r="G12240" s="151" t="s">
        <v>111</v>
      </c>
      <c r="H12240" s="151" t="s">
        <v>111</v>
      </c>
      <c r="I12240" s="152" t="s">
        <v>112</v>
      </c>
    </row>
    <row r="12241" customFormat="false" ht="12.75" hidden="false" customHeight="false" outlineLevel="0" collapsed="false">
      <c r="A12241" s="0" t="s">
        <v>86</v>
      </c>
      <c r="B12241" s="0" t="s">
        <v>113</v>
      </c>
      <c r="C12241" s="0" t="s">
        <v>108</v>
      </c>
      <c r="D12241" s="116" t="n">
        <v>44652</v>
      </c>
      <c r="E12241" s="0" t="n">
        <v>0.005</v>
      </c>
      <c r="F12241" s="0" t="n">
        <v>2376532</v>
      </c>
      <c r="G12241" s="151" t="s">
        <v>111</v>
      </c>
      <c r="H12241" s="151" t="s">
        <v>111</v>
      </c>
      <c r="I12241" s="152" t="s">
        <v>112</v>
      </c>
    </row>
    <row r="12242" customFormat="false" ht="12.75" hidden="false" customHeight="false" outlineLevel="0" collapsed="false">
      <c r="A12242" s="0" t="s">
        <v>87</v>
      </c>
      <c r="B12242" s="0" t="s">
        <v>110</v>
      </c>
      <c r="C12242" s="0" t="s">
        <v>108</v>
      </c>
      <c r="D12242" s="116" t="n">
        <v>44652</v>
      </c>
      <c r="E12242" s="0" t="n">
        <v>0.24</v>
      </c>
      <c r="F12242" s="0" t="n">
        <v>2376533</v>
      </c>
      <c r="G12242" s="151" t="s">
        <v>111</v>
      </c>
      <c r="H12242" s="151" t="s">
        <v>111</v>
      </c>
      <c r="I12242" s="152" t="s">
        <v>112</v>
      </c>
    </row>
    <row r="12243" customFormat="false" ht="12.75" hidden="false" customHeight="false" outlineLevel="0" collapsed="false">
      <c r="A12243" s="0" t="s">
        <v>87</v>
      </c>
      <c r="B12243" s="0" t="s">
        <v>113</v>
      </c>
      <c r="C12243" s="0" t="s">
        <v>108</v>
      </c>
      <c r="D12243" s="116" t="n">
        <v>44652</v>
      </c>
      <c r="E12243" s="0" t="n">
        <v>0.005</v>
      </c>
      <c r="F12243" s="0" t="n">
        <v>2376534</v>
      </c>
      <c r="G12243" s="151" t="s">
        <v>111</v>
      </c>
      <c r="H12243" s="151" t="s">
        <v>111</v>
      </c>
      <c r="I12243" s="152" t="s">
        <v>112</v>
      </c>
    </row>
    <row r="12244" customFormat="false" ht="12.75" hidden="false" customHeight="false" outlineLevel="0" collapsed="false">
      <c r="A12244" s="0" t="s">
        <v>88</v>
      </c>
      <c r="B12244" s="0" t="s">
        <v>110</v>
      </c>
      <c r="C12244" s="0" t="s">
        <v>108</v>
      </c>
      <c r="D12244" s="116" t="n">
        <v>44652</v>
      </c>
      <c r="E12244" s="0" t="n">
        <v>0.24</v>
      </c>
      <c r="F12244" s="0" t="n">
        <v>2376535</v>
      </c>
      <c r="G12244" s="151" t="s">
        <v>111</v>
      </c>
      <c r="H12244" s="151" t="s">
        <v>111</v>
      </c>
      <c r="I12244" s="152" t="s">
        <v>112</v>
      </c>
    </row>
    <row r="12245" customFormat="false" ht="12.75" hidden="false" customHeight="false" outlineLevel="0" collapsed="false">
      <c r="A12245" s="0" t="s">
        <v>88</v>
      </c>
      <c r="B12245" s="0" t="s">
        <v>113</v>
      </c>
      <c r="C12245" s="0" t="s">
        <v>108</v>
      </c>
      <c r="D12245" s="116" t="n">
        <v>44652</v>
      </c>
      <c r="E12245" s="0" t="n">
        <v>0.283738395415473</v>
      </c>
      <c r="F12245" s="0" t="n">
        <v>2376536</v>
      </c>
      <c r="G12245" s="151" t="s">
        <v>111</v>
      </c>
      <c r="H12245" s="151" t="s">
        <v>111</v>
      </c>
      <c r="I12245" s="152" t="s">
        <v>112</v>
      </c>
    </row>
    <row r="12246" customFormat="false" ht="12.75" hidden="false" customHeight="false" outlineLevel="0" collapsed="false">
      <c r="A12246" s="0" t="s">
        <v>89</v>
      </c>
      <c r="B12246" s="0" t="s">
        <v>110</v>
      </c>
      <c r="C12246" s="0" t="s">
        <v>108</v>
      </c>
      <c r="D12246" s="116" t="n">
        <v>44652</v>
      </c>
      <c r="E12246" s="0" t="n">
        <v>0.24</v>
      </c>
      <c r="F12246" s="0" t="n">
        <v>2376537</v>
      </c>
      <c r="G12246" s="151" t="s">
        <v>111</v>
      </c>
      <c r="H12246" s="151" t="s">
        <v>111</v>
      </c>
      <c r="I12246" s="152" t="s">
        <v>112</v>
      </c>
    </row>
    <row r="12247" customFormat="false" ht="12.75" hidden="false" customHeight="false" outlineLevel="0" collapsed="false">
      <c r="A12247" s="0" t="s">
        <v>89</v>
      </c>
      <c r="B12247" s="0" t="s">
        <v>113</v>
      </c>
      <c r="C12247" s="0" t="s">
        <v>108</v>
      </c>
      <c r="D12247" s="116" t="n">
        <v>44652</v>
      </c>
      <c r="E12247" s="0" t="n">
        <v>0.025</v>
      </c>
      <c r="F12247" s="0" t="n">
        <v>2376538</v>
      </c>
      <c r="G12247" s="151" t="s">
        <v>111</v>
      </c>
      <c r="H12247" s="151" t="s">
        <v>111</v>
      </c>
      <c r="I12247" s="152" t="s">
        <v>112</v>
      </c>
    </row>
    <row r="12248" customFormat="false" ht="12.75" hidden="false" customHeight="false" outlineLevel="0" collapsed="false">
      <c r="A12248" s="0" t="s">
        <v>90</v>
      </c>
      <c r="B12248" s="0" t="s">
        <v>110</v>
      </c>
      <c r="C12248" s="0" t="s">
        <v>108</v>
      </c>
      <c r="D12248" s="116" t="n">
        <v>44652</v>
      </c>
      <c r="E12248" s="0" t="n">
        <v>0.24</v>
      </c>
      <c r="F12248" s="0" t="n">
        <v>2376539</v>
      </c>
      <c r="G12248" s="151" t="s">
        <v>111</v>
      </c>
      <c r="H12248" s="151" t="s">
        <v>111</v>
      </c>
      <c r="I12248" s="152" t="s">
        <v>112</v>
      </c>
    </row>
    <row r="12249" customFormat="false" ht="12.75" hidden="false" customHeight="false" outlineLevel="0" collapsed="false">
      <c r="A12249" s="0" t="s">
        <v>90</v>
      </c>
      <c r="B12249" s="0" t="s">
        <v>113</v>
      </c>
      <c r="C12249" s="0" t="s">
        <v>108</v>
      </c>
      <c r="D12249" s="116" t="n">
        <v>44652</v>
      </c>
      <c r="E12249" s="0" t="n">
        <v>0.283738395415473</v>
      </c>
      <c r="F12249" s="0" t="n">
        <v>2376540</v>
      </c>
      <c r="G12249" s="151" t="s">
        <v>111</v>
      </c>
      <c r="H12249" s="151" t="s">
        <v>111</v>
      </c>
      <c r="I12249" s="152" t="s">
        <v>112</v>
      </c>
    </row>
    <row r="12250" customFormat="false" ht="12.75" hidden="false" customHeight="false" outlineLevel="0" collapsed="false">
      <c r="A12250" s="0" t="s">
        <v>91</v>
      </c>
      <c r="B12250" s="0" t="s">
        <v>110</v>
      </c>
      <c r="C12250" s="0" t="s">
        <v>108</v>
      </c>
      <c r="D12250" s="116" t="n">
        <v>44652</v>
      </c>
      <c r="E12250" s="0" t="n">
        <v>0</v>
      </c>
      <c r="F12250" s="0" t="n">
        <v>2376541</v>
      </c>
      <c r="G12250" s="151" t="s">
        <v>111</v>
      </c>
      <c r="H12250" s="151" t="s">
        <v>111</v>
      </c>
      <c r="I12250" s="152" t="s">
        <v>112</v>
      </c>
    </row>
    <row r="12251" customFormat="false" ht="12.75" hidden="false" customHeight="false" outlineLevel="0" collapsed="false">
      <c r="A12251" s="0" t="s">
        <v>91</v>
      </c>
      <c r="B12251" s="0" t="s">
        <v>113</v>
      </c>
      <c r="C12251" s="0" t="s">
        <v>108</v>
      </c>
      <c r="D12251" s="116" t="n">
        <v>44652</v>
      </c>
      <c r="E12251" s="0" t="n">
        <v>0</v>
      </c>
      <c r="F12251" s="0" t="n">
        <v>2376542</v>
      </c>
      <c r="G12251" s="151" t="s">
        <v>111</v>
      </c>
      <c r="H12251" s="151" t="s">
        <v>111</v>
      </c>
      <c r="I12251" s="152" t="s">
        <v>112</v>
      </c>
    </row>
    <row r="12252" customFormat="false" ht="12.75" hidden="false" customHeight="false" outlineLevel="0" collapsed="false">
      <c r="A12252" s="0" t="s">
        <v>49</v>
      </c>
      <c r="B12252" s="0" t="s">
        <v>110</v>
      </c>
      <c r="C12252" s="0" t="s">
        <v>108</v>
      </c>
      <c r="D12252" s="116" t="n">
        <v>44652</v>
      </c>
      <c r="E12252" s="0" t="n">
        <v>0.435</v>
      </c>
      <c r="F12252" s="0" t="n">
        <v>2376543</v>
      </c>
      <c r="G12252" s="151" t="s">
        <v>111</v>
      </c>
      <c r="H12252" s="151" t="s">
        <v>111</v>
      </c>
      <c r="I12252" s="152" t="s">
        <v>112</v>
      </c>
    </row>
    <row r="12253" customFormat="false" ht="12.75" hidden="false" customHeight="false" outlineLevel="0" collapsed="false">
      <c r="A12253" s="0" t="s">
        <v>49</v>
      </c>
      <c r="B12253" s="0" t="s">
        <v>113</v>
      </c>
      <c r="C12253" s="0" t="s">
        <v>108</v>
      </c>
      <c r="D12253" s="116" t="n">
        <v>44652</v>
      </c>
      <c r="E12253" s="0" t="n">
        <v>0.015</v>
      </c>
      <c r="F12253" s="0" t="n">
        <v>2376544</v>
      </c>
      <c r="G12253" s="151" t="s">
        <v>111</v>
      </c>
      <c r="H12253" s="151" t="s">
        <v>111</v>
      </c>
      <c r="I12253" s="152" t="s">
        <v>112</v>
      </c>
    </row>
    <row r="12254" customFormat="false" ht="12.75" hidden="false" customHeight="false" outlineLevel="0" collapsed="false">
      <c r="A12254" s="0" t="s">
        <v>50</v>
      </c>
      <c r="B12254" s="0" t="s">
        <v>110</v>
      </c>
      <c r="C12254" s="0" t="s">
        <v>108</v>
      </c>
      <c r="D12254" s="116" t="n">
        <v>44652</v>
      </c>
      <c r="E12254" s="0" t="n">
        <v>0.5</v>
      </c>
      <c r="F12254" s="0" t="n">
        <v>2376545</v>
      </c>
      <c r="G12254" s="151" t="s">
        <v>111</v>
      </c>
      <c r="H12254" s="151" t="s">
        <v>111</v>
      </c>
      <c r="I12254" s="152" t="s">
        <v>112</v>
      </c>
    </row>
    <row r="12255" customFormat="false" ht="12.75" hidden="false" customHeight="false" outlineLevel="0" collapsed="false">
      <c r="A12255" s="0" t="s">
        <v>50</v>
      </c>
      <c r="B12255" s="0" t="s">
        <v>113</v>
      </c>
      <c r="C12255" s="0" t="s">
        <v>108</v>
      </c>
      <c r="D12255" s="116" t="n">
        <v>44652</v>
      </c>
      <c r="E12255" s="0" t="n">
        <v>-0.085</v>
      </c>
      <c r="F12255" s="0" t="n">
        <v>2376546</v>
      </c>
      <c r="G12255" s="151" t="s">
        <v>111</v>
      </c>
      <c r="H12255" s="151" t="s">
        <v>111</v>
      </c>
      <c r="I12255" s="152" t="s">
        <v>112</v>
      </c>
    </row>
    <row r="12256" customFormat="false" ht="12.75" hidden="false" customHeight="false" outlineLevel="0" collapsed="false">
      <c r="A12256" s="0" t="s">
        <v>51</v>
      </c>
      <c r="B12256" s="0" t="s">
        <v>110</v>
      </c>
      <c r="C12256" s="0" t="s">
        <v>108</v>
      </c>
      <c r="D12256" s="116" t="n">
        <v>44652</v>
      </c>
      <c r="E12256" s="0" t="n">
        <v>0.5</v>
      </c>
      <c r="F12256" s="0" t="n">
        <v>2376547</v>
      </c>
      <c r="G12256" s="151" t="s">
        <v>111</v>
      </c>
      <c r="H12256" s="151" t="s">
        <v>111</v>
      </c>
      <c r="I12256" s="152" t="s">
        <v>112</v>
      </c>
    </row>
    <row r="12257" customFormat="false" ht="12.75" hidden="false" customHeight="false" outlineLevel="0" collapsed="false">
      <c r="A12257" s="0" t="s">
        <v>51</v>
      </c>
      <c r="B12257" s="0" t="s">
        <v>113</v>
      </c>
      <c r="C12257" s="0" t="s">
        <v>108</v>
      </c>
      <c r="D12257" s="116" t="n">
        <v>44652</v>
      </c>
      <c r="E12257" s="0" t="n">
        <v>0.02</v>
      </c>
      <c r="F12257" s="0" t="n">
        <v>2376548</v>
      </c>
      <c r="G12257" s="151" t="s">
        <v>111</v>
      </c>
      <c r="H12257" s="151" t="s">
        <v>111</v>
      </c>
      <c r="I12257" s="152" t="s">
        <v>112</v>
      </c>
    </row>
    <row r="12258" customFormat="false" ht="12.75" hidden="false" customHeight="false" outlineLevel="0" collapsed="false">
      <c r="A12258" s="0" t="s">
        <v>52</v>
      </c>
      <c r="B12258" s="0" t="s">
        <v>110</v>
      </c>
      <c r="C12258" s="0" t="s">
        <v>108</v>
      </c>
      <c r="D12258" s="116" t="n">
        <v>44652</v>
      </c>
      <c r="E12258" s="0" t="n">
        <v>0.5</v>
      </c>
      <c r="F12258" s="0" t="n">
        <v>2376549</v>
      </c>
      <c r="G12258" s="151" t="s">
        <v>111</v>
      </c>
      <c r="H12258" s="151" t="s">
        <v>111</v>
      </c>
      <c r="I12258" s="152" t="s">
        <v>112</v>
      </c>
    </row>
    <row r="12259" customFormat="false" ht="12.75" hidden="false" customHeight="false" outlineLevel="0" collapsed="false">
      <c r="A12259" s="0" t="s">
        <v>52</v>
      </c>
      <c r="B12259" s="0" t="s">
        <v>113</v>
      </c>
      <c r="C12259" s="0" t="s">
        <v>108</v>
      </c>
      <c r="D12259" s="116" t="n">
        <v>44652</v>
      </c>
      <c r="E12259" s="0" t="n">
        <v>-0.045</v>
      </c>
      <c r="F12259" s="0" t="n">
        <v>2376550</v>
      </c>
      <c r="G12259" s="151" t="s">
        <v>111</v>
      </c>
      <c r="H12259" s="151" t="s">
        <v>111</v>
      </c>
      <c r="I12259" s="152" t="s">
        <v>112</v>
      </c>
    </row>
    <row r="12260" customFormat="false" ht="12.75" hidden="false" customHeight="false" outlineLevel="0" collapsed="false">
      <c r="A12260" s="0" t="s">
        <v>53</v>
      </c>
      <c r="B12260" s="0" t="s">
        <v>110</v>
      </c>
      <c r="C12260" s="0" t="s">
        <v>108</v>
      </c>
      <c r="D12260" s="116" t="n">
        <v>44652</v>
      </c>
      <c r="E12260" s="0" t="n">
        <v>0.24</v>
      </c>
      <c r="F12260" s="0" t="n">
        <v>2376551</v>
      </c>
      <c r="G12260" s="151" t="s">
        <v>111</v>
      </c>
      <c r="H12260" s="151" t="s">
        <v>111</v>
      </c>
      <c r="I12260" s="152" t="s">
        <v>112</v>
      </c>
    </row>
    <row r="12261" customFormat="false" ht="12.75" hidden="false" customHeight="false" outlineLevel="0" collapsed="false">
      <c r="A12261" s="0" t="s">
        <v>53</v>
      </c>
      <c r="B12261" s="0" t="s">
        <v>113</v>
      </c>
      <c r="C12261" s="0" t="s">
        <v>108</v>
      </c>
      <c r="D12261" s="116" t="n">
        <v>44652</v>
      </c>
      <c r="E12261" s="0" t="n">
        <v>0.005</v>
      </c>
      <c r="F12261" s="0" t="n">
        <v>2376552</v>
      </c>
      <c r="G12261" s="151" t="s">
        <v>111</v>
      </c>
      <c r="H12261" s="151" t="s">
        <v>111</v>
      </c>
      <c r="I12261" s="152" t="s">
        <v>112</v>
      </c>
    </row>
    <row r="12262" customFormat="false" ht="12.75" hidden="false" customHeight="false" outlineLevel="0" collapsed="false">
      <c r="A12262" s="0" t="s">
        <v>17</v>
      </c>
      <c r="B12262" s="0" t="s">
        <v>110</v>
      </c>
      <c r="C12262" s="0" t="s">
        <v>108</v>
      </c>
      <c r="D12262" s="116" t="n">
        <v>44652</v>
      </c>
      <c r="E12262" s="0" t="n">
        <v>0</v>
      </c>
      <c r="F12262" s="0" t="n">
        <v>2376553</v>
      </c>
      <c r="G12262" s="151" t="s">
        <v>111</v>
      </c>
      <c r="H12262" s="151" t="s">
        <v>111</v>
      </c>
      <c r="I12262" s="152" t="s">
        <v>112</v>
      </c>
    </row>
    <row r="12263" customFormat="false" ht="12.75" hidden="false" customHeight="false" outlineLevel="0" collapsed="false">
      <c r="A12263" s="0" t="s">
        <v>17</v>
      </c>
      <c r="B12263" s="0" t="s">
        <v>113</v>
      </c>
      <c r="C12263" s="0" t="s">
        <v>108</v>
      </c>
      <c r="D12263" s="116" t="n">
        <v>44652</v>
      </c>
      <c r="E12263" s="0" t="n">
        <v>0</v>
      </c>
      <c r="F12263" s="0" t="n">
        <v>2376554</v>
      </c>
      <c r="G12263" s="151" t="s">
        <v>111</v>
      </c>
      <c r="H12263" s="151" t="s">
        <v>111</v>
      </c>
      <c r="I12263" s="152" t="s">
        <v>112</v>
      </c>
    </row>
    <row r="12264" customFormat="false" ht="12.75" hidden="false" customHeight="false" outlineLevel="0" collapsed="false">
      <c r="A12264" s="0" t="s">
        <v>18</v>
      </c>
      <c r="B12264" s="0" t="s">
        <v>110</v>
      </c>
      <c r="C12264" s="0" t="s">
        <v>108</v>
      </c>
      <c r="D12264" s="116" t="n">
        <v>44652</v>
      </c>
      <c r="E12264" s="0" t="n">
        <v>0</v>
      </c>
      <c r="F12264" s="0" t="n">
        <v>2376555</v>
      </c>
      <c r="G12264" s="151" t="s">
        <v>111</v>
      </c>
      <c r="H12264" s="151" t="s">
        <v>111</v>
      </c>
      <c r="I12264" s="152" t="s">
        <v>112</v>
      </c>
    </row>
    <row r="12265" customFormat="false" ht="12.75" hidden="false" customHeight="false" outlineLevel="0" collapsed="false">
      <c r="A12265" s="0" t="s">
        <v>18</v>
      </c>
      <c r="B12265" s="0" t="s">
        <v>113</v>
      </c>
      <c r="C12265" s="0" t="s">
        <v>108</v>
      </c>
      <c r="D12265" s="116" t="n">
        <v>44652</v>
      </c>
      <c r="E12265" s="0" t="n">
        <v>0</v>
      </c>
      <c r="F12265" s="0" t="n">
        <v>2376556</v>
      </c>
      <c r="G12265" s="151" t="s">
        <v>111</v>
      </c>
      <c r="H12265" s="151" t="s">
        <v>111</v>
      </c>
      <c r="I12265" s="152" t="s">
        <v>112</v>
      </c>
    </row>
    <row r="12266" customFormat="false" ht="12.75" hidden="false" customHeight="false" outlineLevel="0" collapsed="false">
      <c r="A12266" s="0" t="s">
        <v>19</v>
      </c>
      <c r="B12266" s="0" t="s">
        <v>110</v>
      </c>
      <c r="C12266" s="0" t="s">
        <v>108</v>
      </c>
      <c r="D12266" s="116" t="n">
        <v>44652</v>
      </c>
      <c r="E12266" s="0" t="n">
        <v>0</v>
      </c>
      <c r="F12266" s="0" t="n">
        <v>2376557</v>
      </c>
      <c r="G12266" s="151" t="s">
        <v>111</v>
      </c>
      <c r="H12266" s="151" t="s">
        <v>111</v>
      </c>
      <c r="I12266" s="152" t="s">
        <v>112</v>
      </c>
    </row>
    <row r="12267" customFormat="false" ht="12.75" hidden="false" customHeight="false" outlineLevel="0" collapsed="false">
      <c r="A12267" s="0" t="s">
        <v>19</v>
      </c>
      <c r="B12267" s="0" t="s">
        <v>113</v>
      </c>
      <c r="C12267" s="0" t="s">
        <v>108</v>
      </c>
      <c r="D12267" s="116" t="n">
        <v>44652</v>
      </c>
      <c r="E12267" s="0" t="n">
        <v>0</v>
      </c>
      <c r="F12267" s="0" t="n">
        <v>2376558</v>
      </c>
      <c r="G12267" s="151" t="s">
        <v>111</v>
      </c>
      <c r="H12267" s="151" t="s">
        <v>111</v>
      </c>
      <c r="I12267" s="152" t="s">
        <v>112</v>
      </c>
    </row>
    <row r="12268" customFormat="false" ht="12.75" hidden="false" customHeight="false" outlineLevel="0" collapsed="false">
      <c r="A12268" s="0" t="s">
        <v>21</v>
      </c>
      <c r="B12268" s="0" t="s">
        <v>110</v>
      </c>
      <c r="C12268" s="0" t="s">
        <v>108</v>
      </c>
      <c r="D12268" s="116" t="n">
        <v>44652</v>
      </c>
      <c r="E12268" s="0" t="n">
        <v>0</v>
      </c>
      <c r="F12268" s="0" t="n">
        <v>2376559</v>
      </c>
      <c r="G12268" s="151" t="s">
        <v>111</v>
      </c>
      <c r="H12268" s="151" t="s">
        <v>111</v>
      </c>
      <c r="I12268" s="152" t="s">
        <v>112</v>
      </c>
    </row>
    <row r="12269" customFormat="false" ht="12.75" hidden="false" customHeight="false" outlineLevel="0" collapsed="false">
      <c r="A12269" s="0" t="s">
        <v>21</v>
      </c>
      <c r="B12269" s="0" t="s">
        <v>113</v>
      </c>
      <c r="C12269" s="0" t="s">
        <v>108</v>
      </c>
      <c r="D12269" s="116" t="n">
        <v>44652</v>
      </c>
      <c r="E12269" s="0" t="n">
        <v>0</v>
      </c>
      <c r="F12269" s="0" t="n">
        <v>2376560</v>
      </c>
      <c r="G12269" s="151" t="s">
        <v>111</v>
      </c>
      <c r="H12269" s="151" t="s">
        <v>111</v>
      </c>
      <c r="I12269" s="152" t="s">
        <v>112</v>
      </c>
    </row>
    <row r="12270" customFormat="false" ht="12.75" hidden="false" customHeight="false" outlineLevel="0" collapsed="false">
      <c r="A12270" s="0" t="s">
        <v>22</v>
      </c>
      <c r="B12270" s="0" t="s">
        <v>110</v>
      </c>
      <c r="C12270" s="0" t="s">
        <v>108</v>
      </c>
      <c r="D12270" s="116" t="n">
        <v>44652</v>
      </c>
      <c r="E12270" s="0" t="n">
        <v>0.55</v>
      </c>
      <c r="F12270" s="0" t="n">
        <v>2376561</v>
      </c>
      <c r="G12270" s="151" t="s">
        <v>111</v>
      </c>
      <c r="H12270" s="151" t="s">
        <v>111</v>
      </c>
      <c r="I12270" s="152" t="s">
        <v>112</v>
      </c>
    </row>
    <row r="12271" customFormat="false" ht="12.75" hidden="false" customHeight="false" outlineLevel="0" collapsed="false">
      <c r="A12271" s="0" t="s">
        <v>59</v>
      </c>
      <c r="B12271" s="0" t="s">
        <v>110</v>
      </c>
      <c r="C12271" s="0" t="s">
        <v>108</v>
      </c>
      <c r="D12271" s="116" t="n">
        <v>44682</v>
      </c>
      <c r="E12271" s="0" t="n">
        <v>0.385</v>
      </c>
      <c r="F12271" s="0" t="n">
        <v>2376515</v>
      </c>
      <c r="G12271" s="151" t="s">
        <v>111</v>
      </c>
      <c r="H12271" s="151" t="s">
        <v>111</v>
      </c>
      <c r="I12271" s="152" t="s">
        <v>112</v>
      </c>
    </row>
    <row r="12272" customFormat="false" ht="12.75" hidden="false" customHeight="false" outlineLevel="0" collapsed="false">
      <c r="A12272" s="0" t="s">
        <v>59</v>
      </c>
      <c r="B12272" s="0" t="s">
        <v>113</v>
      </c>
      <c r="C12272" s="0" t="s">
        <v>108</v>
      </c>
      <c r="D12272" s="116" t="n">
        <v>44682</v>
      </c>
      <c r="E12272" s="0" t="n">
        <v>0.015</v>
      </c>
      <c r="F12272" s="0" t="n">
        <v>2376516</v>
      </c>
      <c r="G12272" s="151" t="s">
        <v>111</v>
      </c>
      <c r="H12272" s="151" t="s">
        <v>111</v>
      </c>
      <c r="I12272" s="152" t="s">
        <v>112</v>
      </c>
    </row>
    <row r="12273" customFormat="false" ht="12.75" hidden="false" customHeight="false" outlineLevel="0" collapsed="false">
      <c r="A12273" s="0" t="s">
        <v>60</v>
      </c>
      <c r="B12273" s="0" t="s">
        <v>110</v>
      </c>
      <c r="C12273" s="0" t="s">
        <v>108</v>
      </c>
      <c r="D12273" s="116" t="n">
        <v>44682</v>
      </c>
      <c r="E12273" s="0" t="n">
        <v>0.385</v>
      </c>
      <c r="F12273" s="0" t="n">
        <v>2376517</v>
      </c>
      <c r="G12273" s="151" t="s">
        <v>111</v>
      </c>
      <c r="H12273" s="151" t="s">
        <v>111</v>
      </c>
      <c r="I12273" s="152" t="s">
        <v>112</v>
      </c>
    </row>
    <row r="12274" customFormat="false" ht="12.75" hidden="false" customHeight="false" outlineLevel="0" collapsed="false">
      <c r="A12274" s="0" t="s">
        <v>60</v>
      </c>
      <c r="B12274" s="0" t="s">
        <v>113</v>
      </c>
      <c r="C12274" s="0" t="s">
        <v>108</v>
      </c>
      <c r="D12274" s="116" t="n">
        <v>44682</v>
      </c>
      <c r="E12274" s="0" t="n">
        <v>0.045</v>
      </c>
      <c r="F12274" s="0" t="n">
        <v>2376518</v>
      </c>
      <c r="G12274" s="151" t="s">
        <v>111</v>
      </c>
      <c r="H12274" s="151" t="s">
        <v>111</v>
      </c>
      <c r="I12274" s="152" t="s">
        <v>112</v>
      </c>
    </row>
    <row r="12275" customFormat="false" ht="12.75" hidden="false" customHeight="false" outlineLevel="0" collapsed="false">
      <c r="A12275" s="0" t="s">
        <v>61</v>
      </c>
      <c r="B12275" s="0" t="s">
        <v>110</v>
      </c>
      <c r="C12275" s="0" t="s">
        <v>108</v>
      </c>
      <c r="D12275" s="116" t="n">
        <v>44682</v>
      </c>
      <c r="E12275" s="0" t="n">
        <v>0.385</v>
      </c>
      <c r="F12275" s="0" t="n">
        <v>2376519</v>
      </c>
      <c r="G12275" s="151" t="s">
        <v>111</v>
      </c>
      <c r="H12275" s="151" t="s">
        <v>111</v>
      </c>
      <c r="I12275" s="152" t="s">
        <v>112</v>
      </c>
    </row>
    <row r="12276" customFormat="false" ht="12.75" hidden="false" customHeight="false" outlineLevel="0" collapsed="false">
      <c r="A12276" s="0" t="s">
        <v>61</v>
      </c>
      <c r="B12276" s="0" t="s">
        <v>113</v>
      </c>
      <c r="C12276" s="0" t="s">
        <v>108</v>
      </c>
      <c r="D12276" s="116" t="n">
        <v>44682</v>
      </c>
      <c r="E12276" s="0" t="n">
        <v>0.015</v>
      </c>
      <c r="F12276" s="0" t="n">
        <v>2376520</v>
      </c>
      <c r="G12276" s="151" t="s">
        <v>111</v>
      </c>
      <c r="H12276" s="151" t="s">
        <v>111</v>
      </c>
      <c r="I12276" s="152" t="s">
        <v>112</v>
      </c>
    </row>
    <row r="12277" customFormat="false" ht="12.75" hidden="false" customHeight="false" outlineLevel="0" collapsed="false">
      <c r="A12277" s="0" t="s">
        <v>62</v>
      </c>
      <c r="B12277" s="0" t="s">
        <v>110</v>
      </c>
      <c r="C12277" s="0" t="s">
        <v>108</v>
      </c>
      <c r="D12277" s="116" t="n">
        <v>44682</v>
      </c>
      <c r="E12277" s="0" t="n">
        <v>0.385</v>
      </c>
      <c r="F12277" s="0" t="n">
        <v>2376521</v>
      </c>
      <c r="G12277" s="151" t="s">
        <v>111</v>
      </c>
      <c r="H12277" s="151" t="s">
        <v>111</v>
      </c>
      <c r="I12277" s="152" t="s">
        <v>112</v>
      </c>
    </row>
    <row r="12278" customFormat="false" ht="12.75" hidden="false" customHeight="false" outlineLevel="0" collapsed="false">
      <c r="A12278" s="0" t="s">
        <v>62</v>
      </c>
      <c r="B12278" s="0" t="s">
        <v>113</v>
      </c>
      <c r="C12278" s="0" t="s">
        <v>108</v>
      </c>
      <c r="D12278" s="116" t="n">
        <v>44682</v>
      </c>
      <c r="E12278" s="0" t="n">
        <v>0.045</v>
      </c>
      <c r="F12278" s="0" t="n">
        <v>2376522</v>
      </c>
      <c r="G12278" s="151" t="s">
        <v>111</v>
      </c>
      <c r="H12278" s="151" t="s">
        <v>111</v>
      </c>
      <c r="I12278" s="152" t="s">
        <v>112</v>
      </c>
    </row>
    <row r="12279" customFormat="false" ht="12.75" hidden="false" customHeight="false" outlineLevel="0" collapsed="false">
      <c r="A12279" s="0" t="s">
        <v>82</v>
      </c>
      <c r="B12279" s="0" t="s">
        <v>110</v>
      </c>
      <c r="C12279" s="0" t="s">
        <v>108</v>
      </c>
      <c r="D12279" s="116" t="n">
        <v>44682</v>
      </c>
      <c r="E12279" s="0" t="n">
        <v>0</v>
      </c>
      <c r="F12279" s="0" t="n">
        <v>2376523</v>
      </c>
      <c r="G12279" s="151" t="s">
        <v>111</v>
      </c>
      <c r="H12279" s="151" t="s">
        <v>111</v>
      </c>
      <c r="I12279" s="152" t="s">
        <v>112</v>
      </c>
    </row>
    <row r="12280" customFormat="false" ht="12.75" hidden="false" customHeight="false" outlineLevel="0" collapsed="false">
      <c r="A12280" s="0" t="s">
        <v>82</v>
      </c>
      <c r="B12280" s="0" t="s">
        <v>113</v>
      </c>
      <c r="C12280" s="0" t="s">
        <v>108</v>
      </c>
      <c r="D12280" s="116" t="n">
        <v>44682</v>
      </c>
      <c r="E12280" s="0" t="n">
        <v>0</v>
      </c>
      <c r="F12280" s="0" t="n">
        <v>2376524</v>
      </c>
      <c r="G12280" s="151" t="s">
        <v>111</v>
      </c>
      <c r="H12280" s="151" t="s">
        <v>111</v>
      </c>
      <c r="I12280" s="152" t="s">
        <v>112</v>
      </c>
    </row>
    <row r="12281" customFormat="false" ht="12.75" hidden="false" customHeight="false" outlineLevel="0" collapsed="false">
      <c r="A12281" s="0" t="s">
        <v>83</v>
      </c>
      <c r="B12281" s="0" t="s">
        <v>110</v>
      </c>
      <c r="C12281" s="0" t="s">
        <v>108</v>
      </c>
      <c r="D12281" s="116" t="n">
        <v>44682</v>
      </c>
      <c r="E12281" s="0" t="n">
        <v>0</v>
      </c>
      <c r="F12281" s="0" t="n">
        <v>2376525</v>
      </c>
      <c r="G12281" s="151" t="s">
        <v>111</v>
      </c>
      <c r="H12281" s="151" t="s">
        <v>111</v>
      </c>
      <c r="I12281" s="152" t="s">
        <v>112</v>
      </c>
    </row>
    <row r="12282" customFormat="false" ht="12.75" hidden="false" customHeight="false" outlineLevel="0" collapsed="false">
      <c r="A12282" s="0" t="s">
        <v>83</v>
      </c>
      <c r="B12282" s="0" t="s">
        <v>113</v>
      </c>
      <c r="C12282" s="0" t="s">
        <v>108</v>
      </c>
      <c r="D12282" s="116" t="n">
        <v>44682</v>
      </c>
      <c r="E12282" s="0" t="n">
        <v>0</v>
      </c>
      <c r="F12282" s="0" t="n">
        <v>2376526</v>
      </c>
      <c r="G12282" s="151" t="s">
        <v>111</v>
      </c>
      <c r="H12282" s="151" t="s">
        <v>111</v>
      </c>
      <c r="I12282" s="152" t="s">
        <v>112</v>
      </c>
    </row>
    <row r="12283" customFormat="false" ht="12.75" hidden="false" customHeight="false" outlineLevel="0" collapsed="false">
      <c r="A12283" s="0" t="s">
        <v>84</v>
      </c>
      <c r="B12283" s="0" t="s">
        <v>110</v>
      </c>
      <c r="C12283" s="0" t="s">
        <v>108</v>
      </c>
      <c r="D12283" s="116" t="n">
        <v>44682</v>
      </c>
      <c r="E12283" s="0" t="n">
        <v>0.165</v>
      </c>
      <c r="F12283" s="0" t="n">
        <v>2376527</v>
      </c>
      <c r="G12283" s="151" t="s">
        <v>111</v>
      </c>
      <c r="H12283" s="151" t="s">
        <v>111</v>
      </c>
      <c r="I12283" s="152" t="s">
        <v>112</v>
      </c>
    </row>
    <row r="12284" customFormat="false" ht="12.75" hidden="false" customHeight="false" outlineLevel="0" collapsed="false">
      <c r="A12284" s="0" t="s">
        <v>84</v>
      </c>
      <c r="B12284" s="0" t="s">
        <v>113</v>
      </c>
      <c r="C12284" s="0" t="s">
        <v>108</v>
      </c>
      <c r="D12284" s="116" t="n">
        <v>44682</v>
      </c>
      <c r="E12284" s="0" t="n">
        <v>0.01</v>
      </c>
      <c r="F12284" s="0" t="n">
        <v>2376528</v>
      </c>
      <c r="G12284" s="151" t="s">
        <v>111</v>
      </c>
      <c r="H12284" s="151" t="s">
        <v>111</v>
      </c>
      <c r="I12284" s="152" t="s">
        <v>112</v>
      </c>
    </row>
    <row r="12285" customFormat="false" ht="12.75" hidden="false" customHeight="false" outlineLevel="0" collapsed="false">
      <c r="A12285" s="0" t="s">
        <v>85</v>
      </c>
      <c r="B12285" s="0" t="s">
        <v>110</v>
      </c>
      <c r="C12285" s="0" t="s">
        <v>108</v>
      </c>
      <c r="D12285" s="116" t="n">
        <v>44682</v>
      </c>
      <c r="E12285" s="0" t="n">
        <v>0.165</v>
      </c>
      <c r="F12285" s="0" t="n">
        <v>2376529</v>
      </c>
      <c r="G12285" s="151" t="s">
        <v>111</v>
      </c>
      <c r="H12285" s="151" t="s">
        <v>111</v>
      </c>
      <c r="I12285" s="152" t="s">
        <v>112</v>
      </c>
    </row>
    <row r="12286" customFormat="false" ht="12.75" hidden="false" customHeight="false" outlineLevel="0" collapsed="false">
      <c r="A12286" s="0" t="s">
        <v>85</v>
      </c>
      <c r="B12286" s="0" t="s">
        <v>113</v>
      </c>
      <c r="C12286" s="0" t="s">
        <v>108</v>
      </c>
      <c r="D12286" s="116" t="n">
        <v>44682</v>
      </c>
      <c r="E12286" s="0" t="n">
        <v>0.176912790650157</v>
      </c>
      <c r="F12286" s="0" t="n">
        <v>2376530</v>
      </c>
      <c r="G12286" s="151" t="s">
        <v>111</v>
      </c>
      <c r="H12286" s="151" t="s">
        <v>111</v>
      </c>
      <c r="I12286" s="152" t="s">
        <v>112</v>
      </c>
    </row>
    <row r="12287" customFormat="false" ht="12.75" hidden="false" customHeight="false" outlineLevel="0" collapsed="false">
      <c r="A12287" s="0" t="s">
        <v>86</v>
      </c>
      <c r="B12287" s="0" t="s">
        <v>110</v>
      </c>
      <c r="C12287" s="0" t="s">
        <v>108</v>
      </c>
      <c r="D12287" s="116" t="n">
        <v>44682</v>
      </c>
      <c r="E12287" s="0" t="n">
        <v>0.195</v>
      </c>
      <c r="F12287" s="0" t="n">
        <v>2376531</v>
      </c>
      <c r="G12287" s="151" t="s">
        <v>111</v>
      </c>
      <c r="H12287" s="151" t="s">
        <v>111</v>
      </c>
      <c r="I12287" s="152" t="s">
        <v>112</v>
      </c>
    </row>
    <row r="12288" customFormat="false" ht="12.75" hidden="false" customHeight="false" outlineLevel="0" collapsed="false">
      <c r="A12288" s="0" t="s">
        <v>86</v>
      </c>
      <c r="B12288" s="0" t="s">
        <v>113</v>
      </c>
      <c r="C12288" s="0" t="s">
        <v>108</v>
      </c>
      <c r="D12288" s="116" t="n">
        <v>44682</v>
      </c>
      <c r="E12288" s="0" t="n">
        <v>0.005</v>
      </c>
      <c r="F12288" s="0" t="n">
        <v>2376532</v>
      </c>
      <c r="G12288" s="151" t="s">
        <v>111</v>
      </c>
      <c r="H12288" s="151" t="s">
        <v>111</v>
      </c>
      <c r="I12288" s="152" t="s">
        <v>112</v>
      </c>
    </row>
    <row r="12289" customFormat="false" ht="12.75" hidden="false" customHeight="false" outlineLevel="0" collapsed="false">
      <c r="A12289" s="0" t="s">
        <v>87</v>
      </c>
      <c r="B12289" s="0" t="s">
        <v>110</v>
      </c>
      <c r="C12289" s="0" t="s">
        <v>108</v>
      </c>
      <c r="D12289" s="116" t="n">
        <v>44682</v>
      </c>
      <c r="E12289" s="0" t="n">
        <v>0.195</v>
      </c>
      <c r="F12289" s="0" t="n">
        <v>2376533</v>
      </c>
      <c r="G12289" s="151" t="s">
        <v>111</v>
      </c>
      <c r="H12289" s="151" t="s">
        <v>111</v>
      </c>
      <c r="I12289" s="152" t="s">
        <v>112</v>
      </c>
    </row>
    <row r="12290" customFormat="false" ht="12.75" hidden="false" customHeight="false" outlineLevel="0" collapsed="false">
      <c r="A12290" s="0" t="s">
        <v>87</v>
      </c>
      <c r="B12290" s="0" t="s">
        <v>113</v>
      </c>
      <c r="C12290" s="0" t="s">
        <v>108</v>
      </c>
      <c r="D12290" s="116" t="n">
        <v>44682</v>
      </c>
      <c r="E12290" s="0" t="n">
        <v>0.005</v>
      </c>
      <c r="F12290" s="0" t="n">
        <v>2376534</v>
      </c>
      <c r="G12290" s="151" t="s">
        <v>111</v>
      </c>
      <c r="H12290" s="151" t="s">
        <v>111</v>
      </c>
      <c r="I12290" s="152" t="s">
        <v>112</v>
      </c>
    </row>
    <row r="12291" customFormat="false" ht="12.75" hidden="false" customHeight="false" outlineLevel="0" collapsed="false">
      <c r="A12291" s="0" t="s">
        <v>88</v>
      </c>
      <c r="B12291" s="0" t="s">
        <v>110</v>
      </c>
      <c r="C12291" s="0" t="s">
        <v>108</v>
      </c>
      <c r="D12291" s="116" t="n">
        <v>44682</v>
      </c>
      <c r="E12291" s="0" t="n">
        <v>0.195</v>
      </c>
      <c r="F12291" s="0" t="n">
        <v>2376535</v>
      </c>
      <c r="G12291" s="151" t="s">
        <v>111</v>
      </c>
      <c r="H12291" s="151" t="s">
        <v>111</v>
      </c>
      <c r="I12291" s="152" t="s">
        <v>112</v>
      </c>
    </row>
    <row r="12292" customFormat="false" ht="12.75" hidden="false" customHeight="false" outlineLevel="0" collapsed="false">
      <c r="A12292" s="0" t="s">
        <v>88</v>
      </c>
      <c r="B12292" s="0" t="s">
        <v>113</v>
      </c>
      <c r="C12292" s="0" t="s">
        <v>108</v>
      </c>
      <c r="D12292" s="116" t="n">
        <v>44682</v>
      </c>
      <c r="E12292" s="0" t="n">
        <v>0.257128489562015</v>
      </c>
      <c r="F12292" s="0" t="n">
        <v>2376536</v>
      </c>
      <c r="G12292" s="151" t="s">
        <v>111</v>
      </c>
      <c r="H12292" s="151" t="s">
        <v>111</v>
      </c>
      <c r="I12292" s="152" t="s">
        <v>112</v>
      </c>
    </row>
    <row r="12293" customFormat="false" ht="12.75" hidden="false" customHeight="false" outlineLevel="0" collapsed="false">
      <c r="A12293" s="0" t="s">
        <v>89</v>
      </c>
      <c r="B12293" s="0" t="s">
        <v>110</v>
      </c>
      <c r="C12293" s="0" t="s">
        <v>108</v>
      </c>
      <c r="D12293" s="116" t="n">
        <v>44682</v>
      </c>
      <c r="E12293" s="0" t="n">
        <v>0.195</v>
      </c>
      <c r="F12293" s="0" t="n">
        <v>2376537</v>
      </c>
      <c r="G12293" s="151" t="s">
        <v>111</v>
      </c>
      <c r="H12293" s="151" t="s">
        <v>111</v>
      </c>
      <c r="I12293" s="152" t="s">
        <v>112</v>
      </c>
    </row>
    <row r="12294" customFormat="false" ht="12.75" hidden="false" customHeight="false" outlineLevel="0" collapsed="false">
      <c r="A12294" s="0" t="s">
        <v>89</v>
      </c>
      <c r="B12294" s="0" t="s">
        <v>113</v>
      </c>
      <c r="C12294" s="0" t="s">
        <v>108</v>
      </c>
      <c r="D12294" s="116" t="n">
        <v>44682</v>
      </c>
      <c r="E12294" s="0" t="n">
        <v>0.025</v>
      </c>
      <c r="F12294" s="0" t="n">
        <v>2376538</v>
      </c>
      <c r="G12294" s="151" t="s">
        <v>111</v>
      </c>
      <c r="H12294" s="151" t="s">
        <v>111</v>
      </c>
      <c r="I12294" s="152" t="s">
        <v>112</v>
      </c>
    </row>
    <row r="12295" customFormat="false" ht="12.75" hidden="false" customHeight="false" outlineLevel="0" collapsed="false">
      <c r="A12295" s="0" t="s">
        <v>90</v>
      </c>
      <c r="B12295" s="0" t="s">
        <v>110</v>
      </c>
      <c r="C12295" s="0" t="s">
        <v>108</v>
      </c>
      <c r="D12295" s="116" t="n">
        <v>44682</v>
      </c>
      <c r="E12295" s="0" t="n">
        <v>0.195</v>
      </c>
      <c r="F12295" s="0" t="n">
        <v>2376539</v>
      </c>
      <c r="G12295" s="151" t="s">
        <v>111</v>
      </c>
      <c r="H12295" s="151" t="s">
        <v>111</v>
      </c>
      <c r="I12295" s="152" t="s">
        <v>112</v>
      </c>
    </row>
    <row r="12296" customFormat="false" ht="12.75" hidden="false" customHeight="false" outlineLevel="0" collapsed="false">
      <c r="A12296" s="0" t="s">
        <v>90</v>
      </c>
      <c r="B12296" s="0" t="s">
        <v>113</v>
      </c>
      <c r="C12296" s="0" t="s">
        <v>108</v>
      </c>
      <c r="D12296" s="116" t="n">
        <v>44682</v>
      </c>
      <c r="E12296" s="0" t="n">
        <v>0.257128489562015</v>
      </c>
      <c r="F12296" s="0" t="n">
        <v>2376540</v>
      </c>
      <c r="G12296" s="151" t="s">
        <v>111</v>
      </c>
      <c r="H12296" s="151" t="s">
        <v>111</v>
      </c>
      <c r="I12296" s="152" t="s">
        <v>112</v>
      </c>
    </row>
    <row r="12297" customFormat="false" ht="12.75" hidden="false" customHeight="false" outlineLevel="0" collapsed="false">
      <c r="A12297" s="0" t="s">
        <v>91</v>
      </c>
      <c r="B12297" s="0" t="s">
        <v>110</v>
      </c>
      <c r="C12297" s="0" t="s">
        <v>108</v>
      </c>
      <c r="D12297" s="116" t="n">
        <v>44682</v>
      </c>
      <c r="E12297" s="0" t="n">
        <v>0</v>
      </c>
      <c r="F12297" s="0" t="n">
        <v>2376541</v>
      </c>
      <c r="G12297" s="151" t="s">
        <v>111</v>
      </c>
      <c r="H12297" s="151" t="s">
        <v>111</v>
      </c>
      <c r="I12297" s="152" t="s">
        <v>112</v>
      </c>
    </row>
    <row r="12298" customFormat="false" ht="12.75" hidden="false" customHeight="false" outlineLevel="0" collapsed="false">
      <c r="A12298" s="0" t="s">
        <v>91</v>
      </c>
      <c r="B12298" s="0" t="s">
        <v>113</v>
      </c>
      <c r="C12298" s="0" t="s">
        <v>108</v>
      </c>
      <c r="D12298" s="116" t="n">
        <v>44682</v>
      </c>
      <c r="E12298" s="0" t="n">
        <v>0</v>
      </c>
      <c r="F12298" s="0" t="n">
        <v>2376542</v>
      </c>
      <c r="G12298" s="151" t="s">
        <v>111</v>
      </c>
      <c r="H12298" s="151" t="s">
        <v>111</v>
      </c>
      <c r="I12298" s="152" t="s">
        <v>112</v>
      </c>
    </row>
    <row r="12299" customFormat="false" ht="12.75" hidden="false" customHeight="false" outlineLevel="0" collapsed="false">
      <c r="A12299" s="0" t="s">
        <v>49</v>
      </c>
      <c r="B12299" s="0" t="s">
        <v>110</v>
      </c>
      <c r="C12299" s="0" t="s">
        <v>108</v>
      </c>
      <c r="D12299" s="116" t="n">
        <v>44682</v>
      </c>
      <c r="E12299" s="0" t="n">
        <v>0.385</v>
      </c>
      <c r="F12299" s="0" t="n">
        <v>2376543</v>
      </c>
      <c r="G12299" s="151" t="s">
        <v>111</v>
      </c>
      <c r="H12299" s="151" t="s">
        <v>111</v>
      </c>
      <c r="I12299" s="152" t="s">
        <v>112</v>
      </c>
    </row>
    <row r="12300" customFormat="false" ht="12.75" hidden="false" customHeight="false" outlineLevel="0" collapsed="false">
      <c r="A12300" s="0" t="s">
        <v>49</v>
      </c>
      <c r="B12300" s="0" t="s">
        <v>113</v>
      </c>
      <c r="C12300" s="0" t="s">
        <v>108</v>
      </c>
      <c r="D12300" s="116" t="n">
        <v>44682</v>
      </c>
      <c r="E12300" s="0" t="n">
        <v>0.015</v>
      </c>
      <c r="F12300" s="0" t="n">
        <v>2376544</v>
      </c>
      <c r="G12300" s="151" t="s">
        <v>111</v>
      </c>
      <c r="H12300" s="151" t="s">
        <v>111</v>
      </c>
      <c r="I12300" s="152" t="s">
        <v>112</v>
      </c>
    </row>
    <row r="12301" customFormat="false" ht="12.75" hidden="false" customHeight="false" outlineLevel="0" collapsed="false">
      <c r="A12301" s="0" t="s">
        <v>50</v>
      </c>
      <c r="B12301" s="0" t="s">
        <v>110</v>
      </c>
      <c r="C12301" s="0" t="s">
        <v>108</v>
      </c>
      <c r="D12301" s="116" t="n">
        <v>44682</v>
      </c>
      <c r="E12301" s="0" t="n">
        <v>0.44</v>
      </c>
      <c r="F12301" s="0" t="n">
        <v>2376545</v>
      </c>
      <c r="G12301" s="151" t="s">
        <v>111</v>
      </c>
      <c r="H12301" s="151" t="s">
        <v>111</v>
      </c>
      <c r="I12301" s="152" t="s">
        <v>112</v>
      </c>
    </row>
    <row r="12302" customFormat="false" ht="12.75" hidden="false" customHeight="false" outlineLevel="0" collapsed="false">
      <c r="A12302" s="0" t="s">
        <v>50</v>
      </c>
      <c r="B12302" s="0" t="s">
        <v>113</v>
      </c>
      <c r="C12302" s="0" t="s">
        <v>108</v>
      </c>
      <c r="D12302" s="116" t="n">
        <v>44682</v>
      </c>
      <c r="E12302" s="0" t="n">
        <v>-0.065</v>
      </c>
      <c r="F12302" s="0" t="n">
        <v>2376546</v>
      </c>
      <c r="G12302" s="151" t="s">
        <v>111</v>
      </c>
      <c r="H12302" s="151" t="s">
        <v>111</v>
      </c>
      <c r="I12302" s="152" t="s">
        <v>112</v>
      </c>
    </row>
    <row r="12303" customFormat="false" ht="12.75" hidden="false" customHeight="false" outlineLevel="0" collapsed="false">
      <c r="A12303" s="0" t="s">
        <v>51</v>
      </c>
      <c r="B12303" s="0" t="s">
        <v>110</v>
      </c>
      <c r="C12303" s="0" t="s">
        <v>108</v>
      </c>
      <c r="D12303" s="116" t="n">
        <v>44682</v>
      </c>
      <c r="E12303" s="0" t="n">
        <v>0.44</v>
      </c>
      <c r="F12303" s="0" t="n">
        <v>2376547</v>
      </c>
      <c r="G12303" s="151" t="s">
        <v>111</v>
      </c>
      <c r="H12303" s="151" t="s">
        <v>111</v>
      </c>
      <c r="I12303" s="152" t="s">
        <v>112</v>
      </c>
    </row>
    <row r="12304" customFormat="false" ht="12.75" hidden="false" customHeight="false" outlineLevel="0" collapsed="false">
      <c r="A12304" s="0" t="s">
        <v>51</v>
      </c>
      <c r="B12304" s="0" t="s">
        <v>113</v>
      </c>
      <c r="C12304" s="0" t="s">
        <v>108</v>
      </c>
      <c r="D12304" s="116" t="n">
        <v>44682</v>
      </c>
      <c r="E12304" s="0" t="n">
        <v>0.02</v>
      </c>
      <c r="F12304" s="0" t="n">
        <v>2376548</v>
      </c>
      <c r="G12304" s="151" t="s">
        <v>111</v>
      </c>
      <c r="H12304" s="151" t="s">
        <v>111</v>
      </c>
      <c r="I12304" s="152" t="s">
        <v>112</v>
      </c>
    </row>
    <row r="12305" customFormat="false" ht="12.75" hidden="false" customHeight="false" outlineLevel="0" collapsed="false">
      <c r="A12305" s="0" t="s">
        <v>52</v>
      </c>
      <c r="B12305" s="0" t="s">
        <v>110</v>
      </c>
      <c r="C12305" s="0" t="s">
        <v>108</v>
      </c>
      <c r="D12305" s="116" t="n">
        <v>44682</v>
      </c>
      <c r="E12305" s="0" t="n">
        <v>0.44</v>
      </c>
      <c r="F12305" s="0" t="n">
        <v>2376549</v>
      </c>
      <c r="G12305" s="151" t="s">
        <v>111</v>
      </c>
      <c r="H12305" s="151" t="s">
        <v>111</v>
      </c>
      <c r="I12305" s="152" t="s">
        <v>112</v>
      </c>
    </row>
    <row r="12306" customFormat="false" ht="12.75" hidden="false" customHeight="false" outlineLevel="0" collapsed="false">
      <c r="A12306" s="0" t="s">
        <v>52</v>
      </c>
      <c r="B12306" s="0" t="s">
        <v>113</v>
      </c>
      <c r="C12306" s="0" t="s">
        <v>108</v>
      </c>
      <c r="D12306" s="116" t="n">
        <v>44682</v>
      </c>
      <c r="E12306" s="0" t="n">
        <v>-0.035</v>
      </c>
      <c r="F12306" s="0" t="n">
        <v>2376550</v>
      </c>
      <c r="G12306" s="151" t="s">
        <v>111</v>
      </c>
      <c r="H12306" s="151" t="s">
        <v>111</v>
      </c>
      <c r="I12306" s="152" t="s">
        <v>112</v>
      </c>
    </row>
    <row r="12307" customFormat="false" ht="12.75" hidden="false" customHeight="false" outlineLevel="0" collapsed="false">
      <c r="A12307" s="0" t="s">
        <v>53</v>
      </c>
      <c r="B12307" s="0" t="s">
        <v>110</v>
      </c>
      <c r="C12307" s="0" t="s">
        <v>108</v>
      </c>
      <c r="D12307" s="116" t="n">
        <v>44682</v>
      </c>
      <c r="E12307" s="0" t="n">
        <v>0.195</v>
      </c>
      <c r="F12307" s="0" t="n">
        <v>2376551</v>
      </c>
      <c r="G12307" s="151" t="s">
        <v>111</v>
      </c>
      <c r="H12307" s="151" t="s">
        <v>111</v>
      </c>
      <c r="I12307" s="152" t="s">
        <v>112</v>
      </c>
    </row>
    <row r="12308" customFormat="false" ht="12.75" hidden="false" customHeight="false" outlineLevel="0" collapsed="false">
      <c r="A12308" s="0" t="s">
        <v>53</v>
      </c>
      <c r="B12308" s="0" t="s">
        <v>113</v>
      </c>
      <c r="C12308" s="0" t="s">
        <v>108</v>
      </c>
      <c r="D12308" s="116" t="n">
        <v>44682</v>
      </c>
      <c r="E12308" s="0" t="n">
        <v>0.005</v>
      </c>
      <c r="F12308" s="0" t="n">
        <v>2376552</v>
      </c>
      <c r="G12308" s="151" t="s">
        <v>111</v>
      </c>
      <c r="H12308" s="151" t="s">
        <v>111</v>
      </c>
      <c r="I12308" s="152" t="s">
        <v>112</v>
      </c>
    </row>
    <row r="12309" customFormat="false" ht="12.75" hidden="false" customHeight="false" outlineLevel="0" collapsed="false">
      <c r="A12309" s="0" t="s">
        <v>17</v>
      </c>
      <c r="B12309" s="0" t="s">
        <v>110</v>
      </c>
      <c r="C12309" s="0" t="s">
        <v>108</v>
      </c>
      <c r="D12309" s="116" t="n">
        <v>44682</v>
      </c>
      <c r="E12309" s="0" t="n">
        <v>0</v>
      </c>
      <c r="F12309" s="0" t="n">
        <v>2376553</v>
      </c>
      <c r="G12309" s="151" t="s">
        <v>111</v>
      </c>
      <c r="H12309" s="151" t="s">
        <v>111</v>
      </c>
      <c r="I12309" s="152" t="s">
        <v>112</v>
      </c>
    </row>
    <row r="12310" customFormat="false" ht="12.75" hidden="false" customHeight="false" outlineLevel="0" collapsed="false">
      <c r="A12310" s="0" t="s">
        <v>17</v>
      </c>
      <c r="B12310" s="0" t="s">
        <v>113</v>
      </c>
      <c r="C12310" s="0" t="s">
        <v>108</v>
      </c>
      <c r="D12310" s="116" t="n">
        <v>44682</v>
      </c>
      <c r="E12310" s="0" t="n">
        <v>0</v>
      </c>
      <c r="F12310" s="0" t="n">
        <v>2376554</v>
      </c>
      <c r="G12310" s="151" t="s">
        <v>111</v>
      </c>
      <c r="H12310" s="151" t="s">
        <v>111</v>
      </c>
      <c r="I12310" s="152" t="s">
        <v>112</v>
      </c>
    </row>
    <row r="12311" customFormat="false" ht="12.75" hidden="false" customHeight="false" outlineLevel="0" collapsed="false">
      <c r="A12311" s="0" t="s">
        <v>18</v>
      </c>
      <c r="B12311" s="0" t="s">
        <v>110</v>
      </c>
      <c r="C12311" s="0" t="s">
        <v>108</v>
      </c>
      <c r="D12311" s="116" t="n">
        <v>44682</v>
      </c>
      <c r="E12311" s="0" t="n">
        <v>0</v>
      </c>
      <c r="F12311" s="0" t="n">
        <v>2376555</v>
      </c>
      <c r="G12311" s="151" t="s">
        <v>111</v>
      </c>
      <c r="H12311" s="151" t="s">
        <v>111</v>
      </c>
      <c r="I12311" s="152" t="s">
        <v>112</v>
      </c>
    </row>
    <row r="12312" customFormat="false" ht="12.75" hidden="false" customHeight="false" outlineLevel="0" collapsed="false">
      <c r="A12312" s="0" t="s">
        <v>18</v>
      </c>
      <c r="B12312" s="0" t="s">
        <v>113</v>
      </c>
      <c r="C12312" s="0" t="s">
        <v>108</v>
      </c>
      <c r="D12312" s="116" t="n">
        <v>44682</v>
      </c>
      <c r="E12312" s="0" t="n">
        <v>0</v>
      </c>
      <c r="F12312" s="0" t="n">
        <v>2376556</v>
      </c>
      <c r="G12312" s="151" t="s">
        <v>111</v>
      </c>
      <c r="H12312" s="151" t="s">
        <v>111</v>
      </c>
      <c r="I12312" s="152" t="s">
        <v>112</v>
      </c>
    </row>
    <row r="12313" customFormat="false" ht="12.75" hidden="false" customHeight="false" outlineLevel="0" collapsed="false">
      <c r="A12313" s="0" t="s">
        <v>19</v>
      </c>
      <c r="B12313" s="0" t="s">
        <v>110</v>
      </c>
      <c r="C12313" s="0" t="s">
        <v>108</v>
      </c>
      <c r="D12313" s="116" t="n">
        <v>44682</v>
      </c>
      <c r="E12313" s="0" t="n">
        <v>0</v>
      </c>
      <c r="F12313" s="0" t="n">
        <v>2376557</v>
      </c>
      <c r="G12313" s="151" t="s">
        <v>111</v>
      </c>
      <c r="H12313" s="151" t="s">
        <v>111</v>
      </c>
      <c r="I12313" s="152" t="s">
        <v>112</v>
      </c>
    </row>
    <row r="12314" customFormat="false" ht="12.75" hidden="false" customHeight="false" outlineLevel="0" collapsed="false">
      <c r="A12314" s="0" t="s">
        <v>19</v>
      </c>
      <c r="B12314" s="0" t="s">
        <v>113</v>
      </c>
      <c r="C12314" s="0" t="s">
        <v>108</v>
      </c>
      <c r="D12314" s="116" t="n">
        <v>44682</v>
      </c>
      <c r="E12314" s="0" t="n">
        <v>0</v>
      </c>
      <c r="F12314" s="0" t="n">
        <v>2376558</v>
      </c>
      <c r="G12314" s="151" t="s">
        <v>111</v>
      </c>
      <c r="H12314" s="151" t="s">
        <v>111</v>
      </c>
      <c r="I12314" s="152" t="s">
        <v>112</v>
      </c>
    </row>
    <row r="12315" customFormat="false" ht="12.75" hidden="false" customHeight="false" outlineLevel="0" collapsed="false">
      <c r="A12315" s="0" t="s">
        <v>21</v>
      </c>
      <c r="B12315" s="0" t="s">
        <v>110</v>
      </c>
      <c r="C12315" s="0" t="s">
        <v>108</v>
      </c>
      <c r="D12315" s="116" t="n">
        <v>44682</v>
      </c>
      <c r="E12315" s="0" t="n">
        <v>0</v>
      </c>
      <c r="F12315" s="0" t="n">
        <v>2376559</v>
      </c>
      <c r="G12315" s="151" t="s">
        <v>111</v>
      </c>
      <c r="H12315" s="151" t="s">
        <v>111</v>
      </c>
      <c r="I12315" s="152" t="s">
        <v>112</v>
      </c>
    </row>
    <row r="12316" customFormat="false" ht="12.75" hidden="false" customHeight="false" outlineLevel="0" collapsed="false">
      <c r="A12316" s="0" t="s">
        <v>21</v>
      </c>
      <c r="B12316" s="0" t="s">
        <v>113</v>
      </c>
      <c r="C12316" s="0" t="s">
        <v>108</v>
      </c>
      <c r="D12316" s="116" t="n">
        <v>44682</v>
      </c>
      <c r="E12316" s="0" t="n">
        <v>0</v>
      </c>
      <c r="F12316" s="0" t="n">
        <v>2376560</v>
      </c>
      <c r="G12316" s="151" t="s">
        <v>111</v>
      </c>
      <c r="H12316" s="151" t="s">
        <v>111</v>
      </c>
      <c r="I12316" s="152" t="s">
        <v>112</v>
      </c>
    </row>
    <row r="12317" customFormat="false" ht="12.75" hidden="false" customHeight="false" outlineLevel="0" collapsed="false">
      <c r="A12317" s="0" t="s">
        <v>22</v>
      </c>
      <c r="B12317" s="0" t="s">
        <v>110</v>
      </c>
      <c r="C12317" s="0" t="s">
        <v>108</v>
      </c>
      <c r="D12317" s="116" t="n">
        <v>44682</v>
      </c>
      <c r="E12317" s="0" t="n">
        <v>0.7</v>
      </c>
      <c r="F12317" s="0" t="n">
        <v>2376561</v>
      </c>
      <c r="G12317" s="151" t="s">
        <v>111</v>
      </c>
      <c r="H12317" s="151" t="s">
        <v>111</v>
      </c>
      <c r="I12317" s="152" t="s">
        <v>112</v>
      </c>
    </row>
    <row r="12318" customFormat="false" ht="12.75" hidden="false" customHeight="false" outlineLevel="0" collapsed="false">
      <c r="A12318" s="0" t="s">
        <v>59</v>
      </c>
      <c r="B12318" s="0" t="s">
        <v>110</v>
      </c>
      <c r="C12318" s="0" t="s">
        <v>108</v>
      </c>
      <c r="D12318" s="116" t="n">
        <v>44713</v>
      </c>
      <c r="E12318" s="0" t="n">
        <v>0.385</v>
      </c>
      <c r="F12318" s="0" t="n">
        <v>2376515</v>
      </c>
      <c r="G12318" s="151" t="s">
        <v>111</v>
      </c>
      <c r="H12318" s="151" t="s">
        <v>111</v>
      </c>
      <c r="I12318" s="152" t="s">
        <v>112</v>
      </c>
    </row>
    <row r="12319" customFormat="false" ht="12.75" hidden="false" customHeight="false" outlineLevel="0" collapsed="false">
      <c r="A12319" s="0" t="s">
        <v>59</v>
      </c>
      <c r="B12319" s="0" t="s">
        <v>113</v>
      </c>
      <c r="C12319" s="0" t="s">
        <v>108</v>
      </c>
      <c r="D12319" s="116" t="n">
        <v>44713</v>
      </c>
      <c r="E12319" s="0" t="n">
        <v>0.015</v>
      </c>
      <c r="F12319" s="0" t="n">
        <v>2376516</v>
      </c>
      <c r="G12319" s="151" t="s">
        <v>111</v>
      </c>
      <c r="H12319" s="151" t="s">
        <v>111</v>
      </c>
      <c r="I12319" s="152" t="s">
        <v>112</v>
      </c>
    </row>
    <row r="12320" customFormat="false" ht="12.75" hidden="false" customHeight="false" outlineLevel="0" collapsed="false">
      <c r="A12320" s="0" t="s">
        <v>60</v>
      </c>
      <c r="B12320" s="0" t="s">
        <v>110</v>
      </c>
      <c r="C12320" s="0" t="s">
        <v>108</v>
      </c>
      <c r="D12320" s="116" t="n">
        <v>44713</v>
      </c>
      <c r="E12320" s="0" t="n">
        <v>0.385</v>
      </c>
      <c r="F12320" s="0" t="n">
        <v>2376517</v>
      </c>
      <c r="G12320" s="151" t="s">
        <v>111</v>
      </c>
      <c r="H12320" s="151" t="s">
        <v>111</v>
      </c>
      <c r="I12320" s="152" t="s">
        <v>112</v>
      </c>
    </row>
    <row r="12321" customFormat="false" ht="12.75" hidden="false" customHeight="false" outlineLevel="0" collapsed="false">
      <c r="A12321" s="0" t="s">
        <v>60</v>
      </c>
      <c r="B12321" s="0" t="s">
        <v>113</v>
      </c>
      <c r="C12321" s="0" t="s">
        <v>108</v>
      </c>
      <c r="D12321" s="116" t="n">
        <v>44713</v>
      </c>
      <c r="E12321" s="0" t="n">
        <v>0.055</v>
      </c>
      <c r="F12321" s="0" t="n">
        <v>2376518</v>
      </c>
      <c r="G12321" s="151" t="s">
        <v>111</v>
      </c>
      <c r="H12321" s="151" t="s">
        <v>111</v>
      </c>
      <c r="I12321" s="152" t="s">
        <v>112</v>
      </c>
    </row>
    <row r="12322" customFormat="false" ht="12.75" hidden="false" customHeight="false" outlineLevel="0" collapsed="false">
      <c r="A12322" s="0" t="s">
        <v>61</v>
      </c>
      <c r="B12322" s="0" t="s">
        <v>110</v>
      </c>
      <c r="C12322" s="0" t="s">
        <v>108</v>
      </c>
      <c r="D12322" s="116" t="n">
        <v>44713</v>
      </c>
      <c r="E12322" s="0" t="n">
        <v>0.385</v>
      </c>
      <c r="F12322" s="0" t="n">
        <v>2376519</v>
      </c>
      <c r="G12322" s="151" t="s">
        <v>111</v>
      </c>
      <c r="H12322" s="151" t="s">
        <v>111</v>
      </c>
      <c r="I12322" s="152" t="s">
        <v>112</v>
      </c>
    </row>
    <row r="12323" customFormat="false" ht="12.75" hidden="false" customHeight="false" outlineLevel="0" collapsed="false">
      <c r="A12323" s="0" t="s">
        <v>61</v>
      </c>
      <c r="B12323" s="0" t="s">
        <v>113</v>
      </c>
      <c r="C12323" s="0" t="s">
        <v>108</v>
      </c>
      <c r="D12323" s="116" t="n">
        <v>44713</v>
      </c>
      <c r="E12323" s="0" t="n">
        <v>0.015</v>
      </c>
      <c r="F12323" s="0" t="n">
        <v>2376520</v>
      </c>
      <c r="G12323" s="151" t="s">
        <v>111</v>
      </c>
      <c r="H12323" s="151" t="s">
        <v>111</v>
      </c>
      <c r="I12323" s="152" t="s">
        <v>112</v>
      </c>
    </row>
    <row r="12324" customFormat="false" ht="12.75" hidden="false" customHeight="false" outlineLevel="0" collapsed="false">
      <c r="A12324" s="0" t="s">
        <v>62</v>
      </c>
      <c r="B12324" s="0" t="s">
        <v>110</v>
      </c>
      <c r="C12324" s="0" t="s">
        <v>108</v>
      </c>
      <c r="D12324" s="116" t="n">
        <v>44713</v>
      </c>
      <c r="E12324" s="0" t="n">
        <v>0.385</v>
      </c>
      <c r="F12324" s="0" t="n">
        <v>2376521</v>
      </c>
      <c r="G12324" s="151" t="s">
        <v>111</v>
      </c>
      <c r="H12324" s="151" t="s">
        <v>111</v>
      </c>
      <c r="I12324" s="152" t="s">
        <v>112</v>
      </c>
    </row>
    <row r="12325" customFormat="false" ht="12.75" hidden="false" customHeight="false" outlineLevel="0" collapsed="false">
      <c r="A12325" s="0" t="s">
        <v>62</v>
      </c>
      <c r="B12325" s="0" t="s">
        <v>113</v>
      </c>
      <c r="C12325" s="0" t="s">
        <v>108</v>
      </c>
      <c r="D12325" s="116" t="n">
        <v>44713</v>
      </c>
      <c r="E12325" s="0" t="n">
        <v>0.055</v>
      </c>
      <c r="F12325" s="0" t="n">
        <v>2376522</v>
      </c>
      <c r="G12325" s="151" t="s">
        <v>111</v>
      </c>
      <c r="H12325" s="151" t="s">
        <v>111</v>
      </c>
      <c r="I12325" s="152" t="s">
        <v>112</v>
      </c>
    </row>
    <row r="12326" customFormat="false" ht="12.75" hidden="false" customHeight="false" outlineLevel="0" collapsed="false">
      <c r="A12326" s="0" t="s">
        <v>82</v>
      </c>
      <c r="B12326" s="0" t="s">
        <v>110</v>
      </c>
      <c r="C12326" s="0" t="s">
        <v>108</v>
      </c>
      <c r="D12326" s="116" t="n">
        <v>44713</v>
      </c>
      <c r="E12326" s="0" t="n">
        <v>0</v>
      </c>
      <c r="F12326" s="0" t="n">
        <v>2376523</v>
      </c>
      <c r="G12326" s="151" t="s">
        <v>111</v>
      </c>
      <c r="H12326" s="151" t="s">
        <v>111</v>
      </c>
      <c r="I12326" s="152" t="s">
        <v>112</v>
      </c>
    </row>
    <row r="12327" customFormat="false" ht="12.75" hidden="false" customHeight="false" outlineLevel="0" collapsed="false">
      <c r="A12327" s="0" t="s">
        <v>82</v>
      </c>
      <c r="B12327" s="0" t="s">
        <v>113</v>
      </c>
      <c r="C12327" s="0" t="s">
        <v>108</v>
      </c>
      <c r="D12327" s="116" t="n">
        <v>44713</v>
      </c>
      <c r="E12327" s="0" t="n">
        <v>0</v>
      </c>
      <c r="F12327" s="0" t="n">
        <v>2376524</v>
      </c>
      <c r="G12327" s="151" t="s">
        <v>111</v>
      </c>
      <c r="H12327" s="151" t="s">
        <v>111</v>
      </c>
      <c r="I12327" s="152" t="s">
        <v>112</v>
      </c>
    </row>
    <row r="12328" customFormat="false" ht="12.75" hidden="false" customHeight="false" outlineLevel="0" collapsed="false">
      <c r="A12328" s="0" t="s">
        <v>83</v>
      </c>
      <c r="B12328" s="0" t="s">
        <v>110</v>
      </c>
      <c r="C12328" s="0" t="s">
        <v>108</v>
      </c>
      <c r="D12328" s="116" t="n">
        <v>44713</v>
      </c>
      <c r="E12328" s="0" t="n">
        <v>0</v>
      </c>
      <c r="F12328" s="0" t="n">
        <v>2376525</v>
      </c>
      <c r="G12328" s="151" t="s">
        <v>111</v>
      </c>
      <c r="H12328" s="151" t="s">
        <v>111</v>
      </c>
      <c r="I12328" s="152" t="s">
        <v>112</v>
      </c>
    </row>
    <row r="12329" customFormat="false" ht="12.75" hidden="false" customHeight="false" outlineLevel="0" collapsed="false">
      <c r="A12329" s="0" t="s">
        <v>83</v>
      </c>
      <c r="B12329" s="0" t="s">
        <v>113</v>
      </c>
      <c r="C12329" s="0" t="s">
        <v>108</v>
      </c>
      <c r="D12329" s="116" t="n">
        <v>44713</v>
      </c>
      <c r="E12329" s="0" t="n">
        <v>0</v>
      </c>
      <c r="F12329" s="0" t="n">
        <v>2376526</v>
      </c>
      <c r="G12329" s="151" t="s">
        <v>111</v>
      </c>
      <c r="H12329" s="151" t="s">
        <v>111</v>
      </c>
      <c r="I12329" s="152" t="s">
        <v>112</v>
      </c>
    </row>
    <row r="12330" customFormat="false" ht="12.75" hidden="false" customHeight="false" outlineLevel="0" collapsed="false">
      <c r="A12330" s="0" t="s">
        <v>84</v>
      </c>
      <c r="B12330" s="0" t="s">
        <v>110</v>
      </c>
      <c r="C12330" s="0" t="s">
        <v>108</v>
      </c>
      <c r="D12330" s="116" t="n">
        <v>44713</v>
      </c>
      <c r="E12330" s="0" t="n">
        <v>0.17</v>
      </c>
      <c r="F12330" s="0" t="n">
        <v>2376527</v>
      </c>
      <c r="G12330" s="151" t="s">
        <v>111</v>
      </c>
      <c r="H12330" s="151" t="s">
        <v>111</v>
      </c>
      <c r="I12330" s="152" t="s">
        <v>112</v>
      </c>
    </row>
    <row r="12331" customFormat="false" ht="12.75" hidden="false" customHeight="false" outlineLevel="0" collapsed="false">
      <c r="A12331" s="0" t="s">
        <v>84</v>
      </c>
      <c r="B12331" s="0" t="s">
        <v>113</v>
      </c>
      <c r="C12331" s="0" t="s">
        <v>108</v>
      </c>
      <c r="D12331" s="116" t="n">
        <v>44713</v>
      </c>
      <c r="E12331" s="0" t="n">
        <v>0.0125</v>
      </c>
      <c r="F12331" s="0" t="n">
        <v>2376528</v>
      </c>
      <c r="G12331" s="151" t="s">
        <v>111</v>
      </c>
      <c r="H12331" s="151" t="s">
        <v>111</v>
      </c>
      <c r="I12331" s="152" t="s">
        <v>112</v>
      </c>
    </row>
    <row r="12332" customFormat="false" ht="12.75" hidden="false" customHeight="false" outlineLevel="0" collapsed="false">
      <c r="A12332" s="0" t="s">
        <v>85</v>
      </c>
      <c r="B12332" s="0" t="s">
        <v>110</v>
      </c>
      <c r="C12332" s="0" t="s">
        <v>108</v>
      </c>
      <c r="D12332" s="116" t="n">
        <v>44713</v>
      </c>
      <c r="E12332" s="0" t="n">
        <v>0.17</v>
      </c>
      <c r="F12332" s="0" t="n">
        <v>2376529</v>
      </c>
      <c r="G12332" s="151" t="s">
        <v>111</v>
      </c>
      <c r="H12332" s="151" t="s">
        <v>111</v>
      </c>
      <c r="I12332" s="152" t="s">
        <v>112</v>
      </c>
    </row>
    <row r="12333" customFormat="false" ht="12.75" hidden="false" customHeight="false" outlineLevel="0" collapsed="false">
      <c r="A12333" s="0" t="s">
        <v>85</v>
      </c>
      <c r="B12333" s="0" t="s">
        <v>113</v>
      </c>
      <c r="C12333" s="0" t="s">
        <v>108</v>
      </c>
      <c r="D12333" s="116" t="n">
        <v>44713</v>
      </c>
      <c r="E12333" s="0" t="n">
        <v>0.175007269829594</v>
      </c>
      <c r="F12333" s="0" t="n">
        <v>2376530</v>
      </c>
      <c r="G12333" s="151" t="s">
        <v>111</v>
      </c>
      <c r="H12333" s="151" t="s">
        <v>111</v>
      </c>
      <c r="I12333" s="152" t="s">
        <v>112</v>
      </c>
    </row>
    <row r="12334" customFormat="false" ht="12.75" hidden="false" customHeight="false" outlineLevel="0" collapsed="false">
      <c r="A12334" s="0" t="s">
        <v>86</v>
      </c>
      <c r="B12334" s="0" t="s">
        <v>110</v>
      </c>
      <c r="C12334" s="0" t="s">
        <v>108</v>
      </c>
      <c r="D12334" s="116" t="n">
        <v>44713</v>
      </c>
      <c r="E12334" s="0" t="n">
        <v>0.195</v>
      </c>
      <c r="F12334" s="0" t="n">
        <v>2376531</v>
      </c>
      <c r="G12334" s="151" t="s">
        <v>111</v>
      </c>
      <c r="H12334" s="151" t="s">
        <v>111</v>
      </c>
      <c r="I12334" s="152" t="s">
        <v>112</v>
      </c>
    </row>
    <row r="12335" customFormat="false" ht="12.75" hidden="false" customHeight="false" outlineLevel="0" collapsed="false">
      <c r="A12335" s="0" t="s">
        <v>86</v>
      </c>
      <c r="B12335" s="0" t="s">
        <v>113</v>
      </c>
      <c r="C12335" s="0" t="s">
        <v>108</v>
      </c>
      <c r="D12335" s="116" t="n">
        <v>44713</v>
      </c>
      <c r="E12335" s="0" t="n">
        <v>0.005</v>
      </c>
      <c r="F12335" s="0" t="n">
        <v>2376532</v>
      </c>
      <c r="G12335" s="151" t="s">
        <v>111</v>
      </c>
      <c r="H12335" s="151" t="s">
        <v>111</v>
      </c>
      <c r="I12335" s="152" t="s">
        <v>112</v>
      </c>
    </row>
    <row r="12336" customFormat="false" ht="12.75" hidden="false" customHeight="false" outlineLevel="0" collapsed="false">
      <c r="A12336" s="0" t="s">
        <v>87</v>
      </c>
      <c r="B12336" s="0" t="s">
        <v>110</v>
      </c>
      <c r="C12336" s="0" t="s">
        <v>108</v>
      </c>
      <c r="D12336" s="116" t="n">
        <v>44713</v>
      </c>
      <c r="E12336" s="0" t="n">
        <v>0.195</v>
      </c>
      <c r="F12336" s="0" t="n">
        <v>2376533</v>
      </c>
      <c r="G12336" s="151" t="s">
        <v>111</v>
      </c>
      <c r="H12336" s="151" t="s">
        <v>111</v>
      </c>
      <c r="I12336" s="152" t="s">
        <v>112</v>
      </c>
    </row>
    <row r="12337" customFormat="false" ht="12.75" hidden="false" customHeight="false" outlineLevel="0" collapsed="false">
      <c r="A12337" s="0" t="s">
        <v>87</v>
      </c>
      <c r="B12337" s="0" t="s">
        <v>113</v>
      </c>
      <c r="C12337" s="0" t="s">
        <v>108</v>
      </c>
      <c r="D12337" s="116" t="n">
        <v>44713</v>
      </c>
      <c r="E12337" s="0" t="n">
        <v>0.005</v>
      </c>
      <c r="F12337" s="0" t="n">
        <v>2376534</v>
      </c>
      <c r="G12337" s="151" t="s">
        <v>111</v>
      </c>
      <c r="H12337" s="151" t="s">
        <v>111</v>
      </c>
      <c r="I12337" s="152" t="s">
        <v>112</v>
      </c>
    </row>
    <row r="12338" customFormat="false" ht="12.75" hidden="false" customHeight="false" outlineLevel="0" collapsed="false">
      <c r="A12338" s="0" t="s">
        <v>88</v>
      </c>
      <c r="B12338" s="0" t="s">
        <v>110</v>
      </c>
      <c r="C12338" s="0" t="s">
        <v>108</v>
      </c>
      <c r="D12338" s="116" t="n">
        <v>44713</v>
      </c>
      <c r="E12338" s="0" t="n">
        <v>0.195</v>
      </c>
      <c r="F12338" s="0" t="n">
        <v>2376535</v>
      </c>
      <c r="G12338" s="151" t="s">
        <v>111</v>
      </c>
      <c r="H12338" s="151" t="s">
        <v>111</v>
      </c>
      <c r="I12338" s="152" t="s">
        <v>112</v>
      </c>
    </row>
    <row r="12339" customFormat="false" ht="12.75" hidden="false" customHeight="false" outlineLevel="0" collapsed="false">
      <c r="A12339" s="0" t="s">
        <v>88</v>
      </c>
      <c r="B12339" s="0" t="s">
        <v>113</v>
      </c>
      <c r="C12339" s="0" t="s">
        <v>108</v>
      </c>
      <c r="D12339" s="116" t="n">
        <v>44713</v>
      </c>
      <c r="E12339" s="0" t="n">
        <v>0.252595128939829</v>
      </c>
      <c r="F12339" s="0" t="n">
        <v>2376536</v>
      </c>
      <c r="G12339" s="151" t="s">
        <v>111</v>
      </c>
      <c r="H12339" s="151" t="s">
        <v>111</v>
      </c>
      <c r="I12339" s="152" t="s">
        <v>112</v>
      </c>
    </row>
    <row r="12340" customFormat="false" ht="12.75" hidden="false" customHeight="false" outlineLevel="0" collapsed="false">
      <c r="A12340" s="0" t="s">
        <v>89</v>
      </c>
      <c r="B12340" s="0" t="s">
        <v>110</v>
      </c>
      <c r="C12340" s="0" t="s">
        <v>108</v>
      </c>
      <c r="D12340" s="116" t="n">
        <v>44713</v>
      </c>
      <c r="E12340" s="0" t="n">
        <v>0.195</v>
      </c>
      <c r="F12340" s="0" t="n">
        <v>2376537</v>
      </c>
      <c r="G12340" s="151" t="s">
        <v>111</v>
      </c>
      <c r="H12340" s="151" t="s">
        <v>111</v>
      </c>
      <c r="I12340" s="152" t="s">
        <v>112</v>
      </c>
    </row>
    <row r="12341" customFormat="false" ht="12.75" hidden="false" customHeight="false" outlineLevel="0" collapsed="false">
      <c r="A12341" s="0" t="s">
        <v>89</v>
      </c>
      <c r="B12341" s="0" t="s">
        <v>113</v>
      </c>
      <c r="C12341" s="0" t="s">
        <v>108</v>
      </c>
      <c r="D12341" s="116" t="n">
        <v>44713</v>
      </c>
      <c r="E12341" s="0" t="n">
        <v>0.025</v>
      </c>
      <c r="F12341" s="0" t="n">
        <v>2376538</v>
      </c>
      <c r="G12341" s="151" t="s">
        <v>111</v>
      </c>
      <c r="H12341" s="151" t="s">
        <v>111</v>
      </c>
      <c r="I12341" s="152" t="s">
        <v>112</v>
      </c>
    </row>
    <row r="12342" customFormat="false" ht="12.75" hidden="false" customHeight="false" outlineLevel="0" collapsed="false">
      <c r="A12342" s="0" t="s">
        <v>90</v>
      </c>
      <c r="B12342" s="0" t="s">
        <v>110</v>
      </c>
      <c r="C12342" s="0" t="s">
        <v>108</v>
      </c>
      <c r="D12342" s="116" t="n">
        <v>44713</v>
      </c>
      <c r="E12342" s="0" t="n">
        <v>0.195</v>
      </c>
      <c r="F12342" s="0" t="n">
        <v>2376539</v>
      </c>
      <c r="G12342" s="151" t="s">
        <v>111</v>
      </c>
      <c r="H12342" s="151" t="s">
        <v>111</v>
      </c>
      <c r="I12342" s="152" t="s">
        <v>112</v>
      </c>
    </row>
    <row r="12343" customFormat="false" ht="12.75" hidden="false" customHeight="false" outlineLevel="0" collapsed="false">
      <c r="A12343" s="0" t="s">
        <v>90</v>
      </c>
      <c r="B12343" s="0" t="s">
        <v>113</v>
      </c>
      <c r="C12343" s="0" t="s">
        <v>108</v>
      </c>
      <c r="D12343" s="116" t="n">
        <v>44713</v>
      </c>
      <c r="E12343" s="0" t="n">
        <v>0.252595128939829</v>
      </c>
      <c r="F12343" s="0" t="n">
        <v>2376540</v>
      </c>
      <c r="G12343" s="151" t="s">
        <v>111</v>
      </c>
      <c r="H12343" s="151" t="s">
        <v>111</v>
      </c>
      <c r="I12343" s="152" t="s">
        <v>112</v>
      </c>
    </row>
    <row r="12344" customFormat="false" ht="12.75" hidden="false" customHeight="false" outlineLevel="0" collapsed="false">
      <c r="A12344" s="0" t="s">
        <v>91</v>
      </c>
      <c r="B12344" s="0" t="s">
        <v>110</v>
      </c>
      <c r="C12344" s="0" t="s">
        <v>108</v>
      </c>
      <c r="D12344" s="116" t="n">
        <v>44713</v>
      </c>
      <c r="E12344" s="0" t="n">
        <v>0</v>
      </c>
      <c r="F12344" s="0" t="n">
        <v>2376541</v>
      </c>
      <c r="G12344" s="151" t="s">
        <v>111</v>
      </c>
      <c r="H12344" s="151" t="s">
        <v>111</v>
      </c>
      <c r="I12344" s="152" t="s">
        <v>112</v>
      </c>
    </row>
    <row r="12345" customFormat="false" ht="12.75" hidden="false" customHeight="false" outlineLevel="0" collapsed="false">
      <c r="A12345" s="0" t="s">
        <v>91</v>
      </c>
      <c r="B12345" s="0" t="s">
        <v>113</v>
      </c>
      <c r="C12345" s="0" t="s">
        <v>108</v>
      </c>
      <c r="D12345" s="116" t="n">
        <v>44713</v>
      </c>
      <c r="E12345" s="0" t="n">
        <v>0</v>
      </c>
      <c r="F12345" s="0" t="n">
        <v>2376542</v>
      </c>
      <c r="G12345" s="151" t="s">
        <v>111</v>
      </c>
      <c r="H12345" s="151" t="s">
        <v>111</v>
      </c>
      <c r="I12345" s="152" t="s">
        <v>112</v>
      </c>
    </row>
    <row r="12346" customFormat="false" ht="12.75" hidden="false" customHeight="false" outlineLevel="0" collapsed="false">
      <c r="A12346" s="0" t="s">
        <v>49</v>
      </c>
      <c r="B12346" s="0" t="s">
        <v>110</v>
      </c>
      <c r="C12346" s="0" t="s">
        <v>108</v>
      </c>
      <c r="D12346" s="116" t="n">
        <v>44713</v>
      </c>
      <c r="E12346" s="0" t="n">
        <v>0.385</v>
      </c>
      <c r="F12346" s="0" t="n">
        <v>2376543</v>
      </c>
      <c r="G12346" s="151" t="s">
        <v>111</v>
      </c>
      <c r="H12346" s="151" t="s">
        <v>111</v>
      </c>
      <c r="I12346" s="152" t="s">
        <v>112</v>
      </c>
    </row>
    <row r="12347" customFormat="false" ht="12.75" hidden="false" customHeight="false" outlineLevel="0" collapsed="false">
      <c r="A12347" s="0" t="s">
        <v>49</v>
      </c>
      <c r="B12347" s="0" t="s">
        <v>113</v>
      </c>
      <c r="C12347" s="0" t="s">
        <v>108</v>
      </c>
      <c r="D12347" s="116" t="n">
        <v>44713</v>
      </c>
      <c r="E12347" s="0" t="n">
        <v>0.015</v>
      </c>
      <c r="F12347" s="0" t="n">
        <v>2376544</v>
      </c>
      <c r="G12347" s="151" t="s">
        <v>111</v>
      </c>
      <c r="H12347" s="151" t="s">
        <v>111</v>
      </c>
      <c r="I12347" s="152" t="s">
        <v>112</v>
      </c>
    </row>
    <row r="12348" customFormat="false" ht="12.75" hidden="false" customHeight="false" outlineLevel="0" collapsed="false">
      <c r="A12348" s="0" t="s">
        <v>50</v>
      </c>
      <c r="B12348" s="0" t="s">
        <v>110</v>
      </c>
      <c r="C12348" s="0" t="s">
        <v>108</v>
      </c>
      <c r="D12348" s="116" t="n">
        <v>44713</v>
      </c>
      <c r="E12348" s="0" t="n">
        <v>0.44</v>
      </c>
      <c r="F12348" s="0" t="n">
        <v>2376545</v>
      </c>
      <c r="G12348" s="151" t="s">
        <v>111</v>
      </c>
      <c r="H12348" s="151" t="s">
        <v>111</v>
      </c>
      <c r="I12348" s="152" t="s">
        <v>112</v>
      </c>
    </row>
    <row r="12349" customFormat="false" ht="12.75" hidden="false" customHeight="false" outlineLevel="0" collapsed="false">
      <c r="A12349" s="0" t="s">
        <v>50</v>
      </c>
      <c r="B12349" s="0" t="s">
        <v>113</v>
      </c>
      <c r="C12349" s="0" t="s">
        <v>108</v>
      </c>
      <c r="D12349" s="116" t="n">
        <v>44713</v>
      </c>
      <c r="E12349" s="0" t="n">
        <v>-0.055</v>
      </c>
      <c r="F12349" s="0" t="n">
        <v>2376546</v>
      </c>
      <c r="G12349" s="151" t="s">
        <v>111</v>
      </c>
      <c r="H12349" s="151" t="s">
        <v>111</v>
      </c>
      <c r="I12349" s="152" t="s">
        <v>112</v>
      </c>
    </row>
    <row r="12350" customFormat="false" ht="12.75" hidden="false" customHeight="false" outlineLevel="0" collapsed="false">
      <c r="A12350" s="0" t="s">
        <v>51</v>
      </c>
      <c r="B12350" s="0" t="s">
        <v>110</v>
      </c>
      <c r="C12350" s="0" t="s">
        <v>108</v>
      </c>
      <c r="D12350" s="116" t="n">
        <v>44713</v>
      </c>
      <c r="E12350" s="0" t="n">
        <v>0.44</v>
      </c>
      <c r="F12350" s="0" t="n">
        <v>2376547</v>
      </c>
      <c r="G12350" s="151" t="s">
        <v>111</v>
      </c>
      <c r="H12350" s="151" t="s">
        <v>111</v>
      </c>
      <c r="I12350" s="152" t="s">
        <v>112</v>
      </c>
    </row>
    <row r="12351" customFormat="false" ht="12.75" hidden="false" customHeight="false" outlineLevel="0" collapsed="false">
      <c r="A12351" s="0" t="s">
        <v>51</v>
      </c>
      <c r="B12351" s="0" t="s">
        <v>113</v>
      </c>
      <c r="C12351" s="0" t="s">
        <v>108</v>
      </c>
      <c r="D12351" s="116" t="n">
        <v>44713</v>
      </c>
      <c r="E12351" s="0" t="n">
        <v>0.035</v>
      </c>
      <c r="F12351" s="0" t="n">
        <v>2376548</v>
      </c>
      <c r="G12351" s="151" t="s">
        <v>111</v>
      </c>
      <c r="H12351" s="151" t="s">
        <v>111</v>
      </c>
      <c r="I12351" s="152" t="s">
        <v>112</v>
      </c>
    </row>
    <row r="12352" customFormat="false" ht="12.75" hidden="false" customHeight="false" outlineLevel="0" collapsed="false">
      <c r="A12352" s="0" t="s">
        <v>52</v>
      </c>
      <c r="B12352" s="0" t="s">
        <v>110</v>
      </c>
      <c r="C12352" s="0" t="s">
        <v>108</v>
      </c>
      <c r="D12352" s="116" t="n">
        <v>44713</v>
      </c>
      <c r="E12352" s="0" t="n">
        <v>0.44</v>
      </c>
      <c r="F12352" s="0" t="n">
        <v>2376549</v>
      </c>
      <c r="G12352" s="151" t="s">
        <v>111</v>
      </c>
      <c r="H12352" s="151" t="s">
        <v>111</v>
      </c>
      <c r="I12352" s="152" t="s">
        <v>112</v>
      </c>
    </row>
    <row r="12353" customFormat="false" ht="12.75" hidden="false" customHeight="false" outlineLevel="0" collapsed="false">
      <c r="A12353" s="0" t="s">
        <v>52</v>
      </c>
      <c r="B12353" s="0" t="s">
        <v>113</v>
      </c>
      <c r="C12353" s="0" t="s">
        <v>108</v>
      </c>
      <c r="D12353" s="116" t="n">
        <v>44713</v>
      </c>
      <c r="E12353" s="0" t="n">
        <v>-0.035</v>
      </c>
      <c r="F12353" s="0" t="n">
        <v>2376550</v>
      </c>
      <c r="G12353" s="151" t="s">
        <v>111</v>
      </c>
      <c r="H12353" s="151" t="s">
        <v>111</v>
      </c>
      <c r="I12353" s="152" t="s">
        <v>112</v>
      </c>
    </row>
    <row r="12354" customFormat="false" ht="12.75" hidden="false" customHeight="false" outlineLevel="0" collapsed="false">
      <c r="A12354" s="0" t="s">
        <v>53</v>
      </c>
      <c r="B12354" s="0" t="s">
        <v>110</v>
      </c>
      <c r="C12354" s="0" t="s">
        <v>108</v>
      </c>
      <c r="D12354" s="116" t="n">
        <v>44713</v>
      </c>
      <c r="E12354" s="0" t="n">
        <v>0.195</v>
      </c>
      <c r="F12354" s="0" t="n">
        <v>2376551</v>
      </c>
      <c r="G12354" s="151" t="s">
        <v>111</v>
      </c>
      <c r="H12354" s="151" t="s">
        <v>111</v>
      </c>
      <c r="I12354" s="152" t="s">
        <v>112</v>
      </c>
    </row>
    <row r="12355" customFormat="false" ht="12.75" hidden="false" customHeight="false" outlineLevel="0" collapsed="false">
      <c r="A12355" s="0" t="s">
        <v>53</v>
      </c>
      <c r="B12355" s="0" t="s">
        <v>113</v>
      </c>
      <c r="C12355" s="0" t="s">
        <v>108</v>
      </c>
      <c r="D12355" s="116" t="n">
        <v>44713</v>
      </c>
      <c r="E12355" s="0" t="n">
        <v>0.005</v>
      </c>
      <c r="F12355" s="0" t="n">
        <v>2376552</v>
      </c>
      <c r="G12355" s="151" t="s">
        <v>111</v>
      </c>
      <c r="H12355" s="151" t="s">
        <v>111</v>
      </c>
      <c r="I12355" s="152" t="s">
        <v>112</v>
      </c>
    </row>
    <row r="12356" customFormat="false" ht="12.75" hidden="false" customHeight="false" outlineLevel="0" collapsed="false">
      <c r="A12356" s="0" t="s">
        <v>17</v>
      </c>
      <c r="B12356" s="0" t="s">
        <v>110</v>
      </c>
      <c r="C12356" s="0" t="s">
        <v>108</v>
      </c>
      <c r="D12356" s="116" t="n">
        <v>44713</v>
      </c>
      <c r="E12356" s="0" t="n">
        <v>0</v>
      </c>
      <c r="F12356" s="0" t="n">
        <v>2376553</v>
      </c>
      <c r="G12356" s="151" t="s">
        <v>111</v>
      </c>
      <c r="H12356" s="151" t="s">
        <v>111</v>
      </c>
      <c r="I12356" s="152" t="s">
        <v>112</v>
      </c>
    </row>
    <row r="12357" customFormat="false" ht="12.75" hidden="false" customHeight="false" outlineLevel="0" collapsed="false">
      <c r="A12357" s="0" t="s">
        <v>17</v>
      </c>
      <c r="B12357" s="0" t="s">
        <v>113</v>
      </c>
      <c r="C12357" s="0" t="s">
        <v>108</v>
      </c>
      <c r="D12357" s="116" t="n">
        <v>44713</v>
      </c>
      <c r="E12357" s="0" t="n">
        <v>0</v>
      </c>
      <c r="F12357" s="0" t="n">
        <v>2376554</v>
      </c>
      <c r="G12357" s="151" t="s">
        <v>111</v>
      </c>
      <c r="H12357" s="151" t="s">
        <v>111</v>
      </c>
      <c r="I12357" s="152" t="s">
        <v>112</v>
      </c>
    </row>
    <row r="12358" customFormat="false" ht="12.75" hidden="false" customHeight="false" outlineLevel="0" collapsed="false">
      <c r="A12358" s="0" t="s">
        <v>18</v>
      </c>
      <c r="B12358" s="0" t="s">
        <v>110</v>
      </c>
      <c r="C12358" s="0" t="s">
        <v>108</v>
      </c>
      <c r="D12358" s="116" t="n">
        <v>44713</v>
      </c>
      <c r="E12358" s="0" t="n">
        <v>0</v>
      </c>
      <c r="F12358" s="0" t="n">
        <v>2376555</v>
      </c>
      <c r="G12358" s="151" t="s">
        <v>111</v>
      </c>
      <c r="H12358" s="151" t="s">
        <v>111</v>
      </c>
      <c r="I12358" s="152" t="s">
        <v>112</v>
      </c>
    </row>
    <row r="12359" customFormat="false" ht="12.75" hidden="false" customHeight="false" outlineLevel="0" collapsed="false">
      <c r="A12359" s="0" t="s">
        <v>18</v>
      </c>
      <c r="B12359" s="0" t="s">
        <v>113</v>
      </c>
      <c r="C12359" s="0" t="s">
        <v>108</v>
      </c>
      <c r="D12359" s="116" t="n">
        <v>44713</v>
      </c>
      <c r="E12359" s="0" t="n">
        <v>0</v>
      </c>
      <c r="F12359" s="0" t="n">
        <v>2376556</v>
      </c>
      <c r="G12359" s="151" t="s">
        <v>111</v>
      </c>
      <c r="H12359" s="151" t="s">
        <v>111</v>
      </c>
      <c r="I12359" s="152" t="s">
        <v>112</v>
      </c>
    </row>
    <row r="12360" customFormat="false" ht="12.75" hidden="false" customHeight="false" outlineLevel="0" collapsed="false">
      <c r="A12360" s="0" t="s">
        <v>19</v>
      </c>
      <c r="B12360" s="0" t="s">
        <v>110</v>
      </c>
      <c r="C12360" s="0" t="s">
        <v>108</v>
      </c>
      <c r="D12360" s="116" t="n">
        <v>44713</v>
      </c>
      <c r="E12360" s="0" t="n">
        <v>0</v>
      </c>
      <c r="F12360" s="0" t="n">
        <v>2376557</v>
      </c>
      <c r="G12360" s="151" t="s">
        <v>111</v>
      </c>
      <c r="H12360" s="151" t="s">
        <v>111</v>
      </c>
      <c r="I12360" s="152" t="s">
        <v>112</v>
      </c>
    </row>
    <row r="12361" customFormat="false" ht="12.75" hidden="false" customHeight="false" outlineLevel="0" collapsed="false">
      <c r="A12361" s="0" t="s">
        <v>19</v>
      </c>
      <c r="B12361" s="0" t="s">
        <v>113</v>
      </c>
      <c r="C12361" s="0" t="s">
        <v>108</v>
      </c>
      <c r="D12361" s="116" t="n">
        <v>44713</v>
      </c>
      <c r="E12361" s="0" t="n">
        <v>0</v>
      </c>
      <c r="F12361" s="0" t="n">
        <v>2376558</v>
      </c>
      <c r="G12361" s="151" t="s">
        <v>111</v>
      </c>
      <c r="H12361" s="151" t="s">
        <v>111</v>
      </c>
      <c r="I12361" s="152" t="s">
        <v>112</v>
      </c>
    </row>
    <row r="12362" customFormat="false" ht="12.75" hidden="false" customHeight="false" outlineLevel="0" collapsed="false">
      <c r="A12362" s="0" t="s">
        <v>21</v>
      </c>
      <c r="B12362" s="0" t="s">
        <v>110</v>
      </c>
      <c r="C12362" s="0" t="s">
        <v>108</v>
      </c>
      <c r="D12362" s="116" t="n">
        <v>44713</v>
      </c>
      <c r="E12362" s="0" t="n">
        <v>0</v>
      </c>
      <c r="F12362" s="0" t="n">
        <v>2376559</v>
      </c>
      <c r="G12362" s="151" t="s">
        <v>111</v>
      </c>
      <c r="H12362" s="151" t="s">
        <v>111</v>
      </c>
      <c r="I12362" s="152" t="s">
        <v>112</v>
      </c>
    </row>
    <row r="12363" customFormat="false" ht="12.75" hidden="false" customHeight="false" outlineLevel="0" collapsed="false">
      <c r="A12363" s="0" t="s">
        <v>21</v>
      </c>
      <c r="B12363" s="0" t="s">
        <v>113</v>
      </c>
      <c r="C12363" s="0" t="s">
        <v>108</v>
      </c>
      <c r="D12363" s="116" t="n">
        <v>44713</v>
      </c>
      <c r="E12363" s="0" t="n">
        <v>0</v>
      </c>
      <c r="F12363" s="0" t="n">
        <v>2376560</v>
      </c>
      <c r="G12363" s="151" t="s">
        <v>111</v>
      </c>
      <c r="H12363" s="151" t="s">
        <v>111</v>
      </c>
      <c r="I12363" s="152" t="s">
        <v>112</v>
      </c>
    </row>
    <row r="12364" customFormat="false" ht="12.75" hidden="false" customHeight="false" outlineLevel="0" collapsed="false">
      <c r="A12364" s="0" t="s">
        <v>22</v>
      </c>
      <c r="B12364" s="0" t="s">
        <v>110</v>
      </c>
      <c r="C12364" s="0" t="s">
        <v>108</v>
      </c>
      <c r="D12364" s="116" t="n">
        <v>44713</v>
      </c>
      <c r="E12364" s="0" t="n">
        <v>0.8</v>
      </c>
      <c r="F12364" s="0" t="n">
        <v>2376561</v>
      </c>
      <c r="G12364" s="151" t="s">
        <v>111</v>
      </c>
      <c r="H12364" s="151" t="s">
        <v>111</v>
      </c>
      <c r="I12364" s="152" t="s">
        <v>112</v>
      </c>
    </row>
    <row r="12365" customFormat="false" ht="12.75" hidden="false" customHeight="false" outlineLevel="0" collapsed="false">
      <c r="A12365" s="0" t="s">
        <v>59</v>
      </c>
      <c r="B12365" s="0" t="s">
        <v>110</v>
      </c>
      <c r="C12365" s="0" t="s">
        <v>108</v>
      </c>
      <c r="D12365" s="116" t="n">
        <v>44743</v>
      </c>
      <c r="E12365" s="0" t="n">
        <v>0.3975</v>
      </c>
      <c r="F12365" s="0" t="n">
        <v>2376515</v>
      </c>
      <c r="G12365" s="151" t="s">
        <v>111</v>
      </c>
      <c r="H12365" s="151" t="s">
        <v>111</v>
      </c>
      <c r="I12365" s="152" t="s">
        <v>112</v>
      </c>
    </row>
    <row r="12366" customFormat="false" ht="12.75" hidden="false" customHeight="false" outlineLevel="0" collapsed="false">
      <c r="A12366" s="0" t="s">
        <v>59</v>
      </c>
      <c r="B12366" s="0" t="s">
        <v>113</v>
      </c>
      <c r="C12366" s="0" t="s">
        <v>108</v>
      </c>
      <c r="D12366" s="116" t="n">
        <v>44743</v>
      </c>
      <c r="E12366" s="0" t="n">
        <v>0.015</v>
      </c>
      <c r="F12366" s="0" t="n">
        <v>2376516</v>
      </c>
      <c r="G12366" s="151" t="s">
        <v>111</v>
      </c>
      <c r="H12366" s="151" t="s">
        <v>111</v>
      </c>
      <c r="I12366" s="152" t="s">
        <v>112</v>
      </c>
    </row>
    <row r="12367" customFormat="false" ht="12.75" hidden="false" customHeight="false" outlineLevel="0" collapsed="false">
      <c r="A12367" s="0" t="s">
        <v>60</v>
      </c>
      <c r="B12367" s="0" t="s">
        <v>110</v>
      </c>
      <c r="C12367" s="0" t="s">
        <v>108</v>
      </c>
      <c r="D12367" s="116" t="n">
        <v>44743</v>
      </c>
      <c r="E12367" s="0" t="n">
        <v>0.3975</v>
      </c>
      <c r="F12367" s="0" t="n">
        <v>2376517</v>
      </c>
      <c r="G12367" s="151" t="s">
        <v>111</v>
      </c>
      <c r="H12367" s="151" t="s">
        <v>111</v>
      </c>
      <c r="I12367" s="152" t="s">
        <v>112</v>
      </c>
    </row>
    <row r="12368" customFormat="false" ht="12.75" hidden="false" customHeight="false" outlineLevel="0" collapsed="false">
      <c r="A12368" s="0" t="s">
        <v>60</v>
      </c>
      <c r="B12368" s="0" t="s">
        <v>113</v>
      </c>
      <c r="C12368" s="0" t="s">
        <v>108</v>
      </c>
      <c r="D12368" s="116" t="n">
        <v>44743</v>
      </c>
      <c r="E12368" s="0" t="n">
        <v>0.065</v>
      </c>
      <c r="F12368" s="0" t="n">
        <v>2376518</v>
      </c>
      <c r="G12368" s="151" t="s">
        <v>111</v>
      </c>
      <c r="H12368" s="151" t="s">
        <v>111</v>
      </c>
      <c r="I12368" s="152" t="s">
        <v>112</v>
      </c>
    </row>
    <row r="12369" customFormat="false" ht="12.75" hidden="false" customHeight="false" outlineLevel="0" collapsed="false">
      <c r="A12369" s="0" t="s">
        <v>61</v>
      </c>
      <c r="B12369" s="0" t="s">
        <v>110</v>
      </c>
      <c r="C12369" s="0" t="s">
        <v>108</v>
      </c>
      <c r="D12369" s="116" t="n">
        <v>44743</v>
      </c>
      <c r="E12369" s="0" t="n">
        <v>0.3975</v>
      </c>
      <c r="F12369" s="0" t="n">
        <v>2376519</v>
      </c>
      <c r="G12369" s="151" t="s">
        <v>111</v>
      </c>
      <c r="H12369" s="151" t="s">
        <v>111</v>
      </c>
      <c r="I12369" s="152" t="s">
        <v>112</v>
      </c>
    </row>
    <row r="12370" customFormat="false" ht="12.75" hidden="false" customHeight="false" outlineLevel="0" collapsed="false">
      <c r="A12370" s="0" t="s">
        <v>61</v>
      </c>
      <c r="B12370" s="0" t="s">
        <v>113</v>
      </c>
      <c r="C12370" s="0" t="s">
        <v>108</v>
      </c>
      <c r="D12370" s="116" t="n">
        <v>44743</v>
      </c>
      <c r="E12370" s="0" t="n">
        <v>0.015</v>
      </c>
      <c r="F12370" s="0" t="n">
        <v>2376520</v>
      </c>
      <c r="G12370" s="151" t="s">
        <v>111</v>
      </c>
      <c r="H12370" s="151" t="s">
        <v>111</v>
      </c>
      <c r="I12370" s="152" t="s">
        <v>112</v>
      </c>
    </row>
    <row r="12371" customFormat="false" ht="12.75" hidden="false" customHeight="false" outlineLevel="0" collapsed="false">
      <c r="A12371" s="0" t="s">
        <v>62</v>
      </c>
      <c r="B12371" s="0" t="s">
        <v>110</v>
      </c>
      <c r="C12371" s="0" t="s">
        <v>108</v>
      </c>
      <c r="D12371" s="116" t="n">
        <v>44743</v>
      </c>
      <c r="E12371" s="0" t="n">
        <v>0.3975</v>
      </c>
      <c r="F12371" s="0" t="n">
        <v>2376521</v>
      </c>
      <c r="G12371" s="151" t="s">
        <v>111</v>
      </c>
      <c r="H12371" s="151" t="s">
        <v>111</v>
      </c>
      <c r="I12371" s="152" t="s">
        <v>112</v>
      </c>
    </row>
    <row r="12372" customFormat="false" ht="12.75" hidden="false" customHeight="false" outlineLevel="0" collapsed="false">
      <c r="A12372" s="0" t="s">
        <v>62</v>
      </c>
      <c r="B12372" s="0" t="s">
        <v>113</v>
      </c>
      <c r="C12372" s="0" t="s">
        <v>108</v>
      </c>
      <c r="D12372" s="116" t="n">
        <v>44743</v>
      </c>
      <c r="E12372" s="0" t="n">
        <v>0.065</v>
      </c>
      <c r="F12372" s="0" t="n">
        <v>2376522</v>
      </c>
      <c r="G12372" s="151" t="s">
        <v>111</v>
      </c>
      <c r="H12372" s="151" t="s">
        <v>111</v>
      </c>
      <c r="I12372" s="152" t="s">
        <v>112</v>
      </c>
    </row>
    <row r="12373" customFormat="false" ht="12.75" hidden="false" customHeight="false" outlineLevel="0" collapsed="false">
      <c r="A12373" s="0" t="s">
        <v>82</v>
      </c>
      <c r="B12373" s="0" t="s">
        <v>110</v>
      </c>
      <c r="C12373" s="0" t="s">
        <v>108</v>
      </c>
      <c r="D12373" s="116" t="n">
        <v>44743</v>
      </c>
      <c r="E12373" s="0" t="n">
        <v>0</v>
      </c>
      <c r="F12373" s="0" t="n">
        <v>2376523</v>
      </c>
      <c r="G12373" s="151" t="s">
        <v>111</v>
      </c>
      <c r="H12373" s="151" t="s">
        <v>111</v>
      </c>
      <c r="I12373" s="152" t="s">
        <v>112</v>
      </c>
    </row>
    <row r="12374" customFormat="false" ht="12.75" hidden="false" customHeight="false" outlineLevel="0" collapsed="false">
      <c r="A12374" s="0" t="s">
        <v>82</v>
      </c>
      <c r="B12374" s="0" t="s">
        <v>113</v>
      </c>
      <c r="C12374" s="0" t="s">
        <v>108</v>
      </c>
      <c r="D12374" s="116" t="n">
        <v>44743</v>
      </c>
      <c r="E12374" s="0" t="n">
        <v>0</v>
      </c>
      <c r="F12374" s="0" t="n">
        <v>2376524</v>
      </c>
      <c r="G12374" s="151" t="s">
        <v>111</v>
      </c>
      <c r="H12374" s="151" t="s">
        <v>111</v>
      </c>
      <c r="I12374" s="152" t="s">
        <v>112</v>
      </c>
    </row>
    <row r="12375" customFormat="false" ht="12.75" hidden="false" customHeight="false" outlineLevel="0" collapsed="false">
      <c r="A12375" s="0" t="s">
        <v>83</v>
      </c>
      <c r="B12375" s="0" t="s">
        <v>110</v>
      </c>
      <c r="C12375" s="0" t="s">
        <v>108</v>
      </c>
      <c r="D12375" s="116" t="n">
        <v>44743</v>
      </c>
      <c r="E12375" s="0" t="n">
        <v>0</v>
      </c>
      <c r="F12375" s="0" t="n">
        <v>2376525</v>
      </c>
      <c r="G12375" s="151" t="s">
        <v>111</v>
      </c>
      <c r="H12375" s="151" t="s">
        <v>111</v>
      </c>
      <c r="I12375" s="152" t="s">
        <v>112</v>
      </c>
    </row>
    <row r="12376" customFormat="false" ht="12.75" hidden="false" customHeight="false" outlineLevel="0" collapsed="false">
      <c r="A12376" s="0" t="s">
        <v>83</v>
      </c>
      <c r="B12376" s="0" t="s">
        <v>113</v>
      </c>
      <c r="C12376" s="0" t="s">
        <v>108</v>
      </c>
      <c r="D12376" s="116" t="n">
        <v>44743</v>
      </c>
      <c r="E12376" s="0" t="n">
        <v>0</v>
      </c>
      <c r="F12376" s="0" t="n">
        <v>2376526</v>
      </c>
      <c r="G12376" s="151" t="s">
        <v>111</v>
      </c>
      <c r="H12376" s="151" t="s">
        <v>111</v>
      </c>
      <c r="I12376" s="152" t="s">
        <v>112</v>
      </c>
    </row>
    <row r="12377" customFormat="false" ht="12.75" hidden="false" customHeight="false" outlineLevel="0" collapsed="false">
      <c r="A12377" s="0" t="s">
        <v>84</v>
      </c>
      <c r="B12377" s="0" t="s">
        <v>110</v>
      </c>
      <c r="C12377" s="0" t="s">
        <v>108</v>
      </c>
      <c r="D12377" s="116" t="n">
        <v>44743</v>
      </c>
      <c r="E12377" s="0" t="n">
        <v>0.175</v>
      </c>
      <c r="F12377" s="0" t="n">
        <v>2376527</v>
      </c>
      <c r="G12377" s="151" t="s">
        <v>111</v>
      </c>
      <c r="H12377" s="151" t="s">
        <v>111</v>
      </c>
      <c r="I12377" s="152" t="s">
        <v>112</v>
      </c>
    </row>
    <row r="12378" customFormat="false" ht="12.75" hidden="false" customHeight="false" outlineLevel="0" collapsed="false">
      <c r="A12378" s="0" t="s">
        <v>84</v>
      </c>
      <c r="B12378" s="0" t="s">
        <v>113</v>
      </c>
      <c r="C12378" s="0" t="s">
        <v>108</v>
      </c>
      <c r="D12378" s="116" t="n">
        <v>44743</v>
      </c>
      <c r="E12378" s="0" t="n">
        <v>0.0125</v>
      </c>
      <c r="F12378" s="0" t="n">
        <v>2376528</v>
      </c>
      <c r="G12378" s="151" t="s">
        <v>111</v>
      </c>
      <c r="H12378" s="151" t="s">
        <v>111</v>
      </c>
      <c r="I12378" s="152" t="s">
        <v>112</v>
      </c>
    </row>
    <row r="12379" customFormat="false" ht="12.75" hidden="false" customHeight="false" outlineLevel="0" collapsed="false">
      <c r="A12379" s="0" t="s">
        <v>85</v>
      </c>
      <c r="B12379" s="0" t="s">
        <v>110</v>
      </c>
      <c r="C12379" s="0" t="s">
        <v>108</v>
      </c>
      <c r="D12379" s="116" t="n">
        <v>44743</v>
      </c>
      <c r="E12379" s="0" t="n">
        <v>0.175</v>
      </c>
      <c r="F12379" s="0" t="n">
        <v>2376529</v>
      </c>
      <c r="G12379" s="151" t="s">
        <v>111</v>
      </c>
      <c r="H12379" s="151" t="s">
        <v>111</v>
      </c>
      <c r="I12379" s="152" t="s">
        <v>112</v>
      </c>
    </row>
    <row r="12380" customFormat="false" ht="12.75" hidden="false" customHeight="false" outlineLevel="0" collapsed="false">
      <c r="A12380" s="0" t="s">
        <v>85</v>
      </c>
      <c r="B12380" s="0" t="s">
        <v>113</v>
      </c>
      <c r="C12380" s="0" t="s">
        <v>108</v>
      </c>
      <c r="D12380" s="116" t="n">
        <v>44743</v>
      </c>
      <c r="E12380" s="0" t="n">
        <v>0.175742262269625</v>
      </c>
      <c r="F12380" s="0" t="n">
        <v>2376530</v>
      </c>
      <c r="G12380" s="151" t="s">
        <v>111</v>
      </c>
      <c r="H12380" s="151" t="s">
        <v>111</v>
      </c>
      <c r="I12380" s="152" t="s">
        <v>112</v>
      </c>
    </row>
    <row r="12381" customFormat="false" ht="12.75" hidden="false" customHeight="false" outlineLevel="0" collapsed="false">
      <c r="A12381" s="0" t="s">
        <v>86</v>
      </c>
      <c r="B12381" s="0" t="s">
        <v>110</v>
      </c>
      <c r="C12381" s="0" t="s">
        <v>108</v>
      </c>
      <c r="D12381" s="116" t="n">
        <v>44743</v>
      </c>
      <c r="E12381" s="0" t="n">
        <v>0.265</v>
      </c>
      <c r="F12381" s="0" t="n">
        <v>2376531</v>
      </c>
      <c r="G12381" s="151" t="s">
        <v>111</v>
      </c>
      <c r="H12381" s="151" t="s">
        <v>111</v>
      </c>
      <c r="I12381" s="152" t="s">
        <v>112</v>
      </c>
    </row>
    <row r="12382" customFormat="false" ht="12.75" hidden="false" customHeight="false" outlineLevel="0" collapsed="false">
      <c r="A12382" s="0" t="s">
        <v>86</v>
      </c>
      <c r="B12382" s="0" t="s">
        <v>113</v>
      </c>
      <c r="C12382" s="0" t="s">
        <v>108</v>
      </c>
      <c r="D12382" s="116" t="n">
        <v>44743</v>
      </c>
      <c r="E12382" s="0" t="n">
        <v>0.0075</v>
      </c>
      <c r="F12382" s="0" t="n">
        <v>2376532</v>
      </c>
      <c r="G12382" s="151" t="s">
        <v>111</v>
      </c>
      <c r="H12382" s="151" t="s">
        <v>111</v>
      </c>
      <c r="I12382" s="152" t="s">
        <v>112</v>
      </c>
    </row>
    <row r="12383" customFormat="false" ht="12.75" hidden="false" customHeight="false" outlineLevel="0" collapsed="false">
      <c r="A12383" s="0" t="s">
        <v>87</v>
      </c>
      <c r="B12383" s="0" t="s">
        <v>110</v>
      </c>
      <c r="C12383" s="0" t="s">
        <v>108</v>
      </c>
      <c r="D12383" s="116" t="n">
        <v>44743</v>
      </c>
      <c r="E12383" s="0" t="n">
        <v>0.265</v>
      </c>
      <c r="F12383" s="0" t="n">
        <v>2376533</v>
      </c>
      <c r="G12383" s="151" t="s">
        <v>111</v>
      </c>
      <c r="H12383" s="151" t="s">
        <v>111</v>
      </c>
      <c r="I12383" s="152" t="s">
        <v>112</v>
      </c>
    </row>
    <row r="12384" customFormat="false" ht="12.75" hidden="false" customHeight="false" outlineLevel="0" collapsed="false">
      <c r="A12384" s="0" t="s">
        <v>87</v>
      </c>
      <c r="B12384" s="0" t="s">
        <v>113</v>
      </c>
      <c r="C12384" s="0" t="s">
        <v>108</v>
      </c>
      <c r="D12384" s="116" t="n">
        <v>44743</v>
      </c>
      <c r="E12384" s="0" t="n">
        <v>0.0075</v>
      </c>
      <c r="F12384" s="0" t="n">
        <v>2376534</v>
      </c>
      <c r="G12384" s="151" t="s">
        <v>111</v>
      </c>
      <c r="H12384" s="151" t="s">
        <v>111</v>
      </c>
      <c r="I12384" s="152" t="s">
        <v>112</v>
      </c>
    </row>
    <row r="12385" customFormat="false" ht="12.75" hidden="false" customHeight="false" outlineLevel="0" collapsed="false">
      <c r="A12385" s="0" t="s">
        <v>88</v>
      </c>
      <c r="B12385" s="0" t="s">
        <v>110</v>
      </c>
      <c r="C12385" s="0" t="s">
        <v>108</v>
      </c>
      <c r="D12385" s="116" t="n">
        <v>44743</v>
      </c>
      <c r="E12385" s="0" t="n">
        <v>0.265</v>
      </c>
      <c r="F12385" s="0" t="n">
        <v>2376535</v>
      </c>
      <c r="G12385" s="151" t="s">
        <v>111</v>
      </c>
      <c r="H12385" s="151" t="s">
        <v>111</v>
      </c>
      <c r="I12385" s="152" t="s">
        <v>112</v>
      </c>
    </row>
    <row r="12386" customFormat="false" ht="12.75" hidden="false" customHeight="false" outlineLevel="0" collapsed="false">
      <c r="A12386" s="0" t="s">
        <v>88</v>
      </c>
      <c r="B12386" s="0" t="s">
        <v>113</v>
      </c>
      <c r="C12386" s="0" t="s">
        <v>108</v>
      </c>
      <c r="D12386" s="116" t="n">
        <v>44743</v>
      </c>
      <c r="E12386" s="0" t="n">
        <v>0.257463323782235</v>
      </c>
      <c r="F12386" s="0" t="n">
        <v>2376536</v>
      </c>
      <c r="G12386" s="151" t="s">
        <v>111</v>
      </c>
      <c r="H12386" s="151" t="s">
        <v>111</v>
      </c>
      <c r="I12386" s="152" t="s">
        <v>112</v>
      </c>
    </row>
    <row r="12387" customFormat="false" ht="12.75" hidden="false" customHeight="false" outlineLevel="0" collapsed="false">
      <c r="A12387" s="0" t="s">
        <v>89</v>
      </c>
      <c r="B12387" s="0" t="s">
        <v>110</v>
      </c>
      <c r="C12387" s="0" t="s">
        <v>108</v>
      </c>
      <c r="D12387" s="116" t="n">
        <v>44743</v>
      </c>
      <c r="E12387" s="0" t="n">
        <v>0.265</v>
      </c>
      <c r="F12387" s="0" t="n">
        <v>2376537</v>
      </c>
      <c r="G12387" s="151" t="s">
        <v>111</v>
      </c>
      <c r="H12387" s="151" t="s">
        <v>111</v>
      </c>
      <c r="I12387" s="152" t="s">
        <v>112</v>
      </c>
    </row>
    <row r="12388" customFormat="false" ht="12.75" hidden="false" customHeight="false" outlineLevel="0" collapsed="false">
      <c r="A12388" s="0" t="s">
        <v>89</v>
      </c>
      <c r="B12388" s="0" t="s">
        <v>113</v>
      </c>
      <c r="C12388" s="0" t="s">
        <v>108</v>
      </c>
      <c r="D12388" s="116" t="n">
        <v>44743</v>
      </c>
      <c r="E12388" s="0" t="n">
        <v>0.0275</v>
      </c>
      <c r="F12388" s="0" t="n">
        <v>2376538</v>
      </c>
      <c r="G12388" s="151" t="s">
        <v>111</v>
      </c>
      <c r="H12388" s="151" t="s">
        <v>111</v>
      </c>
      <c r="I12388" s="152" t="s">
        <v>112</v>
      </c>
    </row>
    <row r="12389" customFormat="false" ht="12.75" hidden="false" customHeight="false" outlineLevel="0" collapsed="false">
      <c r="A12389" s="0" t="s">
        <v>90</v>
      </c>
      <c r="B12389" s="0" t="s">
        <v>110</v>
      </c>
      <c r="C12389" s="0" t="s">
        <v>108</v>
      </c>
      <c r="D12389" s="116" t="n">
        <v>44743</v>
      </c>
      <c r="E12389" s="0" t="n">
        <v>0.265</v>
      </c>
      <c r="F12389" s="0" t="n">
        <v>2376539</v>
      </c>
      <c r="G12389" s="151" t="s">
        <v>111</v>
      </c>
      <c r="H12389" s="151" t="s">
        <v>111</v>
      </c>
      <c r="I12389" s="152" t="s">
        <v>112</v>
      </c>
    </row>
    <row r="12390" customFormat="false" ht="12.75" hidden="false" customHeight="false" outlineLevel="0" collapsed="false">
      <c r="A12390" s="0" t="s">
        <v>90</v>
      </c>
      <c r="B12390" s="0" t="s">
        <v>113</v>
      </c>
      <c r="C12390" s="0" t="s">
        <v>108</v>
      </c>
      <c r="D12390" s="116" t="n">
        <v>44743</v>
      </c>
      <c r="E12390" s="0" t="n">
        <v>0.257463323782235</v>
      </c>
      <c r="F12390" s="0" t="n">
        <v>2376540</v>
      </c>
      <c r="G12390" s="151" t="s">
        <v>111</v>
      </c>
      <c r="H12390" s="151" t="s">
        <v>111</v>
      </c>
      <c r="I12390" s="152" t="s">
        <v>112</v>
      </c>
    </row>
    <row r="12391" customFormat="false" ht="12.75" hidden="false" customHeight="false" outlineLevel="0" collapsed="false">
      <c r="A12391" s="0" t="s">
        <v>91</v>
      </c>
      <c r="B12391" s="0" t="s">
        <v>110</v>
      </c>
      <c r="C12391" s="0" t="s">
        <v>108</v>
      </c>
      <c r="D12391" s="116" t="n">
        <v>44743</v>
      </c>
      <c r="E12391" s="0" t="n">
        <v>0</v>
      </c>
      <c r="F12391" s="0" t="n">
        <v>2376541</v>
      </c>
      <c r="G12391" s="151" t="s">
        <v>111</v>
      </c>
      <c r="H12391" s="151" t="s">
        <v>111</v>
      </c>
      <c r="I12391" s="152" t="s">
        <v>112</v>
      </c>
    </row>
    <row r="12392" customFormat="false" ht="12.75" hidden="false" customHeight="false" outlineLevel="0" collapsed="false">
      <c r="A12392" s="0" t="s">
        <v>91</v>
      </c>
      <c r="B12392" s="0" t="s">
        <v>113</v>
      </c>
      <c r="C12392" s="0" t="s">
        <v>108</v>
      </c>
      <c r="D12392" s="116" t="n">
        <v>44743</v>
      </c>
      <c r="E12392" s="0" t="n">
        <v>0</v>
      </c>
      <c r="F12392" s="0" t="n">
        <v>2376542</v>
      </c>
      <c r="G12392" s="151" t="s">
        <v>111</v>
      </c>
      <c r="H12392" s="151" t="s">
        <v>111</v>
      </c>
      <c r="I12392" s="152" t="s">
        <v>112</v>
      </c>
    </row>
    <row r="12393" customFormat="false" ht="12.75" hidden="false" customHeight="false" outlineLevel="0" collapsed="false">
      <c r="A12393" s="0" t="s">
        <v>49</v>
      </c>
      <c r="B12393" s="0" t="s">
        <v>110</v>
      </c>
      <c r="C12393" s="0" t="s">
        <v>108</v>
      </c>
      <c r="D12393" s="116" t="n">
        <v>44743</v>
      </c>
      <c r="E12393" s="0" t="n">
        <v>0.3975</v>
      </c>
      <c r="F12393" s="0" t="n">
        <v>2376543</v>
      </c>
      <c r="G12393" s="151" t="s">
        <v>111</v>
      </c>
      <c r="H12393" s="151" t="s">
        <v>111</v>
      </c>
      <c r="I12393" s="152" t="s">
        <v>112</v>
      </c>
    </row>
    <row r="12394" customFormat="false" ht="12.75" hidden="false" customHeight="false" outlineLevel="0" collapsed="false">
      <c r="A12394" s="0" t="s">
        <v>49</v>
      </c>
      <c r="B12394" s="0" t="s">
        <v>113</v>
      </c>
      <c r="C12394" s="0" t="s">
        <v>108</v>
      </c>
      <c r="D12394" s="116" t="n">
        <v>44743</v>
      </c>
      <c r="E12394" s="0" t="n">
        <v>0.015</v>
      </c>
      <c r="F12394" s="0" t="n">
        <v>2376544</v>
      </c>
      <c r="G12394" s="151" t="s">
        <v>111</v>
      </c>
      <c r="H12394" s="151" t="s">
        <v>111</v>
      </c>
      <c r="I12394" s="152" t="s">
        <v>112</v>
      </c>
    </row>
    <row r="12395" customFormat="false" ht="12.75" hidden="false" customHeight="false" outlineLevel="0" collapsed="false">
      <c r="A12395" s="0" t="s">
        <v>50</v>
      </c>
      <c r="B12395" s="0" t="s">
        <v>110</v>
      </c>
      <c r="C12395" s="0" t="s">
        <v>108</v>
      </c>
      <c r="D12395" s="116" t="n">
        <v>44743</v>
      </c>
      <c r="E12395" s="0" t="n">
        <v>0.5</v>
      </c>
      <c r="F12395" s="0" t="n">
        <v>2376545</v>
      </c>
      <c r="G12395" s="151" t="s">
        <v>111</v>
      </c>
      <c r="H12395" s="151" t="s">
        <v>111</v>
      </c>
      <c r="I12395" s="152" t="s">
        <v>112</v>
      </c>
    </row>
    <row r="12396" customFormat="false" ht="12.75" hidden="false" customHeight="false" outlineLevel="0" collapsed="false">
      <c r="A12396" s="0" t="s">
        <v>50</v>
      </c>
      <c r="B12396" s="0" t="s">
        <v>113</v>
      </c>
      <c r="C12396" s="0" t="s">
        <v>108</v>
      </c>
      <c r="D12396" s="116" t="n">
        <v>44743</v>
      </c>
      <c r="E12396" s="0" t="n">
        <v>-0.02</v>
      </c>
      <c r="F12396" s="0" t="n">
        <v>2376546</v>
      </c>
      <c r="G12396" s="151" t="s">
        <v>111</v>
      </c>
      <c r="H12396" s="151" t="s">
        <v>111</v>
      </c>
      <c r="I12396" s="152" t="s">
        <v>112</v>
      </c>
    </row>
    <row r="12397" customFormat="false" ht="12.75" hidden="false" customHeight="false" outlineLevel="0" collapsed="false">
      <c r="A12397" s="0" t="s">
        <v>51</v>
      </c>
      <c r="B12397" s="0" t="s">
        <v>110</v>
      </c>
      <c r="C12397" s="0" t="s">
        <v>108</v>
      </c>
      <c r="D12397" s="116" t="n">
        <v>44743</v>
      </c>
      <c r="E12397" s="0" t="n">
        <v>0.5</v>
      </c>
      <c r="F12397" s="0" t="n">
        <v>2376547</v>
      </c>
      <c r="G12397" s="151" t="s">
        <v>111</v>
      </c>
      <c r="H12397" s="151" t="s">
        <v>111</v>
      </c>
      <c r="I12397" s="152" t="s">
        <v>112</v>
      </c>
    </row>
    <row r="12398" customFormat="false" ht="12.75" hidden="false" customHeight="false" outlineLevel="0" collapsed="false">
      <c r="A12398" s="0" t="s">
        <v>51</v>
      </c>
      <c r="B12398" s="0" t="s">
        <v>113</v>
      </c>
      <c r="C12398" s="0" t="s">
        <v>108</v>
      </c>
      <c r="D12398" s="116" t="n">
        <v>44743</v>
      </c>
      <c r="E12398" s="0" t="n">
        <v>0.035</v>
      </c>
      <c r="F12398" s="0" t="n">
        <v>2376548</v>
      </c>
      <c r="G12398" s="151" t="s">
        <v>111</v>
      </c>
      <c r="H12398" s="151" t="s">
        <v>111</v>
      </c>
      <c r="I12398" s="152" t="s">
        <v>112</v>
      </c>
    </row>
    <row r="12399" customFormat="false" ht="12.75" hidden="false" customHeight="false" outlineLevel="0" collapsed="false">
      <c r="A12399" s="0" t="s">
        <v>52</v>
      </c>
      <c r="B12399" s="0" t="s">
        <v>110</v>
      </c>
      <c r="C12399" s="0" t="s">
        <v>108</v>
      </c>
      <c r="D12399" s="116" t="n">
        <v>44743</v>
      </c>
      <c r="E12399" s="0" t="n">
        <v>0.5</v>
      </c>
      <c r="F12399" s="0" t="n">
        <v>2376549</v>
      </c>
      <c r="G12399" s="151" t="s">
        <v>111</v>
      </c>
      <c r="H12399" s="151" t="s">
        <v>111</v>
      </c>
      <c r="I12399" s="152" t="s">
        <v>112</v>
      </c>
    </row>
    <row r="12400" customFormat="false" ht="12.75" hidden="false" customHeight="false" outlineLevel="0" collapsed="false">
      <c r="A12400" s="0" t="s">
        <v>52</v>
      </c>
      <c r="B12400" s="0" t="s">
        <v>113</v>
      </c>
      <c r="C12400" s="0" t="s">
        <v>108</v>
      </c>
      <c r="D12400" s="116" t="n">
        <v>44743</v>
      </c>
      <c r="E12400" s="0" t="n">
        <v>-0.02</v>
      </c>
      <c r="F12400" s="0" t="n">
        <v>2376550</v>
      </c>
      <c r="G12400" s="151" t="s">
        <v>111</v>
      </c>
      <c r="H12400" s="151" t="s">
        <v>111</v>
      </c>
      <c r="I12400" s="152" t="s">
        <v>112</v>
      </c>
    </row>
    <row r="12401" customFormat="false" ht="12.75" hidden="false" customHeight="false" outlineLevel="0" collapsed="false">
      <c r="A12401" s="0" t="s">
        <v>53</v>
      </c>
      <c r="B12401" s="0" t="s">
        <v>110</v>
      </c>
      <c r="C12401" s="0" t="s">
        <v>108</v>
      </c>
      <c r="D12401" s="116" t="n">
        <v>44743</v>
      </c>
      <c r="E12401" s="0" t="n">
        <v>0.265</v>
      </c>
      <c r="F12401" s="0" t="n">
        <v>2376551</v>
      </c>
      <c r="G12401" s="151" t="s">
        <v>111</v>
      </c>
      <c r="H12401" s="151" t="s">
        <v>111</v>
      </c>
      <c r="I12401" s="152" t="s">
        <v>112</v>
      </c>
    </row>
    <row r="12402" customFormat="false" ht="12.75" hidden="false" customHeight="false" outlineLevel="0" collapsed="false">
      <c r="A12402" s="0" t="s">
        <v>53</v>
      </c>
      <c r="B12402" s="0" t="s">
        <v>113</v>
      </c>
      <c r="C12402" s="0" t="s">
        <v>108</v>
      </c>
      <c r="D12402" s="116" t="n">
        <v>44743</v>
      </c>
      <c r="E12402" s="0" t="n">
        <v>0.0075</v>
      </c>
      <c r="F12402" s="0" t="n">
        <v>2376552</v>
      </c>
      <c r="G12402" s="151" t="s">
        <v>111</v>
      </c>
      <c r="H12402" s="151" t="s">
        <v>111</v>
      </c>
      <c r="I12402" s="152" t="s">
        <v>112</v>
      </c>
    </row>
    <row r="12403" customFormat="false" ht="12.75" hidden="false" customHeight="false" outlineLevel="0" collapsed="false">
      <c r="A12403" s="0" t="s">
        <v>17</v>
      </c>
      <c r="B12403" s="0" t="s">
        <v>110</v>
      </c>
      <c r="C12403" s="0" t="s">
        <v>108</v>
      </c>
      <c r="D12403" s="116" t="n">
        <v>44743</v>
      </c>
      <c r="E12403" s="0" t="n">
        <v>0</v>
      </c>
      <c r="F12403" s="0" t="n">
        <v>2376553</v>
      </c>
      <c r="G12403" s="151" t="s">
        <v>111</v>
      </c>
      <c r="H12403" s="151" t="s">
        <v>111</v>
      </c>
      <c r="I12403" s="152" t="s">
        <v>112</v>
      </c>
    </row>
    <row r="12404" customFormat="false" ht="12.75" hidden="false" customHeight="false" outlineLevel="0" collapsed="false">
      <c r="A12404" s="0" t="s">
        <v>17</v>
      </c>
      <c r="B12404" s="0" t="s">
        <v>113</v>
      </c>
      <c r="C12404" s="0" t="s">
        <v>108</v>
      </c>
      <c r="D12404" s="116" t="n">
        <v>44743</v>
      </c>
      <c r="E12404" s="0" t="n">
        <v>0</v>
      </c>
      <c r="F12404" s="0" t="n">
        <v>2376554</v>
      </c>
      <c r="G12404" s="151" t="s">
        <v>111</v>
      </c>
      <c r="H12404" s="151" t="s">
        <v>111</v>
      </c>
      <c r="I12404" s="152" t="s">
        <v>112</v>
      </c>
    </row>
    <row r="12405" customFormat="false" ht="12.75" hidden="false" customHeight="false" outlineLevel="0" collapsed="false">
      <c r="A12405" s="0" t="s">
        <v>18</v>
      </c>
      <c r="B12405" s="0" t="s">
        <v>110</v>
      </c>
      <c r="C12405" s="0" t="s">
        <v>108</v>
      </c>
      <c r="D12405" s="116" t="n">
        <v>44743</v>
      </c>
      <c r="E12405" s="0" t="n">
        <v>0</v>
      </c>
      <c r="F12405" s="0" t="n">
        <v>2376555</v>
      </c>
      <c r="G12405" s="151" t="s">
        <v>111</v>
      </c>
      <c r="H12405" s="151" t="s">
        <v>111</v>
      </c>
      <c r="I12405" s="152" t="s">
        <v>112</v>
      </c>
    </row>
    <row r="12406" customFormat="false" ht="12.75" hidden="false" customHeight="false" outlineLevel="0" collapsed="false">
      <c r="A12406" s="0" t="s">
        <v>18</v>
      </c>
      <c r="B12406" s="0" t="s">
        <v>113</v>
      </c>
      <c r="C12406" s="0" t="s">
        <v>108</v>
      </c>
      <c r="D12406" s="116" t="n">
        <v>44743</v>
      </c>
      <c r="E12406" s="0" t="n">
        <v>0</v>
      </c>
      <c r="F12406" s="0" t="n">
        <v>2376556</v>
      </c>
      <c r="G12406" s="151" t="s">
        <v>111</v>
      </c>
      <c r="H12406" s="151" t="s">
        <v>111</v>
      </c>
      <c r="I12406" s="152" t="s">
        <v>112</v>
      </c>
    </row>
    <row r="12407" customFormat="false" ht="12.75" hidden="false" customHeight="false" outlineLevel="0" collapsed="false">
      <c r="A12407" s="0" t="s">
        <v>19</v>
      </c>
      <c r="B12407" s="0" t="s">
        <v>110</v>
      </c>
      <c r="C12407" s="0" t="s">
        <v>108</v>
      </c>
      <c r="D12407" s="116" t="n">
        <v>44743</v>
      </c>
      <c r="E12407" s="0" t="n">
        <v>0</v>
      </c>
      <c r="F12407" s="0" t="n">
        <v>2376557</v>
      </c>
      <c r="G12407" s="151" t="s">
        <v>111</v>
      </c>
      <c r="H12407" s="151" t="s">
        <v>111</v>
      </c>
      <c r="I12407" s="152" t="s">
        <v>112</v>
      </c>
    </row>
    <row r="12408" customFormat="false" ht="12.75" hidden="false" customHeight="false" outlineLevel="0" collapsed="false">
      <c r="A12408" s="0" t="s">
        <v>19</v>
      </c>
      <c r="B12408" s="0" t="s">
        <v>113</v>
      </c>
      <c r="C12408" s="0" t="s">
        <v>108</v>
      </c>
      <c r="D12408" s="116" t="n">
        <v>44743</v>
      </c>
      <c r="E12408" s="0" t="n">
        <v>0</v>
      </c>
      <c r="F12408" s="0" t="n">
        <v>2376558</v>
      </c>
      <c r="G12408" s="151" t="s">
        <v>111</v>
      </c>
      <c r="H12408" s="151" t="s">
        <v>111</v>
      </c>
      <c r="I12408" s="152" t="s">
        <v>112</v>
      </c>
    </row>
    <row r="12409" customFormat="false" ht="12.75" hidden="false" customHeight="false" outlineLevel="0" collapsed="false">
      <c r="A12409" s="0" t="s">
        <v>21</v>
      </c>
      <c r="B12409" s="0" t="s">
        <v>110</v>
      </c>
      <c r="C12409" s="0" t="s">
        <v>108</v>
      </c>
      <c r="D12409" s="116" t="n">
        <v>44743</v>
      </c>
      <c r="E12409" s="0" t="n">
        <v>0</v>
      </c>
      <c r="F12409" s="0" t="n">
        <v>2376559</v>
      </c>
      <c r="G12409" s="151" t="s">
        <v>111</v>
      </c>
      <c r="H12409" s="151" t="s">
        <v>111</v>
      </c>
      <c r="I12409" s="152" t="s">
        <v>112</v>
      </c>
    </row>
    <row r="12410" customFormat="false" ht="12.75" hidden="false" customHeight="false" outlineLevel="0" collapsed="false">
      <c r="A12410" s="0" t="s">
        <v>21</v>
      </c>
      <c r="B12410" s="0" t="s">
        <v>113</v>
      </c>
      <c r="C12410" s="0" t="s">
        <v>108</v>
      </c>
      <c r="D12410" s="116" t="n">
        <v>44743</v>
      </c>
      <c r="E12410" s="0" t="n">
        <v>0</v>
      </c>
      <c r="F12410" s="0" t="n">
        <v>2376560</v>
      </c>
      <c r="G12410" s="151" t="s">
        <v>111</v>
      </c>
      <c r="H12410" s="151" t="s">
        <v>111</v>
      </c>
      <c r="I12410" s="152" t="s">
        <v>112</v>
      </c>
    </row>
    <row r="12411" customFormat="false" ht="12.75" hidden="false" customHeight="false" outlineLevel="0" collapsed="false">
      <c r="A12411" s="0" t="s">
        <v>22</v>
      </c>
      <c r="B12411" s="0" t="s">
        <v>110</v>
      </c>
      <c r="C12411" s="0" t="s">
        <v>108</v>
      </c>
      <c r="D12411" s="116" t="n">
        <v>44743</v>
      </c>
      <c r="E12411" s="0" t="n">
        <v>1</v>
      </c>
      <c r="F12411" s="0" t="n">
        <v>2376561</v>
      </c>
      <c r="G12411" s="151" t="s">
        <v>111</v>
      </c>
      <c r="H12411" s="151" t="s">
        <v>111</v>
      </c>
      <c r="I12411" s="152" t="s">
        <v>112</v>
      </c>
    </row>
    <row r="12412" customFormat="false" ht="12.75" hidden="false" customHeight="false" outlineLevel="0" collapsed="false">
      <c r="A12412" s="0" t="s">
        <v>59</v>
      </c>
      <c r="B12412" s="0" t="s">
        <v>110</v>
      </c>
      <c r="C12412" s="0" t="s">
        <v>108</v>
      </c>
      <c r="D12412" s="116" t="n">
        <v>44774</v>
      </c>
      <c r="E12412" s="0" t="n">
        <v>0.4</v>
      </c>
      <c r="F12412" s="0" t="n">
        <v>2376515</v>
      </c>
      <c r="G12412" s="151" t="s">
        <v>111</v>
      </c>
      <c r="H12412" s="151" t="s">
        <v>111</v>
      </c>
      <c r="I12412" s="152" t="s">
        <v>112</v>
      </c>
    </row>
    <row r="12413" customFormat="false" ht="12.75" hidden="false" customHeight="false" outlineLevel="0" collapsed="false">
      <c r="A12413" s="0" t="s">
        <v>59</v>
      </c>
      <c r="B12413" s="0" t="s">
        <v>113</v>
      </c>
      <c r="C12413" s="0" t="s">
        <v>108</v>
      </c>
      <c r="D12413" s="116" t="n">
        <v>44774</v>
      </c>
      <c r="E12413" s="0" t="n">
        <v>0.015</v>
      </c>
      <c r="F12413" s="0" t="n">
        <v>2376516</v>
      </c>
      <c r="G12413" s="151" t="s">
        <v>111</v>
      </c>
      <c r="H12413" s="151" t="s">
        <v>111</v>
      </c>
      <c r="I12413" s="152" t="s">
        <v>112</v>
      </c>
    </row>
    <row r="12414" customFormat="false" ht="12.75" hidden="false" customHeight="false" outlineLevel="0" collapsed="false">
      <c r="A12414" s="0" t="s">
        <v>60</v>
      </c>
      <c r="B12414" s="0" t="s">
        <v>110</v>
      </c>
      <c r="C12414" s="0" t="s">
        <v>108</v>
      </c>
      <c r="D12414" s="116" t="n">
        <v>44774</v>
      </c>
      <c r="E12414" s="0" t="n">
        <v>0.4</v>
      </c>
      <c r="F12414" s="0" t="n">
        <v>2376517</v>
      </c>
      <c r="G12414" s="151" t="s">
        <v>111</v>
      </c>
      <c r="H12414" s="151" t="s">
        <v>111</v>
      </c>
      <c r="I12414" s="152" t="s">
        <v>112</v>
      </c>
    </row>
    <row r="12415" customFormat="false" ht="12.75" hidden="false" customHeight="false" outlineLevel="0" collapsed="false">
      <c r="A12415" s="0" t="s">
        <v>60</v>
      </c>
      <c r="B12415" s="0" t="s">
        <v>113</v>
      </c>
      <c r="C12415" s="0" t="s">
        <v>108</v>
      </c>
      <c r="D12415" s="116" t="n">
        <v>44774</v>
      </c>
      <c r="E12415" s="0" t="n">
        <v>0.065</v>
      </c>
      <c r="F12415" s="0" t="n">
        <v>2376518</v>
      </c>
      <c r="G12415" s="151" t="s">
        <v>111</v>
      </c>
      <c r="H12415" s="151" t="s">
        <v>111</v>
      </c>
      <c r="I12415" s="152" t="s">
        <v>112</v>
      </c>
    </row>
    <row r="12416" customFormat="false" ht="12.75" hidden="false" customHeight="false" outlineLevel="0" collapsed="false">
      <c r="A12416" s="0" t="s">
        <v>61</v>
      </c>
      <c r="B12416" s="0" t="s">
        <v>110</v>
      </c>
      <c r="C12416" s="0" t="s">
        <v>108</v>
      </c>
      <c r="D12416" s="116" t="n">
        <v>44774</v>
      </c>
      <c r="E12416" s="0" t="n">
        <v>0.4</v>
      </c>
      <c r="F12416" s="0" t="n">
        <v>2376519</v>
      </c>
      <c r="G12416" s="151" t="s">
        <v>111</v>
      </c>
      <c r="H12416" s="151" t="s">
        <v>111</v>
      </c>
      <c r="I12416" s="152" t="s">
        <v>112</v>
      </c>
    </row>
    <row r="12417" customFormat="false" ht="12.75" hidden="false" customHeight="false" outlineLevel="0" collapsed="false">
      <c r="A12417" s="0" t="s">
        <v>61</v>
      </c>
      <c r="B12417" s="0" t="s">
        <v>113</v>
      </c>
      <c r="C12417" s="0" t="s">
        <v>108</v>
      </c>
      <c r="D12417" s="116" t="n">
        <v>44774</v>
      </c>
      <c r="E12417" s="0" t="n">
        <v>0.015</v>
      </c>
      <c r="F12417" s="0" t="n">
        <v>2376520</v>
      </c>
      <c r="G12417" s="151" t="s">
        <v>111</v>
      </c>
      <c r="H12417" s="151" t="s">
        <v>111</v>
      </c>
      <c r="I12417" s="152" t="s">
        <v>112</v>
      </c>
    </row>
    <row r="12418" customFormat="false" ht="12.75" hidden="false" customHeight="false" outlineLevel="0" collapsed="false">
      <c r="A12418" s="0" t="s">
        <v>62</v>
      </c>
      <c r="B12418" s="0" t="s">
        <v>110</v>
      </c>
      <c r="C12418" s="0" t="s">
        <v>108</v>
      </c>
      <c r="D12418" s="116" t="n">
        <v>44774</v>
      </c>
      <c r="E12418" s="0" t="n">
        <v>0.4</v>
      </c>
      <c r="F12418" s="0" t="n">
        <v>2376521</v>
      </c>
      <c r="G12418" s="151" t="s">
        <v>111</v>
      </c>
      <c r="H12418" s="151" t="s">
        <v>111</v>
      </c>
      <c r="I12418" s="152" t="s">
        <v>112</v>
      </c>
    </row>
    <row r="12419" customFormat="false" ht="12.75" hidden="false" customHeight="false" outlineLevel="0" collapsed="false">
      <c r="A12419" s="0" t="s">
        <v>62</v>
      </c>
      <c r="B12419" s="0" t="s">
        <v>113</v>
      </c>
      <c r="C12419" s="0" t="s">
        <v>108</v>
      </c>
      <c r="D12419" s="116" t="n">
        <v>44774</v>
      </c>
      <c r="E12419" s="0" t="n">
        <v>0.065</v>
      </c>
      <c r="F12419" s="0" t="n">
        <v>2376522</v>
      </c>
      <c r="G12419" s="151" t="s">
        <v>111</v>
      </c>
      <c r="H12419" s="151" t="s">
        <v>111</v>
      </c>
      <c r="I12419" s="152" t="s">
        <v>112</v>
      </c>
    </row>
    <row r="12420" customFormat="false" ht="12.75" hidden="false" customHeight="false" outlineLevel="0" collapsed="false">
      <c r="A12420" s="0" t="s">
        <v>82</v>
      </c>
      <c r="B12420" s="0" t="s">
        <v>110</v>
      </c>
      <c r="C12420" s="0" t="s">
        <v>108</v>
      </c>
      <c r="D12420" s="116" t="n">
        <v>44774</v>
      </c>
      <c r="E12420" s="0" t="n">
        <v>0</v>
      </c>
      <c r="F12420" s="0" t="n">
        <v>2376523</v>
      </c>
      <c r="G12420" s="151" t="s">
        <v>111</v>
      </c>
      <c r="H12420" s="151" t="s">
        <v>111</v>
      </c>
      <c r="I12420" s="152" t="s">
        <v>112</v>
      </c>
    </row>
    <row r="12421" customFormat="false" ht="12.75" hidden="false" customHeight="false" outlineLevel="0" collapsed="false">
      <c r="A12421" s="0" t="s">
        <v>82</v>
      </c>
      <c r="B12421" s="0" t="s">
        <v>113</v>
      </c>
      <c r="C12421" s="0" t="s">
        <v>108</v>
      </c>
      <c r="D12421" s="116" t="n">
        <v>44774</v>
      </c>
      <c r="E12421" s="0" t="n">
        <v>0</v>
      </c>
      <c r="F12421" s="0" t="n">
        <v>2376524</v>
      </c>
      <c r="G12421" s="151" t="s">
        <v>111</v>
      </c>
      <c r="H12421" s="151" t="s">
        <v>111</v>
      </c>
      <c r="I12421" s="152" t="s">
        <v>112</v>
      </c>
    </row>
    <row r="12422" customFormat="false" ht="12.75" hidden="false" customHeight="false" outlineLevel="0" collapsed="false">
      <c r="A12422" s="0" t="s">
        <v>83</v>
      </c>
      <c r="B12422" s="0" t="s">
        <v>110</v>
      </c>
      <c r="C12422" s="0" t="s">
        <v>108</v>
      </c>
      <c r="D12422" s="116" t="n">
        <v>44774</v>
      </c>
      <c r="E12422" s="0" t="n">
        <v>0</v>
      </c>
      <c r="F12422" s="0" t="n">
        <v>2376525</v>
      </c>
      <c r="G12422" s="151" t="s">
        <v>111</v>
      </c>
      <c r="H12422" s="151" t="s">
        <v>111</v>
      </c>
      <c r="I12422" s="152" t="s">
        <v>112</v>
      </c>
    </row>
    <row r="12423" customFormat="false" ht="12.75" hidden="false" customHeight="false" outlineLevel="0" collapsed="false">
      <c r="A12423" s="0" t="s">
        <v>83</v>
      </c>
      <c r="B12423" s="0" t="s">
        <v>113</v>
      </c>
      <c r="C12423" s="0" t="s">
        <v>108</v>
      </c>
      <c r="D12423" s="116" t="n">
        <v>44774</v>
      </c>
      <c r="E12423" s="0" t="n">
        <v>0</v>
      </c>
      <c r="F12423" s="0" t="n">
        <v>2376526</v>
      </c>
      <c r="G12423" s="151" t="s">
        <v>111</v>
      </c>
      <c r="H12423" s="151" t="s">
        <v>111</v>
      </c>
      <c r="I12423" s="152" t="s">
        <v>112</v>
      </c>
    </row>
    <row r="12424" customFormat="false" ht="12.75" hidden="false" customHeight="false" outlineLevel="0" collapsed="false">
      <c r="A12424" s="0" t="s">
        <v>84</v>
      </c>
      <c r="B12424" s="0" t="s">
        <v>110</v>
      </c>
      <c r="C12424" s="0" t="s">
        <v>108</v>
      </c>
      <c r="D12424" s="116" t="n">
        <v>44774</v>
      </c>
      <c r="E12424" s="0" t="n">
        <v>0.175</v>
      </c>
      <c r="F12424" s="0" t="n">
        <v>2376527</v>
      </c>
      <c r="G12424" s="151" t="s">
        <v>111</v>
      </c>
      <c r="H12424" s="151" t="s">
        <v>111</v>
      </c>
      <c r="I12424" s="152" t="s">
        <v>112</v>
      </c>
    </row>
    <row r="12425" customFormat="false" ht="12.75" hidden="false" customHeight="false" outlineLevel="0" collapsed="false">
      <c r="A12425" s="0" t="s">
        <v>84</v>
      </c>
      <c r="B12425" s="0" t="s">
        <v>113</v>
      </c>
      <c r="C12425" s="0" t="s">
        <v>108</v>
      </c>
      <c r="D12425" s="116" t="n">
        <v>44774</v>
      </c>
      <c r="E12425" s="0" t="n">
        <v>0.0125</v>
      </c>
      <c r="F12425" s="0" t="n">
        <v>2376528</v>
      </c>
      <c r="G12425" s="151" t="s">
        <v>111</v>
      </c>
      <c r="H12425" s="151" t="s">
        <v>111</v>
      </c>
      <c r="I12425" s="152" t="s">
        <v>112</v>
      </c>
    </row>
    <row r="12426" customFormat="false" ht="12.75" hidden="false" customHeight="false" outlineLevel="0" collapsed="false">
      <c r="A12426" s="0" t="s">
        <v>85</v>
      </c>
      <c r="B12426" s="0" t="s">
        <v>110</v>
      </c>
      <c r="C12426" s="0" t="s">
        <v>108</v>
      </c>
      <c r="D12426" s="116" t="n">
        <v>44774</v>
      </c>
      <c r="E12426" s="0" t="n">
        <v>0.175</v>
      </c>
      <c r="F12426" s="0" t="n">
        <v>2376529</v>
      </c>
      <c r="G12426" s="151" t="s">
        <v>111</v>
      </c>
      <c r="H12426" s="151" t="s">
        <v>111</v>
      </c>
      <c r="I12426" s="152" t="s">
        <v>112</v>
      </c>
    </row>
    <row r="12427" customFormat="false" ht="12.75" hidden="false" customHeight="false" outlineLevel="0" collapsed="false">
      <c r="A12427" s="0" t="s">
        <v>85</v>
      </c>
      <c r="B12427" s="0" t="s">
        <v>113</v>
      </c>
      <c r="C12427" s="0" t="s">
        <v>108</v>
      </c>
      <c r="D12427" s="116" t="n">
        <v>44774</v>
      </c>
      <c r="E12427" s="0" t="n">
        <v>0.176131375914348</v>
      </c>
      <c r="F12427" s="0" t="n">
        <v>2376530</v>
      </c>
      <c r="G12427" s="151" t="s">
        <v>111</v>
      </c>
      <c r="H12427" s="151" t="s">
        <v>111</v>
      </c>
      <c r="I12427" s="152" t="s">
        <v>112</v>
      </c>
    </row>
    <row r="12428" customFormat="false" ht="12.75" hidden="false" customHeight="false" outlineLevel="0" collapsed="false">
      <c r="A12428" s="0" t="s">
        <v>86</v>
      </c>
      <c r="B12428" s="0" t="s">
        <v>110</v>
      </c>
      <c r="C12428" s="0" t="s">
        <v>108</v>
      </c>
      <c r="D12428" s="116" t="n">
        <v>44774</v>
      </c>
      <c r="E12428" s="0" t="n">
        <v>0.205</v>
      </c>
      <c r="F12428" s="0" t="n">
        <v>2376531</v>
      </c>
      <c r="G12428" s="151" t="s">
        <v>111</v>
      </c>
      <c r="H12428" s="151" t="s">
        <v>111</v>
      </c>
      <c r="I12428" s="152" t="s">
        <v>112</v>
      </c>
    </row>
    <row r="12429" customFormat="false" ht="12.75" hidden="false" customHeight="false" outlineLevel="0" collapsed="false">
      <c r="A12429" s="0" t="s">
        <v>86</v>
      </c>
      <c r="B12429" s="0" t="s">
        <v>113</v>
      </c>
      <c r="C12429" s="0" t="s">
        <v>108</v>
      </c>
      <c r="D12429" s="116" t="n">
        <v>44774</v>
      </c>
      <c r="E12429" s="0" t="n">
        <v>0.0075</v>
      </c>
      <c r="F12429" s="0" t="n">
        <v>2376532</v>
      </c>
      <c r="G12429" s="151" t="s">
        <v>111</v>
      </c>
      <c r="H12429" s="151" t="s">
        <v>111</v>
      </c>
      <c r="I12429" s="152" t="s">
        <v>112</v>
      </c>
    </row>
    <row r="12430" customFormat="false" ht="12.75" hidden="false" customHeight="false" outlineLevel="0" collapsed="false">
      <c r="A12430" s="0" t="s">
        <v>87</v>
      </c>
      <c r="B12430" s="0" t="s">
        <v>110</v>
      </c>
      <c r="C12430" s="0" t="s">
        <v>108</v>
      </c>
      <c r="D12430" s="116" t="n">
        <v>44774</v>
      </c>
      <c r="E12430" s="0" t="n">
        <v>0.205</v>
      </c>
      <c r="F12430" s="0" t="n">
        <v>2376533</v>
      </c>
      <c r="G12430" s="151" t="s">
        <v>111</v>
      </c>
      <c r="H12430" s="151" t="s">
        <v>111</v>
      </c>
      <c r="I12430" s="152" t="s">
        <v>112</v>
      </c>
    </row>
    <row r="12431" customFormat="false" ht="12.75" hidden="false" customHeight="false" outlineLevel="0" collapsed="false">
      <c r="A12431" s="0" t="s">
        <v>87</v>
      </c>
      <c r="B12431" s="0" t="s">
        <v>113</v>
      </c>
      <c r="C12431" s="0" t="s">
        <v>108</v>
      </c>
      <c r="D12431" s="116" t="n">
        <v>44774</v>
      </c>
      <c r="E12431" s="0" t="n">
        <v>0.0075</v>
      </c>
      <c r="F12431" s="0" t="n">
        <v>2376534</v>
      </c>
      <c r="G12431" s="151" t="s">
        <v>111</v>
      </c>
      <c r="H12431" s="151" t="s">
        <v>111</v>
      </c>
      <c r="I12431" s="152" t="s">
        <v>112</v>
      </c>
    </row>
    <row r="12432" customFormat="false" ht="12.75" hidden="false" customHeight="false" outlineLevel="0" collapsed="false">
      <c r="A12432" s="0" t="s">
        <v>88</v>
      </c>
      <c r="B12432" s="0" t="s">
        <v>110</v>
      </c>
      <c r="C12432" s="0" t="s">
        <v>108</v>
      </c>
      <c r="D12432" s="116" t="n">
        <v>44774</v>
      </c>
      <c r="E12432" s="0" t="n">
        <v>0.205</v>
      </c>
      <c r="F12432" s="0" t="n">
        <v>2376535</v>
      </c>
      <c r="G12432" s="151" t="s">
        <v>111</v>
      </c>
      <c r="H12432" s="151" t="s">
        <v>111</v>
      </c>
      <c r="I12432" s="152" t="s">
        <v>112</v>
      </c>
    </row>
    <row r="12433" customFormat="false" ht="12.75" hidden="false" customHeight="false" outlineLevel="0" collapsed="false">
      <c r="A12433" s="0" t="s">
        <v>88</v>
      </c>
      <c r="B12433" s="0" t="s">
        <v>113</v>
      </c>
      <c r="C12433" s="0" t="s">
        <v>108</v>
      </c>
      <c r="D12433" s="116" t="n">
        <v>44774</v>
      </c>
      <c r="E12433" s="0" t="n">
        <v>0.256483381088826</v>
      </c>
      <c r="F12433" s="0" t="n">
        <v>2376536</v>
      </c>
      <c r="G12433" s="151" t="s">
        <v>111</v>
      </c>
      <c r="H12433" s="151" t="s">
        <v>111</v>
      </c>
      <c r="I12433" s="152" t="s">
        <v>112</v>
      </c>
    </row>
    <row r="12434" customFormat="false" ht="12.75" hidden="false" customHeight="false" outlineLevel="0" collapsed="false">
      <c r="A12434" s="0" t="s">
        <v>89</v>
      </c>
      <c r="B12434" s="0" t="s">
        <v>110</v>
      </c>
      <c r="C12434" s="0" t="s">
        <v>108</v>
      </c>
      <c r="D12434" s="116" t="n">
        <v>44774</v>
      </c>
      <c r="E12434" s="0" t="n">
        <v>0.205</v>
      </c>
      <c r="F12434" s="0" t="n">
        <v>2376537</v>
      </c>
      <c r="G12434" s="151" t="s">
        <v>111</v>
      </c>
      <c r="H12434" s="151" t="s">
        <v>111</v>
      </c>
      <c r="I12434" s="152" t="s">
        <v>112</v>
      </c>
    </row>
    <row r="12435" customFormat="false" ht="12.75" hidden="false" customHeight="false" outlineLevel="0" collapsed="false">
      <c r="A12435" s="0" t="s">
        <v>89</v>
      </c>
      <c r="B12435" s="0" t="s">
        <v>113</v>
      </c>
      <c r="C12435" s="0" t="s">
        <v>108</v>
      </c>
      <c r="D12435" s="116" t="n">
        <v>44774</v>
      </c>
      <c r="E12435" s="0" t="n">
        <v>0.0275</v>
      </c>
      <c r="F12435" s="0" t="n">
        <v>2376538</v>
      </c>
      <c r="G12435" s="151" t="s">
        <v>111</v>
      </c>
      <c r="H12435" s="151" t="s">
        <v>111</v>
      </c>
      <c r="I12435" s="152" t="s">
        <v>112</v>
      </c>
    </row>
    <row r="12436" customFormat="false" ht="12.75" hidden="false" customHeight="false" outlineLevel="0" collapsed="false">
      <c r="A12436" s="0" t="s">
        <v>90</v>
      </c>
      <c r="B12436" s="0" t="s">
        <v>110</v>
      </c>
      <c r="C12436" s="0" t="s">
        <v>108</v>
      </c>
      <c r="D12436" s="116" t="n">
        <v>44774</v>
      </c>
      <c r="E12436" s="0" t="n">
        <v>0.205</v>
      </c>
      <c r="F12436" s="0" t="n">
        <v>2376539</v>
      </c>
      <c r="G12436" s="151" t="s">
        <v>111</v>
      </c>
      <c r="H12436" s="151" t="s">
        <v>111</v>
      </c>
      <c r="I12436" s="152" t="s">
        <v>112</v>
      </c>
    </row>
    <row r="12437" customFormat="false" ht="12.75" hidden="false" customHeight="false" outlineLevel="0" collapsed="false">
      <c r="A12437" s="0" t="s">
        <v>90</v>
      </c>
      <c r="B12437" s="0" t="s">
        <v>113</v>
      </c>
      <c r="C12437" s="0" t="s">
        <v>108</v>
      </c>
      <c r="D12437" s="116" t="n">
        <v>44774</v>
      </c>
      <c r="E12437" s="0" t="n">
        <v>0.256483381088826</v>
      </c>
      <c r="F12437" s="0" t="n">
        <v>2376540</v>
      </c>
      <c r="G12437" s="151" t="s">
        <v>111</v>
      </c>
      <c r="H12437" s="151" t="s">
        <v>111</v>
      </c>
      <c r="I12437" s="152" t="s">
        <v>112</v>
      </c>
    </row>
    <row r="12438" customFormat="false" ht="12.75" hidden="false" customHeight="false" outlineLevel="0" collapsed="false">
      <c r="A12438" s="0" t="s">
        <v>91</v>
      </c>
      <c r="B12438" s="0" t="s">
        <v>110</v>
      </c>
      <c r="C12438" s="0" t="s">
        <v>108</v>
      </c>
      <c r="D12438" s="116" t="n">
        <v>44774</v>
      </c>
      <c r="E12438" s="0" t="n">
        <v>0</v>
      </c>
      <c r="F12438" s="0" t="n">
        <v>2376541</v>
      </c>
      <c r="G12438" s="151" t="s">
        <v>111</v>
      </c>
      <c r="H12438" s="151" t="s">
        <v>111</v>
      </c>
      <c r="I12438" s="152" t="s">
        <v>112</v>
      </c>
    </row>
    <row r="12439" customFormat="false" ht="12.75" hidden="false" customHeight="false" outlineLevel="0" collapsed="false">
      <c r="A12439" s="0" t="s">
        <v>91</v>
      </c>
      <c r="B12439" s="0" t="s">
        <v>113</v>
      </c>
      <c r="C12439" s="0" t="s">
        <v>108</v>
      </c>
      <c r="D12439" s="116" t="n">
        <v>44774</v>
      </c>
      <c r="E12439" s="0" t="n">
        <v>0</v>
      </c>
      <c r="F12439" s="0" t="n">
        <v>2376542</v>
      </c>
      <c r="G12439" s="151" t="s">
        <v>111</v>
      </c>
      <c r="H12439" s="151" t="s">
        <v>111</v>
      </c>
      <c r="I12439" s="152" t="s">
        <v>112</v>
      </c>
    </row>
    <row r="12440" customFormat="false" ht="12.75" hidden="false" customHeight="false" outlineLevel="0" collapsed="false">
      <c r="A12440" s="0" t="s">
        <v>49</v>
      </c>
      <c r="B12440" s="0" t="s">
        <v>110</v>
      </c>
      <c r="C12440" s="0" t="s">
        <v>108</v>
      </c>
      <c r="D12440" s="116" t="n">
        <v>44774</v>
      </c>
      <c r="E12440" s="0" t="n">
        <v>0.4</v>
      </c>
      <c r="F12440" s="0" t="n">
        <v>2376543</v>
      </c>
      <c r="G12440" s="151" t="s">
        <v>111</v>
      </c>
      <c r="H12440" s="151" t="s">
        <v>111</v>
      </c>
      <c r="I12440" s="152" t="s">
        <v>112</v>
      </c>
    </row>
    <row r="12441" customFormat="false" ht="12.75" hidden="false" customHeight="false" outlineLevel="0" collapsed="false">
      <c r="A12441" s="0" t="s">
        <v>49</v>
      </c>
      <c r="B12441" s="0" t="s">
        <v>113</v>
      </c>
      <c r="C12441" s="0" t="s">
        <v>108</v>
      </c>
      <c r="D12441" s="116" t="n">
        <v>44774</v>
      </c>
      <c r="E12441" s="0" t="n">
        <v>0.015</v>
      </c>
      <c r="F12441" s="0" t="n">
        <v>2376544</v>
      </c>
      <c r="G12441" s="151" t="s">
        <v>111</v>
      </c>
      <c r="H12441" s="151" t="s">
        <v>111</v>
      </c>
      <c r="I12441" s="152" t="s">
        <v>112</v>
      </c>
    </row>
    <row r="12442" customFormat="false" ht="12.75" hidden="false" customHeight="false" outlineLevel="0" collapsed="false">
      <c r="A12442" s="0" t="s">
        <v>50</v>
      </c>
      <c r="B12442" s="0" t="s">
        <v>110</v>
      </c>
      <c r="C12442" s="0" t="s">
        <v>108</v>
      </c>
      <c r="D12442" s="116" t="n">
        <v>44774</v>
      </c>
      <c r="E12442" s="0" t="n">
        <v>0.5</v>
      </c>
      <c r="F12442" s="0" t="n">
        <v>2376545</v>
      </c>
      <c r="G12442" s="151" t="s">
        <v>111</v>
      </c>
      <c r="H12442" s="151" t="s">
        <v>111</v>
      </c>
      <c r="I12442" s="152" t="s">
        <v>112</v>
      </c>
    </row>
    <row r="12443" customFormat="false" ht="12.75" hidden="false" customHeight="false" outlineLevel="0" collapsed="false">
      <c r="A12443" s="0" t="s">
        <v>50</v>
      </c>
      <c r="B12443" s="0" t="s">
        <v>113</v>
      </c>
      <c r="C12443" s="0" t="s">
        <v>108</v>
      </c>
      <c r="D12443" s="116" t="n">
        <v>44774</v>
      </c>
      <c r="E12443" s="0" t="n">
        <v>-0.02</v>
      </c>
      <c r="F12443" s="0" t="n">
        <v>2376546</v>
      </c>
      <c r="G12443" s="151" t="s">
        <v>111</v>
      </c>
      <c r="H12443" s="151" t="s">
        <v>111</v>
      </c>
      <c r="I12443" s="152" t="s">
        <v>112</v>
      </c>
    </row>
    <row r="12444" customFormat="false" ht="12.75" hidden="false" customHeight="false" outlineLevel="0" collapsed="false">
      <c r="A12444" s="0" t="s">
        <v>51</v>
      </c>
      <c r="B12444" s="0" t="s">
        <v>110</v>
      </c>
      <c r="C12444" s="0" t="s">
        <v>108</v>
      </c>
      <c r="D12444" s="116" t="n">
        <v>44774</v>
      </c>
      <c r="E12444" s="0" t="n">
        <v>0.5</v>
      </c>
      <c r="F12444" s="0" t="n">
        <v>2376547</v>
      </c>
      <c r="G12444" s="151" t="s">
        <v>111</v>
      </c>
      <c r="H12444" s="151" t="s">
        <v>111</v>
      </c>
      <c r="I12444" s="152" t="s">
        <v>112</v>
      </c>
    </row>
    <row r="12445" customFormat="false" ht="12.75" hidden="false" customHeight="false" outlineLevel="0" collapsed="false">
      <c r="A12445" s="0" t="s">
        <v>51</v>
      </c>
      <c r="B12445" s="0" t="s">
        <v>113</v>
      </c>
      <c r="C12445" s="0" t="s">
        <v>108</v>
      </c>
      <c r="D12445" s="116" t="n">
        <v>44774</v>
      </c>
      <c r="E12445" s="0" t="n">
        <v>0.035</v>
      </c>
      <c r="F12445" s="0" t="n">
        <v>2376548</v>
      </c>
      <c r="G12445" s="151" t="s">
        <v>111</v>
      </c>
      <c r="H12445" s="151" t="s">
        <v>111</v>
      </c>
      <c r="I12445" s="152" t="s">
        <v>112</v>
      </c>
    </row>
    <row r="12446" customFormat="false" ht="12.75" hidden="false" customHeight="false" outlineLevel="0" collapsed="false">
      <c r="A12446" s="0" t="s">
        <v>52</v>
      </c>
      <c r="B12446" s="0" t="s">
        <v>110</v>
      </c>
      <c r="C12446" s="0" t="s">
        <v>108</v>
      </c>
      <c r="D12446" s="116" t="n">
        <v>44774</v>
      </c>
      <c r="E12446" s="0" t="n">
        <v>0.5</v>
      </c>
      <c r="F12446" s="0" t="n">
        <v>2376549</v>
      </c>
      <c r="G12446" s="151" t="s">
        <v>111</v>
      </c>
      <c r="H12446" s="151" t="s">
        <v>111</v>
      </c>
      <c r="I12446" s="152" t="s">
        <v>112</v>
      </c>
    </row>
    <row r="12447" customFormat="false" ht="12.75" hidden="false" customHeight="false" outlineLevel="0" collapsed="false">
      <c r="A12447" s="0" t="s">
        <v>52</v>
      </c>
      <c r="B12447" s="0" t="s">
        <v>113</v>
      </c>
      <c r="C12447" s="0" t="s">
        <v>108</v>
      </c>
      <c r="D12447" s="116" t="n">
        <v>44774</v>
      </c>
      <c r="E12447" s="0" t="n">
        <v>-0.02</v>
      </c>
      <c r="F12447" s="0" t="n">
        <v>2376550</v>
      </c>
      <c r="G12447" s="151" t="s">
        <v>111</v>
      </c>
      <c r="H12447" s="151" t="s">
        <v>111</v>
      </c>
      <c r="I12447" s="152" t="s">
        <v>112</v>
      </c>
    </row>
    <row r="12448" customFormat="false" ht="12.75" hidden="false" customHeight="false" outlineLevel="0" collapsed="false">
      <c r="A12448" s="0" t="s">
        <v>53</v>
      </c>
      <c r="B12448" s="0" t="s">
        <v>110</v>
      </c>
      <c r="C12448" s="0" t="s">
        <v>108</v>
      </c>
      <c r="D12448" s="116" t="n">
        <v>44774</v>
      </c>
      <c r="E12448" s="0" t="n">
        <v>0.205</v>
      </c>
      <c r="F12448" s="0" t="n">
        <v>2376551</v>
      </c>
      <c r="G12448" s="151" t="s">
        <v>111</v>
      </c>
      <c r="H12448" s="151" t="s">
        <v>111</v>
      </c>
      <c r="I12448" s="152" t="s">
        <v>112</v>
      </c>
    </row>
    <row r="12449" customFormat="false" ht="12.75" hidden="false" customHeight="false" outlineLevel="0" collapsed="false">
      <c r="A12449" s="0" t="s">
        <v>53</v>
      </c>
      <c r="B12449" s="0" t="s">
        <v>113</v>
      </c>
      <c r="C12449" s="0" t="s">
        <v>108</v>
      </c>
      <c r="D12449" s="116" t="n">
        <v>44774</v>
      </c>
      <c r="E12449" s="0" t="n">
        <v>0.0075</v>
      </c>
      <c r="F12449" s="0" t="n">
        <v>2376552</v>
      </c>
      <c r="G12449" s="151" t="s">
        <v>111</v>
      </c>
      <c r="H12449" s="151" t="s">
        <v>111</v>
      </c>
      <c r="I12449" s="152" t="s">
        <v>112</v>
      </c>
    </row>
    <row r="12450" customFormat="false" ht="12.75" hidden="false" customHeight="false" outlineLevel="0" collapsed="false">
      <c r="A12450" s="0" t="s">
        <v>17</v>
      </c>
      <c r="B12450" s="0" t="s">
        <v>110</v>
      </c>
      <c r="C12450" s="0" t="s">
        <v>108</v>
      </c>
      <c r="D12450" s="116" t="n">
        <v>44774</v>
      </c>
      <c r="E12450" s="0" t="n">
        <v>0</v>
      </c>
      <c r="F12450" s="0" t="n">
        <v>2376553</v>
      </c>
      <c r="G12450" s="151" t="s">
        <v>111</v>
      </c>
      <c r="H12450" s="151" t="s">
        <v>111</v>
      </c>
      <c r="I12450" s="152" t="s">
        <v>112</v>
      </c>
    </row>
    <row r="12451" customFormat="false" ht="12.75" hidden="false" customHeight="false" outlineLevel="0" collapsed="false">
      <c r="A12451" s="0" t="s">
        <v>17</v>
      </c>
      <c r="B12451" s="0" t="s">
        <v>113</v>
      </c>
      <c r="C12451" s="0" t="s">
        <v>108</v>
      </c>
      <c r="D12451" s="116" t="n">
        <v>44774</v>
      </c>
      <c r="E12451" s="0" t="n">
        <v>0</v>
      </c>
      <c r="F12451" s="0" t="n">
        <v>2376554</v>
      </c>
      <c r="G12451" s="151" t="s">
        <v>111</v>
      </c>
      <c r="H12451" s="151" t="s">
        <v>111</v>
      </c>
      <c r="I12451" s="152" t="s">
        <v>112</v>
      </c>
    </row>
    <row r="12452" customFormat="false" ht="12.75" hidden="false" customHeight="false" outlineLevel="0" collapsed="false">
      <c r="A12452" s="0" t="s">
        <v>18</v>
      </c>
      <c r="B12452" s="0" t="s">
        <v>110</v>
      </c>
      <c r="C12452" s="0" t="s">
        <v>108</v>
      </c>
      <c r="D12452" s="116" t="n">
        <v>44774</v>
      </c>
      <c r="E12452" s="0" t="n">
        <v>0</v>
      </c>
      <c r="F12452" s="0" t="n">
        <v>2376555</v>
      </c>
      <c r="G12452" s="151" t="s">
        <v>111</v>
      </c>
      <c r="H12452" s="151" t="s">
        <v>111</v>
      </c>
      <c r="I12452" s="152" t="s">
        <v>112</v>
      </c>
    </row>
    <row r="12453" customFormat="false" ht="12.75" hidden="false" customHeight="false" outlineLevel="0" collapsed="false">
      <c r="A12453" s="0" t="s">
        <v>18</v>
      </c>
      <c r="B12453" s="0" t="s">
        <v>113</v>
      </c>
      <c r="C12453" s="0" t="s">
        <v>108</v>
      </c>
      <c r="D12453" s="116" t="n">
        <v>44774</v>
      </c>
      <c r="E12453" s="0" t="n">
        <v>0</v>
      </c>
      <c r="F12453" s="0" t="n">
        <v>2376556</v>
      </c>
      <c r="G12453" s="151" t="s">
        <v>111</v>
      </c>
      <c r="H12453" s="151" t="s">
        <v>111</v>
      </c>
      <c r="I12453" s="152" t="s">
        <v>112</v>
      </c>
    </row>
    <row r="12454" customFormat="false" ht="12.75" hidden="false" customHeight="false" outlineLevel="0" collapsed="false">
      <c r="A12454" s="0" t="s">
        <v>19</v>
      </c>
      <c r="B12454" s="0" t="s">
        <v>110</v>
      </c>
      <c r="C12454" s="0" t="s">
        <v>108</v>
      </c>
      <c r="D12454" s="116" t="n">
        <v>44774</v>
      </c>
      <c r="E12454" s="0" t="n">
        <v>0</v>
      </c>
      <c r="F12454" s="0" t="n">
        <v>2376557</v>
      </c>
      <c r="G12454" s="151" t="s">
        <v>111</v>
      </c>
      <c r="H12454" s="151" t="s">
        <v>111</v>
      </c>
      <c r="I12454" s="152" t="s">
        <v>112</v>
      </c>
    </row>
    <row r="12455" customFormat="false" ht="12.75" hidden="false" customHeight="false" outlineLevel="0" collapsed="false">
      <c r="A12455" s="0" t="s">
        <v>19</v>
      </c>
      <c r="B12455" s="0" t="s">
        <v>113</v>
      </c>
      <c r="C12455" s="0" t="s">
        <v>108</v>
      </c>
      <c r="D12455" s="116" t="n">
        <v>44774</v>
      </c>
      <c r="E12455" s="0" t="n">
        <v>0</v>
      </c>
      <c r="F12455" s="0" t="n">
        <v>2376558</v>
      </c>
      <c r="G12455" s="151" t="s">
        <v>111</v>
      </c>
      <c r="H12455" s="151" t="s">
        <v>111</v>
      </c>
      <c r="I12455" s="152" t="s">
        <v>112</v>
      </c>
    </row>
    <row r="12456" customFormat="false" ht="12.75" hidden="false" customHeight="false" outlineLevel="0" collapsed="false">
      <c r="A12456" s="0" t="s">
        <v>21</v>
      </c>
      <c r="B12456" s="0" t="s">
        <v>110</v>
      </c>
      <c r="C12456" s="0" t="s">
        <v>108</v>
      </c>
      <c r="D12456" s="116" t="n">
        <v>44774</v>
      </c>
      <c r="E12456" s="0" t="n">
        <v>0</v>
      </c>
      <c r="F12456" s="0" t="n">
        <v>2376559</v>
      </c>
      <c r="G12456" s="151" t="s">
        <v>111</v>
      </c>
      <c r="H12456" s="151" t="s">
        <v>111</v>
      </c>
      <c r="I12456" s="152" t="s">
        <v>112</v>
      </c>
    </row>
    <row r="12457" customFormat="false" ht="12.75" hidden="false" customHeight="false" outlineLevel="0" collapsed="false">
      <c r="A12457" s="0" t="s">
        <v>21</v>
      </c>
      <c r="B12457" s="0" t="s">
        <v>113</v>
      </c>
      <c r="C12457" s="0" t="s">
        <v>108</v>
      </c>
      <c r="D12457" s="116" t="n">
        <v>44774</v>
      </c>
      <c r="E12457" s="0" t="n">
        <v>0</v>
      </c>
      <c r="F12457" s="0" t="n">
        <v>2376560</v>
      </c>
      <c r="G12457" s="151" t="s">
        <v>111</v>
      </c>
      <c r="H12457" s="151" t="s">
        <v>111</v>
      </c>
      <c r="I12457" s="152" t="s">
        <v>112</v>
      </c>
    </row>
    <row r="12458" customFormat="false" ht="12.75" hidden="false" customHeight="false" outlineLevel="0" collapsed="false">
      <c r="A12458" s="0" t="s">
        <v>22</v>
      </c>
      <c r="B12458" s="0" t="s">
        <v>110</v>
      </c>
      <c r="C12458" s="0" t="s">
        <v>108</v>
      </c>
      <c r="D12458" s="116" t="n">
        <v>44774</v>
      </c>
      <c r="E12458" s="0" t="n">
        <v>1</v>
      </c>
      <c r="F12458" s="0" t="n">
        <v>2376561</v>
      </c>
      <c r="G12458" s="151" t="s">
        <v>111</v>
      </c>
      <c r="H12458" s="151" t="s">
        <v>111</v>
      </c>
      <c r="I12458" s="152" t="s">
        <v>112</v>
      </c>
    </row>
    <row r="12459" customFormat="false" ht="12.75" hidden="false" customHeight="false" outlineLevel="0" collapsed="false">
      <c r="A12459" s="0" t="s">
        <v>59</v>
      </c>
      <c r="B12459" s="0" t="s">
        <v>110</v>
      </c>
      <c r="C12459" s="0" t="s">
        <v>108</v>
      </c>
      <c r="D12459" s="116" t="n">
        <v>44805</v>
      </c>
      <c r="E12459" s="0" t="n">
        <v>0.3975</v>
      </c>
      <c r="F12459" s="0" t="n">
        <v>2376515</v>
      </c>
      <c r="G12459" s="151" t="s">
        <v>111</v>
      </c>
      <c r="H12459" s="151" t="s">
        <v>111</v>
      </c>
      <c r="I12459" s="152" t="s">
        <v>112</v>
      </c>
    </row>
    <row r="12460" customFormat="false" ht="12.75" hidden="false" customHeight="false" outlineLevel="0" collapsed="false">
      <c r="A12460" s="0" t="s">
        <v>59</v>
      </c>
      <c r="B12460" s="0" t="s">
        <v>113</v>
      </c>
      <c r="C12460" s="0" t="s">
        <v>108</v>
      </c>
      <c r="D12460" s="116" t="n">
        <v>44805</v>
      </c>
      <c r="E12460" s="0" t="n">
        <v>0.015</v>
      </c>
      <c r="F12460" s="0" t="n">
        <v>2376516</v>
      </c>
      <c r="G12460" s="151" t="s">
        <v>111</v>
      </c>
      <c r="H12460" s="151" t="s">
        <v>111</v>
      </c>
      <c r="I12460" s="152" t="s">
        <v>112</v>
      </c>
    </row>
    <row r="12461" customFormat="false" ht="12.75" hidden="false" customHeight="false" outlineLevel="0" collapsed="false">
      <c r="A12461" s="0" t="s">
        <v>60</v>
      </c>
      <c r="B12461" s="0" t="s">
        <v>110</v>
      </c>
      <c r="C12461" s="0" t="s">
        <v>108</v>
      </c>
      <c r="D12461" s="116" t="n">
        <v>44805</v>
      </c>
      <c r="E12461" s="0" t="n">
        <v>0.3975</v>
      </c>
      <c r="F12461" s="0" t="n">
        <v>2376517</v>
      </c>
      <c r="G12461" s="151" t="s">
        <v>111</v>
      </c>
      <c r="H12461" s="151" t="s">
        <v>111</v>
      </c>
      <c r="I12461" s="152" t="s">
        <v>112</v>
      </c>
    </row>
    <row r="12462" customFormat="false" ht="12.75" hidden="false" customHeight="false" outlineLevel="0" collapsed="false">
      <c r="A12462" s="0" t="s">
        <v>60</v>
      </c>
      <c r="B12462" s="0" t="s">
        <v>113</v>
      </c>
      <c r="C12462" s="0" t="s">
        <v>108</v>
      </c>
      <c r="D12462" s="116" t="n">
        <v>44805</v>
      </c>
      <c r="E12462" s="0" t="n">
        <v>0.045</v>
      </c>
      <c r="F12462" s="0" t="n">
        <v>2376518</v>
      </c>
      <c r="G12462" s="151" t="s">
        <v>111</v>
      </c>
      <c r="H12462" s="151" t="s">
        <v>111</v>
      </c>
      <c r="I12462" s="152" t="s">
        <v>112</v>
      </c>
    </row>
    <row r="12463" customFormat="false" ht="12.75" hidden="false" customHeight="false" outlineLevel="0" collapsed="false">
      <c r="A12463" s="0" t="s">
        <v>61</v>
      </c>
      <c r="B12463" s="0" t="s">
        <v>110</v>
      </c>
      <c r="C12463" s="0" t="s">
        <v>108</v>
      </c>
      <c r="D12463" s="116" t="n">
        <v>44805</v>
      </c>
      <c r="E12463" s="0" t="n">
        <v>0.3975</v>
      </c>
      <c r="F12463" s="0" t="n">
        <v>2376519</v>
      </c>
      <c r="G12463" s="151" t="s">
        <v>111</v>
      </c>
      <c r="H12463" s="151" t="s">
        <v>111</v>
      </c>
      <c r="I12463" s="152" t="s">
        <v>112</v>
      </c>
    </row>
    <row r="12464" customFormat="false" ht="12.75" hidden="false" customHeight="false" outlineLevel="0" collapsed="false">
      <c r="A12464" s="0" t="s">
        <v>61</v>
      </c>
      <c r="B12464" s="0" t="s">
        <v>113</v>
      </c>
      <c r="C12464" s="0" t="s">
        <v>108</v>
      </c>
      <c r="D12464" s="116" t="n">
        <v>44805</v>
      </c>
      <c r="E12464" s="0" t="n">
        <v>0.015</v>
      </c>
      <c r="F12464" s="0" t="n">
        <v>2376520</v>
      </c>
      <c r="G12464" s="151" t="s">
        <v>111</v>
      </c>
      <c r="H12464" s="151" t="s">
        <v>111</v>
      </c>
      <c r="I12464" s="152" t="s">
        <v>112</v>
      </c>
    </row>
    <row r="12465" customFormat="false" ht="12.75" hidden="false" customHeight="false" outlineLevel="0" collapsed="false">
      <c r="A12465" s="0" t="s">
        <v>62</v>
      </c>
      <c r="B12465" s="0" t="s">
        <v>110</v>
      </c>
      <c r="C12465" s="0" t="s">
        <v>108</v>
      </c>
      <c r="D12465" s="116" t="n">
        <v>44805</v>
      </c>
      <c r="E12465" s="0" t="n">
        <v>0.3975</v>
      </c>
      <c r="F12465" s="0" t="n">
        <v>2376521</v>
      </c>
      <c r="G12465" s="151" t="s">
        <v>111</v>
      </c>
      <c r="H12465" s="151" t="s">
        <v>111</v>
      </c>
      <c r="I12465" s="152" t="s">
        <v>112</v>
      </c>
    </row>
    <row r="12466" customFormat="false" ht="12.75" hidden="false" customHeight="false" outlineLevel="0" collapsed="false">
      <c r="A12466" s="0" t="s">
        <v>62</v>
      </c>
      <c r="B12466" s="0" t="s">
        <v>113</v>
      </c>
      <c r="C12466" s="0" t="s">
        <v>108</v>
      </c>
      <c r="D12466" s="116" t="n">
        <v>44805</v>
      </c>
      <c r="E12466" s="0" t="n">
        <v>0.045</v>
      </c>
      <c r="F12466" s="0" t="n">
        <v>2376522</v>
      </c>
      <c r="G12466" s="151" t="s">
        <v>111</v>
      </c>
      <c r="H12466" s="151" t="s">
        <v>111</v>
      </c>
      <c r="I12466" s="152" t="s">
        <v>112</v>
      </c>
    </row>
    <row r="12467" customFormat="false" ht="12.75" hidden="false" customHeight="false" outlineLevel="0" collapsed="false">
      <c r="A12467" s="0" t="s">
        <v>82</v>
      </c>
      <c r="B12467" s="0" t="s">
        <v>110</v>
      </c>
      <c r="C12467" s="0" t="s">
        <v>108</v>
      </c>
      <c r="D12467" s="116" t="n">
        <v>44805</v>
      </c>
      <c r="E12467" s="0" t="n">
        <v>0</v>
      </c>
      <c r="F12467" s="0" t="n">
        <v>2376523</v>
      </c>
      <c r="G12467" s="151" t="s">
        <v>111</v>
      </c>
      <c r="H12467" s="151" t="s">
        <v>111</v>
      </c>
      <c r="I12467" s="152" t="s">
        <v>112</v>
      </c>
    </row>
    <row r="12468" customFormat="false" ht="12.75" hidden="false" customHeight="false" outlineLevel="0" collapsed="false">
      <c r="A12468" s="0" t="s">
        <v>82</v>
      </c>
      <c r="B12468" s="0" t="s">
        <v>113</v>
      </c>
      <c r="C12468" s="0" t="s">
        <v>108</v>
      </c>
      <c r="D12468" s="116" t="n">
        <v>44805</v>
      </c>
      <c r="E12468" s="0" t="n">
        <v>0</v>
      </c>
      <c r="F12468" s="0" t="n">
        <v>2376524</v>
      </c>
      <c r="G12468" s="151" t="s">
        <v>111</v>
      </c>
      <c r="H12468" s="151" t="s">
        <v>111</v>
      </c>
      <c r="I12468" s="152" t="s">
        <v>112</v>
      </c>
    </row>
    <row r="12469" customFormat="false" ht="12.75" hidden="false" customHeight="false" outlineLevel="0" collapsed="false">
      <c r="A12469" s="0" t="s">
        <v>83</v>
      </c>
      <c r="B12469" s="0" t="s">
        <v>110</v>
      </c>
      <c r="C12469" s="0" t="s">
        <v>108</v>
      </c>
      <c r="D12469" s="116" t="n">
        <v>44805</v>
      </c>
      <c r="E12469" s="0" t="n">
        <v>0</v>
      </c>
      <c r="F12469" s="0" t="n">
        <v>2376525</v>
      </c>
      <c r="G12469" s="151" t="s">
        <v>111</v>
      </c>
      <c r="H12469" s="151" t="s">
        <v>111</v>
      </c>
      <c r="I12469" s="152" t="s">
        <v>112</v>
      </c>
    </row>
    <row r="12470" customFormat="false" ht="12.75" hidden="false" customHeight="false" outlineLevel="0" collapsed="false">
      <c r="A12470" s="0" t="s">
        <v>83</v>
      </c>
      <c r="B12470" s="0" t="s">
        <v>113</v>
      </c>
      <c r="C12470" s="0" t="s">
        <v>108</v>
      </c>
      <c r="D12470" s="116" t="n">
        <v>44805</v>
      </c>
      <c r="E12470" s="0" t="n">
        <v>0</v>
      </c>
      <c r="F12470" s="0" t="n">
        <v>2376526</v>
      </c>
      <c r="G12470" s="151" t="s">
        <v>111</v>
      </c>
      <c r="H12470" s="151" t="s">
        <v>111</v>
      </c>
      <c r="I12470" s="152" t="s">
        <v>112</v>
      </c>
    </row>
    <row r="12471" customFormat="false" ht="12.75" hidden="false" customHeight="false" outlineLevel="0" collapsed="false">
      <c r="A12471" s="0" t="s">
        <v>84</v>
      </c>
      <c r="B12471" s="0" t="s">
        <v>110</v>
      </c>
      <c r="C12471" s="0" t="s">
        <v>108</v>
      </c>
      <c r="D12471" s="116" t="n">
        <v>44805</v>
      </c>
      <c r="E12471" s="0" t="n">
        <v>0.165</v>
      </c>
      <c r="F12471" s="0" t="n">
        <v>2376527</v>
      </c>
      <c r="G12471" s="151" t="s">
        <v>111</v>
      </c>
      <c r="H12471" s="151" t="s">
        <v>111</v>
      </c>
      <c r="I12471" s="152" t="s">
        <v>112</v>
      </c>
    </row>
    <row r="12472" customFormat="false" ht="12.75" hidden="false" customHeight="false" outlineLevel="0" collapsed="false">
      <c r="A12472" s="0" t="s">
        <v>84</v>
      </c>
      <c r="B12472" s="0" t="s">
        <v>113</v>
      </c>
      <c r="C12472" s="0" t="s">
        <v>108</v>
      </c>
      <c r="D12472" s="116" t="n">
        <v>44805</v>
      </c>
      <c r="E12472" s="0" t="n">
        <v>0.0125</v>
      </c>
      <c r="F12472" s="0" t="n">
        <v>2376528</v>
      </c>
      <c r="G12472" s="151" t="s">
        <v>111</v>
      </c>
      <c r="H12472" s="151" t="s">
        <v>111</v>
      </c>
      <c r="I12472" s="152" t="s">
        <v>112</v>
      </c>
    </row>
    <row r="12473" customFormat="false" ht="12.75" hidden="false" customHeight="false" outlineLevel="0" collapsed="false">
      <c r="A12473" s="0" t="s">
        <v>85</v>
      </c>
      <c r="B12473" s="0" t="s">
        <v>110</v>
      </c>
      <c r="C12473" s="0" t="s">
        <v>108</v>
      </c>
      <c r="D12473" s="116" t="n">
        <v>44805</v>
      </c>
      <c r="E12473" s="0" t="n">
        <v>0.165</v>
      </c>
      <c r="F12473" s="0" t="n">
        <v>2376529</v>
      </c>
      <c r="G12473" s="151" t="s">
        <v>111</v>
      </c>
      <c r="H12473" s="151" t="s">
        <v>111</v>
      </c>
      <c r="I12473" s="152" t="s">
        <v>112</v>
      </c>
    </row>
    <row r="12474" customFormat="false" ht="12.75" hidden="false" customHeight="false" outlineLevel="0" collapsed="false">
      <c r="A12474" s="0" t="s">
        <v>85</v>
      </c>
      <c r="B12474" s="0" t="s">
        <v>113</v>
      </c>
      <c r="C12474" s="0" t="s">
        <v>108</v>
      </c>
      <c r="D12474" s="116" t="n">
        <v>44805</v>
      </c>
      <c r="E12474" s="0" t="n">
        <v>0.176023288790813</v>
      </c>
      <c r="F12474" s="0" t="n">
        <v>2376530</v>
      </c>
      <c r="G12474" s="151" t="s">
        <v>111</v>
      </c>
      <c r="H12474" s="151" t="s">
        <v>111</v>
      </c>
      <c r="I12474" s="152" t="s">
        <v>112</v>
      </c>
    </row>
    <row r="12475" customFormat="false" ht="12.75" hidden="false" customHeight="false" outlineLevel="0" collapsed="false">
      <c r="A12475" s="0" t="s">
        <v>86</v>
      </c>
      <c r="B12475" s="0" t="s">
        <v>110</v>
      </c>
      <c r="C12475" s="0" t="s">
        <v>108</v>
      </c>
      <c r="D12475" s="116" t="n">
        <v>44805</v>
      </c>
      <c r="E12475" s="0" t="n">
        <v>0.185</v>
      </c>
      <c r="F12475" s="0" t="n">
        <v>2376531</v>
      </c>
      <c r="G12475" s="151" t="s">
        <v>111</v>
      </c>
      <c r="H12475" s="151" t="s">
        <v>111</v>
      </c>
      <c r="I12475" s="152" t="s">
        <v>112</v>
      </c>
    </row>
    <row r="12476" customFormat="false" ht="12.75" hidden="false" customHeight="false" outlineLevel="0" collapsed="false">
      <c r="A12476" s="0" t="s">
        <v>86</v>
      </c>
      <c r="B12476" s="0" t="s">
        <v>113</v>
      </c>
      <c r="C12476" s="0" t="s">
        <v>108</v>
      </c>
      <c r="D12476" s="116" t="n">
        <v>44805</v>
      </c>
      <c r="E12476" s="0" t="n">
        <v>0.005</v>
      </c>
      <c r="F12476" s="0" t="n">
        <v>2376532</v>
      </c>
      <c r="G12476" s="151" t="s">
        <v>111</v>
      </c>
      <c r="H12476" s="151" t="s">
        <v>111</v>
      </c>
      <c r="I12476" s="152" t="s">
        <v>112</v>
      </c>
    </row>
    <row r="12477" customFormat="false" ht="12.75" hidden="false" customHeight="false" outlineLevel="0" collapsed="false">
      <c r="A12477" s="0" t="s">
        <v>87</v>
      </c>
      <c r="B12477" s="0" t="s">
        <v>110</v>
      </c>
      <c r="C12477" s="0" t="s">
        <v>108</v>
      </c>
      <c r="D12477" s="116" t="n">
        <v>44805</v>
      </c>
      <c r="E12477" s="0" t="n">
        <v>0.185</v>
      </c>
      <c r="F12477" s="0" t="n">
        <v>2376533</v>
      </c>
      <c r="G12477" s="151" t="s">
        <v>111</v>
      </c>
      <c r="H12477" s="151" t="s">
        <v>111</v>
      </c>
      <c r="I12477" s="152" t="s">
        <v>112</v>
      </c>
    </row>
    <row r="12478" customFormat="false" ht="12.75" hidden="false" customHeight="false" outlineLevel="0" collapsed="false">
      <c r="A12478" s="0" t="s">
        <v>87</v>
      </c>
      <c r="B12478" s="0" t="s">
        <v>113</v>
      </c>
      <c r="C12478" s="0" t="s">
        <v>108</v>
      </c>
      <c r="D12478" s="116" t="n">
        <v>44805</v>
      </c>
      <c r="E12478" s="0" t="n">
        <v>0.005</v>
      </c>
      <c r="F12478" s="0" t="n">
        <v>2376534</v>
      </c>
      <c r="G12478" s="151" t="s">
        <v>111</v>
      </c>
      <c r="H12478" s="151" t="s">
        <v>111</v>
      </c>
      <c r="I12478" s="152" t="s">
        <v>112</v>
      </c>
    </row>
    <row r="12479" customFormat="false" ht="12.75" hidden="false" customHeight="false" outlineLevel="0" collapsed="false">
      <c r="A12479" s="0" t="s">
        <v>88</v>
      </c>
      <c r="B12479" s="0" t="s">
        <v>110</v>
      </c>
      <c r="C12479" s="0" t="s">
        <v>108</v>
      </c>
      <c r="D12479" s="116" t="n">
        <v>44805</v>
      </c>
      <c r="E12479" s="0" t="n">
        <v>0.185</v>
      </c>
      <c r="F12479" s="0" t="n">
        <v>2376535</v>
      </c>
      <c r="G12479" s="151" t="s">
        <v>111</v>
      </c>
      <c r="H12479" s="151" t="s">
        <v>111</v>
      </c>
      <c r="I12479" s="152" t="s">
        <v>112</v>
      </c>
    </row>
    <row r="12480" customFormat="false" ht="12.75" hidden="false" customHeight="false" outlineLevel="0" collapsed="false">
      <c r="A12480" s="0" t="s">
        <v>88</v>
      </c>
      <c r="B12480" s="0" t="s">
        <v>113</v>
      </c>
      <c r="C12480" s="0" t="s">
        <v>108</v>
      </c>
      <c r="D12480" s="116" t="n">
        <v>44805</v>
      </c>
      <c r="E12480" s="0" t="n">
        <v>0.258575071633238</v>
      </c>
      <c r="F12480" s="0" t="n">
        <v>2376536</v>
      </c>
      <c r="G12480" s="151" t="s">
        <v>111</v>
      </c>
      <c r="H12480" s="151" t="s">
        <v>111</v>
      </c>
      <c r="I12480" s="152" t="s">
        <v>112</v>
      </c>
    </row>
    <row r="12481" customFormat="false" ht="12.75" hidden="false" customHeight="false" outlineLevel="0" collapsed="false">
      <c r="A12481" s="0" t="s">
        <v>89</v>
      </c>
      <c r="B12481" s="0" t="s">
        <v>110</v>
      </c>
      <c r="C12481" s="0" t="s">
        <v>108</v>
      </c>
      <c r="D12481" s="116" t="n">
        <v>44805</v>
      </c>
      <c r="E12481" s="0" t="n">
        <v>0.185</v>
      </c>
      <c r="F12481" s="0" t="n">
        <v>2376537</v>
      </c>
      <c r="G12481" s="151" t="s">
        <v>111</v>
      </c>
      <c r="H12481" s="151" t="s">
        <v>111</v>
      </c>
      <c r="I12481" s="152" t="s">
        <v>112</v>
      </c>
    </row>
    <row r="12482" customFormat="false" ht="12.75" hidden="false" customHeight="false" outlineLevel="0" collapsed="false">
      <c r="A12482" s="0" t="s">
        <v>89</v>
      </c>
      <c r="B12482" s="0" t="s">
        <v>113</v>
      </c>
      <c r="C12482" s="0" t="s">
        <v>108</v>
      </c>
      <c r="D12482" s="116" t="n">
        <v>44805</v>
      </c>
      <c r="E12482" s="0" t="n">
        <v>0.025</v>
      </c>
      <c r="F12482" s="0" t="n">
        <v>2376538</v>
      </c>
      <c r="G12482" s="151" t="s">
        <v>111</v>
      </c>
      <c r="H12482" s="151" t="s">
        <v>111</v>
      </c>
      <c r="I12482" s="152" t="s">
        <v>112</v>
      </c>
    </row>
    <row r="12483" customFormat="false" ht="12.75" hidden="false" customHeight="false" outlineLevel="0" collapsed="false">
      <c r="A12483" s="0" t="s">
        <v>90</v>
      </c>
      <c r="B12483" s="0" t="s">
        <v>110</v>
      </c>
      <c r="C12483" s="0" t="s">
        <v>108</v>
      </c>
      <c r="D12483" s="116" t="n">
        <v>44805</v>
      </c>
      <c r="E12483" s="0" t="n">
        <v>0.185</v>
      </c>
      <c r="F12483" s="0" t="n">
        <v>2376539</v>
      </c>
      <c r="G12483" s="151" t="s">
        <v>111</v>
      </c>
      <c r="H12483" s="151" t="s">
        <v>111</v>
      </c>
      <c r="I12483" s="152" t="s">
        <v>112</v>
      </c>
    </row>
    <row r="12484" customFormat="false" ht="12.75" hidden="false" customHeight="false" outlineLevel="0" collapsed="false">
      <c r="A12484" s="0" t="s">
        <v>90</v>
      </c>
      <c r="B12484" s="0" t="s">
        <v>113</v>
      </c>
      <c r="C12484" s="0" t="s">
        <v>108</v>
      </c>
      <c r="D12484" s="116" t="n">
        <v>44805</v>
      </c>
      <c r="E12484" s="0" t="n">
        <v>0.258575071633238</v>
      </c>
      <c r="F12484" s="0" t="n">
        <v>2376540</v>
      </c>
      <c r="G12484" s="151" t="s">
        <v>111</v>
      </c>
      <c r="H12484" s="151" t="s">
        <v>111</v>
      </c>
      <c r="I12484" s="152" t="s">
        <v>112</v>
      </c>
    </row>
    <row r="12485" customFormat="false" ht="12.75" hidden="false" customHeight="false" outlineLevel="0" collapsed="false">
      <c r="A12485" s="0" t="s">
        <v>91</v>
      </c>
      <c r="B12485" s="0" t="s">
        <v>110</v>
      </c>
      <c r="C12485" s="0" t="s">
        <v>108</v>
      </c>
      <c r="D12485" s="116" t="n">
        <v>44805</v>
      </c>
      <c r="E12485" s="0" t="n">
        <v>0</v>
      </c>
      <c r="F12485" s="0" t="n">
        <v>2376541</v>
      </c>
      <c r="G12485" s="151" t="s">
        <v>111</v>
      </c>
      <c r="H12485" s="151" t="s">
        <v>111</v>
      </c>
      <c r="I12485" s="152" t="s">
        <v>112</v>
      </c>
    </row>
    <row r="12486" customFormat="false" ht="12.75" hidden="false" customHeight="false" outlineLevel="0" collapsed="false">
      <c r="A12486" s="0" t="s">
        <v>91</v>
      </c>
      <c r="B12486" s="0" t="s">
        <v>113</v>
      </c>
      <c r="C12486" s="0" t="s">
        <v>108</v>
      </c>
      <c r="D12486" s="116" t="n">
        <v>44805</v>
      </c>
      <c r="E12486" s="0" t="n">
        <v>0</v>
      </c>
      <c r="F12486" s="0" t="n">
        <v>2376542</v>
      </c>
      <c r="G12486" s="151" t="s">
        <v>111</v>
      </c>
      <c r="H12486" s="151" t="s">
        <v>111</v>
      </c>
      <c r="I12486" s="152" t="s">
        <v>112</v>
      </c>
    </row>
    <row r="12487" customFormat="false" ht="12.75" hidden="false" customHeight="false" outlineLevel="0" collapsed="false">
      <c r="A12487" s="0" t="s">
        <v>49</v>
      </c>
      <c r="B12487" s="0" t="s">
        <v>110</v>
      </c>
      <c r="C12487" s="0" t="s">
        <v>108</v>
      </c>
      <c r="D12487" s="116" t="n">
        <v>44805</v>
      </c>
      <c r="E12487" s="0" t="n">
        <v>0.3975</v>
      </c>
      <c r="F12487" s="0" t="n">
        <v>2376543</v>
      </c>
      <c r="G12487" s="151" t="s">
        <v>111</v>
      </c>
      <c r="H12487" s="151" t="s">
        <v>111</v>
      </c>
      <c r="I12487" s="152" t="s">
        <v>112</v>
      </c>
    </row>
    <row r="12488" customFormat="false" ht="12.75" hidden="false" customHeight="false" outlineLevel="0" collapsed="false">
      <c r="A12488" s="0" t="s">
        <v>49</v>
      </c>
      <c r="B12488" s="0" t="s">
        <v>113</v>
      </c>
      <c r="C12488" s="0" t="s">
        <v>108</v>
      </c>
      <c r="D12488" s="116" t="n">
        <v>44805</v>
      </c>
      <c r="E12488" s="0" t="n">
        <v>0.015</v>
      </c>
      <c r="F12488" s="0" t="n">
        <v>2376544</v>
      </c>
      <c r="G12488" s="151" t="s">
        <v>111</v>
      </c>
      <c r="H12488" s="151" t="s">
        <v>111</v>
      </c>
      <c r="I12488" s="152" t="s">
        <v>112</v>
      </c>
    </row>
    <row r="12489" customFormat="false" ht="12.75" hidden="false" customHeight="false" outlineLevel="0" collapsed="false">
      <c r="A12489" s="0" t="s">
        <v>50</v>
      </c>
      <c r="B12489" s="0" t="s">
        <v>110</v>
      </c>
      <c r="C12489" s="0" t="s">
        <v>108</v>
      </c>
      <c r="D12489" s="116" t="n">
        <v>44805</v>
      </c>
      <c r="E12489" s="0" t="n">
        <v>0.46</v>
      </c>
      <c r="F12489" s="0" t="n">
        <v>2376545</v>
      </c>
      <c r="G12489" s="151" t="s">
        <v>111</v>
      </c>
      <c r="H12489" s="151" t="s">
        <v>111</v>
      </c>
      <c r="I12489" s="152" t="s">
        <v>112</v>
      </c>
    </row>
    <row r="12490" customFormat="false" ht="12.75" hidden="false" customHeight="false" outlineLevel="0" collapsed="false">
      <c r="A12490" s="0" t="s">
        <v>50</v>
      </c>
      <c r="B12490" s="0" t="s">
        <v>113</v>
      </c>
      <c r="C12490" s="0" t="s">
        <v>108</v>
      </c>
      <c r="D12490" s="116" t="n">
        <v>44805</v>
      </c>
      <c r="E12490" s="0" t="n">
        <v>-0.04</v>
      </c>
      <c r="F12490" s="0" t="n">
        <v>2376546</v>
      </c>
      <c r="G12490" s="151" t="s">
        <v>111</v>
      </c>
      <c r="H12490" s="151" t="s">
        <v>111</v>
      </c>
      <c r="I12490" s="152" t="s">
        <v>112</v>
      </c>
    </row>
    <row r="12491" customFormat="false" ht="12.75" hidden="false" customHeight="false" outlineLevel="0" collapsed="false">
      <c r="A12491" s="0" t="s">
        <v>51</v>
      </c>
      <c r="B12491" s="0" t="s">
        <v>110</v>
      </c>
      <c r="C12491" s="0" t="s">
        <v>108</v>
      </c>
      <c r="D12491" s="116" t="n">
        <v>44805</v>
      </c>
      <c r="E12491" s="0" t="n">
        <v>0.46</v>
      </c>
      <c r="F12491" s="0" t="n">
        <v>2376547</v>
      </c>
      <c r="G12491" s="151" t="s">
        <v>111</v>
      </c>
      <c r="H12491" s="151" t="s">
        <v>111</v>
      </c>
      <c r="I12491" s="152" t="s">
        <v>112</v>
      </c>
    </row>
    <row r="12492" customFormat="false" ht="12.75" hidden="false" customHeight="false" outlineLevel="0" collapsed="false">
      <c r="A12492" s="0" t="s">
        <v>51</v>
      </c>
      <c r="B12492" s="0" t="s">
        <v>113</v>
      </c>
      <c r="C12492" s="0" t="s">
        <v>108</v>
      </c>
      <c r="D12492" s="116" t="n">
        <v>44805</v>
      </c>
      <c r="E12492" s="0" t="n">
        <v>0.035</v>
      </c>
      <c r="F12492" s="0" t="n">
        <v>2376548</v>
      </c>
      <c r="G12492" s="151" t="s">
        <v>111</v>
      </c>
      <c r="H12492" s="151" t="s">
        <v>111</v>
      </c>
      <c r="I12492" s="152" t="s">
        <v>112</v>
      </c>
    </row>
    <row r="12493" customFormat="false" ht="12.75" hidden="false" customHeight="false" outlineLevel="0" collapsed="false">
      <c r="A12493" s="0" t="s">
        <v>52</v>
      </c>
      <c r="B12493" s="0" t="s">
        <v>110</v>
      </c>
      <c r="C12493" s="0" t="s">
        <v>108</v>
      </c>
      <c r="D12493" s="116" t="n">
        <v>44805</v>
      </c>
      <c r="E12493" s="0" t="n">
        <v>0.46</v>
      </c>
      <c r="F12493" s="0" t="n">
        <v>2376549</v>
      </c>
      <c r="G12493" s="151" t="s">
        <v>111</v>
      </c>
      <c r="H12493" s="151" t="s">
        <v>111</v>
      </c>
      <c r="I12493" s="152" t="s">
        <v>112</v>
      </c>
    </row>
    <row r="12494" customFormat="false" ht="12.75" hidden="false" customHeight="false" outlineLevel="0" collapsed="false">
      <c r="A12494" s="0" t="s">
        <v>52</v>
      </c>
      <c r="B12494" s="0" t="s">
        <v>113</v>
      </c>
      <c r="C12494" s="0" t="s">
        <v>108</v>
      </c>
      <c r="D12494" s="116" t="n">
        <v>44805</v>
      </c>
      <c r="E12494" s="0" t="n">
        <v>-0.02</v>
      </c>
      <c r="F12494" s="0" t="n">
        <v>2376550</v>
      </c>
      <c r="G12494" s="151" t="s">
        <v>111</v>
      </c>
      <c r="H12494" s="151" t="s">
        <v>111</v>
      </c>
      <c r="I12494" s="152" t="s">
        <v>112</v>
      </c>
    </row>
    <row r="12495" customFormat="false" ht="12.75" hidden="false" customHeight="false" outlineLevel="0" collapsed="false">
      <c r="A12495" s="0" t="s">
        <v>53</v>
      </c>
      <c r="B12495" s="0" t="s">
        <v>110</v>
      </c>
      <c r="C12495" s="0" t="s">
        <v>108</v>
      </c>
      <c r="D12495" s="116" t="n">
        <v>44805</v>
      </c>
      <c r="E12495" s="0" t="n">
        <v>0.185</v>
      </c>
      <c r="F12495" s="0" t="n">
        <v>2376551</v>
      </c>
      <c r="G12495" s="151" t="s">
        <v>111</v>
      </c>
      <c r="H12495" s="151" t="s">
        <v>111</v>
      </c>
      <c r="I12495" s="152" t="s">
        <v>112</v>
      </c>
    </row>
    <row r="12496" customFormat="false" ht="12.75" hidden="false" customHeight="false" outlineLevel="0" collapsed="false">
      <c r="A12496" s="0" t="s">
        <v>53</v>
      </c>
      <c r="B12496" s="0" t="s">
        <v>113</v>
      </c>
      <c r="C12496" s="0" t="s">
        <v>108</v>
      </c>
      <c r="D12496" s="116" t="n">
        <v>44805</v>
      </c>
      <c r="E12496" s="0" t="n">
        <v>0.005</v>
      </c>
      <c r="F12496" s="0" t="n">
        <v>2376552</v>
      </c>
      <c r="G12496" s="151" t="s">
        <v>111</v>
      </c>
      <c r="H12496" s="151" t="s">
        <v>111</v>
      </c>
      <c r="I12496" s="152" t="s">
        <v>112</v>
      </c>
    </row>
    <row r="12497" customFormat="false" ht="12.75" hidden="false" customHeight="false" outlineLevel="0" collapsed="false">
      <c r="A12497" s="0" t="s">
        <v>17</v>
      </c>
      <c r="B12497" s="0" t="s">
        <v>110</v>
      </c>
      <c r="C12497" s="0" t="s">
        <v>108</v>
      </c>
      <c r="D12497" s="116" t="n">
        <v>44805</v>
      </c>
      <c r="E12497" s="0" t="n">
        <v>0</v>
      </c>
      <c r="F12497" s="0" t="n">
        <v>2376553</v>
      </c>
      <c r="G12497" s="151" t="s">
        <v>111</v>
      </c>
      <c r="H12497" s="151" t="s">
        <v>111</v>
      </c>
      <c r="I12497" s="152" t="s">
        <v>112</v>
      </c>
    </row>
    <row r="12498" customFormat="false" ht="12.75" hidden="false" customHeight="false" outlineLevel="0" collapsed="false">
      <c r="A12498" s="0" t="s">
        <v>17</v>
      </c>
      <c r="B12498" s="0" t="s">
        <v>113</v>
      </c>
      <c r="C12498" s="0" t="s">
        <v>108</v>
      </c>
      <c r="D12498" s="116" t="n">
        <v>44805</v>
      </c>
      <c r="E12498" s="0" t="n">
        <v>0</v>
      </c>
      <c r="F12498" s="0" t="n">
        <v>2376554</v>
      </c>
      <c r="G12498" s="151" t="s">
        <v>111</v>
      </c>
      <c r="H12498" s="151" t="s">
        <v>111</v>
      </c>
      <c r="I12498" s="152" t="s">
        <v>112</v>
      </c>
    </row>
    <row r="12499" customFormat="false" ht="12.75" hidden="false" customHeight="false" outlineLevel="0" collapsed="false">
      <c r="A12499" s="0" t="s">
        <v>18</v>
      </c>
      <c r="B12499" s="0" t="s">
        <v>110</v>
      </c>
      <c r="C12499" s="0" t="s">
        <v>108</v>
      </c>
      <c r="D12499" s="116" t="n">
        <v>44805</v>
      </c>
      <c r="E12499" s="0" t="n">
        <v>0</v>
      </c>
      <c r="F12499" s="0" t="n">
        <v>2376555</v>
      </c>
      <c r="G12499" s="151" t="s">
        <v>111</v>
      </c>
      <c r="H12499" s="151" t="s">
        <v>111</v>
      </c>
      <c r="I12499" s="152" t="s">
        <v>112</v>
      </c>
    </row>
    <row r="12500" customFormat="false" ht="12.75" hidden="false" customHeight="false" outlineLevel="0" collapsed="false">
      <c r="A12500" s="0" t="s">
        <v>18</v>
      </c>
      <c r="B12500" s="0" t="s">
        <v>113</v>
      </c>
      <c r="C12500" s="0" t="s">
        <v>108</v>
      </c>
      <c r="D12500" s="116" t="n">
        <v>44805</v>
      </c>
      <c r="E12500" s="0" t="n">
        <v>0</v>
      </c>
      <c r="F12500" s="0" t="n">
        <v>2376556</v>
      </c>
      <c r="G12500" s="151" t="s">
        <v>111</v>
      </c>
      <c r="H12500" s="151" t="s">
        <v>111</v>
      </c>
      <c r="I12500" s="152" t="s">
        <v>112</v>
      </c>
    </row>
    <row r="12501" customFormat="false" ht="12.75" hidden="false" customHeight="false" outlineLevel="0" collapsed="false">
      <c r="A12501" s="0" t="s">
        <v>19</v>
      </c>
      <c r="B12501" s="0" t="s">
        <v>110</v>
      </c>
      <c r="C12501" s="0" t="s">
        <v>108</v>
      </c>
      <c r="D12501" s="116" t="n">
        <v>44805</v>
      </c>
      <c r="E12501" s="0" t="n">
        <v>0</v>
      </c>
      <c r="F12501" s="0" t="n">
        <v>2376557</v>
      </c>
      <c r="G12501" s="151" t="s">
        <v>111</v>
      </c>
      <c r="H12501" s="151" t="s">
        <v>111</v>
      </c>
      <c r="I12501" s="152" t="s">
        <v>112</v>
      </c>
    </row>
    <row r="12502" customFormat="false" ht="12.75" hidden="false" customHeight="false" outlineLevel="0" collapsed="false">
      <c r="A12502" s="0" t="s">
        <v>19</v>
      </c>
      <c r="B12502" s="0" t="s">
        <v>113</v>
      </c>
      <c r="C12502" s="0" t="s">
        <v>108</v>
      </c>
      <c r="D12502" s="116" t="n">
        <v>44805</v>
      </c>
      <c r="E12502" s="0" t="n">
        <v>0</v>
      </c>
      <c r="F12502" s="0" t="n">
        <v>2376558</v>
      </c>
      <c r="G12502" s="151" t="s">
        <v>111</v>
      </c>
      <c r="H12502" s="151" t="s">
        <v>111</v>
      </c>
      <c r="I12502" s="152" t="s">
        <v>112</v>
      </c>
    </row>
    <row r="12503" customFormat="false" ht="12.75" hidden="false" customHeight="false" outlineLevel="0" collapsed="false">
      <c r="A12503" s="0" t="s">
        <v>21</v>
      </c>
      <c r="B12503" s="0" t="s">
        <v>110</v>
      </c>
      <c r="C12503" s="0" t="s">
        <v>108</v>
      </c>
      <c r="D12503" s="116" t="n">
        <v>44805</v>
      </c>
      <c r="E12503" s="0" t="n">
        <v>0</v>
      </c>
      <c r="F12503" s="0" t="n">
        <v>2376559</v>
      </c>
      <c r="G12503" s="151" t="s">
        <v>111</v>
      </c>
      <c r="H12503" s="151" t="s">
        <v>111</v>
      </c>
      <c r="I12503" s="152" t="s">
        <v>112</v>
      </c>
    </row>
    <row r="12504" customFormat="false" ht="12.75" hidden="false" customHeight="false" outlineLevel="0" collapsed="false">
      <c r="A12504" s="0" t="s">
        <v>21</v>
      </c>
      <c r="B12504" s="0" t="s">
        <v>113</v>
      </c>
      <c r="C12504" s="0" t="s">
        <v>108</v>
      </c>
      <c r="D12504" s="116" t="n">
        <v>44805</v>
      </c>
      <c r="E12504" s="0" t="n">
        <v>0</v>
      </c>
      <c r="F12504" s="0" t="n">
        <v>2376560</v>
      </c>
      <c r="G12504" s="151" t="s">
        <v>111</v>
      </c>
      <c r="H12504" s="151" t="s">
        <v>111</v>
      </c>
      <c r="I12504" s="152" t="s">
        <v>112</v>
      </c>
    </row>
    <row r="12505" customFormat="false" ht="12.75" hidden="false" customHeight="false" outlineLevel="0" collapsed="false">
      <c r="A12505" s="0" t="s">
        <v>22</v>
      </c>
      <c r="B12505" s="0" t="s">
        <v>110</v>
      </c>
      <c r="C12505" s="0" t="s">
        <v>108</v>
      </c>
      <c r="D12505" s="116" t="n">
        <v>44805</v>
      </c>
      <c r="E12505" s="0" t="n">
        <v>0.6</v>
      </c>
      <c r="F12505" s="0" t="n">
        <v>2376561</v>
      </c>
      <c r="G12505" s="151" t="s">
        <v>111</v>
      </c>
      <c r="H12505" s="151" t="s">
        <v>111</v>
      </c>
      <c r="I12505" s="152" t="s">
        <v>112</v>
      </c>
    </row>
    <row r="12506" customFormat="false" ht="12.75" hidden="false" customHeight="false" outlineLevel="0" collapsed="false">
      <c r="A12506" s="0" t="s">
        <v>59</v>
      </c>
      <c r="B12506" s="0" t="s">
        <v>110</v>
      </c>
      <c r="C12506" s="0" t="s">
        <v>108</v>
      </c>
      <c r="D12506" s="116" t="n">
        <v>44835</v>
      </c>
      <c r="E12506" s="0" t="n">
        <v>0.4</v>
      </c>
      <c r="F12506" s="0" t="n">
        <v>2376515</v>
      </c>
      <c r="G12506" s="151" t="s">
        <v>111</v>
      </c>
      <c r="H12506" s="151" t="s">
        <v>111</v>
      </c>
      <c r="I12506" s="152" t="s">
        <v>112</v>
      </c>
    </row>
    <row r="12507" customFormat="false" ht="12.75" hidden="false" customHeight="false" outlineLevel="0" collapsed="false">
      <c r="A12507" s="0" t="s">
        <v>59</v>
      </c>
      <c r="B12507" s="0" t="s">
        <v>113</v>
      </c>
      <c r="C12507" s="0" t="s">
        <v>108</v>
      </c>
      <c r="D12507" s="116" t="n">
        <v>44835</v>
      </c>
      <c r="E12507" s="0" t="n">
        <v>0.015</v>
      </c>
      <c r="F12507" s="0" t="n">
        <v>2376516</v>
      </c>
      <c r="G12507" s="151" t="s">
        <v>111</v>
      </c>
      <c r="H12507" s="151" t="s">
        <v>111</v>
      </c>
      <c r="I12507" s="152" t="s">
        <v>112</v>
      </c>
    </row>
    <row r="12508" customFormat="false" ht="12.75" hidden="false" customHeight="false" outlineLevel="0" collapsed="false">
      <c r="A12508" s="0" t="s">
        <v>60</v>
      </c>
      <c r="B12508" s="0" t="s">
        <v>110</v>
      </c>
      <c r="C12508" s="0" t="s">
        <v>108</v>
      </c>
      <c r="D12508" s="116" t="n">
        <v>44835</v>
      </c>
      <c r="E12508" s="0" t="n">
        <v>0.4</v>
      </c>
      <c r="F12508" s="0" t="n">
        <v>2376517</v>
      </c>
      <c r="G12508" s="151" t="s">
        <v>111</v>
      </c>
      <c r="H12508" s="151" t="s">
        <v>111</v>
      </c>
      <c r="I12508" s="152" t="s">
        <v>112</v>
      </c>
    </row>
    <row r="12509" customFormat="false" ht="12.75" hidden="false" customHeight="false" outlineLevel="0" collapsed="false">
      <c r="A12509" s="0" t="s">
        <v>60</v>
      </c>
      <c r="B12509" s="0" t="s">
        <v>113</v>
      </c>
      <c r="C12509" s="0" t="s">
        <v>108</v>
      </c>
      <c r="D12509" s="116" t="n">
        <v>44835</v>
      </c>
      <c r="E12509" s="0" t="n">
        <v>0.045</v>
      </c>
      <c r="F12509" s="0" t="n">
        <v>2376518</v>
      </c>
      <c r="G12509" s="151" t="s">
        <v>111</v>
      </c>
      <c r="H12509" s="151" t="s">
        <v>111</v>
      </c>
      <c r="I12509" s="152" t="s">
        <v>112</v>
      </c>
    </row>
    <row r="12510" customFormat="false" ht="12.75" hidden="false" customHeight="false" outlineLevel="0" collapsed="false">
      <c r="A12510" s="0" t="s">
        <v>61</v>
      </c>
      <c r="B12510" s="0" t="s">
        <v>110</v>
      </c>
      <c r="C12510" s="0" t="s">
        <v>108</v>
      </c>
      <c r="D12510" s="116" t="n">
        <v>44835</v>
      </c>
      <c r="E12510" s="0" t="n">
        <v>0.4</v>
      </c>
      <c r="F12510" s="0" t="n">
        <v>2376519</v>
      </c>
      <c r="G12510" s="151" t="s">
        <v>111</v>
      </c>
      <c r="H12510" s="151" t="s">
        <v>111</v>
      </c>
      <c r="I12510" s="152" t="s">
        <v>112</v>
      </c>
    </row>
    <row r="12511" customFormat="false" ht="12.75" hidden="false" customHeight="false" outlineLevel="0" collapsed="false">
      <c r="A12511" s="0" t="s">
        <v>61</v>
      </c>
      <c r="B12511" s="0" t="s">
        <v>113</v>
      </c>
      <c r="C12511" s="0" t="s">
        <v>108</v>
      </c>
      <c r="D12511" s="116" t="n">
        <v>44835</v>
      </c>
      <c r="E12511" s="0" t="n">
        <v>0.015</v>
      </c>
      <c r="F12511" s="0" t="n">
        <v>2376520</v>
      </c>
      <c r="G12511" s="151" t="s">
        <v>111</v>
      </c>
      <c r="H12511" s="151" t="s">
        <v>111</v>
      </c>
      <c r="I12511" s="152" t="s">
        <v>112</v>
      </c>
    </row>
    <row r="12512" customFormat="false" ht="12.75" hidden="false" customHeight="false" outlineLevel="0" collapsed="false">
      <c r="A12512" s="0" t="s">
        <v>62</v>
      </c>
      <c r="B12512" s="0" t="s">
        <v>110</v>
      </c>
      <c r="C12512" s="0" t="s">
        <v>108</v>
      </c>
      <c r="D12512" s="116" t="n">
        <v>44835</v>
      </c>
      <c r="E12512" s="0" t="n">
        <v>0.4</v>
      </c>
      <c r="F12512" s="0" t="n">
        <v>2376521</v>
      </c>
      <c r="G12512" s="151" t="s">
        <v>111</v>
      </c>
      <c r="H12512" s="151" t="s">
        <v>111</v>
      </c>
      <c r="I12512" s="152" t="s">
        <v>112</v>
      </c>
    </row>
    <row r="12513" customFormat="false" ht="12.75" hidden="false" customHeight="false" outlineLevel="0" collapsed="false">
      <c r="A12513" s="0" t="s">
        <v>62</v>
      </c>
      <c r="B12513" s="0" t="s">
        <v>113</v>
      </c>
      <c r="C12513" s="0" t="s">
        <v>108</v>
      </c>
      <c r="D12513" s="116" t="n">
        <v>44835</v>
      </c>
      <c r="E12513" s="0" t="n">
        <v>0.045</v>
      </c>
      <c r="F12513" s="0" t="n">
        <v>2376522</v>
      </c>
      <c r="G12513" s="151" t="s">
        <v>111</v>
      </c>
      <c r="H12513" s="151" t="s">
        <v>111</v>
      </c>
      <c r="I12513" s="152" t="s">
        <v>112</v>
      </c>
    </row>
    <row r="12514" customFormat="false" ht="12.75" hidden="false" customHeight="false" outlineLevel="0" collapsed="false">
      <c r="A12514" s="0" t="s">
        <v>82</v>
      </c>
      <c r="B12514" s="0" t="s">
        <v>110</v>
      </c>
      <c r="C12514" s="0" t="s">
        <v>108</v>
      </c>
      <c r="D12514" s="116" t="n">
        <v>44835</v>
      </c>
      <c r="E12514" s="0" t="n">
        <v>0</v>
      </c>
      <c r="F12514" s="0" t="n">
        <v>2376523</v>
      </c>
      <c r="G12514" s="151" t="s">
        <v>111</v>
      </c>
      <c r="H12514" s="151" t="s">
        <v>111</v>
      </c>
      <c r="I12514" s="152" t="s">
        <v>112</v>
      </c>
    </row>
    <row r="12515" customFormat="false" ht="12.75" hidden="false" customHeight="false" outlineLevel="0" collapsed="false">
      <c r="A12515" s="0" t="s">
        <v>82</v>
      </c>
      <c r="B12515" s="0" t="s">
        <v>113</v>
      </c>
      <c r="C12515" s="0" t="s">
        <v>108</v>
      </c>
      <c r="D12515" s="116" t="n">
        <v>44835</v>
      </c>
      <c r="E12515" s="0" t="n">
        <v>0</v>
      </c>
      <c r="F12515" s="0" t="n">
        <v>2376524</v>
      </c>
      <c r="G12515" s="151" t="s">
        <v>111</v>
      </c>
      <c r="H12515" s="151" t="s">
        <v>111</v>
      </c>
      <c r="I12515" s="152" t="s">
        <v>112</v>
      </c>
    </row>
    <row r="12516" customFormat="false" ht="12.75" hidden="false" customHeight="false" outlineLevel="0" collapsed="false">
      <c r="A12516" s="0" t="s">
        <v>83</v>
      </c>
      <c r="B12516" s="0" t="s">
        <v>110</v>
      </c>
      <c r="C12516" s="0" t="s">
        <v>108</v>
      </c>
      <c r="D12516" s="116" t="n">
        <v>44835</v>
      </c>
      <c r="E12516" s="0" t="n">
        <v>0</v>
      </c>
      <c r="F12516" s="0" t="n">
        <v>2376525</v>
      </c>
      <c r="G12516" s="151" t="s">
        <v>111</v>
      </c>
      <c r="H12516" s="151" t="s">
        <v>111</v>
      </c>
      <c r="I12516" s="152" t="s">
        <v>112</v>
      </c>
    </row>
    <row r="12517" customFormat="false" ht="12.75" hidden="false" customHeight="false" outlineLevel="0" collapsed="false">
      <c r="A12517" s="0" t="s">
        <v>83</v>
      </c>
      <c r="B12517" s="0" t="s">
        <v>113</v>
      </c>
      <c r="C12517" s="0" t="s">
        <v>108</v>
      </c>
      <c r="D12517" s="116" t="n">
        <v>44835</v>
      </c>
      <c r="E12517" s="0" t="n">
        <v>0</v>
      </c>
      <c r="F12517" s="0" t="n">
        <v>2376526</v>
      </c>
      <c r="G12517" s="151" t="s">
        <v>111</v>
      </c>
      <c r="H12517" s="151" t="s">
        <v>111</v>
      </c>
      <c r="I12517" s="152" t="s">
        <v>112</v>
      </c>
    </row>
    <row r="12518" customFormat="false" ht="12.75" hidden="false" customHeight="false" outlineLevel="0" collapsed="false">
      <c r="A12518" s="0" t="s">
        <v>84</v>
      </c>
      <c r="B12518" s="0" t="s">
        <v>110</v>
      </c>
      <c r="C12518" s="0" t="s">
        <v>108</v>
      </c>
      <c r="D12518" s="116" t="n">
        <v>44835</v>
      </c>
      <c r="E12518" s="0" t="n">
        <v>0.1725</v>
      </c>
      <c r="F12518" s="0" t="n">
        <v>2376527</v>
      </c>
      <c r="G12518" s="151" t="s">
        <v>111</v>
      </c>
      <c r="H12518" s="151" t="s">
        <v>111</v>
      </c>
      <c r="I12518" s="152" t="s">
        <v>112</v>
      </c>
    </row>
    <row r="12519" customFormat="false" ht="12.75" hidden="false" customHeight="false" outlineLevel="0" collapsed="false">
      <c r="A12519" s="0" t="s">
        <v>84</v>
      </c>
      <c r="B12519" s="0" t="s">
        <v>113</v>
      </c>
      <c r="C12519" s="0" t="s">
        <v>108</v>
      </c>
      <c r="D12519" s="116" t="n">
        <v>44835</v>
      </c>
      <c r="E12519" s="0" t="n">
        <v>0.0125</v>
      </c>
      <c r="F12519" s="0" t="n">
        <v>2376528</v>
      </c>
      <c r="G12519" s="151" t="s">
        <v>111</v>
      </c>
      <c r="H12519" s="151" t="s">
        <v>111</v>
      </c>
      <c r="I12519" s="152" t="s">
        <v>112</v>
      </c>
    </row>
    <row r="12520" customFormat="false" ht="12.75" hidden="false" customHeight="false" outlineLevel="0" collapsed="false">
      <c r="A12520" s="0" t="s">
        <v>85</v>
      </c>
      <c r="B12520" s="0" t="s">
        <v>110</v>
      </c>
      <c r="C12520" s="0" t="s">
        <v>108</v>
      </c>
      <c r="D12520" s="116" t="n">
        <v>44835</v>
      </c>
      <c r="E12520" s="0" t="n">
        <v>0.1725</v>
      </c>
      <c r="F12520" s="0" t="n">
        <v>2376529</v>
      </c>
      <c r="G12520" s="151" t="s">
        <v>111</v>
      </c>
      <c r="H12520" s="151" t="s">
        <v>111</v>
      </c>
      <c r="I12520" s="152" t="s">
        <v>112</v>
      </c>
    </row>
    <row r="12521" customFormat="false" ht="12.75" hidden="false" customHeight="false" outlineLevel="0" collapsed="false">
      <c r="A12521" s="0" t="s">
        <v>85</v>
      </c>
      <c r="B12521" s="0" t="s">
        <v>113</v>
      </c>
      <c r="C12521" s="0" t="s">
        <v>108</v>
      </c>
      <c r="D12521" s="116" t="n">
        <v>44835</v>
      </c>
      <c r="E12521" s="0" t="n">
        <v>0.196833942217318</v>
      </c>
      <c r="F12521" s="0" t="n">
        <v>2376530</v>
      </c>
      <c r="G12521" s="151" t="s">
        <v>111</v>
      </c>
      <c r="H12521" s="151" t="s">
        <v>111</v>
      </c>
      <c r="I12521" s="152" t="s">
        <v>112</v>
      </c>
    </row>
    <row r="12522" customFormat="false" ht="12.75" hidden="false" customHeight="false" outlineLevel="0" collapsed="false">
      <c r="A12522" s="0" t="s">
        <v>86</v>
      </c>
      <c r="B12522" s="0" t="s">
        <v>110</v>
      </c>
      <c r="C12522" s="0" t="s">
        <v>108</v>
      </c>
      <c r="D12522" s="116" t="n">
        <v>44835</v>
      </c>
      <c r="E12522" s="0" t="n">
        <v>0.205</v>
      </c>
      <c r="F12522" s="0" t="n">
        <v>2376531</v>
      </c>
      <c r="G12522" s="151" t="s">
        <v>111</v>
      </c>
      <c r="H12522" s="151" t="s">
        <v>111</v>
      </c>
      <c r="I12522" s="152" t="s">
        <v>112</v>
      </c>
    </row>
    <row r="12523" customFormat="false" ht="12.75" hidden="false" customHeight="false" outlineLevel="0" collapsed="false">
      <c r="A12523" s="0" t="s">
        <v>86</v>
      </c>
      <c r="B12523" s="0" t="s">
        <v>113</v>
      </c>
      <c r="C12523" s="0" t="s">
        <v>108</v>
      </c>
      <c r="D12523" s="116" t="n">
        <v>44835</v>
      </c>
      <c r="E12523" s="0" t="n">
        <v>0.0025</v>
      </c>
      <c r="F12523" s="0" t="n">
        <v>2376532</v>
      </c>
      <c r="G12523" s="151" t="s">
        <v>111</v>
      </c>
      <c r="H12523" s="151" t="s">
        <v>111</v>
      </c>
      <c r="I12523" s="152" t="s">
        <v>112</v>
      </c>
    </row>
    <row r="12524" customFormat="false" ht="12.75" hidden="false" customHeight="false" outlineLevel="0" collapsed="false">
      <c r="A12524" s="0" t="s">
        <v>87</v>
      </c>
      <c r="B12524" s="0" t="s">
        <v>110</v>
      </c>
      <c r="C12524" s="0" t="s">
        <v>108</v>
      </c>
      <c r="D12524" s="116" t="n">
        <v>44835</v>
      </c>
      <c r="E12524" s="0" t="n">
        <v>0.205</v>
      </c>
      <c r="F12524" s="0" t="n">
        <v>2376533</v>
      </c>
      <c r="G12524" s="151" t="s">
        <v>111</v>
      </c>
      <c r="H12524" s="151" t="s">
        <v>111</v>
      </c>
      <c r="I12524" s="152" t="s">
        <v>112</v>
      </c>
    </row>
    <row r="12525" customFormat="false" ht="12.75" hidden="false" customHeight="false" outlineLevel="0" collapsed="false">
      <c r="A12525" s="0" t="s">
        <v>87</v>
      </c>
      <c r="B12525" s="0" t="s">
        <v>113</v>
      </c>
      <c r="C12525" s="0" t="s">
        <v>108</v>
      </c>
      <c r="D12525" s="116" t="n">
        <v>44835</v>
      </c>
      <c r="E12525" s="0" t="n">
        <v>0.0025</v>
      </c>
      <c r="F12525" s="0" t="n">
        <v>2376534</v>
      </c>
      <c r="G12525" s="151" t="s">
        <v>111</v>
      </c>
      <c r="H12525" s="151" t="s">
        <v>111</v>
      </c>
      <c r="I12525" s="152" t="s">
        <v>112</v>
      </c>
    </row>
    <row r="12526" customFormat="false" ht="12.75" hidden="false" customHeight="false" outlineLevel="0" collapsed="false">
      <c r="A12526" s="0" t="s">
        <v>88</v>
      </c>
      <c r="B12526" s="0" t="s">
        <v>110</v>
      </c>
      <c r="C12526" s="0" t="s">
        <v>108</v>
      </c>
      <c r="D12526" s="116" t="n">
        <v>44835</v>
      </c>
      <c r="E12526" s="0" t="n">
        <v>0.205</v>
      </c>
      <c r="F12526" s="0" t="n">
        <v>2376535</v>
      </c>
      <c r="G12526" s="151" t="s">
        <v>111</v>
      </c>
      <c r="H12526" s="151" t="s">
        <v>111</v>
      </c>
      <c r="I12526" s="152" t="s">
        <v>112</v>
      </c>
    </row>
    <row r="12527" customFormat="false" ht="12.75" hidden="false" customHeight="false" outlineLevel="0" collapsed="false">
      <c r="A12527" s="0" t="s">
        <v>88</v>
      </c>
      <c r="B12527" s="0" t="s">
        <v>113</v>
      </c>
      <c r="C12527" s="0" t="s">
        <v>108</v>
      </c>
      <c r="D12527" s="116" t="n">
        <v>44835</v>
      </c>
      <c r="E12527" s="0" t="n">
        <v>0.267183340155547</v>
      </c>
      <c r="F12527" s="0" t="n">
        <v>2376536</v>
      </c>
      <c r="G12527" s="151" t="s">
        <v>111</v>
      </c>
      <c r="H12527" s="151" t="s">
        <v>111</v>
      </c>
      <c r="I12527" s="152" t="s">
        <v>112</v>
      </c>
    </row>
    <row r="12528" customFormat="false" ht="12.75" hidden="false" customHeight="false" outlineLevel="0" collapsed="false">
      <c r="A12528" s="0" t="s">
        <v>89</v>
      </c>
      <c r="B12528" s="0" t="s">
        <v>110</v>
      </c>
      <c r="C12528" s="0" t="s">
        <v>108</v>
      </c>
      <c r="D12528" s="116" t="n">
        <v>44835</v>
      </c>
      <c r="E12528" s="0" t="n">
        <v>0.205</v>
      </c>
      <c r="F12528" s="0" t="n">
        <v>2376537</v>
      </c>
      <c r="G12528" s="151" t="s">
        <v>111</v>
      </c>
      <c r="H12528" s="151" t="s">
        <v>111</v>
      </c>
      <c r="I12528" s="152" t="s">
        <v>112</v>
      </c>
    </row>
    <row r="12529" customFormat="false" ht="12.75" hidden="false" customHeight="false" outlineLevel="0" collapsed="false">
      <c r="A12529" s="0" t="s">
        <v>89</v>
      </c>
      <c r="B12529" s="0" t="s">
        <v>113</v>
      </c>
      <c r="C12529" s="0" t="s">
        <v>108</v>
      </c>
      <c r="D12529" s="116" t="n">
        <v>44835</v>
      </c>
      <c r="E12529" s="0" t="n">
        <v>0.0225</v>
      </c>
      <c r="F12529" s="0" t="n">
        <v>2376538</v>
      </c>
      <c r="G12529" s="151" t="s">
        <v>111</v>
      </c>
      <c r="H12529" s="151" t="s">
        <v>111</v>
      </c>
      <c r="I12529" s="152" t="s">
        <v>112</v>
      </c>
    </row>
    <row r="12530" customFormat="false" ht="12.75" hidden="false" customHeight="false" outlineLevel="0" collapsed="false">
      <c r="A12530" s="0" t="s">
        <v>90</v>
      </c>
      <c r="B12530" s="0" t="s">
        <v>110</v>
      </c>
      <c r="C12530" s="0" t="s">
        <v>108</v>
      </c>
      <c r="D12530" s="116" t="n">
        <v>44835</v>
      </c>
      <c r="E12530" s="0" t="n">
        <v>0.205</v>
      </c>
      <c r="F12530" s="0" t="n">
        <v>2376539</v>
      </c>
      <c r="G12530" s="151" t="s">
        <v>111</v>
      </c>
      <c r="H12530" s="151" t="s">
        <v>111</v>
      </c>
      <c r="I12530" s="152" t="s">
        <v>112</v>
      </c>
    </row>
    <row r="12531" customFormat="false" ht="12.75" hidden="false" customHeight="false" outlineLevel="0" collapsed="false">
      <c r="A12531" s="0" t="s">
        <v>90</v>
      </c>
      <c r="B12531" s="0" t="s">
        <v>113</v>
      </c>
      <c r="C12531" s="0" t="s">
        <v>108</v>
      </c>
      <c r="D12531" s="116" t="n">
        <v>44835</v>
      </c>
      <c r="E12531" s="0" t="n">
        <v>0.267183340155547</v>
      </c>
      <c r="F12531" s="0" t="n">
        <v>2376540</v>
      </c>
      <c r="G12531" s="151" t="s">
        <v>111</v>
      </c>
      <c r="H12531" s="151" t="s">
        <v>111</v>
      </c>
      <c r="I12531" s="152" t="s">
        <v>112</v>
      </c>
    </row>
    <row r="12532" customFormat="false" ht="12.75" hidden="false" customHeight="false" outlineLevel="0" collapsed="false">
      <c r="A12532" s="0" t="s">
        <v>91</v>
      </c>
      <c r="B12532" s="0" t="s">
        <v>110</v>
      </c>
      <c r="C12532" s="0" t="s">
        <v>108</v>
      </c>
      <c r="D12532" s="116" t="n">
        <v>44835</v>
      </c>
      <c r="E12532" s="0" t="n">
        <v>0</v>
      </c>
      <c r="F12532" s="0" t="n">
        <v>2376541</v>
      </c>
      <c r="G12532" s="151" t="s">
        <v>111</v>
      </c>
      <c r="H12532" s="151" t="s">
        <v>111</v>
      </c>
      <c r="I12532" s="152" t="s">
        <v>112</v>
      </c>
    </row>
    <row r="12533" customFormat="false" ht="12.75" hidden="false" customHeight="false" outlineLevel="0" collapsed="false">
      <c r="A12533" s="0" t="s">
        <v>91</v>
      </c>
      <c r="B12533" s="0" t="s">
        <v>113</v>
      </c>
      <c r="C12533" s="0" t="s">
        <v>108</v>
      </c>
      <c r="D12533" s="116" t="n">
        <v>44835</v>
      </c>
      <c r="E12533" s="0" t="n">
        <v>0</v>
      </c>
      <c r="F12533" s="0" t="n">
        <v>2376542</v>
      </c>
      <c r="G12533" s="151" t="s">
        <v>111</v>
      </c>
      <c r="H12533" s="151" t="s">
        <v>111</v>
      </c>
      <c r="I12533" s="152" t="s">
        <v>112</v>
      </c>
    </row>
    <row r="12534" customFormat="false" ht="12.75" hidden="false" customHeight="false" outlineLevel="0" collapsed="false">
      <c r="A12534" s="0" t="s">
        <v>49</v>
      </c>
      <c r="B12534" s="0" t="s">
        <v>110</v>
      </c>
      <c r="C12534" s="0" t="s">
        <v>108</v>
      </c>
      <c r="D12534" s="116" t="n">
        <v>44835</v>
      </c>
      <c r="E12534" s="0" t="n">
        <v>0.4</v>
      </c>
      <c r="F12534" s="0" t="n">
        <v>2376543</v>
      </c>
      <c r="G12534" s="151" t="s">
        <v>111</v>
      </c>
      <c r="H12534" s="151" t="s">
        <v>111</v>
      </c>
      <c r="I12534" s="152" t="s">
        <v>112</v>
      </c>
    </row>
    <row r="12535" customFormat="false" ht="12.75" hidden="false" customHeight="false" outlineLevel="0" collapsed="false">
      <c r="A12535" s="0" t="s">
        <v>49</v>
      </c>
      <c r="B12535" s="0" t="s">
        <v>113</v>
      </c>
      <c r="C12535" s="0" t="s">
        <v>108</v>
      </c>
      <c r="D12535" s="116" t="n">
        <v>44835</v>
      </c>
      <c r="E12535" s="0" t="n">
        <v>0.015</v>
      </c>
      <c r="F12535" s="0" t="n">
        <v>2376544</v>
      </c>
      <c r="G12535" s="151" t="s">
        <v>111</v>
      </c>
      <c r="H12535" s="151" t="s">
        <v>111</v>
      </c>
      <c r="I12535" s="152" t="s">
        <v>112</v>
      </c>
    </row>
    <row r="12536" customFormat="false" ht="12.75" hidden="false" customHeight="false" outlineLevel="0" collapsed="false">
      <c r="A12536" s="0" t="s">
        <v>50</v>
      </c>
      <c r="B12536" s="0" t="s">
        <v>110</v>
      </c>
      <c r="C12536" s="0" t="s">
        <v>108</v>
      </c>
      <c r="D12536" s="116" t="n">
        <v>44835</v>
      </c>
      <c r="E12536" s="0" t="n">
        <v>0.47</v>
      </c>
      <c r="F12536" s="0" t="n">
        <v>2376545</v>
      </c>
      <c r="G12536" s="151" t="s">
        <v>111</v>
      </c>
      <c r="H12536" s="151" t="s">
        <v>111</v>
      </c>
      <c r="I12536" s="152" t="s">
        <v>112</v>
      </c>
    </row>
    <row r="12537" customFormat="false" ht="12.75" hidden="false" customHeight="false" outlineLevel="0" collapsed="false">
      <c r="A12537" s="0" t="s">
        <v>50</v>
      </c>
      <c r="B12537" s="0" t="s">
        <v>113</v>
      </c>
      <c r="C12537" s="0" t="s">
        <v>108</v>
      </c>
      <c r="D12537" s="116" t="n">
        <v>44835</v>
      </c>
      <c r="E12537" s="0" t="n">
        <v>-0.085</v>
      </c>
      <c r="F12537" s="0" t="n">
        <v>2376546</v>
      </c>
      <c r="G12537" s="151" t="s">
        <v>111</v>
      </c>
      <c r="H12537" s="151" t="s">
        <v>111</v>
      </c>
      <c r="I12537" s="152" t="s">
        <v>112</v>
      </c>
    </row>
    <row r="12538" customFormat="false" ht="12.75" hidden="false" customHeight="false" outlineLevel="0" collapsed="false">
      <c r="A12538" s="0" t="s">
        <v>51</v>
      </c>
      <c r="B12538" s="0" t="s">
        <v>110</v>
      </c>
      <c r="C12538" s="0" t="s">
        <v>108</v>
      </c>
      <c r="D12538" s="116" t="n">
        <v>44835</v>
      </c>
      <c r="E12538" s="0" t="n">
        <v>0.47</v>
      </c>
      <c r="F12538" s="0" t="n">
        <v>2376547</v>
      </c>
      <c r="G12538" s="151" t="s">
        <v>111</v>
      </c>
      <c r="H12538" s="151" t="s">
        <v>111</v>
      </c>
      <c r="I12538" s="152" t="s">
        <v>112</v>
      </c>
    </row>
    <row r="12539" customFormat="false" ht="12.75" hidden="false" customHeight="false" outlineLevel="0" collapsed="false">
      <c r="A12539" s="0" t="s">
        <v>51</v>
      </c>
      <c r="B12539" s="0" t="s">
        <v>113</v>
      </c>
      <c r="C12539" s="0" t="s">
        <v>108</v>
      </c>
      <c r="D12539" s="116" t="n">
        <v>44835</v>
      </c>
      <c r="E12539" s="0" t="n">
        <v>0.035</v>
      </c>
      <c r="F12539" s="0" t="n">
        <v>2376548</v>
      </c>
      <c r="G12539" s="151" t="s">
        <v>111</v>
      </c>
      <c r="H12539" s="151" t="s">
        <v>111</v>
      </c>
      <c r="I12539" s="152" t="s">
        <v>112</v>
      </c>
    </row>
    <row r="12540" customFormat="false" ht="12.75" hidden="false" customHeight="false" outlineLevel="0" collapsed="false">
      <c r="A12540" s="0" t="s">
        <v>52</v>
      </c>
      <c r="B12540" s="0" t="s">
        <v>110</v>
      </c>
      <c r="C12540" s="0" t="s">
        <v>108</v>
      </c>
      <c r="D12540" s="116" t="n">
        <v>44835</v>
      </c>
      <c r="E12540" s="0" t="n">
        <v>0.47</v>
      </c>
      <c r="F12540" s="0" t="n">
        <v>2376549</v>
      </c>
      <c r="G12540" s="151" t="s">
        <v>111</v>
      </c>
      <c r="H12540" s="151" t="s">
        <v>111</v>
      </c>
      <c r="I12540" s="152" t="s">
        <v>112</v>
      </c>
    </row>
    <row r="12541" customFormat="false" ht="12.75" hidden="false" customHeight="false" outlineLevel="0" collapsed="false">
      <c r="A12541" s="0" t="s">
        <v>52</v>
      </c>
      <c r="B12541" s="0" t="s">
        <v>113</v>
      </c>
      <c r="C12541" s="0" t="s">
        <v>108</v>
      </c>
      <c r="D12541" s="116" t="n">
        <v>44835</v>
      </c>
      <c r="E12541" s="0" t="n">
        <v>-0.055</v>
      </c>
      <c r="F12541" s="0" t="n">
        <v>2376550</v>
      </c>
      <c r="G12541" s="151" t="s">
        <v>111</v>
      </c>
      <c r="H12541" s="151" t="s">
        <v>111</v>
      </c>
      <c r="I12541" s="152" t="s">
        <v>112</v>
      </c>
    </row>
    <row r="12542" customFormat="false" ht="12.75" hidden="false" customHeight="false" outlineLevel="0" collapsed="false">
      <c r="A12542" s="0" t="s">
        <v>53</v>
      </c>
      <c r="B12542" s="0" t="s">
        <v>110</v>
      </c>
      <c r="C12542" s="0" t="s">
        <v>108</v>
      </c>
      <c r="D12542" s="116" t="n">
        <v>44835</v>
      </c>
      <c r="E12542" s="0" t="n">
        <v>0.205</v>
      </c>
      <c r="F12542" s="0" t="n">
        <v>2376551</v>
      </c>
      <c r="G12542" s="151" t="s">
        <v>111</v>
      </c>
      <c r="H12542" s="151" t="s">
        <v>111</v>
      </c>
      <c r="I12542" s="152" t="s">
        <v>112</v>
      </c>
    </row>
    <row r="12543" customFormat="false" ht="12.75" hidden="false" customHeight="false" outlineLevel="0" collapsed="false">
      <c r="A12543" s="0" t="s">
        <v>53</v>
      </c>
      <c r="B12543" s="0" t="s">
        <v>113</v>
      </c>
      <c r="C12543" s="0" t="s">
        <v>108</v>
      </c>
      <c r="D12543" s="116" t="n">
        <v>44835</v>
      </c>
      <c r="E12543" s="0" t="n">
        <v>0.0025</v>
      </c>
      <c r="F12543" s="0" t="n">
        <v>2376552</v>
      </c>
      <c r="G12543" s="151" t="s">
        <v>111</v>
      </c>
      <c r="H12543" s="151" t="s">
        <v>111</v>
      </c>
      <c r="I12543" s="152" t="s">
        <v>112</v>
      </c>
    </row>
    <row r="12544" customFormat="false" ht="12.75" hidden="false" customHeight="false" outlineLevel="0" collapsed="false">
      <c r="A12544" s="0" t="s">
        <v>17</v>
      </c>
      <c r="B12544" s="0" t="s">
        <v>110</v>
      </c>
      <c r="C12544" s="0" t="s">
        <v>108</v>
      </c>
      <c r="D12544" s="116" t="n">
        <v>44835</v>
      </c>
      <c r="E12544" s="0" t="n">
        <v>0</v>
      </c>
      <c r="F12544" s="0" t="n">
        <v>2376553</v>
      </c>
      <c r="G12544" s="151" t="s">
        <v>111</v>
      </c>
      <c r="H12544" s="151" t="s">
        <v>111</v>
      </c>
      <c r="I12544" s="152" t="s">
        <v>112</v>
      </c>
    </row>
    <row r="12545" customFormat="false" ht="12.75" hidden="false" customHeight="false" outlineLevel="0" collapsed="false">
      <c r="A12545" s="0" t="s">
        <v>17</v>
      </c>
      <c r="B12545" s="0" t="s">
        <v>113</v>
      </c>
      <c r="C12545" s="0" t="s">
        <v>108</v>
      </c>
      <c r="D12545" s="116" t="n">
        <v>44835</v>
      </c>
      <c r="E12545" s="0" t="n">
        <v>0</v>
      </c>
      <c r="F12545" s="0" t="n">
        <v>2376554</v>
      </c>
      <c r="G12545" s="151" t="s">
        <v>111</v>
      </c>
      <c r="H12545" s="151" t="s">
        <v>111</v>
      </c>
      <c r="I12545" s="152" t="s">
        <v>112</v>
      </c>
    </row>
    <row r="12546" customFormat="false" ht="12.75" hidden="false" customHeight="false" outlineLevel="0" collapsed="false">
      <c r="A12546" s="0" t="s">
        <v>18</v>
      </c>
      <c r="B12546" s="0" t="s">
        <v>110</v>
      </c>
      <c r="C12546" s="0" t="s">
        <v>108</v>
      </c>
      <c r="D12546" s="116" t="n">
        <v>44835</v>
      </c>
      <c r="E12546" s="0" t="n">
        <v>0</v>
      </c>
      <c r="F12546" s="0" t="n">
        <v>2376555</v>
      </c>
      <c r="G12546" s="151" t="s">
        <v>111</v>
      </c>
      <c r="H12546" s="151" t="s">
        <v>111</v>
      </c>
      <c r="I12546" s="152" t="s">
        <v>112</v>
      </c>
    </row>
    <row r="12547" customFormat="false" ht="12.75" hidden="false" customHeight="false" outlineLevel="0" collapsed="false">
      <c r="A12547" s="0" t="s">
        <v>18</v>
      </c>
      <c r="B12547" s="0" t="s">
        <v>113</v>
      </c>
      <c r="C12547" s="0" t="s">
        <v>108</v>
      </c>
      <c r="D12547" s="116" t="n">
        <v>44835</v>
      </c>
      <c r="E12547" s="0" t="n">
        <v>0</v>
      </c>
      <c r="F12547" s="0" t="n">
        <v>2376556</v>
      </c>
      <c r="G12547" s="151" t="s">
        <v>111</v>
      </c>
      <c r="H12547" s="151" t="s">
        <v>111</v>
      </c>
      <c r="I12547" s="152" t="s">
        <v>112</v>
      </c>
    </row>
    <row r="12548" customFormat="false" ht="12.75" hidden="false" customHeight="false" outlineLevel="0" collapsed="false">
      <c r="A12548" s="0" t="s">
        <v>19</v>
      </c>
      <c r="B12548" s="0" t="s">
        <v>110</v>
      </c>
      <c r="C12548" s="0" t="s">
        <v>108</v>
      </c>
      <c r="D12548" s="116" t="n">
        <v>44835</v>
      </c>
      <c r="E12548" s="0" t="n">
        <v>0</v>
      </c>
      <c r="F12548" s="0" t="n">
        <v>2376557</v>
      </c>
      <c r="G12548" s="151" t="s">
        <v>111</v>
      </c>
      <c r="H12548" s="151" t="s">
        <v>111</v>
      </c>
      <c r="I12548" s="152" t="s">
        <v>112</v>
      </c>
    </row>
    <row r="12549" customFormat="false" ht="12.75" hidden="false" customHeight="false" outlineLevel="0" collapsed="false">
      <c r="A12549" s="0" t="s">
        <v>19</v>
      </c>
      <c r="B12549" s="0" t="s">
        <v>113</v>
      </c>
      <c r="C12549" s="0" t="s">
        <v>108</v>
      </c>
      <c r="D12549" s="116" t="n">
        <v>44835</v>
      </c>
      <c r="E12549" s="0" t="n">
        <v>0</v>
      </c>
      <c r="F12549" s="0" t="n">
        <v>2376558</v>
      </c>
      <c r="G12549" s="151" t="s">
        <v>111</v>
      </c>
      <c r="H12549" s="151" t="s">
        <v>111</v>
      </c>
      <c r="I12549" s="152" t="s">
        <v>112</v>
      </c>
    </row>
    <row r="12550" customFormat="false" ht="12.75" hidden="false" customHeight="false" outlineLevel="0" collapsed="false">
      <c r="A12550" s="0" t="s">
        <v>21</v>
      </c>
      <c r="B12550" s="0" t="s">
        <v>110</v>
      </c>
      <c r="C12550" s="0" t="s">
        <v>108</v>
      </c>
      <c r="D12550" s="116" t="n">
        <v>44835</v>
      </c>
      <c r="E12550" s="0" t="n">
        <v>0</v>
      </c>
      <c r="F12550" s="0" t="n">
        <v>2376559</v>
      </c>
      <c r="G12550" s="151" t="s">
        <v>111</v>
      </c>
      <c r="H12550" s="151" t="s">
        <v>111</v>
      </c>
      <c r="I12550" s="152" t="s">
        <v>112</v>
      </c>
    </row>
    <row r="12551" customFormat="false" ht="12.75" hidden="false" customHeight="false" outlineLevel="0" collapsed="false">
      <c r="A12551" s="0" t="s">
        <v>21</v>
      </c>
      <c r="B12551" s="0" t="s">
        <v>113</v>
      </c>
      <c r="C12551" s="0" t="s">
        <v>108</v>
      </c>
      <c r="D12551" s="116" t="n">
        <v>44835</v>
      </c>
      <c r="E12551" s="0" t="n">
        <v>0</v>
      </c>
      <c r="F12551" s="0" t="n">
        <v>2376560</v>
      </c>
      <c r="G12551" s="151" t="s">
        <v>111</v>
      </c>
      <c r="H12551" s="151" t="s">
        <v>111</v>
      </c>
      <c r="I12551" s="152" t="s">
        <v>112</v>
      </c>
    </row>
    <row r="12552" customFormat="false" ht="12.75" hidden="false" customHeight="false" outlineLevel="0" collapsed="false">
      <c r="A12552" s="0" t="s">
        <v>22</v>
      </c>
      <c r="B12552" s="0" t="s">
        <v>110</v>
      </c>
      <c r="C12552" s="0" t="s">
        <v>108</v>
      </c>
      <c r="D12552" s="116" t="n">
        <v>44835</v>
      </c>
      <c r="E12552" s="0" t="n">
        <v>0.3</v>
      </c>
      <c r="F12552" s="0" t="n">
        <v>2376561</v>
      </c>
      <c r="G12552" s="151" t="s">
        <v>111</v>
      </c>
      <c r="H12552" s="151" t="s">
        <v>111</v>
      </c>
      <c r="I12552" s="152" t="s">
        <v>112</v>
      </c>
    </row>
    <row r="12553" customFormat="false" ht="12.75" hidden="false" customHeight="false" outlineLevel="0" collapsed="false">
      <c r="A12553" s="0" t="s">
        <v>59</v>
      </c>
      <c r="B12553" s="0" t="s">
        <v>110</v>
      </c>
      <c r="C12553" s="0" t="s">
        <v>108</v>
      </c>
      <c r="D12553" s="116" t="n">
        <v>44866</v>
      </c>
      <c r="E12553" s="0" t="n">
        <v>0.645</v>
      </c>
      <c r="F12553" s="0" t="n">
        <v>2376515</v>
      </c>
      <c r="G12553" s="151" t="s">
        <v>111</v>
      </c>
      <c r="H12553" s="151" t="s">
        <v>111</v>
      </c>
      <c r="I12553" s="152" t="s">
        <v>112</v>
      </c>
    </row>
    <row r="12554" customFormat="false" ht="12.75" hidden="false" customHeight="false" outlineLevel="0" collapsed="false">
      <c r="A12554" s="0" t="s">
        <v>59</v>
      </c>
      <c r="B12554" s="0" t="s">
        <v>113</v>
      </c>
      <c r="C12554" s="0" t="s">
        <v>108</v>
      </c>
      <c r="D12554" s="116" t="n">
        <v>44866</v>
      </c>
      <c r="E12554" s="0" t="n">
        <v>0.05</v>
      </c>
      <c r="F12554" s="0" t="n">
        <v>2376516</v>
      </c>
      <c r="G12554" s="151" t="s">
        <v>111</v>
      </c>
      <c r="H12554" s="151" t="s">
        <v>111</v>
      </c>
      <c r="I12554" s="152" t="s">
        <v>112</v>
      </c>
    </row>
    <row r="12555" customFormat="false" ht="12.75" hidden="false" customHeight="false" outlineLevel="0" collapsed="false">
      <c r="A12555" s="0" t="s">
        <v>60</v>
      </c>
      <c r="B12555" s="0" t="s">
        <v>110</v>
      </c>
      <c r="C12555" s="0" t="s">
        <v>108</v>
      </c>
      <c r="D12555" s="116" t="n">
        <v>44866</v>
      </c>
      <c r="E12555" s="0" t="n">
        <v>0.645</v>
      </c>
      <c r="F12555" s="0" t="n">
        <v>2376517</v>
      </c>
      <c r="G12555" s="151" t="s">
        <v>111</v>
      </c>
      <c r="H12555" s="151" t="s">
        <v>111</v>
      </c>
      <c r="I12555" s="152" t="s">
        <v>112</v>
      </c>
    </row>
    <row r="12556" customFormat="false" ht="12.75" hidden="false" customHeight="false" outlineLevel="0" collapsed="false">
      <c r="A12556" s="0" t="s">
        <v>60</v>
      </c>
      <c r="B12556" s="0" t="s">
        <v>113</v>
      </c>
      <c r="C12556" s="0" t="s">
        <v>108</v>
      </c>
      <c r="D12556" s="116" t="n">
        <v>44866</v>
      </c>
      <c r="E12556" s="0" t="n">
        <v>0.14</v>
      </c>
      <c r="F12556" s="0" t="n">
        <v>2376518</v>
      </c>
      <c r="G12556" s="151" t="s">
        <v>111</v>
      </c>
      <c r="H12556" s="151" t="s">
        <v>111</v>
      </c>
      <c r="I12556" s="152" t="s">
        <v>112</v>
      </c>
    </row>
    <row r="12557" customFormat="false" ht="12.75" hidden="false" customHeight="false" outlineLevel="0" collapsed="false">
      <c r="A12557" s="0" t="s">
        <v>61</v>
      </c>
      <c r="B12557" s="0" t="s">
        <v>110</v>
      </c>
      <c r="C12557" s="0" t="s">
        <v>108</v>
      </c>
      <c r="D12557" s="116" t="n">
        <v>44866</v>
      </c>
      <c r="E12557" s="0" t="n">
        <v>0.645</v>
      </c>
      <c r="F12557" s="0" t="n">
        <v>2376519</v>
      </c>
      <c r="G12557" s="151" t="s">
        <v>111</v>
      </c>
      <c r="H12557" s="151" t="s">
        <v>111</v>
      </c>
      <c r="I12557" s="152" t="s">
        <v>112</v>
      </c>
    </row>
    <row r="12558" customFormat="false" ht="12.75" hidden="false" customHeight="false" outlineLevel="0" collapsed="false">
      <c r="A12558" s="0" t="s">
        <v>61</v>
      </c>
      <c r="B12558" s="0" t="s">
        <v>113</v>
      </c>
      <c r="C12558" s="0" t="s">
        <v>108</v>
      </c>
      <c r="D12558" s="116" t="n">
        <v>44866</v>
      </c>
      <c r="E12558" s="0" t="n">
        <v>0.05</v>
      </c>
      <c r="F12558" s="0" t="n">
        <v>2376520</v>
      </c>
      <c r="G12558" s="151" t="s">
        <v>111</v>
      </c>
      <c r="H12558" s="151" t="s">
        <v>111</v>
      </c>
      <c r="I12558" s="152" t="s">
        <v>112</v>
      </c>
    </row>
    <row r="12559" customFormat="false" ht="12.75" hidden="false" customHeight="false" outlineLevel="0" collapsed="false">
      <c r="A12559" s="0" t="s">
        <v>62</v>
      </c>
      <c r="B12559" s="0" t="s">
        <v>110</v>
      </c>
      <c r="C12559" s="0" t="s">
        <v>108</v>
      </c>
      <c r="D12559" s="116" t="n">
        <v>44866</v>
      </c>
      <c r="E12559" s="0" t="n">
        <v>0.645</v>
      </c>
      <c r="F12559" s="0" t="n">
        <v>2376521</v>
      </c>
      <c r="G12559" s="151" t="s">
        <v>111</v>
      </c>
      <c r="H12559" s="151" t="s">
        <v>111</v>
      </c>
      <c r="I12559" s="152" t="s">
        <v>112</v>
      </c>
    </row>
    <row r="12560" customFormat="false" ht="12.75" hidden="false" customHeight="false" outlineLevel="0" collapsed="false">
      <c r="A12560" s="0" t="s">
        <v>62</v>
      </c>
      <c r="B12560" s="0" t="s">
        <v>113</v>
      </c>
      <c r="C12560" s="0" t="s">
        <v>108</v>
      </c>
      <c r="D12560" s="116" t="n">
        <v>44866</v>
      </c>
      <c r="E12560" s="0" t="n">
        <v>0.14</v>
      </c>
      <c r="F12560" s="0" t="n">
        <v>2376522</v>
      </c>
      <c r="G12560" s="151" t="s">
        <v>111</v>
      </c>
      <c r="H12560" s="151" t="s">
        <v>111</v>
      </c>
      <c r="I12560" s="152" t="s">
        <v>112</v>
      </c>
    </row>
    <row r="12561" customFormat="false" ht="12.75" hidden="false" customHeight="false" outlineLevel="0" collapsed="false">
      <c r="A12561" s="0" t="s">
        <v>82</v>
      </c>
      <c r="B12561" s="0" t="s">
        <v>110</v>
      </c>
      <c r="C12561" s="0" t="s">
        <v>108</v>
      </c>
      <c r="D12561" s="116" t="n">
        <v>44866</v>
      </c>
      <c r="E12561" s="0" t="n">
        <v>0</v>
      </c>
      <c r="F12561" s="0" t="n">
        <v>2376523</v>
      </c>
      <c r="G12561" s="151" t="s">
        <v>111</v>
      </c>
      <c r="H12561" s="151" t="s">
        <v>111</v>
      </c>
      <c r="I12561" s="152" t="s">
        <v>112</v>
      </c>
    </row>
    <row r="12562" customFormat="false" ht="12.75" hidden="false" customHeight="false" outlineLevel="0" collapsed="false">
      <c r="A12562" s="0" t="s">
        <v>82</v>
      </c>
      <c r="B12562" s="0" t="s">
        <v>113</v>
      </c>
      <c r="C12562" s="0" t="s">
        <v>108</v>
      </c>
      <c r="D12562" s="116" t="n">
        <v>44866</v>
      </c>
      <c r="E12562" s="0" t="n">
        <v>0</v>
      </c>
      <c r="F12562" s="0" t="n">
        <v>2376524</v>
      </c>
      <c r="G12562" s="151" t="s">
        <v>111</v>
      </c>
      <c r="H12562" s="151" t="s">
        <v>111</v>
      </c>
      <c r="I12562" s="152" t="s">
        <v>112</v>
      </c>
    </row>
    <row r="12563" customFormat="false" ht="12.75" hidden="false" customHeight="false" outlineLevel="0" collapsed="false">
      <c r="A12563" s="0" t="s">
        <v>83</v>
      </c>
      <c r="B12563" s="0" t="s">
        <v>110</v>
      </c>
      <c r="C12563" s="0" t="s">
        <v>108</v>
      </c>
      <c r="D12563" s="116" t="n">
        <v>44866</v>
      </c>
      <c r="E12563" s="0" t="n">
        <v>0</v>
      </c>
      <c r="F12563" s="0" t="n">
        <v>2376525</v>
      </c>
      <c r="G12563" s="151" t="s">
        <v>111</v>
      </c>
      <c r="H12563" s="151" t="s">
        <v>111</v>
      </c>
      <c r="I12563" s="152" t="s">
        <v>112</v>
      </c>
    </row>
    <row r="12564" customFormat="false" ht="12.75" hidden="false" customHeight="false" outlineLevel="0" collapsed="false">
      <c r="A12564" s="0" t="s">
        <v>83</v>
      </c>
      <c r="B12564" s="0" t="s">
        <v>113</v>
      </c>
      <c r="C12564" s="0" t="s">
        <v>108</v>
      </c>
      <c r="D12564" s="116" t="n">
        <v>44866</v>
      </c>
      <c r="E12564" s="0" t="n">
        <v>0</v>
      </c>
      <c r="F12564" s="0" t="n">
        <v>2376526</v>
      </c>
      <c r="G12564" s="151" t="s">
        <v>111</v>
      </c>
      <c r="H12564" s="151" t="s">
        <v>111</v>
      </c>
      <c r="I12564" s="152" t="s">
        <v>112</v>
      </c>
    </row>
    <row r="12565" customFormat="false" ht="12.75" hidden="false" customHeight="false" outlineLevel="0" collapsed="false">
      <c r="A12565" s="0" t="s">
        <v>84</v>
      </c>
      <c r="B12565" s="0" t="s">
        <v>110</v>
      </c>
      <c r="C12565" s="0" t="s">
        <v>108</v>
      </c>
      <c r="D12565" s="116" t="n">
        <v>44866</v>
      </c>
      <c r="E12565" s="0" t="n">
        <v>0.24</v>
      </c>
      <c r="F12565" s="0" t="n">
        <v>2376527</v>
      </c>
      <c r="G12565" s="151" t="s">
        <v>111</v>
      </c>
      <c r="H12565" s="151" t="s">
        <v>111</v>
      </c>
      <c r="I12565" s="152" t="s">
        <v>112</v>
      </c>
    </row>
    <row r="12566" customFormat="false" ht="12.75" hidden="false" customHeight="false" outlineLevel="0" collapsed="false">
      <c r="A12566" s="0" t="s">
        <v>84</v>
      </c>
      <c r="B12566" s="0" t="s">
        <v>113</v>
      </c>
      <c r="C12566" s="0" t="s">
        <v>108</v>
      </c>
      <c r="D12566" s="116" t="n">
        <v>44866</v>
      </c>
      <c r="E12566" s="0" t="n">
        <v>0.03</v>
      </c>
      <c r="F12566" s="0" t="n">
        <v>2376528</v>
      </c>
      <c r="G12566" s="151" t="s">
        <v>111</v>
      </c>
      <c r="H12566" s="151" t="s">
        <v>111</v>
      </c>
      <c r="I12566" s="152" t="s">
        <v>112</v>
      </c>
    </row>
    <row r="12567" customFormat="false" ht="12.75" hidden="false" customHeight="false" outlineLevel="0" collapsed="false">
      <c r="A12567" s="0" t="s">
        <v>85</v>
      </c>
      <c r="B12567" s="0" t="s">
        <v>110</v>
      </c>
      <c r="C12567" s="0" t="s">
        <v>108</v>
      </c>
      <c r="D12567" s="116" t="n">
        <v>44866</v>
      </c>
      <c r="E12567" s="0" t="n">
        <v>0.24</v>
      </c>
      <c r="F12567" s="0" t="n">
        <v>2376529</v>
      </c>
      <c r="G12567" s="151" t="s">
        <v>111</v>
      </c>
      <c r="H12567" s="151" t="s">
        <v>111</v>
      </c>
      <c r="I12567" s="152" t="s">
        <v>112</v>
      </c>
    </row>
    <row r="12568" customFormat="false" ht="12.75" hidden="false" customHeight="false" outlineLevel="0" collapsed="false">
      <c r="A12568" s="0" t="s">
        <v>85</v>
      </c>
      <c r="B12568" s="0" t="s">
        <v>113</v>
      </c>
      <c r="C12568" s="0" t="s">
        <v>108</v>
      </c>
      <c r="D12568" s="116" t="n">
        <v>44866</v>
      </c>
      <c r="E12568" s="0" t="n">
        <v>0.304197862776347</v>
      </c>
      <c r="F12568" s="0" t="n">
        <v>2376530</v>
      </c>
      <c r="G12568" s="151" t="s">
        <v>111</v>
      </c>
      <c r="H12568" s="151" t="s">
        <v>111</v>
      </c>
      <c r="I12568" s="152" t="s">
        <v>112</v>
      </c>
    </row>
    <row r="12569" customFormat="false" ht="12.75" hidden="false" customHeight="false" outlineLevel="0" collapsed="false">
      <c r="A12569" s="0" t="s">
        <v>86</v>
      </c>
      <c r="B12569" s="0" t="s">
        <v>110</v>
      </c>
      <c r="C12569" s="0" t="s">
        <v>108</v>
      </c>
      <c r="D12569" s="116" t="n">
        <v>44866</v>
      </c>
      <c r="E12569" s="0" t="n">
        <v>0.3</v>
      </c>
      <c r="F12569" s="0" t="n">
        <v>2376531</v>
      </c>
      <c r="G12569" s="151" t="s">
        <v>111</v>
      </c>
      <c r="H12569" s="151" t="s">
        <v>111</v>
      </c>
      <c r="I12569" s="152" t="s">
        <v>112</v>
      </c>
    </row>
    <row r="12570" customFormat="false" ht="12.75" hidden="false" customHeight="false" outlineLevel="0" collapsed="false">
      <c r="A12570" s="0" t="s">
        <v>86</v>
      </c>
      <c r="B12570" s="0" t="s">
        <v>113</v>
      </c>
      <c r="C12570" s="0" t="s">
        <v>108</v>
      </c>
      <c r="D12570" s="116" t="n">
        <v>44866</v>
      </c>
      <c r="E12570" s="0" t="n">
        <v>0.05</v>
      </c>
      <c r="F12570" s="0" t="n">
        <v>2376532</v>
      </c>
      <c r="G12570" s="151" t="s">
        <v>111</v>
      </c>
      <c r="H12570" s="151" t="s">
        <v>111</v>
      </c>
      <c r="I12570" s="152" t="s">
        <v>112</v>
      </c>
    </row>
    <row r="12571" customFormat="false" ht="12.75" hidden="false" customHeight="false" outlineLevel="0" collapsed="false">
      <c r="A12571" s="0" t="s">
        <v>87</v>
      </c>
      <c r="B12571" s="0" t="s">
        <v>110</v>
      </c>
      <c r="C12571" s="0" t="s">
        <v>108</v>
      </c>
      <c r="D12571" s="116" t="n">
        <v>44866</v>
      </c>
      <c r="E12571" s="0" t="n">
        <v>0.3</v>
      </c>
      <c r="F12571" s="0" t="n">
        <v>2376533</v>
      </c>
      <c r="G12571" s="151" t="s">
        <v>111</v>
      </c>
      <c r="H12571" s="151" t="s">
        <v>111</v>
      </c>
      <c r="I12571" s="152" t="s">
        <v>112</v>
      </c>
    </row>
    <row r="12572" customFormat="false" ht="12.75" hidden="false" customHeight="false" outlineLevel="0" collapsed="false">
      <c r="A12572" s="0" t="s">
        <v>87</v>
      </c>
      <c r="B12572" s="0" t="s">
        <v>113</v>
      </c>
      <c r="C12572" s="0" t="s">
        <v>108</v>
      </c>
      <c r="D12572" s="116" t="n">
        <v>44866</v>
      </c>
      <c r="E12572" s="0" t="n">
        <v>0.12</v>
      </c>
      <c r="F12572" s="0" t="n">
        <v>2376534</v>
      </c>
      <c r="G12572" s="151" t="s">
        <v>111</v>
      </c>
      <c r="H12572" s="151" t="s">
        <v>111</v>
      </c>
      <c r="I12572" s="152" t="s">
        <v>112</v>
      </c>
    </row>
    <row r="12573" customFormat="false" ht="12.75" hidden="false" customHeight="false" outlineLevel="0" collapsed="false">
      <c r="A12573" s="0" t="s">
        <v>88</v>
      </c>
      <c r="B12573" s="0" t="s">
        <v>110</v>
      </c>
      <c r="C12573" s="0" t="s">
        <v>108</v>
      </c>
      <c r="D12573" s="116" t="n">
        <v>44866</v>
      </c>
      <c r="E12573" s="0" t="n">
        <v>0.3</v>
      </c>
      <c r="F12573" s="0" t="n">
        <v>2376535</v>
      </c>
      <c r="G12573" s="151" t="s">
        <v>111</v>
      </c>
      <c r="H12573" s="151" t="s">
        <v>111</v>
      </c>
      <c r="I12573" s="152" t="s">
        <v>112</v>
      </c>
    </row>
    <row r="12574" customFormat="false" ht="12.75" hidden="false" customHeight="false" outlineLevel="0" collapsed="false">
      <c r="A12574" s="0" t="s">
        <v>88</v>
      </c>
      <c r="B12574" s="0" t="s">
        <v>113</v>
      </c>
      <c r="C12574" s="0" t="s">
        <v>108</v>
      </c>
      <c r="D12574" s="116" t="n">
        <v>44866</v>
      </c>
      <c r="E12574" s="0" t="n">
        <v>0.529541097011871</v>
      </c>
      <c r="F12574" s="0" t="n">
        <v>2376536</v>
      </c>
      <c r="G12574" s="151" t="s">
        <v>111</v>
      </c>
      <c r="H12574" s="151" t="s">
        <v>111</v>
      </c>
      <c r="I12574" s="152" t="s">
        <v>112</v>
      </c>
    </row>
    <row r="12575" customFormat="false" ht="12.75" hidden="false" customHeight="false" outlineLevel="0" collapsed="false">
      <c r="A12575" s="0" t="s">
        <v>89</v>
      </c>
      <c r="B12575" s="0" t="s">
        <v>110</v>
      </c>
      <c r="C12575" s="0" t="s">
        <v>108</v>
      </c>
      <c r="D12575" s="116" t="n">
        <v>44866</v>
      </c>
      <c r="E12575" s="0" t="n">
        <v>0.3</v>
      </c>
      <c r="F12575" s="0" t="n">
        <v>2376537</v>
      </c>
      <c r="G12575" s="151" t="s">
        <v>111</v>
      </c>
      <c r="H12575" s="151" t="s">
        <v>111</v>
      </c>
      <c r="I12575" s="152" t="s">
        <v>112</v>
      </c>
    </row>
    <row r="12576" customFormat="false" ht="12.75" hidden="false" customHeight="false" outlineLevel="0" collapsed="false">
      <c r="A12576" s="0" t="s">
        <v>89</v>
      </c>
      <c r="B12576" s="0" t="s">
        <v>113</v>
      </c>
      <c r="C12576" s="0" t="s">
        <v>108</v>
      </c>
      <c r="D12576" s="116" t="n">
        <v>44866</v>
      </c>
      <c r="E12576" s="0" t="n">
        <v>0.1</v>
      </c>
      <c r="F12576" s="0" t="n">
        <v>2376538</v>
      </c>
      <c r="G12576" s="151" t="s">
        <v>111</v>
      </c>
      <c r="H12576" s="151" t="s">
        <v>111</v>
      </c>
      <c r="I12576" s="152" t="s">
        <v>112</v>
      </c>
    </row>
    <row r="12577" customFormat="false" ht="12.75" hidden="false" customHeight="false" outlineLevel="0" collapsed="false">
      <c r="A12577" s="0" t="s">
        <v>90</v>
      </c>
      <c r="B12577" s="0" t="s">
        <v>110</v>
      </c>
      <c r="C12577" s="0" t="s">
        <v>108</v>
      </c>
      <c r="D12577" s="116" t="n">
        <v>44866</v>
      </c>
      <c r="E12577" s="0" t="n">
        <v>0.3</v>
      </c>
      <c r="F12577" s="0" t="n">
        <v>2376539</v>
      </c>
      <c r="G12577" s="151" t="s">
        <v>111</v>
      </c>
      <c r="H12577" s="151" t="s">
        <v>111</v>
      </c>
      <c r="I12577" s="152" t="s">
        <v>112</v>
      </c>
    </row>
    <row r="12578" customFormat="false" ht="12.75" hidden="false" customHeight="false" outlineLevel="0" collapsed="false">
      <c r="A12578" s="0" t="s">
        <v>90</v>
      </c>
      <c r="B12578" s="0" t="s">
        <v>113</v>
      </c>
      <c r="C12578" s="0" t="s">
        <v>108</v>
      </c>
      <c r="D12578" s="116" t="n">
        <v>44866</v>
      </c>
      <c r="E12578" s="0" t="n">
        <v>0.457907859189521</v>
      </c>
      <c r="F12578" s="0" t="n">
        <v>2376540</v>
      </c>
      <c r="G12578" s="151" t="s">
        <v>111</v>
      </c>
      <c r="H12578" s="151" t="s">
        <v>111</v>
      </c>
      <c r="I12578" s="152" t="s">
        <v>112</v>
      </c>
    </row>
    <row r="12579" customFormat="false" ht="12.75" hidden="false" customHeight="false" outlineLevel="0" collapsed="false">
      <c r="A12579" s="0" t="s">
        <v>91</v>
      </c>
      <c r="B12579" s="0" t="s">
        <v>110</v>
      </c>
      <c r="C12579" s="0" t="s">
        <v>108</v>
      </c>
      <c r="D12579" s="116" t="n">
        <v>44866</v>
      </c>
      <c r="E12579" s="0" t="n">
        <v>0</v>
      </c>
      <c r="F12579" s="0" t="n">
        <v>2376541</v>
      </c>
      <c r="G12579" s="151" t="s">
        <v>111</v>
      </c>
      <c r="H12579" s="151" t="s">
        <v>111</v>
      </c>
      <c r="I12579" s="152" t="s">
        <v>112</v>
      </c>
    </row>
    <row r="12580" customFormat="false" ht="12.75" hidden="false" customHeight="false" outlineLevel="0" collapsed="false">
      <c r="A12580" s="0" t="s">
        <v>91</v>
      </c>
      <c r="B12580" s="0" t="s">
        <v>113</v>
      </c>
      <c r="C12580" s="0" t="s">
        <v>108</v>
      </c>
      <c r="D12580" s="116" t="n">
        <v>44866</v>
      </c>
      <c r="E12580" s="0" t="n">
        <v>0</v>
      </c>
      <c r="F12580" s="0" t="n">
        <v>2376542</v>
      </c>
      <c r="G12580" s="151" t="s">
        <v>111</v>
      </c>
      <c r="H12580" s="151" t="s">
        <v>111</v>
      </c>
      <c r="I12580" s="152" t="s">
        <v>112</v>
      </c>
    </row>
    <row r="12581" customFormat="false" ht="12.75" hidden="false" customHeight="false" outlineLevel="0" collapsed="false">
      <c r="A12581" s="0" t="s">
        <v>49</v>
      </c>
      <c r="B12581" s="0" t="s">
        <v>110</v>
      </c>
      <c r="C12581" s="0" t="s">
        <v>108</v>
      </c>
      <c r="D12581" s="116" t="n">
        <v>44866</v>
      </c>
      <c r="E12581" s="0" t="n">
        <v>0.645</v>
      </c>
      <c r="F12581" s="0" t="n">
        <v>2376543</v>
      </c>
      <c r="G12581" s="151" t="s">
        <v>111</v>
      </c>
      <c r="H12581" s="151" t="s">
        <v>111</v>
      </c>
      <c r="I12581" s="152" t="s">
        <v>112</v>
      </c>
    </row>
    <row r="12582" customFormat="false" ht="12.75" hidden="false" customHeight="false" outlineLevel="0" collapsed="false">
      <c r="A12582" s="0" t="s">
        <v>49</v>
      </c>
      <c r="B12582" s="0" t="s">
        <v>113</v>
      </c>
      <c r="C12582" s="0" t="s">
        <v>108</v>
      </c>
      <c r="D12582" s="116" t="n">
        <v>44866</v>
      </c>
      <c r="E12582" s="0" t="n">
        <v>0.05</v>
      </c>
      <c r="F12582" s="0" t="n">
        <v>2376544</v>
      </c>
      <c r="G12582" s="151" t="s">
        <v>111</v>
      </c>
      <c r="H12582" s="151" t="s">
        <v>111</v>
      </c>
      <c r="I12582" s="152" t="s">
        <v>112</v>
      </c>
    </row>
    <row r="12583" customFormat="false" ht="12.75" hidden="false" customHeight="false" outlineLevel="0" collapsed="false">
      <c r="A12583" s="0" t="s">
        <v>50</v>
      </c>
      <c r="B12583" s="0" t="s">
        <v>110</v>
      </c>
      <c r="C12583" s="0" t="s">
        <v>108</v>
      </c>
      <c r="D12583" s="116" t="n">
        <v>44866</v>
      </c>
      <c r="E12583" s="0" t="n">
        <v>0.86</v>
      </c>
      <c r="F12583" s="0" t="n">
        <v>2376545</v>
      </c>
      <c r="G12583" s="151" t="s">
        <v>111</v>
      </c>
      <c r="H12583" s="151" t="s">
        <v>111</v>
      </c>
      <c r="I12583" s="152" t="s">
        <v>112</v>
      </c>
    </row>
    <row r="12584" customFormat="false" ht="12.75" hidden="false" customHeight="false" outlineLevel="0" collapsed="false">
      <c r="A12584" s="0" t="s">
        <v>50</v>
      </c>
      <c r="B12584" s="0" t="s">
        <v>113</v>
      </c>
      <c r="C12584" s="0" t="s">
        <v>108</v>
      </c>
      <c r="D12584" s="116" t="n">
        <v>44866</v>
      </c>
      <c r="E12584" s="0" t="n">
        <v>-0.17</v>
      </c>
      <c r="F12584" s="0" t="n">
        <v>2376546</v>
      </c>
      <c r="G12584" s="151" t="s">
        <v>111</v>
      </c>
      <c r="H12584" s="151" t="s">
        <v>111</v>
      </c>
      <c r="I12584" s="152" t="s">
        <v>112</v>
      </c>
    </row>
    <row r="12585" customFormat="false" ht="12.75" hidden="false" customHeight="false" outlineLevel="0" collapsed="false">
      <c r="A12585" s="0" t="s">
        <v>51</v>
      </c>
      <c r="B12585" s="0" t="s">
        <v>110</v>
      </c>
      <c r="C12585" s="0" t="s">
        <v>108</v>
      </c>
      <c r="D12585" s="116" t="n">
        <v>44866</v>
      </c>
      <c r="E12585" s="0" t="n">
        <v>0.86</v>
      </c>
      <c r="F12585" s="0" t="n">
        <v>2376547</v>
      </c>
      <c r="G12585" s="151" t="s">
        <v>111</v>
      </c>
      <c r="H12585" s="151" t="s">
        <v>111</v>
      </c>
      <c r="I12585" s="152" t="s">
        <v>112</v>
      </c>
    </row>
    <row r="12586" customFormat="false" ht="12.75" hidden="false" customHeight="false" outlineLevel="0" collapsed="false">
      <c r="A12586" s="0" t="s">
        <v>51</v>
      </c>
      <c r="B12586" s="0" t="s">
        <v>113</v>
      </c>
      <c r="C12586" s="0" t="s">
        <v>108</v>
      </c>
      <c r="D12586" s="116" t="n">
        <v>44866</v>
      </c>
      <c r="E12586" s="0" t="n">
        <v>0.1</v>
      </c>
      <c r="F12586" s="0" t="n">
        <v>2376548</v>
      </c>
      <c r="G12586" s="151" t="s">
        <v>111</v>
      </c>
      <c r="H12586" s="151" t="s">
        <v>111</v>
      </c>
      <c r="I12586" s="152" t="s">
        <v>112</v>
      </c>
    </row>
    <row r="12587" customFormat="false" ht="12.75" hidden="false" customHeight="false" outlineLevel="0" collapsed="false">
      <c r="A12587" s="0" t="s">
        <v>52</v>
      </c>
      <c r="B12587" s="0" t="s">
        <v>110</v>
      </c>
      <c r="C12587" s="0" t="s">
        <v>108</v>
      </c>
      <c r="D12587" s="116" t="n">
        <v>44866</v>
      </c>
      <c r="E12587" s="0" t="n">
        <v>0.86</v>
      </c>
      <c r="F12587" s="0" t="n">
        <v>2376549</v>
      </c>
      <c r="G12587" s="151" t="s">
        <v>111</v>
      </c>
      <c r="H12587" s="151" t="s">
        <v>111</v>
      </c>
      <c r="I12587" s="152" t="s">
        <v>112</v>
      </c>
    </row>
    <row r="12588" customFormat="false" ht="12.75" hidden="false" customHeight="false" outlineLevel="0" collapsed="false">
      <c r="A12588" s="0" t="s">
        <v>52</v>
      </c>
      <c r="B12588" s="0" t="s">
        <v>113</v>
      </c>
      <c r="C12588" s="0" t="s">
        <v>108</v>
      </c>
      <c r="D12588" s="116" t="n">
        <v>44866</v>
      </c>
      <c r="E12588" s="0" t="n">
        <v>-0.05</v>
      </c>
      <c r="F12588" s="0" t="n">
        <v>2376550</v>
      </c>
      <c r="G12588" s="151" t="s">
        <v>111</v>
      </c>
      <c r="H12588" s="151" t="s">
        <v>111</v>
      </c>
      <c r="I12588" s="152" t="s">
        <v>112</v>
      </c>
    </row>
    <row r="12589" customFormat="false" ht="12.75" hidden="false" customHeight="false" outlineLevel="0" collapsed="false">
      <c r="A12589" s="0" t="s">
        <v>53</v>
      </c>
      <c r="B12589" s="0" t="s">
        <v>110</v>
      </c>
      <c r="C12589" s="0" t="s">
        <v>108</v>
      </c>
      <c r="D12589" s="116" t="n">
        <v>44866</v>
      </c>
      <c r="E12589" s="0" t="n">
        <v>0.645</v>
      </c>
      <c r="F12589" s="0" t="n">
        <v>2376551</v>
      </c>
      <c r="G12589" s="151" t="s">
        <v>111</v>
      </c>
      <c r="H12589" s="151" t="s">
        <v>111</v>
      </c>
      <c r="I12589" s="152" t="s">
        <v>112</v>
      </c>
    </row>
    <row r="12590" customFormat="false" ht="12.75" hidden="false" customHeight="false" outlineLevel="0" collapsed="false">
      <c r="A12590" s="0" t="s">
        <v>53</v>
      </c>
      <c r="B12590" s="0" t="s">
        <v>113</v>
      </c>
      <c r="C12590" s="0" t="s">
        <v>108</v>
      </c>
      <c r="D12590" s="116" t="n">
        <v>44866</v>
      </c>
      <c r="E12590" s="0" t="n">
        <v>0.05</v>
      </c>
      <c r="F12590" s="0" t="n">
        <v>2376552</v>
      </c>
      <c r="G12590" s="151" t="s">
        <v>111</v>
      </c>
      <c r="H12590" s="151" t="s">
        <v>111</v>
      </c>
      <c r="I12590" s="152" t="s">
        <v>112</v>
      </c>
    </row>
    <row r="12591" customFormat="false" ht="12.75" hidden="false" customHeight="false" outlineLevel="0" collapsed="false">
      <c r="A12591" s="0" t="s">
        <v>17</v>
      </c>
      <c r="B12591" s="0" t="s">
        <v>110</v>
      </c>
      <c r="C12591" s="0" t="s">
        <v>108</v>
      </c>
      <c r="D12591" s="116" t="n">
        <v>44866</v>
      </c>
      <c r="E12591" s="0" t="n">
        <v>0</v>
      </c>
      <c r="F12591" s="0" t="n">
        <v>2376553</v>
      </c>
      <c r="G12591" s="151" t="s">
        <v>111</v>
      </c>
      <c r="H12591" s="151" t="s">
        <v>111</v>
      </c>
      <c r="I12591" s="152" t="s">
        <v>112</v>
      </c>
    </row>
    <row r="12592" customFormat="false" ht="12.75" hidden="false" customHeight="false" outlineLevel="0" collapsed="false">
      <c r="A12592" s="0" t="s">
        <v>17</v>
      </c>
      <c r="B12592" s="0" t="s">
        <v>113</v>
      </c>
      <c r="C12592" s="0" t="s">
        <v>108</v>
      </c>
      <c r="D12592" s="116" t="n">
        <v>44866</v>
      </c>
      <c r="E12592" s="0" t="n">
        <v>0</v>
      </c>
      <c r="F12592" s="0" t="n">
        <v>2376554</v>
      </c>
      <c r="G12592" s="151" t="s">
        <v>111</v>
      </c>
      <c r="H12592" s="151" t="s">
        <v>111</v>
      </c>
      <c r="I12592" s="152" t="s">
        <v>112</v>
      </c>
    </row>
    <row r="12593" customFormat="false" ht="12.75" hidden="false" customHeight="false" outlineLevel="0" collapsed="false">
      <c r="A12593" s="0" t="s">
        <v>18</v>
      </c>
      <c r="B12593" s="0" t="s">
        <v>110</v>
      </c>
      <c r="C12593" s="0" t="s">
        <v>108</v>
      </c>
      <c r="D12593" s="116" t="n">
        <v>44866</v>
      </c>
      <c r="E12593" s="0" t="n">
        <v>0</v>
      </c>
      <c r="F12593" s="0" t="n">
        <v>2376555</v>
      </c>
      <c r="G12593" s="151" t="s">
        <v>111</v>
      </c>
      <c r="H12593" s="151" t="s">
        <v>111</v>
      </c>
      <c r="I12593" s="152" t="s">
        <v>112</v>
      </c>
    </row>
    <row r="12594" customFormat="false" ht="12.75" hidden="false" customHeight="false" outlineLevel="0" collapsed="false">
      <c r="A12594" s="0" t="s">
        <v>18</v>
      </c>
      <c r="B12594" s="0" t="s">
        <v>113</v>
      </c>
      <c r="C12594" s="0" t="s">
        <v>108</v>
      </c>
      <c r="D12594" s="116" t="n">
        <v>44866</v>
      </c>
      <c r="E12594" s="0" t="n">
        <v>0</v>
      </c>
      <c r="F12594" s="0" t="n">
        <v>2376556</v>
      </c>
      <c r="G12594" s="151" t="s">
        <v>111</v>
      </c>
      <c r="H12594" s="151" t="s">
        <v>111</v>
      </c>
      <c r="I12594" s="152" t="s">
        <v>112</v>
      </c>
    </row>
    <row r="12595" customFormat="false" ht="12.75" hidden="false" customHeight="false" outlineLevel="0" collapsed="false">
      <c r="A12595" s="0" t="s">
        <v>19</v>
      </c>
      <c r="B12595" s="0" t="s">
        <v>110</v>
      </c>
      <c r="C12595" s="0" t="s">
        <v>108</v>
      </c>
      <c r="D12595" s="116" t="n">
        <v>44866</v>
      </c>
      <c r="E12595" s="0" t="n">
        <v>0</v>
      </c>
      <c r="F12595" s="0" t="n">
        <v>2376557</v>
      </c>
      <c r="G12595" s="151" t="s">
        <v>111</v>
      </c>
      <c r="H12595" s="151" t="s">
        <v>111</v>
      </c>
      <c r="I12595" s="152" t="s">
        <v>112</v>
      </c>
    </row>
    <row r="12596" customFormat="false" ht="12.75" hidden="false" customHeight="false" outlineLevel="0" collapsed="false">
      <c r="A12596" s="0" t="s">
        <v>19</v>
      </c>
      <c r="B12596" s="0" t="s">
        <v>113</v>
      </c>
      <c r="C12596" s="0" t="s">
        <v>108</v>
      </c>
      <c r="D12596" s="116" t="n">
        <v>44866</v>
      </c>
      <c r="E12596" s="0" t="n">
        <v>0</v>
      </c>
      <c r="F12596" s="0" t="n">
        <v>2376558</v>
      </c>
      <c r="G12596" s="151" t="s">
        <v>111</v>
      </c>
      <c r="H12596" s="151" t="s">
        <v>111</v>
      </c>
      <c r="I12596" s="152" t="s">
        <v>112</v>
      </c>
    </row>
    <row r="12597" customFormat="false" ht="12.75" hidden="false" customHeight="false" outlineLevel="0" collapsed="false">
      <c r="A12597" s="0" t="s">
        <v>21</v>
      </c>
      <c r="B12597" s="0" t="s">
        <v>110</v>
      </c>
      <c r="C12597" s="0" t="s">
        <v>108</v>
      </c>
      <c r="D12597" s="116" t="n">
        <v>44866</v>
      </c>
      <c r="E12597" s="0" t="n">
        <v>0</v>
      </c>
      <c r="F12597" s="0" t="n">
        <v>2376559</v>
      </c>
      <c r="G12597" s="151" t="s">
        <v>111</v>
      </c>
      <c r="H12597" s="151" t="s">
        <v>111</v>
      </c>
      <c r="I12597" s="152" t="s">
        <v>112</v>
      </c>
    </row>
    <row r="12598" customFormat="false" ht="12.75" hidden="false" customHeight="false" outlineLevel="0" collapsed="false">
      <c r="A12598" s="0" t="s">
        <v>21</v>
      </c>
      <c r="B12598" s="0" t="s">
        <v>113</v>
      </c>
      <c r="C12598" s="0" t="s">
        <v>108</v>
      </c>
      <c r="D12598" s="116" t="n">
        <v>44866</v>
      </c>
      <c r="E12598" s="0" t="n">
        <v>0</v>
      </c>
      <c r="F12598" s="0" t="n">
        <v>2376560</v>
      </c>
      <c r="G12598" s="151" t="s">
        <v>111</v>
      </c>
      <c r="H12598" s="151" t="s">
        <v>111</v>
      </c>
      <c r="I12598" s="152" t="s">
        <v>112</v>
      </c>
    </row>
    <row r="12599" customFormat="false" ht="12.75" hidden="false" customHeight="false" outlineLevel="0" collapsed="false">
      <c r="A12599" s="0" t="s">
        <v>22</v>
      </c>
      <c r="B12599" s="0" t="s">
        <v>110</v>
      </c>
      <c r="C12599" s="0" t="s">
        <v>108</v>
      </c>
      <c r="D12599" s="116" t="n">
        <v>44866</v>
      </c>
      <c r="E12599" s="0" t="n">
        <v>0.23</v>
      </c>
      <c r="F12599" s="0" t="n">
        <v>2376561</v>
      </c>
      <c r="G12599" s="151" t="s">
        <v>111</v>
      </c>
      <c r="H12599" s="151" t="s">
        <v>111</v>
      </c>
      <c r="I12599" s="152" t="s">
        <v>112</v>
      </c>
    </row>
    <row r="12600" customFormat="false" ht="12.75" hidden="false" customHeight="false" outlineLevel="0" collapsed="false">
      <c r="A12600" s="0" t="s">
        <v>59</v>
      </c>
      <c r="B12600" s="0" t="s">
        <v>110</v>
      </c>
      <c r="C12600" s="0" t="s">
        <v>108</v>
      </c>
      <c r="D12600" s="116" t="n">
        <v>44896</v>
      </c>
      <c r="E12600" s="0" t="n">
        <v>0.98</v>
      </c>
      <c r="F12600" s="0" t="n">
        <v>2376515</v>
      </c>
      <c r="G12600" s="151" t="s">
        <v>111</v>
      </c>
      <c r="H12600" s="151" t="s">
        <v>111</v>
      </c>
      <c r="I12600" s="152" t="s">
        <v>112</v>
      </c>
    </row>
    <row r="12601" customFormat="false" ht="12.75" hidden="false" customHeight="false" outlineLevel="0" collapsed="false">
      <c r="A12601" s="0" t="s">
        <v>59</v>
      </c>
      <c r="B12601" s="0" t="s">
        <v>113</v>
      </c>
      <c r="C12601" s="0" t="s">
        <v>108</v>
      </c>
      <c r="D12601" s="116" t="n">
        <v>44896</v>
      </c>
      <c r="E12601" s="0" t="n">
        <v>0.05</v>
      </c>
      <c r="F12601" s="0" t="n">
        <v>2376516</v>
      </c>
      <c r="G12601" s="151" t="s">
        <v>111</v>
      </c>
      <c r="H12601" s="151" t="s">
        <v>111</v>
      </c>
      <c r="I12601" s="152" t="s">
        <v>112</v>
      </c>
    </row>
    <row r="12602" customFormat="false" ht="12.75" hidden="false" customHeight="false" outlineLevel="0" collapsed="false">
      <c r="A12602" s="0" t="s">
        <v>60</v>
      </c>
      <c r="B12602" s="0" t="s">
        <v>110</v>
      </c>
      <c r="C12602" s="0" t="s">
        <v>108</v>
      </c>
      <c r="D12602" s="116" t="n">
        <v>44896</v>
      </c>
      <c r="E12602" s="0" t="n">
        <v>0.98</v>
      </c>
      <c r="F12602" s="0" t="n">
        <v>2376517</v>
      </c>
      <c r="G12602" s="151" t="s">
        <v>111</v>
      </c>
      <c r="H12602" s="151" t="s">
        <v>111</v>
      </c>
      <c r="I12602" s="152" t="s">
        <v>112</v>
      </c>
    </row>
    <row r="12603" customFormat="false" ht="12.75" hidden="false" customHeight="false" outlineLevel="0" collapsed="false">
      <c r="A12603" s="0" t="s">
        <v>60</v>
      </c>
      <c r="B12603" s="0" t="s">
        <v>113</v>
      </c>
      <c r="C12603" s="0" t="s">
        <v>108</v>
      </c>
      <c r="D12603" s="116" t="n">
        <v>44896</v>
      </c>
      <c r="E12603" s="0" t="n">
        <v>0.29</v>
      </c>
      <c r="F12603" s="0" t="n">
        <v>2376518</v>
      </c>
      <c r="G12603" s="151" t="s">
        <v>111</v>
      </c>
      <c r="H12603" s="151" t="s">
        <v>111</v>
      </c>
      <c r="I12603" s="152" t="s">
        <v>112</v>
      </c>
    </row>
    <row r="12604" customFormat="false" ht="12.75" hidden="false" customHeight="false" outlineLevel="0" collapsed="false">
      <c r="A12604" s="0" t="s">
        <v>61</v>
      </c>
      <c r="B12604" s="0" t="s">
        <v>110</v>
      </c>
      <c r="C12604" s="0" t="s">
        <v>108</v>
      </c>
      <c r="D12604" s="116" t="n">
        <v>44896</v>
      </c>
      <c r="E12604" s="0" t="n">
        <v>0.98</v>
      </c>
      <c r="F12604" s="0" t="n">
        <v>2376519</v>
      </c>
      <c r="G12604" s="151" t="s">
        <v>111</v>
      </c>
      <c r="H12604" s="151" t="s">
        <v>111</v>
      </c>
      <c r="I12604" s="152" t="s">
        <v>112</v>
      </c>
    </row>
    <row r="12605" customFormat="false" ht="12.75" hidden="false" customHeight="false" outlineLevel="0" collapsed="false">
      <c r="A12605" s="0" t="s">
        <v>61</v>
      </c>
      <c r="B12605" s="0" t="s">
        <v>113</v>
      </c>
      <c r="C12605" s="0" t="s">
        <v>108</v>
      </c>
      <c r="D12605" s="116" t="n">
        <v>44896</v>
      </c>
      <c r="E12605" s="0" t="n">
        <v>0.05</v>
      </c>
      <c r="F12605" s="0" t="n">
        <v>2376520</v>
      </c>
      <c r="G12605" s="151" t="s">
        <v>111</v>
      </c>
      <c r="H12605" s="151" t="s">
        <v>111</v>
      </c>
      <c r="I12605" s="152" t="s">
        <v>112</v>
      </c>
    </row>
    <row r="12606" customFormat="false" ht="12.75" hidden="false" customHeight="false" outlineLevel="0" collapsed="false">
      <c r="A12606" s="0" t="s">
        <v>62</v>
      </c>
      <c r="B12606" s="0" t="s">
        <v>110</v>
      </c>
      <c r="C12606" s="0" t="s">
        <v>108</v>
      </c>
      <c r="D12606" s="116" t="n">
        <v>44896</v>
      </c>
      <c r="E12606" s="0" t="n">
        <v>0.98</v>
      </c>
      <c r="F12606" s="0" t="n">
        <v>2376521</v>
      </c>
      <c r="G12606" s="151" t="s">
        <v>111</v>
      </c>
      <c r="H12606" s="151" t="s">
        <v>111</v>
      </c>
      <c r="I12606" s="152" t="s">
        <v>112</v>
      </c>
    </row>
    <row r="12607" customFormat="false" ht="12.75" hidden="false" customHeight="false" outlineLevel="0" collapsed="false">
      <c r="A12607" s="0" t="s">
        <v>62</v>
      </c>
      <c r="B12607" s="0" t="s">
        <v>113</v>
      </c>
      <c r="C12607" s="0" t="s">
        <v>108</v>
      </c>
      <c r="D12607" s="116" t="n">
        <v>44896</v>
      </c>
      <c r="E12607" s="0" t="n">
        <v>0.29</v>
      </c>
      <c r="F12607" s="0" t="n">
        <v>2376522</v>
      </c>
      <c r="G12607" s="151" t="s">
        <v>111</v>
      </c>
      <c r="H12607" s="151" t="s">
        <v>111</v>
      </c>
      <c r="I12607" s="152" t="s">
        <v>112</v>
      </c>
    </row>
    <row r="12608" customFormat="false" ht="12.75" hidden="false" customHeight="false" outlineLevel="0" collapsed="false">
      <c r="A12608" s="0" t="s">
        <v>82</v>
      </c>
      <c r="B12608" s="0" t="s">
        <v>110</v>
      </c>
      <c r="C12608" s="0" t="s">
        <v>108</v>
      </c>
      <c r="D12608" s="116" t="n">
        <v>44896</v>
      </c>
      <c r="E12608" s="0" t="n">
        <v>0</v>
      </c>
      <c r="F12608" s="0" t="n">
        <v>2376523</v>
      </c>
      <c r="G12608" s="151" t="s">
        <v>111</v>
      </c>
      <c r="H12608" s="151" t="s">
        <v>111</v>
      </c>
      <c r="I12608" s="152" t="s">
        <v>112</v>
      </c>
    </row>
    <row r="12609" customFormat="false" ht="12.75" hidden="false" customHeight="false" outlineLevel="0" collapsed="false">
      <c r="A12609" s="0" t="s">
        <v>82</v>
      </c>
      <c r="B12609" s="0" t="s">
        <v>113</v>
      </c>
      <c r="C12609" s="0" t="s">
        <v>108</v>
      </c>
      <c r="D12609" s="116" t="n">
        <v>44896</v>
      </c>
      <c r="E12609" s="0" t="n">
        <v>0</v>
      </c>
      <c r="F12609" s="0" t="n">
        <v>2376524</v>
      </c>
      <c r="G12609" s="151" t="s">
        <v>111</v>
      </c>
      <c r="H12609" s="151" t="s">
        <v>111</v>
      </c>
      <c r="I12609" s="152" t="s">
        <v>112</v>
      </c>
    </row>
    <row r="12610" customFormat="false" ht="12.75" hidden="false" customHeight="false" outlineLevel="0" collapsed="false">
      <c r="A12610" s="0" t="s">
        <v>83</v>
      </c>
      <c r="B12610" s="0" t="s">
        <v>110</v>
      </c>
      <c r="C12610" s="0" t="s">
        <v>108</v>
      </c>
      <c r="D12610" s="116" t="n">
        <v>44896</v>
      </c>
      <c r="E12610" s="0" t="n">
        <v>0</v>
      </c>
      <c r="F12610" s="0" t="n">
        <v>2376525</v>
      </c>
      <c r="G12610" s="151" t="s">
        <v>111</v>
      </c>
      <c r="H12610" s="151" t="s">
        <v>111</v>
      </c>
      <c r="I12610" s="152" t="s">
        <v>112</v>
      </c>
    </row>
    <row r="12611" customFormat="false" ht="12.75" hidden="false" customHeight="false" outlineLevel="0" collapsed="false">
      <c r="A12611" s="0" t="s">
        <v>83</v>
      </c>
      <c r="B12611" s="0" t="s">
        <v>113</v>
      </c>
      <c r="C12611" s="0" t="s">
        <v>108</v>
      </c>
      <c r="D12611" s="116" t="n">
        <v>44896</v>
      </c>
      <c r="E12611" s="0" t="n">
        <v>0</v>
      </c>
      <c r="F12611" s="0" t="n">
        <v>2376526</v>
      </c>
      <c r="G12611" s="151" t="s">
        <v>111</v>
      </c>
      <c r="H12611" s="151" t="s">
        <v>111</v>
      </c>
      <c r="I12611" s="152" t="s">
        <v>112</v>
      </c>
    </row>
    <row r="12612" customFormat="false" ht="12.75" hidden="false" customHeight="false" outlineLevel="0" collapsed="false">
      <c r="A12612" s="0" t="s">
        <v>84</v>
      </c>
      <c r="B12612" s="0" t="s">
        <v>110</v>
      </c>
      <c r="C12612" s="0" t="s">
        <v>108</v>
      </c>
      <c r="D12612" s="116" t="n">
        <v>44896</v>
      </c>
      <c r="E12612" s="0" t="n">
        <v>0.26</v>
      </c>
      <c r="F12612" s="0" t="n">
        <v>2376527</v>
      </c>
      <c r="G12612" s="151" t="s">
        <v>111</v>
      </c>
      <c r="H12612" s="151" t="s">
        <v>111</v>
      </c>
      <c r="I12612" s="152" t="s">
        <v>112</v>
      </c>
    </row>
    <row r="12613" customFormat="false" ht="12.75" hidden="false" customHeight="false" outlineLevel="0" collapsed="false">
      <c r="A12613" s="0" t="s">
        <v>84</v>
      </c>
      <c r="B12613" s="0" t="s">
        <v>113</v>
      </c>
      <c r="C12613" s="0" t="s">
        <v>108</v>
      </c>
      <c r="D12613" s="116" t="n">
        <v>44896</v>
      </c>
      <c r="E12613" s="0" t="n">
        <v>0.03</v>
      </c>
      <c r="F12613" s="0" t="n">
        <v>2376528</v>
      </c>
      <c r="G12613" s="151" t="s">
        <v>111</v>
      </c>
      <c r="H12613" s="151" t="s">
        <v>111</v>
      </c>
      <c r="I12613" s="152" t="s">
        <v>112</v>
      </c>
    </row>
    <row r="12614" customFormat="false" ht="12.75" hidden="false" customHeight="false" outlineLevel="0" collapsed="false">
      <c r="A12614" s="0" t="s">
        <v>85</v>
      </c>
      <c r="B12614" s="0" t="s">
        <v>110</v>
      </c>
      <c r="C12614" s="0" t="s">
        <v>108</v>
      </c>
      <c r="D12614" s="116" t="n">
        <v>44896</v>
      </c>
      <c r="E12614" s="0" t="n">
        <v>0.26</v>
      </c>
      <c r="F12614" s="0" t="n">
        <v>2376529</v>
      </c>
      <c r="G12614" s="151" t="s">
        <v>111</v>
      </c>
      <c r="H12614" s="151" t="s">
        <v>111</v>
      </c>
      <c r="I12614" s="152" t="s">
        <v>112</v>
      </c>
    </row>
    <row r="12615" customFormat="false" ht="12.75" hidden="false" customHeight="false" outlineLevel="0" collapsed="false">
      <c r="A12615" s="0" t="s">
        <v>85</v>
      </c>
      <c r="B12615" s="0" t="s">
        <v>113</v>
      </c>
      <c r="C12615" s="0" t="s">
        <v>108</v>
      </c>
      <c r="D12615" s="116" t="n">
        <v>44896</v>
      </c>
      <c r="E12615" s="0" t="n">
        <v>0.317656650729434</v>
      </c>
      <c r="F12615" s="0" t="n">
        <v>2376530</v>
      </c>
      <c r="G12615" s="151" t="s">
        <v>111</v>
      </c>
      <c r="H12615" s="151" t="s">
        <v>111</v>
      </c>
      <c r="I12615" s="152" t="s">
        <v>112</v>
      </c>
    </row>
    <row r="12616" customFormat="false" ht="12.75" hidden="false" customHeight="false" outlineLevel="0" collapsed="false">
      <c r="A12616" s="0" t="s">
        <v>86</v>
      </c>
      <c r="B12616" s="0" t="s">
        <v>110</v>
      </c>
      <c r="C12616" s="0" t="s">
        <v>108</v>
      </c>
      <c r="D12616" s="116" t="n">
        <v>44896</v>
      </c>
      <c r="E12616" s="0" t="n">
        <v>0.37</v>
      </c>
      <c r="F12616" s="0" t="n">
        <v>2376531</v>
      </c>
      <c r="G12616" s="151" t="s">
        <v>111</v>
      </c>
      <c r="H12616" s="151" t="s">
        <v>111</v>
      </c>
      <c r="I12616" s="152" t="s">
        <v>112</v>
      </c>
    </row>
    <row r="12617" customFormat="false" ht="12.75" hidden="false" customHeight="false" outlineLevel="0" collapsed="false">
      <c r="A12617" s="0" t="s">
        <v>86</v>
      </c>
      <c r="B12617" s="0" t="s">
        <v>113</v>
      </c>
      <c r="C12617" s="0" t="s">
        <v>108</v>
      </c>
      <c r="D12617" s="116" t="n">
        <v>44896</v>
      </c>
      <c r="E12617" s="0" t="n">
        <v>0.05</v>
      </c>
      <c r="F12617" s="0" t="n">
        <v>2376532</v>
      </c>
      <c r="G12617" s="151" t="s">
        <v>111</v>
      </c>
      <c r="H12617" s="151" t="s">
        <v>111</v>
      </c>
      <c r="I12617" s="152" t="s">
        <v>112</v>
      </c>
    </row>
    <row r="12618" customFormat="false" ht="12.75" hidden="false" customHeight="false" outlineLevel="0" collapsed="false">
      <c r="A12618" s="0" t="s">
        <v>87</v>
      </c>
      <c r="B12618" s="0" t="s">
        <v>110</v>
      </c>
      <c r="C12618" s="0" t="s">
        <v>108</v>
      </c>
      <c r="D12618" s="116" t="n">
        <v>44896</v>
      </c>
      <c r="E12618" s="0" t="n">
        <v>0.37</v>
      </c>
      <c r="F12618" s="0" t="n">
        <v>2376533</v>
      </c>
      <c r="G12618" s="151" t="s">
        <v>111</v>
      </c>
      <c r="H12618" s="151" t="s">
        <v>111</v>
      </c>
      <c r="I12618" s="152" t="s">
        <v>112</v>
      </c>
    </row>
    <row r="12619" customFormat="false" ht="12.75" hidden="false" customHeight="false" outlineLevel="0" collapsed="false">
      <c r="A12619" s="0" t="s">
        <v>87</v>
      </c>
      <c r="B12619" s="0" t="s">
        <v>113</v>
      </c>
      <c r="C12619" s="0" t="s">
        <v>108</v>
      </c>
      <c r="D12619" s="116" t="n">
        <v>44896</v>
      </c>
      <c r="E12619" s="0" t="n">
        <v>0.15</v>
      </c>
      <c r="F12619" s="0" t="n">
        <v>2376534</v>
      </c>
      <c r="G12619" s="151" t="s">
        <v>111</v>
      </c>
      <c r="H12619" s="151" t="s">
        <v>111</v>
      </c>
      <c r="I12619" s="152" t="s">
        <v>112</v>
      </c>
    </row>
    <row r="12620" customFormat="false" ht="12.75" hidden="false" customHeight="false" outlineLevel="0" collapsed="false">
      <c r="A12620" s="0" t="s">
        <v>88</v>
      </c>
      <c r="B12620" s="0" t="s">
        <v>110</v>
      </c>
      <c r="C12620" s="0" t="s">
        <v>108</v>
      </c>
      <c r="D12620" s="116" t="n">
        <v>44896</v>
      </c>
      <c r="E12620" s="0" t="n">
        <v>0.37</v>
      </c>
      <c r="F12620" s="0" t="n">
        <v>2376535</v>
      </c>
      <c r="G12620" s="151" t="s">
        <v>111</v>
      </c>
      <c r="H12620" s="151" t="s">
        <v>111</v>
      </c>
      <c r="I12620" s="152" t="s">
        <v>112</v>
      </c>
    </row>
    <row r="12621" customFormat="false" ht="12.75" hidden="false" customHeight="false" outlineLevel="0" collapsed="false">
      <c r="A12621" s="0" t="s">
        <v>88</v>
      </c>
      <c r="B12621" s="0" t="s">
        <v>113</v>
      </c>
      <c r="C12621" s="0" t="s">
        <v>108</v>
      </c>
      <c r="D12621" s="116" t="n">
        <v>44896</v>
      </c>
      <c r="E12621" s="0" t="n">
        <v>0.590840728612362</v>
      </c>
      <c r="F12621" s="0" t="n">
        <v>2376536</v>
      </c>
      <c r="G12621" s="151" t="s">
        <v>111</v>
      </c>
      <c r="H12621" s="151" t="s">
        <v>111</v>
      </c>
      <c r="I12621" s="152" t="s">
        <v>112</v>
      </c>
    </row>
    <row r="12622" customFormat="false" ht="12.75" hidden="false" customHeight="false" outlineLevel="0" collapsed="false">
      <c r="A12622" s="0" t="s">
        <v>89</v>
      </c>
      <c r="B12622" s="0" t="s">
        <v>110</v>
      </c>
      <c r="C12622" s="0" t="s">
        <v>108</v>
      </c>
      <c r="D12622" s="116" t="n">
        <v>44896</v>
      </c>
      <c r="E12622" s="0" t="n">
        <v>0.37</v>
      </c>
      <c r="F12622" s="0" t="n">
        <v>2376537</v>
      </c>
      <c r="G12622" s="151" t="s">
        <v>111</v>
      </c>
      <c r="H12622" s="151" t="s">
        <v>111</v>
      </c>
      <c r="I12622" s="152" t="s">
        <v>112</v>
      </c>
    </row>
    <row r="12623" customFormat="false" ht="12.75" hidden="false" customHeight="false" outlineLevel="0" collapsed="false">
      <c r="A12623" s="0" t="s">
        <v>89</v>
      </c>
      <c r="B12623" s="0" t="s">
        <v>113</v>
      </c>
      <c r="C12623" s="0" t="s">
        <v>108</v>
      </c>
      <c r="D12623" s="116" t="n">
        <v>44896</v>
      </c>
      <c r="E12623" s="0" t="n">
        <v>0.1</v>
      </c>
      <c r="F12623" s="0" t="n">
        <v>2376538</v>
      </c>
      <c r="G12623" s="151" t="s">
        <v>111</v>
      </c>
      <c r="H12623" s="151" t="s">
        <v>111</v>
      </c>
      <c r="I12623" s="152" t="s">
        <v>112</v>
      </c>
    </row>
    <row r="12624" customFormat="false" ht="12.75" hidden="false" customHeight="false" outlineLevel="0" collapsed="false">
      <c r="A12624" s="0" t="s">
        <v>90</v>
      </c>
      <c r="B12624" s="0" t="s">
        <v>110</v>
      </c>
      <c r="C12624" s="0" t="s">
        <v>108</v>
      </c>
      <c r="D12624" s="116" t="n">
        <v>44896</v>
      </c>
      <c r="E12624" s="0" t="n">
        <v>0.37</v>
      </c>
      <c r="F12624" s="0" t="n">
        <v>2376539</v>
      </c>
      <c r="G12624" s="151" t="s">
        <v>111</v>
      </c>
      <c r="H12624" s="151" t="s">
        <v>111</v>
      </c>
      <c r="I12624" s="152" t="s">
        <v>112</v>
      </c>
    </row>
    <row r="12625" customFormat="false" ht="12.75" hidden="false" customHeight="false" outlineLevel="0" collapsed="false">
      <c r="A12625" s="0" t="s">
        <v>90</v>
      </c>
      <c r="B12625" s="0" t="s">
        <v>113</v>
      </c>
      <c r="C12625" s="0" t="s">
        <v>108</v>
      </c>
      <c r="D12625" s="116" t="n">
        <v>44896</v>
      </c>
      <c r="E12625" s="0" t="n">
        <v>0.488507531723291</v>
      </c>
      <c r="F12625" s="0" t="n">
        <v>2376540</v>
      </c>
      <c r="G12625" s="151" t="s">
        <v>111</v>
      </c>
      <c r="H12625" s="151" t="s">
        <v>111</v>
      </c>
      <c r="I12625" s="152" t="s">
        <v>112</v>
      </c>
    </row>
    <row r="12626" customFormat="false" ht="12.75" hidden="false" customHeight="false" outlineLevel="0" collapsed="false">
      <c r="A12626" s="0" t="s">
        <v>91</v>
      </c>
      <c r="B12626" s="0" t="s">
        <v>110</v>
      </c>
      <c r="C12626" s="0" t="s">
        <v>108</v>
      </c>
      <c r="D12626" s="116" t="n">
        <v>44896</v>
      </c>
      <c r="E12626" s="0" t="n">
        <v>0</v>
      </c>
      <c r="F12626" s="0" t="n">
        <v>2376541</v>
      </c>
      <c r="G12626" s="151" t="s">
        <v>111</v>
      </c>
      <c r="H12626" s="151" t="s">
        <v>111</v>
      </c>
      <c r="I12626" s="152" t="s">
        <v>112</v>
      </c>
    </row>
    <row r="12627" customFormat="false" ht="12.75" hidden="false" customHeight="false" outlineLevel="0" collapsed="false">
      <c r="A12627" s="0" t="s">
        <v>91</v>
      </c>
      <c r="B12627" s="0" t="s">
        <v>113</v>
      </c>
      <c r="C12627" s="0" t="s">
        <v>108</v>
      </c>
      <c r="D12627" s="116" t="n">
        <v>44896</v>
      </c>
      <c r="E12627" s="0" t="n">
        <v>0</v>
      </c>
      <c r="F12627" s="0" t="n">
        <v>2376542</v>
      </c>
      <c r="G12627" s="151" t="s">
        <v>111</v>
      </c>
      <c r="H12627" s="151" t="s">
        <v>111</v>
      </c>
      <c r="I12627" s="152" t="s">
        <v>112</v>
      </c>
    </row>
    <row r="12628" customFormat="false" ht="12.75" hidden="false" customHeight="false" outlineLevel="0" collapsed="false">
      <c r="A12628" s="0" t="s">
        <v>49</v>
      </c>
      <c r="B12628" s="0" t="s">
        <v>110</v>
      </c>
      <c r="C12628" s="0" t="s">
        <v>108</v>
      </c>
      <c r="D12628" s="116" t="n">
        <v>44896</v>
      </c>
      <c r="E12628" s="0" t="n">
        <v>0.98</v>
      </c>
      <c r="F12628" s="0" t="n">
        <v>2376543</v>
      </c>
      <c r="G12628" s="151" t="s">
        <v>111</v>
      </c>
      <c r="H12628" s="151" t="s">
        <v>111</v>
      </c>
      <c r="I12628" s="152" t="s">
        <v>112</v>
      </c>
    </row>
    <row r="12629" customFormat="false" ht="12.75" hidden="false" customHeight="false" outlineLevel="0" collapsed="false">
      <c r="A12629" s="0" t="s">
        <v>49</v>
      </c>
      <c r="B12629" s="0" t="s">
        <v>113</v>
      </c>
      <c r="C12629" s="0" t="s">
        <v>108</v>
      </c>
      <c r="D12629" s="116" t="n">
        <v>44896</v>
      </c>
      <c r="E12629" s="0" t="n">
        <v>0.05</v>
      </c>
      <c r="F12629" s="0" t="n">
        <v>2376544</v>
      </c>
      <c r="G12629" s="151" t="s">
        <v>111</v>
      </c>
      <c r="H12629" s="151" t="s">
        <v>111</v>
      </c>
      <c r="I12629" s="152" t="s">
        <v>112</v>
      </c>
    </row>
    <row r="12630" customFormat="false" ht="12.75" hidden="false" customHeight="false" outlineLevel="0" collapsed="false">
      <c r="A12630" s="0" t="s">
        <v>50</v>
      </c>
      <c r="B12630" s="0" t="s">
        <v>110</v>
      </c>
      <c r="C12630" s="0" t="s">
        <v>108</v>
      </c>
      <c r="D12630" s="116" t="n">
        <v>44896</v>
      </c>
      <c r="E12630" s="0" t="n">
        <v>1.28</v>
      </c>
      <c r="F12630" s="0" t="n">
        <v>2376545</v>
      </c>
      <c r="G12630" s="151" t="s">
        <v>111</v>
      </c>
      <c r="H12630" s="151" t="s">
        <v>111</v>
      </c>
      <c r="I12630" s="152" t="s">
        <v>112</v>
      </c>
    </row>
    <row r="12631" customFormat="false" ht="12.75" hidden="false" customHeight="false" outlineLevel="0" collapsed="false">
      <c r="A12631" s="0" t="s">
        <v>50</v>
      </c>
      <c r="B12631" s="0" t="s">
        <v>113</v>
      </c>
      <c r="C12631" s="0" t="s">
        <v>108</v>
      </c>
      <c r="D12631" s="116" t="n">
        <v>44896</v>
      </c>
      <c r="E12631" s="0" t="n">
        <v>-0.13</v>
      </c>
      <c r="F12631" s="0" t="n">
        <v>2376546</v>
      </c>
      <c r="G12631" s="151" t="s">
        <v>111</v>
      </c>
      <c r="H12631" s="151" t="s">
        <v>111</v>
      </c>
      <c r="I12631" s="152" t="s">
        <v>112</v>
      </c>
    </row>
    <row r="12632" customFormat="false" ht="12.75" hidden="false" customHeight="false" outlineLevel="0" collapsed="false">
      <c r="A12632" s="0" t="s">
        <v>51</v>
      </c>
      <c r="B12632" s="0" t="s">
        <v>110</v>
      </c>
      <c r="C12632" s="0" t="s">
        <v>108</v>
      </c>
      <c r="D12632" s="116" t="n">
        <v>44896</v>
      </c>
      <c r="E12632" s="0" t="n">
        <v>1.28</v>
      </c>
      <c r="F12632" s="0" t="n">
        <v>2376547</v>
      </c>
      <c r="G12632" s="151" t="s">
        <v>111</v>
      </c>
      <c r="H12632" s="151" t="s">
        <v>111</v>
      </c>
      <c r="I12632" s="152" t="s">
        <v>112</v>
      </c>
    </row>
    <row r="12633" customFormat="false" ht="12.75" hidden="false" customHeight="false" outlineLevel="0" collapsed="false">
      <c r="A12633" s="0" t="s">
        <v>51</v>
      </c>
      <c r="B12633" s="0" t="s">
        <v>113</v>
      </c>
      <c r="C12633" s="0" t="s">
        <v>108</v>
      </c>
      <c r="D12633" s="116" t="n">
        <v>44896</v>
      </c>
      <c r="E12633" s="0" t="n">
        <v>0.3</v>
      </c>
      <c r="F12633" s="0" t="n">
        <v>2376548</v>
      </c>
      <c r="G12633" s="151" t="s">
        <v>111</v>
      </c>
      <c r="H12633" s="151" t="s">
        <v>111</v>
      </c>
      <c r="I12633" s="152" t="s">
        <v>112</v>
      </c>
    </row>
    <row r="12634" customFormat="false" ht="12.75" hidden="false" customHeight="false" outlineLevel="0" collapsed="false">
      <c r="A12634" s="0" t="s">
        <v>52</v>
      </c>
      <c r="B12634" s="0" t="s">
        <v>110</v>
      </c>
      <c r="C12634" s="0" t="s">
        <v>108</v>
      </c>
      <c r="D12634" s="116" t="n">
        <v>44896</v>
      </c>
      <c r="E12634" s="0" t="n">
        <v>1.28</v>
      </c>
      <c r="F12634" s="0" t="n">
        <v>2376549</v>
      </c>
      <c r="G12634" s="151" t="s">
        <v>111</v>
      </c>
      <c r="H12634" s="151" t="s">
        <v>111</v>
      </c>
      <c r="I12634" s="152" t="s">
        <v>112</v>
      </c>
    </row>
    <row r="12635" customFormat="false" ht="12.75" hidden="false" customHeight="false" outlineLevel="0" collapsed="false">
      <c r="A12635" s="0" t="s">
        <v>52</v>
      </c>
      <c r="B12635" s="0" t="s">
        <v>113</v>
      </c>
      <c r="C12635" s="0" t="s">
        <v>108</v>
      </c>
      <c r="D12635" s="116" t="n">
        <v>44896</v>
      </c>
      <c r="E12635" s="0" t="n">
        <v>-0.05</v>
      </c>
      <c r="F12635" s="0" t="n">
        <v>2376550</v>
      </c>
      <c r="G12635" s="151" t="s">
        <v>111</v>
      </c>
      <c r="H12635" s="151" t="s">
        <v>111</v>
      </c>
      <c r="I12635" s="152" t="s">
        <v>112</v>
      </c>
    </row>
    <row r="12636" customFormat="false" ht="12.75" hidden="false" customHeight="false" outlineLevel="0" collapsed="false">
      <c r="A12636" s="0" t="s">
        <v>53</v>
      </c>
      <c r="B12636" s="0" t="s">
        <v>110</v>
      </c>
      <c r="C12636" s="0" t="s">
        <v>108</v>
      </c>
      <c r="D12636" s="116" t="n">
        <v>44896</v>
      </c>
      <c r="E12636" s="0" t="n">
        <v>0.98</v>
      </c>
      <c r="F12636" s="0" t="n">
        <v>2376551</v>
      </c>
      <c r="G12636" s="151" t="s">
        <v>111</v>
      </c>
      <c r="H12636" s="151" t="s">
        <v>111</v>
      </c>
      <c r="I12636" s="152" t="s">
        <v>112</v>
      </c>
    </row>
    <row r="12637" customFormat="false" ht="12.75" hidden="false" customHeight="false" outlineLevel="0" collapsed="false">
      <c r="A12637" s="0" t="s">
        <v>53</v>
      </c>
      <c r="B12637" s="0" t="s">
        <v>113</v>
      </c>
      <c r="C12637" s="0" t="s">
        <v>108</v>
      </c>
      <c r="D12637" s="116" t="n">
        <v>44896</v>
      </c>
      <c r="E12637" s="0" t="n">
        <v>0.05</v>
      </c>
      <c r="F12637" s="0" t="n">
        <v>2376552</v>
      </c>
      <c r="G12637" s="151" t="s">
        <v>111</v>
      </c>
      <c r="H12637" s="151" t="s">
        <v>111</v>
      </c>
      <c r="I12637" s="152" t="s">
        <v>112</v>
      </c>
    </row>
    <row r="12638" customFormat="false" ht="12.75" hidden="false" customHeight="false" outlineLevel="0" collapsed="false">
      <c r="A12638" s="0" t="s">
        <v>17</v>
      </c>
      <c r="B12638" s="0" t="s">
        <v>110</v>
      </c>
      <c r="C12638" s="0" t="s">
        <v>108</v>
      </c>
      <c r="D12638" s="116" t="n">
        <v>44896</v>
      </c>
      <c r="E12638" s="0" t="n">
        <v>0</v>
      </c>
      <c r="F12638" s="0" t="n">
        <v>2376553</v>
      </c>
      <c r="G12638" s="151" t="s">
        <v>111</v>
      </c>
      <c r="H12638" s="151" t="s">
        <v>111</v>
      </c>
      <c r="I12638" s="152" t="s">
        <v>112</v>
      </c>
    </row>
    <row r="12639" customFormat="false" ht="12.75" hidden="false" customHeight="false" outlineLevel="0" collapsed="false">
      <c r="A12639" s="0" t="s">
        <v>17</v>
      </c>
      <c r="B12639" s="0" t="s">
        <v>113</v>
      </c>
      <c r="C12639" s="0" t="s">
        <v>108</v>
      </c>
      <c r="D12639" s="116" t="n">
        <v>44896</v>
      </c>
      <c r="E12639" s="0" t="n">
        <v>0</v>
      </c>
      <c r="F12639" s="0" t="n">
        <v>2376554</v>
      </c>
      <c r="G12639" s="151" t="s">
        <v>111</v>
      </c>
      <c r="H12639" s="151" t="s">
        <v>111</v>
      </c>
      <c r="I12639" s="152" t="s">
        <v>112</v>
      </c>
    </row>
    <row r="12640" customFormat="false" ht="12.75" hidden="false" customHeight="false" outlineLevel="0" collapsed="false">
      <c r="A12640" s="0" t="s">
        <v>18</v>
      </c>
      <c r="B12640" s="0" t="s">
        <v>110</v>
      </c>
      <c r="C12640" s="0" t="s">
        <v>108</v>
      </c>
      <c r="D12640" s="116" t="n">
        <v>44896</v>
      </c>
      <c r="E12640" s="0" t="n">
        <v>0</v>
      </c>
      <c r="F12640" s="0" t="n">
        <v>2376555</v>
      </c>
      <c r="G12640" s="151" t="s">
        <v>111</v>
      </c>
      <c r="H12640" s="151" t="s">
        <v>111</v>
      </c>
      <c r="I12640" s="152" t="s">
        <v>112</v>
      </c>
    </row>
    <row r="12641" customFormat="false" ht="12.75" hidden="false" customHeight="false" outlineLevel="0" collapsed="false">
      <c r="A12641" s="0" t="s">
        <v>18</v>
      </c>
      <c r="B12641" s="0" t="s">
        <v>113</v>
      </c>
      <c r="C12641" s="0" t="s">
        <v>108</v>
      </c>
      <c r="D12641" s="116" t="n">
        <v>44896</v>
      </c>
      <c r="E12641" s="0" t="n">
        <v>0</v>
      </c>
      <c r="F12641" s="0" t="n">
        <v>2376556</v>
      </c>
      <c r="G12641" s="151" t="s">
        <v>111</v>
      </c>
      <c r="H12641" s="151" t="s">
        <v>111</v>
      </c>
      <c r="I12641" s="152" t="s">
        <v>112</v>
      </c>
    </row>
    <row r="12642" customFormat="false" ht="12.75" hidden="false" customHeight="false" outlineLevel="0" collapsed="false">
      <c r="A12642" s="0" t="s">
        <v>19</v>
      </c>
      <c r="B12642" s="0" t="s">
        <v>110</v>
      </c>
      <c r="C12642" s="0" t="s">
        <v>108</v>
      </c>
      <c r="D12642" s="116" t="n">
        <v>44896</v>
      </c>
      <c r="E12642" s="0" t="n">
        <v>0</v>
      </c>
      <c r="F12642" s="0" t="n">
        <v>2376557</v>
      </c>
      <c r="G12642" s="151" t="s">
        <v>111</v>
      </c>
      <c r="H12642" s="151" t="s">
        <v>111</v>
      </c>
      <c r="I12642" s="152" t="s">
        <v>112</v>
      </c>
    </row>
    <row r="12643" customFormat="false" ht="12.75" hidden="false" customHeight="false" outlineLevel="0" collapsed="false">
      <c r="A12643" s="0" t="s">
        <v>19</v>
      </c>
      <c r="B12643" s="0" t="s">
        <v>113</v>
      </c>
      <c r="C12643" s="0" t="s">
        <v>108</v>
      </c>
      <c r="D12643" s="116" t="n">
        <v>44896</v>
      </c>
      <c r="E12643" s="0" t="n">
        <v>0</v>
      </c>
      <c r="F12643" s="0" t="n">
        <v>2376558</v>
      </c>
      <c r="G12643" s="151" t="s">
        <v>111</v>
      </c>
      <c r="H12643" s="151" t="s">
        <v>111</v>
      </c>
      <c r="I12643" s="152" t="s">
        <v>112</v>
      </c>
    </row>
    <row r="12644" customFormat="false" ht="12.75" hidden="false" customHeight="false" outlineLevel="0" collapsed="false">
      <c r="A12644" s="0" t="s">
        <v>21</v>
      </c>
      <c r="B12644" s="0" t="s">
        <v>110</v>
      </c>
      <c r="C12644" s="0" t="s">
        <v>108</v>
      </c>
      <c r="D12644" s="116" t="n">
        <v>44896</v>
      </c>
      <c r="E12644" s="0" t="n">
        <v>0</v>
      </c>
      <c r="F12644" s="0" t="n">
        <v>2376559</v>
      </c>
      <c r="G12644" s="151" t="s">
        <v>111</v>
      </c>
      <c r="H12644" s="151" t="s">
        <v>111</v>
      </c>
      <c r="I12644" s="152" t="s">
        <v>112</v>
      </c>
    </row>
    <row r="12645" customFormat="false" ht="12.75" hidden="false" customHeight="false" outlineLevel="0" collapsed="false">
      <c r="A12645" s="0" t="s">
        <v>21</v>
      </c>
      <c r="B12645" s="0" t="s">
        <v>113</v>
      </c>
      <c r="C12645" s="0" t="s">
        <v>108</v>
      </c>
      <c r="D12645" s="116" t="n">
        <v>44896</v>
      </c>
      <c r="E12645" s="0" t="n">
        <v>0</v>
      </c>
      <c r="F12645" s="0" t="n">
        <v>2376560</v>
      </c>
      <c r="G12645" s="151" t="s">
        <v>111</v>
      </c>
      <c r="H12645" s="151" t="s">
        <v>111</v>
      </c>
      <c r="I12645" s="152" t="s">
        <v>112</v>
      </c>
    </row>
    <row r="12646" customFormat="false" ht="12.75" hidden="false" customHeight="false" outlineLevel="0" collapsed="false">
      <c r="A12646" s="0" t="s">
        <v>22</v>
      </c>
      <c r="B12646" s="0" t="s">
        <v>110</v>
      </c>
      <c r="C12646" s="0" t="s">
        <v>108</v>
      </c>
      <c r="D12646" s="116" t="n">
        <v>44896</v>
      </c>
      <c r="E12646" s="0" t="n">
        <v>0.26</v>
      </c>
      <c r="F12646" s="0" t="n">
        <v>2376561</v>
      </c>
      <c r="G12646" s="151" t="s">
        <v>111</v>
      </c>
      <c r="H12646" s="151" t="s">
        <v>111</v>
      </c>
      <c r="I12646" s="152" t="s">
        <v>112</v>
      </c>
    </row>
    <row r="12647" customFormat="false" ht="12.75" hidden="false" customHeight="false" outlineLevel="0" collapsed="false">
      <c r="A12647" s="0" t="s">
        <v>59</v>
      </c>
      <c r="B12647" s="0" t="s">
        <v>110</v>
      </c>
      <c r="C12647" s="0" t="s">
        <v>108</v>
      </c>
      <c r="D12647" s="116" t="n">
        <v>44927</v>
      </c>
      <c r="E12647" s="0" t="n">
        <v>1.205</v>
      </c>
      <c r="F12647" s="0" t="n">
        <v>2376515</v>
      </c>
      <c r="G12647" s="151" t="s">
        <v>111</v>
      </c>
      <c r="H12647" s="151" t="s">
        <v>111</v>
      </c>
      <c r="I12647" s="152" t="s">
        <v>112</v>
      </c>
    </row>
    <row r="12648" customFormat="false" ht="12.75" hidden="false" customHeight="false" outlineLevel="0" collapsed="false">
      <c r="A12648" s="0" t="s">
        <v>59</v>
      </c>
      <c r="B12648" s="0" t="s">
        <v>113</v>
      </c>
      <c r="C12648" s="0" t="s">
        <v>108</v>
      </c>
      <c r="D12648" s="116" t="n">
        <v>44927</v>
      </c>
      <c r="E12648" s="0" t="n">
        <v>0.05</v>
      </c>
      <c r="F12648" s="0" t="n">
        <v>2376516</v>
      </c>
      <c r="G12648" s="151" t="s">
        <v>111</v>
      </c>
      <c r="H12648" s="151" t="s">
        <v>111</v>
      </c>
      <c r="I12648" s="152" t="s">
        <v>112</v>
      </c>
    </row>
    <row r="12649" customFormat="false" ht="12.75" hidden="false" customHeight="false" outlineLevel="0" collapsed="false">
      <c r="A12649" s="0" t="s">
        <v>60</v>
      </c>
      <c r="B12649" s="0" t="s">
        <v>110</v>
      </c>
      <c r="C12649" s="0" t="s">
        <v>108</v>
      </c>
      <c r="D12649" s="116" t="n">
        <v>44927</v>
      </c>
      <c r="E12649" s="0" t="n">
        <v>1.205</v>
      </c>
      <c r="F12649" s="0" t="n">
        <v>2376517</v>
      </c>
      <c r="G12649" s="151" t="s">
        <v>111</v>
      </c>
      <c r="H12649" s="151" t="s">
        <v>111</v>
      </c>
      <c r="I12649" s="152" t="s">
        <v>112</v>
      </c>
    </row>
    <row r="12650" customFormat="false" ht="12.75" hidden="false" customHeight="false" outlineLevel="0" collapsed="false">
      <c r="A12650" s="0" t="s">
        <v>60</v>
      </c>
      <c r="B12650" s="0" t="s">
        <v>113</v>
      </c>
      <c r="C12650" s="0" t="s">
        <v>108</v>
      </c>
      <c r="D12650" s="116" t="n">
        <v>44927</v>
      </c>
      <c r="E12650" s="0" t="n">
        <v>0.32</v>
      </c>
      <c r="F12650" s="0" t="n">
        <v>2376518</v>
      </c>
      <c r="G12650" s="151" t="s">
        <v>111</v>
      </c>
      <c r="H12650" s="151" t="s">
        <v>111</v>
      </c>
      <c r="I12650" s="152" t="s">
        <v>112</v>
      </c>
    </row>
    <row r="12651" customFormat="false" ht="12.75" hidden="false" customHeight="false" outlineLevel="0" collapsed="false">
      <c r="A12651" s="0" t="s">
        <v>61</v>
      </c>
      <c r="B12651" s="0" t="s">
        <v>110</v>
      </c>
      <c r="C12651" s="0" t="s">
        <v>108</v>
      </c>
      <c r="D12651" s="116" t="n">
        <v>44927</v>
      </c>
      <c r="E12651" s="0" t="n">
        <v>1.205</v>
      </c>
      <c r="F12651" s="0" t="n">
        <v>2376519</v>
      </c>
      <c r="G12651" s="151" t="s">
        <v>111</v>
      </c>
      <c r="H12651" s="151" t="s">
        <v>111</v>
      </c>
      <c r="I12651" s="152" t="s">
        <v>112</v>
      </c>
    </row>
    <row r="12652" customFormat="false" ht="12.75" hidden="false" customHeight="false" outlineLevel="0" collapsed="false">
      <c r="A12652" s="0" t="s">
        <v>61</v>
      </c>
      <c r="B12652" s="0" t="s">
        <v>113</v>
      </c>
      <c r="C12652" s="0" t="s">
        <v>108</v>
      </c>
      <c r="D12652" s="116" t="n">
        <v>44927</v>
      </c>
      <c r="E12652" s="0" t="n">
        <v>0.05</v>
      </c>
      <c r="F12652" s="0" t="n">
        <v>2376520</v>
      </c>
      <c r="G12652" s="151" t="s">
        <v>111</v>
      </c>
      <c r="H12652" s="151" t="s">
        <v>111</v>
      </c>
      <c r="I12652" s="152" t="s">
        <v>112</v>
      </c>
    </row>
    <row r="12653" customFormat="false" ht="12.75" hidden="false" customHeight="false" outlineLevel="0" collapsed="false">
      <c r="A12653" s="0" t="s">
        <v>62</v>
      </c>
      <c r="B12653" s="0" t="s">
        <v>110</v>
      </c>
      <c r="C12653" s="0" t="s">
        <v>108</v>
      </c>
      <c r="D12653" s="116" t="n">
        <v>44927</v>
      </c>
      <c r="E12653" s="0" t="n">
        <v>1.205</v>
      </c>
      <c r="F12653" s="0" t="n">
        <v>2376521</v>
      </c>
      <c r="G12653" s="151" t="s">
        <v>111</v>
      </c>
      <c r="H12653" s="151" t="s">
        <v>111</v>
      </c>
      <c r="I12653" s="152" t="s">
        <v>112</v>
      </c>
    </row>
    <row r="12654" customFormat="false" ht="12.75" hidden="false" customHeight="false" outlineLevel="0" collapsed="false">
      <c r="A12654" s="0" t="s">
        <v>62</v>
      </c>
      <c r="B12654" s="0" t="s">
        <v>113</v>
      </c>
      <c r="C12654" s="0" t="s">
        <v>108</v>
      </c>
      <c r="D12654" s="116" t="n">
        <v>44927</v>
      </c>
      <c r="E12654" s="0" t="n">
        <v>0.32</v>
      </c>
      <c r="F12654" s="0" t="n">
        <v>2376522</v>
      </c>
      <c r="G12654" s="151" t="s">
        <v>111</v>
      </c>
      <c r="H12654" s="151" t="s">
        <v>111</v>
      </c>
      <c r="I12654" s="152" t="s">
        <v>112</v>
      </c>
    </row>
    <row r="12655" customFormat="false" ht="12.75" hidden="false" customHeight="false" outlineLevel="0" collapsed="false">
      <c r="A12655" s="0" t="s">
        <v>82</v>
      </c>
      <c r="B12655" s="0" t="s">
        <v>110</v>
      </c>
      <c r="C12655" s="0" t="s">
        <v>108</v>
      </c>
      <c r="D12655" s="116" t="n">
        <v>44927</v>
      </c>
      <c r="E12655" s="0" t="n">
        <v>0</v>
      </c>
      <c r="F12655" s="0" t="n">
        <v>2376523</v>
      </c>
      <c r="G12655" s="151" t="s">
        <v>111</v>
      </c>
      <c r="H12655" s="151" t="s">
        <v>111</v>
      </c>
      <c r="I12655" s="152" t="s">
        <v>112</v>
      </c>
    </row>
    <row r="12656" customFormat="false" ht="12.75" hidden="false" customHeight="false" outlineLevel="0" collapsed="false">
      <c r="A12656" s="0" t="s">
        <v>82</v>
      </c>
      <c r="B12656" s="0" t="s">
        <v>113</v>
      </c>
      <c r="C12656" s="0" t="s">
        <v>108</v>
      </c>
      <c r="D12656" s="116" t="n">
        <v>44927</v>
      </c>
      <c r="E12656" s="0" t="n">
        <v>0</v>
      </c>
      <c r="F12656" s="0" t="n">
        <v>2376524</v>
      </c>
      <c r="G12656" s="151" t="s">
        <v>111</v>
      </c>
      <c r="H12656" s="151" t="s">
        <v>111</v>
      </c>
      <c r="I12656" s="152" t="s">
        <v>112</v>
      </c>
    </row>
    <row r="12657" customFormat="false" ht="12.75" hidden="false" customHeight="false" outlineLevel="0" collapsed="false">
      <c r="A12657" s="0" t="s">
        <v>83</v>
      </c>
      <c r="B12657" s="0" t="s">
        <v>110</v>
      </c>
      <c r="C12657" s="0" t="s">
        <v>108</v>
      </c>
      <c r="D12657" s="116" t="n">
        <v>44927</v>
      </c>
      <c r="E12657" s="0" t="n">
        <v>0</v>
      </c>
      <c r="F12657" s="0" t="n">
        <v>2376525</v>
      </c>
      <c r="G12657" s="151" t="s">
        <v>111</v>
      </c>
      <c r="H12657" s="151" t="s">
        <v>111</v>
      </c>
      <c r="I12657" s="152" t="s">
        <v>112</v>
      </c>
    </row>
    <row r="12658" customFormat="false" ht="12.75" hidden="false" customHeight="false" outlineLevel="0" collapsed="false">
      <c r="A12658" s="0" t="s">
        <v>83</v>
      </c>
      <c r="B12658" s="0" t="s">
        <v>113</v>
      </c>
      <c r="C12658" s="0" t="s">
        <v>108</v>
      </c>
      <c r="D12658" s="116" t="n">
        <v>44927</v>
      </c>
      <c r="E12658" s="0" t="n">
        <v>0</v>
      </c>
      <c r="F12658" s="0" t="n">
        <v>2376526</v>
      </c>
      <c r="G12658" s="151" t="s">
        <v>111</v>
      </c>
      <c r="H12658" s="151" t="s">
        <v>111</v>
      </c>
      <c r="I12658" s="152" t="s">
        <v>112</v>
      </c>
    </row>
    <row r="12659" customFormat="false" ht="12.75" hidden="false" customHeight="false" outlineLevel="0" collapsed="false">
      <c r="A12659" s="0" t="s">
        <v>84</v>
      </c>
      <c r="B12659" s="0" t="s">
        <v>110</v>
      </c>
      <c r="C12659" s="0" t="s">
        <v>108</v>
      </c>
      <c r="D12659" s="116" t="n">
        <v>44927</v>
      </c>
      <c r="E12659" s="0" t="n">
        <v>0.27</v>
      </c>
      <c r="F12659" s="0" t="n">
        <v>2376527</v>
      </c>
      <c r="G12659" s="151" t="s">
        <v>111</v>
      </c>
      <c r="H12659" s="151" t="s">
        <v>111</v>
      </c>
      <c r="I12659" s="152" t="s">
        <v>112</v>
      </c>
    </row>
    <row r="12660" customFormat="false" ht="12.75" hidden="false" customHeight="false" outlineLevel="0" collapsed="false">
      <c r="A12660" s="0" t="s">
        <v>84</v>
      </c>
      <c r="B12660" s="0" t="s">
        <v>113</v>
      </c>
      <c r="C12660" s="0" t="s">
        <v>108</v>
      </c>
      <c r="D12660" s="116" t="n">
        <v>44927</v>
      </c>
      <c r="E12660" s="0" t="n">
        <v>0.03</v>
      </c>
      <c r="F12660" s="0" t="n">
        <v>2376528</v>
      </c>
      <c r="G12660" s="151" t="s">
        <v>111</v>
      </c>
      <c r="H12660" s="151" t="s">
        <v>111</v>
      </c>
      <c r="I12660" s="152" t="s">
        <v>112</v>
      </c>
    </row>
    <row r="12661" customFormat="false" ht="12.75" hidden="false" customHeight="false" outlineLevel="0" collapsed="false">
      <c r="A12661" s="0" t="s">
        <v>85</v>
      </c>
      <c r="B12661" s="0" t="s">
        <v>110</v>
      </c>
      <c r="C12661" s="0" t="s">
        <v>108</v>
      </c>
      <c r="D12661" s="116" t="n">
        <v>44927</v>
      </c>
      <c r="E12661" s="0" t="n">
        <v>0.27</v>
      </c>
      <c r="F12661" s="0" t="n">
        <v>2376529</v>
      </c>
      <c r="G12661" s="151" t="s">
        <v>111</v>
      </c>
      <c r="H12661" s="151" t="s">
        <v>111</v>
      </c>
      <c r="I12661" s="152" t="s">
        <v>112</v>
      </c>
    </row>
    <row r="12662" customFormat="false" ht="12.75" hidden="false" customHeight="false" outlineLevel="0" collapsed="false">
      <c r="A12662" s="0" t="s">
        <v>85</v>
      </c>
      <c r="B12662" s="0" t="s">
        <v>113</v>
      </c>
      <c r="C12662" s="0" t="s">
        <v>108</v>
      </c>
      <c r="D12662" s="116" t="n">
        <v>44927</v>
      </c>
      <c r="E12662" s="0" t="n">
        <v>0.330466915941318</v>
      </c>
      <c r="F12662" s="0" t="n">
        <v>2376530</v>
      </c>
      <c r="G12662" s="151" t="s">
        <v>111</v>
      </c>
      <c r="H12662" s="151" t="s">
        <v>111</v>
      </c>
      <c r="I12662" s="152" t="s">
        <v>112</v>
      </c>
    </row>
    <row r="12663" customFormat="false" ht="12.75" hidden="false" customHeight="false" outlineLevel="0" collapsed="false">
      <c r="A12663" s="0" t="s">
        <v>86</v>
      </c>
      <c r="B12663" s="0" t="s">
        <v>110</v>
      </c>
      <c r="C12663" s="0" t="s">
        <v>108</v>
      </c>
      <c r="D12663" s="116" t="n">
        <v>44927</v>
      </c>
      <c r="E12663" s="0" t="n">
        <v>0.4</v>
      </c>
      <c r="F12663" s="0" t="n">
        <v>2376531</v>
      </c>
      <c r="G12663" s="151" t="s">
        <v>111</v>
      </c>
      <c r="H12663" s="151" t="s">
        <v>111</v>
      </c>
      <c r="I12663" s="152" t="s">
        <v>112</v>
      </c>
    </row>
    <row r="12664" customFormat="false" ht="12.75" hidden="false" customHeight="false" outlineLevel="0" collapsed="false">
      <c r="A12664" s="0" t="s">
        <v>86</v>
      </c>
      <c r="B12664" s="0" t="s">
        <v>113</v>
      </c>
      <c r="C12664" s="0" t="s">
        <v>108</v>
      </c>
      <c r="D12664" s="116" t="n">
        <v>44927</v>
      </c>
      <c r="E12664" s="0" t="n">
        <v>0.08</v>
      </c>
      <c r="F12664" s="0" t="n">
        <v>2376532</v>
      </c>
      <c r="G12664" s="151" t="s">
        <v>111</v>
      </c>
      <c r="H12664" s="151" t="s">
        <v>111</v>
      </c>
      <c r="I12664" s="152" t="s">
        <v>112</v>
      </c>
    </row>
    <row r="12665" customFormat="false" ht="12.75" hidden="false" customHeight="false" outlineLevel="0" collapsed="false">
      <c r="A12665" s="0" t="s">
        <v>87</v>
      </c>
      <c r="B12665" s="0" t="s">
        <v>110</v>
      </c>
      <c r="C12665" s="0" t="s">
        <v>108</v>
      </c>
      <c r="D12665" s="116" t="n">
        <v>44927</v>
      </c>
      <c r="E12665" s="0" t="n">
        <v>0.4</v>
      </c>
      <c r="F12665" s="0" t="n">
        <v>2376533</v>
      </c>
      <c r="G12665" s="151" t="s">
        <v>111</v>
      </c>
      <c r="H12665" s="151" t="s">
        <v>111</v>
      </c>
      <c r="I12665" s="152" t="s">
        <v>112</v>
      </c>
    </row>
    <row r="12666" customFormat="false" ht="12.75" hidden="false" customHeight="false" outlineLevel="0" collapsed="false">
      <c r="A12666" s="0" t="s">
        <v>87</v>
      </c>
      <c r="B12666" s="0" t="s">
        <v>113</v>
      </c>
      <c r="C12666" s="0" t="s">
        <v>108</v>
      </c>
      <c r="D12666" s="116" t="n">
        <v>44927</v>
      </c>
      <c r="E12666" s="0" t="n">
        <v>0.23</v>
      </c>
      <c r="F12666" s="0" t="n">
        <v>2376534</v>
      </c>
      <c r="G12666" s="151" t="s">
        <v>111</v>
      </c>
      <c r="H12666" s="151" t="s">
        <v>111</v>
      </c>
      <c r="I12666" s="152" t="s">
        <v>112</v>
      </c>
    </row>
    <row r="12667" customFormat="false" ht="12.75" hidden="false" customHeight="false" outlineLevel="0" collapsed="false">
      <c r="A12667" s="0" t="s">
        <v>88</v>
      </c>
      <c r="B12667" s="0" t="s">
        <v>110</v>
      </c>
      <c r="C12667" s="0" t="s">
        <v>108</v>
      </c>
      <c r="D12667" s="116" t="n">
        <v>44927</v>
      </c>
      <c r="E12667" s="0" t="n">
        <v>0.4</v>
      </c>
      <c r="F12667" s="0" t="n">
        <v>2376535</v>
      </c>
      <c r="G12667" s="151" t="s">
        <v>111</v>
      </c>
      <c r="H12667" s="151" t="s">
        <v>111</v>
      </c>
      <c r="I12667" s="152" t="s">
        <v>112</v>
      </c>
    </row>
    <row r="12668" customFormat="false" ht="12.75" hidden="false" customHeight="false" outlineLevel="0" collapsed="false">
      <c r="A12668" s="0" t="s">
        <v>88</v>
      </c>
      <c r="B12668" s="0" t="s">
        <v>113</v>
      </c>
      <c r="C12668" s="0" t="s">
        <v>108</v>
      </c>
      <c r="D12668" s="116" t="n">
        <v>44927</v>
      </c>
      <c r="E12668" s="0" t="n">
        <v>0.67737367990176</v>
      </c>
      <c r="F12668" s="0" t="n">
        <v>2376536</v>
      </c>
      <c r="G12668" s="151" t="s">
        <v>111</v>
      </c>
      <c r="H12668" s="151" t="s">
        <v>111</v>
      </c>
      <c r="I12668" s="152" t="s">
        <v>112</v>
      </c>
    </row>
    <row r="12669" customFormat="false" ht="12.75" hidden="false" customHeight="false" outlineLevel="0" collapsed="false">
      <c r="A12669" s="0" t="s">
        <v>89</v>
      </c>
      <c r="B12669" s="0" t="s">
        <v>110</v>
      </c>
      <c r="C12669" s="0" t="s">
        <v>108</v>
      </c>
      <c r="D12669" s="116" t="n">
        <v>44927</v>
      </c>
      <c r="E12669" s="0" t="n">
        <v>0.4</v>
      </c>
      <c r="F12669" s="0" t="n">
        <v>2376537</v>
      </c>
      <c r="G12669" s="151" t="s">
        <v>111</v>
      </c>
      <c r="H12669" s="151" t="s">
        <v>111</v>
      </c>
      <c r="I12669" s="152" t="s">
        <v>112</v>
      </c>
    </row>
    <row r="12670" customFormat="false" ht="12.75" hidden="false" customHeight="false" outlineLevel="0" collapsed="false">
      <c r="A12670" s="0" t="s">
        <v>89</v>
      </c>
      <c r="B12670" s="0" t="s">
        <v>113</v>
      </c>
      <c r="C12670" s="0" t="s">
        <v>108</v>
      </c>
      <c r="D12670" s="116" t="n">
        <v>44927</v>
      </c>
      <c r="E12670" s="0" t="n">
        <v>0.13</v>
      </c>
      <c r="F12670" s="0" t="n">
        <v>2376538</v>
      </c>
      <c r="G12670" s="151" t="s">
        <v>111</v>
      </c>
      <c r="H12670" s="151" t="s">
        <v>111</v>
      </c>
      <c r="I12670" s="152" t="s">
        <v>112</v>
      </c>
    </row>
    <row r="12671" customFormat="false" ht="12.75" hidden="false" customHeight="false" outlineLevel="0" collapsed="false">
      <c r="A12671" s="0" t="s">
        <v>90</v>
      </c>
      <c r="B12671" s="0" t="s">
        <v>110</v>
      </c>
      <c r="C12671" s="0" t="s">
        <v>108</v>
      </c>
      <c r="D12671" s="116" t="n">
        <v>44927</v>
      </c>
      <c r="E12671" s="0" t="n">
        <v>0.4</v>
      </c>
      <c r="F12671" s="0" t="n">
        <v>2376539</v>
      </c>
      <c r="G12671" s="151" t="s">
        <v>111</v>
      </c>
      <c r="H12671" s="151" t="s">
        <v>111</v>
      </c>
      <c r="I12671" s="152" t="s">
        <v>112</v>
      </c>
    </row>
    <row r="12672" customFormat="false" ht="12.75" hidden="false" customHeight="false" outlineLevel="0" collapsed="false">
      <c r="A12672" s="0" t="s">
        <v>90</v>
      </c>
      <c r="B12672" s="0" t="s">
        <v>113</v>
      </c>
      <c r="C12672" s="0" t="s">
        <v>108</v>
      </c>
      <c r="D12672" s="116" t="n">
        <v>44927</v>
      </c>
      <c r="E12672" s="0" t="n">
        <v>0.523873884568154</v>
      </c>
      <c r="F12672" s="0" t="n">
        <v>2376540</v>
      </c>
      <c r="G12672" s="151" t="s">
        <v>111</v>
      </c>
      <c r="H12672" s="151" t="s">
        <v>111</v>
      </c>
      <c r="I12672" s="152" t="s">
        <v>112</v>
      </c>
    </row>
    <row r="12673" customFormat="false" ht="12.75" hidden="false" customHeight="false" outlineLevel="0" collapsed="false">
      <c r="A12673" s="0" t="s">
        <v>91</v>
      </c>
      <c r="B12673" s="0" t="s">
        <v>110</v>
      </c>
      <c r="C12673" s="0" t="s">
        <v>108</v>
      </c>
      <c r="D12673" s="116" t="n">
        <v>44927</v>
      </c>
      <c r="E12673" s="0" t="n">
        <v>0</v>
      </c>
      <c r="F12673" s="0" t="n">
        <v>2376541</v>
      </c>
      <c r="G12673" s="151" t="s">
        <v>111</v>
      </c>
      <c r="H12673" s="151" t="s">
        <v>111</v>
      </c>
      <c r="I12673" s="152" t="s">
        <v>112</v>
      </c>
    </row>
    <row r="12674" customFormat="false" ht="12.75" hidden="false" customHeight="false" outlineLevel="0" collapsed="false">
      <c r="A12674" s="0" t="s">
        <v>91</v>
      </c>
      <c r="B12674" s="0" t="s">
        <v>113</v>
      </c>
      <c r="C12674" s="0" t="s">
        <v>108</v>
      </c>
      <c r="D12674" s="116" t="n">
        <v>44927</v>
      </c>
      <c r="E12674" s="0" t="n">
        <v>0</v>
      </c>
      <c r="F12674" s="0" t="n">
        <v>2376542</v>
      </c>
      <c r="G12674" s="151" t="s">
        <v>111</v>
      </c>
      <c r="H12674" s="151" t="s">
        <v>111</v>
      </c>
      <c r="I12674" s="152" t="s">
        <v>112</v>
      </c>
    </row>
    <row r="12675" customFormat="false" ht="12.75" hidden="false" customHeight="false" outlineLevel="0" collapsed="false">
      <c r="A12675" s="0" t="s">
        <v>49</v>
      </c>
      <c r="B12675" s="0" t="s">
        <v>110</v>
      </c>
      <c r="C12675" s="0" t="s">
        <v>108</v>
      </c>
      <c r="D12675" s="116" t="n">
        <v>44927</v>
      </c>
      <c r="E12675" s="0" t="n">
        <v>1.205</v>
      </c>
      <c r="F12675" s="0" t="n">
        <v>2376543</v>
      </c>
      <c r="G12675" s="151" t="s">
        <v>111</v>
      </c>
      <c r="H12675" s="151" t="s">
        <v>111</v>
      </c>
      <c r="I12675" s="152" t="s">
        <v>112</v>
      </c>
    </row>
    <row r="12676" customFormat="false" ht="12.75" hidden="false" customHeight="false" outlineLevel="0" collapsed="false">
      <c r="A12676" s="0" t="s">
        <v>49</v>
      </c>
      <c r="B12676" s="0" t="s">
        <v>113</v>
      </c>
      <c r="C12676" s="0" t="s">
        <v>108</v>
      </c>
      <c r="D12676" s="116" t="n">
        <v>44927</v>
      </c>
      <c r="E12676" s="0" t="n">
        <v>0.05</v>
      </c>
      <c r="F12676" s="0" t="n">
        <v>2376544</v>
      </c>
      <c r="G12676" s="151" t="s">
        <v>111</v>
      </c>
      <c r="H12676" s="151" t="s">
        <v>111</v>
      </c>
      <c r="I12676" s="152" t="s">
        <v>112</v>
      </c>
    </row>
    <row r="12677" customFormat="false" ht="12.75" hidden="false" customHeight="false" outlineLevel="0" collapsed="false">
      <c r="A12677" s="0" t="s">
        <v>50</v>
      </c>
      <c r="B12677" s="0" t="s">
        <v>110</v>
      </c>
      <c r="C12677" s="0" t="s">
        <v>108</v>
      </c>
      <c r="D12677" s="116" t="n">
        <v>44927</v>
      </c>
      <c r="E12677" s="0" t="n">
        <v>1.61</v>
      </c>
      <c r="F12677" s="0" t="n">
        <v>2376545</v>
      </c>
      <c r="G12677" s="151" t="s">
        <v>111</v>
      </c>
      <c r="H12677" s="151" t="s">
        <v>111</v>
      </c>
      <c r="I12677" s="152" t="s">
        <v>112</v>
      </c>
    </row>
    <row r="12678" customFormat="false" ht="12.75" hidden="false" customHeight="false" outlineLevel="0" collapsed="false">
      <c r="A12678" s="0" t="s">
        <v>50</v>
      </c>
      <c r="B12678" s="0" t="s">
        <v>113</v>
      </c>
      <c r="C12678" s="0" t="s">
        <v>108</v>
      </c>
      <c r="D12678" s="116" t="n">
        <v>44927</v>
      </c>
      <c r="E12678" s="0" t="n">
        <v>-0.25</v>
      </c>
      <c r="F12678" s="0" t="n">
        <v>2376546</v>
      </c>
      <c r="G12678" s="151" t="s">
        <v>111</v>
      </c>
      <c r="H12678" s="151" t="s">
        <v>111</v>
      </c>
      <c r="I12678" s="152" t="s">
        <v>112</v>
      </c>
    </row>
    <row r="12679" customFormat="false" ht="12.75" hidden="false" customHeight="false" outlineLevel="0" collapsed="false">
      <c r="A12679" s="0" t="s">
        <v>51</v>
      </c>
      <c r="B12679" s="0" t="s">
        <v>110</v>
      </c>
      <c r="C12679" s="0" t="s">
        <v>108</v>
      </c>
      <c r="D12679" s="116" t="n">
        <v>44927</v>
      </c>
      <c r="E12679" s="0" t="n">
        <v>1.61</v>
      </c>
      <c r="F12679" s="0" t="n">
        <v>2376547</v>
      </c>
      <c r="G12679" s="151" t="s">
        <v>111</v>
      </c>
      <c r="H12679" s="151" t="s">
        <v>111</v>
      </c>
      <c r="I12679" s="152" t="s">
        <v>112</v>
      </c>
    </row>
    <row r="12680" customFormat="false" ht="12.75" hidden="false" customHeight="false" outlineLevel="0" collapsed="false">
      <c r="A12680" s="0" t="s">
        <v>51</v>
      </c>
      <c r="B12680" s="0" t="s">
        <v>113</v>
      </c>
      <c r="C12680" s="0" t="s">
        <v>108</v>
      </c>
      <c r="D12680" s="116" t="n">
        <v>44927</v>
      </c>
      <c r="E12680" s="0" t="n">
        <v>0.5</v>
      </c>
      <c r="F12680" s="0" t="n">
        <v>2376548</v>
      </c>
      <c r="G12680" s="151" t="s">
        <v>111</v>
      </c>
      <c r="H12680" s="151" t="s">
        <v>111</v>
      </c>
      <c r="I12680" s="152" t="s">
        <v>112</v>
      </c>
    </row>
    <row r="12681" customFormat="false" ht="12.75" hidden="false" customHeight="false" outlineLevel="0" collapsed="false">
      <c r="A12681" s="0" t="s">
        <v>52</v>
      </c>
      <c r="B12681" s="0" t="s">
        <v>110</v>
      </c>
      <c r="C12681" s="0" t="s">
        <v>108</v>
      </c>
      <c r="D12681" s="116" t="n">
        <v>44927</v>
      </c>
      <c r="E12681" s="0" t="n">
        <v>1.61</v>
      </c>
      <c r="F12681" s="0" t="n">
        <v>2376549</v>
      </c>
      <c r="G12681" s="151" t="s">
        <v>111</v>
      </c>
      <c r="H12681" s="151" t="s">
        <v>111</v>
      </c>
      <c r="I12681" s="152" t="s">
        <v>112</v>
      </c>
    </row>
    <row r="12682" customFormat="false" ht="12.75" hidden="false" customHeight="false" outlineLevel="0" collapsed="false">
      <c r="A12682" s="0" t="s">
        <v>52</v>
      </c>
      <c r="B12682" s="0" t="s">
        <v>113</v>
      </c>
      <c r="C12682" s="0" t="s">
        <v>108</v>
      </c>
      <c r="D12682" s="116" t="n">
        <v>44927</v>
      </c>
      <c r="E12682" s="0" t="n">
        <v>-0.2</v>
      </c>
      <c r="F12682" s="0" t="n">
        <v>2376550</v>
      </c>
      <c r="G12682" s="151" t="s">
        <v>111</v>
      </c>
      <c r="H12682" s="151" t="s">
        <v>111</v>
      </c>
      <c r="I12682" s="152" t="s">
        <v>112</v>
      </c>
    </row>
    <row r="12683" customFormat="false" ht="12.75" hidden="false" customHeight="false" outlineLevel="0" collapsed="false">
      <c r="A12683" s="0" t="s">
        <v>53</v>
      </c>
      <c r="B12683" s="0" t="s">
        <v>110</v>
      </c>
      <c r="C12683" s="0" t="s">
        <v>108</v>
      </c>
      <c r="D12683" s="116" t="n">
        <v>44927</v>
      </c>
      <c r="E12683" s="0" t="n">
        <v>1.205</v>
      </c>
      <c r="F12683" s="0" t="n">
        <v>2376551</v>
      </c>
      <c r="G12683" s="151" t="s">
        <v>111</v>
      </c>
      <c r="H12683" s="151" t="s">
        <v>111</v>
      </c>
      <c r="I12683" s="152" t="s">
        <v>112</v>
      </c>
    </row>
    <row r="12684" customFormat="false" ht="12.75" hidden="false" customHeight="false" outlineLevel="0" collapsed="false">
      <c r="A12684" s="0" t="s">
        <v>53</v>
      </c>
      <c r="B12684" s="0" t="s">
        <v>113</v>
      </c>
      <c r="C12684" s="0" t="s">
        <v>108</v>
      </c>
      <c r="D12684" s="116" t="n">
        <v>44927</v>
      </c>
      <c r="E12684" s="0" t="n">
        <v>0.05</v>
      </c>
      <c r="F12684" s="0" t="n">
        <v>2376552</v>
      </c>
      <c r="G12684" s="151" t="s">
        <v>111</v>
      </c>
      <c r="H12684" s="151" t="s">
        <v>111</v>
      </c>
      <c r="I12684" s="152" t="s">
        <v>112</v>
      </c>
    </row>
    <row r="12685" customFormat="false" ht="12.75" hidden="false" customHeight="false" outlineLevel="0" collapsed="false">
      <c r="A12685" s="0" t="s">
        <v>17</v>
      </c>
      <c r="B12685" s="0" t="s">
        <v>110</v>
      </c>
      <c r="C12685" s="0" t="s">
        <v>108</v>
      </c>
      <c r="D12685" s="116" t="n">
        <v>44927</v>
      </c>
      <c r="E12685" s="0" t="n">
        <v>0</v>
      </c>
      <c r="F12685" s="0" t="n">
        <v>2376553</v>
      </c>
      <c r="G12685" s="151" t="s">
        <v>111</v>
      </c>
      <c r="H12685" s="151" t="s">
        <v>111</v>
      </c>
      <c r="I12685" s="152" t="s">
        <v>112</v>
      </c>
    </row>
    <row r="12686" customFormat="false" ht="12.75" hidden="false" customHeight="false" outlineLevel="0" collapsed="false">
      <c r="A12686" s="0" t="s">
        <v>17</v>
      </c>
      <c r="B12686" s="0" t="s">
        <v>113</v>
      </c>
      <c r="C12686" s="0" t="s">
        <v>108</v>
      </c>
      <c r="D12686" s="116" t="n">
        <v>44927</v>
      </c>
      <c r="E12686" s="0" t="n">
        <v>0</v>
      </c>
      <c r="F12686" s="0" t="n">
        <v>2376554</v>
      </c>
      <c r="G12686" s="151" t="s">
        <v>111</v>
      </c>
      <c r="H12686" s="151" t="s">
        <v>111</v>
      </c>
      <c r="I12686" s="152" t="s">
        <v>112</v>
      </c>
    </row>
    <row r="12687" customFormat="false" ht="12.75" hidden="false" customHeight="false" outlineLevel="0" collapsed="false">
      <c r="A12687" s="0" t="s">
        <v>18</v>
      </c>
      <c r="B12687" s="0" t="s">
        <v>110</v>
      </c>
      <c r="C12687" s="0" t="s">
        <v>108</v>
      </c>
      <c r="D12687" s="116" t="n">
        <v>44927</v>
      </c>
      <c r="E12687" s="0" t="n">
        <v>0</v>
      </c>
      <c r="F12687" s="0" t="n">
        <v>2376555</v>
      </c>
      <c r="G12687" s="151" t="s">
        <v>111</v>
      </c>
      <c r="H12687" s="151" t="s">
        <v>111</v>
      </c>
      <c r="I12687" s="152" t="s">
        <v>112</v>
      </c>
    </row>
    <row r="12688" customFormat="false" ht="12.75" hidden="false" customHeight="false" outlineLevel="0" collapsed="false">
      <c r="A12688" s="0" t="s">
        <v>18</v>
      </c>
      <c r="B12688" s="0" t="s">
        <v>113</v>
      </c>
      <c r="C12688" s="0" t="s">
        <v>108</v>
      </c>
      <c r="D12688" s="116" t="n">
        <v>44927</v>
      </c>
      <c r="E12688" s="0" t="n">
        <v>0</v>
      </c>
      <c r="F12688" s="0" t="n">
        <v>2376556</v>
      </c>
      <c r="G12688" s="151" t="s">
        <v>111</v>
      </c>
      <c r="H12688" s="151" t="s">
        <v>111</v>
      </c>
      <c r="I12688" s="152" t="s">
        <v>112</v>
      </c>
    </row>
    <row r="12689" customFormat="false" ht="12.75" hidden="false" customHeight="false" outlineLevel="0" collapsed="false">
      <c r="A12689" s="0" t="s">
        <v>19</v>
      </c>
      <c r="B12689" s="0" t="s">
        <v>110</v>
      </c>
      <c r="C12689" s="0" t="s">
        <v>108</v>
      </c>
      <c r="D12689" s="116" t="n">
        <v>44927</v>
      </c>
      <c r="E12689" s="0" t="n">
        <v>0</v>
      </c>
      <c r="F12689" s="0" t="n">
        <v>2376557</v>
      </c>
      <c r="G12689" s="151" t="s">
        <v>111</v>
      </c>
      <c r="H12689" s="151" t="s">
        <v>111</v>
      </c>
      <c r="I12689" s="152" t="s">
        <v>112</v>
      </c>
    </row>
    <row r="12690" customFormat="false" ht="12.75" hidden="false" customHeight="false" outlineLevel="0" collapsed="false">
      <c r="A12690" s="0" t="s">
        <v>19</v>
      </c>
      <c r="B12690" s="0" t="s">
        <v>113</v>
      </c>
      <c r="C12690" s="0" t="s">
        <v>108</v>
      </c>
      <c r="D12690" s="116" t="n">
        <v>44927</v>
      </c>
      <c r="E12690" s="0" t="n">
        <v>0</v>
      </c>
      <c r="F12690" s="0" t="n">
        <v>2376558</v>
      </c>
      <c r="G12690" s="151" t="s">
        <v>111</v>
      </c>
      <c r="H12690" s="151" t="s">
        <v>111</v>
      </c>
      <c r="I12690" s="152" t="s">
        <v>112</v>
      </c>
    </row>
    <row r="12691" customFormat="false" ht="12.75" hidden="false" customHeight="false" outlineLevel="0" collapsed="false">
      <c r="A12691" s="0" t="s">
        <v>21</v>
      </c>
      <c r="B12691" s="0" t="s">
        <v>110</v>
      </c>
      <c r="C12691" s="0" t="s">
        <v>108</v>
      </c>
      <c r="D12691" s="116" t="n">
        <v>44927</v>
      </c>
      <c r="E12691" s="0" t="n">
        <v>0</v>
      </c>
      <c r="F12691" s="0" t="n">
        <v>2376559</v>
      </c>
      <c r="G12691" s="151" t="s">
        <v>111</v>
      </c>
      <c r="H12691" s="151" t="s">
        <v>111</v>
      </c>
      <c r="I12691" s="152" t="s">
        <v>112</v>
      </c>
    </row>
    <row r="12692" customFormat="false" ht="12.75" hidden="false" customHeight="false" outlineLevel="0" collapsed="false">
      <c r="A12692" s="0" t="s">
        <v>21</v>
      </c>
      <c r="B12692" s="0" t="s">
        <v>113</v>
      </c>
      <c r="C12692" s="0" t="s">
        <v>108</v>
      </c>
      <c r="D12692" s="116" t="n">
        <v>44927</v>
      </c>
      <c r="E12692" s="0" t="n">
        <v>0</v>
      </c>
      <c r="F12692" s="0" t="n">
        <v>2376560</v>
      </c>
      <c r="G12692" s="151" t="s">
        <v>111</v>
      </c>
      <c r="H12692" s="151" t="s">
        <v>111</v>
      </c>
      <c r="I12692" s="152" t="s">
        <v>112</v>
      </c>
    </row>
    <row r="12693" customFormat="false" ht="12.75" hidden="false" customHeight="false" outlineLevel="0" collapsed="false">
      <c r="A12693" s="0" t="s">
        <v>22</v>
      </c>
      <c r="B12693" s="0" t="s">
        <v>110</v>
      </c>
      <c r="C12693" s="0" t="s">
        <v>108</v>
      </c>
      <c r="D12693" s="116" t="n">
        <v>44927</v>
      </c>
      <c r="E12693" s="0" t="n">
        <v>0.085</v>
      </c>
      <c r="F12693" s="0" t="n">
        <v>2376561</v>
      </c>
      <c r="G12693" s="151" t="s">
        <v>111</v>
      </c>
      <c r="H12693" s="151" t="s">
        <v>111</v>
      </c>
      <c r="I12693" s="152" t="s">
        <v>112</v>
      </c>
    </row>
    <row r="12694" customFormat="false" ht="12.75" hidden="false" customHeight="false" outlineLevel="0" collapsed="false">
      <c r="A12694" s="0" t="s">
        <v>59</v>
      </c>
      <c r="B12694" s="0" t="s">
        <v>110</v>
      </c>
      <c r="C12694" s="0" t="s">
        <v>108</v>
      </c>
      <c r="D12694" s="116" t="n">
        <v>44958</v>
      </c>
      <c r="E12694" s="0" t="n">
        <v>1.205</v>
      </c>
      <c r="F12694" s="0" t="n">
        <v>2376515</v>
      </c>
      <c r="G12694" s="151" t="s">
        <v>111</v>
      </c>
      <c r="H12694" s="151" t="s">
        <v>111</v>
      </c>
      <c r="I12694" s="152" t="s">
        <v>112</v>
      </c>
    </row>
    <row r="12695" customFormat="false" ht="12.75" hidden="false" customHeight="false" outlineLevel="0" collapsed="false">
      <c r="A12695" s="0" t="s">
        <v>59</v>
      </c>
      <c r="B12695" s="0" t="s">
        <v>113</v>
      </c>
      <c r="C12695" s="0" t="s">
        <v>108</v>
      </c>
      <c r="D12695" s="116" t="n">
        <v>44958</v>
      </c>
      <c r="E12695" s="0" t="n">
        <v>0.05</v>
      </c>
      <c r="F12695" s="0" t="n">
        <v>2376516</v>
      </c>
      <c r="G12695" s="151" t="s">
        <v>111</v>
      </c>
      <c r="H12695" s="151" t="s">
        <v>111</v>
      </c>
      <c r="I12695" s="152" t="s">
        <v>112</v>
      </c>
    </row>
    <row r="12696" customFormat="false" ht="12.75" hidden="false" customHeight="false" outlineLevel="0" collapsed="false">
      <c r="A12696" s="0" t="s">
        <v>60</v>
      </c>
      <c r="B12696" s="0" t="s">
        <v>110</v>
      </c>
      <c r="C12696" s="0" t="s">
        <v>108</v>
      </c>
      <c r="D12696" s="116" t="n">
        <v>44958</v>
      </c>
      <c r="E12696" s="0" t="n">
        <v>1.205</v>
      </c>
      <c r="F12696" s="0" t="n">
        <v>2376517</v>
      </c>
      <c r="G12696" s="151" t="s">
        <v>111</v>
      </c>
      <c r="H12696" s="151" t="s">
        <v>111</v>
      </c>
      <c r="I12696" s="152" t="s">
        <v>112</v>
      </c>
    </row>
    <row r="12697" customFormat="false" ht="12.75" hidden="false" customHeight="false" outlineLevel="0" collapsed="false">
      <c r="A12697" s="0" t="s">
        <v>60</v>
      </c>
      <c r="B12697" s="0" t="s">
        <v>113</v>
      </c>
      <c r="C12697" s="0" t="s">
        <v>108</v>
      </c>
      <c r="D12697" s="116" t="n">
        <v>44958</v>
      </c>
      <c r="E12697" s="0" t="n">
        <v>0.32</v>
      </c>
      <c r="F12697" s="0" t="n">
        <v>2376518</v>
      </c>
      <c r="G12697" s="151" t="s">
        <v>111</v>
      </c>
      <c r="H12697" s="151" t="s">
        <v>111</v>
      </c>
      <c r="I12697" s="152" t="s">
        <v>112</v>
      </c>
    </row>
    <row r="12698" customFormat="false" ht="12.75" hidden="false" customHeight="false" outlineLevel="0" collapsed="false">
      <c r="A12698" s="0" t="s">
        <v>61</v>
      </c>
      <c r="B12698" s="0" t="s">
        <v>110</v>
      </c>
      <c r="C12698" s="0" t="s">
        <v>108</v>
      </c>
      <c r="D12698" s="116" t="n">
        <v>44958</v>
      </c>
      <c r="E12698" s="0" t="n">
        <v>1.205</v>
      </c>
      <c r="F12698" s="0" t="n">
        <v>2376519</v>
      </c>
      <c r="G12698" s="151" t="s">
        <v>111</v>
      </c>
      <c r="H12698" s="151" t="s">
        <v>111</v>
      </c>
      <c r="I12698" s="152" t="s">
        <v>112</v>
      </c>
    </row>
    <row r="12699" customFormat="false" ht="12.75" hidden="false" customHeight="false" outlineLevel="0" collapsed="false">
      <c r="A12699" s="0" t="s">
        <v>61</v>
      </c>
      <c r="B12699" s="0" t="s">
        <v>113</v>
      </c>
      <c r="C12699" s="0" t="s">
        <v>108</v>
      </c>
      <c r="D12699" s="116" t="n">
        <v>44958</v>
      </c>
      <c r="E12699" s="0" t="n">
        <v>0.05</v>
      </c>
      <c r="F12699" s="0" t="n">
        <v>2376520</v>
      </c>
      <c r="G12699" s="151" t="s">
        <v>111</v>
      </c>
      <c r="H12699" s="151" t="s">
        <v>111</v>
      </c>
      <c r="I12699" s="152" t="s">
        <v>112</v>
      </c>
    </row>
    <row r="12700" customFormat="false" ht="12.75" hidden="false" customHeight="false" outlineLevel="0" collapsed="false">
      <c r="A12700" s="0" t="s">
        <v>62</v>
      </c>
      <c r="B12700" s="0" t="s">
        <v>110</v>
      </c>
      <c r="C12700" s="0" t="s">
        <v>108</v>
      </c>
      <c r="D12700" s="116" t="n">
        <v>44958</v>
      </c>
      <c r="E12700" s="0" t="n">
        <v>1.205</v>
      </c>
      <c r="F12700" s="0" t="n">
        <v>2376521</v>
      </c>
      <c r="G12700" s="151" t="s">
        <v>111</v>
      </c>
      <c r="H12700" s="151" t="s">
        <v>111</v>
      </c>
      <c r="I12700" s="152" t="s">
        <v>112</v>
      </c>
    </row>
    <row r="12701" customFormat="false" ht="12.75" hidden="false" customHeight="false" outlineLevel="0" collapsed="false">
      <c r="A12701" s="0" t="s">
        <v>62</v>
      </c>
      <c r="B12701" s="0" t="s">
        <v>113</v>
      </c>
      <c r="C12701" s="0" t="s">
        <v>108</v>
      </c>
      <c r="D12701" s="116" t="n">
        <v>44958</v>
      </c>
      <c r="E12701" s="0" t="n">
        <v>0.32</v>
      </c>
      <c r="F12701" s="0" t="n">
        <v>2376522</v>
      </c>
      <c r="G12701" s="151" t="s">
        <v>111</v>
      </c>
      <c r="H12701" s="151" t="s">
        <v>111</v>
      </c>
      <c r="I12701" s="152" t="s">
        <v>112</v>
      </c>
    </row>
    <row r="12702" customFormat="false" ht="12.75" hidden="false" customHeight="false" outlineLevel="0" collapsed="false">
      <c r="A12702" s="0" t="s">
        <v>82</v>
      </c>
      <c r="B12702" s="0" t="s">
        <v>110</v>
      </c>
      <c r="C12702" s="0" t="s">
        <v>108</v>
      </c>
      <c r="D12702" s="116" t="n">
        <v>44958</v>
      </c>
      <c r="E12702" s="0" t="n">
        <v>0</v>
      </c>
      <c r="F12702" s="0" t="n">
        <v>2376523</v>
      </c>
      <c r="G12702" s="151" t="s">
        <v>111</v>
      </c>
      <c r="H12702" s="151" t="s">
        <v>111</v>
      </c>
      <c r="I12702" s="152" t="s">
        <v>112</v>
      </c>
    </row>
    <row r="12703" customFormat="false" ht="12.75" hidden="false" customHeight="false" outlineLevel="0" collapsed="false">
      <c r="A12703" s="0" t="s">
        <v>82</v>
      </c>
      <c r="B12703" s="0" t="s">
        <v>113</v>
      </c>
      <c r="C12703" s="0" t="s">
        <v>108</v>
      </c>
      <c r="D12703" s="116" t="n">
        <v>44958</v>
      </c>
      <c r="E12703" s="0" t="n">
        <v>0</v>
      </c>
      <c r="F12703" s="0" t="n">
        <v>2376524</v>
      </c>
      <c r="G12703" s="151" t="s">
        <v>111</v>
      </c>
      <c r="H12703" s="151" t="s">
        <v>111</v>
      </c>
      <c r="I12703" s="152" t="s">
        <v>112</v>
      </c>
    </row>
    <row r="12704" customFormat="false" ht="12.75" hidden="false" customHeight="false" outlineLevel="0" collapsed="false">
      <c r="A12704" s="0" t="s">
        <v>83</v>
      </c>
      <c r="B12704" s="0" t="s">
        <v>110</v>
      </c>
      <c r="C12704" s="0" t="s">
        <v>108</v>
      </c>
      <c r="D12704" s="116" t="n">
        <v>44958</v>
      </c>
      <c r="E12704" s="0" t="n">
        <v>0</v>
      </c>
      <c r="F12704" s="0" t="n">
        <v>2376525</v>
      </c>
      <c r="G12704" s="151" t="s">
        <v>111</v>
      </c>
      <c r="H12704" s="151" t="s">
        <v>111</v>
      </c>
      <c r="I12704" s="152" t="s">
        <v>112</v>
      </c>
    </row>
    <row r="12705" customFormat="false" ht="12.75" hidden="false" customHeight="false" outlineLevel="0" collapsed="false">
      <c r="A12705" s="0" t="s">
        <v>83</v>
      </c>
      <c r="B12705" s="0" t="s">
        <v>113</v>
      </c>
      <c r="C12705" s="0" t="s">
        <v>108</v>
      </c>
      <c r="D12705" s="116" t="n">
        <v>44958</v>
      </c>
      <c r="E12705" s="0" t="n">
        <v>0</v>
      </c>
      <c r="F12705" s="0" t="n">
        <v>2376526</v>
      </c>
      <c r="G12705" s="151" t="s">
        <v>111</v>
      </c>
      <c r="H12705" s="151" t="s">
        <v>111</v>
      </c>
      <c r="I12705" s="152" t="s">
        <v>112</v>
      </c>
    </row>
    <row r="12706" customFormat="false" ht="12.75" hidden="false" customHeight="false" outlineLevel="0" collapsed="false">
      <c r="A12706" s="0" t="s">
        <v>84</v>
      </c>
      <c r="B12706" s="0" t="s">
        <v>110</v>
      </c>
      <c r="C12706" s="0" t="s">
        <v>108</v>
      </c>
      <c r="D12706" s="116" t="n">
        <v>44958</v>
      </c>
      <c r="E12706" s="0" t="n">
        <v>0.27</v>
      </c>
      <c r="F12706" s="0" t="n">
        <v>2376527</v>
      </c>
      <c r="G12706" s="151" t="s">
        <v>111</v>
      </c>
      <c r="H12706" s="151" t="s">
        <v>111</v>
      </c>
      <c r="I12706" s="152" t="s">
        <v>112</v>
      </c>
    </row>
    <row r="12707" customFormat="false" ht="12.75" hidden="false" customHeight="false" outlineLevel="0" collapsed="false">
      <c r="A12707" s="0" t="s">
        <v>84</v>
      </c>
      <c r="B12707" s="0" t="s">
        <v>113</v>
      </c>
      <c r="C12707" s="0" t="s">
        <v>108</v>
      </c>
      <c r="D12707" s="116" t="n">
        <v>44958</v>
      </c>
      <c r="E12707" s="0" t="n">
        <v>0.03</v>
      </c>
      <c r="F12707" s="0" t="n">
        <v>2376528</v>
      </c>
      <c r="G12707" s="151" t="s">
        <v>111</v>
      </c>
      <c r="H12707" s="151" t="s">
        <v>111</v>
      </c>
      <c r="I12707" s="152" t="s">
        <v>112</v>
      </c>
    </row>
    <row r="12708" customFormat="false" ht="12.75" hidden="false" customHeight="false" outlineLevel="0" collapsed="false">
      <c r="A12708" s="0" t="s">
        <v>85</v>
      </c>
      <c r="B12708" s="0" t="s">
        <v>110</v>
      </c>
      <c r="C12708" s="0" t="s">
        <v>108</v>
      </c>
      <c r="D12708" s="116" t="n">
        <v>44958</v>
      </c>
      <c r="E12708" s="0" t="n">
        <v>0.27</v>
      </c>
      <c r="F12708" s="0" t="n">
        <v>2376529</v>
      </c>
      <c r="G12708" s="151" t="s">
        <v>111</v>
      </c>
      <c r="H12708" s="151" t="s">
        <v>111</v>
      </c>
      <c r="I12708" s="152" t="s">
        <v>112</v>
      </c>
    </row>
    <row r="12709" customFormat="false" ht="12.75" hidden="false" customHeight="false" outlineLevel="0" collapsed="false">
      <c r="A12709" s="0" t="s">
        <v>85</v>
      </c>
      <c r="B12709" s="0" t="s">
        <v>113</v>
      </c>
      <c r="C12709" s="0" t="s">
        <v>108</v>
      </c>
      <c r="D12709" s="116" t="n">
        <v>44958</v>
      </c>
      <c r="E12709" s="0" t="n">
        <v>0.302699885578849</v>
      </c>
      <c r="F12709" s="0" t="n">
        <v>2376530</v>
      </c>
      <c r="G12709" s="151" t="s">
        <v>111</v>
      </c>
      <c r="H12709" s="151" t="s">
        <v>111</v>
      </c>
      <c r="I12709" s="152" t="s">
        <v>112</v>
      </c>
    </row>
    <row r="12710" customFormat="false" ht="12.75" hidden="false" customHeight="false" outlineLevel="0" collapsed="false">
      <c r="A12710" s="0" t="s">
        <v>86</v>
      </c>
      <c r="B12710" s="0" t="s">
        <v>110</v>
      </c>
      <c r="C12710" s="0" t="s">
        <v>108</v>
      </c>
      <c r="D12710" s="116" t="n">
        <v>44958</v>
      </c>
      <c r="E12710" s="0" t="n">
        <v>0.39</v>
      </c>
      <c r="F12710" s="0" t="n">
        <v>2376531</v>
      </c>
      <c r="G12710" s="151" t="s">
        <v>111</v>
      </c>
      <c r="H12710" s="151" t="s">
        <v>111</v>
      </c>
      <c r="I12710" s="152" t="s">
        <v>112</v>
      </c>
    </row>
    <row r="12711" customFormat="false" ht="12.75" hidden="false" customHeight="false" outlineLevel="0" collapsed="false">
      <c r="A12711" s="0" t="s">
        <v>86</v>
      </c>
      <c r="B12711" s="0" t="s">
        <v>113</v>
      </c>
      <c r="C12711" s="0" t="s">
        <v>108</v>
      </c>
      <c r="D12711" s="116" t="n">
        <v>44958</v>
      </c>
      <c r="E12711" s="0" t="n">
        <v>0.08</v>
      </c>
      <c r="F12711" s="0" t="n">
        <v>2376532</v>
      </c>
      <c r="G12711" s="151" t="s">
        <v>111</v>
      </c>
      <c r="H12711" s="151" t="s">
        <v>111</v>
      </c>
      <c r="I12711" s="152" t="s">
        <v>112</v>
      </c>
    </row>
    <row r="12712" customFormat="false" ht="12.75" hidden="false" customHeight="false" outlineLevel="0" collapsed="false">
      <c r="A12712" s="0" t="s">
        <v>87</v>
      </c>
      <c r="B12712" s="0" t="s">
        <v>110</v>
      </c>
      <c r="C12712" s="0" t="s">
        <v>108</v>
      </c>
      <c r="D12712" s="116" t="n">
        <v>44958</v>
      </c>
      <c r="E12712" s="0" t="n">
        <v>0.39</v>
      </c>
      <c r="F12712" s="0" t="n">
        <v>2376533</v>
      </c>
      <c r="G12712" s="151" t="s">
        <v>111</v>
      </c>
      <c r="H12712" s="151" t="s">
        <v>111</v>
      </c>
      <c r="I12712" s="152" t="s">
        <v>112</v>
      </c>
    </row>
    <row r="12713" customFormat="false" ht="12.75" hidden="false" customHeight="false" outlineLevel="0" collapsed="false">
      <c r="A12713" s="0" t="s">
        <v>87</v>
      </c>
      <c r="B12713" s="0" t="s">
        <v>113</v>
      </c>
      <c r="C12713" s="0" t="s">
        <v>108</v>
      </c>
      <c r="D12713" s="116" t="n">
        <v>44958</v>
      </c>
      <c r="E12713" s="0" t="n">
        <v>0.23</v>
      </c>
      <c r="F12713" s="0" t="n">
        <v>2376534</v>
      </c>
      <c r="G12713" s="151" t="s">
        <v>111</v>
      </c>
      <c r="H12713" s="151" t="s">
        <v>111</v>
      </c>
      <c r="I12713" s="152" t="s">
        <v>112</v>
      </c>
    </row>
    <row r="12714" customFormat="false" ht="12.75" hidden="false" customHeight="false" outlineLevel="0" collapsed="false">
      <c r="A12714" s="0" t="s">
        <v>88</v>
      </c>
      <c r="B12714" s="0" t="s">
        <v>110</v>
      </c>
      <c r="C12714" s="0" t="s">
        <v>108</v>
      </c>
      <c r="D12714" s="116" t="n">
        <v>44958</v>
      </c>
      <c r="E12714" s="0" t="n">
        <v>0.39</v>
      </c>
      <c r="F12714" s="0" t="n">
        <v>2376535</v>
      </c>
      <c r="G12714" s="151" t="s">
        <v>111</v>
      </c>
      <c r="H12714" s="151" t="s">
        <v>111</v>
      </c>
      <c r="I12714" s="152" t="s">
        <v>112</v>
      </c>
    </row>
    <row r="12715" customFormat="false" ht="12.75" hidden="false" customHeight="false" outlineLevel="0" collapsed="false">
      <c r="A12715" s="0" t="s">
        <v>88</v>
      </c>
      <c r="B12715" s="0" t="s">
        <v>113</v>
      </c>
      <c r="C12715" s="0" t="s">
        <v>108</v>
      </c>
      <c r="D12715" s="116" t="n">
        <v>44958</v>
      </c>
      <c r="E12715" s="0" t="n">
        <v>0.674153868194843</v>
      </c>
      <c r="F12715" s="0" t="n">
        <v>2376536</v>
      </c>
      <c r="G12715" s="151" t="s">
        <v>111</v>
      </c>
      <c r="H12715" s="151" t="s">
        <v>111</v>
      </c>
      <c r="I12715" s="152" t="s">
        <v>112</v>
      </c>
    </row>
    <row r="12716" customFormat="false" ht="12.75" hidden="false" customHeight="false" outlineLevel="0" collapsed="false">
      <c r="A12716" s="0" t="s">
        <v>89</v>
      </c>
      <c r="B12716" s="0" t="s">
        <v>110</v>
      </c>
      <c r="C12716" s="0" t="s">
        <v>108</v>
      </c>
      <c r="D12716" s="116" t="n">
        <v>44958</v>
      </c>
      <c r="E12716" s="0" t="n">
        <v>0.39</v>
      </c>
      <c r="F12716" s="0" t="n">
        <v>2376537</v>
      </c>
      <c r="G12716" s="151" t="s">
        <v>111</v>
      </c>
      <c r="H12716" s="151" t="s">
        <v>111</v>
      </c>
      <c r="I12716" s="152" t="s">
        <v>112</v>
      </c>
    </row>
    <row r="12717" customFormat="false" ht="12.75" hidden="false" customHeight="false" outlineLevel="0" collapsed="false">
      <c r="A12717" s="0" t="s">
        <v>89</v>
      </c>
      <c r="B12717" s="0" t="s">
        <v>113</v>
      </c>
      <c r="C12717" s="0" t="s">
        <v>108</v>
      </c>
      <c r="D12717" s="116" t="n">
        <v>44958</v>
      </c>
      <c r="E12717" s="0" t="n">
        <v>0.13</v>
      </c>
      <c r="F12717" s="0" t="n">
        <v>2376538</v>
      </c>
      <c r="G12717" s="151" t="s">
        <v>111</v>
      </c>
      <c r="H12717" s="151" t="s">
        <v>111</v>
      </c>
      <c r="I12717" s="152" t="s">
        <v>112</v>
      </c>
    </row>
    <row r="12718" customFormat="false" ht="12.75" hidden="false" customHeight="false" outlineLevel="0" collapsed="false">
      <c r="A12718" s="0" t="s">
        <v>90</v>
      </c>
      <c r="B12718" s="0" t="s">
        <v>110</v>
      </c>
      <c r="C12718" s="0" t="s">
        <v>108</v>
      </c>
      <c r="D12718" s="116" t="n">
        <v>44958</v>
      </c>
      <c r="E12718" s="0" t="n">
        <v>0.39</v>
      </c>
      <c r="F12718" s="0" t="n">
        <v>2376539</v>
      </c>
      <c r="G12718" s="151" t="s">
        <v>111</v>
      </c>
      <c r="H12718" s="151" t="s">
        <v>111</v>
      </c>
      <c r="I12718" s="152" t="s">
        <v>112</v>
      </c>
    </row>
    <row r="12719" customFormat="false" ht="12.75" hidden="false" customHeight="false" outlineLevel="0" collapsed="false">
      <c r="A12719" s="0" t="s">
        <v>90</v>
      </c>
      <c r="B12719" s="0" t="s">
        <v>113</v>
      </c>
      <c r="C12719" s="0" t="s">
        <v>108</v>
      </c>
      <c r="D12719" s="116" t="n">
        <v>44958</v>
      </c>
      <c r="E12719" s="0" t="n">
        <v>0.520654072861236</v>
      </c>
      <c r="F12719" s="0" t="n">
        <v>2376540</v>
      </c>
      <c r="G12719" s="151" t="s">
        <v>111</v>
      </c>
      <c r="H12719" s="151" t="s">
        <v>111</v>
      </c>
      <c r="I12719" s="152" t="s">
        <v>112</v>
      </c>
    </row>
    <row r="12720" customFormat="false" ht="12.75" hidden="false" customHeight="false" outlineLevel="0" collapsed="false">
      <c r="A12720" s="0" t="s">
        <v>91</v>
      </c>
      <c r="B12720" s="0" t="s">
        <v>110</v>
      </c>
      <c r="C12720" s="0" t="s">
        <v>108</v>
      </c>
      <c r="D12720" s="116" t="n">
        <v>44958</v>
      </c>
      <c r="E12720" s="0" t="n">
        <v>0</v>
      </c>
      <c r="F12720" s="0" t="n">
        <v>2376541</v>
      </c>
      <c r="G12720" s="151" t="s">
        <v>111</v>
      </c>
      <c r="H12720" s="151" t="s">
        <v>111</v>
      </c>
      <c r="I12720" s="152" t="s">
        <v>112</v>
      </c>
    </row>
    <row r="12721" customFormat="false" ht="12.75" hidden="false" customHeight="false" outlineLevel="0" collapsed="false">
      <c r="A12721" s="0" t="s">
        <v>91</v>
      </c>
      <c r="B12721" s="0" t="s">
        <v>113</v>
      </c>
      <c r="C12721" s="0" t="s">
        <v>108</v>
      </c>
      <c r="D12721" s="116" t="n">
        <v>44958</v>
      </c>
      <c r="E12721" s="0" t="n">
        <v>0</v>
      </c>
      <c r="F12721" s="0" t="n">
        <v>2376542</v>
      </c>
      <c r="G12721" s="151" t="s">
        <v>111</v>
      </c>
      <c r="H12721" s="151" t="s">
        <v>111</v>
      </c>
      <c r="I12721" s="152" t="s">
        <v>112</v>
      </c>
    </row>
    <row r="12722" customFormat="false" ht="12.75" hidden="false" customHeight="false" outlineLevel="0" collapsed="false">
      <c r="A12722" s="0" t="s">
        <v>49</v>
      </c>
      <c r="B12722" s="0" t="s">
        <v>110</v>
      </c>
      <c r="C12722" s="0" t="s">
        <v>108</v>
      </c>
      <c r="D12722" s="116" t="n">
        <v>44958</v>
      </c>
      <c r="E12722" s="0" t="n">
        <v>1.205</v>
      </c>
      <c r="F12722" s="0" t="n">
        <v>2376543</v>
      </c>
      <c r="G12722" s="151" t="s">
        <v>111</v>
      </c>
      <c r="H12722" s="151" t="s">
        <v>111</v>
      </c>
      <c r="I12722" s="152" t="s">
        <v>112</v>
      </c>
    </row>
    <row r="12723" customFormat="false" ht="12.75" hidden="false" customHeight="false" outlineLevel="0" collapsed="false">
      <c r="A12723" s="0" t="s">
        <v>49</v>
      </c>
      <c r="B12723" s="0" t="s">
        <v>113</v>
      </c>
      <c r="C12723" s="0" t="s">
        <v>108</v>
      </c>
      <c r="D12723" s="116" t="n">
        <v>44958</v>
      </c>
      <c r="E12723" s="0" t="n">
        <v>0.05</v>
      </c>
      <c r="F12723" s="0" t="n">
        <v>2376544</v>
      </c>
      <c r="G12723" s="151" t="s">
        <v>111</v>
      </c>
      <c r="H12723" s="151" t="s">
        <v>111</v>
      </c>
      <c r="I12723" s="152" t="s">
        <v>112</v>
      </c>
    </row>
    <row r="12724" customFormat="false" ht="12.75" hidden="false" customHeight="false" outlineLevel="0" collapsed="false">
      <c r="A12724" s="0" t="s">
        <v>50</v>
      </c>
      <c r="B12724" s="0" t="s">
        <v>110</v>
      </c>
      <c r="C12724" s="0" t="s">
        <v>108</v>
      </c>
      <c r="D12724" s="116" t="n">
        <v>44958</v>
      </c>
      <c r="E12724" s="0" t="n">
        <v>1.57</v>
      </c>
      <c r="F12724" s="0" t="n">
        <v>2376545</v>
      </c>
      <c r="G12724" s="151" t="s">
        <v>111</v>
      </c>
      <c r="H12724" s="151" t="s">
        <v>111</v>
      </c>
      <c r="I12724" s="152" t="s">
        <v>112</v>
      </c>
    </row>
    <row r="12725" customFormat="false" ht="12.75" hidden="false" customHeight="false" outlineLevel="0" collapsed="false">
      <c r="A12725" s="0" t="s">
        <v>50</v>
      </c>
      <c r="B12725" s="0" t="s">
        <v>113</v>
      </c>
      <c r="C12725" s="0" t="s">
        <v>108</v>
      </c>
      <c r="D12725" s="116" t="n">
        <v>44958</v>
      </c>
      <c r="E12725" s="0" t="n">
        <v>-0.28</v>
      </c>
      <c r="F12725" s="0" t="n">
        <v>2376546</v>
      </c>
      <c r="G12725" s="151" t="s">
        <v>111</v>
      </c>
      <c r="H12725" s="151" t="s">
        <v>111</v>
      </c>
      <c r="I12725" s="152" t="s">
        <v>112</v>
      </c>
    </row>
    <row r="12726" customFormat="false" ht="12.75" hidden="false" customHeight="false" outlineLevel="0" collapsed="false">
      <c r="A12726" s="0" t="s">
        <v>51</v>
      </c>
      <c r="B12726" s="0" t="s">
        <v>110</v>
      </c>
      <c r="C12726" s="0" t="s">
        <v>108</v>
      </c>
      <c r="D12726" s="116" t="n">
        <v>44958</v>
      </c>
      <c r="E12726" s="0" t="n">
        <v>1.57</v>
      </c>
      <c r="F12726" s="0" t="n">
        <v>2376547</v>
      </c>
      <c r="G12726" s="151" t="s">
        <v>111</v>
      </c>
      <c r="H12726" s="151" t="s">
        <v>111</v>
      </c>
      <c r="I12726" s="152" t="s">
        <v>112</v>
      </c>
    </row>
    <row r="12727" customFormat="false" ht="12.75" hidden="false" customHeight="false" outlineLevel="0" collapsed="false">
      <c r="A12727" s="0" t="s">
        <v>51</v>
      </c>
      <c r="B12727" s="0" t="s">
        <v>113</v>
      </c>
      <c r="C12727" s="0" t="s">
        <v>108</v>
      </c>
      <c r="D12727" s="116" t="n">
        <v>44958</v>
      </c>
      <c r="E12727" s="0" t="n">
        <v>0.5</v>
      </c>
      <c r="F12727" s="0" t="n">
        <v>2376548</v>
      </c>
      <c r="G12727" s="151" t="s">
        <v>111</v>
      </c>
      <c r="H12727" s="151" t="s">
        <v>111</v>
      </c>
      <c r="I12727" s="152" t="s">
        <v>112</v>
      </c>
    </row>
    <row r="12728" customFormat="false" ht="12.75" hidden="false" customHeight="false" outlineLevel="0" collapsed="false">
      <c r="A12728" s="0" t="s">
        <v>52</v>
      </c>
      <c r="B12728" s="0" t="s">
        <v>110</v>
      </c>
      <c r="C12728" s="0" t="s">
        <v>108</v>
      </c>
      <c r="D12728" s="116" t="n">
        <v>44958</v>
      </c>
      <c r="E12728" s="0" t="n">
        <v>1.57</v>
      </c>
      <c r="F12728" s="0" t="n">
        <v>2376549</v>
      </c>
      <c r="G12728" s="151" t="s">
        <v>111</v>
      </c>
      <c r="H12728" s="151" t="s">
        <v>111</v>
      </c>
      <c r="I12728" s="152" t="s">
        <v>112</v>
      </c>
    </row>
    <row r="12729" customFormat="false" ht="12.75" hidden="false" customHeight="false" outlineLevel="0" collapsed="false">
      <c r="A12729" s="0" t="s">
        <v>52</v>
      </c>
      <c r="B12729" s="0" t="s">
        <v>113</v>
      </c>
      <c r="C12729" s="0" t="s">
        <v>108</v>
      </c>
      <c r="D12729" s="116" t="n">
        <v>44958</v>
      </c>
      <c r="E12729" s="0" t="n">
        <v>-0.2</v>
      </c>
      <c r="F12729" s="0" t="n">
        <v>2376550</v>
      </c>
      <c r="G12729" s="151" t="s">
        <v>111</v>
      </c>
      <c r="H12729" s="151" t="s">
        <v>111</v>
      </c>
      <c r="I12729" s="152" t="s">
        <v>112</v>
      </c>
    </row>
    <row r="12730" customFormat="false" ht="12.75" hidden="false" customHeight="false" outlineLevel="0" collapsed="false">
      <c r="A12730" s="0" t="s">
        <v>53</v>
      </c>
      <c r="B12730" s="0" t="s">
        <v>110</v>
      </c>
      <c r="C12730" s="0" t="s">
        <v>108</v>
      </c>
      <c r="D12730" s="116" t="n">
        <v>44958</v>
      </c>
      <c r="E12730" s="0" t="n">
        <v>1.205</v>
      </c>
      <c r="F12730" s="0" t="n">
        <v>2376551</v>
      </c>
      <c r="G12730" s="151" t="s">
        <v>111</v>
      </c>
      <c r="H12730" s="151" t="s">
        <v>111</v>
      </c>
      <c r="I12730" s="152" t="s">
        <v>112</v>
      </c>
    </row>
    <row r="12731" customFormat="false" ht="12.75" hidden="false" customHeight="false" outlineLevel="0" collapsed="false">
      <c r="A12731" s="0" t="s">
        <v>53</v>
      </c>
      <c r="B12731" s="0" t="s">
        <v>113</v>
      </c>
      <c r="C12731" s="0" t="s">
        <v>108</v>
      </c>
      <c r="D12731" s="116" t="n">
        <v>44958</v>
      </c>
      <c r="E12731" s="0" t="n">
        <v>0.05</v>
      </c>
      <c r="F12731" s="0" t="n">
        <v>2376552</v>
      </c>
      <c r="G12731" s="151" t="s">
        <v>111</v>
      </c>
      <c r="H12731" s="151" t="s">
        <v>111</v>
      </c>
      <c r="I12731" s="152" t="s">
        <v>112</v>
      </c>
    </row>
    <row r="12732" customFormat="false" ht="12.75" hidden="false" customHeight="false" outlineLevel="0" collapsed="false">
      <c r="A12732" s="0" t="s">
        <v>17</v>
      </c>
      <c r="B12732" s="0" t="s">
        <v>110</v>
      </c>
      <c r="C12732" s="0" t="s">
        <v>108</v>
      </c>
      <c r="D12732" s="116" t="n">
        <v>44958</v>
      </c>
      <c r="E12732" s="0" t="n">
        <v>0</v>
      </c>
      <c r="F12732" s="0" t="n">
        <v>2376553</v>
      </c>
      <c r="G12732" s="151" t="s">
        <v>111</v>
      </c>
      <c r="H12732" s="151" t="s">
        <v>111</v>
      </c>
      <c r="I12732" s="152" t="s">
        <v>112</v>
      </c>
    </row>
    <row r="12733" customFormat="false" ht="12.75" hidden="false" customHeight="false" outlineLevel="0" collapsed="false">
      <c r="A12733" s="0" t="s">
        <v>17</v>
      </c>
      <c r="B12733" s="0" t="s">
        <v>113</v>
      </c>
      <c r="C12733" s="0" t="s">
        <v>108</v>
      </c>
      <c r="D12733" s="116" t="n">
        <v>44958</v>
      </c>
      <c r="E12733" s="0" t="n">
        <v>0</v>
      </c>
      <c r="F12733" s="0" t="n">
        <v>2376554</v>
      </c>
      <c r="G12733" s="151" t="s">
        <v>111</v>
      </c>
      <c r="H12733" s="151" t="s">
        <v>111</v>
      </c>
      <c r="I12733" s="152" t="s">
        <v>112</v>
      </c>
    </row>
    <row r="12734" customFormat="false" ht="12.75" hidden="false" customHeight="false" outlineLevel="0" collapsed="false">
      <c r="A12734" s="0" t="s">
        <v>18</v>
      </c>
      <c r="B12734" s="0" t="s">
        <v>110</v>
      </c>
      <c r="C12734" s="0" t="s">
        <v>108</v>
      </c>
      <c r="D12734" s="116" t="n">
        <v>44958</v>
      </c>
      <c r="E12734" s="0" t="n">
        <v>0</v>
      </c>
      <c r="F12734" s="0" t="n">
        <v>2376555</v>
      </c>
      <c r="G12734" s="151" t="s">
        <v>111</v>
      </c>
      <c r="H12734" s="151" t="s">
        <v>111</v>
      </c>
      <c r="I12734" s="152" t="s">
        <v>112</v>
      </c>
    </row>
    <row r="12735" customFormat="false" ht="12.75" hidden="false" customHeight="false" outlineLevel="0" collapsed="false">
      <c r="A12735" s="0" t="s">
        <v>18</v>
      </c>
      <c r="B12735" s="0" t="s">
        <v>113</v>
      </c>
      <c r="C12735" s="0" t="s">
        <v>108</v>
      </c>
      <c r="D12735" s="116" t="n">
        <v>44958</v>
      </c>
      <c r="E12735" s="0" t="n">
        <v>0</v>
      </c>
      <c r="F12735" s="0" t="n">
        <v>2376556</v>
      </c>
      <c r="G12735" s="151" t="s">
        <v>111</v>
      </c>
      <c r="H12735" s="151" t="s">
        <v>111</v>
      </c>
      <c r="I12735" s="152" t="s">
        <v>112</v>
      </c>
    </row>
    <row r="12736" customFormat="false" ht="12.75" hidden="false" customHeight="false" outlineLevel="0" collapsed="false">
      <c r="A12736" s="0" t="s">
        <v>19</v>
      </c>
      <c r="B12736" s="0" t="s">
        <v>110</v>
      </c>
      <c r="C12736" s="0" t="s">
        <v>108</v>
      </c>
      <c r="D12736" s="116" t="n">
        <v>44958</v>
      </c>
      <c r="E12736" s="0" t="n">
        <v>0</v>
      </c>
      <c r="F12736" s="0" t="n">
        <v>2376557</v>
      </c>
      <c r="G12736" s="151" t="s">
        <v>111</v>
      </c>
      <c r="H12736" s="151" t="s">
        <v>111</v>
      </c>
      <c r="I12736" s="152" t="s">
        <v>112</v>
      </c>
    </row>
    <row r="12737" customFormat="false" ht="12.75" hidden="false" customHeight="false" outlineLevel="0" collapsed="false">
      <c r="A12737" s="0" t="s">
        <v>19</v>
      </c>
      <c r="B12737" s="0" t="s">
        <v>113</v>
      </c>
      <c r="C12737" s="0" t="s">
        <v>108</v>
      </c>
      <c r="D12737" s="116" t="n">
        <v>44958</v>
      </c>
      <c r="E12737" s="0" t="n">
        <v>0</v>
      </c>
      <c r="F12737" s="0" t="n">
        <v>2376558</v>
      </c>
      <c r="G12737" s="151" t="s">
        <v>111</v>
      </c>
      <c r="H12737" s="151" t="s">
        <v>111</v>
      </c>
      <c r="I12737" s="152" t="s">
        <v>112</v>
      </c>
    </row>
    <row r="12738" customFormat="false" ht="12.75" hidden="false" customHeight="false" outlineLevel="0" collapsed="false">
      <c r="A12738" s="0" t="s">
        <v>21</v>
      </c>
      <c r="B12738" s="0" t="s">
        <v>110</v>
      </c>
      <c r="C12738" s="0" t="s">
        <v>108</v>
      </c>
      <c r="D12738" s="116" t="n">
        <v>44958</v>
      </c>
      <c r="E12738" s="0" t="n">
        <v>0</v>
      </c>
      <c r="F12738" s="0" t="n">
        <v>2376559</v>
      </c>
      <c r="G12738" s="151" t="s">
        <v>111</v>
      </c>
      <c r="H12738" s="151" t="s">
        <v>111</v>
      </c>
      <c r="I12738" s="152" t="s">
        <v>112</v>
      </c>
    </row>
    <row r="12739" customFormat="false" ht="12.75" hidden="false" customHeight="false" outlineLevel="0" collapsed="false">
      <c r="A12739" s="0" t="s">
        <v>21</v>
      </c>
      <c r="B12739" s="0" t="s">
        <v>113</v>
      </c>
      <c r="C12739" s="0" t="s">
        <v>108</v>
      </c>
      <c r="D12739" s="116" t="n">
        <v>44958</v>
      </c>
      <c r="E12739" s="0" t="n">
        <v>0</v>
      </c>
      <c r="F12739" s="0" t="n">
        <v>2376560</v>
      </c>
      <c r="G12739" s="151" t="s">
        <v>111</v>
      </c>
      <c r="H12739" s="151" t="s">
        <v>111</v>
      </c>
      <c r="I12739" s="152" t="s">
        <v>112</v>
      </c>
    </row>
    <row r="12740" customFormat="false" ht="12.75" hidden="false" customHeight="false" outlineLevel="0" collapsed="false">
      <c r="A12740" s="0" t="s">
        <v>22</v>
      </c>
      <c r="B12740" s="0" t="s">
        <v>110</v>
      </c>
      <c r="C12740" s="0" t="s">
        <v>108</v>
      </c>
      <c r="D12740" s="116" t="n">
        <v>44958</v>
      </c>
      <c r="E12740" s="0" t="n">
        <v>0.075</v>
      </c>
      <c r="F12740" s="0" t="n">
        <v>2376561</v>
      </c>
      <c r="G12740" s="151" t="s">
        <v>111</v>
      </c>
      <c r="H12740" s="151" t="s">
        <v>111</v>
      </c>
      <c r="I12740" s="152" t="s">
        <v>112</v>
      </c>
    </row>
    <row r="12741" customFormat="false" ht="12.75" hidden="false" customHeight="false" outlineLevel="0" collapsed="false">
      <c r="A12741" s="0" t="s">
        <v>59</v>
      </c>
      <c r="B12741" s="0" t="s">
        <v>110</v>
      </c>
      <c r="C12741" s="0" t="s">
        <v>108</v>
      </c>
      <c r="D12741" s="116" t="n">
        <v>44986</v>
      </c>
      <c r="E12741" s="0" t="n">
        <v>0.815</v>
      </c>
      <c r="F12741" s="0" t="n">
        <v>2376515</v>
      </c>
      <c r="G12741" s="151" t="s">
        <v>111</v>
      </c>
      <c r="H12741" s="151" t="s">
        <v>111</v>
      </c>
      <c r="I12741" s="152" t="s">
        <v>112</v>
      </c>
    </row>
    <row r="12742" customFormat="false" ht="12.75" hidden="false" customHeight="false" outlineLevel="0" collapsed="false">
      <c r="A12742" s="0" t="s">
        <v>59</v>
      </c>
      <c r="B12742" s="0" t="s">
        <v>113</v>
      </c>
      <c r="C12742" s="0" t="s">
        <v>108</v>
      </c>
      <c r="D12742" s="116" t="n">
        <v>44986</v>
      </c>
      <c r="E12742" s="0" t="n">
        <v>0.05</v>
      </c>
      <c r="F12742" s="0" t="n">
        <v>2376516</v>
      </c>
      <c r="G12742" s="151" t="s">
        <v>111</v>
      </c>
      <c r="H12742" s="151" t="s">
        <v>111</v>
      </c>
      <c r="I12742" s="152" t="s">
        <v>112</v>
      </c>
    </row>
    <row r="12743" customFormat="false" ht="12.75" hidden="false" customHeight="false" outlineLevel="0" collapsed="false">
      <c r="A12743" s="0" t="s">
        <v>60</v>
      </c>
      <c r="B12743" s="0" t="s">
        <v>110</v>
      </c>
      <c r="C12743" s="0" t="s">
        <v>108</v>
      </c>
      <c r="D12743" s="116" t="n">
        <v>44986</v>
      </c>
      <c r="E12743" s="0" t="n">
        <v>0.815</v>
      </c>
      <c r="F12743" s="0" t="n">
        <v>2376517</v>
      </c>
      <c r="G12743" s="151" t="s">
        <v>111</v>
      </c>
      <c r="H12743" s="151" t="s">
        <v>111</v>
      </c>
      <c r="I12743" s="152" t="s">
        <v>112</v>
      </c>
    </row>
    <row r="12744" customFormat="false" ht="12.75" hidden="false" customHeight="false" outlineLevel="0" collapsed="false">
      <c r="A12744" s="0" t="s">
        <v>60</v>
      </c>
      <c r="B12744" s="0" t="s">
        <v>113</v>
      </c>
      <c r="C12744" s="0" t="s">
        <v>108</v>
      </c>
      <c r="D12744" s="116" t="n">
        <v>44986</v>
      </c>
      <c r="E12744" s="0" t="n">
        <v>0.15</v>
      </c>
      <c r="F12744" s="0" t="n">
        <v>2376518</v>
      </c>
      <c r="G12744" s="151" t="s">
        <v>111</v>
      </c>
      <c r="H12744" s="151" t="s">
        <v>111</v>
      </c>
      <c r="I12744" s="152" t="s">
        <v>112</v>
      </c>
    </row>
    <row r="12745" customFormat="false" ht="12.75" hidden="false" customHeight="false" outlineLevel="0" collapsed="false">
      <c r="A12745" s="0" t="s">
        <v>61</v>
      </c>
      <c r="B12745" s="0" t="s">
        <v>110</v>
      </c>
      <c r="C12745" s="0" t="s">
        <v>108</v>
      </c>
      <c r="D12745" s="116" t="n">
        <v>44986</v>
      </c>
      <c r="E12745" s="0" t="n">
        <v>0.815</v>
      </c>
      <c r="F12745" s="0" t="n">
        <v>2376519</v>
      </c>
      <c r="G12745" s="151" t="s">
        <v>111</v>
      </c>
      <c r="H12745" s="151" t="s">
        <v>111</v>
      </c>
      <c r="I12745" s="152" t="s">
        <v>112</v>
      </c>
    </row>
    <row r="12746" customFormat="false" ht="12.75" hidden="false" customHeight="false" outlineLevel="0" collapsed="false">
      <c r="A12746" s="0" t="s">
        <v>61</v>
      </c>
      <c r="B12746" s="0" t="s">
        <v>113</v>
      </c>
      <c r="C12746" s="0" t="s">
        <v>108</v>
      </c>
      <c r="D12746" s="116" t="n">
        <v>44986</v>
      </c>
      <c r="E12746" s="0" t="n">
        <v>0.05</v>
      </c>
      <c r="F12746" s="0" t="n">
        <v>2376520</v>
      </c>
      <c r="G12746" s="151" t="s">
        <v>111</v>
      </c>
      <c r="H12746" s="151" t="s">
        <v>111</v>
      </c>
      <c r="I12746" s="152" t="s">
        <v>112</v>
      </c>
    </row>
    <row r="12747" customFormat="false" ht="12.75" hidden="false" customHeight="false" outlineLevel="0" collapsed="false">
      <c r="A12747" s="0" t="s">
        <v>62</v>
      </c>
      <c r="B12747" s="0" t="s">
        <v>110</v>
      </c>
      <c r="C12747" s="0" t="s">
        <v>108</v>
      </c>
      <c r="D12747" s="116" t="n">
        <v>44986</v>
      </c>
      <c r="E12747" s="0" t="n">
        <v>0.815</v>
      </c>
      <c r="F12747" s="0" t="n">
        <v>2376521</v>
      </c>
      <c r="G12747" s="151" t="s">
        <v>111</v>
      </c>
      <c r="H12747" s="151" t="s">
        <v>111</v>
      </c>
      <c r="I12747" s="152" t="s">
        <v>112</v>
      </c>
    </row>
    <row r="12748" customFormat="false" ht="12.75" hidden="false" customHeight="false" outlineLevel="0" collapsed="false">
      <c r="A12748" s="0" t="s">
        <v>62</v>
      </c>
      <c r="B12748" s="0" t="s">
        <v>113</v>
      </c>
      <c r="C12748" s="0" t="s">
        <v>108</v>
      </c>
      <c r="D12748" s="116" t="n">
        <v>44986</v>
      </c>
      <c r="E12748" s="0" t="n">
        <v>0.15</v>
      </c>
      <c r="F12748" s="0" t="n">
        <v>2376522</v>
      </c>
      <c r="G12748" s="151" t="s">
        <v>111</v>
      </c>
      <c r="H12748" s="151" t="s">
        <v>111</v>
      </c>
      <c r="I12748" s="152" t="s">
        <v>112</v>
      </c>
    </row>
    <row r="12749" customFormat="false" ht="12.75" hidden="false" customHeight="false" outlineLevel="0" collapsed="false">
      <c r="A12749" s="0" t="s">
        <v>82</v>
      </c>
      <c r="B12749" s="0" t="s">
        <v>110</v>
      </c>
      <c r="C12749" s="0" t="s">
        <v>108</v>
      </c>
      <c r="D12749" s="116" t="n">
        <v>44986</v>
      </c>
      <c r="E12749" s="0" t="n">
        <v>0</v>
      </c>
      <c r="F12749" s="0" t="n">
        <v>2376523</v>
      </c>
      <c r="G12749" s="151" t="s">
        <v>111</v>
      </c>
      <c r="H12749" s="151" t="s">
        <v>111</v>
      </c>
      <c r="I12749" s="152" t="s">
        <v>112</v>
      </c>
    </row>
    <row r="12750" customFormat="false" ht="12.75" hidden="false" customHeight="false" outlineLevel="0" collapsed="false">
      <c r="A12750" s="0" t="s">
        <v>82</v>
      </c>
      <c r="B12750" s="0" t="s">
        <v>113</v>
      </c>
      <c r="C12750" s="0" t="s">
        <v>108</v>
      </c>
      <c r="D12750" s="116" t="n">
        <v>44986</v>
      </c>
      <c r="E12750" s="0" t="n">
        <v>0</v>
      </c>
      <c r="F12750" s="0" t="n">
        <v>2376524</v>
      </c>
      <c r="G12750" s="151" t="s">
        <v>111</v>
      </c>
      <c r="H12750" s="151" t="s">
        <v>111</v>
      </c>
      <c r="I12750" s="152" t="s">
        <v>112</v>
      </c>
    </row>
    <row r="12751" customFormat="false" ht="12.75" hidden="false" customHeight="false" outlineLevel="0" collapsed="false">
      <c r="A12751" s="0" t="s">
        <v>83</v>
      </c>
      <c r="B12751" s="0" t="s">
        <v>110</v>
      </c>
      <c r="C12751" s="0" t="s">
        <v>108</v>
      </c>
      <c r="D12751" s="116" t="n">
        <v>44986</v>
      </c>
      <c r="E12751" s="0" t="n">
        <v>0</v>
      </c>
      <c r="F12751" s="0" t="n">
        <v>2376525</v>
      </c>
      <c r="G12751" s="151" t="s">
        <v>111</v>
      </c>
      <c r="H12751" s="151" t="s">
        <v>111</v>
      </c>
      <c r="I12751" s="152" t="s">
        <v>112</v>
      </c>
    </row>
    <row r="12752" customFormat="false" ht="12.75" hidden="false" customHeight="false" outlineLevel="0" collapsed="false">
      <c r="A12752" s="0" t="s">
        <v>83</v>
      </c>
      <c r="B12752" s="0" t="s">
        <v>113</v>
      </c>
      <c r="C12752" s="0" t="s">
        <v>108</v>
      </c>
      <c r="D12752" s="116" t="n">
        <v>44986</v>
      </c>
      <c r="E12752" s="0" t="n">
        <v>0</v>
      </c>
      <c r="F12752" s="0" t="n">
        <v>2376526</v>
      </c>
      <c r="G12752" s="151" t="s">
        <v>111</v>
      </c>
      <c r="H12752" s="151" t="s">
        <v>111</v>
      </c>
      <c r="I12752" s="152" t="s">
        <v>112</v>
      </c>
    </row>
    <row r="12753" customFormat="false" ht="12.75" hidden="false" customHeight="false" outlineLevel="0" collapsed="false">
      <c r="A12753" s="0" t="s">
        <v>84</v>
      </c>
      <c r="B12753" s="0" t="s">
        <v>110</v>
      </c>
      <c r="C12753" s="0" t="s">
        <v>108</v>
      </c>
      <c r="D12753" s="116" t="n">
        <v>44986</v>
      </c>
      <c r="E12753" s="0" t="n">
        <v>0.24</v>
      </c>
      <c r="F12753" s="0" t="n">
        <v>2376527</v>
      </c>
      <c r="G12753" s="151" t="s">
        <v>111</v>
      </c>
      <c r="H12753" s="151" t="s">
        <v>111</v>
      </c>
      <c r="I12753" s="152" t="s">
        <v>112</v>
      </c>
    </row>
    <row r="12754" customFormat="false" ht="12.75" hidden="false" customHeight="false" outlineLevel="0" collapsed="false">
      <c r="A12754" s="0" t="s">
        <v>84</v>
      </c>
      <c r="B12754" s="0" t="s">
        <v>113</v>
      </c>
      <c r="C12754" s="0" t="s">
        <v>108</v>
      </c>
      <c r="D12754" s="116" t="n">
        <v>44986</v>
      </c>
      <c r="E12754" s="0" t="n">
        <v>0.03</v>
      </c>
      <c r="F12754" s="0" t="n">
        <v>2376528</v>
      </c>
      <c r="G12754" s="151" t="s">
        <v>111</v>
      </c>
      <c r="H12754" s="151" t="s">
        <v>111</v>
      </c>
      <c r="I12754" s="152" t="s">
        <v>112</v>
      </c>
    </row>
    <row r="12755" customFormat="false" ht="12.75" hidden="false" customHeight="false" outlineLevel="0" collapsed="false">
      <c r="A12755" s="0" t="s">
        <v>85</v>
      </c>
      <c r="B12755" s="0" t="s">
        <v>110</v>
      </c>
      <c r="C12755" s="0" t="s">
        <v>108</v>
      </c>
      <c r="D12755" s="116" t="n">
        <v>44986</v>
      </c>
      <c r="E12755" s="0" t="n">
        <v>0.24</v>
      </c>
      <c r="F12755" s="0" t="n">
        <v>2376529</v>
      </c>
      <c r="G12755" s="151" t="s">
        <v>111</v>
      </c>
      <c r="H12755" s="151" t="s">
        <v>111</v>
      </c>
      <c r="I12755" s="152" t="s">
        <v>112</v>
      </c>
    </row>
    <row r="12756" customFormat="false" ht="12.75" hidden="false" customHeight="false" outlineLevel="0" collapsed="false">
      <c r="A12756" s="0" t="s">
        <v>85</v>
      </c>
      <c r="B12756" s="0" t="s">
        <v>113</v>
      </c>
      <c r="C12756" s="0" t="s">
        <v>108</v>
      </c>
      <c r="D12756" s="116" t="n">
        <v>44986</v>
      </c>
      <c r="E12756" s="0" t="n">
        <v>0.28965182869519</v>
      </c>
      <c r="F12756" s="0" t="n">
        <v>2376530</v>
      </c>
      <c r="G12756" s="151" t="s">
        <v>111</v>
      </c>
      <c r="H12756" s="151" t="s">
        <v>111</v>
      </c>
      <c r="I12756" s="152" t="s">
        <v>112</v>
      </c>
    </row>
    <row r="12757" customFormat="false" ht="12.75" hidden="false" customHeight="false" outlineLevel="0" collapsed="false">
      <c r="A12757" s="0" t="s">
        <v>86</v>
      </c>
      <c r="B12757" s="0" t="s">
        <v>110</v>
      </c>
      <c r="C12757" s="0" t="s">
        <v>108</v>
      </c>
      <c r="D12757" s="116" t="n">
        <v>44986</v>
      </c>
      <c r="E12757" s="0" t="n">
        <v>0.39</v>
      </c>
      <c r="F12757" s="0" t="n">
        <v>2376531</v>
      </c>
      <c r="G12757" s="151" t="s">
        <v>111</v>
      </c>
      <c r="H12757" s="151" t="s">
        <v>111</v>
      </c>
      <c r="I12757" s="152" t="s">
        <v>112</v>
      </c>
    </row>
    <row r="12758" customFormat="false" ht="12.75" hidden="false" customHeight="false" outlineLevel="0" collapsed="false">
      <c r="A12758" s="0" t="s">
        <v>86</v>
      </c>
      <c r="B12758" s="0" t="s">
        <v>113</v>
      </c>
      <c r="C12758" s="0" t="s">
        <v>108</v>
      </c>
      <c r="D12758" s="116" t="n">
        <v>44986</v>
      </c>
      <c r="E12758" s="0" t="n">
        <v>0.08</v>
      </c>
      <c r="F12758" s="0" t="n">
        <v>2376532</v>
      </c>
      <c r="G12758" s="151" t="s">
        <v>111</v>
      </c>
      <c r="H12758" s="151" t="s">
        <v>111</v>
      </c>
      <c r="I12758" s="152" t="s">
        <v>112</v>
      </c>
    </row>
    <row r="12759" customFormat="false" ht="12.75" hidden="false" customHeight="false" outlineLevel="0" collapsed="false">
      <c r="A12759" s="0" t="s">
        <v>87</v>
      </c>
      <c r="B12759" s="0" t="s">
        <v>110</v>
      </c>
      <c r="C12759" s="0" t="s">
        <v>108</v>
      </c>
      <c r="D12759" s="116" t="n">
        <v>44986</v>
      </c>
      <c r="E12759" s="0" t="n">
        <v>0.39</v>
      </c>
      <c r="F12759" s="0" t="n">
        <v>2376533</v>
      </c>
      <c r="G12759" s="151" t="s">
        <v>111</v>
      </c>
      <c r="H12759" s="151" t="s">
        <v>111</v>
      </c>
      <c r="I12759" s="152" t="s">
        <v>112</v>
      </c>
    </row>
    <row r="12760" customFormat="false" ht="12.75" hidden="false" customHeight="false" outlineLevel="0" collapsed="false">
      <c r="A12760" s="0" t="s">
        <v>87</v>
      </c>
      <c r="B12760" s="0" t="s">
        <v>113</v>
      </c>
      <c r="C12760" s="0" t="s">
        <v>108</v>
      </c>
      <c r="D12760" s="116" t="n">
        <v>44986</v>
      </c>
      <c r="E12760" s="0" t="n">
        <v>0.18</v>
      </c>
      <c r="F12760" s="0" t="n">
        <v>2376534</v>
      </c>
      <c r="G12760" s="151" t="s">
        <v>111</v>
      </c>
      <c r="H12760" s="151" t="s">
        <v>111</v>
      </c>
      <c r="I12760" s="152" t="s">
        <v>112</v>
      </c>
    </row>
    <row r="12761" customFormat="false" ht="12.75" hidden="false" customHeight="false" outlineLevel="0" collapsed="false">
      <c r="A12761" s="0" t="s">
        <v>88</v>
      </c>
      <c r="B12761" s="0" t="s">
        <v>110</v>
      </c>
      <c r="C12761" s="0" t="s">
        <v>108</v>
      </c>
      <c r="D12761" s="116" t="n">
        <v>44986</v>
      </c>
      <c r="E12761" s="0" t="n">
        <v>0.39</v>
      </c>
      <c r="F12761" s="0" t="n">
        <v>2376535</v>
      </c>
      <c r="G12761" s="151" t="s">
        <v>111</v>
      </c>
      <c r="H12761" s="151" t="s">
        <v>111</v>
      </c>
      <c r="I12761" s="152" t="s">
        <v>112</v>
      </c>
    </row>
    <row r="12762" customFormat="false" ht="12.75" hidden="false" customHeight="false" outlineLevel="0" collapsed="false">
      <c r="A12762" s="0" t="s">
        <v>88</v>
      </c>
      <c r="B12762" s="0" t="s">
        <v>113</v>
      </c>
      <c r="C12762" s="0" t="s">
        <v>108</v>
      </c>
      <c r="D12762" s="116" t="n">
        <v>44986</v>
      </c>
      <c r="E12762" s="0" t="n">
        <v>0.594230822758904</v>
      </c>
      <c r="F12762" s="0" t="n">
        <v>2376536</v>
      </c>
      <c r="G12762" s="151" t="s">
        <v>111</v>
      </c>
      <c r="H12762" s="151" t="s">
        <v>111</v>
      </c>
      <c r="I12762" s="152" t="s">
        <v>112</v>
      </c>
    </row>
    <row r="12763" customFormat="false" ht="12.75" hidden="false" customHeight="false" outlineLevel="0" collapsed="false">
      <c r="A12763" s="0" t="s">
        <v>89</v>
      </c>
      <c r="B12763" s="0" t="s">
        <v>110</v>
      </c>
      <c r="C12763" s="0" t="s">
        <v>108</v>
      </c>
      <c r="D12763" s="116" t="n">
        <v>44986</v>
      </c>
      <c r="E12763" s="0" t="n">
        <v>0.39</v>
      </c>
      <c r="F12763" s="0" t="n">
        <v>2376537</v>
      </c>
      <c r="G12763" s="151" t="s">
        <v>111</v>
      </c>
      <c r="H12763" s="151" t="s">
        <v>111</v>
      </c>
      <c r="I12763" s="152" t="s">
        <v>112</v>
      </c>
    </row>
    <row r="12764" customFormat="false" ht="12.75" hidden="false" customHeight="false" outlineLevel="0" collapsed="false">
      <c r="A12764" s="0" t="s">
        <v>89</v>
      </c>
      <c r="B12764" s="0" t="s">
        <v>113</v>
      </c>
      <c r="C12764" s="0" t="s">
        <v>108</v>
      </c>
      <c r="D12764" s="116" t="n">
        <v>44986</v>
      </c>
      <c r="E12764" s="0" t="n">
        <v>0.13</v>
      </c>
      <c r="F12764" s="0" t="n">
        <v>2376538</v>
      </c>
      <c r="G12764" s="151" t="s">
        <v>111</v>
      </c>
      <c r="H12764" s="151" t="s">
        <v>111</v>
      </c>
      <c r="I12764" s="152" t="s">
        <v>112</v>
      </c>
    </row>
    <row r="12765" customFormat="false" ht="12.75" hidden="false" customHeight="false" outlineLevel="0" collapsed="false">
      <c r="A12765" s="0" t="s">
        <v>90</v>
      </c>
      <c r="B12765" s="0" t="s">
        <v>110</v>
      </c>
      <c r="C12765" s="0" t="s">
        <v>108</v>
      </c>
      <c r="D12765" s="116" t="n">
        <v>44986</v>
      </c>
      <c r="E12765" s="0" t="n">
        <v>0.39</v>
      </c>
      <c r="F12765" s="0" t="n">
        <v>2376539</v>
      </c>
      <c r="G12765" s="151" t="s">
        <v>111</v>
      </c>
      <c r="H12765" s="151" t="s">
        <v>111</v>
      </c>
      <c r="I12765" s="152" t="s">
        <v>112</v>
      </c>
    </row>
    <row r="12766" customFormat="false" ht="12.75" hidden="false" customHeight="false" outlineLevel="0" collapsed="false">
      <c r="A12766" s="0" t="s">
        <v>90</v>
      </c>
      <c r="B12766" s="0" t="s">
        <v>113</v>
      </c>
      <c r="C12766" s="0" t="s">
        <v>108</v>
      </c>
      <c r="D12766" s="116" t="n">
        <v>44986</v>
      </c>
      <c r="E12766" s="0" t="n">
        <v>0.491897625869832</v>
      </c>
      <c r="F12766" s="0" t="n">
        <v>2376540</v>
      </c>
      <c r="G12766" s="151" t="s">
        <v>111</v>
      </c>
      <c r="H12766" s="151" t="s">
        <v>111</v>
      </c>
      <c r="I12766" s="152" t="s">
        <v>112</v>
      </c>
    </row>
    <row r="12767" customFormat="false" ht="12.75" hidden="false" customHeight="false" outlineLevel="0" collapsed="false">
      <c r="A12767" s="0" t="s">
        <v>91</v>
      </c>
      <c r="B12767" s="0" t="s">
        <v>110</v>
      </c>
      <c r="C12767" s="0" t="s">
        <v>108</v>
      </c>
      <c r="D12767" s="116" t="n">
        <v>44986</v>
      </c>
      <c r="E12767" s="0" t="n">
        <v>0</v>
      </c>
      <c r="F12767" s="0" t="n">
        <v>2376541</v>
      </c>
      <c r="G12767" s="151" t="s">
        <v>111</v>
      </c>
      <c r="H12767" s="151" t="s">
        <v>111</v>
      </c>
      <c r="I12767" s="152" t="s">
        <v>112</v>
      </c>
    </row>
    <row r="12768" customFormat="false" ht="12.75" hidden="false" customHeight="false" outlineLevel="0" collapsed="false">
      <c r="A12768" s="0" t="s">
        <v>91</v>
      </c>
      <c r="B12768" s="0" t="s">
        <v>113</v>
      </c>
      <c r="C12768" s="0" t="s">
        <v>108</v>
      </c>
      <c r="D12768" s="116" t="n">
        <v>44986</v>
      </c>
      <c r="E12768" s="0" t="n">
        <v>0</v>
      </c>
      <c r="F12768" s="0" t="n">
        <v>2376542</v>
      </c>
      <c r="G12768" s="151" t="s">
        <v>111</v>
      </c>
      <c r="H12768" s="151" t="s">
        <v>111</v>
      </c>
      <c r="I12768" s="152" t="s">
        <v>112</v>
      </c>
    </row>
    <row r="12769" customFormat="false" ht="12.75" hidden="false" customHeight="false" outlineLevel="0" collapsed="false">
      <c r="A12769" s="0" t="s">
        <v>49</v>
      </c>
      <c r="B12769" s="0" t="s">
        <v>110</v>
      </c>
      <c r="C12769" s="0" t="s">
        <v>108</v>
      </c>
      <c r="D12769" s="116" t="n">
        <v>44986</v>
      </c>
      <c r="E12769" s="0" t="n">
        <v>0.815</v>
      </c>
      <c r="F12769" s="0" t="n">
        <v>2376543</v>
      </c>
      <c r="G12769" s="151" t="s">
        <v>111</v>
      </c>
      <c r="H12769" s="151" t="s">
        <v>111</v>
      </c>
      <c r="I12769" s="152" t="s">
        <v>112</v>
      </c>
    </row>
    <row r="12770" customFormat="false" ht="12.75" hidden="false" customHeight="false" outlineLevel="0" collapsed="false">
      <c r="A12770" s="0" t="s">
        <v>49</v>
      </c>
      <c r="B12770" s="0" t="s">
        <v>113</v>
      </c>
      <c r="C12770" s="0" t="s">
        <v>108</v>
      </c>
      <c r="D12770" s="116" t="n">
        <v>44986</v>
      </c>
      <c r="E12770" s="0" t="n">
        <v>0.05</v>
      </c>
      <c r="F12770" s="0" t="n">
        <v>2376544</v>
      </c>
      <c r="G12770" s="151" t="s">
        <v>111</v>
      </c>
      <c r="H12770" s="151" t="s">
        <v>111</v>
      </c>
      <c r="I12770" s="152" t="s">
        <v>112</v>
      </c>
    </row>
    <row r="12771" customFormat="false" ht="12.75" hidden="false" customHeight="false" outlineLevel="0" collapsed="false">
      <c r="A12771" s="0" t="s">
        <v>50</v>
      </c>
      <c r="B12771" s="0" t="s">
        <v>110</v>
      </c>
      <c r="C12771" s="0" t="s">
        <v>108</v>
      </c>
      <c r="D12771" s="116" t="n">
        <v>44986</v>
      </c>
      <c r="E12771" s="0" t="n">
        <v>0.93</v>
      </c>
      <c r="F12771" s="0" t="n">
        <v>2376545</v>
      </c>
      <c r="G12771" s="151" t="s">
        <v>111</v>
      </c>
      <c r="H12771" s="151" t="s">
        <v>111</v>
      </c>
      <c r="I12771" s="152" t="s">
        <v>112</v>
      </c>
    </row>
    <row r="12772" customFormat="false" ht="12.75" hidden="false" customHeight="false" outlineLevel="0" collapsed="false">
      <c r="A12772" s="0" t="s">
        <v>50</v>
      </c>
      <c r="B12772" s="0" t="s">
        <v>113</v>
      </c>
      <c r="C12772" s="0" t="s">
        <v>108</v>
      </c>
      <c r="D12772" s="116" t="n">
        <v>44986</v>
      </c>
      <c r="E12772" s="0" t="n">
        <v>-0.17</v>
      </c>
      <c r="F12772" s="0" t="n">
        <v>2376546</v>
      </c>
      <c r="G12772" s="151" t="s">
        <v>111</v>
      </c>
      <c r="H12772" s="151" t="s">
        <v>111</v>
      </c>
      <c r="I12772" s="152" t="s">
        <v>112</v>
      </c>
    </row>
    <row r="12773" customFormat="false" ht="12.75" hidden="false" customHeight="false" outlineLevel="0" collapsed="false">
      <c r="A12773" s="0" t="s">
        <v>51</v>
      </c>
      <c r="B12773" s="0" t="s">
        <v>110</v>
      </c>
      <c r="C12773" s="0" t="s">
        <v>108</v>
      </c>
      <c r="D12773" s="116" t="n">
        <v>44986</v>
      </c>
      <c r="E12773" s="0" t="n">
        <v>0.93</v>
      </c>
      <c r="F12773" s="0" t="n">
        <v>2376547</v>
      </c>
      <c r="G12773" s="151" t="s">
        <v>111</v>
      </c>
      <c r="H12773" s="151" t="s">
        <v>111</v>
      </c>
      <c r="I12773" s="152" t="s">
        <v>112</v>
      </c>
    </row>
    <row r="12774" customFormat="false" ht="12.75" hidden="false" customHeight="false" outlineLevel="0" collapsed="false">
      <c r="A12774" s="0" t="s">
        <v>51</v>
      </c>
      <c r="B12774" s="0" t="s">
        <v>113</v>
      </c>
      <c r="C12774" s="0" t="s">
        <v>108</v>
      </c>
      <c r="D12774" s="116" t="n">
        <v>44986</v>
      </c>
      <c r="E12774" s="0" t="n">
        <v>0.1</v>
      </c>
      <c r="F12774" s="0" t="n">
        <v>2376548</v>
      </c>
      <c r="G12774" s="151" t="s">
        <v>111</v>
      </c>
      <c r="H12774" s="151" t="s">
        <v>111</v>
      </c>
      <c r="I12774" s="152" t="s">
        <v>112</v>
      </c>
    </row>
    <row r="12775" customFormat="false" ht="12.75" hidden="false" customHeight="false" outlineLevel="0" collapsed="false">
      <c r="A12775" s="0" t="s">
        <v>52</v>
      </c>
      <c r="B12775" s="0" t="s">
        <v>110</v>
      </c>
      <c r="C12775" s="0" t="s">
        <v>108</v>
      </c>
      <c r="D12775" s="116" t="n">
        <v>44986</v>
      </c>
      <c r="E12775" s="0" t="n">
        <v>0.93</v>
      </c>
      <c r="F12775" s="0" t="n">
        <v>2376549</v>
      </c>
      <c r="G12775" s="151" t="s">
        <v>111</v>
      </c>
      <c r="H12775" s="151" t="s">
        <v>111</v>
      </c>
      <c r="I12775" s="152" t="s">
        <v>112</v>
      </c>
    </row>
    <row r="12776" customFormat="false" ht="12.75" hidden="false" customHeight="false" outlineLevel="0" collapsed="false">
      <c r="A12776" s="0" t="s">
        <v>52</v>
      </c>
      <c r="B12776" s="0" t="s">
        <v>113</v>
      </c>
      <c r="C12776" s="0" t="s">
        <v>108</v>
      </c>
      <c r="D12776" s="116" t="n">
        <v>44986</v>
      </c>
      <c r="E12776" s="0" t="n">
        <v>-0.05</v>
      </c>
      <c r="F12776" s="0" t="n">
        <v>2376550</v>
      </c>
      <c r="G12776" s="151" t="s">
        <v>111</v>
      </c>
      <c r="H12776" s="151" t="s">
        <v>111</v>
      </c>
      <c r="I12776" s="152" t="s">
        <v>112</v>
      </c>
    </row>
    <row r="12777" customFormat="false" ht="12.75" hidden="false" customHeight="false" outlineLevel="0" collapsed="false">
      <c r="A12777" s="0" t="s">
        <v>53</v>
      </c>
      <c r="B12777" s="0" t="s">
        <v>110</v>
      </c>
      <c r="C12777" s="0" t="s">
        <v>108</v>
      </c>
      <c r="D12777" s="116" t="n">
        <v>44986</v>
      </c>
      <c r="E12777" s="0" t="n">
        <v>0.815</v>
      </c>
      <c r="F12777" s="0" t="n">
        <v>2376551</v>
      </c>
      <c r="G12777" s="151" t="s">
        <v>111</v>
      </c>
      <c r="H12777" s="151" t="s">
        <v>111</v>
      </c>
      <c r="I12777" s="152" t="s">
        <v>112</v>
      </c>
    </row>
    <row r="12778" customFormat="false" ht="12.75" hidden="false" customHeight="false" outlineLevel="0" collapsed="false">
      <c r="A12778" s="0" t="s">
        <v>53</v>
      </c>
      <c r="B12778" s="0" t="s">
        <v>113</v>
      </c>
      <c r="C12778" s="0" t="s">
        <v>108</v>
      </c>
      <c r="D12778" s="116" t="n">
        <v>44986</v>
      </c>
      <c r="E12778" s="0" t="n">
        <v>0.05</v>
      </c>
      <c r="F12778" s="0" t="n">
        <v>2376552</v>
      </c>
      <c r="G12778" s="151" t="s">
        <v>111</v>
      </c>
      <c r="H12778" s="151" t="s">
        <v>111</v>
      </c>
      <c r="I12778" s="152" t="s">
        <v>112</v>
      </c>
    </row>
    <row r="12779" customFormat="false" ht="12.75" hidden="false" customHeight="false" outlineLevel="0" collapsed="false">
      <c r="A12779" s="0" t="s">
        <v>17</v>
      </c>
      <c r="B12779" s="0" t="s">
        <v>110</v>
      </c>
      <c r="C12779" s="0" t="s">
        <v>108</v>
      </c>
      <c r="D12779" s="116" t="n">
        <v>44986</v>
      </c>
      <c r="E12779" s="0" t="n">
        <v>0</v>
      </c>
      <c r="F12779" s="0" t="n">
        <v>2376553</v>
      </c>
      <c r="G12779" s="151" t="s">
        <v>111</v>
      </c>
      <c r="H12779" s="151" t="s">
        <v>111</v>
      </c>
      <c r="I12779" s="152" t="s">
        <v>112</v>
      </c>
    </row>
    <row r="12780" customFormat="false" ht="12.75" hidden="false" customHeight="false" outlineLevel="0" collapsed="false">
      <c r="A12780" s="0" t="s">
        <v>17</v>
      </c>
      <c r="B12780" s="0" t="s">
        <v>113</v>
      </c>
      <c r="C12780" s="0" t="s">
        <v>108</v>
      </c>
      <c r="D12780" s="116" t="n">
        <v>44986</v>
      </c>
      <c r="E12780" s="0" t="n">
        <v>0</v>
      </c>
      <c r="F12780" s="0" t="n">
        <v>2376554</v>
      </c>
      <c r="G12780" s="151" t="s">
        <v>111</v>
      </c>
      <c r="H12780" s="151" t="s">
        <v>111</v>
      </c>
      <c r="I12780" s="152" t="s">
        <v>112</v>
      </c>
    </row>
    <row r="12781" customFormat="false" ht="12.75" hidden="false" customHeight="false" outlineLevel="0" collapsed="false">
      <c r="A12781" s="0" t="s">
        <v>18</v>
      </c>
      <c r="B12781" s="0" t="s">
        <v>110</v>
      </c>
      <c r="C12781" s="0" t="s">
        <v>108</v>
      </c>
      <c r="D12781" s="116" t="n">
        <v>44986</v>
      </c>
      <c r="E12781" s="0" t="n">
        <v>0</v>
      </c>
      <c r="F12781" s="0" t="n">
        <v>2376555</v>
      </c>
      <c r="G12781" s="151" t="s">
        <v>111</v>
      </c>
      <c r="H12781" s="151" t="s">
        <v>111</v>
      </c>
      <c r="I12781" s="152" t="s">
        <v>112</v>
      </c>
    </row>
    <row r="12782" customFormat="false" ht="12.75" hidden="false" customHeight="false" outlineLevel="0" collapsed="false">
      <c r="A12782" s="0" t="s">
        <v>18</v>
      </c>
      <c r="B12782" s="0" t="s">
        <v>113</v>
      </c>
      <c r="C12782" s="0" t="s">
        <v>108</v>
      </c>
      <c r="D12782" s="116" t="n">
        <v>44986</v>
      </c>
      <c r="E12782" s="0" t="n">
        <v>0</v>
      </c>
      <c r="F12782" s="0" t="n">
        <v>2376556</v>
      </c>
      <c r="G12782" s="151" t="s">
        <v>111</v>
      </c>
      <c r="H12782" s="151" t="s">
        <v>111</v>
      </c>
      <c r="I12782" s="152" t="s">
        <v>112</v>
      </c>
    </row>
    <row r="12783" customFormat="false" ht="12.75" hidden="false" customHeight="false" outlineLevel="0" collapsed="false">
      <c r="A12783" s="0" t="s">
        <v>19</v>
      </c>
      <c r="B12783" s="0" t="s">
        <v>110</v>
      </c>
      <c r="C12783" s="0" t="s">
        <v>108</v>
      </c>
      <c r="D12783" s="116" t="n">
        <v>44986</v>
      </c>
      <c r="E12783" s="0" t="n">
        <v>0</v>
      </c>
      <c r="F12783" s="0" t="n">
        <v>2376557</v>
      </c>
      <c r="G12783" s="151" t="s">
        <v>111</v>
      </c>
      <c r="H12783" s="151" t="s">
        <v>111</v>
      </c>
      <c r="I12783" s="152" t="s">
        <v>112</v>
      </c>
    </row>
    <row r="12784" customFormat="false" ht="12.75" hidden="false" customHeight="false" outlineLevel="0" collapsed="false">
      <c r="A12784" s="0" t="s">
        <v>19</v>
      </c>
      <c r="B12784" s="0" t="s">
        <v>113</v>
      </c>
      <c r="C12784" s="0" t="s">
        <v>108</v>
      </c>
      <c r="D12784" s="116" t="n">
        <v>44986</v>
      </c>
      <c r="E12784" s="0" t="n">
        <v>0</v>
      </c>
      <c r="F12784" s="0" t="n">
        <v>2376558</v>
      </c>
      <c r="G12784" s="151" t="s">
        <v>111</v>
      </c>
      <c r="H12784" s="151" t="s">
        <v>111</v>
      </c>
      <c r="I12784" s="152" t="s">
        <v>112</v>
      </c>
    </row>
    <row r="12785" customFormat="false" ht="12.75" hidden="false" customHeight="false" outlineLevel="0" collapsed="false">
      <c r="A12785" s="0" t="s">
        <v>21</v>
      </c>
      <c r="B12785" s="0" t="s">
        <v>110</v>
      </c>
      <c r="C12785" s="0" t="s">
        <v>108</v>
      </c>
      <c r="D12785" s="116" t="n">
        <v>44986</v>
      </c>
      <c r="E12785" s="0" t="n">
        <v>0</v>
      </c>
      <c r="F12785" s="0" t="n">
        <v>2376559</v>
      </c>
      <c r="G12785" s="151" t="s">
        <v>111</v>
      </c>
      <c r="H12785" s="151" t="s">
        <v>111</v>
      </c>
      <c r="I12785" s="152" t="s">
        <v>112</v>
      </c>
    </row>
    <row r="12786" customFormat="false" ht="12.75" hidden="false" customHeight="false" outlineLevel="0" collapsed="false">
      <c r="A12786" s="0" t="s">
        <v>21</v>
      </c>
      <c r="B12786" s="0" t="s">
        <v>113</v>
      </c>
      <c r="C12786" s="0" t="s">
        <v>108</v>
      </c>
      <c r="D12786" s="116" t="n">
        <v>44986</v>
      </c>
      <c r="E12786" s="0" t="n">
        <v>0</v>
      </c>
      <c r="F12786" s="0" t="n">
        <v>2376560</v>
      </c>
      <c r="G12786" s="151" t="s">
        <v>111</v>
      </c>
      <c r="H12786" s="151" t="s">
        <v>111</v>
      </c>
      <c r="I12786" s="152" t="s">
        <v>112</v>
      </c>
    </row>
    <row r="12787" customFormat="false" ht="12.75" hidden="false" customHeight="false" outlineLevel="0" collapsed="false">
      <c r="A12787" s="0" t="s">
        <v>22</v>
      </c>
      <c r="B12787" s="0" t="s">
        <v>110</v>
      </c>
      <c r="C12787" s="0" t="s">
        <v>108</v>
      </c>
      <c r="D12787" s="116" t="n">
        <v>44986</v>
      </c>
      <c r="E12787" s="0" t="n">
        <v>0.115</v>
      </c>
      <c r="F12787" s="0" t="n">
        <v>2376561</v>
      </c>
      <c r="G12787" s="151" t="s">
        <v>111</v>
      </c>
      <c r="H12787" s="151" t="s">
        <v>111</v>
      </c>
      <c r="I12787" s="152" t="s">
        <v>112</v>
      </c>
    </row>
    <row r="12788" customFormat="false" ht="12.75" hidden="false" customHeight="false" outlineLevel="0" collapsed="false">
      <c r="A12788" s="0" t="s">
        <v>59</v>
      </c>
      <c r="B12788" s="0" t="s">
        <v>110</v>
      </c>
      <c r="C12788" s="0" t="s">
        <v>108</v>
      </c>
      <c r="D12788" s="116" t="n">
        <v>45017</v>
      </c>
      <c r="E12788" s="0" t="n">
        <v>0.435</v>
      </c>
      <c r="F12788" s="0" t="n">
        <v>2376515</v>
      </c>
      <c r="G12788" s="151" t="s">
        <v>111</v>
      </c>
      <c r="H12788" s="151" t="s">
        <v>111</v>
      </c>
      <c r="I12788" s="152" t="s">
        <v>112</v>
      </c>
    </row>
    <row r="12789" customFormat="false" ht="12.75" hidden="false" customHeight="false" outlineLevel="0" collapsed="false">
      <c r="A12789" s="0" t="s">
        <v>59</v>
      </c>
      <c r="B12789" s="0" t="s">
        <v>113</v>
      </c>
      <c r="C12789" s="0" t="s">
        <v>108</v>
      </c>
      <c r="D12789" s="116" t="n">
        <v>45017</v>
      </c>
      <c r="E12789" s="0" t="n">
        <v>0.015</v>
      </c>
      <c r="F12789" s="0" t="n">
        <v>2376516</v>
      </c>
      <c r="G12789" s="151" t="s">
        <v>111</v>
      </c>
      <c r="H12789" s="151" t="s">
        <v>111</v>
      </c>
      <c r="I12789" s="152" t="s">
        <v>112</v>
      </c>
    </row>
    <row r="12790" customFormat="false" ht="12.75" hidden="false" customHeight="false" outlineLevel="0" collapsed="false">
      <c r="A12790" s="0" t="s">
        <v>60</v>
      </c>
      <c r="B12790" s="0" t="s">
        <v>110</v>
      </c>
      <c r="C12790" s="0" t="s">
        <v>108</v>
      </c>
      <c r="D12790" s="116" t="n">
        <v>45017</v>
      </c>
      <c r="E12790" s="0" t="n">
        <v>0.435</v>
      </c>
      <c r="F12790" s="0" t="n">
        <v>2376517</v>
      </c>
      <c r="G12790" s="151" t="s">
        <v>111</v>
      </c>
      <c r="H12790" s="151" t="s">
        <v>111</v>
      </c>
      <c r="I12790" s="152" t="s">
        <v>112</v>
      </c>
    </row>
    <row r="12791" customFormat="false" ht="12.75" hidden="false" customHeight="false" outlineLevel="0" collapsed="false">
      <c r="A12791" s="0" t="s">
        <v>60</v>
      </c>
      <c r="B12791" s="0" t="s">
        <v>113</v>
      </c>
      <c r="C12791" s="0" t="s">
        <v>108</v>
      </c>
      <c r="D12791" s="116" t="n">
        <v>45017</v>
      </c>
      <c r="E12791" s="0" t="n">
        <v>0.045</v>
      </c>
      <c r="F12791" s="0" t="n">
        <v>2376518</v>
      </c>
      <c r="G12791" s="151" t="s">
        <v>111</v>
      </c>
      <c r="H12791" s="151" t="s">
        <v>111</v>
      </c>
      <c r="I12791" s="152" t="s">
        <v>112</v>
      </c>
    </row>
    <row r="12792" customFormat="false" ht="12.75" hidden="false" customHeight="false" outlineLevel="0" collapsed="false">
      <c r="A12792" s="0" t="s">
        <v>61</v>
      </c>
      <c r="B12792" s="0" t="s">
        <v>110</v>
      </c>
      <c r="C12792" s="0" t="s">
        <v>108</v>
      </c>
      <c r="D12792" s="116" t="n">
        <v>45017</v>
      </c>
      <c r="E12792" s="0" t="n">
        <v>0.435</v>
      </c>
      <c r="F12792" s="0" t="n">
        <v>2376519</v>
      </c>
      <c r="G12792" s="151" t="s">
        <v>111</v>
      </c>
      <c r="H12792" s="151" t="s">
        <v>111</v>
      </c>
      <c r="I12792" s="152" t="s">
        <v>112</v>
      </c>
    </row>
    <row r="12793" customFormat="false" ht="12.75" hidden="false" customHeight="false" outlineLevel="0" collapsed="false">
      <c r="A12793" s="0" t="s">
        <v>61</v>
      </c>
      <c r="B12793" s="0" t="s">
        <v>113</v>
      </c>
      <c r="C12793" s="0" t="s">
        <v>108</v>
      </c>
      <c r="D12793" s="116" t="n">
        <v>45017</v>
      </c>
      <c r="E12793" s="0" t="n">
        <v>0.015</v>
      </c>
      <c r="F12793" s="0" t="n">
        <v>2376520</v>
      </c>
      <c r="G12793" s="151" t="s">
        <v>111</v>
      </c>
      <c r="H12793" s="151" t="s">
        <v>111</v>
      </c>
      <c r="I12793" s="152" t="s">
        <v>112</v>
      </c>
    </row>
    <row r="12794" customFormat="false" ht="12.75" hidden="false" customHeight="false" outlineLevel="0" collapsed="false">
      <c r="A12794" s="0" t="s">
        <v>62</v>
      </c>
      <c r="B12794" s="0" t="s">
        <v>110</v>
      </c>
      <c r="C12794" s="0" t="s">
        <v>108</v>
      </c>
      <c r="D12794" s="116" t="n">
        <v>45017</v>
      </c>
      <c r="E12794" s="0" t="n">
        <v>0.435</v>
      </c>
      <c r="F12794" s="0" t="n">
        <v>2376521</v>
      </c>
      <c r="G12794" s="151" t="s">
        <v>111</v>
      </c>
      <c r="H12794" s="151" t="s">
        <v>111</v>
      </c>
      <c r="I12794" s="152" t="s">
        <v>112</v>
      </c>
    </row>
    <row r="12795" customFormat="false" ht="12.75" hidden="false" customHeight="false" outlineLevel="0" collapsed="false">
      <c r="A12795" s="0" t="s">
        <v>62</v>
      </c>
      <c r="B12795" s="0" t="s">
        <v>113</v>
      </c>
      <c r="C12795" s="0" t="s">
        <v>108</v>
      </c>
      <c r="D12795" s="116" t="n">
        <v>45017</v>
      </c>
      <c r="E12795" s="0" t="n">
        <v>0.045</v>
      </c>
      <c r="F12795" s="0" t="n">
        <v>2376522</v>
      </c>
      <c r="G12795" s="151" t="s">
        <v>111</v>
      </c>
      <c r="H12795" s="151" t="s">
        <v>111</v>
      </c>
      <c r="I12795" s="152" t="s">
        <v>112</v>
      </c>
    </row>
    <row r="12796" customFormat="false" ht="12.75" hidden="false" customHeight="false" outlineLevel="0" collapsed="false">
      <c r="A12796" s="0" t="s">
        <v>82</v>
      </c>
      <c r="B12796" s="0" t="s">
        <v>110</v>
      </c>
      <c r="C12796" s="0" t="s">
        <v>108</v>
      </c>
      <c r="D12796" s="116" t="n">
        <v>45017</v>
      </c>
      <c r="E12796" s="0" t="n">
        <v>0</v>
      </c>
      <c r="F12796" s="0" t="n">
        <v>2376523</v>
      </c>
      <c r="G12796" s="151" t="s">
        <v>111</v>
      </c>
      <c r="H12796" s="151" t="s">
        <v>111</v>
      </c>
      <c r="I12796" s="152" t="s">
        <v>112</v>
      </c>
    </row>
    <row r="12797" customFormat="false" ht="12.75" hidden="false" customHeight="false" outlineLevel="0" collapsed="false">
      <c r="A12797" s="0" t="s">
        <v>82</v>
      </c>
      <c r="B12797" s="0" t="s">
        <v>113</v>
      </c>
      <c r="C12797" s="0" t="s">
        <v>108</v>
      </c>
      <c r="D12797" s="116" t="n">
        <v>45017</v>
      </c>
      <c r="E12797" s="0" t="n">
        <v>0</v>
      </c>
      <c r="F12797" s="0" t="n">
        <v>2376524</v>
      </c>
      <c r="G12797" s="151" t="s">
        <v>111</v>
      </c>
      <c r="H12797" s="151" t="s">
        <v>111</v>
      </c>
      <c r="I12797" s="152" t="s">
        <v>112</v>
      </c>
    </row>
    <row r="12798" customFormat="false" ht="12.75" hidden="false" customHeight="false" outlineLevel="0" collapsed="false">
      <c r="A12798" s="0" t="s">
        <v>83</v>
      </c>
      <c r="B12798" s="0" t="s">
        <v>110</v>
      </c>
      <c r="C12798" s="0" t="s">
        <v>108</v>
      </c>
      <c r="D12798" s="116" t="n">
        <v>45017</v>
      </c>
      <c r="E12798" s="0" t="n">
        <v>0</v>
      </c>
      <c r="F12798" s="0" t="n">
        <v>2376525</v>
      </c>
      <c r="G12798" s="151" t="s">
        <v>111</v>
      </c>
      <c r="H12798" s="151" t="s">
        <v>111</v>
      </c>
      <c r="I12798" s="152" t="s">
        <v>112</v>
      </c>
    </row>
    <row r="12799" customFormat="false" ht="12.75" hidden="false" customHeight="false" outlineLevel="0" collapsed="false">
      <c r="A12799" s="0" t="s">
        <v>83</v>
      </c>
      <c r="B12799" s="0" t="s">
        <v>113</v>
      </c>
      <c r="C12799" s="0" t="s">
        <v>108</v>
      </c>
      <c r="D12799" s="116" t="n">
        <v>45017</v>
      </c>
      <c r="E12799" s="0" t="n">
        <v>0</v>
      </c>
      <c r="F12799" s="0" t="n">
        <v>2376526</v>
      </c>
      <c r="G12799" s="151" t="s">
        <v>111</v>
      </c>
      <c r="H12799" s="151" t="s">
        <v>111</v>
      </c>
      <c r="I12799" s="152" t="s">
        <v>112</v>
      </c>
    </row>
    <row r="12800" customFormat="false" ht="12.75" hidden="false" customHeight="false" outlineLevel="0" collapsed="false">
      <c r="A12800" s="0" t="s">
        <v>84</v>
      </c>
      <c r="B12800" s="0" t="s">
        <v>110</v>
      </c>
      <c r="C12800" s="0" t="s">
        <v>108</v>
      </c>
      <c r="D12800" s="116" t="n">
        <v>45017</v>
      </c>
      <c r="E12800" s="0" t="n">
        <v>0.17</v>
      </c>
      <c r="F12800" s="0" t="n">
        <v>2376527</v>
      </c>
      <c r="G12800" s="151" t="s">
        <v>111</v>
      </c>
      <c r="H12800" s="151" t="s">
        <v>111</v>
      </c>
      <c r="I12800" s="152" t="s">
        <v>112</v>
      </c>
    </row>
    <row r="12801" customFormat="false" ht="12.75" hidden="false" customHeight="false" outlineLevel="0" collapsed="false">
      <c r="A12801" s="0" t="s">
        <v>84</v>
      </c>
      <c r="B12801" s="0" t="s">
        <v>113</v>
      </c>
      <c r="C12801" s="0" t="s">
        <v>108</v>
      </c>
      <c r="D12801" s="116" t="n">
        <v>45017</v>
      </c>
      <c r="E12801" s="0" t="n">
        <v>0.0175</v>
      </c>
      <c r="F12801" s="0" t="n">
        <v>2376528</v>
      </c>
      <c r="G12801" s="151" t="s">
        <v>111</v>
      </c>
      <c r="H12801" s="151" t="s">
        <v>111</v>
      </c>
      <c r="I12801" s="152" t="s">
        <v>112</v>
      </c>
    </row>
    <row r="12802" customFormat="false" ht="12.75" hidden="false" customHeight="false" outlineLevel="0" collapsed="false">
      <c r="A12802" s="0" t="s">
        <v>85</v>
      </c>
      <c r="B12802" s="0" t="s">
        <v>110</v>
      </c>
      <c r="C12802" s="0" t="s">
        <v>108</v>
      </c>
      <c r="D12802" s="116" t="n">
        <v>45017</v>
      </c>
      <c r="E12802" s="0" t="n">
        <v>0.17</v>
      </c>
      <c r="F12802" s="0" t="n">
        <v>2376529</v>
      </c>
      <c r="G12802" s="151" t="s">
        <v>111</v>
      </c>
      <c r="H12802" s="151" t="s">
        <v>111</v>
      </c>
      <c r="I12802" s="152" t="s">
        <v>112</v>
      </c>
    </row>
    <row r="12803" customFormat="false" ht="12.75" hidden="false" customHeight="false" outlineLevel="0" collapsed="false">
      <c r="A12803" s="0" t="s">
        <v>85</v>
      </c>
      <c r="B12803" s="0" t="s">
        <v>113</v>
      </c>
      <c r="C12803" s="0" t="s">
        <v>108</v>
      </c>
      <c r="D12803" s="116" t="n">
        <v>45017</v>
      </c>
      <c r="E12803" s="0" t="n">
        <v>0.212795917616771</v>
      </c>
      <c r="F12803" s="0" t="n">
        <v>2376530</v>
      </c>
      <c r="G12803" s="151" t="s">
        <v>111</v>
      </c>
      <c r="H12803" s="151" t="s">
        <v>111</v>
      </c>
      <c r="I12803" s="152" t="s">
        <v>112</v>
      </c>
    </row>
    <row r="12804" customFormat="false" ht="12.75" hidden="false" customHeight="false" outlineLevel="0" collapsed="false">
      <c r="A12804" s="0" t="s">
        <v>86</v>
      </c>
      <c r="B12804" s="0" t="s">
        <v>110</v>
      </c>
      <c r="C12804" s="0" t="s">
        <v>108</v>
      </c>
      <c r="D12804" s="116" t="n">
        <v>45017</v>
      </c>
      <c r="E12804" s="0" t="n">
        <v>0.24</v>
      </c>
      <c r="F12804" s="0" t="n">
        <v>2376531</v>
      </c>
      <c r="G12804" s="151" t="s">
        <v>111</v>
      </c>
      <c r="H12804" s="151" t="s">
        <v>111</v>
      </c>
      <c r="I12804" s="152" t="s">
        <v>112</v>
      </c>
    </row>
    <row r="12805" customFormat="false" ht="12.75" hidden="false" customHeight="false" outlineLevel="0" collapsed="false">
      <c r="A12805" s="0" t="s">
        <v>86</v>
      </c>
      <c r="B12805" s="0" t="s">
        <v>113</v>
      </c>
      <c r="C12805" s="0" t="s">
        <v>108</v>
      </c>
      <c r="D12805" s="116" t="n">
        <v>45017</v>
      </c>
      <c r="E12805" s="0" t="n">
        <v>0.005</v>
      </c>
      <c r="F12805" s="0" t="n">
        <v>2376532</v>
      </c>
      <c r="G12805" s="151" t="s">
        <v>111</v>
      </c>
      <c r="H12805" s="151" t="s">
        <v>111</v>
      </c>
      <c r="I12805" s="152" t="s">
        <v>112</v>
      </c>
    </row>
    <row r="12806" customFormat="false" ht="12.75" hidden="false" customHeight="false" outlineLevel="0" collapsed="false">
      <c r="A12806" s="0" t="s">
        <v>87</v>
      </c>
      <c r="B12806" s="0" t="s">
        <v>110</v>
      </c>
      <c r="C12806" s="0" t="s">
        <v>108</v>
      </c>
      <c r="D12806" s="116" t="n">
        <v>45017</v>
      </c>
      <c r="E12806" s="0" t="n">
        <v>0.24</v>
      </c>
      <c r="F12806" s="0" t="n">
        <v>2376533</v>
      </c>
      <c r="G12806" s="151" t="s">
        <v>111</v>
      </c>
      <c r="H12806" s="151" t="s">
        <v>111</v>
      </c>
      <c r="I12806" s="152" t="s">
        <v>112</v>
      </c>
    </row>
    <row r="12807" customFormat="false" ht="12.75" hidden="false" customHeight="false" outlineLevel="0" collapsed="false">
      <c r="A12807" s="0" t="s">
        <v>87</v>
      </c>
      <c r="B12807" s="0" t="s">
        <v>113</v>
      </c>
      <c r="C12807" s="0" t="s">
        <v>108</v>
      </c>
      <c r="D12807" s="116" t="n">
        <v>45017</v>
      </c>
      <c r="E12807" s="0" t="n">
        <v>0.005</v>
      </c>
      <c r="F12807" s="0" t="n">
        <v>2376534</v>
      </c>
      <c r="G12807" s="151" t="s">
        <v>111</v>
      </c>
      <c r="H12807" s="151" t="s">
        <v>111</v>
      </c>
      <c r="I12807" s="152" t="s">
        <v>112</v>
      </c>
    </row>
    <row r="12808" customFormat="false" ht="12.75" hidden="false" customHeight="false" outlineLevel="0" collapsed="false">
      <c r="A12808" s="0" t="s">
        <v>88</v>
      </c>
      <c r="B12808" s="0" t="s">
        <v>110</v>
      </c>
      <c r="C12808" s="0" t="s">
        <v>108</v>
      </c>
      <c r="D12808" s="116" t="n">
        <v>45017</v>
      </c>
      <c r="E12808" s="0" t="n">
        <v>0.24</v>
      </c>
      <c r="F12808" s="0" t="n">
        <v>2376535</v>
      </c>
      <c r="G12808" s="151" t="s">
        <v>111</v>
      </c>
      <c r="H12808" s="151" t="s">
        <v>111</v>
      </c>
      <c r="I12808" s="152" t="s">
        <v>112</v>
      </c>
    </row>
    <row r="12809" customFormat="false" ht="12.75" hidden="false" customHeight="false" outlineLevel="0" collapsed="false">
      <c r="A12809" s="0" t="s">
        <v>88</v>
      </c>
      <c r="B12809" s="0" t="s">
        <v>113</v>
      </c>
      <c r="C12809" s="0" t="s">
        <v>108</v>
      </c>
      <c r="D12809" s="116" t="n">
        <v>45017</v>
      </c>
      <c r="E12809" s="0" t="n">
        <v>0.286538231682358</v>
      </c>
      <c r="F12809" s="0" t="n">
        <v>2376536</v>
      </c>
      <c r="G12809" s="151" t="s">
        <v>111</v>
      </c>
      <c r="H12809" s="151" t="s">
        <v>111</v>
      </c>
      <c r="I12809" s="152" t="s">
        <v>112</v>
      </c>
    </row>
    <row r="12810" customFormat="false" ht="12.75" hidden="false" customHeight="false" outlineLevel="0" collapsed="false">
      <c r="A12810" s="0" t="s">
        <v>89</v>
      </c>
      <c r="B12810" s="0" t="s">
        <v>110</v>
      </c>
      <c r="C12810" s="0" t="s">
        <v>108</v>
      </c>
      <c r="D12810" s="116" t="n">
        <v>45017</v>
      </c>
      <c r="E12810" s="0" t="n">
        <v>0.24</v>
      </c>
      <c r="F12810" s="0" t="n">
        <v>2376537</v>
      </c>
      <c r="G12810" s="151" t="s">
        <v>111</v>
      </c>
      <c r="H12810" s="151" t="s">
        <v>111</v>
      </c>
      <c r="I12810" s="152" t="s">
        <v>112</v>
      </c>
    </row>
    <row r="12811" customFormat="false" ht="12.75" hidden="false" customHeight="false" outlineLevel="0" collapsed="false">
      <c r="A12811" s="0" t="s">
        <v>89</v>
      </c>
      <c r="B12811" s="0" t="s">
        <v>113</v>
      </c>
      <c r="C12811" s="0" t="s">
        <v>108</v>
      </c>
      <c r="D12811" s="116" t="n">
        <v>45017</v>
      </c>
      <c r="E12811" s="0" t="n">
        <v>0.025</v>
      </c>
      <c r="F12811" s="0" t="n">
        <v>2376538</v>
      </c>
      <c r="G12811" s="151" t="s">
        <v>111</v>
      </c>
      <c r="H12811" s="151" t="s">
        <v>111</v>
      </c>
      <c r="I12811" s="152" t="s">
        <v>112</v>
      </c>
    </row>
    <row r="12812" customFormat="false" ht="12.75" hidden="false" customHeight="false" outlineLevel="0" collapsed="false">
      <c r="A12812" s="0" t="s">
        <v>90</v>
      </c>
      <c r="B12812" s="0" t="s">
        <v>110</v>
      </c>
      <c r="C12812" s="0" t="s">
        <v>108</v>
      </c>
      <c r="D12812" s="116" t="n">
        <v>45017</v>
      </c>
      <c r="E12812" s="0" t="n">
        <v>0.24</v>
      </c>
      <c r="F12812" s="0" t="n">
        <v>2376539</v>
      </c>
      <c r="G12812" s="151" t="s">
        <v>111</v>
      </c>
      <c r="H12812" s="151" t="s">
        <v>111</v>
      </c>
      <c r="I12812" s="152" t="s">
        <v>112</v>
      </c>
    </row>
    <row r="12813" customFormat="false" ht="12.75" hidden="false" customHeight="false" outlineLevel="0" collapsed="false">
      <c r="A12813" s="0" t="s">
        <v>90</v>
      </c>
      <c r="B12813" s="0" t="s">
        <v>113</v>
      </c>
      <c r="C12813" s="0" t="s">
        <v>108</v>
      </c>
      <c r="D12813" s="116" t="n">
        <v>45017</v>
      </c>
      <c r="E12813" s="0" t="n">
        <v>0.286538231682358</v>
      </c>
      <c r="F12813" s="0" t="n">
        <v>2376540</v>
      </c>
      <c r="G12813" s="151" t="s">
        <v>111</v>
      </c>
      <c r="H12813" s="151" t="s">
        <v>111</v>
      </c>
      <c r="I12813" s="152" t="s">
        <v>112</v>
      </c>
    </row>
    <row r="12814" customFormat="false" ht="12.75" hidden="false" customHeight="false" outlineLevel="0" collapsed="false">
      <c r="A12814" s="0" t="s">
        <v>91</v>
      </c>
      <c r="B12814" s="0" t="s">
        <v>110</v>
      </c>
      <c r="C12814" s="0" t="s">
        <v>108</v>
      </c>
      <c r="D12814" s="116" t="n">
        <v>45017</v>
      </c>
      <c r="E12814" s="0" t="n">
        <v>0</v>
      </c>
      <c r="F12814" s="0" t="n">
        <v>2376541</v>
      </c>
      <c r="G12814" s="151" t="s">
        <v>111</v>
      </c>
      <c r="H12814" s="151" t="s">
        <v>111</v>
      </c>
      <c r="I12814" s="152" t="s">
        <v>112</v>
      </c>
    </row>
    <row r="12815" customFormat="false" ht="12.75" hidden="false" customHeight="false" outlineLevel="0" collapsed="false">
      <c r="A12815" s="0" t="s">
        <v>91</v>
      </c>
      <c r="B12815" s="0" t="s">
        <v>113</v>
      </c>
      <c r="C12815" s="0" t="s">
        <v>108</v>
      </c>
      <c r="D12815" s="116" t="n">
        <v>45017</v>
      </c>
      <c r="E12815" s="0" t="n">
        <v>0</v>
      </c>
      <c r="F12815" s="0" t="n">
        <v>2376542</v>
      </c>
      <c r="G12815" s="151" t="s">
        <v>111</v>
      </c>
      <c r="H12815" s="151" t="s">
        <v>111</v>
      </c>
      <c r="I12815" s="152" t="s">
        <v>112</v>
      </c>
    </row>
    <row r="12816" customFormat="false" ht="12.75" hidden="false" customHeight="false" outlineLevel="0" collapsed="false">
      <c r="A12816" s="0" t="s">
        <v>49</v>
      </c>
      <c r="B12816" s="0" t="s">
        <v>110</v>
      </c>
      <c r="C12816" s="0" t="s">
        <v>108</v>
      </c>
      <c r="D12816" s="116" t="n">
        <v>45017</v>
      </c>
      <c r="E12816" s="0" t="n">
        <v>0.435</v>
      </c>
      <c r="F12816" s="0" t="n">
        <v>2376543</v>
      </c>
      <c r="G12816" s="151" t="s">
        <v>111</v>
      </c>
      <c r="H12816" s="151" t="s">
        <v>111</v>
      </c>
      <c r="I12816" s="152" t="s">
        <v>112</v>
      </c>
    </row>
    <row r="12817" customFormat="false" ht="12.75" hidden="false" customHeight="false" outlineLevel="0" collapsed="false">
      <c r="A12817" s="0" t="s">
        <v>49</v>
      </c>
      <c r="B12817" s="0" t="s">
        <v>113</v>
      </c>
      <c r="C12817" s="0" t="s">
        <v>108</v>
      </c>
      <c r="D12817" s="116" t="n">
        <v>45017</v>
      </c>
      <c r="E12817" s="0" t="n">
        <v>0.015</v>
      </c>
      <c r="F12817" s="0" t="n">
        <v>2376544</v>
      </c>
      <c r="G12817" s="151" t="s">
        <v>111</v>
      </c>
      <c r="H12817" s="151" t="s">
        <v>111</v>
      </c>
      <c r="I12817" s="152" t="s">
        <v>112</v>
      </c>
    </row>
    <row r="12818" customFormat="false" ht="12.75" hidden="false" customHeight="false" outlineLevel="0" collapsed="false">
      <c r="A12818" s="0" t="s">
        <v>50</v>
      </c>
      <c r="B12818" s="0" t="s">
        <v>110</v>
      </c>
      <c r="C12818" s="0" t="s">
        <v>108</v>
      </c>
      <c r="D12818" s="116" t="n">
        <v>45017</v>
      </c>
      <c r="E12818" s="0" t="n">
        <v>0.5</v>
      </c>
      <c r="F12818" s="0" t="n">
        <v>2376545</v>
      </c>
      <c r="G12818" s="151" t="s">
        <v>111</v>
      </c>
      <c r="H12818" s="151" t="s">
        <v>111</v>
      </c>
      <c r="I12818" s="152" t="s">
        <v>112</v>
      </c>
    </row>
    <row r="12819" customFormat="false" ht="12.75" hidden="false" customHeight="false" outlineLevel="0" collapsed="false">
      <c r="A12819" s="0" t="s">
        <v>50</v>
      </c>
      <c r="B12819" s="0" t="s">
        <v>113</v>
      </c>
      <c r="C12819" s="0" t="s">
        <v>108</v>
      </c>
      <c r="D12819" s="116" t="n">
        <v>45017</v>
      </c>
      <c r="E12819" s="0" t="n">
        <v>-0.085</v>
      </c>
      <c r="F12819" s="0" t="n">
        <v>2376546</v>
      </c>
      <c r="G12819" s="151" t="s">
        <v>111</v>
      </c>
      <c r="H12819" s="151" t="s">
        <v>111</v>
      </c>
      <c r="I12819" s="152" t="s">
        <v>112</v>
      </c>
    </row>
    <row r="12820" customFormat="false" ht="12.75" hidden="false" customHeight="false" outlineLevel="0" collapsed="false">
      <c r="A12820" s="0" t="s">
        <v>51</v>
      </c>
      <c r="B12820" s="0" t="s">
        <v>110</v>
      </c>
      <c r="C12820" s="0" t="s">
        <v>108</v>
      </c>
      <c r="D12820" s="116" t="n">
        <v>45017</v>
      </c>
      <c r="E12820" s="0" t="n">
        <v>0.5</v>
      </c>
      <c r="F12820" s="0" t="n">
        <v>2376547</v>
      </c>
      <c r="G12820" s="151" t="s">
        <v>111</v>
      </c>
      <c r="H12820" s="151" t="s">
        <v>111</v>
      </c>
      <c r="I12820" s="152" t="s">
        <v>112</v>
      </c>
    </row>
    <row r="12821" customFormat="false" ht="12.75" hidden="false" customHeight="false" outlineLevel="0" collapsed="false">
      <c r="A12821" s="0" t="s">
        <v>51</v>
      </c>
      <c r="B12821" s="0" t="s">
        <v>113</v>
      </c>
      <c r="C12821" s="0" t="s">
        <v>108</v>
      </c>
      <c r="D12821" s="116" t="n">
        <v>45017</v>
      </c>
      <c r="E12821" s="0" t="n">
        <v>0.02</v>
      </c>
      <c r="F12821" s="0" t="n">
        <v>2376548</v>
      </c>
      <c r="G12821" s="151" t="s">
        <v>111</v>
      </c>
      <c r="H12821" s="151" t="s">
        <v>111</v>
      </c>
      <c r="I12821" s="152" t="s">
        <v>112</v>
      </c>
    </row>
    <row r="12822" customFormat="false" ht="12.75" hidden="false" customHeight="false" outlineLevel="0" collapsed="false">
      <c r="A12822" s="0" t="s">
        <v>52</v>
      </c>
      <c r="B12822" s="0" t="s">
        <v>110</v>
      </c>
      <c r="C12822" s="0" t="s">
        <v>108</v>
      </c>
      <c r="D12822" s="116" t="n">
        <v>45017</v>
      </c>
      <c r="E12822" s="0" t="n">
        <v>0.5</v>
      </c>
      <c r="F12822" s="0" t="n">
        <v>2376549</v>
      </c>
      <c r="G12822" s="151" t="s">
        <v>111</v>
      </c>
      <c r="H12822" s="151" t="s">
        <v>111</v>
      </c>
      <c r="I12822" s="152" t="s">
        <v>112</v>
      </c>
    </row>
    <row r="12823" customFormat="false" ht="12.75" hidden="false" customHeight="false" outlineLevel="0" collapsed="false">
      <c r="A12823" s="0" t="s">
        <v>52</v>
      </c>
      <c r="B12823" s="0" t="s">
        <v>113</v>
      </c>
      <c r="C12823" s="0" t="s">
        <v>108</v>
      </c>
      <c r="D12823" s="116" t="n">
        <v>45017</v>
      </c>
      <c r="E12823" s="0" t="n">
        <v>-0.045</v>
      </c>
      <c r="F12823" s="0" t="n">
        <v>2376550</v>
      </c>
      <c r="G12823" s="151" t="s">
        <v>111</v>
      </c>
      <c r="H12823" s="151" t="s">
        <v>111</v>
      </c>
      <c r="I12823" s="152" t="s">
        <v>112</v>
      </c>
    </row>
    <row r="12824" customFormat="false" ht="12.75" hidden="false" customHeight="false" outlineLevel="0" collapsed="false">
      <c r="A12824" s="0" t="s">
        <v>53</v>
      </c>
      <c r="B12824" s="0" t="s">
        <v>110</v>
      </c>
      <c r="C12824" s="0" t="s">
        <v>108</v>
      </c>
      <c r="D12824" s="116" t="n">
        <v>45017</v>
      </c>
      <c r="E12824" s="0" t="n">
        <v>0.24</v>
      </c>
      <c r="F12824" s="0" t="n">
        <v>2376551</v>
      </c>
      <c r="G12824" s="151" t="s">
        <v>111</v>
      </c>
      <c r="H12824" s="151" t="s">
        <v>111</v>
      </c>
      <c r="I12824" s="152" t="s">
        <v>112</v>
      </c>
    </row>
    <row r="12825" customFormat="false" ht="12.75" hidden="false" customHeight="false" outlineLevel="0" collapsed="false">
      <c r="A12825" s="0" t="s">
        <v>53</v>
      </c>
      <c r="B12825" s="0" t="s">
        <v>113</v>
      </c>
      <c r="C12825" s="0" t="s">
        <v>108</v>
      </c>
      <c r="D12825" s="116" t="n">
        <v>45017</v>
      </c>
      <c r="E12825" s="0" t="n">
        <v>0.005</v>
      </c>
      <c r="F12825" s="0" t="n">
        <v>2376552</v>
      </c>
      <c r="G12825" s="151" t="s">
        <v>111</v>
      </c>
      <c r="H12825" s="151" t="s">
        <v>111</v>
      </c>
      <c r="I12825" s="152" t="s">
        <v>112</v>
      </c>
    </row>
    <row r="12826" customFormat="false" ht="12.75" hidden="false" customHeight="false" outlineLevel="0" collapsed="false">
      <c r="A12826" s="0" t="s">
        <v>17</v>
      </c>
      <c r="B12826" s="0" t="s">
        <v>110</v>
      </c>
      <c r="C12826" s="0" t="s">
        <v>108</v>
      </c>
      <c r="D12826" s="116" t="n">
        <v>45017</v>
      </c>
      <c r="E12826" s="0" t="n">
        <v>0</v>
      </c>
      <c r="F12826" s="0" t="n">
        <v>2376553</v>
      </c>
      <c r="G12826" s="151" t="s">
        <v>111</v>
      </c>
      <c r="H12826" s="151" t="s">
        <v>111</v>
      </c>
      <c r="I12826" s="152" t="s">
        <v>112</v>
      </c>
    </row>
    <row r="12827" customFormat="false" ht="12.75" hidden="false" customHeight="false" outlineLevel="0" collapsed="false">
      <c r="A12827" s="0" t="s">
        <v>17</v>
      </c>
      <c r="B12827" s="0" t="s">
        <v>113</v>
      </c>
      <c r="C12827" s="0" t="s">
        <v>108</v>
      </c>
      <c r="D12827" s="116" t="n">
        <v>45017</v>
      </c>
      <c r="E12827" s="0" t="n">
        <v>0</v>
      </c>
      <c r="F12827" s="0" t="n">
        <v>2376554</v>
      </c>
      <c r="G12827" s="151" t="s">
        <v>111</v>
      </c>
      <c r="H12827" s="151" t="s">
        <v>111</v>
      </c>
      <c r="I12827" s="152" t="s">
        <v>112</v>
      </c>
    </row>
    <row r="12828" customFormat="false" ht="12.75" hidden="false" customHeight="false" outlineLevel="0" collapsed="false">
      <c r="A12828" s="0" t="s">
        <v>18</v>
      </c>
      <c r="B12828" s="0" t="s">
        <v>110</v>
      </c>
      <c r="C12828" s="0" t="s">
        <v>108</v>
      </c>
      <c r="D12828" s="116" t="n">
        <v>45017</v>
      </c>
      <c r="E12828" s="0" t="n">
        <v>0</v>
      </c>
      <c r="F12828" s="0" t="n">
        <v>2376555</v>
      </c>
      <c r="G12828" s="151" t="s">
        <v>111</v>
      </c>
      <c r="H12828" s="151" t="s">
        <v>111</v>
      </c>
      <c r="I12828" s="152" t="s">
        <v>112</v>
      </c>
    </row>
    <row r="12829" customFormat="false" ht="12.75" hidden="false" customHeight="false" outlineLevel="0" collapsed="false">
      <c r="A12829" s="0" t="s">
        <v>18</v>
      </c>
      <c r="B12829" s="0" t="s">
        <v>113</v>
      </c>
      <c r="C12829" s="0" t="s">
        <v>108</v>
      </c>
      <c r="D12829" s="116" t="n">
        <v>45017</v>
      </c>
      <c r="E12829" s="0" t="n">
        <v>0</v>
      </c>
      <c r="F12829" s="0" t="n">
        <v>2376556</v>
      </c>
      <c r="G12829" s="151" t="s">
        <v>111</v>
      </c>
      <c r="H12829" s="151" t="s">
        <v>111</v>
      </c>
      <c r="I12829" s="152" t="s">
        <v>112</v>
      </c>
    </row>
    <row r="12830" customFormat="false" ht="12.75" hidden="false" customHeight="false" outlineLevel="0" collapsed="false">
      <c r="A12830" s="0" t="s">
        <v>19</v>
      </c>
      <c r="B12830" s="0" t="s">
        <v>110</v>
      </c>
      <c r="C12830" s="0" t="s">
        <v>108</v>
      </c>
      <c r="D12830" s="116" t="n">
        <v>45017</v>
      </c>
      <c r="E12830" s="0" t="n">
        <v>0</v>
      </c>
      <c r="F12830" s="0" t="n">
        <v>2376557</v>
      </c>
      <c r="G12830" s="151" t="s">
        <v>111</v>
      </c>
      <c r="H12830" s="151" t="s">
        <v>111</v>
      </c>
      <c r="I12830" s="152" t="s">
        <v>112</v>
      </c>
    </row>
    <row r="12831" customFormat="false" ht="12.75" hidden="false" customHeight="false" outlineLevel="0" collapsed="false">
      <c r="A12831" s="0" t="s">
        <v>19</v>
      </c>
      <c r="B12831" s="0" t="s">
        <v>113</v>
      </c>
      <c r="C12831" s="0" t="s">
        <v>108</v>
      </c>
      <c r="D12831" s="116" t="n">
        <v>45017</v>
      </c>
      <c r="E12831" s="0" t="n">
        <v>0</v>
      </c>
      <c r="F12831" s="0" t="n">
        <v>2376558</v>
      </c>
      <c r="G12831" s="151" t="s">
        <v>111</v>
      </c>
      <c r="H12831" s="151" t="s">
        <v>111</v>
      </c>
      <c r="I12831" s="152" t="s">
        <v>112</v>
      </c>
    </row>
    <row r="12832" customFormat="false" ht="12.75" hidden="false" customHeight="false" outlineLevel="0" collapsed="false">
      <c r="A12832" s="0" t="s">
        <v>21</v>
      </c>
      <c r="B12832" s="0" t="s">
        <v>110</v>
      </c>
      <c r="C12832" s="0" t="s">
        <v>108</v>
      </c>
      <c r="D12832" s="116" t="n">
        <v>45017</v>
      </c>
      <c r="E12832" s="0" t="n">
        <v>0</v>
      </c>
      <c r="F12832" s="0" t="n">
        <v>2376559</v>
      </c>
      <c r="G12832" s="151" t="s">
        <v>111</v>
      </c>
      <c r="H12832" s="151" t="s">
        <v>111</v>
      </c>
      <c r="I12832" s="152" t="s">
        <v>112</v>
      </c>
    </row>
    <row r="12833" customFormat="false" ht="12.75" hidden="false" customHeight="false" outlineLevel="0" collapsed="false">
      <c r="A12833" s="0" t="s">
        <v>21</v>
      </c>
      <c r="B12833" s="0" t="s">
        <v>113</v>
      </c>
      <c r="C12833" s="0" t="s">
        <v>108</v>
      </c>
      <c r="D12833" s="116" t="n">
        <v>45017</v>
      </c>
      <c r="E12833" s="0" t="n">
        <v>0</v>
      </c>
      <c r="F12833" s="0" t="n">
        <v>2376560</v>
      </c>
      <c r="G12833" s="151" t="s">
        <v>111</v>
      </c>
      <c r="H12833" s="151" t="s">
        <v>111</v>
      </c>
      <c r="I12833" s="152" t="s">
        <v>112</v>
      </c>
    </row>
    <row r="12834" customFormat="false" ht="12.75" hidden="false" customHeight="false" outlineLevel="0" collapsed="false">
      <c r="A12834" s="0" t="s">
        <v>22</v>
      </c>
      <c r="B12834" s="0" t="s">
        <v>110</v>
      </c>
      <c r="C12834" s="0" t="s">
        <v>108</v>
      </c>
      <c r="D12834" s="116" t="n">
        <v>45017</v>
      </c>
      <c r="E12834" s="0" t="n">
        <v>0</v>
      </c>
      <c r="F12834" s="0" t="n">
        <v>2376561</v>
      </c>
      <c r="G12834" s="151" t="s">
        <v>111</v>
      </c>
      <c r="H12834" s="151" t="s">
        <v>111</v>
      </c>
      <c r="I12834" s="152" t="s">
        <v>112</v>
      </c>
    </row>
    <row r="12835" customFormat="false" ht="12.75" hidden="false" customHeight="false" outlineLevel="0" collapsed="false">
      <c r="A12835" s="0" t="s">
        <v>59</v>
      </c>
      <c r="B12835" s="0" t="s">
        <v>110</v>
      </c>
      <c r="C12835" s="0" t="s">
        <v>108</v>
      </c>
      <c r="D12835" s="116" t="n">
        <v>45047</v>
      </c>
      <c r="E12835" s="0" t="n">
        <v>0.385</v>
      </c>
      <c r="F12835" s="0" t="n">
        <v>2376515</v>
      </c>
      <c r="G12835" s="151" t="s">
        <v>111</v>
      </c>
      <c r="H12835" s="151" t="s">
        <v>111</v>
      </c>
      <c r="I12835" s="152" t="s">
        <v>112</v>
      </c>
    </row>
    <row r="12836" customFormat="false" ht="12.75" hidden="false" customHeight="false" outlineLevel="0" collapsed="false">
      <c r="A12836" s="0" t="s">
        <v>59</v>
      </c>
      <c r="B12836" s="0" t="s">
        <v>113</v>
      </c>
      <c r="C12836" s="0" t="s">
        <v>108</v>
      </c>
      <c r="D12836" s="116" t="n">
        <v>45047</v>
      </c>
      <c r="E12836" s="0" t="n">
        <v>0.015</v>
      </c>
      <c r="F12836" s="0" t="n">
        <v>2376516</v>
      </c>
      <c r="G12836" s="151" t="s">
        <v>111</v>
      </c>
      <c r="H12836" s="151" t="s">
        <v>111</v>
      </c>
      <c r="I12836" s="152" t="s">
        <v>112</v>
      </c>
    </row>
    <row r="12837" customFormat="false" ht="12.75" hidden="false" customHeight="false" outlineLevel="0" collapsed="false">
      <c r="A12837" s="0" t="s">
        <v>60</v>
      </c>
      <c r="B12837" s="0" t="s">
        <v>110</v>
      </c>
      <c r="C12837" s="0" t="s">
        <v>108</v>
      </c>
      <c r="D12837" s="116" t="n">
        <v>45047</v>
      </c>
      <c r="E12837" s="0" t="n">
        <v>0.385</v>
      </c>
      <c r="F12837" s="0" t="n">
        <v>2376517</v>
      </c>
      <c r="G12837" s="151" t="s">
        <v>111</v>
      </c>
      <c r="H12837" s="151" t="s">
        <v>111</v>
      </c>
      <c r="I12837" s="152" t="s">
        <v>112</v>
      </c>
    </row>
    <row r="12838" customFormat="false" ht="12.75" hidden="false" customHeight="false" outlineLevel="0" collapsed="false">
      <c r="A12838" s="0" t="s">
        <v>60</v>
      </c>
      <c r="B12838" s="0" t="s">
        <v>113</v>
      </c>
      <c r="C12838" s="0" t="s">
        <v>108</v>
      </c>
      <c r="D12838" s="116" t="n">
        <v>45047</v>
      </c>
      <c r="E12838" s="0" t="n">
        <v>0.045</v>
      </c>
      <c r="F12838" s="0" t="n">
        <v>2376518</v>
      </c>
      <c r="G12838" s="151" t="s">
        <v>111</v>
      </c>
      <c r="H12838" s="151" t="s">
        <v>111</v>
      </c>
      <c r="I12838" s="152" t="s">
        <v>112</v>
      </c>
    </row>
    <row r="12839" customFormat="false" ht="12.75" hidden="false" customHeight="false" outlineLevel="0" collapsed="false">
      <c r="A12839" s="0" t="s">
        <v>61</v>
      </c>
      <c r="B12839" s="0" t="s">
        <v>110</v>
      </c>
      <c r="C12839" s="0" t="s">
        <v>108</v>
      </c>
      <c r="D12839" s="116" t="n">
        <v>45047</v>
      </c>
      <c r="E12839" s="0" t="n">
        <v>0.385</v>
      </c>
      <c r="F12839" s="0" t="n">
        <v>2376519</v>
      </c>
      <c r="G12839" s="151" t="s">
        <v>111</v>
      </c>
      <c r="H12839" s="151" t="s">
        <v>111</v>
      </c>
      <c r="I12839" s="152" t="s">
        <v>112</v>
      </c>
    </row>
    <row r="12840" customFormat="false" ht="12.75" hidden="false" customHeight="false" outlineLevel="0" collapsed="false">
      <c r="A12840" s="0" t="s">
        <v>61</v>
      </c>
      <c r="B12840" s="0" t="s">
        <v>113</v>
      </c>
      <c r="C12840" s="0" t="s">
        <v>108</v>
      </c>
      <c r="D12840" s="116" t="n">
        <v>45047</v>
      </c>
      <c r="E12840" s="0" t="n">
        <v>0.015</v>
      </c>
      <c r="F12840" s="0" t="n">
        <v>2376520</v>
      </c>
      <c r="G12840" s="151" t="s">
        <v>111</v>
      </c>
      <c r="H12840" s="151" t="s">
        <v>111</v>
      </c>
      <c r="I12840" s="152" t="s">
        <v>112</v>
      </c>
    </row>
    <row r="12841" customFormat="false" ht="12.75" hidden="false" customHeight="false" outlineLevel="0" collapsed="false">
      <c r="A12841" s="0" t="s">
        <v>62</v>
      </c>
      <c r="B12841" s="0" t="s">
        <v>110</v>
      </c>
      <c r="C12841" s="0" t="s">
        <v>108</v>
      </c>
      <c r="D12841" s="116" t="n">
        <v>45047</v>
      </c>
      <c r="E12841" s="0" t="n">
        <v>0.385</v>
      </c>
      <c r="F12841" s="0" t="n">
        <v>2376521</v>
      </c>
      <c r="G12841" s="151" t="s">
        <v>111</v>
      </c>
      <c r="H12841" s="151" t="s">
        <v>111</v>
      </c>
      <c r="I12841" s="152" t="s">
        <v>112</v>
      </c>
    </row>
    <row r="12842" customFormat="false" ht="12.75" hidden="false" customHeight="false" outlineLevel="0" collapsed="false">
      <c r="A12842" s="0" t="s">
        <v>62</v>
      </c>
      <c r="B12842" s="0" t="s">
        <v>113</v>
      </c>
      <c r="C12842" s="0" t="s">
        <v>108</v>
      </c>
      <c r="D12842" s="116" t="n">
        <v>45047</v>
      </c>
      <c r="E12842" s="0" t="n">
        <v>0.045</v>
      </c>
      <c r="F12842" s="0" t="n">
        <v>2376522</v>
      </c>
      <c r="G12842" s="151" t="s">
        <v>111</v>
      </c>
      <c r="H12842" s="151" t="s">
        <v>111</v>
      </c>
      <c r="I12842" s="152" t="s">
        <v>112</v>
      </c>
    </row>
    <row r="12843" customFormat="false" ht="12.75" hidden="false" customHeight="false" outlineLevel="0" collapsed="false">
      <c r="A12843" s="0" t="s">
        <v>82</v>
      </c>
      <c r="B12843" s="0" t="s">
        <v>110</v>
      </c>
      <c r="C12843" s="0" t="s">
        <v>108</v>
      </c>
      <c r="D12843" s="116" t="n">
        <v>45047</v>
      </c>
      <c r="E12843" s="0" t="n">
        <v>0</v>
      </c>
      <c r="F12843" s="0" t="n">
        <v>2376523</v>
      </c>
      <c r="G12843" s="151" t="s">
        <v>111</v>
      </c>
      <c r="H12843" s="151" t="s">
        <v>111</v>
      </c>
      <c r="I12843" s="152" t="s">
        <v>112</v>
      </c>
    </row>
    <row r="12844" customFormat="false" ht="12.75" hidden="false" customHeight="false" outlineLevel="0" collapsed="false">
      <c r="A12844" s="0" t="s">
        <v>82</v>
      </c>
      <c r="B12844" s="0" t="s">
        <v>113</v>
      </c>
      <c r="C12844" s="0" t="s">
        <v>108</v>
      </c>
      <c r="D12844" s="116" t="n">
        <v>45047</v>
      </c>
      <c r="E12844" s="0" t="n">
        <v>0</v>
      </c>
      <c r="F12844" s="0" t="n">
        <v>2376524</v>
      </c>
      <c r="G12844" s="151" t="s">
        <v>111</v>
      </c>
      <c r="H12844" s="151" t="s">
        <v>111</v>
      </c>
      <c r="I12844" s="152" t="s">
        <v>112</v>
      </c>
    </row>
    <row r="12845" customFormat="false" ht="12.75" hidden="false" customHeight="false" outlineLevel="0" collapsed="false">
      <c r="A12845" s="0" t="s">
        <v>83</v>
      </c>
      <c r="B12845" s="0" t="s">
        <v>110</v>
      </c>
      <c r="C12845" s="0" t="s">
        <v>108</v>
      </c>
      <c r="D12845" s="116" t="n">
        <v>45047</v>
      </c>
      <c r="E12845" s="0" t="n">
        <v>0</v>
      </c>
      <c r="F12845" s="0" t="n">
        <v>2376525</v>
      </c>
      <c r="G12845" s="151" t="s">
        <v>111</v>
      </c>
      <c r="H12845" s="151" t="s">
        <v>111</v>
      </c>
      <c r="I12845" s="152" t="s">
        <v>112</v>
      </c>
    </row>
    <row r="12846" customFormat="false" ht="12.75" hidden="false" customHeight="false" outlineLevel="0" collapsed="false">
      <c r="A12846" s="0" t="s">
        <v>83</v>
      </c>
      <c r="B12846" s="0" t="s">
        <v>113</v>
      </c>
      <c r="C12846" s="0" t="s">
        <v>108</v>
      </c>
      <c r="D12846" s="116" t="n">
        <v>45047</v>
      </c>
      <c r="E12846" s="0" t="n">
        <v>0</v>
      </c>
      <c r="F12846" s="0" t="n">
        <v>2376526</v>
      </c>
      <c r="G12846" s="151" t="s">
        <v>111</v>
      </c>
      <c r="H12846" s="151" t="s">
        <v>111</v>
      </c>
      <c r="I12846" s="152" t="s">
        <v>112</v>
      </c>
    </row>
    <row r="12847" customFormat="false" ht="12.75" hidden="false" customHeight="false" outlineLevel="0" collapsed="false">
      <c r="A12847" s="0" t="s">
        <v>84</v>
      </c>
      <c r="B12847" s="0" t="s">
        <v>110</v>
      </c>
      <c r="C12847" s="0" t="s">
        <v>108</v>
      </c>
      <c r="D12847" s="116" t="n">
        <v>45047</v>
      </c>
      <c r="E12847" s="0" t="n">
        <v>0.165</v>
      </c>
      <c r="F12847" s="0" t="n">
        <v>2376527</v>
      </c>
      <c r="G12847" s="151" t="s">
        <v>111</v>
      </c>
      <c r="H12847" s="151" t="s">
        <v>111</v>
      </c>
      <c r="I12847" s="152" t="s">
        <v>112</v>
      </c>
    </row>
    <row r="12848" customFormat="false" ht="12.75" hidden="false" customHeight="false" outlineLevel="0" collapsed="false">
      <c r="A12848" s="0" t="s">
        <v>84</v>
      </c>
      <c r="B12848" s="0" t="s">
        <v>113</v>
      </c>
      <c r="C12848" s="0" t="s">
        <v>108</v>
      </c>
      <c r="D12848" s="116" t="n">
        <v>45047</v>
      </c>
      <c r="E12848" s="0" t="n">
        <v>0.01</v>
      </c>
      <c r="F12848" s="0" t="n">
        <v>2376528</v>
      </c>
      <c r="G12848" s="151" t="s">
        <v>111</v>
      </c>
      <c r="H12848" s="151" t="s">
        <v>111</v>
      </c>
      <c r="I12848" s="152" t="s">
        <v>112</v>
      </c>
    </row>
    <row r="12849" customFormat="false" ht="12.75" hidden="false" customHeight="false" outlineLevel="0" collapsed="false">
      <c r="A12849" s="0" t="s">
        <v>85</v>
      </c>
      <c r="B12849" s="0" t="s">
        <v>110</v>
      </c>
      <c r="C12849" s="0" t="s">
        <v>108</v>
      </c>
      <c r="D12849" s="116" t="n">
        <v>45047</v>
      </c>
      <c r="E12849" s="0" t="n">
        <v>0.165</v>
      </c>
      <c r="F12849" s="0" t="n">
        <v>2376529</v>
      </c>
      <c r="G12849" s="151" t="s">
        <v>111</v>
      </c>
      <c r="H12849" s="151" t="s">
        <v>111</v>
      </c>
      <c r="I12849" s="152" t="s">
        <v>112</v>
      </c>
    </row>
    <row r="12850" customFormat="false" ht="12.75" hidden="false" customHeight="false" outlineLevel="0" collapsed="false">
      <c r="A12850" s="0" t="s">
        <v>85</v>
      </c>
      <c r="B12850" s="0" t="s">
        <v>113</v>
      </c>
      <c r="C12850" s="0" t="s">
        <v>108</v>
      </c>
      <c r="D12850" s="116" t="n">
        <v>45047</v>
      </c>
      <c r="E12850" s="0" t="n">
        <v>0.179506881614973</v>
      </c>
      <c r="F12850" s="0" t="n">
        <v>2376530</v>
      </c>
      <c r="G12850" s="151" t="s">
        <v>111</v>
      </c>
      <c r="H12850" s="151" t="s">
        <v>111</v>
      </c>
      <c r="I12850" s="152" t="s">
        <v>112</v>
      </c>
    </row>
    <row r="12851" customFormat="false" ht="12.75" hidden="false" customHeight="false" outlineLevel="0" collapsed="false">
      <c r="A12851" s="0" t="s">
        <v>86</v>
      </c>
      <c r="B12851" s="0" t="s">
        <v>110</v>
      </c>
      <c r="C12851" s="0" t="s">
        <v>108</v>
      </c>
      <c r="D12851" s="116" t="n">
        <v>45047</v>
      </c>
      <c r="E12851" s="0" t="n">
        <v>0.195</v>
      </c>
      <c r="F12851" s="0" t="n">
        <v>2376531</v>
      </c>
      <c r="G12851" s="151" t="s">
        <v>111</v>
      </c>
      <c r="H12851" s="151" t="s">
        <v>111</v>
      </c>
      <c r="I12851" s="152" t="s">
        <v>112</v>
      </c>
    </row>
    <row r="12852" customFormat="false" ht="12.75" hidden="false" customHeight="false" outlineLevel="0" collapsed="false">
      <c r="A12852" s="0" t="s">
        <v>86</v>
      </c>
      <c r="B12852" s="0" t="s">
        <v>113</v>
      </c>
      <c r="C12852" s="0" t="s">
        <v>108</v>
      </c>
      <c r="D12852" s="116" t="n">
        <v>45047</v>
      </c>
      <c r="E12852" s="0" t="n">
        <v>0.005</v>
      </c>
      <c r="F12852" s="0" t="n">
        <v>2376532</v>
      </c>
      <c r="G12852" s="151" t="s">
        <v>111</v>
      </c>
      <c r="H12852" s="151" t="s">
        <v>111</v>
      </c>
      <c r="I12852" s="152" t="s">
        <v>112</v>
      </c>
    </row>
    <row r="12853" customFormat="false" ht="12.75" hidden="false" customHeight="false" outlineLevel="0" collapsed="false">
      <c r="A12853" s="0" t="s">
        <v>87</v>
      </c>
      <c r="B12853" s="0" t="s">
        <v>110</v>
      </c>
      <c r="C12853" s="0" t="s">
        <v>108</v>
      </c>
      <c r="D12853" s="116" t="n">
        <v>45047</v>
      </c>
      <c r="E12853" s="0" t="n">
        <v>0.195</v>
      </c>
      <c r="F12853" s="0" t="n">
        <v>2376533</v>
      </c>
      <c r="G12853" s="151" t="s">
        <v>111</v>
      </c>
      <c r="H12853" s="151" t="s">
        <v>111</v>
      </c>
      <c r="I12853" s="152" t="s">
        <v>112</v>
      </c>
    </row>
    <row r="12854" customFormat="false" ht="12.75" hidden="false" customHeight="false" outlineLevel="0" collapsed="false">
      <c r="A12854" s="0" t="s">
        <v>87</v>
      </c>
      <c r="B12854" s="0" t="s">
        <v>113</v>
      </c>
      <c r="C12854" s="0" t="s">
        <v>108</v>
      </c>
      <c r="D12854" s="116" t="n">
        <v>45047</v>
      </c>
      <c r="E12854" s="0" t="n">
        <v>0.005</v>
      </c>
      <c r="F12854" s="0" t="n">
        <v>2376534</v>
      </c>
      <c r="G12854" s="151" t="s">
        <v>111</v>
      </c>
      <c r="H12854" s="151" t="s">
        <v>111</v>
      </c>
      <c r="I12854" s="152" t="s">
        <v>112</v>
      </c>
    </row>
    <row r="12855" customFormat="false" ht="12.75" hidden="false" customHeight="false" outlineLevel="0" collapsed="false">
      <c r="A12855" s="0" t="s">
        <v>88</v>
      </c>
      <c r="B12855" s="0" t="s">
        <v>110</v>
      </c>
      <c r="C12855" s="0" t="s">
        <v>108</v>
      </c>
      <c r="D12855" s="116" t="n">
        <v>45047</v>
      </c>
      <c r="E12855" s="0" t="n">
        <v>0.195</v>
      </c>
      <c r="F12855" s="0" t="n">
        <v>2376535</v>
      </c>
      <c r="G12855" s="151" t="s">
        <v>111</v>
      </c>
      <c r="H12855" s="151" t="s">
        <v>111</v>
      </c>
      <c r="I12855" s="152" t="s">
        <v>112</v>
      </c>
    </row>
    <row r="12856" customFormat="false" ht="12.75" hidden="false" customHeight="false" outlineLevel="0" collapsed="false">
      <c r="A12856" s="0" t="s">
        <v>88</v>
      </c>
      <c r="B12856" s="0" t="s">
        <v>113</v>
      </c>
      <c r="C12856" s="0" t="s">
        <v>108</v>
      </c>
      <c r="D12856" s="116" t="n">
        <v>45047</v>
      </c>
      <c r="E12856" s="0" t="n">
        <v>0.259928325828899</v>
      </c>
      <c r="F12856" s="0" t="n">
        <v>2376536</v>
      </c>
      <c r="G12856" s="151" t="s">
        <v>111</v>
      </c>
      <c r="H12856" s="151" t="s">
        <v>111</v>
      </c>
      <c r="I12856" s="152" t="s">
        <v>112</v>
      </c>
    </row>
    <row r="12857" customFormat="false" ht="12.75" hidden="false" customHeight="false" outlineLevel="0" collapsed="false">
      <c r="A12857" s="0" t="s">
        <v>89</v>
      </c>
      <c r="B12857" s="0" t="s">
        <v>110</v>
      </c>
      <c r="C12857" s="0" t="s">
        <v>108</v>
      </c>
      <c r="D12857" s="116" t="n">
        <v>45047</v>
      </c>
      <c r="E12857" s="0" t="n">
        <v>0.195</v>
      </c>
      <c r="F12857" s="0" t="n">
        <v>2376537</v>
      </c>
      <c r="G12857" s="151" t="s">
        <v>111</v>
      </c>
      <c r="H12857" s="151" t="s">
        <v>111</v>
      </c>
      <c r="I12857" s="152" t="s">
        <v>112</v>
      </c>
    </row>
    <row r="12858" customFormat="false" ht="12.75" hidden="false" customHeight="false" outlineLevel="0" collapsed="false">
      <c r="A12858" s="0" t="s">
        <v>89</v>
      </c>
      <c r="B12858" s="0" t="s">
        <v>113</v>
      </c>
      <c r="C12858" s="0" t="s">
        <v>108</v>
      </c>
      <c r="D12858" s="116" t="n">
        <v>45047</v>
      </c>
      <c r="E12858" s="0" t="n">
        <v>0.025</v>
      </c>
      <c r="F12858" s="0" t="n">
        <v>2376538</v>
      </c>
      <c r="G12858" s="151" t="s">
        <v>111</v>
      </c>
      <c r="H12858" s="151" t="s">
        <v>111</v>
      </c>
      <c r="I12858" s="152" t="s">
        <v>112</v>
      </c>
    </row>
    <row r="12859" customFormat="false" ht="12.75" hidden="false" customHeight="false" outlineLevel="0" collapsed="false">
      <c r="A12859" s="0" t="s">
        <v>90</v>
      </c>
      <c r="B12859" s="0" t="s">
        <v>110</v>
      </c>
      <c r="C12859" s="0" t="s">
        <v>108</v>
      </c>
      <c r="D12859" s="116" t="n">
        <v>45047</v>
      </c>
      <c r="E12859" s="0" t="n">
        <v>0.195</v>
      </c>
      <c r="F12859" s="0" t="n">
        <v>2376539</v>
      </c>
      <c r="G12859" s="151" t="s">
        <v>111</v>
      </c>
      <c r="H12859" s="151" t="s">
        <v>111</v>
      </c>
      <c r="I12859" s="152" t="s">
        <v>112</v>
      </c>
    </row>
    <row r="12860" customFormat="false" ht="12.75" hidden="false" customHeight="false" outlineLevel="0" collapsed="false">
      <c r="A12860" s="0" t="s">
        <v>90</v>
      </c>
      <c r="B12860" s="0" t="s">
        <v>113</v>
      </c>
      <c r="C12860" s="0" t="s">
        <v>108</v>
      </c>
      <c r="D12860" s="116" t="n">
        <v>45047</v>
      </c>
      <c r="E12860" s="0" t="n">
        <v>0.259928325828899</v>
      </c>
      <c r="F12860" s="0" t="n">
        <v>2376540</v>
      </c>
      <c r="G12860" s="151" t="s">
        <v>111</v>
      </c>
      <c r="H12860" s="151" t="s">
        <v>111</v>
      </c>
      <c r="I12860" s="152" t="s">
        <v>112</v>
      </c>
    </row>
    <row r="12861" customFormat="false" ht="12.75" hidden="false" customHeight="false" outlineLevel="0" collapsed="false">
      <c r="A12861" s="0" t="s">
        <v>91</v>
      </c>
      <c r="B12861" s="0" t="s">
        <v>110</v>
      </c>
      <c r="C12861" s="0" t="s">
        <v>108</v>
      </c>
      <c r="D12861" s="116" t="n">
        <v>45047</v>
      </c>
      <c r="E12861" s="0" t="n">
        <v>0</v>
      </c>
      <c r="F12861" s="0" t="n">
        <v>2376541</v>
      </c>
      <c r="G12861" s="151" t="s">
        <v>111</v>
      </c>
      <c r="H12861" s="151" t="s">
        <v>111</v>
      </c>
      <c r="I12861" s="152" t="s">
        <v>112</v>
      </c>
    </row>
    <row r="12862" customFormat="false" ht="12.75" hidden="false" customHeight="false" outlineLevel="0" collapsed="false">
      <c r="A12862" s="0" t="s">
        <v>91</v>
      </c>
      <c r="B12862" s="0" t="s">
        <v>113</v>
      </c>
      <c r="C12862" s="0" t="s">
        <v>108</v>
      </c>
      <c r="D12862" s="116" t="n">
        <v>45047</v>
      </c>
      <c r="E12862" s="0" t="n">
        <v>0</v>
      </c>
      <c r="F12862" s="0" t="n">
        <v>2376542</v>
      </c>
      <c r="G12862" s="151" t="s">
        <v>111</v>
      </c>
      <c r="H12862" s="151" t="s">
        <v>111</v>
      </c>
      <c r="I12862" s="152" t="s">
        <v>112</v>
      </c>
    </row>
    <row r="12863" customFormat="false" ht="12.75" hidden="false" customHeight="false" outlineLevel="0" collapsed="false">
      <c r="A12863" s="0" t="s">
        <v>49</v>
      </c>
      <c r="B12863" s="0" t="s">
        <v>110</v>
      </c>
      <c r="C12863" s="0" t="s">
        <v>108</v>
      </c>
      <c r="D12863" s="116" t="n">
        <v>45047</v>
      </c>
      <c r="E12863" s="0" t="n">
        <v>0.385</v>
      </c>
      <c r="F12863" s="0" t="n">
        <v>2376543</v>
      </c>
      <c r="G12863" s="151" t="s">
        <v>111</v>
      </c>
      <c r="H12863" s="151" t="s">
        <v>111</v>
      </c>
      <c r="I12863" s="152" t="s">
        <v>112</v>
      </c>
    </row>
    <row r="12864" customFormat="false" ht="12.75" hidden="false" customHeight="false" outlineLevel="0" collapsed="false">
      <c r="A12864" s="0" t="s">
        <v>49</v>
      </c>
      <c r="B12864" s="0" t="s">
        <v>113</v>
      </c>
      <c r="C12864" s="0" t="s">
        <v>108</v>
      </c>
      <c r="D12864" s="116" t="n">
        <v>45047</v>
      </c>
      <c r="E12864" s="0" t="n">
        <v>0.015</v>
      </c>
      <c r="F12864" s="0" t="n">
        <v>2376544</v>
      </c>
      <c r="G12864" s="151" t="s">
        <v>111</v>
      </c>
      <c r="H12864" s="151" t="s">
        <v>111</v>
      </c>
      <c r="I12864" s="152" t="s">
        <v>112</v>
      </c>
    </row>
    <row r="12865" customFormat="false" ht="12.75" hidden="false" customHeight="false" outlineLevel="0" collapsed="false">
      <c r="A12865" s="0" t="s">
        <v>50</v>
      </c>
      <c r="B12865" s="0" t="s">
        <v>110</v>
      </c>
      <c r="C12865" s="0" t="s">
        <v>108</v>
      </c>
      <c r="D12865" s="116" t="n">
        <v>45047</v>
      </c>
      <c r="E12865" s="0" t="n">
        <v>0.44</v>
      </c>
      <c r="F12865" s="0" t="n">
        <v>2376545</v>
      </c>
      <c r="G12865" s="151" t="s">
        <v>111</v>
      </c>
      <c r="H12865" s="151" t="s">
        <v>111</v>
      </c>
      <c r="I12865" s="152" t="s">
        <v>112</v>
      </c>
    </row>
    <row r="12866" customFormat="false" ht="12.75" hidden="false" customHeight="false" outlineLevel="0" collapsed="false">
      <c r="A12866" s="0" t="s">
        <v>50</v>
      </c>
      <c r="B12866" s="0" t="s">
        <v>113</v>
      </c>
      <c r="C12866" s="0" t="s">
        <v>108</v>
      </c>
      <c r="D12866" s="116" t="n">
        <v>45047</v>
      </c>
      <c r="E12866" s="0" t="n">
        <v>-0.065</v>
      </c>
      <c r="F12866" s="0" t="n">
        <v>2376546</v>
      </c>
      <c r="G12866" s="151" t="s">
        <v>111</v>
      </c>
      <c r="H12866" s="151" t="s">
        <v>111</v>
      </c>
      <c r="I12866" s="152" t="s">
        <v>112</v>
      </c>
    </row>
    <row r="12867" customFormat="false" ht="12.75" hidden="false" customHeight="false" outlineLevel="0" collapsed="false">
      <c r="A12867" s="0" t="s">
        <v>51</v>
      </c>
      <c r="B12867" s="0" t="s">
        <v>110</v>
      </c>
      <c r="C12867" s="0" t="s">
        <v>108</v>
      </c>
      <c r="D12867" s="116" t="n">
        <v>45047</v>
      </c>
      <c r="E12867" s="0" t="n">
        <v>0.44</v>
      </c>
      <c r="F12867" s="0" t="n">
        <v>2376547</v>
      </c>
      <c r="G12867" s="151" t="s">
        <v>111</v>
      </c>
      <c r="H12867" s="151" t="s">
        <v>111</v>
      </c>
      <c r="I12867" s="152" t="s">
        <v>112</v>
      </c>
    </row>
    <row r="12868" customFormat="false" ht="12.75" hidden="false" customHeight="false" outlineLevel="0" collapsed="false">
      <c r="A12868" s="0" t="s">
        <v>51</v>
      </c>
      <c r="B12868" s="0" t="s">
        <v>113</v>
      </c>
      <c r="C12868" s="0" t="s">
        <v>108</v>
      </c>
      <c r="D12868" s="116" t="n">
        <v>45047</v>
      </c>
      <c r="E12868" s="0" t="n">
        <v>0.02</v>
      </c>
      <c r="F12868" s="0" t="n">
        <v>2376548</v>
      </c>
      <c r="G12868" s="151" t="s">
        <v>111</v>
      </c>
      <c r="H12868" s="151" t="s">
        <v>111</v>
      </c>
      <c r="I12868" s="152" t="s">
        <v>112</v>
      </c>
    </row>
    <row r="12869" customFormat="false" ht="12.75" hidden="false" customHeight="false" outlineLevel="0" collapsed="false">
      <c r="A12869" s="0" t="s">
        <v>52</v>
      </c>
      <c r="B12869" s="0" t="s">
        <v>110</v>
      </c>
      <c r="C12869" s="0" t="s">
        <v>108</v>
      </c>
      <c r="D12869" s="116" t="n">
        <v>45047</v>
      </c>
      <c r="E12869" s="0" t="n">
        <v>0.44</v>
      </c>
      <c r="F12869" s="0" t="n">
        <v>2376549</v>
      </c>
      <c r="G12869" s="151" t="s">
        <v>111</v>
      </c>
      <c r="H12869" s="151" t="s">
        <v>111</v>
      </c>
      <c r="I12869" s="152" t="s">
        <v>112</v>
      </c>
    </row>
    <row r="12870" customFormat="false" ht="12.75" hidden="false" customHeight="false" outlineLevel="0" collapsed="false">
      <c r="A12870" s="0" t="s">
        <v>52</v>
      </c>
      <c r="B12870" s="0" t="s">
        <v>113</v>
      </c>
      <c r="C12870" s="0" t="s">
        <v>108</v>
      </c>
      <c r="D12870" s="116" t="n">
        <v>45047</v>
      </c>
      <c r="E12870" s="0" t="n">
        <v>-0.035</v>
      </c>
      <c r="F12870" s="0" t="n">
        <v>2376550</v>
      </c>
      <c r="G12870" s="151" t="s">
        <v>111</v>
      </c>
      <c r="H12870" s="151" t="s">
        <v>111</v>
      </c>
      <c r="I12870" s="152" t="s">
        <v>112</v>
      </c>
    </row>
    <row r="12871" customFormat="false" ht="12.75" hidden="false" customHeight="false" outlineLevel="0" collapsed="false">
      <c r="A12871" s="0" t="s">
        <v>53</v>
      </c>
      <c r="B12871" s="0" t="s">
        <v>110</v>
      </c>
      <c r="C12871" s="0" t="s">
        <v>108</v>
      </c>
      <c r="D12871" s="116" t="n">
        <v>45047</v>
      </c>
      <c r="E12871" s="0" t="n">
        <v>0.195</v>
      </c>
      <c r="F12871" s="0" t="n">
        <v>2376551</v>
      </c>
      <c r="G12871" s="151" t="s">
        <v>111</v>
      </c>
      <c r="H12871" s="151" t="s">
        <v>111</v>
      </c>
      <c r="I12871" s="152" t="s">
        <v>112</v>
      </c>
    </row>
    <row r="12872" customFormat="false" ht="12.75" hidden="false" customHeight="false" outlineLevel="0" collapsed="false">
      <c r="A12872" s="0" t="s">
        <v>53</v>
      </c>
      <c r="B12872" s="0" t="s">
        <v>113</v>
      </c>
      <c r="C12872" s="0" t="s">
        <v>108</v>
      </c>
      <c r="D12872" s="116" t="n">
        <v>45047</v>
      </c>
      <c r="E12872" s="0" t="n">
        <v>0.005</v>
      </c>
      <c r="F12872" s="0" t="n">
        <v>2376552</v>
      </c>
      <c r="G12872" s="151" t="s">
        <v>111</v>
      </c>
      <c r="H12872" s="151" t="s">
        <v>111</v>
      </c>
      <c r="I12872" s="152" t="s">
        <v>112</v>
      </c>
    </row>
    <row r="12873" customFormat="false" ht="12.75" hidden="false" customHeight="false" outlineLevel="0" collapsed="false">
      <c r="A12873" s="0" t="s">
        <v>17</v>
      </c>
      <c r="B12873" s="0" t="s">
        <v>110</v>
      </c>
      <c r="C12873" s="0" t="s">
        <v>108</v>
      </c>
      <c r="D12873" s="116" t="n">
        <v>45047</v>
      </c>
      <c r="E12873" s="0" t="n">
        <v>0</v>
      </c>
      <c r="F12873" s="0" t="n">
        <v>2376553</v>
      </c>
      <c r="G12873" s="151" t="s">
        <v>111</v>
      </c>
      <c r="H12873" s="151" t="s">
        <v>111</v>
      </c>
      <c r="I12873" s="152" t="s">
        <v>112</v>
      </c>
    </row>
    <row r="12874" customFormat="false" ht="12.75" hidden="false" customHeight="false" outlineLevel="0" collapsed="false">
      <c r="A12874" s="0" t="s">
        <v>17</v>
      </c>
      <c r="B12874" s="0" t="s">
        <v>113</v>
      </c>
      <c r="C12874" s="0" t="s">
        <v>108</v>
      </c>
      <c r="D12874" s="116" t="n">
        <v>45047</v>
      </c>
      <c r="E12874" s="0" t="n">
        <v>0</v>
      </c>
      <c r="F12874" s="0" t="n">
        <v>2376554</v>
      </c>
      <c r="G12874" s="151" t="s">
        <v>111</v>
      </c>
      <c r="H12874" s="151" t="s">
        <v>111</v>
      </c>
      <c r="I12874" s="152" t="s">
        <v>112</v>
      </c>
    </row>
    <row r="12875" customFormat="false" ht="12.75" hidden="false" customHeight="false" outlineLevel="0" collapsed="false">
      <c r="A12875" s="0" t="s">
        <v>18</v>
      </c>
      <c r="B12875" s="0" t="s">
        <v>110</v>
      </c>
      <c r="C12875" s="0" t="s">
        <v>108</v>
      </c>
      <c r="D12875" s="116" t="n">
        <v>45047</v>
      </c>
      <c r="E12875" s="0" t="n">
        <v>0</v>
      </c>
      <c r="F12875" s="0" t="n">
        <v>2376555</v>
      </c>
      <c r="G12875" s="151" t="s">
        <v>111</v>
      </c>
      <c r="H12875" s="151" t="s">
        <v>111</v>
      </c>
      <c r="I12875" s="152" t="s">
        <v>112</v>
      </c>
    </row>
    <row r="12876" customFormat="false" ht="12.75" hidden="false" customHeight="false" outlineLevel="0" collapsed="false">
      <c r="A12876" s="0" t="s">
        <v>18</v>
      </c>
      <c r="B12876" s="0" t="s">
        <v>113</v>
      </c>
      <c r="C12876" s="0" t="s">
        <v>108</v>
      </c>
      <c r="D12876" s="116" t="n">
        <v>45047</v>
      </c>
      <c r="E12876" s="0" t="n">
        <v>0</v>
      </c>
      <c r="F12876" s="0" t="n">
        <v>2376556</v>
      </c>
      <c r="G12876" s="151" t="s">
        <v>111</v>
      </c>
      <c r="H12876" s="151" t="s">
        <v>111</v>
      </c>
      <c r="I12876" s="152" t="s">
        <v>112</v>
      </c>
    </row>
    <row r="12877" customFormat="false" ht="12.75" hidden="false" customHeight="false" outlineLevel="0" collapsed="false">
      <c r="A12877" s="0" t="s">
        <v>19</v>
      </c>
      <c r="B12877" s="0" t="s">
        <v>110</v>
      </c>
      <c r="C12877" s="0" t="s">
        <v>108</v>
      </c>
      <c r="D12877" s="116" t="n">
        <v>45047</v>
      </c>
      <c r="E12877" s="0" t="n">
        <v>0</v>
      </c>
      <c r="F12877" s="0" t="n">
        <v>2376557</v>
      </c>
      <c r="G12877" s="151" t="s">
        <v>111</v>
      </c>
      <c r="H12877" s="151" t="s">
        <v>111</v>
      </c>
      <c r="I12877" s="152" t="s">
        <v>112</v>
      </c>
    </row>
    <row r="12878" customFormat="false" ht="12.75" hidden="false" customHeight="false" outlineLevel="0" collapsed="false">
      <c r="A12878" s="0" t="s">
        <v>19</v>
      </c>
      <c r="B12878" s="0" t="s">
        <v>113</v>
      </c>
      <c r="C12878" s="0" t="s">
        <v>108</v>
      </c>
      <c r="D12878" s="116" t="n">
        <v>45047</v>
      </c>
      <c r="E12878" s="0" t="n">
        <v>0</v>
      </c>
      <c r="F12878" s="0" t="n">
        <v>2376558</v>
      </c>
      <c r="G12878" s="151" t="s">
        <v>111</v>
      </c>
      <c r="H12878" s="151" t="s">
        <v>111</v>
      </c>
      <c r="I12878" s="152" t="s">
        <v>112</v>
      </c>
    </row>
    <row r="12879" customFormat="false" ht="12.75" hidden="false" customHeight="false" outlineLevel="0" collapsed="false">
      <c r="A12879" s="0" t="s">
        <v>21</v>
      </c>
      <c r="B12879" s="0" t="s">
        <v>110</v>
      </c>
      <c r="C12879" s="0" t="s">
        <v>108</v>
      </c>
      <c r="D12879" s="116" t="n">
        <v>45047</v>
      </c>
      <c r="E12879" s="0" t="n">
        <v>0</v>
      </c>
      <c r="F12879" s="0" t="n">
        <v>2376559</v>
      </c>
      <c r="G12879" s="151" t="s">
        <v>111</v>
      </c>
      <c r="H12879" s="151" t="s">
        <v>111</v>
      </c>
      <c r="I12879" s="152" t="s">
        <v>112</v>
      </c>
    </row>
    <row r="12880" customFormat="false" ht="12.75" hidden="false" customHeight="false" outlineLevel="0" collapsed="false">
      <c r="A12880" s="0" t="s">
        <v>21</v>
      </c>
      <c r="B12880" s="0" t="s">
        <v>113</v>
      </c>
      <c r="C12880" s="0" t="s">
        <v>108</v>
      </c>
      <c r="D12880" s="116" t="n">
        <v>45047</v>
      </c>
      <c r="E12880" s="0" t="n">
        <v>0</v>
      </c>
      <c r="F12880" s="0" t="n">
        <v>2376560</v>
      </c>
      <c r="G12880" s="151" t="s">
        <v>111</v>
      </c>
      <c r="H12880" s="151" t="s">
        <v>111</v>
      </c>
      <c r="I12880" s="152" t="s">
        <v>112</v>
      </c>
    </row>
    <row r="12881" customFormat="false" ht="12.75" hidden="false" customHeight="false" outlineLevel="0" collapsed="false">
      <c r="A12881" s="0" t="s">
        <v>22</v>
      </c>
      <c r="B12881" s="0" t="s">
        <v>110</v>
      </c>
      <c r="C12881" s="0" t="s">
        <v>108</v>
      </c>
      <c r="D12881" s="116" t="n">
        <v>45047</v>
      </c>
      <c r="E12881" s="0" t="n">
        <v>0</v>
      </c>
      <c r="F12881" s="0" t="n">
        <v>2376561</v>
      </c>
      <c r="G12881" s="151" t="s">
        <v>111</v>
      </c>
      <c r="H12881" s="151" t="s">
        <v>111</v>
      </c>
      <c r="I12881" s="152" t="s">
        <v>112</v>
      </c>
    </row>
    <row r="12882" customFormat="false" ht="12.75" hidden="false" customHeight="false" outlineLevel="0" collapsed="false">
      <c r="A12882" s="0" t="s">
        <v>59</v>
      </c>
      <c r="B12882" s="0" t="s">
        <v>110</v>
      </c>
      <c r="C12882" s="0" t="s">
        <v>108</v>
      </c>
      <c r="D12882" s="116" t="n">
        <v>45078</v>
      </c>
      <c r="E12882" s="0" t="n">
        <v>0.385</v>
      </c>
      <c r="F12882" s="0" t="n">
        <v>2376515</v>
      </c>
      <c r="G12882" s="151" t="s">
        <v>111</v>
      </c>
      <c r="H12882" s="151" t="s">
        <v>111</v>
      </c>
      <c r="I12882" s="152" t="s">
        <v>112</v>
      </c>
    </row>
    <row r="12883" customFormat="false" ht="12.75" hidden="false" customHeight="false" outlineLevel="0" collapsed="false">
      <c r="A12883" s="0" t="s">
        <v>59</v>
      </c>
      <c r="B12883" s="0" t="s">
        <v>113</v>
      </c>
      <c r="C12883" s="0" t="s">
        <v>108</v>
      </c>
      <c r="D12883" s="116" t="n">
        <v>45078</v>
      </c>
      <c r="E12883" s="0" t="n">
        <v>0.015</v>
      </c>
      <c r="F12883" s="0" t="n">
        <v>2376516</v>
      </c>
      <c r="G12883" s="151" t="s">
        <v>111</v>
      </c>
      <c r="H12883" s="151" t="s">
        <v>111</v>
      </c>
      <c r="I12883" s="152" t="s">
        <v>112</v>
      </c>
    </row>
    <row r="12884" customFormat="false" ht="12.75" hidden="false" customHeight="false" outlineLevel="0" collapsed="false">
      <c r="A12884" s="0" t="s">
        <v>60</v>
      </c>
      <c r="B12884" s="0" t="s">
        <v>110</v>
      </c>
      <c r="C12884" s="0" t="s">
        <v>108</v>
      </c>
      <c r="D12884" s="116" t="n">
        <v>45078</v>
      </c>
      <c r="E12884" s="0" t="n">
        <v>0.385</v>
      </c>
      <c r="F12884" s="0" t="n">
        <v>2376517</v>
      </c>
      <c r="G12884" s="151" t="s">
        <v>111</v>
      </c>
      <c r="H12884" s="151" t="s">
        <v>111</v>
      </c>
      <c r="I12884" s="152" t="s">
        <v>112</v>
      </c>
    </row>
    <row r="12885" customFormat="false" ht="12.75" hidden="false" customHeight="false" outlineLevel="0" collapsed="false">
      <c r="A12885" s="0" t="s">
        <v>60</v>
      </c>
      <c r="B12885" s="0" t="s">
        <v>113</v>
      </c>
      <c r="C12885" s="0" t="s">
        <v>108</v>
      </c>
      <c r="D12885" s="116" t="n">
        <v>45078</v>
      </c>
      <c r="E12885" s="0" t="n">
        <v>0.055</v>
      </c>
      <c r="F12885" s="0" t="n">
        <v>2376518</v>
      </c>
      <c r="G12885" s="151" t="s">
        <v>111</v>
      </c>
      <c r="H12885" s="151" t="s">
        <v>111</v>
      </c>
      <c r="I12885" s="152" t="s">
        <v>112</v>
      </c>
    </row>
    <row r="12886" customFormat="false" ht="12.75" hidden="false" customHeight="false" outlineLevel="0" collapsed="false">
      <c r="A12886" s="0" t="s">
        <v>61</v>
      </c>
      <c r="B12886" s="0" t="s">
        <v>110</v>
      </c>
      <c r="C12886" s="0" t="s">
        <v>108</v>
      </c>
      <c r="D12886" s="116" t="n">
        <v>45078</v>
      </c>
      <c r="E12886" s="0" t="n">
        <v>0.385</v>
      </c>
      <c r="F12886" s="0" t="n">
        <v>2376519</v>
      </c>
      <c r="G12886" s="151" t="s">
        <v>111</v>
      </c>
      <c r="H12886" s="151" t="s">
        <v>111</v>
      </c>
      <c r="I12886" s="152" t="s">
        <v>112</v>
      </c>
    </row>
    <row r="12887" customFormat="false" ht="12.75" hidden="false" customHeight="false" outlineLevel="0" collapsed="false">
      <c r="A12887" s="0" t="s">
        <v>61</v>
      </c>
      <c r="B12887" s="0" t="s">
        <v>113</v>
      </c>
      <c r="C12887" s="0" t="s">
        <v>108</v>
      </c>
      <c r="D12887" s="116" t="n">
        <v>45078</v>
      </c>
      <c r="E12887" s="0" t="n">
        <v>0.015</v>
      </c>
      <c r="F12887" s="0" t="n">
        <v>2376520</v>
      </c>
      <c r="G12887" s="151" t="s">
        <v>111</v>
      </c>
      <c r="H12887" s="151" t="s">
        <v>111</v>
      </c>
      <c r="I12887" s="152" t="s">
        <v>112</v>
      </c>
    </row>
    <row r="12888" customFormat="false" ht="12.75" hidden="false" customHeight="false" outlineLevel="0" collapsed="false">
      <c r="A12888" s="0" t="s">
        <v>62</v>
      </c>
      <c r="B12888" s="0" t="s">
        <v>110</v>
      </c>
      <c r="C12888" s="0" t="s">
        <v>108</v>
      </c>
      <c r="D12888" s="116" t="n">
        <v>45078</v>
      </c>
      <c r="E12888" s="0" t="n">
        <v>0.385</v>
      </c>
      <c r="F12888" s="0" t="n">
        <v>2376521</v>
      </c>
      <c r="G12888" s="151" t="s">
        <v>111</v>
      </c>
      <c r="H12888" s="151" t="s">
        <v>111</v>
      </c>
      <c r="I12888" s="152" t="s">
        <v>112</v>
      </c>
    </row>
    <row r="12889" customFormat="false" ht="12.75" hidden="false" customHeight="false" outlineLevel="0" collapsed="false">
      <c r="A12889" s="0" t="s">
        <v>62</v>
      </c>
      <c r="B12889" s="0" t="s">
        <v>113</v>
      </c>
      <c r="C12889" s="0" t="s">
        <v>108</v>
      </c>
      <c r="D12889" s="116" t="n">
        <v>45078</v>
      </c>
      <c r="E12889" s="0" t="n">
        <v>0.055</v>
      </c>
      <c r="F12889" s="0" t="n">
        <v>2376522</v>
      </c>
      <c r="G12889" s="151" t="s">
        <v>111</v>
      </c>
      <c r="H12889" s="151" t="s">
        <v>111</v>
      </c>
      <c r="I12889" s="152" t="s">
        <v>112</v>
      </c>
    </row>
    <row r="12890" customFormat="false" ht="12.75" hidden="false" customHeight="false" outlineLevel="0" collapsed="false">
      <c r="A12890" s="0" t="s">
        <v>82</v>
      </c>
      <c r="B12890" s="0" t="s">
        <v>110</v>
      </c>
      <c r="C12890" s="0" t="s">
        <v>108</v>
      </c>
      <c r="D12890" s="116" t="n">
        <v>45078</v>
      </c>
      <c r="E12890" s="0" t="n">
        <v>0</v>
      </c>
      <c r="F12890" s="0" t="n">
        <v>2376523</v>
      </c>
      <c r="G12890" s="151" t="s">
        <v>111</v>
      </c>
      <c r="H12890" s="151" t="s">
        <v>111</v>
      </c>
      <c r="I12890" s="152" t="s">
        <v>112</v>
      </c>
    </row>
    <row r="12891" customFormat="false" ht="12.75" hidden="false" customHeight="false" outlineLevel="0" collapsed="false">
      <c r="A12891" s="0" t="s">
        <v>82</v>
      </c>
      <c r="B12891" s="0" t="s">
        <v>113</v>
      </c>
      <c r="C12891" s="0" t="s">
        <v>108</v>
      </c>
      <c r="D12891" s="116" t="n">
        <v>45078</v>
      </c>
      <c r="E12891" s="0" t="n">
        <v>0</v>
      </c>
      <c r="F12891" s="0" t="n">
        <v>2376524</v>
      </c>
      <c r="G12891" s="151" t="s">
        <v>111</v>
      </c>
      <c r="H12891" s="151" t="s">
        <v>111</v>
      </c>
      <c r="I12891" s="152" t="s">
        <v>112</v>
      </c>
    </row>
    <row r="12892" customFormat="false" ht="12.75" hidden="false" customHeight="false" outlineLevel="0" collapsed="false">
      <c r="A12892" s="0" t="s">
        <v>83</v>
      </c>
      <c r="B12892" s="0" t="s">
        <v>110</v>
      </c>
      <c r="C12892" s="0" t="s">
        <v>108</v>
      </c>
      <c r="D12892" s="116" t="n">
        <v>45078</v>
      </c>
      <c r="E12892" s="0" t="n">
        <v>0</v>
      </c>
      <c r="F12892" s="0" t="n">
        <v>2376525</v>
      </c>
      <c r="G12892" s="151" t="s">
        <v>111</v>
      </c>
      <c r="H12892" s="151" t="s">
        <v>111</v>
      </c>
      <c r="I12892" s="152" t="s">
        <v>112</v>
      </c>
    </row>
    <row r="12893" customFormat="false" ht="12.75" hidden="false" customHeight="false" outlineLevel="0" collapsed="false">
      <c r="A12893" s="0" t="s">
        <v>83</v>
      </c>
      <c r="B12893" s="0" t="s">
        <v>113</v>
      </c>
      <c r="C12893" s="0" t="s">
        <v>108</v>
      </c>
      <c r="D12893" s="116" t="n">
        <v>45078</v>
      </c>
      <c r="E12893" s="0" t="n">
        <v>0</v>
      </c>
      <c r="F12893" s="0" t="n">
        <v>2376526</v>
      </c>
      <c r="G12893" s="151" t="s">
        <v>111</v>
      </c>
      <c r="H12893" s="151" t="s">
        <v>111</v>
      </c>
      <c r="I12893" s="152" t="s">
        <v>112</v>
      </c>
    </row>
    <row r="12894" customFormat="false" ht="12.75" hidden="false" customHeight="false" outlineLevel="0" collapsed="false">
      <c r="A12894" s="0" t="s">
        <v>84</v>
      </c>
      <c r="B12894" s="0" t="s">
        <v>110</v>
      </c>
      <c r="C12894" s="0" t="s">
        <v>108</v>
      </c>
      <c r="D12894" s="116" t="n">
        <v>45078</v>
      </c>
      <c r="E12894" s="0" t="n">
        <v>0.17</v>
      </c>
      <c r="F12894" s="0" t="n">
        <v>2376527</v>
      </c>
      <c r="G12894" s="151" t="s">
        <v>111</v>
      </c>
      <c r="H12894" s="151" t="s">
        <v>111</v>
      </c>
      <c r="I12894" s="152" t="s">
        <v>112</v>
      </c>
    </row>
    <row r="12895" customFormat="false" ht="12.75" hidden="false" customHeight="false" outlineLevel="0" collapsed="false">
      <c r="A12895" s="0" t="s">
        <v>84</v>
      </c>
      <c r="B12895" s="0" t="s">
        <v>113</v>
      </c>
      <c r="C12895" s="0" t="s">
        <v>108</v>
      </c>
      <c r="D12895" s="116" t="n">
        <v>45078</v>
      </c>
      <c r="E12895" s="0" t="n">
        <v>0.0125</v>
      </c>
      <c r="F12895" s="0" t="n">
        <v>2376528</v>
      </c>
      <c r="G12895" s="151" t="s">
        <v>111</v>
      </c>
      <c r="H12895" s="151" t="s">
        <v>111</v>
      </c>
      <c r="I12895" s="152" t="s">
        <v>112</v>
      </c>
    </row>
    <row r="12896" customFormat="false" ht="12.75" hidden="false" customHeight="false" outlineLevel="0" collapsed="false">
      <c r="A12896" s="0" t="s">
        <v>85</v>
      </c>
      <c r="B12896" s="0" t="s">
        <v>110</v>
      </c>
      <c r="C12896" s="0" t="s">
        <v>108</v>
      </c>
      <c r="D12896" s="116" t="n">
        <v>45078</v>
      </c>
      <c r="E12896" s="0" t="n">
        <v>0.17</v>
      </c>
      <c r="F12896" s="0" t="n">
        <v>2376529</v>
      </c>
      <c r="G12896" s="151" t="s">
        <v>111</v>
      </c>
      <c r="H12896" s="151" t="s">
        <v>111</v>
      </c>
      <c r="I12896" s="152" t="s">
        <v>112</v>
      </c>
    </row>
    <row r="12897" customFormat="false" ht="12.75" hidden="false" customHeight="false" outlineLevel="0" collapsed="false">
      <c r="A12897" s="0" t="s">
        <v>85</v>
      </c>
      <c r="B12897" s="0" t="s">
        <v>113</v>
      </c>
      <c r="C12897" s="0" t="s">
        <v>108</v>
      </c>
      <c r="D12897" s="116" t="n">
        <v>45078</v>
      </c>
      <c r="E12897" s="0" t="n">
        <v>0.17760136079441</v>
      </c>
      <c r="F12897" s="0" t="n">
        <v>2376530</v>
      </c>
      <c r="G12897" s="151" t="s">
        <v>111</v>
      </c>
      <c r="H12897" s="151" t="s">
        <v>111</v>
      </c>
      <c r="I12897" s="152" t="s">
        <v>112</v>
      </c>
    </row>
    <row r="12898" customFormat="false" ht="12.75" hidden="false" customHeight="false" outlineLevel="0" collapsed="false">
      <c r="A12898" s="0" t="s">
        <v>86</v>
      </c>
      <c r="B12898" s="0" t="s">
        <v>110</v>
      </c>
      <c r="C12898" s="0" t="s">
        <v>108</v>
      </c>
      <c r="D12898" s="116" t="n">
        <v>45078</v>
      </c>
      <c r="E12898" s="0" t="n">
        <v>0.195</v>
      </c>
      <c r="F12898" s="0" t="n">
        <v>2376531</v>
      </c>
      <c r="G12898" s="151" t="s">
        <v>111</v>
      </c>
      <c r="H12898" s="151" t="s">
        <v>111</v>
      </c>
      <c r="I12898" s="152" t="s">
        <v>112</v>
      </c>
    </row>
    <row r="12899" customFormat="false" ht="12.75" hidden="false" customHeight="false" outlineLevel="0" collapsed="false">
      <c r="A12899" s="0" t="s">
        <v>86</v>
      </c>
      <c r="B12899" s="0" t="s">
        <v>113</v>
      </c>
      <c r="C12899" s="0" t="s">
        <v>108</v>
      </c>
      <c r="D12899" s="116" t="n">
        <v>45078</v>
      </c>
      <c r="E12899" s="0" t="n">
        <v>0.005</v>
      </c>
      <c r="F12899" s="0" t="n">
        <v>2376532</v>
      </c>
      <c r="G12899" s="151" t="s">
        <v>111</v>
      </c>
      <c r="H12899" s="151" t="s">
        <v>111</v>
      </c>
      <c r="I12899" s="152" t="s">
        <v>112</v>
      </c>
    </row>
    <row r="12900" customFormat="false" ht="12.75" hidden="false" customHeight="false" outlineLevel="0" collapsed="false">
      <c r="A12900" s="0" t="s">
        <v>87</v>
      </c>
      <c r="B12900" s="0" t="s">
        <v>110</v>
      </c>
      <c r="C12900" s="0" t="s">
        <v>108</v>
      </c>
      <c r="D12900" s="116" t="n">
        <v>45078</v>
      </c>
      <c r="E12900" s="0" t="n">
        <v>0.195</v>
      </c>
      <c r="F12900" s="0" t="n">
        <v>2376533</v>
      </c>
      <c r="G12900" s="151" t="s">
        <v>111</v>
      </c>
      <c r="H12900" s="151" t="s">
        <v>111</v>
      </c>
      <c r="I12900" s="152" t="s">
        <v>112</v>
      </c>
    </row>
    <row r="12901" customFormat="false" ht="12.75" hidden="false" customHeight="false" outlineLevel="0" collapsed="false">
      <c r="A12901" s="0" t="s">
        <v>87</v>
      </c>
      <c r="B12901" s="0" t="s">
        <v>113</v>
      </c>
      <c r="C12901" s="0" t="s">
        <v>108</v>
      </c>
      <c r="D12901" s="116" t="n">
        <v>45078</v>
      </c>
      <c r="E12901" s="0" t="n">
        <v>0.005</v>
      </c>
      <c r="F12901" s="0" t="n">
        <v>2376534</v>
      </c>
      <c r="G12901" s="151" t="s">
        <v>111</v>
      </c>
      <c r="H12901" s="151" t="s">
        <v>111</v>
      </c>
      <c r="I12901" s="152" t="s">
        <v>112</v>
      </c>
    </row>
    <row r="12902" customFormat="false" ht="12.75" hidden="false" customHeight="false" outlineLevel="0" collapsed="false">
      <c r="A12902" s="0" t="s">
        <v>88</v>
      </c>
      <c r="B12902" s="0" t="s">
        <v>110</v>
      </c>
      <c r="C12902" s="0" t="s">
        <v>108</v>
      </c>
      <c r="D12902" s="116" t="n">
        <v>45078</v>
      </c>
      <c r="E12902" s="0" t="n">
        <v>0.195</v>
      </c>
      <c r="F12902" s="0" t="n">
        <v>2376535</v>
      </c>
      <c r="G12902" s="151" t="s">
        <v>111</v>
      </c>
      <c r="H12902" s="151" t="s">
        <v>111</v>
      </c>
      <c r="I12902" s="152" t="s">
        <v>112</v>
      </c>
    </row>
    <row r="12903" customFormat="false" ht="12.75" hidden="false" customHeight="false" outlineLevel="0" collapsed="false">
      <c r="A12903" s="0" t="s">
        <v>88</v>
      </c>
      <c r="B12903" s="0" t="s">
        <v>113</v>
      </c>
      <c r="C12903" s="0" t="s">
        <v>108</v>
      </c>
      <c r="D12903" s="116" t="n">
        <v>45078</v>
      </c>
      <c r="E12903" s="0" t="n">
        <v>0.255394965206713</v>
      </c>
      <c r="F12903" s="0" t="n">
        <v>2376536</v>
      </c>
      <c r="G12903" s="151" t="s">
        <v>111</v>
      </c>
      <c r="H12903" s="151" t="s">
        <v>111</v>
      </c>
      <c r="I12903" s="152" t="s">
        <v>112</v>
      </c>
    </row>
    <row r="12904" customFormat="false" ht="12.75" hidden="false" customHeight="false" outlineLevel="0" collapsed="false">
      <c r="A12904" s="0" t="s">
        <v>89</v>
      </c>
      <c r="B12904" s="0" t="s">
        <v>110</v>
      </c>
      <c r="C12904" s="0" t="s">
        <v>108</v>
      </c>
      <c r="D12904" s="116" t="n">
        <v>45078</v>
      </c>
      <c r="E12904" s="0" t="n">
        <v>0.195</v>
      </c>
      <c r="F12904" s="0" t="n">
        <v>2376537</v>
      </c>
      <c r="G12904" s="151" t="s">
        <v>111</v>
      </c>
      <c r="H12904" s="151" t="s">
        <v>111</v>
      </c>
      <c r="I12904" s="152" t="s">
        <v>112</v>
      </c>
    </row>
    <row r="12905" customFormat="false" ht="12.75" hidden="false" customHeight="false" outlineLevel="0" collapsed="false">
      <c r="A12905" s="0" t="s">
        <v>89</v>
      </c>
      <c r="B12905" s="0" t="s">
        <v>113</v>
      </c>
      <c r="C12905" s="0" t="s">
        <v>108</v>
      </c>
      <c r="D12905" s="116" t="n">
        <v>45078</v>
      </c>
      <c r="E12905" s="0" t="n">
        <v>0.025</v>
      </c>
      <c r="F12905" s="0" t="n">
        <v>2376538</v>
      </c>
      <c r="G12905" s="151" t="s">
        <v>111</v>
      </c>
      <c r="H12905" s="151" t="s">
        <v>111</v>
      </c>
      <c r="I12905" s="152" t="s">
        <v>112</v>
      </c>
    </row>
    <row r="12906" customFormat="false" ht="12.75" hidden="false" customHeight="false" outlineLevel="0" collapsed="false">
      <c r="A12906" s="0" t="s">
        <v>90</v>
      </c>
      <c r="B12906" s="0" t="s">
        <v>110</v>
      </c>
      <c r="C12906" s="0" t="s">
        <v>108</v>
      </c>
      <c r="D12906" s="116" t="n">
        <v>45078</v>
      </c>
      <c r="E12906" s="0" t="n">
        <v>0.195</v>
      </c>
      <c r="F12906" s="0" t="n">
        <v>2376539</v>
      </c>
      <c r="G12906" s="151" t="s">
        <v>111</v>
      </c>
      <c r="H12906" s="151" t="s">
        <v>111</v>
      </c>
      <c r="I12906" s="152" t="s">
        <v>112</v>
      </c>
    </row>
    <row r="12907" customFormat="false" ht="12.75" hidden="false" customHeight="false" outlineLevel="0" collapsed="false">
      <c r="A12907" s="0" t="s">
        <v>90</v>
      </c>
      <c r="B12907" s="0" t="s">
        <v>113</v>
      </c>
      <c r="C12907" s="0" t="s">
        <v>108</v>
      </c>
      <c r="D12907" s="116" t="n">
        <v>45078</v>
      </c>
      <c r="E12907" s="0" t="n">
        <v>0.255394965206713</v>
      </c>
      <c r="F12907" s="0" t="n">
        <v>2376540</v>
      </c>
      <c r="G12907" s="151" t="s">
        <v>111</v>
      </c>
      <c r="H12907" s="151" t="s">
        <v>111</v>
      </c>
      <c r="I12907" s="152" t="s">
        <v>112</v>
      </c>
    </row>
    <row r="12908" customFormat="false" ht="12.75" hidden="false" customHeight="false" outlineLevel="0" collapsed="false">
      <c r="A12908" s="0" t="s">
        <v>91</v>
      </c>
      <c r="B12908" s="0" t="s">
        <v>110</v>
      </c>
      <c r="C12908" s="0" t="s">
        <v>108</v>
      </c>
      <c r="D12908" s="116" t="n">
        <v>45078</v>
      </c>
      <c r="E12908" s="0" t="n">
        <v>0</v>
      </c>
      <c r="F12908" s="0" t="n">
        <v>2376541</v>
      </c>
      <c r="G12908" s="151" t="s">
        <v>111</v>
      </c>
      <c r="H12908" s="151" t="s">
        <v>111</v>
      </c>
      <c r="I12908" s="152" t="s">
        <v>112</v>
      </c>
    </row>
    <row r="12909" customFormat="false" ht="12.75" hidden="false" customHeight="false" outlineLevel="0" collapsed="false">
      <c r="A12909" s="0" t="s">
        <v>91</v>
      </c>
      <c r="B12909" s="0" t="s">
        <v>113</v>
      </c>
      <c r="C12909" s="0" t="s">
        <v>108</v>
      </c>
      <c r="D12909" s="116" t="n">
        <v>45078</v>
      </c>
      <c r="E12909" s="0" t="n">
        <v>0</v>
      </c>
      <c r="F12909" s="0" t="n">
        <v>2376542</v>
      </c>
      <c r="G12909" s="151" t="s">
        <v>111</v>
      </c>
      <c r="H12909" s="151" t="s">
        <v>111</v>
      </c>
      <c r="I12909" s="152" t="s">
        <v>112</v>
      </c>
    </row>
    <row r="12910" customFormat="false" ht="12.75" hidden="false" customHeight="false" outlineLevel="0" collapsed="false">
      <c r="A12910" s="0" t="s">
        <v>49</v>
      </c>
      <c r="B12910" s="0" t="s">
        <v>110</v>
      </c>
      <c r="C12910" s="0" t="s">
        <v>108</v>
      </c>
      <c r="D12910" s="116" t="n">
        <v>45078</v>
      </c>
      <c r="E12910" s="0" t="n">
        <v>0.385</v>
      </c>
      <c r="F12910" s="0" t="n">
        <v>2376543</v>
      </c>
      <c r="G12910" s="151" t="s">
        <v>111</v>
      </c>
      <c r="H12910" s="151" t="s">
        <v>111</v>
      </c>
      <c r="I12910" s="152" t="s">
        <v>112</v>
      </c>
    </row>
    <row r="12911" customFormat="false" ht="12.75" hidden="false" customHeight="false" outlineLevel="0" collapsed="false">
      <c r="A12911" s="0" t="s">
        <v>49</v>
      </c>
      <c r="B12911" s="0" t="s">
        <v>113</v>
      </c>
      <c r="C12911" s="0" t="s">
        <v>108</v>
      </c>
      <c r="D12911" s="116" t="n">
        <v>45078</v>
      </c>
      <c r="E12911" s="0" t="n">
        <v>0.015</v>
      </c>
      <c r="F12911" s="0" t="n">
        <v>2376544</v>
      </c>
      <c r="G12911" s="151" t="s">
        <v>111</v>
      </c>
      <c r="H12911" s="151" t="s">
        <v>111</v>
      </c>
      <c r="I12911" s="152" t="s">
        <v>112</v>
      </c>
    </row>
    <row r="12912" customFormat="false" ht="12.75" hidden="false" customHeight="false" outlineLevel="0" collapsed="false">
      <c r="A12912" s="0" t="s">
        <v>50</v>
      </c>
      <c r="B12912" s="0" t="s">
        <v>110</v>
      </c>
      <c r="C12912" s="0" t="s">
        <v>108</v>
      </c>
      <c r="D12912" s="116" t="n">
        <v>45078</v>
      </c>
      <c r="E12912" s="0" t="n">
        <v>0.44</v>
      </c>
      <c r="F12912" s="0" t="n">
        <v>2376545</v>
      </c>
      <c r="G12912" s="151" t="s">
        <v>111</v>
      </c>
      <c r="H12912" s="151" t="s">
        <v>111</v>
      </c>
      <c r="I12912" s="152" t="s">
        <v>112</v>
      </c>
    </row>
    <row r="12913" customFormat="false" ht="12.75" hidden="false" customHeight="false" outlineLevel="0" collapsed="false">
      <c r="A12913" s="0" t="s">
        <v>50</v>
      </c>
      <c r="B12913" s="0" t="s">
        <v>113</v>
      </c>
      <c r="C12913" s="0" t="s">
        <v>108</v>
      </c>
      <c r="D12913" s="116" t="n">
        <v>45078</v>
      </c>
      <c r="E12913" s="0" t="n">
        <v>-0.055</v>
      </c>
      <c r="F12913" s="0" t="n">
        <v>2376546</v>
      </c>
      <c r="G12913" s="151" t="s">
        <v>111</v>
      </c>
      <c r="H12913" s="151" t="s">
        <v>111</v>
      </c>
      <c r="I12913" s="152" t="s">
        <v>112</v>
      </c>
    </row>
    <row r="12914" customFormat="false" ht="12.75" hidden="false" customHeight="false" outlineLevel="0" collapsed="false">
      <c r="A12914" s="0" t="s">
        <v>51</v>
      </c>
      <c r="B12914" s="0" t="s">
        <v>110</v>
      </c>
      <c r="C12914" s="0" t="s">
        <v>108</v>
      </c>
      <c r="D12914" s="116" t="n">
        <v>45078</v>
      </c>
      <c r="E12914" s="0" t="n">
        <v>0.44</v>
      </c>
      <c r="F12914" s="0" t="n">
        <v>2376547</v>
      </c>
      <c r="G12914" s="151" t="s">
        <v>111</v>
      </c>
      <c r="H12914" s="151" t="s">
        <v>111</v>
      </c>
      <c r="I12914" s="152" t="s">
        <v>112</v>
      </c>
    </row>
    <row r="12915" customFormat="false" ht="12.75" hidden="false" customHeight="false" outlineLevel="0" collapsed="false">
      <c r="A12915" s="0" t="s">
        <v>51</v>
      </c>
      <c r="B12915" s="0" t="s">
        <v>113</v>
      </c>
      <c r="C12915" s="0" t="s">
        <v>108</v>
      </c>
      <c r="D12915" s="116" t="n">
        <v>45078</v>
      </c>
      <c r="E12915" s="0" t="n">
        <v>0.035</v>
      </c>
      <c r="F12915" s="0" t="n">
        <v>2376548</v>
      </c>
      <c r="G12915" s="151" t="s">
        <v>111</v>
      </c>
      <c r="H12915" s="151" t="s">
        <v>111</v>
      </c>
      <c r="I12915" s="152" t="s">
        <v>112</v>
      </c>
    </row>
    <row r="12916" customFormat="false" ht="12.75" hidden="false" customHeight="false" outlineLevel="0" collapsed="false">
      <c r="A12916" s="0" t="s">
        <v>52</v>
      </c>
      <c r="B12916" s="0" t="s">
        <v>110</v>
      </c>
      <c r="C12916" s="0" t="s">
        <v>108</v>
      </c>
      <c r="D12916" s="116" t="n">
        <v>45078</v>
      </c>
      <c r="E12916" s="0" t="n">
        <v>0.44</v>
      </c>
      <c r="F12916" s="0" t="n">
        <v>2376549</v>
      </c>
      <c r="G12916" s="151" t="s">
        <v>111</v>
      </c>
      <c r="H12916" s="151" t="s">
        <v>111</v>
      </c>
      <c r="I12916" s="152" t="s">
        <v>112</v>
      </c>
    </row>
    <row r="12917" customFormat="false" ht="12.75" hidden="false" customHeight="false" outlineLevel="0" collapsed="false">
      <c r="A12917" s="0" t="s">
        <v>52</v>
      </c>
      <c r="B12917" s="0" t="s">
        <v>113</v>
      </c>
      <c r="C12917" s="0" t="s">
        <v>108</v>
      </c>
      <c r="D12917" s="116" t="n">
        <v>45078</v>
      </c>
      <c r="E12917" s="0" t="n">
        <v>-0.035</v>
      </c>
      <c r="F12917" s="0" t="n">
        <v>2376550</v>
      </c>
      <c r="G12917" s="151" t="s">
        <v>111</v>
      </c>
      <c r="H12917" s="151" t="s">
        <v>111</v>
      </c>
      <c r="I12917" s="152" t="s">
        <v>112</v>
      </c>
    </row>
    <row r="12918" customFormat="false" ht="12.75" hidden="false" customHeight="false" outlineLevel="0" collapsed="false">
      <c r="A12918" s="0" t="s">
        <v>53</v>
      </c>
      <c r="B12918" s="0" t="s">
        <v>110</v>
      </c>
      <c r="C12918" s="0" t="s">
        <v>108</v>
      </c>
      <c r="D12918" s="116" t="n">
        <v>45078</v>
      </c>
      <c r="E12918" s="0" t="n">
        <v>0.195</v>
      </c>
      <c r="F12918" s="0" t="n">
        <v>2376551</v>
      </c>
      <c r="G12918" s="151" t="s">
        <v>111</v>
      </c>
      <c r="H12918" s="151" t="s">
        <v>111</v>
      </c>
      <c r="I12918" s="152" t="s">
        <v>112</v>
      </c>
    </row>
    <row r="12919" customFormat="false" ht="12.75" hidden="false" customHeight="false" outlineLevel="0" collapsed="false">
      <c r="A12919" s="0" t="s">
        <v>53</v>
      </c>
      <c r="B12919" s="0" t="s">
        <v>113</v>
      </c>
      <c r="C12919" s="0" t="s">
        <v>108</v>
      </c>
      <c r="D12919" s="116" t="n">
        <v>45078</v>
      </c>
      <c r="E12919" s="0" t="n">
        <v>0.005</v>
      </c>
      <c r="F12919" s="0" t="n">
        <v>2376552</v>
      </c>
      <c r="G12919" s="151" t="s">
        <v>111</v>
      </c>
      <c r="H12919" s="151" t="s">
        <v>111</v>
      </c>
      <c r="I12919" s="152" t="s">
        <v>112</v>
      </c>
    </row>
    <row r="12920" customFormat="false" ht="12.75" hidden="false" customHeight="false" outlineLevel="0" collapsed="false">
      <c r="A12920" s="0" t="s">
        <v>17</v>
      </c>
      <c r="B12920" s="0" t="s">
        <v>110</v>
      </c>
      <c r="C12920" s="0" t="s">
        <v>108</v>
      </c>
      <c r="D12920" s="116" t="n">
        <v>45078</v>
      </c>
      <c r="E12920" s="0" t="n">
        <v>0</v>
      </c>
      <c r="F12920" s="0" t="n">
        <v>2376553</v>
      </c>
      <c r="G12920" s="151" t="s">
        <v>111</v>
      </c>
      <c r="H12920" s="151" t="s">
        <v>111</v>
      </c>
      <c r="I12920" s="152" t="s">
        <v>112</v>
      </c>
    </row>
    <row r="12921" customFormat="false" ht="12.75" hidden="false" customHeight="false" outlineLevel="0" collapsed="false">
      <c r="A12921" s="0" t="s">
        <v>17</v>
      </c>
      <c r="B12921" s="0" t="s">
        <v>113</v>
      </c>
      <c r="C12921" s="0" t="s">
        <v>108</v>
      </c>
      <c r="D12921" s="116" t="n">
        <v>45078</v>
      </c>
      <c r="E12921" s="0" t="n">
        <v>0</v>
      </c>
      <c r="F12921" s="0" t="n">
        <v>2376554</v>
      </c>
      <c r="G12921" s="151" t="s">
        <v>111</v>
      </c>
      <c r="H12921" s="151" t="s">
        <v>111</v>
      </c>
      <c r="I12921" s="152" t="s">
        <v>112</v>
      </c>
    </row>
    <row r="12922" customFormat="false" ht="12.75" hidden="false" customHeight="false" outlineLevel="0" collapsed="false">
      <c r="A12922" s="0" t="s">
        <v>18</v>
      </c>
      <c r="B12922" s="0" t="s">
        <v>110</v>
      </c>
      <c r="C12922" s="0" t="s">
        <v>108</v>
      </c>
      <c r="D12922" s="116" t="n">
        <v>45078</v>
      </c>
      <c r="E12922" s="0" t="n">
        <v>0</v>
      </c>
      <c r="F12922" s="0" t="n">
        <v>2376555</v>
      </c>
      <c r="G12922" s="151" t="s">
        <v>111</v>
      </c>
      <c r="H12922" s="151" t="s">
        <v>111</v>
      </c>
      <c r="I12922" s="152" t="s">
        <v>112</v>
      </c>
    </row>
    <row r="12923" customFormat="false" ht="12.75" hidden="false" customHeight="false" outlineLevel="0" collapsed="false">
      <c r="A12923" s="0" t="s">
        <v>18</v>
      </c>
      <c r="B12923" s="0" t="s">
        <v>113</v>
      </c>
      <c r="C12923" s="0" t="s">
        <v>108</v>
      </c>
      <c r="D12923" s="116" t="n">
        <v>45078</v>
      </c>
      <c r="E12923" s="0" t="n">
        <v>0</v>
      </c>
      <c r="F12923" s="0" t="n">
        <v>2376556</v>
      </c>
      <c r="G12923" s="151" t="s">
        <v>111</v>
      </c>
      <c r="H12923" s="151" t="s">
        <v>111</v>
      </c>
      <c r="I12923" s="152" t="s">
        <v>112</v>
      </c>
    </row>
    <row r="12924" customFormat="false" ht="12.75" hidden="false" customHeight="false" outlineLevel="0" collapsed="false">
      <c r="A12924" s="0" t="s">
        <v>19</v>
      </c>
      <c r="B12924" s="0" t="s">
        <v>110</v>
      </c>
      <c r="C12924" s="0" t="s">
        <v>108</v>
      </c>
      <c r="D12924" s="116" t="n">
        <v>45078</v>
      </c>
      <c r="E12924" s="0" t="n">
        <v>0</v>
      </c>
      <c r="F12924" s="0" t="n">
        <v>2376557</v>
      </c>
      <c r="G12924" s="151" t="s">
        <v>111</v>
      </c>
      <c r="H12924" s="151" t="s">
        <v>111</v>
      </c>
      <c r="I12924" s="152" t="s">
        <v>112</v>
      </c>
    </row>
    <row r="12925" customFormat="false" ht="12.75" hidden="false" customHeight="false" outlineLevel="0" collapsed="false">
      <c r="A12925" s="0" t="s">
        <v>19</v>
      </c>
      <c r="B12925" s="0" t="s">
        <v>113</v>
      </c>
      <c r="C12925" s="0" t="s">
        <v>108</v>
      </c>
      <c r="D12925" s="116" t="n">
        <v>45078</v>
      </c>
      <c r="E12925" s="0" t="n">
        <v>0</v>
      </c>
      <c r="F12925" s="0" t="n">
        <v>2376558</v>
      </c>
      <c r="G12925" s="151" t="s">
        <v>111</v>
      </c>
      <c r="H12925" s="151" t="s">
        <v>111</v>
      </c>
      <c r="I12925" s="152" t="s">
        <v>112</v>
      </c>
    </row>
    <row r="12926" customFormat="false" ht="12.75" hidden="false" customHeight="false" outlineLevel="0" collapsed="false">
      <c r="A12926" s="0" t="s">
        <v>21</v>
      </c>
      <c r="B12926" s="0" t="s">
        <v>110</v>
      </c>
      <c r="C12926" s="0" t="s">
        <v>108</v>
      </c>
      <c r="D12926" s="116" t="n">
        <v>45078</v>
      </c>
      <c r="E12926" s="0" t="n">
        <v>0</v>
      </c>
      <c r="F12926" s="0" t="n">
        <v>2376559</v>
      </c>
      <c r="G12926" s="151" t="s">
        <v>111</v>
      </c>
      <c r="H12926" s="151" t="s">
        <v>111</v>
      </c>
      <c r="I12926" s="152" t="s">
        <v>112</v>
      </c>
    </row>
    <row r="12927" customFormat="false" ht="12.75" hidden="false" customHeight="false" outlineLevel="0" collapsed="false">
      <c r="A12927" s="0" t="s">
        <v>21</v>
      </c>
      <c r="B12927" s="0" t="s">
        <v>113</v>
      </c>
      <c r="C12927" s="0" t="s">
        <v>108</v>
      </c>
      <c r="D12927" s="116" t="n">
        <v>45078</v>
      </c>
      <c r="E12927" s="0" t="n">
        <v>0</v>
      </c>
      <c r="F12927" s="0" t="n">
        <v>2376560</v>
      </c>
      <c r="G12927" s="151" t="s">
        <v>111</v>
      </c>
      <c r="H12927" s="151" t="s">
        <v>111</v>
      </c>
      <c r="I12927" s="152" t="s">
        <v>112</v>
      </c>
    </row>
    <row r="12928" customFormat="false" ht="12.75" hidden="false" customHeight="false" outlineLevel="0" collapsed="false">
      <c r="A12928" s="0" t="s">
        <v>22</v>
      </c>
      <c r="B12928" s="0" t="s">
        <v>110</v>
      </c>
      <c r="C12928" s="0" t="s">
        <v>108</v>
      </c>
      <c r="D12928" s="116" t="n">
        <v>45078</v>
      </c>
      <c r="E12928" s="0" t="n">
        <v>0</v>
      </c>
      <c r="F12928" s="0" t="n">
        <v>2376561</v>
      </c>
      <c r="G12928" s="151" t="s">
        <v>111</v>
      </c>
      <c r="H12928" s="151" t="s">
        <v>111</v>
      </c>
      <c r="I12928" s="152" t="s">
        <v>112</v>
      </c>
    </row>
    <row r="12929" customFormat="false" ht="12.75" hidden="false" customHeight="false" outlineLevel="0" collapsed="false">
      <c r="A12929" s="0" t="s">
        <v>59</v>
      </c>
      <c r="B12929" s="0" t="s">
        <v>110</v>
      </c>
      <c r="C12929" s="0" t="s">
        <v>108</v>
      </c>
      <c r="D12929" s="116" t="n">
        <v>45108</v>
      </c>
      <c r="E12929" s="0" t="n">
        <v>0.3975</v>
      </c>
      <c r="F12929" s="0" t="n">
        <v>2376515</v>
      </c>
      <c r="G12929" s="151" t="s">
        <v>111</v>
      </c>
      <c r="H12929" s="151" t="s">
        <v>111</v>
      </c>
      <c r="I12929" s="152" t="s">
        <v>112</v>
      </c>
    </row>
    <row r="12930" customFormat="false" ht="12.75" hidden="false" customHeight="false" outlineLevel="0" collapsed="false">
      <c r="A12930" s="0" t="s">
        <v>59</v>
      </c>
      <c r="B12930" s="0" t="s">
        <v>113</v>
      </c>
      <c r="C12930" s="0" t="s">
        <v>108</v>
      </c>
      <c r="D12930" s="116" t="n">
        <v>45108</v>
      </c>
      <c r="E12930" s="0" t="n">
        <v>0.015</v>
      </c>
      <c r="F12930" s="0" t="n">
        <v>2376516</v>
      </c>
      <c r="G12930" s="151" t="s">
        <v>111</v>
      </c>
      <c r="H12930" s="151" t="s">
        <v>111</v>
      </c>
      <c r="I12930" s="152" t="s">
        <v>112</v>
      </c>
    </row>
    <row r="12931" customFormat="false" ht="12.75" hidden="false" customHeight="false" outlineLevel="0" collapsed="false">
      <c r="A12931" s="0" t="s">
        <v>60</v>
      </c>
      <c r="B12931" s="0" t="s">
        <v>110</v>
      </c>
      <c r="C12931" s="0" t="s">
        <v>108</v>
      </c>
      <c r="D12931" s="116" t="n">
        <v>45108</v>
      </c>
      <c r="E12931" s="0" t="n">
        <v>0.3975</v>
      </c>
      <c r="F12931" s="0" t="n">
        <v>2376517</v>
      </c>
      <c r="G12931" s="151" t="s">
        <v>111</v>
      </c>
      <c r="H12931" s="151" t="s">
        <v>111</v>
      </c>
      <c r="I12931" s="152" t="s">
        <v>112</v>
      </c>
    </row>
    <row r="12932" customFormat="false" ht="12.75" hidden="false" customHeight="false" outlineLevel="0" collapsed="false">
      <c r="A12932" s="0" t="s">
        <v>60</v>
      </c>
      <c r="B12932" s="0" t="s">
        <v>113</v>
      </c>
      <c r="C12932" s="0" t="s">
        <v>108</v>
      </c>
      <c r="D12932" s="116" t="n">
        <v>45108</v>
      </c>
      <c r="E12932" s="0" t="n">
        <v>0.065</v>
      </c>
      <c r="F12932" s="0" t="n">
        <v>2376518</v>
      </c>
      <c r="G12932" s="151" t="s">
        <v>111</v>
      </c>
      <c r="H12932" s="151" t="s">
        <v>111</v>
      </c>
      <c r="I12932" s="152" t="s">
        <v>112</v>
      </c>
    </row>
    <row r="12933" customFormat="false" ht="12.75" hidden="false" customHeight="false" outlineLevel="0" collapsed="false">
      <c r="A12933" s="0" t="s">
        <v>61</v>
      </c>
      <c r="B12933" s="0" t="s">
        <v>110</v>
      </c>
      <c r="C12933" s="0" t="s">
        <v>108</v>
      </c>
      <c r="D12933" s="116" t="n">
        <v>45108</v>
      </c>
      <c r="E12933" s="0" t="n">
        <v>0.3975</v>
      </c>
      <c r="F12933" s="0" t="n">
        <v>2376519</v>
      </c>
      <c r="G12933" s="151" t="s">
        <v>111</v>
      </c>
      <c r="H12933" s="151" t="s">
        <v>111</v>
      </c>
      <c r="I12933" s="152" t="s">
        <v>112</v>
      </c>
    </row>
    <row r="12934" customFormat="false" ht="12.75" hidden="false" customHeight="false" outlineLevel="0" collapsed="false">
      <c r="A12934" s="0" t="s">
        <v>61</v>
      </c>
      <c r="B12934" s="0" t="s">
        <v>113</v>
      </c>
      <c r="C12934" s="0" t="s">
        <v>108</v>
      </c>
      <c r="D12934" s="116" t="n">
        <v>45108</v>
      </c>
      <c r="E12934" s="0" t="n">
        <v>0.015</v>
      </c>
      <c r="F12934" s="0" t="n">
        <v>2376520</v>
      </c>
      <c r="G12934" s="151" t="s">
        <v>111</v>
      </c>
      <c r="H12934" s="151" t="s">
        <v>111</v>
      </c>
      <c r="I12934" s="152" t="s">
        <v>112</v>
      </c>
    </row>
    <row r="12935" customFormat="false" ht="12.75" hidden="false" customHeight="false" outlineLevel="0" collapsed="false">
      <c r="A12935" s="0" t="s">
        <v>62</v>
      </c>
      <c r="B12935" s="0" t="s">
        <v>110</v>
      </c>
      <c r="C12935" s="0" t="s">
        <v>108</v>
      </c>
      <c r="D12935" s="116" t="n">
        <v>45108</v>
      </c>
      <c r="E12935" s="0" t="n">
        <v>0.3975</v>
      </c>
      <c r="F12935" s="0" t="n">
        <v>2376521</v>
      </c>
      <c r="G12935" s="151" t="s">
        <v>111</v>
      </c>
      <c r="H12935" s="151" t="s">
        <v>111</v>
      </c>
      <c r="I12935" s="152" t="s">
        <v>112</v>
      </c>
    </row>
    <row r="12936" customFormat="false" ht="12.75" hidden="false" customHeight="false" outlineLevel="0" collapsed="false">
      <c r="A12936" s="0" t="s">
        <v>62</v>
      </c>
      <c r="B12936" s="0" t="s">
        <v>113</v>
      </c>
      <c r="C12936" s="0" t="s">
        <v>108</v>
      </c>
      <c r="D12936" s="116" t="n">
        <v>45108</v>
      </c>
      <c r="E12936" s="0" t="n">
        <v>0.065</v>
      </c>
      <c r="F12936" s="0" t="n">
        <v>2376522</v>
      </c>
      <c r="G12936" s="151" t="s">
        <v>111</v>
      </c>
      <c r="H12936" s="151" t="s">
        <v>111</v>
      </c>
      <c r="I12936" s="152" t="s">
        <v>112</v>
      </c>
    </row>
    <row r="12937" customFormat="false" ht="12.75" hidden="false" customHeight="false" outlineLevel="0" collapsed="false">
      <c r="A12937" s="0" t="s">
        <v>82</v>
      </c>
      <c r="B12937" s="0" t="s">
        <v>110</v>
      </c>
      <c r="C12937" s="0" t="s">
        <v>108</v>
      </c>
      <c r="D12937" s="116" t="n">
        <v>45108</v>
      </c>
      <c r="E12937" s="0" t="n">
        <v>0</v>
      </c>
      <c r="F12937" s="0" t="n">
        <v>2376523</v>
      </c>
      <c r="G12937" s="151" t="s">
        <v>111</v>
      </c>
      <c r="H12937" s="151" t="s">
        <v>111</v>
      </c>
      <c r="I12937" s="152" t="s">
        <v>112</v>
      </c>
    </row>
    <row r="12938" customFormat="false" ht="12.75" hidden="false" customHeight="false" outlineLevel="0" collapsed="false">
      <c r="A12938" s="0" t="s">
        <v>82</v>
      </c>
      <c r="B12938" s="0" t="s">
        <v>113</v>
      </c>
      <c r="C12938" s="0" t="s">
        <v>108</v>
      </c>
      <c r="D12938" s="116" t="n">
        <v>45108</v>
      </c>
      <c r="E12938" s="0" t="n">
        <v>0</v>
      </c>
      <c r="F12938" s="0" t="n">
        <v>2376524</v>
      </c>
      <c r="G12938" s="151" t="s">
        <v>111</v>
      </c>
      <c r="H12938" s="151" t="s">
        <v>111</v>
      </c>
      <c r="I12938" s="152" t="s">
        <v>112</v>
      </c>
    </row>
    <row r="12939" customFormat="false" ht="12.75" hidden="false" customHeight="false" outlineLevel="0" collapsed="false">
      <c r="A12939" s="0" t="s">
        <v>83</v>
      </c>
      <c r="B12939" s="0" t="s">
        <v>110</v>
      </c>
      <c r="C12939" s="0" t="s">
        <v>108</v>
      </c>
      <c r="D12939" s="116" t="n">
        <v>45108</v>
      </c>
      <c r="E12939" s="0" t="n">
        <v>0</v>
      </c>
      <c r="F12939" s="0" t="n">
        <v>2376525</v>
      </c>
      <c r="G12939" s="151" t="s">
        <v>111</v>
      </c>
      <c r="H12939" s="151" t="s">
        <v>111</v>
      </c>
      <c r="I12939" s="152" t="s">
        <v>112</v>
      </c>
    </row>
    <row r="12940" customFormat="false" ht="12.75" hidden="false" customHeight="false" outlineLevel="0" collapsed="false">
      <c r="A12940" s="0" t="s">
        <v>83</v>
      </c>
      <c r="B12940" s="0" t="s">
        <v>113</v>
      </c>
      <c r="C12940" s="0" t="s">
        <v>108</v>
      </c>
      <c r="D12940" s="116" t="n">
        <v>45108</v>
      </c>
      <c r="E12940" s="0" t="n">
        <v>0</v>
      </c>
      <c r="F12940" s="0" t="n">
        <v>2376526</v>
      </c>
      <c r="G12940" s="151" t="s">
        <v>111</v>
      </c>
      <c r="H12940" s="151" t="s">
        <v>111</v>
      </c>
      <c r="I12940" s="152" t="s">
        <v>112</v>
      </c>
    </row>
    <row r="12941" customFormat="false" ht="12.75" hidden="false" customHeight="false" outlineLevel="0" collapsed="false">
      <c r="A12941" s="0" t="s">
        <v>84</v>
      </c>
      <c r="B12941" s="0" t="s">
        <v>110</v>
      </c>
      <c r="C12941" s="0" t="s">
        <v>108</v>
      </c>
      <c r="D12941" s="116" t="n">
        <v>45108</v>
      </c>
      <c r="E12941" s="0" t="n">
        <v>0.175</v>
      </c>
      <c r="F12941" s="0" t="n">
        <v>2376527</v>
      </c>
      <c r="G12941" s="151" t="s">
        <v>111</v>
      </c>
      <c r="H12941" s="151" t="s">
        <v>111</v>
      </c>
      <c r="I12941" s="152" t="s">
        <v>112</v>
      </c>
    </row>
    <row r="12942" customFormat="false" ht="12.75" hidden="false" customHeight="false" outlineLevel="0" collapsed="false">
      <c r="A12942" s="0" t="s">
        <v>84</v>
      </c>
      <c r="B12942" s="0" t="s">
        <v>113</v>
      </c>
      <c r="C12942" s="0" t="s">
        <v>108</v>
      </c>
      <c r="D12942" s="116" t="n">
        <v>45108</v>
      </c>
      <c r="E12942" s="0" t="n">
        <v>0.0125</v>
      </c>
      <c r="F12942" s="0" t="n">
        <v>2376528</v>
      </c>
      <c r="G12942" s="151" t="s">
        <v>111</v>
      </c>
      <c r="H12942" s="151" t="s">
        <v>111</v>
      </c>
      <c r="I12942" s="152" t="s">
        <v>112</v>
      </c>
    </row>
    <row r="12943" customFormat="false" ht="12.75" hidden="false" customHeight="false" outlineLevel="0" collapsed="false">
      <c r="A12943" s="0" t="s">
        <v>85</v>
      </c>
      <c r="B12943" s="0" t="s">
        <v>110</v>
      </c>
      <c r="C12943" s="0" t="s">
        <v>108</v>
      </c>
      <c r="D12943" s="116" t="n">
        <v>45108</v>
      </c>
      <c r="E12943" s="0" t="n">
        <v>0.175</v>
      </c>
      <c r="F12943" s="0" t="n">
        <v>2376529</v>
      </c>
      <c r="G12943" s="151" t="s">
        <v>111</v>
      </c>
      <c r="H12943" s="151" t="s">
        <v>111</v>
      </c>
      <c r="I12943" s="152" t="s">
        <v>112</v>
      </c>
    </row>
    <row r="12944" customFormat="false" ht="12.75" hidden="false" customHeight="false" outlineLevel="0" collapsed="false">
      <c r="A12944" s="0" t="s">
        <v>85</v>
      </c>
      <c r="B12944" s="0" t="s">
        <v>113</v>
      </c>
      <c r="C12944" s="0" t="s">
        <v>108</v>
      </c>
      <c r="D12944" s="116" t="n">
        <v>45108</v>
      </c>
      <c r="E12944" s="0" t="n">
        <v>0.178336353234441</v>
      </c>
      <c r="F12944" s="0" t="n">
        <v>2376530</v>
      </c>
      <c r="G12944" s="151" t="s">
        <v>111</v>
      </c>
      <c r="H12944" s="151" t="s">
        <v>111</v>
      </c>
      <c r="I12944" s="152" t="s">
        <v>112</v>
      </c>
    </row>
    <row r="12945" customFormat="false" ht="12.75" hidden="false" customHeight="false" outlineLevel="0" collapsed="false">
      <c r="A12945" s="0" t="s">
        <v>86</v>
      </c>
      <c r="B12945" s="0" t="s">
        <v>110</v>
      </c>
      <c r="C12945" s="0" t="s">
        <v>108</v>
      </c>
      <c r="D12945" s="116" t="n">
        <v>45108</v>
      </c>
      <c r="E12945" s="0" t="n">
        <v>0.265</v>
      </c>
      <c r="F12945" s="0" t="n">
        <v>2376531</v>
      </c>
      <c r="G12945" s="151" t="s">
        <v>111</v>
      </c>
      <c r="H12945" s="151" t="s">
        <v>111</v>
      </c>
      <c r="I12945" s="152" t="s">
        <v>112</v>
      </c>
    </row>
    <row r="12946" customFormat="false" ht="12.75" hidden="false" customHeight="false" outlineLevel="0" collapsed="false">
      <c r="A12946" s="0" t="s">
        <v>86</v>
      </c>
      <c r="B12946" s="0" t="s">
        <v>113</v>
      </c>
      <c r="C12946" s="0" t="s">
        <v>108</v>
      </c>
      <c r="D12946" s="116" t="n">
        <v>45108</v>
      </c>
      <c r="E12946" s="0" t="n">
        <v>0.0075</v>
      </c>
      <c r="F12946" s="0" t="n">
        <v>2376532</v>
      </c>
      <c r="G12946" s="151" t="s">
        <v>111</v>
      </c>
      <c r="H12946" s="151" t="s">
        <v>111</v>
      </c>
      <c r="I12946" s="152" t="s">
        <v>112</v>
      </c>
    </row>
    <row r="12947" customFormat="false" ht="12.75" hidden="false" customHeight="false" outlineLevel="0" collapsed="false">
      <c r="A12947" s="0" t="s">
        <v>87</v>
      </c>
      <c r="B12947" s="0" t="s">
        <v>110</v>
      </c>
      <c r="C12947" s="0" t="s">
        <v>108</v>
      </c>
      <c r="D12947" s="116" t="n">
        <v>45108</v>
      </c>
      <c r="E12947" s="0" t="n">
        <v>0.265</v>
      </c>
      <c r="F12947" s="0" t="n">
        <v>2376533</v>
      </c>
      <c r="G12947" s="151" t="s">
        <v>111</v>
      </c>
      <c r="H12947" s="151" t="s">
        <v>111</v>
      </c>
      <c r="I12947" s="152" t="s">
        <v>112</v>
      </c>
    </row>
    <row r="12948" customFormat="false" ht="12.75" hidden="false" customHeight="false" outlineLevel="0" collapsed="false">
      <c r="A12948" s="0" t="s">
        <v>87</v>
      </c>
      <c r="B12948" s="0" t="s">
        <v>113</v>
      </c>
      <c r="C12948" s="0" t="s">
        <v>108</v>
      </c>
      <c r="D12948" s="116" t="n">
        <v>45108</v>
      </c>
      <c r="E12948" s="0" t="n">
        <v>0.0075</v>
      </c>
      <c r="F12948" s="0" t="n">
        <v>2376534</v>
      </c>
      <c r="G12948" s="151" t="s">
        <v>111</v>
      </c>
      <c r="H12948" s="151" t="s">
        <v>111</v>
      </c>
      <c r="I12948" s="152" t="s">
        <v>112</v>
      </c>
    </row>
    <row r="12949" customFormat="false" ht="12.75" hidden="false" customHeight="false" outlineLevel="0" collapsed="false">
      <c r="A12949" s="0" t="s">
        <v>88</v>
      </c>
      <c r="B12949" s="0" t="s">
        <v>110</v>
      </c>
      <c r="C12949" s="0" t="s">
        <v>108</v>
      </c>
      <c r="D12949" s="116" t="n">
        <v>45108</v>
      </c>
      <c r="E12949" s="0" t="n">
        <v>0.265</v>
      </c>
      <c r="F12949" s="0" t="n">
        <v>2376535</v>
      </c>
      <c r="G12949" s="151" t="s">
        <v>111</v>
      </c>
      <c r="H12949" s="151" t="s">
        <v>111</v>
      </c>
      <c r="I12949" s="152" t="s">
        <v>112</v>
      </c>
    </row>
    <row r="12950" customFormat="false" ht="12.75" hidden="false" customHeight="false" outlineLevel="0" collapsed="false">
      <c r="A12950" s="0" t="s">
        <v>88</v>
      </c>
      <c r="B12950" s="0" t="s">
        <v>113</v>
      </c>
      <c r="C12950" s="0" t="s">
        <v>108</v>
      </c>
      <c r="D12950" s="116" t="n">
        <v>45108</v>
      </c>
      <c r="E12950" s="0" t="n">
        <v>0.26026316004912</v>
      </c>
      <c r="F12950" s="0" t="n">
        <v>2376536</v>
      </c>
      <c r="G12950" s="151" t="s">
        <v>111</v>
      </c>
      <c r="H12950" s="151" t="s">
        <v>111</v>
      </c>
      <c r="I12950" s="152" t="s">
        <v>112</v>
      </c>
    </row>
    <row r="12951" customFormat="false" ht="12.75" hidden="false" customHeight="false" outlineLevel="0" collapsed="false">
      <c r="A12951" s="0" t="s">
        <v>89</v>
      </c>
      <c r="B12951" s="0" t="s">
        <v>110</v>
      </c>
      <c r="C12951" s="0" t="s">
        <v>108</v>
      </c>
      <c r="D12951" s="116" t="n">
        <v>45108</v>
      </c>
      <c r="E12951" s="0" t="n">
        <v>0.265</v>
      </c>
      <c r="F12951" s="0" t="n">
        <v>2376537</v>
      </c>
      <c r="G12951" s="151" t="s">
        <v>111</v>
      </c>
      <c r="H12951" s="151" t="s">
        <v>111</v>
      </c>
      <c r="I12951" s="152" t="s">
        <v>112</v>
      </c>
    </row>
    <row r="12952" customFormat="false" ht="12.75" hidden="false" customHeight="false" outlineLevel="0" collapsed="false">
      <c r="A12952" s="0" t="s">
        <v>89</v>
      </c>
      <c r="B12952" s="0" t="s">
        <v>113</v>
      </c>
      <c r="C12952" s="0" t="s">
        <v>108</v>
      </c>
      <c r="D12952" s="116" t="n">
        <v>45108</v>
      </c>
      <c r="E12952" s="0" t="n">
        <v>0.0275</v>
      </c>
      <c r="F12952" s="0" t="n">
        <v>2376538</v>
      </c>
      <c r="G12952" s="151" t="s">
        <v>111</v>
      </c>
      <c r="H12952" s="151" t="s">
        <v>111</v>
      </c>
      <c r="I12952" s="152" t="s">
        <v>112</v>
      </c>
    </row>
    <row r="12953" customFormat="false" ht="12.75" hidden="false" customHeight="false" outlineLevel="0" collapsed="false">
      <c r="A12953" s="0" t="s">
        <v>90</v>
      </c>
      <c r="B12953" s="0" t="s">
        <v>110</v>
      </c>
      <c r="C12953" s="0" t="s">
        <v>108</v>
      </c>
      <c r="D12953" s="116" t="n">
        <v>45108</v>
      </c>
      <c r="E12953" s="0" t="n">
        <v>0.265</v>
      </c>
      <c r="F12953" s="0" t="n">
        <v>2376539</v>
      </c>
      <c r="G12953" s="151" t="s">
        <v>111</v>
      </c>
      <c r="H12953" s="151" t="s">
        <v>111</v>
      </c>
      <c r="I12953" s="152" t="s">
        <v>112</v>
      </c>
    </row>
    <row r="12954" customFormat="false" ht="12.75" hidden="false" customHeight="false" outlineLevel="0" collapsed="false">
      <c r="A12954" s="0" t="s">
        <v>90</v>
      </c>
      <c r="B12954" s="0" t="s">
        <v>113</v>
      </c>
      <c r="C12954" s="0" t="s">
        <v>108</v>
      </c>
      <c r="D12954" s="116" t="n">
        <v>45108</v>
      </c>
      <c r="E12954" s="0" t="n">
        <v>0.26026316004912</v>
      </c>
      <c r="F12954" s="0" t="n">
        <v>2376540</v>
      </c>
      <c r="G12954" s="151" t="s">
        <v>111</v>
      </c>
      <c r="H12954" s="151" t="s">
        <v>111</v>
      </c>
      <c r="I12954" s="152" t="s">
        <v>112</v>
      </c>
    </row>
    <row r="12955" customFormat="false" ht="12.75" hidden="false" customHeight="false" outlineLevel="0" collapsed="false">
      <c r="A12955" s="0" t="s">
        <v>91</v>
      </c>
      <c r="B12955" s="0" t="s">
        <v>110</v>
      </c>
      <c r="C12955" s="0" t="s">
        <v>108</v>
      </c>
      <c r="D12955" s="116" t="n">
        <v>45108</v>
      </c>
      <c r="E12955" s="0" t="n">
        <v>0</v>
      </c>
      <c r="F12955" s="0" t="n">
        <v>2376541</v>
      </c>
      <c r="G12955" s="151" t="s">
        <v>111</v>
      </c>
      <c r="H12955" s="151" t="s">
        <v>111</v>
      </c>
      <c r="I12955" s="152" t="s">
        <v>112</v>
      </c>
    </row>
    <row r="12956" customFormat="false" ht="12.75" hidden="false" customHeight="false" outlineLevel="0" collapsed="false">
      <c r="A12956" s="0" t="s">
        <v>91</v>
      </c>
      <c r="B12956" s="0" t="s">
        <v>113</v>
      </c>
      <c r="C12956" s="0" t="s">
        <v>108</v>
      </c>
      <c r="D12956" s="116" t="n">
        <v>45108</v>
      </c>
      <c r="E12956" s="0" t="n">
        <v>0</v>
      </c>
      <c r="F12956" s="0" t="n">
        <v>2376542</v>
      </c>
      <c r="G12956" s="151" t="s">
        <v>111</v>
      </c>
      <c r="H12956" s="151" t="s">
        <v>111</v>
      </c>
      <c r="I12956" s="152" t="s">
        <v>112</v>
      </c>
    </row>
    <row r="12957" customFormat="false" ht="12.75" hidden="false" customHeight="false" outlineLevel="0" collapsed="false">
      <c r="A12957" s="0" t="s">
        <v>49</v>
      </c>
      <c r="B12957" s="0" t="s">
        <v>110</v>
      </c>
      <c r="C12957" s="0" t="s">
        <v>108</v>
      </c>
      <c r="D12957" s="116" t="n">
        <v>45108</v>
      </c>
      <c r="E12957" s="0" t="n">
        <v>0.3975</v>
      </c>
      <c r="F12957" s="0" t="n">
        <v>2376543</v>
      </c>
      <c r="G12957" s="151" t="s">
        <v>111</v>
      </c>
      <c r="H12957" s="151" t="s">
        <v>111</v>
      </c>
      <c r="I12957" s="152" t="s">
        <v>112</v>
      </c>
    </row>
    <row r="12958" customFormat="false" ht="12.75" hidden="false" customHeight="false" outlineLevel="0" collapsed="false">
      <c r="A12958" s="0" t="s">
        <v>49</v>
      </c>
      <c r="B12958" s="0" t="s">
        <v>113</v>
      </c>
      <c r="C12958" s="0" t="s">
        <v>108</v>
      </c>
      <c r="D12958" s="116" t="n">
        <v>45108</v>
      </c>
      <c r="E12958" s="0" t="n">
        <v>0.015</v>
      </c>
      <c r="F12958" s="0" t="n">
        <v>2376544</v>
      </c>
      <c r="G12958" s="151" t="s">
        <v>111</v>
      </c>
      <c r="H12958" s="151" t="s">
        <v>111</v>
      </c>
      <c r="I12958" s="152" t="s">
        <v>112</v>
      </c>
    </row>
    <row r="12959" customFormat="false" ht="12.75" hidden="false" customHeight="false" outlineLevel="0" collapsed="false">
      <c r="A12959" s="0" t="s">
        <v>50</v>
      </c>
      <c r="B12959" s="0" t="s">
        <v>110</v>
      </c>
      <c r="C12959" s="0" t="s">
        <v>108</v>
      </c>
      <c r="D12959" s="116" t="n">
        <v>45108</v>
      </c>
      <c r="E12959" s="0" t="n">
        <v>0.5</v>
      </c>
      <c r="F12959" s="0" t="n">
        <v>2376545</v>
      </c>
      <c r="G12959" s="151" t="s">
        <v>111</v>
      </c>
      <c r="H12959" s="151" t="s">
        <v>111</v>
      </c>
      <c r="I12959" s="152" t="s">
        <v>112</v>
      </c>
    </row>
    <row r="12960" customFormat="false" ht="12.75" hidden="false" customHeight="false" outlineLevel="0" collapsed="false">
      <c r="A12960" s="0" t="s">
        <v>50</v>
      </c>
      <c r="B12960" s="0" t="s">
        <v>113</v>
      </c>
      <c r="C12960" s="0" t="s">
        <v>108</v>
      </c>
      <c r="D12960" s="116" t="n">
        <v>45108</v>
      </c>
      <c r="E12960" s="0" t="n">
        <v>-0.02</v>
      </c>
      <c r="F12960" s="0" t="n">
        <v>2376546</v>
      </c>
      <c r="G12960" s="151" t="s">
        <v>111</v>
      </c>
      <c r="H12960" s="151" t="s">
        <v>111</v>
      </c>
      <c r="I12960" s="152" t="s">
        <v>112</v>
      </c>
    </row>
    <row r="12961" customFormat="false" ht="12.75" hidden="false" customHeight="false" outlineLevel="0" collapsed="false">
      <c r="A12961" s="0" t="s">
        <v>51</v>
      </c>
      <c r="B12961" s="0" t="s">
        <v>110</v>
      </c>
      <c r="C12961" s="0" t="s">
        <v>108</v>
      </c>
      <c r="D12961" s="116" t="n">
        <v>45108</v>
      </c>
      <c r="E12961" s="0" t="n">
        <v>0.5</v>
      </c>
      <c r="F12961" s="0" t="n">
        <v>2376547</v>
      </c>
      <c r="G12961" s="151" t="s">
        <v>111</v>
      </c>
      <c r="H12961" s="151" t="s">
        <v>111</v>
      </c>
      <c r="I12961" s="152" t="s">
        <v>112</v>
      </c>
    </row>
    <row r="12962" customFormat="false" ht="12.75" hidden="false" customHeight="false" outlineLevel="0" collapsed="false">
      <c r="A12962" s="0" t="s">
        <v>51</v>
      </c>
      <c r="B12962" s="0" t="s">
        <v>113</v>
      </c>
      <c r="C12962" s="0" t="s">
        <v>108</v>
      </c>
      <c r="D12962" s="116" t="n">
        <v>45108</v>
      </c>
      <c r="E12962" s="0" t="n">
        <v>0.035</v>
      </c>
      <c r="F12962" s="0" t="n">
        <v>2376548</v>
      </c>
      <c r="G12962" s="151" t="s">
        <v>111</v>
      </c>
      <c r="H12962" s="151" t="s">
        <v>111</v>
      </c>
      <c r="I12962" s="152" t="s">
        <v>112</v>
      </c>
    </row>
    <row r="12963" customFormat="false" ht="12.75" hidden="false" customHeight="false" outlineLevel="0" collapsed="false">
      <c r="A12963" s="0" t="s">
        <v>52</v>
      </c>
      <c r="B12963" s="0" t="s">
        <v>110</v>
      </c>
      <c r="C12963" s="0" t="s">
        <v>108</v>
      </c>
      <c r="D12963" s="116" t="n">
        <v>45108</v>
      </c>
      <c r="E12963" s="0" t="n">
        <v>0.5</v>
      </c>
      <c r="F12963" s="0" t="n">
        <v>2376549</v>
      </c>
      <c r="G12963" s="151" t="s">
        <v>111</v>
      </c>
      <c r="H12963" s="151" t="s">
        <v>111</v>
      </c>
      <c r="I12963" s="152" t="s">
        <v>112</v>
      </c>
    </row>
    <row r="12964" customFormat="false" ht="12.75" hidden="false" customHeight="false" outlineLevel="0" collapsed="false">
      <c r="A12964" s="0" t="s">
        <v>52</v>
      </c>
      <c r="B12964" s="0" t="s">
        <v>113</v>
      </c>
      <c r="C12964" s="0" t="s">
        <v>108</v>
      </c>
      <c r="D12964" s="116" t="n">
        <v>45108</v>
      </c>
      <c r="E12964" s="0" t="n">
        <v>-0.02</v>
      </c>
      <c r="F12964" s="0" t="n">
        <v>2376550</v>
      </c>
      <c r="G12964" s="151" t="s">
        <v>111</v>
      </c>
      <c r="H12964" s="151" t="s">
        <v>111</v>
      </c>
      <c r="I12964" s="152" t="s">
        <v>112</v>
      </c>
    </row>
    <row r="12965" customFormat="false" ht="12.75" hidden="false" customHeight="false" outlineLevel="0" collapsed="false">
      <c r="A12965" s="0" t="s">
        <v>53</v>
      </c>
      <c r="B12965" s="0" t="s">
        <v>110</v>
      </c>
      <c r="C12965" s="0" t="s">
        <v>108</v>
      </c>
      <c r="D12965" s="116" t="n">
        <v>45108</v>
      </c>
      <c r="E12965" s="0" t="n">
        <v>0.265</v>
      </c>
      <c r="F12965" s="0" t="n">
        <v>2376551</v>
      </c>
      <c r="G12965" s="151" t="s">
        <v>111</v>
      </c>
      <c r="H12965" s="151" t="s">
        <v>111</v>
      </c>
      <c r="I12965" s="152" t="s">
        <v>112</v>
      </c>
    </row>
    <row r="12966" customFormat="false" ht="12.75" hidden="false" customHeight="false" outlineLevel="0" collapsed="false">
      <c r="A12966" s="0" t="s">
        <v>53</v>
      </c>
      <c r="B12966" s="0" t="s">
        <v>113</v>
      </c>
      <c r="C12966" s="0" t="s">
        <v>108</v>
      </c>
      <c r="D12966" s="116" t="n">
        <v>45108</v>
      </c>
      <c r="E12966" s="0" t="n">
        <v>0.0075</v>
      </c>
      <c r="F12966" s="0" t="n">
        <v>2376552</v>
      </c>
      <c r="G12966" s="151" t="s">
        <v>111</v>
      </c>
      <c r="H12966" s="151" t="s">
        <v>111</v>
      </c>
      <c r="I12966" s="152" t="s">
        <v>112</v>
      </c>
    </row>
    <row r="12967" customFormat="false" ht="12.75" hidden="false" customHeight="false" outlineLevel="0" collapsed="false">
      <c r="A12967" s="0" t="s">
        <v>17</v>
      </c>
      <c r="B12967" s="0" t="s">
        <v>110</v>
      </c>
      <c r="C12967" s="0" t="s">
        <v>108</v>
      </c>
      <c r="D12967" s="116" t="n">
        <v>45108</v>
      </c>
      <c r="E12967" s="0" t="n">
        <v>0</v>
      </c>
      <c r="F12967" s="0" t="n">
        <v>2376553</v>
      </c>
      <c r="G12967" s="151" t="s">
        <v>111</v>
      </c>
      <c r="H12967" s="151" t="s">
        <v>111</v>
      </c>
      <c r="I12967" s="152" t="s">
        <v>112</v>
      </c>
    </row>
    <row r="12968" customFormat="false" ht="12.75" hidden="false" customHeight="false" outlineLevel="0" collapsed="false">
      <c r="A12968" s="0" t="s">
        <v>17</v>
      </c>
      <c r="B12968" s="0" t="s">
        <v>113</v>
      </c>
      <c r="C12968" s="0" t="s">
        <v>108</v>
      </c>
      <c r="D12968" s="116" t="n">
        <v>45108</v>
      </c>
      <c r="E12968" s="0" t="n">
        <v>0</v>
      </c>
      <c r="F12968" s="0" t="n">
        <v>2376554</v>
      </c>
      <c r="G12968" s="151" t="s">
        <v>111</v>
      </c>
      <c r="H12968" s="151" t="s">
        <v>111</v>
      </c>
      <c r="I12968" s="152" t="s">
        <v>112</v>
      </c>
    </row>
    <row r="12969" customFormat="false" ht="12.75" hidden="false" customHeight="false" outlineLevel="0" collapsed="false">
      <c r="A12969" s="0" t="s">
        <v>18</v>
      </c>
      <c r="B12969" s="0" t="s">
        <v>110</v>
      </c>
      <c r="C12969" s="0" t="s">
        <v>108</v>
      </c>
      <c r="D12969" s="116" t="n">
        <v>45108</v>
      </c>
      <c r="E12969" s="0" t="n">
        <v>0</v>
      </c>
      <c r="F12969" s="0" t="n">
        <v>2376555</v>
      </c>
      <c r="G12969" s="151" t="s">
        <v>111</v>
      </c>
      <c r="H12969" s="151" t="s">
        <v>111</v>
      </c>
      <c r="I12969" s="152" t="s">
        <v>112</v>
      </c>
    </row>
    <row r="12970" customFormat="false" ht="12.75" hidden="false" customHeight="false" outlineLevel="0" collapsed="false">
      <c r="A12970" s="0" t="s">
        <v>18</v>
      </c>
      <c r="B12970" s="0" t="s">
        <v>113</v>
      </c>
      <c r="C12970" s="0" t="s">
        <v>108</v>
      </c>
      <c r="D12970" s="116" t="n">
        <v>45108</v>
      </c>
      <c r="E12970" s="0" t="n">
        <v>0</v>
      </c>
      <c r="F12970" s="0" t="n">
        <v>2376556</v>
      </c>
      <c r="G12970" s="151" t="s">
        <v>111</v>
      </c>
      <c r="H12970" s="151" t="s">
        <v>111</v>
      </c>
      <c r="I12970" s="152" t="s">
        <v>112</v>
      </c>
    </row>
    <row r="12971" customFormat="false" ht="12.75" hidden="false" customHeight="false" outlineLevel="0" collapsed="false">
      <c r="A12971" s="0" t="s">
        <v>19</v>
      </c>
      <c r="B12971" s="0" t="s">
        <v>110</v>
      </c>
      <c r="C12971" s="0" t="s">
        <v>108</v>
      </c>
      <c r="D12971" s="116" t="n">
        <v>45108</v>
      </c>
      <c r="E12971" s="0" t="n">
        <v>0</v>
      </c>
      <c r="F12971" s="0" t="n">
        <v>2376557</v>
      </c>
      <c r="G12971" s="151" t="s">
        <v>111</v>
      </c>
      <c r="H12971" s="151" t="s">
        <v>111</v>
      </c>
      <c r="I12971" s="152" t="s">
        <v>112</v>
      </c>
    </row>
    <row r="12972" customFormat="false" ht="12.75" hidden="false" customHeight="false" outlineLevel="0" collapsed="false">
      <c r="A12972" s="0" t="s">
        <v>19</v>
      </c>
      <c r="B12972" s="0" t="s">
        <v>113</v>
      </c>
      <c r="C12972" s="0" t="s">
        <v>108</v>
      </c>
      <c r="D12972" s="116" t="n">
        <v>45108</v>
      </c>
      <c r="E12972" s="0" t="n">
        <v>0</v>
      </c>
      <c r="F12972" s="0" t="n">
        <v>2376558</v>
      </c>
      <c r="G12972" s="151" t="s">
        <v>111</v>
      </c>
      <c r="H12972" s="151" t="s">
        <v>111</v>
      </c>
      <c r="I12972" s="152" t="s">
        <v>112</v>
      </c>
    </row>
    <row r="12973" customFormat="false" ht="12.75" hidden="false" customHeight="false" outlineLevel="0" collapsed="false">
      <c r="A12973" s="0" t="s">
        <v>21</v>
      </c>
      <c r="B12973" s="0" t="s">
        <v>110</v>
      </c>
      <c r="C12973" s="0" t="s">
        <v>108</v>
      </c>
      <c r="D12973" s="116" t="n">
        <v>45108</v>
      </c>
      <c r="E12973" s="0" t="n">
        <v>0</v>
      </c>
      <c r="F12973" s="0" t="n">
        <v>2376559</v>
      </c>
      <c r="G12973" s="151" t="s">
        <v>111</v>
      </c>
      <c r="H12973" s="151" t="s">
        <v>111</v>
      </c>
      <c r="I12973" s="152" t="s">
        <v>112</v>
      </c>
    </row>
    <row r="12974" customFormat="false" ht="12.75" hidden="false" customHeight="false" outlineLevel="0" collapsed="false">
      <c r="A12974" s="0" t="s">
        <v>21</v>
      </c>
      <c r="B12974" s="0" t="s">
        <v>113</v>
      </c>
      <c r="C12974" s="0" t="s">
        <v>108</v>
      </c>
      <c r="D12974" s="116" t="n">
        <v>45108</v>
      </c>
      <c r="E12974" s="0" t="n">
        <v>0</v>
      </c>
      <c r="F12974" s="0" t="n">
        <v>2376560</v>
      </c>
      <c r="G12974" s="151" t="s">
        <v>111</v>
      </c>
      <c r="H12974" s="151" t="s">
        <v>111</v>
      </c>
      <c r="I12974" s="152" t="s">
        <v>112</v>
      </c>
    </row>
    <row r="12975" customFormat="false" ht="12.75" hidden="false" customHeight="false" outlineLevel="0" collapsed="false">
      <c r="A12975" s="0" t="s">
        <v>22</v>
      </c>
      <c r="B12975" s="0" t="s">
        <v>110</v>
      </c>
      <c r="C12975" s="0" t="s">
        <v>108</v>
      </c>
      <c r="D12975" s="116" t="n">
        <v>45108</v>
      </c>
      <c r="E12975" s="0" t="n">
        <v>0</v>
      </c>
      <c r="F12975" s="0" t="n">
        <v>2376561</v>
      </c>
      <c r="G12975" s="151" t="s">
        <v>111</v>
      </c>
      <c r="H12975" s="151" t="s">
        <v>111</v>
      </c>
      <c r="I12975" s="152" t="s">
        <v>112</v>
      </c>
    </row>
    <row r="12976" customFormat="false" ht="12.75" hidden="false" customHeight="false" outlineLevel="0" collapsed="false">
      <c r="A12976" s="0" t="s">
        <v>59</v>
      </c>
      <c r="B12976" s="0" t="s">
        <v>110</v>
      </c>
      <c r="C12976" s="0" t="s">
        <v>108</v>
      </c>
      <c r="D12976" s="116" t="n">
        <v>45139</v>
      </c>
      <c r="E12976" s="0" t="n">
        <v>0.4</v>
      </c>
      <c r="F12976" s="0" t="n">
        <v>2376515</v>
      </c>
      <c r="G12976" s="151" t="s">
        <v>111</v>
      </c>
      <c r="H12976" s="151" t="s">
        <v>111</v>
      </c>
      <c r="I12976" s="152" t="s">
        <v>112</v>
      </c>
    </row>
    <row r="12977" customFormat="false" ht="12.75" hidden="false" customHeight="false" outlineLevel="0" collapsed="false">
      <c r="A12977" s="0" t="s">
        <v>59</v>
      </c>
      <c r="B12977" s="0" t="s">
        <v>113</v>
      </c>
      <c r="C12977" s="0" t="s">
        <v>108</v>
      </c>
      <c r="D12977" s="116" t="n">
        <v>45139</v>
      </c>
      <c r="E12977" s="0" t="n">
        <v>0.015</v>
      </c>
      <c r="F12977" s="0" t="n">
        <v>2376516</v>
      </c>
      <c r="G12977" s="151" t="s">
        <v>111</v>
      </c>
      <c r="H12977" s="151" t="s">
        <v>111</v>
      </c>
      <c r="I12977" s="152" t="s">
        <v>112</v>
      </c>
    </row>
    <row r="12978" customFormat="false" ht="12.75" hidden="false" customHeight="false" outlineLevel="0" collapsed="false">
      <c r="A12978" s="0" t="s">
        <v>60</v>
      </c>
      <c r="B12978" s="0" t="s">
        <v>110</v>
      </c>
      <c r="C12978" s="0" t="s">
        <v>108</v>
      </c>
      <c r="D12978" s="116" t="n">
        <v>45139</v>
      </c>
      <c r="E12978" s="0" t="n">
        <v>0.4</v>
      </c>
      <c r="F12978" s="0" t="n">
        <v>2376517</v>
      </c>
      <c r="G12978" s="151" t="s">
        <v>111</v>
      </c>
      <c r="H12978" s="151" t="s">
        <v>111</v>
      </c>
      <c r="I12978" s="152" t="s">
        <v>112</v>
      </c>
    </row>
    <row r="12979" customFormat="false" ht="12.75" hidden="false" customHeight="false" outlineLevel="0" collapsed="false">
      <c r="A12979" s="0" t="s">
        <v>60</v>
      </c>
      <c r="B12979" s="0" t="s">
        <v>113</v>
      </c>
      <c r="C12979" s="0" t="s">
        <v>108</v>
      </c>
      <c r="D12979" s="116" t="n">
        <v>45139</v>
      </c>
      <c r="E12979" s="0" t="n">
        <v>0.065</v>
      </c>
      <c r="F12979" s="0" t="n">
        <v>2376518</v>
      </c>
      <c r="G12979" s="151" t="s">
        <v>111</v>
      </c>
      <c r="H12979" s="151" t="s">
        <v>111</v>
      </c>
      <c r="I12979" s="152" t="s">
        <v>112</v>
      </c>
    </row>
    <row r="12980" customFormat="false" ht="12.75" hidden="false" customHeight="false" outlineLevel="0" collapsed="false">
      <c r="A12980" s="0" t="s">
        <v>61</v>
      </c>
      <c r="B12980" s="0" t="s">
        <v>110</v>
      </c>
      <c r="C12980" s="0" t="s">
        <v>108</v>
      </c>
      <c r="D12980" s="116" t="n">
        <v>45139</v>
      </c>
      <c r="E12980" s="0" t="n">
        <v>0.4</v>
      </c>
      <c r="F12980" s="0" t="n">
        <v>2376519</v>
      </c>
      <c r="G12980" s="151" t="s">
        <v>111</v>
      </c>
      <c r="H12980" s="151" t="s">
        <v>111</v>
      </c>
      <c r="I12980" s="152" t="s">
        <v>112</v>
      </c>
    </row>
    <row r="12981" customFormat="false" ht="12.75" hidden="false" customHeight="false" outlineLevel="0" collapsed="false">
      <c r="A12981" s="0" t="s">
        <v>61</v>
      </c>
      <c r="B12981" s="0" t="s">
        <v>113</v>
      </c>
      <c r="C12981" s="0" t="s">
        <v>108</v>
      </c>
      <c r="D12981" s="116" t="n">
        <v>45139</v>
      </c>
      <c r="E12981" s="0" t="n">
        <v>0.015</v>
      </c>
      <c r="F12981" s="0" t="n">
        <v>2376520</v>
      </c>
      <c r="G12981" s="151" t="s">
        <v>111</v>
      </c>
      <c r="H12981" s="151" t="s">
        <v>111</v>
      </c>
      <c r="I12981" s="152" t="s">
        <v>112</v>
      </c>
    </row>
    <row r="12982" customFormat="false" ht="12.75" hidden="false" customHeight="false" outlineLevel="0" collapsed="false">
      <c r="A12982" s="0" t="s">
        <v>62</v>
      </c>
      <c r="B12982" s="0" t="s">
        <v>110</v>
      </c>
      <c r="C12982" s="0" t="s">
        <v>108</v>
      </c>
      <c r="D12982" s="116" t="n">
        <v>45139</v>
      </c>
      <c r="E12982" s="0" t="n">
        <v>0.4</v>
      </c>
      <c r="F12982" s="0" t="n">
        <v>2376521</v>
      </c>
      <c r="G12982" s="151" t="s">
        <v>111</v>
      </c>
      <c r="H12982" s="151" t="s">
        <v>111</v>
      </c>
      <c r="I12982" s="152" t="s">
        <v>112</v>
      </c>
    </row>
    <row r="12983" customFormat="false" ht="12.75" hidden="false" customHeight="false" outlineLevel="0" collapsed="false">
      <c r="A12983" s="0" t="s">
        <v>62</v>
      </c>
      <c r="B12983" s="0" t="s">
        <v>113</v>
      </c>
      <c r="C12983" s="0" t="s">
        <v>108</v>
      </c>
      <c r="D12983" s="116" t="n">
        <v>45139</v>
      </c>
      <c r="E12983" s="0" t="n">
        <v>0.065</v>
      </c>
      <c r="F12983" s="0" t="n">
        <v>2376522</v>
      </c>
      <c r="G12983" s="151" t="s">
        <v>111</v>
      </c>
      <c r="H12983" s="151" t="s">
        <v>111</v>
      </c>
      <c r="I12983" s="152" t="s">
        <v>112</v>
      </c>
    </row>
    <row r="12984" customFormat="false" ht="12.75" hidden="false" customHeight="false" outlineLevel="0" collapsed="false">
      <c r="A12984" s="0" t="s">
        <v>82</v>
      </c>
      <c r="B12984" s="0" t="s">
        <v>110</v>
      </c>
      <c r="C12984" s="0" t="s">
        <v>108</v>
      </c>
      <c r="D12984" s="116" t="n">
        <v>45139</v>
      </c>
      <c r="E12984" s="0" t="n">
        <v>0</v>
      </c>
      <c r="F12984" s="0" t="n">
        <v>2376523</v>
      </c>
      <c r="G12984" s="151" t="s">
        <v>111</v>
      </c>
      <c r="H12984" s="151" t="s">
        <v>111</v>
      </c>
      <c r="I12984" s="152" t="s">
        <v>112</v>
      </c>
    </row>
    <row r="12985" customFormat="false" ht="12.75" hidden="false" customHeight="false" outlineLevel="0" collapsed="false">
      <c r="A12985" s="0" t="s">
        <v>82</v>
      </c>
      <c r="B12985" s="0" t="s">
        <v>113</v>
      </c>
      <c r="C12985" s="0" t="s">
        <v>108</v>
      </c>
      <c r="D12985" s="116" t="n">
        <v>45139</v>
      </c>
      <c r="E12985" s="0" t="n">
        <v>0</v>
      </c>
      <c r="F12985" s="0" t="n">
        <v>2376524</v>
      </c>
      <c r="G12985" s="151" t="s">
        <v>111</v>
      </c>
      <c r="H12985" s="151" t="s">
        <v>111</v>
      </c>
      <c r="I12985" s="152" t="s">
        <v>112</v>
      </c>
    </row>
    <row r="12986" customFormat="false" ht="12.75" hidden="false" customHeight="false" outlineLevel="0" collapsed="false">
      <c r="A12986" s="0" t="s">
        <v>83</v>
      </c>
      <c r="B12986" s="0" t="s">
        <v>110</v>
      </c>
      <c r="C12986" s="0" t="s">
        <v>108</v>
      </c>
      <c r="D12986" s="116" t="n">
        <v>45139</v>
      </c>
      <c r="E12986" s="0" t="n">
        <v>0</v>
      </c>
      <c r="F12986" s="0" t="n">
        <v>2376525</v>
      </c>
      <c r="G12986" s="151" t="s">
        <v>111</v>
      </c>
      <c r="H12986" s="151" t="s">
        <v>111</v>
      </c>
      <c r="I12986" s="152" t="s">
        <v>112</v>
      </c>
    </row>
    <row r="12987" customFormat="false" ht="12.75" hidden="false" customHeight="false" outlineLevel="0" collapsed="false">
      <c r="A12987" s="0" t="s">
        <v>83</v>
      </c>
      <c r="B12987" s="0" t="s">
        <v>113</v>
      </c>
      <c r="C12987" s="0" t="s">
        <v>108</v>
      </c>
      <c r="D12987" s="116" t="n">
        <v>45139</v>
      </c>
      <c r="E12987" s="0" t="n">
        <v>0</v>
      </c>
      <c r="F12987" s="0" t="n">
        <v>2376526</v>
      </c>
      <c r="G12987" s="151" t="s">
        <v>111</v>
      </c>
      <c r="H12987" s="151" t="s">
        <v>111</v>
      </c>
      <c r="I12987" s="152" t="s">
        <v>112</v>
      </c>
    </row>
    <row r="12988" customFormat="false" ht="12.75" hidden="false" customHeight="false" outlineLevel="0" collapsed="false">
      <c r="A12988" s="0" t="s">
        <v>84</v>
      </c>
      <c r="B12988" s="0" t="s">
        <v>110</v>
      </c>
      <c r="C12988" s="0" t="s">
        <v>108</v>
      </c>
      <c r="D12988" s="116" t="n">
        <v>45139</v>
      </c>
      <c r="E12988" s="0" t="n">
        <v>0.175</v>
      </c>
      <c r="F12988" s="0" t="n">
        <v>2376527</v>
      </c>
      <c r="G12988" s="151" t="s">
        <v>111</v>
      </c>
      <c r="H12988" s="151" t="s">
        <v>111</v>
      </c>
      <c r="I12988" s="152" t="s">
        <v>112</v>
      </c>
    </row>
    <row r="12989" customFormat="false" ht="12.75" hidden="false" customHeight="false" outlineLevel="0" collapsed="false">
      <c r="A12989" s="0" t="s">
        <v>84</v>
      </c>
      <c r="B12989" s="0" t="s">
        <v>113</v>
      </c>
      <c r="C12989" s="0" t="s">
        <v>108</v>
      </c>
      <c r="D12989" s="116" t="n">
        <v>45139</v>
      </c>
      <c r="E12989" s="0" t="n">
        <v>0.0125</v>
      </c>
      <c r="F12989" s="0" t="n">
        <v>2376528</v>
      </c>
      <c r="G12989" s="151" t="s">
        <v>111</v>
      </c>
      <c r="H12989" s="151" t="s">
        <v>111</v>
      </c>
      <c r="I12989" s="152" t="s">
        <v>112</v>
      </c>
    </row>
    <row r="12990" customFormat="false" ht="12.75" hidden="false" customHeight="false" outlineLevel="0" collapsed="false">
      <c r="A12990" s="0" t="s">
        <v>85</v>
      </c>
      <c r="B12990" s="0" t="s">
        <v>110</v>
      </c>
      <c r="C12990" s="0" t="s">
        <v>108</v>
      </c>
      <c r="D12990" s="116" t="n">
        <v>45139</v>
      </c>
      <c r="E12990" s="0" t="n">
        <v>0.175</v>
      </c>
      <c r="F12990" s="0" t="n">
        <v>2376529</v>
      </c>
      <c r="G12990" s="151" t="s">
        <v>111</v>
      </c>
      <c r="H12990" s="151" t="s">
        <v>111</v>
      </c>
      <c r="I12990" s="152" t="s">
        <v>112</v>
      </c>
    </row>
    <row r="12991" customFormat="false" ht="12.75" hidden="false" customHeight="false" outlineLevel="0" collapsed="false">
      <c r="A12991" s="0" t="s">
        <v>85</v>
      </c>
      <c r="B12991" s="0" t="s">
        <v>113</v>
      </c>
      <c r="C12991" s="0" t="s">
        <v>108</v>
      </c>
      <c r="D12991" s="116" t="n">
        <v>45139</v>
      </c>
      <c r="E12991" s="0" t="n">
        <v>0.178725466879163</v>
      </c>
      <c r="F12991" s="0" t="n">
        <v>2376530</v>
      </c>
      <c r="G12991" s="151" t="s">
        <v>111</v>
      </c>
      <c r="H12991" s="151" t="s">
        <v>111</v>
      </c>
      <c r="I12991" s="152" t="s">
        <v>112</v>
      </c>
    </row>
    <row r="12992" customFormat="false" ht="12.75" hidden="false" customHeight="false" outlineLevel="0" collapsed="false">
      <c r="A12992" s="0" t="s">
        <v>86</v>
      </c>
      <c r="B12992" s="0" t="s">
        <v>110</v>
      </c>
      <c r="C12992" s="0" t="s">
        <v>108</v>
      </c>
      <c r="D12992" s="116" t="n">
        <v>45139</v>
      </c>
      <c r="E12992" s="0" t="n">
        <v>0.205</v>
      </c>
      <c r="F12992" s="0" t="n">
        <v>2376531</v>
      </c>
      <c r="G12992" s="151" t="s">
        <v>111</v>
      </c>
      <c r="H12992" s="151" t="s">
        <v>111</v>
      </c>
      <c r="I12992" s="152" t="s">
        <v>112</v>
      </c>
    </row>
    <row r="12993" customFormat="false" ht="12.75" hidden="false" customHeight="false" outlineLevel="0" collapsed="false">
      <c r="A12993" s="0" t="s">
        <v>86</v>
      </c>
      <c r="B12993" s="0" t="s">
        <v>113</v>
      </c>
      <c r="C12993" s="0" t="s">
        <v>108</v>
      </c>
      <c r="D12993" s="116" t="n">
        <v>45139</v>
      </c>
      <c r="E12993" s="0" t="n">
        <v>0.0075</v>
      </c>
      <c r="F12993" s="0" t="n">
        <v>2376532</v>
      </c>
      <c r="G12993" s="151" t="s">
        <v>111</v>
      </c>
      <c r="H12993" s="151" t="s">
        <v>111</v>
      </c>
      <c r="I12993" s="152" t="s">
        <v>112</v>
      </c>
    </row>
    <row r="12994" customFormat="false" ht="12.75" hidden="false" customHeight="false" outlineLevel="0" collapsed="false">
      <c r="A12994" s="0" t="s">
        <v>87</v>
      </c>
      <c r="B12994" s="0" t="s">
        <v>110</v>
      </c>
      <c r="C12994" s="0" t="s">
        <v>108</v>
      </c>
      <c r="D12994" s="116" t="n">
        <v>45139</v>
      </c>
      <c r="E12994" s="0" t="n">
        <v>0.205</v>
      </c>
      <c r="F12994" s="0" t="n">
        <v>2376533</v>
      </c>
      <c r="G12994" s="151" t="s">
        <v>111</v>
      </c>
      <c r="H12994" s="151" t="s">
        <v>111</v>
      </c>
      <c r="I12994" s="152" t="s">
        <v>112</v>
      </c>
    </row>
    <row r="12995" customFormat="false" ht="12.75" hidden="false" customHeight="false" outlineLevel="0" collapsed="false">
      <c r="A12995" s="0" t="s">
        <v>87</v>
      </c>
      <c r="B12995" s="0" t="s">
        <v>113</v>
      </c>
      <c r="C12995" s="0" t="s">
        <v>108</v>
      </c>
      <c r="D12995" s="116" t="n">
        <v>45139</v>
      </c>
      <c r="E12995" s="0" t="n">
        <v>0.0075</v>
      </c>
      <c r="F12995" s="0" t="n">
        <v>2376534</v>
      </c>
      <c r="G12995" s="151" t="s">
        <v>111</v>
      </c>
      <c r="H12995" s="151" t="s">
        <v>111</v>
      </c>
      <c r="I12995" s="152" t="s">
        <v>112</v>
      </c>
    </row>
    <row r="12996" customFormat="false" ht="12.75" hidden="false" customHeight="false" outlineLevel="0" collapsed="false">
      <c r="A12996" s="0" t="s">
        <v>88</v>
      </c>
      <c r="B12996" s="0" t="s">
        <v>110</v>
      </c>
      <c r="C12996" s="0" t="s">
        <v>108</v>
      </c>
      <c r="D12996" s="116" t="n">
        <v>45139</v>
      </c>
      <c r="E12996" s="0" t="n">
        <v>0.205</v>
      </c>
      <c r="F12996" s="0" t="n">
        <v>2376535</v>
      </c>
      <c r="G12996" s="151" t="s">
        <v>111</v>
      </c>
      <c r="H12996" s="151" t="s">
        <v>111</v>
      </c>
      <c r="I12996" s="152" t="s">
        <v>112</v>
      </c>
    </row>
    <row r="12997" customFormat="false" ht="12.75" hidden="false" customHeight="false" outlineLevel="0" collapsed="false">
      <c r="A12997" s="0" t="s">
        <v>88</v>
      </c>
      <c r="B12997" s="0" t="s">
        <v>113</v>
      </c>
      <c r="C12997" s="0" t="s">
        <v>108</v>
      </c>
      <c r="D12997" s="116" t="n">
        <v>45139</v>
      </c>
      <c r="E12997" s="0" t="n">
        <v>0.25928321735571</v>
      </c>
      <c r="F12997" s="0" t="n">
        <v>2376536</v>
      </c>
      <c r="G12997" s="151" t="s">
        <v>111</v>
      </c>
      <c r="H12997" s="151" t="s">
        <v>111</v>
      </c>
      <c r="I12997" s="152" t="s">
        <v>112</v>
      </c>
    </row>
    <row r="12998" customFormat="false" ht="12.75" hidden="false" customHeight="false" outlineLevel="0" collapsed="false">
      <c r="A12998" s="0" t="s">
        <v>89</v>
      </c>
      <c r="B12998" s="0" t="s">
        <v>110</v>
      </c>
      <c r="C12998" s="0" t="s">
        <v>108</v>
      </c>
      <c r="D12998" s="116" t="n">
        <v>45139</v>
      </c>
      <c r="E12998" s="0" t="n">
        <v>0.205</v>
      </c>
      <c r="F12998" s="0" t="n">
        <v>2376537</v>
      </c>
      <c r="G12998" s="151" t="s">
        <v>111</v>
      </c>
      <c r="H12998" s="151" t="s">
        <v>111</v>
      </c>
      <c r="I12998" s="152" t="s">
        <v>112</v>
      </c>
    </row>
    <row r="12999" customFormat="false" ht="12.75" hidden="false" customHeight="false" outlineLevel="0" collapsed="false">
      <c r="A12999" s="0" t="s">
        <v>89</v>
      </c>
      <c r="B12999" s="0" t="s">
        <v>113</v>
      </c>
      <c r="C12999" s="0" t="s">
        <v>108</v>
      </c>
      <c r="D12999" s="116" t="n">
        <v>45139</v>
      </c>
      <c r="E12999" s="0" t="n">
        <v>0.0275</v>
      </c>
      <c r="F12999" s="0" t="n">
        <v>2376538</v>
      </c>
      <c r="G12999" s="151" t="s">
        <v>111</v>
      </c>
      <c r="H12999" s="151" t="s">
        <v>111</v>
      </c>
      <c r="I12999" s="152" t="s">
        <v>112</v>
      </c>
    </row>
    <row r="13000" customFormat="false" ht="12.75" hidden="false" customHeight="false" outlineLevel="0" collapsed="false">
      <c r="A13000" s="0" t="s">
        <v>90</v>
      </c>
      <c r="B13000" s="0" t="s">
        <v>110</v>
      </c>
      <c r="C13000" s="0" t="s">
        <v>108</v>
      </c>
      <c r="D13000" s="116" t="n">
        <v>45139</v>
      </c>
      <c r="E13000" s="0" t="n">
        <v>0.205</v>
      </c>
      <c r="F13000" s="0" t="n">
        <v>2376539</v>
      </c>
      <c r="G13000" s="151" t="s">
        <v>111</v>
      </c>
      <c r="H13000" s="151" t="s">
        <v>111</v>
      </c>
      <c r="I13000" s="152" t="s">
        <v>112</v>
      </c>
    </row>
    <row r="13001" customFormat="false" ht="12.75" hidden="false" customHeight="false" outlineLevel="0" collapsed="false">
      <c r="A13001" s="0" t="s">
        <v>90</v>
      </c>
      <c r="B13001" s="0" t="s">
        <v>113</v>
      </c>
      <c r="C13001" s="0" t="s">
        <v>108</v>
      </c>
      <c r="D13001" s="116" t="n">
        <v>45139</v>
      </c>
      <c r="E13001" s="0" t="n">
        <v>0.25928321735571</v>
      </c>
      <c r="F13001" s="0" t="n">
        <v>2376540</v>
      </c>
      <c r="G13001" s="151" t="s">
        <v>111</v>
      </c>
      <c r="H13001" s="151" t="s">
        <v>111</v>
      </c>
      <c r="I13001" s="152" t="s">
        <v>112</v>
      </c>
    </row>
    <row r="13002" customFormat="false" ht="12.75" hidden="false" customHeight="false" outlineLevel="0" collapsed="false">
      <c r="A13002" s="0" t="s">
        <v>91</v>
      </c>
      <c r="B13002" s="0" t="s">
        <v>110</v>
      </c>
      <c r="C13002" s="0" t="s">
        <v>108</v>
      </c>
      <c r="D13002" s="116" t="n">
        <v>45139</v>
      </c>
      <c r="E13002" s="0" t="n">
        <v>0</v>
      </c>
      <c r="F13002" s="0" t="n">
        <v>2376541</v>
      </c>
      <c r="G13002" s="151" t="s">
        <v>111</v>
      </c>
      <c r="H13002" s="151" t="s">
        <v>111</v>
      </c>
      <c r="I13002" s="152" t="s">
        <v>112</v>
      </c>
    </row>
    <row r="13003" customFormat="false" ht="12.75" hidden="false" customHeight="false" outlineLevel="0" collapsed="false">
      <c r="A13003" s="0" t="s">
        <v>91</v>
      </c>
      <c r="B13003" s="0" t="s">
        <v>113</v>
      </c>
      <c r="C13003" s="0" t="s">
        <v>108</v>
      </c>
      <c r="D13003" s="116" t="n">
        <v>45139</v>
      </c>
      <c r="E13003" s="0" t="n">
        <v>0</v>
      </c>
      <c r="F13003" s="0" t="n">
        <v>2376542</v>
      </c>
      <c r="G13003" s="151" t="s">
        <v>111</v>
      </c>
      <c r="H13003" s="151" t="s">
        <v>111</v>
      </c>
      <c r="I13003" s="152" t="s">
        <v>112</v>
      </c>
    </row>
    <row r="13004" customFormat="false" ht="12.75" hidden="false" customHeight="false" outlineLevel="0" collapsed="false">
      <c r="A13004" s="0" t="s">
        <v>49</v>
      </c>
      <c r="B13004" s="0" t="s">
        <v>110</v>
      </c>
      <c r="C13004" s="0" t="s">
        <v>108</v>
      </c>
      <c r="D13004" s="116" t="n">
        <v>45139</v>
      </c>
      <c r="E13004" s="0" t="n">
        <v>0.4</v>
      </c>
      <c r="F13004" s="0" t="n">
        <v>2376543</v>
      </c>
      <c r="G13004" s="151" t="s">
        <v>111</v>
      </c>
      <c r="H13004" s="151" t="s">
        <v>111</v>
      </c>
      <c r="I13004" s="152" t="s">
        <v>112</v>
      </c>
    </row>
    <row r="13005" customFormat="false" ht="12.75" hidden="false" customHeight="false" outlineLevel="0" collapsed="false">
      <c r="A13005" s="0" t="s">
        <v>49</v>
      </c>
      <c r="B13005" s="0" t="s">
        <v>113</v>
      </c>
      <c r="C13005" s="0" t="s">
        <v>108</v>
      </c>
      <c r="D13005" s="116" t="n">
        <v>45139</v>
      </c>
      <c r="E13005" s="0" t="n">
        <v>0.015</v>
      </c>
      <c r="F13005" s="0" t="n">
        <v>2376544</v>
      </c>
      <c r="G13005" s="151" t="s">
        <v>111</v>
      </c>
      <c r="H13005" s="151" t="s">
        <v>111</v>
      </c>
      <c r="I13005" s="152" t="s">
        <v>112</v>
      </c>
    </row>
    <row r="13006" customFormat="false" ht="12.75" hidden="false" customHeight="false" outlineLevel="0" collapsed="false">
      <c r="A13006" s="0" t="s">
        <v>50</v>
      </c>
      <c r="B13006" s="0" t="s">
        <v>110</v>
      </c>
      <c r="C13006" s="0" t="s">
        <v>108</v>
      </c>
      <c r="D13006" s="116" t="n">
        <v>45139</v>
      </c>
      <c r="E13006" s="0" t="n">
        <v>0.5</v>
      </c>
      <c r="F13006" s="0" t="n">
        <v>2376545</v>
      </c>
      <c r="G13006" s="151" t="s">
        <v>111</v>
      </c>
      <c r="H13006" s="151" t="s">
        <v>111</v>
      </c>
      <c r="I13006" s="152" t="s">
        <v>112</v>
      </c>
    </row>
    <row r="13007" customFormat="false" ht="12.75" hidden="false" customHeight="false" outlineLevel="0" collapsed="false">
      <c r="A13007" s="0" t="s">
        <v>50</v>
      </c>
      <c r="B13007" s="0" t="s">
        <v>113</v>
      </c>
      <c r="C13007" s="0" t="s">
        <v>108</v>
      </c>
      <c r="D13007" s="116" t="n">
        <v>45139</v>
      </c>
      <c r="E13007" s="0" t="n">
        <v>-0.02</v>
      </c>
      <c r="F13007" s="0" t="n">
        <v>2376546</v>
      </c>
      <c r="G13007" s="151" t="s">
        <v>111</v>
      </c>
      <c r="H13007" s="151" t="s">
        <v>111</v>
      </c>
      <c r="I13007" s="152" t="s">
        <v>112</v>
      </c>
    </row>
    <row r="13008" customFormat="false" ht="12.75" hidden="false" customHeight="false" outlineLevel="0" collapsed="false">
      <c r="A13008" s="0" t="s">
        <v>51</v>
      </c>
      <c r="B13008" s="0" t="s">
        <v>110</v>
      </c>
      <c r="C13008" s="0" t="s">
        <v>108</v>
      </c>
      <c r="D13008" s="116" t="n">
        <v>45139</v>
      </c>
      <c r="E13008" s="0" t="n">
        <v>0.5</v>
      </c>
      <c r="F13008" s="0" t="n">
        <v>2376547</v>
      </c>
      <c r="G13008" s="151" t="s">
        <v>111</v>
      </c>
      <c r="H13008" s="151" t="s">
        <v>111</v>
      </c>
      <c r="I13008" s="152" t="s">
        <v>112</v>
      </c>
    </row>
    <row r="13009" customFormat="false" ht="12.75" hidden="false" customHeight="false" outlineLevel="0" collapsed="false">
      <c r="A13009" s="0" t="s">
        <v>51</v>
      </c>
      <c r="B13009" s="0" t="s">
        <v>113</v>
      </c>
      <c r="C13009" s="0" t="s">
        <v>108</v>
      </c>
      <c r="D13009" s="116" t="n">
        <v>45139</v>
      </c>
      <c r="E13009" s="0" t="n">
        <v>0.035</v>
      </c>
      <c r="F13009" s="0" t="n">
        <v>2376548</v>
      </c>
      <c r="G13009" s="151" t="s">
        <v>111</v>
      </c>
      <c r="H13009" s="151" t="s">
        <v>111</v>
      </c>
      <c r="I13009" s="152" t="s">
        <v>112</v>
      </c>
    </row>
    <row r="13010" customFormat="false" ht="12.75" hidden="false" customHeight="false" outlineLevel="0" collapsed="false">
      <c r="A13010" s="0" t="s">
        <v>52</v>
      </c>
      <c r="B13010" s="0" t="s">
        <v>110</v>
      </c>
      <c r="C13010" s="0" t="s">
        <v>108</v>
      </c>
      <c r="D13010" s="116" t="n">
        <v>45139</v>
      </c>
      <c r="E13010" s="0" t="n">
        <v>0.5</v>
      </c>
      <c r="F13010" s="0" t="n">
        <v>2376549</v>
      </c>
      <c r="G13010" s="151" t="s">
        <v>111</v>
      </c>
      <c r="H13010" s="151" t="s">
        <v>111</v>
      </c>
      <c r="I13010" s="152" t="s">
        <v>112</v>
      </c>
    </row>
    <row r="13011" customFormat="false" ht="12.75" hidden="false" customHeight="false" outlineLevel="0" collapsed="false">
      <c r="A13011" s="0" t="s">
        <v>52</v>
      </c>
      <c r="B13011" s="0" t="s">
        <v>113</v>
      </c>
      <c r="C13011" s="0" t="s">
        <v>108</v>
      </c>
      <c r="D13011" s="116" t="n">
        <v>45139</v>
      </c>
      <c r="E13011" s="0" t="n">
        <v>-0.02</v>
      </c>
      <c r="F13011" s="0" t="n">
        <v>2376550</v>
      </c>
      <c r="G13011" s="151" t="s">
        <v>111</v>
      </c>
      <c r="H13011" s="151" t="s">
        <v>111</v>
      </c>
      <c r="I13011" s="152" t="s">
        <v>112</v>
      </c>
    </row>
    <row r="13012" customFormat="false" ht="12.75" hidden="false" customHeight="false" outlineLevel="0" collapsed="false">
      <c r="A13012" s="0" t="s">
        <v>53</v>
      </c>
      <c r="B13012" s="0" t="s">
        <v>110</v>
      </c>
      <c r="C13012" s="0" t="s">
        <v>108</v>
      </c>
      <c r="D13012" s="116" t="n">
        <v>45139</v>
      </c>
      <c r="E13012" s="0" t="n">
        <v>0.205</v>
      </c>
      <c r="F13012" s="0" t="n">
        <v>2376551</v>
      </c>
      <c r="G13012" s="151" t="s">
        <v>111</v>
      </c>
      <c r="H13012" s="151" t="s">
        <v>111</v>
      </c>
      <c r="I13012" s="152" t="s">
        <v>112</v>
      </c>
    </row>
    <row r="13013" customFormat="false" ht="12.75" hidden="false" customHeight="false" outlineLevel="0" collapsed="false">
      <c r="A13013" s="0" t="s">
        <v>53</v>
      </c>
      <c r="B13013" s="0" t="s">
        <v>113</v>
      </c>
      <c r="C13013" s="0" t="s">
        <v>108</v>
      </c>
      <c r="D13013" s="116" t="n">
        <v>45139</v>
      </c>
      <c r="E13013" s="0" t="n">
        <v>0.0075</v>
      </c>
      <c r="F13013" s="0" t="n">
        <v>2376552</v>
      </c>
      <c r="G13013" s="151" t="s">
        <v>111</v>
      </c>
      <c r="H13013" s="151" t="s">
        <v>111</v>
      </c>
      <c r="I13013" s="152" t="s">
        <v>112</v>
      </c>
    </row>
    <row r="13014" customFormat="false" ht="12.75" hidden="false" customHeight="false" outlineLevel="0" collapsed="false">
      <c r="A13014" s="0" t="s">
        <v>17</v>
      </c>
      <c r="B13014" s="0" t="s">
        <v>110</v>
      </c>
      <c r="C13014" s="0" t="s">
        <v>108</v>
      </c>
      <c r="D13014" s="116" t="n">
        <v>45139</v>
      </c>
      <c r="E13014" s="0" t="n">
        <v>0</v>
      </c>
      <c r="F13014" s="0" t="n">
        <v>2376553</v>
      </c>
      <c r="G13014" s="151" t="s">
        <v>111</v>
      </c>
      <c r="H13014" s="151" t="s">
        <v>111</v>
      </c>
      <c r="I13014" s="152" t="s">
        <v>112</v>
      </c>
    </row>
    <row r="13015" customFormat="false" ht="12.75" hidden="false" customHeight="false" outlineLevel="0" collapsed="false">
      <c r="A13015" s="0" t="s">
        <v>17</v>
      </c>
      <c r="B13015" s="0" t="s">
        <v>113</v>
      </c>
      <c r="C13015" s="0" t="s">
        <v>108</v>
      </c>
      <c r="D13015" s="116" t="n">
        <v>45139</v>
      </c>
      <c r="E13015" s="0" t="n">
        <v>0</v>
      </c>
      <c r="F13015" s="0" t="n">
        <v>2376554</v>
      </c>
      <c r="G13015" s="151" t="s">
        <v>111</v>
      </c>
      <c r="H13015" s="151" t="s">
        <v>111</v>
      </c>
      <c r="I13015" s="152" t="s">
        <v>112</v>
      </c>
    </row>
    <row r="13016" customFormat="false" ht="12.75" hidden="false" customHeight="false" outlineLevel="0" collapsed="false">
      <c r="A13016" s="0" t="s">
        <v>18</v>
      </c>
      <c r="B13016" s="0" t="s">
        <v>110</v>
      </c>
      <c r="C13016" s="0" t="s">
        <v>108</v>
      </c>
      <c r="D13016" s="116" t="n">
        <v>45139</v>
      </c>
      <c r="E13016" s="0" t="n">
        <v>0</v>
      </c>
      <c r="F13016" s="0" t="n">
        <v>2376555</v>
      </c>
      <c r="G13016" s="151" t="s">
        <v>111</v>
      </c>
      <c r="H13016" s="151" t="s">
        <v>111</v>
      </c>
      <c r="I13016" s="152" t="s">
        <v>112</v>
      </c>
    </row>
    <row r="13017" customFormat="false" ht="12.75" hidden="false" customHeight="false" outlineLevel="0" collapsed="false">
      <c r="A13017" s="0" t="s">
        <v>18</v>
      </c>
      <c r="B13017" s="0" t="s">
        <v>113</v>
      </c>
      <c r="C13017" s="0" t="s">
        <v>108</v>
      </c>
      <c r="D13017" s="116" t="n">
        <v>45139</v>
      </c>
      <c r="E13017" s="0" t="n">
        <v>0</v>
      </c>
      <c r="F13017" s="0" t="n">
        <v>2376556</v>
      </c>
      <c r="G13017" s="151" t="s">
        <v>111</v>
      </c>
      <c r="H13017" s="151" t="s">
        <v>111</v>
      </c>
      <c r="I13017" s="152" t="s">
        <v>112</v>
      </c>
    </row>
    <row r="13018" customFormat="false" ht="12.75" hidden="false" customHeight="false" outlineLevel="0" collapsed="false">
      <c r="A13018" s="0" t="s">
        <v>19</v>
      </c>
      <c r="B13018" s="0" t="s">
        <v>110</v>
      </c>
      <c r="C13018" s="0" t="s">
        <v>108</v>
      </c>
      <c r="D13018" s="116" t="n">
        <v>45139</v>
      </c>
      <c r="E13018" s="0" t="n">
        <v>0</v>
      </c>
      <c r="F13018" s="0" t="n">
        <v>2376557</v>
      </c>
      <c r="G13018" s="151" t="s">
        <v>111</v>
      </c>
      <c r="H13018" s="151" t="s">
        <v>111</v>
      </c>
      <c r="I13018" s="152" t="s">
        <v>112</v>
      </c>
    </row>
    <row r="13019" customFormat="false" ht="12.75" hidden="false" customHeight="false" outlineLevel="0" collapsed="false">
      <c r="A13019" s="0" t="s">
        <v>19</v>
      </c>
      <c r="B13019" s="0" t="s">
        <v>113</v>
      </c>
      <c r="C13019" s="0" t="s">
        <v>108</v>
      </c>
      <c r="D13019" s="116" t="n">
        <v>45139</v>
      </c>
      <c r="E13019" s="0" t="n">
        <v>0</v>
      </c>
      <c r="F13019" s="0" t="n">
        <v>2376558</v>
      </c>
      <c r="G13019" s="151" t="s">
        <v>111</v>
      </c>
      <c r="H13019" s="151" t="s">
        <v>111</v>
      </c>
      <c r="I13019" s="152" t="s">
        <v>112</v>
      </c>
    </row>
    <row r="13020" customFormat="false" ht="12.75" hidden="false" customHeight="false" outlineLevel="0" collapsed="false">
      <c r="A13020" s="0" t="s">
        <v>21</v>
      </c>
      <c r="B13020" s="0" t="s">
        <v>110</v>
      </c>
      <c r="C13020" s="0" t="s">
        <v>108</v>
      </c>
      <c r="D13020" s="116" t="n">
        <v>45139</v>
      </c>
      <c r="E13020" s="0" t="n">
        <v>0</v>
      </c>
      <c r="F13020" s="0" t="n">
        <v>2376559</v>
      </c>
      <c r="G13020" s="151" t="s">
        <v>111</v>
      </c>
      <c r="H13020" s="151" t="s">
        <v>111</v>
      </c>
      <c r="I13020" s="152" t="s">
        <v>112</v>
      </c>
    </row>
    <row r="13021" customFormat="false" ht="12.75" hidden="false" customHeight="false" outlineLevel="0" collapsed="false">
      <c r="A13021" s="0" t="s">
        <v>21</v>
      </c>
      <c r="B13021" s="0" t="s">
        <v>113</v>
      </c>
      <c r="C13021" s="0" t="s">
        <v>108</v>
      </c>
      <c r="D13021" s="116" t="n">
        <v>45139</v>
      </c>
      <c r="E13021" s="0" t="n">
        <v>0</v>
      </c>
      <c r="F13021" s="0" t="n">
        <v>2376560</v>
      </c>
      <c r="G13021" s="151" t="s">
        <v>111</v>
      </c>
      <c r="H13021" s="151" t="s">
        <v>111</v>
      </c>
      <c r="I13021" s="152" t="s">
        <v>112</v>
      </c>
    </row>
    <row r="13022" customFormat="false" ht="12.75" hidden="false" customHeight="false" outlineLevel="0" collapsed="false">
      <c r="A13022" s="0" t="s">
        <v>22</v>
      </c>
      <c r="B13022" s="0" t="s">
        <v>110</v>
      </c>
      <c r="C13022" s="0" t="s">
        <v>108</v>
      </c>
      <c r="D13022" s="116" t="n">
        <v>45139</v>
      </c>
      <c r="E13022" s="0" t="n">
        <v>0</v>
      </c>
      <c r="F13022" s="0" t="n">
        <v>2376561</v>
      </c>
      <c r="G13022" s="151" t="s">
        <v>111</v>
      </c>
      <c r="H13022" s="151" t="s">
        <v>111</v>
      </c>
      <c r="I13022" s="152" t="s">
        <v>112</v>
      </c>
    </row>
    <row r="13023" customFormat="false" ht="12.75" hidden="false" customHeight="false" outlineLevel="0" collapsed="false">
      <c r="A13023" s="0" t="s">
        <v>59</v>
      </c>
      <c r="B13023" s="0" t="s">
        <v>110</v>
      </c>
      <c r="C13023" s="0" t="s">
        <v>108</v>
      </c>
      <c r="D13023" s="116" t="n">
        <v>45170</v>
      </c>
      <c r="E13023" s="0" t="n">
        <v>0.3975</v>
      </c>
      <c r="F13023" s="0" t="n">
        <v>2376515</v>
      </c>
      <c r="G13023" s="151" t="s">
        <v>111</v>
      </c>
      <c r="H13023" s="151" t="s">
        <v>111</v>
      </c>
      <c r="I13023" s="152" t="s">
        <v>112</v>
      </c>
    </row>
    <row r="13024" customFormat="false" ht="12.75" hidden="false" customHeight="false" outlineLevel="0" collapsed="false">
      <c r="A13024" s="0" t="s">
        <v>59</v>
      </c>
      <c r="B13024" s="0" t="s">
        <v>113</v>
      </c>
      <c r="C13024" s="0" t="s">
        <v>108</v>
      </c>
      <c r="D13024" s="116" t="n">
        <v>45170</v>
      </c>
      <c r="E13024" s="0" t="n">
        <v>0.015</v>
      </c>
      <c r="F13024" s="0" t="n">
        <v>2376516</v>
      </c>
      <c r="G13024" s="151" t="s">
        <v>111</v>
      </c>
      <c r="H13024" s="151" t="s">
        <v>111</v>
      </c>
      <c r="I13024" s="152" t="s">
        <v>112</v>
      </c>
    </row>
    <row r="13025" customFormat="false" ht="12.75" hidden="false" customHeight="false" outlineLevel="0" collapsed="false">
      <c r="A13025" s="0" t="s">
        <v>60</v>
      </c>
      <c r="B13025" s="0" t="s">
        <v>110</v>
      </c>
      <c r="C13025" s="0" t="s">
        <v>108</v>
      </c>
      <c r="D13025" s="116" t="n">
        <v>45170</v>
      </c>
      <c r="E13025" s="0" t="n">
        <v>0.3975</v>
      </c>
      <c r="F13025" s="0" t="n">
        <v>2376517</v>
      </c>
      <c r="G13025" s="151" t="s">
        <v>111</v>
      </c>
      <c r="H13025" s="151" t="s">
        <v>111</v>
      </c>
      <c r="I13025" s="152" t="s">
        <v>112</v>
      </c>
    </row>
    <row r="13026" customFormat="false" ht="12.75" hidden="false" customHeight="false" outlineLevel="0" collapsed="false">
      <c r="A13026" s="0" t="s">
        <v>60</v>
      </c>
      <c r="B13026" s="0" t="s">
        <v>113</v>
      </c>
      <c r="C13026" s="0" t="s">
        <v>108</v>
      </c>
      <c r="D13026" s="116" t="n">
        <v>45170</v>
      </c>
      <c r="E13026" s="0" t="n">
        <v>0.045</v>
      </c>
      <c r="F13026" s="0" t="n">
        <v>2376518</v>
      </c>
      <c r="G13026" s="151" t="s">
        <v>111</v>
      </c>
      <c r="H13026" s="151" t="s">
        <v>111</v>
      </c>
      <c r="I13026" s="152" t="s">
        <v>112</v>
      </c>
    </row>
    <row r="13027" customFormat="false" ht="12.75" hidden="false" customHeight="false" outlineLevel="0" collapsed="false">
      <c r="A13027" s="0" t="s">
        <v>61</v>
      </c>
      <c r="B13027" s="0" t="s">
        <v>110</v>
      </c>
      <c r="C13027" s="0" t="s">
        <v>108</v>
      </c>
      <c r="D13027" s="116" t="n">
        <v>45170</v>
      </c>
      <c r="E13027" s="0" t="n">
        <v>0.3975</v>
      </c>
      <c r="F13027" s="0" t="n">
        <v>2376519</v>
      </c>
      <c r="G13027" s="151" t="s">
        <v>111</v>
      </c>
      <c r="H13027" s="151" t="s">
        <v>111</v>
      </c>
      <c r="I13027" s="152" t="s">
        <v>112</v>
      </c>
    </row>
    <row r="13028" customFormat="false" ht="12.75" hidden="false" customHeight="false" outlineLevel="0" collapsed="false">
      <c r="A13028" s="0" t="s">
        <v>61</v>
      </c>
      <c r="B13028" s="0" t="s">
        <v>113</v>
      </c>
      <c r="C13028" s="0" t="s">
        <v>108</v>
      </c>
      <c r="D13028" s="116" t="n">
        <v>45170</v>
      </c>
      <c r="E13028" s="0" t="n">
        <v>0.015</v>
      </c>
      <c r="F13028" s="0" t="n">
        <v>2376520</v>
      </c>
      <c r="G13028" s="151" t="s">
        <v>111</v>
      </c>
      <c r="H13028" s="151" t="s">
        <v>111</v>
      </c>
      <c r="I13028" s="152" t="s">
        <v>112</v>
      </c>
    </row>
    <row r="13029" customFormat="false" ht="12.75" hidden="false" customHeight="false" outlineLevel="0" collapsed="false">
      <c r="A13029" s="0" t="s">
        <v>62</v>
      </c>
      <c r="B13029" s="0" t="s">
        <v>110</v>
      </c>
      <c r="C13029" s="0" t="s">
        <v>108</v>
      </c>
      <c r="D13029" s="116" t="n">
        <v>45170</v>
      </c>
      <c r="E13029" s="0" t="n">
        <v>0.3975</v>
      </c>
      <c r="F13029" s="0" t="n">
        <v>2376521</v>
      </c>
      <c r="G13029" s="151" t="s">
        <v>111</v>
      </c>
      <c r="H13029" s="151" t="s">
        <v>111</v>
      </c>
      <c r="I13029" s="152" t="s">
        <v>112</v>
      </c>
    </row>
    <row r="13030" customFormat="false" ht="12.75" hidden="false" customHeight="false" outlineLevel="0" collapsed="false">
      <c r="A13030" s="0" t="s">
        <v>62</v>
      </c>
      <c r="B13030" s="0" t="s">
        <v>113</v>
      </c>
      <c r="C13030" s="0" t="s">
        <v>108</v>
      </c>
      <c r="D13030" s="116" t="n">
        <v>45170</v>
      </c>
      <c r="E13030" s="0" t="n">
        <v>0.045</v>
      </c>
      <c r="F13030" s="0" t="n">
        <v>2376522</v>
      </c>
      <c r="G13030" s="151" t="s">
        <v>111</v>
      </c>
      <c r="H13030" s="151" t="s">
        <v>111</v>
      </c>
      <c r="I13030" s="152" t="s">
        <v>112</v>
      </c>
    </row>
    <row r="13031" customFormat="false" ht="12.75" hidden="false" customHeight="false" outlineLevel="0" collapsed="false">
      <c r="A13031" s="0" t="s">
        <v>82</v>
      </c>
      <c r="B13031" s="0" t="s">
        <v>110</v>
      </c>
      <c r="C13031" s="0" t="s">
        <v>108</v>
      </c>
      <c r="D13031" s="116" t="n">
        <v>45170</v>
      </c>
      <c r="E13031" s="0" t="n">
        <v>0</v>
      </c>
      <c r="F13031" s="0" t="n">
        <v>2376523</v>
      </c>
      <c r="G13031" s="151" t="s">
        <v>111</v>
      </c>
      <c r="H13031" s="151" t="s">
        <v>111</v>
      </c>
      <c r="I13031" s="152" t="s">
        <v>112</v>
      </c>
    </row>
    <row r="13032" customFormat="false" ht="12.75" hidden="false" customHeight="false" outlineLevel="0" collapsed="false">
      <c r="A13032" s="0" t="s">
        <v>82</v>
      </c>
      <c r="B13032" s="0" t="s">
        <v>113</v>
      </c>
      <c r="C13032" s="0" t="s">
        <v>108</v>
      </c>
      <c r="D13032" s="116" t="n">
        <v>45170</v>
      </c>
      <c r="E13032" s="0" t="n">
        <v>0</v>
      </c>
      <c r="F13032" s="0" t="n">
        <v>2376524</v>
      </c>
      <c r="G13032" s="151" t="s">
        <v>111</v>
      </c>
      <c r="H13032" s="151" t="s">
        <v>111</v>
      </c>
      <c r="I13032" s="152" t="s">
        <v>112</v>
      </c>
    </row>
    <row r="13033" customFormat="false" ht="12.75" hidden="false" customHeight="false" outlineLevel="0" collapsed="false">
      <c r="A13033" s="0" t="s">
        <v>83</v>
      </c>
      <c r="B13033" s="0" t="s">
        <v>110</v>
      </c>
      <c r="C13033" s="0" t="s">
        <v>108</v>
      </c>
      <c r="D13033" s="116" t="n">
        <v>45170</v>
      </c>
      <c r="E13033" s="0" t="n">
        <v>0</v>
      </c>
      <c r="F13033" s="0" t="n">
        <v>2376525</v>
      </c>
      <c r="G13033" s="151" t="s">
        <v>111</v>
      </c>
      <c r="H13033" s="151" t="s">
        <v>111</v>
      </c>
      <c r="I13033" s="152" t="s">
        <v>112</v>
      </c>
    </row>
    <row r="13034" customFormat="false" ht="12.75" hidden="false" customHeight="false" outlineLevel="0" collapsed="false">
      <c r="A13034" s="0" t="s">
        <v>83</v>
      </c>
      <c r="B13034" s="0" t="s">
        <v>113</v>
      </c>
      <c r="C13034" s="0" t="s">
        <v>108</v>
      </c>
      <c r="D13034" s="116" t="n">
        <v>45170</v>
      </c>
      <c r="E13034" s="0" t="n">
        <v>0</v>
      </c>
      <c r="F13034" s="0" t="n">
        <v>2376526</v>
      </c>
      <c r="G13034" s="151" t="s">
        <v>111</v>
      </c>
      <c r="H13034" s="151" t="s">
        <v>111</v>
      </c>
      <c r="I13034" s="152" t="s">
        <v>112</v>
      </c>
    </row>
    <row r="13035" customFormat="false" ht="12.75" hidden="false" customHeight="false" outlineLevel="0" collapsed="false">
      <c r="A13035" s="0" t="s">
        <v>84</v>
      </c>
      <c r="B13035" s="0" t="s">
        <v>110</v>
      </c>
      <c r="C13035" s="0" t="s">
        <v>108</v>
      </c>
      <c r="D13035" s="116" t="n">
        <v>45170</v>
      </c>
      <c r="E13035" s="0" t="n">
        <v>0.165</v>
      </c>
      <c r="F13035" s="0" t="n">
        <v>2376527</v>
      </c>
      <c r="G13035" s="151" t="s">
        <v>111</v>
      </c>
      <c r="H13035" s="151" t="s">
        <v>111</v>
      </c>
      <c r="I13035" s="152" t="s">
        <v>112</v>
      </c>
    </row>
    <row r="13036" customFormat="false" ht="12.75" hidden="false" customHeight="false" outlineLevel="0" collapsed="false">
      <c r="A13036" s="0" t="s">
        <v>84</v>
      </c>
      <c r="B13036" s="0" t="s">
        <v>113</v>
      </c>
      <c r="C13036" s="0" t="s">
        <v>108</v>
      </c>
      <c r="D13036" s="116" t="n">
        <v>45170</v>
      </c>
      <c r="E13036" s="0" t="n">
        <v>0.0125</v>
      </c>
      <c r="F13036" s="0" t="n">
        <v>2376528</v>
      </c>
      <c r="G13036" s="151" t="s">
        <v>111</v>
      </c>
      <c r="H13036" s="151" t="s">
        <v>111</v>
      </c>
      <c r="I13036" s="152" t="s">
        <v>112</v>
      </c>
    </row>
    <row r="13037" customFormat="false" ht="12.75" hidden="false" customHeight="false" outlineLevel="0" collapsed="false">
      <c r="A13037" s="0" t="s">
        <v>85</v>
      </c>
      <c r="B13037" s="0" t="s">
        <v>110</v>
      </c>
      <c r="C13037" s="0" t="s">
        <v>108</v>
      </c>
      <c r="D13037" s="116" t="n">
        <v>45170</v>
      </c>
      <c r="E13037" s="0" t="n">
        <v>0.165</v>
      </c>
      <c r="F13037" s="0" t="n">
        <v>2376529</v>
      </c>
      <c r="G13037" s="151" t="s">
        <v>111</v>
      </c>
      <c r="H13037" s="151" t="s">
        <v>111</v>
      </c>
      <c r="I13037" s="152" t="s">
        <v>112</v>
      </c>
    </row>
    <row r="13038" customFormat="false" ht="12.75" hidden="false" customHeight="false" outlineLevel="0" collapsed="false">
      <c r="A13038" s="0" t="s">
        <v>85</v>
      </c>
      <c r="B13038" s="0" t="s">
        <v>113</v>
      </c>
      <c r="C13038" s="0" t="s">
        <v>108</v>
      </c>
      <c r="D13038" s="116" t="n">
        <v>45170</v>
      </c>
      <c r="E13038" s="0" t="n">
        <v>0.178617379755629</v>
      </c>
      <c r="F13038" s="0" t="n">
        <v>2376530</v>
      </c>
      <c r="G13038" s="151" t="s">
        <v>111</v>
      </c>
      <c r="H13038" s="151" t="s">
        <v>111</v>
      </c>
      <c r="I13038" s="152" t="s">
        <v>112</v>
      </c>
    </row>
    <row r="13039" customFormat="false" ht="12.75" hidden="false" customHeight="false" outlineLevel="0" collapsed="false">
      <c r="A13039" s="0" t="s">
        <v>86</v>
      </c>
      <c r="B13039" s="0" t="s">
        <v>110</v>
      </c>
      <c r="C13039" s="0" t="s">
        <v>108</v>
      </c>
      <c r="D13039" s="116" t="n">
        <v>45170</v>
      </c>
      <c r="E13039" s="0" t="n">
        <v>0.185</v>
      </c>
      <c r="F13039" s="0" t="n">
        <v>2376531</v>
      </c>
      <c r="G13039" s="151" t="s">
        <v>111</v>
      </c>
      <c r="H13039" s="151" t="s">
        <v>111</v>
      </c>
      <c r="I13039" s="152" t="s">
        <v>112</v>
      </c>
    </row>
    <row r="13040" customFormat="false" ht="12.75" hidden="false" customHeight="false" outlineLevel="0" collapsed="false">
      <c r="A13040" s="0" t="s">
        <v>86</v>
      </c>
      <c r="B13040" s="0" t="s">
        <v>113</v>
      </c>
      <c r="C13040" s="0" t="s">
        <v>108</v>
      </c>
      <c r="D13040" s="116" t="n">
        <v>45170</v>
      </c>
      <c r="E13040" s="0" t="n">
        <v>0.005</v>
      </c>
      <c r="F13040" s="0" t="n">
        <v>2376532</v>
      </c>
      <c r="G13040" s="151" t="s">
        <v>111</v>
      </c>
      <c r="H13040" s="151" t="s">
        <v>111</v>
      </c>
      <c r="I13040" s="152" t="s">
        <v>112</v>
      </c>
    </row>
    <row r="13041" customFormat="false" ht="12.75" hidden="false" customHeight="false" outlineLevel="0" collapsed="false">
      <c r="A13041" s="0" t="s">
        <v>87</v>
      </c>
      <c r="B13041" s="0" t="s">
        <v>110</v>
      </c>
      <c r="C13041" s="0" t="s">
        <v>108</v>
      </c>
      <c r="D13041" s="116" t="n">
        <v>45170</v>
      </c>
      <c r="E13041" s="0" t="n">
        <v>0.185</v>
      </c>
      <c r="F13041" s="0" t="n">
        <v>2376533</v>
      </c>
      <c r="G13041" s="151" t="s">
        <v>111</v>
      </c>
      <c r="H13041" s="151" t="s">
        <v>111</v>
      </c>
      <c r="I13041" s="152" t="s">
        <v>112</v>
      </c>
    </row>
    <row r="13042" customFormat="false" ht="12.75" hidden="false" customHeight="false" outlineLevel="0" collapsed="false">
      <c r="A13042" s="0" t="s">
        <v>87</v>
      </c>
      <c r="B13042" s="0" t="s">
        <v>113</v>
      </c>
      <c r="C13042" s="0" t="s">
        <v>108</v>
      </c>
      <c r="D13042" s="116" t="n">
        <v>45170</v>
      </c>
      <c r="E13042" s="0" t="n">
        <v>0.005</v>
      </c>
      <c r="F13042" s="0" t="n">
        <v>2376534</v>
      </c>
      <c r="G13042" s="151" t="s">
        <v>111</v>
      </c>
      <c r="H13042" s="151" t="s">
        <v>111</v>
      </c>
      <c r="I13042" s="152" t="s">
        <v>112</v>
      </c>
    </row>
    <row r="13043" customFormat="false" ht="12.75" hidden="false" customHeight="false" outlineLevel="0" collapsed="false">
      <c r="A13043" s="0" t="s">
        <v>88</v>
      </c>
      <c r="B13043" s="0" t="s">
        <v>110</v>
      </c>
      <c r="C13043" s="0" t="s">
        <v>108</v>
      </c>
      <c r="D13043" s="116" t="n">
        <v>45170</v>
      </c>
      <c r="E13043" s="0" t="n">
        <v>0.185</v>
      </c>
      <c r="F13043" s="0" t="n">
        <v>2376535</v>
      </c>
      <c r="G13043" s="151" t="s">
        <v>111</v>
      </c>
      <c r="H13043" s="151" t="s">
        <v>111</v>
      </c>
      <c r="I13043" s="152" t="s">
        <v>112</v>
      </c>
    </row>
    <row r="13044" customFormat="false" ht="12.75" hidden="false" customHeight="false" outlineLevel="0" collapsed="false">
      <c r="A13044" s="0" t="s">
        <v>88</v>
      </c>
      <c r="B13044" s="0" t="s">
        <v>113</v>
      </c>
      <c r="C13044" s="0" t="s">
        <v>108</v>
      </c>
      <c r="D13044" s="116" t="n">
        <v>45170</v>
      </c>
      <c r="E13044" s="0" t="n">
        <v>0.261374907900123</v>
      </c>
      <c r="F13044" s="0" t="n">
        <v>2376536</v>
      </c>
      <c r="G13044" s="151" t="s">
        <v>111</v>
      </c>
      <c r="H13044" s="151" t="s">
        <v>111</v>
      </c>
      <c r="I13044" s="152" t="s">
        <v>112</v>
      </c>
    </row>
    <row r="13045" customFormat="false" ht="12.75" hidden="false" customHeight="false" outlineLevel="0" collapsed="false">
      <c r="A13045" s="0" t="s">
        <v>89</v>
      </c>
      <c r="B13045" s="0" t="s">
        <v>110</v>
      </c>
      <c r="C13045" s="0" t="s">
        <v>108</v>
      </c>
      <c r="D13045" s="116" t="n">
        <v>45170</v>
      </c>
      <c r="E13045" s="0" t="n">
        <v>0.185</v>
      </c>
      <c r="F13045" s="0" t="n">
        <v>2376537</v>
      </c>
      <c r="G13045" s="151" t="s">
        <v>111</v>
      </c>
      <c r="H13045" s="151" t="s">
        <v>111</v>
      </c>
      <c r="I13045" s="152" t="s">
        <v>112</v>
      </c>
    </row>
    <row r="13046" customFormat="false" ht="12.75" hidden="false" customHeight="false" outlineLevel="0" collapsed="false">
      <c r="A13046" s="0" t="s">
        <v>89</v>
      </c>
      <c r="B13046" s="0" t="s">
        <v>113</v>
      </c>
      <c r="C13046" s="0" t="s">
        <v>108</v>
      </c>
      <c r="D13046" s="116" t="n">
        <v>45170</v>
      </c>
      <c r="E13046" s="0" t="n">
        <v>0.025</v>
      </c>
      <c r="F13046" s="0" t="n">
        <v>2376538</v>
      </c>
      <c r="G13046" s="151" t="s">
        <v>111</v>
      </c>
      <c r="H13046" s="151" t="s">
        <v>111</v>
      </c>
      <c r="I13046" s="152" t="s">
        <v>112</v>
      </c>
    </row>
    <row r="13047" customFormat="false" ht="12.75" hidden="false" customHeight="false" outlineLevel="0" collapsed="false">
      <c r="A13047" s="0" t="s">
        <v>90</v>
      </c>
      <c r="B13047" s="0" t="s">
        <v>110</v>
      </c>
      <c r="C13047" s="0" t="s">
        <v>108</v>
      </c>
      <c r="D13047" s="116" t="n">
        <v>45170</v>
      </c>
      <c r="E13047" s="0" t="n">
        <v>0.185</v>
      </c>
      <c r="F13047" s="0" t="n">
        <v>2376539</v>
      </c>
      <c r="G13047" s="151" t="s">
        <v>111</v>
      </c>
      <c r="H13047" s="151" t="s">
        <v>111</v>
      </c>
      <c r="I13047" s="152" t="s">
        <v>112</v>
      </c>
    </row>
    <row r="13048" customFormat="false" ht="12.75" hidden="false" customHeight="false" outlineLevel="0" collapsed="false">
      <c r="A13048" s="0" t="s">
        <v>90</v>
      </c>
      <c r="B13048" s="0" t="s">
        <v>113</v>
      </c>
      <c r="C13048" s="0" t="s">
        <v>108</v>
      </c>
      <c r="D13048" s="116" t="n">
        <v>45170</v>
      </c>
      <c r="E13048" s="0" t="n">
        <v>0.261374907900123</v>
      </c>
      <c r="F13048" s="0" t="n">
        <v>2376540</v>
      </c>
      <c r="G13048" s="151" t="s">
        <v>111</v>
      </c>
      <c r="H13048" s="151" t="s">
        <v>111</v>
      </c>
      <c r="I13048" s="152" t="s">
        <v>112</v>
      </c>
    </row>
    <row r="13049" customFormat="false" ht="12.75" hidden="false" customHeight="false" outlineLevel="0" collapsed="false">
      <c r="A13049" s="0" t="s">
        <v>91</v>
      </c>
      <c r="B13049" s="0" t="s">
        <v>110</v>
      </c>
      <c r="C13049" s="0" t="s">
        <v>108</v>
      </c>
      <c r="D13049" s="116" t="n">
        <v>45170</v>
      </c>
      <c r="E13049" s="0" t="n">
        <v>0</v>
      </c>
      <c r="F13049" s="0" t="n">
        <v>2376541</v>
      </c>
      <c r="G13049" s="151" t="s">
        <v>111</v>
      </c>
      <c r="H13049" s="151" t="s">
        <v>111</v>
      </c>
      <c r="I13049" s="152" t="s">
        <v>112</v>
      </c>
    </row>
    <row r="13050" customFormat="false" ht="12.75" hidden="false" customHeight="false" outlineLevel="0" collapsed="false">
      <c r="A13050" s="0" t="s">
        <v>91</v>
      </c>
      <c r="B13050" s="0" t="s">
        <v>113</v>
      </c>
      <c r="C13050" s="0" t="s">
        <v>108</v>
      </c>
      <c r="D13050" s="116" t="n">
        <v>45170</v>
      </c>
      <c r="E13050" s="0" t="n">
        <v>0</v>
      </c>
      <c r="F13050" s="0" t="n">
        <v>2376542</v>
      </c>
      <c r="G13050" s="151" t="s">
        <v>111</v>
      </c>
      <c r="H13050" s="151" t="s">
        <v>111</v>
      </c>
      <c r="I13050" s="152" t="s">
        <v>112</v>
      </c>
    </row>
    <row r="13051" customFormat="false" ht="12.75" hidden="false" customHeight="false" outlineLevel="0" collapsed="false">
      <c r="A13051" s="0" t="s">
        <v>49</v>
      </c>
      <c r="B13051" s="0" t="s">
        <v>110</v>
      </c>
      <c r="C13051" s="0" t="s">
        <v>108</v>
      </c>
      <c r="D13051" s="116" t="n">
        <v>45170</v>
      </c>
      <c r="E13051" s="0" t="n">
        <v>0.3975</v>
      </c>
      <c r="F13051" s="0" t="n">
        <v>2376543</v>
      </c>
      <c r="G13051" s="151" t="s">
        <v>111</v>
      </c>
      <c r="H13051" s="151" t="s">
        <v>111</v>
      </c>
      <c r="I13051" s="152" t="s">
        <v>112</v>
      </c>
    </row>
    <row r="13052" customFormat="false" ht="12.75" hidden="false" customHeight="false" outlineLevel="0" collapsed="false">
      <c r="A13052" s="0" t="s">
        <v>49</v>
      </c>
      <c r="B13052" s="0" t="s">
        <v>113</v>
      </c>
      <c r="C13052" s="0" t="s">
        <v>108</v>
      </c>
      <c r="D13052" s="116" t="n">
        <v>45170</v>
      </c>
      <c r="E13052" s="0" t="n">
        <v>0.015</v>
      </c>
      <c r="F13052" s="0" t="n">
        <v>2376544</v>
      </c>
      <c r="G13052" s="151" t="s">
        <v>111</v>
      </c>
      <c r="H13052" s="151" t="s">
        <v>111</v>
      </c>
      <c r="I13052" s="152" t="s">
        <v>112</v>
      </c>
    </row>
    <row r="13053" customFormat="false" ht="12.75" hidden="false" customHeight="false" outlineLevel="0" collapsed="false">
      <c r="A13053" s="0" t="s">
        <v>50</v>
      </c>
      <c r="B13053" s="0" t="s">
        <v>110</v>
      </c>
      <c r="C13053" s="0" t="s">
        <v>108</v>
      </c>
      <c r="D13053" s="116" t="n">
        <v>45170</v>
      </c>
      <c r="E13053" s="0" t="n">
        <v>0.46</v>
      </c>
      <c r="F13053" s="0" t="n">
        <v>2376545</v>
      </c>
      <c r="G13053" s="151" t="s">
        <v>111</v>
      </c>
      <c r="H13053" s="151" t="s">
        <v>111</v>
      </c>
      <c r="I13053" s="152" t="s">
        <v>112</v>
      </c>
    </row>
    <row r="13054" customFormat="false" ht="12.75" hidden="false" customHeight="false" outlineLevel="0" collapsed="false">
      <c r="A13054" s="0" t="s">
        <v>50</v>
      </c>
      <c r="B13054" s="0" t="s">
        <v>113</v>
      </c>
      <c r="C13054" s="0" t="s">
        <v>108</v>
      </c>
      <c r="D13054" s="116" t="n">
        <v>45170</v>
      </c>
      <c r="E13054" s="0" t="n">
        <v>-0.04</v>
      </c>
      <c r="F13054" s="0" t="n">
        <v>2376546</v>
      </c>
      <c r="G13054" s="151" t="s">
        <v>111</v>
      </c>
      <c r="H13054" s="151" t="s">
        <v>111</v>
      </c>
      <c r="I13054" s="152" t="s">
        <v>112</v>
      </c>
    </row>
    <row r="13055" customFormat="false" ht="12.75" hidden="false" customHeight="false" outlineLevel="0" collapsed="false">
      <c r="A13055" s="0" t="s">
        <v>51</v>
      </c>
      <c r="B13055" s="0" t="s">
        <v>110</v>
      </c>
      <c r="C13055" s="0" t="s">
        <v>108</v>
      </c>
      <c r="D13055" s="116" t="n">
        <v>45170</v>
      </c>
      <c r="E13055" s="0" t="n">
        <v>0.46</v>
      </c>
      <c r="F13055" s="0" t="n">
        <v>2376547</v>
      </c>
      <c r="G13055" s="151" t="s">
        <v>111</v>
      </c>
      <c r="H13055" s="151" t="s">
        <v>111</v>
      </c>
      <c r="I13055" s="152" t="s">
        <v>112</v>
      </c>
    </row>
    <row r="13056" customFormat="false" ht="12.75" hidden="false" customHeight="false" outlineLevel="0" collapsed="false">
      <c r="A13056" s="0" t="s">
        <v>51</v>
      </c>
      <c r="B13056" s="0" t="s">
        <v>113</v>
      </c>
      <c r="C13056" s="0" t="s">
        <v>108</v>
      </c>
      <c r="D13056" s="116" t="n">
        <v>45170</v>
      </c>
      <c r="E13056" s="0" t="n">
        <v>0.035</v>
      </c>
      <c r="F13056" s="0" t="n">
        <v>2376548</v>
      </c>
      <c r="G13056" s="151" t="s">
        <v>111</v>
      </c>
      <c r="H13056" s="151" t="s">
        <v>111</v>
      </c>
      <c r="I13056" s="152" t="s">
        <v>112</v>
      </c>
    </row>
    <row r="13057" customFormat="false" ht="12.75" hidden="false" customHeight="false" outlineLevel="0" collapsed="false">
      <c r="A13057" s="0" t="s">
        <v>52</v>
      </c>
      <c r="B13057" s="0" t="s">
        <v>110</v>
      </c>
      <c r="C13057" s="0" t="s">
        <v>108</v>
      </c>
      <c r="D13057" s="116" t="n">
        <v>45170</v>
      </c>
      <c r="E13057" s="0" t="n">
        <v>0.46</v>
      </c>
      <c r="F13057" s="0" t="n">
        <v>2376549</v>
      </c>
      <c r="G13057" s="151" t="s">
        <v>111</v>
      </c>
      <c r="H13057" s="151" t="s">
        <v>111</v>
      </c>
      <c r="I13057" s="152" t="s">
        <v>112</v>
      </c>
    </row>
    <row r="13058" customFormat="false" ht="12.75" hidden="false" customHeight="false" outlineLevel="0" collapsed="false">
      <c r="A13058" s="0" t="s">
        <v>52</v>
      </c>
      <c r="B13058" s="0" t="s">
        <v>113</v>
      </c>
      <c r="C13058" s="0" t="s">
        <v>108</v>
      </c>
      <c r="D13058" s="116" t="n">
        <v>45170</v>
      </c>
      <c r="E13058" s="0" t="n">
        <v>-0.02</v>
      </c>
      <c r="F13058" s="0" t="n">
        <v>2376550</v>
      </c>
      <c r="G13058" s="151" t="s">
        <v>111</v>
      </c>
      <c r="H13058" s="151" t="s">
        <v>111</v>
      </c>
      <c r="I13058" s="152" t="s">
        <v>112</v>
      </c>
    </row>
    <row r="13059" customFormat="false" ht="12.75" hidden="false" customHeight="false" outlineLevel="0" collapsed="false">
      <c r="A13059" s="0" t="s">
        <v>53</v>
      </c>
      <c r="B13059" s="0" t="s">
        <v>110</v>
      </c>
      <c r="C13059" s="0" t="s">
        <v>108</v>
      </c>
      <c r="D13059" s="116" t="n">
        <v>45170</v>
      </c>
      <c r="E13059" s="0" t="n">
        <v>0.185</v>
      </c>
      <c r="F13059" s="0" t="n">
        <v>2376551</v>
      </c>
      <c r="G13059" s="151" t="s">
        <v>111</v>
      </c>
      <c r="H13059" s="151" t="s">
        <v>111</v>
      </c>
      <c r="I13059" s="152" t="s">
        <v>112</v>
      </c>
    </row>
    <row r="13060" customFormat="false" ht="12.75" hidden="false" customHeight="false" outlineLevel="0" collapsed="false">
      <c r="A13060" s="0" t="s">
        <v>53</v>
      </c>
      <c r="B13060" s="0" t="s">
        <v>113</v>
      </c>
      <c r="C13060" s="0" t="s">
        <v>108</v>
      </c>
      <c r="D13060" s="116" t="n">
        <v>45170</v>
      </c>
      <c r="E13060" s="0" t="n">
        <v>0.005</v>
      </c>
      <c r="F13060" s="0" t="n">
        <v>2376552</v>
      </c>
      <c r="G13060" s="151" t="s">
        <v>111</v>
      </c>
      <c r="H13060" s="151" t="s">
        <v>111</v>
      </c>
      <c r="I13060" s="152" t="s">
        <v>112</v>
      </c>
    </row>
    <row r="13061" customFormat="false" ht="12.75" hidden="false" customHeight="false" outlineLevel="0" collapsed="false">
      <c r="A13061" s="0" t="s">
        <v>17</v>
      </c>
      <c r="B13061" s="0" t="s">
        <v>110</v>
      </c>
      <c r="C13061" s="0" t="s">
        <v>108</v>
      </c>
      <c r="D13061" s="116" t="n">
        <v>45170</v>
      </c>
      <c r="E13061" s="0" t="n">
        <v>0</v>
      </c>
      <c r="F13061" s="0" t="n">
        <v>2376553</v>
      </c>
      <c r="G13061" s="151" t="s">
        <v>111</v>
      </c>
      <c r="H13061" s="151" t="s">
        <v>111</v>
      </c>
      <c r="I13061" s="152" t="s">
        <v>112</v>
      </c>
    </row>
    <row r="13062" customFormat="false" ht="12.75" hidden="false" customHeight="false" outlineLevel="0" collapsed="false">
      <c r="A13062" s="0" t="s">
        <v>17</v>
      </c>
      <c r="B13062" s="0" t="s">
        <v>113</v>
      </c>
      <c r="C13062" s="0" t="s">
        <v>108</v>
      </c>
      <c r="D13062" s="116" t="n">
        <v>45170</v>
      </c>
      <c r="E13062" s="0" t="n">
        <v>0</v>
      </c>
      <c r="F13062" s="0" t="n">
        <v>2376554</v>
      </c>
      <c r="G13062" s="151" t="s">
        <v>111</v>
      </c>
      <c r="H13062" s="151" t="s">
        <v>111</v>
      </c>
      <c r="I13062" s="152" t="s">
        <v>112</v>
      </c>
    </row>
    <row r="13063" customFormat="false" ht="12.75" hidden="false" customHeight="false" outlineLevel="0" collapsed="false">
      <c r="A13063" s="0" t="s">
        <v>18</v>
      </c>
      <c r="B13063" s="0" t="s">
        <v>110</v>
      </c>
      <c r="C13063" s="0" t="s">
        <v>108</v>
      </c>
      <c r="D13063" s="116" t="n">
        <v>45170</v>
      </c>
      <c r="E13063" s="0" t="n">
        <v>0</v>
      </c>
      <c r="F13063" s="0" t="n">
        <v>2376555</v>
      </c>
      <c r="G13063" s="151" t="s">
        <v>111</v>
      </c>
      <c r="H13063" s="151" t="s">
        <v>111</v>
      </c>
      <c r="I13063" s="152" t="s">
        <v>112</v>
      </c>
    </row>
    <row r="13064" customFormat="false" ht="12.75" hidden="false" customHeight="false" outlineLevel="0" collapsed="false">
      <c r="A13064" s="0" t="s">
        <v>18</v>
      </c>
      <c r="B13064" s="0" t="s">
        <v>113</v>
      </c>
      <c r="C13064" s="0" t="s">
        <v>108</v>
      </c>
      <c r="D13064" s="116" t="n">
        <v>45170</v>
      </c>
      <c r="E13064" s="0" t="n">
        <v>0</v>
      </c>
      <c r="F13064" s="0" t="n">
        <v>2376556</v>
      </c>
      <c r="G13064" s="151" t="s">
        <v>111</v>
      </c>
      <c r="H13064" s="151" t="s">
        <v>111</v>
      </c>
      <c r="I13064" s="152" t="s">
        <v>112</v>
      </c>
    </row>
    <row r="13065" customFormat="false" ht="12.75" hidden="false" customHeight="false" outlineLevel="0" collapsed="false">
      <c r="A13065" s="0" t="s">
        <v>19</v>
      </c>
      <c r="B13065" s="0" t="s">
        <v>110</v>
      </c>
      <c r="C13065" s="0" t="s">
        <v>108</v>
      </c>
      <c r="D13065" s="116" t="n">
        <v>45170</v>
      </c>
      <c r="E13065" s="0" t="n">
        <v>0</v>
      </c>
      <c r="F13065" s="0" t="n">
        <v>2376557</v>
      </c>
      <c r="G13065" s="151" t="s">
        <v>111</v>
      </c>
      <c r="H13065" s="151" t="s">
        <v>111</v>
      </c>
      <c r="I13065" s="152" t="s">
        <v>112</v>
      </c>
    </row>
    <row r="13066" customFormat="false" ht="12.75" hidden="false" customHeight="false" outlineLevel="0" collapsed="false">
      <c r="A13066" s="0" t="s">
        <v>19</v>
      </c>
      <c r="B13066" s="0" t="s">
        <v>113</v>
      </c>
      <c r="C13066" s="0" t="s">
        <v>108</v>
      </c>
      <c r="D13066" s="116" t="n">
        <v>45170</v>
      </c>
      <c r="E13066" s="0" t="n">
        <v>0</v>
      </c>
      <c r="F13066" s="0" t="n">
        <v>2376558</v>
      </c>
      <c r="G13066" s="151" t="s">
        <v>111</v>
      </c>
      <c r="H13066" s="151" t="s">
        <v>111</v>
      </c>
      <c r="I13066" s="152" t="s">
        <v>112</v>
      </c>
    </row>
    <row r="13067" customFormat="false" ht="12.75" hidden="false" customHeight="false" outlineLevel="0" collapsed="false">
      <c r="A13067" s="0" t="s">
        <v>21</v>
      </c>
      <c r="B13067" s="0" t="s">
        <v>110</v>
      </c>
      <c r="C13067" s="0" t="s">
        <v>108</v>
      </c>
      <c r="D13067" s="116" t="n">
        <v>45170</v>
      </c>
      <c r="E13067" s="0" t="n">
        <v>0</v>
      </c>
      <c r="F13067" s="0" t="n">
        <v>2376559</v>
      </c>
      <c r="G13067" s="151" t="s">
        <v>111</v>
      </c>
      <c r="H13067" s="151" t="s">
        <v>111</v>
      </c>
      <c r="I13067" s="152" t="s">
        <v>112</v>
      </c>
    </row>
    <row r="13068" customFormat="false" ht="12.75" hidden="false" customHeight="false" outlineLevel="0" collapsed="false">
      <c r="A13068" s="0" t="s">
        <v>21</v>
      </c>
      <c r="B13068" s="0" t="s">
        <v>113</v>
      </c>
      <c r="C13068" s="0" t="s">
        <v>108</v>
      </c>
      <c r="D13068" s="116" t="n">
        <v>45170</v>
      </c>
      <c r="E13068" s="0" t="n">
        <v>0</v>
      </c>
      <c r="F13068" s="0" t="n">
        <v>2376560</v>
      </c>
      <c r="G13068" s="151" t="s">
        <v>111</v>
      </c>
      <c r="H13068" s="151" t="s">
        <v>111</v>
      </c>
      <c r="I13068" s="152" t="s">
        <v>112</v>
      </c>
    </row>
    <row r="13069" customFormat="false" ht="12.75" hidden="false" customHeight="false" outlineLevel="0" collapsed="false">
      <c r="A13069" s="0" t="s">
        <v>22</v>
      </c>
      <c r="B13069" s="0" t="s">
        <v>110</v>
      </c>
      <c r="C13069" s="0" t="s">
        <v>108</v>
      </c>
      <c r="D13069" s="116" t="n">
        <v>45170</v>
      </c>
      <c r="E13069" s="0" t="n">
        <v>0</v>
      </c>
      <c r="F13069" s="0" t="n">
        <v>2376561</v>
      </c>
      <c r="G13069" s="151" t="s">
        <v>111</v>
      </c>
      <c r="H13069" s="151" t="s">
        <v>111</v>
      </c>
      <c r="I13069" s="152" t="s">
        <v>112</v>
      </c>
    </row>
    <row r="13070" customFormat="false" ht="12.75" hidden="false" customHeight="false" outlineLevel="0" collapsed="false">
      <c r="A13070" s="0" t="s">
        <v>59</v>
      </c>
      <c r="B13070" s="0" t="s">
        <v>110</v>
      </c>
      <c r="C13070" s="0" t="s">
        <v>108</v>
      </c>
      <c r="D13070" s="116" t="n">
        <v>45200</v>
      </c>
      <c r="E13070" s="0" t="n">
        <v>0.4</v>
      </c>
      <c r="F13070" s="0" t="n">
        <v>2376515</v>
      </c>
      <c r="G13070" s="151" t="s">
        <v>111</v>
      </c>
      <c r="H13070" s="151" t="s">
        <v>111</v>
      </c>
      <c r="I13070" s="152" t="s">
        <v>112</v>
      </c>
    </row>
    <row r="13071" customFormat="false" ht="12.75" hidden="false" customHeight="false" outlineLevel="0" collapsed="false">
      <c r="A13071" s="0" t="s">
        <v>59</v>
      </c>
      <c r="B13071" s="0" t="s">
        <v>113</v>
      </c>
      <c r="C13071" s="0" t="s">
        <v>108</v>
      </c>
      <c r="D13071" s="116" t="n">
        <v>45200</v>
      </c>
      <c r="E13071" s="0" t="n">
        <v>0.015</v>
      </c>
      <c r="F13071" s="0" t="n">
        <v>2376516</v>
      </c>
      <c r="G13071" s="151" t="s">
        <v>111</v>
      </c>
      <c r="H13071" s="151" t="s">
        <v>111</v>
      </c>
      <c r="I13071" s="152" t="s">
        <v>112</v>
      </c>
    </row>
    <row r="13072" customFormat="false" ht="12.75" hidden="false" customHeight="false" outlineLevel="0" collapsed="false">
      <c r="A13072" s="0" t="s">
        <v>60</v>
      </c>
      <c r="B13072" s="0" t="s">
        <v>110</v>
      </c>
      <c r="C13072" s="0" t="s">
        <v>108</v>
      </c>
      <c r="D13072" s="116" t="n">
        <v>45200</v>
      </c>
      <c r="E13072" s="0" t="n">
        <v>0.4</v>
      </c>
      <c r="F13072" s="0" t="n">
        <v>2376517</v>
      </c>
      <c r="G13072" s="151" t="s">
        <v>111</v>
      </c>
      <c r="H13072" s="151" t="s">
        <v>111</v>
      </c>
      <c r="I13072" s="152" t="s">
        <v>112</v>
      </c>
    </row>
    <row r="13073" customFormat="false" ht="12.75" hidden="false" customHeight="false" outlineLevel="0" collapsed="false">
      <c r="A13073" s="0" t="s">
        <v>60</v>
      </c>
      <c r="B13073" s="0" t="s">
        <v>113</v>
      </c>
      <c r="C13073" s="0" t="s">
        <v>108</v>
      </c>
      <c r="D13073" s="116" t="n">
        <v>45200</v>
      </c>
      <c r="E13073" s="0" t="n">
        <v>0.045</v>
      </c>
      <c r="F13073" s="0" t="n">
        <v>2376518</v>
      </c>
      <c r="G13073" s="151" t="s">
        <v>111</v>
      </c>
      <c r="H13073" s="151" t="s">
        <v>111</v>
      </c>
      <c r="I13073" s="152" t="s">
        <v>112</v>
      </c>
    </row>
    <row r="13074" customFormat="false" ht="12.75" hidden="false" customHeight="false" outlineLevel="0" collapsed="false">
      <c r="A13074" s="0" t="s">
        <v>61</v>
      </c>
      <c r="B13074" s="0" t="s">
        <v>110</v>
      </c>
      <c r="C13074" s="0" t="s">
        <v>108</v>
      </c>
      <c r="D13074" s="116" t="n">
        <v>45200</v>
      </c>
      <c r="E13074" s="0" t="n">
        <v>0.4</v>
      </c>
      <c r="F13074" s="0" t="n">
        <v>2376519</v>
      </c>
      <c r="G13074" s="151" t="s">
        <v>111</v>
      </c>
      <c r="H13074" s="151" t="s">
        <v>111</v>
      </c>
      <c r="I13074" s="152" t="s">
        <v>112</v>
      </c>
    </row>
    <row r="13075" customFormat="false" ht="12.75" hidden="false" customHeight="false" outlineLevel="0" collapsed="false">
      <c r="A13075" s="0" t="s">
        <v>61</v>
      </c>
      <c r="B13075" s="0" t="s">
        <v>113</v>
      </c>
      <c r="C13075" s="0" t="s">
        <v>108</v>
      </c>
      <c r="D13075" s="116" t="n">
        <v>45200</v>
      </c>
      <c r="E13075" s="0" t="n">
        <v>0.015</v>
      </c>
      <c r="F13075" s="0" t="n">
        <v>2376520</v>
      </c>
      <c r="G13075" s="151" t="s">
        <v>111</v>
      </c>
      <c r="H13075" s="151" t="s">
        <v>111</v>
      </c>
      <c r="I13075" s="152" t="s">
        <v>112</v>
      </c>
    </row>
    <row r="13076" customFormat="false" ht="12.75" hidden="false" customHeight="false" outlineLevel="0" collapsed="false">
      <c r="A13076" s="0" t="s">
        <v>62</v>
      </c>
      <c r="B13076" s="0" t="s">
        <v>110</v>
      </c>
      <c r="C13076" s="0" t="s">
        <v>108</v>
      </c>
      <c r="D13076" s="116" t="n">
        <v>45200</v>
      </c>
      <c r="E13076" s="0" t="n">
        <v>0.4</v>
      </c>
      <c r="F13076" s="0" t="n">
        <v>2376521</v>
      </c>
      <c r="G13076" s="151" t="s">
        <v>111</v>
      </c>
      <c r="H13076" s="151" t="s">
        <v>111</v>
      </c>
      <c r="I13076" s="152" t="s">
        <v>112</v>
      </c>
    </row>
    <row r="13077" customFormat="false" ht="12.75" hidden="false" customHeight="false" outlineLevel="0" collapsed="false">
      <c r="A13077" s="0" t="s">
        <v>62</v>
      </c>
      <c r="B13077" s="0" t="s">
        <v>113</v>
      </c>
      <c r="C13077" s="0" t="s">
        <v>108</v>
      </c>
      <c r="D13077" s="116" t="n">
        <v>45200</v>
      </c>
      <c r="E13077" s="0" t="n">
        <v>0.045</v>
      </c>
      <c r="F13077" s="0" t="n">
        <v>2376522</v>
      </c>
      <c r="G13077" s="151" t="s">
        <v>111</v>
      </c>
      <c r="H13077" s="151" t="s">
        <v>111</v>
      </c>
      <c r="I13077" s="152" t="s">
        <v>112</v>
      </c>
    </row>
    <row r="13078" customFormat="false" ht="12.75" hidden="false" customHeight="false" outlineLevel="0" collapsed="false">
      <c r="A13078" s="0" t="s">
        <v>82</v>
      </c>
      <c r="B13078" s="0" t="s">
        <v>110</v>
      </c>
      <c r="C13078" s="0" t="s">
        <v>108</v>
      </c>
      <c r="D13078" s="116" t="n">
        <v>45200</v>
      </c>
      <c r="E13078" s="0" t="n">
        <v>0</v>
      </c>
      <c r="F13078" s="0" t="n">
        <v>2376523</v>
      </c>
      <c r="G13078" s="151" t="s">
        <v>111</v>
      </c>
      <c r="H13078" s="151" t="s">
        <v>111</v>
      </c>
      <c r="I13078" s="152" t="s">
        <v>112</v>
      </c>
    </row>
    <row r="13079" customFormat="false" ht="12.75" hidden="false" customHeight="false" outlineLevel="0" collapsed="false">
      <c r="A13079" s="0" t="s">
        <v>82</v>
      </c>
      <c r="B13079" s="0" t="s">
        <v>113</v>
      </c>
      <c r="C13079" s="0" t="s">
        <v>108</v>
      </c>
      <c r="D13079" s="116" t="n">
        <v>45200</v>
      </c>
      <c r="E13079" s="0" t="n">
        <v>0</v>
      </c>
      <c r="F13079" s="0" t="n">
        <v>2376524</v>
      </c>
      <c r="G13079" s="151" t="s">
        <v>111</v>
      </c>
      <c r="H13079" s="151" t="s">
        <v>111</v>
      </c>
      <c r="I13079" s="152" t="s">
        <v>112</v>
      </c>
    </row>
    <row r="13080" customFormat="false" ht="12.75" hidden="false" customHeight="false" outlineLevel="0" collapsed="false">
      <c r="A13080" s="0" t="s">
        <v>83</v>
      </c>
      <c r="B13080" s="0" t="s">
        <v>110</v>
      </c>
      <c r="C13080" s="0" t="s">
        <v>108</v>
      </c>
      <c r="D13080" s="116" t="n">
        <v>45200</v>
      </c>
      <c r="E13080" s="0" t="n">
        <v>0</v>
      </c>
      <c r="F13080" s="0" t="n">
        <v>2376525</v>
      </c>
      <c r="G13080" s="151" t="s">
        <v>111</v>
      </c>
      <c r="H13080" s="151" t="s">
        <v>111</v>
      </c>
      <c r="I13080" s="152" t="s">
        <v>112</v>
      </c>
    </row>
    <row r="13081" customFormat="false" ht="12.75" hidden="false" customHeight="false" outlineLevel="0" collapsed="false">
      <c r="A13081" s="0" t="s">
        <v>83</v>
      </c>
      <c r="B13081" s="0" t="s">
        <v>113</v>
      </c>
      <c r="C13081" s="0" t="s">
        <v>108</v>
      </c>
      <c r="D13081" s="116" t="n">
        <v>45200</v>
      </c>
      <c r="E13081" s="0" t="n">
        <v>0</v>
      </c>
      <c r="F13081" s="0" t="n">
        <v>2376526</v>
      </c>
      <c r="G13081" s="151" t="s">
        <v>111</v>
      </c>
      <c r="H13081" s="151" t="s">
        <v>111</v>
      </c>
      <c r="I13081" s="152" t="s">
        <v>112</v>
      </c>
    </row>
    <row r="13082" customFormat="false" ht="12.75" hidden="false" customHeight="false" outlineLevel="0" collapsed="false">
      <c r="A13082" s="0" t="s">
        <v>84</v>
      </c>
      <c r="B13082" s="0" t="s">
        <v>110</v>
      </c>
      <c r="C13082" s="0" t="s">
        <v>108</v>
      </c>
      <c r="D13082" s="116" t="n">
        <v>45200</v>
      </c>
      <c r="E13082" s="0" t="n">
        <v>0.1725</v>
      </c>
      <c r="F13082" s="0" t="n">
        <v>2376527</v>
      </c>
      <c r="G13082" s="151" t="s">
        <v>111</v>
      </c>
      <c r="H13082" s="151" t="s">
        <v>111</v>
      </c>
      <c r="I13082" s="152" t="s">
        <v>112</v>
      </c>
    </row>
    <row r="13083" customFormat="false" ht="12.75" hidden="false" customHeight="false" outlineLevel="0" collapsed="false">
      <c r="A13083" s="0" t="s">
        <v>84</v>
      </c>
      <c r="B13083" s="0" t="s">
        <v>113</v>
      </c>
      <c r="C13083" s="0" t="s">
        <v>108</v>
      </c>
      <c r="D13083" s="116" t="n">
        <v>45200</v>
      </c>
      <c r="E13083" s="0" t="n">
        <v>0.0125</v>
      </c>
      <c r="F13083" s="0" t="n">
        <v>2376528</v>
      </c>
      <c r="G13083" s="151" t="s">
        <v>111</v>
      </c>
      <c r="H13083" s="151" t="s">
        <v>111</v>
      </c>
      <c r="I13083" s="152" t="s">
        <v>112</v>
      </c>
    </row>
    <row r="13084" customFormat="false" ht="12.75" hidden="false" customHeight="false" outlineLevel="0" collapsed="false">
      <c r="A13084" s="0" t="s">
        <v>85</v>
      </c>
      <c r="B13084" s="0" t="s">
        <v>110</v>
      </c>
      <c r="C13084" s="0" t="s">
        <v>108</v>
      </c>
      <c r="D13084" s="116" t="n">
        <v>45200</v>
      </c>
      <c r="E13084" s="0" t="n">
        <v>0.1725</v>
      </c>
      <c r="F13084" s="0" t="n">
        <v>2376529</v>
      </c>
      <c r="G13084" s="151" t="s">
        <v>111</v>
      </c>
      <c r="H13084" s="151" t="s">
        <v>111</v>
      </c>
      <c r="I13084" s="152" t="s">
        <v>112</v>
      </c>
    </row>
    <row r="13085" customFormat="false" ht="12.75" hidden="false" customHeight="false" outlineLevel="0" collapsed="false">
      <c r="A13085" s="0" t="s">
        <v>85</v>
      </c>
      <c r="B13085" s="0" t="s">
        <v>113</v>
      </c>
      <c r="C13085" s="0" t="s">
        <v>108</v>
      </c>
      <c r="D13085" s="116" t="n">
        <v>45200</v>
      </c>
      <c r="E13085" s="0" t="n">
        <v>0.199428033182133</v>
      </c>
      <c r="F13085" s="0" t="n">
        <v>2376530</v>
      </c>
      <c r="G13085" s="151" t="s">
        <v>111</v>
      </c>
      <c r="H13085" s="151" t="s">
        <v>111</v>
      </c>
      <c r="I13085" s="152" t="s">
        <v>112</v>
      </c>
    </row>
    <row r="13086" customFormat="false" ht="12.75" hidden="false" customHeight="false" outlineLevel="0" collapsed="false">
      <c r="A13086" s="0" t="s">
        <v>86</v>
      </c>
      <c r="B13086" s="0" t="s">
        <v>110</v>
      </c>
      <c r="C13086" s="0" t="s">
        <v>108</v>
      </c>
      <c r="D13086" s="116" t="n">
        <v>45200</v>
      </c>
      <c r="E13086" s="0" t="n">
        <v>0.205</v>
      </c>
      <c r="F13086" s="0" t="n">
        <v>2376531</v>
      </c>
      <c r="G13086" s="151" t="s">
        <v>111</v>
      </c>
      <c r="H13086" s="151" t="s">
        <v>111</v>
      </c>
      <c r="I13086" s="152" t="s">
        <v>112</v>
      </c>
    </row>
    <row r="13087" customFormat="false" ht="12.75" hidden="false" customHeight="false" outlineLevel="0" collapsed="false">
      <c r="A13087" s="0" t="s">
        <v>86</v>
      </c>
      <c r="B13087" s="0" t="s">
        <v>113</v>
      </c>
      <c r="C13087" s="0" t="s">
        <v>108</v>
      </c>
      <c r="D13087" s="116" t="n">
        <v>45200</v>
      </c>
      <c r="E13087" s="0" t="n">
        <v>0.0025</v>
      </c>
      <c r="F13087" s="0" t="n">
        <v>2376532</v>
      </c>
      <c r="G13087" s="151" t="s">
        <v>111</v>
      </c>
      <c r="H13087" s="151" t="s">
        <v>111</v>
      </c>
      <c r="I13087" s="152" t="s">
        <v>112</v>
      </c>
    </row>
    <row r="13088" customFormat="false" ht="12.75" hidden="false" customHeight="false" outlineLevel="0" collapsed="false">
      <c r="A13088" s="0" t="s">
        <v>87</v>
      </c>
      <c r="B13088" s="0" t="s">
        <v>110</v>
      </c>
      <c r="C13088" s="0" t="s">
        <v>108</v>
      </c>
      <c r="D13088" s="116" t="n">
        <v>45200</v>
      </c>
      <c r="E13088" s="0" t="n">
        <v>0.205</v>
      </c>
      <c r="F13088" s="0" t="n">
        <v>2376533</v>
      </c>
      <c r="G13088" s="151" t="s">
        <v>111</v>
      </c>
      <c r="H13088" s="151" t="s">
        <v>111</v>
      </c>
      <c r="I13088" s="152" t="s">
        <v>112</v>
      </c>
    </row>
    <row r="13089" customFormat="false" ht="12.75" hidden="false" customHeight="false" outlineLevel="0" collapsed="false">
      <c r="A13089" s="0" t="s">
        <v>87</v>
      </c>
      <c r="B13089" s="0" t="s">
        <v>113</v>
      </c>
      <c r="C13089" s="0" t="s">
        <v>108</v>
      </c>
      <c r="D13089" s="116" t="n">
        <v>45200</v>
      </c>
      <c r="E13089" s="0" t="n">
        <v>0.0025</v>
      </c>
      <c r="F13089" s="0" t="n">
        <v>2376534</v>
      </c>
      <c r="G13089" s="151" t="s">
        <v>111</v>
      </c>
      <c r="H13089" s="151" t="s">
        <v>111</v>
      </c>
      <c r="I13089" s="152" t="s">
        <v>112</v>
      </c>
    </row>
    <row r="13090" customFormat="false" ht="12.75" hidden="false" customHeight="false" outlineLevel="0" collapsed="false">
      <c r="A13090" s="0" t="s">
        <v>88</v>
      </c>
      <c r="B13090" s="0" t="s">
        <v>110</v>
      </c>
      <c r="C13090" s="0" t="s">
        <v>108</v>
      </c>
      <c r="D13090" s="116" t="n">
        <v>45200</v>
      </c>
      <c r="E13090" s="0" t="n">
        <v>0.205</v>
      </c>
      <c r="F13090" s="0" t="n">
        <v>2376535</v>
      </c>
      <c r="G13090" s="151" t="s">
        <v>111</v>
      </c>
      <c r="H13090" s="151" t="s">
        <v>111</v>
      </c>
      <c r="I13090" s="152" t="s">
        <v>112</v>
      </c>
    </row>
    <row r="13091" customFormat="false" ht="12.75" hidden="false" customHeight="false" outlineLevel="0" collapsed="false">
      <c r="A13091" s="0" t="s">
        <v>88</v>
      </c>
      <c r="B13091" s="0" t="s">
        <v>113</v>
      </c>
      <c r="C13091" s="0" t="s">
        <v>108</v>
      </c>
      <c r="D13091" s="116" t="n">
        <v>45200</v>
      </c>
      <c r="E13091" s="0" t="n">
        <v>0.269983176422432</v>
      </c>
      <c r="F13091" s="0" t="n">
        <v>2376536</v>
      </c>
      <c r="G13091" s="151" t="s">
        <v>111</v>
      </c>
      <c r="H13091" s="151" t="s">
        <v>111</v>
      </c>
      <c r="I13091" s="152" t="s">
        <v>112</v>
      </c>
    </row>
    <row r="13092" customFormat="false" ht="12.75" hidden="false" customHeight="false" outlineLevel="0" collapsed="false">
      <c r="A13092" s="0" t="s">
        <v>89</v>
      </c>
      <c r="B13092" s="0" t="s">
        <v>110</v>
      </c>
      <c r="C13092" s="0" t="s">
        <v>108</v>
      </c>
      <c r="D13092" s="116" t="n">
        <v>45200</v>
      </c>
      <c r="E13092" s="0" t="n">
        <v>0.205</v>
      </c>
      <c r="F13092" s="0" t="n">
        <v>2376537</v>
      </c>
      <c r="G13092" s="151" t="s">
        <v>111</v>
      </c>
      <c r="H13092" s="151" t="s">
        <v>111</v>
      </c>
      <c r="I13092" s="152" t="s">
        <v>112</v>
      </c>
    </row>
    <row r="13093" customFormat="false" ht="12.75" hidden="false" customHeight="false" outlineLevel="0" collapsed="false">
      <c r="A13093" s="0" t="s">
        <v>89</v>
      </c>
      <c r="B13093" s="0" t="s">
        <v>113</v>
      </c>
      <c r="C13093" s="0" t="s">
        <v>108</v>
      </c>
      <c r="D13093" s="116" t="n">
        <v>45200</v>
      </c>
      <c r="E13093" s="0" t="n">
        <v>0.0225</v>
      </c>
      <c r="F13093" s="0" t="n">
        <v>2376538</v>
      </c>
      <c r="G13093" s="151" t="s">
        <v>111</v>
      </c>
      <c r="H13093" s="151" t="s">
        <v>111</v>
      </c>
      <c r="I13093" s="152" t="s">
        <v>112</v>
      </c>
    </row>
    <row r="13094" customFormat="false" ht="12.75" hidden="false" customHeight="false" outlineLevel="0" collapsed="false">
      <c r="A13094" s="0" t="s">
        <v>90</v>
      </c>
      <c r="B13094" s="0" t="s">
        <v>110</v>
      </c>
      <c r="C13094" s="0" t="s">
        <v>108</v>
      </c>
      <c r="D13094" s="116" t="n">
        <v>45200</v>
      </c>
      <c r="E13094" s="0" t="n">
        <v>0.205</v>
      </c>
      <c r="F13094" s="0" t="n">
        <v>2376539</v>
      </c>
      <c r="G13094" s="151" t="s">
        <v>111</v>
      </c>
      <c r="H13094" s="151" t="s">
        <v>111</v>
      </c>
      <c r="I13094" s="152" t="s">
        <v>112</v>
      </c>
    </row>
    <row r="13095" customFormat="false" ht="12.75" hidden="false" customHeight="false" outlineLevel="0" collapsed="false">
      <c r="A13095" s="0" t="s">
        <v>90</v>
      </c>
      <c r="B13095" s="0" t="s">
        <v>113</v>
      </c>
      <c r="C13095" s="0" t="s">
        <v>108</v>
      </c>
      <c r="D13095" s="116" t="n">
        <v>45200</v>
      </c>
      <c r="E13095" s="0" t="n">
        <v>0.269983176422432</v>
      </c>
      <c r="F13095" s="0" t="n">
        <v>2376540</v>
      </c>
      <c r="G13095" s="151" t="s">
        <v>111</v>
      </c>
      <c r="H13095" s="151" t="s">
        <v>111</v>
      </c>
      <c r="I13095" s="152" t="s">
        <v>112</v>
      </c>
    </row>
    <row r="13096" customFormat="false" ht="12.75" hidden="false" customHeight="false" outlineLevel="0" collapsed="false">
      <c r="A13096" s="0" t="s">
        <v>91</v>
      </c>
      <c r="B13096" s="0" t="s">
        <v>110</v>
      </c>
      <c r="C13096" s="0" t="s">
        <v>108</v>
      </c>
      <c r="D13096" s="116" t="n">
        <v>45200</v>
      </c>
      <c r="E13096" s="0" t="n">
        <v>0</v>
      </c>
      <c r="F13096" s="0" t="n">
        <v>2376541</v>
      </c>
      <c r="G13096" s="151" t="s">
        <v>111</v>
      </c>
      <c r="H13096" s="151" t="s">
        <v>111</v>
      </c>
      <c r="I13096" s="152" t="s">
        <v>112</v>
      </c>
    </row>
    <row r="13097" customFormat="false" ht="12.75" hidden="false" customHeight="false" outlineLevel="0" collapsed="false">
      <c r="A13097" s="0" t="s">
        <v>91</v>
      </c>
      <c r="B13097" s="0" t="s">
        <v>113</v>
      </c>
      <c r="C13097" s="0" t="s">
        <v>108</v>
      </c>
      <c r="D13097" s="116" t="n">
        <v>45200</v>
      </c>
      <c r="E13097" s="0" t="n">
        <v>0</v>
      </c>
      <c r="F13097" s="0" t="n">
        <v>2376542</v>
      </c>
      <c r="G13097" s="151" t="s">
        <v>111</v>
      </c>
      <c r="H13097" s="151" t="s">
        <v>111</v>
      </c>
      <c r="I13097" s="152" t="s">
        <v>112</v>
      </c>
    </row>
    <row r="13098" customFormat="false" ht="12.75" hidden="false" customHeight="false" outlineLevel="0" collapsed="false">
      <c r="A13098" s="0" t="s">
        <v>49</v>
      </c>
      <c r="B13098" s="0" t="s">
        <v>110</v>
      </c>
      <c r="C13098" s="0" t="s">
        <v>108</v>
      </c>
      <c r="D13098" s="116" t="n">
        <v>45200</v>
      </c>
      <c r="E13098" s="0" t="n">
        <v>0.4</v>
      </c>
      <c r="F13098" s="0" t="n">
        <v>2376543</v>
      </c>
      <c r="G13098" s="151" t="s">
        <v>111</v>
      </c>
      <c r="H13098" s="151" t="s">
        <v>111</v>
      </c>
      <c r="I13098" s="152" t="s">
        <v>112</v>
      </c>
    </row>
    <row r="13099" customFormat="false" ht="12.75" hidden="false" customHeight="false" outlineLevel="0" collapsed="false">
      <c r="A13099" s="0" t="s">
        <v>49</v>
      </c>
      <c r="B13099" s="0" t="s">
        <v>113</v>
      </c>
      <c r="C13099" s="0" t="s">
        <v>108</v>
      </c>
      <c r="D13099" s="116" t="n">
        <v>45200</v>
      </c>
      <c r="E13099" s="0" t="n">
        <v>0.015</v>
      </c>
      <c r="F13099" s="0" t="n">
        <v>2376544</v>
      </c>
      <c r="G13099" s="151" t="s">
        <v>111</v>
      </c>
      <c r="H13099" s="151" t="s">
        <v>111</v>
      </c>
      <c r="I13099" s="152" t="s">
        <v>112</v>
      </c>
    </row>
    <row r="13100" customFormat="false" ht="12.75" hidden="false" customHeight="false" outlineLevel="0" collapsed="false">
      <c r="A13100" s="0" t="s">
        <v>50</v>
      </c>
      <c r="B13100" s="0" t="s">
        <v>110</v>
      </c>
      <c r="C13100" s="0" t="s">
        <v>108</v>
      </c>
      <c r="D13100" s="116" t="n">
        <v>45200</v>
      </c>
      <c r="E13100" s="0" t="n">
        <v>0.47</v>
      </c>
      <c r="F13100" s="0" t="n">
        <v>2376545</v>
      </c>
      <c r="G13100" s="151" t="s">
        <v>111</v>
      </c>
      <c r="H13100" s="151" t="s">
        <v>111</v>
      </c>
      <c r="I13100" s="152" t="s">
        <v>112</v>
      </c>
    </row>
    <row r="13101" customFormat="false" ht="12.75" hidden="false" customHeight="false" outlineLevel="0" collapsed="false">
      <c r="A13101" s="0" t="s">
        <v>50</v>
      </c>
      <c r="B13101" s="0" t="s">
        <v>113</v>
      </c>
      <c r="C13101" s="0" t="s">
        <v>108</v>
      </c>
      <c r="D13101" s="116" t="n">
        <v>45200</v>
      </c>
      <c r="E13101" s="0" t="n">
        <v>-0.085</v>
      </c>
      <c r="F13101" s="0" t="n">
        <v>2376546</v>
      </c>
      <c r="G13101" s="151" t="s">
        <v>111</v>
      </c>
      <c r="H13101" s="151" t="s">
        <v>111</v>
      </c>
      <c r="I13101" s="152" t="s">
        <v>112</v>
      </c>
    </row>
    <row r="13102" customFormat="false" ht="12.75" hidden="false" customHeight="false" outlineLevel="0" collapsed="false">
      <c r="A13102" s="0" t="s">
        <v>51</v>
      </c>
      <c r="B13102" s="0" t="s">
        <v>110</v>
      </c>
      <c r="C13102" s="0" t="s">
        <v>108</v>
      </c>
      <c r="D13102" s="116" t="n">
        <v>45200</v>
      </c>
      <c r="E13102" s="0" t="n">
        <v>0.47</v>
      </c>
      <c r="F13102" s="0" t="n">
        <v>2376547</v>
      </c>
      <c r="G13102" s="151" t="s">
        <v>111</v>
      </c>
      <c r="H13102" s="151" t="s">
        <v>111</v>
      </c>
      <c r="I13102" s="152" t="s">
        <v>112</v>
      </c>
    </row>
    <row r="13103" customFormat="false" ht="12.75" hidden="false" customHeight="false" outlineLevel="0" collapsed="false">
      <c r="A13103" s="0" t="s">
        <v>51</v>
      </c>
      <c r="B13103" s="0" t="s">
        <v>113</v>
      </c>
      <c r="C13103" s="0" t="s">
        <v>108</v>
      </c>
      <c r="D13103" s="116" t="n">
        <v>45200</v>
      </c>
      <c r="E13103" s="0" t="n">
        <v>0.035</v>
      </c>
      <c r="F13103" s="0" t="n">
        <v>2376548</v>
      </c>
      <c r="G13103" s="151" t="s">
        <v>111</v>
      </c>
      <c r="H13103" s="151" t="s">
        <v>111</v>
      </c>
      <c r="I13103" s="152" t="s">
        <v>112</v>
      </c>
    </row>
    <row r="13104" customFormat="false" ht="12.75" hidden="false" customHeight="false" outlineLevel="0" collapsed="false">
      <c r="A13104" s="0" t="s">
        <v>52</v>
      </c>
      <c r="B13104" s="0" t="s">
        <v>110</v>
      </c>
      <c r="C13104" s="0" t="s">
        <v>108</v>
      </c>
      <c r="D13104" s="116" t="n">
        <v>45200</v>
      </c>
      <c r="E13104" s="0" t="n">
        <v>0.47</v>
      </c>
      <c r="F13104" s="0" t="n">
        <v>2376549</v>
      </c>
      <c r="G13104" s="151" t="s">
        <v>111</v>
      </c>
      <c r="H13104" s="151" t="s">
        <v>111</v>
      </c>
      <c r="I13104" s="152" t="s">
        <v>112</v>
      </c>
    </row>
    <row r="13105" customFormat="false" ht="12.75" hidden="false" customHeight="false" outlineLevel="0" collapsed="false">
      <c r="A13105" s="0" t="s">
        <v>52</v>
      </c>
      <c r="B13105" s="0" t="s">
        <v>113</v>
      </c>
      <c r="C13105" s="0" t="s">
        <v>108</v>
      </c>
      <c r="D13105" s="116" t="n">
        <v>45200</v>
      </c>
      <c r="E13105" s="0" t="n">
        <v>-0.055</v>
      </c>
      <c r="F13105" s="0" t="n">
        <v>2376550</v>
      </c>
      <c r="G13105" s="151" t="s">
        <v>111</v>
      </c>
      <c r="H13105" s="151" t="s">
        <v>111</v>
      </c>
      <c r="I13105" s="152" t="s">
        <v>112</v>
      </c>
    </row>
    <row r="13106" customFormat="false" ht="12.75" hidden="false" customHeight="false" outlineLevel="0" collapsed="false">
      <c r="A13106" s="0" t="s">
        <v>53</v>
      </c>
      <c r="B13106" s="0" t="s">
        <v>110</v>
      </c>
      <c r="C13106" s="0" t="s">
        <v>108</v>
      </c>
      <c r="D13106" s="116" t="n">
        <v>45200</v>
      </c>
      <c r="E13106" s="0" t="n">
        <v>0.205</v>
      </c>
      <c r="F13106" s="0" t="n">
        <v>2376551</v>
      </c>
      <c r="G13106" s="151" t="s">
        <v>111</v>
      </c>
      <c r="H13106" s="151" t="s">
        <v>111</v>
      </c>
      <c r="I13106" s="152" t="s">
        <v>112</v>
      </c>
    </row>
    <row r="13107" customFormat="false" ht="12.75" hidden="false" customHeight="false" outlineLevel="0" collapsed="false">
      <c r="A13107" s="0" t="s">
        <v>53</v>
      </c>
      <c r="B13107" s="0" t="s">
        <v>113</v>
      </c>
      <c r="C13107" s="0" t="s">
        <v>108</v>
      </c>
      <c r="D13107" s="116" t="n">
        <v>45200</v>
      </c>
      <c r="E13107" s="0" t="n">
        <v>0.0025</v>
      </c>
      <c r="F13107" s="0" t="n">
        <v>2376552</v>
      </c>
      <c r="G13107" s="151" t="s">
        <v>111</v>
      </c>
      <c r="H13107" s="151" t="s">
        <v>111</v>
      </c>
      <c r="I13107" s="152" t="s">
        <v>112</v>
      </c>
    </row>
    <row r="13108" customFormat="false" ht="12.75" hidden="false" customHeight="false" outlineLevel="0" collapsed="false">
      <c r="A13108" s="0" t="s">
        <v>17</v>
      </c>
      <c r="B13108" s="0" t="s">
        <v>110</v>
      </c>
      <c r="C13108" s="0" t="s">
        <v>108</v>
      </c>
      <c r="D13108" s="116" t="n">
        <v>45200</v>
      </c>
      <c r="E13108" s="0" t="n">
        <v>0</v>
      </c>
      <c r="F13108" s="0" t="n">
        <v>2376553</v>
      </c>
      <c r="G13108" s="151" t="s">
        <v>111</v>
      </c>
      <c r="H13108" s="151" t="s">
        <v>111</v>
      </c>
      <c r="I13108" s="152" t="s">
        <v>112</v>
      </c>
    </row>
    <row r="13109" customFormat="false" ht="12.75" hidden="false" customHeight="false" outlineLevel="0" collapsed="false">
      <c r="A13109" s="0" t="s">
        <v>17</v>
      </c>
      <c r="B13109" s="0" t="s">
        <v>113</v>
      </c>
      <c r="C13109" s="0" t="s">
        <v>108</v>
      </c>
      <c r="D13109" s="116" t="n">
        <v>45200</v>
      </c>
      <c r="E13109" s="0" t="n">
        <v>0</v>
      </c>
      <c r="F13109" s="0" t="n">
        <v>2376554</v>
      </c>
      <c r="G13109" s="151" t="s">
        <v>111</v>
      </c>
      <c r="H13109" s="151" t="s">
        <v>111</v>
      </c>
      <c r="I13109" s="152" t="s">
        <v>112</v>
      </c>
    </row>
    <row r="13110" customFormat="false" ht="12.75" hidden="false" customHeight="false" outlineLevel="0" collapsed="false">
      <c r="A13110" s="0" t="s">
        <v>18</v>
      </c>
      <c r="B13110" s="0" t="s">
        <v>110</v>
      </c>
      <c r="C13110" s="0" t="s">
        <v>108</v>
      </c>
      <c r="D13110" s="116" t="n">
        <v>45200</v>
      </c>
      <c r="E13110" s="0" t="n">
        <v>0</v>
      </c>
      <c r="F13110" s="0" t="n">
        <v>2376555</v>
      </c>
      <c r="G13110" s="151" t="s">
        <v>111</v>
      </c>
      <c r="H13110" s="151" t="s">
        <v>111</v>
      </c>
      <c r="I13110" s="152" t="s">
        <v>112</v>
      </c>
    </row>
    <row r="13111" customFormat="false" ht="12.75" hidden="false" customHeight="false" outlineLevel="0" collapsed="false">
      <c r="A13111" s="0" t="s">
        <v>18</v>
      </c>
      <c r="B13111" s="0" t="s">
        <v>113</v>
      </c>
      <c r="C13111" s="0" t="s">
        <v>108</v>
      </c>
      <c r="D13111" s="116" t="n">
        <v>45200</v>
      </c>
      <c r="E13111" s="0" t="n">
        <v>0</v>
      </c>
      <c r="F13111" s="0" t="n">
        <v>2376556</v>
      </c>
      <c r="G13111" s="151" t="s">
        <v>111</v>
      </c>
      <c r="H13111" s="151" t="s">
        <v>111</v>
      </c>
      <c r="I13111" s="152" t="s">
        <v>112</v>
      </c>
    </row>
    <row r="13112" customFormat="false" ht="12.75" hidden="false" customHeight="false" outlineLevel="0" collapsed="false">
      <c r="A13112" s="0" t="s">
        <v>19</v>
      </c>
      <c r="B13112" s="0" t="s">
        <v>110</v>
      </c>
      <c r="C13112" s="0" t="s">
        <v>108</v>
      </c>
      <c r="D13112" s="116" t="n">
        <v>45200</v>
      </c>
      <c r="E13112" s="0" t="n">
        <v>0</v>
      </c>
      <c r="F13112" s="0" t="n">
        <v>2376557</v>
      </c>
      <c r="G13112" s="151" t="s">
        <v>111</v>
      </c>
      <c r="H13112" s="151" t="s">
        <v>111</v>
      </c>
      <c r="I13112" s="152" t="s">
        <v>112</v>
      </c>
    </row>
    <row r="13113" customFormat="false" ht="12.75" hidden="false" customHeight="false" outlineLevel="0" collapsed="false">
      <c r="A13113" s="0" t="s">
        <v>19</v>
      </c>
      <c r="B13113" s="0" t="s">
        <v>113</v>
      </c>
      <c r="C13113" s="0" t="s">
        <v>108</v>
      </c>
      <c r="D13113" s="116" t="n">
        <v>45200</v>
      </c>
      <c r="E13113" s="0" t="n">
        <v>0</v>
      </c>
      <c r="F13113" s="0" t="n">
        <v>2376558</v>
      </c>
      <c r="G13113" s="151" t="s">
        <v>111</v>
      </c>
      <c r="H13113" s="151" t="s">
        <v>111</v>
      </c>
      <c r="I13113" s="152" t="s">
        <v>112</v>
      </c>
    </row>
    <row r="13114" customFormat="false" ht="12.75" hidden="false" customHeight="false" outlineLevel="0" collapsed="false">
      <c r="A13114" s="0" t="s">
        <v>21</v>
      </c>
      <c r="B13114" s="0" t="s">
        <v>110</v>
      </c>
      <c r="C13114" s="0" t="s">
        <v>108</v>
      </c>
      <c r="D13114" s="116" t="n">
        <v>45200</v>
      </c>
      <c r="E13114" s="0" t="n">
        <v>0</v>
      </c>
      <c r="F13114" s="0" t="n">
        <v>2376559</v>
      </c>
      <c r="G13114" s="151" t="s">
        <v>111</v>
      </c>
      <c r="H13114" s="151" t="s">
        <v>111</v>
      </c>
      <c r="I13114" s="152" t="s">
        <v>112</v>
      </c>
    </row>
    <row r="13115" customFormat="false" ht="12.75" hidden="false" customHeight="false" outlineLevel="0" collapsed="false">
      <c r="A13115" s="0" t="s">
        <v>21</v>
      </c>
      <c r="B13115" s="0" t="s">
        <v>113</v>
      </c>
      <c r="C13115" s="0" t="s">
        <v>108</v>
      </c>
      <c r="D13115" s="116" t="n">
        <v>45200</v>
      </c>
      <c r="E13115" s="0" t="n">
        <v>0</v>
      </c>
      <c r="F13115" s="0" t="n">
        <v>2376560</v>
      </c>
      <c r="G13115" s="151" t="s">
        <v>111</v>
      </c>
      <c r="H13115" s="151" t="s">
        <v>111</v>
      </c>
      <c r="I13115" s="152" t="s">
        <v>112</v>
      </c>
    </row>
    <row r="13116" customFormat="false" ht="12.75" hidden="false" customHeight="false" outlineLevel="0" collapsed="false">
      <c r="A13116" s="0" t="s">
        <v>22</v>
      </c>
      <c r="B13116" s="0" t="s">
        <v>110</v>
      </c>
      <c r="C13116" s="0" t="s">
        <v>108</v>
      </c>
      <c r="D13116" s="116" t="n">
        <v>45200</v>
      </c>
      <c r="E13116" s="0" t="n">
        <v>0</v>
      </c>
      <c r="F13116" s="0" t="n">
        <v>2376561</v>
      </c>
      <c r="G13116" s="151" t="s">
        <v>111</v>
      </c>
      <c r="H13116" s="151" t="s">
        <v>111</v>
      </c>
      <c r="I13116" s="152" t="s">
        <v>112</v>
      </c>
    </row>
    <row r="13117" customFormat="false" ht="12.75" hidden="false" customHeight="false" outlineLevel="0" collapsed="false">
      <c r="A13117" s="0" t="s">
        <v>59</v>
      </c>
      <c r="B13117" s="0" t="s">
        <v>110</v>
      </c>
      <c r="C13117" s="0" t="s">
        <v>108</v>
      </c>
      <c r="D13117" s="116" t="n">
        <v>45231</v>
      </c>
      <c r="E13117" s="0" t="n">
        <v>0.645</v>
      </c>
      <c r="F13117" s="0" t="n">
        <v>2376515</v>
      </c>
      <c r="G13117" s="151" t="s">
        <v>111</v>
      </c>
      <c r="H13117" s="151" t="s">
        <v>111</v>
      </c>
      <c r="I13117" s="152" t="s">
        <v>112</v>
      </c>
    </row>
    <row r="13118" customFormat="false" ht="12.75" hidden="false" customHeight="false" outlineLevel="0" collapsed="false">
      <c r="A13118" s="0" t="s">
        <v>59</v>
      </c>
      <c r="B13118" s="0" t="s">
        <v>113</v>
      </c>
      <c r="C13118" s="0" t="s">
        <v>108</v>
      </c>
      <c r="D13118" s="116" t="n">
        <v>45231</v>
      </c>
      <c r="E13118" s="0" t="n">
        <v>0.05</v>
      </c>
      <c r="F13118" s="0" t="n">
        <v>2376516</v>
      </c>
      <c r="G13118" s="151" t="s">
        <v>111</v>
      </c>
      <c r="H13118" s="151" t="s">
        <v>111</v>
      </c>
      <c r="I13118" s="152" t="s">
        <v>112</v>
      </c>
    </row>
    <row r="13119" customFormat="false" ht="12.75" hidden="false" customHeight="false" outlineLevel="0" collapsed="false">
      <c r="A13119" s="0" t="s">
        <v>60</v>
      </c>
      <c r="B13119" s="0" t="s">
        <v>110</v>
      </c>
      <c r="C13119" s="0" t="s">
        <v>108</v>
      </c>
      <c r="D13119" s="116" t="n">
        <v>45231</v>
      </c>
      <c r="E13119" s="0" t="n">
        <v>0.645</v>
      </c>
      <c r="F13119" s="0" t="n">
        <v>2376517</v>
      </c>
      <c r="G13119" s="151" t="s">
        <v>111</v>
      </c>
      <c r="H13119" s="151" t="s">
        <v>111</v>
      </c>
      <c r="I13119" s="152" t="s">
        <v>112</v>
      </c>
    </row>
    <row r="13120" customFormat="false" ht="12.75" hidden="false" customHeight="false" outlineLevel="0" collapsed="false">
      <c r="A13120" s="0" t="s">
        <v>60</v>
      </c>
      <c r="B13120" s="0" t="s">
        <v>113</v>
      </c>
      <c r="C13120" s="0" t="s">
        <v>108</v>
      </c>
      <c r="D13120" s="116" t="n">
        <v>45231</v>
      </c>
      <c r="E13120" s="0" t="n">
        <v>0.14</v>
      </c>
      <c r="F13120" s="0" t="n">
        <v>2376518</v>
      </c>
      <c r="G13120" s="151" t="s">
        <v>111</v>
      </c>
      <c r="H13120" s="151" t="s">
        <v>111</v>
      </c>
      <c r="I13120" s="152" t="s">
        <v>112</v>
      </c>
    </row>
    <row r="13121" customFormat="false" ht="12.75" hidden="false" customHeight="false" outlineLevel="0" collapsed="false">
      <c r="A13121" s="0" t="s">
        <v>61</v>
      </c>
      <c r="B13121" s="0" t="s">
        <v>110</v>
      </c>
      <c r="C13121" s="0" t="s">
        <v>108</v>
      </c>
      <c r="D13121" s="116" t="n">
        <v>45231</v>
      </c>
      <c r="E13121" s="0" t="n">
        <v>0.645</v>
      </c>
      <c r="F13121" s="0" t="n">
        <v>2376519</v>
      </c>
      <c r="G13121" s="151" t="s">
        <v>111</v>
      </c>
      <c r="H13121" s="151" t="s">
        <v>111</v>
      </c>
      <c r="I13121" s="152" t="s">
        <v>112</v>
      </c>
    </row>
    <row r="13122" customFormat="false" ht="12.75" hidden="false" customHeight="false" outlineLevel="0" collapsed="false">
      <c r="A13122" s="0" t="s">
        <v>61</v>
      </c>
      <c r="B13122" s="0" t="s">
        <v>113</v>
      </c>
      <c r="C13122" s="0" t="s">
        <v>108</v>
      </c>
      <c r="D13122" s="116" t="n">
        <v>45231</v>
      </c>
      <c r="E13122" s="0" t="n">
        <v>0.05</v>
      </c>
      <c r="F13122" s="0" t="n">
        <v>2376520</v>
      </c>
      <c r="G13122" s="151" t="s">
        <v>111</v>
      </c>
      <c r="H13122" s="151" t="s">
        <v>111</v>
      </c>
      <c r="I13122" s="152" t="s">
        <v>112</v>
      </c>
    </row>
    <row r="13123" customFormat="false" ht="12.75" hidden="false" customHeight="false" outlineLevel="0" collapsed="false">
      <c r="A13123" s="0" t="s">
        <v>62</v>
      </c>
      <c r="B13123" s="0" t="s">
        <v>110</v>
      </c>
      <c r="C13123" s="0" t="s">
        <v>108</v>
      </c>
      <c r="D13123" s="116" t="n">
        <v>45231</v>
      </c>
      <c r="E13123" s="0" t="n">
        <v>0.645</v>
      </c>
      <c r="F13123" s="0" t="n">
        <v>2376521</v>
      </c>
      <c r="G13123" s="151" t="s">
        <v>111</v>
      </c>
      <c r="H13123" s="151" t="s">
        <v>111</v>
      </c>
      <c r="I13123" s="152" t="s">
        <v>112</v>
      </c>
    </row>
    <row r="13124" customFormat="false" ht="12.75" hidden="false" customHeight="false" outlineLevel="0" collapsed="false">
      <c r="A13124" s="0" t="s">
        <v>62</v>
      </c>
      <c r="B13124" s="0" t="s">
        <v>113</v>
      </c>
      <c r="C13124" s="0" t="s">
        <v>108</v>
      </c>
      <c r="D13124" s="116" t="n">
        <v>45231</v>
      </c>
      <c r="E13124" s="0" t="n">
        <v>0.14</v>
      </c>
      <c r="F13124" s="0" t="n">
        <v>2376522</v>
      </c>
      <c r="G13124" s="151" t="s">
        <v>111</v>
      </c>
      <c r="H13124" s="151" t="s">
        <v>111</v>
      </c>
      <c r="I13124" s="152" t="s">
        <v>112</v>
      </c>
    </row>
    <row r="13125" customFormat="false" ht="12.75" hidden="false" customHeight="false" outlineLevel="0" collapsed="false">
      <c r="A13125" s="0" t="s">
        <v>82</v>
      </c>
      <c r="B13125" s="0" t="s">
        <v>110</v>
      </c>
      <c r="C13125" s="0" t="s">
        <v>108</v>
      </c>
      <c r="D13125" s="116" t="n">
        <v>45231</v>
      </c>
      <c r="E13125" s="0" t="n">
        <v>0</v>
      </c>
      <c r="F13125" s="0" t="n">
        <v>2376523</v>
      </c>
      <c r="G13125" s="151" t="s">
        <v>111</v>
      </c>
      <c r="H13125" s="151" t="s">
        <v>111</v>
      </c>
      <c r="I13125" s="152" t="s">
        <v>112</v>
      </c>
    </row>
    <row r="13126" customFormat="false" ht="12.75" hidden="false" customHeight="false" outlineLevel="0" collapsed="false">
      <c r="A13126" s="0" t="s">
        <v>82</v>
      </c>
      <c r="B13126" s="0" t="s">
        <v>113</v>
      </c>
      <c r="C13126" s="0" t="s">
        <v>108</v>
      </c>
      <c r="D13126" s="116" t="n">
        <v>45231</v>
      </c>
      <c r="E13126" s="0" t="n">
        <v>0</v>
      </c>
      <c r="F13126" s="0" t="n">
        <v>2376524</v>
      </c>
      <c r="G13126" s="151" t="s">
        <v>111</v>
      </c>
      <c r="H13126" s="151" t="s">
        <v>111</v>
      </c>
      <c r="I13126" s="152" t="s">
        <v>112</v>
      </c>
    </row>
    <row r="13127" customFormat="false" ht="12.75" hidden="false" customHeight="false" outlineLevel="0" collapsed="false">
      <c r="A13127" s="0" t="s">
        <v>83</v>
      </c>
      <c r="B13127" s="0" t="s">
        <v>110</v>
      </c>
      <c r="C13127" s="0" t="s">
        <v>108</v>
      </c>
      <c r="D13127" s="116" t="n">
        <v>45231</v>
      </c>
      <c r="E13127" s="0" t="n">
        <v>0</v>
      </c>
      <c r="F13127" s="0" t="n">
        <v>2376525</v>
      </c>
      <c r="G13127" s="151" t="s">
        <v>111</v>
      </c>
      <c r="H13127" s="151" t="s">
        <v>111</v>
      </c>
      <c r="I13127" s="152" t="s">
        <v>112</v>
      </c>
    </row>
    <row r="13128" customFormat="false" ht="12.75" hidden="false" customHeight="false" outlineLevel="0" collapsed="false">
      <c r="A13128" s="0" t="s">
        <v>83</v>
      </c>
      <c r="B13128" s="0" t="s">
        <v>113</v>
      </c>
      <c r="C13128" s="0" t="s">
        <v>108</v>
      </c>
      <c r="D13128" s="116" t="n">
        <v>45231</v>
      </c>
      <c r="E13128" s="0" t="n">
        <v>0</v>
      </c>
      <c r="F13128" s="0" t="n">
        <v>2376526</v>
      </c>
      <c r="G13128" s="151" t="s">
        <v>111</v>
      </c>
      <c r="H13128" s="151" t="s">
        <v>111</v>
      </c>
      <c r="I13128" s="152" t="s">
        <v>112</v>
      </c>
    </row>
    <row r="13129" customFormat="false" ht="12.75" hidden="false" customHeight="false" outlineLevel="0" collapsed="false">
      <c r="A13129" s="0" t="s">
        <v>84</v>
      </c>
      <c r="B13129" s="0" t="s">
        <v>110</v>
      </c>
      <c r="C13129" s="0" t="s">
        <v>108</v>
      </c>
      <c r="D13129" s="116" t="n">
        <v>45231</v>
      </c>
      <c r="E13129" s="0" t="n">
        <v>0.24</v>
      </c>
      <c r="F13129" s="0" t="n">
        <v>2376527</v>
      </c>
      <c r="G13129" s="151" t="s">
        <v>111</v>
      </c>
      <c r="H13129" s="151" t="s">
        <v>111</v>
      </c>
      <c r="I13129" s="152" t="s">
        <v>112</v>
      </c>
    </row>
    <row r="13130" customFormat="false" ht="12.75" hidden="false" customHeight="false" outlineLevel="0" collapsed="false">
      <c r="A13130" s="0" t="s">
        <v>84</v>
      </c>
      <c r="B13130" s="0" t="s">
        <v>113</v>
      </c>
      <c r="C13130" s="0" t="s">
        <v>108</v>
      </c>
      <c r="D13130" s="116" t="n">
        <v>45231</v>
      </c>
      <c r="E13130" s="0" t="n">
        <v>0.03</v>
      </c>
      <c r="F13130" s="0" t="n">
        <v>2376528</v>
      </c>
      <c r="G13130" s="151" t="s">
        <v>111</v>
      </c>
      <c r="H13130" s="151" t="s">
        <v>111</v>
      </c>
      <c r="I13130" s="152" t="s">
        <v>112</v>
      </c>
    </row>
    <row r="13131" customFormat="false" ht="12.75" hidden="false" customHeight="false" outlineLevel="0" collapsed="false">
      <c r="A13131" s="0" t="s">
        <v>85</v>
      </c>
      <c r="B13131" s="0" t="s">
        <v>110</v>
      </c>
      <c r="C13131" s="0" t="s">
        <v>108</v>
      </c>
      <c r="D13131" s="116" t="n">
        <v>45231</v>
      </c>
      <c r="E13131" s="0" t="n">
        <v>0.24</v>
      </c>
      <c r="F13131" s="0" t="n">
        <v>2376529</v>
      </c>
      <c r="G13131" s="151" t="s">
        <v>111</v>
      </c>
      <c r="H13131" s="151" t="s">
        <v>111</v>
      </c>
      <c r="I13131" s="152" t="s">
        <v>112</v>
      </c>
    </row>
    <row r="13132" customFormat="false" ht="12.75" hidden="false" customHeight="false" outlineLevel="0" collapsed="false">
      <c r="A13132" s="0" t="s">
        <v>85</v>
      </c>
      <c r="B13132" s="0" t="s">
        <v>113</v>
      </c>
      <c r="C13132" s="0" t="s">
        <v>108</v>
      </c>
      <c r="D13132" s="116" t="n">
        <v>45231</v>
      </c>
      <c r="E13132" s="0" t="n">
        <v>0.306791953741163</v>
      </c>
      <c r="F13132" s="0" t="n">
        <v>2376530</v>
      </c>
      <c r="G13132" s="151" t="s">
        <v>111</v>
      </c>
      <c r="H13132" s="151" t="s">
        <v>111</v>
      </c>
      <c r="I13132" s="152" t="s">
        <v>112</v>
      </c>
    </row>
    <row r="13133" customFormat="false" ht="12.75" hidden="false" customHeight="false" outlineLevel="0" collapsed="false">
      <c r="A13133" s="0" t="s">
        <v>86</v>
      </c>
      <c r="B13133" s="0" t="s">
        <v>110</v>
      </c>
      <c r="C13133" s="0" t="s">
        <v>108</v>
      </c>
      <c r="D13133" s="116" t="n">
        <v>45231</v>
      </c>
      <c r="E13133" s="0" t="n">
        <v>0.3</v>
      </c>
      <c r="F13133" s="0" t="n">
        <v>2376531</v>
      </c>
      <c r="G13133" s="151" t="s">
        <v>111</v>
      </c>
      <c r="H13133" s="151" t="s">
        <v>111</v>
      </c>
      <c r="I13133" s="152" t="s">
        <v>112</v>
      </c>
    </row>
    <row r="13134" customFormat="false" ht="12.75" hidden="false" customHeight="false" outlineLevel="0" collapsed="false">
      <c r="A13134" s="0" t="s">
        <v>86</v>
      </c>
      <c r="B13134" s="0" t="s">
        <v>113</v>
      </c>
      <c r="C13134" s="0" t="s">
        <v>108</v>
      </c>
      <c r="D13134" s="116" t="n">
        <v>45231</v>
      </c>
      <c r="E13134" s="0" t="n">
        <v>0.05</v>
      </c>
      <c r="F13134" s="0" t="n">
        <v>2376532</v>
      </c>
      <c r="G13134" s="151" t="s">
        <v>111</v>
      </c>
      <c r="H13134" s="151" t="s">
        <v>111</v>
      </c>
      <c r="I13134" s="152" t="s">
        <v>112</v>
      </c>
    </row>
    <row r="13135" customFormat="false" ht="12.75" hidden="false" customHeight="false" outlineLevel="0" collapsed="false">
      <c r="A13135" s="0" t="s">
        <v>87</v>
      </c>
      <c r="B13135" s="0" t="s">
        <v>110</v>
      </c>
      <c r="C13135" s="0" t="s">
        <v>108</v>
      </c>
      <c r="D13135" s="116" t="n">
        <v>45231</v>
      </c>
      <c r="E13135" s="0" t="n">
        <v>0.3</v>
      </c>
      <c r="F13135" s="0" t="n">
        <v>2376533</v>
      </c>
      <c r="G13135" s="151" t="s">
        <v>111</v>
      </c>
      <c r="H13135" s="151" t="s">
        <v>111</v>
      </c>
      <c r="I13135" s="152" t="s">
        <v>112</v>
      </c>
    </row>
    <row r="13136" customFormat="false" ht="12.75" hidden="false" customHeight="false" outlineLevel="0" collapsed="false">
      <c r="A13136" s="0" t="s">
        <v>87</v>
      </c>
      <c r="B13136" s="0" t="s">
        <v>113</v>
      </c>
      <c r="C13136" s="0" t="s">
        <v>108</v>
      </c>
      <c r="D13136" s="116" t="n">
        <v>45231</v>
      </c>
      <c r="E13136" s="0" t="n">
        <v>0.12</v>
      </c>
      <c r="F13136" s="0" t="n">
        <v>2376534</v>
      </c>
      <c r="G13136" s="151" t="s">
        <v>111</v>
      </c>
      <c r="H13136" s="151" t="s">
        <v>111</v>
      </c>
      <c r="I13136" s="152" t="s">
        <v>112</v>
      </c>
    </row>
    <row r="13137" customFormat="false" ht="12.75" hidden="false" customHeight="false" outlineLevel="0" collapsed="false">
      <c r="A13137" s="0" t="s">
        <v>88</v>
      </c>
      <c r="B13137" s="0" t="s">
        <v>110</v>
      </c>
      <c r="C13137" s="0" t="s">
        <v>108</v>
      </c>
      <c r="D13137" s="116" t="n">
        <v>45231</v>
      </c>
      <c r="E13137" s="0" t="n">
        <v>0.3</v>
      </c>
      <c r="F13137" s="0" t="n">
        <v>2376535</v>
      </c>
      <c r="G13137" s="151" t="s">
        <v>111</v>
      </c>
      <c r="H13137" s="151" t="s">
        <v>111</v>
      </c>
      <c r="I13137" s="152" t="s">
        <v>112</v>
      </c>
    </row>
    <row r="13138" customFormat="false" ht="12.75" hidden="false" customHeight="false" outlineLevel="0" collapsed="false">
      <c r="A13138" s="0" t="s">
        <v>88</v>
      </c>
      <c r="B13138" s="0" t="s">
        <v>113</v>
      </c>
      <c r="C13138" s="0" t="s">
        <v>108</v>
      </c>
      <c r="D13138" s="116" t="n">
        <v>45231</v>
      </c>
      <c r="E13138" s="0" t="n">
        <v>0.532340933278756</v>
      </c>
      <c r="F13138" s="0" t="n">
        <v>2376536</v>
      </c>
      <c r="G13138" s="151" t="s">
        <v>111</v>
      </c>
      <c r="H13138" s="151" t="s">
        <v>111</v>
      </c>
      <c r="I13138" s="152" t="s">
        <v>112</v>
      </c>
    </row>
    <row r="13139" customFormat="false" ht="12.75" hidden="false" customHeight="false" outlineLevel="0" collapsed="false">
      <c r="A13139" s="0" t="s">
        <v>89</v>
      </c>
      <c r="B13139" s="0" t="s">
        <v>110</v>
      </c>
      <c r="C13139" s="0" t="s">
        <v>108</v>
      </c>
      <c r="D13139" s="116" t="n">
        <v>45231</v>
      </c>
      <c r="E13139" s="0" t="n">
        <v>0.3</v>
      </c>
      <c r="F13139" s="0" t="n">
        <v>2376537</v>
      </c>
      <c r="G13139" s="151" t="s">
        <v>111</v>
      </c>
      <c r="H13139" s="151" t="s">
        <v>111</v>
      </c>
      <c r="I13139" s="152" t="s">
        <v>112</v>
      </c>
    </row>
    <row r="13140" customFormat="false" ht="12.75" hidden="false" customHeight="false" outlineLevel="0" collapsed="false">
      <c r="A13140" s="0" t="s">
        <v>89</v>
      </c>
      <c r="B13140" s="0" t="s">
        <v>113</v>
      </c>
      <c r="C13140" s="0" t="s">
        <v>108</v>
      </c>
      <c r="D13140" s="116" t="n">
        <v>45231</v>
      </c>
      <c r="E13140" s="0" t="n">
        <v>0.1</v>
      </c>
      <c r="F13140" s="0" t="n">
        <v>2376538</v>
      </c>
      <c r="G13140" s="151" t="s">
        <v>111</v>
      </c>
      <c r="H13140" s="151" t="s">
        <v>111</v>
      </c>
      <c r="I13140" s="152" t="s">
        <v>112</v>
      </c>
    </row>
    <row r="13141" customFormat="false" ht="12.75" hidden="false" customHeight="false" outlineLevel="0" collapsed="false">
      <c r="A13141" s="0" t="s">
        <v>90</v>
      </c>
      <c r="B13141" s="0" t="s">
        <v>110</v>
      </c>
      <c r="C13141" s="0" t="s">
        <v>108</v>
      </c>
      <c r="D13141" s="116" t="n">
        <v>45231</v>
      </c>
      <c r="E13141" s="0" t="n">
        <v>0.3</v>
      </c>
      <c r="F13141" s="0" t="n">
        <v>2376539</v>
      </c>
      <c r="G13141" s="151" t="s">
        <v>111</v>
      </c>
      <c r="H13141" s="151" t="s">
        <v>111</v>
      </c>
      <c r="I13141" s="152" t="s">
        <v>112</v>
      </c>
    </row>
    <row r="13142" customFormat="false" ht="12.75" hidden="false" customHeight="false" outlineLevel="0" collapsed="false">
      <c r="A13142" s="0" t="s">
        <v>90</v>
      </c>
      <c r="B13142" s="0" t="s">
        <v>113</v>
      </c>
      <c r="C13142" s="0" t="s">
        <v>108</v>
      </c>
      <c r="D13142" s="116" t="n">
        <v>45231</v>
      </c>
      <c r="E13142" s="0" t="n">
        <v>0.460707695456407</v>
      </c>
      <c r="F13142" s="0" t="n">
        <v>2376540</v>
      </c>
      <c r="G13142" s="151" t="s">
        <v>111</v>
      </c>
      <c r="H13142" s="151" t="s">
        <v>111</v>
      </c>
      <c r="I13142" s="152" t="s">
        <v>112</v>
      </c>
    </row>
    <row r="13143" customFormat="false" ht="12.75" hidden="false" customHeight="false" outlineLevel="0" collapsed="false">
      <c r="A13143" s="0" t="s">
        <v>91</v>
      </c>
      <c r="B13143" s="0" t="s">
        <v>110</v>
      </c>
      <c r="C13143" s="0" t="s">
        <v>108</v>
      </c>
      <c r="D13143" s="116" t="n">
        <v>45231</v>
      </c>
      <c r="E13143" s="0" t="n">
        <v>0</v>
      </c>
      <c r="F13143" s="0" t="n">
        <v>2376541</v>
      </c>
      <c r="G13143" s="151" t="s">
        <v>111</v>
      </c>
      <c r="H13143" s="151" t="s">
        <v>111</v>
      </c>
      <c r="I13143" s="152" t="s">
        <v>112</v>
      </c>
    </row>
    <row r="13144" customFormat="false" ht="12.75" hidden="false" customHeight="false" outlineLevel="0" collapsed="false">
      <c r="A13144" s="0" t="s">
        <v>91</v>
      </c>
      <c r="B13144" s="0" t="s">
        <v>113</v>
      </c>
      <c r="C13144" s="0" t="s">
        <v>108</v>
      </c>
      <c r="D13144" s="116" t="n">
        <v>45231</v>
      </c>
      <c r="E13144" s="0" t="n">
        <v>0</v>
      </c>
      <c r="F13144" s="0" t="n">
        <v>2376542</v>
      </c>
      <c r="G13144" s="151" t="s">
        <v>111</v>
      </c>
      <c r="H13144" s="151" t="s">
        <v>111</v>
      </c>
      <c r="I13144" s="152" t="s">
        <v>112</v>
      </c>
    </row>
    <row r="13145" customFormat="false" ht="12.75" hidden="false" customHeight="false" outlineLevel="0" collapsed="false">
      <c r="A13145" s="0" t="s">
        <v>49</v>
      </c>
      <c r="B13145" s="0" t="s">
        <v>110</v>
      </c>
      <c r="C13145" s="0" t="s">
        <v>108</v>
      </c>
      <c r="D13145" s="116" t="n">
        <v>45231</v>
      </c>
      <c r="E13145" s="0" t="n">
        <v>0.645</v>
      </c>
      <c r="F13145" s="0" t="n">
        <v>2376543</v>
      </c>
      <c r="G13145" s="151" t="s">
        <v>111</v>
      </c>
      <c r="H13145" s="151" t="s">
        <v>111</v>
      </c>
      <c r="I13145" s="152" t="s">
        <v>112</v>
      </c>
    </row>
    <row r="13146" customFormat="false" ht="12.75" hidden="false" customHeight="false" outlineLevel="0" collapsed="false">
      <c r="A13146" s="0" t="s">
        <v>49</v>
      </c>
      <c r="B13146" s="0" t="s">
        <v>113</v>
      </c>
      <c r="C13146" s="0" t="s">
        <v>108</v>
      </c>
      <c r="D13146" s="116" t="n">
        <v>45231</v>
      </c>
      <c r="E13146" s="0" t="n">
        <v>0.05</v>
      </c>
      <c r="F13146" s="0" t="n">
        <v>2376544</v>
      </c>
      <c r="G13146" s="151" t="s">
        <v>111</v>
      </c>
      <c r="H13146" s="151" t="s">
        <v>111</v>
      </c>
      <c r="I13146" s="152" t="s">
        <v>112</v>
      </c>
    </row>
    <row r="13147" customFormat="false" ht="12.75" hidden="false" customHeight="false" outlineLevel="0" collapsed="false">
      <c r="A13147" s="0" t="s">
        <v>50</v>
      </c>
      <c r="B13147" s="0" t="s">
        <v>110</v>
      </c>
      <c r="C13147" s="0" t="s">
        <v>108</v>
      </c>
      <c r="D13147" s="116" t="n">
        <v>45231</v>
      </c>
      <c r="E13147" s="0" t="n">
        <v>0.86</v>
      </c>
      <c r="F13147" s="0" t="n">
        <v>2376545</v>
      </c>
      <c r="G13147" s="151" t="s">
        <v>111</v>
      </c>
      <c r="H13147" s="151" t="s">
        <v>111</v>
      </c>
      <c r="I13147" s="152" t="s">
        <v>112</v>
      </c>
    </row>
    <row r="13148" customFormat="false" ht="12.75" hidden="false" customHeight="false" outlineLevel="0" collapsed="false">
      <c r="A13148" s="0" t="s">
        <v>50</v>
      </c>
      <c r="B13148" s="0" t="s">
        <v>113</v>
      </c>
      <c r="C13148" s="0" t="s">
        <v>108</v>
      </c>
      <c r="D13148" s="116" t="n">
        <v>45231</v>
      </c>
      <c r="E13148" s="0" t="n">
        <v>-0.17</v>
      </c>
      <c r="F13148" s="0" t="n">
        <v>2376546</v>
      </c>
      <c r="G13148" s="151" t="s">
        <v>111</v>
      </c>
      <c r="H13148" s="151" t="s">
        <v>111</v>
      </c>
      <c r="I13148" s="152" t="s">
        <v>112</v>
      </c>
    </row>
    <row r="13149" customFormat="false" ht="12.75" hidden="false" customHeight="false" outlineLevel="0" collapsed="false">
      <c r="A13149" s="0" t="s">
        <v>51</v>
      </c>
      <c r="B13149" s="0" t="s">
        <v>110</v>
      </c>
      <c r="C13149" s="0" t="s">
        <v>108</v>
      </c>
      <c r="D13149" s="116" t="n">
        <v>45231</v>
      </c>
      <c r="E13149" s="0" t="n">
        <v>0.86</v>
      </c>
      <c r="F13149" s="0" t="n">
        <v>2376547</v>
      </c>
      <c r="G13149" s="151" t="s">
        <v>111</v>
      </c>
      <c r="H13149" s="151" t="s">
        <v>111</v>
      </c>
      <c r="I13149" s="152" t="s">
        <v>112</v>
      </c>
    </row>
    <row r="13150" customFormat="false" ht="12.75" hidden="false" customHeight="false" outlineLevel="0" collapsed="false">
      <c r="A13150" s="0" t="s">
        <v>51</v>
      </c>
      <c r="B13150" s="0" t="s">
        <v>113</v>
      </c>
      <c r="C13150" s="0" t="s">
        <v>108</v>
      </c>
      <c r="D13150" s="116" t="n">
        <v>45231</v>
      </c>
      <c r="E13150" s="0" t="n">
        <v>0.1</v>
      </c>
      <c r="F13150" s="0" t="n">
        <v>2376548</v>
      </c>
      <c r="G13150" s="151" t="s">
        <v>111</v>
      </c>
      <c r="H13150" s="151" t="s">
        <v>111</v>
      </c>
      <c r="I13150" s="152" t="s">
        <v>112</v>
      </c>
    </row>
    <row r="13151" customFormat="false" ht="12.75" hidden="false" customHeight="false" outlineLevel="0" collapsed="false">
      <c r="A13151" s="0" t="s">
        <v>52</v>
      </c>
      <c r="B13151" s="0" t="s">
        <v>110</v>
      </c>
      <c r="C13151" s="0" t="s">
        <v>108</v>
      </c>
      <c r="D13151" s="116" t="n">
        <v>45231</v>
      </c>
      <c r="E13151" s="0" t="n">
        <v>0.86</v>
      </c>
      <c r="F13151" s="0" t="n">
        <v>2376549</v>
      </c>
      <c r="G13151" s="151" t="s">
        <v>111</v>
      </c>
      <c r="H13151" s="151" t="s">
        <v>111</v>
      </c>
      <c r="I13151" s="152" t="s">
        <v>112</v>
      </c>
    </row>
    <row r="13152" customFormat="false" ht="12.75" hidden="false" customHeight="false" outlineLevel="0" collapsed="false">
      <c r="A13152" s="0" t="s">
        <v>52</v>
      </c>
      <c r="B13152" s="0" t="s">
        <v>113</v>
      </c>
      <c r="C13152" s="0" t="s">
        <v>108</v>
      </c>
      <c r="D13152" s="116" t="n">
        <v>45231</v>
      </c>
      <c r="E13152" s="0" t="n">
        <v>-0.05</v>
      </c>
      <c r="F13152" s="0" t="n">
        <v>2376550</v>
      </c>
      <c r="G13152" s="151" t="s">
        <v>111</v>
      </c>
      <c r="H13152" s="151" t="s">
        <v>111</v>
      </c>
      <c r="I13152" s="152" t="s">
        <v>112</v>
      </c>
    </row>
    <row r="13153" customFormat="false" ht="12.75" hidden="false" customHeight="false" outlineLevel="0" collapsed="false">
      <c r="A13153" s="0" t="s">
        <v>53</v>
      </c>
      <c r="B13153" s="0" t="s">
        <v>110</v>
      </c>
      <c r="C13153" s="0" t="s">
        <v>108</v>
      </c>
      <c r="D13153" s="116" t="n">
        <v>45231</v>
      </c>
      <c r="E13153" s="0" t="n">
        <v>0.645</v>
      </c>
      <c r="F13153" s="0" t="n">
        <v>2376551</v>
      </c>
      <c r="G13153" s="151" t="s">
        <v>111</v>
      </c>
      <c r="H13153" s="151" t="s">
        <v>111</v>
      </c>
      <c r="I13153" s="152" t="s">
        <v>112</v>
      </c>
    </row>
    <row r="13154" customFormat="false" ht="12.75" hidden="false" customHeight="false" outlineLevel="0" collapsed="false">
      <c r="A13154" s="0" t="s">
        <v>53</v>
      </c>
      <c r="B13154" s="0" t="s">
        <v>113</v>
      </c>
      <c r="C13154" s="0" t="s">
        <v>108</v>
      </c>
      <c r="D13154" s="116" t="n">
        <v>45231</v>
      </c>
      <c r="E13154" s="0" t="n">
        <v>0.05</v>
      </c>
      <c r="F13154" s="0" t="n">
        <v>2376552</v>
      </c>
      <c r="G13154" s="151" t="s">
        <v>111</v>
      </c>
      <c r="H13154" s="151" t="s">
        <v>111</v>
      </c>
      <c r="I13154" s="152" t="s">
        <v>112</v>
      </c>
    </row>
    <row r="13155" customFormat="false" ht="12.75" hidden="false" customHeight="false" outlineLevel="0" collapsed="false">
      <c r="A13155" s="0" t="s">
        <v>17</v>
      </c>
      <c r="B13155" s="0" t="s">
        <v>110</v>
      </c>
      <c r="C13155" s="0" t="s">
        <v>108</v>
      </c>
      <c r="D13155" s="116" t="n">
        <v>45231</v>
      </c>
      <c r="E13155" s="0" t="n">
        <v>0</v>
      </c>
      <c r="F13155" s="0" t="n">
        <v>2376553</v>
      </c>
      <c r="G13155" s="151" t="s">
        <v>111</v>
      </c>
      <c r="H13155" s="151" t="s">
        <v>111</v>
      </c>
      <c r="I13155" s="152" t="s">
        <v>112</v>
      </c>
    </row>
    <row r="13156" customFormat="false" ht="12.75" hidden="false" customHeight="false" outlineLevel="0" collapsed="false">
      <c r="A13156" s="0" t="s">
        <v>17</v>
      </c>
      <c r="B13156" s="0" t="s">
        <v>113</v>
      </c>
      <c r="C13156" s="0" t="s">
        <v>108</v>
      </c>
      <c r="D13156" s="116" t="n">
        <v>45231</v>
      </c>
      <c r="E13156" s="0" t="n">
        <v>0</v>
      </c>
      <c r="F13156" s="0" t="n">
        <v>2376554</v>
      </c>
      <c r="G13156" s="151" t="s">
        <v>111</v>
      </c>
      <c r="H13156" s="151" t="s">
        <v>111</v>
      </c>
      <c r="I13156" s="152" t="s">
        <v>112</v>
      </c>
    </row>
    <row r="13157" customFormat="false" ht="12.75" hidden="false" customHeight="false" outlineLevel="0" collapsed="false">
      <c r="A13157" s="0" t="s">
        <v>18</v>
      </c>
      <c r="B13157" s="0" t="s">
        <v>110</v>
      </c>
      <c r="C13157" s="0" t="s">
        <v>108</v>
      </c>
      <c r="D13157" s="116" t="n">
        <v>45231</v>
      </c>
      <c r="E13157" s="0" t="n">
        <v>0</v>
      </c>
      <c r="F13157" s="0" t="n">
        <v>2376555</v>
      </c>
      <c r="G13157" s="151" t="s">
        <v>111</v>
      </c>
      <c r="H13157" s="151" t="s">
        <v>111</v>
      </c>
      <c r="I13157" s="152" t="s">
        <v>112</v>
      </c>
    </row>
    <row r="13158" customFormat="false" ht="12.75" hidden="false" customHeight="false" outlineLevel="0" collapsed="false">
      <c r="A13158" s="0" t="s">
        <v>18</v>
      </c>
      <c r="B13158" s="0" t="s">
        <v>113</v>
      </c>
      <c r="C13158" s="0" t="s">
        <v>108</v>
      </c>
      <c r="D13158" s="116" t="n">
        <v>45231</v>
      </c>
      <c r="E13158" s="0" t="n">
        <v>0</v>
      </c>
      <c r="F13158" s="0" t="n">
        <v>2376556</v>
      </c>
      <c r="G13158" s="151" t="s">
        <v>111</v>
      </c>
      <c r="H13158" s="151" t="s">
        <v>111</v>
      </c>
      <c r="I13158" s="152" t="s">
        <v>112</v>
      </c>
    </row>
    <row r="13159" customFormat="false" ht="12.75" hidden="false" customHeight="false" outlineLevel="0" collapsed="false">
      <c r="A13159" s="0" t="s">
        <v>19</v>
      </c>
      <c r="B13159" s="0" t="s">
        <v>110</v>
      </c>
      <c r="C13159" s="0" t="s">
        <v>108</v>
      </c>
      <c r="D13159" s="116" t="n">
        <v>45231</v>
      </c>
      <c r="E13159" s="0" t="n">
        <v>0</v>
      </c>
      <c r="F13159" s="0" t="n">
        <v>2376557</v>
      </c>
      <c r="G13159" s="151" t="s">
        <v>111</v>
      </c>
      <c r="H13159" s="151" t="s">
        <v>111</v>
      </c>
      <c r="I13159" s="152" t="s">
        <v>112</v>
      </c>
    </row>
    <row r="13160" customFormat="false" ht="12.75" hidden="false" customHeight="false" outlineLevel="0" collapsed="false">
      <c r="A13160" s="0" t="s">
        <v>19</v>
      </c>
      <c r="B13160" s="0" t="s">
        <v>113</v>
      </c>
      <c r="C13160" s="0" t="s">
        <v>108</v>
      </c>
      <c r="D13160" s="116" t="n">
        <v>45231</v>
      </c>
      <c r="E13160" s="0" t="n">
        <v>0</v>
      </c>
      <c r="F13160" s="0" t="n">
        <v>2376558</v>
      </c>
      <c r="G13160" s="151" t="s">
        <v>111</v>
      </c>
      <c r="H13160" s="151" t="s">
        <v>111</v>
      </c>
      <c r="I13160" s="152" t="s">
        <v>112</v>
      </c>
    </row>
    <row r="13161" customFormat="false" ht="12.75" hidden="false" customHeight="false" outlineLevel="0" collapsed="false">
      <c r="A13161" s="0" t="s">
        <v>21</v>
      </c>
      <c r="B13161" s="0" t="s">
        <v>110</v>
      </c>
      <c r="C13161" s="0" t="s">
        <v>108</v>
      </c>
      <c r="D13161" s="116" t="n">
        <v>45231</v>
      </c>
      <c r="E13161" s="0" t="n">
        <v>0</v>
      </c>
      <c r="F13161" s="0" t="n">
        <v>2376559</v>
      </c>
      <c r="G13161" s="151" t="s">
        <v>111</v>
      </c>
      <c r="H13161" s="151" t="s">
        <v>111</v>
      </c>
      <c r="I13161" s="152" t="s">
        <v>112</v>
      </c>
    </row>
    <row r="13162" customFormat="false" ht="12.75" hidden="false" customHeight="false" outlineLevel="0" collapsed="false">
      <c r="A13162" s="0" t="s">
        <v>21</v>
      </c>
      <c r="B13162" s="0" t="s">
        <v>113</v>
      </c>
      <c r="C13162" s="0" t="s">
        <v>108</v>
      </c>
      <c r="D13162" s="116" t="n">
        <v>45231</v>
      </c>
      <c r="E13162" s="0" t="n">
        <v>0</v>
      </c>
      <c r="F13162" s="0" t="n">
        <v>2376560</v>
      </c>
      <c r="G13162" s="151" t="s">
        <v>111</v>
      </c>
      <c r="H13162" s="151" t="s">
        <v>111</v>
      </c>
      <c r="I13162" s="152" t="s">
        <v>112</v>
      </c>
    </row>
    <row r="13163" customFormat="false" ht="12.75" hidden="false" customHeight="false" outlineLevel="0" collapsed="false">
      <c r="A13163" s="0" t="s">
        <v>22</v>
      </c>
      <c r="B13163" s="0" t="s">
        <v>110</v>
      </c>
      <c r="C13163" s="0" t="s">
        <v>108</v>
      </c>
      <c r="D13163" s="116" t="n">
        <v>45231</v>
      </c>
      <c r="E13163" s="0" t="n">
        <v>0</v>
      </c>
      <c r="F13163" s="0" t="n">
        <v>2376561</v>
      </c>
      <c r="G13163" s="151" t="s">
        <v>111</v>
      </c>
      <c r="H13163" s="151" t="s">
        <v>111</v>
      </c>
      <c r="I13163" s="152" t="s">
        <v>112</v>
      </c>
    </row>
    <row r="13164" customFormat="false" ht="12.75" hidden="false" customHeight="false" outlineLevel="0" collapsed="false">
      <c r="A13164" s="0" t="s">
        <v>59</v>
      </c>
      <c r="B13164" s="0" t="s">
        <v>110</v>
      </c>
      <c r="C13164" s="0" t="s">
        <v>108</v>
      </c>
      <c r="D13164" s="116" t="n">
        <v>45261</v>
      </c>
      <c r="E13164" s="0" t="n">
        <v>0.98</v>
      </c>
      <c r="F13164" s="0" t="n">
        <v>2376515</v>
      </c>
      <c r="G13164" s="151" t="s">
        <v>111</v>
      </c>
      <c r="H13164" s="151" t="s">
        <v>111</v>
      </c>
      <c r="I13164" s="152" t="s">
        <v>112</v>
      </c>
    </row>
    <row r="13165" customFormat="false" ht="12.75" hidden="false" customHeight="false" outlineLevel="0" collapsed="false">
      <c r="A13165" s="0" t="s">
        <v>59</v>
      </c>
      <c r="B13165" s="0" t="s">
        <v>113</v>
      </c>
      <c r="C13165" s="0" t="s">
        <v>108</v>
      </c>
      <c r="D13165" s="116" t="n">
        <v>45261</v>
      </c>
      <c r="E13165" s="0" t="n">
        <v>0.05</v>
      </c>
      <c r="F13165" s="0" t="n">
        <v>2376516</v>
      </c>
      <c r="G13165" s="151" t="s">
        <v>111</v>
      </c>
      <c r="H13165" s="151" t="s">
        <v>111</v>
      </c>
      <c r="I13165" s="152" t="s">
        <v>112</v>
      </c>
    </row>
    <row r="13166" customFormat="false" ht="12.75" hidden="false" customHeight="false" outlineLevel="0" collapsed="false">
      <c r="A13166" s="0" t="s">
        <v>60</v>
      </c>
      <c r="B13166" s="0" t="s">
        <v>110</v>
      </c>
      <c r="C13166" s="0" t="s">
        <v>108</v>
      </c>
      <c r="D13166" s="116" t="n">
        <v>45261</v>
      </c>
      <c r="E13166" s="0" t="n">
        <v>0.98</v>
      </c>
      <c r="F13166" s="0" t="n">
        <v>2376517</v>
      </c>
      <c r="G13166" s="151" t="s">
        <v>111</v>
      </c>
      <c r="H13166" s="151" t="s">
        <v>111</v>
      </c>
      <c r="I13166" s="152" t="s">
        <v>112</v>
      </c>
    </row>
    <row r="13167" customFormat="false" ht="12.75" hidden="false" customHeight="false" outlineLevel="0" collapsed="false">
      <c r="A13167" s="0" t="s">
        <v>60</v>
      </c>
      <c r="B13167" s="0" t="s">
        <v>113</v>
      </c>
      <c r="C13167" s="0" t="s">
        <v>108</v>
      </c>
      <c r="D13167" s="116" t="n">
        <v>45261</v>
      </c>
      <c r="E13167" s="0" t="n">
        <v>0.29</v>
      </c>
      <c r="F13167" s="0" t="n">
        <v>2376518</v>
      </c>
      <c r="G13167" s="151" t="s">
        <v>111</v>
      </c>
      <c r="H13167" s="151" t="s">
        <v>111</v>
      </c>
      <c r="I13167" s="152" t="s">
        <v>112</v>
      </c>
    </row>
    <row r="13168" customFormat="false" ht="12.75" hidden="false" customHeight="false" outlineLevel="0" collapsed="false">
      <c r="A13168" s="0" t="s">
        <v>61</v>
      </c>
      <c r="B13168" s="0" t="s">
        <v>110</v>
      </c>
      <c r="C13168" s="0" t="s">
        <v>108</v>
      </c>
      <c r="D13168" s="116" t="n">
        <v>45261</v>
      </c>
      <c r="E13168" s="0" t="n">
        <v>0.98</v>
      </c>
      <c r="F13168" s="0" t="n">
        <v>2376519</v>
      </c>
      <c r="G13168" s="151" t="s">
        <v>111</v>
      </c>
      <c r="H13168" s="151" t="s">
        <v>111</v>
      </c>
      <c r="I13168" s="152" t="s">
        <v>112</v>
      </c>
    </row>
    <row r="13169" customFormat="false" ht="12.75" hidden="false" customHeight="false" outlineLevel="0" collapsed="false">
      <c r="A13169" s="0" t="s">
        <v>61</v>
      </c>
      <c r="B13169" s="0" t="s">
        <v>113</v>
      </c>
      <c r="C13169" s="0" t="s">
        <v>108</v>
      </c>
      <c r="D13169" s="116" t="n">
        <v>45261</v>
      </c>
      <c r="E13169" s="0" t="n">
        <v>0.05</v>
      </c>
      <c r="F13169" s="0" t="n">
        <v>2376520</v>
      </c>
      <c r="G13169" s="151" t="s">
        <v>111</v>
      </c>
      <c r="H13169" s="151" t="s">
        <v>111</v>
      </c>
      <c r="I13169" s="152" t="s">
        <v>112</v>
      </c>
    </row>
    <row r="13170" customFormat="false" ht="12.75" hidden="false" customHeight="false" outlineLevel="0" collapsed="false">
      <c r="A13170" s="0" t="s">
        <v>62</v>
      </c>
      <c r="B13170" s="0" t="s">
        <v>110</v>
      </c>
      <c r="C13170" s="0" t="s">
        <v>108</v>
      </c>
      <c r="D13170" s="116" t="n">
        <v>45261</v>
      </c>
      <c r="E13170" s="0" t="n">
        <v>0.98</v>
      </c>
      <c r="F13170" s="0" t="n">
        <v>2376521</v>
      </c>
      <c r="G13170" s="151" t="s">
        <v>111</v>
      </c>
      <c r="H13170" s="151" t="s">
        <v>111</v>
      </c>
      <c r="I13170" s="152" t="s">
        <v>112</v>
      </c>
    </row>
    <row r="13171" customFormat="false" ht="12.75" hidden="false" customHeight="false" outlineLevel="0" collapsed="false">
      <c r="A13171" s="0" t="s">
        <v>62</v>
      </c>
      <c r="B13171" s="0" t="s">
        <v>113</v>
      </c>
      <c r="C13171" s="0" t="s">
        <v>108</v>
      </c>
      <c r="D13171" s="116" t="n">
        <v>45261</v>
      </c>
      <c r="E13171" s="0" t="n">
        <v>0.29</v>
      </c>
      <c r="F13171" s="0" t="n">
        <v>2376522</v>
      </c>
      <c r="G13171" s="151" t="s">
        <v>111</v>
      </c>
      <c r="H13171" s="151" t="s">
        <v>111</v>
      </c>
      <c r="I13171" s="152" t="s">
        <v>112</v>
      </c>
    </row>
    <row r="13172" customFormat="false" ht="12.75" hidden="false" customHeight="false" outlineLevel="0" collapsed="false">
      <c r="A13172" s="0" t="s">
        <v>82</v>
      </c>
      <c r="B13172" s="0" t="s">
        <v>110</v>
      </c>
      <c r="C13172" s="0" t="s">
        <v>108</v>
      </c>
      <c r="D13172" s="116" t="n">
        <v>45261</v>
      </c>
      <c r="E13172" s="0" t="n">
        <v>0</v>
      </c>
      <c r="F13172" s="0" t="n">
        <v>2376523</v>
      </c>
      <c r="G13172" s="151" t="s">
        <v>111</v>
      </c>
      <c r="H13172" s="151" t="s">
        <v>111</v>
      </c>
      <c r="I13172" s="152" t="s">
        <v>112</v>
      </c>
    </row>
    <row r="13173" customFormat="false" ht="12.75" hidden="false" customHeight="false" outlineLevel="0" collapsed="false">
      <c r="A13173" s="0" t="s">
        <v>82</v>
      </c>
      <c r="B13173" s="0" t="s">
        <v>113</v>
      </c>
      <c r="C13173" s="0" t="s">
        <v>108</v>
      </c>
      <c r="D13173" s="116" t="n">
        <v>45261</v>
      </c>
      <c r="E13173" s="0" t="n">
        <v>0</v>
      </c>
      <c r="F13173" s="0" t="n">
        <v>2376524</v>
      </c>
      <c r="G13173" s="151" t="s">
        <v>111</v>
      </c>
      <c r="H13173" s="151" t="s">
        <v>111</v>
      </c>
      <c r="I13173" s="152" t="s">
        <v>112</v>
      </c>
    </row>
    <row r="13174" customFormat="false" ht="12.75" hidden="false" customHeight="false" outlineLevel="0" collapsed="false">
      <c r="A13174" s="0" t="s">
        <v>83</v>
      </c>
      <c r="B13174" s="0" t="s">
        <v>110</v>
      </c>
      <c r="C13174" s="0" t="s">
        <v>108</v>
      </c>
      <c r="D13174" s="116" t="n">
        <v>45261</v>
      </c>
      <c r="E13174" s="0" t="n">
        <v>0</v>
      </c>
      <c r="F13174" s="0" t="n">
        <v>2376525</v>
      </c>
      <c r="G13174" s="151" t="s">
        <v>111</v>
      </c>
      <c r="H13174" s="151" t="s">
        <v>111</v>
      </c>
      <c r="I13174" s="152" t="s">
        <v>112</v>
      </c>
    </row>
    <row r="13175" customFormat="false" ht="12.75" hidden="false" customHeight="false" outlineLevel="0" collapsed="false">
      <c r="A13175" s="0" t="s">
        <v>83</v>
      </c>
      <c r="B13175" s="0" t="s">
        <v>113</v>
      </c>
      <c r="C13175" s="0" t="s">
        <v>108</v>
      </c>
      <c r="D13175" s="116" t="n">
        <v>45261</v>
      </c>
      <c r="E13175" s="0" t="n">
        <v>0</v>
      </c>
      <c r="F13175" s="0" t="n">
        <v>2376526</v>
      </c>
      <c r="G13175" s="151" t="s">
        <v>111</v>
      </c>
      <c r="H13175" s="151" t="s">
        <v>111</v>
      </c>
      <c r="I13175" s="152" t="s">
        <v>112</v>
      </c>
    </row>
    <row r="13176" customFormat="false" ht="12.75" hidden="false" customHeight="false" outlineLevel="0" collapsed="false">
      <c r="A13176" s="0" t="s">
        <v>84</v>
      </c>
      <c r="B13176" s="0" t="s">
        <v>110</v>
      </c>
      <c r="C13176" s="0" t="s">
        <v>108</v>
      </c>
      <c r="D13176" s="116" t="n">
        <v>45261</v>
      </c>
      <c r="E13176" s="0" t="n">
        <v>0.26</v>
      </c>
      <c r="F13176" s="0" t="n">
        <v>2376527</v>
      </c>
      <c r="G13176" s="151" t="s">
        <v>111</v>
      </c>
      <c r="H13176" s="151" t="s">
        <v>111</v>
      </c>
      <c r="I13176" s="152" t="s">
        <v>112</v>
      </c>
    </row>
    <row r="13177" customFormat="false" ht="12.75" hidden="false" customHeight="false" outlineLevel="0" collapsed="false">
      <c r="A13177" s="0" t="s">
        <v>84</v>
      </c>
      <c r="B13177" s="0" t="s">
        <v>113</v>
      </c>
      <c r="C13177" s="0" t="s">
        <v>108</v>
      </c>
      <c r="D13177" s="116" t="n">
        <v>45261</v>
      </c>
      <c r="E13177" s="0" t="n">
        <v>0.03</v>
      </c>
      <c r="F13177" s="0" t="n">
        <v>2376528</v>
      </c>
      <c r="G13177" s="151" t="s">
        <v>111</v>
      </c>
      <c r="H13177" s="151" t="s">
        <v>111</v>
      </c>
      <c r="I13177" s="152" t="s">
        <v>112</v>
      </c>
    </row>
    <row r="13178" customFormat="false" ht="12.75" hidden="false" customHeight="false" outlineLevel="0" collapsed="false">
      <c r="A13178" s="0" t="s">
        <v>85</v>
      </c>
      <c r="B13178" s="0" t="s">
        <v>110</v>
      </c>
      <c r="C13178" s="0" t="s">
        <v>108</v>
      </c>
      <c r="D13178" s="116" t="n">
        <v>45261</v>
      </c>
      <c r="E13178" s="0" t="n">
        <v>0.26</v>
      </c>
      <c r="F13178" s="0" t="n">
        <v>2376529</v>
      </c>
      <c r="G13178" s="151" t="s">
        <v>111</v>
      </c>
      <c r="H13178" s="151" t="s">
        <v>111</v>
      </c>
      <c r="I13178" s="152" t="s">
        <v>112</v>
      </c>
    </row>
    <row r="13179" customFormat="false" ht="12.75" hidden="false" customHeight="false" outlineLevel="0" collapsed="false">
      <c r="A13179" s="0" t="s">
        <v>85</v>
      </c>
      <c r="B13179" s="0" t="s">
        <v>113</v>
      </c>
      <c r="C13179" s="0" t="s">
        <v>108</v>
      </c>
      <c r="D13179" s="116" t="n">
        <v>45261</v>
      </c>
      <c r="E13179" s="0" t="n">
        <v>0.320250741694251</v>
      </c>
      <c r="F13179" s="0" t="n">
        <v>2376530</v>
      </c>
      <c r="G13179" s="151" t="s">
        <v>111</v>
      </c>
      <c r="H13179" s="151" t="s">
        <v>111</v>
      </c>
      <c r="I13179" s="152" t="s">
        <v>112</v>
      </c>
    </row>
    <row r="13180" customFormat="false" ht="12.75" hidden="false" customHeight="false" outlineLevel="0" collapsed="false">
      <c r="A13180" s="0" t="s">
        <v>86</v>
      </c>
      <c r="B13180" s="0" t="s">
        <v>110</v>
      </c>
      <c r="C13180" s="0" t="s">
        <v>108</v>
      </c>
      <c r="D13180" s="116" t="n">
        <v>45261</v>
      </c>
      <c r="E13180" s="0" t="n">
        <v>0.37</v>
      </c>
      <c r="F13180" s="0" t="n">
        <v>2376531</v>
      </c>
      <c r="G13180" s="151" t="s">
        <v>111</v>
      </c>
      <c r="H13180" s="151" t="s">
        <v>111</v>
      </c>
      <c r="I13180" s="152" t="s">
        <v>112</v>
      </c>
    </row>
    <row r="13181" customFormat="false" ht="12.75" hidden="false" customHeight="false" outlineLevel="0" collapsed="false">
      <c r="A13181" s="0" t="s">
        <v>86</v>
      </c>
      <c r="B13181" s="0" t="s">
        <v>113</v>
      </c>
      <c r="C13181" s="0" t="s">
        <v>108</v>
      </c>
      <c r="D13181" s="116" t="n">
        <v>45261</v>
      </c>
      <c r="E13181" s="0" t="n">
        <v>0.05</v>
      </c>
      <c r="F13181" s="0" t="n">
        <v>2376532</v>
      </c>
      <c r="G13181" s="151" t="s">
        <v>111</v>
      </c>
      <c r="H13181" s="151" t="s">
        <v>111</v>
      </c>
      <c r="I13181" s="152" t="s">
        <v>112</v>
      </c>
    </row>
    <row r="13182" customFormat="false" ht="12.75" hidden="false" customHeight="false" outlineLevel="0" collapsed="false">
      <c r="A13182" s="0" t="s">
        <v>87</v>
      </c>
      <c r="B13182" s="0" t="s">
        <v>110</v>
      </c>
      <c r="C13182" s="0" t="s">
        <v>108</v>
      </c>
      <c r="D13182" s="116" t="n">
        <v>45261</v>
      </c>
      <c r="E13182" s="0" t="n">
        <v>0.37</v>
      </c>
      <c r="F13182" s="0" t="n">
        <v>2376533</v>
      </c>
      <c r="G13182" s="151" t="s">
        <v>111</v>
      </c>
      <c r="H13182" s="151" t="s">
        <v>111</v>
      </c>
      <c r="I13182" s="152" t="s">
        <v>112</v>
      </c>
    </row>
    <row r="13183" customFormat="false" ht="12.75" hidden="false" customHeight="false" outlineLevel="0" collapsed="false">
      <c r="A13183" s="0" t="s">
        <v>87</v>
      </c>
      <c r="B13183" s="0" t="s">
        <v>113</v>
      </c>
      <c r="C13183" s="0" t="s">
        <v>108</v>
      </c>
      <c r="D13183" s="116" t="n">
        <v>45261</v>
      </c>
      <c r="E13183" s="0" t="n">
        <v>0.15</v>
      </c>
      <c r="F13183" s="0" t="n">
        <v>2376534</v>
      </c>
      <c r="G13183" s="151" t="s">
        <v>111</v>
      </c>
      <c r="H13183" s="151" t="s">
        <v>111</v>
      </c>
      <c r="I13183" s="152" t="s">
        <v>112</v>
      </c>
    </row>
    <row r="13184" customFormat="false" ht="12.75" hidden="false" customHeight="false" outlineLevel="0" collapsed="false">
      <c r="A13184" s="0" t="s">
        <v>88</v>
      </c>
      <c r="B13184" s="0" t="s">
        <v>110</v>
      </c>
      <c r="C13184" s="0" t="s">
        <v>108</v>
      </c>
      <c r="D13184" s="116" t="n">
        <v>45261</v>
      </c>
      <c r="E13184" s="0" t="n">
        <v>0.37</v>
      </c>
      <c r="F13184" s="0" t="n">
        <v>2376535</v>
      </c>
      <c r="G13184" s="151" t="s">
        <v>111</v>
      </c>
      <c r="H13184" s="151" t="s">
        <v>111</v>
      </c>
      <c r="I13184" s="152" t="s">
        <v>112</v>
      </c>
    </row>
    <row r="13185" customFormat="false" ht="12.75" hidden="false" customHeight="false" outlineLevel="0" collapsed="false">
      <c r="A13185" s="0" t="s">
        <v>88</v>
      </c>
      <c r="B13185" s="0" t="s">
        <v>113</v>
      </c>
      <c r="C13185" s="0" t="s">
        <v>108</v>
      </c>
      <c r="D13185" s="116" t="n">
        <v>45261</v>
      </c>
      <c r="E13185" s="0" t="n">
        <v>0.593640564879247</v>
      </c>
      <c r="F13185" s="0" t="n">
        <v>2376536</v>
      </c>
      <c r="G13185" s="151" t="s">
        <v>111</v>
      </c>
      <c r="H13185" s="151" t="s">
        <v>111</v>
      </c>
      <c r="I13185" s="152" t="s">
        <v>112</v>
      </c>
    </row>
    <row r="13186" customFormat="false" ht="12.75" hidden="false" customHeight="false" outlineLevel="0" collapsed="false">
      <c r="A13186" s="0" t="s">
        <v>89</v>
      </c>
      <c r="B13186" s="0" t="s">
        <v>110</v>
      </c>
      <c r="C13186" s="0" t="s">
        <v>108</v>
      </c>
      <c r="D13186" s="116" t="n">
        <v>45261</v>
      </c>
      <c r="E13186" s="0" t="n">
        <v>0.37</v>
      </c>
      <c r="F13186" s="0" t="n">
        <v>2376537</v>
      </c>
      <c r="G13186" s="151" t="s">
        <v>111</v>
      </c>
      <c r="H13186" s="151" t="s">
        <v>111</v>
      </c>
      <c r="I13186" s="152" t="s">
        <v>112</v>
      </c>
    </row>
    <row r="13187" customFormat="false" ht="12.75" hidden="false" customHeight="false" outlineLevel="0" collapsed="false">
      <c r="A13187" s="0" t="s">
        <v>89</v>
      </c>
      <c r="B13187" s="0" t="s">
        <v>113</v>
      </c>
      <c r="C13187" s="0" t="s">
        <v>108</v>
      </c>
      <c r="D13187" s="116" t="n">
        <v>45261</v>
      </c>
      <c r="E13187" s="0" t="n">
        <v>0.1</v>
      </c>
      <c r="F13187" s="0" t="n">
        <v>2376538</v>
      </c>
      <c r="G13187" s="151" t="s">
        <v>111</v>
      </c>
      <c r="H13187" s="151" t="s">
        <v>111</v>
      </c>
      <c r="I13187" s="152" t="s">
        <v>112</v>
      </c>
    </row>
    <row r="13188" customFormat="false" ht="12.75" hidden="false" customHeight="false" outlineLevel="0" collapsed="false">
      <c r="A13188" s="0" t="s">
        <v>90</v>
      </c>
      <c r="B13188" s="0" t="s">
        <v>110</v>
      </c>
      <c r="C13188" s="0" t="s">
        <v>108</v>
      </c>
      <c r="D13188" s="116" t="n">
        <v>45261</v>
      </c>
      <c r="E13188" s="0" t="n">
        <v>0.37</v>
      </c>
      <c r="F13188" s="0" t="n">
        <v>2376539</v>
      </c>
      <c r="G13188" s="151" t="s">
        <v>111</v>
      </c>
      <c r="H13188" s="151" t="s">
        <v>111</v>
      </c>
      <c r="I13188" s="152" t="s">
        <v>112</v>
      </c>
    </row>
    <row r="13189" customFormat="false" ht="12.75" hidden="false" customHeight="false" outlineLevel="0" collapsed="false">
      <c r="A13189" s="0" t="s">
        <v>90</v>
      </c>
      <c r="B13189" s="0" t="s">
        <v>113</v>
      </c>
      <c r="C13189" s="0" t="s">
        <v>108</v>
      </c>
      <c r="D13189" s="116" t="n">
        <v>45261</v>
      </c>
      <c r="E13189" s="0" t="n">
        <v>0.491307367990176</v>
      </c>
      <c r="F13189" s="0" t="n">
        <v>2376540</v>
      </c>
      <c r="G13189" s="151" t="s">
        <v>111</v>
      </c>
      <c r="H13189" s="151" t="s">
        <v>111</v>
      </c>
      <c r="I13189" s="152" t="s">
        <v>112</v>
      </c>
    </row>
    <row r="13190" customFormat="false" ht="12.75" hidden="false" customHeight="false" outlineLevel="0" collapsed="false">
      <c r="A13190" s="0" t="s">
        <v>91</v>
      </c>
      <c r="B13190" s="0" t="s">
        <v>110</v>
      </c>
      <c r="C13190" s="0" t="s">
        <v>108</v>
      </c>
      <c r="D13190" s="116" t="n">
        <v>45261</v>
      </c>
      <c r="E13190" s="0" t="n">
        <v>0</v>
      </c>
      <c r="F13190" s="0" t="n">
        <v>2376541</v>
      </c>
      <c r="G13190" s="151" t="s">
        <v>111</v>
      </c>
      <c r="H13190" s="151" t="s">
        <v>111</v>
      </c>
      <c r="I13190" s="152" t="s">
        <v>112</v>
      </c>
    </row>
    <row r="13191" customFormat="false" ht="12.75" hidden="false" customHeight="false" outlineLevel="0" collapsed="false">
      <c r="A13191" s="0" t="s">
        <v>91</v>
      </c>
      <c r="B13191" s="0" t="s">
        <v>113</v>
      </c>
      <c r="C13191" s="0" t="s">
        <v>108</v>
      </c>
      <c r="D13191" s="116" t="n">
        <v>45261</v>
      </c>
      <c r="E13191" s="0" t="n">
        <v>0</v>
      </c>
      <c r="F13191" s="0" t="n">
        <v>2376542</v>
      </c>
      <c r="G13191" s="151" t="s">
        <v>111</v>
      </c>
      <c r="H13191" s="151" t="s">
        <v>111</v>
      </c>
      <c r="I13191" s="152" t="s">
        <v>112</v>
      </c>
    </row>
    <row r="13192" customFormat="false" ht="12.75" hidden="false" customHeight="false" outlineLevel="0" collapsed="false">
      <c r="A13192" s="0" t="s">
        <v>49</v>
      </c>
      <c r="B13192" s="0" t="s">
        <v>110</v>
      </c>
      <c r="C13192" s="0" t="s">
        <v>108</v>
      </c>
      <c r="D13192" s="116" t="n">
        <v>45261</v>
      </c>
      <c r="E13192" s="0" t="n">
        <v>0.98</v>
      </c>
      <c r="F13192" s="0" t="n">
        <v>2376543</v>
      </c>
      <c r="G13192" s="151" t="s">
        <v>111</v>
      </c>
      <c r="H13192" s="151" t="s">
        <v>111</v>
      </c>
      <c r="I13192" s="152" t="s">
        <v>112</v>
      </c>
    </row>
    <row r="13193" customFormat="false" ht="12.75" hidden="false" customHeight="false" outlineLevel="0" collapsed="false">
      <c r="A13193" s="0" t="s">
        <v>49</v>
      </c>
      <c r="B13193" s="0" t="s">
        <v>113</v>
      </c>
      <c r="C13193" s="0" t="s">
        <v>108</v>
      </c>
      <c r="D13193" s="116" t="n">
        <v>45261</v>
      </c>
      <c r="E13193" s="0" t="n">
        <v>0.05</v>
      </c>
      <c r="F13193" s="0" t="n">
        <v>2376544</v>
      </c>
      <c r="G13193" s="151" t="s">
        <v>111</v>
      </c>
      <c r="H13193" s="151" t="s">
        <v>111</v>
      </c>
      <c r="I13193" s="152" t="s">
        <v>112</v>
      </c>
    </row>
    <row r="13194" customFormat="false" ht="12.75" hidden="false" customHeight="false" outlineLevel="0" collapsed="false">
      <c r="A13194" s="0" t="s">
        <v>50</v>
      </c>
      <c r="B13194" s="0" t="s">
        <v>110</v>
      </c>
      <c r="C13194" s="0" t="s">
        <v>108</v>
      </c>
      <c r="D13194" s="116" t="n">
        <v>45261</v>
      </c>
      <c r="E13194" s="0" t="n">
        <v>1.28</v>
      </c>
      <c r="F13194" s="0" t="n">
        <v>2376545</v>
      </c>
      <c r="G13194" s="151" t="s">
        <v>111</v>
      </c>
      <c r="H13194" s="151" t="s">
        <v>111</v>
      </c>
      <c r="I13194" s="152" t="s">
        <v>112</v>
      </c>
    </row>
    <row r="13195" customFormat="false" ht="12.75" hidden="false" customHeight="false" outlineLevel="0" collapsed="false">
      <c r="A13195" s="0" t="s">
        <v>50</v>
      </c>
      <c r="B13195" s="0" t="s">
        <v>113</v>
      </c>
      <c r="C13195" s="0" t="s">
        <v>108</v>
      </c>
      <c r="D13195" s="116" t="n">
        <v>45261</v>
      </c>
      <c r="E13195" s="0" t="n">
        <v>-0.13</v>
      </c>
      <c r="F13195" s="0" t="n">
        <v>2376546</v>
      </c>
      <c r="G13195" s="151" t="s">
        <v>111</v>
      </c>
      <c r="H13195" s="151" t="s">
        <v>111</v>
      </c>
      <c r="I13195" s="152" t="s">
        <v>112</v>
      </c>
    </row>
    <row r="13196" customFormat="false" ht="12.75" hidden="false" customHeight="false" outlineLevel="0" collapsed="false">
      <c r="A13196" s="0" t="s">
        <v>51</v>
      </c>
      <c r="B13196" s="0" t="s">
        <v>110</v>
      </c>
      <c r="C13196" s="0" t="s">
        <v>108</v>
      </c>
      <c r="D13196" s="116" t="n">
        <v>45261</v>
      </c>
      <c r="E13196" s="0" t="n">
        <v>1.28</v>
      </c>
      <c r="F13196" s="0" t="n">
        <v>2376547</v>
      </c>
      <c r="G13196" s="151" t="s">
        <v>111</v>
      </c>
      <c r="H13196" s="151" t="s">
        <v>111</v>
      </c>
      <c r="I13196" s="152" t="s">
        <v>112</v>
      </c>
    </row>
    <row r="13197" customFormat="false" ht="12.75" hidden="false" customHeight="false" outlineLevel="0" collapsed="false">
      <c r="A13197" s="0" t="s">
        <v>51</v>
      </c>
      <c r="B13197" s="0" t="s">
        <v>113</v>
      </c>
      <c r="C13197" s="0" t="s">
        <v>108</v>
      </c>
      <c r="D13197" s="116" t="n">
        <v>45261</v>
      </c>
      <c r="E13197" s="0" t="n">
        <v>0.3</v>
      </c>
      <c r="F13197" s="0" t="n">
        <v>2376548</v>
      </c>
      <c r="G13197" s="151" t="s">
        <v>111</v>
      </c>
      <c r="H13197" s="151" t="s">
        <v>111</v>
      </c>
      <c r="I13197" s="152" t="s">
        <v>112</v>
      </c>
    </row>
    <row r="13198" customFormat="false" ht="12.75" hidden="false" customHeight="false" outlineLevel="0" collapsed="false">
      <c r="A13198" s="0" t="s">
        <v>52</v>
      </c>
      <c r="B13198" s="0" t="s">
        <v>110</v>
      </c>
      <c r="C13198" s="0" t="s">
        <v>108</v>
      </c>
      <c r="D13198" s="116" t="n">
        <v>45261</v>
      </c>
      <c r="E13198" s="0" t="n">
        <v>1.28</v>
      </c>
      <c r="F13198" s="0" t="n">
        <v>2376549</v>
      </c>
      <c r="G13198" s="151" t="s">
        <v>111</v>
      </c>
      <c r="H13198" s="151" t="s">
        <v>111</v>
      </c>
      <c r="I13198" s="152" t="s">
        <v>112</v>
      </c>
    </row>
    <row r="13199" customFormat="false" ht="12.75" hidden="false" customHeight="false" outlineLevel="0" collapsed="false">
      <c r="A13199" s="0" t="s">
        <v>52</v>
      </c>
      <c r="B13199" s="0" t="s">
        <v>113</v>
      </c>
      <c r="C13199" s="0" t="s">
        <v>108</v>
      </c>
      <c r="D13199" s="116" t="n">
        <v>45261</v>
      </c>
      <c r="E13199" s="0" t="n">
        <v>-0.05</v>
      </c>
      <c r="F13199" s="0" t="n">
        <v>2376550</v>
      </c>
      <c r="G13199" s="151" t="s">
        <v>111</v>
      </c>
      <c r="H13199" s="151" t="s">
        <v>111</v>
      </c>
      <c r="I13199" s="152" t="s">
        <v>112</v>
      </c>
    </row>
    <row r="13200" customFormat="false" ht="12.75" hidden="false" customHeight="false" outlineLevel="0" collapsed="false">
      <c r="A13200" s="0" t="s">
        <v>53</v>
      </c>
      <c r="B13200" s="0" t="s">
        <v>110</v>
      </c>
      <c r="C13200" s="0" t="s">
        <v>108</v>
      </c>
      <c r="D13200" s="116" t="n">
        <v>45261</v>
      </c>
      <c r="E13200" s="0" t="n">
        <v>0.98</v>
      </c>
      <c r="F13200" s="0" t="n">
        <v>2376551</v>
      </c>
      <c r="G13200" s="151" t="s">
        <v>111</v>
      </c>
      <c r="H13200" s="151" t="s">
        <v>111</v>
      </c>
      <c r="I13200" s="152" t="s">
        <v>112</v>
      </c>
    </row>
    <row r="13201" customFormat="false" ht="12.75" hidden="false" customHeight="false" outlineLevel="0" collapsed="false">
      <c r="A13201" s="0" t="s">
        <v>53</v>
      </c>
      <c r="B13201" s="0" t="s">
        <v>113</v>
      </c>
      <c r="C13201" s="0" t="s">
        <v>108</v>
      </c>
      <c r="D13201" s="116" t="n">
        <v>45261</v>
      </c>
      <c r="E13201" s="0" t="n">
        <v>0.05</v>
      </c>
      <c r="F13201" s="0" t="n">
        <v>2376552</v>
      </c>
      <c r="G13201" s="151" t="s">
        <v>111</v>
      </c>
      <c r="H13201" s="151" t="s">
        <v>111</v>
      </c>
      <c r="I13201" s="152" t="s">
        <v>112</v>
      </c>
    </row>
    <row r="13202" customFormat="false" ht="12.75" hidden="false" customHeight="false" outlineLevel="0" collapsed="false">
      <c r="A13202" s="0" t="s">
        <v>17</v>
      </c>
      <c r="B13202" s="0" t="s">
        <v>110</v>
      </c>
      <c r="C13202" s="0" t="s">
        <v>108</v>
      </c>
      <c r="D13202" s="116" t="n">
        <v>45261</v>
      </c>
      <c r="E13202" s="0" t="n">
        <v>0</v>
      </c>
      <c r="F13202" s="0" t="n">
        <v>2376553</v>
      </c>
      <c r="G13202" s="151" t="s">
        <v>111</v>
      </c>
      <c r="H13202" s="151" t="s">
        <v>111</v>
      </c>
      <c r="I13202" s="152" t="s">
        <v>112</v>
      </c>
    </row>
    <row r="13203" customFormat="false" ht="12.75" hidden="false" customHeight="false" outlineLevel="0" collapsed="false">
      <c r="A13203" s="0" t="s">
        <v>17</v>
      </c>
      <c r="B13203" s="0" t="s">
        <v>113</v>
      </c>
      <c r="C13203" s="0" t="s">
        <v>108</v>
      </c>
      <c r="D13203" s="116" t="n">
        <v>45261</v>
      </c>
      <c r="E13203" s="0" t="n">
        <v>0</v>
      </c>
      <c r="F13203" s="0" t="n">
        <v>2376554</v>
      </c>
      <c r="G13203" s="151" t="s">
        <v>111</v>
      </c>
      <c r="H13203" s="151" t="s">
        <v>111</v>
      </c>
      <c r="I13203" s="152" t="s">
        <v>112</v>
      </c>
    </row>
    <row r="13204" customFormat="false" ht="12.75" hidden="false" customHeight="false" outlineLevel="0" collapsed="false">
      <c r="A13204" s="0" t="s">
        <v>18</v>
      </c>
      <c r="B13204" s="0" t="s">
        <v>110</v>
      </c>
      <c r="C13204" s="0" t="s">
        <v>108</v>
      </c>
      <c r="D13204" s="116" t="n">
        <v>45261</v>
      </c>
      <c r="E13204" s="0" t="n">
        <v>0</v>
      </c>
      <c r="F13204" s="0" t="n">
        <v>2376555</v>
      </c>
      <c r="G13204" s="151" t="s">
        <v>111</v>
      </c>
      <c r="H13204" s="151" t="s">
        <v>111</v>
      </c>
      <c r="I13204" s="152" t="s">
        <v>112</v>
      </c>
    </row>
    <row r="13205" customFormat="false" ht="12.75" hidden="false" customHeight="false" outlineLevel="0" collapsed="false">
      <c r="A13205" s="0" t="s">
        <v>18</v>
      </c>
      <c r="B13205" s="0" t="s">
        <v>113</v>
      </c>
      <c r="C13205" s="0" t="s">
        <v>108</v>
      </c>
      <c r="D13205" s="116" t="n">
        <v>45261</v>
      </c>
      <c r="E13205" s="0" t="n">
        <v>0</v>
      </c>
      <c r="F13205" s="0" t="n">
        <v>2376556</v>
      </c>
      <c r="G13205" s="151" t="s">
        <v>111</v>
      </c>
      <c r="H13205" s="151" t="s">
        <v>111</v>
      </c>
      <c r="I13205" s="152" t="s">
        <v>112</v>
      </c>
    </row>
    <row r="13206" customFormat="false" ht="12.75" hidden="false" customHeight="false" outlineLevel="0" collapsed="false">
      <c r="A13206" s="0" t="s">
        <v>19</v>
      </c>
      <c r="B13206" s="0" t="s">
        <v>110</v>
      </c>
      <c r="C13206" s="0" t="s">
        <v>108</v>
      </c>
      <c r="D13206" s="116" t="n">
        <v>45261</v>
      </c>
      <c r="E13206" s="0" t="n">
        <v>0</v>
      </c>
      <c r="F13206" s="0" t="n">
        <v>2376557</v>
      </c>
      <c r="G13206" s="151" t="s">
        <v>111</v>
      </c>
      <c r="H13206" s="151" t="s">
        <v>111</v>
      </c>
      <c r="I13206" s="152" t="s">
        <v>112</v>
      </c>
    </row>
    <row r="13207" customFormat="false" ht="12.75" hidden="false" customHeight="false" outlineLevel="0" collapsed="false">
      <c r="A13207" s="0" t="s">
        <v>19</v>
      </c>
      <c r="B13207" s="0" t="s">
        <v>113</v>
      </c>
      <c r="C13207" s="0" t="s">
        <v>108</v>
      </c>
      <c r="D13207" s="116" t="n">
        <v>45261</v>
      </c>
      <c r="E13207" s="0" t="n">
        <v>0</v>
      </c>
      <c r="F13207" s="0" t="n">
        <v>2376558</v>
      </c>
      <c r="G13207" s="151" t="s">
        <v>111</v>
      </c>
      <c r="H13207" s="151" t="s">
        <v>111</v>
      </c>
      <c r="I13207" s="152" t="s">
        <v>112</v>
      </c>
    </row>
    <row r="13208" customFormat="false" ht="12.75" hidden="false" customHeight="false" outlineLevel="0" collapsed="false">
      <c r="A13208" s="0" t="s">
        <v>21</v>
      </c>
      <c r="B13208" s="0" t="s">
        <v>110</v>
      </c>
      <c r="C13208" s="0" t="s">
        <v>108</v>
      </c>
      <c r="D13208" s="116" t="n">
        <v>45261</v>
      </c>
      <c r="E13208" s="0" t="n">
        <v>0</v>
      </c>
      <c r="F13208" s="0" t="n">
        <v>2376559</v>
      </c>
      <c r="G13208" s="151" t="s">
        <v>111</v>
      </c>
      <c r="H13208" s="151" t="s">
        <v>111</v>
      </c>
      <c r="I13208" s="152" t="s">
        <v>112</v>
      </c>
    </row>
    <row r="13209" customFormat="false" ht="12.75" hidden="false" customHeight="false" outlineLevel="0" collapsed="false">
      <c r="A13209" s="0" t="s">
        <v>21</v>
      </c>
      <c r="B13209" s="0" t="s">
        <v>113</v>
      </c>
      <c r="C13209" s="0" t="s">
        <v>108</v>
      </c>
      <c r="D13209" s="116" t="n">
        <v>45261</v>
      </c>
      <c r="E13209" s="0" t="n">
        <v>0</v>
      </c>
      <c r="F13209" s="0" t="n">
        <v>2376560</v>
      </c>
      <c r="G13209" s="151" t="s">
        <v>111</v>
      </c>
      <c r="H13209" s="151" t="s">
        <v>111</v>
      </c>
      <c r="I13209" s="152" t="s">
        <v>112</v>
      </c>
    </row>
    <row r="13210" customFormat="false" ht="12.75" hidden="false" customHeight="false" outlineLevel="0" collapsed="false">
      <c r="A13210" s="0" t="s">
        <v>22</v>
      </c>
      <c r="B13210" s="0" t="s">
        <v>110</v>
      </c>
      <c r="C13210" s="0" t="s">
        <v>108</v>
      </c>
      <c r="D13210" s="116" t="n">
        <v>45261</v>
      </c>
      <c r="E13210" s="0" t="n">
        <v>0</v>
      </c>
      <c r="F13210" s="0" t="n">
        <v>2376561</v>
      </c>
      <c r="G13210" s="151" t="s">
        <v>111</v>
      </c>
      <c r="H13210" s="151" t="s">
        <v>111</v>
      </c>
      <c r="I13210" s="152" t="s">
        <v>112</v>
      </c>
    </row>
    <row r="13211" customFormat="false" ht="12.75" hidden="false" customHeight="false" outlineLevel="0" collapsed="false">
      <c r="A13211" s="0" t="s">
        <v>59</v>
      </c>
      <c r="B13211" s="0" t="s">
        <v>110</v>
      </c>
      <c r="C13211" s="0" t="s">
        <v>108</v>
      </c>
      <c r="D13211" s="116" t="n">
        <v>45292</v>
      </c>
      <c r="E13211" s="0" t="n">
        <v>1.205</v>
      </c>
      <c r="F13211" s="0" t="n">
        <v>2376515</v>
      </c>
      <c r="G13211" s="151" t="s">
        <v>111</v>
      </c>
      <c r="H13211" s="151" t="s">
        <v>111</v>
      </c>
      <c r="I13211" s="152" t="s">
        <v>112</v>
      </c>
    </row>
    <row r="13212" customFormat="false" ht="12.75" hidden="false" customHeight="false" outlineLevel="0" collapsed="false">
      <c r="A13212" s="0" t="s">
        <v>59</v>
      </c>
      <c r="B13212" s="0" t="s">
        <v>113</v>
      </c>
      <c r="C13212" s="0" t="s">
        <v>108</v>
      </c>
      <c r="D13212" s="116" t="n">
        <v>45292</v>
      </c>
      <c r="E13212" s="0" t="n">
        <v>0.05</v>
      </c>
      <c r="F13212" s="0" t="n">
        <v>2376516</v>
      </c>
      <c r="G13212" s="151" t="s">
        <v>111</v>
      </c>
      <c r="H13212" s="151" t="s">
        <v>111</v>
      </c>
      <c r="I13212" s="152" t="s">
        <v>112</v>
      </c>
    </row>
    <row r="13213" customFormat="false" ht="12.75" hidden="false" customHeight="false" outlineLevel="0" collapsed="false">
      <c r="A13213" s="0" t="s">
        <v>60</v>
      </c>
      <c r="B13213" s="0" t="s">
        <v>110</v>
      </c>
      <c r="C13213" s="0" t="s">
        <v>108</v>
      </c>
      <c r="D13213" s="116" t="n">
        <v>45292</v>
      </c>
      <c r="E13213" s="0" t="n">
        <v>1.205</v>
      </c>
      <c r="F13213" s="0" t="n">
        <v>2376517</v>
      </c>
      <c r="G13213" s="151" t="s">
        <v>111</v>
      </c>
      <c r="H13213" s="151" t="s">
        <v>111</v>
      </c>
      <c r="I13213" s="152" t="s">
        <v>112</v>
      </c>
    </row>
    <row r="13214" customFormat="false" ht="12.75" hidden="false" customHeight="false" outlineLevel="0" collapsed="false">
      <c r="A13214" s="0" t="s">
        <v>60</v>
      </c>
      <c r="B13214" s="0" t="s">
        <v>113</v>
      </c>
      <c r="C13214" s="0" t="s">
        <v>108</v>
      </c>
      <c r="D13214" s="116" t="n">
        <v>45292</v>
      </c>
      <c r="E13214" s="0" t="n">
        <v>0.32</v>
      </c>
      <c r="F13214" s="0" t="n">
        <v>2376518</v>
      </c>
      <c r="G13214" s="151" t="s">
        <v>111</v>
      </c>
      <c r="H13214" s="151" t="s">
        <v>111</v>
      </c>
      <c r="I13214" s="152" t="s">
        <v>112</v>
      </c>
    </row>
    <row r="13215" customFormat="false" ht="12.75" hidden="false" customHeight="false" outlineLevel="0" collapsed="false">
      <c r="A13215" s="0" t="s">
        <v>61</v>
      </c>
      <c r="B13215" s="0" t="s">
        <v>110</v>
      </c>
      <c r="C13215" s="0" t="s">
        <v>108</v>
      </c>
      <c r="D13215" s="116" t="n">
        <v>45292</v>
      </c>
      <c r="E13215" s="0" t="n">
        <v>1.205</v>
      </c>
      <c r="F13215" s="0" t="n">
        <v>2376519</v>
      </c>
      <c r="G13215" s="151" t="s">
        <v>111</v>
      </c>
      <c r="H13215" s="151" t="s">
        <v>111</v>
      </c>
      <c r="I13215" s="152" t="s">
        <v>112</v>
      </c>
    </row>
    <row r="13216" customFormat="false" ht="12.75" hidden="false" customHeight="false" outlineLevel="0" collapsed="false">
      <c r="A13216" s="0" t="s">
        <v>61</v>
      </c>
      <c r="B13216" s="0" t="s">
        <v>113</v>
      </c>
      <c r="C13216" s="0" t="s">
        <v>108</v>
      </c>
      <c r="D13216" s="116" t="n">
        <v>45292</v>
      </c>
      <c r="E13216" s="0" t="n">
        <v>0.05</v>
      </c>
      <c r="F13216" s="0" t="n">
        <v>2376520</v>
      </c>
      <c r="G13216" s="151" t="s">
        <v>111</v>
      </c>
      <c r="H13216" s="151" t="s">
        <v>111</v>
      </c>
      <c r="I13216" s="152" t="s">
        <v>112</v>
      </c>
    </row>
    <row r="13217" customFormat="false" ht="12.75" hidden="false" customHeight="false" outlineLevel="0" collapsed="false">
      <c r="A13217" s="0" t="s">
        <v>62</v>
      </c>
      <c r="B13217" s="0" t="s">
        <v>110</v>
      </c>
      <c r="C13217" s="0" t="s">
        <v>108</v>
      </c>
      <c r="D13217" s="116" t="n">
        <v>45292</v>
      </c>
      <c r="E13217" s="0" t="n">
        <v>1.205</v>
      </c>
      <c r="F13217" s="0" t="n">
        <v>2376521</v>
      </c>
      <c r="G13217" s="151" t="s">
        <v>111</v>
      </c>
      <c r="H13217" s="151" t="s">
        <v>111</v>
      </c>
      <c r="I13217" s="152" t="s">
        <v>112</v>
      </c>
    </row>
    <row r="13218" customFormat="false" ht="12.75" hidden="false" customHeight="false" outlineLevel="0" collapsed="false">
      <c r="A13218" s="0" t="s">
        <v>62</v>
      </c>
      <c r="B13218" s="0" t="s">
        <v>113</v>
      </c>
      <c r="C13218" s="0" t="s">
        <v>108</v>
      </c>
      <c r="D13218" s="116" t="n">
        <v>45292</v>
      </c>
      <c r="E13218" s="0" t="n">
        <v>0.32</v>
      </c>
      <c r="F13218" s="0" t="n">
        <v>2376522</v>
      </c>
      <c r="G13218" s="151" t="s">
        <v>111</v>
      </c>
      <c r="H13218" s="151" t="s">
        <v>111</v>
      </c>
      <c r="I13218" s="152" t="s">
        <v>112</v>
      </c>
    </row>
    <row r="13219" customFormat="false" ht="12.75" hidden="false" customHeight="false" outlineLevel="0" collapsed="false">
      <c r="A13219" s="0" t="s">
        <v>82</v>
      </c>
      <c r="B13219" s="0" t="s">
        <v>110</v>
      </c>
      <c r="C13219" s="0" t="s">
        <v>108</v>
      </c>
      <c r="D13219" s="116" t="n">
        <v>45292</v>
      </c>
      <c r="E13219" s="0" t="n">
        <v>0</v>
      </c>
      <c r="F13219" s="0" t="n">
        <v>2376523</v>
      </c>
      <c r="G13219" s="151" t="s">
        <v>111</v>
      </c>
      <c r="H13219" s="151" t="s">
        <v>111</v>
      </c>
      <c r="I13219" s="152" t="s">
        <v>112</v>
      </c>
    </row>
    <row r="13220" customFormat="false" ht="12.75" hidden="false" customHeight="false" outlineLevel="0" collapsed="false">
      <c r="A13220" s="0" t="s">
        <v>82</v>
      </c>
      <c r="B13220" s="0" t="s">
        <v>113</v>
      </c>
      <c r="C13220" s="0" t="s">
        <v>108</v>
      </c>
      <c r="D13220" s="116" t="n">
        <v>45292</v>
      </c>
      <c r="E13220" s="0" t="n">
        <v>0</v>
      </c>
      <c r="F13220" s="0" t="n">
        <v>2376524</v>
      </c>
      <c r="G13220" s="151" t="s">
        <v>111</v>
      </c>
      <c r="H13220" s="151" t="s">
        <v>111</v>
      </c>
      <c r="I13220" s="152" t="s">
        <v>112</v>
      </c>
    </row>
    <row r="13221" customFormat="false" ht="12.75" hidden="false" customHeight="false" outlineLevel="0" collapsed="false">
      <c r="A13221" s="0" t="s">
        <v>83</v>
      </c>
      <c r="B13221" s="0" t="s">
        <v>110</v>
      </c>
      <c r="C13221" s="0" t="s">
        <v>108</v>
      </c>
      <c r="D13221" s="116" t="n">
        <v>45292</v>
      </c>
      <c r="E13221" s="0" t="n">
        <v>0</v>
      </c>
      <c r="F13221" s="0" t="n">
        <v>2376525</v>
      </c>
      <c r="G13221" s="151" t="s">
        <v>111</v>
      </c>
      <c r="H13221" s="151" t="s">
        <v>111</v>
      </c>
      <c r="I13221" s="152" t="s">
        <v>112</v>
      </c>
    </row>
    <row r="13222" customFormat="false" ht="12.75" hidden="false" customHeight="false" outlineLevel="0" collapsed="false">
      <c r="A13222" s="0" t="s">
        <v>83</v>
      </c>
      <c r="B13222" s="0" t="s">
        <v>113</v>
      </c>
      <c r="C13222" s="0" t="s">
        <v>108</v>
      </c>
      <c r="D13222" s="116" t="n">
        <v>45292</v>
      </c>
      <c r="E13222" s="0" t="n">
        <v>0</v>
      </c>
      <c r="F13222" s="0" t="n">
        <v>2376526</v>
      </c>
      <c r="G13222" s="151" t="s">
        <v>111</v>
      </c>
      <c r="H13222" s="151" t="s">
        <v>111</v>
      </c>
      <c r="I13222" s="152" t="s">
        <v>112</v>
      </c>
    </row>
    <row r="13223" customFormat="false" ht="12.75" hidden="false" customHeight="false" outlineLevel="0" collapsed="false">
      <c r="A13223" s="0" t="s">
        <v>84</v>
      </c>
      <c r="B13223" s="0" t="s">
        <v>110</v>
      </c>
      <c r="C13223" s="0" t="s">
        <v>108</v>
      </c>
      <c r="D13223" s="116" t="n">
        <v>45292</v>
      </c>
      <c r="E13223" s="0" t="n">
        <v>0.27</v>
      </c>
      <c r="F13223" s="0" t="n">
        <v>2376527</v>
      </c>
      <c r="G13223" s="151" t="s">
        <v>111</v>
      </c>
      <c r="H13223" s="151" t="s">
        <v>111</v>
      </c>
      <c r="I13223" s="152" t="s">
        <v>112</v>
      </c>
    </row>
    <row r="13224" customFormat="false" ht="12.75" hidden="false" customHeight="false" outlineLevel="0" collapsed="false">
      <c r="A13224" s="0" t="s">
        <v>84</v>
      </c>
      <c r="B13224" s="0" t="s">
        <v>113</v>
      </c>
      <c r="C13224" s="0" t="s">
        <v>108</v>
      </c>
      <c r="D13224" s="116" t="n">
        <v>45292</v>
      </c>
      <c r="E13224" s="0" t="n">
        <v>0.03</v>
      </c>
      <c r="F13224" s="0" t="n">
        <v>2376528</v>
      </c>
      <c r="G13224" s="151" t="s">
        <v>111</v>
      </c>
      <c r="H13224" s="151" t="s">
        <v>111</v>
      </c>
      <c r="I13224" s="152" t="s">
        <v>112</v>
      </c>
    </row>
    <row r="13225" customFormat="false" ht="12.75" hidden="false" customHeight="false" outlineLevel="0" collapsed="false">
      <c r="A13225" s="0" t="s">
        <v>85</v>
      </c>
      <c r="B13225" s="0" t="s">
        <v>110</v>
      </c>
      <c r="C13225" s="0" t="s">
        <v>108</v>
      </c>
      <c r="D13225" s="116" t="n">
        <v>45292</v>
      </c>
      <c r="E13225" s="0" t="n">
        <v>0.27</v>
      </c>
      <c r="F13225" s="0" t="n">
        <v>2376529</v>
      </c>
      <c r="G13225" s="151" t="s">
        <v>111</v>
      </c>
      <c r="H13225" s="151" t="s">
        <v>111</v>
      </c>
      <c r="I13225" s="152" t="s">
        <v>112</v>
      </c>
    </row>
    <row r="13226" customFormat="false" ht="12.75" hidden="false" customHeight="false" outlineLevel="0" collapsed="false">
      <c r="A13226" s="0" t="s">
        <v>85</v>
      </c>
      <c r="B13226" s="0" t="s">
        <v>113</v>
      </c>
      <c r="C13226" s="0" t="s">
        <v>108</v>
      </c>
      <c r="D13226" s="116" t="n">
        <v>45292</v>
      </c>
      <c r="E13226" s="0" t="n">
        <v>0.333061006906133</v>
      </c>
      <c r="F13226" s="0" t="n">
        <v>2376530</v>
      </c>
      <c r="G13226" s="151" t="s">
        <v>111</v>
      </c>
      <c r="H13226" s="151" t="s">
        <v>111</v>
      </c>
      <c r="I13226" s="152" t="s">
        <v>112</v>
      </c>
    </row>
    <row r="13227" customFormat="false" ht="12.75" hidden="false" customHeight="false" outlineLevel="0" collapsed="false">
      <c r="A13227" s="0" t="s">
        <v>86</v>
      </c>
      <c r="B13227" s="0" t="s">
        <v>110</v>
      </c>
      <c r="C13227" s="0" t="s">
        <v>108</v>
      </c>
      <c r="D13227" s="116" t="n">
        <v>45292</v>
      </c>
      <c r="E13227" s="0" t="n">
        <v>0.4</v>
      </c>
      <c r="F13227" s="0" t="n">
        <v>2376531</v>
      </c>
      <c r="G13227" s="151" t="s">
        <v>111</v>
      </c>
      <c r="H13227" s="151" t="s">
        <v>111</v>
      </c>
      <c r="I13227" s="152" t="s">
        <v>112</v>
      </c>
    </row>
    <row r="13228" customFormat="false" ht="12.75" hidden="false" customHeight="false" outlineLevel="0" collapsed="false">
      <c r="A13228" s="0" t="s">
        <v>86</v>
      </c>
      <c r="B13228" s="0" t="s">
        <v>113</v>
      </c>
      <c r="C13228" s="0" t="s">
        <v>108</v>
      </c>
      <c r="D13228" s="116" t="n">
        <v>45292</v>
      </c>
      <c r="E13228" s="0" t="n">
        <v>0.08</v>
      </c>
      <c r="F13228" s="0" t="n">
        <v>2376532</v>
      </c>
      <c r="G13228" s="151" t="s">
        <v>111</v>
      </c>
      <c r="H13228" s="151" t="s">
        <v>111</v>
      </c>
      <c r="I13228" s="152" t="s">
        <v>112</v>
      </c>
    </row>
    <row r="13229" customFormat="false" ht="12.75" hidden="false" customHeight="false" outlineLevel="0" collapsed="false">
      <c r="A13229" s="0" t="s">
        <v>87</v>
      </c>
      <c r="B13229" s="0" t="s">
        <v>110</v>
      </c>
      <c r="C13229" s="0" t="s">
        <v>108</v>
      </c>
      <c r="D13229" s="116" t="n">
        <v>45292</v>
      </c>
      <c r="E13229" s="0" t="n">
        <v>0.4</v>
      </c>
      <c r="F13229" s="0" t="n">
        <v>2376533</v>
      </c>
      <c r="G13229" s="151" t="s">
        <v>111</v>
      </c>
      <c r="H13229" s="151" t="s">
        <v>111</v>
      </c>
      <c r="I13229" s="152" t="s">
        <v>112</v>
      </c>
    </row>
    <row r="13230" customFormat="false" ht="12.75" hidden="false" customHeight="false" outlineLevel="0" collapsed="false">
      <c r="A13230" s="0" t="s">
        <v>87</v>
      </c>
      <c r="B13230" s="0" t="s">
        <v>113</v>
      </c>
      <c r="C13230" s="0" t="s">
        <v>108</v>
      </c>
      <c r="D13230" s="116" t="n">
        <v>45292</v>
      </c>
      <c r="E13230" s="0" t="n">
        <v>0.23</v>
      </c>
      <c r="F13230" s="0" t="n">
        <v>2376534</v>
      </c>
      <c r="G13230" s="151" t="s">
        <v>111</v>
      </c>
      <c r="H13230" s="151" t="s">
        <v>111</v>
      </c>
      <c r="I13230" s="152" t="s">
        <v>112</v>
      </c>
    </row>
    <row r="13231" customFormat="false" ht="12.75" hidden="false" customHeight="false" outlineLevel="0" collapsed="false">
      <c r="A13231" s="0" t="s">
        <v>88</v>
      </c>
      <c r="B13231" s="0" t="s">
        <v>110</v>
      </c>
      <c r="C13231" s="0" t="s">
        <v>108</v>
      </c>
      <c r="D13231" s="116" t="n">
        <v>45292</v>
      </c>
      <c r="E13231" s="0" t="n">
        <v>0.4</v>
      </c>
      <c r="F13231" s="0" t="n">
        <v>2376535</v>
      </c>
      <c r="G13231" s="151" t="s">
        <v>111</v>
      </c>
      <c r="H13231" s="151" t="s">
        <v>111</v>
      </c>
      <c r="I13231" s="152" t="s">
        <v>112</v>
      </c>
    </row>
    <row r="13232" customFormat="false" ht="12.75" hidden="false" customHeight="false" outlineLevel="0" collapsed="false">
      <c r="A13232" s="0" t="s">
        <v>88</v>
      </c>
      <c r="B13232" s="0" t="s">
        <v>113</v>
      </c>
      <c r="C13232" s="0" t="s">
        <v>108</v>
      </c>
      <c r="D13232" s="116" t="n">
        <v>45292</v>
      </c>
      <c r="E13232" s="0" t="n">
        <v>0.680173516168646</v>
      </c>
      <c r="F13232" s="0" t="n">
        <v>2376536</v>
      </c>
      <c r="G13232" s="151" t="s">
        <v>111</v>
      </c>
      <c r="H13232" s="151" t="s">
        <v>111</v>
      </c>
      <c r="I13232" s="152" t="s">
        <v>112</v>
      </c>
    </row>
    <row r="13233" customFormat="false" ht="12.75" hidden="false" customHeight="false" outlineLevel="0" collapsed="false">
      <c r="A13233" s="0" t="s">
        <v>89</v>
      </c>
      <c r="B13233" s="0" t="s">
        <v>110</v>
      </c>
      <c r="C13233" s="0" t="s">
        <v>108</v>
      </c>
      <c r="D13233" s="116" t="n">
        <v>45292</v>
      </c>
      <c r="E13233" s="0" t="n">
        <v>0.4</v>
      </c>
      <c r="F13233" s="0" t="n">
        <v>2376537</v>
      </c>
      <c r="G13233" s="151" t="s">
        <v>111</v>
      </c>
      <c r="H13233" s="151" t="s">
        <v>111</v>
      </c>
      <c r="I13233" s="152" t="s">
        <v>112</v>
      </c>
    </row>
    <row r="13234" customFormat="false" ht="12.75" hidden="false" customHeight="false" outlineLevel="0" collapsed="false">
      <c r="A13234" s="0" t="s">
        <v>89</v>
      </c>
      <c r="B13234" s="0" t="s">
        <v>113</v>
      </c>
      <c r="C13234" s="0" t="s">
        <v>108</v>
      </c>
      <c r="D13234" s="116" t="n">
        <v>45292</v>
      </c>
      <c r="E13234" s="0" t="n">
        <v>0.13</v>
      </c>
      <c r="F13234" s="0" t="n">
        <v>2376538</v>
      </c>
      <c r="G13234" s="151" t="s">
        <v>111</v>
      </c>
      <c r="H13234" s="151" t="s">
        <v>111</v>
      </c>
      <c r="I13234" s="152" t="s">
        <v>112</v>
      </c>
    </row>
    <row r="13235" customFormat="false" ht="12.75" hidden="false" customHeight="false" outlineLevel="0" collapsed="false">
      <c r="A13235" s="0" t="s">
        <v>90</v>
      </c>
      <c r="B13235" s="0" t="s">
        <v>110</v>
      </c>
      <c r="C13235" s="0" t="s">
        <v>108</v>
      </c>
      <c r="D13235" s="116" t="n">
        <v>45292</v>
      </c>
      <c r="E13235" s="0" t="n">
        <v>0.4</v>
      </c>
      <c r="F13235" s="0" t="n">
        <v>2376539</v>
      </c>
      <c r="G13235" s="151" t="s">
        <v>111</v>
      </c>
      <c r="H13235" s="151" t="s">
        <v>111</v>
      </c>
      <c r="I13235" s="152" t="s">
        <v>112</v>
      </c>
    </row>
    <row r="13236" customFormat="false" ht="12.75" hidden="false" customHeight="false" outlineLevel="0" collapsed="false">
      <c r="A13236" s="0" t="s">
        <v>90</v>
      </c>
      <c r="B13236" s="0" t="s">
        <v>113</v>
      </c>
      <c r="C13236" s="0" t="s">
        <v>108</v>
      </c>
      <c r="D13236" s="116" t="n">
        <v>45292</v>
      </c>
      <c r="E13236" s="0" t="n">
        <v>0.526673720835039</v>
      </c>
      <c r="F13236" s="0" t="n">
        <v>2376540</v>
      </c>
      <c r="G13236" s="151" t="s">
        <v>111</v>
      </c>
      <c r="H13236" s="151" t="s">
        <v>111</v>
      </c>
      <c r="I13236" s="152" t="s">
        <v>112</v>
      </c>
    </row>
    <row r="13237" customFormat="false" ht="12.75" hidden="false" customHeight="false" outlineLevel="0" collapsed="false">
      <c r="A13237" s="0" t="s">
        <v>91</v>
      </c>
      <c r="B13237" s="0" t="s">
        <v>110</v>
      </c>
      <c r="C13237" s="0" t="s">
        <v>108</v>
      </c>
      <c r="D13237" s="116" t="n">
        <v>45292</v>
      </c>
      <c r="E13237" s="0" t="n">
        <v>0</v>
      </c>
      <c r="F13237" s="0" t="n">
        <v>2376541</v>
      </c>
      <c r="G13237" s="151" t="s">
        <v>111</v>
      </c>
      <c r="H13237" s="151" t="s">
        <v>111</v>
      </c>
      <c r="I13237" s="152" t="s">
        <v>112</v>
      </c>
    </row>
    <row r="13238" customFormat="false" ht="12.75" hidden="false" customHeight="false" outlineLevel="0" collapsed="false">
      <c r="A13238" s="0" t="s">
        <v>91</v>
      </c>
      <c r="B13238" s="0" t="s">
        <v>113</v>
      </c>
      <c r="C13238" s="0" t="s">
        <v>108</v>
      </c>
      <c r="D13238" s="116" t="n">
        <v>45292</v>
      </c>
      <c r="E13238" s="0" t="n">
        <v>0</v>
      </c>
      <c r="F13238" s="0" t="n">
        <v>2376542</v>
      </c>
      <c r="G13238" s="151" t="s">
        <v>111</v>
      </c>
      <c r="H13238" s="151" t="s">
        <v>111</v>
      </c>
      <c r="I13238" s="152" t="s">
        <v>112</v>
      </c>
    </row>
    <row r="13239" customFormat="false" ht="12.75" hidden="false" customHeight="false" outlineLevel="0" collapsed="false">
      <c r="A13239" s="0" t="s">
        <v>49</v>
      </c>
      <c r="B13239" s="0" t="s">
        <v>110</v>
      </c>
      <c r="C13239" s="0" t="s">
        <v>108</v>
      </c>
      <c r="D13239" s="116" t="n">
        <v>45292</v>
      </c>
      <c r="E13239" s="0" t="n">
        <v>1.205</v>
      </c>
      <c r="F13239" s="0" t="n">
        <v>2376543</v>
      </c>
      <c r="G13239" s="151" t="s">
        <v>111</v>
      </c>
      <c r="H13239" s="151" t="s">
        <v>111</v>
      </c>
      <c r="I13239" s="152" t="s">
        <v>112</v>
      </c>
    </row>
    <row r="13240" customFormat="false" ht="12.75" hidden="false" customHeight="false" outlineLevel="0" collapsed="false">
      <c r="A13240" s="0" t="s">
        <v>49</v>
      </c>
      <c r="B13240" s="0" t="s">
        <v>113</v>
      </c>
      <c r="C13240" s="0" t="s">
        <v>108</v>
      </c>
      <c r="D13240" s="116" t="n">
        <v>45292</v>
      </c>
      <c r="E13240" s="0" t="n">
        <v>0.05</v>
      </c>
      <c r="F13240" s="0" t="n">
        <v>2376544</v>
      </c>
      <c r="G13240" s="151" t="s">
        <v>111</v>
      </c>
      <c r="H13240" s="151" t="s">
        <v>111</v>
      </c>
      <c r="I13240" s="152" t="s">
        <v>112</v>
      </c>
    </row>
    <row r="13241" customFormat="false" ht="12.75" hidden="false" customHeight="false" outlineLevel="0" collapsed="false">
      <c r="A13241" s="0" t="s">
        <v>50</v>
      </c>
      <c r="B13241" s="0" t="s">
        <v>110</v>
      </c>
      <c r="C13241" s="0" t="s">
        <v>108</v>
      </c>
      <c r="D13241" s="116" t="n">
        <v>45292</v>
      </c>
      <c r="E13241" s="0" t="n">
        <v>1.61</v>
      </c>
      <c r="F13241" s="0" t="n">
        <v>2376545</v>
      </c>
      <c r="G13241" s="151" t="s">
        <v>111</v>
      </c>
      <c r="H13241" s="151" t="s">
        <v>111</v>
      </c>
      <c r="I13241" s="152" t="s">
        <v>112</v>
      </c>
    </row>
    <row r="13242" customFormat="false" ht="12.75" hidden="false" customHeight="false" outlineLevel="0" collapsed="false">
      <c r="A13242" s="0" t="s">
        <v>50</v>
      </c>
      <c r="B13242" s="0" t="s">
        <v>113</v>
      </c>
      <c r="C13242" s="0" t="s">
        <v>108</v>
      </c>
      <c r="D13242" s="116" t="n">
        <v>45292</v>
      </c>
      <c r="E13242" s="0" t="n">
        <v>-0.25</v>
      </c>
      <c r="F13242" s="0" t="n">
        <v>2376546</v>
      </c>
      <c r="G13242" s="151" t="s">
        <v>111</v>
      </c>
      <c r="H13242" s="151" t="s">
        <v>111</v>
      </c>
      <c r="I13242" s="152" t="s">
        <v>112</v>
      </c>
    </row>
    <row r="13243" customFormat="false" ht="12.75" hidden="false" customHeight="false" outlineLevel="0" collapsed="false">
      <c r="A13243" s="0" t="s">
        <v>51</v>
      </c>
      <c r="B13243" s="0" t="s">
        <v>110</v>
      </c>
      <c r="C13243" s="0" t="s">
        <v>108</v>
      </c>
      <c r="D13243" s="116" t="n">
        <v>45292</v>
      </c>
      <c r="E13243" s="0" t="n">
        <v>1.61</v>
      </c>
      <c r="F13243" s="0" t="n">
        <v>2376547</v>
      </c>
      <c r="G13243" s="151" t="s">
        <v>111</v>
      </c>
      <c r="H13243" s="151" t="s">
        <v>111</v>
      </c>
      <c r="I13243" s="152" t="s">
        <v>112</v>
      </c>
    </row>
    <row r="13244" customFormat="false" ht="12.75" hidden="false" customHeight="false" outlineLevel="0" collapsed="false">
      <c r="A13244" s="0" t="s">
        <v>51</v>
      </c>
      <c r="B13244" s="0" t="s">
        <v>113</v>
      </c>
      <c r="C13244" s="0" t="s">
        <v>108</v>
      </c>
      <c r="D13244" s="116" t="n">
        <v>45292</v>
      </c>
      <c r="E13244" s="0" t="n">
        <v>0.5</v>
      </c>
      <c r="F13244" s="0" t="n">
        <v>2376548</v>
      </c>
      <c r="G13244" s="151" t="s">
        <v>111</v>
      </c>
      <c r="H13244" s="151" t="s">
        <v>111</v>
      </c>
      <c r="I13244" s="152" t="s">
        <v>112</v>
      </c>
    </row>
    <row r="13245" customFormat="false" ht="12.75" hidden="false" customHeight="false" outlineLevel="0" collapsed="false">
      <c r="A13245" s="0" t="s">
        <v>52</v>
      </c>
      <c r="B13245" s="0" t="s">
        <v>110</v>
      </c>
      <c r="C13245" s="0" t="s">
        <v>108</v>
      </c>
      <c r="D13245" s="116" t="n">
        <v>45292</v>
      </c>
      <c r="E13245" s="0" t="n">
        <v>1.61</v>
      </c>
      <c r="F13245" s="0" t="n">
        <v>2376549</v>
      </c>
      <c r="G13245" s="151" t="s">
        <v>111</v>
      </c>
      <c r="H13245" s="151" t="s">
        <v>111</v>
      </c>
      <c r="I13245" s="152" t="s">
        <v>112</v>
      </c>
    </row>
    <row r="13246" customFormat="false" ht="12.75" hidden="false" customHeight="false" outlineLevel="0" collapsed="false">
      <c r="A13246" s="0" t="s">
        <v>52</v>
      </c>
      <c r="B13246" s="0" t="s">
        <v>113</v>
      </c>
      <c r="C13246" s="0" t="s">
        <v>108</v>
      </c>
      <c r="D13246" s="116" t="n">
        <v>45292</v>
      </c>
      <c r="E13246" s="0" t="n">
        <v>-0.2</v>
      </c>
      <c r="F13246" s="0" t="n">
        <v>2376550</v>
      </c>
      <c r="G13246" s="151" t="s">
        <v>111</v>
      </c>
      <c r="H13246" s="151" t="s">
        <v>111</v>
      </c>
      <c r="I13246" s="152" t="s">
        <v>112</v>
      </c>
    </row>
    <row r="13247" customFormat="false" ht="12.75" hidden="false" customHeight="false" outlineLevel="0" collapsed="false">
      <c r="A13247" s="0" t="s">
        <v>53</v>
      </c>
      <c r="B13247" s="0" t="s">
        <v>110</v>
      </c>
      <c r="C13247" s="0" t="s">
        <v>108</v>
      </c>
      <c r="D13247" s="116" t="n">
        <v>45292</v>
      </c>
      <c r="E13247" s="0" t="n">
        <v>1.205</v>
      </c>
      <c r="F13247" s="0" t="n">
        <v>2376551</v>
      </c>
      <c r="G13247" s="151" t="s">
        <v>111</v>
      </c>
      <c r="H13247" s="151" t="s">
        <v>111</v>
      </c>
      <c r="I13247" s="152" t="s">
        <v>112</v>
      </c>
    </row>
    <row r="13248" customFormat="false" ht="12.75" hidden="false" customHeight="false" outlineLevel="0" collapsed="false">
      <c r="A13248" s="0" t="s">
        <v>53</v>
      </c>
      <c r="B13248" s="0" t="s">
        <v>113</v>
      </c>
      <c r="C13248" s="0" t="s">
        <v>108</v>
      </c>
      <c r="D13248" s="116" t="n">
        <v>45292</v>
      </c>
      <c r="E13248" s="0" t="n">
        <v>0.05</v>
      </c>
      <c r="F13248" s="0" t="n">
        <v>2376552</v>
      </c>
      <c r="G13248" s="151" t="s">
        <v>111</v>
      </c>
      <c r="H13248" s="151" t="s">
        <v>111</v>
      </c>
      <c r="I13248" s="152" t="s">
        <v>112</v>
      </c>
    </row>
    <row r="13249" customFormat="false" ht="12.75" hidden="false" customHeight="false" outlineLevel="0" collapsed="false">
      <c r="A13249" s="0" t="s">
        <v>17</v>
      </c>
      <c r="B13249" s="0" t="s">
        <v>110</v>
      </c>
      <c r="C13249" s="0" t="s">
        <v>108</v>
      </c>
      <c r="D13249" s="116" t="n">
        <v>45292</v>
      </c>
      <c r="E13249" s="0" t="n">
        <v>0</v>
      </c>
      <c r="F13249" s="0" t="n">
        <v>2376553</v>
      </c>
      <c r="G13249" s="151" t="s">
        <v>111</v>
      </c>
      <c r="H13249" s="151" t="s">
        <v>111</v>
      </c>
      <c r="I13249" s="152" t="s">
        <v>112</v>
      </c>
    </row>
    <row r="13250" customFormat="false" ht="12.75" hidden="false" customHeight="false" outlineLevel="0" collapsed="false">
      <c r="A13250" s="0" t="s">
        <v>17</v>
      </c>
      <c r="B13250" s="0" t="s">
        <v>113</v>
      </c>
      <c r="C13250" s="0" t="s">
        <v>108</v>
      </c>
      <c r="D13250" s="116" t="n">
        <v>45292</v>
      </c>
      <c r="E13250" s="0" t="n">
        <v>0</v>
      </c>
      <c r="F13250" s="0" t="n">
        <v>2376554</v>
      </c>
      <c r="G13250" s="151" t="s">
        <v>111</v>
      </c>
      <c r="H13250" s="151" t="s">
        <v>111</v>
      </c>
      <c r="I13250" s="152" t="s">
        <v>112</v>
      </c>
    </row>
    <row r="13251" customFormat="false" ht="12.75" hidden="false" customHeight="false" outlineLevel="0" collapsed="false">
      <c r="A13251" s="0" t="s">
        <v>18</v>
      </c>
      <c r="B13251" s="0" t="s">
        <v>110</v>
      </c>
      <c r="C13251" s="0" t="s">
        <v>108</v>
      </c>
      <c r="D13251" s="116" t="n">
        <v>45292</v>
      </c>
      <c r="E13251" s="0" t="n">
        <v>0</v>
      </c>
      <c r="F13251" s="0" t="n">
        <v>2376555</v>
      </c>
      <c r="G13251" s="151" t="s">
        <v>111</v>
      </c>
      <c r="H13251" s="151" t="s">
        <v>111</v>
      </c>
      <c r="I13251" s="152" t="s">
        <v>112</v>
      </c>
    </row>
    <row r="13252" customFormat="false" ht="12.75" hidden="false" customHeight="false" outlineLevel="0" collapsed="false">
      <c r="A13252" s="0" t="s">
        <v>18</v>
      </c>
      <c r="B13252" s="0" t="s">
        <v>113</v>
      </c>
      <c r="C13252" s="0" t="s">
        <v>108</v>
      </c>
      <c r="D13252" s="116" t="n">
        <v>45292</v>
      </c>
      <c r="E13252" s="0" t="n">
        <v>0</v>
      </c>
      <c r="F13252" s="0" t="n">
        <v>2376556</v>
      </c>
      <c r="G13252" s="151" t="s">
        <v>111</v>
      </c>
      <c r="H13252" s="151" t="s">
        <v>111</v>
      </c>
      <c r="I13252" s="152" t="s">
        <v>112</v>
      </c>
    </row>
    <row r="13253" customFormat="false" ht="12.75" hidden="false" customHeight="false" outlineLevel="0" collapsed="false">
      <c r="A13253" s="0" t="s">
        <v>19</v>
      </c>
      <c r="B13253" s="0" t="s">
        <v>110</v>
      </c>
      <c r="C13253" s="0" t="s">
        <v>108</v>
      </c>
      <c r="D13253" s="116" t="n">
        <v>45292</v>
      </c>
      <c r="E13253" s="0" t="n">
        <v>0</v>
      </c>
      <c r="F13253" s="0" t="n">
        <v>2376557</v>
      </c>
      <c r="G13253" s="151" t="s">
        <v>111</v>
      </c>
      <c r="H13253" s="151" t="s">
        <v>111</v>
      </c>
      <c r="I13253" s="152" t="s">
        <v>112</v>
      </c>
    </row>
    <row r="13254" customFormat="false" ht="12.75" hidden="false" customHeight="false" outlineLevel="0" collapsed="false">
      <c r="A13254" s="0" t="s">
        <v>19</v>
      </c>
      <c r="B13254" s="0" t="s">
        <v>113</v>
      </c>
      <c r="C13254" s="0" t="s">
        <v>108</v>
      </c>
      <c r="D13254" s="116" t="n">
        <v>45292</v>
      </c>
      <c r="E13254" s="0" t="n">
        <v>0</v>
      </c>
      <c r="F13254" s="0" t="n">
        <v>2376558</v>
      </c>
      <c r="G13254" s="151" t="s">
        <v>111</v>
      </c>
      <c r="H13254" s="151" t="s">
        <v>111</v>
      </c>
      <c r="I13254" s="152" t="s">
        <v>112</v>
      </c>
    </row>
    <row r="13255" customFormat="false" ht="12.75" hidden="false" customHeight="false" outlineLevel="0" collapsed="false">
      <c r="A13255" s="0" t="s">
        <v>21</v>
      </c>
      <c r="B13255" s="0" t="s">
        <v>110</v>
      </c>
      <c r="C13255" s="0" t="s">
        <v>108</v>
      </c>
      <c r="D13255" s="116" t="n">
        <v>45292</v>
      </c>
      <c r="E13255" s="0" t="n">
        <v>0</v>
      </c>
      <c r="F13255" s="0" t="n">
        <v>2376559</v>
      </c>
      <c r="G13255" s="151" t="s">
        <v>111</v>
      </c>
      <c r="H13255" s="151" t="s">
        <v>111</v>
      </c>
      <c r="I13255" s="152" t="s">
        <v>112</v>
      </c>
    </row>
    <row r="13256" customFormat="false" ht="12.75" hidden="false" customHeight="false" outlineLevel="0" collapsed="false">
      <c r="A13256" s="0" t="s">
        <v>21</v>
      </c>
      <c r="B13256" s="0" t="s">
        <v>113</v>
      </c>
      <c r="C13256" s="0" t="s">
        <v>108</v>
      </c>
      <c r="D13256" s="116" t="n">
        <v>45292</v>
      </c>
      <c r="E13256" s="0" t="n">
        <v>0</v>
      </c>
      <c r="F13256" s="0" t="n">
        <v>2376560</v>
      </c>
      <c r="G13256" s="151" t="s">
        <v>111</v>
      </c>
      <c r="H13256" s="151" t="s">
        <v>111</v>
      </c>
      <c r="I13256" s="152" t="s">
        <v>112</v>
      </c>
    </row>
    <row r="13257" customFormat="false" ht="12.75" hidden="false" customHeight="false" outlineLevel="0" collapsed="false">
      <c r="A13257" s="0" t="s">
        <v>22</v>
      </c>
      <c r="B13257" s="0" t="s">
        <v>110</v>
      </c>
      <c r="C13257" s="0" t="s">
        <v>108</v>
      </c>
      <c r="D13257" s="116" t="n">
        <v>45292</v>
      </c>
      <c r="E13257" s="0" t="n">
        <v>0</v>
      </c>
      <c r="F13257" s="0" t="n">
        <v>2376561</v>
      </c>
      <c r="G13257" s="151" t="s">
        <v>111</v>
      </c>
      <c r="H13257" s="151" t="s">
        <v>111</v>
      </c>
      <c r="I13257" s="152" t="s">
        <v>112</v>
      </c>
    </row>
    <row r="13258" customFormat="false" ht="12.75" hidden="false" customHeight="false" outlineLevel="0" collapsed="false">
      <c r="A13258" s="0" t="s">
        <v>59</v>
      </c>
      <c r="B13258" s="0" t="s">
        <v>110</v>
      </c>
      <c r="C13258" s="0" t="s">
        <v>108</v>
      </c>
      <c r="D13258" s="116" t="n">
        <v>45323</v>
      </c>
      <c r="E13258" s="0" t="n">
        <v>1.205</v>
      </c>
      <c r="F13258" s="0" t="n">
        <v>2376515</v>
      </c>
      <c r="G13258" s="151" t="s">
        <v>111</v>
      </c>
      <c r="H13258" s="151" t="s">
        <v>111</v>
      </c>
      <c r="I13258" s="152" t="s">
        <v>112</v>
      </c>
    </row>
    <row r="13259" customFormat="false" ht="12.75" hidden="false" customHeight="false" outlineLevel="0" collapsed="false">
      <c r="A13259" s="0" t="s">
        <v>59</v>
      </c>
      <c r="B13259" s="0" t="s">
        <v>113</v>
      </c>
      <c r="C13259" s="0" t="s">
        <v>108</v>
      </c>
      <c r="D13259" s="116" t="n">
        <v>45323</v>
      </c>
      <c r="E13259" s="0" t="n">
        <v>0.05</v>
      </c>
      <c r="F13259" s="0" t="n">
        <v>2376516</v>
      </c>
      <c r="G13259" s="151" t="s">
        <v>111</v>
      </c>
      <c r="H13259" s="151" t="s">
        <v>111</v>
      </c>
      <c r="I13259" s="152" t="s">
        <v>112</v>
      </c>
    </row>
    <row r="13260" customFormat="false" ht="12.75" hidden="false" customHeight="false" outlineLevel="0" collapsed="false">
      <c r="A13260" s="0" t="s">
        <v>60</v>
      </c>
      <c r="B13260" s="0" t="s">
        <v>110</v>
      </c>
      <c r="C13260" s="0" t="s">
        <v>108</v>
      </c>
      <c r="D13260" s="116" t="n">
        <v>45323</v>
      </c>
      <c r="E13260" s="0" t="n">
        <v>1.205</v>
      </c>
      <c r="F13260" s="0" t="n">
        <v>2376517</v>
      </c>
      <c r="G13260" s="151" t="s">
        <v>111</v>
      </c>
      <c r="H13260" s="151" t="s">
        <v>111</v>
      </c>
      <c r="I13260" s="152" t="s">
        <v>112</v>
      </c>
    </row>
    <row r="13261" customFormat="false" ht="12.75" hidden="false" customHeight="false" outlineLevel="0" collapsed="false">
      <c r="A13261" s="0" t="s">
        <v>60</v>
      </c>
      <c r="B13261" s="0" t="s">
        <v>113</v>
      </c>
      <c r="C13261" s="0" t="s">
        <v>108</v>
      </c>
      <c r="D13261" s="116" t="n">
        <v>45323</v>
      </c>
      <c r="E13261" s="0" t="n">
        <v>0.32</v>
      </c>
      <c r="F13261" s="0" t="n">
        <v>2376518</v>
      </c>
      <c r="G13261" s="151" t="s">
        <v>111</v>
      </c>
      <c r="H13261" s="151" t="s">
        <v>111</v>
      </c>
      <c r="I13261" s="152" t="s">
        <v>112</v>
      </c>
    </row>
    <row r="13262" customFormat="false" ht="12.75" hidden="false" customHeight="false" outlineLevel="0" collapsed="false">
      <c r="A13262" s="0" t="s">
        <v>61</v>
      </c>
      <c r="B13262" s="0" t="s">
        <v>110</v>
      </c>
      <c r="C13262" s="0" t="s">
        <v>108</v>
      </c>
      <c r="D13262" s="116" t="n">
        <v>45323</v>
      </c>
      <c r="E13262" s="0" t="n">
        <v>1.205</v>
      </c>
      <c r="F13262" s="0" t="n">
        <v>2376519</v>
      </c>
      <c r="G13262" s="151" t="s">
        <v>111</v>
      </c>
      <c r="H13262" s="151" t="s">
        <v>111</v>
      </c>
      <c r="I13262" s="152" t="s">
        <v>112</v>
      </c>
    </row>
    <row r="13263" customFormat="false" ht="12.75" hidden="false" customHeight="false" outlineLevel="0" collapsed="false">
      <c r="A13263" s="0" t="s">
        <v>61</v>
      </c>
      <c r="B13263" s="0" t="s">
        <v>113</v>
      </c>
      <c r="C13263" s="0" t="s">
        <v>108</v>
      </c>
      <c r="D13263" s="116" t="n">
        <v>45323</v>
      </c>
      <c r="E13263" s="0" t="n">
        <v>0.05</v>
      </c>
      <c r="F13263" s="0" t="n">
        <v>2376520</v>
      </c>
      <c r="G13263" s="151" t="s">
        <v>111</v>
      </c>
      <c r="H13263" s="151" t="s">
        <v>111</v>
      </c>
      <c r="I13263" s="152" t="s">
        <v>112</v>
      </c>
    </row>
    <row r="13264" customFormat="false" ht="12.75" hidden="false" customHeight="false" outlineLevel="0" collapsed="false">
      <c r="A13264" s="0" t="s">
        <v>62</v>
      </c>
      <c r="B13264" s="0" t="s">
        <v>110</v>
      </c>
      <c r="C13264" s="0" t="s">
        <v>108</v>
      </c>
      <c r="D13264" s="116" t="n">
        <v>45323</v>
      </c>
      <c r="E13264" s="0" t="n">
        <v>1.205</v>
      </c>
      <c r="F13264" s="0" t="n">
        <v>2376521</v>
      </c>
      <c r="G13264" s="151" t="s">
        <v>111</v>
      </c>
      <c r="H13264" s="151" t="s">
        <v>111</v>
      </c>
      <c r="I13264" s="152" t="s">
        <v>112</v>
      </c>
    </row>
    <row r="13265" customFormat="false" ht="12.75" hidden="false" customHeight="false" outlineLevel="0" collapsed="false">
      <c r="A13265" s="0" t="s">
        <v>62</v>
      </c>
      <c r="B13265" s="0" t="s">
        <v>113</v>
      </c>
      <c r="C13265" s="0" t="s">
        <v>108</v>
      </c>
      <c r="D13265" s="116" t="n">
        <v>45323</v>
      </c>
      <c r="E13265" s="0" t="n">
        <v>0.32</v>
      </c>
      <c r="F13265" s="0" t="n">
        <v>2376522</v>
      </c>
      <c r="G13265" s="151" t="s">
        <v>111</v>
      </c>
      <c r="H13265" s="151" t="s">
        <v>111</v>
      </c>
      <c r="I13265" s="152" t="s">
        <v>112</v>
      </c>
    </row>
    <row r="13266" customFormat="false" ht="12.75" hidden="false" customHeight="false" outlineLevel="0" collapsed="false">
      <c r="A13266" s="0" t="s">
        <v>82</v>
      </c>
      <c r="B13266" s="0" t="s">
        <v>110</v>
      </c>
      <c r="C13266" s="0" t="s">
        <v>108</v>
      </c>
      <c r="D13266" s="116" t="n">
        <v>45323</v>
      </c>
      <c r="E13266" s="0" t="n">
        <v>0</v>
      </c>
      <c r="F13266" s="0" t="n">
        <v>2376523</v>
      </c>
      <c r="G13266" s="151" t="s">
        <v>111</v>
      </c>
      <c r="H13266" s="151" t="s">
        <v>111</v>
      </c>
      <c r="I13266" s="152" t="s">
        <v>112</v>
      </c>
    </row>
    <row r="13267" customFormat="false" ht="12.75" hidden="false" customHeight="false" outlineLevel="0" collapsed="false">
      <c r="A13267" s="0" t="s">
        <v>82</v>
      </c>
      <c r="B13267" s="0" t="s">
        <v>113</v>
      </c>
      <c r="C13267" s="0" t="s">
        <v>108</v>
      </c>
      <c r="D13267" s="116" t="n">
        <v>45323</v>
      </c>
      <c r="E13267" s="0" t="n">
        <v>0</v>
      </c>
      <c r="F13267" s="0" t="n">
        <v>2376524</v>
      </c>
      <c r="G13267" s="151" t="s">
        <v>111</v>
      </c>
      <c r="H13267" s="151" t="s">
        <v>111</v>
      </c>
      <c r="I13267" s="152" t="s">
        <v>112</v>
      </c>
    </row>
    <row r="13268" customFormat="false" ht="12.75" hidden="false" customHeight="false" outlineLevel="0" collapsed="false">
      <c r="A13268" s="0" t="s">
        <v>83</v>
      </c>
      <c r="B13268" s="0" t="s">
        <v>110</v>
      </c>
      <c r="C13268" s="0" t="s">
        <v>108</v>
      </c>
      <c r="D13268" s="116" t="n">
        <v>45323</v>
      </c>
      <c r="E13268" s="0" t="n">
        <v>0</v>
      </c>
      <c r="F13268" s="0" t="n">
        <v>2376525</v>
      </c>
      <c r="G13268" s="151" t="s">
        <v>111</v>
      </c>
      <c r="H13268" s="151" t="s">
        <v>111</v>
      </c>
      <c r="I13268" s="152" t="s">
        <v>112</v>
      </c>
    </row>
    <row r="13269" customFormat="false" ht="12.75" hidden="false" customHeight="false" outlineLevel="0" collapsed="false">
      <c r="A13269" s="0" t="s">
        <v>83</v>
      </c>
      <c r="B13269" s="0" t="s">
        <v>113</v>
      </c>
      <c r="C13269" s="0" t="s">
        <v>108</v>
      </c>
      <c r="D13269" s="116" t="n">
        <v>45323</v>
      </c>
      <c r="E13269" s="0" t="n">
        <v>0</v>
      </c>
      <c r="F13269" s="0" t="n">
        <v>2376526</v>
      </c>
      <c r="G13269" s="151" t="s">
        <v>111</v>
      </c>
      <c r="H13269" s="151" t="s">
        <v>111</v>
      </c>
      <c r="I13269" s="152" t="s">
        <v>112</v>
      </c>
    </row>
    <row r="13270" customFormat="false" ht="12.75" hidden="false" customHeight="false" outlineLevel="0" collapsed="false">
      <c r="A13270" s="0" t="s">
        <v>84</v>
      </c>
      <c r="B13270" s="0" t="s">
        <v>110</v>
      </c>
      <c r="C13270" s="0" t="s">
        <v>108</v>
      </c>
      <c r="D13270" s="116" t="n">
        <v>45323</v>
      </c>
      <c r="E13270" s="0" t="n">
        <v>0.27</v>
      </c>
      <c r="F13270" s="0" t="n">
        <v>2376527</v>
      </c>
      <c r="G13270" s="151" t="s">
        <v>111</v>
      </c>
      <c r="H13270" s="151" t="s">
        <v>111</v>
      </c>
      <c r="I13270" s="152" t="s">
        <v>112</v>
      </c>
    </row>
    <row r="13271" customFormat="false" ht="12.75" hidden="false" customHeight="false" outlineLevel="0" collapsed="false">
      <c r="A13271" s="0" t="s">
        <v>84</v>
      </c>
      <c r="B13271" s="0" t="s">
        <v>113</v>
      </c>
      <c r="C13271" s="0" t="s">
        <v>108</v>
      </c>
      <c r="D13271" s="116" t="n">
        <v>45323</v>
      </c>
      <c r="E13271" s="0" t="n">
        <v>0.03</v>
      </c>
      <c r="F13271" s="0" t="n">
        <v>2376528</v>
      </c>
      <c r="G13271" s="151" t="s">
        <v>111</v>
      </c>
      <c r="H13271" s="151" t="s">
        <v>111</v>
      </c>
      <c r="I13271" s="152" t="s">
        <v>112</v>
      </c>
    </row>
    <row r="13272" customFormat="false" ht="12.75" hidden="false" customHeight="false" outlineLevel="0" collapsed="false">
      <c r="A13272" s="0" t="s">
        <v>85</v>
      </c>
      <c r="B13272" s="0" t="s">
        <v>110</v>
      </c>
      <c r="C13272" s="0" t="s">
        <v>108</v>
      </c>
      <c r="D13272" s="116" t="n">
        <v>45323</v>
      </c>
      <c r="E13272" s="0" t="n">
        <v>0.27</v>
      </c>
      <c r="F13272" s="0" t="n">
        <v>2376529</v>
      </c>
      <c r="G13272" s="151" t="s">
        <v>111</v>
      </c>
      <c r="H13272" s="151" t="s">
        <v>111</v>
      </c>
      <c r="I13272" s="152" t="s">
        <v>112</v>
      </c>
    </row>
    <row r="13273" customFormat="false" ht="12.75" hidden="false" customHeight="false" outlineLevel="0" collapsed="false">
      <c r="A13273" s="0" t="s">
        <v>85</v>
      </c>
      <c r="B13273" s="0" t="s">
        <v>113</v>
      </c>
      <c r="C13273" s="0" t="s">
        <v>108</v>
      </c>
      <c r="D13273" s="116" t="n">
        <v>45323</v>
      </c>
      <c r="E13273" s="0" t="n">
        <v>0.305293976543664</v>
      </c>
      <c r="F13273" s="0" t="n">
        <v>2376530</v>
      </c>
      <c r="G13273" s="151" t="s">
        <v>111</v>
      </c>
      <c r="H13273" s="151" t="s">
        <v>111</v>
      </c>
      <c r="I13273" s="152" t="s">
        <v>112</v>
      </c>
    </row>
    <row r="13274" customFormat="false" ht="12.75" hidden="false" customHeight="false" outlineLevel="0" collapsed="false">
      <c r="A13274" s="0" t="s">
        <v>86</v>
      </c>
      <c r="B13274" s="0" t="s">
        <v>110</v>
      </c>
      <c r="C13274" s="0" t="s">
        <v>108</v>
      </c>
      <c r="D13274" s="116" t="n">
        <v>45323</v>
      </c>
      <c r="E13274" s="0" t="n">
        <v>0.39</v>
      </c>
      <c r="F13274" s="0" t="n">
        <v>2376531</v>
      </c>
      <c r="G13274" s="151" t="s">
        <v>111</v>
      </c>
      <c r="H13274" s="151" t="s">
        <v>111</v>
      </c>
      <c r="I13274" s="152" t="s">
        <v>112</v>
      </c>
    </row>
    <row r="13275" customFormat="false" ht="12.75" hidden="false" customHeight="false" outlineLevel="0" collapsed="false">
      <c r="A13275" s="0" t="s">
        <v>86</v>
      </c>
      <c r="B13275" s="0" t="s">
        <v>113</v>
      </c>
      <c r="C13275" s="0" t="s">
        <v>108</v>
      </c>
      <c r="D13275" s="116" t="n">
        <v>45323</v>
      </c>
      <c r="E13275" s="0" t="n">
        <v>0.08</v>
      </c>
      <c r="F13275" s="0" t="n">
        <v>2376532</v>
      </c>
      <c r="G13275" s="151" t="s">
        <v>111</v>
      </c>
      <c r="H13275" s="151" t="s">
        <v>111</v>
      </c>
      <c r="I13275" s="152" t="s">
        <v>112</v>
      </c>
    </row>
    <row r="13276" customFormat="false" ht="12.75" hidden="false" customHeight="false" outlineLevel="0" collapsed="false">
      <c r="A13276" s="0" t="s">
        <v>87</v>
      </c>
      <c r="B13276" s="0" t="s">
        <v>110</v>
      </c>
      <c r="C13276" s="0" t="s">
        <v>108</v>
      </c>
      <c r="D13276" s="116" t="n">
        <v>45323</v>
      </c>
      <c r="E13276" s="0" t="n">
        <v>0.39</v>
      </c>
      <c r="F13276" s="0" t="n">
        <v>2376533</v>
      </c>
      <c r="G13276" s="151" t="s">
        <v>111</v>
      </c>
      <c r="H13276" s="151" t="s">
        <v>111</v>
      </c>
      <c r="I13276" s="152" t="s">
        <v>112</v>
      </c>
    </row>
    <row r="13277" customFormat="false" ht="12.75" hidden="false" customHeight="false" outlineLevel="0" collapsed="false">
      <c r="A13277" s="0" t="s">
        <v>87</v>
      </c>
      <c r="B13277" s="0" t="s">
        <v>113</v>
      </c>
      <c r="C13277" s="0" t="s">
        <v>108</v>
      </c>
      <c r="D13277" s="116" t="n">
        <v>45323</v>
      </c>
      <c r="E13277" s="0" t="n">
        <v>0.23</v>
      </c>
      <c r="F13277" s="0" t="n">
        <v>2376534</v>
      </c>
      <c r="G13277" s="151" t="s">
        <v>111</v>
      </c>
      <c r="H13277" s="151" t="s">
        <v>111</v>
      </c>
      <c r="I13277" s="152" t="s">
        <v>112</v>
      </c>
    </row>
    <row r="13278" customFormat="false" ht="12.75" hidden="false" customHeight="false" outlineLevel="0" collapsed="false">
      <c r="A13278" s="0" t="s">
        <v>88</v>
      </c>
      <c r="B13278" s="0" t="s">
        <v>110</v>
      </c>
      <c r="C13278" s="0" t="s">
        <v>108</v>
      </c>
      <c r="D13278" s="116" t="n">
        <v>45323</v>
      </c>
      <c r="E13278" s="0" t="n">
        <v>0.39</v>
      </c>
      <c r="F13278" s="0" t="n">
        <v>2376535</v>
      </c>
      <c r="G13278" s="151" t="s">
        <v>111</v>
      </c>
      <c r="H13278" s="151" t="s">
        <v>111</v>
      </c>
      <c r="I13278" s="152" t="s">
        <v>112</v>
      </c>
    </row>
    <row r="13279" customFormat="false" ht="12.75" hidden="false" customHeight="false" outlineLevel="0" collapsed="false">
      <c r="A13279" s="0" t="s">
        <v>88</v>
      </c>
      <c r="B13279" s="0" t="s">
        <v>113</v>
      </c>
      <c r="C13279" s="0" t="s">
        <v>108</v>
      </c>
      <c r="D13279" s="116" t="n">
        <v>45323</v>
      </c>
      <c r="E13279" s="0" t="n">
        <v>0.676953704461728</v>
      </c>
      <c r="F13279" s="0" t="n">
        <v>2376536</v>
      </c>
      <c r="G13279" s="151" t="s">
        <v>111</v>
      </c>
      <c r="H13279" s="151" t="s">
        <v>111</v>
      </c>
      <c r="I13279" s="152" t="s">
        <v>112</v>
      </c>
    </row>
    <row r="13280" customFormat="false" ht="12.75" hidden="false" customHeight="false" outlineLevel="0" collapsed="false">
      <c r="A13280" s="0" t="s">
        <v>89</v>
      </c>
      <c r="B13280" s="0" t="s">
        <v>110</v>
      </c>
      <c r="C13280" s="0" t="s">
        <v>108</v>
      </c>
      <c r="D13280" s="116" t="n">
        <v>45323</v>
      </c>
      <c r="E13280" s="0" t="n">
        <v>0.39</v>
      </c>
      <c r="F13280" s="0" t="n">
        <v>2376537</v>
      </c>
      <c r="G13280" s="151" t="s">
        <v>111</v>
      </c>
      <c r="H13280" s="151" t="s">
        <v>111</v>
      </c>
      <c r="I13280" s="152" t="s">
        <v>112</v>
      </c>
    </row>
    <row r="13281" customFormat="false" ht="12.75" hidden="false" customHeight="false" outlineLevel="0" collapsed="false">
      <c r="A13281" s="0" t="s">
        <v>89</v>
      </c>
      <c r="B13281" s="0" t="s">
        <v>113</v>
      </c>
      <c r="C13281" s="0" t="s">
        <v>108</v>
      </c>
      <c r="D13281" s="116" t="n">
        <v>45323</v>
      </c>
      <c r="E13281" s="0" t="n">
        <v>0.13</v>
      </c>
      <c r="F13281" s="0" t="n">
        <v>2376538</v>
      </c>
      <c r="G13281" s="151" t="s">
        <v>111</v>
      </c>
      <c r="H13281" s="151" t="s">
        <v>111</v>
      </c>
      <c r="I13281" s="152" t="s">
        <v>112</v>
      </c>
    </row>
    <row r="13282" customFormat="false" ht="12.75" hidden="false" customHeight="false" outlineLevel="0" collapsed="false">
      <c r="A13282" s="0" t="s">
        <v>90</v>
      </c>
      <c r="B13282" s="0" t="s">
        <v>110</v>
      </c>
      <c r="C13282" s="0" t="s">
        <v>108</v>
      </c>
      <c r="D13282" s="116" t="n">
        <v>45323</v>
      </c>
      <c r="E13282" s="0" t="n">
        <v>0.39</v>
      </c>
      <c r="F13282" s="0" t="n">
        <v>2376539</v>
      </c>
      <c r="G13282" s="151" t="s">
        <v>111</v>
      </c>
      <c r="H13282" s="151" t="s">
        <v>111</v>
      </c>
      <c r="I13282" s="152" t="s">
        <v>112</v>
      </c>
    </row>
    <row r="13283" customFormat="false" ht="12.75" hidden="false" customHeight="false" outlineLevel="0" collapsed="false">
      <c r="A13283" s="0" t="s">
        <v>90</v>
      </c>
      <c r="B13283" s="0" t="s">
        <v>113</v>
      </c>
      <c r="C13283" s="0" t="s">
        <v>108</v>
      </c>
      <c r="D13283" s="116" t="n">
        <v>45323</v>
      </c>
      <c r="E13283" s="0" t="n">
        <v>0.523453909128122</v>
      </c>
      <c r="F13283" s="0" t="n">
        <v>2376540</v>
      </c>
      <c r="G13283" s="151" t="s">
        <v>111</v>
      </c>
      <c r="H13283" s="151" t="s">
        <v>111</v>
      </c>
      <c r="I13283" s="152" t="s">
        <v>112</v>
      </c>
    </row>
    <row r="13284" customFormat="false" ht="12.75" hidden="false" customHeight="false" outlineLevel="0" collapsed="false">
      <c r="A13284" s="0" t="s">
        <v>91</v>
      </c>
      <c r="B13284" s="0" t="s">
        <v>110</v>
      </c>
      <c r="C13284" s="0" t="s">
        <v>108</v>
      </c>
      <c r="D13284" s="116" t="n">
        <v>45323</v>
      </c>
      <c r="E13284" s="0" t="n">
        <v>0</v>
      </c>
      <c r="F13284" s="0" t="n">
        <v>2376541</v>
      </c>
      <c r="G13284" s="151" t="s">
        <v>111</v>
      </c>
      <c r="H13284" s="151" t="s">
        <v>111</v>
      </c>
      <c r="I13284" s="152" t="s">
        <v>112</v>
      </c>
    </row>
    <row r="13285" customFormat="false" ht="12.75" hidden="false" customHeight="false" outlineLevel="0" collapsed="false">
      <c r="A13285" s="0" t="s">
        <v>91</v>
      </c>
      <c r="B13285" s="0" t="s">
        <v>113</v>
      </c>
      <c r="C13285" s="0" t="s">
        <v>108</v>
      </c>
      <c r="D13285" s="116" t="n">
        <v>45323</v>
      </c>
      <c r="E13285" s="0" t="n">
        <v>0</v>
      </c>
      <c r="F13285" s="0" t="n">
        <v>2376542</v>
      </c>
      <c r="G13285" s="151" t="s">
        <v>111</v>
      </c>
      <c r="H13285" s="151" t="s">
        <v>111</v>
      </c>
      <c r="I13285" s="152" t="s">
        <v>112</v>
      </c>
    </row>
    <row r="13286" customFormat="false" ht="12.75" hidden="false" customHeight="false" outlineLevel="0" collapsed="false">
      <c r="A13286" s="0" t="s">
        <v>49</v>
      </c>
      <c r="B13286" s="0" t="s">
        <v>110</v>
      </c>
      <c r="C13286" s="0" t="s">
        <v>108</v>
      </c>
      <c r="D13286" s="116" t="n">
        <v>45323</v>
      </c>
      <c r="E13286" s="0" t="n">
        <v>1.205</v>
      </c>
      <c r="F13286" s="0" t="n">
        <v>2376543</v>
      </c>
      <c r="G13286" s="151" t="s">
        <v>111</v>
      </c>
      <c r="H13286" s="151" t="s">
        <v>111</v>
      </c>
      <c r="I13286" s="152" t="s">
        <v>112</v>
      </c>
    </row>
    <row r="13287" customFormat="false" ht="12.75" hidden="false" customHeight="false" outlineLevel="0" collapsed="false">
      <c r="A13287" s="0" t="s">
        <v>49</v>
      </c>
      <c r="B13287" s="0" t="s">
        <v>113</v>
      </c>
      <c r="C13287" s="0" t="s">
        <v>108</v>
      </c>
      <c r="D13287" s="116" t="n">
        <v>45323</v>
      </c>
      <c r="E13287" s="0" t="n">
        <v>0.05</v>
      </c>
      <c r="F13287" s="0" t="n">
        <v>2376544</v>
      </c>
      <c r="G13287" s="151" t="s">
        <v>111</v>
      </c>
      <c r="H13287" s="151" t="s">
        <v>111</v>
      </c>
      <c r="I13287" s="152" t="s">
        <v>112</v>
      </c>
    </row>
    <row r="13288" customFormat="false" ht="12.75" hidden="false" customHeight="false" outlineLevel="0" collapsed="false">
      <c r="A13288" s="0" t="s">
        <v>50</v>
      </c>
      <c r="B13288" s="0" t="s">
        <v>110</v>
      </c>
      <c r="C13288" s="0" t="s">
        <v>108</v>
      </c>
      <c r="D13288" s="116" t="n">
        <v>45323</v>
      </c>
      <c r="E13288" s="0" t="n">
        <v>1.57</v>
      </c>
      <c r="F13288" s="0" t="n">
        <v>2376545</v>
      </c>
      <c r="G13288" s="151" t="s">
        <v>111</v>
      </c>
      <c r="H13288" s="151" t="s">
        <v>111</v>
      </c>
      <c r="I13288" s="152" t="s">
        <v>112</v>
      </c>
    </row>
    <row r="13289" customFormat="false" ht="12.75" hidden="false" customHeight="false" outlineLevel="0" collapsed="false">
      <c r="A13289" s="0" t="s">
        <v>50</v>
      </c>
      <c r="B13289" s="0" t="s">
        <v>113</v>
      </c>
      <c r="C13289" s="0" t="s">
        <v>108</v>
      </c>
      <c r="D13289" s="116" t="n">
        <v>45323</v>
      </c>
      <c r="E13289" s="0" t="n">
        <v>-0.28</v>
      </c>
      <c r="F13289" s="0" t="n">
        <v>2376546</v>
      </c>
      <c r="G13289" s="151" t="s">
        <v>111</v>
      </c>
      <c r="H13289" s="151" t="s">
        <v>111</v>
      </c>
      <c r="I13289" s="152" t="s">
        <v>112</v>
      </c>
    </row>
    <row r="13290" customFormat="false" ht="12.75" hidden="false" customHeight="false" outlineLevel="0" collapsed="false">
      <c r="A13290" s="0" t="s">
        <v>51</v>
      </c>
      <c r="B13290" s="0" t="s">
        <v>110</v>
      </c>
      <c r="C13290" s="0" t="s">
        <v>108</v>
      </c>
      <c r="D13290" s="116" t="n">
        <v>45323</v>
      </c>
      <c r="E13290" s="0" t="n">
        <v>1.57</v>
      </c>
      <c r="F13290" s="0" t="n">
        <v>2376547</v>
      </c>
      <c r="G13290" s="151" t="s">
        <v>111</v>
      </c>
      <c r="H13290" s="151" t="s">
        <v>111</v>
      </c>
      <c r="I13290" s="152" t="s">
        <v>112</v>
      </c>
    </row>
    <row r="13291" customFormat="false" ht="12.75" hidden="false" customHeight="false" outlineLevel="0" collapsed="false">
      <c r="A13291" s="0" t="s">
        <v>51</v>
      </c>
      <c r="B13291" s="0" t="s">
        <v>113</v>
      </c>
      <c r="C13291" s="0" t="s">
        <v>108</v>
      </c>
      <c r="D13291" s="116" t="n">
        <v>45323</v>
      </c>
      <c r="E13291" s="0" t="n">
        <v>0.5</v>
      </c>
      <c r="F13291" s="0" t="n">
        <v>2376548</v>
      </c>
      <c r="G13291" s="151" t="s">
        <v>111</v>
      </c>
      <c r="H13291" s="151" t="s">
        <v>111</v>
      </c>
      <c r="I13291" s="152" t="s">
        <v>112</v>
      </c>
    </row>
    <row r="13292" customFormat="false" ht="12.75" hidden="false" customHeight="false" outlineLevel="0" collapsed="false">
      <c r="A13292" s="0" t="s">
        <v>52</v>
      </c>
      <c r="B13292" s="0" t="s">
        <v>110</v>
      </c>
      <c r="C13292" s="0" t="s">
        <v>108</v>
      </c>
      <c r="D13292" s="116" t="n">
        <v>45323</v>
      </c>
      <c r="E13292" s="0" t="n">
        <v>1.57</v>
      </c>
      <c r="F13292" s="0" t="n">
        <v>2376549</v>
      </c>
      <c r="G13292" s="151" t="s">
        <v>111</v>
      </c>
      <c r="H13292" s="151" t="s">
        <v>111</v>
      </c>
      <c r="I13292" s="152" t="s">
        <v>112</v>
      </c>
    </row>
    <row r="13293" customFormat="false" ht="12.75" hidden="false" customHeight="false" outlineLevel="0" collapsed="false">
      <c r="A13293" s="0" t="s">
        <v>52</v>
      </c>
      <c r="B13293" s="0" t="s">
        <v>113</v>
      </c>
      <c r="C13293" s="0" t="s">
        <v>108</v>
      </c>
      <c r="D13293" s="116" t="n">
        <v>45323</v>
      </c>
      <c r="E13293" s="0" t="n">
        <v>-0.2</v>
      </c>
      <c r="F13293" s="0" t="n">
        <v>2376550</v>
      </c>
      <c r="G13293" s="151" t="s">
        <v>111</v>
      </c>
      <c r="H13293" s="151" t="s">
        <v>111</v>
      </c>
      <c r="I13293" s="152" t="s">
        <v>112</v>
      </c>
    </row>
    <row r="13294" customFormat="false" ht="12.75" hidden="false" customHeight="false" outlineLevel="0" collapsed="false">
      <c r="A13294" s="0" t="s">
        <v>53</v>
      </c>
      <c r="B13294" s="0" t="s">
        <v>110</v>
      </c>
      <c r="C13294" s="0" t="s">
        <v>108</v>
      </c>
      <c r="D13294" s="116" t="n">
        <v>45323</v>
      </c>
      <c r="E13294" s="0" t="n">
        <v>1.205</v>
      </c>
      <c r="F13294" s="0" t="n">
        <v>2376551</v>
      </c>
      <c r="G13294" s="151" t="s">
        <v>111</v>
      </c>
      <c r="H13294" s="151" t="s">
        <v>111</v>
      </c>
      <c r="I13294" s="152" t="s">
        <v>112</v>
      </c>
    </row>
    <row r="13295" customFormat="false" ht="12.75" hidden="false" customHeight="false" outlineLevel="0" collapsed="false">
      <c r="A13295" s="0" t="s">
        <v>53</v>
      </c>
      <c r="B13295" s="0" t="s">
        <v>113</v>
      </c>
      <c r="C13295" s="0" t="s">
        <v>108</v>
      </c>
      <c r="D13295" s="116" t="n">
        <v>45323</v>
      </c>
      <c r="E13295" s="0" t="n">
        <v>0.05</v>
      </c>
      <c r="F13295" s="0" t="n">
        <v>2376552</v>
      </c>
      <c r="G13295" s="151" t="s">
        <v>111</v>
      </c>
      <c r="H13295" s="151" t="s">
        <v>111</v>
      </c>
      <c r="I13295" s="152" t="s">
        <v>112</v>
      </c>
    </row>
    <row r="13296" customFormat="false" ht="12.75" hidden="false" customHeight="false" outlineLevel="0" collapsed="false">
      <c r="A13296" s="0" t="s">
        <v>17</v>
      </c>
      <c r="B13296" s="0" t="s">
        <v>110</v>
      </c>
      <c r="C13296" s="0" t="s">
        <v>108</v>
      </c>
      <c r="D13296" s="116" t="n">
        <v>45323</v>
      </c>
      <c r="E13296" s="0" t="n">
        <v>0</v>
      </c>
      <c r="F13296" s="0" t="n">
        <v>2376553</v>
      </c>
      <c r="G13296" s="151" t="s">
        <v>111</v>
      </c>
      <c r="H13296" s="151" t="s">
        <v>111</v>
      </c>
      <c r="I13296" s="152" t="s">
        <v>112</v>
      </c>
    </row>
    <row r="13297" customFormat="false" ht="12.75" hidden="false" customHeight="false" outlineLevel="0" collapsed="false">
      <c r="A13297" s="0" t="s">
        <v>17</v>
      </c>
      <c r="B13297" s="0" t="s">
        <v>113</v>
      </c>
      <c r="C13297" s="0" t="s">
        <v>108</v>
      </c>
      <c r="D13297" s="116" t="n">
        <v>45323</v>
      </c>
      <c r="E13297" s="0" t="n">
        <v>0</v>
      </c>
      <c r="F13297" s="0" t="n">
        <v>2376554</v>
      </c>
      <c r="G13297" s="151" t="s">
        <v>111</v>
      </c>
      <c r="H13297" s="151" t="s">
        <v>111</v>
      </c>
      <c r="I13297" s="152" t="s">
        <v>112</v>
      </c>
    </row>
    <row r="13298" customFormat="false" ht="12.75" hidden="false" customHeight="false" outlineLevel="0" collapsed="false">
      <c r="A13298" s="0" t="s">
        <v>18</v>
      </c>
      <c r="B13298" s="0" t="s">
        <v>110</v>
      </c>
      <c r="C13298" s="0" t="s">
        <v>108</v>
      </c>
      <c r="D13298" s="116" t="n">
        <v>45323</v>
      </c>
      <c r="E13298" s="0" t="n">
        <v>0</v>
      </c>
      <c r="F13298" s="0" t="n">
        <v>2376555</v>
      </c>
      <c r="G13298" s="151" t="s">
        <v>111</v>
      </c>
      <c r="H13298" s="151" t="s">
        <v>111</v>
      </c>
      <c r="I13298" s="152" t="s">
        <v>112</v>
      </c>
    </row>
    <row r="13299" customFormat="false" ht="12.75" hidden="false" customHeight="false" outlineLevel="0" collapsed="false">
      <c r="A13299" s="0" t="s">
        <v>18</v>
      </c>
      <c r="B13299" s="0" t="s">
        <v>113</v>
      </c>
      <c r="C13299" s="0" t="s">
        <v>108</v>
      </c>
      <c r="D13299" s="116" t="n">
        <v>45323</v>
      </c>
      <c r="E13299" s="0" t="n">
        <v>0</v>
      </c>
      <c r="F13299" s="0" t="n">
        <v>2376556</v>
      </c>
      <c r="G13299" s="151" t="s">
        <v>111</v>
      </c>
      <c r="H13299" s="151" t="s">
        <v>111</v>
      </c>
      <c r="I13299" s="152" t="s">
        <v>112</v>
      </c>
    </row>
    <row r="13300" customFormat="false" ht="12.75" hidden="false" customHeight="false" outlineLevel="0" collapsed="false">
      <c r="A13300" s="0" t="s">
        <v>19</v>
      </c>
      <c r="B13300" s="0" t="s">
        <v>110</v>
      </c>
      <c r="C13300" s="0" t="s">
        <v>108</v>
      </c>
      <c r="D13300" s="116" t="n">
        <v>45323</v>
      </c>
      <c r="E13300" s="0" t="n">
        <v>0</v>
      </c>
      <c r="F13300" s="0" t="n">
        <v>2376557</v>
      </c>
      <c r="G13300" s="151" t="s">
        <v>111</v>
      </c>
      <c r="H13300" s="151" t="s">
        <v>111</v>
      </c>
      <c r="I13300" s="152" t="s">
        <v>112</v>
      </c>
    </row>
    <row r="13301" customFormat="false" ht="12.75" hidden="false" customHeight="false" outlineLevel="0" collapsed="false">
      <c r="A13301" s="0" t="s">
        <v>19</v>
      </c>
      <c r="B13301" s="0" t="s">
        <v>113</v>
      </c>
      <c r="C13301" s="0" t="s">
        <v>108</v>
      </c>
      <c r="D13301" s="116" t="n">
        <v>45323</v>
      </c>
      <c r="E13301" s="0" t="n">
        <v>0</v>
      </c>
      <c r="F13301" s="0" t="n">
        <v>2376558</v>
      </c>
      <c r="G13301" s="151" t="s">
        <v>111</v>
      </c>
      <c r="H13301" s="151" t="s">
        <v>111</v>
      </c>
      <c r="I13301" s="152" t="s">
        <v>112</v>
      </c>
    </row>
    <row r="13302" customFormat="false" ht="12.75" hidden="false" customHeight="false" outlineLevel="0" collapsed="false">
      <c r="A13302" s="0" t="s">
        <v>21</v>
      </c>
      <c r="B13302" s="0" t="s">
        <v>110</v>
      </c>
      <c r="C13302" s="0" t="s">
        <v>108</v>
      </c>
      <c r="D13302" s="116" t="n">
        <v>45323</v>
      </c>
      <c r="E13302" s="0" t="n">
        <v>0</v>
      </c>
      <c r="F13302" s="0" t="n">
        <v>2376559</v>
      </c>
      <c r="G13302" s="151" t="s">
        <v>111</v>
      </c>
      <c r="H13302" s="151" t="s">
        <v>111</v>
      </c>
      <c r="I13302" s="152" t="s">
        <v>112</v>
      </c>
    </row>
    <row r="13303" customFormat="false" ht="12.75" hidden="false" customHeight="false" outlineLevel="0" collapsed="false">
      <c r="A13303" s="0" t="s">
        <v>21</v>
      </c>
      <c r="B13303" s="0" t="s">
        <v>113</v>
      </c>
      <c r="C13303" s="0" t="s">
        <v>108</v>
      </c>
      <c r="D13303" s="116" t="n">
        <v>45323</v>
      </c>
      <c r="E13303" s="0" t="n">
        <v>0</v>
      </c>
      <c r="F13303" s="0" t="n">
        <v>2376560</v>
      </c>
      <c r="G13303" s="151" t="s">
        <v>111</v>
      </c>
      <c r="H13303" s="151" t="s">
        <v>111</v>
      </c>
      <c r="I13303" s="152" t="s">
        <v>112</v>
      </c>
    </row>
    <row r="13304" customFormat="false" ht="12.75" hidden="false" customHeight="false" outlineLevel="0" collapsed="false">
      <c r="A13304" s="0" t="s">
        <v>22</v>
      </c>
      <c r="B13304" s="0" t="s">
        <v>110</v>
      </c>
      <c r="C13304" s="0" t="s">
        <v>108</v>
      </c>
      <c r="D13304" s="116" t="n">
        <v>45323</v>
      </c>
      <c r="E13304" s="0" t="n">
        <v>0</v>
      </c>
      <c r="F13304" s="0" t="n">
        <v>2376561</v>
      </c>
      <c r="G13304" s="151" t="s">
        <v>111</v>
      </c>
      <c r="H13304" s="151" t="s">
        <v>111</v>
      </c>
      <c r="I13304" s="152" t="s">
        <v>112</v>
      </c>
    </row>
    <row r="13305" customFormat="false" ht="12.75" hidden="false" customHeight="false" outlineLevel="0" collapsed="false">
      <c r="A13305" s="0" t="s">
        <v>59</v>
      </c>
      <c r="B13305" s="0" t="s">
        <v>110</v>
      </c>
      <c r="C13305" s="0" t="s">
        <v>108</v>
      </c>
      <c r="D13305" s="116" t="n">
        <v>45352</v>
      </c>
      <c r="E13305" s="0" t="n">
        <v>0.815</v>
      </c>
      <c r="F13305" s="0" t="n">
        <v>2376515</v>
      </c>
      <c r="G13305" s="151" t="s">
        <v>111</v>
      </c>
      <c r="H13305" s="151" t="s">
        <v>111</v>
      </c>
      <c r="I13305" s="152" t="s">
        <v>112</v>
      </c>
    </row>
    <row r="13306" customFormat="false" ht="12.75" hidden="false" customHeight="false" outlineLevel="0" collapsed="false">
      <c r="A13306" s="0" t="s">
        <v>59</v>
      </c>
      <c r="B13306" s="0" t="s">
        <v>113</v>
      </c>
      <c r="C13306" s="0" t="s">
        <v>108</v>
      </c>
      <c r="D13306" s="116" t="n">
        <v>45352</v>
      </c>
      <c r="E13306" s="0" t="n">
        <v>0.05</v>
      </c>
      <c r="F13306" s="0" t="n">
        <v>2376516</v>
      </c>
      <c r="G13306" s="151" t="s">
        <v>111</v>
      </c>
      <c r="H13306" s="151" t="s">
        <v>111</v>
      </c>
      <c r="I13306" s="152" t="s">
        <v>112</v>
      </c>
    </row>
    <row r="13307" customFormat="false" ht="12.75" hidden="false" customHeight="false" outlineLevel="0" collapsed="false">
      <c r="A13307" s="0" t="s">
        <v>60</v>
      </c>
      <c r="B13307" s="0" t="s">
        <v>110</v>
      </c>
      <c r="C13307" s="0" t="s">
        <v>108</v>
      </c>
      <c r="D13307" s="116" t="n">
        <v>45352</v>
      </c>
      <c r="E13307" s="0" t="n">
        <v>0.815</v>
      </c>
      <c r="F13307" s="0" t="n">
        <v>2376517</v>
      </c>
      <c r="G13307" s="151" t="s">
        <v>111</v>
      </c>
      <c r="H13307" s="151" t="s">
        <v>111</v>
      </c>
      <c r="I13307" s="152" t="s">
        <v>112</v>
      </c>
    </row>
    <row r="13308" customFormat="false" ht="12.75" hidden="false" customHeight="false" outlineLevel="0" collapsed="false">
      <c r="A13308" s="0" t="s">
        <v>60</v>
      </c>
      <c r="B13308" s="0" t="s">
        <v>113</v>
      </c>
      <c r="C13308" s="0" t="s">
        <v>108</v>
      </c>
      <c r="D13308" s="116" t="n">
        <v>45352</v>
      </c>
      <c r="E13308" s="0" t="n">
        <v>0.15</v>
      </c>
      <c r="F13308" s="0" t="n">
        <v>2376518</v>
      </c>
      <c r="G13308" s="151" t="s">
        <v>111</v>
      </c>
      <c r="H13308" s="151" t="s">
        <v>111</v>
      </c>
      <c r="I13308" s="152" t="s">
        <v>112</v>
      </c>
    </row>
    <row r="13309" customFormat="false" ht="12.75" hidden="false" customHeight="false" outlineLevel="0" collapsed="false">
      <c r="A13309" s="0" t="s">
        <v>61</v>
      </c>
      <c r="B13309" s="0" t="s">
        <v>110</v>
      </c>
      <c r="C13309" s="0" t="s">
        <v>108</v>
      </c>
      <c r="D13309" s="116" t="n">
        <v>45352</v>
      </c>
      <c r="E13309" s="0" t="n">
        <v>0.815</v>
      </c>
      <c r="F13309" s="0" t="n">
        <v>2376519</v>
      </c>
      <c r="G13309" s="151" t="s">
        <v>111</v>
      </c>
      <c r="H13309" s="151" t="s">
        <v>111</v>
      </c>
      <c r="I13309" s="152" t="s">
        <v>112</v>
      </c>
    </row>
    <row r="13310" customFormat="false" ht="12.75" hidden="false" customHeight="false" outlineLevel="0" collapsed="false">
      <c r="A13310" s="0" t="s">
        <v>61</v>
      </c>
      <c r="B13310" s="0" t="s">
        <v>113</v>
      </c>
      <c r="C13310" s="0" t="s">
        <v>108</v>
      </c>
      <c r="D13310" s="116" t="n">
        <v>45352</v>
      </c>
      <c r="E13310" s="0" t="n">
        <v>0.05</v>
      </c>
      <c r="F13310" s="0" t="n">
        <v>2376520</v>
      </c>
      <c r="G13310" s="151" t="s">
        <v>111</v>
      </c>
      <c r="H13310" s="151" t="s">
        <v>111</v>
      </c>
      <c r="I13310" s="152" t="s">
        <v>112</v>
      </c>
    </row>
    <row r="13311" customFormat="false" ht="12.75" hidden="false" customHeight="false" outlineLevel="0" collapsed="false">
      <c r="A13311" s="0" t="s">
        <v>62</v>
      </c>
      <c r="B13311" s="0" t="s">
        <v>110</v>
      </c>
      <c r="C13311" s="0" t="s">
        <v>108</v>
      </c>
      <c r="D13311" s="116" t="n">
        <v>45352</v>
      </c>
      <c r="E13311" s="0" t="n">
        <v>0.815</v>
      </c>
      <c r="F13311" s="0" t="n">
        <v>2376521</v>
      </c>
      <c r="G13311" s="151" t="s">
        <v>111</v>
      </c>
      <c r="H13311" s="151" t="s">
        <v>111</v>
      </c>
      <c r="I13311" s="152" t="s">
        <v>112</v>
      </c>
    </row>
    <row r="13312" customFormat="false" ht="12.75" hidden="false" customHeight="false" outlineLevel="0" collapsed="false">
      <c r="A13312" s="0" t="s">
        <v>62</v>
      </c>
      <c r="B13312" s="0" t="s">
        <v>113</v>
      </c>
      <c r="C13312" s="0" t="s">
        <v>108</v>
      </c>
      <c r="D13312" s="116" t="n">
        <v>45352</v>
      </c>
      <c r="E13312" s="0" t="n">
        <v>0.15</v>
      </c>
      <c r="F13312" s="0" t="n">
        <v>2376522</v>
      </c>
      <c r="G13312" s="151" t="s">
        <v>111</v>
      </c>
      <c r="H13312" s="151" t="s">
        <v>111</v>
      </c>
      <c r="I13312" s="152" t="s">
        <v>112</v>
      </c>
    </row>
    <row r="13313" customFormat="false" ht="12.75" hidden="false" customHeight="false" outlineLevel="0" collapsed="false">
      <c r="A13313" s="0" t="s">
        <v>82</v>
      </c>
      <c r="B13313" s="0" t="s">
        <v>110</v>
      </c>
      <c r="C13313" s="0" t="s">
        <v>108</v>
      </c>
      <c r="D13313" s="116" t="n">
        <v>45352</v>
      </c>
      <c r="E13313" s="0" t="n">
        <v>0</v>
      </c>
      <c r="F13313" s="0" t="n">
        <v>2376523</v>
      </c>
      <c r="G13313" s="151" t="s">
        <v>111</v>
      </c>
      <c r="H13313" s="151" t="s">
        <v>111</v>
      </c>
      <c r="I13313" s="152" t="s">
        <v>112</v>
      </c>
    </row>
    <row r="13314" customFormat="false" ht="12.75" hidden="false" customHeight="false" outlineLevel="0" collapsed="false">
      <c r="A13314" s="0" t="s">
        <v>82</v>
      </c>
      <c r="B13314" s="0" t="s">
        <v>113</v>
      </c>
      <c r="C13314" s="0" t="s">
        <v>108</v>
      </c>
      <c r="D13314" s="116" t="n">
        <v>45352</v>
      </c>
      <c r="E13314" s="0" t="n">
        <v>0</v>
      </c>
      <c r="F13314" s="0" t="n">
        <v>2376524</v>
      </c>
      <c r="G13314" s="151" t="s">
        <v>111</v>
      </c>
      <c r="H13314" s="151" t="s">
        <v>111</v>
      </c>
      <c r="I13314" s="152" t="s">
        <v>112</v>
      </c>
    </row>
    <row r="13315" customFormat="false" ht="12.75" hidden="false" customHeight="false" outlineLevel="0" collapsed="false">
      <c r="A13315" s="0" t="s">
        <v>83</v>
      </c>
      <c r="B13315" s="0" t="s">
        <v>110</v>
      </c>
      <c r="C13315" s="0" t="s">
        <v>108</v>
      </c>
      <c r="D13315" s="116" t="n">
        <v>45352</v>
      </c>
      <c r="E13315" s="0" t="n">
        <v>0</v>
      </c>
      <c r="F13315" s="0" t="n">
        <v>2376525</v>
      </c>
      <c r="G13315" s="151" t="s">
        <v>111</v>
      </c>
      <c r="H13315" s="151" t="s">
        <v>111</v>
      </c>
      <c r="I13315" s="152" t="s">
        <v>112</v>
      </c>
    </row>
    <row r="13316" customFormat="false" ht="12.75" hidden="false" customHeight="false" outlineLevel="0" collapsed="false">
      <c r="A13316" s="0" t="s">
        <v>83</v>
      </c>
      <c r="B13316" s="0" t="s">
        <v>113</v>
      </c>
      <c r="C13316" s="0" t="s">
        <v>108</v>
      </c>
      <c r="D13316" s="116" t="n">
        <v>45352</v>
      </c>
      <c r="E13316" s="0" t="n">
        <v>0</v>
      </c>
      <c r="F13316" s="0" t="n">
        <v>2376526</v>
      </c>
      <c r="G13316" s="151" t="s">
        <v>111</v>
      </c>
      <c r="H13316" s="151" t="s">
        <v>111</v>
      </c>
      <c r="I13316" s="152" t="s">
        <v>112</v>
      </c>
    </row>
    <row r="13317" customFormat="false" ht="12.75" hidden="false" customHeight="false" outlineLevel="0" collapsed="false">
      <c r="A13317" s="0" t="s">
        <v>84</v>
      </c>
      <c r="B13317" s="0" t="s">
        <v>110</v>
      </c>
      <c r="C13317" s="0" t="s">
        <v>108</v>
      </c>
      <c r="D13317" s="116" t="n">
        <v>45352</v>
      </c>
      <c r="E13317" s="0" t="n">
        <v>0.24</v>
      </c>
      <c r="F13317" s="0" t="n">
        <v>2376527</v>
      </c>
      <c r="G13317" s="151" t="s">
        <v>111</v>
      </c>
      <c r="H13317" s="151" t="s">
        <v>111</v>
      </c>
      <c r="I13317" s="152" t="s">
        <v>112</v>
      </c>
    </row>
    <row r="13318" customFormat="false" ht="12.75" hidden="false" customHeight="false" outlineLevel="0" collapsed="false">
      <c r="A13318" s="0" t="s">
        <v>84</v>
      </c>
      <c r="B13318" s="0" t="s">
        <v>113</v>
      </c>
      <c r="C13318" s="0" t="s">
        <v>108</v>
      </c>
      <c r="D13318" s="116" t="n">
        <v>45352</v>
      </c>
      <c r="E13318" s="0" t="n">
        <v>0.03</v>
      </c>
      <c r="F13318" s="0" t="n">
        <v>2376528</v>
      </c>
      <c r="G13318" s="151" t="s">
        <v>111</v>
      </c>
      <c r="H13318" s="151" t="s">
        <v>111</v>
      </c>
      <c r="I13318" s="152" t="s">
        <v>112</v>
      </c>
    </row>
    <row r="13319" customFormat="false" ht="12.75" hidden="false" customHeight="false" outlineLevel="0" collapsed="false">
      <c r="A13319" s="0" t="s">
        <v>85</v>
      </c>
      <c r="B13319" s="0" t="s">
        <v>110</v>
      </c>
      <c r="C13319" s="0" t="s">
        <v>108</v>
      </c>
      <c r="D13319" s="116" t="n">
        <v>45352</v>
      </c>
      <c r="E13319" s="0" t="n">
        <v>0.24</v>
      </c>
      <c r="F13319" s="0" t="n">
        <v>2376529</v>
      </c>
      <c r="G13319" s="151" t="s">
        <v>111</v>
      </c>
      <c r="H13319" s="151" t="s">
        <v>111</v>
      </c>
      <c r="I13319" s="152" t="s">
        <v>112</v>
      </c>
    </row>
    <row r="13320" customFormat="false" ht="12.75" hidden="false" customHeight="false" outlineLevel="0" collapsed="false">
      <c r="A13320" s="0" t="s">
        <v>85</v>
      </c>
      <c r="B13320" s="0" t="s">
        <v>113</v>
      </c>
      <c r="C13320" s="0" t="s">
        <v>108</v>
      </c>
      <c r="D13320" s="116" t="n">
        <v>45352</v>
      </c>
      <c r="E13320" s="0" t="n">
        <v>0.292245919660006</v>
      </c>
      <c r="F13320" s="0" t="n">
        <v>2376530</v>
      </c>
      <c r="G13320" s="151" t="s">
        <v>111</v>
      </c>
      <c r="H13320" s="151" t="s">
        <v>111</v>
      </c>
      <c r="I13320" s="152" t="s">
        <v>112</v>
      </c>
    </row>
    <row r="13321" customFormat="false" ht="12.75" hidden="false" customHeight="false" outlineLevel="0" collapsed="false">
      <c r="A13321" s="0" t="s">
        <v>86</v>
      </c>
      <c r="B13321" s="0" t="s">
        <v>110</v>
      </c>
      <c r="C13321" s="0" t="s">
        <v>108</v>
      </c>
      <c r="D13321" s="116" t="n">
        <v>45352</v>
      </c>
      <c r="E13321" s="0" t="n">
        <v>0.39</v>
      </c>
      <c r="F13321" s="0" t="n">
        <v>2376531</v>
      </c>
      <c r="G13321" s="151" t="s">
        <v>111</v>
      </c>
      <c r="H13321" s="151" t="s">
        <v>111</v>
      </c>
      <c r="I13321" s="152" t="s">
        <v>112</v>
      </c>
    </row>
    <row r="13322" customFormat="false" ht="12.75" hidden="false" customHeight="false" outlineLevel="0" collapsed="false">
      <c r="A13322" s="0" t="s">
        <v>86</v>
      </c>
      <c r="B13322" s="0" t="s">
        <v>113</v>
      </c>
      <c r="C13322" s="0" t="s">
        <v>108</v>
      </c>
      <c r="D13322" s="116" t="n">
        <v>45352</v>
      </c>
      <c r="E13322" s="0" t="n">
        <v>0.08</v>
      </c>
      <c r="F13322" s="0" t="n">
        <v>2376532</v>
      </c>
      <c r="G13322" s="151" t="s">
        <v>111</v>
      </c>
      <c r="H13322" s="151" t="s">
        <v>111</v>
      </c>
      <c r="I13322" s="152" t="s">
        <v>112</v>
      </c>
    </row>
    <row r="13323" customFormat="false" ht="12.75" hidden="false" customHeight="false" outlineLevel="0" collapsed="false">
      <c r="A13323" s="0" t="s">
        <v>87</v>
      </c>
      <c r="B13323" s="0" t="s">
        <v>110</v>
      </c>
      <c r="C13323" s="0" t="s">
        <v>108</v>
      </c>
      <c r="D13323" s="116" t="n">
        <v>45352</v>
      </c>
      <c r="E13323" s="0" t="n">
        <v>0.39</v>
      </c>
      <c r="F13323" s="0" t="n">
        <v>2376533</v>
      </c>
      <c r="G13323" s="151" t="s">
        <v>111</v>
      </c>
      <c r="H13323" s="151" t="s">
        <v>111</v>
      </c>
      <c r="I13323" s="152" t="s">
        <v>112</v>
      </c>
    </row>
    <row r="13324" customFormat="false" ht="12.75" hidden="false" customHeight="false" outlineLevel="0" collapsed="false">
      <c r="A13324" s="0" t="s">
        <v>87</v>
      </c>
      <c r="B13324" s="0" t="s">
        <v>113</v>
      </c>
      <c r="C13324" s="0" t="s">
        <v>108</v>
      </c>
      <c r="D13324" s="116" t="n">
        <v>45352</v>
      </c>
      <c r="E13324" s="0" t="n">
        <v>0.18</v>
      </c>
      <c r="F13324" s="0" t="n">
        <v>2376534</v>
      </c>
      <c r="G13324" s="151" t="s">
        <v>111</v>
      </c>
      <c r="H13324" s="151" t="s">
        <v>111</v>
      </c>
      <c r="I13324" s="152" t="s">
        <v>112</v>
      </c>
    </row>
    <row r="13325" customFormat="false" ht="12.75" hidden="false" customHeight="false" outlineLevel="0" collapsed="false">
      <c r="A13325" s="0" t="s">
        <v>88</v>
      </c>
      <c r="B13325" s="0" t="s">
        <v>110</v>
      </c>
      <c r="C13325" s="0" t="s">
        <v>108</v>
      </c>
      <c r="D13325" s="116" t="n">
        <v>45352</v>
      </c>
      <c r="E13325" s="0" t="n">
        <v>0.39</v>
      </c>
      <c r="F13325" s="0" t="n">
        <v>2376535</v>
      </c>
      <c r="G13325" s="151" t="s">
        <v>111</v>
      </c>
      <c r="H13325" s="151" t="s">
        <v>111</v>
      </c>
      <c r="I13325" s="152" t="s">
        <v>112</v>
      </c>
    </row>
    <row r="13326" customFormat="false" ht="12.75" hidden="false" customHeight="false" outlineLevel="0" collapsed="false">
      <c r="A13326" s="0" t="s">
        <v>88</v>
      </c>
      <c r="B13326" s="0" t="s">
        <v>113</v>
      </c>
      <c r="C13326" s="0" t="s">
        <v>108</v>
      </c>
      <c r="D13326" s="116" t="n">
        <v>45352</v>
      </c>
      <c r="E13326" s="0" t="n">
        <v>0.597030659025788</v>
      </c>
      <c r="F13326" s="0" t="n">
        <v>2376536</v>
      </c>
      <c r="G13326" s="151" t="s">
        <v>111</v>
      </c>
      <c r="H13326" s="151" t="s">
        <v>111</v>
      </c>
      <c r="I13326" s="152" t="s">
        <v>112</v>
      </c>
    </row>
    <row r="13327" customFormat="false" ht="12.75" hidden="false" customHeight="false" outlineLevel="0" collapsed="false">
      <c r="A13327" s="0" t="s">
        <v>89</v>
      </c>
      <c r="B13327" s="0" t="s">
        <v>110</v>
      </c>
      <c r="C13327" s="0" t="s">
        <v>108</v>
      </c>
      <c r="D13327" s="116" t="n">
        <v>45352</v>
      </c>
      <c r="E13327" s="0" t="n">
        <v>0.39</v>
      </c>
      <c r="F13327" s="0" t="n">
        <v>2376537</v>
      </c>
      <c r="G13327" s="151" t="s">
        <v>111</v>
      </c>
      <c r="H13327" s="151" t="s">
        <v>111</v>
      </c>
      <c r="I13327" s="152" t="s">
        <v>112</v>
      </c>
    </row>
    <row r="13328" customFormat="false" ht="12.75" hidden="false" customHeight="false" outlineLevel="0" collapsed="false">
      <c r="A13328" s="0" t="s">
        <v>89</v>
      </c>
      <c r="B13328" s="0" t="s">
        <v>113</v>
      </c>
      <c r="C13328" s="0" t="s">
        <v>108</v>
      </c>
      <c r="D13328" s="116" t="n">
        <v>45352</v>
      </c>
      <c r="E13328" s="0" t="n">
        <v>0.13</v>
      </c>
      <c r="F13328" s="0" t="n">
        <v>2376538</v>
      </c>
      <c r="G13328" s="151" t="s">
        <v>111</v>
      </c>
      <c r="H13328" s="151" t="s">
        <v>111</v>
      </c>
      <c r="I13328" s="152" t="s">
        <v>112</v>
      </c>
    </row>
    <row r="13329" customFormat="false" ht="12.75" hidden="false" customHeight="false" outlineLevel="0" collapsed="false">
      <c r="A13329" s="0" t="s">
        <v>90</v>
      </c>
      <c r="B13329" s="0" t="s">
        <v>110</v>
      </c>
      <c r="C13329" s="0" t="s">
        <v>108</v>
      </c>
      <c r="D13329" s="116" t="n">
        <v>45352</v>
      </c>
      <c r="E13329" s="0" t="n">
        <v>0.39</v>
      </c>
      <c r="F13329" s="0" t="n">
        <v>2376539</v>
      </c>
      <c r="G13329" s="151" t="s">
        <v>111</v>
      </c>
      <c r="H13329" s="151" t="s">
        <v>111</v>
      </c>
      <c r="I13329" s="152" t="s">
        <v>112</v>
      </c>
    </row>
    <row r="13330" customFormat="false" ht="12.75" hidden="false" customHeight="false" outlineLevel="0" collapsed="false">
      <c r="A13330" s="0" t="s">
        <v>90</v>
      </c>
      <c r="B13330" s="0" t="s">
        <v>113</v>
      </c>
      <c r="C13330" s="0" t="s">
        <v>108</v>
      </c>
      <c r="D13330" s="116" t="n">
        <v>45352</v>
      </c>
      <c r="E13330" s="0" t="n">
        <v>0.494697462136718</v>
      </c>
      <c r="F13330" s="0" t="n">
        <v>2376540</v>
      </c>
      <c r="G13330" s="151" t="s">
        <v>111</v>
      </c>
      <c r="H13330" s="151" t="s">
        <v>111</v>
      </c>
      <c r="I13330" s="152" t="s">
        <v>112</v>
      </c>
    </row>
    <row r="13331" customFormat="false" ht="12.75" hidden="false" customHeight="false" outlineLevel="0" collapsed="false">
      <c r="A13331" s="0" t="s">
        <v>91</v>
      </c>
      <c r="B13331" s="0" t="s">
        <v>110</v>
      </c>
      <c r="C13331" s="0" t="s">
        <v>108</v>
      </c>
      <c r="D13331" s="116" t="n">
        <v>45352</v>
      </c>
      <c r="E13331" s="0" t="n">
        <v>0</v>
      </c>
      <c r="F13331" s="0" t="n">
        <v>2376541</v>
      </c>
      <c r="G13331" s="151" t="s">
        <v>111</v>
      </c>
      <c r="H13331" s="151" t="s">
        <v>111</v>
      </c>
      <c r="I13331" s="152" t="s">
        <v>112</v>
      </c>
    </row>
    <row r="13332" customFormat="false" ht="12.75" hidden="false" customHeight="false" outlineLevel="0" collapsed="false">
      <c r="A13332" s="0" t="s">
        <v>91</v>
      </c>
      <c r="B13332" s="0" t="s">
        <v>113</v>
      </c>
      <c r="C13332" s="0" t="s">
        <v>108</v>
      </c>
      <c r="D13332" s="116" t="n">
        <v>45352</v>
      </c>
      <c r="E13332" s="0" t="n">
        <v>0</v>
      </c>
      <c r="F13332" s="0" t="n">
        <v>2376542</v>
      </c>
      <c r="G13332" s="151" t="s">
        <v>111</v>
      </c>
      <c r="H13332" s="151" t="s">
        <v>111</v>
      </c>
      <c r="I13332" s="152" t="s">
        <v>112</v>
      </c>
    </row>
    <row r="13333" customFormat="false" ht="12.75" hidden="false" customHeight="false" outlineLevel="0" collapsed="false">
      <c r="A13333" s="0" t="s">
        <v>49</v>
      </c>
      <c r="B13333" s="0" t="s">
        <v>110</v>
      </c>
      <c r="C13333" s="0" t="s">
        <v>108</v>
      </c>
      <c r="D13333" s="116" t="n">
        <v>45352</v>
      </c>
      <c r="E13333" s="0" t="n">
        <v>0.815</v>
      </c>
      <c r="F13333" s="0" t="n">
        <v>2376543</v>
      </c>
      <c r="G13333" s="151" t="s">
        <v>111</v>
      </c>
      <c r="H13333" s="151" t="s">
        <v>111</v>
      </c>
      <c r="I13333" s="152" t="s">
        <v>112</v>
      </c>
    </row>
    <row r="13334" customFormat="false" ht="12.75" hidden="false" customHeight="false" outlineLevel="0" collapsed="false">
      <c r="A13334" s="0" t="s">
        <v>49</v>
      </c>
      <c r="B13334" s="0" t="s">
        <v>113</v>
      </c>
      <c r="C13334" s="0" t="s">
        <v>108</v>
      </c>
      <c r="D13334" s="116" t="n">
        <v>45352</v>
      </c>
      <c r="E13334" s="0" t="n">
        <v>0.05</v>
      </c>
      <c r="F13334" s="0" t="n">
        <v>2376544</v>
      </c>
      <c r="G13334" s="151" t="s">
        <v>111</v>
      </c>
      <c r="H13334" s="151" t="s">
        <v>111</v>
      </c>
      <c r="I13334" s="152" t="s">
        <v>112</v>
      </c>
    </row>
    <row r="13335" customFormat="false" ht="12.75" hidden="false" customHeight="false" outlineLevel="0" collapsed="false">
      <c r="A13335" s="0" t="s">
        <v>50</v>
      </c>
      <c r="B13335" s="0" t="s">
        <v>110</v>
      </c>
      <c r="C13335" s="0" t="s">
        <v>108</v>
      </c>
      <c r="D13335" s="116" t="n">
        <v>45352</v>
      </c>
      <c r="E13335" s="0" t="n">
        <v>0.93</v>
      </c>
      <c r="F13335" s="0" t="n">
        <v>2376545</v>
      </c>
      <c r="G13335" s="151" t="s">
        <v>111</v>
      </c>
      <c r="H13335" s="151" t="s">
        <v>111</v>
      </c>
      <c r="I13335" s="152" t="s">
        <v>112</v>
      </c>
    </row>
    <row r="13336" customFormat="false" ht="12.75" hidden="false" customHeight="false" outlineLevel="0" collapsed="false">
      <c r="A13336" s="0" t="s">
        <v>50</v>
      </c>
      <c r="B13336" s="0" t="s">
        <v>113</v>
      </c>
      <c r="C13336" s="0" t="s">
        <v>108</v>
      </c>
      <c r="D13336" s="116" t="n">
        <v>45352</v>
      </c>
      <c r="E13336" s="0" t="n">
        <v>-0.17</v>
      </c>
      <c r="F13336" s="0" t="n">
        <v>2376546</v>
      </c>
      <c r="G13336" s="151" t="s">
        <v>111</v>
      </c>
      <c r="H13336" s="151" t="s">
        <v>111</v>
      </c>
      <c r="I13336" s="152" t="s">
        <v>112</v>
      </c>
    </row>
    <row r="13337" customFormat="false" ht="12.75" hidden="false" customHeight="false" outlineLevel="0" collapsed="false">
      <c r="A13337" s="0" t="s">
        <v>51</v>
      </c>
      <c r="B13337" s="0" t="s">
        <v>110</v>
      </c>
      <c r="C13337" s="0" t="s">
        <v>108</v>
      </c>
      <c r="D13337" s="116" t="n">
        <v>45352</v>
      </c>
      <c r="E13337" s="0" t="n">
        <v>0.93</v>
      </c>
      <c r="F13337" s="0" t="n">
        <v>2376547</v>
      </c>
      <c r="G13337" s="151" t="s">
        <v>111</v>
      </c>
      <c r="H13337" s="151" t="s">
        <v>111</v>
      </c>
      <c r="I13337" s="152" t="s">
        <v>112</v>
      </c>
    </row>
    <row r="13338" customFormat="false" ht="12.75" hidden="false" customHeight="false" outlineLevel="0" collapsed="false">
      <c r="A13338" s="0" t="s">
        <v>51</v>
      </c>
      <c r="B13338" s="0" t="s">
        <v>113</v>
      </c>
      <c r="C13338" s="0" t="s">
        <v>108</v>
      </c>
      <c r="D13338" s="116" t="n">
        <v>45352</v>
      </c>
      <c r="E13338" s="0" t="n">
        <v>0.1</v>
      </c>
      <c r="F13338" s="0" t="n">
        <v>2376548</v>
      </c>
      <c r="G13338" s="151" t="s">
        <v>111</v>
      </c>
      <c r="H13338" s="151" t="s">
        <v>111</v>
      </c>
      <c r="I13338" s="152" t="s">
        <v>112</v>
      </c>
    </row>
    <row r="13339" customFormat="false" ht="12.75" hidden="false" customHeight="false" outlineLevel="0" collapsed="false">
      <c r="A13339" s="0" t="s">
        <v>52</v>
      </c>
      <c r="B13339" s="0" t="s">
        <v>110</v>
      </c>
      <c r="C13339" s="0" t="s">
        <v>108</v>
      </c>
      <c r="D13339" s="116" t="n">
        <v>45352</v>
      </c>
      <c r="E13339" s="0" t="n">
        <v>0.93</v>
      </c>
      <c r="F13339" s="0" t="n">
        <v>2376549</v>
      </c>
      <c r="G13339" s="151" t="s">
        <v>111</v>
      </c>
      <c r="H13339" s="151" t="s">
        <v>111</v>
      </c>
      <c r="I13339" s="152" t="s">
        <v>112</v>
      </c>
    </row>
    <row r="13340" customFormat="false" ht="12.75" hidden="false" customHeight="false" outlineLevel="0" collapsed="false">
      <c r="A13340" s="0" t="s">
        <v>52</v>
      </c>
      <c r="B13340" s="0" t="s">
        <v>113</v>
      </c>
      <c r="C13340" s="0" t="s">
        <v>108</v>
      </c>
      <c r="D13340" s="116" t="n">
        <v>45352</v>
      </c>
      <c r="E13340" s="0" t="n">
        <v>-0.05</v>
      </c>
      <c r="F13340" s="0" t="n">
        <v>2376550</v>
      </c>
      <c r="G13340" s="151" t="s">
        <v>111</v>
      </c>
      <c r="H13340" s="151" t="s">
        <v>111</v>
      </c>
      <c r="I13340" s="152" t="s">
        <v>112</v>
      </c>
    </row>
    <row r="13341" customFormat="false" ht="12.75" hidden="false" customHeight="false" outlineLevel="0" collapsed="false">
      <c r="A13341" s="0" t="s">
        <v>53</v>
      </c>
      <c r="B13341" s="0" t="s">
        <v>110</v>
      </c>
      <c r="C13341" s="0" t="s">
        <v>108</v>
      </c>
      <c r="D13341" s="116" t="n">
        <v>45352</v>
      </c>
      <c r="E13341" s="0" t="n">
        <v>0.815</v>
      </c>
      <c r="F13341" s="0" t="n">
        <v>2376551</v>
      </c>
      <c r="G13341" s="151" t="s">
        <v>111</v>
      </c>
      <c r="H13341" s="151" t="s">
        <v>111</v>
      </c>
      <c r="I13341" s="152" t="s">
        <v>112</v>
      </c>
    </row>
    <row r="13342" customFormat="false" ht="12.75" hidden="false" customHeight="false" outlineLevel="0" collapsed="false">
      <c r="A13342" s="0" t="s">
        <v>53</v>
      </c>
      <c r="B13342" s="0" t="s">
        <v>113</v>
      </c>
      <c r="C13342" s="0" t="s">
        <v>108</v>
      </c>
      <c r="D13342" s="116" t="n">
        <v>45352</v>
      </c>
      <c r="E13342" s="0" t="n">
        <v>0.05</v>
      </c>
      <c r="F13342" s="0" t="n">
        <v>2376552</v>
      </c>
      <c r="G13342" s="151" t="s">
        <v>111</v>
      </c>
      <c r="H13342" s="151" t="s">
        <v>111</v>
      </c>
      <c r="I13342" s="152" t="s">
        <v>112</v>
      </c>
    </row>
    <row r="13343" customFormat="false" ht="12.75" hidden="false" customHeight="false" outlineLevel="0" collapsed="false">
      <c r="A13343" s="0" t="s">
        <v>17</v>
      </c>
      <c r="B13343" s="0" t="s">
        <v>110</v>
      </c>
      <c r="C13343" s="0" t="s">
        <v>108</v>
      </c>
      <c r="D13343" s="116" t="n">
        <v>45352</v>
      </c>
      <c r="E13343" s="0" t="n">
        <v>0</v>
      </c>
      <c r="F13343" s="0" t="n">
        <v>2376553</v>
      </c>
      <c r="G13343" s="151" t="s">
        <v>111</v>
      </c>
      <c r="H13343" s="151" t="s">
        <v>111</v>
      </c>
      <c r="I13343" s="152" t="s">
        <v>112</v>
      </c>
    </row>
    <row r="13344" customFormat="false" ht="12.75" hidden="false" customHeight="false" outlineLevel="0" collapsed="false">
      <c r="A13344" s="0" t="s">
        <v>17</v>
      </c>
      <c r="B13344" s="0" t="s">
        <v>113</v>
      </c>
      <c r="C13344" s="0" t="s">
        <v>108</v>
      </c>
      <c r="D13344" s="116" t="n">
        <v>45352</v>
      </c>
      <c r="E13344" s="0" t="n">
        <v>0</v>
      </c>
      <c r="F13344" s="0" t="n">
        <v>2376554</v>
      </c>
      <c r="G13344" s="151" t="s">
        <v>111</v>
      </c>
      <c r="H13344" s="151" t="s">
        <v>111</v>
      </c>
      <c r="I13344" s="152" t="s">
        <v>112</v>
      </c>
    </row>
    <row r="13345" customFormat="false" ht="12.75" hidden="false" customHeight="false" outlineLevel="0" collapsed="false">
      <c r="A13345" s="0" t="s">
        <v>18</v>
      </c>
      <c r="B13345" s="0" t="s">
        <v>110</v>
      </c>
      <c r="C13345" s="0" t="s">
        <v>108</v>
      </c>
      <c r="D13345" s="116" t="n">
        <v>45352</v>
      </c>
      <c r="E13345" s="0" t="n">
        <v>0</v>
      </c>
      <c r="F13345" s="0" t="n">
        <v>2376555</v>
      </c>
      <c r="G13345" s="151" t="s">
        <v>111</v>
      </c>
      <c r="H13345" s="151" t="s">
        <v>111</v>
      </c>
      <c r="I13345" s="152" t="s">
        <v>112</v>
      </c>
    </row>
    <row r="13346" customFormat="false" ht="12.75" hidden="false" customHeight="false" outlineLevel="0" collapsed="false">
      <c r="A13346" s="0" t="s">
        <v>18</v>
      </c>
      <c r="B13346" s="0" t="s">
        <v>113</v>
      </c>
      <c r="C13346" s="0" t="s">
        <v>108</v>
      </c>
      <c r="D13346" s="116" t="n">
        <v>45352</v>
      </c>
      <c r="E13346" s="0" t="n">
        <v>0</v>
      </c>
      <c r="F13346" s="0" t="n">
        <v>2376556</v>
      </c>
      <c r="G13346" s="151" t="s">
        <v>111</v>
      </c>
      <c r="H13346" s="151" t="s">
        <v>111</v>
      </c>
      <c r="I13346" s="152" t="s">
        <v>112</v>
      </c>
    </row>
    <row r="13347" customFormat="false" ht="12.75" hidden="false" customHeight="false" outlineLevel="0" collapsed="false">
      <c r="A13347" s="0" t="s">
        <v>19</v>
      </c>
      <c r="B13347" s="0" t="s">
        <v>110</v>
      </c>
      <c r="C13347" s="0" t="s">
        <v>108</v>
      </c>
      <c r="D13347" s="116" t="n">
        <v>45352</v>
      </c>
      <c r="E13347" s="0" t="n">
        <v>0</v>
      </c>
      <c r="F13347" s="0" t="n">
        <v>2376557</v>
      </c>
      <c r="G13347" s="151" t="s">
        <v>111</v>
      </c>
      <c r="H13347" s="151" t="s">
        <v>111</v>
      </c>
      <c r="I13347" s="152" t="s">
        <v>112</v>
      </c>
    </row>
    <row r="13348" customFormat="false" ht="12.75" hidden="false" customHeight="false" outlineLevel="0" collapsed="false">
      <c r="A13348" s="0" t="s">
        <v>19</v>
      </c>
      <c r="B13348" s="0" t="s">
        <v>113</v>
      </c>
      <c r="C13348" s="0" t="s">
        <v>108</v>
      </c>
      <c r="D13348" s="116" t="n">
        <v>45352</v>
      </c>
      <c r="E13348" s="0" t="n">
        <v>0</v>
      </c>
      <c r="F13348" s="0" t="n">
        <v>2376558</v>
      </c>
      <c r="G13348" s="151" t="s">
        <v>111</v>
      </c>
      <c r="H13348" s="151" t="s">
        <v>111</v>
      </c>
      <c r="I13348" s="152" t="s">
        <v>112</v>
      </c>
    </row>
    <row r="13349" customFormat="false" ht="12.75" hidden="false" customHeight="false" outlineLevel="0" collapsed="false">
      <c r="A13349" s="0" t="s">
        <v>21</v>
      </c>
      <c r="B13349" s="0" t="s">
        <v>110</v>
      </c>
      <c r="C13349" s="0" t="s">
        <v>108</v>
      </c>
      <c r="D13349" s="116" t="n">
        <v>45352</v>
      </c>
      <c r="E13349" s="0" t="n">
        <v>0</v>
      </c>
      <c r="F13349" s="0" t="n">
        <v>2376559</v>
      </c>
      <c r="G13349" s="151" t="s">
        <v>111</v>
      </c>
      <c r="H13349" s="151" t="s">
        <v>111</v>
      </c>
      <c r="I13349" s="152" t="s">
        <v>112</v>
      </c>
    </row>
    <row r="13350" customFormat="false" ht="12.75" hidden="false" customHeight="false" outlineLevel="0" collapsed="false">
      <c r="A13350" s="0" t="s">
        <v>21</v>
      </c>
      <c r="B13350" s="0" t="s">
        <v>113</v>
      </c>
      <c r="C13350" s="0" t="s">
        <v>108</v>
      </c>
      <c r="D13350" s="116" t="n">
        <v>45352</v>
      </c>
      <c r="E13350" s="0" t="n">
        <v>0</v>
      </c>
      <c r="F13350" s="0" t="n">
        <v>2376560</v>
      </c>
      <c r="G13350" s="151" t="s">
        <v>111</v>
      </c>
      <c r="H13350" s="151" t="s">
        <v>111</v>
      </c>
      <c r="I13350" s="152" t="s">
        <v>112</v>
      </c>
    </row>
    <row r="13351" customFormat="false" ht="12.75" hidden="false" customHeight="false" outlineLevel="0" collapsed="false">
      <c r="A13351" s="0" t="s">
        <v>22</v>
      </c>
      <c r="B13351" s="0" t="s">
        <v>110</v>
      </c>
      <c r="C13351" s="0" t="s">
        <v>108</v>
      </c>
      <c r="D13351" s="116" t="n">
        <v>45352</v>
      </c>
      <c r="E13351" s="0" t="n">
        <v>0</v>
      </c>
      <c r="F13351" s="0" t="n">
        <v>2376561</v>
      </c>
      <c r="G13351" s="151" t="s">
        <v>111</v>
      </c>
      <c r="H13351" s="151" t="s">
        <v>111</v>
      </c>
      <c r="I13351" s="152" t="s">
        <v>112</v>
      </c>
    </row>
    <row r="13352" customFormat="false" ht="12.75" hidden="false" customHeight="false" outlineLevel="0" collapsed="false">
      <c r="A13352" s="0" t="s">
        <v>59</v>
      </c>
      <c r="B13352" s="0" t="s">
        <v>110</v>
      </c>
      <c r="C13352" s="0" t="s">
        <v>108</v>
      </c>
      <c r="D13352" s="116" t="n">
        <v>45383</v>
      </c>
      <c r="E13352" s="0" t="n">
        <v>0.435</v>
      </c>
      <c r="F13352" s="0" t="n">
        <v>2376515</v>
      </c>
      <c r="G13352" s="151" t="s">
        <v>111</v>
      </c>
      <c r="H13352" s="151" t="s">
        <v>111</v>
      </c>
      <c r="I13352" s="152" t="s">
        <v>112</v>
      </c>
    </row>
    <row r="13353" customFormat="false" ht="12.75" hidden="false" customHeight="false" outlineLevel="0" collapsed="false">
      <c r="A13353" s="0" t="s">
        <v>59</v>
      </c>
      <c r="B13353" s="0" t="s">
        <v>113</v>
      </c>
      <c r="C13353" s="0" t="s">
        <v>108</v>
      </c>
      <c r="D13353" s="116" t="n">
        <v>45383</v>
      </c>
      <c r="E13353" s="0" t="n">
        <v>0.015</v>
      </c>
      <c r="F13353" s="0" t="n">
        <v>2376516</v>
      </c>
      <c r="G13353" s="151" t="s">
        <v>111</v>
      </c>
      <c r="H13353" s="151" t="s">
        <v>111</v>
      </c>
      <c r="I13353" s="152" t="s">
        <v>112</v>
      </c>
    </row>
    <row r="13354" customFormat="false" ht="12.75" hidden="false" customHeight="false" outlineLevel="0" collapsed="false">
      <c r="A13354" s="0" t="s">
        <v>60</v>
      </c>
      <c r="B13354" s="0" t="s">
        <v>110</v>
      </c>
      <c r="C13354" s="0" t="s">
        <v>108</v>
      </c>
      <c r="D13354" s="116" t="n">
        <v>45383</v>
      </c>
      <c r="E13354" s="0" t="n">
        <v>0.435</v>
      </c>
      <c r="F13354" s="0" t="n">
        <v>2376517</v>
      </c>
      <c r="G13354" s="151" t="s">
        <v>111</v>
      </c>
      <c r="H13354" s="151" t="s">
        <v>111</v>
      </c>
      <c r="I13354" s="152" t="s">
        <v>112</v>
      </c>
    </row>
    <row r="13355" customFormat="false" ht="12.75" hidden="false" customHeight="false" outlineLevel="0" collapsed="false">
      <c r="A13355" s="0" t="s">
        <v>60</v>
      </c>
      <c r="B13355" s="0" t="s">
        <v>113</v>
      </c>
      <c r="C13355" s="0" t="s">
        <v>108</v>
      </c>
      <c r="D13355" s="116" t="n">
        <v>45383</v>
      </c>
      <c r="E13355" s="0" t="n">
        <v>0.045</v>
      </c>
      <c r="F13355" s="0" t="n">
        <v>2376518</v>
      </c>
      <c r="G13355" s="151" t="s">
        <v>111</v>
      </c>
      <c r="H13355" s="151" t="s">
        <v>111</v>
      </c>
      <c r="I13355" s="152" t="s">
        <v>112</v>
      </c>
    </row>
    <row r="13356" customFormat="false" ht="12.75" hidden="false" customHeight="false" outlineLevel="0" collapsed="false">
      <c r="A13356" s="0" t="s">
        <v>61</v>
      </c>
      <c r="B13356" s="0" t="s">
        <v>110</v>
      </c>
      <c r="C13356" s="0" t="s">
        <v>108</v>
      </c>
      <c r="D13356" s="116" t="n">
        <v>45383</v>
      </c>
      <c r="E13356" s="0" t="n">
        <v>0.435</v>
      </c>
      <c r="F13356" s="0" t="n">
        <v>2376519</v>
      </c>
      <c r="G13356" s="151" t="s">
        <v>111</v>
      </c>
      <c r="H13356" s="151" t="s">
        <v>111</v>
      </c>
      <c r="I13356" s="152" t="s">
        <v>112</v>
      </c>
    </row>
    <row r="13357" customFormat="false" ht="12.75" hidden="false" customHeight="false" outlineLevel="0" collapsed="false">
      <c r="A13357" s="0" t="s">
        <v>61</v>
      </c>
      <c r="B13357" s="0" t="s">
        <v>113</v>
      </c>
      <c r="C13357" s="0" t="s">
        <v>108</v>
      </c>
      <c r="D13357" s="116" t="n">
        <v>45383</v>
      </c>
      <c r="E13357" s="0" t="n">
        <v>0.015</v>
      </c>
      <c r="F13357" s="0" t="n">
        <v>2376520</v>
      </c>
      <c r="G13357" s="151" t="s">
        <v>111</v>
      </c>
      <c r="H13357" s="151" t="s">
        <v>111</v>
      </c>
      <c r="I13357" s="152" t="s">
        <v>112</v>
      </c>
    </row>
    <row r="13358" customFormat="false" ht="12.75" hidden="false" customHeight="false" outlineLevel="0" collapsed="false">
      <c r="A13358" s="0" t="s">
        <v>62</v>
      </c>
      <c r="B13358" s="0" t="s">
        <v>110</v>
      </c>
      <c r="C13358" s="0" t="s">
        <v>108</v>
      </c>
      <c r="D13358" s="116" t="n">
        <v>45383</v>
      </c>
      <c r="E13358" s="0" t="n">
        <v>0.435</v>
      </c>
      <c r="F13358" s="0" t="n">
        <v>2376521</v>
      </c>
      <c r="G13358" s="151" t="s">
        <v>111</v>
      </c>
      <c r="H13358" s="151" t="s">
        <v>111</v>
      </c>
      <c r="I13358" s="152" t="s">
        <v>112</v>
      </c>
    </row>
    <row r="13359" customFormat="false" ht="12.75" hidden="false" customHeight="false" outlineLevel="0" collapsed="false">
      <c r="A13359" s="0" t="s">
        <v>62</v>
      </c>
      <c r="B13359" s="0" t="s">
        <v>113</v>
      </c>
      <c r="C13359" s="0" t="s">
        <v>108</v>
      </c>
      <c r="D13359" s="116" t="n">
        <v>45383</v>
      </c>
      <c r="E13359" s="0" t="n">
        <v>0.045</v>
      </c>
      <c r="F13359" s="0" t="n">
        <v>2376522</v>
      </c>
      <c r="G13359" s="151" t="s">
        <v>111</v>
      </c>
      <c r="H13359" s="151" t="s">
        <v>111</v>
      </c>
      <c r="I13359" s="152" t="s">
        <v>112</v>
      </c>
    </row>
    <row r="13360" customFormat="false" ht="12.75" hidden="false" customHeight="false" outlineLevel="0" collapsed="false">
      <c r="A13360" s="0" t="s">
        <v>82</v>
      </c>
      <c r="B13360" s="0" t="s">
        <v>110</v>
      </c>
      <c r="C13360" s="0" t="s">
        <v>108</v>
      </c>
      <c r="D13360" s="116" t="n">
        <v>45383</v>
      </c>
      <c r="E13360" s="0" t="n">
        <v>0</v>
      </c>
      <c r="F13360" s="0" t="n">
        <v>2376523</v>
      </c>
      <c r="G13360" s="151" t="s">
        <v>111</v>
      </c>
      <c r="H13360" s="151" t="s">
        <v>111</v>
      </c>
      <c r="I13360" s="152" t="s">
        <v>112</v>
      </c>
    </row>
    <row r="13361" customFormat="false" ht="12.75" hidden="false" customHeight="false" outlineLevel="0" collapsed="false">
      <c r="A13361" s="0" t="s">
        <v>82</v>
      </c>
      <c r="B13361" s="0" t="s">
        <v>113</v>
      </c>
      <c r="C13361" s="0" t="s">
        <v>108</v>
      </c>
      <c r="D13361" s="116" t="n">
        <v>45383</v>
      </c>
      <c r="E13361" s="0" t="n">
        <v>0</v>
      </c>
      <c r="F13361" s="0" t="n">
        <v>2376524</v>
      </c>
      <c r="G13361" s="151" t="s">
        <v>111</v>
      </c>
      <c r="H13361" s="151" t="s">
        <v>111</v>
      </c>
      <c r="I13361" s="152" t="s">
        <v>112</v>
      </c>
    </row>
    <row r="13362" customFormat="false" ht="12.75" hidden="false" customHeight="false" outlineLevel="0" collapsed="false">
      <c r="A13362" s="0" t="s">
        <v>83</v>
      </c>
      <c r="B13362" s="0" t="s">
        <v>110</v>
      </c>
      <c r="C13362" s="0" t="s">
        <v>108</v>
      </c>
      <c r="D13362" s="116" t="n">
        <v>45383</v>
      </c>
      <c r="E13362" s="0" t="n">
        <v>0</v>
      </c>
      <c r="F13362" s="0" t="n">
        <v>2376525</v>
      </c>
      <c r="G13362" s="151" t="s">
        <v>111</v>
      </c>
      <c r="H13362" s="151" t="s">
        <v>111</v>
      </c>
      <c r="I13362" s="152" t="s">
        <v>112</v>
      </c>
    </row>
    <row r="13363" customFormat="false" ht="12.75" hidden="false" customHeight="false" outlineLevel="0" collapsed="false">
      <c r="A13363" s="0" t="s">
        <v>83</v>
      </c>
      <c r="B13363" s="0" t="s">
        <v>113</v>
      </c>
      <c r="C13363" s="0" t="s">
        <v>108</v>
      </c>
      <c r="D13363" s="116" t="n">
        <v>45383</v>
      </c>
      <c r="E13363" s="0" t="n">
        <v>0</v>
      </c>
      <c r="F13363" s="0" t="n">
        <v>2376526</v>
      </c>
      <c r="G13363" s="151" t="s">
        <v>111</v>
      </c>
      <c r="H13363" s="151" t="s">
        <v>111</v>
      </c>
      <c r="I13363" s="152" t="s">
        <v>112</v>
      </c>
    </row>
    <row r="13364" customFormat="false" ht="12.75" hidden="false" customHeight="false" outlineLevel="0" collapsed="false">
      <c r="A13364" s="0" t="s">
        <v>84</v>
      </c>
      <c r="B13364" s="0" t="s">
        <v>110</v>
      </c>
      <c r="C13364" s="0" t="s">
        <v>108</v>
      </c>
      <c r="D13364" s="116" t="n">
        <v>45383</v>
      </c>
      <c r="E13364" s="0" t="n">
        <v>0.17</v>
      </c>
      <c r="F13364" s="0" t="n">
        <v>2376527</v>
      </c>
      <c r="G13364" s="151" t="s">
        <v>111</v>
      </c>
      <c r="H13364" s="151" t="s">
        <v>111</v>
      </c>
      <c r="I13364" s="152" t="s">
        <v>112</v>
      </c>
    </row>
    <row r="13365" customFormat="false" ht="12.75" hidden="false" customHeight="false" outlineLevel="0" collapsed="false">
      <c r="A13365" s="0" t="s">
        <v>84</v>
      </c>
      <c r="B13365" s="0" t="s">
        <v>113</v>
      </c>
      <c r="C13365" s="0" t="s">
        <v>108</v>
      </c>
      <c r="D13365" s="116" t="n">
        <v>45383</v>
      </c>
      <c r="E13365" s="0" t="n">
        <v>0.0175</v>
      </c>
      <c r="F13365" s="0" t="n">
        <v>2376528</v>
      </c>
      <c r="G13365" s="151" t="s">
        <v>111</v>
      </c>
      <c r="H13365" s="151" t="s">
        <v>111</v>
      </c>
      <c r="I13365" s="152" t="s">
        <v>112</v>
      </c>
    </row>
    <row r="13366" customFormat="false" ht="12.75" hidden="false" customHeight="false" outlineLevel="0" collapsed="false">
      <c r="A13366" s="0" t="s">
        <v>85</v>
      </c>
      <c r="B13366" s="0" t="s">
        <v>110</v>
      </c>
      <c r="C13366" s="0" t="s">
        <v>108</v>
      </c>
      <c r="D13366" s="116" t="n">
        <v>45383</v>
      </c>
      <c r="E13366" s="0" t="n">
        <v>0.17</v>
      </c>
      <c r="F13366" s="0" t="n">
        <v>2376529</v>
      </c>
      <c r="G13366" s="151" t="s">
        <v>111</v>
      </c>
      <c r="H13366" s="151" t="s">
        <v>111</v>
      </c>
      <c r="I13366" s="152" t="s">
        <v>112</v>
      </c>
    </row>
    <row r="13367" customFormat="false" ht="12.75" hidden="false" customHeight="false" outlineLevel="0" collapsed="false">
      <c r="A13367" s="0" t="s">
        <v>85</v>
      </c>
      <c r="B13367" s="0" t="s">
        <v>113</v>
      </c>
      <c r="C13367" s="0" t="s">
        <v>108</v>
      </c>
      <c r="D13367" s="116" t="n">
        <v>45383</v>
      </c>
      <c r="E13367" s="0" t="n">
        <v>0.215390008581586</v>
      </c>
      <c r="F13367" s="0" t="n">
        <v>2376530</v>
      </c>
      <c r="G13367" s="151" t="s">
        <v>111</v>
      </c>
      <c r="H13367" s="151" t="s">
        <v>111</v>
      </c>
      <c r="I13367" s="152" t="s">
        <v>112</v>
      </c>
    </row>
    <row r="13368" customFormat="false" ht="12.75" hidden="false" customHeight="false" outlineLevel="0" collapsed="false">
      <c r="A13368" s="0" t="s">
        <v>86</v>
      </c>
      <c r="B13368" s="0" t="s">
        <v>110</v>
      </c>
      <c r="C13368" s="0" t="s">
        <v>108</v>
      </c>
      <c r="D13368" s="116" t="n">
        <v>45383</v>
      </c>
      <c r="E13368" s="0" t="n">
        <v>0.24</v>
      </c>
      <c r="F13368" s="0" t="n">
        <v>2376531</v>
      </c>
      <c r="G13368" s="151" t="s">
        <v>111</v>
      </c>
      <c r="H13368" s="151" t="s">
        <v>111</v>
      </c>
      <c r="I13368" s="152" t="s">
        <v>112</v>
      </c>
    </row>
    <row r="13369" customFormat="false" ht="12.75" hidden="false" customHeight="false" outlineLevel="0" collapsed="false">
      <c r="A13369" s="0" t="s">
        <v>86</v>
      </c>
      <c r="B13369" s="0" t="s">
        <v>113</v>
      </c>
      <c r="C13369" s="0" t="s">
        <v>108</v>
      </c>
      <c r="D13369" s="116" t="n">
        <v>45383</v>
      </c>
      <c r="E13369" s="0" t="n">
        <v>0.005</v>
      </c>
      <c r="F13369" s="0" t="n">
        <v>2376532</v>
      </c>
      <c r="G13369" s="151" t="s">
        <v>111</v>
      </c>
      <c r="H13369" s="151" t="s">
        <v>111</v>
      </c>
      <c r="I13369" s="152" t="s">
        <v>112</v>
      </c>
    </row>
    <row r="13370" customFormat="false" ht="12.75" hidden="false" customHeight="false" outlineLevel="0" collapsed="false">
      <c r="A13370" s="0" t="s">
        <v>87</v>
      </c>
      <c r="B13370" s="0" t="s">
        <v>110</v>
      </c>
      <c r="C13370" s="0" t="s">
        <v>108</v>
      </c>
      <c r="D13370" s="116" t="n">
        <v>45383</v>
      </c>
      <c r="E13370" s="0" t="n">
        <v>0.24</v>
      </c>
      <c r="F13370" s="0" t="n">
        <v>2376533</v>
      </c>
      <c r="G13370" s="151" t="s">
        <v>111</v>
      </c>
      <c r="H13370" s="151" t="s">
        <v>111</v>
      </c>
      <c r="I13370" s="152" t="s">
        <v>112</v>
      </c>
    </row>
    <row r="13371" customFormat="false" ht="12.75" hidden="false" customHeight="false" outlineLevel="0" collapsed="false">
      <c r="A13371" s="0" t="s">
        <v>87</v>
      </c>
      <c r="B13371" s="0" t="s">
        <v>113</v>
      </c>
      <c r="C13371" s="0" t="s">
        <v>108</v>
      </c>
      <c r="D13371" s="116" t="n">
        <v>45383</v>
      </c>
      <c r="E13371" s="0" t="n">
        <v>0.005</v>
      </c>
      <c r="F13371" s="0" t="n">
        <v>2376534</v>
      </c>
      <c r="G13371" s="151" t="s">
        <v>111</v>
      </c>
      <c r="H13371" s="151" t="s">
        <v>111</v>
      </c>
      <c r="I13371" s="152" t="s">
        <v>112</v>
      </c>
    </row>
    <row r="13372" customFormat="false" ht="12.75" hidden="false" customHeight="false" outlineLevel="0" collapsed="false">
      <c r="A13372" s="0" t="s">
        <v>88</v>
      </c>
      <c r="B13372" s="0" t="s">
        <v>110</v>
      </c>
      <c r="C13372" s="0" t="s">
        <v>108</v>
      </c>
      <c r="D13372" s="116" t="n">
        <v>45383</v>
      </c>
      <c r="E13372" s="0" t="n">
        <v>0.24</v>
      </c>
      <c r="F13372" s="0" t="n">
        <v>2376535</v>
      </c>
      <c r="G13372" s="151" t="s">
        <v>111</v>
      </c>
      <c r="H13372" s="151" t="s">
        <v>111</v>
      </c>
      <c r="I13372" s="152" t="s">
        <v>112</v>
      </c>
    </row>
    <row r="13373" customFormat="false" ht="12.75" hidden="false" customHeight="false" outlineLevel="0" collapsed="false">
      <c r="A13373" s="0" t="s">
        <v>88</v>
      </c>
      <c r="B13373" s="0" t="s">
        <v>113</v>
      </c>
      <c r="C13373" s="0" t="s">
        <v>108</v>
      </c>
      <c r="D13373" s="116" t="n">
        <v>45383</v>
      </c>
      <c r="E13373" s="0" t="n">
        <v>0.289338067949243</v>
      </c>
      <c r="F13373" s="0" t="n">
        <v>2376536</v>
      </c>
      <c r="G13373" s="151" t="s">
        <v>111</v>
      </c>
      <c r="H13373" s="151" t="s">
        <v>111</v>
      </c>
      <c r="I13373" s="152" t="s">
        <v>112</v>
      </c>
    </row>
    <row r="13374" customFormat="false" ht="12.75" hidden="false" customHeight="false" outlineLevel="0" collapsed="false">
      <c r="A13374" s="0" t="s">
        <v>89</v>
      </c>
      <c r="B13374" s="0" t="s">
        <v>110</v>
      </c>
      <c r="C13374" s="0" t="s">
        <v>108</v>
      </c>
      <c r="D13374" s="116" t="n">
        <v>45383</v>
      </c>
      <c r="E13374" s="0" t="n">
        <v>0.24</v>
      </c>
      <c r="F13374" s="0" t="n">
        <v>2376537</v>
      </c>
      <c r="G13374" s="151" t="s">
        <v>111</v>
      </c>
      <c r="H13374" s="151" t="s">
        <v>111</v>
      </c>
      <c r="I13374" s="152" t="s">
        <v>112</v>
      </c>
    </row>
    <row r="13375" customFormat="false" ht="12.75" hidden="false" customHeight="false" outlineLevel="0" collapsed="false">
      <c r="A13375" s="0" t="s">
        <v>89</v>
      </c>
      <c r="B13375" s="0" t="s">
        <v>113</v>
      </c>
      <c r="C13375" s="0" t="s">
        <v>108</v>
      </c>
      <c r="D13375" s="116" t="n">
        <v>45383</v>
      </c>
      <c r="E13375" s="0" t="n">
        <v>0.025</v>
      </c>
      <c r="F13375" s="0" t="n">
        <v>2376538</v>
      </c>
      <c r="G13375" s="151" t="s">
        <v>111</v>
      </c>
      <c r="H13375" s="151" t="s">
        <v>111</v>
      </c>
      <c r="I13375" s="152" t="s">
        <v>112</v>
      </c>
    </row>
    <row r="13376" customFormat="false" ht="12.75" hidden="false" customHeight="false" outlineLevel="0" collapsed="false">
      <c r="A13376" s="0" t="s">
        <v>90</v>
      </c>
      <c r="B13376" s="0" t="s">
        <v>110</v>
      </c>
      <c r="C13376" s="0" t="s">
        <v>108</v>
      </c>
      <c r="D13376" s="116" t="n">
        <v>45383</v>
      </c>
      <c r="E13376" s="0" t="n">
        <v>0.24</v>
      </c>
      <c r="F13376" s="0" t="n">
        <v>2376539</v>
      </c>
      <c r="G13376" s="151" t="s">
        <v>111</v>
      </c>
      <c r="H13376" s="151" t="s">
        <v>111</v>
      </c>
      <c r="I13376" s="152" t="s">
        <v>112</v>
      </c>
    </row>
    <row r="13377" customFormat="false" ht="12.75" hidden="false" customHeight="false" outlineLevel="0" collapsed="false">
      <c r="A13377" s="0" t="s">
        <v>90</v>
      </c>
      <c r="B13377" s="0" t="s">
        <v>113</v>
      </c>
      <c r="C13377" s="0" t="s">
        <v>108</v>
      </c>
      <c r="D13377" s="116" t="n">
        <v>45383</v>
      </c>
      <c r="E13377" s="0" t="n">
        <v>0.289338067949243</v>
      </c>
      <c r="F13377" s="0" t="n">
        <v>2376540</v>
      </c>
      <c r="G13377" s="151" t="s">
        <v>111</v>
      </c>
      <c r="H13377" s="151" t="s">
        <v>111</v>
      </c>
      <c r="I13377" s="152" t="s">
        <v>112</v>
      </c>
    </row>
    <row r="13378" customFormat="false" ht="12.75" hidden="false" customHeight="false" outlineLevel="0" collapsed="false">
      <c r="A13378" s="0" t="s">
        <v>91</v>
      </c>
      <c r="B13378" s="0" t="s">
        <v>110</v>
      </c>
      <c r="C13378" s="0" t="s">
        <v>108</v>
      </c>
      <c r="D13378" s="116" t="n">
        <v>45383</v>
      </c>
      <c r="E13378" s="0" t="n">
        <v>0</v>
      </c>
      <c r="F13378" s="0" t="n">
        <v>2376541</v>
      </c>
      <c r="G13378" s="151" t="s">
        <v>111</v>
      </c>
      <c r="H13378" s="151" t="s">
        <v>111</v>
      </c>
      <c r="I13378" s="152" t="s">
        <v>112</v>
      </c>
    </row>
    <row r="13379" customFormat="false" ht="12.75" hidden="false" customHeight="false" outlineLevel="0" collapsed="false">
      <c r="A13379" s="0" t="s">
        <v>91</v>
      </c>
      <c r="B13379" s="0" t="s">
        <v>113</v>
      </c>
      <c r="C13379" s="0" t="s">
        <v>108</v>
      </c>
      <c r="D13379" s="116" t="n">
        <v>45383</v>
      </c>
      <c r="E13379" s="0" t="n">
        <v>0</v>
      </c>
      <c r="F13379" s="0" t="n">
        <v>2376542</v>
      </c>
      <c r="G13379" s="151" t="s">
        <v>111</v>
      </c>
      <c r="H13379" s="151" t="s">
        <v>111</v>
      </c>
      <c r="I13379" s="152" t="s">
        <v>112</v>
      </c>
    </row>
    <row r="13380" customFormat="false" ht="12.75" hidden="false" customHeight="false" outlineLevel="0" collapsed="false">
      <c r="A13380" s="0" t="s">
        <v>49</v>
      </c>
      <c r="B13380" s="0" t="s">
        <v>110</v>
      </c>
      <c r="C13380" s="0" t="s">
        <v>108</v>
      </c>
      <c r="D13380" s="116" t="n">
        <v>45383</v>
      </c>
      <c r="E13380" s="0" t="n">
        <v>0.435</v>
      </c>
      <c r="F13380" s="0" t="n">
        <v>2376543</v>
      </c>
      <c r="G13380" s="151" t="s">
        <v>111</v>
      </c>
      <c r="H13380" s="151" t="s">
        <v>111</v>
      </c>
      <c r="I13380" s="152" t="s">
        <v>112</v>
      </c>
    </row>
    <row r="13381" customFormat="false" ht="12.75" hidden="false" customHeight="false" outlineLevel="0" collapsed="false">
      <c r="A13381" s="0" t="s">
        <v>49</v>
      </c>
      <c r="B13381" s="0" t="s">
        <v>113</v>
      </c>
      <c r="C13381" s="0" t="s">
        <v>108</v>
      </c>
      <c r="D13381" s="116" t="n">
        <v>45383</v>
      </c>
      <c r="E13381" s="0" t="n">
        <v>0.015</v>
      </c>
      <c r="F13381" s="0" t="n">
        <v>2376544</v>
      </c>
      <c r="G13381" s="151" t="s">
        <v>111</v>
      </c>
      <c r="H13381" s="151" t="s">
        <v>111</v>
      </c>
      <c r="I13381" s="152" t="s">
        <v>112</v>
      </c>
    </row>
    <row r="13382" customFormat="false" ht="12.75" hidden="false" customHeight="false" outlineLevel="0" collapsed="false">
      <c r="A13382" s="0" t="s">
        <v>50</v>
      </c>
      <c r="B13382" s="0" t="s">
        <v>110</v>
      </c>
      <c r="C13382" s="0" t="s">
        <v>108</v>
      </c>
      <c r="D13382" s="116" t="n">
        <v>45383</v>
      </c>
      <c r="E13382" s="0" t="n">
        <v>0.5</v>
      </c>
      <c r="F13382" s="0" t="n">
        <v>2376545</v>
      </c>
      <c r="G13382" s="151" t="s">
        <v>111</v>
      </c>
      <c r="H13382" s="151" t="s">
        <v>111</v>
      </c>
      <c r="I13382" s="152" t="s">
        <v>112</v>
      </c>
    </row>
    <row r="13383" customFormat="false" ht="12.75" hidden="false" customHeight="false" outlineLevel="0" collapsed="false">
      <c r="A13383" s="0" t="s">
        <v>50</v>
      </c>
      <c r="B13383" s="0" t="s">
        <v>113</v>
      </c>
      <c r="C13383" s="0" t="s">
        <v>108</v>
      </c>
      <c r="D13383" s="116" t="n">
        <v>45383</v>
      </c>
      <c r="E13383" s="0" t="n">
        <v>-0.085</v>
      </c>
      <c r="F13383" s="0" t="n">
        <v>2376546</v>
      </c>
      <c r="G13383" s="151" t="s">
        <v>111</v>
      </c>
      <c r="H13383" s="151" t="s">
        <v>111</v>
      </c>
      <c r="I13383" s="152" t="s">
        <v>112</v>
      </c>
    </row>
    <row r="13384" customFormat="false" ht="12.75" hidden="false" customHeight="false" outlineLevel="0" collapsed="false">
      <c r="A13384" s="0" t="s">
        <v>51</v>
      </c>
      <c r="B13384" s="0" t="s">
        <v>110</v>
      </c>
      <c r="C13384" s="0" t="s">
        <v>108</v>
      </c>
      <c r="D13384" s="116" t="n">
        <v>45383</v>
      </c>
      <c r="E13384" s="0" t="n">
        <v>0.5</v>
      </c>
      <c r="F13384" s="0" t="n">
        <v>2376547</v>
      </c>
      <c r="G13384" s="151" t="s">
        <v>111</v>
      </c>
      <c r="H13384" s="151" t="s">
        <v>111</v>
      </c>
      <c r="I13384" s="152" t="s">
        <v>112</v>
      </c>
    </row>
    <row r="13385" customFormat="false" ht="12.75" hidden="false" customHeight="false" outlineLevel="0" collapsed="false">
      <c r="A13385" s="0" t="s">
        <v>51</v>
      </c>
      <c r="B13385" s="0" t="s">
        <v>113</v>
      </c>
      <c r="C13385" s="0" t="s">
        <v>108</v>
      </c>
      <c r="D13385" s="116" t="n">
        <v>45383</v>
      </c>
      <c r="E13385" s="0" t="n">
        <v>0.02</v>
      </c>
      <c r="F13385" s="0" t="n">
        <v>2376548</v>
      </c>
      <c r="G13385" s="151" t="s">
        <v>111</v>
      </c>
      <c r="H13385" s="151" t="s">
        <v>111</v>
      </c>
      <c r="I13385" s="152" t="s">
        <v>112</v>
      </c>
    </row>
    <row r="13386" customFormat="false" ht="12.75" hidden="false" customHeight="false" outlineLevel="0" collapsed="false">
      <c r="A13386" s="0" t="s">
        <v>52</v>
      </c>
      <c r="B13386" s="0" t="s">
        <v>110</v>
      </c>
      <c r="C13386" s="0" t="s">
        <v>108</v>
      </c>
      <c r="D13386" s="116" t="n">
        <v>45383</v>
      </c>
      <c r="E13386" s="0" t="n">
        <v>0.5</v>
      </c>
      <c r="F13386" s="0" t="n">
        <v>2376549</v>
      </c>
      <c r="G13386" s="151" t="s">
        <v>111</v>
      </c>
      <c r="H13386" s="151" t="s">
        <v>111</v>
      </c>
      <c r="I13386" s="152" t="s">
        <v>112</v>
      </c>
    </row>
    <row r="13387" customFormat="false" ht="12.75" hidden="false" customHeight="false" outlineLevel="0" collapsed="false">
      <c r="A13387" s="0" t="s">
        <v>52</v>
      </c>
      <c r="B13387" s="0" t="s">
        <v>113</v>
      </c>
      <c r="C13387" s="0" t="s">
        <v>108</v>
      </c>
      <c r="D13387" s="116" t="n">
        <v>45383</v>
      </c>
      <c r="E13387" s="0" t="n">
        <v>-0.045</v>
      </c>
      <c r="F13387" s="0" t="n">
        <v>2376550</v>
      </c>
      <c r="G13387" s="151" t="s">
        <v>111</v>
      </c>
      <c r="H13387" s="151" t="s">
        <v>111</v>
      </c>
      <c r="I13387" s="152" t="s">
        <v>112</v>
      </c>
    </row>
    <row r="13388" customFormat="false" ht="12.75" hidden="false" customHeight="false" outlineLevel="0" collapsed="false">
      <c r="A13388" s="0" t="s">
        <v>53</v>
      </c>
      <c r="B13388" s="0" t="s">
        <v>110</v>
      </c>
      <c r="C13388" s="0" t="s">
        <v>108</v>
      </c>
      <c r="D13388" s="116" t="n">
        <v>45383</v>
      </c>
      <c r="E13388" s="0" t="n">
        <v>0.24</v>
      </c>
      <c r="F13388" s="0" t="n">
        <v>2376551</v>
      </c>
      <c r="G13388" s="151" t="s">
        <v>111</v>
      </c>
      <c r="H13388" s="151" t="s">
        <v>111</v>
      </c>
      <c r="I13388" s="152" t="s">
        <v>112</v>
      </c>
    </row>
    <row r="13389" customFormat="false" ht="12.75" hidden="false" customHeight="false" outlineLevel="0" collapsed="false">
      <c r="A13389" s="0" t="s">
        <v>53</v>
      </c>
      <c r="B13389" s="0" t="s">
        <v>113</v>
      </c>
      <c r="C13389" s="0" t="s">
        <v>108</v>
      </c>
      <c r="D13389" s="116" t="n">
        <v>45383</v>
      </c>
      <c r="E13389" s="0" t="n">
        <v>0.005</v>
      </c>
      <c r="F13389" s="0" t="n">
        <v>2376552</v>
      </c>
      <c r="G13389" s="151" t="s">
        <v>111</v>
      </c>
      <c r="H13389" s="151" t="s">
        <v>111</v>
      </c>
      <c r="I13389" s="152" t="s">
        <v>112</v>
      </c>
    </row>
    <row r="13390" customFormat="false" ht="12.75" hidden="false" customHeight="false" outlineLevel="0" collapsed="false">
      <c r="A13390" s="0" t="s">
        <v>17</v>
      </c>
      <c r="B13390" s="0" t="s">
        <v>110</v>
      </c>
      <c r="C13390" s="0" t="s">
        <v>108</v>
      </c>
      <c r="D13390" s="116" t="n">
        <v>45383</v>
      </c>
      <c r="E13390" s="0" t="n">
        <v>0</v>
      </c>
      <c r="F13390" s="0" t="n">
        <v>2376553</v>
      </c>
      <c r="G13390" s="151" t="s">
        <v>111</v>
      </c>
      <c r="H13390" s="151" t="s">
        <v>111</v>
      </c>
      <c r="I13390" s="152" t="s">
        <v>112</v>
      </c>
    </row>
    <row r="13391" customFormat="false" ht="12.75" hidden="false" customHeight="false" outlineLevel="0" collapsed="false">
      <c r="A13391" s="0" t="s">
        <v>17</v>
      </c>
      <c r="B13391" s="0" t="s">
        <v>113</v>
      </c>
      <c r="C13391" s="0" t="s">
        <v>108</v>
      </c>
      <c r="D13391" s="116" t="n">
        <v>45383</v>
      </c>
      <c r="E13391" s="0" t="n">
        <v>0</v>
      </c>
      <c r="F13391" s="0" t="n">
        <v>2376554</v>
      </c>
      <c r="G13391" s="151" t="s">
        <v>111</v>
      </c>
      <c r="H13391" s="151" t="s">
        <v>111</v>
      </c>
      <c r="I13391" s="152" t="s">
        <v>112</v>
      </c>
    </row>
    <row r="13392" customFormat="false" ht="12.75" hidden="false" customHeight="false" outlineLevel="0" collapsed="false">
      <c r="A13392" s="0" t="s">
        <v>18</v>
      </c>
      <c r="B13392" s="0" t="s">
        <v>110</v>
      </c>
      <c r="C13392" s="0" t="s">
        <v>108</v>
      </c>
      <c r="D13392" s="116" t="n">
        <v>45383</v>
      </c>
      <c r="E13392" s="0" t="n">
        <v>0</v>
      </c>
      <c r="F13392" s="0" t="n">
        <v>2376555</v>
      </c>
      <c r="G13392" s="151" t="s">
        <v>111</v>
      </c>
      <c r="H13392" s="151" t="s">
        <v>111</v>
      </c>
      <c r="I13392" s="152" t="s">
        <v>112</v>
      </c>
    </row>
    <row r="13393" customFormat="false" ht="12.75" hidden="false" customHeight="false" outlineLevel="0" collapsed="false">
      <c r="A13393" s="0" t="s">
        <v>18</v>
      </c>
      <c r="B13393" s="0" t="s">
        <v>113</v>
      </c>
      <c r="C13393" s="0" t="s">
        <v>108</v>
      </c>
      <c r="D13393" s="116" t="n">
        <v>45383</v>
      </c>
      <c r="E13393" s="0" t="n">
        <v>0</v>
      </c>
      <c r="F13393" s="0" t="n">
        <v>2376556</v>
      </c>
      <c r="G13393" s="151" t="s">
        <v>111</v>
      </c>
      <c r="H13393" s="151" t="s">
        <v>111</v>
      </c>
      <c r="I13393" s="152" t="s">
        <v>112</v>
      </c>
    </row>
    <row r="13394" customFormat="false" ht="12.75" hidden="false" customHeight="false" outlineLevel="0" collapsed="false">
      <c r="A13394" s="0" t="s">
        <v>19</v>
      </c>
      <c r="B13394" s="0" t="s">
        <v>110</v>
      </c>
      <c r="C13394" s="0" t="s">
        <v>108</v>
      </c>
      <c r="D13394" s="116" t="n">
        <v>45383</v>
      </c>
      <c r="E13394" s="0" t="n">
        <v>0</v>
      </c>
      <c r="F13394" s="0" t="n">
        <v>2376557</v>
      </c>
      <c r="G13394" s="151" t="s">
        <v>111</v>
      </c>
      <c r="H13394" s="151" t="s">
        <v>111</v>
      </c>
      <c r="I13394" s="152" t="s">
        <v>112</v>
      </c>
    </row>
    <row r="13395" customFormat="false" ht="12.75" hidden="false" customHeight="false" outlineLevel="0" collapsed="false">
      <c r="A13395" s="0" t="s">
        <v>19</v>
      </c>
      <c r="B13395" s="0" t="s">
        <v>113</v>
      </c>
      <c r="C13395" s="0" t="s">
        <v>108</v>
      </c>
      <c r="D13395" s="116" t="n">
        <v>45383</v>
      </c>
      <c r="E13395" s="0" t="n">
        <v>0</v>
      </c>
      <c r="F13395" s="0" t="n">
        <v>2376558</v>
      </c>
      <c r="G13395" s="151" t="s">
        <v>111</v>
      </c>
      <c r="H13395" s="151" t="s">
        <v>111</v>
      </c>
      <c r="I13395" s="152" t="s">
        <v>112</v>
      </c>
    </row>
    <row r="13396" customFormat="false" ht="12.75" hidden="false" customHeight="false" outlineLevel="0" collapsed="false">
      <c r="A13396" s="0" t="s">
        <v>21</v>
      </c>
      <c r="B13396" s="0" t="s">
        <v>110</v>
      </c>
      <c r="C13396" s="0" t="s">
        <v>108</v>
      </c>
      <c r="D13396" s="116" t="n">
        <v>45383</v>
      </c>
      <c r="E13396" s="0" t="n">
        <v>0</v>
      </c>
      <c r="F13396" s="0" t="n">
        <v>2376559</v>
      </c>
      <c r="G13396" s="151" t="s">
        <v>111</v>
      </c>
      <c r="H13396" s="151" t="s">
        <v>111</v>
      </c>
      <c r="I13396" s="152" t="s">
        <v>112</v>
      </c>
    </row>
    <row r="13397" customFormat="false" ht="12.75" hidden="false" customHeight="false" outlineLevel="0" collapsed="false">
      <c r="A13397" s="0" t="s">
        <v>21</v>
      </c>
      <c r="B13397" s="0" t="s">
        <v>113</v>
      </c>
      <c r="C13397" s="0" t="s">
        <v>108</v>
      </c>
      <c r="D13397" s="116" t="n">
        <v>45383</v>
      </c>
      <c r="E13397" s="0" t="n">
        <v>0</v>
      </c>
      <c r="F13397" s="0" t="n">
        <v>2376560</v>
      </c>
      <c r="G13397" s="151" t="s">
        <v>111</v>
      </c>
      <c r="H13397" s="151" t="s">
        <v>111</v>
      </c>
      <c r="I13397" s="152" t="s">
        <v>112</v>
      </c>
    </row>
    <row r="13398" customFormat="false" ht="12.75" hidden="false" customHeight="false" outlineLevel="0" collapsed="false">
      <c r="A13398" s="0" t="s">
        <v>22</v>
      </c>
      <c r="B13398" s="0" t="s">
        <v>110</v>
      </c>
      <c r="C13398" s="0" t="s">
        <v>108</v>
      </c>
      <c r="D13398" s="116" t="n">
        <v>45383</v>
      </c>
      <c r="E13398" s="0" t="n">
        <v>0</v>
      </c>
      <c r="F13398" s="0" t="n">
        <v>2376561</v>
      </c>
      <c r="G13398" s="151" t="s">
        <v>111</v>
      </c>
      <c r="H13398" s="151" t="s">
        <v>111</v>
      </c>
      <c r="I13398" s="152" t="s">
        <v>112</v>
      </c>
    </row>
    <row r="13399" customFormat="false" ht="12.75" hidden="false" customHeight="false" outlineLevel="0" collapsed="false">
      <c r="A13399" s="0" t="s">
        <v>59</v>
      </c>
      <c r="B13399" s="0" t="s">
        <v>110</v>
      </c>
      <c r="C13399" s="0" t="s">
        <v>108</v>
      </c>
      <c r="D13399" s="116" t="n">
        <v>45413</v>
      </c>
      <c r="E13399" s="0" t="n">
        <v>0.385</v>
      </c>
      <c r="F13399" s="0" t="n">
        <v>2376515</v>
      </c>
      <c r="G13399" s="151" t="s">
        <v>111</v>
      </c>
      <c r="H13399" s="151" t="s">
        <v>111</v>
      </c>
      <c r="I13399" s="152" t="s">
        <v>112</v>
      </c>
    </row>
    <row r="13400" customFormat="false" ht="12.75" hidden="false" customHeight="false" outlineLevel="0" collapsed="false">
      <c r="A13400" s="0" t="s">
        <v>59</v>
      </c>
      <c r="B13400" s="0" t="s">
        <v>113</v>
      </c>
      <c r="C13400" s="0" t="s">
        <v>108</v>
      </c>
      <c r="D13400" s="116" t="n">
        <v>45413</v>
      </c>
      <c r="E13400" s="0" t="n">
        <v>0.015</v>
      </c>
      <c r="F13400" s="0" t="n">
        <v>2376516</v>
      </c>
      <c r="G13400" s="151" t="s">
        <v>111</v>
      </c>
      <c r="H13400" s="151" t="s">
        <v>111</v>
      </c>
      <c r="I13400" s="152" t="s">
        <v>112</v>
      </c>
    </row>
    <row r="13401" customFormat="false" ht="12.75" hidden="false" customHeight="false" outlineLevel="0" collapsed="false">
      <c r="A13401" s="0" t="s">
        <v>60</v>
      </c>
      <c r="B13401" s="0" t="s">
        <v>110</v>
      </c>
      <c r="C13401" s="0" t="s">
        <v>108</v>
      </c>
      <c r="D13401" s="116" t="n">
        <v>45413</v>
      </c>
      <c r="E13401" s="0" t="n">
        <v>0.385</v>
      </c>
      <c r="F13401" s="0" t="n">
        <v>2376517</v>
      </c>
      <c r="G13401" s="151" t="s">
        <v>111</v>
      </c>
      <c r="H13401" s="151" t="s">
        <v>111</v>
      </c>
      <c r="I13401" s="152" t="s">
        <v>112</v>
      </c>
    </row>
    <row r="13402" customFormat="false" ht="12.75" hidden="false" customHeight="false" outlineLevel="0" collapsed="false">
      <c r="A13402" s="0" t="s">
        <v>60</v>
      </c>
      <c r="B13402" s="0" t="s">
        <v>113</v>
      </c>
      <c r="C13402" s="0" t="s">
        <v>108</v>
      </c>
      <c r="D13402" s="116" t="n">
        <v>45413</v>
      </c>
      <c r="E13402" s="0" t="n">
        <v>0.045</v>
      </c>
      <c r="F13402" s="0" t="n">
        <v>2376518</v>
      </c>
      <c r="G13402" s="151" t="s">
        <v>111</v>
      </c>
      <c r="H13402" s="151" t="s">
        <v>111</v>
      </c>
      <c r="I13402" s="152" t="s">
        <v>112</v>
      </c>
    </row>
    <row r="13403" customFormat="false" ht="12.75" hidden="false" customHeight="false" outlineLevel="0" collapsed="false">
      <c r="A13403" s="0" t="s">
        <v>61</v>
      </c>
      <c r="B13403" s="0" t="s">
        <v>110</v>
      </c>
      <c r="C13403" s="0" t="s">
        <v>108</v>
      </c>
      <c r="D13403" s="116" t="n">
        <v>45413</v>
      </c>
      <c r="E13403" s="0" t="n">
        <v>0.385</v>
      </c>
      <c r="F13403" s="0" t="n">
        <v>2376519</v>
      </c>
      <c r="G13403" s="151" t="s">
        <v>111</v>
      </c>
      <c r="H13403" s="151" t="s">
        <v>111</v>
      </c>
      <c r="I13403" s="152" t="s">
        <v>112</v>
      </c>
    </row>
    <row r="13404" customFormat="false" ht="12.75" hidden="false" customHeight="false" outlineLevel="0" collapsed="false">
      <c r="A13404" s="0" t="s">
        <v>61</v>
      </c>
      <c r="B13404" s="0" t="s">
        <v>113</v>
      </c>
      <c r="C13404" s="0" t="s">
        <v>108</v>
      </c>
      <c r="D13404" s="116" t="n">
        <v>45413</v>
      </c>
      <c r="E13404" s="0" t="n">
        <v>0.015</v>
      </c>
      <c r="F13404" s="0" t="n">
        <v>2376520</v>
      </c>
      <c r="G13404" s="151" t="s">
        <v>111</v>
      </c>
      <c r="H13404" s="151" t="s">
        <v>111</v>
      </c>
      <c r="I13404" s="152" t="s">
        <v>112</v>
      </c>
    </row>
    <row r="13405" customFormat="false" ht="12.75" hidden="false" customHeight="false" outlineLevel="0" collapsed="false">
      <c r="A13405" s="0" t="s">
        <v>62</v>
      </c>
      <c r="B13405" s="0" t="s">
        <v>110</v>
      </c>
      <c r="C13405" s="0" t="s">
        <v>108</v>
      </c>
      <c r="D13405" s="116" t="n">
        <v>45413</v>
      </c>
      <c r="E13405" s="0" t="n">
        <v>0.385</v>
      </c>
      <c r="F13405" s="0" t="n">
        <v>2376521</v>
      </c>
      <c r="G13405" s="151" t="s">
        <v>111</v>
      </c>
      <c r="H13405" s="151" t="s">
        <v>111</v>
      </c>
      <c r="I13405" s="152" t="s">
        <v>112</v>
      </c>
    </row>
    <row r="13406" customFormat="false" ht="12.75" hidden="false" customHeight="false" outlineLevel="0" collapsed="false">
      <c r="A13406" s="0" t="s">
        <v>62</v>
      </c>
      <c r="B13406" s="0" t="s">
        <v>113</v>
      </c>
      <c r="C13406" s="0" t="s">
        <v>108</v>
      </c>
      <c r="D13406" s="116" t="n">
        <v>45413</v>
      </c>
      <c r="E13406" s="0" t="n">
        <v>0.045</v>
      </c>
      <c r="F13406" s="0" t="n">
        <v>2376522</v>
      </c>
      <c r="G13406" s="151" t="s">
        <v>111</v>
      </c>
      <c r="H13406" s="151" t="s">
        <v>111</v>
      </c>
      <c r="I13406" s="152" t="s">
        <v>112</v>
      </c>
    </row>
    <row r="13407" customFormat="false" ht="12.75" hidden="false" customHeight="false" outlineLevel="0" collapsed="false">
      <c r="A13407" s="0" t="s">
        <v>82</v>
      </c>
      <c r="B13407" s="0" t="s">
        <v>110</v>
      </c>
      <c r="C13407" s="0" t="s">
        <v>108</v>
      </c>
      <c r="D13407" s="116" t="n">
        <v>45413</v>
      </c>
      <c r="E13407" s="0" t="n">
        <v>0</v>
      </c>
      <c r="F13407" s="0" t="n">
        <v>2376523</v>
      </c>
      <c r="G13407" s="151" t="s">
        <v>111</v>
      </c>
      <c r="H13407" s="151" t="s">
        <v>111</v>
      </c>
      <c r="I13407" s="152" t="s">
        <v>112</v>
      </c>
    </row>
    <row r="13408" customFormat="false" ht="12.75" hidden="false" customHeight="false" outlineLevel="0" collapsed="false">
      <c r="A13408" s="0" t="s">
        <v>82</v>
      </c>
      <c r="B13408" s="0" t="s">
        <v>113</v>
      </c>
      <c r="C13408" s="0" t="s">
        <v>108</v>
      </c>
      <c r="D13408" s="116" t="n">
        <v>45413</v>
      </c>
      <c r="E13408" s="0" t="n">
        <v>0</v>
      </c>
      <c r="F13408" s="0" t="n">
        <v>2376524</v>
      </c>
      <c r="G13408" s="151" t="s">
        <v>111</v>
      </c>
      <c r="H13408" s="151" t="s">
        <v>111</v>
      </c>
      <c r="I13408" s="152" t="s">
        <v>112</v>
      </c>
    </row>
    <row r="13409" customFormat="false" ht="12.75" hidden="false" customHeight="false" outlineLevel="0" collapsed="false">
      <c r="A13409" s="0" t="s">
        <v>83</v>
      </c>
      <c r="B13409" s="0" t="s">
        <v>110</v>
      </c>
      <c r="C13409" s="0" t="s">
        <v>108</v>
      </c>
      <c r="D13409" s="116" t="n">
        <v>45413</v>
      </c>
      <c r="E13409" s="0" t="n">
        <v>0</v>
      </c>
      <c r="F13409" s="0" t="n">
        <v>2376525</v>
      </c>
      <c r="G13409" s="151" t="s">
        <v>111</v>
      </c>
      <c r="H13409" s="151" t="s">
        <v>111</v>
      </c>
      <c r="I13409" s="152" t="s">
        <v>112</v>
      </c>
    </row>
    <row r="13410" customFormat="false" ht="12.75" hidden="false" customHeight="false" outlineLevel="0" collapsed="false">
      <c r="A13410" s="0" t="s">
        <v>83</v>
      </c>
      <c r="B13410" s="0" t="s">
        <v>113</v>
      </c>
      <c r="C13410" s="0" t="s">
        <v>108</v>
      </c>
      <c r="D13410" s="116" t="n">
        <v>45413</v>
      </c>
      <c r="E13410" s="0" t="n">
        <v>0</v>
      </c>
      <c r="F13410" s="0" t="n">
        <v>2376526</v>
      </c>
      <c r="G13410" s="151" t="s">
        <v>111</v>
      </c>
      <c r="H13410" s="151" t="s">
        <v>111</v>
      </c>
      <c r="I13410" s="152" t="s">
        <v>112</v>
      </c>
    </row>
    <row r="13411" customFormat="false" ht="12.75" hidden="false" customHeight="false" outlineLevel="0" collapsed="false">
      <c r="A13411" s="0" t="s">
        <v>84</v>
      </c>
      <c r="B13411" s="0" t="s">
        <v>110</v>
      </c>
      <c r="C13411" s="0" t="s">
        <v>108</v>
      </c>
      <c r="D13411" s="116" t="n">
        <v>45413</v>
      </c>
      <c r="E13411" s="0" t="n">
        <v>0.165</v>
      </c>
      <c r="F13411" s="0" t="n">
        <v>2376527</v>
      </c>
      <c r="G13411" s="151" t="s">
        <v>111</v>
      </c>
      <c r="H13411" s="151" t="s">
        <v>111</v>
      </c>
      <c r="I13411" s="152" t="s">
        <v>112</v>
      </c>
    </row>
    <row r="13412" customFormat="false" ht="12.75" hidden="false" customHeight="false" outlineLevel="0" collapsed="false">
      <c r="A13412" s="0" t="s">
        <v>84</v>
      </c>
      <c r="B13412" s="0" t="s">
        <v>113</v>
      </c>
      <c r="C13412" s="0" t="s">
        <v>108</v>
      </c>
      <c r="D13412" s="116" t="n">
        <v>45413</v>
      </c>
      <c r="E13412" s="0" t="n">
        <v>0.01</v>
      </c>
      <c r="F13412" s="0" t="n">
        <v>2376528</v>
      </c>
      <c r="G13412" s="151" t="s">
        <v>111</v>
      </c>
      <c r="H13412" s="151" t="s">
        <v>111</v>
      </c>
      <c r="I13412" s="152" t="s">
        <v>112</v>
      </c>
    </row>
    <row r="13413" customFormat="false" ht="12.75" hidden="false" customHeight="false" outlineLevel="0" collapsed="false">
      <c r="A13413" s="0" t="s">
        <v>85</v>
      </c>
      <c r="B13413" s="0" t="s">
        <v>110</v>
      </c>
      <c r="C13413" s="0" t="s">
        <v>108</v>
      </c>
      <c r="D13413" s="116" t="n">
        <v>45413</v>
      </c>
      <c r="E13413" s="0" t="n">
        <v>0.165</v>
      </c>
      <c r="F13413" s="0" t="n">
        <v>2376529</v>
      </c>
      <c r="G13413" s="151" t="s">
        <v>111</v>
      </c>
      <c r="H13413" s="151" t="s">
        <v>111</v>
      </c>
      <c r="I13413" s="152" t="s">
        <v>112</v>
      </c>
    </row>
    <row r="13414" customFormat="false" ht="12.75" hidden="false" customHeight="false" outlineLevel="0" collapsed="false">
      <c r="A13414" s="0" t="s">
        <v>85</v>
      </c>
      <c r="B13414" s="0" t="s">
        <v>113</v>
      </c>
      <c r="C13414" s="0" t="s">
        <v>108</v>
      </c>
      <c r="D13414" s="116" t="n">
        <v>45413</v>
      </c>
      <c r="E13414" s="0" t="n">
        <v>0.182100972579788</v>
      </c>
      <c r="F13414" s="0" t="n">
        <v>2376530</v>
      </c>
      <c r="G13414" s="151" t="s">
        <v>111</v>
      </c>
      <c r="H13414" s="151" t="s">
        <v>111</v>
      </c>
      <c r="I13414" s="152" t="s">
        <v>112</v>
      </c>
    </row>
    <row r="13415" customFormat="false" ht="12.75" hidden="false" customHeight="false" outlineLevel="0" collapsed="false">
      <c r="A13415" s="0" t="s">
        <v>86</v>
      </c>
      <c r="B13415" s="0" t="s">
        <v>110</v>
      </c>
      <c r="C13415" s="0" t="s">
        <v>108</v>
      </c>
      <c r="D13415" s="116" t="n">
        <v>45413</v>
      </c>
      <c r="E13415" s="0" t="n">
        <v>0.195</v>
      </c>
      <c r="F13415" s="0" t="n">
        <v>2376531</v>
      </c>
      <c r="G13415" s="151" t="s">
        <v>111</v>
      </c>
      <c r="H13415" s="151" t="s">
        <v>111</v>
      </c>
      <c r="I13415" s="152" t="s">
        <v>112</v>
      </c>
    </row>
    <row r="13416" customFormat="false" ht="12.75" hidden="false" customHeight="false" outlineLevel="0" collapsed="false">
      <c r="A13416" s="0" t="s">
        <v>86</v>
      </c>
      <c r="B13416" s="0" t="s">
        <v>113</v>
      </c>
      <c r="C13416" s="0" t="s">
        <v>108</v>
      </c>
      <c r="D13416" s="116" t="n">
        <v>45413</v>
      </c>
      <c r="E13416" s="0" t="n">
        <v>0.005</v>
      </c>
      <c r="F13416" s="0" t="n">
        <v>2376532</v>
      </c>
      <c r="G13416" s="151" t="s">
        <v>111</v>
      </c>
      <c r="H13416" s="151" t="s">
        <v>111</v>
      </c>
      <c r="I13416" s="152" t="s">
        <v>112</v>
      </c>
    </row>
    <row r="13417" customFormat="false" ht="12.75" hidden="false" customHeight="false" outlineLevel="0" collapsed="false">
      <c r="A13417" s="0" t="s">
        <v>87</v>
      </c>
      <c r="B13417" s="0" t="s">
        <v>110</v>
      </c>
      <c r="C13417" s="0" t="s">
        <v>108</v>
      </c>
      <c r="D13417" s="116" t="n">
        <v>45413</v>
      </c>
      <c r="E13417" s="0" t="n">
        <v>0.195</v>
      </c>
      <c r="F13417" s="0" t="n">
        <v>2376533</v>
      </c>
      <c r="G13417" s="151" t="s">
        <v>111</v>
      </c>
      <c r="H13417" s="151" t="s">
        <v>111</v>
      </c>
      <c r="I13417" s="152" t="s">
        <v>112</v>
      </c>
    </row>
    <row r="13418" customFormat="false" ht="12.75" hidden="false" customHeight="false" outlineLevel="0" collapsed="false">
      <c r="A13418" s="0" t="s">
        <v>87</v>
      </c>
      <c r="B13418" s="0" t="s">
        <v>113</v>
      </c>
      <c r="C13418" s="0" t="s">
        <v>108</v>
      </c>
      <c r="D13418" s="116" t="n">
        <v>45413</v>
      </c>
      <c r="E13418" s="0" t="n">
        <v>0.005</v>
      </c>
      <c r="F13418" s="0" t="n">
        <v>2376534</v>
      </c>
      <c r="G13418" s="151" t="s">
        <v>111</v>
      </c>
      <c r="H13418" s="151" t="s">
        <v>111</v>
      </c>
      <c r="I13418" s="152" t="s">
        <v>112</v>
      </c>
    </row>
    <row r="13419" customFormat="false" ht="12.75" hidden="false" customHeight="false" outlineLevel="0" collapsed="false">
      <c r="A13419" s="0" t="s">
        <v>88</v>
      </c>
      <c r="B13419" s="0" t="s">
        <v>110</v>
      </c>
      <c r="C13419" s="0" t="s">
        <v>108</v>
      </c>
      <c r="D13419" s="116" t="n">
        <v>45413</v>
      </c>
      <c r="E13419" s="0" t="n">
        <v>0.195</v>
      </c>
      <c r="F13419" s="0" t="n">
        <v>2376535</v>
      </c>
      <c r="G13419" s="151" t="s">
        <v>111</v>
      </c>
      <c r="H13419" s="151" t="s">
        <v>111</v>
      </c>
      <c r="I13419" s="152" t="s">
        <v>112</v>
      </c>
    </row>
    <row r="13420" customFormat="false" ht="12.75" hidden="false" customHeight="false" outlineLevel="0" collapsed="false">
      <c r="A13420" s="0" t="s">
        <v>88</v>
      </c>
      <c r="B13420" s="0" t="s">
        <v>113</v>
      </c>
      <c r="C13420" s="0" t="s">
        <v>108</v>
      </c>
      <c r="D13420" s="116" t="n">
        <v>45413</v>
      </c>
      <c r="E13420" s="0" t="n">
        <v>0.262728162095784</v>
      </c>
      <c r="F13420" s="0" t="n">
        <v>2376536</v>
      </c>
      <c r="G13420" s="151" t="s">
        <v>111</v>
      </c>
      <c r="H13420" s="151" t="s">
        <v>111</v>
      </c>
      <c r="I13420" s="152" t="s">
        <v>112</v>
      </c>
    </row>
    <row r="13421" customFormat="false" ht="12.75" hidden="false" customHeight="false" outlineLevel="0" collapsed="false">
      <c r="A13421" s="0" t="s">
        <v>89</v>
      </c>
      <c r="B13421" s="0" t="s">
        <v>110</v>
      </c>
      <c r="C13421" s="0" t="s">
        <v>108</v>
      </c>
      <c r="D13421" s="116" t="n">
        <v>45413</v>
      </c>
      <c r="E13421" s="0" t="n">
        <v>0.195</v>
      </c>
      <c r="F13421" s="0" t="n">
        <v>2376537</v>
      </c>
      <c r="G13421" s="151" t="s">
        <v>111</v>
      </c>
      <c r="H13421" s="151" t="s">
        <v>111</v>
      </c>
      <c r="I13421" s="152" t="s">
        <v>112</v>
      </c>
    </row>
    <row r="13422" customFormat="false" ht="12.75" hidden="false" customHeight="false" outlineLevel="0" collapsed="false">
      <c r="A13422" s="0" t="s">
        <v>89</v>
      </c>
      <c r="B13422" s="0" t="s">
        <v>113</v>
      </c>
      <c r="C13422" s="0" t="s">
        <v>108</v>
      </c>
      <c r="D13422" s="116" t="n">
        <v>45413</v>
      </c>
      <c r="E13422" s="0" t="n">
        <v>0.025</v>
      </c>
      <c r="F13422" s="0" t="n">
        <v>2376538</v>
      </c>
      <c r="G13422" s="151" t="s">
        <v>111</v>
      </c>
      <c r="H13422" s="151" t="s">
        <v>111</v>
      </c>
      <c r="I13422" s="152" t="s">
        <v>112</v>
      </c>
    </row>
    <row r="13423" customFormat="false" ht="12.75" hidden="false" customHeight="false" outlineLevel="0" collapsed="false">
      <c r="A13423" s="0" t="s">
        <v>90</v>
      </c>
      <c r="B13423" s="0" t="s">
        <v>110</v>
      </c>
      <c r="C13423" s="0" t="s">
        <v>108</v>
      </c>
      <c r="D13423" s="116" t="n">
        <v>45413</v>
      </c>
      <c r="E13423" s="0" t="n">
        <v>0.195</v>
      </c>
      <c r="F13423" s="0" t="n">
        <v>2376539</v>
      </c>
      <c r="G13423" s="151" t="s">
        <v>111</v>
      </c>
      <c r="H13423" s="151" t="s">
        <v>111</v>
      </c>
      <c r="I13423" s="152" t="s">
        <v>112</v>
      </c>
    </row>
    <row r="13424" customFormat="false" ht="12.75" hidden="false" customHeight="false" outlineLevel="0" collapsed="false">
      <c r="A13424" s="0" t="s">
        <v>90</v>
      </c>
      <c r="B13424" s="0" t="s">
        <v>113</v>
      </c>
      <c r="C13424" s="0" t="s">
        <v>108</v>
      </c>
      <c r="D13424" s="116" t="n">
        <v>45413</v>
      </c>
      <c r="E13424" s="0" t="n">
        <v>0.262728162095784</v>
      </c>
      <c r="F13424" s="0" t="n">
        <v>2376540</v>
      </c>
      <c r="G13424" s="151" t="s">
        <v>111</v>
      </c>
      <c r="H13424" s="151" t="s">
        <v>111</v>
      </c>
      <c r="I13424" s="152" t="s">
        <v>112</v>
      </c>
    </row>
    <row r="13425" customFormat="false" ht="12.75" hidden="false" customHeight="false" outlineLevel="0" collapsed="false">
      <c r="A13425" s="0" t="s">
        <v>91</v>
      </c>
      <c r="B13425" s="0" t="s">
        <v>110</v>
      </c>
      <c r="C13425" s="0" t="s">
        <v>108</v>
      </c>
      <c r="D13425" s="116" t="n">
        <v>45413</v>
      </c>
      <c r="E13425" s="0" t="n">
        <v>0</v>
      </c>
      <c r="F13425" s="0" t="n">
        <v>2376541</v>
      </c>
      <c r="G13425" s="151" t="s">
        <v>111</v>
      </c>
      <c r="H13425" s="151" t="s">
        <v>111</v>
      </c>
      <c r="I13425" s="152" t="s">
        <v>112</v>
      </c>
    </row>
    <row r="13426" customFormat="false" ht="12.75" hidden="false" customHeight="false" outlineLevel="0" collapsed="false">
      <c r="A13426" s="0" t="s">
        <v>91</v>
      </c>
      <c r="B13426" s="0" t="s">
        <v>113</v>
      </c>
      <c r="C13426" s="0" t="s">
        <v>108</v>
      </c>
      <c r="D13426" s="116" t="n">
        <v>45413</v>
      </c>
      <c r="E13426" s="0" t="n">
        <v>0</v>
      </c>
      <c r="F13426" s="0" t="n">
        <v>2376542</v>
      </c>
      <c r="G13426" s="151" t="s">
        <v>111</v>
      </c>
      <c r="H13426" s="151" t="s">
        <v>111</v>
      </c>
      <c r="I13426" s="152" t="s">
        <v>112</v>
      </c>
    </row>
    <row r="13427" customFormat="false" ht="12.75" hidden="false" customHeight="false" outlineLevel="0" collapsed="false">
      <c r="A13427" s="0" t="s">
        <v>49</v>
      </c>
      <c r="B13427" s="0" t="s">
        <v>110</v>
      </c>
      <c r="C13427" s="0" t="s">
        <v>108</v>
      </c>
      <c r="D13427" s="116" t="n">
        <v>45413</v>
      </c>
      <c r="E13427" s="0" t="n">
        <v>0.385</v>
      </c>
      <c r="F13427" s="0" t="n">
        <v>2376543</v>
      </c>
      <c r="G13427" s="151" t="s">
        <v>111</v>
      </c>
      <c r="H13427" s="151" t="s">
        <v>111</v>
      </c>
      <c r="I13427" s="152" t="s">
        <v>112</v>
      </c>
    </row>
    <row r="13428" customFormat="false" ht="12.75" hidden="false" customHeight="false" outlineLevel="0" collapsed="false">
      <c r="A13428" s="0" t="s">
        <v>49</v>
      </c>
      <c r="B13428" s="0" t="s">
        <v>113</v>
      </c>
      <c r="C13428" s="0" t="s">
        <v>108</v>
      </c>
      <c r="D13428" s="116" t="n">
        <v>45413</v>
      </c>
      <c r="E13428" s="0" t="n">
        <v>0.015</v>
      </c>
      <c r="F13428" s="0" t="n">
        <v>2376544</v>
      </c>
      <c r="G13428" s="151" t="s">
        <v>111</v>
      </c>
      <c r="H13428" s="151" t="s">
        <v>111</v>
      </c>
      <c r="I13428" s="152" t="s">
        <v>112</v>
      </c>
    </row>
    <row r="13429" customFormat="false" ht="12.75" hidden="false" customHeight="false" outlineLevel="0" collapsed="false">
      <c r="A13429" s="0" t="s">
        <v>50</v>
      </c>
      <c r="B13429" s="0" t="s">
        <v>110</v>
      </c>
      <c r="C13429" s="0" t="s">
        <v>108</v>
      </c>
      <c r="D13429" s="116" t="n">
        <v>45413</v>
      </c>
      <c r="E13429" s="0" t="n">
        <v>0.44</v>
      </c>
      <c r="F13429" s="0" t="n">
        <v>2376545</v>
      </c>
      <c r="G13429" s="151" t="s">
        <v>111</v>
      </c>
      <c r="H13429" s="151" t="s">
        <v>111</v>
      </c>
      <c r="I13429" s="152" t="s">
        <v>112</v>
      </c>
    </row>
    <row r="13430" customFormat="false" ht="12.75" hidden="false" customHeight="false" outlineLevel="0" collapsed="false">
      <c r="A13430" s="0" t="s">
        <v>50</v>
      </c>
      <c r="B13430" s="0" t="s">
        <v>113</v>
      </c>
      <c r="C13430" s="0" t="s">
        <v>108</v>
      </c>
      <c r="D13430" s="116" t="n">
        <v>45413</v>
      </c>
      <c r="E13430" s="0" t="n">
        <v>-0.065</v>
      </c>
      <c r="F13430" s="0" t="n">
        <v>2376546</v>
      </c>
      <c r="G13430" s="151" t="s">
        <v>111</v>
      </c>
      <c r="H13430" s="151" t="s">
        <v>111</v>
      </c>
      <c r="I13430" s="152" t="s">
        <v>112</v>
      </c>
    </row>
    <row r="13431" customFormat="false" ht="12.75" hidden="false" customHeight="false" outlineLevel="0" collapsed="false">
      <c r="A13431" s="0" t="s">
        <v>51</v>
      </c>
      <c r="B13431" s="0" t="s">
        <v>110</v>
      </c>
      <c r="C13431" s="0" t="s">
        <v>108</v>
      </c>
      <c r="D13431" s="116" t="n">
        <v>45413</v>
      </c>
      <c r="E13431" s="0" t="n">
        <v>0.44</v>
      </c>
      <c r="F13431" s="0" t="n">
        <v>2376547</v>
      </c>
      <c r="G13431" s="151" t="s">
        <v>111</v>
      </c>
      <c r="H13431" s="151" t="s">
        <v>111</v>
      </c>
      <c r="I13431" s="152" t="s">
        <v>112</v>
      </c>
    </row>
    <row r="13432" customFormat="false" ht="12.75" hidden="false" customHeight="false" outlineLevel="0" collapsed="false">
      <c r="A13432" s="0" t="s">
        <v>51</v>
      </c>
      <c r="B13432" s="0" t="s">
        <v>113</v>
      </c>
      <c r="C13432" s="0" t="s">
        <v>108</v>
      </c>
      <c r="D13432" s="116" t="n">
        <v>45413</v>
      </c>
      <c r="E13432" s="0" t="n">
        <v>0.02</v>
      </c>
      <c r="F13432" s="0" t="n">
        <v>2376548</v>
      </c>
      <c r="G13432" s="151" t="s">
        <v>111</v>
      </c>
      <c r="H13432" s="151" t="s">
        <v>111</v>
      </c>
      <c r="I13432" s="152" t="s">
        <v>112</v>
      </c>
    </row>
    <row r="13433" customFormat="false" ht="12.75" hidden="false" customHeight="false" outlineLevel="0" collapsed="false">
      <c r="A13433" s="0" t="s">
        <v>52</v>
      </c>
      <c r="B13433" s="0" t="s">
        <v>110</v>
      </c>
      <c r="C13433" s="0" t="s">
        <v>108</v>
      </c>
      <c r="D13433" s="116" t="n">
        <v>45413</v>
      </c>
      <c r="E13433" s="0" t="n">
        <v>0.44</v>
      </c>
      <c r="F13433" s="0" t="n">
        <v>2376549</v>
      </c>
      <c r="G13433" s="151" t="s">
        <v>111</v>
      </c>
      <c r="H13433" s="151" t="s">
        <v>111</v>
      </c>
      <c r="I13433" s="152" t="s">
        <v>112</v>
      </c>
    </row>
    <row r="13434" customFormat="false" ht="12.75" hidden="false" customHeight="false" outlineLevel="0" collapsed="false">
      <c r="A13434" s="0" t="s">
        <v>52</v>
      </c>
      <c r="B13434" s="0" t="s">
        <v>113</v>
      </c>
      <c r="C13434" s="0" t="s">
        <v>108</v>
      </c>
      <c r="D13434" s="116" t="n">
        <v>45413</v>
      </c>
      <c r="E13434" s="0" t="n">
        <v>-0.035</v>
      </c>
      <c r="F13434" s="0" t="n">
        <v>2376550</v>
      </c>
      <c r="G13434" s="151" t="s">
        <v>111</v>
      </c>
      <c r="H13434" s="151" t="s">
        <v>111</v>
      </c>
      <c r="I13434" s="152" t="s">
        <v>112</v>
      </c>
    </row>
    <row r="13435" customFormat="false" ht="12.75" hidden="false" customHeight="false" outlineLevel="0" collapsed="false">
      <c r="A13435" s="0" t="s">
        <v>53</v>
      </c>
      <c r="B13435" s="0" t="s">
        <v>110</v>
      </c>
      <c r="C13435" s="0" t="s">
        <v>108</v>
      </c>
      <c r="D13435" s="116" t="n">
        <v>45413</v>
      </c>
      <c r="E13435" s="0" t="n">
        <v>0.195</v>
      </c>
      <c r="F13435" s="0" t="n">
        <v>2376551</v>
      </c>
      <c r="G13435" s="151" t="s">
        <v>111</v>
      </c>
      <c r="H13435" s="151" t="s">
        <v>111</v>
      </c>
      <c r="I13435" s="152" t="s">
        <v>112</v>
      </c>
    </row>
    <row r="13436" customFormat="false" ht="12.75" hidden="false" customHeight="false" outlineLevel="0" collapsed="false">
      <c r="A13436" s="0" t="s">
        <v>53</v>
      </c>
      <c r="B13436" s="0" t="s">
        <v>113</v>
      </c>
      <c r="C13436" s="0" t="s">
        <v>108</v>
      </c>
      <c r="D13436" s="116" t="n">
        <v>45413</v>
      </c>
      <c r="E13436" s="0" t="n">
        <v>0.005</v>
      </c>
      <c r="F13436" s="0" t="n">
        <v>2376552</v>
      </c>
      <c r="G13436" s="151" t="s">
        <v>111</v>
      </c>
      <c r="H13436" s="151" t="s">
        <v>111</v>
      </c>
      <c r="I13436" s="152" t="s">
        <v>112</v>
      </c>
    </row>
    <row r="13437" customFormat="false" ht="12.75" hidden="false" customHeight="false" outlineLevel="0" collapsed="false">
      <c r="A13437" s="0" t="s">
        <v>17</v>
      </c>
      <c r="B13437" s="0" t="s">
        <v>110</v>
      </c>
      <c r="C13437" s="0" t="s">
        <v>108</v>
      </c>
      <c r="D13437" s="116" t="n">
        <v>45413</v>
      </c>
      <c r="E13437" s="0" t="n">
        <v>0</v>
      </c>
      <c r="F13437" s="0" t="n">
        <v>2376553</v>
      </c>
      <c r="G13437" s="151" t="s">
        <v>111</v>
      </c>
      <c r="H13437" s="151" t="s">
        <v>111</v>
      </c>
      <c r="I13437" s="152" t="s">
        <v>112</v>
      </c>
    </row>
    <row r="13438" customFormat="false" ht="12.75" hidden="false" customHeight="false" outlineLevel="0" collapsed="false">
      <c r="A13438" s="0" t="s">
        <v>17</v>
      </c>
      <c r="B13438" s="0" t="s">
        <v>113</v>
      </c>
      <c r="C13438" s="0" t="s">
        <v>108</v>
      </c>
      <c r="D13438" s="116" t="n">
        <v>45413</v>
      </c>
      <c r="E13438" s="0" t="n">
        <v>0</v>
      </c>
      <c r="F13438" s="0" t="n">
        <v>2376554</v>
      </c>
      <c r="G13438" s="151" t="s">
        <v>111</v>
      </c>
      <c r="H13438" s="151" t="s">
        <v>111</v>
      </c>
      <c r="I13438" s="152" t="s">
        <v>112</v>
      </c>
    </row>
    <row r="13439" customFormat="false" ht="12.75" hidden="false" customHeight="false" outlineLevel="0" collapsed="false">
      <c r="A13439" s="0" t="s">
        <v>18</v>
      </c>
      <c r="B13439" s="0" t="s">
        <v>110</v>
      </c>
      <c r="C13439" s="0" t="s">
        <v>108</v>
      </c>
      <c r="D13439" s="116" t="n">
        <v>45413</v>
      </c>
      <c r="E13439" s="0" t="n">
        <v>0</v>
      </c>
      <c r="F13439" s="0" t="n">
        <v>2376555</v>
      </c>
      <c r="G13439" s="151" t="s">
        <v>111</v>
      </c>
      <c r="H13439" s="151" t="s">
        <v>111</v>
      </c>
      <c r="I13439" s="152" t="s">
        <v>112</v>
      </c>
    </row>
    <row r="13440" customFormat="false" ht="12.75" hidden="false" customHeight="false" outlineLevel="0" collapsed="false">
      <c r="A13440" s="0" t="s">
        <v>18</v>
      </c>
      <c r="B13440" s="0" t="s">
        <v>113</v>
      </c>
      <c r="C13440" s="0" t="s">
        <v>108</v>
      </c>
      <c r="D13440" s="116" t="n">
        <v>45413</v>
      </c>
      <c r="E13440" s="0" t="n">
        <v>0</v>
      </c>
      <c r="F13440" s="0" t="n">
        <v>2376556</v>
      </c>
      <c r="G13440" s="151" t="s">
        <v>111</v>
      </c>
      <c r="H13440" s="151" t="s">
        <v>111</v>
      </c>
      <c r="I13440" s="152" t="s">
        <v>112</v>
      </c>
    </row>
    <row r="13441" customFormat="false" ht="12.75" hidden="false" customHeight="false" outlineLevel="0" collapsed="false">
      <c r="A13441" s="0" t="s">
        <v>19</v>
      </c>
      <c r="B13441" s="0" t="s">
        <v>110</v>
      </c>
      <c r="C13441" s="0" t="s">
        <v>108</v>
      </c>
      <c r="D13441" s="116" t="n">
        <v>45413</v>
      </c>
      <c r="E13441" s="0" t="n">
        <v>0</v>
      </c>
      <c r="F13441" s="0" t="n">
        <v>2376557</v>
      </c>
      <c r="G13441" s="151" t="s">
        <v>111</v>
      </c>
      <c r="H13441" s="151" t="s">
        <v>111</v>
      </c>
      <c r="I13441" s="152" t="s">
        <v>112</v>
      </c>
    </row>
    <row r="13442" customFormat="false" ht="12.75" hidden="false" customHeight="false" outlineLevel="0" collapsed="false">
      <c r="A13442" s="0" t="s">
        <v>19</v>
      </c>
      <c r="B13442" s="0" t="s">
        <v>113</v>
      </c>
      <c r="C13442" s="0" t="s">
        <v>108</v>
      </c>
      <c r="D13442" s="116" t="n">
        <v>45413</v>
      </c>
      <c r="E13442" s="0" t="n">
        <v>0</v>
      </c>
      <c r="F13442" s="0" t="n">
        <v>2376558</v>
      </c>
      <c r="G13442" s="151" t="s">
        <v>111</v>
      </c>
      <c r="H13442" s="151" t="s">
        <v>111</v>
      </c>
      <c r="I13442" s="152" t="s">
        <v>112</v>
      </c>
    </row>
    <row r="13443" customFormat="false" ht="12.75" hidden="false" customHeight="false" outlineLevel="0" collapsed="false">
      <c r="A13443" s="0" t="s">
        <v>21</v>
      </c>
      <c r="B13443" s="0" t="s">
        <v>110</v>
      </c>
      <c r="C13443" s="0" t="s">
        <v>108</v>
      </c>
      <c r="D13443" s="116" t="n">
        <v>45413</v>
      </c>
      <c r="E13443" s="0" t="n">
        <v>0</v>
      </c>
      <c r="F13443" s="0" t="n">
        <v>2376559</v>
      </c>
      <c r="G13443" s="151" t="s">
        <v>111</v>
      </c>
      <c r="H13443" s="151" t="s">
        <v>111</v>
      </c>
      <c r="I13443" s="152" t="s">
        <v>112</v>
      </c>
    </row>
    <row r="13444" customFormat="false" ht="12.75" hidden="false" customHeight="false" outlineLevel="0" collapsed="false">
      <c r="A13444" s="0" t="s">
        <v>21</v>
      </c>
      <c r="B13444" s="0" t="s">
        <v>113</v>
      </c>
      <c r="C13444" s="0" t="s">
        <v>108</v>
      </c>
      <c r="D13444" s="116" t="n">
        <v>45413</v>
      </c>
      <c r="E13444" s="0" t="n">
        <v>0</v>
      </c>
      <c r="F13444" s="0" t="n">
        <v>2376560</v>
      </c>
      <c r="G13444" s="151" t="s">
        <v>111</v>
      </c>
      <c r="H13444" s="151" t="s">
        <v>111</v>
      </c>
      <c r="I13444" s="152" t="s">
        <v>112</v>
      </c>
    </row>
    <row r="13445" customFormat="false" ht="12.75" hidden="false" customHeight="false" outlineLevel="0" collapsed="false">
      <c r="A13445" s="0" t="s">
        <v>22</v>
      </c>
      <c r="B13445" s="0" t="s">
        <v>110</v>
      </c>
      <c r="C13445" s="0" t="s">
        <v>108</v>
      </c>
      <c r="D13445" s="116" t="n">
        <v>45413</v>
      </c>
      <c r="E13445" s="0" t="n">
        <v>0</v>
      </c>
      <c r="F13445" s="0" t="n">
        <v>2376561</v>
      </c>
      <c r="G13445" s="151" t="s">
        <v>111</v>
      </c>
      <c r="H13445" s="151" t="s">
        <v>111</v>
      </c>
      <c r="I13445" s="152" t="s">
        <v>112</v>
      </c>
    </row>
    <row r="13446" customFormat="false" ht="12.75" hidden="false" customHeight="false" outlineLevel="0" collapsed="false">
      <c r="A13446" s="0" t="s">
        <v>59</v>
      </c>
      <c r="B13446" s="0" t="s">
        <v>110</v>
      </c>
      <c r="C13446" s="0" t="s">
        <v>108</v>
      </c>
      <c r="D13446" s="116" t="n">
        <v>45444</v>
      </c>
      <c r="E13446" s="0" t="n">
        <v>0.385</v>
      </c>
      <c r="F13446" s="0" t="n">
        <v>2376515</v>
      </c>
      <c r="G13446" s="151" t="s">
        <v>111</v>
      </c>
      <c r="H13446" s="151" t="s">
        <v>111</v>
      </c>
      <c r="I13446" s="152" t="s">
        <v>112</v>
      </c>
    </row>
    <row r="13447" customFormat="false" ht="12.75" hidden="false" customHeight="false" outlineLevel="0" collapsed="false">
      <c r="A13447" s="0" t="s">
        <v>59</v>
      </c>
      <c r="B13447" s="0" t="s">
        <v>113</v>
      </c>
      <c r="C13447" s="0" t="s">
        <v>108</v>
      </c>
      <c r="D13447" s="116" t="n">
        <v>45444</v>
      </c>
      <c r="E13447" s="0" t="n">
        <v>0.015</v>
      </c>
      <c r="F13447" s="0" t="n">
        <v>2376516</v>
      </c>
      <c r="G13447" s="151" t="s">
        <v>111</v>
      </c>
      <c r="H13447" s="151" t="s">
        <v>111</v>
      </c>
      <c r="I13447" s="152" t="s">
        <v>112</v>
      </c>
    </row>
    <row r="13448" customFormat="false" ht="12.75" hidden="false" customHeight="false" outlineLevel="0" collapsed="false">
      <c r="A13448" s="0" t="s">
        <v>60</v>
      </c>
      <c r="B13448" s="0" t="s">
        <v>110</v>
      </c>
      <c r="C13448" s="0" t="s">
        <v>108</v>
      </c>
      <c r="D13448" s="116" t="n">
        <v>45444</v>
      </c>
      <c r="E13448" s="0" t="n">
        <v>0.385</v>
      </c>
      <c r="F13448" s="0" t="n">
        <v>2376517</v>
      </c>
      <c r="G13448" s="151" t="s">
        <v>111</v>
      </c>
      <c r="H13448" s="151" t="s">
        <v>111</v>
      </c>
      <c r="I13448" s="152" t="s">
        <v>112</v>
      </c>
    </row>
    <row r="13449" customFormat="false" ht="12.75" hidden="false" customHeight="false" outlineLevel="0" collapsed="false">
      <c r="A13449" s="0" t="s">
        <v>60</v>
      </c>
      <c r="B13449" s="0" t="s">
        <v>113</v>
      </c>
      <c r="C13449" s="0" t="s">
        <v>108</v>
      </c>
      <c r="D13449" s="116" t="n">
        <v>45444</v>
      </c>
      <c r="E13449" s="0" t="n">
        <v>0.055</v>
      </c>
      <c r="F13449" s="0" t="n">
        <v>2376518</v>
      </c>
      <c r="G13449" s="151" t="s">
        <v>111</v>
      </c>
      <c r="H13449" s="151" t="s">
        <v>111</v>
      </c>
      <c r="I13449" s="152" t="s">
        <v>112</v>
      </c>
    </row>
    <row r="13450" customFormat="false" ht="12.75" hidden="false" customHeight="false" outlineLevel="0" collapsed="false">
      <c r="A13450" s="0" t="s">
        <v>61</v>
      </c>
      <c r="B13450" s="0" t="s">
        <v>110</v>
      </c>
      <c r="C13450" s="0" t="s">
        <v>108</v>
      </c>
      <c r="D13450" s="116" t="n">
        <v>45444</v>
      </c>
      <c r="E13450" s="0" t="n">
        <v>0.385</v>
      </c>
      <c r="F13450" s="0" t="n">
        <v>2376519</v>
      </c>
      <c r="G13450" s="151" t="s">
        <v>111</v>
      </c>
      <c r="H13450" s="151" t="s">
        <v>111</v>
      </c>
      <c r="I13450" s="152" t="s">
        <v>112</v>
      </c>
    </row>
    <row r="13451" customFormat="false" ht="12.75" hidden="false" customHeight="false" outlineLevel="0" collapsed="false">
      <c r="A13451" s="0" t="s">
        <v>61</v>
      </c>
      <c r="B13451" s="0" t="s">
        <v>113</v>
      </c>
      <c r="C13451" s="0" t="s">
        <v>108</v>
      </c>
      <c r="D13451" s="116" t="n">
        <v>45444</v>
      </c>
      <c r="E13451" s="0" t="n">
        <v>0.015</v>
      </c>
      <c r="F13451" s="0" t="n">
        <v>2376520</v>
      </c>
      <c r="G13451" s="151" t="s">
        <v>111</v>
      </c>
      <c r="H13451" s="151" t="s">
        <v>111</v>
      </c>
      <c r="I13451" s="152" t="s">
        <v>112</v>
      </c>
    </row>
    <row r="13452" customFormat="false" ht="12.75" hidden="false" customHeight="false" outlineLevel="0" collapsed="false">
      <c r="A13452" s="0" t="s">
        <v>62</v>
      </c>
      <c r="B13452" s="0" t="s">
        <v>110</v>
      </c>
      <c r="C13452" s="0" t="s">
        <v>108</v>
      </c>
      <c r="D13452" s="116" t="n">
        <v>45444</v>
      </c>
      <c r="E13452" s="0" t="n">
        <v>0.385</v>
      </c>
      <c r="F13452" s="0" t="n">
        <v>2376521</v>
      </c>
      <c r="G13452" s="151" t="s">
        <v>111</v>
      </c>
      <c r="H13452" s="151" t="s">
        <v>111</v>
      </c>
      <c r="I13452" s="152" t="s">
        <v>112</v>
      </c>
    </row>
    <row r="13453" customFormat="false" ht="12.75" hidden="false" customHeight="false" outlineLevel="0" collapsed="false">
      <c r="A13453" s="0" t="s">
        <v>62</v>
      </c>
      <c r="B13453" s="0" t="s">
        <v>113</v>
      </c>
      <c r="C13453" s="0" t="s">
        <v>108</v>
      </c>
      <c r="D13453" s="116" t="n">
        <v>45444</v>
      </c>
      <c r="E13453" s="0" t="n">
        <v>0.055</v>
      </c>
      <c r="F13453" s="0" t="n">
        <v>2376522</v>
      </c>
      <c r="G13453" s="151" t="s">
        <v>111</v>
      </c>
      <c r="H13453" s="151" t="s">
        <v>111</v>
      </c>
      <c r="I13453" s="152" t="s">
        <v>112</v>
      </c>
    </row>
    <row r="13454" customFormat="false" ht="12.75" hidden="false" customHeight="false" outlineLevel="0" collapsed="false">
      <c r="A13454" s="0" t="s">
        <v>82</v>
      </c>
      <c r="B13454" s="0" t="s">
        <v>110</v>
      </c>
      <c r="C13454" s="0" t="s">
        <v>108</v>
      </c>
      <c r="D13454" s="116" t="n">
        <v>45444</v>
      </c>
      <c r="E13454" s="0" t="n">
        <v>0</v>
      </c>
      <c r="F13454" s="0" t="n">
        <v>2376523</v>
      </c>
      <c r="G13454" s="151" t="s">
        <v>111</v>
      </c>
      <c r="H13454" s="151" t="s">
        <v>111</v>
      </c>
      <c r="I13454" s="152" t="s">
        <v>112</v>
      </c>
    </row>
    <row r="13455" customFormat="false" ht="12.75" hidden="false" customHeight="false" outlineLevel="0" collapsed="false">
      <c r="A13455" s="0" t="s">
        <v>82</v>
      </c>
      <c r="B13455" s="0" t="s">
        <v>113</v>
      </c>
      <c r="C13455" s="0" t="s">
        <v>108</v>
      </c>
      <c r="D13455" s="116" t="n">
        <v>45444</v>
      </c>
      <c r="E13455" s="0" t="n">
        <v>0</v>
      </c>
      <c r="F13455" s="0" t="n">
        <v>2376524</v>
      </c>
      <c r="G13455" s="151" t="s">
        <v>111</v>
      </c>
      <c r="H13455" s="151" t="s">
        <v>111</v>
      </c>
      <c r="I13455" s="152" t="s">
        <v>112</v>
      </c>
    </row>
    <row r="13456" customFormat="false" ht="12.75" hidden="false" customHeight="false" outlineLevel="0" collapsed="false">
      <c r="A13456" s="0" t="s">
        <v>83</v>
      </c>
      <c r="B13456" s="0" t="s">
        <v>110</v>
      </c>
      <c r="C13456" s="0" t="s">
        <v>108</v>
      </c>
      <c r="D13456" s="116" t="n">
        <v>45444</v>
      </c>
      <c r="E13456" s="0" t="n">
        <v>0</v>
      </c>
      <c r="F13456" s="0" t="n">
        <v>2376525</v>
      </c>
      <c r="G13456" s="151" t="s">
        <v>111</v>
      </c>
      <c r="H13456" s="151" t="s">
        <v>111</v>
      </c>
      <c r="I13456" s="152" t="s">
        <v>112</v>
      </c>
    </row>
    <row r="13457" customFormat="false" ht="12.75" hidden="false" customHeight="false" outlineLevel="0" collapsed="false">
      <c r="A13457" s="0" t="s">
        <v>83</v>
      </c>
      <c r="B13457" s="0" t="s">
        <v>113</v>
      </c>
      <c r="C13457" s="0" t="s">
        <v>108</v>
      </c>
      <c r="D13457" s="116" t="n">
        <v>45444</v>
      </c>
      <c r="E13457" s="0" t="n">
        <v>0</v>
      </c>
      <c r="F13457" s="0" t="n">
        <v>2376526</v>
      </c>
      <c r="G13457" s="151" t="s">
        <v>111</v>
      </c>
      <c r="H13457" s="151" t="s">
        <v>111</v>
      </c>
      <c r="I13457" s="152" t="s">
        <v>112</v>
      </c>
    </row>
    <row r="13458" customFormat="false" ht="12.75" hidden="false" customHeight="false" outlineLevel="0" collapsed="false">
      <c r="A13458" s="0" t="s">
        <v>84</v>
      </c>
      <c r="B13458" s="0" t="s">
        <v>110</v>
      </c>
      <c r="C13458" s="0" t="s">
        <v>108</v>
      </c>
      <c r="D13458" s="116" t="n">
        <v>45444</v>
      </c>
      <c r="E13458" s="0" t="n">
        <v>0.17</v>
      </c>
      <c r="F13458" s="0" t="n">
        <v>2376527</v>
      </c>
      <c r="G13458" s="151" t="s">
        <v>111</v>
      </c>
      <c r="H13458" s="151" t="s">
        <v>111</v>
      </c>
      <c r="I13458" s="152" t="s">
        <v>112</v>
      </c>
    </row>
    <row r="13459" customFormat="false" ht="12.75" hidden="false" customHeight="false" outlineLevel="0" collapsed="false">
      <c r="A13459" s="0" t="s">
        <v>84</v>
      </c>
      <c r="B13459" s="0" t="s">
        <v>113</v>
      </c>
      <c r="C13459" s="0" t="s">
        <v>108</v>
      </c>
      <c r="D13459" s="116" t="n">
        <v>45444</v>
      </c>
      <c r="E13459" s="0" t="n">
        <v>0.0125</v>
      </c>
      <c r="F13459" s="0" t="n">
        <v>2376528</v>
      </c>
      <c r="G13459" s="151" t="s">
        <v>111</v>
      </c>
      <c r="H13459" s="151" t="s">
        <v>111</v>
      </c>
      <c r="I13459" s="152" t="s">
        <v>112</v>
      </c>
    </row>
    <row r="13460" customFormat="false" ht="12.75" hidden="false" customHeight="false" outlineLevel="0" collapsed="false">
      <c r="A13460" s="0" t="s">
        <v>85</v>
      </c>
      <c r="B13460" s="0" t="s">
        <v>110</v>
      </c>
      <c r="C13460" s="0" t="s">
        <v>108</v>
      </c>
      <c r="D13460" s="116" t="n">
        <v>45444</v>
      </c>
      <c r="E13460" s="0" t="n">
        <v>0.17</v>
      </c>
      <c r="F13460" s="0" t="n">
        <v>2376529</v>
      </c>
      <c r="G13460" s="151" t="s">
        <v>111</v>
      </c>
      <c r="H13460" s="151" t="s">
        <v>111</v>
      </c>
      <c r="I13460" s="152" t="s">
        <v>112</v>
      </c>
    </row>
    <row r="13461" customFormat="false" ht="12.75" hidden="false" customHeight="false" outlineLevel="0" collapsed="false">
      <c r="A13461" s="0" t="s">
        <v>85</v>
      </c>
      <c r="B13461" s="0" t="s">
        <v>113</v>
      </c>
      <c r="C13461" s="0" t="s">
        <v>108</v>
      </c>
      <c r="D13461" s="116" t="n">
        <v>45444</v>
      </c>
      <c r="E13461" s="0" t="n">
        <v>0.0493451800089902</v>
      </c>
      <c r="F13461" s="0" t="n">
        <v>2376530</v>
      </c>
      <c r="G13461" s="151" t="s">
        <v>111</v>
      </c>
      <c r="H13461" s="151" t="s">
        <v>111</v>
      </c>
      <c r="I13461" s="152" t="s">
        <v>112</v>
      </c>
    </row>
    <row r="13462" customFormat="false" ht="12.75" hidden="false" customHeight="false" outlineLevel="0" collapsed="false">
      <c r="A13462" s="0" t="s">
        <v>86</v>
      </c>
      <c r="B13462" s="0" t="s">
        <v>110</v>
      </c>
      <c r="C13462" s="0" t="s">
        <v>108</v>
      </c>
      <c r="D13462" s="116" t="n">
        <v>45444</v>
      </c>
      <c r="E13462" s="0" t="n">
        <v>0.195</v>
      </c>
      <c r="F13462" s="0" t="n">
        <v>2376531</v>
      </c>
      <c r="G13462" s="151" t="s">
        <v>111</v>
      </c>
      <c r="H13462" s="151" t="s">
        <v>111</v>
      </c>
      <c r="I13462" s="152" t="s">
        <v>112</v>
      </c>
    </row>
    <row r="13463" customFormat="false" ht="12.75" hidden="false" customHeight="false" outlineLevel="0" collapsed="false">
      <c r="A13463" s="0" t="s">
        <v>86</v>
      </c>
      <c r="B13463" s="0" t="s">
        <v>113</v>
      </c>
      <c r="C13463" s="0" t="s">
        <v>108</v>
      </c>
      <c r="D13463" s="116" t="n">
        <v>45444</v>
      </c>
      <c r="E13463" s="0" t="n">
        <v>0.005</v>
      </c>
      <c r="F13463" s="0" t="n">
        <v>2376532</v>
      </c>
      <c r="G13463" s="151" t="s">
        <v>111</v>
      </c>
      <c r="H13463" s="151" t="s">
        <v>111</v>
      </c>
      <c r="I13463" s="152" t="s">
        <v>112</v>
      </c>
    </row>
    <row r="13464" customFormat="false" ht="12.75" hidden="false" customHeight="false" outlineLevel="0" collapsed="false">
      <c r="A13464" s="0" t="s">
        <v>87</v>
      </c>
      <c r="B13464" s="0" t="s">
        <v>110</v>
      </c>
      <c r="C13464" s="0" t="s">
        <v>108</v>
      </c>
      <c r="D13464" s="116" t="n">
        <v>45444</v>
      </c>
      <c r="E13464" s="0" t="n">
        <v>0.195</v>
      </c>
      <c r="F13464" s="0" t="n">
        <v>2376533</v>
      </c>
      <c r="G13464" s="151" t="s">
        <v>111</v>
      </c>
      <c r="H13464" s="151" t="s">
        <v>111</v>
      </c>
      <c r="I13464" s="152" t="s">
        <v>112</v>
      </c>
    </row>
    <row r="13465" customFormat="false" ht="12.75" hidden="false" customHeight="false" outlineLevel="0" collapsed="false">
      <c r="A13465" s="0" t="s">
        <v>87</v>
      </c>
      <c r="B13465" s="0" t="s">
        <v>113</v>
      </c>
      <c r="C13465" s="0" t="s">
        <v>108</v>
      </c>
      <c r="D13465" s="116" t="n">
        <v>45444</v>
      </c>
      <c r="E13465" s="0" t="n">
        <v>0.005</v>
      </c>
      <c r="F13465" s="0" t="n">
        <v>2376534</v>
      </c>
      <c r="G13465" s="151" t="s">
        <v>111</v>
      </c>
      <c r="H13465" s="151" t="s">
        <v>111</v>
      </c>
      <c r="I13465" s="152" t="s">
        <v>112</v>
      </c>
    </row>
    <row r="13466" customFormat="false" ht="12.75" hidden="false" customHeight="false" outlineLevel="0" collapsed="false">
      <c r="A13466" s="0" t="s">
        <v>88</v>
      </c>
      <c r="B13466" s="0" t="s">
        <v>110</v>
      </c>
      <c r="C13466" s="0" t="s">
        <v>108</v>
      </c>
      <c r="D13466" s="116" t="n">
        <v>45444</v>
      </c>
      <c r="E13466" s="0" t="n">
        <v>0.195</v>
      </c>
      <c r="F13466" s="0" t="n">
        <v>2376535</v>
      </c>
      <c r="G13466" s="151" t="s">
        <v>111</v>
      </c>
      <c r="H13466" s="151" t="s">
        <v>111</v>
      </c>
      <c r="I13466" s="152" t="s">
        <v>112</v>
      </c>
    </row>
    <row r="13467" customFormat="false" ht="12.75" hidden="false" customHeight="false" outlineLevel="0" collapsed="false">
      <c r="A13467" s="0" t="s">
        <v>88</v>
      </c>
      <c r="B13467" s="0" t="s">
        <v>113</v>
      </c>
      <c r="C13467" s="0" t="s">
        <v>108</v>
      </c>
      <c r="D13467" s="116" t="n">
        <v>45444</v>
      </c>
      <c r="E13467" s="0" t="n">
        <v>0.116966393778142</v>
      </c>
      <c r="F13467" s="0" t="n">
        <v>2376536</v>
      </c>
      <c r="G13467" s="151" t="s">
        <v>111</v>
      </c>
      <c r="H13467" s="151" t="s">
        <v>111</v>
      </c>
      <c r="I13467" s="152" t="s">
        <v>112</v>
      </c>
    </row>
    <row r="13468" customFormat="false" ht="12.75" hidden="false" customHeight="false" outlineLevel="0" collapsed="false">
      <c r="A13468" s="0" t="s">
        <v>89</v>
      </c>
      <c r="B13468" s="0" t="s">
        <v>110</v>
      </c>
      <c r="C13468" s="0" t="s">
        <v>108</v>
      </c>
      <c r="D13468" s="116" t="n">
        <v>45444</v>
      </c>
      <c r="E13468" s="0" t="n">
        <v>0.195</v>
      </c>
      <c r="F13468" s="0" t="n">
        <v>2376537</v>
      </c>
      <c r="G13468" s="151" t="s">
        <v>111</v>
      </c>
      <c r="H13468" s="151" t="s">
        <v>111</v>
      </c>
      <c r="I13468" s="152" t="s">
        <v>112</v>
      </c>
    </row>
    <row r="13469" customFormat="false" ht="12.75" hidden="false" customHeight="false" outlineLevel="0" collapsed="false">
      <c r="A13469" s="0" t="s">
        <v>89</v>
      </c>
      <c r="B13469" s="0" t="s">
        <v>113</v>
      </c>
      <c r="C13469" s="0" t="s">
        <v>108</v>
      </c>
      <c r="D13469" s="116" t="n">
        <v>45444</v>
      </c>
      <c r="E13469" s="0" t="n">
        <v>0.025</v>
      </c>
      <c r="F13469" s="0" t="n">
        <v>2376538</v>
      </c>
      <c r="G13469" s="151" t="s">
        <v>111</v>
      </c>
      <c r="H13469" s="151" t="s">
        <v>111</v>
      </c>
      <c r="I13469" s="152" t="s">
        <v>112</v>
      </c>
    </row>
    <row r="13470" customFormat="false" ht="12.75" hidden="false" customHeight="false" outlineLevel="0" collapsed="false">
      <c r="A13470" s="0" t="s">
        <v>90</v>
      </c>
      <c r="B13470" s="0" t="s">
        <v>110</v>
      </c>
      <c r="C13470" s="0" t="s">
        <v>108</v>
      </c>
      <c r="D13470" s="116" t="n">
        <v>45444</v>
      </c>
      <c r="E13470" s="0" t="n">
        <v>0.195</v>
      </c>
      <c r="F13470" s="0" t="n">
        <v>2376539</v>
      </c>
      <c r="G13470" s="151" t="s">
        <v>111</v>
      </c>
      <c r="H13470" s="151" t="s">
        <v>111</v>
      </c>
      <c r="I13470" s="152" t="s">
        <v>112</v>
      </c>
    </row>
    <row r="13471" customFormat="false" ht="12.75" hidden="false" customHeight="false" outlineLevel="0" collapsed="false">
      <c r="A13471" s="0" t="s">
        <v>90</v>
      </c>
      <c r="B13471" s="0" t="s">
        <v>113</v>
      </c>
      <c r="C13471" s="0" t="s">
        <v>108</v>
      </c>
      <c r="D13471" s="116" t="n">
        <v>45444</v>
      </c>
      <c r="E13471" s="0" t="n">
        <v>0.116966393778142</v>
      </c>
      <c r="F13471" s="0" t="n">
        <v>2376540</v>
      </c>
      <c r="G13471" s="151" t="s">
        <v>111</v>
      </c>
      <c r="H13471" s="151" t="s">
        <v>111</v>
      </c>
      <c r="I13471" s="152" t="s">
        <v>112</v>
      </c>
    </row>
    <row r="13472" customFormat="false" ht="12.75" hidden="false" customHeight="false" outlineLevel="0" collapsed="false">
      <c r="A13472" s="0" t="s">
        <v>91</v>
      </c>
      <c r="B13472" s="0" t="s">
        <v>110</v>
      </c>
      <c r="C13472" s="0" t="s">
        <v>108</v>
      </c>
      <c r="D13472" s="116" t="n">
        <v>45444</v>
      </c>
      <c r="E13472" s="0" t="n">
        <v>0</v>
      </c>
      <c r="F13472" s="0" t="n">
        <v>2376541</v>
      </c>
      <c r="G13472" s="151" t="s">
        <v>111</v>
      </c>
      <c r="H13472" s="151" t="s">
        <v>111</v>
      </c>
      <c r="I13472" s="152" t="s">
        <v>112</v>
      </c>
    </row>
    <row r="13473" customFormat="false" ht="12.75" hidden="false" customHeight="false" outlineLevel="0" collapsed="false">
      <c r="A13473" s="0" t="s">
        <v>91</v>
      </c>
      <c r="B13473" s="0" t="s">
        <v>113</v>
      </c>
      <c r="C13473" s="0" t="s">
        <v>108</v>
      </c>
      <c r="D13473" s="116" t="n">
        <v>45444</v>
      </c>
      <c r="E13473" s="0" t="n">
        <v>0</v>
      </c>
      <c r="F13473" s="0" t="n">
        <v>2376542</v>
      </c>
      <c r="G13473" s="151" t="s">
        <v>111</v>
      </c>
      <c r="H13473" s="151" t="s">
        <v>111</v>
      </c>
      <c r="I13473" s="152" t="s">
        <v>112</v>
      </c>
    </row>
    <row r="13474" customFormat="false" ht="12.75" hidden="false" customHeight="false" outlineLevel="0" collapsed="false">
      <c r="A13474" s="0" t="s">
        <v>49</v>
      </c>
      <c r="B13474" s="0" t="s">
        <v>110</v>
      </c>
      <c r="C13474" s="0" t="s">
        <v>108</v>
      </c>
      <c r="D13474" s="116" t="n">
        <v>45444</v>
      </c>
      <c r="E13474" s="0" t="n">
        <v>0.385</v>
      </c>
      <c r="F13474" s="0" t="n">
        <v>2376543</v>
      </c>
      <c r="G13474" s="151" t="s">
        <v>111</v>
      </c>
      <c r="H13474" s="151" t="s">
        <v>111</v>
      </c>
      <c r="I13474" s="152" t="s">
        <v>112</v>
      </c>
    </row>
    <row r="13475" customFormat="false" ht="12.75" hidden="false" customHeight="false" outlineLevel="0" collapsed="false">
      <c r="A13475" s="0" t="s">
        <v>49</v>
      </c>
      <c r="B13475" s="0" t="s">
        <v>113</v>
      </c>
      <c r="C13475" s="0" t="s">
        <v>108</v>
      </c>
      <c r="D13475" s="116" t="n">
        <v>45444</v>
      </c>
      <c r="E13475" s="0" t="n">
        <v>0.015</v>
      </c>
      <c r="F13475" s="0" t="n">
        <v>2376544</v>
      </c>
      <c r="G13475" s="151" t="s">
        <v>111</v>
      </c>
      <c r="H13475" s="151" t="s">
        <v>111</v>
      </c>
      <c r="I13475" s="152" t="s">
        <v>112</v>
      </c>
    </row>
    <row r="13476" customFormat="false" ht="12.75" hidden="false" customHeight="false" outlineLevel="0" collapsed="false">
      <c r="A13476" s="0" t="s">
        <v>50</v>
      </c>
      <c r="B13476" s="0" t="s">
        <v>110</v>
      </c>
      <c r="C13476" s="0" t="s">
        <v>108</v>
      </c>
      <c r="D13476" s="116" t="n">
        <v>45444</v>
      </c>
      <c r="E13476" s="0" t="n">
        <v>0.44</v>
      </c>
      <c r="F13476" s="0" t="n">
        <v>2376545</v>
      </c>
      <c r="G13476" s="151" t="s">
        <v>111</v>
      </c>
      <c r="H13476" s="151" t="s">
        <v>111</v>
      </c>
      <c r="I13476" s="152" t="s">
        <v>112</v>
      </c>
    </row>
    <row r="13477" customFormat="false" ht="12.75" hidden="false" customHeight="false" outlineLevel="0" collapsed="false">
      <c r="A13477" s="0" t="s">
        <v>50</v>
      </c>
      <c r="B13477" s="0" t="s">
        <v>113</v>
      </c>
      <c r="C13477" s="0" t="s">
        <v>108</v>
      </c>
      <c r="D13477" s="116" t="n">
        <v>45444</v>
      </c>
      <c r="E13477" s="0" t="n">
        <v>-0.055</v>
      </c>
      <c r="F13477" s="0" t="n">
        <v>2376546</v>
      </c>
      <c r="G13477" s="151" t="s">
        <v>111</v>
      </c>
      <c r="H13477" s="151" t="s">
        <v>111</v>
      </c>
      <c r="I13477" s="152" t="s">
        <v>112</v>
      </c>
    </row>
    <row r="13478" customFormat="false" ht="12.75" hidden="false" customHeight="false" outlineLevel="0" collapsed="false">
      <c r="A13478" s="0" t="s">
        <v>51</v>
      </c>
      <c r="B13478" s="0" t="s">
        <v>110</v>
      </c>
      <c r="C13478" s="0" t="s">
        <v>108</v>
      </c>
      <c r="D13478" s="116" t="n">
        <v>45444</v>
      </c>
      <c r="E13478" s="0" t="n">
        <v>0.44</v>
      </c>
      <c r="F13478" s="0" t="n">
        <v>2376547</v>
      </c>
      <c r="G13478" s="151" t="s">
        <v>111</v>
      </c>
      <c r="H13478" s="151" t="s">
        <v>111</v>
      </c>
      <c r="I13478" s="152" t="s">
        <v>112</v>
      </c>
    </row>
    <row r="13479" customFormat="false" ht="12.75" hidden="false" customHeight="false" outlineLevel="0" collapsed="false">
      <c r="A13479" s="0" t="s">
        <v>51</v>
      </c>
      <c r="B13479" s="0" t="s">
        <v>113</v>
      </c>
      <c r="C13479" s="0" t="s">
        <v>108</v>
      </c>
      <c r="D13479" s="116" t="n">
        <v>45444</v>
      </c>
      <c r="E13479" s="0" t="n">
        <v>0.035</v>
      </c>
      <c r="F13479" s="0" t="n">
        <v>2376548</v>
      </c>
      <c r="G13479" s="151" t="s">
        <v>111</v>
      </c>
      <c r="H13479" s="151" t="s">
        <v>111</v>
      </c>
      <c r="I13479" s="152" t="s">
        <v>112</v>
      </c>
    </row>
    <row r="13480" customFormat="false" ht="12.75" hidden="false" customHeight="false" outlineLevel="0" collapsed="false">
      <c r="A13480" s="0" t="s">
        <v>52</v>
      </c>
      <c r="B13480" s="0" t="s">
        <v>110</v>
      </c>
      <c r="C13480" s="0" t="s">
        <v>108</v>
      </c>
      <c r="D13480" s="116" t="n">
        <v>45444</v>
      </c>
      <c r="E13480" s="0" t="n">
        <v>0.44</v>
      </c>
      <c r="F13480" s="0" t="n">
        <v>2376549</v>
      </c>
      <c r="G13480" s="151" t="s">
        <v>111</v>
      </c>
      <c r="H13480" s="151" t="s">
        <v>111</v>
      </c>
      <c r="I13480" s="152" t="s">
        <v>112</v>
      </c>
    </row>
    <row r="13481" customFormat="false" ht="12.75" hidden="false" customHeight="false" outlineLevel="0" collapsed="false">
      <c r="A13481" s="0" t="s">
        <v>52</v>
      </c>
      <c r="B13481" s="0" t="s">
        <v>113</v>
      </c>
      <c r="C13481" s="0" t="s">
        <v>108</v>
      </c>
      <c r="D13481" s="116" t="n">
        <v>45444</v>
      </c>
      <c r="E13481" s="0" t="n">
        <v>-0.035</v>
      </c>
      <c r="F13481" s="0" t="n">
        <v>2376550</v>
      </c>
      <c r="G13481" s="151" t="s">
        <v>111</v>
      </c>
      <c r="H13481" s="151" t="s">
        <v>111</v>
      </c>
      <c r="I13481" s="152" t="s">
        <v>112</v>
      </c>
    </row>
    <row r="13482" customFormat="false" ht="12.75" hidden="false" customHeight="false" outlineLevel="0" collapsed="false">
      <c r="A13482" s="0" t="s">
        <v>53</v>
      </c>
      <c r="B13482" s="0" t="s">
        <v>110</v>
      </c>
      <c r="C13482" s="0" t="s">
        <v>108</v>
      </c>
      <c r="D13482" s="116" t="n">
        <v>45444</v>
      </c>
      <c r="E13482" s="0" t="n">
        <v>0.195</v>
      </c>
      <c r="F13482" s="0" t="n">
        <v>2376551</v>
      </c>
      <c r="G13482" s="151" t="s">
        <v>111</v>
      </c>
      <c r="H13482" s="151" t="s">
        <v>111</v>
      </c>
      <c r="I13482" s="152" t="s">
        <v>112</v>
      </c>
    </row>
    <row r="13483" customFormat="false" ht="12.75" hidden="false" customHeight="false" outlineLevel="0" collapsed="false">
      <c r="A13483" s="0" t="s">
        <v>53</v>
      </c>
      <c r="B13483" s="0" t="s">
        <v>113</v>
      </c>
      <c r="C13483" s="0" t="s">
        <v>108</v>
      </c>
      <c r="D13483" s="116" t="n">
        <v>45444</v>
      </c>
      <c r="E13483" s="0" t="n">
        <v>0.005</v>
      </c>
      <c r="F13483" s="0" t="n">
        <v>2376552</v>
      </c>
      <c r="G13483" s="151" t="s">
        <v>111</v>
      </c>
      <c r="H13483" s="151" t="s">
        <v>111</v>
      </c>
      <c r="I13483" s="152" t="s">
        <v>112</v>
      </c>
    </row>
    <row r="13484" customFormat="false" ht="12.75" hidden="false" customHeight="false" outlineLevel="0" collapsed="false">
      <c r="A13484" s="0" t="s">
        <v>17</v>
      </c>
      <c r="B13484" s="0" t="s">
        <v>110</v>
      </c>
      <c r="C13484" s="0" t="s">
        <v>108</v>
      </c>
      <c r="D13484" s="116" t="n">
        <v>45444</v>
      </c>
      <c r="E13484" s="0" t="n">
        <v>0</v>
      </c>
      <c r="F13484" s="0" t="n">
        <v>2376553</v>
      </c>
      <c r="G13484" s="151" t="s">
        <v>111</v>
      </c>
      <c r="H13484" s="151" t="s">
        <v>111</v>
      </c>
      <c r="I13484" s="152" t="s">
        <v>112</v>
      </c>
    </row>
    <row r="13485" customFormat="false" ht="12.75" hidden="false" customHeight="false" outlineLevel="0" collapsed="false">
      <c r="A13485" s="0" t="s">
        <v>17</v>
      </c>
      <c r="B13485" s="0" t="s">
        <v>113</v>
      </c>
      <c r="C13485" s="0" t="s">
        <v>108</v>
      </c>
      <c r="D13485" s="116" t="n">
        <v>45444</v>
      </c>
      <c r="E13485" s="0" t="n">
        <v>0</v>
      </c>
      <c r="F13485" s="0" t="n">
        <v>2376554</v>
      </c>
      <c r="G13485" s="151" t="s">
        <v>111</v>
      </c>
      <c r="H13485" s="151" t="s">
        <v>111</v>
      </c>
      <c r="I13485" s="152" t="s">
        <v>112</v>
      </c>
    </row>
    <row r="13486" customFormat="false" ht="12.75" hidden="false" customHeight="false" outlineLevel="0" collapsed="false">
      <c r="A13486" s="0" t="s">
        <v>18</v>
      </c>
      <c r="B13486" s="0" t="s">
        <v>110</v>
      </c>
      <c r="C13486" s="0" t="s">
        <v>108</v>
      </c>
      <c r="D13486" s="116" t="n">
        <v>45444</v>
      </c>
      <c r="E13486" s="0" t="n">
        <v>0</v>
      </c>
      <c r="F13486" s="0" t="n">
        <v>2376555</v>
      </c>
      <c r="G13486" s="151" t="s">
        <v>111</v>
      </c>
      <c r="H13486" s="151" t="s">
        <v>111</v>
      </c>
      <c r="I13486" s="152" t="s">
        <v>112</v>
      </c>
    </row>
    <row r="13487" customFormat="false" ht="12.75" hidden="false" customHeight="false" outlineLevel="0" collapsed="false">
      <c r="A13487" s="0" t="s">
        <v>18</v>
      </c>
      <c r="B13487" s="0" t="s">
        <v>113</v>
      </c>
      <c r="C13487" s="0" t="s">
        <v>108</v>
      </c>
      <c r="D13487" s="116" t="n">
        <v>45444</v>
      </c>
      <c r="E13487" s="0" t="n">
        <v>0</v>
      </c>
      <c r="F13487" s="0" t="n">
        <v>2376556</v>
      </c>
      <c r="G13487" s="151" t="s">
        <v>111</v>
      </c>
      <c r="H13487" s="151" t="s">
        <v>111</v>
      </c>
      <c r="I13487" s="152" t="s">
        <v>112</v>
      </c>
    </row>
    <row r="13488" customFormat="false" ht="12.75" hidden="false" customHeight="false" outlineLevel="0" collapsed="false">
      <c r="A13488" s="0" t="s">
        <v>19</v>
      </c>
      <c r="B13488" s="0" t="s">
        <v>110</v>
      </c>
      <c r="C13488" s="0" t="s">
        <v>108</v>
      </c>
      <c r="D13488" s="116" t="n">
        <v>45444</v>
      </c>
      <c r="E13488" s="0" t="n">
        <v>0</v>
      </c>
      <c r="F13488" s="0" t="n">
        <v>2376557</v>
      </c>
      <c r="G13488" s="151" t="s">
        <v>111</v>
      </c>
      <c r="H13488" s="151" t="s">
        <v>111</v>
      </c>
      <c r="I13488" s="152" t="s">
        <v>112</v>
      </c>
    </row>
    <row r="13489" customFormat="false" ht="12.75" hidden="false" customHeight="false" outlineLevel="0" collapsed="false">
      <c r="A13489" s="0" t="s">
        <v>19</v>
      </c>
      <c r="B13489" s="0" t="s">
        <v>113</v>
      </c>
      <c r="C13489" s="0" t="s">
        <v>108</v>
      </c>
      <c r="D13489" s="116" t="n">
        <v>45444</v>
      </c>
      <c r="E13489" s="0" t="n">
        <v>0</v>
      </c>
      <c r="F13489" s="0" t="n">
        <v>2376558</v>
      </c>
      <c r="G13489" s="151" t="s">
        <v>111</v>
      </c>
      <c r="H13489" s="151" t="s">
        <v>111</v>
      </c>
      <c r="I13489" s="152" t="s">
        <v>112</v>
      </c>
    </row>
    <row r="13490" customFormat="false" ht="12.75" hidden="false" customHeight="false" outlineLevel="0" collapsed="false">
      <c r="A13490" s="0" t="s">
        <v>21</v>
      </c>
      <c r="B13490" s="0" t="s">
        <v>110</v>
      </c>
      <c r="C13490" s="0" t="s">
        <v>108</v>
      </c>
      <c r="D13490" s="116" t="n">
        <v>45444</v>
      </c>
      <c r="E13490" s="0" t="n">
        <v>0</v>
      </c>
      <c r="F13490" s="0" t="n">
        <v>2376559</v>
      </c>
      <c r="G13490" s="151" t="s">
        <v>111</v>
      </c>
      <c r="H13490" s="151" t="s">
        <v>111</v>
      </c>
      <c r="I13490" s="152" t="s">
        <v>112</v>
      </c>
    </row>
    <row r="13491" customFormat="false" ht="12.75" hidden="false" customHeight="false" outlineLevel="0" collapsed="false">
      <c r="A13491" s="0" t="s">
        <v>21</v>
      </c>
      <c r="B13491" s="0" t="s">
        <v>113</v>
      </c>
      <c r="C13491" s="0" t="s">
        <v>108</v>
      </c>
      <c r="D13491" s="116" t="n">
        <v>45444</v>
      </c>
      <c r="E13491" s="0" t="n">
        <v>0</v>
      </c>
      <c r="F13491" s="0" t="n">
        <v>2376560</v>
      </c>
      <c r="G13491" s="151" t="s">
        <v>111</v>
      </c>
      <c r="H13491" s="151" t="s">
        <v>111</v>
      </c>
      <c r="I13491" s="152" t="s">
        <v>112</v>
      </c>
    </row>
    <row r="13492" customFormat="false" ht="12.75" hidden="false" customHeight="false" outlineLevel="0" collapsed="false">
      <c r="A13492" s="0" t="s">
        <v>22</v>
      </c>
      <c r="B13492" s="0" t="s">
        <v>110</v>
      </c>
      <c r="C13492" s="0" t="s">
        <v>108</v>
      </c>
      <c r="D13492" s="116" t="n">
        <v>45444</v>
      </c>
      <c r="E13492" s="0" t="n">
        <v>0</v>
      </c>
      <c r="F13492" s="0" t="n">
        <v>2376561</v>
      </c>
      <c r="G13492" s="151" t="s">
        <v>111</v>
      </c>
      <c r="H13492" s="151" t="s">
        <v>111</v>
      </c>
      <c r="I13492" s="152" t="s">
        <v>112</v>
      </c>
    </row>
    <row r="13493" customFormat="false" ht="12.75" hidden="false" customHeight="false" outlineLevel="0" collapsed="false">
      <c r="A13493" s="0" t="s">
        <v>59</v>
      </c>
      <c r="B13493" s="0" t="s">
        <v>110</v>
      </c>
      <c r="C13493" s="0" t="s">
        <v>108</v>
      </c>
      <c r="D13493" s="116" t="n">
        <v>45474</v>
      </c>
      <c r="E13493" s="0" t="n">
        <v>0.3975</v>
      </c>
      <c r="F13493" s="0" t="n">
        <v>2376515</v>
      </c>
      <c r="G13493" s="151" t="s">
        <v>111</v>
      </c>
      <c r="H13493" s="151" t="s">
        <v>111</v>
      </c>
      <c r="I13493" s="152" t="s">
        <v>112</v>
      </c>
    </row>
    <row r="13494" customFormat="false" ht="12.75" hidden="false" customHeight="false" outlineLevel="0" collapsed="false">
      <c r="A13494" s="0" t="s">
        <v>59</v>
      </c>
      <c r="B13494" s="0" t="s">
        <v>113</v>
      </c>
      <c r="C13494" s="0" t="s">
        <v>108</v>
      </c>
      <c r="D13494" s="116" t="n">
        <v>45474</v>
      </c>
      <c r="E13494" s="0" t="n">
        <v>0.015</v>
      </c>
      <c r="F13494" s="0" t="n">
        <v>2376516</v>
      </c>
      <c r="G13494" s="151" t="s">
        <v>111</v>
      </c>
      <c r="H13494" s="151" t="s">
        <v>111</v>
      </c>
      <c r="I13494" s="152" t="s">
        <v>112</v>
      </c>
    </row>
    <row r="13495" customFormat="false" ht="12.75" hidden="false" customHeight="false" outlineLevel="0" collapsed="false">
      <c r="A13495" s="0" t="s">
        <v>60</v>
      </c>
      <c r="B13495" s="0" t="s">
        <v>110</v>
      </c>
      <c r="C13495" s="0" t="s">
        <v>108</v>
      </c>
      <c r="D13495" s="116" t="n">
        <v>45474</v>
      </c>
      <c r="E13495" s="0" t="n">
        <v>0.3975</v>
      </c>
      <c r="F13495" s="0" t="n">
        <v>2376517</v>
      </c>
      <c r="G13495" s="151" t="s">
        <v>111</v>
      </c>
      <c r="H13495" s="151" t="s">
        <v>111</v>
      </c>
      <c r="I13495" s="152" t="s">
        <v>112</v>
      </c>
    </row>
    <row r="13496" customFormat="false" ht="12.75" hidden="false" customHeight="false" outlineLevel="0" collapsed="false">
      <c r="A13496" s="0" t="s">
        <v>60</v>
      </c>
      <c r="B13496" s="0" t="s">
        <v>113</v>
      </c>
      <c r="C13496" s="0" t="s">
        <v>108</v>
      </c>
      <c r="D13496" s="116" t="n">
        <v>45474</v>
      </c>
      <c r="E13496" s="0" t="n">
        <v>0.065</v>
      </c>
      <c r="F13496" s="0" t="n">
        <v>2376518</v>
      </c>
      <c r="G13496" s="151" t="s">
        <v>111</v>
      </c>
      <c r="H13496" s="151" t="s">
        <v>111</v>
      </c>
      <c r="I13496" s="152" t="s">
        <v>112</v>
      </c>
    </row>
    <row r="13497" customFormat="false" ht="12.75" hidden="false" customHeight="false" outlineLevel="0" collapsed="false">
      <c r="A13497" s="0" t="s">
        <v>61</v>
      </c>
      <c r="B13497" s="0" t="s">
        <v>110</v>
      </c>
      <c r="C13497" s="0" t="s">
        <v>108</v>
      </c>
      <c r="D13497" s="116" t="n">
        <v>45474</v>
      </c>
      <c r="E13497" s="0" t="n">
        <v>0.3975</v>
      </c>
      <c r="F13497" s="0" t="n">
        <v>2376519</v>
      </c>
      <c r="G13497" s="151" t="s">
        <v>111</v>
      </c>
      <c r="H13497" s="151" t="s">
        <v>111</v>
      </c>
      <c r="I13497" s="152" t="s">
        <v>112</v>
      </c>
    </row>
    <row r="13498" customFormat="false" ht="12.75" hidden="false" customHeight="false" outlineLevel="0" collapsed="false">
      <c r="A13498" s="0" t="s">
        <v>61</v>
      </c>
      <c r="B13498" s="0" t="s">
        <v>113</v>
      </c>
      <c r="C13498" s="0" t="s">
        <v>108</v>
      </c>
      <c r="D13498" s="116" t="n">
        <v>45474</v>
      </c>
      <c r="E13498" s="0" t="n">
        <v>0.015</v>
      </c>
      <c r="F13498" s="0" t="n">
        <v>2376520</v>
      </c>
      <c r="G13498" s="151" t="s">
        <v>111</v>
      </c>
      <c r="H13498" s="151" t="s">
        <v>111</v>
      </c>
      <c r="I13498" s="152" t="s">
        <v>112</v>
      </c>
    </row>
    <row r="13499" customFormat="false" ht="12.75" hidden="false" customHeight="false" outlineLevel="0" collapsed="false">
      <c r="A13499" s="0" t="s">
        <v>62</v>
      </c>
      <c r="B13499" s="0" t="s">
        <v>110</v>
      </c>
      <c r="C13499" s="0" t="s">
        <v>108</v>
      </c>
      <c r="D13499" s="116" t="n">
        <v>45474</v>
      </c>
      <c r="E13499" s="0" t="n">
        <v>0.3975</v>
      </c>
      <c r="F13499" s="0" t="n">
        <v>2376521</v>
      </c>
      <c r="G13499" s="151" t="s">
        <v>111</v>
      </c>
      <c r="H13499" s="151" t="s">
        <v>111</v>
      </c>
      <c r="I13499" s="152" t="s">
        <v>112</v>
      </c>
    </row>
    <row r="13500" customFormat="false" ht="12.75" hidden="false" customHeight="false" outlineLevel="0" collapsed="false">
      <c r="A13500" s="0" t="s">
        <v>62</v>
      </c>
      <c r="B13500" s="0" t="s">
        <v>113</v>
      </c>
      <c r="C13500" s="0" t="s">
        <v>108</v>
      </c>
      <c r="D13500" s="116" t="n">
        <v>45474</v>
      </c>
      <c r="E13500" s="0" t="n">
        <v>0.065</v>
      </c>
      <c r="F13500" s="0" t="n">
        <v>2376522</v>
      </c>
      <c r="G13500" s="151" t="s">
        <v>111</v>
      </c>
      <c r="H13500" s="151" t="s">
        <v>111</v>
      </c>
      <c r="I13500" s="152" t="s">
        <v>112</v>
      </c>
    </row>
    <row r="13501" customFormat="false" ht="12.75" hidden="false" customHeight="false" outlineLevel="0" collapsed="false">
      <c r="A13501" s="0" t="s">
        <v>82</v>
      </c>
      <c r="B13501" s="0" t="s">
        <v>110</v>
      </c>
      <c r="C13501" s="0" t="s">
        <v>108</v>
      </c>
      <c r="D13501" s="116" t="n">
        <v>45474</v>
      </c>
      <c r="E13501" s="0" t="n">
        <v>0</v>
      </c>
      <c r="F13501" s="0" t="n">
        <v>2376523</v>
      </c>
      <c r="G13501" s="151" t="s">
        <v>111</v>
      </c>
      <c r="H13501" s="151" t="s">
        <v>111</v>
      </c>
      <c r="I13501" s="152" t="s">
        <v>112</v>
      </c>
    </row>
    <row r="13502" customFormat="false" ht="12.75" hidden="false" customHeight="false" outlineLevel="0" collapsed="false">
      <c r="A13502" s="0" t="s">
        <v>82</v>
      </c>
      <c r="B13502" s="0" t="s">
        <v>113</v>
      </c>
      <c r="C13502" s="0" t="s">
        <v>108</v>
      </c>
      <c r="D13502" s="116" t="n">
        <v>45474</v>
      </c>
      <c r="E13502" s="0" t="n">
        <v>0</v>
      </c>
      <c r="F13502" s="0" t="n">
        <v>2376524</v>
      </c>
      <c r="G13502" s="151" t="s">
        <v>111</v>
      </c>
      <c r="H13502" s="151" t="s">
        <v>111</v>
      </c>
      <c r="I13502" s="152" t="s">
        <v>112</v>
      </c>
    </row>
    <row r="13503" customFormat="false" ht="12.75" hidden="false" customHeight="false" outlineLevel="0" collapsed="false">
      <c r="A13503" s="0" t="s">
        <v>83</v>
      </c>
      <c r="B13503" s="0" t="s">
        <v>110</v>
      </c>
      <c r="C13503" s="0" t="s">
        <v>108</v>
      </c>
      <c r="D13503" s="116" t="n">
        <v>45474</v>
      </c>
      <c r="E13503" s="0" t="n">
        <v>0</v>
      </c>
      <c r="F13503" s="0" t="n">
        <v>2376525</v>
      </c>
      <c r="G13503" s="151" t="s">
        <v>111</v>
      </c>
      <c r="H13503" s="151" t="s">
        <v>111</v>
      </c>
      <c r="I13503" s="152" t="s">
        <v>112</v>
      </c>
    </row>
    <row r="13504" customFormat="false" ht="12.75" hidden="false" customHeight="false" outlineLevel="0" collapsed="false">
      <c r="A13504" s="0" t="s">
        <v>83</v>
      </c>
      <c r="B13504" s="0" t="s">
        <v>113</v>
      </c>
      <c r="C13504" s="0" t="s">
        <v>108</v>
      </c>
      <c r="D13504" s="116" t="n">
        <v>45474</v>
      </c>
      <c r="E13504" s="0" t="n">
        <v>0</v>
      </c>
      <c r="F13504" s="0" t="n">
        <v>2376526</v>
      </c>
      <c r="G13504" s="151" t="s">
        <v>111</v>
      </c>
      <c r="H13504" s="151" t="s">
        <v>111</v>
      </c>
      <c r="I13504" s="152" t="s">
        <v>112</v>
      </c>
    </row>
    <row r="13505" customFormat="false" ht="12.75" hidden="false" customHeight="false" outlineLevel="0" collapsed="false">
      <c r="A13505" s="0" t="s">
        <v>84</v>
      </c>
      <c r="B13505" s="0" t="s">
        <v>110</v>
      </c>
      <c r="C13505" s="0" t="s">
        <v>108</v>
      </c>
      <c r="D13505" s="116" t="n">
        <v>45474</v>
      </c>
      <c r="E13505" s="0" t="n">
        <v>0.175</v>
      </c>
      <c r="F13505" s="0" t="n">
        <v>2376527</v>
      </c>
      <c r="G13505" s="151" t="s">
        <v>111</v>
      </c>
      <c r="H13505" s="151" t="s">
        <v>111</v>
      </c>
      <c r="I13505" s="152" t="s">
        <v>112</v>
      </c>
    </row>
    <row r="13506" customFormat="false" ht="12.75" hidden="false" customHeight="false" outlineLevel="0" collapsed="false">
      <c r="A13506" s="0" t="s">
        <v>84</v>
      </c>
      <c r="B13506" s="0" t="s">
        <v>113</v>
      </c>
      <c r="C13506" s="0" t="s">
        <v>108</v>
      </c>
      <c r="D13506" s="116" t="n">
        <v>45474</v>
      </c>
      <c r="E13506" s="0" t="n">
        <v>0.0125</v>
      </c>
      <c r="F13506" s="0" t="n">
        <v>2376528</v>
      </c>
      <c r="G13506" s="151" t="s">
        <v>111</v>
      </c>
      <c r="H13506" s="151" t="s">
        <v>111</v>
      </c>
      <c r="I13506" s="152" t="s">
        <v>112</v>
      </c>
    </row>
    <row r="13507" customFormat="false" ht="12.75" hidden="false" customHeight="false" outlineLevel="0" collapsed="false">
      <c r="A13507" s="0" t="s">
        <v>85</v>
      </c>
      <c r="B13507" s="0" t="s">
        <v>110</v>
      </c>
      <c r="C13507" s="0" t="s">
        <v>108</v>
      </c>
      <c r="D13507" s="116" t="n">
        <v>45474</v>
      </c>
      <c r="E13507" s="0" t="n">
        <v>0.175</v>
      </c>
      <c r="F13507" s="0" t="n">
        <v>2376529</v>
      </c>
      <c r="G13507" s="151" t="s">
        <v>111</v>
      </c>
      <c r="H13507" s="151" t="s">
        <v>111</v>
      </c>
      <c r="I13507" s="152" t="s">
        <v>112</v>
      </c>
    </row>
    <row r="13508" customFormat="false" ht="12.75" hidden="false" customHeight="false" outlineLevel="0" collapsed="false">
      <c r="A13508" s="0" t="s">
        <v>85</v>
      </c>
      <c r="B13508" s="0" t="s">
        <v>113</v>
      </c>
      <c r="C13508" s="0" t="s">
        <v>108</v>
      </c>
      <c r="D13508" s="116" t="n">
        <v>45474</v>
      </c>
      <c r="E13508" s="0" t="n">
        <v>0.0494532671325242</v>
      </c>
      <c r="F13508" s="0" t="n">
        <v>2376530</v>
      </c>
      <c r="G13508" s="151" t="s">
        <v>111</v>
      </c>
      <c r="H13508" s="151" t="s">
        <v>111</v>
      </c>
      <c r="I13508" s="152" t="s">
        <v>112</v>
      </c>
    </row>
    <row r="13509" customFormat="false" ht="12.75" hidden="false" customHeight="false" outlineLevel="0" collapsed="false">
      <c r="A13509" s="0" t="s">
        <v>86</v>
      </c>
      <c r="B13509" s="0" t="s">
        <v>110</v>
      </c>
      <c r="C13509" s="0" t="s">
        <v>108</v>
      </c>
      <c r="D13509" s="116" t="n">
        <v>45474</v>
      </c>
      <c r="E13509" s="0" t="n">
        <v>0.265</v>
      </c>
      <c r="F13509" s="0" t="n">
        <v>2376531</v>
      </c>
      <c r="G13509" s="151" t="s">
        <v>111</v>
      </c>
      <c r="H13509" s="151" t="s">
        <v>111</v>
      </c>
      <c r="I13509" s="152" t="s">
        <v>112</v>
      </c>
    </row>
    <row r="13510" customFormat="false" ht="12.75" hidden="false" customHeight="false" outlineLevel="0" collapsed="false">
      <c r="A13510" s="0" t="s">
        <v>86</v>
      </c>
      <c r="B13510" s="0" t="s">
        <v>113</v>
      </c>
      <c r="C13510" s="0" t="s">
        <v>108</v>
      </c>
      <c r="D13510" s="116" t="n">
        <v>45474</v>
      </c>
      <c r="E13510" s="0" t="n">
        <v>0.0075</v>
      </c>
      <c r="F13510" s="0" t="n">
        <v>2376532</v>
      </c>
      <c r="G13510" s="151" t="s">
        <v>111</v>
      </c>
      <c r="H13510" s="151" t="s">
        <v>111</v>
      </c>
      <c r="I13510" s="152" t="s">
        <v>112</v>
      </c>
    </row>
    <row r="13511" customFormat="false" ht="12.75" hidden="false" customHeight="false" outlineLevel="0" collapsed="false">
      <c r="A13511" s="0" t="s">
        <v>87</v>
      </c>
      <c r="B13511" s="0" t="s">
        <v>110</v>
      </c>
      <c r="C13511" s="0" t="s">
        <v>108</v>
      </c>
      <c r="D13511" s="116" t="n">
        <v>45474</v>
      </c>
      <c r="E13511" s="0" t="n">
        <v>0.265</v>
      </c>
      <c r="F13511" s="0" t="n">
        <v>2376533</v>
      </c>
      <c r="G13511" s="151" t="s">
        <v>111</v>
      </c>
      <c r="H13511" s="151" t="s">
        <v>111</v>
      </c>
      <c r="I13511" s="152" t="s">
        <v>112</v>
      </c>
    </row>
    <row r="13512" customFormat="false" ht="12.75" hidden="false" customHeight="false" outlineLevel="0" collapsed="false">
      <c r="A13512" s="0" t="s">
        <v>87</v>
      </c>
      <c r="B13512" s="0" t="s">
        <v>113</v>
      </c>
      <c r="C13512" s="0" t="s">
        <v>108</v>
      </c>
      <c r="D13512" s="116" t="n">
        <v>45474</v>
      </c>
      <c r="E13512" s="0" t="n">
        <v>0.0075</v>
      </c>
      <c r="F13512" s="0" t="n">
        <v>2376534</v>
      </c>
      <c r="G13512" s="151" t="s">
        <v>111</v>
      </c>
      <c r="H13512" s="151" t="s">
        <v>111</v>
      </c>
      <c r="I13512" s="152" t="s">
        <v>112</v>
      </c>
    </row>
    <row r="13513" customFormat="false" ht="12.75" hidden="false" customHeight="false" outlineLevel="0" collapsed="false">
      <c r="A13513" s="0" t="s">
        <v>88</v>
      </c>
      <c r="B13513" s="0" t="s">
        <v>110</v>
      </c>
      <c r="C13513" s="0" t="s">
        <v>108</v>
      </c>
      <c r="D13513" s="116" t="n">
        <v>45474</v>
      </c>
      <c r="E13513" s="0" t="n">
        <v>0.265</v>
      </c>
      <c r="F13513" s="0" t="n">
        <v>2376535</v>
      </c>
      <c r="G13513" s="151" t="s">
        <v>111</v>
      </c>
      <c r="H13513" s="151" t="s">
        <v>111</v>
      </c>
      <c r="I13513" s="152" t="s">
        <v>112</v>
      </c>
    </row>
    <row r="13514" customFormat="false" ht="12.75" hidden="false" customHeight="false" outlineLevel="0" collapsed="false">
      <c r="A13514" s="0" t="s">
        <v>88</v>
      </c>
      <c r="B13514" s="0" t="s">
        <v>113</v>
      </c>
      <c r="C13514" s="0" t="s">
        <v>108</v>
      </c>
      <c r="D13514" s="116" t="n">
        <v>45474</v>
      </c>
      <c r="E13514" s="0" t="n">
        <v>0.121157961522718</v>
      </c>
      <c r="F13514" s="0" t="n">
        <v>2376536</v>
      </c>
      <c r="G13514" s="151" t="s">
        <v>111</v>
      </c>
      <c r="H13514" s="151" t="s">
        <v>111</v>
      </c>
      <c r="I13514" s="152" t="s">
        <v>112</v>
      </c>
    </row>
    <row r="13515" customFormat="false" ht="12.75" hidden="false" customHeight="false" outlineLevel="0" collapsed="false">
      <c r="A13515" s="0" t="s">
        <v>89</v>
      </c>
      <c r="B13515" s="0" t="s">
        <v>110</v>
      </c>
      <c r="C13515" s="0" t="s">
        <v>108</v>
      </c>
      <c r="D13515" s="116" t="n">
        <v>45474</v>
      </c>
      <c r="E13515" s="0" t="n">
        <v>0.265</v>
      </c>
      <c r="F13515" s="0" t="n">
        <v>2376537</v>
      </c>
      <c r="G13515" s="151" t="s">
        <v>111</v>
      </c>
      <c r="H13515" s="151" t="s">
        <v>111</v>
      </c>
      <c r="I13515" s="152" t="s">
        <v>112</v>
      </c>
    </row>
    <row r="13516" customFormat="false" ht="12.75" hidden="false" customHeight="false" outlineLevel="0" collapsed="false">
      <c r="A13516" s="0" t="s">
        <v>89</v>
      </c>
      <c r="B13516" s="0" t="s">
        <v>113</v>
      </c>
      <c r="C13516" s="0" t="s">
        <v>108</v>
      </c>
      <c r="D13516" s="116" t="n">
        <v>45474</v>
      </c>
      <c r="E13516" s="0" t="n">
        <v>0.0275</v>
      </c>
      <c r="F13516" s="0" t="n">
        <v>2376538</v>
      </c>
      <c r="G13516" s="151" t="s">
        <v>111</v>
      </c>
      <c r="H13516" s="151" t="s">
        <v>111</v>
      </c>
      <c r="I13516" s="152" t="s">
        <v>112</v>
      </c>
    </row>
    <row r="13517" customFormat="false" ht="12.75" hidden="false" customHeight="false" outlineLevel="0" collapsed="false">
      <c r="A13517" s="0" t="s">
        <v>90</v>
      </c>
      <c r="B13517" s="0" t="s">
        <v>110</v>
      </c>
      <c r="C13517" s="0" t="s">
        <v>108</v>
      </c>
      <c r="D13517" s="116" t="n">
        <v>45474</v>
      </c>
      <c r="E13517" s="0" t="n">
        <v>0.265</v>
      </c>
      <c r="F13517" s="0" t="n">
        <v>2376539</v>
      </c>
      <c r="G13517" s="151" t="s">
        <v>111</v>
      </c>
      <c r="H13517" s="151" t="s">
        <v>111</v>
      </c>
      <c r="I13517" s="152" t="s">
        <v>112</v>
      </c>
    </row>
    <row r="13518" customFormat="false" ht="12.75" hidden="false" customHeight="false" outlineLevel="0" collapsed="false">
      <c r="A13518" s="0" t="s">
        <v>90</v>
      </c>
      <c r="B13518" s="0" t="s">
        <v>113</v>
      </c>
      <c r="C13518" s="0" t="s">
        <v>108</v>
      </c>
      <c r="D13518" s="116" t="n">
        <v>45474</v>
      </c>
      <c r="E13518" s="0" t="n">
        <v>0.121157961522718</v>
      </c>
      <c r="F13518" s="0" t="n">
        <v>2376540</v>
      </c>
      <c r="G13518" s="151" t="s">
        <v>111</v>
      </c>
      <c r="H13518" s="151" t="s">
        <v>111</v>
      </c>
      <c r="I13518" s="152" t="s">
        <v>112</v>
      </c>
    </row>
    <row r="13519" customFormat="false" ht="12.75" hidden="false" customHeight="false" outlineLevel="0" collapsed="false">
      <c r="A13519" s="0" t="s">
        <v>91</v>
      </c>
      <c r="B13519" s="0" t="s">
        <v>110</v>
      </c>
      <c r="C13519" s="0" t="s">
        <v>108</v>
      </c>
      <c r="D13519" s="116" t="n">
        <v>45474</v>
      </c>
      <c r="E13519" s="0" t="n">
        <v>0</v>
      </c>
      <c r="F13519" s="0" t="n">
        <v>2376541</v>
      </c>
      <c r="G13519" s="151" t="s">
        <v>111</v>
      </c>
      <c r="H13519" s="151" t="s">
        <v>111</v>
      </c>
      <c r="I13519" s="152" t="s">
        <v>112</v>
      </c>
    </row>
    <row r="13520" customFormat="false" ht="12.75" hidden="false" customHeight="false" outlineLevel="0" collapsed="false">
      <c r="A13520" s="0" t="s">
        <v>91</v>
      </c>
      <c r="B13520" s="0" t="s">
        <v>113</v>
      </c>
      <c r="C13520" s="0" t="s">
        <v>108</v>
      </c>
      <c r="D13520" s="116" t="n">
        <v>45474</v>
      </c>
      <c r="E13520" s="0" t="n">
        <v>0</v>
      </c>
      <c r="F13520" s="0" t="n">
        <v>2376542</v>
      </c>
      <c r="G13520" s="151" t="s">
        <v>111</v>
      </c>
      <c r="H13520" s="151" t="s">
        <v>111</v>
      </c>
      <c r="I13520" s="152" t="s">
        <v>112</v>
      </c>
    </row>
    <row r="13521" customFormat="false" ht="12.75" hidden="false" customHeight="false" outlineLevel="0" collapsed="false">
      <c r="A13521" s="0" t="s">
        <v>49</v>
      </c>
      <c r="B13521" s="0" t="s">
        <v>110</v>
      </c>
      <c r="C13521" s="0" t="s">
        <v>108</v>
      </c>
      <c r="D13521" s="116" t="n">
        <v>45474</v>
      </c>
      <c r="E13521" s="0" t="n">
        <v>0.3975</v>
      </c>
      <c r="F13521" s="0" t="n">
        <v>2376543</v>
      </c>
      <c r="G13521" s="151" t="s">
        <v>111</v>
      </c>
      <c r="H13521" s="151" t="s">
        <v>111</v>
      </c>
      <c r="I13521" s="152" t="s">
        <v>112</v>
      </c>
    </row>
    <row r="13522" customFormat="false" ht="12.75" hidden="false" customHeight="false" outlineLevel="0" collapsed="false">
      <c r="A13522" s="0" t="s">
        <v>49</v>
      </c>
      <c r="B13522" s="0" t="s">
        <v>113</v>
      </c>
      <c r="C13522" s="0" t="s">
        <v>108</v>
      </c>
      <c r="D13522" s="116" t="n">
        <v>45474</v>
      </c>
      <c r="E13522" s="0" t="n">
        <v>0.015</v>
      </c>
      <c r="F13522" s="0" t="n">
        <v>2376544</v>
      </c>
      <c r="G13522" s="151" t="s">
        <v>111</v>
      </c>
      <c r="H13522" s="151" t="s">
        <v>111</v>
      </c>
      <c r="I13522" s="152" t="s">
        <v>112</v>
      </c>
    </row>
    <row r="13523" customFormat="false" ht="12.75" hidden="false" customHeight="false" outlineLevel="0" collapsed="false">
      <c r="A13523" s="0" t="s">
        <v>50</v>
      </c>
      <c r="B13523" s="0" t="s">
        <v>110</v>
      </c>
      <c r="C13523" s="0" t="s">
        <v>108</v>
      </c>
      <c r="D13523" s="116" t="n">
        <v>45474</v>
      </c>
      <c r="E13523" s="0" t="n">
        <v>0.5</v>
      </c>
      <c r="F13523" s="0" t="n">
        <v>2376545</v>
      </c>
      <c r="G13523" s="151" t="s">
        <v>111</v>
      </c>
      <c r="H13523" s="151" t="s">
        <v>111</v>
      </c>
      <c r="I13523" s="152" t="s">
        <v>112</v>
      </c>
    </row>
    <row r="13524" customFormat="false" ht="12.75" hidden="false" customHeight="false" outlineLevel="0" collapsed="false">
      <c r="A13524" s="0" t="s">
        <v>50</v>
      </c>
      <c r="B13524" s="0" t="s">
        <v>113</v>
      </c>
      <c r="C13524" s="0" t="s">
        <v>108</v>
      </c>
      <c r="D13524" s="116" t="n">
        <v>45474</v>
      </c>
      <c r="E13524" s="0" t="n">
        <v>-0.02</v>
      </c>
      <c r="F13524" s="0" t="n">
        <v>2376546</v>
      </c>
      <c r="G13524" s="151" t="s">
        <v>111</v>
      </c>
      <c r="H13524" s="151" t="s">
        <v>111</v>
      </c>
      <c r="I13524" s="152" t="s">
        <v>112</v>
      </c>
    </row>
    <row r="13525" customFormat="false" ht="12.75" hidden="false" customHeight="false" outlineLevel="0" collapsed="false">
      <c r="A13525" s="0" t="s">
        <v>51</v>
      </c>
      <c r="B13525" s="0" t="s">
        <v>110</v>
      </c>
      <c r="C13525" s="0" t="s">
        <v>108</v>
      </c>
      <c r="D13525" s="116" t="n">
        <v>45474</v>
      </c>
      <c r="E13525" s="0" t="n">
        <v>0.5</v>
      </c>
      <c r="F13525" s="0" t="n">
        <v>2376547</v>
      </c>
      <c r="G13525" s="151" t="s">
        <v>111</v>
      </c>
      <c r="H13525" s="151" t="s">
        <v>111</v>
      </c>
      <c r="I13525" s="152" t="s">
        <v>112</v>
      </c>
    </row>
    <row r="13526" customFormat="false" ht="12.75" hidden="false" customHeight="false" outlineLevel="0" collapsed="false">
      <c r="A13526" s="0" t="s">
        <v>51</v>
      </c>
      <c r="B13526" s="0" t="s">
        <v>113</v>
      </c>
      <c r="C13526" s="0" t="s">
        <v>108</v>
      </c>
      <c r="D13526" s="116" t="n">
        <v>45474</v>
      </c>
      <c r="E13526" s="0" t="n">
        <v>0.035</v>
      </c>
      <c r="F13526" s="0" t="n">
        <v>2376548</v>
      </c>
      <c r="G13526" s="151" t="s">
        <v>111</v>
      </c>
      <c r="H13526" s="151" t="s">
        <v>111</v>
      </c>
      <c r="I13526" s="152" t="s">
        <v>112</v>
      </c>
    </row>
    <row r="13527" customFormat="false" ht="12.75" hidden="false" customHeight="false" outlineLevel="0" collapsed="false">
      <c r="A13527" s="0" t="s">
        <v>52</v>
      </c>
      <c r="B13527" s="0" t="s">
        <v>110</v>
      </c>
      <c r="C13527" s="0" t="s">
        <v>108</v>
      </c>
      <c r="D13527" s="116" t="n">
        <v>45474</v>
      </c>
      <c r="E13527" s="0" t="n">
        <v>0.5</v>
      </c>
      <c r="F13527" s="0" t="n">
        <v>2376549</v>
      </c>
      <c r="G13527" s="151" t="s">
        <v>111</v>
      </c>
      <c r="H13527" s="151" t="s">
        <v>111</v>
      </c>
      <c r="I13527" s="152" t="s">
        <v>112</v>
      </c>
    </row>
    <row r="13528" customFormat="false" ht="12.75" hidden="false" customHeight="false" outlineLevel="0" collapsed="false">
      <c r="A13528" s="0" t="s">
        <v>52</v>
      </c>
      <c r="B13528" s="0" t="s">
        <v>113</v>
      </c>
      <c r="C13528" s="0" t="s">
        <v>108</v>
      </c>
      <c r="D13528" s="116" t="n">
        <v>45474</v>
      </c>
      <c r="E13528" s="0" t="n">
        <v>-0.02</v>
      </c>
      <c r="F13528" s="0" t="n">
        <v>2376550</v>
      </c>
      <c r="G13528" s="151" t="s">
        <v>111</v>
      </c>
      <c r="H13528" s="151" t="s">
        <v>111</v>
      </c>
      <c r="I13528" s="152" t="s">
        <v>112</v>
      </c>
    </row>
    <row r="13529" customFormat="false" ht="12.75" hidden="false" customHeight="false" outlineLevel="0" collapsed="false">
      <c r="A13529" s="0" t="s">
        <v>53</v>
      </c>
      <c r="B13529" s="0" t="s">
        <v>110</v>
      </c>
      <c r="C13529" s="0" t="s">
        <v>108</v>
      </c>
      <c r="D13529" s="116" t="n">
        <v>45474</v>
      </c>
      <c r="E13529" s="0" t="n">
        <v>0.265</v>
      </c>
      <c r="F13529" s="0" t="n">
        <v>2376551</v>
      </c>
      <c r="G13529" s="151" t="s">
        <v>111</v>
      </c>
      <c r="H13529" s="151" t="s">
        <v>111</v>
      </c>
      <c r="I13529" s="152" t="s">
        <v>112</v>
      </c>
    </row>
    <row r="13530" customFormat="false" ht="12.75" hidden="false" customHeight="false" outlineLevel="0" collapsed="false">
      <c r="A13530" s="0" t="s">
        <v>53</v>
      </c>
      <c r="B13530" s="0" t="s">
        <v>113</v>
      </c>
      <c r="C13530" s="0" t="s">
        <v>108</v>
      </c>
      <c r="D13530" s="116" t="n">
        <v>45474</v>
      </c>
      <c r="E13530" s="0" t="n">
        <v>0.0075</v>
      </c>
      <c r="F13530" s="0" t="n">
        <v>2376552</v>
      </c>
      <c r="G13530" s="151" t="s">
        <v>111</v>
      </c>
      <c r="H13530" s="151" t="s">
        <v>111</v>
      </c>
      <c r="I13530" s="152" t="s">
        <v>112</v>
      </c>
    </row>
    <row r="13531" customFormat="false" ht="12.75" hidden="false" customHeight="false" outlineLevel="0" collapsed="false">
      <c r="A13531" s="0" t="s">
        <v>17</v>
      </c>
      <c r="B13531" s="0" t="s">
        <v>110</v>
      </c>
      <c r="C13531" s="0" t="s">
        <v>108</v>
      </c>
      <c r="D13531" s="116" t="n">
        <v>45474</v>
      </c>
      <c r="E13531" s="0" t="n">
        <v>0</v>
      </c>
      <c r="F13531" s="0" t="n">
        <v>2376553</v>
      </c>
      <c r="G13531" s="151" t="s">
        <v>111</v>
      </c>
      <c r="H13531" s="151" t="s">
        <v>111</v>
      </c>
      <c r="I13531" s="152" t="s">
        <v>112</v>
      </c>
    </row>
    <row r="13532" customFormat="false" ht="12.75" hidden="false" customHeight="false" outlineLevel="0" collapsed="false">
      <c r="A13532" s="0" t="s">
        <v>17</v>
      </c>
      <c r="B13532" s="0" t="s">
        <v>113</v>
      </c>
      <c r="C13532" s="0" t="s">
        <v>108</v>
      </c>
      <c r="D13532" s="116" t="n">
        <v>45474</v>
      </c>
      <c r="E13532" s="0" t="n">
        <v>0</v>
      </c>
      <c r="F13532" s="0" t="n">
        <v>2376554</v>
      </c>
      <c r="G13532" s="151" t="s">
        <v>111</v>
      </c>
      <c r="H13532" s="151" t="s">
        <v>111</v>
      </c>
      <c r="I13532" s="152" t="s">
        <v>112</v>
      </c>
    </row>
    <row r="13533" customFormat="false" ht="12.75" hidden="false" customHeight="false" outlineLevel="0" collapsed="false">
      <c r="A13533" s="0" t="s">
        <v>18</v>
      </c>
      <c r="B13533" s="0" t="s">
        <v>110</v>
      </c>
      <c r="C13533" s="0" t="s">
        <v>108</v>
      </c>
      <c r="D13533" s="116" t="n">
        <v>45474</v>
      </c>
      <c r="E13533" s="0" t="n">
        <v>0</v>
      </c>
      <c r="F13533" s="0" t="n">
        <v>2376555</v>
      </c>
      <c r="G13533" s="151" t="s">
        <v>111</v>
      </c>
      <c r="H13533" s="151" t="s">
        <v>111</v>
      </c>
      <c r="I13533" s="152" t="s">
        <v>112</v>
      </c>
    </row>
    <row r="13534" customFormat="false" ht="12.75" hidden="false" customHeight="false" outlineLevel="0" collapsed="false">
      <c r="A13534" s="0" t="s">
        <v>18</v>
      </c>
      <c r="B13534" s="0" t="s">
        <v>113</v>
      </c>
      <c r="C13534" s="0" t="s">
        <v>108</v>
      </c>
      <c r="D13534" s="116" t="n">
        <v>45474</v>
      </c>
      <c r="E13534" s="0" t="n">
        <v>0</v>
      </c>
      <c r="F13534" s="0" t="n">
        <v>2376556</v>
      </c>
      <c r="G13534" s="151" t="s">
        <v>111</v>
      </c>
      <c r="H13534" s="151" t="s">
        <v>111</v>
      </c>
      <c r="I13534" s="152" t="s">
        <v>112</v>
      </c>
    </row>
    <row r="13535" customFormat="false" ht="12.75" hidden="false" customHeight="false" outlineLevel="0" collapsed="false">
      <c r="A13535" s="0" t="s">
        <v>19</v>
      </c>
      <c r="B13535" s="0" t="s">
        <v>110</v>
      </c>
      <c r="C13535" s="0" t="s">
        <v>108</v>
      </c>
      <c r="D13535" s="116" t="n">
        <v>45474</v>
      </c>
      <c r="E13535" s="0" t="n">
        <v>0</v>
      </c>
      <c r="F13535" s="0" t="n">
        <v>2376557</v>
      </c>
      <c r="G13535" s="151" t="s">
        <v>111</v>
      </c>
      <c r="H13535" s="151" t="s">
        <v>111</v>
      </c>
      <c r="I13535" s="152" t="s">
        <v>112</v>
      </c>
    </row>
    <row r="13536" customFormat="false" ht="12.75" hidden="false" customHeight="false" outlineLevel="0" collapsed="false">
      <c r="A13536" s="0" t="s">
        <v>19</v>
      </c>
      <c r="B13536" s="0" t="s">
        <v>113</v>
      </c>
      <c r="C13536" s="0" t="s">
        <v>108</v>
      </c>
      <c r="D13536" s="116" t="n">
        <v>45474</v>
      </c>
      <c r="E13536" s="0" t="n">
        <v>0</v>
      </c>
      <c r="F13536" s="0" t="n">
        <v>2376558</v>
      </c>
      <c r="G13536" s="151" t="s">
        <v>111</v>
      </c>
      <c r="H13536" s="151" t="s">
        <v>111</v>
      </c>
      <c r="I13536" s="152" t="s">
        <v>112</v>
      </c>
    </row>
    <row r="13537" customFormat="false" ht="12.75" hidden="false" customHeight="false" outlineLevel="0" collapsed="false">
      <c r="A13537" s="0" t="s">
        <v>21</v>
      </c>
      <c r="B13537" s="0" t="s">
        <v>110</v>
      </c>
      <c r="C13537" s="0" t="s">
        <v>108</v>
      </c>
      <c r="D13537" s="116" t="n">
        <v>45474</v>
      </c>
      <c r="E13537" s="0" t="n">
        <v>0</v>
      </c>
      <c r="F13537" s="0" t="n">
        <v>2376559</v>
      </c>
      <c r="G13537" s="151" t="s">
        <v>111</v>
      </c>
      <c r="H13537" s="151" t="s">
        <v>111</v>
      </c>
      <c r="I13537" s="152" t="s">
        <v>112</v>
      </c>
    </row>
    <row r="13538" customFormat="false" ht="12.75" hidden="false" customHeight="false" outlineLevel="0" collapsed="false">
      <c r="A13538" s="0" t="s">
        <v>21</v>
      </c>
      <c r="B13538" s="0" t="s">
        <v>113</v>
      </c>
      <c r="C13538" s="0" t="s">
        <v>108</v>
      </c>
      <c r="D13538" s="116" t="n">
        <v>45474</v>
      </c>
      <c r="E13538" s="0" t="n">
        <v>0</v>
      </c>
      <c r="F13538" s="0" t="n">
        <v>2376560</v>
      </c>
      <c r="G13538" s="151" t="s">
        <v>111</v>
      </c>
      <c r="H13538" s="151" t="s">
        <v>111</v>
      </c>
      <c r="I13538" s="152" t="s">
        <v>112</v>
      </c>
    </row>
    <row r="13539" customFormat="false" ht="12.75" hidden="false" customHeight="false" outlineLevel="0" collapsed="false">
      <c r="A13539" s="0" t="s">
        <v>22</v>
      </c>
      <c r="B13539" s="0" t="s">
        <v>110</v>
      </c>
      <c r="C13539" s="0" t="s">
        <v>108</v>
      </c>
      <c r="D13539" s="116" t="n">
        <v>45474</v>
      </c>
      <c r="E13539" s="0" t="n">
        <v>0</v>
      </c>
      <c r="F13539" s="0" t="n">
        <v>2376561</v>
      </c>
      <c r="G13539" s="151" t="s">
        <v>111</v>
      </c>
      <c r="H13539" s="151" t="s">
        <v>111</v>
      </c>
      <c r="I13539" s="152" t="s">
        <v>112</v>
      </c>
    </row>
    <row r="13540" customFormat="false" ht="12.75" hidden="false" customHeight="false" outlineLevel="0" collapsed="false">
      <c r="A13540" s="0" t="s">
        <v>59</v>
      </c>
      <c r="B13540" s="0" t="s">
        <v>110</v>
      </c>
      <c r="C13540" s="0" t="s">
        <v>108</v>
      </c>
      <c r="D13540" s="116" t="n">
        <v>45505</v>
      </c>
      <c r="E13540" s="0" t="n">
        <v>0.4</v>
      </c>
      <c r="F13540" s="0" t="n">
        <v>2376515</v>
      </c>
      <c r="G13540" s="151" t="s">
        <v>111</v>
      </c>
      <c r="H13540" s="151" t="s">
        <v>111</v>
      </c>
      <c r="I13540" s="152" t="s">
        <v>112</v>
      </c>
    </row>
    <row r="13541" customFormat="false" ht="12.75" hidden="false" customHeight="false" outlineLevel="0" collapsed="false">
      <c r="A13541" s="0" t="s">
        <v>59</v>
      </c>
      <c r="B13541" s="0" t="s">
        <v>113</v>
      </c>
      <c r="C13541" s="0" t="s">
        <v>108</v>
      </c>
      <c r="D13541" s="116" t="n">
        <v>45505</v>
      </c>
      <c r="E13541" s="0" t="n">
        <v>0.015</v>
      </c>
      <c r="F13541" s="0" t="n">
        <v>2376516</v>
      </c>
      <c r="G13541" s="151" t="s">
        <v>111</v>
      </c>
      <c r="H13541" s="151" t="s">
        <v>111</v>
      </c>
      <c r="I13541" s="152" t="s">
        <v>112</v>
      </c>
    </row>
    <row r="13542" customFormat="false" ht="12.75" hidden="false" customHeight="false" outlineLevel="0" collapsed="false">
      <c r="A13542" s="0" t="s">
        <v>60</v>
      </c>
      <c r="B13542" s="0" t="s">
        <v>110</v>
      </c>
      <c r="C13542" s="0" t="s">
        <v>108</v>
      </c>
      <c r="D13542" s="116" t="n">
        <v>45505</v>
      </c>
      <c r="E13542" s="0" t="n">
        <v>0.4</v>
      </c>
      <c r="F13542" s="0" t="n">
        <v>2376517</v>
      </c>
      <c r="G13542" s="151" t="s">
        <v>111</v>
      </c>
      <c r="H13542" s="151" t="s">
        <v>111</v>
      </c>
      <c r="I13542" s="152" t="s">
        <v>112</v>
      </c>
    </row>
    <row r="13543" customFormat="false" ht="12.75" hidden="false" customHeight="false" outlineLevel="0" collapsed="false">
      <c r="A13543" s="0" t="s">
        <v>60</v>
      </c>
      <c r="B13543" s="0" t="s">
        <v>113</v>
      </c>
      <c r="C13543" s="0" t="s">
        <v>108</v>
      </c>
      <c r="D13543" s="116" t="n">
        <v>45505</v>
      </c>
      <c r="E13543" s="0" t="n">
        <v>0.065</v>
      </c>
      <c r="F13543" s="0" t="n">
        <v>2376518</v>
      </c>
      <c r="G13543" s="151" t="s">
        <v>111</v>
      </c>
      <c r="H13543" s="151" t="s">
        <v>111</v>
      </c>
      <c r="I13543" s="152" t="s">
        <v>112</v>
      </c>
    </row>
    <row r="13544" customFormat="false" ht="12.75" hidden="false" customHeight="false" outlineLevel="0" collapsed="false">
      <c r="A13544" s="0" t="s">
        <v>61</v>
      </c>
      <c r="B13544" s="0" t="s">
        <v>110</v>
      </c>
      <c r="C13544" s="0" t="s">
        <v>108</v>
      </c>
      <c r="D13544" s="116" t="n">
        <v>45505</v>
      </c>
      <c r="E13544" s="0" t="n">
        <v>0.4</v>
      </c>
      <c r="F13544" s="0" t="n">
        <v>2376519</v>
      </c>
      <c r="G13544" s="151" t="s">
        <v>111</v>
      </c>
      <c r="H13544" s="151" t="s">
        <v>111</v>
      </c>
      <c r="I13544" s="152" t="s">
        <v>112</v>
      </c>
    </row>
    <row r="13545" customFormat="false" ht="12.75" hidden="false" customHeight="false" outlineLevel="0" collapsed="false">
      <c r="A13545" s="0" t="s">
        <v>61</v>
      </c>
      <c r="B13545" s="0" t="s">
        <v>113</v>
      </c>
      <c r="C13545" s="0" t="s">
        <v>108</v>
      </c>
      <c r="D13545" s="116" t="n">
        <v>45505</v>
      </c>
      <c r="E13545" s="0" t="n">
        <v>0.015</v>
      </c>
      <c r="F13545" s="0" t="n">
        <v>2376520</v>
      </c>
      <c r="G13545" s="151" t="s">
        <v>111</v>
      </c>
      <c r="H13545" s="151" t="s">
        <v>111</v>
      </c>
      <c r="I13545" s="152" t="s">
        <v>112</v>
      </c>
    </row>
    <row r="13546" customFormat="false" ht="12.75" hidden="false" customHeight="false" outlineLevel="0" collapsed="false">
      <c r="A13546" s="0" t="s">
        <v>62</v>
      </c>
      <c r="B13546" s="0" t="s">
        <v>110</v>
      </c>
      <c r="C13546" s="0" t="s">
        <v>108</v>
      </c>
      <c r="D13546" s="116" t="n">
        <v>45505</v>
      </c>
      <c r="E13546" s="0" t="n">
        <v>0.4</v>
      </c>
      <c r="F13546" s="0" t="n">
        <v>2376521</v>
      </c>
      <c r="G13546" s="151" t="s">
        <v>111</v>
      </c>
      <c r="H13546" s="151" t="s">
        <v>111</v>
      </c>
      <c r="I13546" s="152" t="s">
        <v>112</v>
      </c>
    </row>
    <row r="13547" customFormat="false" ht="12.75" hidden="false" customHeight="false" outlineLevel="0" collapsed="false">
      <c r="A13547" s="0" t="s">
        <v>62</v>
      </c>
      <c r="B13547" s="0" t="s">
        <v>113</v>
      </c>
      <c r="C13547" s="0" t="s">
        <v>108</v>
      </c>
      <c r="D13547" s="116" t="n">
        <v>45505</v>
      </c>
      <c r="E13547" s="0" t="n">
        <v>0.065</v>
      </c>
      <c r="F13547" s="0" t="n">
        <v>2376522</v>
      </c>
      <c r="G13547" s="151" t="s">
        <v>111</v>
      </c>
      <c r="H13547" s="151" t="s">
        <v>111</v>
      </c>
      <c r="I13547" s="152" t="s">
        <v>112</v>
      </c>
    </row>
    <row r="13548" customFormat="false" ht="12.75" hidden="false" customHeight="false" outlineLevel="0" collapsed="false">
      <c r="A13548" s="0" t="s">
        <v>82</v>
      </c>
      <c r="B13548" s="0" t="s">
        <v>110</v>
      </c>
      <c r="C13548" s="0" t="s">
        <v>108</v>
      </c>
      <c r="D13548" s="116" t="n">
        <v>45505</v>
      </c>
      <c r="E13548" s="0" t="n">
        <v>0</v>
      </c>
      <c r="F13548" s="0" t="n">
        <v>2376523</v>
      </c>
      <c r="G13548" s="151" t="s">
        <v>111</v>
      </c>
      <c r="H13548" s="151" t="s">
        <v>111</v>
      </c>
      <c r="I13548" s="152" t="s">
        <v>112</v>
      </c>
    </row>
    <row r="13549" customFormat="false" ht="12.75" hidden="false" customHeight="false" outlineLevel="0" collapsed="false">
      <c r="A13549" s="0" t="s">
        <v>82</v>
      </c>
      <c r="B13549" s="0" t="s">
        <v>113</v>
      </c>
      <c r="C13549" s="0" t="s">
        <v>108</v>
      </c>
      <c r="D13549" s="116" t="n">
        <v>45505</v>
      </c>
      <c r="E13549" s="0" t="n">
        <v>0</v>
      </c>
      <c r="F13549" s="0" t="n">
        <v>2376524</v>
      </c>
      <c r="G13549" s="151" t="s">
        <v>111</v>
      </c>
      <c r="H13549" s="151" t="s">
        <v>111</v>
      </c>
      <c r="I13549" s="152" t="s">
        <v>112</v>
      </c>
    </row>
    <row r="13550" customFormat="false" ht="12.75" hidden="false" customHeight="false" outlineLevel="0" collapsed="false">
      <c r="A13550" s="0" t="s">
        <v>83</v>
      </c>
      <c r="B13550" s="0" t="s">
        <v>110</v>
      </c>
      <c r="C13550" s="0" t="s">
        <v>108</v>
      </c>
      <c r="D13550" s="116" t="n">
        <v>45505</v>
      </c>
      <c r="E13550" s="0" t="n">
        <v>0</v>
      </c>
      <c r="F13550" s="0" t="n">
        <v>2376525</v>
      </c>
      <c r="G13550" s="151" t="s">
        <v>111</v>
      </c>
      <c r="H13550" s="151" t="s">
        <v>111</v>
      </c>
      <c r="I13550" s="152" t="s">
        <v>112</v>
      </c>
    </row>
    <row r="13551" customFormat="false" ht="12.75" hidden="false" customHeight="false" outlineLevel="0" collapsed="false">
      <c r="A13551" s="0" t="s">
        <v>83</v>
      </c>
      <c r="B13551" s="0" t="s">
        <v>113</v>
      </c>
      <c r="C13551" s="0" t="s">
        <v>108</v>
      </c>
      <c r="D13551" s="116" t="n">
        <v>45505</v>
      </c>
      <c r="E13551" s="0" t="n">
        <v>0</v>
      </c>
      <c r="F13551" s="0" t="n">
        <v>2376526</v>
      </c>
      <c r="G13551" s="151" t="s">
        <v>111</v>
      </c>
      <c r="H13551" s="151" t="s">
        <v>111</v>
      </c>
      <c r="I13551" s="152" t="s">
        <v>112</v>
      </c>
    </row>
    <row r="13552" customFormat="false" ht="12.75" hidden="false" customHeight="false" outlineLevel="0" collapsed="false">
      <c r="A13552" s="0" t="s">
        <v>84</v>
      </c>
      <c r="B13552" s="0" t="s">
        <v>110</v>
      </c>
      <c r="C13552" s="0" t="s">
        <v>108</v>
      </c>
      <c r="D13552" s="116" t="n">
        <v>45505</v>
      </c>
      <c r="E13552" s="0" t="n">
        <v>0.175</v>
      </c>
      <c r="F13552" s="0" t="n">
        <v>2376527</v>
      </c>
      <c r="G13552" s="151" t="s">
        <v>111</v>
      </c>
      <c r="H13552" s="151" t="s">
        <v>111</v>
      </c>
      <c r="I13552" s="152" t="s">
        <v>112</v>
      </c>
    </row>
    <row r="13553" customFormat="false" ht="12.75" hidden="false" customHeight="false" outlineLevel="0" collapsed="false">
      <c r="A13553" s="0" t="s">
        <v>84</v>
      </c>
      <c r="B13553" s="0" t="s">
        <v>113</v>
      </c>
      <c r="C13553" s="0" t="s">
        <v>108</v>
      </c>
      <c r="D13553" s="116" t="n">
        <v>45505</v>
      </c>
      <c r="E13553" s="0" t="n">
        <v>0.0125</v>
      </c>
      <c r="F13553" s="0" t="n">
        <v>2376528</v>
      </c>
      <c r="G13553" s="151" t="s">
        <v>111</v>
      </c>
      <c r="H13553" s="151" t="s">
        <v>111</v>
      </c>
      <c r="I13553" s="152" t="s">
        <v>112</v>
      </c>
    </row>
    <row r="13554" customFormat="false" ht="12.75" hidden="false" customHeight="false" outlineLevel="0" collapsed="false">
      <c r="A13554" s="0" t="s">
        <v>85</v>
      </c>
      <c r="B13554" s="0" t="s">
        <v>110</v>
      </c>
      <c r="C13554" s="0" t="s">
        <v>108</v>
      </c>
      <c r="D13554" s="116" t="n">
        <v>45505</v>
      </c>
      <c r="E13554" s="0" t="n">
        <v>0.175</v>
      </c>
      <c r="F13554" s="0" t="n">
        <v>2376529</v>
      </c>
      <c r="G13554" s="151" t="s">
        <v>111</v>
      </c>
      <c r="H13554" s="151" t="s">
        <v>111</v>
      </c>
      <c r="I13554" s="152" t="s">
        <v>112</v>
      </c>
    </row>
    <row r="13555" customFormat="false" ht="12.75" hidden="false" customHeight="false" outlineLevel="0" collapsed="false">
      <c r="A13555" s="0" t="s">
        <v>85</v>
      </c>
      <c r="B13555" s="0" t="s">
        <v>113</v>
      </c>
      <c r="C13555" s="0" t="s">
        <v>108</v>
      </c>
      <c r="D13555" s="116" t="n">
        <v>45505</v>
      </c>
      <c r="E13555" s="0" t="n">
        <v>0.0494532671325242</v>
      </c>
      <c r="F13555" s="0" t="n">
        <v>2376530</v>
      </c>
      <c r="G13555" s="151" t="s">
        <v>111</v>
      </c>
      <c r="H13555" s="151" t="s">
        <v>111</v>
      </c>
      <c r="I13555" s="152" t="s">
        <v>112</v>
      </c>
    </row>
    <row r="13556" customFormat="false" ht="12.75" hidden="false" customHeight="false" outlineLevel="0" collapsed="false">
      <c r="A13556" s="0" t="s">
        <v>86</v>
      </c>
      <c r="B13556" s="0" t="s">
        <v>110</v>
      </c>
      <c r="C13556" s="0" t="s">
        <v>108</v>
      </c>
      <c r="D13556" s="116" t="n">
        <v>45505</v>
      </c>
      <c r="E13556" s="0" t="n">
        <v>0.205</v>
      </c>
      <c r="F13556" s="0" t="n">
        <v>2376531</v>
      </c>
      <c r="G13556" s="151" t="s">
        <v>111</v>
      </c>
      <c r="H13556" s="151" t="s">
        <v>111</v>
      </c>
      <c r="I13556" s="152" t="s">
        <v>112</v>
      </c>
    </row>
    <row r="13557" customFormat="false" ht="12.75" hidden="false" customHeight="false" outlineLevel="0" collapsed="false">
      <c r="A13557" s="0" t="s">
        <v>86</v>
      </c>
      <c r="B13557" s="0" t="s">
        <v>113</v>
      </c>
      <c r="C13557" s="0" t="s">
        <v>108</v>
      </c>
      <c r="D13557" s="116" t="n">
        <v>45505</v>
      </c>
      <c r="E13557" s="0" t="n">
        <v>0.0075</v>
      </c>
      <c r="F13557" s="0" t="n">
        <v>2376532</v>
      </c>
      <c r="G13557" s="151" t="s">
        <v>111</v>
      </c>
      <c r="H13557" s="151" t="s">
        <v>111</v>
      </c>
      <c r="I13557" s="152" t="s">
        <v>112</v>
      </c>
    </row>
    <row r="13558" customFormat="false" ht="12.75" hidden="false" customHeight="false" outlineLevel="0" collapsed="false">
      <c r="A13558" s="0" t="s">
        <v>87</v>
      </c>
      <c r="B13558" s="0" t="s">
        <v>110</v>
      </c>
      <c r="C13558" s="0" t="s">
        <v>108</v>
      </c>
      <c r="D13558" s="116" t="n">
        <v>45505</v>
      </c>
      <c r="E13558" s="0" t="n">
        <v>0.205</v>
      </c>
      <c r="F13558" s="0" t="n">
        <v>2376533</v>
      </c>
      <c r="G13558" s="151" t="s">
        <v>111</v>
      </c>
      <c r="H13558" s="151" t="s">
        <v>111</v>
      </c>
      <c r="I13558" s="152" t="s">
        <v>112</v>
      </c>
    </row>
    <row r="13559" customFormat="false" ht="12.75" hidden="false" customHeight="false" outlineLevel="0" collapsed="false">
      <c r="A13559" s="0" t="s">
        <v>87</v>
      </c>
      <c r="B13559" s="0" t="s">
        <v>113</v>
      </c>
      <c r="C13559" s="0" t="s">
        <v>108</v>
      </c>
      <c r="D13559" s="116" t="n">
        <v>45505</v>
      </c>
      <c r="E13559" s="0" t="n">
        <v>0.0075</v>
      </c>
      <c r="F13559" s="0" t="n">
        <v>2376534</v>
      </c>
      <c r="G13559" s="151" t="s">
        <v>111</v>
      </c>
      <c r="H13559" s="151" t="s">
        <v>111</v>
      </c>
      <c r="I13559" s="152" t="s">
        <v>112</v>
      </c>
    </row>
    <row r="13560" customFormat="false" ht="12.75" hidden="false" customHeight="false" outlineLevel="0" collapsed="false">
      <c r="A13560" s="0" t="s">
        <v>88</v>
      </c>
      <c r="B13560" s="0" t="s">
        <v>110</v>
      </c>
      <c r="C13560" s="0" t="s">
        <v>108</v>
      </c>
      <c r="D13560" s="116" t="n">
        <v>45505</v>
      </c>
      <c r="E13560" s="0" t="n">
        <v>0.205</v>
      </c>
      <c r="F13560" s="0" t="n">
        <v>2376535</v>
      </c>
      <c r="G13560" s="151" t="s">
        <v>111</v>
      </c>
      <c r="H13560" s="151" t="s">
        <v>111</v>
      </c>
      <c r="I13560" s="152" t="s">
        <v>112</v>
      </c>
    </row>
    <row r="13561" customFormat="false" ht="12.75" hidden="false" customHeight="false" outlineLevel="0" collapsed="false">
      <c r="A13561" s="0" t="s">
        <v>88</v>
      </c>
      <c r="B13561" s="0" t="s">
        <v>113</v>
      </c>
      <c r="C13561" s="0" t="s">
        <v>108</v>
      </c>
      <c r="D13561" s="116" t="n">
        <v>45505</v>
      </c>
      <c r="E13561" s="0" t="n">
        <v>0.119758043389275</v>
      </c>
      <c r="F13561" s="0" t="n">
        <v>2376536</v>
      </c>
      <c r="G13561" s="151" t="s">
        <v>111</v>
      </c>
      <c r="H13561" s="151" t="s">
        <v>111</v>
      </c>
      <c r="I13561" s="152" t="s">
        <v>112</v>
      </c>
    </row>
    <row r="13562" customFormat="false" ht="12.75" hidden="false" customHeight="false" outlineLevel="0" collapsed="false">
      <c r="A13562" s="0" t="s">
        <v>89</v>
      </c>
      <c r="B13562" s="0" t="s">
        <v>110</v>
      </c>
      <c r="C13562" s="0" t="s">
        <v>108</v>
      </c>
      <c r="D13562" s="116" t="n">
        <v>45505</v>
      </c>
      <c r="E13562" s="0" t="n">
        <v>0.205</v>
      </c>
      <c r="F13562" s="0" t="n">
        <v>2376537</v>
      </c>
      <c r="G13562" s="151" t="s">
        <v>111</v>
      </c>
      <c r="H13562" s="151" t="s">
        <v>111</v>
      </c>
      <c r="I13562" s="152" t="s">
        <v>112</v>
      </c>
    </row>
    <row r="13563" customFormat="false" ht="12.75" hidden="false" customHeight="false" outlineLevel="0" collapsed="false">
      <c r="A13563" s="0" t="s">
        <v>89</v>
      </c>
      <c r="B13563" s="0" t="s">
        <v>113</v>
      </c>
      <c r="C13563" s="0" t="s">
        <v>108</v>
      </c>
      <c r="D13563" s="116" t="n">
        <v>45505</v>
      </c>
      <c r="E13563" s="0" t="n">
        <v>0.0275</v>
      </c>
      <c r="F13563" s="0" t="n">
        <v>2376538</v>
      </c>
      <c r="G13563" s="151" t="s">
        <v>111</v>
      </c>
      <c r="H13563" s="151" t="s">
        <v>111</v>
      </c>
      <c r="I13563" s="152" t="s">
        <v>112</v>
      </c>
    </row>
    <row r="13564" customFormat="false" ht="12.75" hidden="false" customHeight="false" outlineLevel="0" collapsed="false">
      <c r="A13564" s="0" t="s">
        <v>90</v>
      </c>
      <c r="B13564" s="0" t="s">
        <v>110</v>
      </c>
      <c r="C13564" s="0" t="s">
        <v>108</v>
      </c>
      <c r="D13564" s="116" t="n">
        <v>45505</v>
      </c>
      <c r="E13564" s="0" t="n">
        <v>0.205</v>
      </c>
      <c r="F13564" s="0" t="n">
        <v>2376539</v>
      </c>
      <c r="G13564" s="151" t="s">
        <v>111</v>
      </c>
      <c r="H13564" s="151" t="s">
        <v>111</v>
      </c>
      <c r="I13564" s="152" t="s">
        <v>112</v>
      </c>
    </row>
    <row r="13565" customFormat="false" ht="12.75" hidden="false" customHeight="false" outlineLevel="0" collapsed="false">
      <c r="A13565" s="0" t="s">
        <v>90</v>
      </c>
      <c r="B13565" s="0" t="s">
        <v>113</v>
      </c>
      <c r="C13565" s="0" t="s">
        <v>108</v>
      </c>
      <c r="D13565" s="116" t="n">
        <v>45505</v>
      </c>
      <c r="E13565" s="0" t="n">
        <v>0.119758043389275</v>
      </c>
      <c r="F13565" s="0" t="n">
        <v>2376540</v>
      </c>
      <c r="G13565" s="151" t="s">
        <v>111</v>
      </c>
      <c r="H13565" s="151" t="s">
        <v>111</v>
      </c>
      <c r="I13565" s="152" t="s">
        <v>112</v>
      </c>
    </row>
    <row r="13566" customFormat="false" ht="12.75" hidden="false" customHeight="false" outlineLevel="0" collapsed="false">
      <c r="A13566" s="0" t="s">
        <v>91</v>
      </c>
      <c r="B13566" s="0" t="s">
        <v>110</v>
      </c>
      <c r="C13566" s="0" t="s">
        <v>108</v>
      </c>
      <c r="D13566" s="116" t="n">
        <v>45505</v>
      </c>
      <c r="E13566" s="0" t="n">
        <v>0</v>
      </c>
      <c r="F13566" s="0" t="n">
        <v>2376541</v>
      </c>
      <c r="G13566" s="151" t="s">
        <v>111</v>
      </c>
      <c r="H13566" s="151" t="s">
        <v>111</v>
      </c>
      <c r="I13566" s="152" t="s">
        <v>112</v>
      </c>
    </row>
    <row r="13567" customFormat="false" ht="12.75" hidden="false" customHeight="false" outlineLevel="0" collapsed="false">
      <c r="A13567" s="0" t="s">
        <v>91</v>
      </c>
      <c r="B13567" s="0" t="s">
        <v>113</v>
      </c>
      <c r="C13567" s="0" t="s">
        <v>108</v>
      </c>
      <c r="D13567" s="116" t="n">
        <v>45505</v>
      </c>
      <c r="E13567" s="0" t="n">
        <v>0</v>
      </c>
      <c r="F13567" s="0" t="n">
        <v>2376542</v>
      </c>
      <c r="G13567" s="151" t="s">
        <v>111</v>
      </c>
      <c r="H13567" s="151" t="s">
        <v>111</v>
      </c>
      <c r="I13567" s="152" t="s">
        <v>112</v>
      </c>
    </row>
    <row r="13568" customFormat="false" ht="12.75" hidden="false" customHeight="false" outlineLevel="0" collapsed="false">
      <c r="A13568" s="0" t="s">
        <v>49</v>
      </c>
      <c r="B13568" s="0" t="s">
        <v>110</v>
      </c>
      <c r="C13568" s="0" t="s">
        <v>108</v>
      </c>
      <c r="D13568" s="116" t="n">
        <v>45505</v>
      </c>
      <c r="E13568" s="0" t="n">
        <v>0.4</v>
      </c>
      <c r="F13568" s="0" t="n">
        <v>2376543</v>
      </c>
      <c r="G13568" s="151" t="s">
        <v>111</v>
      </c>
      <c r="H13568" s="151" t="s">
        <v>111</v>
      </c>
      <c r="I13568" s="152" t="s">
        <v>112</v>
      </c>
    </row>
    <row r="13569" customFormat="false" ht="12.75" hidden="false" customHeight="false" outlineLevel="0" collapsed="false">
      <c r="A13569" s="0" t="s">
        <v>49</v>
      </c>
      <c r="B13569" s="0" t="s">
        <v>113</v>
      </c>
      <c r="C13569" s="0" t="s">
        <v>108</v>
      </c>
      <c r="D13569" s="116" t="n">
        <v>45505</v>
      </c>
      <c r="E13569" s="0" t="n">
        <v>0.015</v>
      </c>
      <c r="F13569" s="0" t="n">
        <v>2376544</v>
      </c>
      <c r="G13569" s="151" t="s">
        <v>111</v>
      </c>
      <c r="H13569" s="151" t="s">
        <v>111</v>
      </c>
      <c r="I13569" s="152" t="s">
        <v>112</v>
      </c>
    </row>
    <row r="13570" customFormat="false" ht="12.75" hidden="false" customHeight="false" outlineLevel="0" collapsed="false">
      <c r="A13570" s="0" t="s">
        <v>50</v>
      </c>
      <c r="B13570" s="0" t="s">
        <v>110</v>
      </c>
      <c r="C13570" s="0" t="s">
        <v>108</v>
      </c>
      <c r="D13570" s="116" t="n">
        <v>45505</v>
      </c>
      <c r="E13570" s="0" t="n">
        <v>0.5</v>
      </c>
      <c r="F13570" s="0" t="n">
        <v>2376545</v>
      </c>
      <c r="G13570" s="151" t="s">
        <v>111</v>
      </c>
      <c r="H13570" s="151" t="s">
        <v>111</v>
      </c>
      <c r="I13570" s="152" t="s">
        <v>112</v>
      </c>
    </row>
    <row r="13571" customFormat="false" ht="12.75" hidden="false" customHeight="false" outlineLevel="0" collapsed="false">
      <c r="A13571" s="0" t="s">
        <v>50</v>
      </c>
      <c r="B13571" s="0" t="s">
        <v>113</v>
      </c>
      <c r="C13571" s="0" t="s">
        <v>108</v>
      </c>
      <c r="D13571" s="116" t="n">
        <v>45505</v>
      </c>
      <c r="E13571" s="0" t="n">
        <v>-0.02</v>
      </c>
      <c r="F13571" s="0" t="n">
        <v>2376546</v>
      </c>
      <c r="G13571" s="151" t="s">
        <v>111</v>
      </c>
      <c r="H13571" s="151" t="s">
        <v>111</v>
      </c>
      <c r="I13571" s="152" t="s">
        <v>112</v>
      </c>
    </row>
    <row r="13572" customFormat="false" ht="12.75" hidden="false" customHeight="false" outlineLevel="0" collapsed="false">
      <c r="A13572" s="0" t="s">
        <v>51</v>
      </c>
      <c r="B13572" s="0" t="s">
        <v>110</v>
      </c>
      <c r="C13572" s="0" t="s">
        <v>108</v>
      </c>
      <c r="D13572" s="116" t="n">
        <v>45505</v>
      </c>
      <c r="E13572" s="0" t="n">
        <v>0.5</v>
      </c>
      <c r="F13572" s="0" t="n">
        <v>2376547</v>
      </c>
      <c r="G13572" s="151" t="s">
        <v>111</v>
      </c>
      <c r="H13572" s="151" t="s">
        <v>111</v>
      </c>
      <c r="I13572" s="152" t="s">
        <v>112</v>
      </c>
    </row>
    <row r="13573" customFormat="false" ht="12.75" hidden="false" customHeight="false" outlineLevel="0" collapsed="false">
      <c r="A13573" s="0" t="s">
        <v>51</v>
      </c>
      <c r="B13573" s="0" t="s">
        <v>113</v>
      </c>
      <c r="C13573" s="0" t="s">
        <v>108</v>
      </c>
      <c r="D13573" s="116" t="n">
        <v>45505</v>
      </c>
      <c r="E13573" s="0" t="n">
        <v>0.035</v>
      </c>
      <c r="F13573" s="0" t="n">
        <v>2376548</v>
      </c>
      <c r="G13573" s="151" t="s">
        <v>111</v>
      </c>
      <c r="H13573" s="151" t="s">
        <v>111</v>
      </c>
      <c r="I13573" s="152" t="s">
        <v>112</v>
      </c>
    </row>
    <row r="13574" customFormat="false" ht="12.75" hidden="false" customHeight="false" outlineLevel="0" collapsed="false">
      <c r="A13574" s="0" t="s">
        <v>52</v>
      </c>
      <c r="B13574" s="0" t="s">
        <v>110</v>
      </c>
      <c r="C13574" s="0" t="s">
        <v>108</v>
      </c>
      <c r="D13574" s="116" t="n">
        <v>45505</v>
      </c>
      <c r="E13574" s="0" t="n">
        <v>0.5</v>
      </c>
      <c r="F13574" s="0" t="n">
        <v>2376549</v>
      </c>
      <c r="G13574" s="151" t="s">
        <v>111</v>
      </c>
      <c r="H13574" s="151" t="s">
        <v>111</v>
      </c>
      <c r="I13574" s="152" t="s">
        <v>112</v>
      </c>
    </row>
    <row r="13575" customFormat="false" ht="12.75" hidden="false" customHeight="false" outlineLevel="0" collapsed="false">
      <c r="A13575" s="0" t="s">
        <v>52</v>
      </c>
      <c r="B13575" s="0" t="s">
        <v>113</v>
      </c>
      <c r="C13575" s="0" t="s">
        <v>108</v>
      </c>
      <c r="D13575" s="116" t="n">
        <v>45505</v>
      </c>
      <c r="E13575" s="0" t="n">
        <v>-0.02</v>
      </c>
      <c r="F13575" s="0" t="n">
        <v>2376550</v>
      </c>
      <c r="G13575" s="151" t="s">
        <v>111</v>
      </c>
      <c r="H13575" s="151" t="s">
        <v>111</v>
      </c>
      <c r="I13575" s="152" t="s">
        <v>112</v>
      </c>
    </row>
    <row r="13576" customFormat="false" ht="12.75" hidden="false" customHeight="false" outlineLevel="0" collapsed="false">
      <c r="A13576" s="0" t="s">
        <v>53</v>
      </c>
      <c r="B13576" s="0" t="s">
        <v>110</v>
      </c>
      <c r="C13576" s="0" t="s">
        <v>108</v>
      </c>
      <c r="D13576" s="116" t="n">
        <v>45505</v>
      </c>
      <c r="E13576" s="0" t="n">
        <v>0.205</v>
      </c>
      <c r="F13576" s="0" t="n">
        <v>2376551</v>
      </c>
      <c r="G13576" s="151" t="s">
        <v>111</v>
      </c>
      <c r="H13576" s="151" t="s">
        <v>111</v>
      </c>
      <c r="I13576" s="152" t="s">
        <v>112</v>
      </c>
    </row>
    <row r="13577" customFormat="false" ht="12.75" hidden="false" customHeight="false" outlineLevel="0" collapsed="false">
      <c r="A13577" s="0" t="s">
        <v>53</v>
      </c>
      <c r="B13577" s="0" t="s">
        <v>113</v>
      </c>
      <c r="C13577" s="0" t="s">
        <v>108</v>
      </c>
      <c r="D13577" s="116" t="n">
        <v>45505</v>
      </c>
      <c r="E13577" s="0" t="n">
        <v>0.0075</v>
      </c>
      <c r="F13577" s="0" t="n">
        <v>2376552</v>
      </c>
      <c r="G13577" s="151" t="s">
        <v>111</v>
      </c>
      <c r="H13577" s="151" t="s">
        <v>111</v>
      </c>
      <c r="I13577" s="152" t="s">
        <v>112</v>
      </c>
    </row>
    <row r="13578" customFormat="false" ht="12.75" hidden="false" customHeight="false" outlineLevel="0" collapsed="false">
      <c r="A13578" s="0" t="s">
        <v>17</v>
      </c>
      <c r="B13578" s="0" t="s">
        <v>110</v>
      </c>
      <c r="C13578" s="0" t="s">
        <v>108</v>
      </c>
      <c r="D13578" s="116" t="n">
        <v>45505</v>
      </c>
      <c r="E13578" s="0" t="n">
        <v>0</v>
      </c>
      <c r="F13578" s="0" t="n">
        <v>2376553</v>
      </c>
      <c r="G13578" s="151" t="s">
        <v>111</v>
      </c>
      <c r="H13578" s="151" t="s">
        <v>111</v>
      </c>
      <c r="I13578" s="152" t="s">
        <v>112</v>
      </c>
    </row>
    <row r="13579" customFormat="false" ht="12.75" hidden="false" customHeight="false" outlineLevel="0" collapsed="false">
      <c r="A13579" s="0" t="s">
        <v>17</v>
      </c>
      <c r="B13579" s="0" t="s">
        <v>113</v>
      </c>
      <c r="C13579" s="0" t="s">
        <v>108</v>
      </c>
      <c r="D13579" s="116" t="n">
        <v>45505</v>
      </c>
      <c r="E13579" s="0" t="n">
        <v>0</v>
      </c>
      <c r="F13579" s="0" t="n">
        <v>2376554</v>
      </c>
      <c r="G13579" s="151" t="s">
        <v>111</v>
      </c>
      <c r="H13579" s="151" t="s">
        <v>111</v>
      </c>
      <c r="I13579" s="152" t="s">
        <v>112</v>
      </c>
    </row>
    <row r="13580" customFormat="false" ht="12.75" hidden="false" customHeight="false" outlineLevel="0" collapsed="false">
      <c r="A13580" s="0" t="s">
        <v>18</v>
      </c>
      <c r="B13580" s="0" t="s">
        <v>110</v>
      </c>
      <c r="C13580" s="0" t="s">
        <v>108</v>
      </c>
      <c r="D13580" s="116" t="n">
        <v>45505</v>
      </c>
      <c r="E13580" s="0" t="n">
        <v>0</v>
      </c>
      <c r="F13580" s="0" t="n">
        <v>2376555</v>
      </c>
      <c r="G13580" s="151" t="s">
        <v>111</v>
      </c>
      <c r="H13580" s="151" t="s">
        <v>111</v>
      </c>
      <c r="I13580" s="152" t="s">
        <v>112</v>
      </c>
    </row>
    <row r="13581" customFormat="false" ht="12.75" hidden="false" customHeight="false" outlineLevel="0" collapsed="false">
      <c r="A13581" s="0" t="s">
        <v>18</v>
      </c>
      <c r="B13581" s="0" t="s">
        <v>113</v>
      </c>
      <c r="C13581" s="0" t="s">
        <v>108</v>
      </c>
      <c r="D13581" s="116" t="n">
        <v>45505</v>
      </c>
      <c r="E13581" s="0" t="n">
        <v>0</v>
      </c>
      <c r="F13581" s="0" t="n">
        <v>2376556</v>
      </c>
      <c r="G13581" s="151" t="s">
        <v>111</v>
      </c>
      <c r="H13581" s="151" t="s">
        <v>111</v>
      </c>
      <c r="I13581" s="152" t="s">
        <v>112</v>
      </c>
    </row>
    <row r="13582" customFormat="false" ht="12.75" hidden="false" customHeight="false" outlineLevel="0" collapsed="false">
      <c r="A13582" s="0" t="s">
        <v>19</v>
      </c>
      <c r="B13582" s="0" t="s">
        <v>110</v>
      </c>
      <c r="C13582" s="0" t="s">
        <v>108</v>
      </c>
      <c r="D13582" s="116" t="n">
        <v>45505</v>
      </c>
      <c r="E13582" s="0" t="n">
        <v>0</v>
      </c>
      <c r="F13582" s="0" t="n">
        <v>2376557</v>
      </c>
      <c r="G13582" s="151" t="s">
        <v>111</v>
      </c>
      <c r="H13582" s="151" t="s">
        <v>111</v>
      </c>
      <c r="I13582" s="152" t="s">
        <v>112</v>
      </c>
    </row>
    <row r="13583" customFormat="false" ht="12.75" hidden="false" customHeight="false" outlineLevel="0" collapsed="false">
      <c r="A13583" s="0" t="s">
        <v>19</v>
      </c>
      <c r="B13583" s="0" t="s">
        <v>113</v>
      </c>
      <c r="C13583" s="0" t="s">
        <v>108</v>
      </c>
      <c r="D13583" s="116" t="n">
        <v>45505</v>
      </c>
      <c r="E13583" s="0" t="n">
        <v>0</v>
      </c>
      <c r="F13583" s="0" t="n">
        <v>2376558</v>
      </c>
      <c r="G13583" s="151" t="s">
        <v>111</v>
      </c>
      <c r="H13583" s="151" t="s">
        <v>111</v>
      </c>
      <c r="I13583" s="152" t="s">
        <v>112</v>
      </c>
    </row>
    <row r="13584" customFormat="false" ht="12.75" hidden="false" customHeight="false" outlineLevel="0" collapsed="false">
      <c r="A13584" s="0" t="s">
        <v>21</v>
      </c>
      <c r="B13584" s="0" t="s">
        <v>110</v>
      </c>
      <c r="C13584" s="0" t="s">
        <v>108</v>
      </c>
      <c r="D13584" s="116" t="n">
        <v>45505</v>
      </c>
      <c r="E13584" s="0" t="n">
        <v>0</v>
      </c>
      <c r="F13584" s="0" t="n">
        <v>2376559</v>
      </c>
      <c r="G13584" s="151" t="s">
        <v>111</v>
      </c>
      <c r="H13584" s="151" t="s">
        <v>111</v>
      </c>
      <c r="I13584" s="152" t="s">
        <v>112</v>
      </c>
    </row>
    <row r="13585" customFormat="false" ht="12.75" hidden="false" customHeight="false" outlineLevel="0" collapsed="false">
      <c r="A13585" s="0" t="s">
        <v>21</v>
      </c>
      <c r="B13585" s="0" t="s">
        <v>113</v>
      </c>
      <c r="C13585" s="0" t="s">
        <v>108</v>
      </c>
      <c r="D13585" s="116" t="n">
        <v>45505</v>
      </c>
      <c r="E13585" s="0" t="n">
        <v>0</v>
      </c>
      <c r="F13585" s="0" t="n">
        <v>2376560</v>
      </c>
      <c r="G13585" s="151" t="s">
        <v>111</v>
      </c>
      <c r="H13585" s="151" t="s">
        <v>111</v>
      </c>
      <c r="I13585" s="152" t="s">
        <v>112</v>
      </c>
    </row>
    <row r="13586" customFormat="false" ht="12.75" hidden="false" customHeight="false" outlineLevel="0" collapsed="false">
      <c r="A13586" s="0" t="s">
        <v>22</v>
      </c>
      <c r="B13586" s="0" t="s">
        <v>110</v>
      </c>
      <c r="C13586" s="0" t="s">
        <v>108</v>
      </c>
      <c r="D13586" s="116" t="n">
        <v>45505</v>
      </c>
      <c r="E13586" s="0" t="n">
        <v>0</v>
      </c>
      <c r="F13586" s="0" t="n">
        <v>2376561</v>
      </c>
      <c r="G13586" s="151" t="s">
        <v>111</v>
      </c>
      <c r="H13586" s="151" t="s">
        <v>111</v>
      </c>
      <c r="I13586" s="152" t="s">
        <v>112</v>
      </c>
    </row>
    <row r="13587" customFormat="false" ht="12.75" hidden="false" customHeight="false" outlineLevel="0" collapsed="false">
      <c r="A13587" s="0" t="s">
        <v>59</v>
      </c>
      <c r="B13587" s="0" t="s">
        <v>110</v>
      </c>
      <c r="C13587" s="0" t="s">
        <v>108</v>
      </c>
      <c r="D13587" s="116" t="n">
        <v>45536</v>
      </c>
      <c r="E13587" s="0" t="n">
        <v>0.3975</v>
      </c>
      <c r="F13587" s="0" t="n">
        <v>2376515</v>
      </c>
      <c r="G13587" s="151" t="s">
        <v>111</v>
      </c>
      <c r="H13587" s="151" t="s">
        <v>111</v>
      </c>
      <c r="I13587" s="152" t="s">
        <v>112</v>
      </c>
    </row>
    <row r="13588" customFormat="false" ht="12.75" hidden="false" customHeight="false" outlineLevel="0" collapsed="false">
      <c r="A13588" s="0" t="s">
        <v>59</v>
      </c>
      <c r="B13588" s="0" t="s">
        <v>113</v>
      </c>
      <c r="C13588" s="0" t="s">
        <v>108</v>
      </c>
      <c r="D13588" s="116" t="n">
        <v>45536</v>
      </c>
      <c r="E13588" s="0" t="n">
        <v>0.015</v>
      </c>
      <c r="F13588" s="0" t="n">
        <v>2376516</v>
      </c>
      <c r="G13588" s="151" t="s">
        <v>111</v>
      </c>
      <c r="H13588" s="151" t="s">
        <v>111</v>
      </c>
      <c r="I13588" s="152" t="s">
        <v>112</v>
      </c>
    </row>
    <row r="13589" customFormat="false" ht="12.75" hidden="false" customHeight="false" outlineLevel="0" collapsed="false">
      <c r="A13589" s="0" t="s">
        <v>60</v>
      </c>
      <c r="B13589" s="0" t="s">
        <v>110</v>
      </c>
      <c r="C13589" s="0" t="s">
        <v>108</v>
      </c>
      <c r="D13589" s="116" t="n">
        <v>45536</v>
      </c>
      <c r="E13589" s="0" t="n">
        <v>0.3975</v>
      </c>
      <c r="F13589" s="0" t="n">
        <v>2376517</v>
      </c>
      <c r="G13589" s="151" t="s">
        <v>111</v>
      </c>
      <c r="H13589" s="151" t="s">
        <v>111</v>
      </c>
      <c r="I13589" s="152" t="s">
        <v>112</v>
      </c>
    </row>
    <row r="13590" customFormat="false" ht="12.75" hidden="false" customHeight="false" outlineLevel="0" collapsed="false">
      <c r="A13590" s="0" t="s">
        <v>60</v>
      </c>
      <c r="B13590" s="0" t="s">
        <v>113</v>
      </c>
      <c r="C13590" s="0" t="s">
        <v>108</v>
      </c>
      <c r="D13590" s="116" t="n">
        <v>45536</v>
      </c>
      <c r="E13590" s="0" t="n">
        <v>0.045</v>
      </c>
      <c r="F13590" s="0" t="n">
        <v>2376518</v>
      </c>
      <c r="G13590" s="151" t="s">
        <v>111</v>
      </c>
      <c r="H13590" s="151" t="s">
        <v>111</v>
      </c>
      <c r="I13590" s="152" t="s">
        <v>112</v>
      </c>
    </row>
    <row r="13591" customFormat="false" ht="12.75" hidden="false" customHeight="false" outlineLevel="0" collapsed="false">
      <c r="A13591" s="0" t="s">
        <v>61</v>
      </c>
      <c r="B13591" s="0" t="s">
        <v>110</v>
      </c>
      <c r="C13591" s="0" t="s">
        <v>108</v>
      </c>
      <c r="D13591" s="116" t="n">
        <v>45536</v>
      </c>
      <c r="E13591" s="0" t="n">
        <v>0.3975</v>
      </c>
      <c r="F13591" s="0" t="n">
        <v>2376519</v>
      </c>
      <c r="G13591" s="151" t="s">
        <v>111</v>
      </c>
      <c r="H13591" s="151" t="s">
        <v>111</v>
      </c>
      <c r="I13591" s="152" t="s">
        <v>112</v>
      </c>
    </row>
    <row r="13592" customFormat="false" ht="12.75" hidden="false" customHeight="false" outlineLevel="0" collapsed="false">
      <c r="A13592" s="0" t="s">
        <v>61</v>
      </c>
      <c r="B13592" s="0" t="s">
        <v>113</v>
      </c>
      <c r="C13592" s="0" t="s">
        <v>108</v>
      </c>
      <c r="D13592" s="116" t="n">
        <v>45536</v>
      </c>
      <c r="E13592" s="0" t="n">
        <v>0.015</v>
      </c>
      <c r="F13592" s="0" t="n">
        <v>2376520</v>
      </c>
      <c r="G13592" s="151" t="s">
        <v>111</v>
      </c>
      <c r="H13592" s="151" t="s">
        <v>111</v>
      </c>
      <c r="I13592" s="152" t="s">
        <v>112</v>
      </c>
    </row>
    <row r="13593" customFormat="false" ht="12.75" hidden="false" customHeight="false" outlineLevel="0" collapsed="false">
      <c r="A13593" s="0" t="s">
        <v>62</v>
      </c>
      <c r="B13593" s="0" t="s">
        <v>110</v>
      </c>
      <c r="C13593" s="0" t="s">
        <v>108</v>
      </c>
      <c r="D13593" s="116" t="n">
        <v>45536</v>
      </c>
      <c r="E13593" s="0" t="n">
        <v>0.3975</v>
      </c>
      <c r="F13593" s="0" t="n">
        <v>2376521</v>
      </c>
      <c r="G13593" s="151" t="s">
        <v>111</v>
      </c>
      <c r="H13593" s="151" t="s">
        <v>111</v>
      </c>
      <c r="I13593" s="152" t="s">
        <v>112</v>
      </c>
    </row>
    <row r="13594" customFormat="false" ht="12.75" hidden="false" customHeight="false" outlineLevel="0" collapsed="false">
      <c r="A13594" s="0" t="s">
        <v>62</v>
      </c>
      <c r="B13594" s="0" t="s">
        <v>113</v>
      </c>
      <c r="C13594" s="0" t="s">
        <v>108</v>
      </c>
      <c r="D13594" s="116" t="n">
        <v>45536</v>
      </c>
      <c r="E13594" s="0" t="n">
        <v>0.045</v>
      </c>
      <c r="F13594" s="0" t="n">
        <v>2376522</v>
      </c>
      <c r="G13594" s="151" t="s">
        <v>111</v>
      </c>
      <c r="H13594" s="151" t="s">
        <v>111</v>
      </c>
      <c r="I13594" s="152" t="s">
        <v>112</v>
      </c>
    </row>
    <row r="13595" customFormat="false" ht="12.75" hidden="false" customHeight="false" outlineLevel="0" collapsed="false">
      <c r="A13595" s="0" t="s">
        <v>82</v>
      </c>
      <c r="B13595" s="0" t="s">
        <v>110</v>
      </c>
      <c r="C13595" s="0" t="s">
        <v>108</v>
      </c>
      <c r="D13595" s="116" t="n">
        <v>45536</v>
      </c>
      <c r="E13595" s="0" t="n">
        <v>0</v>
      </c>
      <c r="F13595" s="0" t="n">
        <v>2376523</v>
      </c>
      <c r="G13595" s="151" t="s">
        <v>111</v>
      </c>
      <c r="H13595" s="151" t="s">
        <v>111</v>
      </c>
      <c r="I13595" s="152" t="s">
        <v>112</v>
      </c>
    </row>
    <row r="13596" customFormat="false" ht="12.75" hidden="false" customHeight="false" outlineLevel="0" collapsed="false">
      <c r="A13596" s="0" t="s">
        <v>82</v>
      </c>
      <c r="B13596" s="0" t="s">
        <v>113</v>
      </c>
      <c r="C13596" s="0" t="s">
        <v>108</v>
      </c>
      <c r="D13596" s="116" t="n">
        <v>45536</v>
      </c>
      <c r="E13596" s="0" t="n">
        <v>0</v>
      </c>
      <c r="F13596" s="0" t="n">
        <v>2376524</v>
      </c>
      <c r="G13596" s="151" t="s">
        <v>111</v>
      </c>
      <c r="H13596" s="151" t="s">
        <v>111</v>
      </c>
      <c r="I13596" s="152" t="s">
        <v>112</v>
      </c>
    </row>
    <row r="13597" customFormat="false" ht="12.75" hidden="false" customHeight="false" outlineLevel="0" collapsed="false">
      <c r="A13597" s="0" t="s">
        <v>83</v>
      </c>
      <c r="B13597" s="0" t="s">
        <v>110</v>
      </c>
      <c r="C13597" s="0" t="s">
        <v>108</v>
      </c>
      <c r="D13597" s="116" t="n">
        <v>45536</v>
      </c>
      <c r="E13597" s="0" t="n">
        <v>0</v>
      </c>
      <c r="F13597" s="0" t="n">
        <v>2376525</v>
      </c>
      <c r="G13597" s="151" t="s">
        <v>111</v>
      </c>
      <c r="H13597" s="151" t="s">
        <v>111</v>
      </c>
      <c r="I13597" s="152" t="s">
        <v>112</v>
      </c>
    </row>
    <row r="13598" customFormat="false" ht="12.75" hidden="false" customHeight="false" outlineLevel="0" collapsed="false">
      <c r="A13598" s="0" t="s">
        <v>83</v>
      </c>
      <c r="B13598" s="0" t="s">
        <v>113</v>
      </c>
      <c r="C13598" s="0" t="s">
        <v>108</v>
      </c>
      <c r="D13598" s="116" t="n">
        <v>45536</v>
      </c>
      <c r="E13598" s="0" t="n">
        <v>0</v>
      </c>
      <c r="F13598" s="0" t="n">
        <v>2376526</v>
      </c>
      <c r="G13598" s="151" t="s">
        <v>111</v>
      </c>
      <c r="H13598" s="151" t="s">
        <v>111</v>
      </c>
      <c r="I13598" s="152" t="s">
        <v>112</v>
      </c>
    </row>
    <row r="13599" customFormat="false" ht="12.75" hidden="false" customHeight="false" outlineLevel="0" collapsed="false">
      <c r="A13599" s="0" t="s">
        <v>84</v>
      </c>
      <c r="B13599" s="0" t="s">
        <v>110</v>
      </c>
      <c r="C13599" s="0" t="s">
        <v>108</v>
      </c>
      <c r="D13599" s="116" t="n">
        <v>45536</v>
      </c>
      <c r="E13599" s="0" t="n">
        <v>0.165</v>
      </c>
      <c r="F13599" s="0" t="n">
        <v>2376527</v>
      </c>
      <c r="G13599" s="151" t="s">
        <v>111</v>
      </c>
      <c r="H13599" s="151" t="s">
        <v>111</v>
      </c>
      <c r="I13599" s="152" t="s">
        <v>112</v>
      </c>
    </row>
    <row r="13600" customFormat="false" ht="12.75" hidden="false" customHeight="false" outlineLevel="0" collapsed="false">
      <c r="A13600" s="0" t="s">
        <v>84</v>
      </c>
      <c r="B13600" s="0" t="s">
        <v>113</v>
      </c>
      <c r="C13600" s="0" t="s">
        <v>108</v>
      </c>
      <c r="D13600" s="116" t="n">
        <v>45536</v>
      </c>
      <c r="E13600" s="0" t="n">
        <v>0.0125</v>
      </c>
      <c r="F13600" s="0" t="n">
        <v>2376528</v>
      </c>
      <c r="G13600" s="151" t="s">
        <v>111</v>
      </c>
      <c r="H13600" s="151" t="s">
        <v>111</v>
      </c>
      <c r="I13600" s="152" t="s">
        <v>112</v>
      </c>
    </row>
    <row r="13601" customFormat="false" ht="12.75" hidden="false" customHeight="false" outlineLevel="0" collapsed="false">
      <c r="A13601" s="0" t="s">
        <v>85</v>
      </c>
      <c r="B13601" s="0" t="s">
        <v>110</v>
      </c>
      <c r="C13601" s="0" t="s">
        <v>108</v>
      </c>
      <c r="D13601" s="116" t="n">
        <v>45536</v>
      </c>
      <c r="E13601" s="0" t="n">
        <v>0.165</v>
      </c>
      <c r="F13601" s="0" t="n">
        <v>2376529</v>
      </c>
      <c r="G13601" s="151" t="s">
        <v>111</v>
      </c>
      <c r="H13601" s="151" t="s">
        <v>111</v>
      </c>
      <c r="I13601" s="152" t="s">
        <v>112</v>
      </c>
    </row>
    <row r="13602" customFormat="false" ht="12.75" hidden="false" customHeight="false" outlineLevel="0" collapsed="false">
      <c r="A13602" s="0" t="s">
        <v>85</v>
      </c>
      <c r="B13602" s="0" t="s">
        <v>113</v>
      </c>
      <c r="C13602" s="0" t="s">
        <v>108</v>
      </c>
      <c r="D13602" s="116" t="n">
        <v>45536</v>
      </c>
      <c r="E13602" s="0" t="n">
        <v>0.0492370928854562</v>
      </c>
      <c r="F13602" s="0" t="n">
        <v>2376530</v>
      </c>
      <c r="G13602" s="151" t="s">
        <v>111</v>
      </c>
      <c r="H13602" s="151" t="s">
        <v>111</v>
      </c>
      <c r="I13602" s="152" t="s">
        <v>112</v>
      </c>
    </row>
    <row r="13603" customFormat="false" ht="12.75" hidden="false" customHeight="false" outlineLevel="0" collapsed="false">
      <c r="A13603" s="0" t="s">
        <v>86</v>
      </c>
      <c r="B13603" s="0" t="s">
        <v>110</v>
      </c>
      <c r="C13603" s="0" t="s">
        <v>108</v>
      </c>
      <c r="D13603" s="116" t="n">
        <v>45536</v>
      </c>
      <c r="E13603" s="0" t="n">
        <v>0.185</v>
      </c>
      <c r="F13603" s="0" t="n">
        <v>2376531</v>
      </c>
      <c r="G13603" s="151" t="s">
        <v>111</v>
      </c>
      <c r="H13603" s="151" t="s">
        <v>111</v>
      </c>
      <c r="I13603" s="152" t="s">
        <v>112</v>
      </c>
    </row>
    <row r="13604" customFormat="false" ht="12.75" hidden="false" customHeight="false" outlineLevel="0" collapsed="false">
      <c r="A13604" s="0" t="s">
        <v>86</v>
      </c>
      <c r="B13604" s="0" t="s">
        <v>113</v>
      </c>
      <c r="C13604" s="0" t="s">
        <v>108</v>
      </c>
      <c r="D13604" s="116" t="n">
        <v>45536</v>
      </c>
      <c r="E13604" s="0" t="n">
        <v>0.005</v>
      </c>
      <c r="F13604" s="0" t="n">
        <v>2376532</v>
      </c>
      <c r="G13604" s="151" t="s">
        <v>111</v>
      </c>
      <c r="H13604" s="151" t="s">
        <v>111</v>
      </c>
      <c r="I13604" s="152" t="s">
        <v>112</v>
      </c>
    </row>
    <row r="13605" customFormat="false" ht="12.75" hidden="false" customHeight="false" outlineLevel="0" collapsed="false">
      <c r="A13605" s="0" t="s">
        <v>87</v>
      </c>
      <c r="B13605" s="0" t="s">
        <v>110</v>
      </c>
      <c r="C13605" s="0" t="s">
        <v>108</v>
      </c>
      <c r="D13605" s="116" t="n">
        <v>45536</v>
      </c>
      <c r="E13605" s="0" t="n">
        <v>0.185</v>
      </c>
      <c r="F13605" s="0" t="n">
        <v>2376533</v>
      </c>
      <c r="G13605" s="151" t="s">
        <v>111</v>
      </c>
      <c r="H13605" s="151" t="s">
        <v>111</v>
      </c>
      <c r="I13605" s="152" t="s">
        <v>112</v>
      </c>
    </row>
    <row r="13606" customFormat="false" ht="12.75" hidden="false" customHeight="false" outlineLevel="0" collapsed="false">
      <c r="A13606" s="0" t="s">
        <v>87</v>
      </c>
      <c r="B13606" s="0" t="s">
        <v>113</v>
      </c>
      <c r="C13606" s="0" t="s">
        <v>108</v>
      </c>
      <c r="D13606" s="116" t="n">
        <v>45536</v>
      </c>
      <c r="E13606" s="0" t="n">
        <v>0.005</v>
      </c>
      <c r="F13606" s="0" t="n">
        <v>2376534</v>
      </c>
      <c r="G13606" s="151" t="s">
        <v>111</v>
      </c>
      <c r="H13606" s="151" t="s">
        <v>111</v>
      </c>
      <c r="I13606" s="152" t="s">
        <v>112</v>
      </c>
    </row>
    <row r="13607" customFormat="false" ht="12.75" hidden="false" customHeight="false" outlineLevel="0" collapsed="false">
      <c r="A13607" s="0" t="s">
        <v>88</v>
      </c>
      <c r="B13607" s="0" t="s">
        <v>110</v>
      </c>
      <c r="C13607" s="0" t="s">
        <v>108</v>
      </c>
      <c r="D13607" s="116" t="n">
        <v>45536</v>
      </c>
      <c r="E13607" s="0" t="n">
        <v>0.185</v>
      </c>
      <c r="F13607" s="0" t="n">
        <v>2376535</v>
      </c>
      <c r="G13607" s="151" t="s">
        <v>111</v>
      </c>
      <c r="H13607" s="151" t="s">
        <v>111</v>
      </c>
      <c r="I13607" s="152" t="s">
        <v>112</v>
      </c>
    </row>
    <row r="13608" customFormat="false" ht="12.75" hidden="false" customHeight="false" outlineLevel="0" collapsed="false">
      <c r="A13608" s="0" t="s">
        <v>88</v>
      </c>
      <c r="B13608" s="0" t="s">
        <v>113</v>
      </c>
      <c r="C13608" s="0" t="s">
        <v>108</v>
      </c>
      <c r="D13608" s="116" t="n">
        <v>45536</v>
      </c>
      <c r="E13608" s="0" t="n">
        <v>0.121733074089235</v>
      </c>
      <c r="F13608" s="0" t="n">
        <v>2376536</v>
      </c>
      <c r="G13608" s="151" t="s">
        <v>111</v>
      </c>
      <c r="H13608" s="151" t="s">
        <v>111</v>
      </c>
      <c r="I13608" s="152" t="s">
        <v>112</v>
      </c>
    </row>
    <row r="13609" customFormat="false" ht="12.75" hidden="false" customHeight="false" outlineLevel="0" collapsed="false">
      <c r="A13609" s="0" t="s">
        <v>89</v>
      </c>
      <c r="B13609" s="0" t="s">
        <v>110</v>
      </c>
      <c r="C13609" s="0" t="s">
        <v>108</v>
      </c>
      <c r="D13609" s="116" t="n">
        <v>45536</v>
      </c>
      <c r="E13609" s="0" t="n">
        <v>0.185</v>
      </c>
      <c r="F13609" s="0" t="n">
        <v>2376537</v>
      </c>
      <c r="G13609" s="151" t="s">
        <v>111</v>
      </c>
      <c r="H13609" s="151" t="s">
        <v>111</v>
      </c>
      <c r="I13609" s="152" t="s">
        <v>112</v>
      </c>
    </row>
    <row r="13610" customFormat="false" ht="12.75" hidden="false" customHeight="false" outlineLevel="0" collapsed="false">
      <c r="A13610" s="0" t="s">
        <v>89</v>
      </c>
      <c r="B13610" s="0" t="s">
        <v>113</v>
      </c>
      <c r="C13610" s="0" t="s">
        <v>108</v>
      </c>
      <c r="D13610" s="116" t="n">
        <v>45536</v>
      </c>
      <c r="E13610" s="0" t="n">
        <v>0.025</v>
      </c>
      <c r="F13610" s="0" t="n">
        <v>2376538</v>
      </c>
      <c r="G13610" s="151" t="s">
        <v>111</v>
      </c>
      <c r="H13610" s="151" t="s">
        <v>111</v>
      </c>
      <c r="I13610" s="152" t="s">
        <v>112</v>
      </c>
    </row>
    <row r="13611" customFormat="false" ht="12.75" hidden="false" customHeight="false" outlineLevel="0" collapsed="false">
      <c r="A13611" s="0" t="s">
        <v>90</v>
      </c>
      <c r="B13611" s="0" t="s">
        <v>110</v>
      </c>
      <c r="C13611" s="0" t="s">
        <v>108</v>
      </c>
      <c r="D13611" s="116" t="n">
        <v>45536</v>
      </c>
      <c r="E13611" s="0" t="n">
        <v>0.185</v>
      </c>
      <c r="F13611" s="0" t="n">
        <v>2376539</v>
      </c>
      <c r="G13611" s="151" t="s">
        <v>111</v>
      </c>
      <c r="H13611" s="151" t="s">
        <v>111</v>
      </c>
      <c r="I13611" s="152" t="s">
        <v>112</v>
      </c>
    </row>
    <row r="13612" customFormat="false" ht="12.75" hidden="false" customHeight="false" outlineLevel="0" collapsed="false">
      <c r="A13612" s="0" t="s">
        <v>90</v>
      </c>
      <c r="B13612" s="0" t="s">
        <v>113</v>
      </c>
      <c r="C13612" s="0" t="s">
        <v>108</v>
      </c>
      <c r="D13612" s="116" t="n">
        <v>45536</v>
      </c>
      <c r="E13612" s="0" t="n">
        <v>0.121733074089235</v>
      </c>
      <c r="F13612" s="0" t="n">
        <v>2376540</v>
      </c>
      <c r="G13612" s="151" t="s">
        <v>111</v>
      </c>
      <c r="H13612" s="151" t="s">
        <v>111</v>
      </c>
      <c r="I13612" s="152" t="s">
        <v>112</v>
      </c>
    </row>
    <row r="13613" customFormat="false" ht="12.75" hidden="false" customHeight="false" outlineLevel="0" collapsed="false">
      <c r="A13613" s="0" t="s">
        <v>91</v>
      </c>
      <c r="B13613" s="0" t="s">
        <v>110</v>
      </c>
      <c r="C13613" s="0" t="s">
        <v>108</v>
      </c>
      <c r="D13613" s="116" t="n">
        <v>45536</v>
      </c>
      <c r="E13613" s="0" t="n">
        <v>0</v>
      </c>
      <c r="F13613" s="0" t="n">
        <v>2376541</v>
      </c>
      <c r="G13613" s="151" t="s">
        <v>111</v>
      </c>
      <c r="H13613" s="151" t="s">
        <v>111</v>
      </c>
      <c r="I13613" s="152" t="s">
        <v>112</v>
      </c>
    </row>
    <row r="13614" customFormat="false" ht="12.75" hidden="false" customHeight="false" outlineLevel="0" collapsed="false">
      <c r="A13614" s="0" t="s">
        <v>91</v>
      </c>
      <c r="B13614" s="0" t="s">
        <v>113</v>
      </c>
      <c r="C13614" s="0" t="s">
        <v>108</v>
      </c>
      <c r="D13614" s="116" t="n">
        <v>45536</v>
      </c>
      <c r="E13614" s="0" t="n">
        <v>0</v>
      </c>
      <c r="F13614" s="0" t="n">
        <v>2376542</v>
      </c>
      <c r="G13614" s="151" t="s">
        <v>111</v>
      </c>
      <c r="H13614" s="151" t="s">
        <v>111</v>
      </c>
      <c r="I13614" s="152" t="s">
        <v>112</v>
      </c>
    </row>
    <row r="13615" customFormat="false" ht="12.75" hidden="false" customHeight="false" outlineLevel="0" collapsed="false">
      <c r="A13615" s="0" t="s">
        <v>49</v>
      </c>
      <c r="B13615" s="0" t="s">
        <v>110</v>
      </c>
      <c r="C13615" s="0" t="s">
        <v>108</v>
      </c>
      <c r="D13615" s="116" t="n">
        <v>45536</v>
      </c>
      <c r="E13615" s="0" t="n">
        <v>0.3975</v>
      </c>
      <c r="F13615" s="0" t="n">
        <v>2376543</v>
      </c>
      <c r="G13615" s="151" t="s">
        <v>111</v>
      </c>
      <c r="H13615" s="151" t="s">
        <v>111</v>
      </c>
      <c r="I13615" s="152" t="s">
        <v>112</v>
      </c>
    </row>
    <row r="13616" customFormat="false" ht="12.75" hidden="false" customHeight="false" outlineLevel="0" collapsed="false">
      <c r="A13616" s="0" t="s">
        <v>49</v>
      </c>
      <c r="B13616" s="0" t="s">
        <v>113</v>
      </c>
      <c r="C13616" s="0" t="s">
        <v>108</v>
      </c>
      <c r="D13616" s="116" t="n">
        <v>45536</v>
      </c>
      <c r="E13616" s="0" t="n">
        <v>0.015</v>
      </c>
      <c r="F13616" s="0" t="n">
        <v>2376544</v>
      </c>
      <c r="G13616" s="151" t="s">
        <v>111</v>
      </c>
      <c r="H13616" s="151" t="s">
        <v>111</v>
      </c>
      <c r="I13616" s="152" t="s">
        <v>112</v>
      </c>
    </row>
    <row r="13617" customFormat="false" ht="12.75" hidden="false" customHeight="false" outlineLevel="0" collapsed="false">
      <c r="A13617" s="0" t="s">
        <v>50</v>
      </c>
      <c r="B13617" s="0" t="s">
        <v>110</v>
      </c>
      <c r="C13617" s="0" t="s">
        <v>108</v>
      </c>
      <c r="D13617" s="116" t="n">
        <v>45536</v>
      </c>
      <c r="E13617" s="0" t="n">
        <v>0.46</v>
      </c>
      <c r="F13617" s="0" t="n">
        <v>2376545</v>
      </c>
      <c r="G13617" s="151" t="s">
        <v>111</v>
      </c>
      <c r="H13617" s="151" t="s">
        <v>111</v>
      </c>
      <c r="I13617" s="152" t="s">
        <v>112</v>
      </c>
    </row>
    <row r="13618" customFormat="false" ht="12.75" hidden="false" customHeight="false" outlineLevel="0" collapsed="false">
      <c r="A13618" s="0" t="s">
        <v>50</v>
      </c>
      <c r="B13618" s="0" t="s">
        <v>113</v>
      </c>
      <c r="C13618" s="0" t="s">
        <v>108</v>
      </c>
      <c r="D13618" s="116" t="n">
        <v>45536</v>
      </c>
      <c r="E13618" s="0" t="n">
        <v>-0.04</v>
      </c>
      <c r="F13618" s="0" t="n">
        <v>2376546</v>
      </c>
      <c r="G13618" s="151" t="s">
        <v>111</v>
      </c>
      <c r="H13618" s="151" t="s">
        <v>111</v>
      </c>
      <c r="I13618" s="152" t="s">
        <v>112</v>
      </c>
    </row>
    <row r="13619" customFormat="false" ht="12.75" hidden="false" customHeight="false" outlineLevel="0" collapsed="false">
      <c r="A13619" s="0" t="s">
        <v>51</v>
      </c>
      <c r="B13619" s="0" t="s">
        <v>110</v>
      </c>
      <c r="C13619" s="0" t="s">
        <v>108</v>
      </c>
      <c r="D13619" s="116" t="n">
        <v>45536</v>
      </c>
      <c r="E13619" s="0" t="n">
        <v>0.46</v>
      </c>
      <c r="F13619" s="0" t="n">
        <v>2376547</v>
      </c>
      <c r="G13619" s="151" t="s">
        <v>111</v>
      </c>
      <c r="H13619" s="151" t="s">
        <v>111</v>
      </c>
      <c r="I13619" s="152" t="s">
        <v>112</v>
      </c>
    </row>
    <row r="13620" customFormat="false" ht="12.75" hidden="false" customHeight="false" outlineLevel="0" collapsed="false">
      <c r="A13620" s="0" t="s">
        <v>51</v>
      </c>
      <c r="B13620" s="0" t="s">
        <v>113</v>
      </c>
      <c r="C13620" s="0" t="s">
        <v>108</v>
      </c>
      <c r="D13620" s="116" t="n">
        <v>45536</v>
      </c>
      <c r="E13620" s="0" t="n">
        <v>0.035</v>
      </c>
      <c r="F13620" s="0" t="n">
        <v>2376548</v>
      </c>
      <c r="G13620" s="151" t="s">
        <v>111</v>
      </c>
      <c r="H13620" s="151" t="s">
        <v>111</v>
      </c>
      <c r="I13620" s="152" t="s">
        <v>112</v>
      </c>
    </row>
    <row r="13621" customFormat="false" ht="12.75" hidden="false" customHeight="false" outlineLevel="0" collapsed="false">
      <c r="A13621" s="0" t="s">
        <v>52</v>
      </c>
      <c r="B13621" s="0" t="s">
        <v>110</v>
      </c>
      <c r="C13621" s="0" t="s">
        <v>108</v>
      </c>
      <c r="D13621" s="116" t="n">
        <v>45536</v>
      </c>
      <c r="E13621" s="0" t="n">
        <v>0.46</v>
      </c>
      <c r="F13621" s="0" t="n">
        <v>2376549</v>
      </c>
      <c r="G13621" s="151" t="s">
        <v>111</v>
      </c>
      <c r="H13621" s="151" t="s">
        <v>111</v>
      </c>
      <c r="I13621" s="152" t="s">
        <v>112</v>
      </c>
    </row>
    <row r="13622" customFormat="false" ht="12.75" hidden="false" customHeight="false" outlineLevel="0" collapsed="false">
      <c r="A13622" s="0" t="s">
        <v>52</v>
      </c>
      <c r="B13622" s="0" t="s">
        <v>113</v>
      </c>
      <c r="C13622" s="0" t="s">
        <v>108</v>
      </c>
      <c r="D13622" s="116" t="n">
        <v>45536</v>
      </c>
      <c r="E13622" s="0" t="n">
        <v>-0.02</v>
      </c>
      <c r="F13622" s="0" t="n">
        <v>2376550</v>
      </c>
      <c r="G13622" s="151" t="s">
        <v>111</v>
      </c>
      <c r="H13622" s="151" t="s">
        <v>111</v>
      </c>
      <c r="I13622" s="152" t="s">
        <v>112</v>
      </c>
    </row>
    <row r="13623" customFormat="false" ht="12.75" hidden="false" customHeight="false" outlineLevel="0" collapsed="false">
      <c r="A13623" s="0" t="s">
        <v>53</v>
      </c>
      <c r="B13623" s="0" t="s">
        <v>110</v>
      </c>
      <c r="C13623" s="0" t="s">
        <v>108</v>
      </c>
      <c r="D13623" s="116" t="n">
        <v>45536</v>
      </c>
      <c r="E13623" s="0" t="n">
        <v>0.185</v>
      </c>
      <c r="F13623" s="0" t="n">
        <v>2376551</v>
      </c>
      <c r="G13623" s="151" t="s">
        <v>111</v>
      </c>
      <c r="H13623" s="151" t="s">
        <v>111</v>
      </c>
      <c r="I13623" s="152" t="s">
        <v>112</v>
      </c>
    </row>
    <row r="13624" customFormat="false" ht="12.75" hidden="false" customHeight="false" outlineLevel="0" collapsed="false">
      <c r="A13624" s="0" t="s">
        <v>53</v>
      </c>
      <c r="B13624" s="0" t="s">
        <v>113</v>
      </c>
      <c r="C13624" s="0" t="s">
        <v>108</v>
      </c>
      <c r="D13624" s="116" t="n">
        <v>45536</v>
      </c>
      <c r="E13624" s="0" t="n">
        <v>0.005</v>
      </c>
      <c r="F13624" s="0" t="n">
        <v>2376552</v>
      </c>
      <c r="G13624" s="151" t="s">
        <v>111</v>
      </c>
      <c r="H13624" s="151" t="s">
        <v>111</v>
      </c>
      <c r="I13624" s="152" t="s">
        <v>112</v>
      </c>
    </row>
    <row r="13625" customFormat="false" ht="12.75" hidden="false" customHeight="false" outlineLevel="0" collapsed="false">
      <c r="A13625" s="0" t="s">
        <v>17</v>
      </c>
      <c r="B13625" s="0" t="s">
        <v>110</v>
      </c>
      <c r="C13625" s="0" t="s">
        <v>108</v>
      </c>
      <c r="D13625" s="116" t="n">
        <v>45536</v>
      </c>
      <c r="E13625" s="0" t="n">
        <v>0</v>
      </c>
      <c r="F13625" s="0" t="n">
        <v>2376553</v>
      </c>
      <c r="G13625" s="151" t="s">
        <v>111</v>
      </c>
      <c r="H13625" s="151" t="s">
        <v>111</v>
      </c>
      <c r="I13625" s="152" t="s">
        <v>112</v>
      </c>
    </row>
    <row r="13626" customFormat="false" ht="12.75" hidden="false" customHeight="false" outlineLevel="0" collapsed="false">
      <c r="A13626" s="0" t="s">
        <v>17</v>
      </c>
      <c r="B13626" s="0" t="s">
        <v>113</v>
      </c>
      <c r="C13626" s="0" t="s">
        <v>108</v>
      </c>
      <c r="D13626" s="116" t="n">
        <v>45536</v>
      </c>
      <c r="E13626" s="0" t="n">
        <v>0</v>
      </c>
      <c r="F13626" s="0" t="n">
        <v>2376554</v>
      </c>
      <c r="G13626" s="151" t="s">
        <v>111</v>
      </c>
      <c r="H13626" s="151" t="s">
        <v>111</v>
      </c>
      <c r="I13626" s="152" t="s">
        <v>112</v>
      </c>
    </row>
    <row r="13627" customFormat="false" ht="12.75" hidden="false" customHeight="false" outlineLevel="0" collapsed="false">
      <c r="A13627" s="0" t="s">
        <v>18</v>
      </c>
      <c r="B13627" s="0" t="s">
        <v>110</v>
      </c>
      <c r="C13627" s="0" t="s">
        <v>108</v>
      </c>
      <c r="D13627" s="116" t="n">
        <v>45536</v>
      </c>
      <c r="E13627" s="0" t="n">
        <v>0</v>
      </c>
      <c r="F13627" s="0" t="n">
        <v>2376555</v>
      </c>
      <c r="G13627" s="151" t="s">
        <v>111</v>
      </c>
      <c r="H13627" s="151" t="s">
        <v>111</v>
      </c>
      <c r="I13627" s="152" t="s">
        <v>112</v>
      </c>
    </row>
    <row r="13628" customFormat="false" ht="12.75" hidden="false" customHeight="false" outlineLevel="0" collapsed="false">
      <c r="A13628" s="0" t="s">
        <v>18</v>
      </c>
      <c r="B13628" s="0" t="s">
        <v>113</v>
      </c>
      <c r="C13628" s="0" t="s">
        <v>108</v>
      </c>
      <c r="D13628" s="116" t="n">
        <v>45536</v>
      </c>
      <c r="E13628" s="0" t="n">
        <v>0</v>
      </c>
      <c r="F13628" s="0" t="n">
        <v>2376556</v>
      </c>
      <c r="G13628" s="151" t="s">
        <v>111</v>
      </c>
      <c r="H13628" s="151" t="s">
        <v>111</v>
      </c>
      <c r="I13628" s="152" t="s">
        <v>112</v>
      </c>
    </row>
    <row r="13629" customFormat="false" ht="12.75" hidden="false" customHeight="false" outlineLevel="0" collapsed="false">
      <c r="A13629" s="0" t="s">
        <v>19</v>
      </c>
      <c r="B13629" s="0" t="s">
        <v>110</v>
      </c>
      <c r="C13629" s="0" t="s">
        <v>108</v>
      </c>
      <c r="D13629" s="116" t="n">
        <v>45536</v>
      </c>
      <c r="E13629" s="0" t="n">
        <v>0</v>
      </c>
      <c r="F13629" s="0" t="n">
        <v>2376557</v>
      </c>
      <c r="G13629" s="151" t="s">
        <v>111</v>
      </c>
      <c r="H13629" s="151" t="s">
        <v>111</v>
      </c>
      <c r="I13629" s="152" t="s">
        <v>112</v>
      </c>
    </row>
    <row r="13630" customFormat="false" ht="12.75" hidden="false" customHeight="false" outlineLevel="0" collapsed="false">
      <c r="A13630" s="0" t="s">
        <v>19</v>
      </c>
      <c r="B13630" s="0" t="s">
        <v>113</v>
      </c>
      <c r="C13630" s="0" t="s">
        <v>108</v>
      </c>
      <c r="D13630" s="116" t="n">
        <v>45536</v>
      </c>
      <c r="E13630" s="0" t="n">
        <v>0</v>
      </c>
      <c r="F13630" s="0" t="n">
        <v>2376558</v>
      </c>
      <c r="G13630" s="151" t="s">
        <v>111</v>
      </c>
      <c r="H13630" s="151" t="s">
        <v>111</v>
      </c>
      <c r="I13630" s="152" t="s">
        <v>112</v>
      </c>
    </row>
    <row r="13631" customFormat="false" ht="12.75" hidden="false" customHeight="false" outlineLevel="0" collapsed="false">
      <c r="A13631" s="0" t="s">
        <v>21</v>
      </c>
      <c r="B13631" s="0" t="s">
        <v>110</v>
      </c>
      <c r="C13631" s="0" t="s">
        <v>108</v>
      </c>
      <c r="D13631" s="116" t="n">
        <v>45536</v>
      </c>
      <c r="E13631" s="0" t="n">
        <v>0</v>
      </c>
      <c r="F13631" s="0" t="n">
        <v>2376559</v>
      </c>
      <c r="G13631" s="151" t="s">
        <v>111</v>
      </c>
      <c r="H13631" s="151" t="s">
        <v>111</v>
      </c>
      <c r="I13631" s="152" t="s">
        <v>112</v>
      </c>
    </row>
    <row r="13632" customFormat="false" ht="12.75" hidden="false" customHeight="false" outlineLevel="0" collapsed="false">
      <c r="A13632" s="0" t="s">
        <v>21</v>
      </c>
      <c r="B13632" s="0" t="s">
        <v>113</v>
      </c>
      <c r="C13632" s="0" t="s">
        <v>108</v>
      </c>
      <c r="D13632" s="116" t="n">
        <v>45536</v>
      </c>
      <c r="E13632" s="0" t="n">
        <v>0</v>
      </c>
      <c r="F13632" s="0" t="n">
        <v>2376560</v>
      </c>
      <c r="G13632" s="151" t="s">
        <v>111</v>
      </c>
      <c r="H13632" s="151" t="s">
        <v>111</v>
      </c>
      <c r="I13632" s="152" t="s">
        <v>112</v>
      </c>
    </row>
    <row r="13633" customFormat="false" ht="12.75" hidden="false" customHeight="false" outlineLevel="0" collapsed="false">
      <c r="A13633" s="0" t="s">
        <v>22</v>
      </c>
      <c r="B13633" s="0" t="s">
        <v>110</v>
      </c>
      <c r="C13633" s="0" t="s">
        <v>108</v>
      </c>
      <c r="D13633" s="116" t="n">
        <v>45536</v>
      </c>
      <c r="E13633" s="0" t="n">
        <v>0</v>
      </c>
      <c r="F13633" s="0" t="n">
        <v>2376561</v>
      </c>
      <c r="G13633" s="151" t="s">
        <v>111</v>
      </c>
      <c r="H13633" s="151" t="s">
        <v>111</v>
      </c>
      <c r="I13633" s="152" t="s">
        <v>112</v>
      </c>
    </row>
    <row r="13634" customFormat="false" ht="12.75" hidden="false" customHeight="false" outlineLevel="0" collapsed="false">
      <c r="A13634" s="0" t="s">
        <v>59</v>
      </c>
      <c r="B13634" s="0" t="s">
        <v>110</v>
      </c>
      <c r="C13634" s="0" t="s">
        <v>108</v>
      </c>
      <c r="D13634" s="116" t="n">
        <v>45566</v>
      </c>
      <c r="E13634" s="0" t="n">
        <v>0.4</v>
      </c>
      <c r="F13634" s="0" t="n">
        <v>2376515</v>
      </c>
      <c r="G13634" s="151" t="s">
        <v>111</v>
      </c>
      <c r="H13634" s="151" t="s">
        <v>111</v>
      </c>
      <c r="I13634" s="152" t="s">
        <v>112</v>
      </c>
    </row>
    <row r="13635" customFormat="false" ht="12.75" hidden="false" customHeight="false" outlineLevel="0" collapsed="false">
      <c r="A13635" s="0" t="s">
        <v>59</v>
      </c>
      <c r="B13635" s="0" t="s">
        <v>113</v>
      </c>
      <c r="C13635" s="0" t="s">
        <v>108</v>
      </c>
      <c r="D13635" s="116" t="n">
        <v>45566</v>
      </c>
      <c r="E13635" s="0" t="n">
        <v>0.015</v>
      </c>
      <c r="F13635" s="0" t="n">
        <v>2376516</v>
      </c>
      <c r="G13635" s="151" t="s">
        <v>111</v>
      </c>
      <c r="H13635" s="151" t="s">
        <v>111</v>
      </c>
      <c r="I13635" s="152" t="s">
        <v>112</v>
      </c>
    </row>
    <row r="13636" customFormat="false" ht="12.75" hidden="false" customHeight="false" outlineLevel="0" collapsed="false">
      <c r="A13636" s="0" t="s">
        <v>60</v>
      </c>
      <c r="B13636" s="0" t="s">
        <v>110</v>
      </c>
      <c r="C13636" s="0" t="s">
        <v>108</v>
      </c>
      <c r="D13636" s="116" t="n">
        <v>45566</v>
      </c>
      <c r="E13636" s="0" t="n">
        <v>0.4</v>
      </c>
      <c r="F13636" s="0" t="n">
        <v>2376517</v>
      </c>
      <c r="G13636" s="151" t="s">
        <v>111</v>
      </c>
      <c r="H13636" s="151" t="s">
        <v>111</v>
      </c>
      <c r="I13636" s="152" t="s">
        <v>112</v>
      </c>
    </row>
    <row r="13637" customFormat="false" ht="12.75" hidden="false" customHeight="false" outlineLevel="0" collapsed="false">
      <c r="A13637" s="0" t="s">
        <v>60</v>
      </c>
      <c r="B13637" s="0" t="s">
        <v>113</v>
      </c>
      <c r="C13637" s="0" t="s">
        <v>108</v>
      </c>
      <c r="D13637" s="116" t="n">
        <v>45566</v>
      </c>
      <c r="E13637" s="0" t="n">
        <v>0.045</v>
      </c>
      <c r="F13637" s="0" t="n">
        <v>2376518</v>
      </c>
      <c r="G13637" s="151" t="s">
        <v>111</v>
      </c>
      <c r="H13637" s="151" t="s">
        <v>111</v>
      </c>
      <c r="I13637" s="152" t="s">
        <v>112</v>
      </c>
    </row>
    <row r="13638" customFormat="false" ht="12.75" hidden="false" customHeight="false" outlineLevel="0" collapsed="false">
      <c r="A13638" s="0" t="s">
        <v>61</v>
      </c>
      <c r="B13638" s="0" t="s">
        <v>110</v>
      </c>
      <c r="C13638" s="0" t="s">
        <v>108</v>
      </c>
      <c r="D13638" s="116" t="n">
        <v>45566</v>
      </c>
      <c r="E13638" s="0" t="n">
        <v>0.4</v>
      </c>
      <c r="F13638" s="0" t="n">
        <v>2376519</v>
      </c>
      <c r="G13638" s="151" t="s">
        <v>111</v>
      </c>
      <c r="H13638" s="151" t="s">
        <v>111</v>
      </c>
      <c r="I13638" s="152" t="s">
        <v>112</v>
      </c>
    </row>
    <row r="13639" customFormat="false" ht="12.75" hidden="false" customHeight="false" outlineLevel="0" collapsed="false">
      <c r="A13639" s="0" t="s">
        <v>61</v>
      </c>
      <c r="B13639" s="0" t="s">
        <v>113</v>
      </c>
      <c r="C13639" s="0" t="s">
        <v>108</v>
      </c>
      <c r="D13639" s="116" t="n">
        <v>45566</v>
      </c>
      <c r="E13639" s="0" t="n">
        <v>0.015</v>
      </c>
      <c r="F13639" s="0" t="n">
        <v>2376520</v>
      </c>
      <c r="G13639" s="151" t="s">
        <v>111</v>
      </c>
      <c r="H13639" s="151" t="s">
        <v>111</v>
      </c>
      <c r="I13639" s="152" t="s">
        <v>112</v>
      </c>
    </row>
    <row r="13640" customFormat="false" ht="12.75" hidden="false" customHeight="false" outlineLevel="0" collapsed="false">
      <c r="A13640" s="0" t="s">
        <v>62</v>
      </c>
      <c r="B13640" s="0" t="s">
        <v>110</v>
      </c>
      <c r="C13640" s="0" t="s">
        <v>108</v>
      </c>
      <c r="D13640" s="116" t="n">
        <v>45566</v>
      </c>
      <c r="E13640" s="0" t="n">
        <v>0.4</v>
      </c>
      <c r="F13640" s="0" t="n">
        <v>2376521</v>
      </c>
      <c r="G13640" s="151" t="s">
        <v>111</v>
      </c>
      <c r="H13640" s="151" t="s">
        <v>111</v>
      </c>
      <c r="I13640" s="152" t="s">
        <v>112</v>
      </c>
    </row>
    <row r="13641" customFormat="false" ht="12.75" hidden="false" customHeight="false" outlineLevel="0" collapsed="false">
      <c r="A13641" s="0" t="s">
        <v>62</v>
      </c>
      <c r="B13641" s="0" t="s">
        <v>113</v>
      </c>
      <c r="C13641" s="0" t="s">
        <v>108</v>
      </c>
      <c r="D13641" s="116" t="n">
        <v>45566</v>
      </c>
      <c r="E13641" s="0" t="n">
        <v>0.045</v>
      </c>
      <c r="F13641" s="0" t="n">
        <v>2376522</v>
      </c>
      <c r="G13641" s="151" t="s">
        <v>111</v>
      </c>
      <c r="H13641" s="151" t="s">
        <v>111</v>
      </c>
      <c r="I13641" s="152" t="s">
        <v>112</v>
      </c>
    </row>
    <row r="13642" customFormat="false" ht="12.75" hidden="false" customHeight="false" outlineLevel="0" collapsed="false">
      <c r="A13642" s="0" t="s">
        <v>82</v>
      </c>
      <c r="B13642" s="0" t="s">
        <v>110</v>
      </c>
      <c r="C13642" s="0" t="s">
        <v>108</v>
      </c>
      <c r="D13642" s="116" t="n">
        <v>45566</v>
      </c>
      <c r="E13642" s="0" t="n">
        <v>0</v>
      </c>
      <c r="F13642" s="0" t="n">
        <v>2376523</v>
      </c>
      <c r="G13642" s="151" t="s">
        <v>111</v>
      </c>
      <c r="H13642" s="151" t="s">
        <v>111</v>
      </c>
      <c r="I13642" s="152" t="s">
        <v>112</v>
      </c>
    </row>
    <row r="13643" customFormat="false" ht="12.75" hidden="false" customHeight="false" outlineLevel="0" collapsed="false">
      <c r="A13643" s="0" t="s">
        <v>82</v>
      </c>
      <c r="B13643" s="0" t="s">
        <v>113</v>
      </c>
      <c r="C13643" s="0" t="s">
        <v>108</v>
      </c>
      <c r="D13643" s="116" t="n">
        <v>45566</v>
      </c>
      <c r="E13643" s="0" t="n">
        <v>0</v>
      </c>
      <c r="F13643" s="0" t="n">
        <v>2376524</v>
      </c>
      <c r="G13643" s="151" t="s">
        <v>111</v>
      </c>
      <c r="H13643" s="151" t="s">
        <v>111</v>
      </c>
      <c r="I13643" s="152" t="s">
        <v>112</v>
      </c>
    </row>
    <row r="13644" customFormat="false" ht="12.75" hidden="false" customHeight="false" outlineLevel="0" collapsed="false">
      <c r="A13644" s="0" t="s">
        <v>83</v>
      </c>
      <c r="B13644" s="0" t="s">
        <v>110</v>
      </c>
      <c r="C13644" s="0" t="s">
        <v>108</v>
      </c>
      <c r="D13644" s="116" t="n">
        <v>45566</v>
      </c>
      <c r="E13644" s="0" t="n">
        <v>0</v>
      </c>
      <c r="F13644" s="0" t="n">
        <v>2376525</v>
      </c>
      <c r="G13644" s="151" t="s">
        <v>111</v>
      </c>
      <c r="H13644" s="151" t="s">
        <v>111</v>
      </c>
      <c r="I13644" s="152" t="s">
        <v>112</v>
      </c>
    </row>
    <row r="13645" customFormat="false" ht="12.75" hidden="false" customHeight="false" outlineLevel="0" collapsed="false">
      <c r="A13645" s="0" t="s">
        <v>83</v>
      </c>
      <c r="B13645" s="0" t="s">
        <v>113</v>
      </c>
      <c r="C13645" s="0" t="s">
        <v>108</v>
      </c>
      <c r="D13645" s="116" t="n">
        <v>45566</v>
      </c>
      <c r="E13645" s="0" t="n">
        <v>0</v>
      </c>
      <c r="F13645" s="0" t="n">
        <v>2376526</v>
      </c>
      <c r="G13645" s="151" t="s">
        <v>111</v>
      </c>
      <c r="H13645" s="151" t="s">
        <v>111</v>
      </c>
      <c r="I13645" s="152" t="s">
        <v>112</v>
      </c>
    </row>
    <row r="13646" customFormat="false" ht="12.75" hidden="false" customHeight="false" outlineLevel="0" collapsed="false">
      <c r="A13646" s="0" t="s">
        <v>84</v>
      </c>
      <c r="B13646" s="0" t="s">
        <v>110</v>
      </c>
      <c r="C13646" s="0" t="s">
        <v>108</v>
      </c>
      <c r="D13646" s="116" t="n">
        <v>45566</v>
      </c>
      <c r="E13646" s="0" t="n">
        <v>0.1725</v>
      </c>
      <c r="F13646" s="0" t="n">
        <v>2376527</v>
      </c>
      <c r="G13646" s="151" t="s">
        <v>111</v>
      </c>
      <c r="H13646" s="151" t="s">
        <v>111</v>
      </c>
      <c r="I13646" s="152" t="s">
        <v>112</v>
      </c>
    </row>
    <row r="13647" customFormat="false" ht="12.75" hidden="false" customHeight="false" outlineLevel="0" collapsed="false">
      <c r="A13647" s="0" t="s">
        <v>84</v>
      </c>
      <c r="B13647" s="0" t="s">
        <v>113</v>
      </c>
      <c r="C13647" s="0" t="s">
        <v>108</v>
      </c>
      <c r="D13647" s="116" t="n">
        <v>45566</v>
      </c>
      <c r="E13647" s="0" t="n">
        <v>0.0125</v>
      </c>
      <c r="F13647" s="0" t="n">
        <v>2376528</v>
      </c>
      <c r="G13647" s="151" t="s">
        <v>111</v>
      </c>
      <c r="H13647" s="151" t="s">
        <v>111</v>
      </c>
      <c r="I13647" s="152" t="s">
        <v>112</v>
      </c>
    </row>
    <row r="13648" customFormat="false" ht="12.75" hidden="false" customHeight="false" outlineLevel="0" collapsed="false">
      <c r="A13648" s="0" t="s">
        <v>85</v>
      </c>
      <c r="B13648" s="0" t="s">
        <v>110</v>
      </c>
      <c r="C13648" s="0" t="s">
        <v>108</v>
      </c>
      <c r="D13648" s="116" t="n">
        <v>45566</v>
      </c>
      <c r="E13648" s="0" t="n">
        <v>0.1725</v>
      </c>
      <c r="F13648" s="0" t="n">
        <v>2376529</v>
      </c>
      <c r="G13648" s="151" t="s">
        <v>111</v>
      </c>
      <c r="H13648" s="151" t="s">
        <v>111</v>
      </c>
      <c r="I13648" s="152" t="s">
        <v>112</v>
      </c>
    </row>
    <row r="13649" customFormat="false" ht="12.75" hidden="false" customHeight="false" outlineLevel="0" collapsed="false">
      <c r="A13649" s="0" t="s">
        <v>85</v>
      </c>
      <c r="B13649" s="0" t="s">
        <v>113</v>
      </c>
      <c r="C13649" s="0" t="s">
        <v>108</v>
      </c>
      <c r="D13649" s="116" t="n">
        <v>45566</v>
      </c>
      <c r="E13649" s="0" t="n">
        <v>0.0693992235707572</v>
      </c>
      <c r="F13649" s="0" t="n">
        <v>2376530</v>
      </c>
      <c r="G13649" s="151" t="s">
        <v>111</v>
      </c>
      <c r="H13649" s="151" t="s">
        <v>111</v>
      </c>
      <c r="I13649" s="152" t="s">
        <v>112</v>
      </c>
    </row>
    <row r="13650" customFormat="false" ht="12.75" hidden="false" customHeight="false" outlineLevel="0" collapsed="false">
      <c r="A13650" s="0" t="s">
        <v>86</v>
      </c>
      <c r="B13650" s="0" t="s">
        <v>110</v>
      </c>
      <c r="C13650" s="0" t="s">
        <v>108</v>
      </c>
      <c r="D13650" s="116" t="n">
        <v>45566</v>
      </c>
      <c r="E13650" s="0" t="n">
        <v>0.205</v>
      </c>
      <c r="F13650" s="0" t="n">
        <v>2376531</v>
      </c>
      <c r="G13650" s="151" t="s">
        <v>111</v>
      </c>
      <c r="H13650" s="151" t="s">
        <v>111</v>
      </c>
      <c r="I13650" s="152" t="s">
        <v>112</v>
      </c>
    </row>
    <row r="13651" customFormat="false" ht="12.75" hidden="false" customHeight="false" outlineLevel="0" collapsed="false">
      <c r="A13651" s="0" t="s">
        <v>86</v>
      </c>
      <c r="B13651" s="0" t="s">
        <v>113</v>
      </c>
      <c r="C13651" s="0" t="s">
        <v>108</v>
      </c>
      <c r="D13651" s="116" t="n">
        <v>45566</v>
      </c>
      <c r="E13651" s="0" t="n">
        <v>0.0025</v>
      </c>
      <c r="F13651" s="0" t="n">
        <v>2376532</v>
      </c>
      <c r="G13651" s="151" t="s">
        <v>111</v>
      </c>
      <c r="H13651" s="151" t="s">
        <v>111</v>
      </c>
      <c r="I13651" s="152" t="s">
        <v>112</v>
      </c>
    </row>
    <row r="13652" customFormat="false" ht="12.75" hidden="false" customHeight="false" outlineLevel="0" collapsed="false">
      <c r="A13652" s="0" t="s">
        <v>87</v>
      </c>
      <c r="B13652" s="0" t="s">
        <v>110</v>
      </c>
      <c r="C13652" s="0" t="s">
        <v>108</v>
      </c>
      <c r="D13652" s="116" t="n">
        <v>45566</v>
      </c>
      <c r="E13652" s="0" t="n">
        <v>0.205</v>
      </c>
      <c r="F13652" s="0" t="n">
        <v>2376533</v>
      </c>
      <c r="G13652" s="151" t="s">
        <v>111</v>
      </c>
      <c r="H13652" s="151" t="s">
        <v>111</v>
      </c>
      <c r="I13652" s="152" t="s">
        <v>112</v>
      </c>
    </row>
    <row r="13653" customFormat="false" ht="12.75" hidden="false" customHeight="false" outlineLevel="0" collapsed="false">
      <c r="A13653" s="0" t="s">
        <v>87</v>
      </c>
      <c r="B13653" s="0" t="s">
        <v>113</v>
      </c>
      <c r="C13653" s="0" t="s">
        <v>108</v>
      </c>
      <c r="D13653" s="116" t="n">
        <v>45566</v>
      </c>
      <c r="E13653" s="0" t="n">
        <v>0.0025</v>
      </c>
      <c r="F13653" s="0" t="n">
        <v>2376534</v>
      </c>
      <c r="G13653" s="151" t="s">
        <v>111</v>
      </c>
      <c r="H13653" s="151" t="s">
        <v>111</v>
      </c>
      <c r="I13653" s="152" t="s">
        <v>112</v>
      </c>
    </row>
    <row r="13654" customFormat="false" ht="12.75" hidden="false" customHeight="false" outlineLevel="0" collapsed="false">
      <c r="A13654" s="0" t="s">
        <v>88</v>
      </c>
      <c r="B13654" s="0" t="s">
        <v>110</v>
      </c>
      <c r="C13654" s="0" t="s">
        <v>108</v>
      </c>
      <c r="D13654" s="116" t="n">
        <v>45566</v>
      </c>
      <c r="E13654" s="0" t="n">
        <v>0.205</v>
      </c>
      <c r="F13654" s="0" t="n">
        <v>2376535</v>
      </c>
      <c r="G13654" s="151" t="s">
        <v>111</v>
      </c>
      <c r="H13654" s="151" t="s">
        <v>111</v>
      </c>
      <c r="I13654" s="152" t="s">
        <v>112</v>
      </c>
    </row>
    <row r="13655" customFormat="false" ht="12.75" hidden="false" customHeight="false" outlineLevel="0" collapsed="false">
      <c r="A13655" s="0" t="s">
        <v>88</v>
      </c>
      <c r="B13655" s="0" t="s">
        <v>113</v>
      </c>
      <c r="C13655" s="0" t="s">
        <v>108</v>
      </c>
      <c r="D13655" s="116" t="n">
        <v>45566</v>
      </c>
      <c r="E13655" s="0" t="n">
        <v>0.129641383544822</v>
      </c>
      <c r="F13655" s="0" t="n">
        <v>2376536</v>
      </c>
      <c r="G13655" s="151" t="s">
        <v>111</v>
      </c>
      <c r="H13655" s="151" t="s">
        <v>111</v>
      </c>
      <c r="I13655" s="152" t="s">
        <v>112</v>
      </c>
    </row>
    <row r="13656" customFormat="false" ht="12.75" hidden="false" customHeight="false" outlineLevel="0" collapsed="false">
      <c r="A13656" s="0" t="s">
        <v>89</v>
      </c>
      <c r="B13656" s="0" t="s">
        <v>110</v>
      </c>
      <c r="C13656" s="0" t="s">
        <v>108</v>
      </c>
      <c r="D13656" s="116" t="n">
        <v>45566</v>
      </c>
      <c r="E13656" s="0" t="n">
        <v>0.205</v>
      </c>
      <c r="F13656" s="0" t="n">
        <v>2376537</v>
      </c>
      <c r="G13656" s="151" t="s">
        <v>111</v>
      </c>
      <c r="H13656" s="151" t="s">
        <v>111</v>
      </c>
      <c r="I13656" s="152" t="s">
        <v>112</v>
      </c>
    </row>
    <row r="13657" customFormat="false" ht="12.75" hidden="false" customHeight="false" outlineLevel="0" collapsed="false">
      <c r="A13657" s="0" t="s">
        <v>89</v>
      </c>
      <c r="B13657" s="0" t="s">
        <v>113</v>
      </c>
      <c r="C13657" s="0" t="s">
        <v>108</v>
      </c>
      <c r="D13657" s="116" t="n">
        <v>45566</v>
      </c>
      <c r="E13657" s="0" t="n">
        <v>0.0225</v>
      </c>
      <c r="F13657" s="0" t="n">
        <v>2376538</v>
      </c>
      <c r="G13657" s="151" t="s">
        <v>111</v>
      </c>
      <c r="H13657" s="151" t="s">
        <v>111</v>
      </c>
      <c r="I13657" s="152" t="s">
        <v>112</v>
      </c>
    </row>
    <row r="13658" customFormat="false" ht="12.75" hidden="false" customHeight="false" outlineLevel="0" collapsed="false">
      <c r="A13658" s="0" t="s">
        <v>90</v>
      </c>
      <c r="B13658" s="0" t="s">
        <v>110</v>
      </c>
      <c r="C13658" s="0" t="s">
        <v>108</v>
      </c>
      <c r="D13658" s="116" t="n">
        <v>45566</v>
      </c>
      <c r="E13658" s="0" t="n">
        <v>0.205</v>
      </c>
      <c r="F13658" s="0" t="n">
        <v>2376539</v>
      </c>
      <c r="G13658" s="151" t="s">
        <v>111</v>
      </c>
      <c r="H13658" s="151" t="s">
        <v>111</v>
      </c>
      <c r="I13658" s="152" t="s">
        <v>112</v>
      </c>
    </row>
    <row r="13659" customFormat="false" ht="12.75" hidden="false" customHeight="false" outlineLevel="0" collapsed="false">
      <c r="A13659" s="0" t="s">
        <v>90</v>
      </c>
      <c r="B13659" s="0" t="s">
        <v>113</v>
      </c>
      <c r="C13659" s="0" t="s">
        <v>108</v>
      </c>
      <c r="D13659" s="116" t="n">
        <v>45566</v>
      </c>
      <c r="E13659" s="0" t="n">
        <v>0.129641383544822</v>
      </c>
      <c r="F13659" s="0" t="n">
        <v>2376540</v>
      </c>
      <c r="G13659" s="151" t="s">
        <v>111</v>
      </c>
      <c r="H13659" s="151" t="s">
        <v>111</v>
      </c>
      <c r="I13659" s="152" t="s">
        <v>112</v>
      </c>
    </row>
    <row r="13660" customFormat="false" ht="12.75" hidden="false" customHeight="false" outlineLevel="0" collapsed="false">
      <c r="A13660" s="0" t="s">
        <v>91</v>
      </c>
      <c r="B13660" s="0" t="s">
        <v>110</v>
      </c>
      <c r="C13660" s="0" t="s">
        <v>108</v>
      </c>
      <c r="D13660" s="116" t="n">
        <v>45566</v>
      </c>
      <c r="E13660" s="0" t="n">
        <v>0</v>
      </c>
      <c r="F13660" s="0" t="n">
        <v>2376541</v>
      </c>
      <c r="G13660" s="151" t="s">
        <v>111</v>
      </c>
      <c r="H13660" s="151" t="s">
        <v>111</v>
      </c>
      <c r="I13660" s="152" t="s">
        <v>112</v>
      </c>
    </row>
    <row r="13661" customFormat="false" ht="12.75" hidden="false" customHeight="false" outlineLevel="0" collapsed="false">
      <c r="A13661" s="0" t="s">
        <v>91</v>
      </c>
      <c r="B13661" s="0" t="s">
        <v>113</v>
      </c>
      <c r="C13661" s="0" t="s">
        <v>108</v>
      </c>
      <c r="D13661" s="116" t="n">
        <v>45566</v>
      </c>
      <c r="E13661" s="0" t="n">
        <v>0</v>
      </c>
      <c r="F13661" s="0" t="n">
        <v>2376542</v>
      </c>
      <c r="G13661" s="151" t="s">
        <v>111</v>
      </c>
      <c r="H13661" s="151" t="s">
        <v>111</v>
      </c>
      <c r="I13661" s="152" t="s">
        <v>112</v>
      </c>
    </row>
    <row r="13662" customFormat="false" ht="12.75" hidden="false" customHeight="false" outlineLevel="0" collapsed="false">
      <c r="A13662" s="0" t="s">
        <v>49</v>
      </c>
      <c r="B13662" s="0" t="s">
        <v>110</v>
      </c>
      <c r="C13662" s="0" t="s">
        <v>108</v>
      </c>
      <c r="D13662" s="116" t="n">
        <v>45566</v>
      </c>
      <c r="E13662" s="0" t="n">
        <v>0.4</v>
      </c>
      <c r="F13662" s="0" t="n">
        <v>2376543</v>
      </c>
      <c r="G13662" s="151" t="s">
        <v>111</v>
      </c>
      <c r="H13662" s="151" t="s">
        <v>111</v>
      </c>
      <c r="I13662" s="152" t="s">
        <v>112</v>
      </c>
    </row>
    <row r="13663" customFormat="false" ht="12.75" hidden="false" customHeight="false" outlineLevel="0" collapsed="false">
      <c r="A13663" s="0" t="s">
        <v>49</v>
      </c>
      <c r="B13663" s="0" t="s">
        <v>113</v>
      </c>
      <c r="C13663" s="0" t="s">
        <v>108</v>
      </c>
      <c r="D13663" s="116" t="n">
        <v>45566</v>
      </c>
      <c r="E13663" s="0" t="n">
        <v>0.015</v>
      </c>
      <c r="F13663" s="0" t="n">
        <v>2376544</v>
      </c>
      <c r="G13663" s="151" t="s">
        <v>111</v>
      </c>
      <c r="H13663" s="151" t="s">
        <v>111</v>
      </c>
      <c r="I13663" s="152" t="s">
        <v>112</v>
      </c>
    </row>
    <row r="13664" customFormat="false" ht="12.75" hidden="false" customHeight="false" outlineLevel="0" collapsed="false">
      <c r="A13664" s="0" t="s">
        <v>50</v>
      </c>
      <c r="B13664" s="0" t="s">
        <v>110</v>
      </c>
      <c r="C13664" s="0" t="s">
        <v>108</v>
      </c>
      <c r="D13664" s="116" t="n">
        <v>45566</v>
      </c>
      <c r="E13664" s="0" t="n">
        <v>0.47</v>
      </c>
      <c r="F13664" s="0" t="n">
        <v>2376545</v>
      </c>
      <c r="G13664" s="151" t="s">
        <v>111</v>
      </c>
      <c r="H13664" s="151" t="s">
        <v>111</v>
      </c>
      <c r="I13664" s="152" t="s">
        <v>112</v>
      </c>
    </row>
    <row r="13665" customFormat="false" ht="12.75" hidden="false" customHeight="false" outlineLevel="0" collapsed="false">
      <c r="A13665" s="0" t="s">
        <v>50</v>
      </c>
      <c r="B13665" s="0" t="s">
        <v>113</v>
      </c>
      <c r="C13665" s="0" t="s">
        <v>108</v>
      </c>
      <c r="D13665" s="116" t="n">
        <v>45566</v>
      </c>
      <c r="E13665" s="0" t="n">
        <v>-0.085</v>
      </c>
      <c r="F13665" s="0" t="n">
        <v>2376546</v>
      </c>
      <c r="G13665" s="151" t="s">
        <v>111</v>
      </c>
      <c r="H13665" s="151" t="s">
        <v>111</v>
      </c>
      <c r="I13665" s="152" t="s">
        <v>112</v>
      </c>
    </row>
    <row r="13666" customFormat="false" ht="12.75" hidden="false" customHeight="false" outlineLevel="0" collapsed="false">
      <c r="A13666" s="0" t="s">
        <v>51</v>
      </c>
      <c r="B13666" s="0" t="s">
        <v>110</v>
      </c>
      <c r="C13666" s="0" t="s">
        <v>108</v>
      </c>
      <c r="D13666" s="116" t="n">
        <v>45566</v>
      </c>
      <c r="E13666" s="0" t="n">
        <v>0.47</v>
      </c>
      <c r="F13666" s="0" t="n">
        <v>2376547</v>
      </c>
      <c r="G13666" s="151" t="s">
        <v>111</v>
      </c>
      <c r="H13666" s="151" t="s">
        <v>111</v>
      </c>
      <c r="I13666" s="152" t="s">
        <v>112</v>
      </c>
    </row>
    <row r="13667" customFormat="false" ht="12.75" hidden="false" customHeight="false" outlineLevel="0" collapsed="false">
      <c r="A13667" s="0" t="s">
        <v>51</v>
      </c>
      <c r="B13667" s="0" t="s">
        <v>113</v>
      </c>
      <c r="C13667" s="0" t="s">
        <v>108</v>
      </c>
      <c r="D13667" s="116" t="n">
        <v>45566</v>
      </c>
      <c r="E13667" s="0" t="n">
        <v>0.035</v>
      </c>
      <c r="F13667" s="0" t="n">
        <v>2376548</v>
      </c>
      <c r="G13667" s="151" t="s">
        <v>111</v>
      </c>
      <c r="H13667" s="151" t="s">
        <v>111</v>
      </c>
      <c r="I13667" s="152" t="s">
        <v>112</v>
      </c>
    </row>
    <row r="13668" customFormat="false" ht="12.75" hidden="false" customHeight="false" outlineLevel="0" collapsed="false">
      <c r="A13668" s="0" t="s">
        <v>52</v>
      </c>
      <c r="B13668" s="0" t="s">
        <v>110</v>
      </c>
      <c r="C13668" s="0" t="s">
        <v>108</v>
      </c>
      <c r="D13668" s="116" t="n">
        <v>45566</v>
      </c>
      <c r="E13668" s="0" t="n">
        <v>0.47</v>
      </c>
      <c r="F13668" s="0" t="n">
        <v>2376549</v>
      </c>
      <c r="G13668" s="151" t="s">
        <v>111</v>
      </c>
      <c r="H13668" s="151" t="s">
        <v>111</v>
      </c>
      <c r="I13668" s="152" t="s">
        <v>112</v>
      </c>
    </row>
    <row r="13669" customFormat="false" ht="12.75" hidden="false" customHeight="false" outlineLevel="0" collapsed="false">
      <c r="A13669" s="0" t="s">
        <v>52</v>
      </c>
      <c r="B13669" s="0" t="s">
        <v>113</v>
      </c>
      <c r="C13669" s="0" t="s">
        <v>108</v>
      </c>
      <c r="D13669" s="116" t="n">
        <v>45566</v>
      </c>
      <c r="E13669" s="0" t="n">
        <v>-0.055</v>
      </c>
      <c r="F13669" s="0" t="n">
        <v>2376550</v>
      </c>
      <c r="G13669" s="151" t="s">
        <v>111</v>
      </c>
      <c r="H13669" s="151" t="s">
        <v>111</v>
      </c>
      <c r="I13669" s="152" t="s">
        <v>112</v>
      </c>
    </row>
    <row r="13670" customFormat="false" ht="12.75" hidden="false" customHeight="false" outlineLevel="0" collapsed="false">
      <c r="A13670" s="0" t="s">
        <v>53</v>
      </c>
      <c r="B13670" s="0" t="s">
        <v>110</v>
      </c>
      <c r="C13670" s="0" t="s">
        <v>108</v>
      </c>
      <c r="D13670" s="116" t="n">
        <v>45566</v>
      </c>
      <c r="E13670" s="0" t="n">
        <v>0.205</v>
      </c>
      <c r="F13670" s="0" t="n">
        <v>2376551</v>
      </c>
      <c r="G13670" s="151" t="s">
        <v>111</v>
      </c>
      <c r="H13670" s="151" t="s">
        <v>111</v>
      </c>
      <c r="I13670" s="152" t="s">
        <v>112</v>
      </c>
    </row>
    <row r="13671" customFormat="false" ht="12.75" hidden="false" customHeight="false" outlineLevel="0" collapsed="false">
      <c r="A13671" s="0" t="s">
        <v>53</v>
      </c>
      <c r="B13671" s="0" t="s">
        <v>113</v>
      </c>
      <c r="C13671" s="0" t="s">
        <v>108</v>
      </c>
      <c r="D13671" s="116" t="n">
        <v>45566</v>
      </c>
      <c r="E13671" s="0" t="n">
        <v>0.0025</v>
      </c>
      <c r="F13671" s="0" t="n">
        <v>2376552</v>
      </c>
      <c r="G13671" s="151" t="s">
        <v>111</v>
      </c>
      <c r="H13671" s="151" t="s">
        <v>111</v>
      </c>
      <c r="I13671" s="152" t="s">
        <v>112</v>
      </c>
    </row>
    <row r="13672" customFormat="false" ht="12.75" hidden="false" customHeight="false" outlineLevel="0" collapsed="false">
      <c r="A13672" s="0" t="s">
        <v>17</v>
      </c>
      <c r="B13672" s="0" t="s">
        <v>110</v>
      </c>
      <c r="C13672" s="0" t="s">
        <v>108</v>
      </c>
      <c r="D13672" s="116" t="n">
        <v>45566</v>
      </c>
      <c r="E13672" s="0" t="n">
        <v>0</v>
      </c>
      <c r="F13672" s="0" t="n">
        <v>2376553</v>
      </c>
      <c r="G13672" s="151" t="s">
        <v>111</v>
      </c>
      <c r="H13672" s="151" t="s">
        <v>111</v>
      </c>
      <c r="I13672" s="152" t="s">
        <v>112</v>
      </c>
    </row>
    <row r="13673" customFormat="false" ht="12.75" hidden="false" customHeight="false" outlineLevel="0" collapsed="false">
      <c r="A13673" s="0" t="s">
        <v>17</v>
      </c>
      <c r="B13673" s="0" t="s">
        <v>113</v>
      </c>
      <c r="C13673" s="0" t="s">
        <v>108</v>
      </c>
      <c r="D13673" s="116" t="n">
        <v>45566</v>
      </c>
      <c r="E13673" s="0" t="n">
        <v>0</v>
      </c>
      <c r="F13673" s="0" t="n">
        <v>2376554</v>
      </c>
      <c r="G13673" s="151" t="s">
        <v>111</v>
      </c>
      <c r="H13673" s="151" t="s">
        <v>111</v>
      </c>
      <c r="I13673" s="152" t="s">
        <v>112</v>
      </c>
    </row>
    <row r="13674" customFormat="false" ht="12.75" hidden="false" customHeight="false" outlineLevel="0" collapsed="false">
      <c r="A13674" s="0" t="s">
        <v>18</v>
      </c>
      <c r="B13674" s="0" t="s">
        <v>110</v>
      </c>
      <c r="C13674" s="0" t="s">
        <v>108</v>
      </c>
      <c r="D13674" s="116" t="n">
        <v>45566</v>
      </c>
      <c r="E13674" s="0" t="n">
        <v>0</v>
      </c>
      <c r="F13674" s="0" t="n">
        <v>2376555</v>
      </c>
      <c r="G13674" s="151" t="s">
        <v>111</v>
      </c>
      <c r="H13674" s="151" t="s">
        <v>111</v>
      </c>
      <c r="I13674" s="152" t="s">
        <v>112</v>
      </c>
    </row>
    <row r="13675" customFormat="false" ht="12.75" hidden="false" customHeight="false" outlineLevel="0" collapsed="false">
      <c r="A13675" s="0" t="s">
        <v>18</v>
      </c>
      <c r="B13675" s="0" t="s">
        <v>113</v>
      </c>
      <c r="C13675" s="0" t="s">
        <v>108</v>
      </c>
      <c r="D13675" s="116" t="n">
        <v>45566</v>
      </c>
      <c r="E13675" s="0" t="n">
        <v>0</v>
      </c>
      <c r="F13675" s="0" t="n">
        <v>2376556</v>
      </c>
      <c r="G13675" s="151" t="s">
        <v>111</v>
      </c>
      <c r="H13675" s="151" t="s">
        <v>111</v>
      </c>
      <c r="I13675" s="152" t="s">
        <v>112</v>
      </c>
    </row>
    <row r="13676" customFormat="false" ht="12.75" hidden="false" customHeight="false" outlineLevel="0" collapsed="false">
      <c r="A13676" s="0" t="s">
        <v>19</v>
      </c>
      <c r="B13676" s="0" t="s">
        <v>110</v>
      </c>
      <c r="C13676" s="0" t="s">
        <v>108</v>
      </c>
      <c r="D13676" s="116" t="n">
        <v>45566</v>
      </c>
      <c r="E13676" s="0" t="n">
        <v>0</v>
      </c>
      <c r="F13676" s="0" t="n">
        <v>2376557</v>
      </c>
      <c r="G13676" s="151" t="s">
        <v>111</v>
      </c>
      <c r="H13676" s="151" t="s">
        <v>111</v>
      </c>
      <c r="I13676" s="152" t="s">
        <v>112</v>
      </c>
    </row>
    <row r="13677" customFormat="false" ht="12.75" hidden="false" customHeight="false" outlineLevel="0" collapsed="false">
      <c r="A13677" s="0" t="s">
        <v>19</v>
      </c>
      <c r="B13677" s="0" t="s">
        <v>113</v>
      </c>
      <c r="C13677" s="0" t="s">
        <v>108</v>
      </c>
      <c r="D13677" s="116" t="n">
        <v>45566</v>
      </c>
      <c r="E13677" s="0" t="n">
        <v>0</v>
      </c>
      <c r="F13677" s="0" t="n">
        <v>2376558</v>
      </c>
      <c r="G13677" s="151" t="s">
        <v>111</v>
      </c>
      <c r="H13677" s="151" t="s">
        <v>111</v>
      </c>
      <c r="I13677" s="152" t="s">
        <v>112</v>
      </c>
    </row>
    <row r="13678" customFormat="false" ht="12.75" hidden="false" customHeight="false" outlineLevel="0" collapsed="false">
      <c r="A13678" s="0" t="s">
        <v>21</v>
      </c>
      <c r="B13678" s="0" t="s">
        <v>110</v>
      </c>
      <c r="C13678" s="0" t="s">
        <v>108</v>
      </c>
      <c r="D13678" s="116" t="n">
        <v>45566</v>
      </c>
      <c r="E13678" s="0" t="n">
        <v>0</v>
      </c>
      <c r="F13678" s="0" t="n">
        <v>2376559</v>
      </c>
      <c r="G13678" s="151" t="s">
        <v>111</v>
      </c>
      <c r="H13678" s="151" t="s">
        <v>111</v>
      </c>
      <c r="I13678" s="152" t="s">
        <v>112</v>
      </c>
    </row>
    <row r="13679" customFormat="false" ht="12.75" hidden="false" customHeight="false" outlineLevel="0" collapsed="false">
      <c r="A13679" s="0" t="s">
        <v>21</v>
      </c>
      <c r="B13679" s="0" t="s">
        <v>113</v>
      </c>
      <c r="C13679" s="0" t="s">
        <v>108</v>
      </c>
      <c r="D13679" s="116" t="n">
        <v>45566</v>
      </c>
      <c r="E13679" s="0" t="n">
        <v>0</v>
      </c>
      <c r="F13679" s="0" t="n">
        <v>2376560</v>
      </c>
      <c r="G13679" s="151" t="s">
        <v>111</v>
      </c>
      <c r="H13679" s="151" t="s">
        <v>111</v>
      </c>
      <c r="I13679" s="152" t="s">
        <v>112</v>
      </c>
    </row>
    <row r="13680" customFormat="false" ht="12.75" hidden="false" customHeight="false" outlineLevel="0" collapsed="false">
      <c r="A13680" s="0" t="s">
        <v>22</v>
      </c>
      <c r="B13680" s="0" t="s">
        <v>110</v>
      </c>
      <c r="C13680" s="0" t="s">
        <v>108</v>
      </c>
      <c r="D13680" s="116" t="n">
        <v>45566</v>
      </c>
      <c r="E13680" s="0" t="n">
        <v>0</v>
      </c>
      <c r="F13680" s="0" t="n">
        <v>2376561</v>
      </c>
      <c r="G13680" s="151" t="s">
        <v>111</v>
      </c>
      <c r="H13680" s="151" t="s">
        <v>111</v>
      </c>
      <c r="I13680" s="152" t="s">
        <v>112</v>
      </c>
    </row>
    <row r="13681" customFormat="false" ht="12.75" hidden="false" customHeight="false" outlineLevel="0" collapsed="false">
      <c r="A13681" s="0" t="s">
        <v>59</v>
      </c>
      <c r="B13681" s="0" t="s">
        <v>110</v>
      </c>
      <c r="C13681" s="0" t="s">
        <v>108</v>
      </c>
      <c r="D13681" s="116" t="n">
        <v>45597</v>
      </c>
      <c r="E13681" s="0" t="n">
        <v>0.645</v>
      </c>
      <c r="F13681" s="0" t="n">
        <v>2376515</v>
      </c>
      <c r="G13681" s="151" t="s">
        <v>111</v>
      </c>
      <c r="H13681" s="151" t="s">
        <v>111</v>
      </c>
      <c r="I13681" s="152" t="s">
        <v>112</v>
      </c>
    </row>
    <row r="13682" customFormat="false" ht="12.75" hidden="false" customHeight="false" outlineLevel="0" collapsed="false">
      <c r="A13682" s="0" t="s">
        <v>59</v>
      </c>
      <c r="B13682" s="0" t="s">
        <v>113</v>
      </c>
      <c r="C13682" s="0" t="s">
        <v>108</v>
      </c>
      <c r="D13682" s="116" t="n">
        <v>45597</v>
      </c>
      <c r="E13682" s="0" t="n">
        <v>0.05</v>
      </c>
      <c r="F13682" s="0" t="n">
        <v>2376516</v>
      </c>
      <c r="G13682" s="151" t="s">
        <v>111</v>
      </c>
      <c r="H13682" s="151" t="s">
        <v>111</v>
      </c>
      <c r="I13682" s="152" t="s">
        <v>112</v>
      </c>
    </row>
    <row r="13683" customFormat="false" ht="12.75" hidden="false" customHeight="false" outlineLevel="0" collapsed="false">
      <c r="A13683" s="0" t="s">
        <v>60</v>
      </c>
      <c r="B13683" s="0" t="s">
        <v>110</v>
      </c>
      <c r="C13683" s="0" t="s">
        <v>108</v>
      </c>
      <c r="D13683" s="116" t="n">
        <v>45597</v>
      </c>
      <c r="E13683" s="0" t="n">
        <v>0.645</v>
      </c>
      <c r="F13683" s="0" t="n">
        <v>2376517</v>
      </c>
      <c r="G13683" s="151" t="s">
        <v>111</v>
      </c>
      <c r="H13683" s="151" t="s">
        <v>111</v>
      </c>
      <c r="I13683" s="152" t="s">
        <v>112</v>
      </c>
    </row>
    <row r="13684" customFormat="false" ht="12.75" hidden="false" customHeight="false" outlineLevel="0" collapsed="false">
      <c r="A13684" s="0" t="s">
        <v>60</v>
      </c>
      <c r="B13684" s="0" t="s">
        <v>113</v>
      </c>
      <c r="C13684" s="0" t="s">
        <v>108</v>
      </c>
      <c r="D13684" s="116" t="n">
        <v>45597</v>
      </c>
      <c r="E13684" s="0" t="n">
        <v>0.14</v>
      </c>
      <c r="F13684" s="0" t="n">
        <v>2376518</v>
      </c>
      <c r="G13684" s="151" t="s">
        <v>111</v>
      </c>
      <c r="H13684" s="151" t="s">
        <v>111</v>
      </c>
      <c r="I13684" s="152" t="s">
        <v>112</v>
      </c>
    </row>
    <row r="13685" customFormat="false" ht="12.75" hidden="false" customHeight="false" outlineLevel="0" collapsed="false">
      <c r="A13685" s="0" t="s">
        <v>61</v>
      </c>
      <c r="B13685" s="0" t="s">
        <v>110</v>
      </c>
      <c r="C13685" s="0" t="s">
        <v>108</v>
      </c>
      <c r="D13685" s="116" t="n">
        <v>45597</v>
      </c>
      <c r="E13685" s="0" t="n">
        <v>0.645</v>
      </c>
      <c r="F13685" s="0" t="n">
        <v>2376519</v>
      </c>
      <c r="G13685" s="151" t="s">
        <v>111</v>
      </c>
      <c r="H13685" s="151" t="s">
        <v>111</v>
      </c>
      <c r="I13685" s="152" t="s">
        <v>112</v>
      </c>
    </row>
    <row r="13686" customFormat="false" ht="12.75" hidden="false" customHeight="false" outlineLevel="0" collapsed="false">
      <c r="A13686" s="0" t="s">
        <v>61</v>
      </c>
      <c r="B13686" s="0" t="s">
        <v>113</v>
      </c>
      <c r="C13686" s="0" t="s">
        <v>108</v>
      </c>
      <c r="D13686" s="116" t="n">
        <v>45597</v>
      </c>
      <c r="E13686" s="0" t="n">
        <v>0.05</v>
      </c>
      <c r="F13686" s="0" t="n">
        <v>2376520</v>
      </c>
      <c r="G13686" s="151" t="s">
        <v>111</v>
      </c>
      <c r="H13686" s="151" t="s">
        <v>111</v>
      </c>
      <c r="I13686" s="152" t="s">
        <v>112</v>
      </c>
    </row>
    <row r="13687" customFormat="false" ht="12.75" hidden="false" customHeight="false" outlineLevel="0" collapsed="false">
      <c r="A13687" s="0" t="s">
        <v>62</v>
      </c>
      <c r="B13687" s="0" t="s">
        <v>110</v>
      </c>
      <c r="C13687" s="0" t="s">
        <v>108</v>
      </c>
      <c r="D13687" s="116" t="n">
        <v>45597</v>
      </c>
      <c r="E13687" s="0" t="n">
        <v>0.645</v>
      </c>
      <c r="F13687" s="0" t="n">
        <v>2376521</v>
      </c>
      <c r="G13687" s="151" t="s">
        <v>111</v>
      </c>
      <c r="H13687" s="151" t="s">
        <v>111</v>
      </c>
      <c r="I13687" s="152" t="s">
        <v>112</v>
      </c>
    </row>
    <row r="13688" customFormat="false" ht="12.75" hidden="false" customHeight="false" outlineLevel="0" collapsed="false">
      <c r="A13688" s="0" t="s">
        <v>62</v>
      </c>
      <c r="B13688" s="0" t="s">
        <v>113</v>
      </c>
      <c r="C13688" s="0" t="s">
        <v>108</v>
      </c>
      <c r="D13688" s="116" t="n">
        <v>45597</v>
      </c>
      <c r="E13688" s="0" t="n">
        <v>0.14</v>
      </c>
      <c r="F13688" s="0" t="n">
        <v>2376522</v>
      </c>
      <c r="G13688" s="151" t="s">
        <v>111</v>
      </c>
      <c r="H13688" s="151" t="s">
        <v>111</v>
      </c>
      <c r="I13688" s="152" t="s">
        <v>112</v>
      </c>
    </row>
    <row r="13689" customFormat="false" ht="12.75" hidden="false" customHeight="false" outlineLevel="0" collapsed="false">
      <c r="A13689" s="0" t="s">
        <v>82</v>
      </c>
      <c r="B13689" s="0" t="s">
        <v>110</v>
      </c>
      <c r="C13689" s="0" t="s">
        <v>108</v>
      </c>
      <c r="D13689" s="116" t="n">
        <v>45597</v>
      </c>
      <c r="E13689" s="0" t="n">
        <v>0</v>
      </c>
      <c r="F13689" s="0" t="n">
        <v>2376523</v>
      </c>
      <c r="G13689" s="151" t="s">
        <v>111</v>
      </c>
      <c r="H13689" s="151" t="s">
        <v>111</v>
      </c>
      <c r="I13689" s="152" t="s">
        <v>112</v>
      </c>
    </row>
    <row r="13690" customFormat="false" ht="12.75" hidden="false" customHeight="false" outlineLevel="0" collapsed="false">
      <c r="A13690" s="0" t="s">
        <v>82</v>
      </c>
      <c r="B13690" s="0" t="s">
        <v>113</v>
      </c>
      <c r="C13690" s="0" t="s">
        <v>108</v>
      </c>
      <c r="D13690" s="116" t="n">
        <v>45597</v>
      </c>
      <c r="E13690" s="0" t="n">
        <v>0</v>
      </c>
      <c r="F13690" s="0" t="n">
        <v>2376524</v>
      </c>
      <c r="G13690" s="151" t="s">
        <v>111</v>
      </c>
      <c r="H13690" s="151" t="s">
        <v>111</v>
      </c>
      <c r="I13690" s="152" t="s">
        <v>112</v>
      </c>
    </row>
    <row r="13691" customFormat="false" ht="12.75" hidden="false" customHeight="false" outlineLevel="0" collapsed="false">
      <c r="A13691" s="0" t="s">
        <v>83</v>
      </c>
      <c r="B13691" s="0" t="s">
        <v>110</v>
      </c>
      <c r="C13691" s="0" t="s">
        <v>108</v>
      </c>
      <c r="D13691" s="116" t="n">
        <v>45597</v>
      </c>
      <c r="E13691" s="0" t="n">
        <v>0</v>
      </c>
      <c r="F13691" s="0" t="n">
        <v>2376525</v>
      </c>
      <c r="G13691" s="151" t="s">
        <v>111</v>
      </c>
      <c r="H13691" s="151" t="s">
        <v>111</v>
      </c>
      <c r="I13691" s="152" t="s">
        <v>112</v>
      </c>
    </row>
    <row r="13692" customFormat="false" ht="12.75" hidden="false" customHeight="false" outlineLevel="0" collapsed="false">
      <c r="A13692" s="0" t="s">
        <v>83</v>
      </c>
      <c r="B13692" s="0" t="s">
        <v>113</v>
      </c>
      <c r="C13692" s="0" t="s">
        <v>108</v>
      </c>
      <c r="D13692" s="116" t="n">
        <v>45597</v>
      </c>
      <c r="E13692" s="0" t="n">
        <v>0</v>
      </c>
      <c r="F13692" s="0" t="n">
        <v>2376526</v>
      </c>
      <c r="G13692" s="151" t="s">
        <v>111</v>
      </c>
      <c r="H13692" s="151" t="s">
        <v>111</v>
      </c>
      <c r="I13692" s="152" t="s">
        <v>112</v>
      </c>
    </row>
    <row r="13693" customFormat="false" ht="12.75" hidden="false" customHeight="false" outlineLevel="0" collapsed="false">
      <c r="A13693" s="0" t="s">
        <v>84</v>
      </c>
      <c r="B13693" s="0" t="s">
        <v>110</v>
      </c>
      <c r="C13693" s="0" t="s">
        <v>108</v>
      </c>
      <c r="D13693" s="116" t="n">
        <v>45597</v>
      </c>
      <c r="E13693" s="0" t="n">
        <v>0.24</v>
      </c>
      <c r="F13693" s="0" t="n">
        <v>2376527</v>
      </c>
      <c r="G13693" s="151" t="s">
        <v>111</v>
      </c>
      <c r="H13693" s="151" t="s">
        <v>111</v>
      </c>
      <c r="I13693" s="152" t="s">
        <v>112</v>
      </c>
    </row>
    <row r="13694" customFormat="false" ht="12.75" hidden="false" customHeight="false" outlineLevel="0" collapsed="false">
      <c r="A13694" s="0" t="s">
        <v>84</v>
      </c>
      <c r="B13694" s="0" t="s">
        <v>113</v>
      </c>
      <c r="C13694" s="0" t="s">
        <v>108</v>
      </c>
      <c r="D13694" s="116" t="n">
        <v>45597</v>
      </c>
      <c r="E13694" s="0" t="n">
        <v>0.03</v>
      </c>
      <c r="F13694" s="0" t="n">
        <v>2376528</v>
      </c>
      <c r="G13694" s="151" t="s">
        <v>111</v>
      </c>
      <c r="H13694" s="151" t="s">
        <v>111</v>
      </c>
      <c r="I13694" s="152" t="s">
        <v>112</v>
      </c>
    </row>
    <row r="13695" customFormat="false" ht="12.75" hidden="false" customHeight="false" outlineLevel="0" collapsed="false">
      <c r="A13695" s="0" t="s">
        <v>85</v>
      </c>
      <c r="B13695" s="0" t="s">
        <v>110</v>
      </c>
      <c r="C13695" s="0" t="s">
        <v>108</v>
      </c>
      <c r="D13695" s="116" t="n">
        <v>45597</v>
      </c>
      <c r="E13695" s="0" t="n">
        <v>0.24</v>
      </c>
      <c r="F13695" s="0" t="n">
        <v>2376529</v>
      </c>
      <c r="G13695" s="151" t="s">
        <v>111</v>
      </c>
      <c r="H13695" s="151" t="s">
        <v>111</v>
      </c>
      <c r="I13695" s="152" t="s">
        <v>112</v>
      </c>
    </row>
    <row r="13696" customFormat="false" ht="12.75" hidden="false" customHeight="false" outlineLevel="0" collapsed="false">
      <c r="A13696" s="0" t="s">
        <v>85</v>
      </c>
      <c r="B13696" s="0" t="s">
        <v>113</v>
      </c>
      <c r="C13696" s="0" t="s">
        <v>108</v>
      </c>
      <c r="D13696" s="116" t="n">
        <v>45597</v>
      </c>
      <c r="E13696" s="0" t="n">
        <v>0.173736704670835</v>
      </c>
      <c r="F13696" s="0" t="n">
        <v>2376530</v>
      </c>
      <c r="G13696" s="151" t="s">
        <v>111</v>
      </c>
      <c r="H13696" s="151" t="s">
        <v>111</v>
      </c>
      <c r="I13696" s="152" t="s">
        <v>112</v>
      </c>
    </row>
    <row r="13697" customFormat="false" ht="12.75" hidden="false" customHeight="false" outlineLevel="0" collapsed="false">
      <c r="A13697" s="0" t="s">
        <v>86</v>
      </c>
      <c r="B13697" s="0" t="s">
        <v>110</v>
      </c>
      <c r="C13697" s="0" t="s">
        <v>108</v>
      </c>
      <c r="D13697" s="116" t="n">
        <v>45597</v>
      </c>
      <c r="E13697" s="0" t="n">
        <v>0.3</v>
      </c>
      <c r="F13697" s="0" t="n">
        <v>2376531</v>
      </c>
      <c r="G13697" s="151" t="s">
        <v>111</v>
      </c>
      <c r="H13697" s="151" t="s">
        <v>111</v>
      </c>
      <c r="I13697" s="152" t="s">
        <v>112</v>
      </c>
    </row>
    <row r="13698" customFormat="false" ht="12.75" hidden="false" customHeight="false" outlineLevel="0" collapsed="false">
      <c r="A13698" s="0" t="s">
        <v>86</v>
      </c>
      <c r="B13698" s="0" t="s">
        <v>113</v>
      </c>
      <c r="C13698" s="0" t="s">
        <v>108</v>
      </c>
      <c r="D13698" s="116" t="n">
        <v>45597</v>
      </c>
      <c r="E13698" s="0" t="n">
        <v>0.05</v>
      </c>
      <c r="F13698" s="0" t="n">
        <v>2376532</v>
      </c>
      <c r="G13698" s="151" t="s">
        <v>111</v>
      </c>
      <c r="H13698" s="151" t="s">
        <v>111</v>
      </c>
      <c r="I13698" s="152" t="s">
        <v>112</v>
      </c>
    </row>
    <row r="13699" customFormat="false" ht="12.75" hidden="false" customHeight="false" outlineLevel="0" collapsed="false">
      <c r="A13699" s="0" t="s">
        <v>87</v>
      </c>
      <c r="B13699" s="0" t="s">
        <v>110</v>
      </c>
      <c r="C13699" s="0" t="s">
        <v>108</v>
      </c>
      <c r="D13699" s="116" t="n">
        <v>45597</v>
      </c>
      <c r="E13699" s="0" t="n">
        <v>0.3</v>
      </c>
      <c r="F13699" s="0" t="n">
        <v>2376533</v>
      </c>
      <c r="G13699" s="151" t="s">
        <v>111</v>
      </c>
      <c r="H13699" s="151" t="s">
        <v>111</v>
      </c>
      <c r="I13699" s="152" t="s">
        <v>112</v>
      </c>
    </row>
    <row r="13700" customFormat="false" ht="12.75" hidden="false" customHeight="false" outlineLevel="0" collapsed="false">
      <c r="A13700" s="0" t="s">
        <v>87</v>
      </c>
      <c r="B13700" s="0" t="s">
        <v>113</v>
      </c>
      <c r="C13700" s="0" t="s">
        <v>108</v>
      </c>
      <c r="D13700" s="116" t="n">
        <v>45597</v>
      </c>
      <c r="E13700" s="0" t="n">
        <v>0.12</v>
      </c>
      <c r="F13700" s="0" t="n">
        <v>2376534</v>
      </c>
      <c r="G13700" s="151" t="s">
        <v>111</v>
      </c>
      <c r="H13700" s="151" t="s">
        <v>111</v>
      </c>
      <c r="I13700" s="152" t="s">
        <v>112</v>
      </c>
    </row>
    <row r="13701" customFormat="false" ht="12.75" hidden="false" customHeight="false" outlineLevel="0" collapsed="false">
      <c r="A13701" s="0" t="s">
        <v>88</v>
      </c>
      <c r="B13701" s="0" t="s">
        <v>110</v>
      </c>
      <c r="C13701" s="0" t="s">
        <v>108</v>
      </c>
      <c r="D13701" s="116" t="n">
        <v>45597</v>
      </c>
      <c r="E13701" s="0" t="n">
        <v>0.3</v>
      </c>
      <c r="F13701" s="0" t="n">
        <v>2376535</v>
      </c>
      <c r="G13701" s="151" t="s">
        <v>111</v>
      </c>
      <c r="H13701" s="151" t="s">
        <v>111</v>
      </c>
      <c r="I13701" s="152" t="s">
        <v>112</v>
      </c>
    </row>
    <row r="13702" customFormat="false" ht="12.75" hidden="false" customHeight="false" outlineLevel="0" collapsed="false">
      <c r="A13702" s="0" t="s">
        <v>88</v>
      </c>
      <c r="B13702" s="0" t="s">
        <v>113</v>
      </c>
      <c r="C13702" s="0" t="s">
        <v>108</v>
      </c>
      <c r="D13702" s="116" t="n">
        <v>45597</v>
      </c>
      <c r="E13702" s="0" t="n">
        <v>0.388732664756447</v>
      </c>
      <c r="F13702" s="0" t="n">
        <v>2376536</v>
      </c>
      <c r="G13702" s="151" t="s">
        <v>111</v>
      </c>
      <c r="H13702" s="151" t="s">
        <v>111</v>
      </c>
      <c r="I13702" s="152" t="s">
        <v>112</v>
      </c>
    </row>
    <row r="13703" customFormat="false" ht="12.75" hidden="false" customHeight="false" outlineLevel="0" collapsed="false">
      <c r="A13703" s="0" t="s">
        <v>89</v>
      </c>
      <c r="B13703" s="0" t="s">
        <v>110</v>
      </c>
      <c r="C13703" s="0" t="s">
        <v>108</v>
      </c>
      <c r="D13703" s="116" t="n">
        <v>45597</v>
      </c>
      <c r="E13703" s="0" t="n">
        <v>0.3</v>
      </c>
      <c r="F13703" s="0" t="n">
        <v>2376537</v>
      </c>
      <c r="G13703" s="151" t="s">
        <v>111</v>
      </c>
      <c r="H13703" s="151" t="s">
        <v>111</v>
      </c>
      <c r="I13703" s="152" t="s">
        <v>112</v>
      </c>
    </row>
    <row r="13704" customFormat="false" ht="12.75" hidden="false" customHeight="false" outlineLevel="0" collapsed="false">
      <c r="A13704" s="0" t="s">
        <v>89</v>
      </c>
      <c r="B13704" s="0" t="s">
        <v>113</v>
      </c>
      <c r="C13704" s="0" t="s">
        <v>108</v>
      </c>
      <c r="D13704" s="116" t="n">
        <v>45597</v>
      </c>
      <c r="E13704" s="0" t="n">
        <v>0.1</v>
      </c>
      <c r="F13704" s="0" t="n">
        <v>2376538</v>
      </c>
      <c r="G13704" s="151" t="s">
        <v>111</v>
      </c>
      <c r="H13704" s="151" t="s">
        <v>111</v>
      </c>
      <c r="I13704" s="152" t="s">
        <v>112</v>
      </c>
    </row>
    <row r="13705" customFormat="false" ht="12.75" hidden="false" customHeight="false" outlineLevel="0" collapsed="false">
      <c r="A13705" s="0" t="s">
        <v>90</v>
      </c>
      <c r="B13705" s="0" t="s">
        <v>110</v>
      </c>
      <c r="C13705" s="0" t="s">
        <v>108</v>
      </c>
      <c r="D13705" s="116" t="n">
        <v>45597</v>
      </c>
      <c r="E13705" s="0" t="n">
        <v>0.3</v>
      </c>
      <c r="F13705" s="0" t="n">
        <v>2376539</v>
      </c>
      <c r="G13705" s="151" t="s">
        <v>111</v>
      </c>
      <c r="H13705" s="151" t="s">
        <v>111</v>
      </c>
      <c r="I13705" s="152" t="s">
        <v>112</v>
      </c>
    </row>
    <row r="13706" customFormat="false" ht="12.75" hidden="false" customHeight="false" outlineLevel="0" collapsed="false">
      <c r="A13706" s="0" t="s">
        <v>90</v>
      </c>
      <c r="B13706" s="0" t="s">
        <v>113</v>
      </c>
      <c r="C13706" s="0" t="s">
        <v>108</v>
      </c>
      <c r="D13706" s="116" t="n">
        <v>45597</v>
      </c>
      <c r="E13706" s="0" t="n">
        <v>0.317099426934098</v>
      </c>
      <c r="F13706" s="0" t="n">
        <v>2376540</v>
      </c>
      <c r="G13706" s="151" t="s">
        <v>111</v>
      </c>
      <c r="H13706" s="151" t="s">
        <v>111</v>
      </c>
      <c r="I13706" s="152" t="s">
        <v>112</v>
      </c>
    </row>
    <row r="13707" customFormat="false" ht="12.75" hidden="false" customHeight="false" outlineLevel="0" collapsed="false">
      <c r="A13707" s="0" t="s">
        <v>91</v>
      </c>
      <c r="B13707" s="0" t="s">
        <v>110</v>
      </c>
      <c r="C13707" s="0" t="s">
        <v>108</v>
      </c>
      <c r="D13707" s="116" t="n">
        <v>45597</v>
      </c>
      <c r="E13707" s="0" t="n">
        <v>0</v>
      </c>
      <c r="F13707" s="0" t="n">
        <v>2376541</v>
      </c>
      <c r="G13707" s="151" t="s">
        <v>111</v>
      </c>
      <c r="H13707" s="151" t="s">
        <v>111</v>
      </c>
      <c r="I13707" s="152" t="s">
        <v>112</v>
      </c>
    </row>
    <row r="13708" customFormat="false" ht="12.75" hidden="false" customHeight="false" outlineLevel="0" collapsed="false">
      <c r="A13708" s="0" t="s">
        <v>91</v>
      </c>
      <c r="B13708" s="0" t="s">
        <v>113</v>
      </c>
      <c r="C13708" s="0" t="s">
        <v>108</v>
      </c>
      <c r="D13708" s="116" t="n">
        <v>45597</v>
      </c>
      <c r="E13708" s="0" t="n">
        <v>0</v>
      </c>
      <c r="F13708" s="0" t="n">
        <v>2376542</v>
      </c>
      <c r="G13708" s="151" t="s">
        <v>111</v>
      </c>
      <c r="H13708" s="151" t="s">
        <v>111</v>
      </c>
      <c r="I13708" s="152" t="s">
        <v>112</v>
      </c>
    </row>
    <row r="13709" customFormat="false" ht="12.75" hidden="false" customHeight="false" outlineLevel="0" collapsed="false">
      <c r="A13709" s="0" t="s">
        <v>49</v>
      </c>
      <c r="B13709" s="0" t="s">
        <v>110</v>
      </c>
      <c r="C13709" s="0" t="s">
        <v>108</v>
      </c>
      <c r="D13709" s="116" t="n">
        <v>45597</v>
      </c>
      <c r="E13709" s="0" t="n">
        <v>0.645</v>
      </c>
      <c r="F13709" s="0" t="n">
        <v>2376543</v>
      </c>
      <c r="G13709" s="151" t="s">
        <v>111</v>
      </c>
      <c r="H13709" s="151" t="s">
        <v>111</v>
      </c>
      <c r="I13709" s="152" t="s">
        <v>112</v>
      </c>
    </row>
    <row r="13710" customFormat="false" ht="12.75" hidden="false" customHeight="false" outlineLevel="0" collapsed="false">
      <c r="A13710" s="0" t="s">
        <v>49</v>
      </c>
      <c r="B13710" s="0" t="s">
        <v>113</v>
      </c>
      <c r="C13710" s="0" t="s">
        <v>108</v>
      </c>
      <c r="D13710" s="116" t="n">
        <v>45597</v>
      </c>
      <c r="E13710" s="0" t="n">
        <v>0.05</v>
      </c>
      <c r="F13710" s="0" t="n">
        <v>2376544</v>
      </c>
      <c r="G13710" s="151" t="s">
        <v>111</v>
      </c>
      <c r="H13710" s="151" t="s">
        <v>111</v>
      </c>
      <c r="I13710" s="152" t="s">
        <v>112</v>
      </c>
    </row>
    <row r="13711" customFormat="false" ht="12.75" hidden="false" customHeight="false" outlineLevel="0" collapsed="false">
      <c r="A13711" s="0" t="s">
        <v>50</v>
      </c>
      <c r="B13711" s="0" t="s">
        <v>110</v>
      </c>
      <c r="C13711" s="0" t="s">
        <v>108</v>
      </c>
      <c r="D13711" s="116" t="n">
        <v>45597</v>
      </c>
      <c r="E13711" s="0" t="n">
        <v>0.86</v>
      </c>
      <c r="F13711" s="0" t="n">
        <v>2376545</v>
      </c>
      <c r="G13711" s="151" t="s">
        <v>111</v>
      </c>
      <c r="H13711" s="151" t="s">
        <v>111</v>
      </c>
      <c r="I13711" s="152" t="s">
        <v>112</v>
      </c>
    </row>
    <row r="13712" customFormat="false" ht="12.75" hidden="false" customHeight="false" outlineLevel="0" collapsed="false">
      <c r="A13712" s="0" t="s">
        <v>50</v>
      </c>
      <c r="B13712" s="0" t="s">
        <v>113</v>
      </c>
      <c r="C13712" s="0" t="s">
        <v>108</v>
      </c>
      <c r="D13712" s="116" t="n">
        <v>45597</v>
      </c>
      <c r="E13712" s="0" t="n">
        <v>-0.17</v>
      </c>
      <c r="F13712" s="0" t="n">
        <v>2376546</v>
      </c>
      <c r="G13712" s="151" t="s">
        <v>111</v>
      </c>
      <c r="H13712" s="151" t="s">
        <v>111</v>
      </c>
      <c r="I13712" s="152" t="s">
        <v>112</v>
      </c>
    </row>
    <row r="13713" customFormat="false" ht="12.75" hidden="false" customHeight="false" outlineLevel="0" collapsed="false">
      <c r="A13713" s="0" t="s">
        <v>51</v>
      </c>
      <c r="B13713" s="0" t="s">
        <v>110</v>
      </c>
      <c r="C13713" s="0" t="s">
        <v>108</v>
      </c>
      <c r="D13713" s="116" t="n">
        <v>45597</v>
      </c>
      <c r="E13713" s="0" t="n">
        <v>0.86</v>
      </c>
      <c r="F13713" s="0" t="n">
        <v>2376547</v>
      </c>
      <c r="G13713" s="151" t="s">
        <v>111</v>
      </c>
      <c r="H13713" s="151" t="s">
        <v>111</v>
      </c>
      <c r="I13713" s="152" t="s">
        <v>112</v>
      </c>
    </row>
    <row r="13714" customFormat="false" ht="12.75" hidden="false" customHeight="false" outlineLevel="0" collapsed="false">
      <c r="A13714" s="0" t="s">
        <v>51</v>
      </c>
      <c r="B13714" s="0" t="s">
        <v>113</v>
      </c>
      <c r="C13714" s="0" t="s">
        <v>108</v>
      </c>
      <c r="D13714" s="116" t="n">
        <v>45597</v>
      </c>
      <c r="E13714" s="0" t="n">
        <v>0.1</v>
      </c>
      <c r="F13714" s="0" t="n">
        <v>2376548</v>
      </c>
      <c r="G13714" s="151" t="s">
        <v>111</v>
      </c>
      <c r="H13714" s="151" t="s">
        <v>111</v>
      </c>
      <c r="I13714" s="152" t="s">
        <v>112</v>
      </c>
    </row>
    <row r="13715" customFormat="false" ht="12.75" hidden="false" customHeight="false" outlineLevel="0" collapsed="false">
      <c r="A13715" s="0" t="s">
        <v>52</v>
      </c>
      <c r="B13715" s="0" t="s">
        <v>110</v>
      </c>
      <c r="C13715" s="0" t="s">
        <v>108</v>
      </c>
      <c r="D13715" s="116" t="n">
        <v>45597</v>
      </c>
      <c r="E13715" s="0" t="n">
        <v>0.86</v>
      </c>
      <c r="F13715" s="0" t="n">
        <v>2376549</v>
      </c>
      <c r="G13715" s="151" t="s">
        <v>111</v>
      </c>
      <c r="H13715" s="151" t="s">
        <v>111</v>
      </c>
      <c r="I13715" s="152" t="s">
        <v>112</v>
      </c>
    </row>
    <row r="13716" customFormat="false" ht="12.75" hidden="false" customHeight="false" outlineLevel="0" collapsed="false">
      <c r="A13716" s="0" t="s">
        <v>52</v>
      </c>
      <c r="B13716" s="0" t="s">
        <v>113</v>
      </c>
      <c r="C13716" s="0" t="s">
        <v>108</v>
      </c>
      <c r="D13716" s="116" t="n">
        <v>45597</v>
      </c>
      <c r="E13716" s="0" t="n">
        <v>-0.05</v>
      </c>
      <c r="F13716" s="0" t="n">
        <v>2376550</v>
      </c>
      <c r="G13716" s="151" t="s">
        <v>111</v>
      </c>
      <c r="H13716" s="151" t="s">
        <v>111</v>
      </c>
      <c r="I13716" s="152" t="s">
        <v>112</v>
      </c>
    </row>
    <row r="13717" customFormat="false" ht="12.75" hidden="false" customHeight="false" outlineLevel="0" collapsed="false">
      <c r="A13717" s="0" t="s">
        <v>53</v>
      </c>
      <c r="B13717" s="0" t="s">
        <v>110</v>
      </c>
      <c r="C13717" s="0" t="s">
        <v>108</v>
      </c>
      <c r="D13717" s="116" t="n">
        <v>45597</v>
      </c>
      <c r="E13717" s="0" t="n">
        <v>0.645</v>
      </c>
      <c r="F13717" s="0" t="n">
        <v>2376551</v>
      </c>
      <c r="G13717" s="151" t="s">
        <v>111</v>
      </c>
      <c r="H13717" s="151" t="s">
        <v>111</v>
      </c>
      <c r="I13717" s="152" t="s">
        <v>112</v>
      </c>
    </row>
    <row r="13718" customFormat="false" ht="12.75" hidden="false" customHeight="false" outlineLevel="0" collapsed="false">
      <c r="A13718" s="0" t="s">
        <v>53</v>
      </c>
      <c r="B13718" s="0" t="s">
        <v>113</v>
      </c>
      <c r="C13718" s="0" t="s">
        <v>108</v>
      </c>
      <c r="D13718" s="116" t="n">
        <v>45597</v>
      </c>
      <c r="E13718" s="0" t="n">
        <v>0.05</v>
      </c>
      <c r="F13718" s="0" t="n">
        <v>2376552</v>
      </c>
      <c r="G13718" s="151" t="s">
        <v>111</v>
      </c>
      <c r="H13718" s="151" t="s">
        <v>111</v>
      </c>
      <c r="I13718" s="152" t="s">
        <v>112</v>
      </c>
    </row>
    <row r="13719" customFormat="false" ht="12.75" hidden="false" customHeight="false" outlineLevel="0" collapsed="false">
      <c r="A13719" s="0" t="s">
        <v>17</v>
      </c>
      <c r="B13719" s="0" t="s">
        <v>110</v>
      </c>
      <c r="C13719" s="0" t="s">
        <v>108</v>
      </c>
      <c r="D13719" s="116" t="n">
        <v>45597</v>
      </c>
      <c r="E13719" s="0" t="n">
        <v>0</v>
      </c>
      <c r="F13719" s="0" t="n">
        <v>2376553</v>
      </c>
      <c r="G13719" s="151" t="s">
        <v>111</v>
      </c>
      <c r="H13719" s="151" t="s">
        <v>111</v>
      </c>
      <c r="I13719" s="152" t="s">
        <v>112</v>
      </c>
    </row>
    <row r="13720" customFormat="false" ht="12.75" hidden="false" customHeight="false" outlineLevel="0" collapsed="false">
      <c r="A13720" s="0" t="s">
        <v>17</v>
      </c>
      <c r="B13720" s="0" t="s">
        <v>113</v>
      </c>
      <c r="C13720" s="0" t="s">
        <v>108</v>
      </c>
      <c r="D13720" s="116" t="n">
        <v>45597</v>
      </c>
      <c r="E13720" s="0" t="n">
        <v>0</v>
      </c>
      <c r="F13720" s="0" t="n">
        <v>2376554</v>
      </c>
      <c r="G13720" s="151" t="s">
        <v>111</v>
      </c>
      <c r="H13720" s="151" t="s">
        <v>111</v>
      </c>
      <c r="I13720" s="152" t="s">
        <v>112</v>
      </c>
    </row>
    <row r="13721" customFormat="false" ht="12.75" hidden="false" customHeight="false" outlineLevel="0" collapsed="false">
      <c r="A13721" s="0" t="s">
        <v>18</v>
      </c>
      <c r="B13721" s="0" t="s">
        <v>110</v>
      </c>
      <c r="C13721" s="0" t="s">
        <v>108</v>
      </c>
      <c r="D13721" s="116" t="n">
        <v>45597</v>
      </c>
      <c r="E13721" s="0" t="n">
        <v>0</v>
      </c>
      <c r="F13721" s="0" t="n">
        <v>2376555</v>
      </c>
      <c r="G13721" s="151" t="s">
        <v>111</v>
      </c>
      <c r="H13721" s="151" t="s">
        <v>111</v>
      </c>
      <c r="I13721" s="152" t="s">
        <v>112</v>
      </c>
    </row>
    <row r="13722" customFormat="false" ht="12.75" hidden="false" customHeight="false" outlineLevel="0" collapsed="false">
      <c r="A13722" s="0" t="s">
        <v>18</v>
      </c>
      <c r="B13722" s="0" t="s">
        <v>113</v>
      </c>
      <c r="C13722" s="0" t="s">
        <v>108</v>
      </c>
      <c r="D13722" s="116" t="n">
        <v>45597</v>
      </c>
      <c r="E13722" s="0" t="n">
        <v>0</v>
      </c>
      <c r="F13722" s="0" t="n">
        <v>2376556</v>
      </c>
      <c r="G13722" s="151" t="s">
        <v>111</v>
      </c>
      <c r="H13722" s="151" t="s">
        <v>111</v>
      </c>
      <c r="I13722" s="152" t="s">
        <v>112</v>
      </c>
    </row>
    <row r="13723" customFormat="false" ht="12.75" hidden="false" customHeight="false" outlineLevel="0" collapsed="false">
      <c r="A13723" s="0" t="s">
        <v>19</v>
      </c>
      <c r="B13723" s="0" t="s">
        <v>110</v>
      </c>
      <c r="C13723" s="0" t="s">
        <v>108</v>
      </c>
      <c r="D13723" s="116" t="n">
        <v>45597</v>
      </c>
      <c r="E13723" s="0" t="n">
        <v>0</v>
      </c>
      <c r="F13723" s="0" t="n">
        <v>2376557</v>
      </c>
      <c r="G13723" s="151" t="s">
        <v>111</v>
      </c>
      <c r="H13723" s="151" t="s">
        <v>111</v>
      </c>
      <c r="I13723" s="152" t="s">
        <v>112</v>
      </c>
    </row>
    <row r="13724" customFormat="false" ht="12.75" hidden="false" customHeight="false" outlineLevel="0" collapsed="false">
      <c r="A13724" s="0" t="s">
        <v>19</v>
      </c>
      <c r="B13724" s="0" t="s">
        <v>113</v>
      </c>
      <c r="C13724" s="0" t="s">
        <v>108</v>
      </c>
      <c r="D13724" s="116" t="n">
        <v>45597</v>
      </c>
      <c r="E13724" s="0" t="n">
        <v>0</v>
      </c>
      <c r="F13724" s="0" t="n">
        <v>2376558</v>
      </c>
      <c r="G13724" s="151" t="s">
        <v>111</v>
      </c>
      <c r="H13724" s="151" t="s">
        <v>111</v>
      </c>
      <c r="I13724" s="152" t="s">
        <v>112</v>
      </c>
    </row>
    <row r="13725" customFormat="false" ht="12.75" hidden="false" customHeight="false" outlineLevel="0" collapsed="false">
      <c r="A13725" s="0" t="s">
        <v>21</v>
      </c>
      <c r="B13725" s="0" t="s">
        <v>110</v>
      </c>
      <c r="C13725" s="0" t="s">
        <v>108</v>
      </c>
      <c r="D13725" s="116" t="n">
        <v>45597</v>
      </c>
      <c r="E13725" s="0" t="n">
        <v>0</v>
      </c>
      <c r="F13725" s="0" t="n">
        <v>2376559</v>
      </c>
      <c r="G13725" s="151" t="s">
        <v>111</v>
      </c>
      <c r="H13725" s="151" t="s">
        <v>111</v>
      </c>
      <c r="I13725" s="152" t="s">
        <v>112</v>
      </c>
    </row>
    <row r="13726" customFormat="false" ht="12.75" hidden="false" customHeight="false" outlineLevel="0" collapsed="false">
      <c r="A13726" s="0" t="s">
        <v>21</v>
      </c>
      <c r="B13726" s="0" t="s">
        <v>113</v>
      </c>
      <c r="C13726" s="0" t="s">
        <v>108</v>
      </c>
      <c r="D13726" s="116" t="n">
        <v>45597</v>
      </c>
      <c r="E13726" s="0" t="n">
        <v>0</v>
      </c>
      <c r="F13726" s="0" t="n">
        <v>2376560</v>
      </c>
      <c r="G13726" s="151" t="s">
        <v>111</v>
      </c>
      <c r="H13726" s="151" t="s">
        <v>111</v>
      </c>
      <c r="I13726" s="152" t="s">
        <v>112</v>
      </c>
    </row>
    <row r="13727" customFormat="false" ht="12.75" hidden="false" customHeight="false" outlineLevel="0" collapsed="false">
      <c r="A13727" s="0" t="s">
        <v>22</v>
      </c>
      <c r="B13727" s="0" t="s">
        <v>110</v>
      </c>
      <c r="C13727" s="0" t="s">
        <v>108</v>
      </c>
      <c r="D13727" s="116" t="n">
        <v>45597</v>
      </c>
      <c r="E13727" s="0" t="n">
        <v>0</v>
      </c>
      <c r="F13727" s="0" t="n">
        <v>2376561</v>
      </c>
      <c r="G13727" s="151" t="s">
        <v>111</v>
      </c>
      <c r="H13727" s="151" t="s">
        <v>111</v>
      </c>
      <c r="I13727" s="152" t="s">
        <v>112</v>
      </c>
    </row>
    <row r="13728" customFormat="false" ht="12.75" hidden="false" customHeight="false" outlineLevel="0" collapsed="false">
      <c r="A13728" s="0" t="s">
        <v>59</v>
      </c>
      <c r="B13728" s="0" t="s">
        <v>110</v>
      </c>
      <c r="C13728" s="0" t="s">
        <v>108</v>
      </c>
      <c r="D13728" s="116" t="n">
        <v>45627</v>
      </c>
      <c r="E13728" s="0" t="n">
        <v>0.98</v>
      </c>
      <c r="F13728" s="0" t="n">
        <v>2376515</v>
      </c>
      <c r="G13728" s="151" t="s">
        <v>111</v>
      </c>
      <c r="H13728" s="151" t="s">
        <v>111</v>
      </c>
      <c r="I13728" s="152" t="s">
        <v>112</v>
      </c>
    </row>
    <row r="13729" customFormat="false" ht="12.75" hidden="false" customHeight="false" outlineLevel="0" collapsed="false">
      <c r="A13729" s="0" t="s">
        <v>59</v>
      </c>
      <c r="B13729" s="0" t="s">
        <v>113</v>
      </c>
      <c r="C13729" s="0" t="s">
        <v>108</v>
      </c>
      <c r="D13729" s="116" t="n">
        <v>45627</v>
      </c>
      <c r="E13729" s="0" t="n">
        <v>0.05</v>
      </c>
      <c r="F13729" s="0" t="n">
        <v>2376516</v>
      </c>
      <c r="G13729" s="151" t="s">
        <v>111</v>
      </c>
      <c r="H13729" s="151" t="s">
        <v>111</v>
      </c>
      <c r="I13729" s="152" t="s">
        <v>112</v>
      </c>
    </row>
    <row r="13730" customFormat="false" ht="12.75" hidden="false" customHeight="false" outlineLevel="0" collapsed="false">
      <c r="A13730" s="0" t="s">
        <v>60</v>
      </c>
      <c r="B13730" s="0" t="s">
        <v>110</v>
      </c>
      <c r="C13730" s="0" t="s">
        <v>108</v>
      </c>
      <c r="D13730" s="116" t="n">
        <v>45627</v>
      </c>
      <c r="E13730" s="0" t="n">
        <v>0.98</v>
      </c>
      <c r="F13730" s="0" t="n">
        <v>2376517</v>
      </c>
      <c r="G13730" s="151" t="s">
        <v>111</v>
      </c>
      <c r="H13730" s="151" t="s">
        <v>111</v>
      </c>
      <c r="I13730" s="152" t="s">
        <v>112</v>
      </c>
    </row>
    <row r="13731" customFormat="false" ht="12.75" hidden="false" customHeight="false" outlineLevel="0" collapsed="false">
      <c r="A13731" s="0" t="s">
        <v>60</v>
      </c>
      <c r="B13731" s="0" t="s">
        <v>113</v>
      </c>
      <c r="C13731" s="0" t="s">
        <v>108</v>
      </c>
      <c r="D13731" s="116" t="n">
        <v>45627</v>
      </c>
      <c r="E13731" s="0" t="n">
        <v>0.29</v>
      </c>
      <c r="F13731" s="0" t="n">
        <v>2376518</v>
      </c>
      <c r="G13731" s="151" t="s">
        <v>111</v>
      </c>
      <c r="H13731" s="151" t="s">
        <v>111</v>
      </c>
      <c r="I13731" s="152" t="s">
        <v>112</v>
      </c>
    </row>
    <row r="13732" customFormat="false" ht="12.75" hidden="false" customHeight="false" outlineLevel="0" collapsed="false">
      <c r="A13732" s="0" t="s">
        <v>61</v>
      </c>
      <c r="B13732" s="0" t="s">
        <v>110</v>
      </c>
      <c r="C13732" s="0" t="s">
        <v>108</v>
      </c>
      <c r="D13732" s="116" t="n">
        <v>45627</v>
      </c>
      <c r="E13732" s="0" t="n">
        <v>0.98</v>
      </c>
      <c r="F13732" s="0" t="n">
        <v>2376519</v>
      </c>
      <c r="G13732" s="151" t="s">
        <v>111</v>
      </c>
      <c r="H13732" s="151" t="s">
        <v>111</v>
      </c>
      <c r="I13732" s="152" t="s">
        <v>112</v>
      </c>
    </row>
    <row r="13733" customFormat="false" ht="12.75" hidden="false" customHeight="false" outlineLevel="0" collapsed="false">
      <c r="A13733" s="0" t="s">
        <v>61</v>
      </c>
      <c r="B13733" s="0" t="s">
        <v>113</v>
      </c>
      <c r="C13733" s="0" t="s">
        <v>108</v>
      </c>
      <c r="D13733" s="116" t="n">
        <v>45627</v>
      </c>
      <c r="E13733" s="0" t="n">
        <v>0.05</v>
      </c>
      <c r="F13733" s="0" t="n">
        <v>2376520</v>
      </c>
      <c r="G13733" s="151" t="s">
        <v>111</v>
      </c>
      <c r="H13733" s="151" t="s">
        <v>111</v>
      </c>
      <c r="I13733" s="152" t="s">
        <v>112</v>
      </c>
    </row>
    <row r="13734" customFormat="false" ht="12.75" hidden="false" customHeight="false" outlineLevel="0" collapsed="false">
      <c r="A13734" s="0" t="s">
        <v>62</v>
      </c>
      <c r="B13734" s="0" t="s">
        <v>110</v>
      </c>
      <c r="C13734" s="0" t="s">
        <v>108</v>
      </c>
      <c r="D13734" s="116" t="n">
        <v>45627</v>
      </c>
      <c r="E13734" s="0" t="n">
        <v>0.98</v>
      </c>
      <c r="F13734" s="0" t="n">
        <v>2376521</v>
      </c>
      <c r="G13734" s="151" t="s">
        <v>111</v>
      </c>
      <c r="H13734" s="151" t="s">
        <v>111</v>
      </c>
      <c r="I13734" s="152" t="s">
        <v>112</v>
      </c>
    </row>
    <row r="13735" customFormat="false" ht="12.75" hidden="false" customHeight="false" outlineLevel="0" collapsed="false">
      <c r="A13735" s="0" t="s">
        <v>62</v>
      </c>
      <c r="B13735" s="0" t="s">
        <v>113</v>
      </c>
      <c r="C13735" s="0" t="s">
        <v>108</v>
      </c>
      <c r="D13735" s="116" t="n">
        <v>45627</v>
      </c>
      <c r="E13735" s="0" t="n">
        <v>0.29</v>
      </c>
      <c r="F13735" s="0" t="n">
        <v>2376522</v>
      </c>
      <c r="G13735" s="151" t="s">
        <v>111</v>
      </c>
      <c r="H13735" s="151" t="s">
        <v>111</v>
      </c>
      <c r="I13735" s="152" t="s">
        <v>112</v>
      </c>
    </row>
    <row r="13736" customFormat="false" ht="12.75" hidden="false" customHeight="false" outlineLevel="0" collapsed="false">
      <c r="A13736" s="0" t="s">
        <v>82</v>
      </c>
      <c r="B13736" s="0" t="s">
        <v>110</v>
      </c>
      <c r="C13736" s="0" t="s">
        <v>108</v>
      </c>
      <c r="D13736" s="116" t="n">
        <v>45627</v>
      </c>
      <c r="E13736" s="0" t="n">
        <v>0</v>
      </c>
      <c r="F13736" s="0" t="n">
        <v>2376523</v>
      </c>
      <c r="G13736" s="151" t="s">
        <v>111</v>
      </c>
      <c r="H13736" s="151" t="s">
        <v>111</v>
      </c>
      <c r="I13736" s="152" t="s">
        <v>112</v>
      </c>
    </row>
    <row r="13737" customFormat="false" ht="12.75" hidden="false" customHeight="false" outlineLevel="0" collapsed="false">
      <c r="A13737" s="0" t="s">
        <v>82</v>
      </c>
      <c r="B13737" s="0" t="s">
        <v>113</v>
      </c>
      <c r="C13737" s="0" t="s">
        <v>108</v>
      </c>
      <c r="D13737" s="116" t="n">
        <v>45627</v>
      </c>
      <c r="E13737" s="0" t="n">
        <v>0</v>
      </c>
      <c r="F13737" s="0" t="n">
        <v>2376524</v>
      </c>
      <c r="G13737" s="151" t="s">
        <v>111</v>
      </c>
      <c r="H13737" s="151" t="s">
        <v>111</v>
      </c>
      <c r="I13737" s="152" t="s">
        <v>112</v>
      </c>
    </row>
    <row r="13738" customFormat="false" ht="12.75" hidden="false" customHeight="false" outlineLevel="0" collapsed="false">
      <c r="A13738" s="0" t="s">
        <v>83</v>
      </c>
      <c r="B13738" s="0" t="s">
        <v>110</v>
      </c>
      <c r="C13738" s="0" t="s">
        <v>108</v>
      </c>
      <c r="D13738" s="116" t="n">
        <v>45627</v>
      </c>
      <c r="E13738" s="0" t="n">
        <v>0</v>
      </c>
      <c r="F13738" s="0" t="n">
        <v>2376525</v>
      </c>
      <c r="G13738" s="151" t="s">
        <v>111</v>
      </c>
      <c r="H13738" s="151" t="s">
        <v>111</v>
      </c>
      <c r="I13738" s="152" t="s">
        <v>112</v>
      </c>
    </row>
    <row r="13739" customFormat="false" ht="12.75" hidden="false" customHeight="false" outlineLevel="0" collapsed="false">
      <c r="A13739" s="0" t="s">
        <v>83</v>
      </c>
      <c r="B13739" s="0" t="s">
        <v>113</v>
      </c>
      <c r="C13739" s="0" t="s">
        <v>108</v>
      </c>
      <c r="D13739" s="116" t="n">
        <v>45627</v>
      </c>
      <c r="E13739" s="0" t="n">
        <v>0</v>
      </c>
      <c r="F13739" s="0" t="n">
        <v>2376526</v>
      </c>
      <c r="G13739" s="151" t="s">
        <v>111</v>
      </c>
      <c r="H13739" s="151" t="s">
        <v>111</v>
      </c>
      <c r="I13739" s="152" t="s">
        <v>112</v>
      </c>
    </row>
    <row r="13740" customFormat="false" ht="12.75" hidden="false" customHeight="false" outlineLevel="0" collapsed="false">
      <c r="A13740" s="0" t="s">
        <v>84</v>
      </c>
      <c r="B13740" s="0" t="s">
        <v>110</v>
      </c>
      <c r="C13740" s="0" t="s">
        <v>108</v>
      </c>
      <c r="D13740" s="116" t="n">
        <v>45627</v>
      </c>
      <c r="E13740" s="0" t="n">
        <v>0.26</v>
      </c>
      <c r="F13740" s="0" t="n">
        <v>2376527</v>
      </c>
      <c r="G13740" s="151" t="s">
        <v>111</v>
      </c>
      <c r="H13740" s="151" t="s">
        <v>111</v>
      </c>
      <c r="I13740" s="152" t="s">
        <v>112</v>
      </c>
    </row>
    <row r="13741" customFormat="false" ht="12.75" hidden="false" customHeight="false" outlineLevel="0" collapsed="false">
      <c r="A13741" s="0" t="s">
        <v>84</v>
      </c>
      <c r="B13741" s="0" t="s">
        <v>113</v>
      </c>
      <c r="C13741" s="0" t="s">
        <v>108</v>
      </c>
      <c r="D13741" s="116" t="n">
        <v>45627</v>
      </c>
      <c r="E13741" s="0" t="n">
        <v>0.03</v>
      </c>
      <c r="F13741" s="0" t="n">
        <v>2376528</v>
      </c>
      <c r="G13741" s="151" t="s">
        <v>111</v>
      </c>
      <c r="H13741" s="151" t="s">
        <v>111</v>
      </c>
      <c r="I13741" s="152" t="s">
        <v>112</v>
      </c>
    </row>
    <row r="13742" customFormat="false" ht="12.75" hidden="false" customHeight="false" outlineLevel="0" collapsed="false">
      <c r="A13742" s="0" t="s">
        <v>85</v>
      </c>
      <c r="B13742" s="0" t="s">
        <v>110</v>
      </c>
      <c r="C13742" s="0" t="s">
        <v>108</v>
      </c>
      <c r="D13742" s="116" t="n">
        <v>45627</v>
      </c>
      <c r="E13742" s="0" t="n">
        <v>0.26</v>
      </c>
      <c r="F13742" s="0" t="n">
        <v>2376529</v>
      </c>
      <c r="G13742" s="151" t="s">
        <v>111</v>
      </c>
      <c r="H13742" s="151" t="s">
        <v>111</v>
      </c>
      <c r="I13742" s="152" t="s">
        <v>112</v>
      </c>
    </row>
    <row r="13743" customFormat="false" ht="12.75" hidden="false" customHeight="false" outlineLevel="0" collapsed="false">
      <c r="A13743" s="0" t="s">
        <v>85</v>
      </c>
      <c r="B13743" s="0" t="s">
        <v>113</v>
      </c>
      <c r="C13743" s="0" t="s">
        <v>108</v>
      </c>
      <c r="D13743" s="116" t="n">
        <v>45627</v>
      </c>
      <c r="E13743" s="0" t="n">
        <v>0.184169053164971</v>
      </c>
      <c r="F13743" s="0" t="n">
        <v>2376530</v>
      </c>
      <c r="G13743" s="151" t="s">
        <v>111</v>
      </c>
      <c r="H13743" s="151" t="s">
        <v>111</v>
      </c>
      <c r="I13743" s="152" t="s">
        <v>112</v>
      </c>
    </row>
    <row r="13744" customFormat="false" ht="12.75" hidden="false" customHeight="false" outlineLevel="0" collapsed="false">
      <c r="A13744" s="0" t="s">
        <v>86</v>
      </c>
      <c r="B13744" s="0" t="s">
        <v>110</v>
      </c>
      <c r="C13744" s="0" t="s">
        <v>108</v>
      </c>
      <c r="D13744" s="116" t="n">
        <v>45627</v>
      </c>
      <c r="E13744" s="0" t="n">
        <v>0.37</v>
      </c>
      <c r="F13744" s="0" t="n">
        <v>2376531</v>
      </c>
      <c r="G13744" s="151" t="s">
        <v>111</v>
      </c>
      <c r="H13744" s="151" t="s">
        <v>111</v>
      </c>
      <c r="I13744" s="152" t="s">
        <v>112</v>
      </c>
    </row>
    <row r="13745" customFormat="false" ht="12.75" hidden="false" customHeight="false" outlineLevel="0" collapsed="false">
      <c r="A13745" s="0" t="s">
        <v>86</v>
      </c>
      <c r="B13745" s="0" t="s">
        <v>113</v>
      </c>
      <c r="C13745" s="0" t="s">
        <v>108</v>
      </c>
      <c r="D13745" s="116" t="n">
        <v>45627</v>
      </c>
      <c r="E13745" s="0" t="n">
        <v>0.05</v>
      </c>
      <c r="F13745" s="0" t="n">
        <v>2376532</v>
      </c>
      <c r="G13745" s="151" t="s">
        <v>111</v>
      </c>
      <c r="H13745" s="151" t="s">
        <v>111</v>
      </c>
      <c r="I13745" s="152" t="s">
        <v>112</v>
      </c>
    </row>
    <row r="13746" customFormat="false" ht="12.75" hidden="false" customHeight="false" outlineLevel="0" collapsed="false">
      <c r="A13746" s="0" t="s">
        <v>87</v>
      </c>
      <c r="B13746" s="0" t="s">
        <v>110</v>
      </c>
      <c r="C13746" s="0" t="s">
        <v>108</v>
      </c>
      <c r="D13746" s="116" t="n">
        <v>45627</v>
      </c>
      <c r="E13746" s="0" t="n">
        <v>0.37</v>
      </c>
      <c r="F13746" s="0" t="n">
        <v>2376533</v>
      </c>
      <c r="G13746" s="151" t="s">
        <v>111</v>
      </c>
      <c r="H13746" s="151" t="s">
        <v>111</v>
      </c>
      <c r="I13746" s="152" t="s">
        <v>112</v>
      </c>
    </row>
    <row r="13747" customFormat="false" ht="12.75" hidden="false" customHeight="false" outlineLevel="0" collapsed="false">
      <c r="A13747" s="0" t="s">
        <v>87</v>
      </c>
      <c r="B13747" s="0" t="s">
        <v>113</v>
      </c>
      <c r="C13747" s="0" t="s">
        <v>108</v>
      </c>
      <c r="D13747" s="116" t="n">
        <v>45627</v>
      </c>
      <c r="E13747" s="0" t="n">
        <v>0.15</v>
      </c>
      <c r="F13747" s="0" t="n">
        <v>2376534</v>
      </c>
      <c r="G13747" s="151" t="s">
        <v>111</v>
      </c>
      <c r="H13747" s="151" t="s">
        <v>111</v>
      </c>
      <c r="I13747" s="152" t="s">
        <v>112</v>
      </c>
    </row>
    <row r="13748" customFormat="false" ht="12.75" hidden="false" customHeight="false" outlineLevel="0" collapsed="false">
      <c r="A13748" s="0" t="s">
        <v>88</v>
      </c>
      <c r="B13748" s="0" t="s">
        <v>110</v>
      </c>
      <c r="C13748" s="0" t="s">
        <v>108</v>
      </c>
      <c r="D13748" s="116" t="n">
        <v>45627</v>
      </c>
      <c r="E13748" s="0" t="n">
        <v>0.37</v>
      </c>
      <c r="F13748" s="0" t="n">
        <v>2376535</v>
      </c>
      <c r="G13748" s="151" t="s">
        <v>111</v>
      </c>
      <c r="H13748" s="151" t="s">
        <v>111</v>
      </c>
      <c r="I13748" s="152" t="s">
        <v>112</v>
      </c>
    </row>
    <row r="13749" customFormat="false" ht="12.75" hidden="false" customHeight="false" outlineLevel="0" collapsed="false">
      <c r="A13749" s="0" t="s">
        <v>88</v>
      </c>
      <c r="B13749" s="0" t="s">
        <v>113</v>
      </c>
      <c r="C13749" s="0" t="s">
        <v>108</v>
      </c>
      <c r="D13749" s="116" t="n">
        <v>45627</v>
      </c>
      <c r="E13749" s="0" t="n">
        <v>0.446765820712239</v>
      </c>
      <c r="F13749" s="0" t="n">
        <v>2376536</v>
      </c>
      <c r="G13749" s="151" t="s">
        <v>111</v>
      </c>
      <c r="H13749" s="151" t="s">
        <v>111</v>
      </c>
      <c r="I13749" s="152" t="s">
        <v>112</v>
      </c>
    </row>
    <row r="13750" customFormat="false" ht="12.75" hidden="false" customHeight="false" outlineLevel="0" collapsed="false">
      <c r="A13750" s="0" t="s">
        <v>89</v>
      </c>
      <c r="B13750" s="0" t="s">
        <v>110</v>
      </c>
      <c r="C13750" s="0" t="s">
        <v>108</v>
      </c>
      <c r="D13750" s="116" t="n">
        <v>45627</v>
      </c>
      <c r="E13750" s="0" t="n">
        <v>0.37</v>
      </c>
      <c r="F13750" s="0" t="n">
        <v>2376537</v>
      </c>
      <c r="G13750" s="151" t="s">
        <v>111</v>
      </c>
      <c r="H13750" s="151" t="s">
        <v>111</v>
      </c>
      <c r="I13750" s="152" t="s">
        <v>112</v>
      </c>
    </row>
    <row r="13751" customFormat="false" ht="12.75" hidden="false" customHeight="false" outlineLevel="0" collapsed="false">
      <c r="A13751" s="0" t="s">
        <v>89</v>
      </c>
      <c r="B13751" s="0" t="s">
        <v>113</v>
      </c>
      <c r="C13751" s="0" t="s">
        <v>108</v>
      </c>
      <c r="D13751" s="116" t="n">
        <v>45627</v>
      </c>
      <c r="E13751" s="0" t="n">
        <v>0.1</v>
      </c>
      <c r="F13751" s="0" t="n">
        <v>2376538</v>
      </c>
      <c r="G13751" s="151" t="s">
        <v>111</v>
      </c>
      <c r="H13751" s="151" t="s">
        <v>111</v>
      </c>
      <c r="I13751" s="152" t="s">
        <v>112</v>
      </c>
    </row>
    <row r="13752" customFormat="false" ht="12.75" hidden="false" customHeight="false" outlineLevel="0" collapsed="false">
      <c r="A13752" s="0" t="s">
        <v>90</v>
      </c>
      <c r="B13752" s="0" t="s">
        <v>110</v>
      </c>
      <c r="C13752" s="0" t="s">
        <v>108</v>
      </c>
      <c r="D13752" s="116" t="n">
        <v>45627</v>
      </c>
      <c r="E13752" s="0" t="n">
        <v>0.37</v>
      </c>
      <c r="F13752" s="0" t="n">
        <v>2376539</v>
      </c>
      <c r="G13752" s="151" t="s">
        <v>111</v>
      </c>
      <c r="H13752" s="151" t="s">
        <v>111</v>
      </c>
      <c r="I13752" s="152" t="s">
        <v>112</v>
      </c>
    </row>
    <row r="13753" customFormat="false" ht="12.75" hidden="false" customHeight="false" outlineLevel="0" collapsed="false">
      <c r="A13753" s="0" t="s">
        <v>90</v>
      </c>
      <c r="B13753" s="0" t="s">
        <v>113</v>
      </c>
      <c r="C13753" s="0" t="s">
        <v>108</v>
      </c>
      <c r="D13753" s="116" t="n">
        <v>45627</v>
      </c>
      <c r="E13753" s="0" t="n">
        <v>0.344432623823168</v>
      </c>
      <c r="F13753" s="0" t="n">
        <v>2376540</v>
      </c>
      <c r="G13753" s="151" t="s">
        <v>111</v>
      </c>
      <c r="H13753" s="151" t="s">
        <v>111</v>
      </c>
      <c r="I13753" s="152" t="s">
        <v>112</v>
      </c>
    </row>
    <row r="13754" customFormat="false" ht="12.75" hidden="false" customHeight="false" outlineLevel="0" collapsed="false">
      <c r="A13754" s="0" t="s">
        <v>91</v>
      </c>
      <c r="B13754" s="0" t="s">
        <v>110</v>
      </c>
      <c r="C13754" s="0" t="s">
        <v>108</v>
      </c>
      <c r="D13754" s="116" t="n">
        <v>45627</v>
      </c>
      <c r="E13754" s="0" t="n">
        <v>0</v>
      </c>
      <c r="F13754" s="0" t="n">
        <v>2376541</v>
      </c>
      <c r="G13754" s="151" t="s">
        <v>111</v>
      </c>
      <c r="H13754" s="151" t="s">
        <v>111</v>
      </c>
      <c r="I13754" s="152" t="s">
        <v>112</v>
      </c>
    </row>
    <row r="13755" customFormat="false" ht="12.75" hidden="false" customHeight="false" outlineLevel="0" collapsed="false">
      <c r="A13755" s="0" t="s">
        <v>91</v>
      </c>
      <c r="B13755" s="0" t="s">
        <v>113</v>
      </c>
      <c r="C13755" s="0" t="s">
        <v>108</v>
      </c>
      <c r="D13755" s="116" t="n">
        <v>45627</v>
      </c>
      <c r="E13755" s="0" t="n">
        <v>0</v>
      </c>
      <c r="F13755" s="0" t="n">
        <v>2376542</v>
      </c>
      <c r="G13755" s="151" t="s">
        <v>111</v>
      </c>
      <c r="H13755" s="151" t="s">
        <v>111</v>
      </c>
      <c r="I13755" s="152" t="s">
        <v>112</v>
      </c>
    </row>
    <row r="13756" customFormat="false" ht="12.75" hidden="false" customHeight="false" outlineLevel="0" collapsed="false">
      <c r="A13756" s="0" t="s">
        <v>49</v>
      </c>
      <c r="B13756" s="0" t="s">
        <v>110</v>
      </c>
      <c r="C13756" s="0" t="s">
        <v>108</v>
      </c>
      <c r="D13756" s="116" t="n">
        <v>45627</v>
      </c>
      <c r="E13756" s="0" t="n">
        <v>0.98</v>
      </c>
      <c r="F13756" s="0" t="n">
        <v>2376543</v>
      </c>
      <c r="G13756" s="151" t="s">
        <v>111</v>
      </c>
      <c r="H13756" s="151" t="s">
        <v>111</v>
      </c>
      <c r="I13756" s="152" t="s">
        <v>112</v>
      </c>
    </row>
    <row r="13757" customFormat="false" ht="12.75" hidden="false" customHeight="false" outlineLevel="0" collapsed="false">
      <c r="A13757" s="0" t="s">
        <v>49</v>
      </c>
      <c r="B13757" s="0" t="s">
        <v>113</v>
      </c>
      <c r="C13757" s="0" t="s">
        <v>108</v>
      </c>
      <c r="D13757" s="116" t="n">
        <v>45627</v>
      </c>
      <c r="E13757" s="0" t="n">
        <v>0.05</v>
      </c>
      <c r="F13757" s="0" t="n">
        <v>2376544</v>
      </c>
      <c r="G13757" s="151" t="s">
        <v>111</v>
      </c>
      <c r="H13757" s="151" t="s">
        <v>111</v>
      </c>
      <c r="I13757" s="152" t="s">
        <v>112</v>
      </c>
    </row>
    <row r="13758" customFormat="false" ht="12.75" hidden="false" customHeight="false" outlineLevel="0" collapsed="false">
      <c r="A13758" s="0" t="s">
        <v>50</v>
      </c>
      <c r="B13758" s="0" t="s">
        <v>110</v>
      </c>
      <c r="C13758" s="0" t="s">
        <v>108</v>
      </c>
      <c r="D13758" s="116" t="n">
        <v>45627</v>
      </c>
      <c r="E13758" s="0" t="n">
        <v>1.28</v>
      </c>
      <c r="F13758" s="0" t="n">
        <v>2376545</v>
      </c>
      <c r="G13758" s="151" t="s">
        <v>111</v>
      </c>
      <c r="H13758" s="151" t="s">
        <v>111</v>
      </c>
      <c r="I13758" s="152" t="s">
        <v>112</v>
      </c>
    </row>
    <row r="13759" customFormat="false" ht="12.75" hidden="false" customHeight="false" outlineLevel="0" collapsed="false">
      <c r="A13759" s="0" t="s">
        <v>50</v>
      </c>
      <c r="B13759" s="0" t="s">
        <v>113</v>
      </c>
      <c r="C13759" s="0" t="s">
        <v>108</v>
      </c>
      <c r="D13759" s="116" t="n">
        <v>45627</v>
      </c>
      <c r="E13759" s="0" t="n">
        <v>-0.13</v>
      </c>
      <c r="F13759" s="0" t="n">
        <v>2376546</v>
      </c>
      <c r="G13759" s="151" t="s">
        <v>111</v>
      </c>
      <c r="H13759" s="151" t="s">
        <v>111</v>
      </c>
      <c r="I13759" s="152" t="s">
        <v>112</v>
      </c>
    </row>
    <row r="13760" customFormat="false" ht="12.75" hidden="false" customHeight="false" outlineLevel="0" collapsed="false">
      <c r="A13760" s="0" t="s">
        <v>51</v>
      </c>
      <c r="B13760" s="0" t="s">
        <v>110</v>
      </c>
      <c r="C13760" s="0" t="s">
        <v>108</v>
      </c>
      <c r="D13760" s="116" t="n">
        <v>45627</v>
      </c>
      <c r="E13760" s="0" t="n">
        <v>1.28</v>
      </c>
      <c r="F13760" s="0" t="n">
        <v>2376547</v>
      </c>
      <c r="G13760" s="151" t="s">
        <v>111</v>
      </c>
      <c r="H13760" s="151" t="s">
        <v>111</v>
      </c>
      <c r="I13760" s="152" t="s">
        <v>112</v>
      </c>
    </row>
    <row r="13761" customFormat="false" ht="12.75" hidden="false" customHeight="false" outlineLevel="0" collapsed="false">
      <c r="A13761" s="0" t="s">
        <v>51</v>
      </c>
      <c r="B13761" s="0" t="s">
        <v>113</v>
      </c>
      <c r="C13761" s="0" t="s">
        <v>108</v>
      </c>
      <c r="D13761" s="116" t="n">
        <v>45627</v>
      </c>
      <c r="E13761" s="0" t="n">
        <v>0.3</v>
      </c>
      <c r="F13761" s="0" t="n">
        <v>2376548</v>
      </c>
      <c r="G13761" s="151" t="s">
        <v>111</v>
      </c>
      <c r="H13761" s="151" t="s">
        <v>111</v>
      </c>
      <c r="I13761" s="152" t="s">
        <v>112</v>
      </c>
    </row>
    <row r="13762" customFormat="false" ht="12.75" hidden="false" customHeight="false" outlineLevel="0" collapsed="false">
      <c r="A13762" s="0" t="s">
        <v>52</v>
      </c>
      <c r="B13762" s="0" t="s">
        <v>110</v>
      </c>
      <c r="C13762" s="0" t="s">
        <v>108</v>
      </c>
      <c r="D13762" s="116" t="n">
        <v>45627</v>
      </c>
      <c r="E13762" s="0" t="n">
        <v>1.28</v>
      </c>
      <c r="F13762" s="0" t="n">
        <v>2376549</v>
      </c>
      <c r="G13762" s="151" t="s">
        <v>111</v>
      </c>
      <c r="H13762" s="151" t="s">
        <v>111</v>
      </c>
      <c r="I13762" s="152" t="s">
        <v>112</v>
      </c>
    </row>
    <row r="13763" customFormat="false" ht="12.75" hidden="false" customHeight="false" outlineLevel="0" collapsed="false">
      <c r="A13763" s="0" t="s">
        <v>52</v>
      </c>
      <c r="B13763" s="0" t="s">
        <v>113</v>
      </c>
      <c r="C13763" s="0" t="s">
        <v>108</v>
      </c>
      <c r="D13763" s="116" t="n">
        <v>45627</v>
      </c>
      <c r="E13763" s="0" t="n">
        <v>-0.05</v>
      </c>
      <c r="F13763" s="0" t="n">
        <v>2376550</v>
      </c>
      <c r="G13763" s="151" t="s">
        <v>111</v>
      </c>
      <c r="H13763" s="151" t="s">
        <v>111</v>
      </c>
      <c r="I13763" s="152" t="s">
        <v>112</v>
      </c>
    </row>
    <row r="13764" customFormat="false" ht="12.75" hidden="false" customHeight="false" outlineLevel="0" collapsed="false">
      <c r="A13764" s="0" t="s">
        <v>53</v>
      </c>
      <c r="B13764" s="0" t="s">
        <v>110</v>
      </c>
      <c r="C13764" s="0" t="s">
        <v>108</v>
      </c>
      <c r="D13764" s="116" t="n">
        <v>45627</v>
      </c>
      <c r="E13764" s="0" t="n">
        <v>0.98</v>
      </c>
      <c r="F13764" s="0" t="n">
        <v>2376551</v>
      </c>
      <c r="G13764" s="151" t="s">
        <v>111</v>
      </c>
      <c r="H13764" s="151" t="s">
        <v>111</v>
      </c>
      <c r="I13764" s="152" t="s">
        <v>112</v>
      </c>
    </row>
    <row r="13765" customFormat="false" ht="12.75" hidden="false" customHeight="false" outlineLevel="0" collapsed="false">
      <c r="A13765" s="0" t="s">
        <v>53</v>
      </c>
      <c r="B13765" s="0" t="s">
        <v>113</v>
      </c>
      <c r="C13765" s="0" t="s">
        <v>108</v>
      </c>
      <c r="D13765" s="116" t="n">
        <v>45627</v>
      </c>
      <c r="E13765" s="0" t="n">
        <v>0.05</v>
      </c>
      <c r="F13765" s="0" t="n">
        <v>2376552</v>
      </c>
      <c r="G13765" s="151" t="s">
        <v>111</v>
      </c>
      <c r="H13765" s="151" t="s">
        <v>111</v>
      </c>
      <c r="I13765" s="152" t="s">
        <v>112</v>
      </c>
    </row>
    <row r="13766" customFormat="false" ht="12.75" hidden="false" customHeight="false" outlineLevel="0" collapsed="false">
      <c r="A13766" s="0" t="s">
        <v>17</v>
      </c>
      <c r="B13766" s="0" t="s">
        <v>110</v>
      </c>
      <c r="C13766" s="0" t="s">
        <v>108</v>
      </c>
      <c r="D13766" s="116" t="n">
        <v>45627</v>
      </c>
      <c r="E13766" s="0" t="n">
        <v>0</v>
      </c>
      <c r="F13766" s="0" t="n">
        <v>2376553</v>
      </c>
      <c r="G13766" s="151" t="s">
        <v>111</v>
      </c>
      <c r="H13766" s="151" t="s">
        <v>111</v>
      </c>
      <c r="I13766" s="152" t="s">
        <v>112</v>
      </c>
    </row>
    <row r="13767" customFormat="false" ht="12.75" hidden="false" customHeight="false" outlineLevel="0" collapsed="false">
      <c r="A13767" s="0" t="s">
        <v>17</v>
      </c>
      <c r="B13767" s="0" t="s">
        <v>113</v>
      </c>
      <c r="C13767" s="0" t="s">
        <v>108</v>
      </c>
      <c r="D13767" s="116" t="n">
        <v>45627</v>
      </c>
      <c r="E13767" s="0" t="n">
        <v>0</v>
      </c>
      <c r="F13767" s="0" t="n">
        <v>2376554</v>
      </c>
      <c r="G13767" s="151" t="s">
        <v>111</v>
      </c>
      <c r="H13767" s="151" t="s">
        <v>111</v>
      </c>
      <c r="I13767" s="152" t="s">
        <v>112</v>
      </c>
    </row>
    <row r="13768" customFormat="false" ht="12.75" hidden="false" customHeight="false" outlineLevel="0" collapsed="false">
      <c r="A13768" s="0" t="s">
        <v>18</v>
      </c>
      <c r="B13768" s="0" t="s">
        <v>110</v>
      </c>
      <c r="C13768" s="0" t="s">
        <v>108</v>
      </c>
      <c r="D13768" s="116" t="n">
        <v>45627</v>
      </c>
      <c r="E13768" s="0" t="n">
        <v>0</v>
      </c>
      <c r="F13768" s="0" t="n">
        <v>2376555</v>
      </c>
      <c r="G13768" s="151" t="s">
        <v>111</v>
      </c>
      <c r="H13768" s="151" t="s">
        <v>111</v>
      </c>
      <c r="I13768" s="152" t="s">
        <v>112</v>
      </c>
    </row>
    <row r="13769" customFormat="false" ht="12.75" hidden="false" customHeight="false" outlineLevel="0" collapsed="false">
      <c r="A13769" s="0" t="s">
        <v>18</v>
      </c>
      <c r="B13769" s="0" t="s">
        <v>113</v>
      </c>
      <c r="C13769" s="0" t="s">
        <v>108</v>
      </c>
      <c r="D13769" s="116" t="n">
        <v>45627</v>
      </c>
      <c r="E13769" s="0" t="n">
        <v>0</v>
      </c>
      <c r="F13769" s="0" t="n">
        <v>2376556</v>
      </c>
      <c r="G13769" s="151" t="s">
        <v>111</v>
      </c>
      <c r="H13769" s="151" t="s">
        <v>111</v>
      </c>
      <c r="I13769" s="152" t="s">
        <v>112</v>
      </c>
    </row>
    <row r="13770" customFormat="false" ht="12.75" hidden="false" customHeight="false" outlineLevel="0" collapsed="false">
      <c r="A13770" s="0" t="s">
        <v>19</v>
      </c>
      <c r="B13770" s="0" t="s">
        <v>110</v>
      </c>
      <c r="C13770" s="0" t="s">
        <v>108</v>
      </c>
      <c r="D13770" s="116" t="n">
        <v>45627</v>
      </c>
      <c r="E13770" s="0" t="n">
        <v>0</v>
      </c>
      <c r="F13770" s="0" t="n">
        <v>2376557</v>
      </c>
      <c r="G13770" s="151" t="s">
        <v>111</v>
      </c>
      <c r="H13770" s="151" t="s">
        <v>111</v>
      </c>
      <c r="I13770" s="152" t="s">
        <v>112</v>
      </c>
    </row>
    <row r="13771" customFormat="false" ht="12.75" hidden="false" customHeight="false" outlineLevel="0" collapsed="false">
      <c r="A13771" s="0" t="s">
        <v>19</v>
      </c>
      <c r="B13771" s="0" t="s">
        <v>113</v>
      </c>
      <c r="C13771" s="0" t="s">
        <v>108</v>
      </c>
      <c r="D13771" s="116" t="n">
        <v>45627</v>
      </c>
      <c r="E13771" s="0" t="n">
        <v>0</v>
      </c>
      <c r="F13771" s="0" t="n">
        <v>2376558</v>
      </c>
      <c r="G13771" s="151" t="s">
        <v>111</v>
      </c>
      <c r="H13771" s="151" t="s">
        <v>111</v>
      </c>
      <c r="I13771" s="152" t="s">
        <v>112</v>
      </c>
    </row>
    <row r="13772" customFormat="false" ht="12.75" hidden="false" customHeight="false" outlineLevel="0" collapsed="false">
      <c r="A13772" s="0" t="s">
        <v>21</v>
      </c>
      <c r="B13772" s="0" t="s">
        <v>110</v>
      </c>
      <c r="C13772" s="0" t="s">
        <v>108</v>
      </c>
      <c r="D13772" s="116" t="n">
        <v>45627</v>
      </c>
      <c r="E13772" s="0" t="n">
        <v>0</v>
      </c>
      <c r="F13772" s="0" t="n">
        <v>2376559</v>
      </c>
      <c r="G13772" s="151" t="s">
        <v>111</v>
      </c>
      <c r="H13772" s="151" t="s">
        <v>111</v>
      </c>
      <c r="I13772" s="152" t="s">
        <v>112</v>
      </c>
    </row>
    <row r="13773" customFormat="false" ht="12.75" hidden="false" customHeight="false" outlineLevel="0" collapsed="false">
      <c r="A13773" s="0" t="s">
        <v>21</v>
      </c>
      <c r="B13773" s="0" t="s">
        <v>113</v>
      </c>
      <c r="C13773" s="0" t="s">
        <v>108</v>
      </c>
      <c r="D13773" s="116" t="n">
        <v>45627</v>
      </c>
      <c r="E13773" s="0" t="n">
        <v>0</v>
      </c>
      <c r="F13773" s="0" t="n">
        <v>2376560</v>
      </c>
      <c r="G13773" s="151" t="s">
        <v>111</v>
      </c>
      <c r="H13773" s="151" t="s">
        <v>111</v>
      </c>
      <c r="I13773" s="152" t="s">
        <v>112</v>
      </c>
    </row>
    <row r="13774" customFormat="false" ht="12.75" hidden="false" customHeight="false" outlineLevel="0" collapsed="false">
      <c r="A13774" s="0" t="s">
        <v>22</v>
      </c>
      <c r="B13774" s="0" t="s">
        <v>110</v>
      </c>
      <c r="C13774" s="0" t="s">
        <v>108</v>
      </c>
      <c r="D13774" s="116" t="n">
        <v>45627</v>
      </c>
      <c r="E13774" s="0" t="n">
        <v>0</v>
      </c>
      <c r="F13774" s="0" t="n">
        <v>2376561</v>
      </c>
      <c r="G13774" s="151" t="s">
        <v>111</v>
      </c>
      <c r="H13774" s="151" t="s">
        <v>111</v>
      </c>
      <c r="I13774" s="152" t="s">
        <v>112</v>
      </c>
    </row>
    <row r="13775" customFormat="false" ht="12.75" hidden="false" customHeight="false" outlineLevel="0" collapsed="false">
      <c r="A13775" s="0" t="s">
        <v>59</v>
      </c>
      <c r="B13775" s="0" t="s">
        <v>110</v>
      </c>
      <c r="C13775" s="0" t="s">
        <v>108</v>
      </c>
      <c r="D13775" s="116" t="n">
        <v>45658</v>
      </c>
      <c r="E13775" s="0" t="n">
        <v>1.205</v>
      </c>
      <c r="F13775" s="0" t="n">
        <v>2376515</v>
      </c>
      <c r="G13775" s="151" t="s">
        <v>111</v>
      </c>
      <c r="H13775" s="151" t="s">
        <v>111</v>
      </c>
      <c r="I13775" s="152" t="s">
        <v>112</v>
      </c>
    </row>
    <row r="13776" customFormat="false" ht="12.75" hidden="false" customHeight="false" outlineLevel="0" collapsed="false">
      <c r="A13776" s="0" t="s">
        <v>59</v>
      </c>
      <c r="B13776" s="0" t="s">
        <v>113</v>
      </c>
      <c r="C13776" s="0" t="s">
        <v>108</v>
      </c>
      <c r="D13776" s="116" t="n">
        <v>45658</v>
      </c>
      <c r="E13776" s="0" t="n">
        <v>0.05</v>
      </c>
      <c r="F13776" s="0" t="n">
        <v>2376516</v>
      </c>
      <c r="G13776" s="151" t="s">
        <v>111</v>
      </c>
      <c r="H13776" s="151" t="s">
        <v>111</v>
      </c>
      <c r="I13776" s="152" t="s">
        <v>112</v>
      </c>
    </row>
    <row r="13777" customFormat="false" ht="12.75" hidden="false" customHeight="false" outlineLevel="0" collapsed="false">
      <c r="A13777" s="0" t="s">
        <v>60</v>
      </c>
      <c r="B13777" s="0" t="s">
        <v>110</v>
      </c>
      <c r="C13777" s="0" t="s">
        <v>108</v>
      </c>
      <c r="D13777" s="116" t="n">
        <v>45658</v>
      </c>
      <c r="E13777" s="0" t="n">
        <v>1.205</v>
      </c>
      <c r="F13777" s="0" t="n">
        <v>2376517</v>
      </c>
      <c r="G13777" s="151" t="s">
        <v>111</v>
      </c>
      <c r="H13777" s="151" t="s">
        <v>111</v>
      </c>
      <c r="I13777" s="152" t="s">
        <v>112</v>
      </c>
    </row>
    <row r="13778" customFormat="false" ht="12.75" hidden="false" customHeight="false" outlineLevel="0" collapsed="false">
      <c r="A13778" s="0" t="s">
        <v>60</v>
      </c>
      <c r="B13778" s="0" t="s">
        <v>113</v>
      </c>
      <c r="C13778" s="0" t="s">
        <v>108</v>
      </c>
      <c r="D13778" s="116" t="n">
        <v>45658</v>
      </c>
      <c r="E13778" s="0" t="n">
        <v>0.32</v>
      </c>
      <c r="F13778" s="0" t="n">
        <v>2376518</v>
      </c>
      <c r="G13778" s="151" t="s">
        <v>111</v>
      </c>
      <c r="H13778" s="151" t="s">
        <v>111</v>
      </c>
      <c r="I13778" s="152" t="s">
        <v>112</v>
      </c>
    </row>
    <row r="13779" customFormat="false" ht="12.75" hidden="false" customHeight="false" outlineLevel="0" collapsed="false">
      <c r="A13779" s="0" t="s">
        <v>61</v>
      </c>
      <c r="B13779" s="0" t="s">
        <v>110</v>
      </c>
      <c r="C13779" s="0" t="s">
        <v>108</v>
      </c>
      <c r="D13779" s="116" t="n">
        <v>45658</v>
      </c>
      <c r="E13779" s="0" t="n">
        <v>1.205</v>
      </c>
      <c r="F13779" s="0" t="n">
        <v>2376519</v>
      </c>
      <c r="G13779" s="151" t="s">
        <v>111</v>
      </c>
      <c r="H13779" s="151" t="s">
        <v>111</v>
      </c>
      <c r="I13779" s="152" t="s">
        <v>112</v>
      </c>
    </row>
    <row r="13780" customFormat="false" ht="12.75" hidden="false" customHeight="false" outlineLevel="0" collapsed="false">
      <c r="A13780" s="0" t="s">
        <v>61</v>
      </c>
      <c r="B13780" s="0" t="s">
        <v>113</v>
      </c>
      <c r="C13780" s="0" t="s">
        <v>108</v>
      </c>
      <c r="D13780" s="116" t="n">
        <v>45658</v>
      </c>
      <c r="E13780" s="0" t="n">
        <v>0.05</v>
      </c>
      <c r="F13780" s="0" t="n">
        <v>2376520</v>
      </c>
      <c r="G13780" s="151" t="s">
        <v>111</v>
      </c>
      <c r="H13780" s="151" t="s">
        <v>111</v>
      </c>
      <c r="I13780" s="152" t="s">
        <v>112</v>
      </c>
    </row>
    <row r="13781" customFormat="false" ht="12.75" hidden="false" customHeight="false" outlineLevel="0" collapsed="false">
      <c r="A13781" s="0" t="s">
        <v>62</v>
      </c>
      <c r="B13781" s="0" t="s">
        <v>110</v>
      </c>
      <c r="C13781" s="0" t="s">
        <v>108</v>
      </c>
      <c r="D13781" s="116" t="n">
        <v>45658</v>
      </c>
      <c r="E13781" s="0" t="n">
        <v>1.205</v>
      </c>
      <c r="F13781" s="0" t="n">
        <v>2376521</v>
      </c>
      <c r="G13781" s="151" t="s">
        <v>111</v>
      </c>
      <c r="H13781" s="151" t="s">
        <v>111</v>
      </c>
      <c r="I13781" s="152" t="s">
        <v>112</v>
      </c>
    </row>
    <row r="13782" customFormat="false" ht="12.75" hidden="false" customHeight="false" outlineLevel="0" collapsed="false">
      <c r="A13782" s="0" t="s">
        <v>62</v>
      </c>
      <c r="B13782" s="0" t="s">
        <v>113</v>
      </c>
      <c r="C13782" s="0" t="s">
        <v>108</v>
      </c>
      <c r="D13782" s="116" t="n">
        <v>45658</v>
      </c>
      <c r="E13782" s="0" t="n">
        <v>0.32</v>
      </c>
      <c r="F13782" s="0" t="n">
        <v>2376522</v>
      </c>
      <c r="G13782" s="151" t="s">
        <v>111</v>
      </c>
      <c r="H13782" s="151" t="s">
        <v>111</v>
      </c>
      <c r="I13782" s="152" t="s">
        <v>112</v>
      </c>
    </row>
    <row r="13783" customFormat="false" ht="12.75" hidden="false" customHeight="false" outlineLevel="0" collapsed="false">
      <c r="A13783" s="0" t="s">
        <v>82</v>
      </c>
      <c r="B13783" s="0" t="s">
        <v>110</v>
      </c>
      <c r="C13783" s="0" t="s">
        <v>108</v>
      </c>
      <c r="D13783" s="116" t="n">
        <v>45658</v>
      </c>
      <c r="E13783" s="0" t="n">
        <v>0</v>
      </c>
      <c r="F13783" s="0" t="n">
        <v>2376523</v>
      </c>
      <c r="G13783" s="151" t="s">
        <v>111</v>
      </c>
      <c r="H13783" s="151" t="s">
        <v>111</v>
      </c>
      <c r="I13783" s="152" t="s">
        <v>112</v>
      </c>
    </row>
    <row r="13784" customFormat="false" ht="12.75" hidden="false" customHeight="false" outlineLevel="0" collapsed="false">
      <c r="A13784" s="0" t="s">
        <v>82</v>
      </c>
      <c r="B13784" s="0" t="s">
        <v>113</v>
      </c>
      <c r="C13784" s="0" t="s">
        <v>108</v>
      </c>
      <c r="D13784" s="116" t="n">
        <v>45658</v>
      </c>
      <c r="E13784" s="0" t="n">
        <v>0</v>
      </c>
      <c r="F13784" s="0" t="n">
        <v>2376524</v>
      </c>
      <c r="G13784" s="151" t="s">
        <v>111</v>
      </c>
      <c r="H13784" s="151" t="s">
        <v>111</v>
      </c>
      <c r="I13784" s="152" t="s">
        <v>112</v>
      </c>
    </row>
    <row r="13785" customFormat="false" ht="12.75" hidden="false" customHeight="false" outlineLevel="0" collapsed="false">
      <c r="A13785" s="0" t="s">
        <v>83</v>
      </c>
      <c r="B13785" s="0" t="s">
        <v>110</v>
      </c>
      <c r="C13785" s="0" t="s">
        <v>108</v>
      </c>
      <c r="D13785" s="116" t="n">
        <v>45658</v>
      </c>
      <c r="E13785" s="0" t="n">
        <v>0</v>
      </c>
      <c r="F13785" s="0" t="n">
        <v>2376525</v>
      </c>
      <c r="G13785" s="151" t="s">
        <v>111</v>
      </c>
      <c r="H13785" s="151" t="s">
        <v>111</v>
      </c>
      <c r="I13785" s="152" t="s">
        <v>112</v>
      </c>
    </row>
    <row r="13786" customFormat="false" ht="12.75" hidden="false" customHeight="false" outlineLevel="0" collapsed="false">
      <c r="A13786" s="0" t="s">
        <v>83</v>
      </c>
      <c r="B13786" s="0" t="s">
        <v>113</v>
      </c>
      <c r="C13786" s="0" t="s">
        <v>108</v>
      </c>
      <c r="D13786" s="116" t="n">
        <v>45658</v>
      </c>
      <c r="E13786" s="0" t="n">
        <v>0</v>
      </c>
      <c r="F13786" s="0" t="n">
        <v>2376526</v>
      </c>
      <c r="G13786" s="151" t="s">
        <v>111</v>
      </c>
      <c r="H13786" s="151" t="s">
        <v>111</v>
      </c>
      <c r="I13786" s="152" t="s">
        <v>112</v>
      </c>
    </row>
    <row r="13787" customFormat="false" ht="12.75" hidden="false" customHeight="false" outlineLevel="0" collapsed="false">
      <c r="A13787" s="0" t="s">
        <v>84</v>
      </c>
      <c r="B13787" s="0" t="s">
        <v>110</v>
      </c>
      <c r="C13787" s="0" t="s">
        <v>108</v>
      </c>
      <c r="D13787" s="116" t="n">
        <v>45658</v>
      </c>
      <c r="E13787" s="0" t="n">
        <v>0.27</v>
      </c>
      <c r="F13787" s="0" t="n">
        <v>2376527</v>
      </c>
      <c r="G13787" s="151" t="s">
        <v>111</v>
      </c>
      <c r="H13787" s="151" t="s">
        <v>111</v>
      </c>
      <c r="I13787" s="152" t="s">
        <v>112</v>
      </c>
    </row>
    <row r="13788" customFormat="false" ht="12.75" hidden="false" customHeight="false" outlineLevel="0" collapsed="false">
      <c r="A13788" s="0" t="s">
        <v>84</v>
      </c>
      <c r="B13788" s="0" t="s">
        <v>113</v>
      </c>
      <c r="C13788" s="0" t="s">
        <v>108</v>
      </c>
      <c r="D13788" s="116" t="n">
        <v>45658</v>
      </c>
      <c r="E13788" s="0" t="n">
        <v>0.03</v>
      </c>
      <c r="F13788" s="0" t="n">
        <v>2376528</v>
      </c>
      <c r="G13788" s="151" t="s">
        <v>111</v>
      </c>
      <c r="H13788" s="151" t="s">
        <v>111</v>
      </c>
      <c r="I13788" s="152" t="s">
        <v>112</v>
      </c>
    </row>
    <row r="13789" customFormat="false" ht="12.75" hidden="false" customHeight="false" outlineLevel="0" collapsed="false">
      <c r="A13789" s="0" t="s">
        <v>85</v>
      </c>
      <c r="B13789" s="0" t="s">
        <v>110</v>
      </c>
      <c r="C13789" s="0" t="s">
        <v>108</v>
      </c>
      <c r="D13789" s="116" t="n">
        <v>45658</v>
      </c>
      <c r="E13789" s="0" t="n">
        <v>0.27</v>
      </c>
      <c r="F13789" s="0" t="n">
        <v>2376529</v>
      </c>
      <c r="G13789" s="151" t="s">
        <v>111</v>
      </c>
      <c r="H13789" s="151" t="s">
        <v>111</v>
      </c>
      <c r="I13789" s="152" t="s">
        <v>112</v>
      </c>
    </row>
    <row r="13790" customFormat="false" ht="12.75" hidden="false" customHeight="false" outlineLevel="0" collapsed="false">
      <c r="A13790" s="0" t="s">
        <v>85</v>
      </c>
      <c r="B13790" s="0" t="s">
        <v>113</v>
      </c>
      <c r="C13790" s="0" t="s">
        <v>108</v>
      </c>
      <c r="D13790" s="116" t="n">
        <v>45658</v>
      </c>
      <c r="E13790" s="0" t="n">
        <v>0.194385227412039</v>
      </c>
      <c r="F13790" s="0" t="n">
        <v>2376530</v>
      </c>
      <c r="G13790" s="151" t="s">
        <v>111</v>
      </c>
      <c r="H13790" s="151" t="s">
        <v>111</v>
      </c>
      <c r="I13790" s="152" t="s">
        <v>112</v>
      </c>
    </row>
    <row r="13791" customFormat="false" ht="12.75" hidden="false" customHeight="false" outlineLevel="0" collapsed="false">
      <c r="A13791" s="0" t="s">
        <v>86</v>
      </c>
      <c r="B13791" s="0" t="s">
        <v>110</v>
      </c>
      <c r="C13791" s="0" t="s">
        <v>108</v>
      </c>
      <c r="D13791" s="116" t="n">
        <v>45658</v>
      </c>
      <c r="E13791" s="0" t="n">
        <v>0.4</v>
      </c>
      <c r="F13791" s="0" t="n">
        <v>2376531</v>
      </c>
      <c r="G13791" s="151" t="s">
        <v>111</v>
      </c>
      <c r="H13791" s="151" t="s">
        <v>111</v>
      </c>
      <c r="I13791" s="152" t="s">
        <v>112</v>
      </c>
    </row>
    <row r="13792" customFormat="false" ht="12.75" hidden="false" customHeight="false" outlineLevel="0" collapsed="false">
      <c r="A13792" s="0" t="s">
        <v>86</v>
      </c>
      <c r="B13792" s="0" t="s">
        <v>113</v>
      </c>
      <c r="C13792" s="0" t="s">
        <v>108</v>
      </c>
      <c r="D13792" s="116" t="n">
        <v>45658</v>
      </c>
      <c r="E13792" s="0" t="n">
        <v>0.08</v>
      </c>
      <c r="F13792" s="0" t="n">
        <v>2376532</v>
      </c>
      <c r="G13792" s="151" t="s">
        <v>111</v>
      </c>
      <c r="H13792" s="151" t="s">
        <v>111</v>
      </c>
      <c r="I13792" s="152" t="s">
        <v>112</v>
      </c>
    </row>
    <row r="13793" customFormat="false" ht="12.75" hidden="false" customHeight="false" outlineLevel="0" collapsed="false">
      <c r="A13793" s="0" t="s">
        <v>87</v>
      </c>
      <c r="B13793" s="0" t="s">
        <v>110</v>
      </c>
      <c r="C13793" s="0" t="s">
        <v>108</v>
      </c>
      <c r="D13793" s="116" t="n">
        <v>45658</v>
      </c>
      <c r="E13793" s="0" t="n">
        <v>0.4</v>
      </c>
      <c r="F13793" s="0" t="n">
        <v>2376533</v>
      </c>
      <c r="G13793" s="151" t="s">
        <v>111</v>
      </c>
      <c r="H13793" s="151" t="s">
        <v>111</v>
      </c>
      <c r="I13793" s="152" t="s">
        <v>112</v>
      </c>
    </row>
    <row r="13794" customFormat="false" ht="12.75" hidden="false" customHeight="false" outlineLevel="0" collapsed="false">
      <c r="A13794" s="0" t="s">
        <v>87</v>
      </c>
      <c r="B13794" s="0" t="s">
        <v>113</v>
      </c>
      <c r="C13794" s="0" t="s">
        <v>108</v>
      </c>
      <c r="D13794" s="116" t="n">
        <v>45658</v>
      </c>
      <c r="E13794" s="0" t="n">
        <v>0.23</v>
      </c>
      <c r="F13794" s="0" t="n">
        <v>2376534</v>
      </c>
      <c r="G13794" s="151" t="s">
        <v>111</v>
      </c>
      <c r="H13794" s="151" t="s">
        <v>111</v>
      </c>
      <c r="I13794" s="152" t="s">
        <v>112</v>
      </c>
    </row>
    <row r="13795" customFormat="false" ht="12.75" hidden="false" customHeight="false" outlineLevel="0" collapsed="false">
      <c r="A13795" s="0" t="s">
        <v>88</v>
      </c>
      <c r="B13795" s="0" t="s">
        <v>110</v>
      </c>
      <c r="C13795" s="0" t="s">
        <v>108</v>
      </c>
      <c r="D13795" s="116" t="n">
        <v>45658</v>
      </c>
      <c r="E13795" s="0" t="n">
        <v>0.4</v>
      </c>
      <c r="F13795" s="0" t="n">
        <v>2376535</v>
      </c>
      <c r="G13795" s="151" t="s">
        <v>111</v>
      </c>
      <c r="H13795" s="151" t="s">
        <v>111</v>
      </c>
      <c r="I13795" s="152" t="s">
        <v>112</v>
      </c>
    </row>
    <row r="13796" customFormat="false" ht="12.75" hidden="false" customHeight="false" outlineLevel="0" collapsed="false">
      <c r="A13796" s="0" t="s">
        <v>88</v>
      </c>
      <c r="B13796" s="0" t="s">
        <v>113</v>
      </c>
      <c r="C13796" s="0" t="s">
        <v>108</v>
      </c>
      <c r="D13796" s="116" t="n">
        <v>45658</v>
      </c>
      <c r="E13796" s="0" t="n">
        <v>0.530498935734752</v>
      </c>
      <c r="F13796" s="0" t="n">
        <v>2376536</v>
      </c>
      <c r="G13796" s="151" t="s">
        <v>111</v>
      </c>
      <c r="H13796" s="151" t="s">
        <v>111</v>
      </c>
      <c r="I13796" s="152" t="s">
        <v>112</v>
      </c>
    </row>
    <row r="13797" customFormat="false" ht="12.75" hidden="false" customHeight="false" outlineLevel="0" collapsed="false">
      <c r="A13797" s="0" t="s">
        <v>89</v>
      </c>
      <c r="B13797" s="0" t="s">
        <v>110</v>
      </c>
      <c r="C13797" s="0" t="s">
        <v>108</v>
      </c>
      <c r="D13797" s="116" t="n">
        <v>45658</v>
      </c>
      <c r="E13797" s="0" t="n">
        <v>0.4</v>
      </c>
      <c r="F13797" s="0" t="n">
        <v>2376537</v>
      </c>
      <c r="G13797" s="151" t="s">
        <v>111</v>
      </c>
      <c r="H13797" s="151" t="s">
        <v>111</v>
      </c>
      <c r="I13797" s="152" t="s">
        <v>112</v>
      </c>
    </row>
    <row r="13798" customFormat="false" ht="12.75" hidden="false" customHeight="false" outlineLevel="0" collapsed="false">
      <c r="A13798" s="0" t="s">
        <v>89</v>
      </c>
      <c r="B13798" s="0" t="s">
        <v>113</v>
      </c>
      <c r="C13798" s="0" t="s">
        <v>108</v>
      </c>
      <c r="D13798" s="116" t="n">
        <v>45658</v>
      </c>
      <c r="E13798" s="0" t="n">
        <v>0.13</v>
      </c>
      <c r="F13798" s="0" t="n">
        <v>2376538</v>
      </c>
      <c r="G13798" s="151" t="s">
        <v>111</v>
      </c>
      <c r="H13798" s="151" t="s">
        <v>111</v>
      </c>
      <c r="I13798" s="152" t="s">
        <v>112</v>
      </c>
    </row>
    <row r="13799" customFormat="false" ht="12.75" hidden="false" customHeight="false" outlineLevel="0" collapsed="false">
      <c r="A13799" s="0" t="s">
        <v>90</v>
      </c>
      <c r="B13799" s="0" t="s">
        <v>110</v>
      </c>
      <c r="C13799" s="0" t="s">
        <v>108</v>
      </c>
      <c r="D13799" s="116" t="n">
        <v>45658</v>
      </c>
      <c r="E13799" s="0" t="n">
        <v>0.4</v>
      </c>
      <c r="F13799" s="0" t="n">
        <v>2376539</v>
      </c>
      <c r="G13799" s="151" t="s">
        <v>111</v>
      </c>
      <c r="H13799" s="151" t="s">
        <v>111</v>
      </c>
      <c r="I13799" s="152" t="s">
        <v>112</v>
      </c>
    </row>
    <row r="13800" customFormat="false" ht="12.75" hidden="false" customHeight="false" outlineLevel="0" collapsed="false">
      <c r="A13800" s="0" t="s">
        <v>90</v>
      </c>
      <c r="B13800" s="0" t="s">
        <v>113</v>
      </c>
      <c r="C13800" s="0" t="s">
        <v>108</v>
      </c>
      <c r="D13800" s="116" t="n">
        <v>45658</v>
      </c>
      <c r="E13800" s="0" t="n">
        <v>0.376999140401146</v>
      </c>
      <c r="F13800" s="0" t="n">
        <v>2376540</v>
      </c>
      <c r="G13800" s="151" t="s">
        <v>111</v>
      </c>
      <c r="H13800" s="151" t="s">
        <v>111</v>
      </c>
      <c r="I13800" s="152" t="s">
        <v>112</v>
      </c>
    </row>
    <row r="13801" customFormat="false" ht="12.75" hidden="false" customHeight="false" outlineLevel="0" collapsed="false">
      <c r="A13801" s="0" t="s">
        <v>91</v>
      </c>
      <c r="B13801" s="0" t="s">
        <v>110</v>
      </c>
      <c r="C13801" s="0" t="s">
        <v>108</v>
      </c>
      <c r="D13801" s="116" t="n">
        <v>45658</v>
      </c>
      <c r="E13801" s="0" t="n">
        <v>0</v>
      </c>
      <c r="F13801" s="0" t="n">
        <v>2376541</v>
      </c>
      <c r="G13801" s="151" t="s">
        <v>111</v>
      </c>
      <c r="H13801" s="151" t="s">
        <v>111</v>
      </c>
      <c r="I13801" s="152" t="s">
        <v>112</v>
      </c>
    </row>
    <row r="13802" customFormat="false" ht="12.75" hidden="false" customHeight="false" outlineLevel="0" collapsed="false">
      <c r="A13802" s="0" t="s">
        <v>91</v>
      </c>
      <c r="B13802" s="0" t="s">
        <v>113</v>
      </c>
      <c r="C13802" s="0" t="s">
        <v>108</v>
      </c>
      <c r="D13802" s="116" t="n">
        <v>45658</v>
      </c>
      <c r="E13802" s="0" t="n">
        <v>0</v>
      </c>
      <c r="F13802" s="0" t="n">
        <v>2376542</v>
      </c>
      <c r="G13802" s="151" t="s">
        <v>111</v>
      </c>
      <c r="H13802" s="151" t="s">
        <v>111</v>
      </c>
      <c r="I13802" s="152" t="s">
        <v>112</v>
      </c>
    </row>
    <row r="13803" customFormat="false" ht="12.75" hidden="false" customHeight="false" outlineLevel="0" collapsed="false">
      <c r="A13803" s="0" t="s">
        <v>49</v>
      </c>
      <c r="B13803" s="0" t="s">
        <v>110</v>
      </c>
      <c r="C13803" s="0" t="s">
        <v>108</v>
      </c>
      <c r="D13803" s="116" t="n">
        <v>45658</v>
      </c>
      <c r="E13803" s="0" t="n">
        <v>1.205</v>
      </c>
      <c r="F13803" s="0" t="n">
        <v>2376543</v>
      </c>
      <c r="G13803" s="151" t="s">
        <v>111</v>
      </c>
      <c r="H13803" s="151" t="s">
        <v>111</v>
      </c>
      <c r="I13803" s="152" t="s">
        <v>112</v>
      </c>
    </row>
    <row r="13804" customFormat="false" ht="12.75" hidden="false" customHeight="false" outlineLevel="0" collapsed="false">
      <c r="A13804" s="0" t="s">
        <v>49</v>
      </c>
      <c r="B13804" s="0" t="s">
        <v>113</v>
      </c>
      <c r="C13804" s="0" t="s">
        <v>108</v>
      </c>
      <c r="D13804" s="116" t="n">
        <v>45658</v>
      </c>
      <c r="E13804" s="0" t="n">
        <v>0.05</v>
      </c>
      <c r="F13804" s="0" t="n">
        <v>2376544</v>
      </c>
      <c r="G13804" s="151" t="s">
        <v>111</v>
      </c>
      <c r="H13804" s="151" t="s">
        <v>111</v>
      </c>
      <c r="I13804" s="152" t="s">
        <v>112</v>
      </c>
    </row>
    <row r="13805" customFormat="false" ht="12.75" hidden="false" customHeight="false" outlineLevel="0" collapsed="false">
      <c r="A13805" s="0" t="s">
        <v>50</v>
      </c>
      <c r="B13805" s="0" t="s">
        <v>110</v>
      </c>
      <c r="C13805" s="0" t="s">
        <v>108</v>
      </c>
      <c r="D13805" s="116" t="n">
        <v>45658</v>
      </c>
      <c r="E13805" s="0" t="n">
        <v>1.61</v>
      </c>
      <c r="F13805" s="0" t="n">
        <v>2376545</v>
      </c>
      <c r="G13805" s="151" t="s">
        <v>111</v>
      </c>
      <c r="H13805" s="151" t="s">
        <v>111</v>
      </c>
      <c r="I13805" s="152" t="s">
        <v>112</v>
      </c>
    </row>
    <row r="13806" customFormat="false" ht="12.75" hidden="false" customHeight="false" outlineLevel="0" collapsed="false">
      <c r="A13806" s="0" t="s">
        <v>50</v>
      </c>
      <c r="B13806" s="0" t="s">
        <v>113</v>
      </c>
      <c r="C13806" s="0" t="s">
        <v>108</v>
      </c>
      <c r="D13806" s="116" t="n">
        <v>45658</v>
      </c>
      <c r="E13806" s="0" t="n">
        <v>-0.25</v>
      </c>
      <c r="F13806" s="0" t="n">
        <v>2376546</v>
      </c>
      <c r="G13806" s="151" t="s">
        <v>111</v>
      </c>
      <c r="H13806" s="151" t="s">
        <v>111</v>
      </c>
      <c r="I13806" s="152" t="s">
        <v>112</v>
      </c>
    </row>
    <row r="13807" customFormat="false" ht="12.75" hidden="false" customHeight="false" outlineLevel="0" collapsed="false">
      <c r="A13807" s="0" t="s">
        <v>51</v>
      </c>
      <c r="B13807" s="0" t="s">
        <v>110</v>
      </c>
      <c r="C13807" s="0" t="s">
        <v>108</v>
      </c>
      <c r="D13807" s="116" t="n">
        <v>45658</v>
      </c>
      <c r="E13807" s="0" t="n">
        <v>1.61</v>
      </c>
      <c r="F13807" s="0" t="n">
        <v>2376547</v>
      </c>
      <c r="G13807" s="151" t="s">
        <v>111</v>
      </c>
      <c r="H13807" s="151" t="s">
        <v>111</v>
      </c>
      <c r="I13807" s="152" t="s">
        <v>112</v>
      </c>
    </row>
    <row r="13808" customFormat="false" ht="12.75" hidden="false" customHeight="false" outlineLevel="0" collapsed="false">
      <c r="A13808" s="0" t="s">
        <v>51</v>
      </c>
      <c r="B13808" s="0" t="s">
        <v>113</v>
      </c>
      <c r="C13808" s="0" t="s">
        <v>108</v>
      </c>
      <c r="D13808" s="116" t="n">
        <v>45658</v>
      </c>
      <c r="E13808" s="0" t="n">
        <v>0.5</v>
      </c>
      <c r="F13808" s="0" t="n">
        <v>2376548</v>
      </c>
      <c r="G13808" s="151" t="s">
        <v>111</v>
      </c>
      <c r="H13808" s="151" t="s">
        <v>111</v>
      </c>
      <c r="I13808" s="152" t="s">
        <v>112</v>
      </c>
    </row>
    <row r="13809" customFormat="false" ht="12.75" hidden="false" customHeight="false" outlineLevel="0" collapsed="false">
      <c r="A13809" s="0" t="s">
        <v>52</v>
      </c>
      <c r="B13809" s="0" t="s">
        <v>110</v>
      </c>
      <c r="C13809" s="0" t="s">
        <v>108</v>
      </c>
      <c r="D13809" s="116" t="n">
        <v>45658</v>
      </c>
      <c r="E13809" s="0" t="n">
        <v>1.61</v>
      </c>
      <c r="F13809" s="0" t="n">
        <v>2376549</v>
      </c>
      <c r="G13809" s="151" t="s">
        <v>111</v>
      </c>
      <c r="H13809" s="151" t="s">
        <v>111</v>
      </c>
      <c r="I13809" s="152" t="s">
        <v>112</v>
      </c>
    </row>
    <row r="13810" customFormat="false" ht="12.75" hidden="false" customHeight="false" outlineLevel="0" collapsed="false">
      <c r="A13810" s="0" t="s">
        <v>52</v>
      </c>
      <c r="B13810" s="0" t="s">
        <v>113</v>
      </c>
      <c r="C13810" s="0" t="s">
        <v>108</v>
      </c>
      <c r="D13810" s="116" t="n">
        <v>45658</v>
      </c>
      <c r="E13810" s="0" t="n">
        <v>-0.2</v>
      </c>
      <c r="F13810" s="0" t="n">
        <v>2376550</v>
      </c>
      <c r="G13810" s="151" t="s">
        <v>111</v>
      </c>
      <c r="H13810" s="151" t="s">
        <v>111</v>
      </c>
      <c r="I13810" s="152" t="s">
        <v>112</v>
      </c>
    </row>
    <row r="13811" customFormat="false" ht="12.75" hidden="false" customHeight="false" outlineLevel="0" collapsed="false">
      <c r="A13811" s="0" t="s">
        <v>53</v>
      </c>
      <c r="B13811" s="0" t="s">
        <v>110</v>
      </c>
      <c r="C13811" s="0" t="s">
        <v>108</v>
      </c>
      <c r="D13811" s="116" t="n">
        <v>45658</v>
      </c>
      <c r="E13811" s="0" t="n">
        <v>1.205</v>
      </c>
      <c r="F13811" s="0" t="n">
        <v>2376551</v>
      </c>
      <c r="G13811" s="151" t="s">
        <v>111</v>
      </c>
      <c r="H13811" s="151" t="s">
        <v>111</v>
      </c>
      <c r="I13811" s="152" t="s">
        <v>112</v>
      </c>
    </row>
    <row r="13812" customFormat="false" ht="12.75" hidden="false" customHeight="false" outlineLevel="0" collapsed="false">
      <c r="A13812" s="0" t="s">
        <v>53</v>
      </c>
      <c r="B13812" s="0" t="s">
        <v>113</v>
      </c>
      <c r="C13812" s="0" t="s">
        <v>108</v>
      </c>
      <c r="D13812" s="116" t="n">
        <v>45658</v>
      </c>
      <c r="E13812" s="0" t="n">
        <v>0.05</v>
      </c>
      <c r="F13812" s="0" t="n">
        <v>2376552</v>
      </c>
      <c r="G13812" s="151" t="s">
        <v>111</v>
      </c>
      <c r="H13812" s="151" t="s">
        <v>111</v>
      </c>
      <c r="I13812" s="152" t="s">
        <v>112</v>
      </c>
    </row>
    <row r="13813" customFormat="false" ht="12.75" hidden="false" customHeight="false" outlineLevel="0" collapsed="false">
      <c r="A13813" s="0" t="s">
        <v>17</v>
      </c>
      <c r="B13813" s="0" t="s">
        <v>110</v>
      </c>
      <c r="C13813" s="0" t="s">
        <v>108</v>
      </c>
      <c r="D13813" s="116" t="n">
        <v>45658</v>
      </c>
      <c r="E13813" s="0" t="n">
        <v>0</v>
      </c>
      <c r="F13813" s="0" t="n">
        <v>2376553</v>
      </c>
      <c r="G13813" s="151" t="s">
        <v>111</v>
      </c>
      <c r="H13813" s="151" t="s">
        <v>111</v>
      </c>
      <c r="I13813" s="152" t="s">
        <v>112</v>
      </c>
    </row>
    <row r="13814" customFormat="false" ht="12.75" hidden="false" customHeight="false" outlineLevel="0" collapsed="false">
      <c r="A13814" s="0" t="s">
        <v>17</v>
      </c>
      <c r="B13814" s="0" t="s">
        <v>113</v>
      </c>
      <c r="C13814" s="0" t="s">
        <v>108</v>
      </c>
      <c r="D13814" s="116" t="n">
        <v>45658</v>
      </c>
      <c r="E13814" s="0" t="n">
        <v>0</v>
      </c>
      <c r="F13814" s="0" t="n">
        <v>2376554</v>
      </c>
      <c r="G13814" s="151" t="s">
        <v>111</v>
      </c>
      <c r="H13814" s="151" t="s">
        <v>111</v>
      </c>
      <c r="I13814" s="152" t="s">
        <v>112</v>
      </c>
    </row>
    <row r="13815" customFormat="false" ht="12.75" hidden="false" customHeight="false" outlineLevel="0" collapsed="false">
      <c r="A13815" s="0" t="s">
        <v>18</v>
      </c>
      <c r="B13815" s="0" t="s">
        <v>110</v>
      </c>
      <c r="C13815" s="0" t="s">
        <v>108</v>
      </c>
      <c r="D13815" s="116" t="n">
        <v>45658</v>
      </c>
      <c r="E13815" s="0" t="n">
        <v>0</v>
      </c>
      <c r="F13815" s="0" t="n">
        <v>2376555</v>
      </c>
      <c r="G13815" s="151" t="s">
        <v>111</v>
      </c>
      <c r="H13815" s="151" t="s">
        <v>111</v>
      </c>
      <c r="I13815" s="152" t="s">
        <v>112</v>
      </c>
    </row>
    <row r="13816" customFormat="false" ht="12.75" hidden="false" customHeight="false" outlineLevel="0" collapsed="false">
      <c r="A13816" s="0" t="s">
        <v>18</v>
      </c>
      <c r="B13816" s="0" t="s">
        <v>113</v>
      </c>
      <c r="C13816" s="0" t="s">
        <v>108</v>
      </c>
      <c r="D13816" s="116" t="n">
        <v>45658</v>
      </c>
      <c r="E13816" s="0" t="n">
        <v>0</v>
      </c>
      <c r="F13816" s="0" t="n">
        <v>2376556</v>
      </c>
      <c r="G13816" s="151" t="s">
        <v>111</v>
      </c>
      <c r="H13816" s="151" t="s">
        <v>111</v>
      </c>
      <c r="I13816" s="152" t="s">
        <v>112</v>
      </c>
    </row>
    <row r="13817" customFormat="false" ht="12.75" hidden="false" customHeight="false" outlineLevel="0" collapsed="false">
      <c r="A13817" s="0" t="s">
        <v>19</v>
      </c>
      <c r="B13817" s="0" t="s">
        <v>110</v>
      </c>
      <c r="C13817" s="0" t="s">
        <v>108</v>
      </c>
      <c r="D13817" s="116" t="n">
        <v>45658</v>
      </c>
      <c r="E13817" s="0" t="n">
        <v>0</v>
      </c>
      <c r="F13817" s="0" t="n">
        <v>2376557</v>
      </c>
      <c r="G13817" s="151" t="s">
        <v>111</v>
      </c>
      <c r="H13817" s="151" t="s">
        <v>111</v>
      </c>
      <c r="I13817" s="152" t="s">
        <v>112</v>
      </c>
    </row>
    <row r="13818" customFormat="false" ht="12.75" hidden="false" customHeight="false" outlineLevel="0" collapsed="false">
      <c r="A13818" s="0" t="s">
        <v>19</v>
      </c>
      <c r="B13818" s="0" t="s">
        <v>113</v>
      </c>
      <c r="C13818" s="0" t="s">
        <v>108</v>
      </c>
      <c r="D13818" s="116" t="n">
        <v>45658</v>
      </c>
      <c r="E13818" s="0" t="n">
        <v>0</v>
      </c>
      <c r="F13818" s="0" t="n">
        <v>2376558</v>
      </c>
      <c r="G13818" s="151" t="s">
        <v>111</v>
      </c>
      <c r="H13818" s="151" t="s">
        <v>111</v>
      </c>
      <c r="I13818" s="152" t="s">
        <v>112</v>
      </c>
    </row>
    <row r="13819" customFormat="false" ht="12.75" hidden="false" customHeight="false" outlineLevel="0" collapsed="false">
      <c r="A13819" s="0" t="s">
        <v>21</v>
      </c>
      <c r="B13819" s="0" t="s">
        <v>110</v>
      </c>
      <c r="C13819" s="0" t="s">
        <v>108</v>
      </c>
      <c r="D13819" s="116" t="n">
        <v>45658</v>
      </c>
      <c r="E13819" s="0" t="n">
        <v>0</v>
      </c>
      <c r="F13819" s="0" t="n">
        <v>2376559</v>
      </c>
      <c r="G13819" s="151" t="s">
        <v>111</v>
      </c>
      <c r="H13819" s="151" t="s">
        <v>111</v>
      </c>
      <c r="I13819" s="152" t="s">
        <v>112</v>
      </c>
    </row>
    <row r="13820" customFormat="false" ht="12.75" hidden="false" customHeight="false" outlineLevel="0" collapsed="false">
      <c r="A13820" s="0" t="s">
        <v>21</v>
      </c>
      <c r="B13820" s="0" t="s">
        <v>113</v>
      </c>
      <c r="C13820" s="0" t="s">
        <v>108</v>
      </c>
      <c r="D13820" s="116" t="n">
        <v>45658</v>
      </c>
      <c r="E13820" s="0" t="n">
        <v>0</v>
      </c>
      <c r="F13820" s="0" t="n">
        <v>2376560</v>
      </c>
      <c r="G13820" s="151" t="s">
        <v>111</v>
      </c>
      <c r="H13820" s="151" t="s">
        <v>111</v>
      </c>
      <c r="I13820" s="152" t="s">
        <v>112</v>
      </c>
    </row>
    <row r="13821" customFormat="false" ht="12.75" hidden="false" customHeight="false" outlineLevel="0" collapsed="false">
      <c r="A13821" s="0" t="s">
        <v>22</v>
      </c>
      <c r="B13821" s="0" t="s">
        <v>110</v>
      </c>
      <c r="C13821" s="0" t="s">
        <v>108</v>
      </c>
      <c r="D13821" s="116" t="n">
        <v>45658</v>
      </c>
      <c r="E13821" s="0" t="n">
        <v>0</v>
      </c>
      <c r="F13821" s="0" t="n">
        <v>2376561</v>
      </c>
      <c r="G13821" s="151" t="s">
        <v>111</v>
      </c>
      <c r="H13821" s="151" t="s">
        <v>111</v>
      </c>
      <c r="I13821" s="152" t="s">
        <v>112</v>
      </c>
    </row>
    <row r="13822" customFormat="false" ht="12.75" hidden="false" customHeight="false" outlineLevel="0" collapsed="false">
      <c r="A13822" s="0" t="s">
        <v>59</v>
      </c>
      <c r="B13822" s="0" t="s">
        <v>110</v>
      </c>
      <c r="C13822" s="0" t="s">
        <v>108</v>
      </c>
      <c r="D13822" s="116" t="n">
        <v>45689</v>
      </c>
      <c r="E13822" s="0" t="n">
        <v>1.205</v>
      </c>
      <c r="F13822" s="0" t="n">
        <v>2376515</v>
      </c>
      <c r="G13822" s="151" t="s">
        <v>111</v>
      </c>
      <c r="H13822" s="151" t="s">
        <v>111</v>
      </c>
      <c r="I13822" s="152" t="s">
        <v>112</v>
      </c>
    </row>
    <row r="13823" customFormat="false" ht="12.75" hidden="false" customHeight="false" outlineLevel="0" collapsed="false">
      <c r="A13823" s="0" t="s">
        <v>59</v>
      </c>
      <c r="B13823" s="0" t="s">
        <v>113</v>
      </c>
      <c r="C13823" s="0" t="s">
        <v>108</v>
      </c>
      <c r="D13823" s="116" t="n">
        <v>45689</v>
      </c>
      <c r="E13823" s="0" t="n">
        <v>0.05</v>
      </c>
      <c r="F13823" s="0" t="n">
        <v>2376516</v>
      </c>
      <c r="G13823" s="151" t="s">
        <v>111</v>
      </c>
      <c r="H13823" s="151" t="s">
        <v>111</v>
      </c>
      <c r="I13823" s="152" t="s">
        <v>112</v>
      </c>
    </row>
    <row r="13824" customFormat="false" ht="12.75" hidden="false" customHeight="false" outlineLevel="0" collapsed="false">
      <c r="A13824" s="0" t="s">
        <v>60</v>
      </c>
      <c r="B13824" s="0" t="s">
        <v>110</v>
      </c>
      <c r="C13824" s="0" t="s">
        <v>108</v>
      </c>
      <c r="D13824" s="116" t="n">
        <v>45689</v>
      </c>
      <c r="E13824" s="0" t="n">
        <v>1.205</v>
      </c>
      <c r="F13824" s="0" t="n">
        <v>2376517</v>
      </c>
      <c r="G13824" s="151" t="s">
        <v>111</v>
      </c>
      <c r="H13824" s="151" t="s">
        <v>111</v>
      </c>
      <c r="I13824" s="152" t="s">
        <v>112</v>
      </c>
    </row>
    <row r="13825" customFormat="false" ht="12.75" hidden="false" customHeight="false" outlineLevel="0" collapsed="false">
      <c r="A13825" s="0" t="s">
        <v>60</v>
      </c>
      <c r="B13825" s="0" t="s">
        <v>113</v>
      </c>
      <c r="C13825" s="0" t="s">
        <v>108</v>
      </c>
      <c r="D13825" s="116" t="n">
        <v>45689</v>
      </c>
      <c r="E13825" s="0" t="n">
        <v>0.32</v>
      </c>
      <c r="F13825" s="0" t="n">
        <v>2376518</v>
      </c>
      <c r="G13825" s="151" t="s">
        <v>111</v>
      </c>
      <c r="H13825" s="151" t="s">
        <v>111</v>
      </c>
      <c r="I13825" s="152" t="s">
        <v>112</v>
      </c>
    </row>
    <row r="13826" customFormat="false" ht="12.75" hidden="false" customHeight="false" outlineLevel="0" collapsed="false">
      <c r="A13826" s="0" t="s">
        <v>61</v>
      </c>
      <c r="B13826" s="0" t="s">
        <v>110</v>
      </c>
      <c r="C13826" s="0" t="s">
        <v>108</v>
      </c>
      <c r="D13826" s="116" t="n">
        <v>45689</v>
      </c>
      <c r="E13826" s="0" t="n">
        <v>1.205</v>
      </c>
      <c r="F13826" s="0" t="n">
        <v>2376519</v>
      </c>
      <c r="G13826" s="151" t="s">
        <v>111</v>
      </c>
      <c r="H13826" s="151" t="s">
        <v>111</v>
      </c>
      <c r="I13826" s="152" t="s">
        <v>112</v>
      </c>
    </row>
    <row r="13827" customFormat="false" ht="12.75" hidden="false" customHeight="false" outlineLevel="0" collapsed="false">
      <c r="A13827" s="0" t="s">
        <v>61</v>
      </c>
      <c r="B13827" s="0" t="s">
        <v>113</v>
      </c>
      <c r="C13827" s="0" t="s">
        <v>108</v>
      </c>
      <c r="D13827" s="116" t="n">
        <v>45689</v>
      </c>
      <c r="E13827" s="0" t="n">
        <v>0.05</v>
      </c>
      <c r="F13827" s="0" t="n">
        <v>2376520</v>
      </c>
      <c r="G13827" s="151" t="s">
        <v>111</v>
      </c>
      <c r="H13827" s="151" t="s">
        <v>111</v>
      </c>
      <c r="I13827" s="152" t="s">
        <v>112</v>
      </c>
    </row>
    <row r="13828" customFormat="false" ht="12.75" hidden="false" customHeight="false" outlineLevel="0" collapsed="false">
      <c r="A13828" s="0" t="s">
        <v>62</v>
      </c>
      <c r="B13828" s="0" t="s">
        <v>110</v>
      </c>
      <c r="C13828" s="0" t="s">
        <v>108</v>
      </c>
      <c r="D13828" s="116" t="n">
        <v>45689</v>
      </c>
      <c r="E13828" s="0" t="n">
        <v>1.205</v>
      </c>
      <c r="F13828" s="0" t="n">
        <v>2376521</v>
      </c>
      <c r="G13828" s="151" t="s">
        <v>111</v>
      </c>
      <c r="H13828" s="151" t="s">
        <v>111</v>
      </c>
      <c r="I13828" s="152" t="s">
        <v>112</v>
      </c>
    </row>
    <row r="13829" customFormat="false" ht="12.75" hidden="false" customHeight="false" outlineLevel="0" collapsed="false">
      <c r="A13829" s="0" t="s">
        <v>62</v>
      </c>
      <c r="B13829" s="0" t="s">
        <v>113</v>
      </c>
      <c r="C13829" s="0" t="s">
        <v>108</v>
      </c>
      <c r="D13829" s="116" t="n">
        <v>45689</v>
      </c>
      <c r="E13829" s="0" t="n">
        <v>0.32</v>
      </c>
      <c r="F13829" s="0" t="n">
        <v>2376522</v>
      </c>
      <c r="G13829" s="151" t="s">
        <v>111</v>
      </c>
      <c r="H13829" s="151" t="s">
        <v>111</v>
      </c>
      <c r="I13829" s="152" t="s">
        <v>112</v>
      </c>
    </row>
    <row r="13830" customFormat="false" ht="12.75" hidden="false" customHeight="false" outlineLevel="0" collapsed="false">
      <c r="A13830" s="0" t="s">
        <v>82</v>
      </c>
      <c r="B13830" s="0" t="s">
        <v>110</v>
      </c>
      <c r="C13830" s="0" t="s">
        <v>108</v>
      </c>
      <c r="D13830" s="116" t="n">
        <v>45689</v>
      </c>
      <c r="E13830" s="0" t="n">
        <v>0</v>
      </c>
      <c r="F13830" s="0" t="n">
        <v>2376523</v>
      </c>
      <c r="G13830" s="151" t="s">
        <v>111</v>
      </c>
      <c r="H13830" s="151" t="s">
        <v>111</v>
      </c>
      <c r="I13830" s="152" t="s">
        <v>112</v>
      </c>
    </row>
    <row r="13831" customFormat="false" ht="12.75" hidden="false" customHeight="false" outlineLevel="0" collapsed="false">
      <c r="A13831" s="0" t="s">
        <v>82</v>
      </c>
      <c r="B13831" s="0" t="s">
        <v>113</v>
      </c>
      <c r="C13831" s="0" t="s">
        <v>108</v>
      </c>
      <c r="D13831" s="116" t="n">
        <v>45689</v>
      </c>
      <c r="E13831" s="0" t="n">
        <v>0</v>
      </c>
      <c r="F13831" s="0" t="n">
        <v>2376524</v>
      </c>
      <c r="G13831" s="151" t="s">
        <v>111</v>
      </c>
      <c r="H13831" s="151" t="s">
        <v>111</v>
      </c>
      <c r="I13831" s="152" t="s">
        <v>112</v>
      </c>
    </row>
    <row r="13832" customFormat="false" ht="12.75" hidden="false" customHeight="false" outlineLevel="0" collapsed="false">
      <c r="A13832" s="0" t="s">
        <v>83</v>
      </c>
      <c r="B13832" s="0" t="s">
        <v>110</v>
      </c>
      <c r="C13832" s="0" t="s">
        <v>108</v>
      </c>
      <c r="D13832" s="116" t="n">
        <v>45689</v>
      </c>
      <c r="E13832" s="0" t="n">
        <v>0</v>
      </c>
      <c r="F13832" s="0" t="n">
        <v>2376525</v>
      </c>
      <c r="G13832" s="151" t="s">
        <v>111</v>
      </c>
      <c r="H13832" s="151" t="s">
        <v>111</v>
      </c>
      <c r="I13832" s="152" t="s">
        <v>112</v>
      </c>
    </row>
    <row r="13833" customFormat="false" ht="12.75" hidden="false" customHeight="false" outlineLevel="0" collapsed="false">
      <c r="A13833" s="0" t="s">
        <v>83</v>
      </c>
      <c r="B13833" s="0" t="s">
        <v>113</v>
      </c>
      <c r="C13833" s="0" t="s">
        <v>108</v>
      </c>
      <c r="D13833" s="116" t="n">
        <v>45689</v>
      </c>
      <c r="E13833" s="0" t="n">
        <v>0</v>
      </c>
      <c r="F13833" s="0" t="n">
        <v>2376526</v>
      </c>
      <c r="G13833" s="151" t="s">
        <v>111</v>
      </c>
      <c r="H13833" s="151" t="s">
        <v>111</v>
      </c>
      <c r="I13833" s="152" t="s">
        <v>112</v>
      </c>
    </row>
    <row r="13834" customFormat="false" ht="12.75" hidden="false" customHeight="false" outlineLevel="0" collapsed="false">
      <c r="A13834" s="0" t="s">
        <v>84</v>
      </c>
      <c r="B13834" s="0" t="s">
        <v>110</v>
      </c>
      <c r="C13834" s="0" t="s">
        <v>108</v>
      </c>
      <c r="D13834" s="116" t="n">
        <v>45689</v>
      </c>
      <c r="E13834" s="0" t="n">
        <v>0.27</v>
      </c>
      <c r="F13834" s="0" t="n">
        <v>2376527</v>
      </c>
      <c r="G13834" s="151" t="s">
        <v>111</v>
      </c>
      <c r="H13834" s="151" t="s">
        <v>111</v>
      </c>
      <c r="I13834" s="152" t="s">
        <v>112</v>
      </c>
    </row>
    <row r="13835" customFormat="false" ht="12.75" hidden="false" customHeight="false" outlineLevel="0" collapsed="false">
      <c r="A13835" s="0" t="s">
        <v>84</v>
      </c>
      <c r="B13835" s="0" t="s">
        <v>113</v>
      </c>
      <c r="C13835" s="0" t="s">
        <v>108</v>
      </c>
      <c r="D13835" s="116" t="n">
        <v>45689</v>
      </c>
      <c r="E13835" s="0" t="n">
        <v>0.03</v>
      </c>
      <c r="F13835" s="0" t="n">
        <v>2376528</v>
      </c>
      <c r="G13835" s="151" t="s">
        <v>111</v>
      </c>
      <c r="H13835" s="151" t="s">
        <v>111</v>
      </c>
      <c r="I13835" s="152" t="s">
        <v>112</v>
      </c>
    </row>
    <row r="13836" customFormat="false" ht="12.75" hidden="false" customHeight="false" outlineLevel="0" collapsed="false">
      <c r="A13836" s="0" t="s">
        <v>85</v>
      </c>
      <c r="B13836" s="0" t="s">
        <v>110</v>
      </c>
      <c r="C13836" s="0" t="s">
        <v>108</v>
      </c>
      <c r="D13836" s="116" t="n">
        <v>45689</v>
      </c>
      <c r="E13836" s="0" t="n">
        <v>0.27</v>
      </c>
      <c r="F13836" s="0" t="n">
        <v>2376529</v>
      </c>
      <c r="G13836" s="151" t="s">
        <v>111</v>
      </c>
      <c r="H13836" s="151" t="s">
        <v>111</v>
      </c>
      <c r="I13836" s="152" t="s">
        <v>112</v>
      </c>
    </row>
    <row r="13837" customFormat="false" ht="12.75" hidden="false" customHeight="false" outlineLevel="0" collapsed="false">
      <c r="A13837" s="0" t="s">
        <v>85</v>
      </c>
      <c r="B13837" s="0" t="s">
        <v>113</v>
      </c>
      <c r="C13837" s="0" t="s">
        <v>108</v>
      </c>
      <c r="D13837" s="116" t="n">
        <v>45689</v>
      </c>
      <c r="E13837" s="0" t="n">
        <v>0.169385227412039</v>
      </c>
      <c r="F13837" s="0" t="n">
        <v>2376530</v>
      </c>
      <c r="G13837" s="151" t="s">
        <v>111</v>
      </c>
      <c r="H13837" s="151" t="s">
        <v>111</v>
      </c>
      <c r="I13837" s="152" t="s">
        <v>112</v>
      </c>
    </row>
    <row r="13838" customFormat="false" ht="12.75" hidden="false" customHeight="false" outlineLevel="0" collapsed="false">
      <c r="A13838" s="0" t="s">
        <v>86</v>
      </c>
      <c r="B13838" s="0" t="s">
        <v>110</v>
      </c>
      <c r="C13838" s="0" t="s">
        <v>108</v>
      </c>
      <c r="D13838" s="116" t="n">
        <v>45689</v>
      </c>
      <c r="E13838" s="0" t="n">
        <v>0.39</v>
      </c>
      <c r="F13838" s="0" t="n">
        <v>2376531</v>
      </c>
      <c r="G13838" s="151" t="s">
        <v>111</v>
      </c>
      <c r="H13838" s="151" t="s">
        <v>111</v>
      </c>
      <c r="I13838" s="152" t="s">
        <v>112</v>
      </c>
    </row>
    <row r="13839" customFormat="false" ht="12.75" hidden="false" customHeight="false" outlineLevel="0" collapsed="false">
      <c r="A13839" s="0" t="s">
        <v>86</v>
      </c>
      <c r="B13839" s="0" t="s">
        <v>113</v>
      </c>
      <c r="C13839" s="0" t="s">
        <v>108</v>
      </c>
      <c r="D13839" s="116" t="n">
        <v>45689</v>
      </c>
      <c r="E13839" s="0" t="n">
        <v>0.08</v>
      </c>
      <c r="F13839" s="0" t="n">
        <v>2376532</v>
      </c>
      <c r="G13839" s="151" t="s">
        <v>111</v>
      </c>
      <c r="H13839" s="151" t="s">
        <v>111</v>
      </c>
      <c r="I13839" s="152" t="s">
        <v>112</v>
      </c>
    </row>
    <row r="13840" customFormat="false" ht="12.75" hidden="false" customHeight="false" outlineLevel="0" collapsed="false">
      <c r="A13840" s="0" t="s">
        <v>87</v>
      </c>
      <c r="B13840" s="0" t="s">
        <v>110</v>
      </c>
      <c r="C13840" s="0" t="s">
        <v>108</v>
      </c>
      <c r="D13840" s="116" t="n">
        <v>45689</v>
      </c>
      <c r="E13840" s="0" t="n">
        <v>0.39</v>
      </c>
      <c r="F13840" s="0" t="n">
        <v>2376533</v>
      </c>
      <c r="G13840" s="151" t="s">
        <v>111</v>
      </c>
      <c r="H13840" s="151" t="s">
        <v>111</v>
      </c>
      <c r="I13840" s="152" t="s">
        <v>112</v>
      </c>
    </row>
    <row r="13841" customFormat="false" ht="12.75" hidden="false" customHeight="false" outlineLevel="0" collapsed="false">
      <c r="A13841" s="0" t="s">
        <v>87</v>
      </c>
      <c r="B13841" s="0" t="s">
        <v>113</v>
      </c>
      <c r="C13841" s="0" t="s">
        <v>108</v>
      </c>
      <c r="D13841" s="116" t="n">
        <v>45689</v>
      </c>
      <c r="E13841" s="0" t="n">
        <v>0.23</v>
      </c>
      <c r="F13841" s="0" t="n">
        <v>2376534</v>
      </c>
      <c r="G13841" s="151" t="s">
        <v>111</v>
      </c>
      <c r="H13841" s="151" t="s">
        <v>111</v>
      </c>
      <c r="I13841" s="152" t="s">
        <v>112</v>
      </c>
    </row>
    <row r="13842" customFormat="false" ht="12.75" hidden="false" customHeight="false" outlineLevel="0" collapsed="false">
      <c r="A13842" s="0" t="s">
        <v>88</v>
      </c>
      <c r="B13842" s="0" t="s">
        <v>110</v>
      </c>
      <c r="C13842" s="0" t="s">
        <v>108</v>
      </c>
      <c r="D13842" s="116" t="n">
        <v>45689</v>
      </c>
      <c r="E13842" s="0" t="n">
        <v>0.39</v>
      </c>
      <c r="F13842" s="0" t="n">
        <v>2376535</v>
      </c>
      <c r="G13842" s="151" t="s">
        <v>111</v>
      </c>
      <c r="H13842" s="151" t="s">
        <v>111</v>
      </c>
      <c r="I13842" s="152" t="s">
        <v>112</v>
      </c>
    </row>
    <row r="13843" customFormat="false" ht="12.75" hidden="false" customHeight="false" outlineLevel="0" collapsed="false">
      <c r="A13843" s="0" t="s">
        <v>88</v>
      </c>
      <c r="B13843" s="0" t="s">
        <v>113</v>
      </c>
      <c r="C13843" s="0" t="s">
        <v>108</v>
      </c>
      <c r="D13843" s="116" t="n">
        <v>45689</v>
      </c>
      <c r="E13843" s="0" t="n">
        <v>0.530265616045845</v>
      </c>
      <c r="F13843" s="0" t="n">
        <v>2376536</v>
      </c>
      <c r="G13843" s="151" t="s">
        <v>111</v>
      </c>
      <c r="H13843" s="151" t="s">
        <v>111</v>
      </c>
      <c r="I13843" s="152" t="s">
        <v>112</v>
      </c>
    </row>
    <row r="13844" customFormat="false" ht="12.75" hidden="false" customHeight="false" outlineLevel="0" collapsed="false">
      <c r="A13844" s="0" t="s">
        <v>89</v>
      </c>
      <c r="B13844" s="0" t="s">
        <v>110</v>
      </c>
      <c r="C13844" s="0" t="s">
        <v>108</v>
      </c>
      <c r="D13844" s="116" t="n">
        <v>45689</v>
      </c>
      <c r="E13844" s="0" t="n">
        <v>0.39</v>
      </c>
      <c r="F13844" s="0" t="n">
        <v>2376537</v>
      </c>
      <c r="G13844" s="151" t="s">
        <v>111</v>
      </c>
      <c r="H13844" s="151" t="s">
        <v>111</v>
      </c>
      <c r="I13844" s="152" t="s">
        <v>112</v>
      </c>
    </row>
    <row r="13845" customFormat="false" ht="12.75" hidden="false" customHeight="false" outlineLevel="0" collapsed="false">
      <c r="A13845" s="0" t="s">
        <v>89</v>
      </c>
      <c r="B13845" s="0" t="s">
        <v>113</v>
      </c>
      <c r="C13845" s="0" t="s">
        <v>108</v>
      </c>
      <c r="D13845" s="116" t="n">
        <v>45689</v>
      </c>
      <c r="E13845" s="0" t="n">
        <v>0.13</v>
      </c>
      <c r="F13845" s="0" t="n">
        <v>2376538</v>
      </c>
      <c r="G13845" s="151" t="s">
        <v>111</v>
      </c>
      <c r="H13845" s="151" t="s">
        <v>111</v>
      </c>
      <c r="I13845" s="152" t="s">
        <v>112</v>
      </c>
    </row>
    <row r="13846" customFormat="false" ht="12.75" hidden="false" customHeight="false" outlineLevel="0" collapsed="false">
      <c r="A13846" s="0" t="s">
        <v>90</v>
      </c>
      <c r="B13846" s="0" t="s">
        <v>110</v>
      </c>
      <c r="C13846" s="0" t="s">
        <v>108</v>
      </c>
      <c r="D13846" s="116" t="n">
        <v>45689</v>
      </c>
      <c r="E13846" s="0" t="n">
        <v>0.39</v>
      </c>
      <c r="F13846" s="0" t="n">
        <v>2376539</v>
      </c>
      <c r="G13846" s="151" t="s">
        <v>111</v>
      </c>
      <c r="H13846" s="151" t="s">
        <v>111</v>
      </c>
      <c r="I13846" s="152" t="s">
        <v>112</v>
      </c>
    </row>
    <row r="13847" customFormat="false" ht="12.75" hidden="false" customHeight="false" outlineLevel="0" collapsed="false">
      <c r="A13847" s="0" t="s">
        <v>90</v>
      </c>
      <c r="B13847" s="0" t="s">
        <v>113</v>
      </c>
      <c r="C13847" s="0" t="s">
        <v>108</v>
      </c>
      <c r="D13847" s="116" t="n">
        <v>45689</v>
      </c>
      <c r="E13847" s="0" t="n">
        <v>0.376765820712239</v>
      </c>
      <c r="F13847" s="0" t="n">
        <v>2376540</v>
      </c>
      <c r="G13847" s="151" t="s">
        <v>111</v>
      </c>
      <c r="H13847" s="151" t="s">
        <v>111</v>
      </c>
      <c r="I13847" s="152" t="s">
        <v>112</v>
      </c>
    </row>
    <row r="13848" customFormat="false" ht="12.75" hidden="false" customHeight="false" outlineLevel="0" collapsed="false">
      <c r="A13848" s="0" t="s">
        <v>91</v>
      </c>
      <c r="B13848" s="0" t="s">
        <v>110</v>
      </c>
      <c r="C13848" s="0" t="s">
        <v>108</v>
      </c>
      <c r="D13848" s="116" t="n">
        <v>45689</v>
      </c>
      <c r="E13848" s="0" t="n">
        <v>0</v>
      </c>
      <c r="F13848" s="0" t="n">
        <v>2376541</v>
      </c>
      <c r="G13848" s="151" t="s">
        <v>111</v>
      </c>
      <c r="H13848" s="151" t="s">
        <v>111</v>
      </c>
      <c r="I13848" s="152" t="s">
        <v>112</v>
      </c>
    </row>
    <row r="13849" customFormat="false" ht="12.75" hidden="false" customHeight="false" outlineLevel="0" collapsed="false">
      <c r="A13849" s="0" t="s">
        <v>91</v>
      </c>
      <c r="B13849" s="0" t="s">
        <v>113</v>
      </c>
      <c r="C13849" s="0" t="s">
        <v>108</v>
      </c>
      <c r="D13849" s="116" t="n">
        <v>45689</v>
      </c>
      <c r="E13849" s="0" t="n">
        <v>0</v>
      </c>
      <c r="F13849" s="0" t="n">
        <v>2376542</v>
      </c>
      <c r="G13849" s="151" t="s">
        <v>111</v>
      </c>
      <c r="H13849" s="151" t="s">
        <v>111</v>
      </c>
      <c r="I13849" s="152" t="s">
        <v>112</v>
      </c>
    </row>
    <row r="13850" customFormat="false" ht="12.75" hidden="false" customHeight="false" outlineLevel="0" collapsed="false">
      <c r="A13850" s="0" t="s">
        <v>49</v>
      </c>
      <c r="B13850" s="0" t="s">
        <v>110</v>
      </c>
      <c r="C13850" s="0" t="s">
        <v>108</v>
      </c>
      <c r="D13850" s="116" t="n">
        <v>45689</v>
      </c>
      <c r="E13850" s="0" t="n">
        <v>1.205</v>
      </c>
      <c r="F13850" s="0" t="n">
        <v>2376543</v>
      </c>
      <c r="G13850" s="151" t="s">
        <v>111</v>
      </c>
      <c r="H13850" s="151" t="s">
        <v>111</v>
      </c>
      <c r="I13850" s="152" t="s">
        <v>112</v>
      </c>
    </row>
    <row r="13851" customFormat="false" ht="12.75" hidden="false" customHeight="false" outlineLevel="0" collapsed="false">
      <c r="A13851" s="0" t="s">
        <v>49</v>
      </c>
      <c r="B13851" s="0" t="s">
        <v>113</v>
      </c>
      <c r="C13851" s="0" t="s">
        <v>108</v>
      </c>
      <c r="D13851" s="116" t="n">
        <v>45689</v>
      </c>
      <c r="E13851" s="0" t="n">
        <v>0.05</v>
      </c>
      <c r="F13851" s="0" t="n">
        <v>2376544</v>
      </c>
      <c r="G13851" s="151" t="s">
        <v>111</v>
      </c>
      <c r="H13851" s="151" t="s">
        <v>111</v>
      </c>
      <c r="I13851" s="152" t="s">
        <v>112</v>
      </c>
    </row>
    <row r="13852" customFormat="false" ht="12.75" hidden="false" customHeight="false" outlineLevel="0" collapsed="false">
      <c r="A13852" s="0" t="s">
        <v>50</v>
      </c>
      <c r="B13852" s="0" t="s">
        <v>110</v>
      </c>
      <c r="C13852" s="0" t="s">
        <v>108</v>
      </c>
      <c r="D13852" s="116" t="n">
        <v>45689</v>
      </c>
      <c r="E13852" s="0" t="n">
        <v>1.57</v>
      </c>
      <c r="F13852" s="0" t="n">
        <v>2376545</v>
      </c>
      <c r="G13852" s="151" t="s">
        <v>111</v>
      </c>
      <c r="H13852" s="151" t="s">
        <v>111</v>
      </c>
      <c r="I13852" s="152" t="s">
        <v>112</v>
      </c>
    </row>
    <row r="13853" customFormat="false" ht="12.75" hidden="false" customHeight="false" outlineLevel="0" collapsed="false">
      <c r="A13853" s="0" t="s">
        <v>50</v>
      </c>
      <c r="B13853" s="0" t="s">
        <v>113</v>
      </c>
      <c r="C13853" s="0" t="s">
        <v>108</v>
      </c>
      <c r="D13853" s="116" t="n">
        <v>45689</v>
      </c>
      <c r="E13853" s="0" t="n">
        <v>-0.28</v>
      </c>
      <c r="F13853" s="0" t="n">
        <v>2376546</v>
      </c>
      <c r="G13853" s="151" t="s">
        <v>111</v>
      </c>
      <c r="H13853" s="151" t="s">
        <v>111</v>
      </c>
      <c r="I13853" s="152" t="s">
        <v>112</v>
      </c>
    </row>
    <row r="13854" customFormat="false" ht="12.75" hidden="false" customHeight="false" outlineLevel="0" collapsed="false">
      <c r="A13854" s="0" t="s">
        <v>51</v>
      </c>
      <c r="B13854" s="0" t="s">
        <v>110</v>
      </c>
      <c r="C13854" s="0" t="s">
        <v>108</v>
      </c>
      <c r="D13854" s="116" t="n">
        <v>45689</v>
      </c>
      <c r="E13854" s="0" t="n">
        <v>1.57</v>
      </c>
      <c r="F13854" s="0" t="n">
        <v>2376547</v>
      </c>
      <c r="G13854" s="151" t="s">
        <v>111</v>
      </c>
      <c r="H13854" s="151" t="s">
        <v>111</v>
      </c>
      <c r="I13854" s="152" t="s">
        <v>112</v>
      </c>
    </row>
    <row r="13855" customFormat="false" ht="12.75" hidden="false" customHeight="false" outlineLevel="0" collapsed="false">
      <c r="A13855" s="0" t="s">
        <v>51</v>
      </c>
      <c r="B13855" s="0" t="s">
        <v>113</v>
      </c>
      <c r="C13855" s="0" t="s">
        <v>108</v>
      </c>
      <c r="D13855" s="116" t="n">
        <v>45689</v>
      </c>
      <c r="E13855" s="0" t="n">
        <v>0.5</v>
      </c>
      <c r="F13855" s="0" t="n">
        <v>2376548</v>
      </c>
      <c r="G13855" s="151" t="s">
        <v>111</v>
      </c>
      <c r="H13855" s="151" t="s">
        <v>111</v>
      </c>
      <c r="I13855" s="152" t="s">
        <v>112</v>
      </c>
    </row>
    <row r="13856" customFormat="false" ht="12.75" hidden="false" customHeight="false" outlineLevel="0" collapsed="false">
      <c r="A13856" s="0" t="s">
        <v>52</v>
      </c>
      <c r="B13856" s="0" t="s">
        <v>110</v>
      </c>
      <c r="C13856" s="0" t="s">
        <v>108</v>
      </c>
      <c r="D13856" s="116" t="n">
        <v>45689</v>
      </c>
      <c r="E13856" s="0" t="n">
        <v>1.57</v>
      </c>
      <c r="F13856" s="0" t="n">
        <v>2376549</v>
      </c>
      <c r="G13856" s="151" t="s">
        <v>111</v>
      </c>
      <c r="H13856" s="151" t="s">
        <v>111</v>
      </c>
      <c r="I13856" s="152" t="s">
        <v>112</v>
      </c>
    </row>
    <row r="13857" customFormat="false" ht="12.75" hidden="false" customHeight="false" outlineLevel="0" collapsed="false">
      <c r="A13857" s="0" t="s">
        <v>52</v>
      </c>
      <c r="B13857" s="0" t="s">
        <v>113</v>
      </c>
      <c r="C13857" s="0" t="s">
        <v>108</v>
      </c>
      <c r="D13857" s="116" t="n">
        <v>45689</v>
      </c>
      <c r="E13857" s="0" t="n">
        <v>-0.2</v>
      </c>
      <c r="F13857" s="0" t="n">
        <v>2376550</v>
      </c>
      <c r="G13857" s="151" t="s">
        <v>111</v>
      </c>
      <c r="H13857" s="151" t="s">
        <v>111</v>
      </c>
      <c r="I13857" s="152" t="s">
        <v>112</v>
      </c>
    </row>
    <row r="13858" customFormat="false" ht="12.75" hidden="false" customHeight="false" outlineLevel="0" collapsed="false">
      <c r="A13858" s="0" t="s">
        <v>53</v>
      </c>
      <c r="B13858" s="0" t="s">
        <v>110</v>
      </c>
      <c r="C13858" s="0" t="s">
        <v>108</v>
      </c>
      <c r="D13858" s="116" t="n">
        <v>45689</v>
      </c>
      <c r="E13858" s="0" t="n">
        <v>1.205</v>
      </c>
      <c r="F13858" s="0" t="n">
        <v>2376551</v>
      </c>
      <c r="G13858" s="151" t="s">
        <v>111</v>
      </c>
      <c r="H13858" s="151" t="s">
        <v>111</v>
      </c>
      <c r="I13858" s="152" t="s">
        <v>112</v>
      </c>
    </row>
    <row r="13859" customFormat="false" ht="12.75" hidden="false" customHeight="false" outlineLevel="0" collapsed="false">
      <c r="A13859" s="0" t="s">
        <v>53</v>
      </c>
      <c r="B13859" s="0" t="s">
        <v>113</v>
      </c>
      <c r="C13859" s="0" t="s">
        <v>108</v>
      </c>
      <c r="D13859" s="116" t="n">
        <v>45689</v>
      </c>
      <c r="E13859" s="0" t="n">
        <v>0.05</v>
      </c>
      <c r="F13859" s="0" t="n">
        <v>2376552</v>
      </c>
      <c r="G13859" s="151" t="s">
        <v>111</v>
      </c>
      <c r="H13859" s="151" t="s">
        <v>111</v>
      </c>
      <c r="I13859" s="152" t="s">
        <v>112</v>
      </c>
    </row>
    <row r="13860" customFormat="false" ht="12.75" hidden="false" customHeight="false" outlineLevel="0" collapsed="false">
      <c r="A13860" s="0" t="s">
        <v>17</v>
      </c>
      <c r="B13860" s="0" t="s">
        <v>110</v>
      </c>
      <c r="C13860" s="0" t="s">
        <v>108</v>
      </c>
      <c r="D13860" s="116" t="n">
        <v>45689</v>
      </c>
      <c r="E13860" s="0" t="n">
        <v>0</v>
      </c>
      <c r="F13860" s="0" t="n">
        <v>2376553</v>
      </c>
      <c r="G13860" s="151" t="s">
        <v>111</v>
      </c>
      <c r="H13860" s="151" t="s">
        <v>111</v>
      </c>
      <c r="I13860" s="152" t="s">
        <v>112</v>
      </c>
    </row>
    <row r="13861" customFormat="false" ht="12.75" hidden="false" customHeight="false" outlineLevel="0" collapsed="false">
      <c r="A13861" s="0" t="s">
        <v>17</v>
      </c>
      <c r="B13861" s="0" t="s">
        <v>113</v>
      </c>
      <c r="C13861" s="0" t="s">
        <v>108</v>
      </c>
      <c r="D13861" s="116" t="n">
        <v>45689</v>
      </c>
      <c r="E13861" s="0" t="n">
        <v>0</v>
      </c>
      <c r="F13861" s="0" t="n">
        <v>2376554</v>
      </c>
      <c r="G13861" s="151" t="s">
        <v>111</v>
      </c>
      <c r="H13861" s="151" t="s">
        <v>111</v>
      </c>
      <c r="I13861" s="152" t="s">
        <v>112</v>
      </c>
    </row>
    <row r="13862" customFormat="false" ht="12.75" hidden="false" customHeight="false" outlineLevel="0" collapsed="false">
      <c r="A13862" s="0" t="s">
        <v>18</v>
      </c>
      <c r="B13862" s="0" t="s">
        <v>110</v>
      </c>
      <c r="C13862" s="0" t="s">
        <v>108</v>
      </c>
      <c r="D13862" s="116" t="n">
        <v>45689</v>
      </c>
      <c r="E13862" s="0" t="n">
        <v>0</v>
      </c>
      <c r="F13862" s="0" t="n">
        <v>2376555</v>
      </c>
      <c r="G13862" s="151" t="s">
        <v>111</v>
      </c>
      <c r="H13862" s="151" t="s">
        <v>111</v>
      </c>
      <c r="I13862" s="152" t="s">
        <v>112</v>
      </c>
    </row>
    <row r="13863" customFormat="false" ht="12.75" hidden="false" customHeight="false" outlineLevel="0" collapsed="false">
      <c r="A13863" s="0" t="s">
        <v>18</v>
      </c>
      <c r="B13863" s="0" t="s">
        <v>113</v>
      </c>
      <c r="C13863" s="0" t="s">
        <v>108</v>
      </c>
      <c r="D13863" s="116" t="n">
        <v>45689</v>
      </c>
      <c r="E13863" s="0" t="n">
        <v>0</v>
      </c>
      <c r="F13863" s="0" t="n">
        <v>2376556</v>
      </c>
      <c r="G13863" s="151" t="s">
        <v>111</v>
      </c>
      <c r="H13863" s="151" t="s">
        <v>111</v>
      </c>
      <c r="I13863" s="152" t="s">
        <v>112</v>
      </c>
    </row>
    <row r="13864" customFormat="false" ht="12.75" hidden="false" customHeight="false" outlineLevel="0" collapsed="false">
      <c r="A13864" s="0" t="s">
        <v>19</v>
      </c>
      <c r="B13864" s="0" t="s">
        <v>110</v>
      </c>
      <c r="C13864" s="0" t="s">
        <v>108</v>
      </c>
      <c r="D13864" s="116" t="n">
        <v>45689</v>
      </c>
      <c r="E13864" s="0" t="n">
        <v>0</v>
      </c>
      <c r="F13864" s="0" t="n">
        <v>2376557</v>
      </c>
      <c r="G13864" s="151" t="s">
        <v>111</v>
      </c>
      <c r="H13864" s="151" t="s">
        <v>111</v>
      </c>
      <c r="I13864" s="152" t="s">
        <v>112</v>
      </c>
    </row>
    <row r="13865" customFormat="false" ht="12.75" hidden="false" customHeight="false" outlineLevel="0" collapsed="false">
      <c r="A13865" s="0" t="s">
        <v>19</v>
      </c>
      <c r="B13865" s="0" t="s">
        <v>113</v>
      </c>
      <c r="C13865" s="0" t="s">
        <v>108</v>
      </c>
      <c r="D13865" s="116" t="n">
        <v>45689</v>
      </c>
      <c r="E13865" s="0" t="n">
        <v>0</v>
      </c>
      <c r="F13865" s="0" t="n">
        <v>2376558</v>
      </c>
      <c r="G13865" s="151" t="s">
        <v>111</v>
      </c>
      <c r="H13865" s="151" t="s">
        <v>111</v>
      </c>
      <c r="I13865" s="152" t="s">
        <v>112</v>
      </c>
    </row>
    <row r="13866" customFormat="false" ht="12.75" hidden="false" customHeight="false" outlineLevel="0" collapsed="false">
      <c r="A13866" s="0" t="s">
        <v>21</v>
      </c>
      <c r="B13866" s="0" t="s">
        <v>110</v>
      </c>
      <c r="C13866" s="0" t="s">
        <v>108</v>
      </c>
      <c r="D13866" s="116" t="n">
        <v>45689</v>
      </c>
      <c r="E13866" s="0" t="n">
        <v>0</v>
      </c>
      <c r="F13866" s="0" t="n">
        <v>2376559</v>
      </c>
      <c r="G13866" s="151" t="s">
        <v>111</v>
      </c>
      <c r="H13866" s="151" t="s">
        <v>111</v>
      </c>
      <c r="I13866" s="152" t="s">
        <v>112</v>
      </c>
    </row>
    <row r="13867" customFormat="false" ht="12.75" hidden="false" customHeight="false" outlineLevel="0" collapsed="false">
      <c r="A13867" s="0" t="s">
        <v>21</v>
      </c>
      <c r="B13867" s="0" t="s">
        <v>113</v>
      </c>
      <c r="C13867" s="0" t="s">
        <v>108</v>
      </c>
      <c r="D13867" s="116" t="n">
        <v>45689</v>
      </c>
      <c r="E13867" s="0" t="n">
        <v>0</v>
      </c>
      <c r="F13867" s="0" t="n">
        <v>2376560</v>
      </c>
      <c r="G13867" s="151" t="s">
        <v>111</v>
      </c>
      <c r="H13867" s="151" t="s">
        <v>111</v>
      </c>
      <c r="I13867" s="152" t="s">
        <v>112</v>
      </c>
    </row>
    <row r="13868" customFormat="false" ht="12.75" hidden="false" customHeight="false" outlineLevel="0" collapsed="false">
      <c r="A13868" s="0" t="s">
        <v>22</v>
      </c>
      <c r="B13868" s="0" t="s">
        <v>110</v>
      </c>
      <c r="C13868" s="0" t="s">
        <v>108</v>
      </c>
      <c r="D13868" s="116" t="n">
        <v>45689</v>
      </c>
      <c r="E13868" s="0" t="n">
        <v>0</v>
      </c>
      <c r="F13868" s="0" t="n">
        <v>2376561</v>
      </c>
      <c r="G13868" s="151" t="s">
        <v>111</v>
      </c>
      <c r="H13868" s="151" t="s">
        <v>111</v>
      </c>
      <c r="I13868" s="152" t="s">
        <v>112</v>
      </c>
    </row>
    <row r="13869" customFormat="false" ht="12.75" hidden="false" customHeight="false" outlineLevel="0" collapsed="false">
      <c r="A13869" s="0" t="s">
        <v>59</v>
      </c>
      <c r="B13869" s="0" t="s">
        <v>110</v>
      </c>
      <c r="C13869" s="0" t="s">
        <v>108</v>
      </c>
      <c r="D13869" s="116" t="n">
        <v>45717</v>
      </c>
      <c r="E13869" s="0" t="n">
        <v>0.815</v>
      </c>
      <c r="F13869" s="0" t="n">
        <v>2376515</v>
      </c>
      <c r="G13869" s="151" t="s">
        <v>111</v>
      </c>
      <c r="H13869" s="151" t="s">
        <v>111</v>
      </c>
      <c r="I13869" s="152" t="s">
        <v>112</v>
      </c>
    </row>
    <row r="13870" customFormat="false" ht="12.75" hidden="false" customHeight="false" outlineLevel="0" collapsed="false">
      <c r="A13870" s="0" t="s">
        <v>59</v>
      </c>
      <c r="B13870" s="0" t="s">
        <v>113</v>
      </c>
      <c r="C13870" s="0" t="s">
        <v>108</v>
      </c>
      <c r="D13870" s="116" t="n">
        <v>45717</v>
      </c>
      <c r="E13870" s="0" t="n">
        <v>0.05</v>
      </c>
      <c r="F13870" s="0" t="n">
        <v>2376516</v>
      </c>
      <c r="G13870" s="151" t="s">
        <v>111</v>
      </c>
      <c r="H13870" s="151" t="s">
        <v>111</v>
      </c>
      <c r="I13870" s="152" t="s">
        <v>112</v>
      </c>
    </row>
    <row r="13871" customFormat="false" ht="12.75" hidden="false" customHeight="false" outlineLevel="0" collapsed="false">
      <c r="A13871" s="0" t="s">
        <v>60</v>
      </c>
      <c r="B13871" s="0" t="s">
        <v>110</v>
      </c>
      <c r="C13871" s="0" t="s">
        <v>108</v>
      </c>
      <c r="D13871" s="116" t="n">
        <v>45717</v>
      </c>
      <c r="E13871" s="0" t="n">
        <v>0.815</v>
      </c>
      <c r="F13871" s="0" t="n">
        <v>2376517</v>
      </c>
      <c r="G13871" s="151" t="s">
        <v>111</v>
      </c>
      <c r="H13871" s="151" t="s">
        <v>111</v>
      </c>
      <c r="I13871" s="152" t="s">
        <v>112</v>
      </c>
    </row>
    <row r="13872" customFormat="false" ht="12.75" hidden="false" customHeight="false" outlineLevel="0" collapsed="false">
      <c r="A13872" s="0" t="s">
        <v>60</v>
      </c>
      <c r="B13872" s="0" t="s">
        <v>113</v>
      </c>
      <c r="C13872" s="0" t="s">
        <v>108</v>
      </c>
      <c r="D13872" s="116" t="n">
        <v>45717</v>
      </c>
      <c r="E13872" s="0" t="n">
        <v>0.15</v>
      </c>
      <c r="F13872" s="0" t="n">
        <v>2376518</v>
      </c>
      <c r="G13872" s="151" t="s">
        <v>111</v>
      </c>
      <c r="H13872" s="151" t="s">
        <v>111</v>
      </c>
      <c r="I13872" s="152" t="s">
        <v>112</v>
      </c>
    </row>
    <row r="13873" customFormat="false" ht="12.75" hidden="false" customHeight="false" outlineLevel="0" collapsed="false">
      <c r="A13873" s="0" t="s">
        <v>61</v>
      </c>
      <c r="B13873" s="0" t="s">
        <v>110</v>
      </c>
      <c r="C13873" s="0" t="s">
        <v>108</v>
      </c>
      <c r="D13873" s="116" t="n">
        <v>45717</v>
      </c>
      <c r="E13873" s="0" t="n">
        <v>0.815</v>
      </c>
      <c r="F13873" s="0" t="n">
        <v>2376519</v>
      </c>
      <c r="G13873" s="151" t="s">
        <v>111</v>
      </c>
      <c r="H13873" s="151" t="s">
        <v>111</v>
      </c>
      <c r="I13873" s="152" t="s">
        <v>112</v>
      </c>
    </row>
    <row r="13874" customFormat="false" ht="12.75" hidden="false" customHeight="false" outlineLevel="0" collapsed="false">
      <c r="A13874" s="0" t="s">
        <v>61</v>
      </c>
      <c r="B13874" s="0" t="s">
        <v>113</v>
      </c>
      <c r="C13874" s="0" t="s">
        <v>108</v>
      </c>
      <c r="D13874" s="116" t="n">
        <v>45717</v>
      </c>
      <c r="E13874" s="0" t="n">
        <v>0.05</v>
      </c>
      <c r="F13874" s="0" t="n">
        <v>2376520</v>
      </c>
      <c r="G13874" s="151" t="s">
        <v>111</v>
      </c>
      <c r="H13874" s="151" t="s">
        <v>111</v>
      </c>
      <c r="I13874" s="152" t="s">
        <v>112</v>
      </c>
    </row>
    <row r="13875" customFormat="false" ht="12.75" hidden="false" customHeight="false" outlineLevel="0" collapsed="false">
      <c r="A13875" s="0" t="s">
        <v>62</v>
      </c>
      <c r="B13875" s="0" t="s">
        <v>110</v>
      </c>
      <c r="C13875" s="0" t="s">
        <v>108</v>
      </c>
      <c r="D13875" s="116" t="n">
        <v>45717</v>
      </c>
      <c r="E13875" s="0" t="n">
        <v>0.815</v>
      </c>
      <c r="F13875" s="0" t="n">
        <v>2376521</v>
      </c>
      <c r="G13875" s="151" t="s">
        <v>111</v>
      </c>
      <c r="H13875" s="151" t="s">
        <v>111</v>
      </c>
      <c r="I13875" s="152" t="s">
        <v>112</v>
      </c>
    </row>
    <row r="13876" customFormat="false" ht="12.75" hidden="false" customHeight="false" outlineLevel="0" collapsed="false">
      <c r="A13876" s="0" t="s">
        <v>62</v>
      </c>
      <c r="B13876" s="0" t="s">
        <v>113</v>
      </c>
      <c r="C13876" s="0" t="s">
        <v>108</v>
      </c>
      <c r="D13876" s="116" t="n">
        <v>45717</v>
      </c>
      <c r="E13876" s="0" t="n">
        <v>0.15</v>
      </c>
      <c r="F13876" s="0" t="n">
        <v>2376522</v>
      </c>
      <c r="G13876" s="151" t="s">
        <v>111</v>
      </c>
      <c r="H13876" s="151" t="s">
        <v>111</v>
      </c>
      <c r="I13876" s="152" t="s">
        <v>112</v>
      </c>
    </row>
    <row r="13877" customFormat="false" ht="12.75" hidden="false" customHeight="false" outlineLevel="0" collapsed="false">
      <c r="A13877" s="0" t="s">
        <v>82</v>
      </c>
      <c r="B13877" s="0" t="s">
        <v>110</v>
      </c>
      <c r="C13877" s="0" t="s">
        <v>108</v>
      </c>
      <c r="D13877" s="116" t="n">
        <v>45717</v>
      </c>
      <c r="E13877" s="0" t="n">
        <v>0</v>
      </c>
      <c r="F13877" s="0" t="n">
        <v>2376523</v>
      </c>
      <c r="G13877" s="151" t="s">
        <v>111</v>
      </c>
      <c r="H13877" s="151" t="s">
        <v>111</v>
      </c>
      <c r="I13877" s="152" t="s">
        <v>112</v>
      </c>
    </row>
    <row r="13878" customFormat="false" ht="12.75" hidden="false" customHeight="false" outlineLevel="0" collapsed="false">
      <c r="A13878" s="0" t="s">
        <v>82</v>
      </c>
      <c r="B13878" s="0" t="s">
        <v>113</v>
      </c>
      <c r="C13878" s="0" t="s">
        <v>108</v>
      </c>
      <c r="D13878" s="116" t="n">
        <v>45717</v>
      </c>
      <c r="E13878" s="0" t="n">
        <v>0</v>
      </c>
      <c r="F13878" s="0" t="n">
        <v>2376524</v>
      </c>
      <c r="G13878" s="151" t="s">
        <v>111</v>
      </c>
      <c r="H13878" s="151" t="s">
        <v>111</v>
      </c>
      <c r="I13878" s="152" t="s">
        <v>112</v>
      </c>
    </row>
    <row r="13879" customFormat="false" ht="12.75" hidden="false" customHeight="false" outlineLevel="0" collapsed="false">
      <c r="A13879" s="0" t="s">
        <v>83</v>
      </c>
      <c r="B13879" s="0" t="s">
        <v>110</v>
      </c>
      <c r="C13879" s="0" t="s">
        <v>108</v>
      </c>
      <c r="D13879" s="116" t="n">
        <v>45717</v>
      </c>
      <c r="E13879" s="0" t="n">
        <v>0</v>
      </c>
      <c r="F13879" s="0" t="n">
        <v>2376525</v>
      </c>
      <c r="G13879" s="151" t="s">
        <v>111</v>
      </c>
      <c r="H13879" s="151" t="s">
        <v>111</v>
      </c>
      <c r="I13879" s="152" t="s">
        <v>112</v>
      </c>
    </row>
    <row r="13880" customFormat="false" ht="12.75" hidden="false" customHeight="false" outlineLevel="0" collapsed="false">
      <c r="A13880" s="0" t="s">
        <v>83</v>
      </c>
      <c r="B13880" s="0" t="s">
        <v>113</v>
      </c>
      <c r="C13880" s="0" t="s">
        <v>108</v>
      </c>
      <c r="D13880" s="116" t="n">
        <v>45717</v>
      </c>
      <c r="E13880" s="0" t="n">
        <v>0</v>
      </c>
      <c r="F13880" s="0" t="n">
        <v>2376526</v>
      </c>
      <c r="G13880" s="151" t="s">
        <v>111</v>
      </c>
      <c r="H13880" s="151" t="s">
        <v>111</v>
      </c>
      <c r="I13880" s="152" t="s">
        <v>112</v>
      </c>
    </row>
    <row r="13881" customFormat="false" ht="12.75" hidden="false" customHeight="false" outlineLevel="0" collapsed="false">
      <c r="A13881" s="0" t="s">
        <v>84</v>
      </c>
      <c r="B13881" s="0" t="s">
        <v>110</v>
      </c>
      <c r="C13881" s="0" t="s">
        <v>108</v>
      </c>
      <c r="D13881" s="116" t="n">
        <v>45717</v>
      </c>
      <c r="E13881" s="0" t="n">
        <v>0.24</v>
      </c>
      <c r="F13881" s="0" t="n">
        <v>2376527</v>
      </c>
      <c r="G13881" s="151" t="s">
        <v>111</v>
      </c>
      <c r="H13881" s="151" t="s">
        <v>111</v>
      </c>
      <c r="I13881" s="152" t="s">
        <v>112</v>
      </c>
    </row>
    <row r="13882" customFormat="false" ht="12.75" hidden="false" customHeight="false" outlineLevel="0" collapsed="false">
      <c r="A13882" s="0" t="s">
        <v>84</v>
      </c>
      <c r="B13882" s="0" t="s">
        <v>113</v>
      </c>
      <c r="C13882" s="0" t="s">
        <v>108</v>
      </c>
      <c r="D13882" s="116" t="n">
        <v>45717</v>
      </c>
      <c r="E13882" s="0" t="n">
        <v>0.03</v>
      </c>
      <c r="F13882" s="0" t="n">
        <v>2376528</v>
      </c>
      <c r="G13882" s="151" t="s">
        <v>111</v>
      </c>
      <c r="H13882" s="151" t="s">
        <v>111</v>
      </c>
      <c r="I13882" s="152" t="s">
        <v>112</v>
      </c>
    </row>
    <row r="13883" customFormat="false" ht="12.75" hidden="false" customHeight="false" outlineLevel="0" collapsed="false">
      <c r="A13883" s="0" t="s">
        <v>85</v>
      </c>
      <c r="B13883" s="0" t="s">
        <v>110</v>
      </c>
      <c r="C13883" s="0" t="s">
        <v>108</v>
      </c>
      <c r="D13883" s="116" t="n">
        <v>45717</v>
      </c>
      <c r="E13883" s="0" t="n">
        <v>0.24</v>
      </c>
      <c r="F13883" s="0" t="n">
        <v>2376529</v>
      </c>
      <c r="G13883" s="151" t="s">
        <v>111</v>
      </c>
      <c r="H13883" s="151" t="s">
        <v>111</v>
      </c>
      <c r="I13883" s="152" t="s">
        <v>112</v>
      </c>
    </row>
    <row r="13884" customFormat="false" ht="12.75" hidden="false" customHeight="false" outlineLevel="0" collapsed="false">
      <c r="A13884" s="0" t="s">
        <v>85</v>
      </c>
      <c r="B13884" s="0" t="s">
        <v>113</v>
      </c>
      <c r="C13884" s="0" t="s">
        <v>108</v>
      </c>
      <c r="D13884" s="116" t="n">
        <v>45717</v>
      </c>
      <c r="E13884" s="0" t="n">
        <v>0.158736704670835</v>
      </c>
      <c r="F13884" s="0" t="n">
        <v>2376530</v>
      </c>
      <c r="G13884" s="151" t="s">
        <v>111</v>
      </c>
      <c r="H13884" s="151" t="s">
        <v>111</v>
      </c>
      <c r="I13884" s="152" t="s">
        <v>112</v>
      </c>
    </row>
    <row r="13885" customFormat="false" ht="12.75" hidden="false" customHeight="false" outlineLevel="0" collapsed="false">
      <c r="A13885" s="0" t="s">
        <v>86</v>
      </c>
      <c r="B13885" s="0" t="s">
        <v>110</v>
      </c>
      <c r="C13885" s="0" t="s">
        <v>108</v>
      </c>
      <c r="D13885" s="116" t="n">
        <v>45717</v>
      </c>
      <c r="E13885" s="0" t="n">
        <v>0.39</v>
      </c>
      <c r="F13885" s="0" t="n">
        <v>2376531</v>
      </c>
      <c r="G13885" s="151" t="s">
        <v>111</v>
      </c>
      <c r="H13885" s="151" t="s">
        <v>111</v>
      </c>
      <c r="I13885" s="152" t="s">
        <v>112</v>
      </c>
    </row>
    <row r="13886" customFormat="false" ht="12.75" hidden="false" customHeight="false" outlineLevel="0" collapsed="false">
      <c r="A13886" s="0" t="s">
        <v>86</v>
      </c>
      <c r="B13886" s="0" t="s">
        <v>113</v>
      </c>
      <c r="C13886" s="0" t="s">
        <v>108</v>
      </c>
      <c r="D13886" s="116" t="n">
        <v>45717</v>
      </c>
      <c r="E13886" s="0" t="n">
        <v>0.08</v>
      </c>
      <c r="F13886" s="0" t="n">
        <v>2376532</v>
      </c>
      <c r="G13886" s="151" t="s">
        <v>111</v>
      </c>
      <c r="H13886" s="151" t="s">
        <v>111</v>
      </c>
      <c r="I13886" s="152" t="s">
        <v>112</v>
      </c>
    </row>
    <row r="13887" customFormat="false" ht="12.75" hidden="false" customHeight="false" outlineLevel="0" collapsed="false">
      <c r="A13887" s="0" t="s">
        <v>87</v>
      </c>
      <c r="B13887" s="0" t="s">
        <v>110</v>
      </c>
      <c r="C13887" s="0" t="s">
        <v>108</v>
      </c>
      <c r="D13887" s="116" t="n">
        <v>45717</v>
      </c>
      <c r="E13887" s="0" t="n">
        <v>0.39</v>
      </c>
      <c r="F13887" s="0" t="n">
        <v>2376533</v>
      </c>
      <c r="G13887" s="151" t="s">
        <v>111</v>
      </c>
      <c r="H13887" s="151" t="s">
        <v>111</v>
      </c>
      <c r="I13887" s="152" t="s">
        <v>112</v>
      </c>
    </row>
    <row r="13888" customFormat="false" ht="12.75" hidden="false" customHeight="false" outlineLevel="0" collapsed="false">
      <c r="A13888" s="0" t="s">
        <v>87</v>
      </c>
      <c r="B13888" s="0" t="s">
        <v>113</v>
      </c>
      <c r="C13888" s="0" t="s">
        <v>108</v>
      </c>
      <c r="D13888" s="116" t="n">
        <v>45717</v>
      </c>
      <c r="E13888" s="0" t="n">
        <v>0.18</v>
      </c>
      <c r="F13888" s="0" t="n">
        <v>2376534</v>
      </c>
      <c r="G13888" s="151" t="s">
        <v>111</v>
      </c>
      <c r="H13888" s="151" t="s">
        <v>111</v>
      </c>
      <c r="I13888" s="152" t="s">
        <v>112</v>
      </c>
    </row>
    <row r="13889" customFormat="false" ht="12.75" hidden="false" customHeight="false" outlineLevel="0" collapsed="false">
      <c r="A13889" s="0" t="s">
        <v>88</v>
      </c>
      <c r="B13889" s="0" t="s">
        <v>110</v>
      </c>
      <c r="C13889" s="0" t="s">
        <v>108</v>
      </c>
      <c r="D13889" s="116" t="n">
        <v>45717</v>
      </c>
      <c r="E13889" s="0" t="n">
        <v>0.39</v>
      </c>
      <c r="F13889" s="0" t="n">
        <v>2376535</v>
      </c>
      <c r="G13889" s="151" t="s">
        <v>111</v>
      </c>
      <c r="H13889" s="151" t="s">
        <v>111</v>
      </c>
      <c r="I13889" s="152" t="s">
        <v>112</v>
      </c>
    </row>
    <row r="13890" customFormat="false" ht="12.75" hidden="false" customHeight="false" outlineLevel="0" collapsed="false">
      <c r="A13890" s="0" t="s">
        <v>88</v>
      </c>
      <c r="B13890" s="0" t="s">
        <v>113</v>
      </c>
      <c r="C13890" s="0" t="s">
        <v>108</v>
      </c>
      <c r="D13890" s="116" t="n">
        <v>45717</v>
      </c>
      <c r="E13890" s="0" t="n">
        <v>0.452932419156774</v>
      </c>
      <c r="F13890" s="0" t="n">
        <v>2376536</v>
      </c>
      <c r="G13890" s="151" t="s">
        <v>111</v>
      </c>
      <c r="H13890" s="151" t="s">
        <v>111</v>
      </c>
      <c r="I13890" s="152" t="s">
        <v>112</v>
      </c>
    </row>
    <row r="13891" customFormat="false" ht="12.75" hidden="false" customHeight="false" outlineLevel="0" collapsed="false">
      <c r="A13891" s="0" t="s">
        <v>89</v>
      </c>
      <c r="B13891" s="0" t="s">
        <v>110</v>
      </c>
      <c r="C13891" s="0" t="s">
        <v>108</v>
      </c>
      <c r="D13891" s="116" t="n">
        <v>45717</v>
      </c>
      <c r="E13891" s="0" t="n">
        <v>0.39</v>
      </c>
      <c r="F13891" s="0" t="n">
        <v>2376537</v>
      </c>
      <c r="G13891" s="151" t="s">
        <v>111</v>
      </c>
      <c r="H13891" s="151" t="s">
        <v>111</v>
      </c>
      <c r="I13891" s="152" t="s">
        <v>112</v>
      </c>
    </row>
    <row r="13892" customFormat="false" ht="12.75" hidden="false" customHeight="false" outlineLevel="0" collapsed="false">
      <c r="A13892" s="0" t="s">
        <v>89</v>
      </c>
      <c r="B13892" s="0" t="s">
        <v>113</v>
      </c>
      <c r="C13892" s="0" t="s">
        <v>108</v>
      </c>
      <c r="D13892" s="116" t="n">
        <v>45717</v>
      </c>
      <c r="E13892" s="0" t="n">
        <v>0.13</v>
      </c>
      <c r="F13892" s="0" t="n">
        <v>2376538</v>
      </c>
      <c r="G13892" s="151" t="s">
        <v>111</v>
      </c>
      <c r="H13892" s="151" t="s">
        <v>111</v>
      </c>
      <c r="I13892" s="152" t="s">
        <v>112</v>
      </c>
    </row>
    <row r="13893" customFormat="false" ht="12.75" hidden="false" customHeight="false" outlineLevel="0" collapsed="false">
      <c r="A13893" s="0" t="s">
        <v>90</v>
      </c>
      <c r="B13893" s="0" t="s">
        <v>110</v>
      </c>
      <c r="C13893" s="0" t="s">
        <v>108</v>
      </c>
      <c r="D13893" s="116" t="n">
        <v>45717</v>
      </c>
      <c r="E13893" s="0" t="n">
        <v>0.39</v>
      </c>
      <c r="F13893" s="0" t="n">
        <v>2376539</v>
      </c>
      <c r="G13893" s="151" t="s">
        <v>111</v>
      </c>
      <c r="H13893" s="151" t="s">
        <v>111</v>
      </c>
      <c r="I13893" s="152" t="s">
        <v>112</v>
      </c>
    </row>
    <row r="13894" customFormat="false" ht="12.75" hidden="false" customHeight="false" outlineLevel="0" collapsed="false">
      <c r="A13894" s="0" t="s">
        <v>90</v>
      </c>
      <c r="B13894" s="0" t="s">
        <v>113</v>
      </c>
      <c r="C13894" s="0" t="s">
        <v>108</v>
      </c>
      <c r="D13894" s="116" t="n">
        <v>45717</v>
      </c>
      <c r="E13894" s="0" t="n">
        <v>0.350599222267704</v>
      </c>
      <c r="F13894" s="0" t="n">
        <v>2376540</v>
      </c>
      <c r="G13894" s="151" t="s">
        <v>111</v>
      </c>
      <c r="H13894" s="151" t="s">
        <v>111</v>
      </c>
      <c r="I13894" s="152" t="s">
        <v>112</v>
      </c>
    </row>
    <row r="13895" customFormat="false" ht="12.75" hidden="false" customHeight="false" outlineLevel="0" collapsed="false">
      <c r="A13895" s="0" t="s">
        <v>91</v>
      </c>
      <c r="B13895" s="0" t="s">
        <v>110</v>
      </c>
      <c r="C13895" s="0" t="s">
        <v>108</v>
      </c>
      <c r="D13895" s="116" t="n">
        <v>45717</v>
      </c>
      <c r="E13895" s="0" t="n">
        <v>0</v>
      </c>
      <c r="F13895" s="0" t="n">
        <v>2376541</v>
      </c>
      <c r="G13895" s="151" t="s">
        <v>111</v>
      </c>
      <c r="H13895" s="151" t="s">
        <v>111</v>
      </c>
      <c r="I13895" s="152" t="s">
        <v>112</v>
      </c>
    </row>
    <row r="13896" customFormat="false" ht="12.75" hidden="false" customHeight="false" outlineLevel="0" collapsed="false">
      <c r="A13896" s="0" t="s">
        <v>91</v>
      </c>
      <c r="B13896" s="0" t="s">
        <v>113</v>
      </c>
      <c r="C13896" s="0" t="s">
        <v>108</v>
      </c>
      <c r="D13896" s="116" t="n">
        <v>45717</v>
      </c>
      <c r="E13896" s="0" t="n">
        <v>0</v>
      </c>
      <c r="F13896" s="0" t="n">
        <v>2376542</v>
      </c>
      <c r="G13896" s="151" t="s">
        <v>111</v>
      </c>
      <c r="H13896" s="151" t="s">
        <v>111</v>
      </c>
      <c r="I13896" s="152" t="s">
        <v>112</v>
      </c>
    </row>
    <row r="13897" customFormat="false" ht="12.75" hidden="false" customHeight="false" outlineLevel="0" collapsed="false">
      <c r="A13897" s="0" t="s">
        <v>49</v>
      </c>
      <c r="B13897" s="0" t="s">
        <v>110</v>
      </c>
      <c r="C13897" s="0" t="s">
        <v>108</v>
      </c>
      <c r="D13897" s="116" t="n">
        <v>45717</v>
      </c>
      <c r="E13897" s="0" t="n">
        <v>0.815</v>
      </c>
      <c r="F13897" s="0" t="n">
        <v>2376543</v>
      </c>
      <c r="G13897" s="151" t="s">
        <v>111</v>
      </c>
      <c r="H13897" s="151" t="s">
        <v>111</v>
      </c>
      <c r="I13897" s="152" t="s">
        <v>112</v>
      </c>
    </row>
    <row r="13898" customFormat="false" ht="12.75" hidden="false" customHeight="false" outlineLevel="0" collapsed="false">
      <c r="A13898" s="0" t="s">
        <v>49</v>
      </c>
      <c r="B13898" s="0" t="s">
        <v>113</v>
      </c>
      <c r="C13898" s="0" t="s">
        <v>108</v>
      </c>
      <c r="D13898" s="116" t="n">
        <v>45717</v>
      </c>
      <c r="E13898" s="0" t="n">
        <v>0.05</v>
      </c>
      <c r="F13898" s="0" t="n">
        <v>2376544</v>
      </c>
      <c r="G13898" s="151" t="s">
        <v>111</v>
      </c>
      <c r="H13898" s="151" t="s">
        <v>111</v>
      </c>
      <c r="I13898" s="152" t="s">
        <v>112</v>
      </c>
    </row>
    <row r="13899" customFormat="false" ht="12.75" hidden="false" customHeight="false" outlineLevel="0" collapsed="false">
      <c r="A13899" s="0" t="s">
        <v>50</v>
      </c>
      <c r="B13899" s="0" t="s">
        <v>110</v>
      </c>
      <c r="C13899" s="0" t="s">
        <v>108</v>
      </c>
      <c r="D13899" s="116" t="n">
        <v>45717</v>
      </c>
      <c r="E13899" s="0" t="n">
        <v>0.93</v>
      </c>
      <c r="F13899" s="0" t="n">
        <v>2376545</v>
      </c>
      <c r="G13899" s="151" t="s">
        <v>111</v>
      </c>
      <c r="H13899" s="151" t="s">
        <v>111</v>
      </c>
      <c r="I13899" s="152" t="s">
        <v>112</v>
      </c>
    </row>
    <row r="13900" customFormat="false" ht="12.75" hidden="false" customHeight="false" outlineLevel="0" collapsed="false">
      <c r="A13900" s="0" t="s">
        <v>50</v>
      </c>
      <c r="B13900" s="0" t="s">
        <v>113</v>
      </c>
      <c r="C13900" s="0" t="s">
        <v>108</v>
      </c>
      <c r="D13900" s="116" t="n">
        <v>45717</v>
      </c>
      <c r="E13900" s="0" t="n">
        <v>-0.17</v>
      </c>
      <c r="F13900" s="0" t="n">
        <v>2376546</v>
      </c>
      <c r="G13900" s="151" t="s">
        <v>111</v>
      </c>
      <c r="H13900" s="151" t="s">
        <v>111</v>
      </c>
      <c r="I13900" s="152" t="s">
        <v>112</v>
      </c>
    </row>
    <row r="13901" customFormat="false" ht="12.75" hidden="false" customHeight="false" outlineLevel="0" collapsed="false">
      <c r="A13901" s="0" t="s">
        <v>51</v>
      </c>
      <c r="B13901" s="0" t="s">
        <v>110</v>
      </c>
      <c r="C13901" s="0" t="s">
        <v>108</v>
      </c>
      <c r="D13901" s="116" t="n">
        <v>45717</v>
      </c>
      <c r="E13901" s="0" t="n">
        <v>0.93</v>
      </c>
      <c r="F13901" s="0" t="n">
        <v>2376547</v>
      </c>
      <c r="G13901" s="151" t="s">
        <v>111</v>
      </c>
      <c r="H13901" s="151" t="s">
        <v>111</v>
      </c>
      <c r="I13901" s="152" t="s">
        <v>112</v>
      </c>
    </row>
    <row r="13902" customFormat="false" ht="12.75" hidden="false" customHeight="false" outlineLevel="0" collapsed="false">
      <c r="A13902" s="0" t="s">
        <v>51</v>
      </c>
      <c r="B13902" s="0" t="s">
        <v>113</v>
      </c>
      <c r="C13902" s="0" t="s">
        <v>108</v>
      </c>
      <c r="D13902" s="116" t="n">
        <v>45717</v>
      </c>
      <c r="E13902" s="0" t="n">
        <v>0.1</v>
      </c>
      <c r="F13902" s="0" t="n">
        <v>2376548</v>
      </c>
      <c r="G13902" s="151" t="s">
        <v>111</v>
      </c>
      <c r="H13902" s="151" t="s">
        <v>111</v>
      </c>
      <c r="I13902" s="152" t="s">
        <v>112</v>
      </c>
    </row>
    <row r="13903" customFormat="false" ht="12.75" hidden="false" customHeight="false" outlineLevel="0" collapsed="false">
      <c r="A13903" s="0" t="s">
        <v>52</v>
      </c>
      <c r="B13903" s="0" t="s">
        <v>110</v>
      </c>
      <c r="C13903" s="0" t="s">
        <v>108</v>
      </c>
      <c r="D13903" s="116" t="n">
        <v>45717</v>
      </c>
      <c r="E13903" s="0" t="n">
        <v>0.93</v>
      </c>
      <c r="F13903" s="0" t="n">
        <v>2376549</v>
      </c>
      <c r="G13903" s="151" t="s">
        <v>111</v>
      </c>
      <c r="H13903" s="151" t="s">
        <v>111</v>
      </c>
      <c r="I13903" s="152" t="s">
        <v>112</v>
      </c>
    </row>
    <row r="13904" customFormat="false" ht="12.75" hidden="false" customHeight="false" outlineLevel="0" collapsed="false">
      <c r="A13904" s="0" t="s">
        <v>52</v>
      </c>
      <c r="B13904" s="0" t="s">
        <v>113</v>
      </c>
      <c r="C13904" s="0" t="s">
        <v>108</v>
      </c>
      <c r="D13904" s="116" t="n">
        <v>45717</v>
      </c>
      <c r="E13904" s="0" t="n">
        <v>-0.05</v>
      </c>
      <c r="F13904" s="0" t="n">
        <v>2376550</v>
      </c>
      <c r="G13904" s="151" t="s">
        <v>111</v>
      </c>
      <c r="H13904" s="151" t="s">
        <v>111</v>
      </c>
      <c r="I13904" s="152" t="s">
        <v>112</v>
      </c>
    </row>
    <row r="13905" customFormat="false" ht="12.75" hidden="false" customHeight="false" outlineLevel="0" collapsed="false">
      <c r="A13905" s="0" t="s">
        <v>53</v>
      </c>
      <c r="B13905" s="0" t="s">
        <v>110</v>
      </c>
      <c r="C13905" s="0" t="s">
        <v>108</v>
      </c>
      <c r="D13905" s="116" t="n">
        <v>45717</v>
      </c>
      <c r="E13905" s="0" t="n">
        <v>0.815</v>
      </c>
      <c r="F13905" s="0" t="n">
        <v>2376551</v>
      </c>
      <c r="G13905" s="151" t="s">
        <v>111</v>
      </c>
      <c r="H13905" s="151" t="s">
        <v>111</v>
      </c>
      <c r="I13905" s="152" t="s">
        <v>112</v>
      </c>
    </row>
    <row r="13906" customFormat="false" ht="12.75" hidden="false" customHeight="false" outlineLevel="0" collapsed="false">
      <c r="A13906" s="0" t="s">
        <v>53</v>
      </c>
      <c r="B13906" s="0" t="s">
        <v>113</v>
      </c>
      <c r="C13906" s="0" t="s">
        <v>108</v>
      </c>
      <c r="D13906" s="116" t="n">
        <v>45717</v>
      </c>
      <c r="E13906" s="0" t="n">
        <v>0.05</v>
      </c>
      <c r="F13906" s="0" t="n">
        <v>2376552</v>
      </c>
      <c r="G13906" s="151" t="s">
        <v>111</v>
      </c>
      <c r="H13906" s="151" t="s">
        <v>111</v>
      </c>
      <c r="I13906" s="152" t="s">
        <v>112</v>
      </c>
    </row>
    <row r="13907" customFormat="false" ht="12.75" hidden="false" customHeight="false" outlineLevel="0" collapsed="false">
      <c r="A13907" s="0" t="s">
        <v>17</v>
      </c>
      <c r="B13907" s="0" t="s">
        <v>110</v>
      </c>
      <c r="C13907" s="0" t="s">
        <v>108</v>
      </c>
      <c r="D13907" s="116" t="n">
        <v>45717</v>
      </c>
      <c r="E13907" s="0" t="n">
        <v>0</v>
      </c>
      <c r="F13907" s="0" t="n">
        <v>2376553</v>
      </c>
      <c r="G13907" s="151" t="s">
        <v>111</v>
      </c>
      <c r="H13907" s="151" t="s">
        <v>111</v>
      </c>
      <c r="I13907" s="152" t="s">
        <v>112</v>
      </c>
    </row>
    <row r="13908" customFormat="false" ht="12.75" hidden="false" customHeight="false" outlineLevel="0" collapsed="false">
      <c r="A13908" s="0" t="s">
        <v>17</v>
      </c>
      <c r="B13908" s="0" t="s">
        <v>113</v>
      </c>
      <c r="C13908" s="0" t="s">
        <v>108</v>
      </c>
      <c r="D13908" s="116" t="n">
        <v>45717</v>
      </c>
      <c r="E13908" s="0" t="n">
        <v>0</v>
      </c>
      <c r="F13908" s="0" t="n">
        <v>2376554</v>
      </c>
      <c r="G13908" s="151" t="s">
        <v>111</v>
      </c>
      <c r="H13908" s="151" t="s">
        <v>111</v>
      </c>
      <c r="I13908" s="152" t="s">
        <v>112</v>
      </c>
    </row>
    <row r="13909" customFormat="false" ht="12.75" hidden="false" customHeight="false" outlineLevel="0" collapsed="false">
      <c r="A13909" s="0" t="s">
        <v>18</v>
      </c>
      <c r="B13909" s="0" t="s">
        <v>110</v>
      </c>
      <c r="C13909" s="0" t="s">
        <v>108</v>
      </c>
      <c r="D13909" s="116" t="n">
        <v>45717</v>
      </c>
      <c r="E13909" s="0" t="n">
        <v>0</v>
      </c>
      <c r="F13909" s="0" t="n">
        <v>2376555</v>
      </c>
      <c r="G13909" s="151" t="s">
        <v>111</v>
      </c>
      <c r="H13909" s="151" t="s">
        <v>111</v>
      </c>
      <c r="I13909" s="152" t="s">
        <v>112</v>
      </c>
    </row>
    <row r="13910" customFormat="false" ht="12.75" hidden="false" customHeight="false" outlineLevel="0" collapsed="false">
      <c r="A13910" s="0" t="s">
        <v>18</v>
      </c>
      <c r="B13910" s="0" t="s">
        <v>113</v>
      </c>
      <c r="C13910" s="0" t="s">
        <v>108</v>
      </c>
      <c r="D13910" s="116" t="n">
        <v>45717</v>
      </c>
      <c r="E13910" s="0" t="n">
        <v>0</v>
      </c>
      <c r="F13910" s="0" t="n">
        <v>2376556</v>
      </c>
      <c r="G13910" s="151" t="s">
        <v>111</v>
      </c>
      <c r="H13910" s="151" t="s">
        <v>111</v>
      </c>
      <c r="I13910" s="152" t="s">
        <v>112</v>
      </c>
    </row>
    <row r="13911" customFormat="false" ht="12.75" hidden="false" customHeight="false" outlineLevel="0" collapsed="false">
      <c r="A13911" s="0" t="s">
        <v>19</v>
      </c>
      <c r="B13911" s="0" t="s">
        <v>110</v>
      </c>
      <c r="C13911" s="0" t="s">
        <v>108</v>
      </c>
      <c r="D13911" s="116" t="n">
        <v>45717</v>
      </c>
      <c r="E13911" s="0" t="n">
        <v>0</v>
      </c>
      <c r="F13911" s="0" t="n">
        <v>2376557</v>
      </c>
      <c r="G13911" s="151" t="s">
        <v>111</v>
      </c>
      <c r="H13911" s="151" t="s">
        <v>111</v>
      </c>
      <c r="I13911" s="152" t="s">
        <v>112</v>
      </c>
    </row>
    <row r="13912" customFormat="false" ht="12.75" hidden="false" customHeight="false" outlineLevel="0" collapsed="false">
      <c r="A13912" s="0" t="s">
        <v>19</v>
      </c>
      <c r="B13912" s="0" t="s">
        <v>113</v>
      </c>
      <c r="C13912" s="0" t="s">
        <v>108</v>
      </c>
      <c r="D13912" s="116" t="n">
        <v>45717</v>
      </c>
      <c r="E13912" s="0" t="n">
        <v>0</v>
      </c>
      <c r="F13912" s="0" t="n">
        <v>2376558</v>
      </c>
      <c r="G13912" s="151" t="s">
        <v>111</v>
      </c>
      <c r="H13912" s="151" t="s">
        <v>111</v>
      </c>
      <c r="I13912" s="152" t="s">
        <v>112</v>
      </c>
    </row>
    <row r="13913" customFormat="false" ht="12.75" hidden="false" customHeight="false" outlineLevel="0" collapsed="false">
      <c r="A13913" s="0" t="s">
        <v>21</v>
      </c>
      <c r="B13913" s="0" t="s">
        <v>110</v>
      </c>
      <c r="C13913" s="0" t="s">
        <v>108</v>
      </c>
      <c r="D13913" s="116" t="n">
        <v>45717</v>
      </c>
      <c r="E13913" s="0" t="n">
        <v>0</v>
      </c>
      <c r="F13913" s="0" t="n">
        <v>2376559</v>
      </c>
      <c r="G13913" s="151" t="s">
        <v>111</v>
      </c>
      <c r="H13913" s="151" t="s">
        <v>111</v>
      </c>
      <c r="I13913" s="152" t="s">
        <v>112</v>
      </c>
    </row>
    <row r="13914" customFormat="false" ht="12.75" hidden="false" customHeight="false" outlineLevel="0" collapsed="false">
      <c r="A13914" s="0" t="s">
        <v>21</v>
      </c>
      <c r="B13914" s="0" t="s">
        <v>113</v>
      </c>
      <c r="C13914" s="0" t="s">
        <v>108</v>
      </c>
      <c r="D13914" s="116" t="n">
        <v>45717</v>
      </c>
      <c r="E13914" s="0" t="n">
        <v>0</v>
      </c>
      <c r="F13914" s="0" t="n">
        <v>2376560</v>
      </c>
      <c r="G13914" s="151" t="s">
        <v>111</v>
      </c>
      <c r="H13914" s="151" t="s">
        <v>111</v>
      </c>
      <c r="I13914" s="152" t="s">
        <v>112</v>
      </c>
    </row>
    <row r="13915" customFormat="false" ht="12.75" hidden="false" customHeight="false" outlineLevel="0" collapsed="false">
      <c r="A13915" s="0" t="s">
        <v>22</v>
      </c>
      <c r="B13915" s="0" t="s">
        <v>110</v>
      </c>
      <c r="C13915" s="0" t="s">
        <v>108</v>
      </c>
      <c r="D13915" s="116" t="n">
        <v>45717</v>
      </c>
      <c r="E13915" s="0" t="n">
        <v>0</v>
      </c>
      <c r="F13915" s="0" t="n">
        <v>2376561</v>
      </c>
      <c r="G13915" s="151" t="s">
        <v>111</v>
      </c>
      <c r="H13915" s="151" t="s">
        <v>111</v>
      </c>
      <c r="I13915" s="152" t="s">
        <v>112</v>
      </c>
    </row>
    <row r="13916" customFormat="false" ht="12.75" hidden="false" customHeight="false" outlineLevel="0" collapsed="false">
      <c r="A13916" s="0" t="s">
        <v>59</v>
      </c>
      <c r="B13916" s="0" t="s">
        <v>110</v>
      </c>
      <c r="C13916" s="0" t="s">
        <v>108</v>
      </c>
      <c r="D13916" s="116" t="n">
        <v>45748</v>
      </c>
      <c r="E13916" s="0" t="n">
        <v>0.435</v>
      </c>
      <c r="F13916" s="0" t="n">
        <v>2376515</v>
      </c>
      <c r="G13916" s="151" t="s">
        <v>111</v>
      </c>
      <c r="H13916" s="151" t="s">
        <v>111</v>
      </c>
      <c r="I13916" s="152" t="s">
        <v>112</v>
      </c>
    </row>
    <row r="13917" customFormat="false" ht="12.75" hidden="false" customHeight="false" outlineLevel="0" collapsed="false">
      <c r="A13917" s="0" t="s">
        <v>59</v>
      </c>
      <c r="B13917" s="0" t="s">
        <v>113</v>
      </c>
      <c r="C13917" s="0" t="s">
        <v>108</v>
      </c>
      <c r="D13917" s="116" t="n">
        <v>45748</v>
      </c>
      <c r="E13917" s="0" t="n">
        <v>0.015</v>
      </c>
      <c r="F13917" s="0" t="n">
        <v>2376516</v>
      </c>
      <c r="G13917" s="151" t="s">
        <v>111</v>
      </c>
      <c r="H13917" s="151" t="s">
        <v>111</v>
      </c>
      <c r="I13917" s="152" t="s">
        <v>112</v>
      </c>
    </row>
    <row r="13918" customFormat="false" ht="12.75" hidden="false" customHeight="false" outlineLevel="0" collapsed="false">
      <c r="A13918" s="0" t="s">
        <v>60</v>
      </c>
      <c r="B13918" s="0" t="s">
        <v>110</v>
      </c>
      <c r="C13918" s="0" t="s">
        <v>108</v>
      </c>
      <c r="D13918" s="116" t="n">
        <v>45748</v>
      </c>
      <c r="E13918" s="0" t="n">
        <v>0.435</v>
      </c>
      <c r="F13918" s="0" t="n">
        <v>2376517</v>
      </c>
      <c r="G13918" s="151" t="s">
        <v>111</v>
      </c>
      <c r="H13918" s="151" t="s">
        <v>111</v>
      </c>
      <c r="I13918" s="152" t="s">
        <v>112</v>
      </c>
    </row>
    <row r="13919" customFormat="false" ht="12.75" hidden="false" customHeight="false" outlineLevel="0" collapsed="false">
      <c r="A13919" s="0" t="s">
        <v>60</v>
      </c>
      <c r="B13919" s="0" t="s">
        <v>113</v>
      </c>
      <c r="C13919" s="0" t="s">
        <v>108</v>
      </c>
      <c r="D13919" s="116" t="n">
        <v>45748</v>
      </c>
      <c r="E13919" s="0" t="n">
        <v>0.045</v>
      </c>
      <c r="F13919" s="0" t="n">
        <v>2376518</v>
      </c>
      <c r="G13919" s="151" t="s">
        <v>111</v>
      </c>
      <c r="H13919" s="151" t="s">
        <v>111</v>
      </c>
      <c r="I13919" s="152" t="s">
        <v>112</v>
      </c>
    </row>
    <row r="13920" customFormat="false" ht="12.75" hidden="false" customHeight="false" outlineLevel="0" collapsed="false">
      <c r="A13920" s="0" t="s">
        <v>61</v>
      </c>
      <c r="B13920" s="0" t="s">
        <v>110</v>
      </c>
      <c r="C13920" s="0" t="s">
        <v>108</v>
      </c>
      <c r="D13920" s="116" t="n">
        <v>45748</v>
      </c>
      <c r="E13920" s="0" t="n">
        <v>0.435</v>
      </c>
      <c r="F13920" s="0" t="n">
        <v>2376519</v>
      </c>
      <c r="G13920" s="151" t="s">
        <v>111</v>
      </c>
      <c r="H13920" s="151" t="s">
        <v>111</v>
      </c>
      <c r="I13920" s="152" t="s">
        <v>112</v>
      </c>
    </row>
    <row r="13921" customFormat="false" ht="12.75" hidden="false" customHeight="false" outlineLevel="0" collapsed="false">
      <c r="A13921" s="0" t="s">
        <v>61</v>
      </c>
      <c r="B13921" s="0" t="s">
        <v>113</v>
      </c>
      <c r="C13921" s="0" t="s">
        <v>108</v>
      </c>
      <c r="D13921" s="116" t="n">
        <v>45748</v>
      </c>
      <c r="E13921" s="0" t="n">
        <v>0.015</v>
      </c>
      <c r="F13921" s="0" t="n">
        <v>2376520</v>
      </c>
      <c r="G13921" s="151" t="s">
        <v>111</v>
      </c>
      <c r="H13921" s="151" t="s">
        <v>111</v>
      </c>
      <c r="I13921" s="152" t="s">
        <v>112</v>
      </c>
    </row>
    <row r="13922" customFormat="false" ht="12.75" hidden="false" customHeight="false" outlineLevel="0" collapsed="false">
      <c r="A13922" s="0" t="s">
        <v>62</v>
      </c>
      <c r="B13922" s="0" t="s">
        <v>110</v>
      </c>
      <c r="C13922" s="0" t="s">
        <v>108</v>
      </c>
      <c r="D13922" s="116" t="n">
        <v>45748</v>
      </c>
      <c r="E13922" s="0" t="n">
        <v>0.435</v>
      </c>
      <c r="F13922" s="0" t="n">
        <v>2376521</v>
      </c>
      <c r="G13922" s="151" t="s">
        <v>111</v>
      </c>
      <c r="H13922" s="151" t="s">
        <v>111</v>
      </c>
      <c r="I13922" s="152" t="s">
        <v>112</v>
      </c>
    </row>
    <row r="13923" customFormat="false" ht="12.75" hidden="false" customHeight="false" outlineLevel="0" collapsed="false">
      <c r="A13923" s="0" t="s">
        <v>62</v>
      </c>
      <c r="B13923" s="0" t="s">
        <v>113</v>
      </c>
      <c r="C13923" s="0" t="s">
        <v>108</v>
      </c>
      <c r="D13923" s="116" t="n">
        <v>45748</v>
      </c>
      <c r="E13923" s="0" t="n">
        <v>0.045</v>
      </c>
      <c r="F13923" s="0" t="n">
        <v>2376522</v>
      </c>
      <c r="G13923" s="151" t="s">
        <v>111</v>
      </c>
      <c r="H13923" s="151" t="s">
        <v>111</v>
      </c>
      <c r="I13923" s="152" t="s">
        <v>112</v>
      </c>
    </row>
    <row r="13924" customFormat="false" ht="12.75" hidden="false" customHeight="false" outlineLevel="0" collapsed="false">
      <c r="A13924" s="0" t="s">
        <v>82</v>
      </c>
      <c r="B13924" s="0" t="s">
        <v>110</v>
      </c>
      <c r="C13924" s="0" t="s">
        <v>108</v>
      </c>
      <c r="D13924" s="116" t="n">
        <v>45748</v>
      </c>
      <c r="E13924" s="0" t="n">
        <v>0</v>
      </c>
      <c r="F13924" s="0" t="n">
        <v>2376523</v>
      </c>
      <c r="G13924" s="151" t="s">
        <v>111</v>
      </c>
      <c r="H13924" s="151" t="s">
        <v>111</v>
      </c>
      <c r="I13924" s="152" t="s">
        <v>112</v>
      </c>
    </row>
    <row r="13925" customFormat="false" ht="12.75" hidden="false" customHeight="false" outlineLevel="0" collapsed="false">
      <c r="A13925" s="0" t="s">
        <v>82</v>
      </c>
      <c r="B13925" s="0" t="s">
        <v>113</v>
      </c>
      <c r="C13925" s="0" t="s">
        <v>108</v>
      </c>
      <c r="D13925" s="116" t="n">
        <v>45748</v>
      </c>
      <c r="E13925" s="0" t="n">
        <v>0</v>
      </c>
      <c r="F13925" s="0" t="n">
        <v>2376524</v>
      </c>
      <c r="G13925" s="151" t="s">
        <v>111</v>
      </c>
      <c r="H13925" s="151" t="s">
        <v>111</v>
      </c>
      <c r="I13925" s="152" t="s">
        <v>112</v>
      </c>
    </row>
    <row r="13926" customFormat="false" ht="12.75" hidden="false" customHeight="false" outlineLevel="0" collapsed="false">
      <c r="A13926" s="0" t="s">
        <v>83</v>
      </c>
      <c r="B13926" s="0" t="s">
        <v>110</v>
      </c>
      <c r="C13926" s="0" t="s">
        <v>108</v>
      </c>
      <c r="D13926" s="116" t="n">
        <v>45748</v>
      </c>
      <c r="E13926" s="0" t="n">
        <v>0</v>
      </c>
      <c r="F13926" s="0" t="n">
        <v>2376525</v>
      </c>
      <c r="G13926" s="151" t="s">
        <v>111</v>
      </c>
      <c r="H13926" s="151" t="s">
        <v>111</v>
      </c>
      <c r="I13926" s="152" t="s">
        <v>112</v>
      </c>
    </row>
    <row r="13927" customFormat="false" ht="12.75" hidden="false" customHeight="false" outlineLevel="0" collapsed="false">
      <c r="A13927" s="0" t="s">
        <v>83</v>
      </c>
      <c r="B13927" s="0" t="s">
        <v>113</v>
      </c>
      <c r="C13927" s="0" t="s">
        <v>108</v>
      </c>
      <c r="D13927" s="116" t="n">
        <v>45748</v>
      </c>
      <c r="E13927" s="0" t="n">
        <v>0</v>
      </c>
      <c r="F13927" s="0" t="n">
        <v>2376526</v>
      </c>
      <c r="G13927" s="151" t="s">
        <v>111</v>
      </c>
      <c r="H13927" s="151" t="s">
        <v>111</v>
      </c>
      <c r="I13927" s="152" t="s">
        <v>112</v>
      </c>
    </row>
    <row r="13928" customFormat="false" ht="12.75" hidden="false" customHeight="false" outlineLevel="0" collapsed="false">
      <c r="A13928" s="0" t="s">
        <v>84</v>
      </c>
      <c r="B13928" s="0" t="s">
        <v>110</v>
      </c>
      <c r="C13928" s="0" t="s">
        <v>108</v>
      </c>
      <c r="D13928" s="116" t="n">
        <v>45748</v>
      </c>
      <c r="E13928" s="0" t="n">
        <v>0.17</v>
      </c>
      <c r="F13928" s="0" t="n">
        <v>2376527</v>
      </c>
      <c r="G13928" s="151" t="s">
        <v>111</v>
      </c>
      <c r="H13928" s="151" t="s">
        <v>111</v>
      </c>
      <c r="I13928" s="152" t="s">
        <v>112</v>
      </c>
    </row>
    <row r="13929" customFormat="false" ht="12.75" hidden="false" customHeight="false" outlineLevel="0" collapsed="false">
      <c r="A13929" s="0" t="s">
        <v>84</v>
      </c>
      <c r="B13929" s="0" t="s">
        <v>113</v>
      </c>
      <c r="C13929" s="0" t="s">
        <v>108</v>
      </c>
      <c r="D13929" s="116" t="n">
        <v>45748</v>
      </c>
      <c r="E13929" s="0" t="n">
        <v>0.0175</v>
      </c>
      <c r="F13929" s="0" t="n">
        <v>2376528</v>
      </c>
      <c r="G13929" s="151" t="s">
        <v>111</v>
      </c>
      <c r="H13929" s="151" t="s">
        <v>111</v>
      </c>
      <c r="I13929" s="152" t="s">
        <v>112</v>
      </c>
    </row>
    <row r="13930" customFormat="false" ht="12.75" hidden="false" customHeight="false" outlineLevel="0" collapsed="false">
      <c r="A13930" s="0" t="s">
        <v>85</v>
      </c>
      <c r="B13930" s="0" t="s">
        <v>110</v>
      </c>
      <c r="C13930" s="0" t="s">
        <v>108</v>
      </c>
      <c r="D13930" s="116" t="n">
        <v>45748</v>
      </c>
      <c r="E13930" s="0" t="n">
        <v>0.17</v>
      </c>
      <c r="F13930" s="0" t="n">
        <v>2376529</v>
      </c>
      <c r="G13930" s="151" t="s">
        <v>111</v>
      </c>
      <c r="H13930" s="151" t="s">
        <v>111</v>
      </c>
      <c r="I13930" s="152" t="s">
        <v>112</v>
      </c>
    </row>
    <row r="13931" customFormat="false" ht="12.75" hidden="false" customHeight="false" outlineLevel="0" collapsed="false">
      <c r="A13931" s="0" t="s">
        <v>85</v>
      </c>
      <c r="B13931" s="0" t="s">
        <v>113</v>
      </c>
      <c r="C13931" s="0" t="s">
        <v>108</v>
      </c>
      <c r="D13931" s="116" t="n">
        <v>45748</v>
      </c>
      <c r="E13931" s="0" t="n">
        <v>0.0844532671325242</v>
      </c>
      <c r="F13931" s="0" t="n">
        <v>2376530</v>
      </c>
      <c r="G13931" s="151" t="s">
        <v>111</v>
      </c>
      <c r="H13931" s="151" t="s">
        <v>111</v>
      </c>
      <c r="I13931" s="152" t="s">
        <v>112</v>
      </c>
    </row>
    <row r="13932" customFormat="false" ht="12.75" hidden="false" customHeight="false" outlineLevel="0" collapsed="false">
      <c r="A13932" s="0" t="s">
        <v>86</v>
      </c>
      <c r="B13932" s="0" t="s">
        <v>110</v>
      </c>
      <c r="C13932" s="0" t="s">
        <v>108</v>
      </c>
      <c r="D13932" s="116" t="n">
        <v>45748</v>
      </c>
      <c r="E13932" s="0" t="n">
        <v>0.24</v>
      </c>
      <c r="F13932" s="0" t="n">
        <v>2376531</v>
      </c>
      <c r="G13932" s="151" t="s">
        <v>111</v>
      </c>
      <c r="H13932" s="151" t="s">
        <v>111</v>
      </c>
      <c r="I13932" s="152" t="s">
        <v>112</v>
      </c>
    </row>
    <row r="13933" customFormat="false" ht="12.75" hidden="false" customHeight="false" outlineLevel="0" collapsed="false">
      <c r="A13933" s="0" t="s">
        <v>86</v>
      </c>
      <c r="B13933" s="0" t="s">
        <v>113</v>
      </c>
      <c r="C13933" s="0" t="s">
        <v>108</v>
      </c>
      <c r="D13933" s="116" t="n">
        <v>45748</v>
      </c>
      <c r="E13933" s="0" t="n">
        <v>0.005</v>
      </c>
      <c r="F13933" s="0" t="n">
        <v>2376532</v>
      </c>
      <c r="G13933" s="151" t="s">
        <v>111</v>
      </c>
      <c r="H13933" s="151" t="s">
        <v>111</v>
      </c>
      <c r="I13933" s="152" t="s">
        <v>112</v>
      </c>
    </row>
    <row r="13934" customFormat="false" ht="12.75" hidden="false" customHeight="false" outlineLevel="0" collapsed="false">
      <c r="A13934" s="0" t="s">
        <v>87</v>
      </c>
      <c r="B13934" s="0" t="s">
        <v>110</v>
      </c>
      <c r="C13934" s="0" t="s">
        <v>108</v>
      </c>
      <c r="D13934" s="116" t="n">
        <v>45748</v>
      </c>
      <c r="E13934" s="0" t="n">
        <v>0.24</v>
      </c>
      <c r="F13934" s="0" t="n">
        <v>2376533</v>
      </c>
      <c r="G13934" s="151" t="s">
        <v>111</v>
      </c>
      <c r="H13934" s="151" t="s">
        <v>111</v>
      </c>
      <c r="I13934" s="152" t="s">
        <v>112</v>
      </c>
    </row>
    <row r="13935" customFormat="false" ht="12.75" hidden="false" customHeight="false" outlineLevel="0" collapsed="false">
      <c r="A13935" s="0" t="s">
        <v>87</v>
      </c>
      <c r="B13935" s="0" t="s">
        <v>113</v>
      </c>
      <c r="C13935" s="0" t="s">
        <v>108</v>
      </c>
      <c r="D13935" s="116" t="n">
        <v>45748</v>
      </c>
      <c r="E13935" s="0" t="n">
        <v>0.005</v>
      </c>
      <c r="F13935" s="0" t="n">
        <v>2376534</v>
      </c>
      <c r="G13935" s="151" t="s">
        <v>111</v>
      </c>
      <c r="H13935" s="151" t="s">
        <v>111</v>
      </c>
      <c r="I13935" s="152" t="s">
        <v>112</v>
      </c>
    </row>
    <row r="13936" customFormat="false" ht="12.75" hidden="false" customHeight="false" outlineLevel="0" collapsed="false">
      <c r="A13936" s="0" t="s">
        <v>88</v>
      </c>
      <c r="B13936" s="0" t="s">
        <v>110</v>
      </c>
      <c r="C13936" s="0" t="s">
        <v>108</v>
      </c>
      <c r="D13936" s="116" t="n">
        <v>45748</v>
      </c>
      <c r="E13936" s="0" t="n">
        <v>0.24</v>
      </c>
      <c r="F13936" s="0" t="n">
        <v>2376535</v>
      </c>
      <c r="G13936" s="151" t="s">
        <v>111</v>
      </c>
      <c r="H13936" s="151" t="s">
        <v>111</v>
      </c>
      <c r="I13936" s="152" t="s">
        <v>112</v>
      </c>
    </row>
    <row r="13937" customFormat="false" ht="12.75" hidden="false" customHeight="false" outlineLevel="0" collapsed="false">
      <c r="A13937" s="0" t="s">
        <v>88</v>
      </c>
      <c r="B13937" s="0" t="s">
        <v>113</v>
      </c>
      <c r="C13937" s="0" t="s">
        <v>108</v>
      </c>
      <c r="D13937" s="116" t="n">
        <v>45748</v>
      </c>
      <c r="E13937" s="0" t="n">
        <v>0.148016332378224</v>
      </c>
      <c r="F13937" s="0" t="n">
        <v>2376536</v>
      </c>
      <c r="G13937" s="151" t="s">
        <v>111</v>
      </c>
      <c r="H13937" s="151" t="s">
        <v>111</v>
      </c>
      <c r="I13937" s="152" t="s">
        <v>112</v>
      </c>
    </row>
    <row r="13938" customFormat="false" ht="12.75" hidden="false" customHeight="false" outlineLevel="0" collapsed="false">
      <c r="A13938" s="0" t="s">
        <v>89</v>
      </c>
      <c r="B13938" s="0" t="s">
        <v>110</v>
      </c>
      <c r="C13938" s="0" t="s">
        <v>108</v>
      </c>
      <c r="D13938" s="116" t="n">
        <v>45748</v>
      </c>
      <c r="E13938" s="0" t="n">
        <v>0.24</v>
      </c>
      <c r="F13938" s="0" t="n">
        <v>2376537</v>
      </c>
      <c r="G13938" s="151" t="s">
        <v>111</v>
      </c>
      <c r="H13938" s="151" t="s">
        <v>111</v>
      </c>
      <c r="I13938" s="152" t="s">
        <v>112</v>
      </c>
    </row>
    <row r="13939" customFormat="false" ht="12.75" hidden="false" customHeight="false" outlineLevel="0" collapsed="false">
      <c r="A13939" s="0" t="s">
        <v>89</v>
      </c>
      <c r="B13939" s="0" t="s">
        <v>113</v>
      </c>
      <c r="C13939" s="0" t="s">
        <v>108</v>
      </c>
      <c r="D13939" s="116" t="n">
        <v>45748</v>
      </c>
      <c r="E13939" s="0" t="n">
        <v>0.025</v>
      </c>
      <c r="F13939" s="0" t="n">
        <v>2376538</v>
      </c>
      <c r="G13939" s="151" t="s">
        <v>111</v>
      </c>
      <c r="H13939" s="151" t="s">
        <v>111</v>
      </c>
      <c r="I13939" s="152" t="s">
        <v>112</v>
      </c>
    </row>
    <row r="13940" customFormat="false" ht="12.75" hidden="false" customHeight="false" outlineLevel="0" collapsed="false">
      <c r="A13940" s="0" t="s">
        <v>90</v>
      </c>
      <c r="B13940" s="0" t="s">
        <v>110</v>
      </c>
      <c r="C13940" s="0" t="s">
        <v>108</v>
      </c>
      <c r="D13940" s="116" t="n">
        <v>45748</v>
      </c>
      <c r="E13940" s="0" t="n">
        <v>0.24</v>
      </c>
      <c r="F13940" s="0" t="n">
        <v>2376539</v>
      </c>
      <c r="G13940" s="151" t="s">
        <v>111</v>
      </c>
      <c r="H13940" s="151" t="s">
        <v>111</v>
      </c>
      <c r="I13940" s="152" t="s">
        <v>112</v>
      </c>
    </row>
    <row r="13941" customFormat="false" ht="12.75" hidden="false" customHeight="false" outlineLevel="0" collapsed="false">
      <c r="A13941" s="0" t="s">
        <v>90</v>
      </c>
      <c r="B13941" s="0" t="s">
        <v>113</v>
      </c>
      <c r="C13941" s="0" t="s">
        <v>108</v>
      </c>
      <c r="D13941" s="116" t="n">
        <v>45748</v>
      </c>
      <c r="E13941" s="0" t="n">
        <v>0.148016332378224</v>
      </c>
      <c r="F13941" s="0" t="n">
        <v>2376540</v>
      </c>
      <c r="G13941" s="151" t="s">
        <v>111</v>
      </c>
      <c r="H13941" s="151" t="s">
        <v>111</v>
      </c>
      <c r="I13941" s="152" t="s">
        <v>112</v>
      </c>
    </row>
    <row r="13942" customFormat="false" ht="12.75" hidden="false" customHeight="false" outlineLevel="0" collapsed="false">
      <c r="A13942" s="0" t="s">
        <v>91</v>
      </c>
      <c r="B13942" s="0" t="s">
        <v>110</v>
      </c>
      <c r="C13942" s="0" t="s">
        <v>108</v>
      </c>
      <c r="D13942" s="116" t="n">
        <v>45748</v>
      </c>
      <c r="E13942" s="0" t="n">
        <v>0</v>
      </c>
      <c r="F13942" s="0" t="n">
        <v>2376541</v>
      </c>
      <c r="G13942" s="151" t="s">
        <v>111</v>
      </c>
      <c r="H13942" s="151" t="s">
        <v>111</v>
      </c>
      <c r="I13942" s="152" t="s">
        <v>112</v>
      </c>
    </row>
    <row r="13943" customFormat="false" ht="12.75" hidden="false" customHeight="false" outlineLevel="0" collapsed="false">
      <c r="A13943" s="0" t="s">
        <v>91</v>
      </c>
      <c r="B13943" s="0" t="s">
        <v>113</v>
      </c>
      <c r="C13943" s="0" t="s">
        <v>108</v>
      </c>
      <c r="D13943" s="116" t="n">
        <v>45748</v>
      </c>
      <c r="E13943" s="0" t="n">
        <v>0</v>
      </c>
      <c r="F13943" s="0" t="n">
        <v>2376542</v>
      </c>
      <c r="G13943" s="151" t="s">
        <v>111</v>
      </c>
      <c r="H13943" s="151" t="s">
        <v>111</v>
      </c>
      <c r="I13943" s="152" t="s">
        <v>112</v>
      </c>
    </row>
    <row r="13944" customFormat="false" ht="12.75" hidden="false" customHeight="false" outlineLevel="0" collapsed="false">
      <c r="A13944" s="0" t="s">
        <v>49</v>
      </c>
      <c r="B13944" s="0" t="s">
        <v>110</v>
      </c>
      <c r="C13944" s="0" t="s">
        <v>108</v>
      </c>
      <c r="D13944" s="116" t="n">
        <v>45748</v>
      </c>
      <c r="E13944" s="0" t="n">
        <v>0.435</v>
      </c>
      <c r="F13944" s="0" t="n">
        <v>2376543</v>
      </c>
      <c r="G13944" s="151" t="s">
        <v>111</v>
      </c>
      <c r="H13944" s="151" t="s">
        <v>111</v>
      </c>
      <c r="I13944" s="152" t="s">
        <v>112</v>
      </c>
    </row>
    <row r="13945" customFormat="false" ht="12.75" hidden="false" customHeight="false" outlineLevel="0" collapsed="false">
      <c r="A13945" s="0" t="s">
        <v>49</v>
      </c>
      <c r="B13945" s="0" t="s">
        <v>113</v>
      </c>
      <c r="C13945" s="0" t="s">
        <v>108</v>
      </c>
      <c r="D13945" s="116" t="n">
        <v>45748</v>
      </c>
      <c r="E13945" s="0" t="n">
        <v>0.015</v>
      </c>
      <c r="F13945" s="0" t="n">
        <v>2376544</v>
      </c>
      <c r="G13945" s="151" t="s">
        <v>111</v>
      </c>
      <c r="H13945" s="151" t="s">
        <v>111</v>
      </c>
      <c r="I13945" s="152" t="s">
        <v>112</v>
      </c>
    </row>
    <row r="13946" customFormat="false" ht="12.75" hidden="false" customHeight="false" outlineLevel="0" collapsed="false">
      <c r="A13946" s="0" t="s">
        <v>50</v>
      </c>
      <c r="B13946" s="0" t="s">
        <v>110</v>
      </c>
      <c r="C13946" s="0" t="s">
        <v>108</v>
      </c>
      <c r="D13946" s="116" t="n">
        <v>45748</v>
      </c>
      <c r="E13946" s="0" t="n">
        <v>0.5</v>
      </c>
      <c r="F13946" s="0" t="n">
        <v>2376545</v>
      </c>
      <c r="G13946" s="151" t="s">
        <v>111</v>
      </c>
      <c r="H13946" s="151" t="s">
        <v>111</v>
      </c>
      <c r="I13946" s="152" t="s">
        <v>112</v>
      </c>
    </row>
    <row r="13947" customFormat="false" ht="12.75" hidden="false" customHeight="false" outlineLevel="0" collapsed="false">
      <c r="A13947" s="0" t="s">
        <v>50</v>
      </c>
      <c r="B13947" s="0" t="s">
        <v>113</v>
      </c>
      <c r="C13947" s="0" t="s">
        <v>108</v>
      </c>
      <c r="D13947" s="116" t="n">
        <v>45748</v>
      </c>
      <c r="E13947" s="0" t="n">
        <v>-0.085</v>
      </c>
      <c r="F13947" s="0" t="n">
        <v>2376546</v>
      </c>
      <c r="G13947" s="151" t="s">
        <v>111</v>
      </c>
      <c r="H13947" s="151" t="s">
        <v>111</v>
      </c>
      <c r="I13947" s="152" t="s">
        <v>112</v>
      </c>
    </row>
    <row r="13948" customFormat="false" ht="12.75" hidden="false" customHeight="false" outlineLevel="0" collapsed="false">
      <c r="A13948" s="0" t="s">
        <v>51</v>
      </c>
      <c r="B13948" s="0" t="s">
        <v>110</v>
      </c>
      <c r="C13948" s="0" t="s">
        <v>108</v>
      </c>
      <c r="D13948" s="116" t="n">
        <v>45748</v>
      </c>
      <c r="E13948" s="0" t="n">
        <v>0.5</v>
      </c>
      <c r="F13948" s="0" t="n">
        <v>2376547</v>
      </c>
      <c r="G13948" s="151" t="s">
        <v>111</v>
      </c>
      <c r="H13948" s="151" t="s">
        <v>111</v>
      </c>
      <c r="I13948" s="152" t="s">
        <v>112</v>
      </c>
    </row>
    <row r="13949" customFormat="false" ht="12.75" hidden="false" customHeight="false" outlineLevel="0" collapsed="false">
      <c r="A13949" s="0" t="s">
        <v>51</v>
      </c>
      <c r="B13949" s="0" t="s">
        <v>113</v>
      </c>
      <c r="C13949" s="0" t="s">
        <v>108</v>
      </c>
      <c r="D13949" s="116" t="n">
        <v>45748</v>
      </c>
      <c r="E13949" s="0" t="n">
        <v>0.02</v>
      </c>
      <c r="F13949" s="0" t="n">
        <v>2376548</v>
      </c>
      <c r="G13949" s="151" t="s">
        <v>111</v>
      </c>
      <c r="H13949" s="151" t="s">
        <v>111</v>
      </c>
      <c r="I13949" s="152" t="s">
        <v>112</v>
      </c>
    </row>
    <row r="13950" customFormat="false" ht="12.75" hidden="false" customHeight="false" outlineLevel="0" collapsed="false">
      <c r="A13950" s="0" t="s">
        <v>52</v>
      </c>
      <c r="B13950" s="0" t="s">
        <v>110</v>
      </c>
      <c r="C13950" s="0" t="s">
        <v>108</v>
      </c>
      <c r="D13950" s="116" t="n">
        <v>45748</v>
      </c>
      <c r="E13950" s="0" t="n">
        <v>0.5</v>
      </c>
      <c r="F13950" s="0" t="n">
        <v>2376549</v>
      </c>
      <c r="G13950" s="151" t="s">
        <v>111</v>
      </c>
      <c r="H13950" s="151" t="s">
        <v>111</v>
      </c>
      <c r="I13950" s="152" t="s">
        <v>112</v>
      </c>
    </row>
    <row r="13951" customFormat="false" ht="12.75" hidden="false" customHeight="false" outlineLevel="0" collapsed="false">
      <c r="A13951" s="0" t="s">
        <v>52</v>
      </c>
      <c r="B13951" s="0" t="s">
        <v>113</v>
      </c>
      <c r="C13951" s="0" t="s">
        <v>108</v>
      </c>
      <c r="D13951" s="116" t="n">
        <v>45748</v>
      </c>
      <c r="E13951" s="0" t="n">
        <v>-0.045</v>
      </c>
      <c r="F13951" s="0" t="n">
        <v>2376550</v>
      </c>
      <c r="G13951" s="151" t="s">
        <v>111</v>
      </c>
      <c r="H13951" s="151" t="s">
        <v>111</v>
      </c>
      <c r="I13951" s="152" t="s">
        <v>112</v>
      </c>
    </row>
    <row r="13952" customFormat="false" ht="12.75" hidden="false" customHeight="false" outlineLevel="0" collapsed="false">
      <c r="A13952" s="0" t="s">
        <v>53</v>
      </c>
      <c r="B13952" s="0" t="s">
        <v>110</v>
      </c>
      <c r="C13952" s="0" t="s">
        <v>108</v>
      </c>
      <c r="D13952" s="116" t="n">
        <v>45748</v>
      </c>
      <c r="E13952" s="0" t="n">
        <v>0.24</v>
      </c>
      <c r="F13952" s="0" t="n">
        <v>2376551</v>
      </c>
      <c r="G13952" s="151" t="s">
        <v>111</v>
      </c>
      <c r="H13952" s="151" t="s">
        <v>111</v>
      </c>
      <c r="I13952" s="152" t="s">
        <v>112</v>
      </c>
    </row>
    <row r="13953" customFormat="false" ht="12.75" hidden="false" customHeight="false" outlineLevel="0" collapsed="false">
      <c r="A13953" s="0" t="s">
        <v>53</v>
      </c>
      <c r="B13953" s="0" t="s">
        <v>113</v>
      </c>
      <c r="C13953" s="0" t="s">
        <v>108</v>
      </c>
      <c r="D13953" s="116" t="n">
        <v>45748</v>
      </c>
      <c r="E13953" s="0" t="n">
        <v>0.005</v>
      </c>
      <c r="F13953" s="0" t="n">
        <v>2376552</v>
      </c>
      <c r="G13953" s="151" t="s">
        <v>111</v>
      </c>
      <c r="H13953" s="151" t="s">
        <v>111</v>
      </c>
      <c r="I13953" s="152" t="s">
        <v>112</v>
      </c>
    </row>
    <row r="13954" customFormat="false" ht="12.75" hidden="false" customHeight="false" outlineLevel="0" collapsed="false">
      <c r="A13954" s="0" t="s">
        <v>17</v>
      </c>
      <c r="B13954" s="0" t="s">
        <v>110</v>
      </c>
      <c r="C13954" s="0" t="s">
        <v>108</v>
      </c>
      <c r="D13954" s="116" t="n">
        <v>45748</v>
      </c>
      <c r="E13954" s="0" t="n">
        <v>0</v>
      </c>
      <c r="F13954" s="0" t="n">
        <v>2376553</v>
      </c>
      <c r="G13954" s="151" t="s">
        <v>111</v>
      </c>
      <c r="H13954" s="151" t="s">
        <v>111</v>
      </c>
      <c r="I13954" s="152" t="s">
        <v>112</v>
      </c>
    </row>
    <row r="13955" customFormat="false" ht="12.75" hidden="false" customHeight="false" outlineLevel="0" collapsed="false">
      <c r="A13955" s="0" t="s">
        <v>17</v>
      </c>
      <c r="B13955" s="0" t="s">
        <v>113</v>
      </c>
      <c r="C13955" s="0" t="s">
        <v>108</v>
      </c>
      <c r="D13955" s="116" t="n">
        <v>45748</v>
      </c>
      <c r="E13955" s="0" t="n">
        <v>0</v>
      </c>
      <c r="F13955" s="0" t="n">
        <v>2376554</v>
      </c>
      <c r="G13955" s="151" t="s">
        <v>111</v>
      </c>
      <c r="H13955" s="151" t="s">
        <v>111</v>
      </c>
      <c r="I13955" s="152" t="s">
        <v>112</v>
      </c>
    </row>
    <row r="13956" customFormat="false" ht="12.75" hidden="false" customHeight="false" outlineLevel="0" collapsed="false">
      <c r="A13956" s="0" t="s">
        <v>18</v>
      </c>
      <c r="B13956" s="0" t="s">
        <v>110</v>
      </c>
      <c r="C13956" s="0" t="s">
        <v>108</v>
      </c>
      <c r="D13956" s="116" t="n">
        <v>45748</v>
      </c>
      <c r="E13956" s="0" t="n">
        <v>0</v>
      </c>
      <c r="F13956" s="0" t="n">
        <v>2376555</v>
      </c>
      <c r="G13956" s="151" t="s">
        <v>111</v>
      </c>
      <c r="H13956" s="151" t="s">
        <v>111</v>
      </c>
      <c r="I13956" s="152" t="s">
        <v>112</v>
      </c>
    </row>
    <row r="13957" customFormat="false" ht="12.75" hidden="false" customHeight="false" outlineLevel="0" collapsed="false">
      <c r="A13957" s="0" t="s">
        <v>18</v>
      </c>
      <c r="B13957" s="0" t="s">
        <v>113</v>
      </c>
      <c r="C13957" s="0" t="s">
        <v>108</v>
      </c>
      <c r="D13957" s="116" t="n">
        <v>45748</v>
      </c>
      <c r="E13957" s="0" t="n">
        <v>0</v>
      </c>
      <c r="F13957" s="0" t="n">
        <v>2376556</v>
      </c>
      <c r="G13957" s="151" t="s">
        <v>111</v>
      </c>
      <c r="H13957" s="151" t="s">
        <v>111</v>
      </c>
      <c r="I13957" s="152" t="s">
        <v>112</v>
      </c>
    </row>
    <row r="13958" customFormat="false" ht="12.75" hidden="false" customHeight="false" outlineLevel="0" collapsed="false">
      <c r="A13958" s="0" t="s">
        <v>19</v>
      </c>
      <c r="B13958" s="0" t="s">
        <v>110</v>
      </c>
      <c r="C13958" s="0" t="s">
        <v>108</v>
      </c>
      <c r="D13958" s="116" t="n">
        <v>45748</v>
      </c>
      <c r="E13958" s="0" t="n">
        <v>0</v>
      </c>
      <c r="F13958" s="0" t="n">
        <v>2376557</v>
      </c>
      <c r="G13958" s="151" t="s">
        <v>111</v>
      </c>
      <c r="H13958" s="151" t="s">
        <v>111</v>
      </c>
      <c r="I13958" s="152" t="s">
        <v>112</v>
      </c>
    </row>
    <row r="13959" customFormat="false" ht="12.75" hidden="false" customHeight="false" outlineLevel="0" collapsed="false">
      <c r="A13959" s="0" t="s">
        <v>19</v>
      </c>
      <c r="B13959" s="0" t="s">
        <v>113</v>
      </c>
      <c r="C13959" s="0" t="s">
        <v>108</v>
      </c>
      <c r="D13959" s="116" t="n">
        <v>45748</v>
      </c>
      <c r="E13959" s="0" t="n">
        <v>0</v>
      </c>
      <c r="F13959" s="0" t="n">
        <v>2376558</v>
      </c>
      <c r="G13959" s="151" t="s">
        <v>111</v>
      </c>
      <c r="H13959" s="151" t="s">
        <v>111</v>
      </c>
      <c r="I13959" s="152" t="s">
        <v>112</v>
      </c>
    </row>
    <row r="13960" customFormat="false" ht="12.75" hidden="false" customHeight="false" outlineLevel="0" collapsed="false">
      <c r="A13960" s="0" t="s">
        <v>21</v>
      </c>
      <c r="B13960" s="0" t="s">
        <v>110</v>
      </c>
      <c r="C13960" s="0" t="s">
        <v>108</v>
      </c>
      <c r="D13960" s="116" t="n">
        <v>45748</v>
      </c>
      <c r="E13960" s="0" t="n">
        <v>0</v>
      </c>
      <c r="F13960" s="0" t="n">
        <v>2376559</v>
      </c>
      <c r="G13960" s="151" t="s">
        <v>111</v>
      </c>
      <c r="H13960" s="151" t="s">
        <v>111</v>
      </c>
      <c r="I13960" s="152" t="s">
        <v>112</v>
      </c>
    </row>
    <row r="13961" customFormat="false" ht="12.75" hidden="false" customHeight="false" outlineLevel="0" collapsed="false">
      <c r="A13961" s="0" t="s">
        <v>21</v>
      </c>
      <c r="B13961" s="0" t="s">
        <v>113</v>
      </c>
      <c r="C13961" s="0" t="s">
        <v>108</v>
      </c>
      <c r="D13961" s="116" t="n">
        <v>45748</v>
      </c>
      <c r="E13961" s="0" t="n">
        <v>0</v>
      </c>
      <c r="F13961" s="0" t="n">
        <v>2376560</v>
      </c>
      <c r="G13961" s="151" t="s">
        <v>111</v>
      </c>
      <c r="H13961" s="151" t="s">
        <v>111</v>
      </c>
      <c r="I13961" s="152" t="s">
        <v>112</v>
      </c>
    </row>
    <row r="13962" customFormat="false" ht="12.75" hidden="false" customHeight="false" outlineLevel="0" collapsed="false">
      <c r="A13962" s="0" t="s">
        <v>22</v>
      </c>
      <c r="B13962" s="0" t="s">
        <v>110</v>
      </c>
      <c r="C13962" s="0" t="s">
        <v>108</v>
      </c>
      <c r="D13962" s="116" t="n">
        <v>45748</v>
      </c>
      <c r="E13962" s="0" t="n">
        <v>0</v>
      </c>
      <c r="F13962" s="0" t="n">
        <v>2376561</v>
      </c>
      <c r="G13962" s="151" t="s">
        <v>111</v>
      </c>
      <c r="H13962" s="151" t="s">
        <v>111</v>
      </c>
      <c r="I13962" s="152" t="s">
        <v>112</v>
      </c>
    </row>
    <row r="13963" customFormat="false" ht="12.75" hidden="false" customHeight="false" outlineLevel="0" collapsed="false">
      <c r="A13963" s="0" t="s">
        <v>59</v>
      </c>
      <c r="B13963" s="0" t="s">
        <v>110</v>
      </c>
      <c r="C13963" s="0" t="s">
        <v>108</v>
      </c>
      <c r="D13963" s="116" t="n">
        <v>45778</v>
      </c>
      <c r="E13963" s="0" t="n">
        <v>0.385</v>
      </c>
      <c r="F13963" s="0" t="n">
        <v>2376515</v>
      </c>
      <c r="G13963" s="151" t="s">
        <v>111</v>
      </c>
      <c r="H13963" s="151" t="s">
        <v>111</v>
      </c>
      <c r="I13963" s="152" t="s">
        <v>112</v>
      </c>
    </row>
    <row r="13964" customFormat="false" ht="12.75" hidden="false" customHeight="false" outlineLevel="0" collapsed="false">
      <c r="A13964" s="0" t="s">
        <v>59</v>
      </c>
      <c r="B13964" s="0" t="s">
        <v>113</v>
      </c>
      <c r="C13964" s="0" t="s">
        <v>108</v>
      </c>
      <c r="D13964" s="116" t="n">
        <v>45778</v>
      </c>
      <c r="E13964" s="0" t="n">
        <v>0.015</v>
      </c>
      <c r="F13964" s="0" t="n">
        <v>2376516</v>
      </c>
      <c r="G13964" s="151" t="s">
        <v>111</v>
      </c>
      <c r="H13964" s="151" t="s">
        <v>111</v>
      </c>
      <c r="I13964" s="152" t="s">
        <v>112</v>
      </c>
    </row>
    <row r="13965" customFormat="false" ht="12.75" hidden="false" customHeight="false" outlineLevel="0" collapsed="false">
      <c r="A13965" s="0" t="s">
        <v>60</v>
      </c>
      <c r="B13965" s="0" t="s">
        <v>110</v>
      </c>
      <c r="C13965" s="0" t="s">
        <v>108</v>
      </c>
      <c r="D13965" s="116" t="n">
        <v>45778</v>
      </c>
      <c r="E13965" s="0" t="n">
        <v>0.385</v>
      </c>
      <c r="F13965" s="0" t="n">
        <v>2376517</v>
      </c>
      <c r="G13965" s="151" t="s">
        <v>111</v>
      </c>
      <c r="H13965" s="151" t="s">
        <v>111</v>
      </c>
      <c r="I13965" s="152" t="s">
        <v>112</v>
      </c>
    </row>
    <row r="13966" customFormat="false" ht="12.75" hidden="false" customHeight="false" outlineLevel="0" collapsed="false">
      <c r="A13966" s="0" t="s">
        <v>60</v>
      </c>
      <c r="B13966" s="0" t="s">
        <v>113</v>
      </c>
      <c r="C13966" s="0" t="s">
        <v>108</v>
      </c>
      <c r="D13966" s="116" t="n">
        <v>45778</v>
      </c>
      <c r="E13966" s="0" t="n">
        <v>0.045</v>
      </c>
      <c r="F13966" s="0" t="n">
        <v>2376518</v>
      </c>
      <c r="G13966" s="151" t="s">
        <v>111</v>
      </c>
      <c r="H13966" s="151" t="s">
        <v>111</v>
      </c>
      <c r="I13966" s="152" t="s">
        <v>112</v>
      </c>
    </row>
    <row r="13967" customFormat="false" ht="12.75" hidden="false" customHeight="false" outlineLevel="0" collapsed="false">
      <c r="A13967" s="0" t="s">
        <v>61</v>
      </c>
      <c r="B13967" s="0" t="s">
        <v>110</v>
      </c>
      <c r="C13967" s="0" t="s">
        <v>108</v>
      </c>
      <c r="D13967" s="116" t="n">
        <v>45778</v>
      </c>
      <c r="E13967" s="0" t="n">
        <v>0.385</v>
      </c>
      <c r="F13967" s="0" t="n">
        <v>2376519</v>
      </c>
      <c r="G13967" s="151" t="s">
        <v>111</v>
      </c>
      <c r="H13967" s="151" t="s">
        <v>111</v>
      </c>
      <c r="I13967" s="152" t="s">
        <v>112</v>
      </c>
    </row>
    <row r="13968" customFormat="false" ht="12.75" hidden="false" customHeight="false" outlineLevel="0" collapsed="false">
      <c r="A13968" s="0" t="s">
        <v>61</v>
      </c>
      <c r="B13968" s="0" t="s">
        <v>113</v>
      </c>
      <c r="C13968" s="0" t="s">
        <v>108</v>
      </c>
      <c r="D13968" s="116" t="n">
        <v>45778</v>
      </c>
      <c r="E13968" s="0" t="n">
        <v>0.015</v>
      </c>
      <c r="F13968" s="0" t="n">
        <v>2376520</v>
      </c>
      <c r="G13968" s="151" t="s">
        <v>111</v>
      </c>
      <c r="H13968" s="151" t="s">
        <v>111</v>
      </c>
      <c r="I13968" s="152" t="s">
        <v>112</v>
      </c>
    </row>
    <row r="13969" customFormat="false" ht="12.75" hidden="false" customHeight="false" outlineLevel="0" collapsed="false">
      <c r="A13969" s="0" t="s">
        <v>62</v>
      </c>
      <c r="B13969" s="0" t="s">
        <v>110</v>
      </c>
      <c r="C13969" s="0" t="s">
        <v>108</v>
      </c>
      <c r="D13969" s="116" t="n">
        <v>45778</v>
      </c>
      <c r="E13969" s="0" t="n">
        <v>0.385</v>
      </c>
      <c r="F13969" s="0" t="n">
        <v>2376521</v>
      </c>
      <c r="G13969" s="151" t="s">
        <v>111</v>
      </c>
      <c r="H13969" s="151" t="s">
        <v>111</v>
      </c>
      <c r="I13969" s="152" t="s">
        <v>112</v>
      </c>
    </row>
    <row r="13970" customFormat="false" ht="12.75" hidden="false" customHeight="false" outlineLevel="0" collapsed="false">
      <c r="A13970" s="0" t="s">
        <v>62</v>
      </c>
      <c r="B13970" s="0" t="s">
        <v>113</v>
      </c>
      <c r="C13970" s="0" t="s">
        <v>108</v>
      </c>
      <c r="D13970" s="116" t="n">
        <v>45778</v>
      </c>
      <c r="E13970" s="0" t="n">
        <v>0.045</v>
      </c>
      <c r="F13970" s="0" t="n">
        <v>2376522</v>
      </c>
      <c r="G13970" s="151" t="s">
        <v>111</v>
      </c>
      <c r="H13970" s="151" t="s">
        <v>111</v>
      </c>
      <c r="I13970" s="152" t="s">
        <v>112</v>
      </c>
    </row>
    <row r="13971" customFormat="false" ht="12.75" hidden="false" customHeight="false" outlineLevel="0" collapsed="false">
      <c r="A13971" s="0" t="s">
        <v>82</v>
      </c>
      <c r="B13971" s="0" t="s">
        <v>110</v>
      </c>
      <c r="C13971" s="0" t="s">
        <v>108</v>
      </c>
      <c r="D13971" s="116" t="n">
        <v>45778</v>
      </c>
      <c r="E13971" s="0" t="n">
        <v>0</v>
      </c>
      <c r="F13971" s="0" t="n">
        <v>2376523</v>
      </c>
      <c r="G13971" s="151" t="s">
        <v>111</v>
      </c>
      <c r="H13971" s="151" t="s">
        <v>111</v>
      </c>
      <c r="I13971" s="152" t="s">
        <v>112</v>
      </c>
    </row>
    <row r="13972" customFormat="false" ht="12.75" hidden="false" customHeight="false" outlineLevel="0" collapsed="false">
      <c r="A13972" s="0" t="s">
        <v>82</v>
      </c>
      <c r="B13972" s="0" t="s">
        <v>113</v>
      </c>
      <c r="C13972" s="0" t="s">
        <v>108</v>
      </c>
      <c r="D13972" s="116" t="n">
        <v>45778</v>
      </c>
      <c r="E13972" s="0" t="n">
        <v>0</v>
      </c>
      <c r="F13972" s="0" t="n">
        <v>2376524</v>
      </c>
      <c r="G13972" s="151" t="s">
        <v>111</v>
      </c>
      <c r="H13972" s="151" t="s">
        <v>111</v>
      </c>
      <c r="I13972" s="152" t="s">
        <v>112</v>
      </c>
    </row>
    <row r="13973" customFormat="false" ht="12.75" hidden="false" customHeight="false" outlineLevel="0" collapsed="false">
      <c r="A13973" s="0" t="s">
        <v>83</v>
      </c>
      <c r="B13973" s="0" t="s">
        <v>110</v>
      </c>
      <c r="C13973" s="0" t="s">
        <v>108</v>
      </c>
      <c r="D13973" s="116" t="n">
        <v>45778</v>
      </c>
      <c r="E13973" s="0" t="n">
        <v>0</v>
      </c>
      <c r="F13973" s="0" t="n">
        <v>2376525</v>
      </c>
      <c r="G13973" s="151" t="s">
        <v>111</v>
      </c>
      <c r="H13973" s="151" t="s">
        <v>111</v>
      </c>
      <c r="I13973" s="152" t="s">
        <v>112</v>
      </c>
    </row>
    <row r="13974" customFormat="false" ht="12.75" hidden="false" customHeight="false" outlineLevel="0" collapsed="false">
      <c r="A13974" s="0" t="s">
        <v>83</v>
      </c>
      <c r="B13974" s="0" t="s">
        <v>113</v>
      </c>
      <c r="C13974" s="0" t="s">
        <v>108</v>
      </c>
      <c r="D13974" s="116" t="n">
        <v>45778</v>
      </c>
      <c r="E13974" s="0" t="n">
        <v>0</v>
      </c>
      <c r="F13974" s="0" t="n">
        <v>2376526</v>
      </c>
      <c r="G13974" s="151" t="s">
        <v>111</v>
      </c>
      <c r="H13974" s="151" t="s">
        <v>111</v>
      </c>
      <c r="I13974" s="152" t="s">
        <v>112</v>
      </c>
    </row>
    <row r="13975" customFormat="false" ht="12.75" hidden="false" customHeight="false" outlineLevel="0" collapsed="false">
      <c r="A13975" s="0" t="s">
        <v>84</v>
      </c>
      <c r="B13975" s="0" t="s">
        <v>110</v>
      </c>
      <c r="C13975" s="0" t="s">
        <v>108</v>
      </c>
      <c r="D13975" s="116" t="n">
        <v>45778</v>
      </c>
      <c r="E13975" s="0" t="n">
        <v>0.165</v>
      </c>
      <c r="F13975" s="0" t="n">
        <v>2376527</v>
      </c>
      <c r="G13975" s="151" t="s">
        <v>111</v>
      </c>
      <c r="H13975" s="151" t="s">
        <v>111</v>
      </c>
      <c r="I13975" s="152" t="s">
        <v>112</v>
      </c>
    </row>
    <row r="13976" customFormat="false" ht="12.75" hidden="false" customHeight="false" outlineLevel="0" collapsed="false">
      <c r="A13976" s="0" t="s">
        <v>84</v>
      </c>
      <c r="B13976" s="0" t="s">
        <v>113</v>
      </c>
      <c r="C13976" s="0" t="s">
        <v>108</v>
      </c>
      <c r="D13976" s="116" t="n">
        <v>45778</v>
      </c>
      <c r="E13976" s="0" t="n">
        <v>0.01</v>
      </c>
      <c r="F13976" s="0" t="n">
        <v>2376528</v>
      </c>
      <c r="G13976" s="151" t="s">
        <v>111</v>
      </c>
      <c r="H13976" s="151" t="s">
        <v>111</v>
      </c>
      <c r="I13976" s="152" t="s">
        <v>112</v>
      </c>
    </row>
    <row r="13977" customFormat="false" ht="12.75" hidden="false" customHeight="false" outlineLevel="0" collapsed="false">
      <c r="A13977" s="0" t="s">
        <v>85</v>
      </c>
      <c r="B13977" s="0" t="s">
        <v>110</v>
      </c>
      <c r="C13977" s="0" t="s">
        <v>108</v>
      </c>
      <c r="D13977" s="116" t="n">
        <v>45778</v>
      </c>
      <c r="E13977" s="0" t="n">
        <v>0.165</v>
      </c>
      <c r="F13977" s="0" t="n">
        <v>2376529</v>
      </c>
      <c r="G13977" s="151" t="s">
        <v>111</v>
      </c>
      <c r="H13977" s="151" t="s">
        <v>111</v>
      </c>
      <c r="I13977" s="152" t="s">
        <v>112</v>
      </c>
    </row>
    <row r="13978" customFormat="false" ht="12.75" hidden="false" customHeight="false" outlineLevel="0" collapsed="false">
      <c r="A13978" s="0" t="s">
        <v>85</v>
      </c>
      <c r="B13978" s="0" t="s">
        <v>113</v>
      </c>
      <c r="C13978" s="0" t="s">
        <v>108</v>
      </c>
      <c r="D13978" s="116" t="n">
        <v>45778</v>
      </c>
      <c r="E13978" s="0" t="n">
        <v>0.0516830493236893</v>
      </c>
      <c r="F13978" s="0" t="n">
        <v>2376530</v>
      </c>
      <c r="G13978" s="151" t="s">
        <v>111</v>
      </c>
      <c r="H13978" s="151" t="s">
        <v>111</v>
      </c>
      <c r="I13978" s="152" t="s">
        <v>112</v>
      </c>
    </row>
    <row r="13979" customFormat="false" ht="12.75" hidden="false" customHeight="false" outlineLevel="0" collapsed="false">
      <c r="A13979" s="0" t="s">
        <v>86</v>
      </c>
      <c r="B13979" s="0" t="s">
        <v>110</v>
      </c>
      <c r="C13979" s="0" t="s">
        <v>108</v>
      </c>
      <c r="D13979" s="116" t="n">
        <v>45778</v>
      </c>
      <c r="E13979" s="0" t="n">
        <v>0.195</v>
      </c>
      <c r="F13979" s="0" t="n">
        <v>2376531</v>
      </c>
      <c r="G13979" s="151" t="s">
        <v>111</v>
      </c>
      <c r="H13979" s="151" t="s">
        <v>111</v>
      </c>
      <c r="I13979" s="152" t="s">
        <v>112</v>
      </c>
    </row>
    <row r="13980" customFormat="false" ht="12.75" hidden="false" customHeight="false" outlineLevel="0" collapsed="false">
      <c r="A13980" s="0" t="s">
        <v>86</v>
      </c>
      <c r="B13980" s="0" t="s">
        <v>113</v>
      </c>
      <c r="C13980" s="0" t="s">
        <v>108</v>
      </c>
      <c r="D13980" s="116" t="n">
        <v>45778</v>
      </c>
      <c r="E13980" s="0" t="n">
        <v>0.005</v>
      </c>
      <c r="F13980" s="0" t="n">
        <v>2376532</v>
      </c>
      <c r="G13980" s="151" t="s">
        <v>111</v>
      </c>
      <c r="H13980" s="151" t="s">
        <v>111</v>
      </c>
      <c r="I13980" s="152" t="s">
        <v>112</v>
      </c>
    </row>
    <row r="13981" customFormat="false" ht="12.75" hidden="false" customHeight="false" outlineLevel="0" collapsed="false">
      <c r="A13981" s="0" t="s">
        <v>87</v>
      </c>
      <c r="B13981" s="0" t="s">
        <v>110</v>
      </c>
      <c r="C13981" s="0" t="s">
        <v>108</v>
      </c>
      <c r="D13981" s="116" t="n">
        <v>45778</v>
      </c>
      <c r="E13981" s="0" t="n">
        <v>0.195</v>
      </c>
      <c r="F13981" s="0" t="n">
        <v>2376533</v>
      </c>
      <c r="G13981" s="151" t="s">
        <v>111</v>
      </c>
      <c r="H13981" s="151" t="s">
        <v>111</v>
      </c>
      <c r="I13981" s="152" t="s">
        <v>112</v>
      </c>
    </row>
    <row r="13982" customFormat="false" ht="12.75" hidden="false" customHeight="false" outlineLevel="0" collapsed="false">
      <c r="A13982" s="0" t="s">
        <v>87</v>
      </c>
      <c r="B13982" s="0" t="s">
        <v>113</v>
      </c>
      <c r="C13982" s="0" t="s">
        <v>108</v>
      </c>
      <c r="D13982" s="116" t="n">
        <v>45778</v>
      </c>
      <c r="E13982" s="0" t="n">
        <v>0.005</v>
      </c>
      <c r="F13982" s="0" t="n">
        <v>2376534</v>
      </c>
      <c r="G13982" s="151" t="s">
        <v>111</v>
      </c>
      <c r="H13982" s="151" t="s">
        <v>111</v>
      </c>
      <c r="I13982" s="152" t="s">
        <v>112</v>
      </c>
    </row>
    <row r="13983" customFormat="false" ht="12.75" hidden="false" customHeight="false" outlineLevel="0" collapsed="false">
      <c r="A13983" s="0" t="s">
        <v>88</v>
      </c>
      <c r="B13983" s="0" t="s">
        <v>110</v>
      </c>
      <c r="C13983" s="0" t="s">
        <v>108</v>
      </c>
      <c r="D13983" s="116" t="n">
        <v>45778</v>
      </c>
      <c r="E13983" s="0" t="n">
        <v>0.195</v>
      </c>
      <c r="F13983" s="0" t="n">
        <v>2376535</v>
      </c>
      <c r="G13983" s="151" t="s">
        <v>111</v>
      </c>
      <c r="H13983" s="151" t="s">
        <v>111</v>
      </c>
      <c r="I13983" s="152" t="s">
        <v>112</v>
      </c>
    </row>
    <row r="13984" customFormat="false" ht="12.75" hidden="false" customHeight="false" outlineLevel="0" collapsed="false">
      <c r="A13984" s="0" t="s">
        <v>88</v>
      </c>
      <c r="B13984" s="0" t="s">
        <v>113</v>
      </c>
      <c r="C13984" s="0" t="s">
        <v>108</v>
      </c>
      <c r="D13984" s="116" t="n">
        <v>45778</v>
      </c>
      <c r="E13984" s="0" t="n">
        <v>0.121966393778142</v>
      </c>
      <c r="F13984" s="0" t="n">
        <v>2376536</v>
      </c>
      <c r="G13984" s="151" t="s">
        <v>111</v>
      </c>
      <c r="H13984" s="151" t="s">
        <v>111</v>
      </c>
      <c r="I13984" s="152" t="s">
        <v>112</v>
      </c>
    </row>
    <row r="13985" customFormat="false" ht="12.75" hidden="false" customHeight="false" outlineLevel="0" collapsed="false">
      <c r="A13985" s="0" t="s">
        <v>89</v>
      </c>
      <c r="B13985" s="0" t="s">
        <v>110</v>
      </c>
      <c r="C13985" s="0" t="s">
        <v>108</v>
      </c>
      <c r="D13985" s="116" t="n">
        <v>45778</v>
      </c>
      <c r="E13985" s="0" t="n">
        <v>0.195</v>
      </c>
      <c r="F13985" s="0" t="n">
        <v>2376537</v>
      </c>
      <c r="G13985" s="151" t="s">
        <v>111</v>
      </c>
      <c r="H13985" s="151" t="s">
        <v>111</v>
      </c>
      <c r="I13985" s="152" t="s">
        <v>112</v>
      </c>
    </row>
    <row r="13986" customFormat="false" ht="12.75" hidden="false" customHeight="false" outlineLevel="0" collapsed="false">
      <c r="A13986" s="0" t="s">
        <v>89</v>
      </c>
      <c r="B13986" s="0" t="s">
        <v>113</v>
      </c>
      <c r="C13986" s="0" t="s">
        <v>108</v>
      </c>
      <c r="D13986" s="116" t="n">
        <v>45778</v>
      </c>
      <c r="E13986" s="0" t="n">
        <v>0.025</v>
      </c>
      <c r="F13986" s="0" t="n">
        <v>2376538</v>
      </c>
      <c r="G13986" s="151" t="s">
        <v>111</v>
      </c>
      <c r="H13986" s="151" t="s">
        <v>111</v>
      </c>
      <c r="I13986" s="152" t="s">
        <v>112</v>
      </c>
    </row>
    <row r="13987" customFormat="false" ht="12.75" hidden="false" customHeight="false" outlineLevel="0" collapsed="false">
      <c r="A13987" s="0" t="s">
        <v>90</v>
      </c>
      <c r="B13987" s="0" t="s">
        <v>110</v>
      </c>
      <c r="C13987" s="0" t="s">
        <v>108</v>
      </c>
      <c r="D13987" s="116" t="n">
        <v>45778</v>
      </c>
      <c r="E13987" s="0" t="n">
        <v>0.195</v>
      </c>
      <c r="F13987" s="0" t="n">
        <v>2376539</v>
      </c>
      <c r="G13987" s="151" t="s">
        <v>111</v>
      </c>
      <c r="H13987" s="151" t="s">
        <v>111</v>
      </c>
      <c r="I13987" s="152" t="s">
        <v>112</v>
      </c>
    </row>
    <row r="13988" customFormat="false" ht="12.75" hidden="false" customHeight="false" outlineLevel="0" collapsed="false">
      <c r="A13988" s="0" t="s">
        <v>90</v>
      </c>
      <c r="B13988" s="0" t="s">
        <v>113</v>
      </c>
      <c r="C13988" s="0" t="s">
        <v>108</v>
      </c>
      <c r="D13988" s="116" t="n">
        <v>45778</v>
      </c>
      <c r="E13988" s="0" t="n">
        <v>0.121966393778142</v>
      </c>
      <c r="F13988" s="0" t="n">
        <v>2376540</v>
      </c>
      <c r="G13988" s="151" t="s">
        <v>111</v>
      </c>
      <c r="H13988" s="151" t="s">
        <v>111</v>
      </c>
      <c r="I13988" s="152" t="s">
        <v>112</v>
      </c>
    </row>
    <row r="13989" customFormat="false" ht="12.75" hidden="false" customHeight="false" outlineLevel="0" collapsed="false">
      <c r="A13989" s="0" t="s">
        <v>91</v>
      </c>
      <c r="B13989" s="0" t="s">
        <v>110</v>
      </c>
      <c r="C13989" s="0" t="s">
        <v>108</v>
      </c>
      <c r="D13989" s="116" t="n">
        <v>45778</v>
      </c>
      <c r="E13989" s="0" t="n">
        <v>0</v>
      </c>
      <c r="F13989" s="0" t="n">
        <v>2376541</v>
      </c>
      <c r="G13989" s="151" t="s">
        <v>111</v>
      </c>
      <c r="H13989" s="151" t="s">
        <v>111</v>
      </c>
      <c r="I13989" s="152" t="s">
        <v>112</v>
      </c>
    </row>
    <row r="13990" customFormat="false" ht="12.75" hidden="false" customHeight="false" outlineLevel="0" collapsed="false">
      <c r="A13990" s="0" t="s">
        <v>91</v>
      </c>
      <c r="B13990" s="0" t="s">
        <v>113</v>
      </c>
      <c r="C13990" s="0" t="s">
        <v>108</v>
      </c>
      <c r="D13990" s="116" t="n">
        <v>45778</v>
      </c>
      <c r="E13990" s="0" t="n">
        <v>0</v>
      </c>
      <c r="F13990" s="0" t="n">
        <v>2376542</v>
      </c>
      <c r="G13990" s="151" t="s">
        <v>111</v>
      </c>
      <c r="H13990" s="151" t="s">
        <v>111</v>
      </c>
      <c r="I13990" s="152" t="s">
        <v>112</v>
      </c>
    </row>
    <row r="13991" customFormat="false" ht="12.75" hidden="false" customHeight="false" outlineLevel="0" collapsed="false">
      <c r="A13991" s="0" t="s">
        <v>49</v>
      </c>
      <c r="B13991" s="0" t="s">
        <v>110</v>
      </c>
      <c r="C13991" s="0" t="s">
        <v>108</v>
      </c>
      <c r="D13991" s="116" t="n">
        <v>45778</v>
      </c>
      <c r="E13991" s="0" t="n">
        <v>0.385</v>
      </c>
      <c r="F13991" s="0" t="n">
        <v>2376543</v>
      </c>
      <c r="G13991" s="151" t="s">
        <v>111</v>
      </c>
      <c r="H13991" s="151" t="s">
        <v>111</v>
      </c>
      <c r="I13991" s="152" t="s">
        <v>112</v>
      </c>
    </row>
    <row r="13992" customFormat="false" ht="12.75" hidden="false" customHeight="false" outlineLevel="0" collapsed="false">
      <c r="A13992" s="0" t="s">
        <v>49</v>
      </c>
      <c r="B13992" s="0" t="s">
        <v>113</v>
      </c>
      <c r="C13992" s="0" t="s">
        <v>108</v>
      </c>
      <c r="D13992" s="116" t="n">
        <v>45778</v>
      </c>
      <c r="E13992" s="0" t="n">
        <v>0.015</v>
      </c>
      <c r="F13992" s="0" t="n">
        <v>2376544</v>
      </c>
      <c r="G13992" s="151" t="s">
        <v>111</v>
      </c>
      <c r="H13992" s="151" t="s">
        <v>111</v>
      </c>
      <c r="I13992" s="152" t="s">
        <v>112</v>
      </c>
    </row>
    <row r="13993" customFormat="false" ht="12.75" hidden="false" customHeight="false" outlineLevel="0" collapsed="false">
      <c r="A13993" s="0" t="s">
        <v>50</v>
      </c>
      <c r="B13993" s="0" t="s">
        <v>110</v>
      </c>
      <c r="C13993" s="0" t="s">
        <v>108</v>
      </c>
      <c r="D13993" s="116" t="n">
        <v>45778</v>
      </c>
      <c r="E13993" s="0" t="n">
        <v>0.44</v>
      </c>
      <c r="F13993" s="0" t="n">
        <v>2376545</v>
      </c>
      <c r="G13993" s="151" t="s">
        <v>111</v>
      </c>
      <c r="H13993" s="151" t="s">
        <v>111</v>
      </c>
      <c r="I13993" s="152" t="s">
        <v>112</v>
      </c>
    </row>
    <row r="13994" customFormat="false" ht="12.75" hidden="false" customHeight="false" outlineLevel="0" collapsed="false">
      <c r="A13994" s="0" t="s">
        <v>50</v>
      </c>
      <c r="B13994" s="0" t="s">
        <v>113</v>
      </c>
      <c r="C13994" s="0" t="s">
        <v>108</v>
      </c>
      <c r="D13994" s="116" t="n">
        <v>45778</v>
      </c>
      <c r="E13994" s="0" t="n">
        <v>-0.065</v>
      </c>
      <c r="F13994" s="0" t="n">
        <v>2376546</v>
      </c>
      <c r="G13994" s="151" t="s">
        <v>111</v>
      </c>
      <c r="H13994" s="151" t="s">
        <v>111</v>
      </c>
      <c r="I13994" s="152" t="s">
        <v>112</v>
      </c>
    </row>
    <row r="13995" customFormat="false" ht="12.75" hidden="false" customHeight="false" outlineLevel="0" collapsed="false">
      <c r="A13995" s="0" t="s">
        <v>51</v>
      </c>
      <c r="B13995" s="0" t="s">
        <v>110</v>
      </c>
      <c r="C13995" s="0" t="s">
        <v>108</v>
      </c>
      <c r="D13995" s="116" t="n">
        <v>45778</v>
      </c>
      <c r="E13995" s="0" t="n">
        <v>0.44</v>
      </c>
      <c r="F13995" s="0" t="n">
        <v>2376547</v>
      </c>
      <c r="G13995" s="151" t="s">
        <v>111</v>
      </c>
      <c r="H13995" s="151" t="s">
        <v>111</v>
      </c>
      <c r="I13995" s="152" t="s">
        <v>112</v>
      </c>
    </row>
    <row r="13996" customFormat="false" ht="12.75" hidden="false" customHeight="false" outlineLevel="0" collapsed="false">
      <c r="A13996" s="0" t="s">
        <v>51</v>
      </c>
      <c r="B13996" s="0" t="s">
        <v>113</v>
      </c>
      <c r="C13996" s="0" t="s">
        <v>108</v>
      </c>
      <c r="D13996" s="116" t="n">
        <v>45778</v>
      </c>
      <c r="E13996" s="0" t="n">
        <v>0.02</v>
      </c>
      <c r="F13996" s="0" t="n">
        <v>2376548</v>
      </c>
      <c r="G13996" s="151" t="s">
        <v>111</v>
      </c>
      <c r="H13996" s="151" t="s">
        <v>111</v>
      </c>
      <c r="I13996" s="152" t="s">
        <v>112</v>
      </c>
    </row>
    <row r="13997" customFormat="false" ht="12.75" hidden="false" customHeight="false" outlineLevel="0" collapsed="false">
      <c r="A13997" s="0" t="s">
        <v>52</v>
      </c>
      <c r="B13997" s="0" t="s">
        <v>110</v>
      </c>
      <c r="C13997" s="0" t="s">
        <v>108</v>
      </c>
      <c r="D13997" s="116" t="n">
        <v>45778</v>
      </c>
      <c r="E13997" s="0" t="n">
        <v>0.44</v>
      </c>
      <c r="F13997" s="0" t="n">
        <v>2376549</v>
      </c>
      <c r="G13997" s="151" t="s">
        <v>111</v>
      </c>
      <c r="H13997" s="151" t="s">
        <v>111</v>
      </c>
      <c r="I13997" s="152" t="s">
        <v>112</v>
      </c>
    </row>
    <row r="13998" customFormat="false" ht="12.75" hidden="false" customHeight="false" outlineLevel="0" collapsed="false">
      <c r="A13998" s="0" t="s">
        <v>52</v>
      </c>
      <c r="B13998" s="0" t="s">
        <v>113</v>
      </c>
      <c r="C13998" s="0" t="s">
        <v>108</v>
      </c>
      <c r="D13998" s="116" t="n">
        <v>45778</v>
      </c>
      <c r="E13998" s="0" t="n">
        <v>-0.035</v>
      </c>
      <c r="F13998" s="0" t="n">
        <v>2376550</v>
      </c>
      <c r="G13998" s="151" t="s">
        <v>111</v>
      </c>
      <c r="H13998" s="151" t="s">
        <v>111</v>
      </c>
      <c r="I13998" s="152" t="s">
        <v>112</v>
      </c>
    </row>
    <row r="13999" customFormat="false" ht="12.75" hidden="false" customHeight="false" outlineLevel="0" collapsed="false">
      <c r="A13999" s="0" t="s">
        <v>53</v>
      </c>
      <c r="B13999" s="0" t="s">
        <v>110</v>
      </c>
      <c r="C13999" s="0" t="s">
        <v>108</v>
      </c>
      <c r="D13999" s="116" t="n">
        <v>45778</v>
      </c>
      <c r="E13999" s="0" t="n">
        <v>0.195</v>
      </c>
      <c r="F13999" s="0" t="n">
        <v>2376551</v>
      </c>
      <c r="G13999" s="151" t="s">
        <v>111</v>
      </c>
      <c r="H13999" s="151" t="s">
        <v>111</v>
      </c>
      <c r="I13999" s="152" t="s">
        <v>112</v>
      </c>
    </row>
    <row r="14000" customFormat="false" ht="12.75" hidden="false" customHeight="false" outlineLevel="0" collapsed="false">
      <c r="A14000" s="0" t="s">
        <v>53</v>
      </c>
      <c r="B14000" s="0" t="s">
        <v>113</v>
      </c>
      <c r="C14000" s="0" t="s">
        <v>108</v>
      </c>
      <c r="D14000" s="116" t="n">
        <v>45778</v>
      </c>
      <c r="E14000" s="0" t="n">
        <v>0.005</v>
      </c>
      <c r="F14000" s="0" t="n">
        <v>2376552</v>
      </c>
      <c r="G14000" s="151" t="s">
        <v>111</v>
      </c>
      <c r="H14000" s="151" t="s">
        <v>111</v>
      </c>
      <c r="I14000" s="152" t="s">
        <v>112</v>
      </c>
    </row>
    <row r="14001" customFormat="false" ht="12.75" hidden="false" customHeight="false" outlineLevel="0" collapsed="false">
      <c r="A14001" s="0" t="s">
        <v>17</v>
      </c>
      <c r="B14001" s="0" t="s">
        <v>110</v>
      </c>
      <c r="C14001" s="0" t="s">
        <v>108</v>
      </c>
      <c r="D14001" s="116" t="n">
        <v>45778</v>
      </c>
      <c r="E14001" s="0" t="n">
        <v>0</v>
      </c>
      <c r="F14001" s="0" t="n">
        <v>2376553</v>
      </c>
      <c r="G14001" s="151" t="s">
        <v>111</v>
      </c>
      <c r="H14001" s="151" t="s">
        <v>111</v>
      </c>
      <c r="I14001" s="152" t="s">
        <v>112</v>
      </c>
    </row>
    <row r="14002" customFormat="false" ht="12.75" hidden="false" customHeight="false" outlineLevel="0" collapsed="false">
      <c r="A14002" s="0" t="s">
        <v>17</v>
      </c>
      <c r="B14002" s="0" t="s">
        <v>113</v>
      </c>
      <c r="C14002" s="0" t="s">
        <v>108</v>
      </c>
      <c r="D14002" s="116" t="n">
        <v>45778</v>
      </c>
      <c r="E14002" s="0" t="n">
        <v>0</v>
      </c>
      <c r="F14002" s="0" t="n">
        <v>2376554</v>
      </c>
      <c r="G14002" s="151" t="s">
        <v>111</v>
      </c>
      <c r="H14002" s="151" t="s">
        <v>111</v>
      </c>
      <c r="I14002" s="152" t="s">
        <v>112</v>
      </c>
    </row>
    <row r="14003" customFormat="false" ht="12.75" hidden="false" customHeight="false" outlineLevel="0" collapsed="false">
      <c r="A14003" s="0" t="s">
        <v>18</v>
      </c>
      <c r="B14003" s="0" t="s">
        <v>110</v>
      </c>
      <c r="C14003" s="0" t="s">
        <v>108</v>
      </c>
      <c r="D14003" s="116" t="n">
        <v>45778</v>
      </c>
      <c r="E14003" s="0" t="n">
        <v>0</v>
      </c>
      <c r="F14003" s="0" t="n">
        <v>2376555</v>
      </c>
      <c r="G14003" s="151" t="s">
        <v>111</v>
      </c>
      <c r="H14003" s="151" t="s">
        <v>111</v>
      </c>
      <c r="I14003" s="152" t="s">
        <v>112</v>
      </c>
    </row>
    <row r="14004" customFormat="false" ht="12.75" hidden="false" customHeight="false" outlineLevel="0" collapsed="false">
      <c r="A14004" s="0" t="s">
        <v>18</v>
      </c>
      <c r="B14004" s="0" t="s">
        <v>113</v>
      </c>
      <c r="C14004" s="0" t="s">
        <v>108</v>
      </c>
      <c r="D14004" s="116" t="n">
        <v>45778</v>
      </c>
      <c r="E14004" s="0" t="n">
        <v>0</v>
      </c>
      <c r="F14004" s="0" t="n">
        <v>2376556</v>
      </c>
      <c r="G14004" s="151" t="s">
        <v>111</v>
      </c>
      <c r="H14004" s="151" t="s">
        <v>111</v>
      </c>
      <c r="I14004" s="152" t="s">
        <v>112</v>
      </c>
    </row>
    <row r="14005" customFormat="false" ht="12.75" hidden="false" customHeight="false" outlineLevel="0" collapsed="false">
      <c r="A14005" s="0" t="s">
        <v>19</v>
      </c>
      <c r="B14005" s="0" t="s">
        <v>110</v>
      </c>
      <c r="C14005" s="0" t="s">
        <v>108</v>
      </c>
      <c r="D14005" s="116" t="n">
        <v>45778</v>
      </c>
      <c r="E14005" s="0" t="n">
        <v>0</v>
      </c>
      <c r="F14005" s="0" t="n">
        <v>2376557</v>
      </c>
      <c r="G14005" s="151" t="s">
        <v>111</v>
      </c>
      <c r="H14005" s="151" t="s">
        <v>111</v>
      </c>
      <c r="I14005" s="152" t="s">
        <v>112</v>
      </c>
    </row>
    <row r="14006" customFormat="false" ht="12.75" hidden="false" customHeight="false" outlineLevel="0" collapsed="false">
      <c r="A14006" s="0" t="s">
        <v>19</v>
      </c>
      <c r="B14006" s="0" t="s">
        <v>113</v>
      </c>
      <c r="C14006" s="0" t="s">
        <v>108</v>
      </c>
      <c r="D14006" s="116" t="n">
        <v>45778</v>
      </c>
      <c r="E14006" s="0" t="n">
        <v>0</v>
      </c>
      <c r="F14006" s="0" t="n">
        <v>2376558</v>
      </c>
      <c r="G14006" s="151" t="s">
        <v>111</v>
      </c>
      <c r="H14006" s="151" t="s">
        <v>111</v>
      </c>
      <c r="I14006" s="152" t="s">
        <v>112</v>
      </c>
    </row>
    <row r="14007" customFormat="false" ht="12.75" hidden="false" customHeight="false" outlineLevel="0" collapsed="false">
      <c r="A14007" s="0" t="s">
        <v>21</v>
      </c>
      <c r="B14007" s="0" t="s">
        <v>110</v>
      </c>
      <c r="C14007" s="0" t="s">
        <v>108</v>
      </c>
      <c r="D14007" s="116" t="n">
        <v>45778</v>
      </c>
      <c r="E14007" s="0" t="n">
        <v>0</v>
      </c>
      <c r="F14007" s="0" t="n">
        <v>2376559</v>
      </c>
      <c r="G14007" s="151" t="s">
        <v>111</v>
      </c>
      <c r="H14007" s="151" t="s">
        <v>111</v>
      </c>
      <c r="I14007" s="152" t="s">
        <v>112</v>
      </c>
    </row>
    <row r="14008" customFormat="false" ht="12.75" hidden="false" customHeight="false" outlineLevel="0" collapsed="false">
      <c r="A14008" s="0" t="s">
        <v>21</v>
      </c>
      <c r="B14008" s="0" t="s">
        <v>113</v>
      </c>
      <c r="C14008" s="0" t="s">
        <v>108</v>
      </c>
      <c r="D14008" s="116" t="n">
        <v>45778</v>
      </c>
      <c r="E14008" s="0" t="n">
        <v>0</v>
      </c>
      <c r="F14008" s="0" t="n">
        <v>2376560</v>
      </c>
      <c r="G14008" s="151" t="s">
        <v>111</v>
      </c>
      <c r="H14008" s="151" t="s">
        <v>111</v>
      </c>
      <c r="I14008" s="152" t="s">
        <v>112</v>
      </c>
    </row>
    <row r="14009" customFormat="false" ht="12.75" hidden="false" customHeight="false" outlineLevel="0" collapsed="false">
      <c r="A14009" s="0" t="s">
        <v>22</v>
      </c>
      <c r="B14009" s="0" t="s">
        <v>110</v>
      </c>
      <c r="C14009" s="0" t="s">
        <v>108</v>
      </c>
      <c r="D14009" s="116" t="n">
        <v>45778</v>
      </c>
      <c r="E14009" s="0" t="n">
        <v>0</v>
      </c>
      <c r="F14009" s="0" t="n">
        <v>2376561</v>
      </c>
      <c r="G14009" s="151" t="s">
        <v>111</v>
      </c>
      <c r="H14009" s="151" t="s">
        <v>111</v>
      </c>
      <c r="I14009" s="152" t="s">
        <v>112</v>
      </c>
    </row>
    <row r="14010" customFormat="false" ht="12.75" hidden="false" customHeight="false" outlineLevel="0" collapsed="false">
      <c r="A14010" s="0" t="s">
        <v>59</v>
      </c>
      <c r="B14010" s="0" t="s">
        <v>110</v>
      </c>
      <c r="C14010" s="0" t="s">
        <v>108</v>
      </c>
      <c r="D14010" s="116" t="n">
        <v>45809</v>
      </c>
      <c r="E14010" s="0" t="n">
        <v>0.385</v>
      </c>
      <c r="F14010" s="0" t="n">
        <v>2376515</v>
      </c>
      <c r="G14010" s="151" t="s">
        <v>111</v>
      </c>
      <c r="H14010" s="151" t="s">
        <v>111</v>
      </c>
      <c r="I14010" s="152" t="s">
        <v>112</v>
      </c>
    </row>
    <row r="14011" customFormat="false" ht="12.75" hidden="false" customHeight="false" outlineLevel="0" collapsed="false">
      <c r="A14011" s="0" t="s">
        <v>59</v>
      </c>
      <c r="B14011" s="0" t="s">
        <v>113</v>
      </c>
      <c r="C14011" s="0" t="s">
        <v>108</v>
      </c>
      <c r="D14011" s="116" t="n">
        <v>45809</v>
      </c>
      <c r="E14011" s="0" t="n">
        <v>0.015</v>
      </c>
      <c r="F14011" s="0" t="n">
        <v>2376516</v>
      </c>
      <c r="G14011" s="151" t="s">
        <v>111</v>
      </c>
      <c r="H14011" s="151" t="s">
        <v>111</v>
      </c>
      <c r="I14011" s="152" t="s">
        <v>112</v>
      </c>
    </row>
    <row r="14012" customFormat="false" ht="12.75" hidden="false" customHeight="false" outlineLevel="0" collapsed="false">
      <c r="A14012" s="0" t="s">
        <v>60</v>
      </c>
      <c r="B14012" s="0" t="s">
        <v>110</v>
      </c>
      <c r="C14012" s="0" t="s">
        <v>108</v>
      </c>
      <c r="D14012" s="116" t="n">
        <v>45809</v>
      </c>
      <c r="E14012" s="0" t="n">
        <v>0.385</v>
      </c>
      <c r="F14012" s="0" t="n">
        <v>2376517</v>
      </c>
      <c r="G14012" s="151" t="s">
        <v>111</v>
      </c>
      <c r="H14012" s="151" t="s">
        <v>111</v>
      </c>
      <c r="I14012" s="152" t="s">
        <v>112</v>
      </c>
    </row>
    <row r="14013" customFormat="false" ht="12.75" hidden="false" customHeight="false" outlineLevel="0" collapsed="false">
      <c r="A14013" s="0" t="s">
        <v>60</v>
      </c>
      <c r="B14013" s="0" t="s">
        <v>113</v>
      </c>
      <c r="C14013" s="0" t="s">
        <v>108</v>
      </c>
      <c r="D14013" s="116" t="n">
        <v>45809</v>
      </c>
      <c r="E14013" s="0" t="n">
        <v>0.055</v>
      </c>
      <c r="F14013" s="0" t="n">
        <v>2376518</v>
      </c>
      <c r="G14013" s="151" t="s">
        <v>111</v>
      </c>
      <c r="H14013" s="151" t="s">
        <v>111</v>
      </c>
      <c r="I14013" s="152" t="s">
        <v>112</v>
      </c>
    </row>
    <row r="14014" customFormat="false" ht="12.75" hidden="false" customHeight="false" outlineLevel="0" collapsed="false">
      <c r="A14014" s="0" t="s">
        <v>61</v>
      </c>
      <c r="B14014" s="0" t="s">
        <v>110</v>
      </c>
      <c r="C14014" s="0" t="s">
        <v>108</v>
      </c>
      <c r="D14014" s="116" t="n">
        <v>45809</v>
      </c>
      <c r="E14014" s="0" t="n">
        <v>0.385</v>
      </c>
      <c r="F14014" s="0" t="n">
        <v>2376519</v>
      </c>
      <c r="G14014" s="151" t="s">
        <v>111</v>
      </c>
      <c r="H14014" s="151" t="s">
        <v>111</v>
      </c>
      <c r="I14014" s="152" t="s">
        <v>112</v>
      </c>
    </row>
    <row r="14015" customFormat="false" ht="12.75" hidden="false" customHeight="false" outlineLevel="0" collapsed="false">
      <c r="A14015" s="0" t="s">
        <v>61</v>
      </c>
      <c r="B14015" s="0" t="s">
        <v>113</v>
      </c>
      <c r="C14015" s="0" t="s">
        <v>108</v>
      </c>
      <c r="D14015" s="116" t="n">
        <v>45809</v>
      </c>
      <c r="E14015" s="0" t="n">
        <v>0.015</v>
      </c>
      <c r="F14015" s="0" t="n">
        <v>2376520</v>
      </c>
      <c r="G14015" s="151" t="s">
        <v>111</v>
      </c>
      <c r="H14015" s="151" t="s">
        <v>111</v>
      </c>
      <c r="I14015" s="152" t="s">
        <v>112</v>
      </c>
    </row>
    <row r="14016" customFormat="false" ht="12.75" hidden="false" customHeight="false" outlineLevel="0" collapsed="false">
      <c r="A14016" s="0" t="s">
        <v>62</v>
      </c>
      <c r="B14016" s="0" t="s">
        <v>110</v>
      </c>
      <c r="C14016" s="0" t="s">
        <v>108</v>
      </c>
      <c r="D14016" s="116" t="n">
        <v>45809</v>
      </c>
      <c r="E14016" s="0" t="n">
        <v>0.385</v>
      </c>
      <c r="F14016" s="0" t="n">
        <v>2376521</v>
      </c>
      <c r="G14016" s="151" t="s">
        <v>111</v>
      </c>
      <c r="H14016" s="151" t="s">
        <v>111</v>
      </c>
      <c r="I14016" s="152" t="s">
        <v>112</v>
      </c>
    </row>
    <row r="14017" customFormat="false" ht="12.75" hidden="false" customHeight="false" outlineLevel="0" collapsed="false">
      <c r="A14017" s="0" t="s">
        <v>62</v>
      </c>
      <c r="B14017" s="0" t="s">
        <v>113</v>
      </c>
      <c r="C14017" s="0" t="s">
        <v>108</v>
      </c>
      <c r="D14017" s="116" t="n">
        <v>45809</v>
      </c>
      <c r="E14017" s="0" t="n">
        <v>0.055</v>
      </c>
      <c r="F14017" s="0" t="n">
        <v>2376522</v>
      </c>
      <c r="G14017" s="151" t="s">
        <v>111</v>
      </c>
      <c r="H14017" s="151" t="s">
        <v>111</v>
      </c>
      <c r="I14017" s="152" t="s">
        <v>112</v>
      </c>
    </row>
    <row r="14018" customFormat="false" ht="12.75" hidden="false" customHeight="false" outlineLevel="0" collapsed="false">
      <c r="A14018" s="0" t="s">
        <v>82</v>
      </c>
      <c r="B14018" s="0" t="s">
        <v>110</v>
      </c>
      <c r="C14018" s="0" t="s">
        <v>108</v>
      </c>
      <c r="D14018" s="116" t="n">
        <v>45809</v>
      </c>
      <c r="E14018" s="0" t="n">
        <v>0</v>
      </c>
      <c r="F14018" s="0" t="n">
        <v>2376523</v>
      </c>
      <c r="G14018" s="151" t="s">
        <v>111</v>
      </c>
      <c r="H14018" s="151" t="s">
        <v>111</v>
      </c>
      <c r="I14018" s="152" t="s">
        <v>112</v>
      </c>
    </row>
    <row r="14019" customFormat="false" ht="12.75" hidden="false" customHeight="false" outlineLevel="0" collapsed="false">
      <c r="A14019" s="0" t="s">
        <v>82</v>
      </c>
      <c r="B14019" s="0" t="s">
        <v>113</v>
      </c>
      <c r="C14019" s="0" t="s">
        <v>108</v>
      </c>
      <c r="D14019" s="116" t="n">
        <v>45809</v>
      </c>
      <c r="E14019" s="0" t="n">
        <v>0</v>
      </c>
      <c r="F14019" s="0" t="n">
        <v>2376524</v>
      </c>
      <c r="G14019" s="151" t="s">
        <v>111</v>
      </c>
      <c r="H14019" s="151" t="s">
        <v>111</v>
      </c>
      <c r="I14019" s="152" t="s">
        <v>112</v>
      </c>
    </row>
    <row r="14020" customFormat="false" ht="12.75" hidden="false" customHeight="false" outlineLevel="0" collapsed="false">
      <c r="A14020" s="0" t="s">
        <v>83</v>
      </c>
      <c r="B14020" s="0" t="s">
        <v>110</v>
      </c>
      <c r="C14020" s="0" t="s">
        <v>108</v>
      </c>
      <c r="D14020" s="116" t="n">
        <v>45809</v>
      </c>
      <c r="E14020" s="0" t="n">
        <v>0</v>
      </c>
      <c r="F14020" s="0" t="n">
        <v>2376525</v>
      </c>
      <c r="G14020" s="151" t="s">
        <v>111</v>
      </c>
      <c r="H14020" s="151" t="s">
        <v>111</v>
      </c>
      <c r="I14020" s="152" t="s">
        <v>112</v>
      </c>
    </row>
    <row r="14021" customFormat="false" ht="12.75" hidden="false" customHeight="false" outlineLevel="0" collapsed="false">
      <c r="A14021" s="0" t="s">
        <v>83</v>
      </c>
      <c r="B14021" s="0" t="s">
        <v>113</v>
      </c>
      <c r="C14021" s="0" t="s">
        <v>108</v>
      </c>
      <c r="D14021" s="116" t="n">
        <v>45809</v>
      </c>
      <c r="E14021" s="0" t="n">
        <v>0</v>
      </c>
      <c r="F14021" s="0" t="n">
        <v>2376526</v>
      </c>
      <c r="G14021" s="151" t="s">
        <v>111</v>
      </c>
      <c r="H14021" s="151" t="s">
        <v>111</v>
      </c>
      <c r="I14021" s="152" t="s">
        <v>112</v>
      </c>
    </row>
    <row r="14022" customFormat="false" ht="12.75" hidden="false" customHeight="false" outlineLevel="0" collapsed="false">
      <c r="A14022" s="0" t="s">
        <v>84</v>
      </c>
      <c r="B14022" s="0" t="s">
        <v>110</v>
      </c>
      <c r="C14022" s="0" t="s">
        <v>108</v>
      </c>
      <c r="D14022" s="116" t="n">
        <v>45809</v>
      </c>
      <c r="E14022" s="0" t="n">
        <v>0.17</v>
      </c>
      <c r="F14022" s="0" t="n">
        <v>2376527</v>
      </c>
      <c r="G14022" s="151" t="s">
        <v>111</v>
      </c>
      <c r="H14022" s="151" t="s">
        <v>111</v>
      </c>
      <c r="I14022" s="152" t="s">
        <v>112</v>
      </c>
    </row>
    <row r="14023" customFormat="false" ht="12.75" hidden="false" customHeight="false" outlineLevel="0" collapsed="false">
      <c r="A14023" s="0" t="s">
        <v>84</v>
      </c>
      <c r="B14023" s="0" t="s">
        <v>113</v>
      </c>
      <c r="C14023" s="0" t="s">
        <v>108</v>
      </c>
      <c r="D14023" s="116" t="n">
        <v>45809</v>
      </c>
      <c r="E14023" s="0" t="n">
        <v>0.0125</v>
      </c>
      <c r="F14023" s="0" t="n">
        <v>2376528</v>
      </c>
      <c r="G14023" s="151" t="s">
        <v>111</v>
      </c>
      <c r="H14023" s="151" t="s">
        <v>111</v>
      </c>
      <c r="I14023" s="152" t="s">
        <v>112</v>
      </c>
    </row>
    <row r="14024" customFormat="false" ht="12.75" hidden="false" customHeight="false" outlineLevel="0" collapsed="false">
      <c r="A14024" s="0" t="s">
        <v>85</v>
      </c>
      <c r="B14024" s="0" t="s">
        <v>110</v>
      </c>
      <c r="C14024" s="0" t="s">
        <v>108</v>
      </c>
      <c r="D14024" s="116" t="n">
        <v>45809</v>
      </c>
      <c r="E14024" s="0" t="n">
        <v>0.17</v>
      </c>
      <c r="F14024" s="0" t="n">
        <v>2376529</v>
      </c>
      <c r="G14024" s="151" t="s">
        <v>111</v>
      </c>
      <c r="H14024" s="151" t="s">
        <v>111</v>
      </c>
      <c r="I14024" s="152" t="s">
        <v>112</v>
      </c>
    </row>
    <row r="14025" customFormat="false" ht="12.75" hidden="false" customHeight="false" outlineLevel="0" collapsed="false">
      <c r="A14025" s="0" t="s">
        <v>85</v>
      </c>
      <c r="B14025" s="0" t="s">
        <v>113</v>
      </c>
      <c r="C14025" s="0" t="s">
        <v>108</v>
      </c>
      <c r="D14025" s="116" t="n">
        <v>45809</v>
      </c>
      <c r="E14025" s="0" t="n">
        <v>0.0493451800089902</v>
      </c>
      <c r="F14025" s="0" t="n">
        <v>2376530</v>
      </c>
      <c r="G14025" s="151" t="s">
        <v>111</v>
      </c>
      <c r="H14025" s="151" t="s">
        <v>111</v>
      </c>
      <c r="I14025" s="152" t="s">
        <v>112</v>
      </c>
    </row>
    <row r="14026" customFormat="false" ht="12.75" hidden="false" customHeight="false" outlineLevel="0" collapsed="false">
      <c r="A14026" s="0" t="s">
        <v>86</v>
      </c>
      <c r="B14026" s="0" t="s">
        <v>110</v>
      </c>
      <c r="C14026" s="0" t="s">
        <v>108</v>
      </c>
      <c r="D14026" s="116" t="n">
        <v>45809</v>
      </c>
      <c r="E14026" s="0" t="n">
        <v>0.195</v>
      </c>
      <c r="F14026" s="0" t="n">
        <v>2376531</v>
      </c>
      <c r="G14026" s="151" t="s">
        <v>111</v>
      </c>
      <c r="H14026" s="151" t="s">
        <v>111</v>
      </c>
      <c r="I14026" s="152" t="s">
        <v>112</v>
      </c>
    </row>
    <row r="14027" customFormat="false" ht="12.75" hidden="false" customHeight="false" outlineLevel="0" collapsed="false">
      <c r="A14027" s="0" t="s">
        <v>86</v>
      </c>
      <c r="B14027" s="0" t="s">
        <v>113</v>
      </c>
      <c r="C14027" s="0" t="s">
        <v>108</v>
      </c>
      <c r="D14027" s="116" t="n">
        <v>45809</v>
      </c>
      <c r="E14027" s="0" t="n">
        <v>0.005</v>
      </c>
      <c r="F14027" s="0" t="n">
        <v>2376532</v>
      </c>
      <c r="G14027" s="151" t="s">
        <v>111</v>
      </c>
      <c r="H14027" s="151" t="s">
        <v>111</v>
      </c>
      <c r="I14027" s="152" t="s">
        <v>112</v>
      </c>
    </row>
    <row r="14028" customFormat="false" ht="12.75" hidden="false" customHeight="false" outlineLevel="0" collapsed="false">
      <c r="A14028" s="0" t="s">
        <v>87</v>
      </c>
      <c r="B14028" s="0" t="s">
        <v>110</v>
      </c>
      <c r="C14028" s="0" t="s">
        <v>108</v>
      </c>
      <c r="D14028" s="116" t="n">
        <v>45809</v>
      </c>
      <c r="E14028" s="0" t="n">
        <v>0.195</v>
      </c>
      <c r="F14028" s="0" t="n">
        <v>2376533</v>
      </c>
      <c r="G14028" s="151" t="s">
        <v>111</v>
      </c>
      <c r="H14028" s="151" t="s">
        <v>111</v>
      </c>
      <c r="I14028" s="152" t="s">
        <v>112</v>
      </c>
    </row>
    <row r="14029" customFormat="false" ht="12.75" hidden="false" customHeight="false" outlineLevel="0" collapsed="false">
      <c r="A14029" s="0" t="s">
        <v>87</v>
      </c>
      <c r="B14029" s="0" t="s">
        <v>113</v>
      </c>
      <c r="C14029" s="0" t="s">
        <v>108</v>
      </c>
      <c r="D14029" s="116" t="n">
        <v>45809</v>
      </c>
      <c r="E14029" s="0" t="n">
        <v>0.005</v>
      </c>
      <c r="F14029" s="0" t="n">
        <v>2376534</v>
      </c>
      <c r="G14029" s="151" t="s">
        <v>111</v>
      </c>
      <c r="H14029" s="151" t="s">
        <v>111</v>
      </c>
      <c r="I14029" s="152" t="s">
        <v>112</v>
      </c>
    </row>
    <row r="14030" customFormat="false" ht="12.75" hidden="false" customHeight="false" outlineLevel="0" collapsed="false">
      <c r="A14030" s="0" t="s">
        <v>88</v>
      </c>
      <c r="B14030" s="0" t="s">
        <v>110</v>
      </c>
      <c r="C14030" s="0" t="s">
        <v>108</v>
      </c>
      <c r="D14030" s="116" t="n">
        <v>45809</v>
      </c>
      <c r="E14030" s="0" t="n">
        <v>0.195</v>
      </c>
      <c r="F14030" s="0" t="n">
        <v>2376535</v>
      </c>
      <c r="G14030" s="151" t="s">
        <v>111</v>
      </c>
      <c r="H14030" s="151" t="s">
        <v>111</v>
      </c>
      <c r="I14030" s="152" t="s">
        <v>112</v>
      </c>
    </row>
    <row r="14031" customFormat="false" ht="12.75" hidden="false" customHeight="false" outlineLevel="0" collapsed="false">
      <c r="A14031" s="0" t="s">
        <v>88</v>
      </c>
      <c r="B14031" s="0" t="s">
        <v>113</v>
      </c>
      <c r="C14031" s="0" t="s">
        <v>108</v>
      </c>
      <c r="D14031" s="116" t="n">
        <v>45809</v>
      </c>
      <c r="E14031" s="0" t="n">
        <v>0.116966393778142</v>
      </c>
      <c r="F14031" s="0" t="n">
        <v>2376536</v>
      </c>
      <c r="G14031" s="151" t="s">
        <v>111</v>
      </c>
      <c r="H14031" s="151" t="s">
        <v>111</v>
      </c>
      <c r="I14031" s="152" t="s">
        <v>112</v>
      </c>
    </row>
    <row r="14032" customFormat="false" ht="12.75" hidden="false" customHeight="false" outlineLevel="0" collapsed="false">
      <c r="A14032" s="0" t="s">
        <v>89</v>
      </c>
      <c r="B14032" s="0" t="s">
        <v>110</v>
      </c>
      <c r="C14032" s="0" t="s">
        <v>108</v>
      </c>
      <c r="D14032" s="116" t="n">
        <v>45809</v>
      </c>
      <c r="E14032" s="0" t="n">
        <v>0.195</v>
      </c>
      <c r="F14032" s="0" t="n">
        <v>2376537</v>
      </c>
      <c r="G14032" s="151" t="s">
        <v>111</v>
      </c>
      <c r="H14032" s="151" t="s">
        <v>111</v>
      </c>
      <c r="I14032" s="152" t="s">
        <v>112</v>
      </c>
    </row>
    <row r="14033" customFormat="false" ht="12.75" hidden="false" customHeight="false" outlineLevel="0" collapsed="false">
      <c r="A14033" s="0" t="s">
        <v>89</v>
      </c>
      <c r="B14033" s="0" t="s">
        <v>113</v>
      </c>
      <c r="C14033" s="0" t="s">
        <v>108</v>
      </c>
      <c r="D14033" s="116" t="n">
        <v>45809</v>
      </c>
      <c r="E14033" s="0" t="n">
        <v>0.025</v>
      </c>
      <c r="F14033" s="0" t="n">
        <v>2376538</v>
      </c>
      <c r="G14033" s="151" t="s">
        <v>111</v>
      </c>
      <c r="H14033" s="151" t="s">
        <v>111</v>
      </c>
      <c r="I14033" s="152" t="s">
        <v>112</v>
      </c>
    </row>
    <row r="14034" customFormat="false" ht="12.75" hidden="false" customHeight="false" outlineLevel="0" collapsed="false">
      <c r="A14034" s="0" t="s">
        <v>90</v>
      </c>
      <c r="B14034" s="0" t="s">
        <v>110</v>
      </c>
      <c r="C14034" s="0" t="s">
        <v>108</v>
      </c>
      <c r="D14034" s="116" t="n">
        <v>45809</v>
      </c>
      <c r="E14034" s="0" t="n">
        <v>0.195</v>
      </c>
      <c r="F14034" s="0" t="n">
        <v>2376539</v>
      </c>
      <c r="G14034" s="151" t="s">
        <v>111</v>
      </c>
      <c r="H14034" s="151" t="s">
        <v>111</v>
      </c>
      <c r="I14034" s="152" t="s">
        <v>112</v>
      </c>
    </row>
    <row r="14035" customFormat="false" ht="12.75" hidden="false" customHeight="false" outlineLevel="0" collapsed="false">
      <c r="A14035" s="0" t="s">
        <v>90</v>
      </c>
      <c r="B14035" s="0" t="s">
        <v>113</v>
      </c>
      <c r="C14035" s="0" t="s">
        <v>108</v>
      </c>
      <c r="D14035" s="116" t="n">
        <v>45809</v>
      </c>
      <c r="E14035" s="0" t="n">
        <v>0.116966393778142</v>
      </c>
      <c r="F14035" s="0" t="n">
        <v>2376540</v>
      </c>
      <c r="G14035" s="151" t="s">
        <v>111</v>
      </c>
      <c r="H14035" s="151" t="s">
        <v>111</v>
      </c>
      <c r="I14035" s="152" t="s">
        <v>112</v>
      </c>
    </row>
    <row r="14036" customFormat="false" ht="12.75" hidden="false" customHeight="false" outlineLevel="0" collapsed="false">
      <c r="A14036" s="0" t="s">
        <v>91</v>
      </c>
      <c r="B14036" s="0" t="s">
        <v>110</v>
      </c>
      <c r="C14036" s="0" t="s">
        <v>108</v>
      </c>
      <c r="D14036" s="116" t="n">
        <v>45809</v>
      </c>
      <c r="E14036" s="0" t="n">
        <v>0</v>
      </c>
      <c r="F14036" s="0" t="n">
        <v>2376541</v>
      </c>
      <c r="G14036" s="151" t="s">
        <v>111</v>
      </c>
      <c r="H14036" s="151" t="s">
        <v>111</v>
      </c>
      <c r="I14036" s="152" t="s">
        <v>112</v>
      </c>
    </row>
    <row r="14037" customFormat="false" ht="12.75" hidden="false" customHeight="false" outlineLevel="0" collapsed="false">
      <c r="A14037" s="0" t="s">
        <v>91</v>
      </c>
      <c r="B14037" s="0" t="s">
        <v>113</v>
      </c>
      <c r="C14037" s="0" t="s">
        <v>108</v>
      </c>
      <c r="D14037" s="116" t="n">
        <v>45809</v>
      </c>
      <c r="E14037" s="0" t="n">
        <v>0</v>
      </c>
      <c r="F14037" s="0" t="n">
        <v>2376542</v>
      </c>
      <c r="G14037" s="151" t="s">
        <v>111</v>
      </c>
      <c r="H14037" s="151" t="s">
        <v>111</v>
      </c>
      <c r="I14037" s="152" t="s">
        <v>112</v>
      </c>
    </row>
    <row r="14038" customFormat="false" ht="12.75" hidden="false" customHeight="false" outlineLevel="0" collapsed="false">
      <c r="A14038" s="0" t="s">
        <v>49</v>
      </c>
      <c r="B14038" s="0" t="s">
        <v>110</v>
      </c>
      <c r="C14038" s="0" t="s">
        <v>108</v>
      </c>
      <c r="D14038" s="116" t="n">
        <v>45809</v>
      </c>
      <c r="E14038" s="0" t="n">
        <v>0.385</v>
      </c>
      <c r="F14038" s="0" t="n">
        <v>2376543</v>
      </c>
      <c r="G14038" s="151" t="s">
        <v>111</v>
      </c>
      <c r="H14038" s="151" t="s">
        <v>111</v>
      </c>
      <c r="I14038" s="152" t="s">
        <v>112</v>
      </c>
    </row>
    <row r="14039" customFormat="false" ht="12.75" hidden="false" customHeight="false" outlineLevel="0" collapsed="false">
      <c r="A14039" s="0" t="s">
        <v>49</v>
      </c>
      <c r="B14039" s="0" t="s">
        <v>113</v>
      </c>
      <c r="C14039" s="0" t="s">
        <v>108</v>
      </c>
      <c r="D14039" s="116" t="n">
        <v>45809</v>
      </c>
      <c r="E14039" s="0" t="n">
        <v>0.015</v>
      </c>
      <c r="F14039" s="0" t="n">
        <v>2376544</v>
      </c>
      <c r="G14039" s="151" t="s">
        <v>111</v>
      </c>
      <c r="H14039" s="151" t="s">
        <v>111</v>
      </c>
      <c r="I14039" s="152" t="s">
        <v>112</v>
      </c>
    </row>
    <row r="14040" customFormat="false" ht="12.75" hidden="false" customHeight="false" outlineLevel="0" collapsed="false">
      <c r="A14040" s="0" t="s">
        <v>50</v>
      </c>
      <c r="B14040" s="0" t="s">
        <v>110</v>
      </c>
      <c r="C14040" s="0" t="s">
        <v>108</v>
      </c>
      <c r="D14040" s="116" t="n">
        <v>45809</v>
      </c>
      <c r="E14040" s="0" t="n">
        <v>0.44</v>
      </c>
      <c r="F14040" s="0" t="n">
        <v>2376545</v>
      </c>
      <c r="G14040" s="151" t="s">
        <v>111</v>
      </c>
      <c r="H14040" s="151" t="s">
        <v>111</v>
      </c>
      <c r="I14040" s="152" t="s">
        <v>112</v>
      </c>
    </row>
    <row r="14041" customFormat="false" ht="12.75" hidden="false" customHeight="false" outlineLevel="0" collapsed="false">
      <c r="A14041" s="0" t="s">
        <v>50</v>
      </c>
      <c r="B14041" s="0" t="s">
        <v>113</v>
      </c>
      <c r="C14041" s="0" t="s">
        <v>108</v>
      </c>
      <c r="D14041" s="116" t="n">
        <v>45809</v>
      </c>
      <c r="E14041" s="0" t="n">
        <v>-0.055</v>
      </c>
      <c r="F14041" s="0" t="n">
        <v>2376546</v>
      </c>
      <c r="G14041" s="151" t="s">
        <v>111</v>
      </c>
      <c r="H14041" s="151" t="s">
        <v>111</v>
      </c>
      <c r="I14041" s="152" t="s">
        <v>112</v>
      </c>
    </row>
    <row r="14042" customFormat="false" ht="12.75" hidden="false" customHeight="false" outlineLevel="0" collapsed="false">
      <c r="A14042" s="0" t="s">
        <v>51</v>
      </c>
      <c r="B14042" s="0" t="s">
        <v>110</v>
      </c>
      <c r="C14042" s="0" t="s">
        <v>108</v>
      </c>
      <c r="D14042" s="116" t="n">
        <v>45809</v>
      </c>
      <c r="E14042" s="0" t="n">
        <v>0.44</v>
      </c>
      <c r="F14042" s="0" t="n">
        <v>2376547</v>
      </c>
      <c r="G14042" s="151" t="s">
        <v>111</v>
      </c>
      <c r="H14042" s="151" t="s">
        <v>111</v>
      </c>
      <c r="I14042" s="152" t="s">
        <v>112</v>
      </c>
    </row>
    <row r="14043" customFormat="false" ht="12.75" hidden="false" customHeight="false" outlineLevel="0" collapsed="false">
      <c r="A14043" s="0" t="s">
        <v>51</v>
      </c>
      <c r="B14043" s="0" t="s">
        <v>113</v>
      </c>
      <c r="C14043" s="0" t="s">
        <v>108</v>
      </c>
      <c r="D14043" s="116" t="n">
        <v>45809</v>
      </c>
      <c r="E14043" s="0" t="n">
        <v>0.035</v>
      </c>
      <c r="F14043" s="0" t="n">
        <v>2376548</v>
      </c>
      <c r="G14043" s="151" t="s">
        <v>111</v>
      </c>
      <c r="H14043" s="151" t="s">
        <v>111</v>
      </c>
      <c r="I14043" s="152" t="s">
        <v>112</v>
      </c>
    </row>
    <row r="14044" customFormat="false" ht="12.75" hidden="false" customHeight="false" outlineLevel="0" collapsed="false">
      <c r="A14044" s="0" t="s">
        <v>52</v>
      </c>
      <c r="B14044" s="0" t="s">
        <v>110</v>
      </c>
      <c r="C14044" s="0" t="s">
        <v>108</v>
      </c>
      <c r="D14044" s="116" t="n">
        <v>45809</v>
      </c>
      <c r="E14044" s="0" t="n">
        <v>0.44</v>
      </c>
      <c r="F14044" s="0" t="n">
        <v>2376549</v>
      </c>
      <c r="G14044" s="151" t="s">
        <v>111</v>
      </c>
      <c r="H14044" s="151" t="s">
        <v>111</v>
      </c>
      <c r="I14044" s="152" t="s">
        <v>112</v>
      </c>
    </row>
    <row r="14045" customFormat="false" ht="12.75" hidden="false" customHeight="false" outlineLevel="0" collapsed="false">
      <c r="A14045" s="0" t="s">
        <v>52</v>
      </c>
      <c r="B14045" s="0" t="s">
        <v>113</v>
      </c>
      <c r="C14045" s="0" t="s">
        <v>108</v>
      </c>
      <c r="D14045" s="116" t="n">
        <v>45809</v>
      </c>
      <c r="E14045" s="0" t="n">
        <v>-0.035</v>
      </c>
      <c r="F14045" s="0" t="n">
        <v>2376550</v>
      </c>
      <c r="G14045" s="151" t="s">
        <v>111</v>
      </c>
      <c r="H14045" s="151" t="s">
        <v>111</v>
      </c>
      <c r="I14045" s="152" t="s">
        <v>112</v>
      </c>
    </row>
    <row r="14046" customFormat="false" ht="12.75" hidden="false" customHeight="false" outlineLevel="0" collapsed="false">
      <c r="A14046" s="0" t="s">
        <v>53</v>
      </c>
      <c r="B14046" s="0" t="s">
        <v>110</v>
      </c>
      <c r="C14046" s="0" t="s">
        <v>108</v>
      </c>
      <c r="D14046" s="116" t="n">
        <v>45809</v>
      </c>
      <c r="E14046" s="0" t="n">
        <v>0.195</v>
      </c>
      <c r="F14046" s="0" t="n">
        <v>2376551</v>
      </c>
      <c r="G14046" s="151" t="s">
        <v>111</v>
      </c>
      <c r="H14046" s="151" t="s">
        <v>111</v>
      </c>
      <c r="I14046" s="152" t="s">
        <v>112</v>
      </c>
    </row>
    <row r="14047" customFormat="false" ht="12.75" hidden="false" customHeight="false" outlineLevel="0" collapsed="false">
      <c r="A14047" s="0" t="s">
        <v>53</v>
      </c>
      <c r="B14047" s="0" t="s">
        <v>113</v>
      </c>
      <c r="C14047" s="0" t="s">
        <v>108</v>
      </c>
      <c r="D14047" s="116" t="n">
        <v>45809</v>
      </c>
      <c r="E14047" s="0" t="n">
        <v>0.005</v>
      </c>
      <c r="F14047" s="0" t="n">
        <v>2376552</v>
      </c>
      <c r="G14047" s="151" t="s">
        <v>111</v>
      </c>
      <c r="H14047" s="151" t="s">
        <v>111</v>
      </c>
      <c r="I14047" s="152" t="s">
        <v>112</v>
      </c>
    </row>
    <row r="14048" customFormat="false" ht="12.75" hidden="false" customHeight="false" outlineLevel="0" collapsed="false">
      <c r="A14048" s="0" t="s">
        <v>17</v>
      </c>
      <c r="B14048" s="0" t="s">
        <v>110</v>
      </c>
      <c r="C14048" s="0" t="s">
        <v>108</v>
      </c>
      <c r="D14048" s="116" t="n">
        <v>45809</v>
      </c>
      <c r="E14048" s="0" t="n">
        <v>0</v>
      </c>
      <c r="F14048" s="0" t="n">
        <v>2376553</v>
      </c>
      <c r="G14048" s="151" t="s">
        <v>111</v>
      </c>
      <c r="H14048" s="151" t="s">
        <v>111</v>
      </c>
      <c r="I14048" s="152" t="s">
        <v>112</v>
      </c>
    </row>
    <row r="14049" customFormat="false" ht="12.75" hidden="false" customHeight="false" outlineLevel="0" collapsed="false">
      <c r="A14049" s="0" t="s">
        <v>17</v>
      </c>
      <c r="B14049" s="0" t="s">
        <v>113</v>
      </c>
      <c r="C14049" s="0" t="s">
        <v>108</v>
      </c>
      <c r="D14049" s="116" t="n">
        <v>45809</v>
      </c>
      <c r="E14049" s="0" t="n">
        <v>0</v>
      </c>
      <c r="F14049" s="0" t="n">
        <v>2376554</v>
      </c>
      <c r="G14049" s="151" t="s">
        <v>111</v>
      </c>
      <c r="H14049" s="151" t="s">
        <v>111</v>
      </c>
      <c r="I14049" s="152" t="s">
        <v>112</v>
      </c>
    </row>
    <row r="14050" customFormat="false" ht="12.75" hidden="false" customHeight="false" outlineLevel="0" collapsed="false">
      <c r="A14050" s="0" t="s">
        <v>18</v>
      </c>
      <c r="B14050" s="0" t="s">
        <v>110</v>
      </c>
      <c r="C14050" s="0" t="s">
        <v>108</v>
      </c>
      <c r="D14050" s="116" t="n">
        <v>45809</v>
      </c>
      <c r="E14050" s="0" t="n">
        <v>0</v>
      </c>
      <c r="F14050" s="0" t="n">
        <v>2376555</v>
      </c>
      <c r="G14050" s="151" t="s">
        <v>111</v>
      </c>
      <c r="H14050" s="151" t="s">
        <v>111</v>
      </c>
      <c r="I14050" s="152" t="s">
        <v>112</v>
      </c>
    </row>
    <row r="14051" customFormat="false" ht="12.75" hidden="false" customHeight="false" outlineLevel="0" collapsed="false">
      <c r="A14051" s="0" t="s">
        <v>18</v>
      </c>
      <c r="B14051" s="0" t="s">
        <v>113</v>
      </c>
      <c r="C14051" s="0" t="s">
        <v>108</v>
      </c>
      <c r="D14051" s="116" t="n">
        <v>45809</v>
      </c>
      <c r="E14051" s="0" t="n">
        <v>0</v>
      </c>
      <c r="F14051" s="0" t="n">
        <v>2376556</v>
      </c>
      <c r="G14051" s="151" t="s">
        <v>111</v>
      </c>
      <c r="H14051" s="151" t="s">
        <v>111</v>
      </c>
      <c r="I14051" s="152" t="s">
        <v>112</v>
      </c>
    </row>
    <row r="14052" customFormat="false" ht="12.75" hidden="false" customHeight="false" outlineLevel="0" collapsed="false">
      <c r="A14052" s="0" t="s">
        <v>19</v>
      </c>
      <c r="B14052" s="0" t="s">
        <v>110</v>
      </c>
      <c r="C14052" s="0" t="s">
        <v>108</v>
      </c>
      <c r="D14052" s="116" t="n">
        <v>45809</v>
      </c>
      <c r="E14052" s="0" t="n">
        <v>0</v>
      </c>
      <c r="F14052" s="0" t="n">
        <v>2376557</v>
      </c>
      <c r="G14052" s="151" t="s">
        <v>111</v>
      </c>
      <c r="H14052" s="151" t="s">
        <v>111</v>
      </c>
      <c r="I14052" s="152" t="s">
        <v>112</v>
      </c>
    </row>
    <row r="14053" customFormat="false" ht="12.75" hidden="false" customHeight="false" outlineLevel="0" collapsed="false">
      <c r="A14053" s="0" t="s">
        <v>19</v>
      </c>
      <c r="B14053" s="0" t="s">
        <v>113</v>
      </c>
      <c r="C14053" s="0" t="s">
        <v>108</v>
      </c>
      <c r="D14053" s="116" t="n">
        <v>45809</v>
      </c>
      <c r="E14053" s="0" t="n">
        <v>0</v>
      </c>
      <c r="F14053" s="0" t="n">
        <v>2376558</v>
      </c>
      <c r="G14053" s="151" t="s">
        <v>111</v>
      </c>
      <c r="H14053" s="151" t="s">
        <v>111</v>
      </c>
      <c r="I14053" s="152" t="s">
        <v>112</v>
      </c>
    </row>
    <row r="14054" customFormat="false" ht="12.75" hidden="false" customHeight="false" outlineLevel="0" collapsed="false">
      <c r="A14054" s="0" t="s">
        <v>21</v>
      </c>
      <c r="B14054" s="0" t="s">
        <v>110</v>
      </c>
      <c r="C14054" s="0" t="s">
        <v>108</v>
      </c>
      <c r="D14054" s="116" t="n">
        <v>45809</v>
      </c>
      <c r="E14054" s="0" t="n">
        <v>0</v>
      </c>
      <c r="F14054" s="0" t="n">
        <v>2376559</v>
      </c>
      <c r="G14054" s="151" t="s">
        <v>111</v>
      </c>
      <c r="H14054" s="151" t="s">
        <v>111</v>
      </c>
      <c r="I14054" s="152" t="s">
        <v>112</v>
      </c>
    </row>
    <row r="14055" customFormat="false" ht="12.75" hidden="false" customHeight="false" outlineLevel="0" collapsed="false">
      <c r="A14055" s="0" t="s">
        <v>21</v>
      </c>
      <c r="B14055" s="0" t="s">
        <v>113</v>
      </c>
      <c r="C14055" s="0" t="s">
        <v>108</v>
      </c>
      <c r="D14055" s="116" t="n">
        <v>45809</v>
      </c>
      <c r="E14055" s="0" t="n">
        <v>0</v>
      </c>
      <c r="F14055" s="0" t="n">
        <v>2376560</v>
      </c>
      <c r="G14055" s="151" t="s">
        <v>111</v>
      </c>
      <c r="H14055" s="151" t="s">
        <v>111</v>
      </c>
      <c r="I14055" s="152" t="s">
        <v>112</v>
      </c>
    </row>
    <row r="14056" customFormat="false" ht="12.75" hidden="false" customHeight="false" outlineLevel="0" collapsed="false">
      <c r="A14056" s="0" t="s">
        <v>22</v>
      </c>
      <c r="B14056" s="0" t="s">
        <v>110</v>
      </c>
      <c r="C14056" s="0" t="s">
        <v>108</v>
      </c>
      <c r="D14056" s="116" t="n">
        <v>45809</v>
      </c>
      <c r="E14056" s="0" t="n">
        <v>0</v>
      </c>
      <c r="F14056" s="0" t="n">
        <v>2376561</v>
      </c>
      <c r="G14056" s="151" t="s">
        <v>111</v>
      </c>
      <c r="H14056" s="151" t="s">
        <v>111</v>
      </c>
      <c r="I14056" s="152" t="s">
        <v>112</v>
      </c>
    </row>
    <row r="14057" customFormat="false" ht="12.75" hidden="false" customHeight="false" outlineLevel="0" collapsed="false">
      <c r="A14057" s="0" t="s">
        <v>59</v>
      </c>
      <c r="B14057" s="0" t="s">
        <v>110</v>
      </c>
      <c r="C14057" s="0" t="s">
        <v>108</v>
      </c>
      <c r="D14057" s="116" t="n">
        <v>45839</v>
      </c>
      <c r="E14057" s="0" t="n">
        <v>0.3975</v>
      </c>
      <c r="F14057" s="0" t="n">
        <v>2376515</v>
      </c>
      <c r="G14057" s="151" t="s">
        <v>111</v>
      </c>
      <c r="H14057" s="151" t="s">
        <v>111</v>
      </c>
      <c r="I14057" s="152" t="s">
        <v>112</v>
      </c>
    </row>
    <row r="14058" customFormat="false" ht="12.75" hidden="false" customHeight="false" outlineLevel="0" collapsed="false">
      <c r="A14058" s="0" t="s">
        <v>59</v>
      </c>
      <c r="B14058" s="0" t="s">
        <v>113</v>
      </c>
      <c r="C14058" s="0" t="s">
        <v>108</v>
      </c>
      <c r="D14058" s="116" t="n">
        <v>45839</v>
      </c>
      <c r="E14058" s="0" t="n">
        <v>0.015</v>
      </c>
      <c r="F14058" s="0" t="n">
        <v>2376516</v>
      </c>
      <c r="G14058" s="151" t="s">
        <v>111</v>
      </c>
      <c r="H14058" s="151" t="s">
        <v>111</v>
      </c>
      <c r="I14058" s="152" t="s">
        <v>112</v>
      </c>
    </row>
    <row r="14059" customFormat="false" ht="12.75" hidden="false" customHeight="false" outlineLevel="0" collapsed="false">
      <c r="A14059" s="0" t="s">
        <v>60</v>
      </c>
      <c r="B14059" s="0" t="s">
        <v>110</v>
      </c>
      <c r="C14059" s="0" t="s">
        <v>108</v>
      </c>
      <c r="D14059" s="116" t="n">
        <v>45839</v>
      </c>
      <c r="E14059" s="0" t="n">
        <v>0.3975</v>
      </c>
      <c r="F14059" s="0" t="n">
        <v>2376517</v>
      </c>
      <c r="G14059" s="151" t="s">
        <v>111</v>
      </c>
      <c r="H14059" s="151" t="s">
        <v>111</v>
      </c>
      <c r="I14059" s="152" t="s">
        <v>112</v>
      </c>
    </row>
    <row r="14060" customFormat="false" ht="12.75" hidden="false" customHeight="false" outlineLevel="0" collapsed="false">
      <c r="A14060" s="0" t="s">
        <v>60</v>
      </c>
      <c r="B14060" s="0" t="s">
        <v>113</v>
      </c>
      <c r="C14060" s="0" t="s">
        <v>108</v>
      </c>
      <c r="D14060" s="116" t="n">
        <v>45839</v>
      </c>
      <c r="E14060" s="0" t="n">
        <v>0.065</v>
      </c>
      <c r="F14060" s="0" t="n">
        <v>2376518</v>
      </c>
      <c r="G14060" s="151" t="s">
        <v>111</v>
      </c>
      <c r="H14060" s="151" t="s">
        <v>111</v>
      </c>
      <c r="I14060" s="152" t="s">
        <v>112</v>
      </c>
    </row>
    <row r="14061" customFormat="false" ht="12.75" hidden="false" customHeight="false" outlineLevel="0" collapsed="false">
      <c r="A14061" s="0" t="s">
        <v>61</v>
      </c>
      <c r="B14061" s="0" t="s">
        <v>110</v>
      </c>
      <c r="C14061" s="0" t="s">
        <v>108</v>
      </c>
      <c r="D14061" s="116" t="n">
        <v>45839</v>
      </c>
      <c r="E14061" s="0" t="n">
        <v>0.3975</v>
      </c>
      <c r="F14061" s="0" t="n">
        <v>2376519</v>
      </c>
      <c r="G14061" s="151" t="s">
        <v>111</v>
      </c>
      <c r="H14061" s="151" t="s">
        <v>111</v>
      </c>
      <c r="I14061" s="152" t="s">
        <v>112</v>
      </c>
    </row>
    <row r="14062" customFormat="false" ht="12.75" hidden="false" customHeight="false" outlineLevel="0" collapsed="false">
      <c r="A14062" s="0" t="s">
        <v>61</v>
      </c>
      <c r="B14062" s="0" t="s">
        <v>113</v>
      </c>
      <c r="C14062" s="0" t="s">
        <v>108</v>
      </c>
      <c r="D14062" s="116" t="n">
        <v>45839</v>
      </c>
      <c r="E14062" s="0" t="n">
        <v>0.015</v>
      </c>
      <c r="F14062" s="0" t="n">
        <v>2376520</v>
      </c>
      <c r="G14062" s="151" t="s">
        <v>111</v>
      </c>
      <c r="H14062" s="151" t="s">
        <v>111</v>
      </c>
      <c r="I14062" s="152" t="s">
        <v>112</v>
      </c>
    </row>
    <row r="14063" customFormat="false" ht="12.75" hidden="false" customHeight="false" outlineLevel="0" collapsed="false">
      <c r="A14063" s="0" t="s">
        <v>62</v>
      </c>
      <c r="B14063" s="0" t="s">
        <v>110</v>
      </c>
      <c r="C14063" s="0" t="s">
        <v>108</v>
      </c>
      <c r="D14063" s="116" t="n">
        <v>45839</v>
      </c>
      <c r="E14063" s="0" t="n">
        <v>0.3975</v>
      </c>
      <c r="F14063" s="0" t="n">
        <v>2376521</v>
      </c>
      <c r="G14063" s="151" t="s">
        <v>111</v>
      </c>
      <c r="H14063" s="151" t="s">
        <v>111</v>
      </c>
      <c r="I14063" s="152" t="s">
        <v>112</v>
      </c>
    </row>
    <row r="14064" customFormat="false" ht="12.75" hidden="false" customHeight="false" outlineLevel="0" collapsed="false">
      <c r="A14064" s="0" t="s">
        <v>62</v>
      </c>
      <c r="B14064" s="0" t="s">
        <v>113</v>
      </c>
      <c r="C14064" s="0" t="s">
        <v>108</v>
      </c>
      <c r="D14064" s="116" t="n">
        <v>45839</v>
      </c>
      <c r="E14064" s="0" t="n">
        <v>0.065</v>
      </c>
      <c r="F14064" s="0" t="n">
        <v>2376522</v>
      </c>
      <c r="G14064" s="151" t="s">
        <v>111</v>
      </c>
      <c r="H14064" s="151" t="s">
        <v>111</v>
      </c>
      <c r="I14064" s="152" t="s">
        <v>112</v>
      </c>
    </row>
    <row r="14065" customFormat="false" ht="12.75" hidden="false" customHeight="false" outlineLevel="0" collapsed="false">
      <c r="A14065" s="0" t="s">
        <v>82</v>
      </c>
      <c r="B14065" s="0" t="s">
        <v>110</v>
      </c>
      <c r="C14065" s="0" t="s">
        <v>108</v>
      </c>
      <c r="D14065" s="116" t="n">
        <v>45839</v>
      </c>
      <c r="E14065" s="0" t="n">
        <v>0</v>
      </c>
      <c r="F14065" s="0" t="n">
        <v>2376523</v>
      </c>
      <c r="G14065" s="151" t="s">
        <v>111</v>
      </c>
      <c r="H14065" s="151" t="s">
        <v>111</v>
      </c>
      <c r="I14065" s="152" t="s">
        <v>112</v>
      </c>
    </row>
    <row r="14066" customFormat="false" ht="12.75" hidden="false" customHeight="false" outlineLevel="0" collapsed="false">
      <c r="A14066" s="0" t="s">
        <v>82</v>
      </c>
      <c r="B14066" s="0" t="s">
        <v>113</v>
      </c>
      <c r="C14066" s="0" t="s">
        <v>108</v>
      </c>
      <c r="D14066" s="116" t="n">
        <v>45839</v>
      </c>
      <c r="E14066" s="0" t="n">
        <v>0</v>
      </c>
      <c r="F14066" s="0" t="n">
        <v>2376524</v>
      </c>
      <c r="G14066" s="151" t="s">
        <v>111</v>
      </c>
      <c r="H14066" s="151" t="s">
        <v>111</v>
      </c>
      <c r="I14066" s="152" t="s">
        <v>112</v>
      </c>
    </row>
    <row r="14067" customFormat="false" ht="12.75" hidden="false" customHeight="false" outlineLevel="0" collapsed="false">
      <c r="A14067" s="0" t="s">
        <v>83</v>
      </c>
      <c r="B14067" s="0" t="s">
        <v>110</v>
      </c>
      <c r="C14067" s="0" t="s">
        <v>108</v>
      </c>
      <c r="D14067" s="116" t="n">
        <v>45839</v>
      </c>
      <c r="E14067" s="0" t="n">
        <v>0</v>
      </c>
      <c r="F14067" s="0" t="n">
        <v>2376525</v>
      </c>
      <c r="G14067" s="151" t="s">
        <v>111</v>
      </c>
      <c r="H14067" s="151" t="s">
        <v>111</v>
      </c>
      <c r="I14067" s="152" t="s">
        <v>112</v>
      </c>
    </row>
    <row r="14068" customFormat="false" ht="12.75" hidden="false" customHeight="false" outlineLevel="0" collapsed="false">
      <c r="A14068" s="0" t="s">
        <v>83</v>
      </c>
      <c r="B14068" s="0" t="s">
        <v>113</v>
      </c>
      <c r="C14068" s="0" t="s">
        <v>108</v>
      </c>
      <c r="D14068" s="116" t="n">
        <v>45839</v>
      </c>
      <c r="E14068" s="0" t="n">
        <v>0</v>
      </c>
      <c r="F14068" s="0" t="n">
        <v>2376526</v>
      </c>
      <c r="G14068" s="151" t="s">
        <v>111</v>
      </c>
      <c r="H14068" s="151" t="s">
        <v>111</v>
      </c>
      <c r="I14068" s="152" t="s">
        <v>112</v>
      </c>
    </row>
    <row r="14069" customFormat="false" ht="12.75" hidden="false" customHeight="false" outlineLevel="0" collapsed="false">
      <c r="A14069" s="0" t="s">
        <v>84</v>
      </c>
      <c r="B14069" s="0" t="s">
        <v>110</v>
      </c>
      <c r="C14069" s="0" t="s">
        <v>108</v>
      </c>
      <c r="D14069" s="116" t="n">
        <v>45839</v>
      </c>
      <c r="E14069" s="0" t="n">
        <v>0.175</v>
      </c>
      <c r="F14069" s="0" t="n">
        <v>2376527</v>
      </c>
      <c r="G14069" s="151" t="s">
        <v>111</v>
      </c>
      <c r="H14069" s="151" t="s">
        <v>111</v>
      </c>
      <c r="I14069" s="152" t="s">
        <v>112</v>
      </c>
    </row>
    <row r="14070" customFormat="false" ht="12.75" hidden="false" customHeight="false" outlineLevel="0" collapsed="false">
      <c r="A14070" s="0" t="s">
        <v>84</v>
      </c>
      <c r="B14070" s="0" t="s">
        <v>113</v>
      </c>
      <c r="C14070" s="0" t="s">
        <v>108</v>
      </c>
      <c r="D14070" s="116" t="n">
        <v>45839</v>
      </c>
      <c r="E14070" s="0" t="n">
        <v>0.0125</v>
      </c>
      <c r="F14070" s="0" t="n">
        <v>2376528</v>
      </c>
      <c r="G14070" s="151" t="s">
        <v>111</v>
      </c>
      <c r="H14070" s="151" t="s">
        <v>111</v>
      </c>
      <c r="I14070" s="152" t="s">
        <v>112</v>
      </c>
    </row>
    <row r="14071" customFormat="false" ht="12.75" hidden="false" customHeight="false" outlineLevel="0" collapsed="false">
      <c r="A14071" s="0" t="s">
        <v>85</v>
      </c>
      <c r="B14071" s="0" t="s">
        <v>110</v>
      </c>
      <c r="C14071" s="0" t="s">
        <v>108</v>
      </c>
      <c r="D14071" s="116" t="n">
        <v>45839</v>
      </c>
      <c r="E14071" s="0" t="n">
        <v>0.175</v>
      </c>
      <c r="F14071" s="0" t="n">
        <v>2376529</v>
      </c>
      <c r="G14071" s="151" t="s">
        <v>111</v>
      </c>
      <c r="H14071" s="151" t="s">
        <v>111</v>
      </c>
      <c r="I14071" s="152" t="s">
        <v>112</v>
      </c>
    </row>
    <row r="14072" customFormat="false" ht="12.75" hidden="false" customHeight="false" outlineLevel="0" collapsed="false">
      <c r="A14072" s="0" t="s">
        <v>85</v>
      </c>
      <c r="B14072" s="0" t="s">
        <v>113</v>
      </c>
      <c r="C14072" s="0" t="s">
        <v>108</v>
      </c>
      <c r="D14072" s="116" t="n">
        <v>45839</v>
      </c>
      <c r="E14072" s="0" t="n">
        <v>0.0494532671325242</v>
      </c>
      <c r="F14072" s="0" t="n">
        <v>2376530</v>
      </c>
      <c r="G14072" s="151" t="s">
        <v>111</v>
      </c>
      <c r="H14072" s="151" t="s">
        <v>111</v>
      </c>
      <c r="I14072" s="152" t="s">
        <v>112</v>
      </c>
    </row>
    <row r="14073" customFormat="false" ht="12.75" hidden="false" customHeight="false" outlineLevel="0" collapsed="false">
      <c r="A14073" s="0" t="s">
        <v>86</v>
      </c>
      <c r="B14073" s="0" t="s">
        <v>110</v>
      </c>
      <c r="C14073" s="0" t="s">
        <v>108</v>
      </c>
      <c r="D14073" s="116" t="n">
        <v>45839</v>
      </c>
      <c r="E14073" s="0" t="n">
        <v>0.265</v>
      </c>
      <c r="F14073" s="0" t="n">
        <v>2376531</v>
      </c>
      <c r="G14073" s="151" t="s">
        <v>111</v>
      </c>
      <c r="H14073" s="151" t="s">
        <v>111</v>
      </c>
      <c r="I14073" s="152" t="s">
        <v>112</v>
      </c>
    </row>
    <row r="14074" customFormat="false" ht="12.75" hidden="false" customHeight="false" outlineLevel="0" collapsed="false">
      <c r="A14074" s="0" t="s">
        <v>86</v>
      </c>
      <c r="B14074" s="0" t="s">
        <v>113</v>
      </c>
      <c r="C14074" s="0" t="s">
        <v>108</v>
      </c>
      <c r="D14074" s="116" t="n">
        <v>45839</v>
      </c>
      <c r="E14074" s="0" t="n">
        <v>0.0075</v>
      </c>
      <c r="F14074" s="0" t="n">
        <v>2376532</v>
      </c>
      <c r="G14074" s="151" t="s">
        <v>111</v>
      </c>
      <c r="H14074" s="151" t="s">
        <v>111</v>
      </c>
      <c r="I14074" s="152" t="s">
        <v>112</v>
      </c>
    </row>
    <row r="14075" customFormat="false" ht="12.75" hidden="false" customHeight="false" outlineLevel="0" collapsed="false">
      <c r="A14075" s="0" t="s">
        <v>87</v>
      </c>
      <c r="B14075" s="0" t="s">
        <v>110</v>
      </c>
      <c r="C14075" s="0" t="s">
        <v>108</v>
      </c>
      <c r="D14075" s="116" t="n">
        <v>45839</v>
      </c>
      <c r="E14075" s="0" t="n">
        <v>0.265</v>
      </c>
      <c r="F14075" s="0" t="n">
        <v>2376533</v>
      </c>
      <c r="G14075" s="151" t="s">
        <v>111</v>
      </c>
      <c r="H14075" s="151" t="s">
        <v>111</v>
      </c>
      <c r="I14075" s="152" t="s">
        <v>112</v>
      </c>
    </row>
    <row r="14076" customFormat="false" ht="12.75" hidden="false" customHeight="false" outlineLevel="0" collapsed="false">
      <c r="A14076" s="0" t="s">
        <v>87</v>
      </c>
      <c r="B14076" s="0" t="s">
        <v>113</v>
      </c>
      <c r="C14076" s="0" t="s">
        <v>108</v>
      </c>
      <c r="D14076" s="116" t="n">
        <v>45839</v>
      </c>
      <c r="E14076" s="0" t="n">
        <v>0.0075</v>
      </c>
      <c r="F14076" s="0" t="n">
        <v>2376534</v>
      </c>
      <c r="G14076" s="151" t="s">
        <v>111</v>
      </c>
      <c r="H14076" s="151" t="s">
        <v>111</v>
      </c>
      <c r="I14076" s="152" t="s">
        <v>112</v>
      </c>
    </row>
    <row r="14077" customFormat="false" ht="12.75" hidden="false" customHeight="false" outlineLevel="0" collapsed="false">
      <c r="A14077" s="0" t="s">
        <v>88</v>
      </c>
      <c r="B14077" s="0" t="s">
        <v>110</v>
      </c>
      <c r="C14077" s="0" t="s">
        <v>108</v>
      </c>
      <c r="D14077" s="116" t="n">
        <v>45839</v>
      </c>
      <c r="E14077" s="0" t="n">
        <v>0.265</v>
      </c>
      <c r="F14077" s="0" t="n">
        <v>2376535</v>
      </c>
      <c r="G14077" s="151" t="s">
        <v>111</v>
      </c>
      <c r="H14077" s="151" t="s">
        <v>111</v>
      </c>
      <c r="I14077" s="152" t="s">
        <v>112</v>
      </c>
    </row>
    <row r="14078" customFormat="false" ht="12.75" hidden="false" customHeight="false" outlineLevel="0" collapsed="false">
      <c r="A14078" s="0" t="s">
        <v>88</v>
      </c>
      <c r="B14078" s="0" t="s">
        <v>113</v>
      </c>
      <c r="C14078" s="0" t="s">
        <v>108</v>
      </c>
      <c r="D14078" s="116" t="n">
        <v>45839</v>
      </c>
      <c r="E14078" s="0" t="n">
        <v>0.121157961522718</v>
      </c>
      <c r="F14078" s="0" t="n">
        <v>2376536</v>
      </c>
      <c r="G14078" s="151" t="s">
        <v>111</v>
      </c>
      <c r="H14078" s="151" t="s">
        <v>111</v>
      </c>
      <c r="I14078" s="152" t="s">
        <v>112</v>
      </c>
    </row>
    <row r="14079" customFormat="false" ht="12.75" hidden="false" customHeight="false" outlineLevel="0" collapsed="false">
      <c r="A14079" s="0" t="s">
        <v>89</v>
      </c>
      <c r="B14079" s="0" t="s">
        <v>110</v>
      </c>
      <c r="C14079" s="0" t="s">
        <v>108</v>
      </c>
      <c r="D14079" s="116" t="n">
        <v>45839</v>
      </c>
      <c r="E14079" s="0" t="n">
        <v>0.265</v>
      </c>
      <c r="F14079" s="0" t="n">
        <v>2376537</v>
      </c>
      <c r="G14079" s="151" t="s">
        <v>111</v>
      </c>
      <c r="H14079" s="151" t="s">
        <v>111</v>
      </c>
      <c r="I14079" s="152" t="s">
        <v>112</v>
      </c>
    </row>
    <row r="14080" customFormat="false" ht="12.75" hidden="false" customHeight="false" outlineLevel="0" collapsed="false">
      <c r="A14080" s="0" t="s">
        <v>89</v>
      </c>
      <c r="B14080" s="0" t="s">
        <v>113</v>
      </c>
      <c r="C14080" s="0" t="s">
        <v>108</v>
      </c>
      <c r="D14080" s="116" t="n">
        <v>45839</v>
      </c>
      <c r="E14080" s="0" t="n">
        <v>0.0275</v>
      </c>
      <c r="F14080" s="0" t="n">
        <v>2376538</v>
      </c>
      <c r="G14080" s="151" t="s">
        <v>111</v>
      </c>
      <c r="H14080" s="151" t="s">
        <v>111</v>
      </c>
      <c r="I14080" s="152" t="s">
        <v>112</v>
      </c>
    </row>
    <row r="14081" customFormat="false" ht="12.75" hidden="false" customHeight="false" outlineLevel="0" collapsed="false">
      <c r="A14081" s="0" t="s">
        <v>90</v>
      </c>
      <c r="B14081" s="0" t="s">
        <v>110</v>
      </c>
      <c r="C14081" s="0" t="s">
        <v>108</v>
      </c>
      <c r="D14081" s="116" t="n">
        <v>45839</v>
      </c>
      <c r="E14081" s="0" t="n">
        <v>0.265</v>
      </c>
      <c r="F14081" s="0" t="n">
        <v>2376539</v>
      </c>
      <c r="G14081" s="151" t="s">
        <v>111</v>
      </c>
      <c r="H14081" s="151" t="s">
        <v>111</v>
      </c>
      <c r="I14081" s="152" t="s">
        <v>112</v>
      </c>
    </row>
    <row r="14082" customFormat="false" ht="12.75" hidden="false" customHeight="false" outlineLevel="0" collapsed="false">
      <c r="A14082" s="0" t="s">
        <v>90</v>
      </c>
      <c r="B14082" s="0" t="s">
        <v>113</v>
      </c>
      <c r="C14082" s="0" t="s">
        <v>108</v>
      </c>
      <c r="D14082" s="116" t="n">
        <v>45839</v>
      </c>
      <c r="E14082" s="0" t="n">
        <v>0.121157961522718</v>
      </c>
      <c r="F14082" s="0" t="n">
        <v>2376540</v>
      </c>
      <c r="G14082" s="151" t="s">
        <v>111</v>
      </c>
      <c r="H14082" s="151" t="s">
        <v>111</v>
      </c>
      <c r="I14082" s="152" t="s">
        <v>112</v>
      </c>
    </row>
    <row r="14083" customFormat="false" ht="12.75" hidden="false" customHeight="false" outlineLevel="0" collapsed="false">
      <c r="A14083" s="0" t="s">
        <v>91</v>
      </c>
      <c r="B14083" s="0" t="s">
        <v>110</v>
      </c>
      <c r="C14083" s="0" t="s">
        <v>108</v>
      </c>
      <c r="D14083" s="116" t="n">
        <v>45839</v>
      </c>
      <c r="E14083" s="0" t="n">
        <v>0</v>
      </c>
      <c r="F14083" s="0" t="n">
        <v>2376541</v>
      </c>
      <c r="G14083" s="151" t="s">
        <v>111</v>
      </c>
      <c r="H14083" s="151" t="s">
        <v>111</v>
      </c>
      <c r="I14083" s="152" t="s">
        <v>112</v>
      </c>
    </row>
    <row r="14084" customFormat="false" ht="12.75" hidden="false" customHeight="false" outlineLevel="0" collapsed="false">
      <c r="A14084" s="0" t="s">
        <v>91</v>
      </c>
      <c r="B14084" s="0" t="s">
        <v>113</v>
      </c>
      <c r="C14084" s="0" t="s">
        <v>108</v>
      </c>
      <c r="D14084" s="116" t="n">
        <v>45839</v>
      </c>
      <c r="E14084" s="0" t="n">
        <v>0</v>
      </c>
      <c r="F14084" s="0" t="n">
        <v>2376542</v>
      </c>
      <c r="G14084" s="151" t="s">
        <v>111</v>
      </c>
      <c r="H14084" s="151" t="s">
        <v>111</v>
      </c>
      <c r="I14084" s="152" t="s">
        <v>112</v>
      </c>
    </row>
    <row r="14085" customFormat="false" ht="12.75" hidden="false" customHeight="false" outlineLevel="0" collapsed="false">
      <c r="A14085" s="0" t="s">
        <v>49</v>
      </c>
      <c r="B14085" s="0" t="s">
        <v>110</v>
      </c>
      <c r="C14085" s="0" t="s">
        <v>108</v>
      </c>
      <c r="D14085" s="116" t="n">
        <v>45839</v>
      </c>
      <c r="E14085" s="0" t="n">
        <v>0.3975</v>
      </c>
      <c r="F14085" s="0" t="n">
        <v>2376543</v>
      </c>
      <c r="G14085" s="151" t="s">
        <v>111</v>
      </c>
      <c r="H14085" s="151" t="s">
        <v>111</v>
      </c>
      <c r="I14085" s="152" t="s">
        <v>112</v>
      </c>
    </row>
    <row r="14086" customFormat="false" ht="12.75" hidden="false" customHeight="false" outlineLevel="0" collapsed="false">
      <c r="A14086" s="0" t="s">
        <v>49</v>
      </c>
      <c r="B14086" s="0" t="s">
        <v>113</v>
      </c>
      <c r="C14086" s="0" t="s">
        <v>108</v>
      </c>
      <c r="D14086" s="116" t="n">
        <v>45839</v>
      </c>
      <c r="E14086" s="0" t="n">
        <v>0.015</v>
      </c>
      <c r="F14086" s="0" t="n">
        <v>2376544</v>
      </c>
      <c r="G14086" s="151" t="s">
        <v>111</v>
      </c>
      <c r="H14086" s="151" t="s">
        <v>111</v>
      </c>
      <c r="I14086" s="152" t="s">
        <v>112</v>
      </c>
    </row>
    <row r="14087" customFormat="false" ht="12.75" hidden="false" customHeight="false" outlineLevel="0" collapsed="false">
      <c r="A14087" s="0" t="s">
        <v>50</v>
      </c>
      <c r="B14087" s="0" t="s">
        <v>110</v>
      </c>
      <c r="C14087" s="0" t="s">
        <v>108</v>
      </c>
      <c r="D14087" s="116" t="n">
        <v>45839</v>
      </c>
      <c r="E14087" s="0" t="n">
        <v>0.5</v>
      </c>
      <c r="F14087" s="0" t="n">
        <v>2376545</v>
      </c>
      <c r="G14087" s="151" t="s">
        <v>111</v>
      </c>
      <c r="H14087" s="151" t="s">
        <v>111</v>
      </c>
      <c r="I14087" s="152" t="s">
        <v>112</v>
      </c>
    </row>
    <row r="14088" customFormat="false" ht="12.75" hidden="false" customHeight="false" outlineLevel="0" collapsed="false">
      <c r="A14088" s="0" t="s">
        <v>50</v>
      </c>
      <c r="B14088" s="0" t="s">
        <v>113</v>
      </c>
      <c r="C14088" s="0" t="s">
        <v>108</v>
      </c>
      <c r="D14088" s="116" t="n">
        <v>45839</v>
      </c>
      <c r="E14088" s="0" t="n">
        <v>-0.02</v>
      </c>
      <c r="F14088" s="0" t="n">
        <v>2376546</v>
      </c>
      <c r="G14088" s="151" t="s">
        <v>111</v>
      </c>
      <c r="H14088" s="151" t="s">
        <v>111</v>
      </c>
      <c r="I14088" s="152" t="s">
        <v>112</v>
      </c>
    </row>
    <row r="14089" customFormat="false" ht="12.75" hidden="false" customHeight="false" outlineLevel="0" collapsed="false">
      <c r="A14089" s="0" t="s">
        <v>51</v>
      </c>
      <c r="B14089" s="0" t="s">
        <v>110</v>
      </c>
      <c r="C14089" s="0" t="s">
        <v>108</v>
      </c>
      <c r="D14089" s="116" t="n">
        <v>45839</v>
      </c>
      <c r="E14089" s="0" t="n">
        <v>0.5</v>
      </c>
      <c r="F14089" s="0" t="n">
        <v>2376547</v>
      </c>
      <c r="G14089" s="151" t="s">
        <v>111</v>
      </c>
      <c r="H14089" s="151" t="s">
        <v>111</v>
      </c>
      <c r="I14089" s="152" t="s">
        <v>112</v>
      </c>
    </row>
    <row r="14090" customFormat="false" ht="12.75" hidden="false" customHeight="false" outlineLevel="0" collapsed="false">
      <c r="A14090" s="0" t="s">
        <v>51</v>
      </c>
      <c r="B14090" s="0" t="s">
        <v>113</v>
      </c>
      <c r="C14090" s="0" t="s">
        <v>108</v>
      </c>
      <c r="D14090" s="116" t="n">
        <v>45839</v>
      </c>
      <c r="E14090" s="0" t="n">
        <v>0.035</v>
      </c>
      <c r="F14090" s="0" t="n">
        <v>2376548</v>
      </c>
      <c r="G14090" s="151" t="s">
        <v>111</v>
      </c>
      <c r="H14090" s="151" t="s">
        <v>111</v>
      </c>
      <c r="I14090" s="152" t="s">
        <v>112</v>
      </c>
    </row>
    <row r="14091" customFormat="false" ht="12.75" hidden="false" customHeight="false" outlineLevel="0" collapsed="false">
      <c r="A14091" s="0" t="s">
        <v>52</v>
      </c>
      <c r="B14091" s="0" t="s">
        <v>110</v>
      </c>
      <c r="C14091" s="0" t="s">
        <v>108</v>
      </c>
      <c r="D14091" s="116" t="n">
        <v>45839</v>
      </c>
      <c r="E14091" s="0" t="n">
        <v>0.5</v>
      </c>
      <c r="F14091" s="0" t="n">
        <v>2376549</v>
      </c>
      <c r="G14091" s="151" t="s">
        <v>111</v>
      </c>
      <c r="H14091" s="151" t="s">
        <v>111</v>
      </c>
      <c r="I14091" s="152" t="s">
        <v>112</v>
      </c>
    </row>
    <row r="14092" customFormat="false" ht="12.75" hidden="false" customHeight="false" outlineLevel="0" collapsed="false">
      <c r="A14092" s="0" t="s">
        <v>52</v>
      </c>
      <c r="B14092" s="0" t="s">
        <v>113</v>
      </c>
      <c r="C14092" s="0" t="s">
        <v>108</v>
      </c>
      <c r="D14092" s="116" t="n">
        <v>45839</v>
      </c>
      <c r="E14092" s="0" t="n">
        <v>-0.02</v>
      </c>
      <c r="F14092" s="0" t="n">
        <v>2376550</v>
      </c>
      <c r="G14092" s="151" t="s">
        <v>111</v>
      </c>
      <c r="H14092" s="151" t="s">
        <v>111</v>
      </c>
      <c r="I14092" s="152" t="s">
        <v>112</v>
      </c>
    </row>
    <row r="14093" customFormat="false" ht="12.75" hidden="false" customHeight="false" outlineLevel="0" collapsed="false">
      <c r="A14093" s="0" t="s">
        <v>53</v>
      </c>
      <c r="B14093" s="0" t="s">
        <v>110</v>
      </c>
      <c r="C14093" s="0" t="s">
        <v>108</v>
      </c>
      <c r="D14093" s="116" t="n">
        <v>45839</v>
      </c>
      <c r="E14093" s="0" t="n">
        <v>0.265</v>
      </c>
      <c r="F14093" s="0" t="n">
        <v>2376551</v>
      </c>
      <c r="G14093" s="151" t="s">
        <v>111</v>
      </c>
      <c r="H14093" s="151" t="s">
        <v>111</v>
      </c>
      <c r="I14093" s="152" t="s">
        <v>112</v>
      </c>
    </row>
    <row r="14094" customFormat="false" ht="12.75" hidden="false" customHeight="false" outlineLevel="0" collapsed="false">
      <c r="A14094" s="0" t="s">
        <v>53</v>
      </c>
      <c r="B14094" s="0" t="s">
        <v>113</v>
      </c>
      <c r="C14094" s="0" t="s">
        <v>108</v>
      </c>
      <c r="D14094" s="116" t="n">
        <v>45839</v>
      </c>
      <c r="E14094" s="0" t="n">
        <v>0.0075</v>
      </c>
      <c r="F14094" s="0" t="n">
        <v>2376552</v>
      </c>
      <c r="G14094" s="151" t="s">
        <v>111</v>
      </c>
      <c r="H14094" s="151" t="s">
        <v>111</v>
      </c>
      <c r="I14094" s="152" t="s">
        <v>112</v>
      </c>
    </row>
    <row r="14095" customFormat="false" ht="12.75" hidden="false" customHeight="false" outlineLevel="0" collapsed="false">
      <c r="A14095" s="0" t="s">
        <v>17</v>
      </c>
      <c r="B14095" s="0" t="s">
        <v>110</v>
      </c>
      <c r="C14095" s="0" t="s">
        <v>108</v>
      </c>
      <c r="D14095" s="116" t="n">
        <v>45839</v>
      </c>
      <c r="E14095" s="0" t="n">
        <v>0</v>
      </c>
      <c r="F14095" s="0" t="n">
        <v>2376553</v>
      </c>
      <c r="G14095" s="151" t="s">
        <v>111</v>
      </c>
      <c r="H14095" s="151" t="s">
        <v>111</v>
      </c>
      <c r="I14095" s="152" t="s">
        <v>112</v>
      </c>
    </row>
    <row r="14096" customFormat="false" ht="12.75" hidden="false" customHeight="false" outlineLevel="0" collapsed="false">
      <c r="A14096" s="0" t="s">
        <v>17</v>
      </c>
      <c r="B14096" s="0" t="s">
        <v>113</v>
      </c>
      <c r="C14096" s="0" t="s">
        <v>108</v>
      </c>
      <c r="D14096" s="116" t="n">
        <v>45839</v>
      </c>
      <c r="E14096" s="0" t="n">
        <v>0</v>
      </c>
      <c r="F14096" s="0" t="n">
        <v>2376554</v>
      </c>
      <c r="G14096" s="151" t="s">
        <v>111</v>
      </c>
      <c r="H14096" s="151" t="s">
        <v>111</v>
      </c>
      <c r="I14096" s="152" t="s">
        <v>112</v>
      </c>
    </row>
    <row r="14097" customFormat="false" ht="12.75" hidden="false" customHeight="false" outlineLevel="0" collapsed="false">
      <c r="A14097" s="0" t="s">
        <v>18</v>
      </c>
      <c r="B14097" s="0" t="s">
        <v>110</v>
      </c>
      <c r="C14097" s="0" t="s">
        <v>108</v>
      </c>
      <c r="D14097" s="116" t="n">
        <v>45839</v>
      </c>
      <c r="E14097" s="0" t="n">
        <v>0</v>
      </c>
      <c r="F14097" s="0" t="n">
        <v>2376555</v>
      </c>
      <c r="G14097" s="151" t="s">
        <v>111</v>
      </c>
      <c r="H14097" s="151" t="s">
        <v>111</v>
      </c>
      <c r="I14097" s="152" t="s">
        <v>112</v>
      </c>
    </row>
    <row r="14098" customFormat="false" ht="12.75" hidden="false" customHeight="false" outlineLevel="0" collapsed="false">
      <c r="A14098" s="0" t="s">
        <v>18</v>
      </c>
      <c r="B14098" s="0" t="s">
        <v>113</v>
      </c>
      <c r="C14098" s="0" t="s">
        <v>108</v>
      </c>
      <c r="D14098" s="116" t="n">
        <v>45839</v>
      </c>
      <c r="E14098" s="0" t="n">
        <v>0</v>
      </c>
      <c r="F14098" s="0" t="n">
        <v>2376556</v>
      </c>
      <c r="G14098" s="151" t="s">
        <v>111</v>
      </c>
      <c r="H14098" s="151" t="s">
        <v>111</v>
      </c>
      <c r="I14098" s="152" t="s">
        <v>112</v>
      </c>
    </row>
    <row r="14099" customFormat="false" ht="12.75" hidden="false" customHeight="false" outlineLevel="0" collapsed="false">
      <c r="A14099" s="0" t="s">
        <v>19</v>
      </c>
      <c r="B14099" s="0" t="s">
        <v>110</v>
      </c>
      <c r="C14099" s="0" t="s">
        <v>108</v>
      </c>
      <c r="D14099" s="116" t="n">
        <v>45839</v>
      </c>
      <c r="E14099" s="0" t="n">
        <v>0</v>
      </c>
      <c r="F14099" s="0" t="n">
        <v>2376557</v>
      </c>
      <c r="G14099" s="151" t="s">
        <v>111</v>
      </c>
      <c r="H14099" s="151" t="s">
        <v>111</v>
      </c>
      <c r="I14099" s="152" t="s">
        <v>112</v>
      </c>
    </row>
    <row r="14100" customFormat="false" ht="12.75" hidden="false" customHeight="false" outlineLevel="0" collapsed="false">
      <c r="A14100" s="0" t="s">
        <v>19</v>
      </c>
      <c r="B14100" s="0" t="s">
        <v>113</v>
      </c>
      <c r="C14100" s="0" t="s">
        <v>108</v>
      </c>
      <c r="D14100" s="116" t="n">
        <v>45839</v>
      </c>
      <c r="E14100" s="0" t="n">
        <v>0</v>
      </c>
      <c r="F14100" s="0" t="n">
        <v>2376558</v>
      </c>
      <c r="G14100" s="151" t="s">
        <v>111</v>
      </c>
      <c r="H14100" s="151" t="s">
        <v>111</v>
      </c>
      <c r="I14100" s="152" t="s">
        <v>112</v>
      </c>
    </row>
    <row r="14101" customFormat="false" ht="12.75" hidden="false" customHeight="false" outlineLevel="0" collapsed="false">
      <c r="A14101" s="0" t="s">
        <v>21</v>
      </c>
      <c r="B14101" s="0" t="s">
        <v>110</v>
      </c>
      <c r="C14101" s="0" t="s">
        <v>108</v>
      </c>
      <c r="D14101" s="116" t="n">
        <v>45839</v>
      </c>
      <c r="E14101" s="0" t="n">
        <v>0</v>
      </c>
      <c r="F14101" s="0" t="n">
        <v>2376559</v>
      </c>
      <c r="G14101" s="151" t="s">
        <v>111</v>
      </c>
      <c r="H14101" s="151" t="s">
        <v>111</v>
      </c>
      <c r="I14101" s="152" t="s">
        <v>112</v>
      </c>
    </row>
    <row r="14102" customFormat="false" ht="12.75" hidden="false" customHeight="false" outlineLevel="0" collapsed="false">
      <c r="A14102" s="0" t="s">
        <v>21</v>
      </c>
      <c r="B14102" s="0" t="s">
        <v>113</v>
      </c>
      <c r="C14102" s="0" t="s">
        <v>108</v>
      </c>
      <c r="D14102" s="116" t="n">
        <v>45839</v>
      </c>
      <c r="E14102" s="0" t="n">
        <v>0</v>
      </c>
      <c r="F14102" s="0" t="n">
        <v>2376560</v>
      </c>
      <c r="G14102" s="151" t="s">
        <v>111</v>
      </c>
      <c r="H14102" s="151" t="s">
        <v>111</v>
      </c>
      <c r="I14102" s="152" t="s">
        <v>112</v>
      </c>
    </row>
    <row r="14103" customFormat="false" ht="12.75" hidden="false" customHeight="false" outlineLevel="0" collapsed="false">
      <c r="A14103" s="0" t="s">
        <v>22</v>
      </c>
      <c r="B14103" s="0" t="s">
        <v>110</v>
      </c>
      <c r="C14103" s="0" t="s">
        <v>108</v>
      </c>
      <c r="D14103" s="116" t="n">
        <v>45839</v>
      </c>
      <c r="E14103" s="0" t="n">
        <v>0</v>
      </c>
      <c r="F14103" s="0" t="n">
        <v>2376561</v>
      </c>
      <c r="G14103" s="151" t="s">
        <v>111</v>
      </c>
      <c r="H14103" s="151" t="s">
        <v>111</v>
      </c>
      <c r="I14103" s="152" t="s">
        <v>112</v>
      </c>
    </row>
    <row r="14104" customFormat="false" ht="12.75" hidden="false" customHeight="false" outlineLevel="0" collapsed="false">
      <c r="A14104" s="0" t="s">
        <v>59</v>
      </c>
      <c r="B14104" s="0" t="s">
        <v>110</v>
      </c>
      <c r="C14104" s="0" t="s">
        <v>108</v>
      </c>
      <c r="D14104" s="116" t="n">
        <v>45870</v>
      </c>
      <c r="E14104" s="0" t="n">
        <v>0.4</v>
      </c>
      <c r="F14104" s="0" t="n">
        <v>2376515</v>
      </c>
      <c r="G14104" s="151" t="s">
        <v>111</v>
      </c>
      <c r="H14104" s="151" t="s">
        <v>111</v>
      </c>
      <c r="I14104" s="152" t="s">
        <v>112</v>
      </c>
    </row>
    <row r="14105" customFormat="false" ht="12.75" hidden="false" customHeight="false" outlineLevel="0" collapsed="false">
      <c r="A14105" s="0" t="s">
        <v>59</v>
      </c>
      <c r="B14105" s="0" t="s">
        <v>113</v>
      </c>
      <c r="C14105" s="0" t="s">
        <v>108</v>
      </c>
      <c r="D14105" s="116" t="n">
        <v>45870</v>
      </c>
      <c r="E14105" s="0" t="n">
        <v>0.015</v>
      </c>
      <c r="F14105" s="0" t="n">
        <v>2376516</v>
      </c>
      <c r="G14105" s="151" t="s">
        <v>111</v>
      </c>
      <c r="H14105" s="151" t="s">
        <v>111</v>
      </c>
      <c r="I14105" s="152" t="s">
        <v>112</v>
      </c>
    </row>
    <row r="14106" customFormat="false" ht="12.75" hidden="false" customHeight="false" outlineLevel="0" collapsed="false">
      <c r="A14106" s="0" t="s">
        <v>60</v>
      </c>
      <c r="B14106" s="0" t="s">
        <v>110</v>
      </c>
      <c r="C14106" s="0" t="s">
        <v>108</v>
      </c>
      <c r="D14106" s="116" t="n">
        <v>45870</v>
      </c>
      <c r="E14106" s="0" t="n">
        <v>0.4</v>
      </c>
      <c r="F14106" s="0" t="n">
        <v>2376517</v>
      </c>
      <c r="G14106" s="151" t="s">
        <v>111</v>
      </c>
      <c r="H14106" s="151" t="s">
        <v>111</v>
      </c>
      <c r="I14106" s="152" t="s">
        <v>112</v>
      </c>
    </row>
    <row r="14107" customFormat="false" ht="12.75" hidden="false" customHeight="false" outlineLevel="0" collapsed="false">
      <c r="A14107" s="0" t="s">
        <v>60</v>
      </c>
      <c r="B14107" s="0" t="s">
        <v>113</v>
      </c>
      <c r="C14107" s="0" t="s">
        <v>108</v>
      </c>
      <c r="D14107" s="116" t="n">
        <v>45870</v>
      </c>
      <c r="E14107" s="0" t="n">
        <v>0.065</v>
      </c>
      <c r="F14107" s="0" t="n">
        <v>2376518</v>
      </c>
      <c r="G14107" s="151" t="s">
        <v>111</v>
      </c>
      <c r="H14107" s="151" t="s">
        <v>111</v>
      </c>
      <c r="I14107" s="152" t="s">
        <v>112</v>
      </c>
    </row>
    <row r="14108" customFormat="false" ht="12.75" hidden="false" customHeight="false" outlineLevel="0" collapsed="false">
      <c r="A14108" s="0" t="s">
        <v>61</v>
      </c>
      <c r="B14108" s="0" t="s">
        <v>110</v>
      </c>
      <c r="C14108" s="0" t="s">
        <v>108</v>
      </c>
      <c r="D14108" s="116" t="n">
        <v>45870</v>
      </c>
      <c r="E14108" s="0" t="n">
        <v>0.4</v>
      </c>
      <c r="F14108" s="0" t="n">
        <v>2376519</v>
      </c>
      <c r="G14108" s="151" t="s">
        <v>111</v>
      </c>
      <c r="H14108" s="151" t="s">
        <v>111</v>
      </c>
      <c r="I14108" s="152" t="s">
        <v>112</v>
      </c>
    </row>
    <row r="14109" customFormat="false" ht="12.75" hidden="false" customHeight="false" outlineLevel="0" collapsed="false">
      <c r="A14109" s="0" t="s">
        <v>61</v>
      </c>
      <c r="B14109" s="0" t="s">
        <v>113</v>
      </c>
      <c r="C14109" s="0" t="s">
        <v>108</v>
      </c>
      <c r="D14109" s="116" t="n">
        <v>45870</v>
      </c>
      <c r="E14109" s="0" t="n">
        <v>0.015</v>
      </c>
      <c r="F14109" s="0" t="n">
        <v>2376520</v>
      </c>
      <c r="G14109" s="151" t="s">
        <v>111</v>
      </c>
      <c r="H14109" s="151" t="s">
        <v>111</v>
      </c>
      <c r="I14109" s="152" t="s">
        <v>112</v>
      </c>
    </row>
    <row r="14110" customFormat="false" ht="12.75" hidden="false" customHeight="false" outlineLevel="0" collapsed="false">
      <c r="A14110" s="0" t="s">
        <v>62</v>
      </c>
      <c r="B14110" s="0" t="s">
        <v>110</v>
      </c>
      <c r="C14110" s="0" t="s">
        <v>108</v>
      </c>
      <c r="D14110" s="116" t="n">
        <v>45870</v>
      </c>
      <c r="E14110" s="0" t="n">
        <v>0.4</v>
      </c>
      <c r="F14110" s="0" t="n">
        <v>2376521</v>
      </c>
      <c r="G14110" s="151" t="s">
        <v>111</v>
      </c>
      <c r="H14110" s="151" t="s">
        <v>111</v>
      </c>
      <c r="I14110" s="152" t="s">
        <v>112</v>
      </c>
    </row>
    <row r="14111" customFormat="false" ht="12.75" hidden="false" customHeight="false" outlineLevel="0" collapsed="false">
      <c r="A14111" s="0" t="s">
        <v>62</v>
      </c>
      <c r="B14111" s="0" t="s">
        <v>113</v>
      </c>
      <c r="C14111" s="0" t="s">
        <v>108</v>
      </c>
      <c r="D14111" s="116" t="n">
        <v>45870</v>
      </c>
      <c r="E14111" s="0" t="n">
        <v>0.065</v>
      </c>
      <c r="F14111" s="0" t="n">
        <v>2376522</v>
      </c>
      <c r="G14111" s="151" t="s">
        <v>111</v>
      </c>
      <c r="H14111" s="151" t="s">
        <v>111</v>
      </c>
      <c r="I14111" s="152" t="s">
        <v>112</v>
      </c>
    </row>
    <row r="14112" customFormat="false" ht="12.75" hidden="false" customHeight="false" outlineLevel="0" collapsed="false">
      <c r="A14112" s="0" t="s">
        <v>82</v>
      </c>
      <c r="B14112" s="0" t="s">
        <v>110</v>
      </c>
      <c r="C14112" s="0" t="s">
        <v>108</v>
      </c>
      <c r="D14112" s="116" t="n">
        <v>45870</v>
      </c>
      <c r="E14112" s="0" t="n">
        <v>0</v>
      </c>
      <c r="F14112" s="0" t="n">
        <v>2376523</v>
      </c>
      <c r="G14112" s="151" t="s">
        <v>111</v>
      </c>
      <c r="H14112" s="151" t="s">
        <v>111</v>
      </c>
      <c r="I14112" s="152" t="s">
        <v>112</v>
      </c>
    </row>
    <row r="14113" customFormat="false" ht="12.75" hidden="false" customHeight="false" outlineLevel="0" collapsed="false">
      <c r="A14113" s="0" t="s">
        <v>82</v>
      </c>
      <c r="B14113" s="0" t="s">
        <v>113</v>
      </c>
      <c r="C14113" s="0" t="s">
        <v>108</v>
      </c>
      <c r="D14113" s="116" t="n">
        <v>45870</v>
      </c>
      <c r="E14113" s="0" t="n">
        <v>0</v>
      </c>
      <c r="F14113" s="0" t="n">
        <v>2376524</v>
      </c>
      <c r="G14113" s="151" t="s">
        <v>111</v>
      </c>
      <c r="H14113" s="151" t="s">
        <v>111</v>
      </c>
      <c r="I14113" s="152" t="s">
        <v>112</v>
      </c>
    </row>
    <row r="14114" customFormat="false" ht="12.75" hidden="false" customHeight="false" outlineLevel="0" collapsed="false">
      <c r="A14114" s="0" t="s">
        <v>83</v>
      </c>
      <c r="B14114" s="0" t="s">
        <v>110</v>
      </c>
      <c r="C14114" s="0" t="s">
        <v>108</v>
      </c>
      <c r="D14114" s="116" t="n">
        <v>45870</v>
      </c>
      <c r="E14114" s="0" t="n">
        <v>0</v>
      </c>
      <c r="F14114" s="0" t="n">
        <v>2376525</v>
      </c>
      <c r="G14114" s="151" t="s">
        <v>111</v>
      </c>
      <c r="H14114" s="151" t="s">
        <v>111</v>
      </c>
      <c r="I14114" s="152" t="s">
        <v>112</v>
      </c>
    </row>
    <row r="14115" customFormat="false" ht="12.75" hidden="false" customHeight="false" outlineLevel="0" collapsed="false">
      <c r="A14115" s="0" t="s">
        <v>83</v>
      </c>
      <c r="B14115" s="0" t="s">
        <v>113</v>
      </c>
      <c r="C14115" s="0" t="s">
        <v>108</v>
      </c>
      <c r="D14115" s="116" t="n">
        <v>45870</v>
      </c>
      <c r="E14115" s="0" t="n">
        <v>0</v>
      </c>
      <c r="F14115" s="0" t="n">
        <v>2376526</v>
      </c>
      <c r="G14115" s="151" t="s">
        <v>111</v>
      </c>
      <c r="H14115" s="151" t="s">
        <v>111</v>
      </c>
      <c r="I14115" s="152" t="s">
        <v>112</v>
      </c>
    </row>
    <row r="14116" customFormat="false" ht="12.75" hidden="false" customHeight="false" outlineLevel="0" collapsed="false">
      <c r="A14116" s="0" t="s">
        <v>84</v>
      </c>
      <c r="B14116" s="0" t="s">
        <v>110</v>
      </c>
      <c r="C14116" s="0" t="s">
        <v>108</v>
      </c>
      <c r="D14116" s="116" t="n">
        <v>45870</v>
      </c>
      <c r="E14116" s="0" t="n">
        <v>0.175</v>
      </c>
      <c r="F14116" s="0" t="n">
        <v>2376527</v>
      </c>
      <c r="G14116" s="151" t="s">
        <v>111</v>
      </c>
      <c r="H14116" s="151" t="s">
        <v>111</v>
      </c>
      <c r="I14116" s="152" t="s">
        <v>112</v>
      </c>
    </row>
    <row r="14117" customFormat="false" ht="12.75" hidden="false" customHeight="false" outlineLevel="0" collapsed="false">
      <c r="A14117" s="0" t="s">
        <v>84</v>
      </c>
      <c r="B14117" s="0" t="s">
        <v>113</v>
      </c>
      <c r="C14117" s="0" t="s">
        <v>108</v>
      </c>
      <c r="D14117" s="116" t="n">
        <v>45870</v>
      </c>
      <c r="E14117" s="0" t="n">
        <v>0.0125</v>
      </c>
      <c r="F14117" s="0" t="n">
        <v>2376528</v>
      </c>
      <c r="G14117" s="151" t="s">
        <v>111</v>
      </c>
      <c r="H14117" s="151" t="s">
        <v>111</v>
      </c>
      <c r="I14117" s="152" t="s">
        <v>112</v>
      </c>
    </row>
    <row r="14118" customFormat="false" ht="12.75" hidden="false" customHeight="false" outlineLevel="0" collapsed="false">
      <c r="A14118" s="0" t="s">
        <v>85</v>
      </c>
      <c r="B14118" s="0" t="s">
        <v>110</v>
      </c>
      <c r="C14118" s="0" t="s">
        <v>108</v>
      </c>
      <c r="D14118" s="116" t="n">
        <v>45870</v>
      </c>
      <c r="E14118" s="0" t="n">
        <v>0.175</v>
      </c>
      <c r="F14118" s="0" t="n">
        <v>2376529</v>
      </c>
      <c r="G14118" s="151" t="s">
        <v>111</v>
      </c>
      <c r="H14118" s="151" t="s">
        <v>111</v>
      </c>
      <c r="I14118" s="152" t="s">
        <v>112</v>
      </c>
    </row>
    <row r="14119" customFormat="false" ht="12.75" hidden="false" customHeight="false" outlineLevel="0" collapsed="false">
      <c r="A14119" s="0" t="s">
        <v>85</v>
      </c>
      <c r="B14119" s="0" t="s">
        <v>113</v>
      </c>
      <c r="C14119" s="0" t="s">
        <v>108</v>
      </c>
      <c r="D14119" s="116" t="n">
        <v>45870</v>
      </c>
      <c r="E14119" s="0" t="n">
        <v>0.0494532671325242</v>
      </c>
      <c r="F14119" s="0" t="n">
        <v>2376530</v>
      </c>
      <c r="G14119" s="151" t="s">
        <v>111</v>
      </c>
      <c r="H14119" s="151" t="s">
        <v>111</v>
      </c>
      <c r="I14119" s="152" t="s">
        <v>112</v>
      </c>
    </row>
    <row r="14120" customFormat="false" ht="12.75" hidden="false" customHeight="false" outlineLevel="0" collapsed="false">
      <c r="A14120" s="0" t="s">
        <v>86</v>
      </c>
      <c r="B14120" s="0" t="s">
        <v>110</v>
      </c>
      <c r="C14120" s="0" t="s">
        <v>108</v>
      </c>
      <c r="D14120" s="116" t="n">
        <v>45870</v>
      </c>
      <c r="E14120" s="0" t="n">
        <v>0.205</v>
      </c>
      <c r="F14120" s="0" t="n">
        <v>2376531</v>
      </c>
      <c r="G14120" s="151" t="s">
        <v>111</v>
      </c>
      <c r="H14120" s="151" t="s">
        <v>111</v>
      </c>
      <c r="I14120" s="152" t="s">
        <v>112</v>
      </c>
    </row>
    <row r="14121" customFormat="false" ht="12.75" hidden="false" customHeight="false" outlineLevel="0" collapsed="false">
      <c r="A14121" s="0" t="s">
        <v>86</v>
      </c>
      <c r="B14121" s="0" t="s">
        <v>113</v>
      </c>
      <c r="C14121" s="0" t="s">
        <v>108</v>
      </c>
      <c r="D14121" s="116" t="n">
        <v>45870</v>
      </c>
      <c r="E14121" s="0" t="n">
        <v>0.0075</v>
      </c>
      <c r="F14121" s="0" t="n">
        <v>2376532</v>
      </c>
      <c r="G14121" s="151" t="s">
        <v>111</v>
      </c>
      <c r="H14121" s="151" t="s">
        <v>111</v>
      </c>
      <c r="I14121" s="152" t="s">
        <v>112</v>
      </c>
    </row>
    <row r="14122" customFormat="false" ht="12.75" hidden="false" customHeight="false" outlineLevel="0" collapsed="false">
      <c r="A14122" s="0" t="s">
        <v>87</v>
      </c>
      <c r="B14122" s="0" t="s">
        <v>110</v>
      </c>
      <c r="C14122" s="0" t="s">
        <v>108</v>
      </c>
      <c r="D14122" s="116" t="n">
        <v>45870</v>
      </c>
      <c r="E14122" s="0" t="n">
        <v>0.205</v>
      </c>
      <c r="F14122" s="0" t="n">
        <v>2376533</v>
      </c>
      <c r="G14122" s="151" t="s">
        <v>111</v>
      </c>
      <c r="H14122" s="151" t="s">
        <v>111</v>
      </c>
      <c r="I14122" s="152" t="s">
        <v>112</v>
      </c>
    </row>
    <row r="14123" customFormat="false" ht="12.75" hidden="false" customHeight="false" outlineLevel="0" collapsed="false">
      <c r="A14123" s="0" t="s">
        <v>87</v>
      </c>
      <c r="B14123" s="0" t="s">
        <v>113</v>
      </c>
      <c r="C14123" s="0" t="s">
        <v>108</v>
      </c>
      <c r="D14123" s="116" t="n">
        <v>45870</v>
      </c>
      <c r="E14123" s="0" t="n">
        <v>0.0075</v>
      </c>
      <c r="F14123" s="0" t="n">
        <v>2376534</v>
      </c>
      <c r="G14123" s="151" t="s">
        <v>111</v>
      </c>
      <c r="H14123" s="151" t="s">
        <v>111</v>
      </c>
      <c r="I14123" s="152" t="s">
        <v>112</v>
      </c>
    </row>
    <row r="14124" customFormat="false" ht="12.75" hidden="false" customHeight="false" outlineLevel="0" collapsed="false">
      <c r="A14124" s="0" t="s">
        <v>88</v>
      </c>
      <c r="B14124" s="0" t="s">
        <v>110</v>
      </c>
      <c r="C14124" s="0" t="s">
        <v>108</v>
      </c>
      <c r="D14124" s="116" t="n">
        <v>45870</v>
      </c>
      <c r="E14124" s="0" t="n">
        <v>0.205</v>
      </c>
      <c r="F14124" s="0" t="n">
        <v>2376535</v>
      </c>
      <c r="G14124" s="151" t="s">
        <v>111</v>
      </c>
      <c r="H14124" s="151" t="s">
        <v>111</v>
      </c>
      <c r="I14124" s="152" t="s">
        <v>112</v>
      </c>
    </row>
    <row r="14125" customFormat="false" ht="12.75" hidden="false" customHeight="false" outlineLevel="0" collapsed="false">
      <c r="A14125" s="0" t="s">
        <v>88</v>
      </c>
      <c r="B14125" s="0" t="s">
        <v>113</v>
      </c>
      <c r="C14125" s="0" t="s">
        <v>108</v>
      </c>
      <c r="D14125" s="116" t="n">
        <v>45870</v>
      </c>
      <c r="E14125" s="0" t="n">
        <v>0.119758043389275</v>
      </c>
      <c r="F14125" s="0" t="n">
        <v>2376536</v>
      </c>
      <c r="G14125" s="151" t="s">
        <v>111</v>
      </c>
      <c r="H14125" s="151" t="s">
        <v>111</v>
      </c>
      <c r="I14125" s="152" t="s">
        <v>112</v>
      </c>
    </row>
    <row r="14126" customFormat="false" ht="12.75" hidden="false" customHeight="false" outlineLevel="0" collapsed="false">
      <c r="A14126" s="0" t="s">
        <v>89</v>
      </c>
      <c r="B14126" s="0" t="s">
        <v>110</v>
      </c>
      <c r="C14126" s="0" t="s">
        <v>108</v>
      </c>
      <c r="D14126" s="116" t="n">
        <v>45870</v>
      </c>
      <c r="E14126" s="0" t="n">
        <v>0.205</v>
      </c>
      <c r="F14126" s="0" t="n">
        <v>2376537</v>
      </c>
      <c r="G14126" s="151" t="s">
        <v>111</v>
      </c>
      <c r="H14126" s="151" t="s">
        <v>111</v>
      </c>
      <c r="I14126" s="152" t="s">
        <v>112</v>
      </c>
    </row>
    <row r="14127" customFormat="false" ht="12.75" hidden="false" customHeight="false" outlineLevel="0" collapsed="false">
      <c r="A14127" s="0" t="s">
        <v>89</v>
      </c>
      <c r="B14127" s="0" t="s">
        <v>113</v>
      </c>
      <c r="C14127" s="0" t="s">
        <v>108</v>
      </c>
      <c r="D14127" s="116" t="n">
        <v>45870</v>
      </c>
      <c r="E14127" s="0" t="n">
        <v>0.0275</v>
      </c>
      <c r="F14127" s="0" t="n">
        <v>2376538</v>
      </c>
      <c r="G14127" s="151" t="s">
        <v>111</v>
      </c>
      <c r="H14127" s="151" t="s">
        <v>111</v>
      </c>
      <c r="I14127" s="152" t="s">
        <v>112</v>
      </c>
    </row>
    <row r="14128" customFormat="false" ht="12.75" hidden="false" customHeight="false" outlineLevel="0" collapsed="false">
      <c r="A14128" s="0" t="s">
        <v>90</v>
      </c>
      <c r="B14128" s="0" t="s">
        <v>110</v>
      </c>
      <c r="C14128" s="0" t="s">
        <v>108</v>
      </c>
      <c r="D14128" s="116" t="n">
        <v>45870</v>
      </c>
      <c r="E14128" s="0" t="n">
        <v>0.205</v>
      </c>
      <c r="F14128" s="0" t="n">
        <v>2376539</v>
      </c>
      <c r="G14128" s="151" t="s">
        <v>111</v>
      </c>
      <c r="H14128" s="151" t="s">
        <v>111</v>
      </c>
      <c r="I14128" s="152" t="s">
        <v>112</v>
      </c>
    </row>
    <row r="14129" customFormat="false" ht="12.75" hidden="false" customHeight="false" outlineLevel="0" collapsed="false">
      <c r="A14129" s="0" t="s">
        <v>90</v>
      </c>
      <c r="B14129" s="0" t="s">
        <v>113</v>
      </c>
      <c r="C14129" s="0" t="s">
        <v>108</v>
      </c>
      <c r="D14129" s="116" t="n">
        <v>45870</v>
      </c>
      <c r="E14129" s="0" t="n">
        <v>0.119758043389275</v>
      </c>
      <c r="F14129" s="0" t="n">
        <v>2376540</v>
      </c>
      <c r="G14129" s="151" t="s">
        <v>111</v>
      </c>
      <c r="H14129" s="151" t="s">
        <v>111</v>
      </c>
      <c r="I14129" s="152" t="s">
        <v>112</v>
      </c>
    </row>
    <row r="14130" customFormat="false" ht="12.75" hidden="false" customHeight="false" outlineLevel="0" collapsed="false">
      <c r="A14130" s="0" t="s">
        <v>91</v>
      </c>
      <c r="B14130" s="0" t="s">
        <v>110</v>
      </c>
      <c r="C14130" s="0" t="s">
        <v>108</v>
      </c>
      <c r="D14130" s="116" t="n">
        <v>45870</v>
      </c>
      <c r="E14130" s="0" t="n">
        <v>0</v>
      </c>
      <c r="F14130" s="0" t="n">
        <v>2376541</v>
      </c>
      <c r="G14130" s="151" t="s">
        <v>111</v>
      </c>
      <c r="H14130" s="151" t="s">
        <v>111</v>
      </c>
      <c r="I14130" s="152" t="s">
        <v>112</v>
      </c>
    </row>
    <row r="14131" customFormat="false" ht="12.75" hidden="false" customHeight="false" outlineLevel="0" collapsed="false">
      <c r="A14131" s="0" t="s">
        <v>91</v>
      </c>
      <c r="B14131" s="0" t="s">
        <v>113</v>
      </c>
      <c r="C14131" s="0" t="s">
        <v>108</v>
      </c>
      <c r="D14131" s="116" t="n">
        <v>45870</v>
      </c>
      <c r="E14131" s="0" t="n">
        <v>0</v>
      </c>
      <c r="F14131" s="0" t="n">
        <v>2376542</v>
      </c>
      <c r="G14131" s="151" t="s">
        <v>111</v>
      </c>
      <c r="H14131" s="151" t="s">
        <v>111</v>
      </c>
      <c r="I14131" s="152" t="s">
        <v>112</v>
      </c>
    </row>
    <row r="14132" customFormat="false" ht="12.75" hidden="false" customHeight="false" outlineLevel="0" collapsed="false">
      <c r="A14132" s="0" t="s">
        <v>49</v>
      </c>
      <c r="B14132" s="0" t="s">
        <v>110</v>
      </c>
      <c r="C14132" s="0" t="s">
        <v>108</v>
      </c>
      <c r="D14132" s="116" t="n">
        <v>45870</v>
      </c>
      <c r="E14132" s="0" t="n">
        <v>0.4</v>
      </c>
      <c r="F14132" s="0" t="n">
        <v>2376543</v>
      </c>
      <c r="G14132" s="151" t="s">
        <v>111</v>
      </c>
      <c r="H14132" s="151" t="s">
        <v>111</v>
      </c>
      <c r="I14132" s="152" t="s">
        <v>112</v>
      </c>
    </row>
    <row r="14133" customFormat="false" ht="12.75" hidden="false" customHeight="false" outlineLevel="0" collapsed="false">
      <c r="A14133" s="0" t="s">
        <v>49</v>
      </c>
      <c r="B14133" s="0" t="s">
        <v>113</v>
      </c>
      <c r="C14133" s="0" t="s">
        <v>108</v>
      </c>
      <c r="D14133" s="116" t="n">
        <v>45870</v>
      </c>
      <c r="E14133" s="0" t="n">
        <v>0.015</v>
      </c>
      <c r="F14133" s="0" t="n">
        <v>2376544</v>
      </c>
      <c r="G14133" s="151" t="s">
        <v>111</v>
      </c>
      <c r="H14133" s="151" t="s">
        <v>111</v>
      </c>
      <c r="I14133" s="152" t="s">
        <v>112</v>
      </c>
    </row>
    <row r="14134" customFormat="false" ht="12.75" hidden="false" customHeight="false" outlineLevel="0" collapsed="false">
      <c r="A14134" s="0" t="s">
        <v>50</v>
      </c>
      <c r="B14134" s="0" t="s">
        <v>110</v>
      </c>
      <c r="C14134" s="0" t="s">
        <v>108</v>
      </c>
      <c r="D14134" s="116" t="n">
        <v>45870</v>
      </c>
      <c r="E14134" s="0" t="n">
        <v>0.5</v>
      </c>
      <c r="F14134" s="0" t="n">
        <v>2376545</v>
      </c>
      <c r="G14134" s="151" t="s">
        <v>111</v>
      </c>
      <c r="H14134" s="151" t="s">
        <v>111</v>
      </c>
      <c r="I14134" s="152" t="s">
        <v>112</v>
      </c>
    </row>
    <row r="14135" customFormat="false" ht="12.75" hidden="false" customHeight="false" outlineLevel="0" collapsed="false">
      <c r="A14135" s="0" t="s">
        <v>50</v>
      </c>
      <c r="B14135" s="0" t="s">
        <v>113</v>
      </c>
      <c r="C14135" s="0" t="s">
        <v>108</v>
      </c>
      <c r="D14135" s="116" t="n">
        <v>45870</v>
      </c>
      <c r="E14135" s="0" t="n">
        <v>-0.02</v>
      </c>
      <c r="F14135" s="0" t="n">
        <v>2376546</v>
      </c>
      <c r="G14135" s="151" t="s">
        <v>111</v>
      </c>
      <c r="H14135" s="151" t="s">
        <v>111</v>
      </c>
      <c r="I14135" s="152" t="s">
        <v>112</v>
      </c>
    </row>
    <row r="14136" customFormat="false" ht="12.75" hidden="false" customHeight="false" outlineLevel="0" collapsed="false">
      <c r="A14136" s="0" t="s">
        <v>51</v>
      </c>
      <c r="B14136" s="0" t="s">
        <v>110</v>
      </c>
      <c r="C14136" s="0" t="s">
        <v>108</v>
      </c>
      <c r="D14136" s="116" t="n">
        <v>45870</v>
      </c>
      <c r="E14136" s="0" t="n">
        <v>0.5</v>
      </c>
      <c r="F14136" s="0" t="n">
        <v>2376547</v>
      </c>
      <c r="G14136" s="151" t="s">
        <v>111</v>
      </c>
      <c r="H14136" s="151" t="s">
        <v>111</v>
      </c>
      <c r="I14136" s="152" t="s">
        <v>112</v>
      </c>
    </row>
    <row r="14137" customFormat="false" ht="12.75" hidden="false" customHeight="false" outlineLevel="0" collapsed="false">
      <c r="A14137" s="0" t="s">
        <v>51</v>
      </c>
      <c r="B14137" s="0" t="s">
        <v>113</v>
      </c>
      <c r="C14137" s="0" t="s">
        <v>108</v>
      </c>
      <c r="D14137" s="116" t="n">
        <v>45870</v>
      </c>
      <c r="E14137" s="0" t="n">
        <v>0.035</v>
      </c>
      <c r="F14137" s="0" t="n">
        <v>2376548</v>
      </c>
      <c r="G14137" s="151" t="s">
        <v>111</v>
      </c>
      <c r="H14137" s="151" t="s">
        <v>111</v>
      </c>
      <c r="I14137" s="152" t="s">
        <v>112</v>
      </c>
    </row>
    <row r="14138" customFormat="false" ht="12.75" hidden="false" customHeight="false" outlineLevel="0" collapsed="false">
      <c r="A14138" s="0" t="s">
        <v>52</v>
      </c>
      <c r="B14138" s="0" t="s">
        <v>110</v>
      </c>
      <c r="C14138" s="0" t="s">
        <v>108</v>
      </c>
      <c r="D14138" s="116" t="n">
        <v>45870</v>
      </c>
      <c r="E14138" s="0" t="n">
        <v>0.5</v>
      </c>
      <c r="F14138" s="0" t="n">
        <v>2376549</v>
      </c>
      <c r="G14138" s="151" t="s">
        <v>111</v>
      </c>
      <c r="H14138" s="151" t="s">
        <v>111</v>
      </c>
      <c r="I14138" s="152" t="s">
        <v>112</v>
      </c>
    </row>
    <row r="14139" customFormat="false" ht="12.75" hidden="false" customHeight="false" outlineLevel="0" collapsed="false">
      <c r="A14139" s="0" t="s">
        <v>52</v>
      </c>
      <c r="B14139" s="0" t="s">
        <v>113</v>
      </c>
      <c r="C14139" s="0" t="s">
        <v>108</v>
      </c>
      <c r="D14139" s="116" t="n">
        <v>45870</v>
      </c>
      <c r="E14139" s="0" t="n">
        <v>-0.02</v>
      </c>
      <c r="F14139" s="0" t="n">
        <v>2376550</v>
      </c>
      <c r="G14139" s="151" t="s">
        <v>111</v>
      </c>
      <c r="H14139" s="151" t="s">
        <v>111</v>
      </c>
      <c r="I14139" s="152" t="s">
        <v>112</v>
      </c>
    </row>
    <row r="14140" customFormat="false" ht="12.75" hidden="false" customHeight="false" outlineLevel="0" collapsed="false">
      <c r="A14140" s="0" t="s">
        <v>53</v>
      </c>
      <c r="B14140" s="0" t="s">
        <v>110</v>
      </c>
      <c r="C14140" s="0" t="s">
        <v>108</v>
      </c>
      <c r="D14140" s="116" t="n">
        <v>45870</v>
      </c>
      <c r="E14140" s="0" t="n">
        <v>0.205</v>
      </c>
      <c r="F14140" s="0" t="n">
        <v>2376551</v>
      </c>
      <c r="G14140" s="151" t="s">
        <v>111</v>
      </c>
      <c r="H14140" s="151" t="s">
        <v>111</v>
      </c>
      <c r="I14140" s="152" t="s">
        <v>112</v>
      </c>
    </row>
    <row r="14141" customFormat="false" ht="12.75" hidden="false" customHeight="false" outlineLevel="0" collapsed="false">
      <c r="A14141" s="0" t="s">
        <v>53</v>
      </c>
      <c r="B14141" s="0" t="s">
        <v>113</v>
      </c>
      <c r="C14141" s="0" t="s">
        <v>108</v>
      </c>
      <c r="D14141" s="116" t="n">
        <v>45870</v>
      </c>
      <c r="E14141" s="0" t="n">
        <v>0.0075</v>
      </c>
      <c r="F14141" s="0" t="n">
        <v>2376552</v>
      </c>
      <c r="G14141" s="151" t="s">
        <v>111</v>
      </c>
      <c r="H14141" s="151" t="s">
        <v>111</v>
      </c>
      <c r="I14141" s="152" t="s">
        <v>112</v>
      </c>
    </row>
    <row r="14142" customFormat="false" ht="12.75" hidden="false" customHeight="false" outlineLevel="0" collapsed="false">
      <c r="A14142" s="0" t="s">
        <v>17</v>
      </c>
      <c r="B14142" s="0" t="s">
        <v>110</v>
      </c>
      <c r="C14142" s="0" t="s">
        <v>108</v>
      </c>
      <c r="D14142" s="116" t="n">
        <v>45870</v>
      </c>
      <c r="E14142" s="0" t="n">
        <v>0</v>
      </c>
      <c r="F14142" s="0" t="n">
        <v>2376553</v>
      </c>
      <c r="G14142" s="151" t="s">
        <v>111</v>
      </c>
      <c r="H14142" s="151" t="s">
        <v>111</v>
      </c>
      <c r="I14142" s="152" t="s">
        <v>112</v>
      </c>
    </row>
    <row r="14143" customFormat="false" ht="12.75" hidden="false" customHeight="false" outlineLevel="0" collapsed="false">
      <c r="A14143" s="0" t="s">
        <v>17</v>
      </c>
      <c r="B14143" s="0" t="s">
        <v>113</v>
      </c>
      <c r="C14143" s="0" t="s">
        <v>108</v>
      </c>
      <c r="D14143" s="116" t="n">
        <v>45870</v>
      </c>
      <c r="E14143" s="0" t="n">
        <v>0</v>
      </c>
      <c r="F14143" s="0" t="n">
        <v>2376554</v>
      </c>
      <c r="G14143" s="151" t="s">
        <v>111</v>
      </c>
      <c r="H14143" s="151" t="s">
        <v>111</v>
      </c>
      <c r="I14143" s="152" t="s">
        <v>112</v>
      </c>
    </row>
    <row r="14144" customFormat="false" ht="12.75" hidden="false" customHeight="false" outlineLevel="0" collapsed="false">
      <c r="A14144" s="0" t="s">
        <v>18</v>
      </c>
      <c r="B14144" s="0" t="s">
        <v>110</v>
      </c>
      <c r="C14144" s="0" t="s">
        <v>108</v>
      </c>
      <c r="D14144" s="116" t="n">
        <v>45870</v>
      </c>
      <c r="E14144" s="0" t="n">
        <v>0</v>
      </c>
      <c r="F14144" s="0" t="n">
        <v>2376555</v>
      </c>
      <c r="G14144" s="151" t="s">
        <v>111</v>
      </c>
      <c r="H14144" s="151" t="s">
        <v>111</v>
      </c>
      <c r="I14144" s="152" t="s">
        <v>112</v>
      </c>
    </row>
    <row r="14145" customFormat="false" ht="12.75" hidden="false" customHeight="false" outlineLevel="0" collapsed="false">
      <c r="A14145" s="0" t="s">
        <v>18</v>
      </c>
      <c r="B14145" s="0" t="s">
        <v>113</v>
      </c>
      <c r="C14145" s="0" t="s">
        <v>108</v>
      </c>
      <c r="D14145" s="116" t="n">
        <v>45870</v>
      </c>
      <c r="E14145" s="0" t="n">
        <v>0</v>
      </c>
      <c r="F14145" s="0" t="n">
        <v>2376556</v>
      </c>
      <c r="G14145" s="151" t="s">
        <v>111</v>
      </c>
      <c r="H14145" s="151" t="s">
        <v>111</v>
      </c>
      <c r="I14145" s="152" t="s">
        <v>112</v>
      </c>
    </row>
    <row r="14146" customFormat="false" ht="12.75" hidden="false" customHeight="false" outlineLevel="0" collapsed="false">
      <c r="A14146" s="0" t="s">
        <v>19</v>
      </c>
      <c r="B14146" s="0" t="s">
        <v>110</v>
      </c>
      <c r="C14146" s="0" t="s">
        <v>108</v>
      </c>
      <c r="D14146" s="116" t="n">
        <v>45870</v>
      </c>
      <c r="E14146" s="0" t="n">
        <v>0</v>
      </c>
      <c r="F14146" s="0" t="n">
        <v>2376557</v>
      </c>
      <c r="G14146" s="151" t="s">
        <v>111</v>
      </c>
      <c r="H14146" s="151" t="s">
        <v>111</v>
      </c>
      <c r="I14146" s="152" t="s">
        <v>112</v>
      </c>
    </row>
    <row r="14147" customFormat="false" ht="12.75" hidden="false" customHeight="false" outlineLevel="0" collapsed="false">
      <c r="A14147" s="0" t="s">
        <v>19</v>
      </c>
      <c r="B14147" s="0" t="s">
        <v>113</v>
      </c>
      <c r="C14147" s="0" t="s">
        <v>108</v>
      </c>
      <c r="D14147" s="116" t="n">
        <v>45870</v>
      </c>
      <c r="E14147" s="0" t="n">
        <v>0</v>
      </c>
      <c r="F14147" s="0" t="n">
        <v>2376558</v>
      </c>
      <c r="G14147" s="151" t="s">
        <v>111</v>
      </c>
      <c r="H14147" s="151" t="s">
        <v>111</v>
      </c>
      <c r="I14147" s="152" t="s">
        <v>112</v>
      </c>
    </row>
    <row r="14148" customFormat="false" ht="12.75" hidden="false" customHeight="false" outlineLevel="0" collapsed="false">
      <c r="A14148" s="0" t="s">
        <v>21</v>
      </c>
      <c r="B14148" s="0" t="s">
        <v>110</v>
      </c>
      <c r="C14148" s="0" t="s">
        <v>108</v>
      </c>
      <c r="D14148" s="116" t="n">
        <v>45870</v>
      </c>
      <c r="E14148" s="0" t="n">
        <v>0</v>
      </c>
      <c r="F14148" s="0" t="n">
        <v>2376559</v>
      </c>
      <c r="G14148" s="151" t="s">
        <v>111</v>
      </c>
      <c r="H14148" s="151" t="s">
        <v>111</v>
      </c>
      <c r="I14148" s="152" t="s">
        <v>112</v>
      </c>
    </row>
    <row r="14149" customFormat="false" ht="12.75" hidden="false" customHeight="false" outlineLevel="0" collapsed="false">
      <c r="A14149" s="0" t="s">
        <v>21</v>
      </c>
      <c r="B14149" s="0" t="s">
        <v>113</v>
      </c>
      <c r="C14149" s="0" t="s">
        <v>108</v>
      </c>
      <c r="D14149" s="116" t="n">
        <v>45870</v>
      </c>
      <c r="E14149" s="0" t="n">
        <v>0</v>
      </c>
      <c r="F14149" s="0" t="n">
        <v>2376560</v>
      </c>
      <c r="G14149" s="151" t="s">
        <v>111</v>
      </c>
      <c r="H14149" s="151" t="s">
        <v>111</v>
      </c>
      <c r="I14149" s="152" t="s">
        <v>112</v>
      </c>
    </row>
    <row r="14150" customFormat="false" ht="12.75" hidden="false" customHeight="false" outlineLevel="0" collapsed="false">
      <c r="A14150" s="0" t="s">
        <v>22</v>
      </c>
      <c r="B14150" s="0" t="s">
        <v>110</v>
      </c>
      <c r="C14150" s="0" t="s">
        <v>108</v>
      </c>
      <c r="D14150" s="116" t="n">
        <v>45870</v>
      </c>
      <c r="E14150" s="0" t="n">
        <v>0</v>
      </c>
      <c r="F14150" s="0" t="n">
        <v>2376561</v>
      </c>
      <c r="G14150" s="151" t="s">
        <v>111</v>
      </c>
      <c r="H14150" s="151" t="s">
        <v>111</v>
      </c>
      <c r="I14150" s="152" t="s">
        <v>112</v>
      </c>
    </row>
    <row r="14151" customFormat="false" ht="12.75" hidden="false" customHeight="false" outlineLevel="0" collapsed="false">
      <c r="A14151" s="0" t="s">
        <v>59</v>
      </c>
      <c r="B14151" s="0" t="s">
        <v>110</v>
      </c>
      <c r="C14151" s="0" t="s">
        <v>108</v>
      </c>
      <c r="D14151" s="116" t="n">
        <v>45901</v>
      </c>
      <c r="E14151" s="0" t="n">
        <v>0.3975</v>
      </c>
      <c r="F14151" s="0" t="n">
        <v>2376515</v>
      </c>
      <c r="G14151" s="151" t="s">
        <v>111</v>
      </c>
      <c r="H14151" s="151" t="s">
        <v>111</v>
      </c>
      <c r="I14151" s="152" t="s">
        <v>112</v>
      </c>
    </row>
    <row r="14152" customFormat="false" ht="12.75" hidden="false" customHeight="false" outlineLevel="0" collapsed="false">
      <c r="A14152" s="0" t="s">
        <v>59</v>
      </c>
      <c r="B14152" s="0" t="s">
        <v>113</v>
      </c>
      <c r="C14152" s="0" t="s">
        <v>108</v>
      </c>
      <c r="D14152" s="116" t="n">
        <v>45901</v>
      </c>
      <c r="E14152" s="0" t="n">
        <v>0.015</v>
      </c>
      <c r="F14152" s="0" t="n">
        <v>2376516</v>
      </c>
      <c r="G14152" s="151" t="s">
        <v>111</v>
      </c>
      <c r="H14152" s="151" t="s">
        <v>111</v>
      </c>
      <c r="I14152" s="152" t="s">
        <v>112</v>
      </c>
    </row>
    <row r="14153" customFormat="false" ht="12.75" hidden="false" customHeight="false" outlineLevel="0" collapsed="false">
      <c r="A14153" s="0" t="s">
        <v>60</v>
      </c>
      <c r="B14153" s="0" t="s">
        <v>110</v>
      </c>
      <c r="C14153" s="0" t="s">
        <v>108</v>
      </c>
      <c r="D14153" s="116" t="n">
        <v>45901</v>
      </c>
      <c r="E14153" s="0" t="n">
        <v>0.3975</v>
      </c>
      <c r="F14153" s="0" t="n">
        <v>2376517</v>
      </c>
      <c r="G14153" s="151" t="s">
        <v>111</v>
      </c>
      <c r="H14153" s="151" t="s">
        <v>111</v>
      </c>
      <c r="I14153" s="152" t="s">
        <v>112</v>
      </c>
    </row>
    <row r="14154" customFormat="false" ht="12.75" hidden="false" customHeight="false" outlineLevel="0" collapsed="false">
      <c r="A14154" s="0" t="s">
        <v>60</v>
      </c>
      <c r="B14154" s="0" t="s">
        <v>113</v>
      </c>
      <c r="C14154" s="0" t="s">
        <v>108</v>
      </c>
      <c r="D14154" s="116" t="n">
        <v>45901</v>
      </c>
      <c r="E14154" s="0" t="n">
        <v>0.045</v>
      </c>
      <c r="F14154" s="0" t="n">
        <v>2376518</v>
      </c>
      <c r="G14154" s="151" t="s">
        <v>111</v>
      </c>
      <c r="H14154" s="151" t="s">
        <v>111</v>
      </c>
      <c r="I14154" s="152" t="s">
        <v>112</v>
      </c>
    </row>
    <row r="14155" customFormat="false" ht="12.75" hidden="false" customHeight="false" outlineLevel="0" collapsed="false">
      <c r="A14155" s="0" t="s">
        <v>61</v>
      </c>
      <c r="B14155" s="0" t="s">
        <v>110</v>
      </c>
      <c r="C14155" s="0" t="s">
        <v>108</v>
      </c>
      <c r="D14155" s="116" t="n">
        <v>45901</v>
      </c>
      <c r="E14155" s="0" t="n">
        <v>0.3975</v>
      </c>
      <c r="F14155" s="0" t="n">
        <v>2376519</v>
      </c>
      <c r="G14155" s="151" t="s">
        <v>111</v>
      </c>
      <c r="H14155" s="151" t="s">
        <v>111</v>
      </c>
      <c r="I14155" s="152" t="s">
        <v>112</v>
      </c>
    </row>
    <row r="14156" customFormat="false" ht="12.75" hidden="false" customHeight="false" outlineLevel="0" collapsed="false">
      <c r="A14156" s="0" t="s">
        <v>61</v>
      </c>
      <c r="B14156" s="0" t="s">
        <v>113</v>
      </c>
      <c r="C14156" s="0" t="s">
        <v>108</v>
      </c>
      <c r="D14156" s="116" t="n">
        <v>45901</v>
      </c>
      <c r="E14156" s="0" t="n">
        <v>0.015</v>
      </c>
      <c r="F14156" s="0" t="n">
        <v>2376520</v>
      </c>
      <c r="G14156" s="151" t="s">
        <v>111</v>
      </c>
      <c r="H14156" s="151" t="s">
        <v>111</v>
      </c>
      <c r="I14156" s="152" t="s">
        <v>112</v>
      </c>
    </row>
    <row r="14157" customFormat="false" ht="12.75" hidden="false" customHeight="false" outlineLevel="0" collapsed="false">
      <c r="A14157" s="0" t="s">
        <v>62</v>
      </c>
      <c r="B14157" s="0" t="s">
        <v>110</v>
      </c>
      <c r="C14157" s="0" t="s">
        <v>108</v>
      </c>
      <c r="D14157" s="116" t="n">
        <v>45901</v>
      </c>
      <c r="E14157" s="0" t="n">
        <v>0.3975</v>
      </c>
      <c r="F14157" s="0" t="n">
        <v>2376521</v>
      </c>
      <c r="G14157" s="151" t="s">
        <v>111</v>
      </c>
      <c r="H14157" s="151" t="s">
        <v>111</v>
      </c>
      <c r="I14157" s="152" t="s">
        <v>112</v>
      </c>
    </row>
    <row r="14158" customFormat="false" ht="12.75" hidden="false" customHeight="false" outlineLevel="0" collapsed="false">
      <c r="A14158" s="0" t="s">
        <v>62</v>
      </c>
      <c r="B14158" s="0" t="s">
        <v>113</v>
      </c>
      <c r="C14158" s="0" t="s">
        <v>108</v>
      </c>
      <c r="D14158" s="116" t="n">
        <v>45901</v>
      </c>
      <c r="E14158" s="0" t="n">
        <v>0.045</v>
      </c>
      <c r="F14158" s="0" t="n">
        <v>2376522</v>
      </c>
      <c r="G14158" s="151" t="s">
        <v>111</v>
      </c>
      <c r="H14158" s="151" t="s">
        <v>111</v>
      </c>
      <c r="I14158" s="152" t="s">
        <v>112</v>
      </c>
    </row>
    <row r="14159" customFormat="false" ht="12.75" hidden="false" customHeight="false" outlineLevel="0" collapsed="false">
      <c r="A14159" s="0" t="s">
        <v>82</v>
      </c>
      <c r="B14159" s="0" t="s">
        <v>110</v>
      </c>
      <c r="C14159" s="0" t="s">
        <v>108</v>
      </c>
      <c r="D14159" s="116" t="n">
        <v>45901</v>
      </c>
      <c r="E14159" s="0" t="n">
        <v>0</v>
      </c>
      <c r="F14159" s="0" t="n">
        <v>2376523</v>
      </c>
      <c r="G14159" s="151" t="s">
        <v>111</v>
      </c>
      <c r="H14159" s="151" t="s">
        <v>111</v>
      </c>
      <c r="I14159" s="152" t="s">
        <v>112</v>
      </c>
    </row>
    <row r="14160" customFormat="false" ht="12.75" hidden="false" customHeight="false" outlineLevel="0" collapsed="false">
      <c r="A14160" s="0" t="s">
        <v>82</v>
      </c>
      <c r="B14160" s="0" t="s">
        <v>113</v>
      </c>
      <c r="C14160" s="0" t="s">
        <v>108</v>
      </c>
      <c r="D14160" s="116" t="n">
        <v>45901</v>
      </c>
      <c r="E14160" s="0" t="n">
        <v>0</v>
      </c>
      <c r="F14160" s="0" t="n">
        <v>2376524</v>
      </c>
      <c r="G14160" s="151" t="s">
        <v>111</v>
      </c>
      <c r="H14160" s="151" t="s">
        <v>111</v>
      </c>
      <c r="I14160" s="152" t="s">
        <v>112</v>
      </c>
    </row>
    <row r="14161" customFormat="false" ht="12.75" hidden="false" customHeight="false" outlineLevel="0" collapsed="false">
      <c r="A14161" s="0" t="s">
        <v>83</v>
      </c>
      <c r="B14161" s="0" t="s">
        <v>110</v>
      </c>
      <c r="C14161" s="0" t="s">
        <v>108</v>
      </c>
      <c r="D14161" s="116" t="n">
        <v>45901</v>
      </c>
      <c r="E14161" s="0" t="n">
        <v>0</v>
      </c>
      <c r="F14161" s="0" t="n">
        <v>2376525</v>
      </c>
      <c r="G14161" s="151" t="s">
        <v>111</v>
      </c>
      <c r="H14161" s="151" t="s">
        <v>111</v>
      </c>
      <c r="I14161" s="152" t="s">
        <v>112</v>
      </c>
    </row>
    <row r="14162" customFormat="false" ht="12.75" hidden="false" customHeight="false" outlineLevel="0" collapsed="false">
      <c r="A14162" s="0" t="s">
        <v>83</v>
      </c>
      <c r="B14162" s="0" t="s">
        <v>113</v>
      </c>
      <c r="C14162" s="0" t="s">
        <v>108</v>
      </c>
      <c r="D14162" s="116" t="n">
        <v>45901</v>
      </c>
      <c r="E14162" s="0" t="n">
        <v>0</v>
      </c>
      <c r="F14162" s="0" t="n">
        <v>2376526</v>
      </c>
      <c r="G14162" s="151" t="s">
        <v>111</v>
      </c>
      <c r="H14162" s="151" t="s">
        <v>111</v>
      </c>
      <c r="I14162" s="152" t="s">
        <v>112</v>
      </c>
    </row>
    <row r="14163" customFormat="false" ht="12.75" hidden="false" customHeight="false" outlineLevel="0" collapsed="false">
      <c r="A14163" s="0" t="s">
        <v>84</v>
      </c>
      <c r="B14163" s="0" t="s">
        <v>110</v>
      </c>
      <c r="C14163" s="0" t="s">
        <v>108</v>
      </c>
      <c r="D14163" s="116" t="n">
        <v>45901</v>
      </c>
      <c r="E14163" s="0" t="n">
        <v>0.165</v>
      </c>
      <c r="F14163" s="0" t="n">
        <v>2376527</v>
      </c>
      <c r="G14163" s="151" t="s">
        <v>111</v>
      </c>
      <c r="H14163" s="151" t="s">
        <v>111</v>
      </c>
      <c r="I14163" s="152" t="s">
        <v>112</v>
      </c>
    </row>
    <row r="14164" customFormat="false" ht="12.75" hidden="false" customHeight="false" outlineLevel="0" collapsed="false">
      <c r="A14164" s="0" t="s">
        <v>84</v>
      </c>
      <c r="B14164" s="0" t="s">
        <v>113</v>
      </c>
      <c r="C14164" s="0" t="s">
        <v>108</v>
      </c>
      <c r="D14164" s="116" t="n">
        <v>45901</v>
      </c>
      <c r="E14164" s="0" t="n">
        <v>0.0125</v>
      </c>
      <c r="F14164" s="0" t="n">
        <v>2376528</v>
      </c>
      <c r="G14164" s="151" t="s">
        <v>111</v>
      </c>
      <c r="H14164" s="151" t="s">
        <v>111</v>
      </c>
      <c r="I14164" s="152" t="s">
        <v>112</v>
      </c>
    </row>
    <row r="14165" customFormat="false" ht="12.75" hidden="false" customHeight="false" outlineLevel="0" collapsed="false">
      <c r="A14165" s="0" t="s">
        <v>85</v>
      </c>
      <c r="B14165" s="0" t="s">
        <v>110</v>
      </c>
      <c r="C14165" s="0" t="s">
        <v>108</v>
      </c>
      <c r="D14165" s="116" t="n">
        <v>45901</v>
      </c>
      <c r="E14165" s="0" t="n">
        <v>0.165</v>
      </c>
      <c r="F14165" s="0" t="n">
        <v>2376529</v>
      </c>
      <c r="G14165" s="151" t="s">
        <v>111</v>
      </c>
      <c r="H14165" s="151" t="s">
        <v>111</v>
      </c>
      <c r="I14165" s="152" t="s">
        <v>112</v>
      </c>
    </row>
    <row r="14166" customFormat="false" ht="12.75" hidden="false" customHeight="false" outlineLevel="0" collapsed="false">
      <c r="A14166" s="0" t="s">
        <v>85</v>
      </c>
      <c r="B14166" s="0" t="s">
        <v>113</v>
      </c>
      <c r="C14166" s="0" t="s">
        <v>108</v>
      </c>
      <c r="D14166" s="116" t="n">
        <v>45901</v>
      </c>
      <c r="E14166" s="0" t="n">
        <v>0.0492370928854562</v>
      </c>
      <c r="F14166" s="0" t="n">
        <v>2376530</v>
      </c>
      <c r="G14166" s="151" t="s">
        <v>111</v>
      </c>
      <c r="H14166" s="151" t="s">
        <v>111</v>
      </c>
      <c r="I14166" s="152" t="s">
        <v>112</v>
      </c>
    </row>
    <row r="14167" customFormat="false" ht="12.75" hidden="false" customHeight="false" outlineLevel="0" collapsed="false">
      <c r="A14167" s="0" t="s">
        <v>86</v>
      </c>
      <c r="B14167" s="0" t="s">
        <v>110</v>
      </c>
      <c r="C14167" s="0" t="s">
        <v>108</v>
      </c>
      <c r="D14167" s="116" t="n">
        <v>45901</v>
      </c>
      <c r="E14167" s="0" t="n">
        <v>0.185</v>
      </c>
      <c r="F14167" s="0" t="n">
        <v>2376531</v>
      </c>
      <c r="G14167" s="151" t="s">
        <v>111</v>
      </c>
      <c r="H14167" s="151" t="s">
        <v>111</v>
      </c>
      <c r="I14167" s="152" t="s">
        <v>112</v>
      </c>
    </row>
    <row r="14168" customFormat="false" ht="12.75" hidden="false" customHeight="false" outlineLevel="0" collapsed="false">
      <c r="A14168" s="0" t="s">
        <v>86</v>
      </c>
      <c r="B14168" s="0" t="s">
        <v>113</v>
      </c>
      <c r="C14168" s="0" t="s">
        <v>108</v>
      </c>
      <c r="D14168" s="116" t="n">
        <v>45901</v>
      </c>
      <c r="E14168" s="0" t="n">
        <v>0.005</v>
      </c>
      <c r="F14168" s="0" t="n">
        <v>2376532</v>
      </c>
      <c r="G14168" s="151" t="s">
        <v>111</v>
      </c>
      <c r="H14168" s="151" t="s">
        <v>111</v>
      </c>
      <c r="I14168" s="152" t="s">
        <v>112</v>
      </c>
    </row>
    <row r="14169" customFormat="false" ht="12.75" hidden="false" customHeight="false" outlineLevel="0" collapsed="false">
      <c r="A14169" s="0" t="s">
        <v>87</v>
      </c>
      <c r="B14169" s="0" t="s">
        <v>110</v>
      </c>
      <c r="C14169" s="0" t="s">
        <v>108</v>
      </c>
      <c r="D14169" s="116" t="n">
        <v>45901</v>
      </c>
      <c r="E14169" s="0" t="n">
        <v>0.185</v>
      </c>
      <c r="F14169" s="0" t="n">
        <v>2376533</v>
      </c>
      <c r="G14169" s="151" t="s">
        <v>111</v>
      </c>
      <c r="H14169" s="151" t="s">
        <v>111</v>
      </c>
      <c r="I14169" s="152" t="s">
        <v>112</v>
      </c>
    </row>
    <row r="14170" customFormat="false" ht="12.75" hidden="false" customHeight="false" outlineLevel="0" collapsed="false">
      <c r="A14170" s="0" t="s">
        <v>87</v>
      </c>
      <c r="B14170" s="0" t="s">
        <v>113</v>
      </c>
      <c r="C14170" s="0" t="s">
        <v>108</v>
      </c>
      <c r="D14170" s="116" t="n">
        <v>45901</v>
      </c>
      <c r="E14170" s="0" t="n">
        <v>0.005</v>
      </c>
      <c r="F14170" s="0" t="n">
        <v>2376534</v>
      </c>
      <c r="G14170" s="151" t="s">
        <v>111</v>
      </c>
      <c r="H14170" s="151" t="s">
        <v>111</v>
      </c>
      <c r="I14170" s="152" t="s">
        <v>112</v>
      </c>
    </row>
    <row r="14171" customFormat="false" ht="12.75" hidden="false" customHeight="false" outlineLevel="0" collapsed="false">
      <c r="A14171" s="0" t="s">
        <v>88</v>
      </c>
      <c r="B14171" s="0" t="s">
        <v>110</v>
      </c>
      <c r="C14171" s="0" t="s">
        <v>108</v>
      </c>
      <c r="D14171" s="116" t="n">
        <v>45901</v>
      </c>
      <c r="E14171" s="0" t="n">
        <v>0.185</v>
      </c>
      <c r="F14171" s="0" t="n">
        <v>2376535</v>
      </c>
      <c r="G14171" s="151" t="s">
        <v>111</v>
      </c>
      <c r="H14171" s="151" t="s">
        <v>111</v>
      </c>
      <c r="I14171" s="152" t="s">
        <v>112</v>
      </c>
    </row>
    <row r="14172" customFormat="false" ht="12.75" hidden="false" customHeight="false" outlineLevel="0" collapsed="false">
      <c r="A14172" s="0" t="s">
        <v>88</v>
      </c>
      <c r="B14172" s="0" t="s">
        <v>113</v>
      </c>
      <c r="C14172" s="0" t="s">
        <v>108</v>
      </c>
      <c r="D14172" s="116" t="n">
        <v>45901</v>
      </c>
      <c r="E14172" s="0" t="n">
        <v>0.121733074089235</v>
      </c>
      <c r="F14172" s="0" t="n">
        <v>2376536</v>
      </c>
      <c r="G14172" s="151" t="s">
        <v>111</v>
      </c>
      <c r="H14172" s="151" t="s">
        <v>111</v>
      </c>
      <c r="I14172" s="152" t="s">
        <v>112</v>
      </c>
    </row>
    <row r="14173" customFormat="false" ht="12.75" hidden="false" customHeight="false" outlineLevel="0" collapsed="false">
      <c r="A14173" s="0" t="s">
        <v>89</v>
      </c>
      <c r="B14173" s="0" t="s">
        <v>110</v>
      </c>
      <c r="C14173" s="0" t="s">
        <v>108</v>
      </c>
      <c r="D14173" s="116" t="n">
        <v>45901</v>
      </c>
      <c r="E14173" s="0" t="n">
        <v>0.185</v>
      </c>
      <c r="F14173" s="0" t="n">
        <v>2376537</v>
      </c>
      <c r="G14173" s="151" t="s">
        <v>111</v>
      </c>
      <c r="H14173" s="151" t="s">
        <v>111</v>
      </c>
      <c r="I14173" s="152" t="s">
        <v>112</v>
      </c>
    </row>
    <row r="14174" customFormat="false" ht="12.75" hidden="false" customHeight="false" outlineLevel="0" collapsed="false">
      <c r="A14174" s="0" t="s">
        <v>89</v>
      </c>
      <c r="B14174" s="0" t="s">
        <v>113</v>
      </c>
      <c r="C14174" s="0" t="s">
        <v>108</v>
      </c>
      <c r="D14174" s="116" t="n">
        <v>45901</v>
      </c>
      <c r="E14174" s="0" t="n">
        <v>0.025</v>
      </c>
      <c r="F14174" s="0" t="n">
        <v>2376538</v>
      </c>
      <c r="G14174" s="151" t="s">
        <v>111</v>
      </c>
      <c r="H14174" s="151" t="s">
        <v>111</v>
      </c>
      <c r="I14174" s="152" t="s">
        <v>112</v>
      </c>
    </row>
    <row r="14175" customFormat="false" ht="12.75" hidden="false" customHeight="false" outlineLevel="0" collapsed="false">
      <c r="A14175" s="0" t="s">
        <v>90</v>
      </c>
      <c r="B14175" s="0" t="s">
        <v>110</v>
      </c>
      <c r="C14175" s="0" t="s">
        <v>108</v>
      </c>
      <c r="D14175" s="116" t="n">
        <v>45901</v>
      </c>
      <c r="E14175" s="0" t="n">
        <v>0.185</v>
      </c>
      <c r="F14175" s="0" t="n">
        <v>2376539</v>
      </c>
      <c r="G14175" s="151" t="s">
        <v>111</v>
      </c>
      <c r="H14175" s="151" t="s">
        <v>111</v>
      </c>
      <c r="I14175" s="152" t="s">
        <v>112</v>
      </c>
    </row>
    <row r="14176" customFormat="false" ht="12.75" hidden="false" customHeight="false" outlineLevel="0" collapsed="false">
      <c r="A14176" s="0" t="s">
        <v>90</v>
      </c>
      <c r="B14176" s="0" t="s">
        <v>113</v>
      </c>
      <c r="C14176" s="0" t="s">
        <v>108</v>
      </c>
      <c r="D14176" s="116" t="n">
        <v>45901</v>
      </c>
      <c r="E14176" s="0" t="n">
        <v>0.121733074089235</v>
      </c>
      <c r="F14176" s="0" t="n">
        <v>2376540</v>
      </c>
      <c r="G14176" s="151" t="s">
        <v>111</v>
      </c>
      <c r="H14176" s="151" t="s">
        <v>111</v>
      </c>
      <c r="I14176" s="152" t="s">
        <v>112</v>
      </c>
    </row>
    <row r="14177" customFormat="false" ht="12.75" hidden="false" customHeight="false" outlineLevel="0" collapsed="false">
      <c r="A14177" s="0" t="s">
        <v>91</v>
      </c>
      <c r="B14177" s="0" t="s">
        <v>110</v>
      </c>
      <c r="C14177" s="0" t="s">
        <v>108</v>
      </c>
      <c r="D14177" s="116" t="n">
        <v>45901</v>
      </c>
      <c r="E14177" s="0" t="n">
        <v>0</v>
      </c>
      <c r="F14177" s="0" t="n">
        <v>2376541</v>
      </c>
      <c r="G14177" s="151" t="s">
        <v>111</v>
      </c>
      <c r="H14177" s="151" t="s">
        <v>111</v>
      </c>
      <c r="I14177" s="152" t="s">
        <v>112</v>
      </c>
    </row>
    <row r="14178" customFormat="false" ht="12.75" hidden="false" customHeight="false" outlineLevel="0" collapsed="false">
      <c r="A14178" s="0" t="s">
        <v>91</v>
      </c>
      <c r="B14178" s="0" t="s">
        <v>113</v>
      </c>
      <c r="C14178" s="0" t="s">
        <v>108</v>
      </c>
      <c r="D14178" s="116" t="n">
        <v>45901</v>
      </c>
      <c r="E14178" s="0" t="n">
        <v>0</v>
      </c>
      <c r="F14178" s="0" t="n">
        <v>2376542</v>
      </c>
      <c r="G14178" s="151" t="s">
        <v>111</v>
      </c>
      <c r="H14178" s="151" t="s">
        <v>111</v>
      </c>
      <c r="I14178" s="152" t="s">
        <v>112</v>
      </c>
    </row>
    <row r="14179" customFormat="false" ht="12.75" hidden="false" customHeight="false" outlineLevel="0" collapsed="false">
      <c r="A14179" s="0" t="s">
        <v>49</v>
      </c>
      <c r="B14179" s="0" t="s">
        <v>110</v>
      </c>
      <c r="C14179" s="0" t="s">
        <v>108</v>
      </c>
      <c r="D14179" s="116" t="n">
        <v>45901</v>
      </c>
      <c r="E14179" s="0" t="n">
        <v>0.3975</v>
      </c>
      <c r="F14179" s="0" t="n">
        <v>2376543</v>
      </c>
      <c r="G14179" s="151" t="s">
        <v>111</v>
      </c>
      <c r="H14179" s="151" t="s">
        <v>111</v>
      </c>
      <c r="I14179" s="152" t="s">
        <v>112</v>
      </c>
    </row>
    <row r="14180" customFormat="false" ht="12.75" hidden="false" customHeight="false" outlineLevel="0" collapsed="false">
      <c r="A14180" s="0" t="s">
        <v>49</v>
      </c>
      <c r="B14180" s="0" t="s">
        <v>113</v>
      </c>
      <c r="C14180" s="0" t="s">
        <v>108</v>
      </c>
      <c r="D14180" s="116" t="n">
        <v>45901</v>
      </c>
      <c r="E14180" s="0" t="n">
        <v>0.015</v>
      </c>
      <c r="F14180" s="0" t="n">
        <v>2376544</v>
      </c>
      <c r="G14180" s="151" t="s">
        <v>111</v>
      </c>
      <c r="H14180" s="151" t="s">
        <v>111</v>
      </c>
      <c r="I14180" s="152" t="s">
        <v>112</v>
      </c>
    </row>
    <row r="14181" customFormat="false" ht="12.75" hidden="false" customHeight="false" outlineLevel="0" collapsed="false">
      <c r="A14181" s="0" t="s">
        <v>50</v>
      </c>
      <c r="B14181" s="0" t="s">
        <v>110</v>
      </c>
      <c r="C14181" s="0" t="s">
        <v>108</v>
      </c>
      <c r="D14181" s="116" t="n">
        <v>45901</v>
      </c>
      <c r="E14181" s="0" t="n">
        <v>0.46</v>
      </c>
      <c r="F14181" s="0" t="n">
        <v>2376545</v>
      </c>
      <c r="G14181" s="151" t="s">
        <v>111</v>
      </c>
      <c r="H14181" s="151" t="s">
        <v>111</v>
      </c>
      <c r="I14181" s="152" t="s">
        <v>112</v>
      </c>
    </row>
    <row r="14182" customFormat="false" ht="12.75" hidden="false" customHeight="false" outlineLevel="0" collapsed="false">
      <c r="A14182" s="0" t="s">
        <v>50</v>
      </c>
      <c r="B14182" s="0" t="s">
        <v>113</v>
      </c>
      <c r="C14182" s="0" t="s">
        <v>108</v>
      </c>
      <c r="D14182" s="116" t="n">
        <v>45901</v>
      </c>
      <c r="E14182" s="0" t="n">
        <v>-0.04</v>
      </c>
      <c r="F14182" s="0" t="n">
        <v>2376546</v>
      </c>
      <c r="G14182" s="151" t="s">
        <v>111</v>
      </c>
      <c r="H14182" s="151" t="s">
        <v>111</v>
      </c>
      <c r="I14182" s="152" t="s">
        <v>112</v>
      </c>
    </row>
    <row r="14183" customFormat="false" ht="12.75" hidden="false" customHeight="false" outlineLevel="0" collapsed="false">
      <c r="A14183" s="0" t="s">
        <v>51</v>
      </c>
      <c r="B14183" s="0" t="s">
        <v>110</v>
      </c>
      <c r="C14183" s="0" t="s">
        <v>108</v>
      </c>
      <c r="D14183" s="116" t="n">
        <v>45901</v>
      </c>
      <c r="E14183" s="0" t="n">
        <v>0.46</v>
      </c>
      <c r="F14183" s="0" t="n">
        <v>2376547</v>
      </c>
      <c r="G14183" s="151" t="s">
        <v>111</v>
      </c>
      <c r="H14183" s="151" t="s">
        <v>111</v>
      </c>
      <c r="I14183" s="152" t="s">
        <v>112</v>
      </c>
    </row>
    <row r="14184" customFormat="false" ht="12.75" hidden="false" customHeight="false" outlineLevel="0" collapsed="false">
      <c r="A14184" s="0" t="s">
        <v>51</v>
      </c>
      <c r="B14184" s="0" t="s">
        <v>113</v>
      </c>
      <c r="C14184" s="0" t="s">
        <v>108</v>
      </c>
      <c r="D14184" s="116" t="n">
        <v>45901</v>
      </c>
      <c r="E14184" s="0" t="n">
        <v>0.035</v>
      </c>
      <c r="F14184" s="0" t="n">
        <v>2376548</v>
      </c>
      <c r="G14184" s="151" t="s">
        <v>111</v>
      </c>
      <c r="H14184" s="151" t="s">
        <v>111</v>
      </c>
      <c r="I14184" s="152" t="s">
        <v>112</v>
      </c>
    </row>
    <row r="14185" customFormat="false" ht="12.75" hidden="false" customHeight="false" outlineLevel="0" collapsed="false">
      <c r="A14185" s="0" t="s">
        <v>52</v>
      </c>
      <c r="B14185" s="0" t="s">
        <v>110</v>
      </c>
      <c r="C14185" s="0" t="s">
        <v>108</v>
      </c>
      <c r="D14185" s="116" t="n">
        <v>45901</v>
      </c>
      <c r="E14185" s="0" t="n">
        <v>0.46</v>
      </c>
      <c r="F14185" s="0" t="n">
        <v>2376549</v>
      </c>
      <c r="G14185" s="151" t="s">
        <v>111</v>
      </c>
      <c r="H14185" s="151" t="s">
        <v>111</v>
      </c>
      <c r="I14185" s="152" t="s">
        <v>112</v>
      </c>
    </row>
    <row r="14186" customFormat="false" ht="12.75" hidden="false" customHeight="false" outlineLevel="0" collapsed="false">
      <c r="A14186" s="0" t="s">
        <v>52</v>
      </c>
      <c r="B14186" s="0" t="s">
        <v>113</v>
      </c>
      <c r="C14186" s="0" t="s">
        <v>108</v>
      </c>
      <c r="D14186" s="116" t="n">
        <v>45901</v>
      </c>
      <c r="E14186" s="0" t="n">
        <v>-0.02</v>
      </c>
      <c r="F14186" s="0" t="n">
        <v>2376550</v>
      </c>
      <c r="G14186" s="151" t="s">
        <v>111</v>
      </c>
      <c r="H14186" s="151" t="s">
        <v>111</v>
      </c>
      <c r="I14186" s="152" t="s">
        <v>112</v>
      </c>
    </row>
    <row r="14187" customFormat="false" ht="12.75" hidden="false" customHeight="false" outlineLevel="0" collapsed="false">
      <c r="A14187" s="0" t="s">
        <v>53</v>
      </c>
      <c r="B14187" s="0" t="s">
        <v>110</v>
      </c>
      <c r="C14187" s="0" t="s">
        <v>108</v>
      </c>
      <c r="D14187" s="116" t="n">
        <v>45901</v>
      </c>
      <c r="E14187" s="0" t="n">
        <v>0.185</v>
      </c>
      <c r="F14187" s="0" t="n">
        <v>2376551</v>
      </c>
      <c r="G14187" s="151" t="s">
        <v>111</v>
      </c>
      <c r="H14187" s="151" t="s">
        <v>111</v>
      </c>
      <c r="I14187" s="152" t="s">
        <v>112</v>
      </c>
    </row>
    <row r="14188" customFormat="false" ht="12.75" hidden="false" customHeight="false" outlineLevel="0" collapsed="false">
      <c r="A14188" s="0" t="s">
        <v>53</v>
      </c>
      <c r="B14188" s="0" t="s">
        <v>113</v>
      </c>
      <c r="C14188" s="0" t="s">
        <v>108</v>
      </c>
      <c r="D14188" s="116" t="n">
        <v>45901</v>
      </c>
      <c r="E14188" s="0" t="n">
        <v>0.005</v>
      </c>
      <c r="F14188" s="0" t="n">
        <v>2376552</v>
      </c>
      <c r="G14188" s="151" t="s">
        <v>111</v>
      </c>
      <c r="H14188" s="151" t="s">
        <v>111</v>
      </c>
      <c r="I14188" s="152" t="s">
        <v>112</v>
      </c>
    </row>
    <row r="14189" customFormat="false" ht="12.75" hidden="false" customHeight="false" outlineLevel="0" collapsed="false">
      <c r="A14189" s="0" t="s">
        <v>17</v>
      </c>
      <c r="B14189" s="0" t="s">
        <v>110</v>
      </c>
      <c r="C14189" s="0" t="s">
        <v>108</v>
      </c>
      <c r="D14189" s="116" t="n">
        <v>45901</v>
      </c>
      <c r="E14189" s="0" t="n">
        <v>0</v>
      </c>
      <c r="F14189" s="0" t="n">
        <v>2376553</v>
      </c>
      <c r="G14189" s="151" t="s">
        <v>111</v>
      </c>
      <c r="H14189" s="151" t="s">
        <v>111</v>
      </c>
      <c r="I14189" s="152" t="s">
        <v>112</v>
      </c>
    </row>
    <row r="14190" customFormat="false" ht="12.75" hidden="false" customHeight="false" outlineLevel="0" collapsed="false">
      <c r="A14190" s="0" t="s">
        <v>17</v>
      </c>
      <c r="B14190" s="0" t="s">
        <v>113</v>
      </c>
      <c r="C14190" s="0" t="s">
        <v>108</v>
      </c>
      <c r="D14190" s="116" t="n">
        <v>45901</v>
      </c>
      <c r="E14190" s="0" t="n">
        <v>0</v>
      </c>
      <c r="F14190" s="0" t="n">
        <v>2376554</v>
      </c>
      <c r="G14190" s="151" t="s">
        <v>111</v>
      </c>
      <c r="H14190" s="151" t="s">
        <v>111</v>
      </c>
      <c r="I14190" s="152" t="s">
        <v>112</v>
      </c>
    </row>
    <row r="14191" customFormat="false" ht="12.75" hidden="false" customHeight="false" outlineLevel="0" collapsed="false">
      <c r="A14191" s="0" t="s">
        <v>18</v>
      </c>
      <c r="B14191" s="0" t="s">
        <v>110</v>
      </c>
      <c r="C14191" s="0" t="s">
        <v>108</v>
      </c>
      <c r="D14191" s="116" t="n">
        <v>45901</v>
      </c>
      <c r="E14191" s="0" t="n">
        <v>0</v>
      </c>
      <c r="F14191" s="0" t="n">
        <v>2376555</v>
      </c>
      <c r="G14191" s="151" t="s">
        <v>111</v>
      </c>
      <c r="H14191" s="151" t="s">
        <v>111</v>
      </c>
      <c r="I14191" s="152" t="s">
        <v>112</v>
      </c>
    </row>
    <row r="14192" customFormat="false" ht="12.75" hidden="false" customHeight="false" outlineLevel="0" collapsed="false">
      <c r="A14192" s="0" t="s">
        <v>18</v>
      </c>
      <c r="B14192" s="0" t="s">
        <v>113</v>
      </c>
      <c r="C14192" s="0" t="s">
        <v>108</v>
      </c>
      <c r="D14192" s="116" t="n">
        <v>45901</v>
      </c>
      <c r="E14192" s="0" t="n">
        <v>0</v>
      </c>
      <c r="F14192" s="0" t="n">
        <v>2376556</v>
      </c>
      <c r="G14192" s="151" t="s">
        <v>111</v>
      </c>
      <c r="H14192" s="151" t="s">
        <v>111</v>
      </c>
      <c r="I14192" s="152" t="s">
        <v>112</v>
      </c>
    </row>
    <row r="14193" customFormat="false" ht="12.75" hidden="false" customHeight="false" outlineLevel="0" collapsed="false">
      <c r="A14193" s="0" t="s">
        <v>19</v>
      </c>
      <c r="B14193" s="0" t="s">
        <v>110</v>
      </c>
      <c r="C14193" s="0" t="s">
        <v>108</v>
      </c>
      <c r="D14193" s="116" t="n">
        <v>45901</v>
      </c>
      <c r="E14193" s="0" t="n">
        <v>0</v>
      </c>
      <c r="F14193" s="0" t="n">
        <v>2376557</v>
      </c>
      <c r="G14193" s="151" t="s">
        <v>111</v>
      </c>
      <c r="H14193" s="151" t="s">
        <v>111</v>
      </c>
      <c r="I14193" s="152" t="s">
        <v>112</v>
      </c>
    </row>
    <row r="14194" customFormat="false" ht="12.75" hidden="false" customHeight="false" outlineLevel="0" collapsed="false">
      <c r="A14194" s="0" t="s">
        <v>19</v>
      </c>
      <c r="B14194" s="0" t="s">
        <v>113</v>
      </c>
      <c r="C14194" s="0" t="s">
        <v>108</v>
      </c>
      <c r="D14194" s="116" t="n">
        <v>45901</v>
      </c>
      <c r="E14194" s="0" t="n">
        <v>0</v>
      </c>
      <c r="F14194" s="0" t="n">
        <v>2376558</v>
      </c>
      <c r="G14194" s="151" t="s">
        <v>111</v>
      </c>
      <c r="H14194" s="151" t="s">
        <v>111</v>
      </c>
      <c r="I14194" s="152" t="s">
        <v>112</v>
      </c>
    </row>
    <row r="14195" customFormat="false" ht="12.75" hidden="false" customHeight="false" outlineLevel="0" collapsed="false">
      <c r="A14195" s="0" t="s">
        <v>21</v>
      </c>
      <c r="B14195" s="0" t="s">
        <v>110</v>
      </c>
      <c r="C14195" s="0" t="s">
        <v>108</v>
      </c>
      <c r="D14195" s="116" t="n">
        <v>45901</v>
      </c>
      <c r="E14195" s="0" t="n">
        <v>0</v>
      </c>
      <c r="F14195" s="0" t="n">
        <v>2376559</v>
      </c>
      <c r="G14195" s="151" t="s">
        <v>111</v>
      </c>
      <c r="H14195" s="151" t="s">
        <v>111</v>
      </c>
      <c r="I14195" s="152" t="s">
        <v>112</v>
      </c>
    </row>
    <row r="14196" customFormat="false" ht="12.75" hidden="false" customHeight="false" outlineLevel="0" collapsed="false">
      <c r="A14196" s="0" t="s">
        <v>21</v>
      </c>
      <c r="B14196" s="0" t="s">
        <v>113</v>
      </c>
      <c r="C14196" s="0" t="s">
        <v>108</v>
      </c>
      <c r="D14196" s="116" t="n">
        <v>45901</v>
      </c>
      <c r="E14196" s="0" t="n">
        <v>0</v>
      </c>
      <c r="F14196" s="0" t="n">
        <v>2376560</v>
      </c>
      <c r="G14196" s="151" t="s">
        <v>111</v>
      </c>
      <c r="H14196" s="151" t="s">
        <v>111</v>
      </c>
      <c r="I14196" s="152" t="s">
        <v>112</v>
      </c>
    </row>
    <row r="14197" customFormat="false" ht="12.75" hidden="false" customHeight="false" outlineLevel="0" collapsed="false">
      <c r="A14197" s="0" t="s">
        <v>22</v>
      </c>
      <c r="B14197" s="0" t="s">
        <v>110</v>
      </c>
      <c r="C14197" s="0" t="s">
        <v>108</v>
      </c>
      <c r="D14197" s="116" t="n">
        <v>45901</v>
      </c>
      <c r="E14197" s="0" t="n">
        <v>0</v>
      </c>
      <c r="F14197" s="0" t="n">
        <v>2376561</v>
      </c>
      <c r="G14197" s="151" t="s">
        <v>111</v>
      </c>
      <c r="H14197" s="151" t="s">
        <v>111</v>
      </c>
      <c r="I14197" s="152" t="s">
        <v>112</v>
      </c>
    </row>
    <row r="14198" customFormat="false" ht="12.75" hidden="false" customHeight="false" outlineLevel="0" collapsed="false">
      <c r="A14198" s="0" t="s">
        <v>59</v>
      </c>
      <c r="B14198" s="0" t="s">
        <v>110</v>
      </c>
      <c r="C14198" s="0" t="s">
        <v>108</v>
      </c>
      <c r="D14198" s="116" t="n">
        <v>45931</v>
      </c>
      <c r="E14198" s="0" t="n">
        <v>0.4</v>
      </c>
      <c r="F14198" s="0" t="n">
        <v>2376515</v>
      </c>
      <c r="G14198" s="151" t="s">
        <v>111</v>
      </c>
      <c r="H14198" s="151" t="s">
        <v>111</v>
      </c>
      <c r="I14198" s="152" t="s">
        <v>112</v>
      </c>
    </row>
    <row r="14199" customFormat="false" ht="12.75" hidden="false" customHeight="false" outlineLevel="0" collapsed="false">
      <c r="A14199" s="0" t="s">
        <v>59</v>
      </c>
      <c r="B14199" s="0" t="s">
        <v>113</v>
      </c>
      <c r="C14199" s="0" t="s">
        <v>108</v>
      </c>
      <c r="D14199" s="116" t="n">
        <v>45931</v>
      </c>
      <c r="E14199" s="0" t="n">
        <v>0.015</v>
      </c>
      <c r="F14199" s="0" t="n">
        <v>2376516</v>
      </c>
      <c r="G14199" s="151" t="s">
        <v>111</v>
      </c>
      <c r="H14199" s="151" t="s">
        <v>111</v>
      </c>
      <c r="I14199" s="152" t="s">
        <v>112</v>
      </c>
    </row>
    <row r="14200" customFormat="false" ht="12.75" hidden="false" customHeight="false" outlineLevel="0" collapsed="false">
      <c r="A14200" s="0" t="s">
        <v>60</v>
      </c>
      <c r="B14200" s="0" t="s">
        <v>110</v>
      </c>
      <c r="C14200" s="0" t="s">
        <v>108</v>
      </c>
      <c r="D14200" s="116" t="n">
        <v>45931</v>
      </c>
      <c r="E14200" s="0" t="n">
        <v>0.4</v>
      </c>
      <c r="F14200" s="0" t="n">
        <v>2376517</v>
      </c>
      <c r="G14200" s="151" t="s">
        <v>111</v>
      </c>
      <c r="H14200" s="151" t="s">
        <v>111</v>
      </c>
      <c r="I14200" s="152" t="s">
        <v>112</v>
      </c>
    </row>
    <row r="14201" customFormat="false" ht="12.75" hidden="false" customHeight="false" outlineLevel="0" collapsed="false">
      <c r="A14201" s="0" t="s">
        <v>60</v>
      </c>
      <c r="B14201" s="0" t="s">
        <v>113</v>
      </c>
      <c r="C14201" s="0" t="s">
        <v>108</v>
      </c>
      <c r="D14201" s="116" t="n">
        <v>45931</v>
      </c>
      <c r="E14201" s="0" t="n">
        <v>0.045</v>
      </c>
      <c r="F14201" s="0" t="n">
        <v>2376518</v>
      </c>
      <c r="G14201" s="151" t="s">
        <v>111</v>
      </c>
      <c r="H14201" s="151" t="s">
        <v>111</v>
      </c>
      <c r="I14201" s="152" t="s">
        <v>112</v>
      </c>
    </row>
    <row r="14202" customFormat="false" ht="12.75" hidden="false" customHeight="false" outlineLevel="0" collapsed="false">
      <c r="A14202" s="0" t="s">
        <v>61</v>
      </c>
      <c r="B14202" s="0" t="s">
        <v>110</v>
      </c>
      <c r="C14202" s="0" t="s">
        <v>108</v>
      </c>
      <c r="D14202" s="116" t="n">
        <v>45931</v>
      </c>
      <c r="E14202" s="0" t="n">
        <v>0.4</v>
      </c>
      <c r="F14202" s="0" t="n">
        <v>2376519</v>
      </c>
      <c r="G14202" s="151" t="s">
        <v>111</v>
      </c>
      <c r="H14202" s="151" t="s">
        <v>111</v>
      </c>
      <c r="I14202" s="152" t="s">
        <v>112</v>
      </c>
    </row>
    <row r="14203" customFormat="false" ht="12.75" hidden="false" customHeight="false" outlineLevel="0" collapsed="false">
      <c r="A14203" s="0" t="s">
        <v>61</v>
      </c>
      <c r="B14203" s="0" t="s">
        <v>113</v>
      </c>
      <c r="C14203" s="0" t="s">
        <v>108</v>
      </c>
      <c r="D14203" s="116" t="n">
        <v>45931</v>
      </c>
      <c r="E14203" s="0" t="n">
        <v>0.015</v>
      </c>
      <c r="F14203" s="0" t="n">
        <v>2376520</v>
      </c>
      <c r="G14203" s="151" t="s">
        <v>111</v>
      </c>
      <c r="H14203" s="151" t="s">
        <v>111</v>
      </c>
      <c r="I14203" s="152" t="s">
        <v>112</v>
      </c>
    </row>
    <row r="14204" customFormat="false" ht="12.75" hidden="false" customHeight="false" outlineLevel="0" collapsed="false">
      <c r="A14204" s="0" t="s">
        <v>62</v>
      </c>
      <c r="B14204" s="0" t="s">
        <v>110</v>
      </c>
      <c r="C14204" s="0" t="s">
        <v>108</v>
      </c>
      <c r="D14204" s="116" t="n">
        <v>45931</v>
      </c>
      <c r="E14204" s="0" t="n">
        <v>0.4</v>
      </c>
      <c r="F14204" s="0" t="n">
        <v>2376521</v>
      </c>
      <c r="G14204" s="151" t="s">
        <v>111</v>
      </c>
      <c r="H14204" s="151" t="s">
        <v>111</v>
      </c>
      <c r="I14204" s="152" t="s">
        <v>112</v>
      </c>
    </row>
    <row r="14205" customFormat="false" ht="12.75" hidden="false" customHeight="false" outlineLevel="0" collapsed="false">
      <c r="A14205" s="0" t="s">
        <v>62</v>
      </c>
      <c r="B14205" s="0" t="s">
        <v>113</v>
      </c>
      <c r="C14205" s="0" t="s">
        <v>108</v>
      </c>
      <c r="D14205" s="116" t="n">
        <v>45931</v>
      </c>
      <c r="E14205" s="0" t="n">
        <v>0.045</v>
      </c>
      <c r="F14205" s="0" t="n">
        <v>2376522</v>
      </c>
      <c r="G14205" s="151" t="s">
        <v>111</v>
      </c>
      <c r="H14205" s="151" t="s">
        <v>111</v>
      </c>
      <c r="I14205" s="152" t="s">
        <v>112</v>
      </c>
    </row>
    <row r="14206" customFormat="false" ht="12.75" hidden="false" customHeight="false" outlineLevel="0" collapsed="false">
      <c r="A14206" s="0" t="s">
        <v>82</v>
      </c>
      <c r="B14206" s="0" t="s">
        <v>110</v>
      </c>
      <c r="C14206" s="0" t="s">
        <v>108</v>
      </c>
      <c r="D14206" s="116" t="n">
        <v>45931</v>
      </c>
      <c r="E14206" s="0" t="n">
        <v>0</v>
      </c>
      <c r="F14206" s="0" t="n">
        <v>2376523</v>
      </c>
      <c r="G14206" s="151" t="s">
        <v>111</v>
      </c>
      <c r="H14206" s="151" t="s">
        <v>111</v>
      </c>
      <c r="I14206" s="152" t="s">
        <v>112</v>
      </c>
    </row>
    <row r="14207" customFormat="false" ht="12.75" hidden="false" customHeight="false" outlineLevel="0" collapsed="false">
      <c r="A14207" s="0" t="s">
        <v>82</v>
      </c>
      <c r="B14207" s="0" t="s">
        <v>113</v>
      </c>
      <c r="C14207" s="0" t="s">
        <v>108</v>
      </c>
      <c r="D14207" s="116" t="n">
        <v>45931</v>
      </c>
      <c r="E14207" s="0" t="n">
        <v>0</v>
      </c>
      <c r="F14207" s="0" t="n">
        <v>2376524</v>
      </c>
      <c r="G14207" s="151" t="s">
        <v>111</v>
      </c>
      <c r="H14207" s="151" t="s">
        <v>111</v>
      </c>
      <c r="I14207" s="152" t="s">
        <v>112</v>
      </c>
    </row>
    <row r="14208" customFormat="false" ht="12.75" hidden="false" customHeight="false" outlineLevel="0" collapsed="false">
      <c r="A14208" s="0" t="s">
        <v>83</v>
      </c>
      <c r="B14208" s="0" t="s">
        <v>110</v>
      </c>
      <c r="C14208" s="0" t="s">
        <v>108</v>
      </c>
      <c r="D14208" s="116" t="n">
        <v>45931</v>
      </c>
      <c r="E14208" s="0" t="n">
        <v>0</v>
      </c>
      <c r="F14208" s="0" t="n">
        <v>2376525</v>
      </c>
      <c r="G14208" s="151" t="s">
        <v>111</v>
      </c>
      <c r="H14208" s="151" t="s">
        <v>111</v>
      </c>
      <c r="I14208" s="152" t="s">
        <v>112</v>
      </c>
    </row>
    <row r="14209" customFormat="false" ht="12.75" hidden="false" customHeight="false" outlineLevel="0" collapsed="false">
      <c r="A14209" s="0" t="s">
        <v>83</v>
      </c>
      <c r="B14209" s="0" t="s">
        <v>113</v>
      </c>
      <c r="C14209" s="0" t="s">
        <v>108</v>
      </c>
      <c r="D14209" s="116" t="n">
        <v>45931</v>
      </c>
      <c r="E14209" s="0" t="n">
        <v>0</v>
      </c>
      <c r="F14209" s="0" t="n">
        <v>2376526</v>
      </c>
      <c r="G14209" s="151" t="s">
        <v>111</v>
      </c>
      <c r="H14209" s="151" t="s">
        <v>111</v>
      </c>
      <c r="I14209" s="152" t="s">
        <v>112</v>
      </c>
    </row>
    <row r="14210" customFormat="false" ht="12.75" hidden="false" customHeight="false" outlineLevel="0" collapsed="false">
      <c r="A14210" s="0" t="s">
        <v>84</v>
      </c>
      <c r="B14210" s="0" t="s">
        <v>110</v>
      </c>
      <c r="C14210" s="0" t="s">
        <v>108</v>
      </c>
      <c r="D14210" s="116" t="n">
        <v>45931</v>
      </c>
      <c r="E14210" s="0" t="n">
        <v>0.1725</v>
      </c>
      <c r="F14210" s="0" t="n">
        <v>2376527</v>
      </c>
      <c r="G14210" s="151" t="s">
        <v>111</v>
      </c>
      <c r="H14210" s="151" t="s">
        <v>111</v>
      </c>
      <c r="I14210" s="152" t="s">
        <v>112</v>
      </c>
    </row>
    <row r="14211" customFormat="false" ht="12.75" hidden="false" customHeight="false" outlineLevel="0" collapsed="false">
      <c r="A14211" s="0" t="s">
        <v>84</v>
      </c>
      <c r="B14211" s="0" t="s">
        <v>113</v>
      </c>
      <c r="C14211" s="0" t="s">
        <v>108</v>
      </c>
      <c r="D14211" s="116" t="n">
        <v>45931</v>
      </c>
      <c r="E14211" s="0" t="n">
        <v>0.0125</v>
      </c>
      <c r="F14211" s="0" t="n">
        <v>2376528</v>
      </c>
      <c r="G14211" s="151" t="s">
        <v>111</v>
      </c>
      <c r="H14211" s="151" t="s">
        <v>111</v>
      </c>
      <c r="I14211" s="152" t="s">
        <v>112</v>
      </c>
    </row>
    <row r="14212" customFormat="false" ht="12.75" hidden="false" customHeight="false" outlineLevel="0" collapsed="false">
      <c r="A14212" s="0" t="s">
        <v>85</v>
      </c>
      <c r="B14212" s="0" t="s">
        <v>110</v>
      </c>
      <c r="C14212" s="0" t="s">
        <v>108</v>
      </c>
      <c r="D14212" s="116" t="n">
        <v>45931</v>
      </c>
      <c r="E14212" s="0" t="n">
        <v>0.1725</v>
      </c>
      <c r="F14212" s="0" t="n">
        <v>2376529</v>
      </c>
      <c r="G14212" s="151" t="s">
        <v>111</v>
      </c>
      <c r="H14212" s="151" t="s">
        <v>111</v>
      </c>
      <c r="I14212" s="152" t="s">
        <v>112</v>
      </c>
    </row>
    <row r="14213" customFormat="false" ht="12.75" hidden="false" customHeight="false" outlineLevel="0" collapsed="false">
      <c r="A14213" s="0" t="s">
        <v>85</v>
      </c>
      <c r="B14213" s="0" t="s">
        <v>113</v>
      </c>
      <c r="C14213" s="0" t="s">
        <v>108</v>
      </c>
      <c r="D14213" s="116" t="n">
        <v>45931</v>
      </c>
      <c r="E14213" s="0" t="n">
        <v>0.0693992235707572</v>
      </c>
      <c r="F14213" s="0" t="n">
        <v>2376530</v>
      </c>
      <c r="G14213" s="151" t="s">
        <v>111</v>
      </c>
      <c r="H14213" s="151" t="s">
        <v>111</v>
      </c>
      <c r="I14213" s="152" t="s">
        <v>112</v>
      </c>
    </row>
    <row r="14214" customFormat="false" ht="12.75" hidden="false" customHeight="false" outlineLevel="0" collapsed="false">
      <c r="A14214" s="0" t="s">
        <v>86</v>
      </c>
      <c r="B14214" s="0" t="s">
        <v>110</v>
      </c>
      <c r="C14214" s="0" t="s">
        <v>108</v>
      </c>
      <c r="D14214" s="116" t="n">
        <v>45931</v>
      </c>
      <c r="E14214" s="0" t="n">
        <v>0.205</v>
      </c>
      <c r="F14214" s="0" t="n">
        <v>2376531</v>
      </c>
      <c r="G14214" s="151" t="s">
        <v>111</v>
      </c>
      <c r="H14214" s="151" t="s">
        <v>111</v>
      </c>
      <c r="I14214" s="152" t="s">
        <v>112</v>
      </c>
    </row>
    <row r="14215" customFormat="false" ht="12.75" hidden="false" customHeight="false" outlineLevel="0" collapsed="false">
      <c r="A14215" s="0" t="s">
        <v>86</v>
      </c>
      <c r="B14215" s="0" t="s">
        <v>113</v>
      </c>
      <c r="C14215" s="0" t="s">
        <v>108</v>
      </c>
      <c r="D14215" s="116" t="n">
        <v>45931</v>
      </c>
      <c r="E14215" s="0" t="n">
        <v>0.0025</v>
      </c>
      <c r="F14215" s="0" t="n">
        <v>2376532</v>
      </c>
      <c r="G14215" s="151" t="s">
        <v>111</v>
      </c>
      <c r="H14215" s="151" t="s">
        <v>111</v>
      </c>
      <c r="I14215" s="152" t="s">
        <v>112</v>
      </c>
    </row>
    <row r="14216" customFormat="false" ht="12.75" hidden="false" customHeight="false" outlineLevel="0" collapsed="false">
      <c r="A14216" s="0" t="s">
        <v>87</v>
      </c>
      <c r="B14216" s="0" t="s">
        <v>110</v>
      </c>
      <c r="C14216" s="0" t="s">
        <v>108</v>
      </c>
      <c r="D14216" s="116" t="n">
        <v>45931</v>
      </c>
      <c r="E14216" s="0" t="n">
        <v>0.205</v>
      </c>
      <c r="F14216" s="0" t="n">
        <v>2376533</v>
      </c>
      <c r="G14216" s="151" t="s">
        <v>111</v>
      </c>
      <c r="H14216" s="151" t="s">
        <v>111</v>
      </c>
      <c r="I14216" s="152" t="s">
        <v>112</v>
      </c>
    </row>
    <row r="14217" customFormat="false" ht="12.75" hidden="false" customHeight="false" outlineLevel="0" collapsed="false">
      <c r="A14217" s="0" t="s">
        <v>87</v>
      </c>
      <c r="B14217" s="0" t="s">
        <v>113</v>
      </c>
      <c r="C14217" s="0" t="s">
        <v>108</v>
      </c>
      <c r="D14217" s="116" t="n">
        <v>45931</v>
      </c>
      <c r="E14217" s="0" t="n">
        <v>0.0025</v>
      </c>
      <c r="F14217" s="0" t="n">
        <v>2376534</v>
      </c>
      <c r="G14217" s="151" t="s">
        <v>111</v>
      </c>
      <c r="H14217" s="151" t="s">
        <v>111</v>
      </c>
      <c r="I14217" s="152" t="s">
        <v>112</v>
      </c>
    </row>
    <row r="14218" customFormat="false" ht="12.75" hidden="false" customHeight="false" outlineLevel="0" collapsed="false">
      <c r="A14218" s="0" t="s">
        <v>88</v>
      </c>
      <c r="B14218" s="0" t="s">
        <v>110</v>
      </c>
      <c r="C14218" s="0" t="s">
        <v>108</v>
      </c>
      <c r="D14218" s="116" t="n">
        <v>45931</v>
      </c>
      <c r="E14218" s="0" t="n">
        <v>0.205</v>
      </c>
      <c r="F14218" s="0" t="n">
        <v>2376535</v>
      </c>
      <c r="G14218" s="151" t="s">
        <v>111</v>
      </c>
      <c r="H14218" s="151" t="s">
        <v>111</v>
      </c>
      <c r="I14218" s="152" t="s">
        <v>112</v>
      </c>
    </row>
    <row r="14219" customFormat="false" ht="12.75" hidden="false" customHeight="false" outlineLevel="0" collapsed="false">
      <c r="A14219" s="0" t="s">
        <v>88</v>
      </c>
      <c r="B14219" s="0" t="s">
        <v>113</v>
      </c>
      <c r="C14219" s="0" t="s">
        <v>108</v>
      </c>
      <c r="D14219" s="116" t="n">
        <v>45931</v>
      </c>
      <c r="E14219" s="0" t="n">
        <v>0.129641383544822</v>
      </c>
      <c r="F14219" s="0" t="n">
        <v>2376536</v>
      </c>
      <c r="G14219" s="151" t="s">
        <v>111</v>
      </c>
      <c r="H14219" s="151" t="s">
        <v>111</v>
      </c>
      <c r="I14219" s="152" t="s">
        <v>112</v>
      </c>
    </row>
    <row r="14220" customFormat="false" ht="12.75" hidden="false" customHeight="false" outlineLevel="0" collapsed="false">
      <c r="A14220" s="0" t="s">
        <v>89</v>
      </c>
      <c r="B14220" s="0" t="s">
        <v>110</v>
      </c>
      <c r="C14220" s="0" t="s">
        <v>108</v>
      </c>
      <c r="D14220" s="116" t="n">
        <v>45931</v>
      </c>
      <c r="E14220" s="0" t="n">
        <v>0.205</v>
      </c>
      <c r="F14220" s="0" t="n">
        <v>2376537</v>
      </c>
      <c r="G14220" s="151" t="s">
        <v>111</v>
      </c>
      <c r="H14220" s="151" t="s">
        <v>111</v>
      </c>
      <c r="I14220" s="152" t="s">
        <v>112</v>
      </c>
    </row>
    <row r="14221" customFormat="false" ht="12.75" hidden="false" customHeight="false" outlineLevel="0" collapsed="false">
      <c r="A14221" s="0" t="s">
        <v>89</v>
      </c>
      <c r="B14221" s="0" t="s">
        <v>113</v>
      </c>
      <c r="C14221" s="0" t="s">
        <v>108</v>
      </c>
      <c r="D14221" s="116" t="n">
        <v>45931</v>
      </c>
      <c r="E14221" s="0" t="n">
        <v>0.0225</v>
      </c>
      <c r="F14221" s="0" t="n">
        <v>2376538</v>
      </c>
      <c r="G14221" s="151" t="s">
        <v>111</v>
      </c>
      <c r="H14221" s="151" t="s">
        <v>111</v>
      </c>
      <c r="I14221" s="152" t="s">
        <v>112</v>
      </c>
    </row>
    <row r="14222" customFormat="false" ht="12.75" hidden="false" customHeight="false" outlineLevel="0" collapsed="false">
      <c r="A14222" s="0" t="s">
        <v>90</v>
      </c>
      <c r="B14222" s="0" t="s">
        <v>110</v>
      </c>
      <c r="C14222" s="0" t="s">
        <v>108</v>
      </c>
      <c r="D14222" s="116" t="n">
        <v>45931</v>
      </c>
      <c r="E14222" s="0" t="n">
        <v>0.205</v>
      </c>
      <c r="F14222" s="0" t="n">
        <v>2376539</v>
      </c>
      <c r="G14222" s="151" t="s">
        <v>111</v>
      </c>
      <c r="H14222" s="151" t="s">
        <v>111</v>
      </c>
      <c r="I14222" s="152" t="s">
        <v>112</v>
      </c>
    </row>
    <row r="14223" customFormat="false" ht="12.75" hidden="false" customHeight="false" outlineLevel="0" collapsed="false">
      <c r="A14223" s="0" t="s">
        <v>90</v>
      </c>
      <c r="B14223" s="0" t="s">
        <v>113</v>
      </c>
      <c r="C14223" s="0" t="s">
        <v>108</v>
      </c>
      <c r="D14223" s="116" t="n">
        <v>45931</v>
      </c>
      <c r="E14223" s="0" t="n">
        <v>0.129641383544822</v>
      </c>
      <c r="F14223" s="0" t="n">
        <v>2376540</v>
      </c>
      <c r="G14223" s="151" t="s">
        <v>111</v>
      </c>
      <c r="H14223" s="151" t="s">
        <v>111</v>
      </c>
      <c r="I14223" s="152" t="s">
        <v>112</v>
      </c>
    </row>
    <row r="14224" customFormat="false" ht="12.75" hidden="false" customHeight="false" outlineLevel="0" collapsed="false">
      <c r="A14224" s="0" t="s">
        <v>91</v>
      </c>
      <c r="B14224" s="0" t="s">
        <v>110</v>
      </c>
      <c r="C14224" s="0" t="s">
        <v>108</v>
      </c>
      <c r="D14224" s="116" t="n">
        <v>45931</v>
      </c>
      <c r="E14224" s="0" t="n">
        <v>0</v>
      </c>
      <c r="F14224" s="0" t="n">
        <v>2376541</v>
      </c>
      <c r="G14224" s="151" t="s">
        <v>111</v>
      </c>
      <c r="H14224" s="151" t="s">
        <v>111</v>
      </c>
      <c r="I14224" s="152" t="s">
        <v>112</v>
      </c>
    </row>
    <row r="14225" customFormat="false" ht="12.75" hidden="false" customHeight="false" outlineLevel="0" collapsed="false">
      <c r="A14225" s="0" t="s">
        <v>91</v>
      </c>
      <c r="B14225" s="0" t="s">
        <v>113</v>
      </c>
      <c r="C14225" s="0" t="s">
        <v>108</v>
      </c>
      <c r="D14225" s="116" t="n">
        <v>45931</v>
      </c>
      <c r="E14225" s="0" t="n">
        <v>0</v>
      </c>
      <c r="F14225" s="0" t="n">
        <v>2376542</v>
      </c>
      <c r="G14225" s="151" t="s">
        <v>111</v>
      </c>
      <c r="H14225" s="151" t="s">
        <v>111</v>
      </c>
      <c r="I14225" s="152" t="s">
        <v>112</v>
      </c>
    </row>
    <row r="14226" customFormat="false" ht="12.75" hidden="false" customHeight="false" outlineLevel="0" collapsed="false">
      <c r="A14226" s="0" t="s">
        <v>49</v>
      </c>
      <c r="B14226" s="0" t="s">
        <v>110</v>
      </c>
      <c r="C14226" s="0" t="s">
        <v>108</v>
      </c>
      <c r="D14226" s="116" t="n">
        <v>45931</v>
      </c>
      <c r="E14226" s="0" t="n">
        <v>0.4</v>
      </c>
      <c r="F14226" s="0" t="n">
        <v>2376543</v>
      </c>
      <c r="G14226" s="151" t="s">
        <v>111</v>
      </c>
      <c r="H14226" s="151" t="s">
        <v>111</v>
      </c>
      <c r="I14226" s="152" t="s">
        <v>112</v>
      </c>
    </row>
    <row r="14227" customFormat="false" ht="12.75" hidden="false" customHeight="false" outlineLevel="0" collapsed="false">
      <c r="A14227" s="0" t="s">
        <v>49</v>
      </c>
      <c r="B14227" s="0" t="s">
        <v>113</v>
      </c>
      <c r="C14227" s="0" t="s">
        <v>108</v>
      </c>
      <c r="D14227" s="116" t="n">
        <v>45931</v>
      </c>
      <c r="E14227" s="0" t="n">
        <v>0.015</v>
      </c>
      <c r="F14227" s="0" t="n">
        <v>2376544</v>
      </c>
      <c r="G14227" s="151" t="s">
        <v>111</v>
      </c>
      <c r="H14227" s="151" t="s">
        <v>111</v>
      </c>
      <c r="I14227" s="152" t="s">
        <v>112</v>
      </c>
    </row>
    <row r="14228" customFormat="false" ht="12.75" hidden="false" customHeight="false" outlineLevel="0" collapsed="false">
      <c r="A14228" s="0" t="s">
        <v>50</v>
      </c>
      <c r="B14228" s="0" t="s">
        <v>110</v>
      </c>
      <c r="C14228" s="0" t="s">
        <v>108</v>
      </c>
      <c r="D14228" s="116" t="n">
        <v>45931</v>
      </c>
      <c r="E14228" s="0" t="n">
        <v>0.47</v>
      </c>
      <c r="F14228" s="0" t="n">
        <v>2376545</v>
      </c>
      <c r="G14228" s="151" t="s">
        <v>111</v>
      </c>
      <c r="H14228" s="151" t="s">
        <v>111</v>
      </c>
      <c r="I14228" s="152" t="s">
        <v>112</v>
      </c>
    </row>
    <row r="14229" customFormat="false" ht="12.75" hidden="false" customHeight="false" outlineLevel="0" collapsed="false">
      <c r="A14229" s="0" t="s">
        <v>50</v>
      </c>
      <c r="B14229" s="0" t="s">
        <v>113</v>
      </c>
      <c r="C14229" s="0" t="s">
        <v>108</v>
      </c>
      <c r="D14229" s="116" t="n">
        <v>45931</v>
      </c>
      <c r="E14229" s="0" t="n">
        <v>-0.085</v>
      </c>
      <c r="F14229" s="0" t="n">
        <v>2376546</v>
      </c>
      <c r="G14229" s="151" t="s">
        <v>111</v>
      </c>
      <c r="H14229" s="151" t="s">
        <v>111</v>
      </c>
      <c r="I14229" s="152" t="s">
        <v>112</v>
      </c>
    </row>
    <row r="14230" customFormat="false" ht="12.75" hidden="false" customHeight="false" outlineLevel="0" collapsed="false">
      <c r="A14230" s="0" t="s">
        <v>51</v>
      </c>
      <c r="B14230" s="0" t="s">
        <v>110</v>
      </c>
      <c r="C14230" s="0" t="s">
        <v>108</v>
      </c>
      <c r="D14230" s="116" t="n">
        <v>45931</v>
      </c>
      <c r="E14230" s="0" t="n">
        <v>0.47</v>
      </c>
      <c r="F14230" s="0" t="n">
        <v>2376547</v>
      </c>
      <c r="G14230" s="151" t="s">
        <v>111</v>
      </c>
      <c r="H14230" s="151" t="s">
        <v>111</v>
      </c>
      <c r="I14230" s="152" t="s">
        <v>112</v>
      </c>
    </row>
    <row r="14231" customFormat="false" ht="12.75" hidden="false" customHeight="false" outlineLevel="0" collapsed="false">
      <c r="A14231" s="0" t="s">
        <v>51</v>
      </c>
      <c r="B14231" s="0" t="s">
        <v>113</v>
      </c>
      <c r="C14231" s="0" t="s">
        <v>108</v>
      </c>
      <c r="D14231" s="116" t="n">
        <v>45931</v>
      </c>
      <c r="E14231" s="0" t="n">
        <v>0.035</v>
      </c>
      <c r="F14231" s="0" t="n">
        <v>2376548</v>
      </c>
      <c r="G14231" s="151" t="s">
        <v>111</v>
      </c>
      <c r="H14231" s="151" t="s">
        <v>111</v>
      </c>
      <c r="I14231" s="152" t="s">
        <v>112</v>
      </c>
    </row>
    <row r="14232" customFormat="false" ht="12.75" hidden="false" customHeight="false" outlineLevel="0" collapsed="false">
      <c r="A14232" s="0" t="s">
        <v>52</v>
      </c>
      <c r="B14232" s="0" t="s">
        <v>110</v>
      </c>
      <c r="C14232" s="0" t="s">
        <v>108</v>
      </c>
      <c r="D14232" s="116" t="n">
        <v>45931</v>
      </c>
      <c r="E14232" s="0" t="n">
        <v>0.47</v>
      </c>
      <c r="F14232" s="0" t="n">
        <v>2376549</v>
      </c>
      <c r="G14232" s="151" t="s">
        <v>111</v>
      </c>
      <c r="H14232" s="151" t="s">
        <v>111</v>
      </c>
      <c r="I14232" s="152" t="s">
        <v>112</v>
      </c>
    </row>
    <row r="14233" customFormat="false" ht="12.75" hidden="false" customHeight="false" outlineLevel="0" collapsed="false">
      <c r="A14233" s="0" t="s">
        <v>52</v>
      </c>
      <c r="B14233" s="0" t="s">
        <v>113</v>
      </c>
      <c r="C14233" s="0" t="s">
        <v>108</v>
      </c>
      <c r="D14233" s="116" t="n">
        <v>45931</v>
      </c>
      <c r="E14233" s="0" t="n">
        <v>-0.055</v>
      </c>
      <c r="F14233" s="0" t="n">
        <v>2376550</v>
      </c>
      <c r="G14233" s="151" t="s">
        <v>111</v>
      </c>
      <c r="H14233" s="151" t="s">
        <v>111</v>
      </c>
      <c r="I14233" s="152" t="s">
        <v>112</v>
      </c>
    </row>
    <row r="14234" customFormat="false" ht="12.75" hidden="false" customHeight="false" outlineLevel="0" collapsed="false">
      <c r="A14234" s="0" t="s">
        <v>53</v>
      </c>
      <c r="B14234" s="0" t="s">
        <v>110</v>
      </c>
      <c r="C14234" s="0" t="s">
        <v>108</v>
      </c>
      <c r="D14234" s="116" t="n">
        <v>45931</v>
      </c>
      <c r="E14234" s="0" t="n">
        <v>0.205</v>
      </c>
      <c r="F14234" s="0" t="n">
        <v>2376551</v>
      </c>
      <c r="G14234" s="151" t="s">
        <v>111</v>
      </c>
      <c r="H14234" s="151" t="s">
        <v>111</v>
      </c>
      <c r="I14234" s="152" t="s">
        <v>112</v>
      </c>
    </row>
    <row r="14235" customFormat="false" ht="12.75" hidden="false" customHeight="false" outlineLevel="0" collapsed="false">
      <c r="A14235" s="0" t="s">
        <v>53</v>
      </c>
      <c r="B14235" s="0" t="s">
        <v>113</v>
      </c>
      <c r="C14235" s="0" t="s">
        <v>108</v>
      </c>
      <c r="D14235" s="116" t="n">
        <v>45931</v>
      </c>
      <c r="E14235" s="0" t="n">
        <v>0.0025</v>
      </c>
      <c r="F14235" s="0" t="n">
        <v>2376552</v>
      </c>
      <c r="G14235" s="151" t="s">
        <v>111</v>
      </c>
      <c r="H14235" s="151" t="s">
        <v>111</v>
      </c>
      <c r="I14235" s="152" t="s">
        <v>112</v>
      </c>
    </row>
    <row r="14236" customFormat="false" ht="12.75" hidden="false" customHeight="false" outlineLevel="0" collapsed="false">
      <c r="A14236" s="0" t="s">
        <v>17</v>
      </c>
      <c r="B14236" s="0" t="s">
        <v>110</v>
      </c>
      <c r="C14236" s="0" t="s">
        <v>108</v>
      </c>
      <c r="D14236" s="116" t="n">
        <v>45931</v>
      </c>
      <c r="E14236" s="0" t="n">
        <v>0</v>
      </c>
      <c r="F14236" s="0" t="n">
        <v>2376553</v>
      </c>
      <c r="G14236" s="151" t="s">
        <v>111</v>
      </c>
      <c r="H14236" s="151" t="s">
        <v>111</v>
      </c>
      <c r="I14236" s="152" t="s">
        <v>112</v>
      </c>
    </row>
    <row r="14237" customFormat="false" ht="12.75" hidden="false" customHeight="false" outlineLevel="0" collapsed="false">
      <c r="A14237" s="0" t="s">
        <v>17</v>
      </c>
      <c r="B14237" s="0" t="s">
        <v>113</v>
      </c>
      <c r="C14237" s="0" t="s">
        <v>108</v>
      </c>
      <c r="D14237" s="116" t="n">
        <v>45931</v>
      </c>
      <c r="E14237" s="0" t="n">
        <v>0</v>
      </c>
      <c r="F14237" s="0" t="n">
        <v>2376554</v>
      </c>
      <c r="G14237" s="151" t="s">
        <v>111</v>
      </c>
      <c r="H14237" s="151" t="s">
        <v>111</v>
      </c>
      <c r="I14237" s="152" t="s">
        <v>112</v>
      </c>
    </row>
    <row r="14238" customFormat="false" ht="12.75" hidden="false" customHeight="false" outlineLevel="0" collapsed="false">
      <c r="A14238" s="0" t="s">
        <v>18</v>
      </c>
      <c r="B14238" s="0" t="s">
        <v>110</v>
      </c>
      <c r="C14238" s="0" t="s">
        <v>108</v>
      </c>
      <c r="D14238" s="116" t="n">
        <v>45931</v>
      </c>
      <c r="E14238" s="0" t="n">
        <v>0</v>
      </c>
      <c r="F14238" s="0" t="n">
        <v>2376555</v>
      </c>
      <c r="G14238" s="151" t="s">
        <v>111</v>
      </c>
      <c r="H14238" s="151" t="s">
        <v>111</v>
      </c>
      <c r="I14238" s="152" t="s">
        <v>112</v>
      </c>
    </row>
    <row r="14239" customFormat="false" ht="12.75" hidden="false" customHeight="false" outlineLevel="0" collapsed="false">
      <c r="A14239" s="0" t="s">
        <v>18</v>
      </c>
      <c r="B14239" s="0" t="s">
        <v>113</v>
      </c>
      <c r="C14239" s="0" t="s">
        <v>108</v>
      </c>
      <c r="D14239" s="116" t="n">
        <v>45931</v>
      </c>
      <c r="E14239" s="0" t="n">
        <v>0</v>
      </c>
      <c r="F14239" s="0" t="n">
        <v>2376556</v>
      </c>
      <c r="G14239" s="151" t="s">
        <v>111</v>
      </c>
      <c r="H14239" s="151" t="s">
        <v>111</v>
      </c>
      <c r="I14239" s="152" t="s">
        <v>112</v>
      </c>
    </row>
    <row r="14240" customFormat="false" ht="12.75" hidden="false" customHeight="false" outlineLevel="0" collapsed="false">
      <c r="A14240" s="0" t="s">
        <v>19</v>
      </c>
      <c r="B14240" s="0" t="s">
        <v>110</v>
      </c>
      <c r="C14240" s="0" t="s">
        <v>108</v>
      </c>
      <c r="D14240" s="116" t="n">
        <v>45931</v>
      </c>
      <c r="E14240" s="0" t="n">
        <v>0</v>
      </c>
      <c r="F14240" s="0" t="n">
        <v>2376557</v>
      </c>
      <c r="G14240" s="151" t="s">
        <v>111</v>
      </c>
      <c r="H14240" s="151" t="s">
        <v>111</v>
      </c>
      <c r="I14240" s="152" t="s">
        <v>112</v>
      </c>
    </row>
    <row r="14241" customFormat="false" ht="12.75" hidden="false" customHeight="false" outlineLevel="0" collapsed="false">
      <c r="A14241" s="0" t="s">
        <v>19</v>
      </c>
      <c r="B14241" s="0" t="s">
        <v>113</v>
      </c>
      <c r="C14241" s="0" t="s">
        <v>108</v>
      </c>
      <c r="D14241" s="116" t="n">
        <v>45931</v>
      </c>
      <c r="E14241" s="0" t="n">
        <v>0</v>
      </c>
      <c r="F14241" s="0" t="n">
        <v>2376558</v>
      </c>
      <c r="G14241" s="151" t="s">
        <v>111</v>
      </c>
      <c r="H14241" s="151" t="s">
        <v>111</v>
      </c>
      <c r="I14241" s="152" t="s">
        <v>112</v>
      </c>
    </row>
    <row r="14242" customFormat="false" ht="12.75" hidden="false" customHeight="false" outlineLevel="0" collapsed="false">
      <c r="A14242" s="0" t="s">
        <v>21</v>
      </c>
      <c r="B14242" s="0" t="s">
        <v>110</v>
      </c>
      <c r="C14242" s="0" t="s">
        <v>108</v>
      </c>
      <c r="D14242" s="116" t="n">
        <v>45931</v>
      </c>
      <c r="E14242" s="0" t="n">
        <v>0</v>
      </c>
      <c r="F14242" s="0" t="n">
        <v>2376559</v>
      </c>
      <c r="G14242" s="151" t="s">
        <v>111</v>
      </c>
      <c r="H14242" s="151" t="s">
        <v>111</v>
      </c>
      <c r="I14242" s="152" t="s">
        <v>112</v>
      </c>
    </row>
    <row r="14243" customFormat="false" ht="12.75" hidden="false" customHeight="false" outlineLevel="0" collapsed="false">
      <c r="A14243" s="0" t="s">
        <v>21</v>
      </c>
      <c r="B14243" s="0" t="s">
        <v>113</v>
      </c>
      <c r="C14243" s="0" t="s">
        <v>108</v>
      </c>
      <c r="D14243" s="116" t="n">
        <v>45931</v>
      </c>
      <c r="E14243" s="0" t="n">
        <v>0</v>
      </c>
      <c r="F14243" s="0" t="n">
        <v>2376560</v>
      </c>
      <c r="G14243" s="151" t="s">
        <v>111</v>
      </c>
      <c r="H14243" s="151" t="s">
        <v>111</v>
      </c>
      <c r="I14243" s="152" t="s">
        <v>112</v>
      </c>
    </row>
    <row r="14244" customFormat="false" ht="12.75" hidden="false" customHeight="false" outlineLevel="0" collapsed="false">
      <c r="A14244" s="0" t="s">
        <v>22</v>
      </c>
      <c r="B14244" s="0" t="s">
        <v>110</v>
      </c>
      <c r="C14244" s="0" t="s">
        <v>108</v>
      </c>
      <c r="D14244" s="116" t="n">
        <v>45931</v>
      </c>
      <c r="E14244" s="0" t="n">
        <v>0</v>
      </c>
      <c r="F14244" s="0" t="n">
        <v>2376561</v>
      </c>
      <c r="G14244" s="151" t="s">
        <v>111</v>
      </c>
      <c r="H14244" s="151" t="s">
        <v>111</v>
      </c>
      <c r="I14244" s="152" t="s">
        <v>112</v>
      </c>
    </row>
    <row r="14245" customFormat="false" ht="12.75" hidden="false" customHeight="false" outlineLevel="0" collapsed="false">
      <c r="A14245" s="0" t="s">
        <v>59</v>
      </c>
      <c r="B14245" s="0" t="s">
        <v>110</v>
      </c>
      <c r="C14245" s="0" t="s">
        <v>108</v>
      </c>
      <c r="D14245" s="116" t="n">
        <v>45962</v>
      </c>
      <c r="E14245" s="0" t="n">
        <v>0.645</v>
      </c>
      <c r="F14245" s="0" t="n">
        <v>2376515</v>
      </c>
      <c r="G14245" s="151" t="s">
        <v>111</v>
      </c>
      <c r="H14245" s="151" t="s">
        <v>111</v>
      </c>
      <c r="I14245" s="152" t="s">
        <v>112</v>
      </c>
    </row>
    <row r="14246" customFormat="false" ht="12.75" hidden="false" customHeight="false" outlineLevel="0" collapsed="false">
      <c r="A14246" s="0" t="s">
        <v>59</v>
      </c>
      <c r="B14246" s="0" t="s">
        <v>113</v>
      </c>
      <c r="C14246" s="0" t="s">
        <v>108</v>
      </c>
      <c r="D14246" s="116" t="n">
        <v>45962</v>
      </c>
      <c r="E14246" s="0" t="n">
        <v>0.05</v>
      </c>
      <c r="F14246" s="0" t="n">
        <v>2376516</v>
      </c>
      <c r="G14246" s="151" t="s">
        <v>111</v>
      </c>
      <c r="H14246" s="151" t="s">
        <v>111</v>
      </c>
      <c r="I14246" s="152" t="s">
        <v>112</v>
      </c>
    </row>
    <row r="14247" customFormat="false" ht="12.75" hidden="false" customHeight="false" outlineLevel="0" collapsed="false">
      <c r="A14247" s="0" t="s">
        <v>60</v>
      </c>
      <c r="B14247" s="0" t="s">
        <v>110</v>
      </c>
      <c r="C14247" s="0" t="s">
        <v>108</v>
      </c>
      <c r="D14247" s="116" t="n">
        <v>45962</v>
      </c>
      <c r="E14247" s="0" t="n">
        <v>0.645</v>
      </c>
      <c r="F14247" s="0" t="n">
        <v>2376517</v>
      </c>
      <c r="G14247" s="151" t="s">
        <v>111</v>
      </c>
      <c r="H14247" s="151" t="s">
        <v>111</v>
      </c>
      <c r="I14247" s="152" t="s">
        <v>112</v>
      </c>
    </row>
    <row r="14248" customFormat="false" ht="12.75" hidden="false" customHeight="false" outlineLevel="0" collapsed="false">
      <c r="A14248" s="0" t="s">
        <v>60</v>
      </c>
      <c r="B14248" s="0" t="s">
        <v>113</v>
      </c>
      <c r="C14248" s="0" t="s">
        <v>108</v>
      </c>
      <c r="D14248" s="116" t="n">
        <v>45962</v>
      </c>
      <c r="E14248" s="0" t="n">
        <v>0.14</v>
      </c>
      <c r="F14248" s="0" t="n">
        <v>2376518</v>
      </c>
      <c r="G14248" s="151" t="s">
        <v>111</v>
      </c>
      <c r="H14248" s="151" t="s">
        <v>111</v>
      </c>
      <c r="I14248" s="152" t="s">
        <v>112</v>
      </c>
    </row>
    <row r="14249" customFormat="false" ht="12.75" hidden="false" customHeight="false" outlineLevel="0" collapsed="false">
      <c r="A14249" s="0" t="s">
        <v>61</v>
      </c>
      <c r="B14249" s="0" t="s">
        <v>110</v>
      </c>
      <c r="C14249" s="0" t="s">
        <v>108</v>
      </c>
      <c r="D14249" s="116" t="n">
        <v>45962</v>
      </c>
      <c r="E14249" s="0" t="n">
        <v>0.645</v>
      </c>
      <c r="F14249" s="0" t="n">
        <v>2376519</v>
      </c>
      <c r="G14249" s="151" t="s">
        <v>111</v>
      </c>
      <c r="H14249" s="151" t="s">
        <v>111</v>
      </c>
      <c r="I14249" s="152" t="s">
        <v>112</v>
      </c>
    </row>
    <row r="14250" customFormat="false" ht="12.75" hidden="false" customHeight="false" outlineLevel="0" collapsed="false">
      <c r="A14250" s="0" t="s">
        <v>61</v>
      </c>
      <c r="B14250" s="0" t="s">
        <v>113</v>
      </c>
      <c r="C14250" s="0" t="s">
        <v>108</v>
      </c>
      <c r="D14250" s="116" t="n">
        <v>45962</v>
      </c>
      <c r="E14250" s="0" t="n">
        <v>0.05</v>
      </c>
      <c r="F14250" s="0" t="n">
        <v>2376520</v>
      </c>
      <c r="G14250" s="151" t="s">
        <v>111</v>
      </c>
      <c r="H14250" s="151" t="s">
        <v>111</v>
      </c>
      <c r="I14250" s="152" t="s">
        <v>112</v>
      </c>
    </row>
    <row r="14251" customFormat="false" ht="12.75" hidden="false" customHeight="false" outlineLevel="0" collapsed="false">
      <c r="A14251" s="0" t="s">
        <v>62</v>
      </c>
      <c r="B14251" s="0" t="s">
        <v>110</v>
      </c>
      <c r="C14251" s="0" t="s">
        <v>108</v>
      </c>
      <c r="D14251" s="116" t="n">
        <v>45962</v>
      </c>
      <c r="E14251" s="0" t="n">
        <v>0.645</v>
      </c>
      <c r="F14251" s="0" t="n">
        <v>2376521</v>
      </c>
      <c r="G14251" s="151" t="s">
        <v>111</v>
      </c>
      <c r="H14251" s="151" t="s">
        <v>111</v>
      </c>
      <c r="I14251" s="152" t="s">
        <v>112</v>
      </c>
    </row>
    <row r="14252" customFormat="false" ht="12.75" hidden="false" customHeight="false" outlineLevel="0" collapsed="false">
      <c r="A14252" s="0" t="s">
        <v>62</v>
      </c>
      <c r="B14252" s="0" t="s">
        <v>113</v>
      </c>
      <c r="C14252" s="0" t="s">
        <v>108</v>
      </c>
      <c r="D14252" s="116" t="n">
        <v>45962</v>
      </c>
      <c r="E14252" s="0" t="n">
        <v>0.14</v>
      </c>
      <c r="F14252" s="0" t="n">
        <v>2376522</v>
      </c>
      <c r="G14252" s="151" t="s">
        <v>111</v>
      </c>
      <c r="H14252" s="151" t="s">
        <v>111</v>
      </c>
      <c r="I14252" s="152" t="s">
        <v>112</v>
      </c>
    </row>
    <row r="14253" customFormat="false" ht="12.75" hidden="false" customHeight="false" outlineLevel="0" collapsed="false">
      <c r="A14253" s="0" t="s">
        <v>82</v>
      </c>
      <c r="B14253" s="0" t="s">
        <v>110</v>
      </c>
      <c r="C14253" s="0" t="s">
        <v>108</v>
      </c>
      <c r="D14253" s="116" t="n">
        <v>45962</v>
      </c>
      <c r="E14253" s="0" t="n">
        <v>0</v>
      </c>
      <c r="F14253" s="0" t="n">
        <v>2376523</v>
      </c>
      <c r="G14253" s="151" t="s">
        <v>111</v>
      </c>
      <c r="H14253" s="151" t="s">
        <v>111</v>
      </c>
      <c r="I14253" s="152" t="s">
        <v>112</v>
      </c>
    </row>
    <row r="14254" customFormat="false" ht="12.75" hidden="false" customHeight="false" outlineLevel="0" collapsed="false">
      <c r="A14254" s="0" t="s">
        <v>82</v>
      </c>
      <c r="B14254" s="0" t="s">
        <v>113</v>
      </c>
      <c r="C14254" s="0" t="s">
        <v>108</v>
      </c>
      <c r="D14254" s="116" t="n">
        <v>45962</v>
      </c>
      <c r="E14254" s="0" t="n">
        <v>0</v>
      </c>
      <c r="F14254" s="0" t="n">
        <v>2376524</v>
      </c>
      <c r="G14254" s="151" t="s">
        <v>111</v>
      </c>
      <c r="H14254" s="151" t="s">
        <v>111</v>
      </c>
      <c r="I14254" s="152" t="s">
        <v>112</v>
      </c>
    </row>
    <row r="14255" customFormat="false" ht="12.75" hidden="false" customHeight="false" outlineLevel="0" collapsed="false">
      <c r="A14255" s="0" t="s">
        <v>83</v>
      </c>
      <c r="B14255" s="0" t="s">
        <v>110</v>
      </c>
      <c r="C14255" s="0" t="s">
        <v>108</v>
      </c>
      <c r="D14255" s="116" t="n">
        <v>45962</v>
      </c>
      <c r="E14255" s="0" t="n">
        <v>0</v>
      </c>
      <c r="F14255" s="0" t="n">
        <v>2376525</v>
      </c>
      <c r="G14255" s="151" t="s">
        <v>111</v>
      </c>
      <c r="H14255" s="151" t="s">
        <v>111</v>
      </c>
      <c r="I14255" s="152" t="s">
        <v>112</v>
      </c>
    </row>
    <row r="14256" customFormat="false" ht="12.75" hidden="false" customHeight="false" outlineLevel="0" collapsed="false">
      <c r="A14256" s="0" t="s">
        <v>83</v>
      </c>
      <c r="B14256" s="0" t="s">
        <v>113</v>
      </c>
      <c r="C14256" s="0" t="s">
        <v>108</v>
      </c>
      <c r="D14256" s="116" t="n">
        <v>45962</v>
      </c>
      <c r="E14256" s="0" t="n">
        <v>0</v>
      </c>
      <c r="F14256" s="0" t="n">
        <v>2376526</v>
      </c>
      <c r="G14256" s="151" t="s">
        <v>111</v>
      </c>
      <c r="H14256" s="151" t="s">
        <v>111</v>
      </c>
      <c r="I14256" s="152" t="s">
        <v>112</v>
      </c>
    </row>
    <row r="14257" customFormat="false" ht="12.75" hidden="false" customHeight="false" outlineLevel="0" collapsed="false">
      <c r="A14257" s="0" t="s">
        <v>84</v>
      </c>
      <c r="B14257" s="0" t="s">
        <v>110</v>
      </c>
      <c r="C14257" s="0" t="s">
        <v>108</v>
      </c>
      <c r="D14257" s="116" t="n">
        <v>45962</v>
      </c>
      <c r="E14257" s="0" t="n">
        <v>0.24</v>
      </c>
      <c r="F14257" s="0" t="n">
        <v>2376527</v>
      </c>
      <c r="G14257" s="151" t="s">
        <v>111</v>
      </c>
      <c r="H14257" s="151" t="s">
        <v>111</v>
      </c>
      <c r="I14257" s="152" t="s">
        <v>112</v>
      </c>
    </row>
    <row r="14258" customFormat="false" ht="12.75" hidden="false" customHeight="false" outlineLevel="0" collapsed="false">
      <c r="A14258" s="0" t="s">
        <v>84</v>
      </c>
      <c r="B14258" s="0" t="s">
        <v>113</v>
      </c>
      <c r="C14258" s="0" t="s">
        <v>108</v>
      </c>
      <c r="D14258" s="116" t="n">
        <v>45962</v>
      </c>
      <c r="E14258" s="0" t="n">
        <v>0.03</v>
      </c>
      <c r="F14258" s="0" t="n">
        <v>2376528</v>
      </c>
      <c r="G14258" s="151" t="s">
        <v>111</v>
      </c>
      <c r="H14258" s="151" t="s">
        <v>111</v>
      </c>
      <c r="I14258" s="152" t="s">
        <v>112</v>
      </c>
    </row>
    <row r="14259" customFormat="false" ht="12.75" hidden="false" customHeight="false" outlineLevel="0" collapsed="false">
      <c r="A14259" s="0" t="s">
        <v>85</v>
      </c>
      <c r="B14259" s="0" t="s">
        <v>110</v>
      </c>
      <c r="C14259" s="0" t="s">
        <v>108</v>
      </c>
      <c r="D14259" s="116" t="n">
        <v>45962</v>
      </c>
      <c r="E14259" s="0" t="n">
        <v>0.24</v>
      </c>
      <c r="F14259" s="0" t="n">
        <v>2376529</v>
      </c>
      <c r="G14259" s="151" t="s">
        <v>111</v>
      </c>
      <c r="H14259" s="151" t="s">
        <v>111</v>
      </c>
      <c r="I14259" s="152" t="s">
        <v>112</v>
      </c>
    </row>
    <row r="14260" customFormat="false" ht="12.75" hidden="false" customHeight="false" outlineLevel="0" collapsed="false">
      <c r="A14260" s="0" t="s">
        <v>85</v>
      </c>
      <c r="B14260" s="0" t="s">
        <v>113</v>
      </c>
      <c r="C14260" s="0" t="s">
        <v>108</v>
      </c>
      <c r="D14260" s="116" t="n">
        <v>45962</v>
      </c>
      <c r="E14260" s="0" t="n">
        <v>0.173736704670835</v>
      </c>
      <c r="F14260" s="0" t="n">
        <v>2376530</v>
      </c>
      <c r="G14260" s="151" t="s">
        <v>111</v>
      </c>
      <c r="H14260" s="151" t="s">
        <v>111</v>
      </c>
      <c r="I14260" s="152" t="s">
        <v>112</v>
      </c>
    </row>
    <row r="14261" customFormat="false" ht="12.75" hidden="false" customHeight="false" outlineLevel="0" collapsed="false">
      <c r="A14261" s="0" t="s">
        <v>86</v>
      </c>
      <c r="B14261" s="0" t="s">
        <v>110</v>
      </c>
      <c r="C14261" s="0" t="s">
        <v>108</v>
      </c>
      <c r="D14261" s="116" t="n">
        <v>45962</v>
      </c>
      <c r="E14261" s="0" t="n">
        <v>0.3</v>
      </c>
      <c r="F14261" s="0" t="n">
        <v>2376531</v>
      </c>
      <c r="G14261" s="151" t="s">
        <v>111</v>
      </c>
      <c r="H14261" s="151" t="s">
        <v>111</v>
      </c>
      <c r="I14261" s="152" t="s">
        <v>112</v>
      </c>
    </row>
    <row r="14262" customFormat="false" ht="12.75" hidden="false" customHeight="false" outlineLevel="0" collapsed="false">
      <c r="A14262" s="0" t="s">
        <v>86</v>
      </c>
      <c r="B14262" s="0" t="s">
        <v>113</v>
      </c>
      <c r="C14262" s="0" t="s">
        <v>108</v>
      </c>
      <c r="D14262" s="116" t="n">
        <v>45962</v>
      </c>
      <c r="E14262" s="0" t="n">
        <v>0.05</v>
      </c>
      <c r="F14262" s="0" t="n">
        <v>2376532</v>
      </c>
      <c r="G14262" s="151" t="s">
        <v>111</v>
      </c>
      <c r="H14262" s="151" t="s">
        <v>111</v>
      </c>
      <c r="I14262" s="152" t="s">
        <v>112</v>
      </c>
    </row>
    <row r="14263" customFormat="false" ht="12.75" hidden="false" customHeight="false" outlineLevel="0" collapsed="false">
      <c r="A14263" s="0" t="s">
        <v>87</v>
      </c>
      <c r="B14263" s="0" t="s">
        <v>110</v>
      </c>
      <c r="C14263" s="0" t="s">
        <v>108</v>
      </c>
      <c r="D14263" s="116" t="n">
        <v>45962</v>
      </c>
      <c r="E14263" s="0" t="n">
        <v>0.3</v>
      </c>
      <c r="F14263" s="0" t="n">
        <v>2376533</v>
      </c>
      <c r="G14263" s="151" t="s">
        <v>111</v>
      </c>
      <c r="H14263" s="151" t="s">
        <v>111</v>
      </c>
      <c r="I14263" s="152" t="s">
        <v>112</v>
      </c>
    </row>
    <row r="14264" customFormat="false" ht="12.75" hidden="false" customHeight="false" outlineLevel="0" collapsed="false">
      <c r="A14264" s="0" t="s">
        <v>87</v>
      </c>
      <c r="B14264" s="0" t="s">
        <v>113</v>
      </c>
      <c r="C14264" s="0" t="s">
        <v>108</v>
      </c>
      <c r="D14264" s="116" t="n">
        <v>45962</v>
      </c>
      <c r="E14264" s="0" t="n">
        <v>0.12</v>
      </c>
      <c r="F14264" s="0" t="n">
        <v>2376534</v>
      </c>
      <c r="G14264" s="151" t="s">
        <v>111</v>
      </c>
      <c r="H14264" s="151" t="s">
        <v>111</v>
      </c>
      <c r="I14264" s="152" t="s">
        <v>112</v>
      </c>
    </row>
    <row r="14265" customFormat="false" ht="12.75" hidden="false" customHeight="false" outlineLevel="0" collapsed="false">
      <c r="A14265" s="0" t="s">
        <v>88</v>
      </c>
      <c r="B14265" s="0" t="s">
        <v>110</v>
      </c>
      <c r="C14265" s="0" t="s">
        <v>108</v>
      </c>
      <c r="D14265" s="116" t="n">
        <v>45962</v>
      </c>
      <c r="E14265" s="0" t="n">
        <v>0.3</v>
      </c>
      <c r="F14265" s="0" t="n">
        <v>2376535</v>
      </c>
      <c r="G14265" s="151" t="s">
        <v>111</v>
      </c>
      <c r="H14265" s="151" t="s">
        <v>111</v>
      </c>
      <c r="I14265" s="152" t="s">
        <v>112</v>
      </c>
    </row>
    <row r="14266" customFormat="false" ht="12.75" hidden="false" customHeight="false" outlineLevel="0" collapsed="false">
      <c r="A14266" s="0" t="s">
        <v>88</v>
      </c>
      <c r="B14266" s="0" t="s">
        <v>113</v>
      </c>
      <c r="C14266" s="0" t="s">
        <v>108</v>
      </c>
      <c r="D14266" s="116" t="n">
        <v>45962</v>
      </c>
      <c r="E14266" s="0" t="n">
        <v>0.388732664756447</v>
      </c>
      <c r="F14266" s="0" t="n">
        <v>2376536</v>
      </c>
      <c r="G14266" s="151" t="s">
        <v>111</v>
      </c>
      <c r="H14266" s="151" t="s">
        <v>111</v>
      </c>
      <c r="I14266" s="152" t="s">
        <v>112</v>
      </c>
    </row>
    <row r="14267" customFormat="false" ht="12.75" hidden="false" customHeight="false" outlineLevel="0" collapsed="false">
      <c r="A14267" s="0" t="s">
        <v>89</v>
      </c>
      <c r="B14267" s="0" t="s">
        <v>110</v>
      </c>
      <c r="C14267" s="0" t="s">
        <v>108</v>
      </c>
      <c r="D14267" s="116" t="n">
        <v>45962</v>
      </c>
      <c r="E14267" s="0" t="n">
        <v>0.3</v>
      </c>
      <c r="F14267" s="0" t="n">
        <v>2376537</v>
      </c>
      <c r="G14267" s="151" t="s">
        <v>111</v>
      </c>
      <c r="H14267" s="151" t="s">
        <v>111</v>
      </c>
      <c r="I14267" s="152" t="s">
        <v>112</v>
      </c>
    </row>
    <row r="14268" customFormat="false" ht="12.75" hidden="false" customHeight="false" outlineLevel="0" collapsed="false">
      <c r="A14268" s="0" t="s">
        <v>89</v>
      </c>
      <c r="B14268" s="0" t="s">
        <v>113</v>
      </c>
      <c r="C14268" s="0" t="s">
        <v>108</v>
      </c>
      <c r="D14268" s="116" t="n">
        <v>45962</v>
      </c>
      <c r="E14268" s="0" t="n">
        <v>0.1</v>
      </c>
      <c r="F14268" s="0" t="n">
        <v>2376538</v>
      </c>
      <c r="G14268" s="151" t="s">
        <v>111</v>
      </c>
      <c r="H14268" s="151" t="s">
        <v>111</v>
      </c>
      <c r="I14268" s="152" t="s">
        <v>112</v>
      </c>
    </row>
    <row r="14269" customFormat="false" ht="12.75" hidden="false" customHeight="false" outlineLevel="0" collapsed="false">
      <c r="A14269" s="0" t="s">
        <v>90</v>
      </c>
      <c r="B14269" s="0" t="s">
        <v>110</v>
      </c>
      <c r="C14269" s="0" t="s">
        <v>108</v>
      </c>
      <c r="D14269" s="116" t="n">
        <v>45962</v>
      </c>
      <c r="E14269" s="0" t="n">
        <v>0.3</v>
      </c>
      <c r="F14269" s="0" t="n">
        <v>2376539</v>
      </c>
      <c r="G14269" s="151" t="s">
        <v>111</v>
      </c>
      <c r="H14269" s="151" t="s">
        <v>111</v>
      </c>
      <c r="I14269" s="152" t="s">
        <v>112</v>
      </c>
    </row>
    <row r="14270" customFormat="false" ht="12.75" hidden="false" customHeight="false" outlineLevel="0" collapsed="false">
      <c r="A14270" s="0" t="s">
        <v>90</v>
      </c>
      <c r="B14270" s="0" t="s">
        <v>113</v>
      </c>
      <c r="C14270" s="0" t="s">
        <v>108</v>
      </c>
      <c r="D14270" s="116" t="n">
        <v>45962</v>
      </c>
      <c r="E14270" s="0" t="n">
        <v>0.317099426934098</v>
      </c>
      <c r="F14270" s="0" t="n">
        <v>2376540</v>
      </c>
      <c r="G14270" s="151" t="s">
        <v>111</v>
      </c>
      <c r="H14270" s="151" t="s">
        <v>111</v>
      </c>
      <c r="I14270" s="152" t="s">
        <v>112</v>
      </c>
    </row>
    <row r="14271" customFormat="false" ht="12.75" hidden="false" customHeight="false" outlineLevel="0" collapsed="false">
      <c r="A14271" s="0" t="s">
        <v>91</v>
      </c>
      <c r="B14271" s="0" t="s">
        <v>110</v>
      </c>
      <c r="C14271" s="0" t="s">
        <v>108</v>
      </c>
      <c r="D14271" s="116" t="n">
        <v>45962</v>
      </c>
      <c r="E14271" s="0" t="n">
        <v>0</v>
      </c>
      <c r="F14271" s="0" t="n">
        <v>2376541</v>
      </c>
      <c r="G14271" s="151" t="s">
        <v>111</v>
      </c>
      <c r="H14271" s="151" t="s">
        <v>111</v>
      </c>
      <c r="I14271" s="152" t="s">
        <v>112</v>
      </c>
    </row>
    <row r="14272" customFormat="false" ht="12.75" hidden="false" customHeight="false" outlineLevel="0" collapsed="false">
      <c r="A14272" s="0" t="s">
        <v>91</v>
      </c>
      <c r="B14272" s="0" t="s">
        <v>113</v>
      </c>
      <c r="C14272" s="0" t="s">
        <v>108</v>
      </c>
      <c r="D14272" s="116" t="n">
        <v>45962</v>
      </c>
      <c r="E14272" s="0" t="n">
        <v>0</v>
      </c>
      <c r="F14272" s="0" t="n">
        <v>2376542</v>
      </c>
      <c r="G14272" s="151" t="s">
        <v>111</v>
      </c>
      <c r="H14272" s="151" t="s">
        <v>111</v>
      </c>
      <c r="I14272" s="152" t="s">
        <v>112</v>
      </c>
    </row>
    <row r="14273" customFormat="false" ht="12.75" hidden="false" customHeight="false" outlineLevel="0" collapsed="false">
      <c r="A14273" s="0" t="s">
        <v>49</v>
      </c>
      <c r="B14273" s="0" t="s">
        <v>110</v>
      </c>
      <c r="C14273" s="0" t="s">
        <v>108</v>
      </c>
      <c r="D14273" s="116" t="n">
        <v>45962</v>
      </c>
      <c r="E14273" s="0" t="n">
        <v>0.645</v>
      </c>
      <c r="F14273" s="0" t="n">
        <v>2376543</v>
      </c>
      <c r="G14273" s="151" t="s">
        <v>111</v>
      </c>
      <c r="H14273" s="151" t="s">
        <v>111</v>
      </c>
      <c r="I14273" s="152" t="s">
        <v>112</v>
      </c>
    </row>
    <row r="14274" customFormat="false" ht="12.75" hidden="false" customHeight="false" outlineLevel="0" collapsed="false">
      <c r="A14274" s="0" t="s">
        <v>49</v>
      </c>
      <c r="B14274" s="0" t="s">
        <v>113</v>
      </c>
      <c r="C14274" s="0" t="s">
        <v>108</v>
      </c>
      <c r="D14274" s="116" t="n">
        <v>45962</v>
      </c>
      <c r="E14274" s="0" t="n">
        <v>0.05</v>
      </c>
      <c r="F14274" s="0" t="n">
        <v>2376544</v>
      </c>
      <c r="G14274" s="151" t="s">
        <v>111</v>
      </c>
      <c r="H14274" s="151" t="s">
        <v>111</v>
      </c>
      <c r="I14274" s="152" t="s">
        <v>112</v>
      </c>
    </row>
    <row r="14275" customFormat="false" ht="12.75" hidden="false" customHeight="false" outlineLevel="0" collapsed="false">
      <c r="A14275" s="0" t="s">
        <v>50</v>
      </c>
      <c r="B14275" s="0" t="s">
        <v>110</v>
      </c>
      <c r="C14275" s="0" t="s">
        <v>108</v>
      </c>
      <c r="D14275" s="116" t="n">
        <v>45962</v>
      </c>
      <c r="E14275" s="0" t="n">
        <v>0.86</v>
      </c>
      <c r="F14275" s="0" t="n">
        <v>2376545</v>
      </c>
      <c r="G14275" s="151" t="s">
        <v>111</v>
      </c>
      <c r="H14275" s="151" t="s">
        <v>111</v>
      </c>
      <c r="I14275" s="152" t="s">
        <v>112</v>
      </c>
    </row>
    <row r="14276" customFormat="false" ht="12.75" hidden="false" customHeight="false" outlineLevel="0" collapsed="false">
      <c r="A14276" s="0" t="s">
        <v>50</v>
      </c>
      <c r="B14276" s="0" t="s">
        <v>113</v>
      </c>
      <c r="C14276" s="0" t="s">
        <v>108</v>
      </c>
      <c r="D14276" s="116" t="n">
        <v>45962</v>
      </c>
      <c r="E14276" s="0" t="n">
        <v>-0.17</v>
      </c>
      <c r="F14276" s="0" t="n">
        <v>2376546</v>
      </c>
      <c r="G14276" s="151" t="s">
        <v>111</v>
      </c>
      <c r="H14276" s="151" t="s">
        <v>111</v>
      </c>
      <c r="I14276" s="152" t="s">
        <v>112</v>
      </c>
    </row>
    <row r="14277" customFormat="false" ht="12.75" hidden="false" customHeight="false" outlineLevel="0" collapsed="false">
      <c r="A14277" s="0" t="s">
        <v>51</v>
      </c>
      <c r="B14277" s="0" t="s">
        <v>110</v>
      </c>
      <c r="C14277" s="0" t="s">
        <v>108</v>
      </c>
      <c r="D14277" s="116" t="n">
        <v>45962</v>
      </c>
      <c r="E14277" s="0" t="n">
        <v>0.86</v>
      </c>
      <c r="F14277" s="0" t="n">
        <v>2376547</v>
      </c>
      <c r="G14277" s="151" t="s">
        <v>111</v>
      </c>
      <c r="H14277" s="151" t="s">
        <v>111</v>
      </c>
      <c r="I14277" s="152" t="s">
        <v>112</v>
      </c>
    </row>
    <row r="14278" customFormat="false" ht="12.75" hidden="false" customHeight="false" outlineLevel="0" collapsed="false">
      <c r="A14278" s="0" t="s">
        <v>51</v>
      </c>
      <c r="B14278" s="0" t="s">
        <v>113</v>
      </c>
      <c r="C14278" s="0" t="s">
        <v>108</v>
      </c>
      <c r="D14278" s="116" t="n">
        <v>45962</v>
      </c>
      <c r="E14278" s="0" t="n">
        <v>0.1</v>
      </c>
      <c r="F14278" s="0" t="n">
        <v>2376548</v>
      </c>
      <c r="G14278" s="151" t="s">
        <v>111</v>
      </c>
      <c r="H14278" s="151" t="s">
        <v>111</v>
      </c>
      <c r="I14278" s="152" t="s">
        <v>112</v>
      </c>
    </row>
    <row r="14279" customFormat="false" ht="12.75" hidden="false" customHeight="false" outlineLevel="0" collapsed="false">
      <c r="A14279" s="0" t="s">
        <v>52</v>
      </c>
      <c r="B14279" s="0" t="s">
        <v>110</v>
      </c>
      <c r="C14279" s="0" t="s">
        <v>108</v>
      </c>
      <c r="D14279" s="116" t="n">
        <v>45962</v>
      </c>
      <c r="E14279" s="0" t="n">
        <v>0.86</v>
      </c>
      <c r="F14279" s="0" t="n">
        <v>2376549</v>
      </c>
      <c r="G14279" s="151" t="s">
        <v>111</v>
      </c>
      <c r="H14279" s="151" t="s">
        <v>111</v>
      </c>
      <c r="I14279" s="152" t="s">
        <v>112</v>
      </c>
    </row>
    <row r="14280" customFormat="false" ht="12.75" hidden="false" customHeight="false" outlineLevel="0" collapsed="false">
      <c r="A14280" s="0" t="s">
        <v>52</v>
      </c>
      <c r="B14280" s="0" t="s">
        <v>113</v>
      </c>
      <c r="C14280" s="0" t="s">
        <v>108</v>
      </c>
      <c r="D14280" s="116" t="n">
        <v>45962</v>
      </c>
      <c r="E14280" s="0" t="n">
        <v>-0.05</v>
      </c>
      <c r="F14280" s="0" t="n">
        <v>2376550</v>
      </c>
      <c r="G14280" s="151" t="s">
        <v>111</v>
      </c>
      <c r="H14280" s="151" t="s">
        <v>111</v>
      </c>
      <c r="I14280" s="152" t="s">
        <v>112</v>
      </c>
    </row>
    <row r="14281" customFormat="false" ht="12.75" hidden="false" customHeight="false" outlineLevel="0" collapsed="false">
      <c r="A14281" s="0" t="s">
        <v>53</v>
      </c>
      <c r="B14281" s="0" t="s">
        <v>110</v>
      </c>
      <c r="C14281" s="0" t="s">
        <v>108</v>
      </c>
      <c r="D14281" s="116" t="n">
        <v>45962</v>
      </c>
      <c r="E14281" s="0" t="n">
        <v>0.645</v>
      </c>
      <c r="F14281" s="0" t="n">
        <v>2376551</v>
      </c>
      <c r="G14281" s="151" t="s">
        <v>111</v>
      </c>
      <c r="H14281" s="151" t="s">
        <v>111</v>
      </c>
      <c r="I14281" s="152" t="s">
        <v>112</v>
      </c>
    </row>
    <row r="14282" customFormat="false" ht="12.75" hidden="false" customHeight="false" outlineLevel="0" collapsed="false">
      <c r="A14282" s="0" t="s">
        <v>53</v>
      </c>
      <c r="B14282" s="0" t="s">
        <v>113</v>
      </c>
      <c r="C14282" s="0" t="s">
        <v>108</v>
      </c>
      <c r="D14282" s="116" t="n">
        <v>45962</v>
      </c>
      <c r="E14282" s="0" t="n">
        <v>0.05</v>
      </c>
      <c r="F14282" s="0" t="n">
        <v>2376552</v>
      </c>
      <c r="G14282" s="151" t="s">
        <v>111</v>
      </c>
      <c r="H14282" s="151" t="s">
        <v>111</v>
      </c>
      <c r="I14282" s="152" t="s">
        <v>112</v>
      </c>
    </row>
    <row r="14283" customFormat="false" ht="12.75" hidden="false" customHeight="false" outlineLevel="0" collapsed="false">
      <c r="A14283" s="0" t="s">
        <v>17</v>
      </c>
      <c r="B14283" s="0" t="s">
        <v>110</v>
      </c>
      <c r="C14283" s="0" t="s">
        <v>108</v>
      </c>
      <c r="D14283" s="116" t="n">
        <v>45962</v>
      </c>
      <c r="E14283" s="0" t="n">
        <v>0</v>
      </c>
      <c r="F14283" s="0" t="n">
        <v>2376553</v>
      </c>
      <c r="G14283" s="151" t="s">
        <v>111</v>
      </c>
      <c r="H14283" s="151" t="s">
        <v>111</v>
      </c>
      <c r="I14283" s="152" t="s">
        <v>112</v>
      </c>
    </row>
    <row r="14284" customFormat="false" ht="12.75" hidden="false" customHeight="false" outlineLevel="0" collapsed="false">
      <c r="A14284" s="0" t="s">
        <v>17</v>
      </c>
      <c r="B14284" s="0" t="s">
        <v>113</v>
      </c>
      <c r="C14284" s="0" t="s">
        <v>108</v>
      </c>
      <c r="D14284" s="116" t="n">
        <v>45962</v>
      </c>
      <c r="E14284" s="0" t="n">
        <v>0</v>
      </c>
      <c r="F14284" s="0" t="n">
        <v>2376554</v>
      </c>
      <c r="G14284" s="151" t="s">
        <v>111</v>
      </c>
      <c r="H14284" s="151" t="s">
        <v>111</v>
      </c>
      <c r="I14284" s="152" t="s">
        <v>112</v>
      </c>
    </row>
    <row r="14285" customFormat="false" ht="12.75" hidden="false" customHeight="false" outlineLevel="0" collapsed="false">
      <c r="A14285" s="0" t="s">
        <v>18</v>
      </c>
      <c r="B14285" s="0" t="s">
        <v>110</v>
      </c>
      <c r="C14285" s="0" t="s">
        <v>108</v>
      </c>
      <c r="D14285" s="116" t="n">
        <v>45962</v>
      </c>
      <c r="E14285" s="0" t="n">
        <v>0</v>
      </c>
      <c r="F14285" s="0" t="n">
        <v>2376555</v>
      </c>
      <c r="G14285" s="151" t="s">
        <v>111</v>
      </c>
      <c r="H14285" s="151" t="s">
        <v>111</v>
      </c>
      <c r="I14285" s="152" t="s">
        <v>112</v>
      </c>
    </row>
    <row r="14286" customFormat="false" ht="12.75" hidden="false" customHeight="false" outlineLevel="0" collapsed="false">
      <c r="A14286" s="0" t="s">
        <v>18</v>
      </c>
      <c r="B14286" s="0" t="s">
        <v>113</v>
      </c>
      <c r="C14286" s="0" t="s">
        <v>108</v>
      </c>
      <c r="D14286" s="116" t="n">
        <v>45962</v>
      </c>
      <c r="E14286" s="0" t="n">
        <v>0</v>
      </c>
      <c r="F14286" s="0" t="n">
        <v>2376556</v>
      </c>
      <c r="G14286" s="151" t="s">
        <v>111</v>
      </c>
      <c r="H14286" s="151" t="s">
        <v>111</v>
      </c>
      <c r="I14286" s="152" t="s">
        <v>112</v>
      </c>
    </row>
    <row r="14287" customFormat="false" ht="12.75" hidden="false" customHeight="false" outlineLevel="0" collapsed="false">
      <c r="A14287" s="0" t="s">
        <v>19</v>
      </c>
      <c r="B14287" s="0" t="s">
        <v>110</v>
      </c>
      <c r="C14287" s="0" t="s">
        <v>108</v>
      </c>
      <c r="D14287" s="116" t="n">
        <v>45962</v>
      </c>
      <c r="E14287" s="0" t="n">
        <v>0</v>
      </c>
      <c r="F14287" s="0" t="n">
        <v>2376557</v>
      </c>
      <c r="G14287" s="151" t="s">
        <v>111</v>
      </c>
      <c r="H14287" s="151" t="s">
        <v>111</v>
      </c>
      <c r="I14287" s="152" t="s">
        <v>112</v>
      </c>
    </row>
    <row r="14288" customFormat="false" ht="12.75" hidden="false" customHeight="false" outlineLevel="0" collapsed="false">
      <c r="A14288" s="0" t="s">
        <v>19</v>
      </c>
      <c r="B14288" s="0" t="s">
        <v>113</v>
      </c>
      <c r="C14288" s="0" t="s">
        <v>108</v>
      </c>
      <c r="D14288" s="116" t="n">
        <v>45962</v>
      </c>
      <c r="E14288" s="0" t="n">
        <v>0</v>
      </c>
      <c r="F14288" s="0" t="n">
        <v>2376558</v>
      </c>
      <c r="G14288" s="151" t="s">
        <v>111</v>
      </c>
      <c r="H14288" s="151" t="s">
        <v>111</v>
      </c>
      <c r="I14288" s="152" t="s">
        <v>112</v>
      </c>
    </row>
    <row r="14289" customFormat="false" ht="12.75" hidden="false" customHeight="false" outlineLevel="0" collapsed="false">
      <c r="A14289" s="0" t="s">
        <v>21</v>
      </c>
      <c r="B14289" s="0" t="s">
        <v>110</v>
      </c>
      <c r="C14289" s="0" t="s">
        <v>108</v>
      </c>
      <c r="D14289" s="116" t="n">
        <v>45962</v>
      </c>
      <c r="E14289" s="0" t="n">
        <v>0</v>
      </c>
      <c r="F14289" s="0" t="n">
        <v>2376559</v>
      </c>
      <c r="G14289" s="151" t="s">
        <v>111</v>
      </c>
      <c r="H14289" s="151" t="s">
        <v>111</v>
      </c>
      <c r="I14289" s="152" t="s">
        <v>112</v>
      </c>
    </row>
    <row r="14290" customFormat="false" ht="12.75" hidden="false" customHeight="false" outlineLevel="0" collapsed="false">
      <c r="A14290" s="0" t="s">
        <v>21</v>
      </c>
      <c r="B14290" s="0" t="s">
        <v>113</v>
      </c>
      <c r="C14290" s="0" t="s">
        <v>108</v>
      </c>
      <c r="D14290" s="116" t="n">
        <v>45962</v>
      </c>
      <c r="E14290" s="0" t="n">
        <v>0</v>
      </c>
      <c r="F14290" s="0" t="n">
        <v>2376560</v>
      </c>
      <c r="G14290" s="151" t="s">
        <v>111</v>
      </c>
      <c r="H14290" s="151" t="s">
        <v>111</v>
      </c>
      <c r="I14290" s="152" t="s">
        <v>112</v>
      </c>
    </row>
    <row r="14291" customFormat="false" ht="12.75" hidden="false" customHeight="false" outlineLevel="0" collapsed="false">
      <c r="A14291" s="0" t="s">
        <v>22</v>
      </c>
      <c r="B14291" s="0" t="s">
        <v>110</v>
      </c>
      <c r="C14291" s="0" t="s">
        <v>108</v>
      </c>
      <c r="D14291" s="116" t="n">
        <v>45962</v>
      </c>
      <c r="E14291" s="0" t="n">
        <v>0</v>
      </c>
      <c r="F14291" s="0" t="n">
        <v>2376561</v>
      </c>
      <c r="G14291" s="151" t="s">
        <v>111</v>
      </c>
      <c r="H14291" s="151" t="s">
        <v>111</v>
      </c>
      <c r="I14291" s="152" t="s">
        <v>112</v>
      </c>
    </row>
    <row r="14292" customFormat="false" ht="12.75" hidden="false" customHeight="false" outlineLevel="0" collapsed="false">
      <c r="A14292" s="0" t="s">
        <v>59</v>
      </c>
      <c r="B14292" s="0" t="s">
        <v>110</v>
      </c>
      <c r="C14292" s="0" t="s">
        <v>108</v>
      </c>
      <c r="D14292" s="116" t="n">
        <v>45992</v>
      </c>
      <c r="E14292" s="0" t="n">
        <v>0.98</v>
      </c>
      <c r="F14292" s="0" t="n">
        <v>2376515</v>
      </c>
      <c r="G14292" s="151" t="s">
        <v>111</v>
      </c>
      <c r="H14292" s="151" t="s">
        <v>111</v>
      </c>
      <c r="I14292" s="152" t="s">
        <v>112</v>
      </c>
    </row>
    <row r="14293" customFormat="false" ht="12.75" hidden="false" customHeight="false" outlineLevel="0" collapsed="false">
      <c r="A14293" s="0" t="s">
        <v>59</v>
      </c>
      <c r="B14293" s="0" t="s">
        <v>113</v>
      </c>
      <c r="C14293" s="0" t="s">
        <v>108</v>
      </c>
      <c r="D14293" s="116" t="n">
        <v>45992</v>
      </c>
      <c r="E14293" s="0" t="n">
        <v>0.05</v>
      </c>
      <c r="F14293" s="0" t="n">
        <v>2376516</v>
      </c>
      <c r="G14293" s="151" t="s">
        <v>111</v>
      </c>
      <c r="H14293" s="151" t="s">
        <v>111</v>
      </c>
      <c r="I14293" s="152" t="s">
        <v>112</v>
      </c>
    </row>
    <row r="14294" customFormat="false" ht="12.75" hidden="false" customHeight="false" outlineLevel="0" collapsed="false">
      <c r="A14294" s="0" t="s">
        <v>60</v>
      </c>
      <c r="B14294" s="0" t="s">
        <v>110</v>
      </c>
      <c r="C14294" s="0" t="s">
        <v>108</v>
      </c>
      <c r="D14294" s="116" t="n">
        <v>45992</v>
      </c>
      <c r="E14294" s="0" t="n">
        <v>0.98</v>
      </c>
      <c r="F14294" s="0" t="n">
        <v>2376517</v>
      </c>
      <c r="G14294" s="151" t="s">
        <v>111</v>
      </c>
      <c r="H14294" s="151" t="s">
        <v>111</v>
      </c>
      <c r="I14294" s="152" t="s">
        <v>112</v>
      </c>
    </row>
    <row r="14295" customFormat="false" ht="12.75" hidden="false" customHeight="false" outlineLevel="0" collapsed="false">
      <c r="A14295" s="0" t="s">
        <v>60</v>
      </c>
      <c r="B14295" s="0" t="s">
        <v>113</v>
      </c>
      <c r="C14295" s="0" t="s">
        <v>108</v>
      </c>
      <c r="D14295" s="116" t="n">
        <v>45992</v>
      </c>
      <c r="E14295" s="0" t="n">
        <v>0.29</v>
      </c>
      <c r="F14295" s="0" t="n">
        <v>2376518</v>
      </c>
      <c r="G14295" s="151" t="s">
        <v>111</v>
      </c>
      <c r="H14295" s="151" t="s">
        <v>111</v>
      </c>
      <c r="I14295" s="152" t="s">
        <v>112</v>
      </c>
    </row>
    <row r="14296" customFormat="false" ht="12.75" hidden="false" customHeight="false" outlineLevel="0" collapsed="false">
      <c r="A14296" s="0" t="s">
        <v>61</v>
      </c>
      <c r="B14296" s="0" t="s">
        <v>110</v>
      </c>
      <c r="C14296" s="0" t="s">
        <v>108</v>
      </c>
      <c r="D14296" s="116" t="n">
        <v>45992</v>
      </c>
      <c r="E14296" s="0" t="n">
        <v>0.98</v>
      </c>
      <c r="F14296" s="0" t="n">
        <v>2376519</v>
      </c>
      <c r="G14296" s="151" t="s">
        <v>111</v>
      </c>
      <c r="H14296" s="151" t="s">
        <v>111</v>
      </c>
      <c r="I14296" s="152" t="s">
        <v>112</v>
      </c>
    </row>
    <row r="14297" customFormat="false" ht="12.75" hidden="false" customHeight="false" outlineLevel="0" collapsed="false">
      <c r="A14297" s="0" t="s">
        <v>61</v>
      </c>
      <c r="B14297" s="0" t="s">
        <v>113</v>
      </c>
      <c r="C14297" s="0" t="s">
        <v>108</v>
      </c>
      <c r="D14297" s="116" t="n">
        <v>45992</v>
      </c>
      <c r="E14297" s="0" t="n">
        <v>0.05</v>
      </c>
      <c r="F14297" s="0" t="n">
        <v>2376520</v>
      </c>
      <c r="G14297" s="151" t="s">
        <v>111</v>
      </c>
      <c r="H14297" s="151" t="s">
        <v>111</v>
      </c>
      <c r="I14297" s="152" t="s">
        <v>112</v>
      </c>
    </row>
    <row r="14298" customFormat="false" ht="12.75" hidden="false" customHeight="false" outlineLevel="0" collapsed="false">
      <c r="A14298" s="0" t="s">
        <v>62</v>
      </c>
      <c r="B14298" s="0" t="s">
        <v>110</v>
      </c>
      <c r="C14298" s="0" t="s">
        <v>108</v>
      </c>
      <c r="D14298" s="116" t="n">
        <v>45992</v>
      </c>
      <c r="E14298" s="0" t="n">
        <v>0.98</v>
      </c>
      <c r="F14298" s="0" t="n">
        <v>2376521</v>
      </c>
      <c r="G14298" s="151" t="s">
        <v>111</v>
      </c>
      <c r="H14298" s="151" t="s">
        <v>111</v>
      </c>
      <c r="I14298" s="152" t="s">
        <v>112</v>
      </c>
    </row>
    <row r="14299" customFormat="false" ht="12.75" hidden="false" customHeight="false" outlineLevel="0" collapsed="false">
      <c r="A14299" s="0" t="s">
        <v>62</v>
      </c>
      <c r="B14299" s="0" t="s">
        <v>113</v>
      </c>
      <c r="C14299" s="0" t="s">
        <v>108</v>
      </c>
      <c r="D14299" s="116" t="n">
        <v>45992</v>
      </c>
      <c r="E14299" s="0" t="n">
        <v>0.29</v>
      </c>
      <c r="F14299" s="0" t="n">
        <v>2376522</v>
      </c>
      <c r="G14299" s="151" t="s">
        <v>111</v>
      </c>
      <c r="H14299" s="151" t="s">
        <v>111</v>
      </c>
      <c r="I14299" s="152" t="s">
        <v>112</v>
      </c>
    </row>
    <row r="14300" customFormat="false" ht="12.75" hidden="false" customHeight="false" outlineLevel="0" collapsed="false">
      <c r="A14300" s="0" t="s">
        <v>82</v>
      </c>
      <c r="B14300" s="0" t="s">
        <v>110</v>
      </c>
      <c r="C14300" s="0" t="s">
        <v>108</v>
      </c>
      <c r="D14300" s="116" t="n">
        <v>45992</v>
      </c>
      <c r="E14300" s="0" t="n">
        <v>0</v>
      </c>
      <c r="F14300" s="0" t="n">
        <v>2376523</v>
      </c>
      <c r="G14300" s="151" t="s">
        <v>111</v>
      </c>
      <c r="H14300" s="151" t="s">
        <v>111</v>
      </c>
      <c r="I14300" s="152" t="s">
        <v>112</v>
      </c>
    </row>
    <row r="14301" customFormat="false" ht="12.75" hidden="false" customHeight="false" outlineLevel="0" collapsed="false">
      <c r="A14301" s="0" t="s">
        <v>82</v>
      </c>
      <c r="B14301" s="0" t="s">
        <v>113</v>
      </c>
      <c r="C14301" s="0" t="s">
        <v>108</v>
      </c>
      <c r="D14301" s="116" t="n">
        <v>45992</v>
      </c>
      <c r="E14301" s="0" t="n">
        <v>0</v>
      </c>
      <c r="F14301" s="0" t="n">
        <v>2376524</v>
      </c>
      <c r="G14301" s="151" t="s">
        <v>111</v>
      </c>
      <c r="H14301" s="151" t="s">
        <v>111</v>
      </c>
      <c r="I14301" s="152" t="s">
        <v>112</v>
      </c>
    </row>
    <row r="14302" customFormat="false" ht="12.75" hidden="false" customHeight="false" outlineLevel="0" collapsed="false">
      <c r="A14302" s="0" t="s">
        <v>83</v>
      </c>
      <c r="B14302" s="0" t="s">
        <v>110</v>
      </c>
      <c r="C14302" s="0" t="s">
        <v>108</v>
      </c>
      <c r="D14302" s="116" t="n">
        <v>45992</v>
      </c>
      <c r="E14302" s="0" t="n">
        <v>0</v>
      </c>
      <c r="F14302" s="0" t="n">
        <v>2376525</v>
      </c>
      <c r="G14302" s="151" t="s">
        <v>111</v>
      </c>
      <c r="H14302" s="151" t="s">
        <v>111</v>
      </c>
      <c r="I14302" s="152" t="s">
        <v>112</v>
      </c>
    </row>
    <row r="14303" customFormat="false" ht="12.75" hidden="false" customHeight="false" outlineLevel="0" collapsed="false">
      <c r="A14303" s="0" t="s">
        <v>83</v>
      </c>
      <c r="B14303" s="0" t="s">
        <v>113</v>
      </c>
      <c r="C14303" s="0" t="s">
        <v>108</v>
      </c>
      <c r="D14303" s="116" t="n">
        <v>45992</v>
      </c>
      <c r="E14303" s="0" t="n">
        <v>0</v>
      </c>
      <c r="F14303" s="0" t="n">
        <v>2376526</v>
      </c>
      <c r="G14303" s="151" t="s">
        <v>111</v>
      </c>
      <c r="H14303" s="151" t="s">
        <v>111</v>
      </c>
      <c r="I14303" s="152" t="s">
        <v>112</v>
      </c>
    </row>
    <row r="14304" customFormat="false" ht="12.75" hidden="false" customHeight="false" outlineLevel="0" collapsed="false">
      <c r="A14304" s="0" t="s">
        <v>84</v>
      </c>
      <c r="B14304" s="0" t="s">
        <v>110</v>
      </c>
      <c r="C14304" s="0" t="s">
        <v>108</v>
      </c>
      <c r="D14304" s="116" t="n">
        <v>45992</v>
      </c>
      <c r="E14304" s="0" t="n">
        <v>0.26</v>
      </c>
      <c r="F14304" s="0" t="n">
        <v>2376527</v>
      </c>
      <c r="G14304" s="151" t="s">
        <v>111</v>
      </c>
      <c r="H14304" s="151" t="s">
        <v>111</v>
      </c>
      <c r="I14304" s="152" t="s">
        <v>112</v>
      </c>
    </row>
    <row r="14305" customFormat="false" ht="12.75" hidden="false" customHeight="false" outlineLevel="0" collapsed="false">
      <c r="A14305" s="0" t="s">
        <v>84</v>
      </c>
      <c r="B14305" s="0" t="s">
        <v>113</v>
      </c>
      <c r="C14305" s="0" t="s">
        <v>108</v>
      </c>
      <c r="D14305" s="116" t="n">
        <v>45992</v>
      </c>
      <c r="E14305" s="0" t="n">
        <v>0.03</v>
      </c>
      <c r="F14305" s="0" t="n">
        <v>2376528</v>
      </c>
      <c r="G14305" s="151" t="s">
        <v>111</v>
      </c>
      <c r="H14305" s="151" t="s">
        <v>111</v>
      </c>
      <c r="I14305" s="152" t="s">
        <v>112</v>
      </c>
    </row>
    <row r="14306" customFormat="false" ht="12.75" hidden="false" customHeight="false" outlineLevel="0" collapsed="false">
      <c r="A14306" s="0" t="s">
        <v>85</v>
      </c>
      <c r="B14306" s="0" t="s">
        <v>110</v>
      </c>
      <c r="C14306" s="0" t="s">
        <v>108</v>
      </c>
      <c r="D14306" s="116" t="n">
        <v>45992</v>
      </c>
      <c r="E14306" s="0" t="n">
        <v>0.26</v>
      </c>
      <c r="F14306" s="0" t="n">
        <v>2376529</v>
      </c>
      <c r="G14306" s="151" t="s">
        <v>111</v>
      </c>
      <c r="H14306" s="151" t="s">
        <v>111</v>
      </c>
      <c r="I14306" s="152" t="s">
        <v>112</v>
      </c>
    </row>
    <row r="14307" customFormat="false" ht="12.75" hidden="false" customHeight="false" outlineLevel="0" collapsed="false">
      <c r="A14307" s="0" t="s">
        <v>85</v>
      </c>
      <c r="B14307" s="0" t="s">
        <v>113</v>
      </c>
      <c r="C14307" s="0" t="s">
        <v>108</v>
      </c>
      <c r="D14307" s="116" t="n">
        <v>45992</v>
      </c>
      <c r="E14307" s="0" t="n">
        <v>0.184169053164971</v>
      </c>
      <c r="F14307" s="0" t="n">
        <v>2376530</v>
      </c>
      <c r="G14307" s="151" t="s">
        <v>111</v>
      </c>
      <c r="H14307" s="151" t="s">
        <v>111</v>
      </c>
      <c r="I14307" s="152" t="s">
        <v>112</v>
      </c>
    </row>
    <row r="14308" customFormat="false" ht="12.75" hidden="false" customHeight="false" outlineLevel="0" collapsed="false">
      <c r="A14308" s="0" t="s">
        <v>86</v>
      </c>
      <c r="B14308" s="0" t="s">
        <v>110</v>
      </c>
      <c r="C14308" s="0" t="s">
        <v>108</v>
      </c>
      <c r="D14308" s="116" t="n">
        <v>45992</v>
      </c>
      <c r="E14308" s="0" t="n">
        <v>0.37</v>
      </c>
      <c r="F14308" s="0" t="n">
        <v>2376531</v>
      </c>
      <c r="G14308" s="151" t="s">
        <v>111</v>
      </c>
      <c r="H14308" s="151" t="s">
        <v>111</v>
      </c>
      <c r="I14308" s="152" t="s">
        <v>112</v>
      </c>
    </row>
    <row r="14309" customFormat="false" ht="12.75" hidden="false" customHeight="false" outlineLevel="0" collapsed="false">
      <c r="A14309" s="0" t="s">
        <v>86</v>
      </c>
      <c r="B14309" s="0" t="s">
        <v>113</v>
      </c>
      <c r="C14309" s="0" t="s">
        <v>108</v>
      </c>
      <c r="D14309" s="116" t="n">
        <v>45992</v>
      </c>
      <c r="E14309" s="0" t="n">
        <v>0.05</v>
      </c>
      <c r="F14309" s="0" t="n">
        <v>2376532</v>
      </c>
      <c r="G14309" s="151" t="s">
        <v>111</v>
      </c>
      <c r="H14309" s="151" t="s">
        <v>111</v>
      </c>
      <c r="I14309" s="152" t="s">
        <v>112</v>
      </c>
    </row>
    <row r="14310" customFormat="false" ht="12.75" hidden="false" customHeight="false" outlineLevel="0" collapsed="false">
      <c r="A14310" s="0" t="s">
        <v>87</v>
      </c>
      <c r="B14310" s="0" t="s">
        <v>110</v>
      </c>
      <c r="C14310" s="0" t="s">
        <v>108</v>
      </c>
      <c r="D14310" s="116" t="n">
        <v>45992</v>
      </c>
      <c r="E14310" s="0" t="n">
        <v>0.37</v>
      </c>
      <c r="F14310" s="0" t="n">
        <v>2376533</v>
      </c>
      <c r="G14310" s="151" t="s">
        <v>111</v>
      </c>
      <c r="H14310" s="151" t="s">
        <v>111</v>
      </c>
      <c r="I14310" s="152" t="s">
        <v>112</v>
      </c>
    </row>
    <row r="14311" customFormat="false" ht="12.75" hidden="false" customHeight="false" outlineLevel="0" collapsed="false">
      <c r="A14311" s="0" t="s">
        <v>87</v>
      </c>
      <c r="B14311" s="0" t="s">
        <v>113</v>
      </c>
      <c r="C14311" s="0" t="s">
        <v>108</v>
      </c>
      <c r="D14311" s="116" t="n">
        <v>45992</v>
      </c>
      <c r="E14311" s="0" t="n">
        <v>0.15</v>
      </c>
      <c r="F14311" s="0" t="n">
        <v>2376534</v>
      </c>
      <c r="G14311" s="151" t="s">
        <v>111</v>
      </c>
      <c r="H14311" s="151" t="s">
        <v>111</v>
      </c>
      <c r="I14311" s="152" t="s">
        <v>112</v>
      </c>
    </row>
    <row r="14312" customFormat="false" ht="12.75" hidden="false" customHeight="false" outlineLevel="0" collapsed="false">
      <c r="A14312" s="0" t="s">
        <v>88</v>
      </c>
      <c r="B14312" s="0" t="s">
        <v>110</v>
      </c>
      <c r="C14312" s="0" t="s">
        <v>108</v>
      </c>
      <c r="D14312" s="116" t="n">
        <v>45992</v>
      </c>
      <c r="E14312" s="0" t="n">
        <v>0.37</v>
      </c>
      <c r="F14312" s="0" t="n">
        <v>2376535</v>
      </c>
      <c r="G14312" s="151" t="s">
        <v>111</v>
      </c>
      <c r="H14312" s="151" t="s">
        <v>111</v>
      </c>
      <c r="I14312" s="152" t="s">
        <v>112</v>
      </c>
    </row>
    <row r="14313" customFormat="false" ht="12.75" hidden="false" customHeight="false" outlineLevel="0" collapsed="false">
      <c r="A14313" s="0" t="s">
        <v>88</v>
      </c>
      <c r="B14313" s="0" t="s">
        <v>113</v>
      </c>
      <c r="C14313" s="0" t="s">
        <v>108</v>
      </c>
      <c r="D14313" s="116" t="n">
        <v>45992</v>
      </c>
      <c r="E14313" s="0" t="n">
        <v>0.446765820712239</v>
      </c>
      <c r="F14313" s="0" t="n">
        <v>2376536</v>
      </c>
      <c r="G14313" s="151" t="s">
        <v>111</v>
      </c>
      <c r="H14313" s="151" t="s">
        <v>111</v>
      </c>
      <c r="I14313" s="152" t="s">
        <v>112</v>
      </c>
    </row>
    <row r="14314" customFormat="false" ht="12.75" hidden="false" customHeight="false" outlineLevel="0" collapsed="false">
      <c r="A14314" s="0" t="s">
        <v>89</v>
      </c>
      <c r="B14314" s="0" t="s">
        <v>110</v>
      </c>
      <c r="C14314" s="0" t="s">
        <v>108</v>
      </c>
      <c r="D14314" s="116" t="n">
        <v>45992</v>
      </c>
      <c r="E14314" s="0" t="n">
        <v>0.37</v>
      </c>
      <c r="F14314" s="0" t="n">
        <v>2376537</v>
      </c>
      <c r="G14314" s="151" t="s">
        <v>111</v>
      </c>
      <c r="H14314" s="151" t="s">
        <v>111</v>
      </c>
      <c r="I14314" s="152" t="s">
        <v>112</v>
      </c>
    </row>
    <row r="14315" customFormat="false" ht="12.75" hidden="false" customHeight="false" outlineLevel="0" collapsed="false">
      <c r="A14315" s="0" t="s">
        <v>89</v>
      </c>
      <c r="B14315" s="0" t="s">
        <v>113</v>
      </c>
      <c r="C14315" s="0" t="s">
        <v>108</v>
      </c>
      <c r="D14315" s="116" t="n">
        <v>45992</v>
      </c>
      <c r="E14315" s="0" t="n">
        <v>0.1</v>
      </c>
      <c r="F14315" s="0" t="n">
        <v>2376538</v>
      </c>
      <c r="G14315" s="151" t="s">
        <v>111</v>
      </c>
      <c r="H14315" s="151" t="s">
        <v>111</v>
      </c>
      <c r="I14315" s="152" t="s">
        <v>112</v>
      </c>
    </row>
    <row r="14316" customFormat="false" ht="12.75" hidden="false" customHeight="false" outlineLevel="0" collapsed="false">
      <c r="A14316" s="0" t="s">
        <v>90</v>
      </c>
      <c r="B14316" s="0" t="s">
        <v>110</v>
      </c>
      <c r="C14316" s="0" t="s">
        <v>108</v>
      </c>
      <c r="D14316" s="116" t="n">
        <v>45992</v>
      </c>
      <c r="E14316" s="0" t="n">
        <v>0.37</v>
      </c>
      <c r="F14316" s="0" t="n">
        <v>2376539</v>
      </c>
      <c r="G14316" s="151" t="s">
        <v>111</v>
      </c>
      <c r="H14316" s="151" t="s">
        <v>111</v>
      </c>
      <c r="I14316" s="152" t="s">
        <v>112</v>
      </c>
    </row>
    <row r="14317" customFormat="false" ht="12.75" hidden="false" customHeight="false" outlineLevel="0" collapsed="false">
      <c r="A14317" s="0" t="s">
        <v>90</v>
      </c>
      <c r="B14317" s="0" t="s">
        <v>113</v>
      </c>
      <c r="C14317" s="0" t="s">
        <v>108</v>
      </c>
      <c r="D14317" s="116" t="n">
        <v>45992</v>
      </c>
      <c r="E14317" s="0" t="n">
        <v>0.344432623823168</v>
      </c>
      <c r="F14317" s="0" t="n">
        <v>2376540</v>
      </c>
      <c r="G14317" s="151" t="s">
        <v>111</v>
      </c>
      <c r="H14317" s="151" t="s">
        <v>111</v>
      </c>
      <c r="I14317" s="152" t="s">
        <v>112</v>
      </c>
    </row>
    <row r="14318" customFormat="false" ht="12.75" hidden="false" customHeight="false" outlineLevel="0" collapsed="false">
      <c r="A14318" s="0" t="s">
        <v>91</v>
      </c>
      <c r="B14318" s="0" t="s">
        <v>110</v>
      </c>
      <c r="C14318" s="0" t="s">
        <v>108</v>
      </c>
      <c r="D14318" s="116" t="n">
        <v>45992</v>
      </c>
      <c r="E14318" s="0" t="n">
        <v>0</v>
      </c>
      <c r="F14318" s="0" t="n">
        <v>2376541</v>
      </c>
      <c r="G14318" s="151" t="s">
        <v>111</v>
      </c>
      <c r="H14318" s="151" t="s">
        <v>111</v>
      </c>
      <c r="I14318" s="152" t="s">
        <v>112</v>
      </c>
    </row>
    <row r="14319" customFormat="false" ht="12.75" hidden="false" customHeight="false" outlineLevel="0" collapsed="false">
      <c r="A14319" s="0" t="s">
        <v>91</v>
      </c>
      <c r="B14319" s="0" t="s">
        <v>113</v>
      </c>
      <c r="C14319" s="0" t="s">
        <v>108</v>
      </c>
      <c r="D14319" s="116" t="n">
        <v>45992</v>
      </c>
      <c r="E14319" s="0" t="n">
        <v>0</v>
      </c>
      <c r="F14319" s="0" t="n">
        <v>2376542</v>
      </c>
      <c r="G14319" s="151" t="s">
        <v>111</v>
      </c>
      <c r="H14319" s="151" t="s">
        <v>111</v>
      </c>
      <c r="I14319" s="152" t="s">
        <v>112</v>
      </c>
    </row>
    <row r="14320" customFormat="false" ht="12.75" hidden="false" customHeight="false" outlineLevel="0" collapsed="false">
      <c r="A14320" s="0" t="s">
        <v>49</v>
      </c>
      <c r="B14320" s="0" t="s">
        <v>110</v>
      </c>
      <c r="C14320" s="0" t="s">
        <v>108</v>
      </c>
      <c r="D14320" s="116" t="n">
        <v>45992</v>
      </c>
      <c r="E14320" s="0" t="n">
        <v>0.98</v>
      </c>
      <c r="F14320" s="0" t="n">
        <v>2376543</v>
      </c>
      <c r="G14320" s="151" t="s">
        <v>111</v>
      </c>
      <c r="H14320" s="151" t="s">
        <v>111</v>
      </c>
      <c r="I14320" s="152" t="s">
        <v>112</v>
      </c>
    </row>
    <row r="14321" customFormat="false" ht="12.75" hidden="false" customHeight="false" outlineLevel="0" collapsed="false">
      <c r="A14321" s="0" t="s">
        <v>49</v>
      </c>
      <c r="B14321" s="0" t="s">
        <v>113</v>
      </c>
      <c r="C14321" s="0" t="s">
        <v>108</v>
      </c>
      <c r="D14321" s="116" t="n">
        <v>45992</v>
      </c>
      <c r="E14321" s="0" t="n">
        <v>0.05</v>
      </c>
      <c r="F14321" s="0" t="n">
        <v>2376544</v>
      </c>
      <c r="G14321" s="151" t="s">
        <v>111</v>
      </c>
      <c r="H14321" s="151" t="s">
        <v>111</v>
      </c>
      <c r="I14321" s="152" t="s">
        <v>112</v>
      </c>
    </row>
    <row r="14322" customFormat="false" ht="12.75" hidden="false" customHeight="false" outlineLevel="0" collapsed="false">
      <c r="A14322" s="0" t="s">
        <v>50</v>
      </c>
      <c r="B14322" s="0" t="s">
        <v>110</v>
      </c>
      <c r="C14322" s="0" t="s">
        <v>108</v>
      </c>
      <c r="D14322" s="116" t="n">
        <v>45992</v>
      </c>
      <c r="E14322" s="0" t="n">
        <v>1.28</v>
      </c>
      <c r="F14322" s="0" t="n">
        <v>2376545</v>
      </c>
      <c r="G14322" s="151" t="s">
        <v>111</v>
      </c>
      <c r="H14322" s="151" t="s">
        <v>111</v>
      </c>
      <c r="I14322" s="152" t="s">
        <v>112</v>
      </c>
    </row>
    <row r="14323" customFormat="false" ht="12.75" hidden="false" customHeight="false" outlineLevel="0" collapsed="false">
      <c r="A14323" s="0" t="s">
        <v>50</v>
      </c>
      <c r="B14323" s="0" t="s">
        <v>113</v>
      </c>
      <c r="C14323" s="0" t="s">
        <v>108</v>
      </c>
      <c r="D14323" s="116" t="n">
        <v>45992</v>
      </c>
      <c r="E14323" s="0" t="n">
        <v>-0.13</v>
      </c>
      <c r="F14323" s="0" t="n">
        <v>2376546</v>
      </c>
      <c r="G14323" s="151" t="s">
        <v>111</v>
      </c>
      <c r="H14323" s="151" t="s">
        <v>111</v>
      </c>
      <c r="I14323" s="152" t="s">
        <v>112</v>
      </c>
    </row>
    <row r="14324" customFormat="false" ht="12.75" hidden="false" customHeight="false" outlineLevel="0" collapsed="false">
      <c r="A14324" s="0" t="s">
        <v>51</v>
      </c>
      <c r="B14324" s="0" t="s">
        <v>110</v>
      </c>
      <c r="C14324" s="0" t="s">
        <v>108</v>
      </c>
      <c r="D14324" s="116" t="n">
        <v>45992</v>
      </c>
      <c r="E14324" s="0" t="n">
        <v>1.28</v>
      </c>
      <c r="F14324" s="0" t="n">
        <v>2376547</v>
      </c>
      <c r="G14324" s="151" t="s">
        <v>111</v>
      </c>
      <c r="H14324" s="151" t="s">
        <v>111</v>
      </c>
      <c r="I14324" s="152" t="s">
        <v>112</v>
      </c>
    </row>
    <row r="14325" customFormat="false" ht="12.75" hidden="false" customHeight="false" outlineLevel="0" collapsed="false">
      <c r="A14325" s="0" t="s">
        <v>51</v>
      </c>
      <c r="B14325" s="0" t="s">
        <v>113</v>
      </c>
      <c r="C14325" s="0" t="s">
        <v>108</v>
      </c>
      <c r="D14325" s="116" t="n">
        <v>45992</v>
      </c>
      <c r="E14325" s="0" t="n">
        <v>0.3</v>
      </c>
      <c r="F14325" s="0" t="n">
        <v>2376548</v>
      </c>
      <c r="G14325" s="151" t="s">
        <v>111</v>
      </c>
      <c r="H14325" s="151" t="s">
        <v>111</v>
      </c>
      <c r="I14325" s="152" t="s">
        <v>112</v>
      </c>
    </row>
    <row r="14326" customFormat="false" ht="12.75" hidden="false" customHeight="false" outlineLevel="0" collapsed="false">
      <c r="A14326" s="0" t="s">
        <v>52</v>
      </c>
      <c r="B14326" s="0" t="s">
        <v>110</v>
      </c>
      <c r="C14326" s="0" t="s">
        <v>108</v>
      </c>
      <c r="D14326" s="116" t="n">
        <v>45992</v>
      </c>
      <c r="E14326" s="0" t="n">
        <v>1.28</v>
      </c>
      <c r="F14326" s="0" t="n">
        <v>2376549</v>
      </c>
      <c r="G14326" s="151" t="s">
        <v>111</v>
      </c>
      <c r="H14326" s="151" t="s">
        <v>111</v>
      </c>
      <c r="I14326" s="152" t="s">
        <v>112</v>
      </c>
    </row>
    <row r="14327" customFormat="false" ht="12.75" hidden="false" customHeight="false" outlineLevel="0" collapsed="false">
      <c r="A14327" s="0" t="s">
        <v>52</v>
      </c>
      <c r="B14327" s="0" t="s">
        <v>113</v>
      </c>
      <c r="C14327" s="0" t="s">
        <v>108</v>
      </c>
      <c r="D14327" s="116" t="n">
        <v>45992</v>
      </c>
      <c r="E14327" s="0" t="n">
        <v>-0.05</v>
      </c>
      <c r="F14327" s="0" t="n">
        <v>2376550</v>
      </c>
      <c r="G14327" s="151" t="s">
        <v>111</v>
      </c>
      <c r="H14327" s="151" t="s">
        <v>111</v>
      </c>
      <c r="I14327" s="152" t="s">
        <v>112</v>
      </c>
    </row>
    <row r="14328" customFormat="false" ht="12.75" hidden="false" customHeight="false" outlineLevel="0" collapsed="false">
      <c r="A14328" s="0" t="s">
        <v>53</v>
      </c>
      <c r="B14328" s="0" t="s">
        <v>110</v>
      </c>
      <c r="C14328" s="0" t="s">
        <v>108</v>
      </c>
      <c r="D14328" s="116" t="n">
        <v>45992</v>
      </c>
      <c r="E14328" s="0" t="n">
        <v>0.98</v>
      </c>
      <c r="F14328" s="0" t="n">
        <v>2376551</v>
      </c>
      <c r="G14328" s="151" t="s">
        <v>111</v>
      </c>
      <c r="H14328" s="151" t="s">
        <v>111</v>
      </c>
      <c r="I14328" s="152" t="s">
        <v>112</v>
      </c>
    </row>
    <row r="14329" customFormat="false" ht="12.75" hidden="false" customHeight="false" outlineLevel="0" collapsed="false">
      <c r="A14329" s="0" t="s">
        <v>53</v>
      </c>
      <c r="B14329" s="0" t="s">
        <v>113</v>
      </c>
      <c r="C14329" s="0" t="s">
        <v>108</v>
      </c>
      <c r="D14329" s="116" t="n">
        <v>45992</v>
      </c>
      <c r="E14329" s="0" t="n">
        <v>0.05</v>
      </c>
      <c r="F14329" s="0" t="n">
        <v>2376552</v>
      </c>
      <c r="G14329" s="151" t="s">
        <v>111</v>
      </c>
      <c r="H14329" s="151" t="s">
        <v>111</v>
      </c>
      <c r="I14329" s="152" t="s">
        <v>112</v>
      </c>
    </row>
    <row r="14330" customFormat="false" ht="12.75" hidden="false" customHeight="false" outlineLevel="0" collapsed="false">
      <c r="A14330" s="0" t="s">
        <v>17</v>
      </c>
      <c r="B14330" s="0" t="s">
        <v>110</v>
      </c>
      <c r="C14330" s="0" t="s">
        <v>108</v>
      </c>
      <c r="D14330" s="116" t="n">
        <v>45992</v>
      </c>
      <c r="E14330" s="0" t="n">
        <v>0</v>
      </c>
      <c r="F14330" s="0" t="n">
        <v>2376553</v>
      </c>
      <c r="G14330" s="151" t="s">
        <v>111</v>
      </c>
      <c r="H14330" s="151" t="s">
        <v>111</v>
      </c>
      <c r="I14330" s="152" t="s">
        <v>112</v>
      </c>
    </row>
    <row r="14331" customFormat="false" ht="12.75" hidden="false" customHeight="false" outlineLevel="0" collapsed="false">
      <c r="A14331" s="0" t="s">
        <v>17</v>
      </c>
      <c r="B14331" s="0" t="s">
        <v>113</v>
      </c>
      <c r="C14331" s="0" t="s">
        <v>108</v>
      </c>
      <c r="D14331" s="116" t="n">
        <v>45992</v>
      </c>
      <c r="E14331" s="0" t="n">
        <v>0</v>
      </c>
      <c r="F14331" s="0" t="n">
        <v>2376554</v>
      </c>
      <c r="G14331" s="151" t="s">
        <v>111</v>
      </c>
      <c r="H14331" s="151" t="s">
        <v>111</v>
      </c>
      <c r="I14331" s="152" t="s">
        <v>112</v>
      </c>
    </row>
    <row r="14332" customFormat="false" ht="12.75" hidden="false" customHeight="false" outlineLevel="0" collapsed="false">
      <c r="A14332" s="0" t="s">
        <v>18</v>
      </c>
      <c r="B14332" s="0" t="s">
        <v>110</v>
      </c>
      <c r="C14332" s="0" t="s">
        <v>108</v>
      </c>
      <c r="D14332" s="116" t="n">
        <v>45992</v>
      </c>
      <c r="E14332" s="0" t="n">
        <v>0</v>
      </c>
      <c r="F14332" s="0" t="n">
        <v>2376555</v>
      </c>
      <c r="G14332" s="151" t="s">
        <v>111</v>
      </c>
      <c r="H14332" s="151" t="s">
        <v>111</v>
      </c>
      <c r="I14332" s="152" t="s">
        <v>112</v>
      </c>
    </row>
    <row r="14333" customFormat="false" ht="12.75" hidden="false" customHeight="false" outlineLevel="0" collapsed="false">
      <c r="A14333" s="0" t="s">
        <v>18</v>
      </c>
      <c r="B14333" s="0" t="s">
        <v>113</v>
      </c>
      <c r="C14333" s="0" t="s">
        <v>108</v>
      </c>
      <c r="D14333" s="116" t="n">
        <v>45992</v>
      </c>
      <c r="E14333" s="0" t="n">
        <v>0</v>
      </c>
      <c r="F14333" s="0" t="n">
        <v>2376556</v>
      </c>
      <c r="G14333" s="151" t="s">
        <v>111</v>
      </c>
      <c r="H14333" s="151" t="s">
        <v>111</v>
      </c>
      <c r="I14333" s="152" t="s">
        <v>112</v>
      </c>
    </row>
    <row r="14334" customFormat="false" ht="12.75" hidden="false" customHeight="false" outlineLevel="0" collapsed="false">
      <c r="A14334" s="0" t="s">
        <v>19</v>
      </c>
      <c r="B14334" s="0" t="s">
        <v>110</v>
      </c>
      <c r="C14334" s="0" t="s">
        <v>108</v>
      </c>
      <c r="D14334" s="116" t="n">
        <v>45992</v>
      </c>
      <c r="E14334" s="0" t="n">
        <v>0</v>
      </c>
      <c r="F14334" s="0" t="n">
        <v>2376557</v>
      </c>
      <c r="G14334" s="151" t="s">
        <v>111</v>
      </c>
      <c r="H14334" s="151" t="s">
        <v>111</v>
      </c>
      <c r="I14334" s="152" t="s">
        <v>112</v>
      </c>
    </row>
    <row r="14335" customFormat="false" ht="12.75" hidden="false" customHeight="false" outlineLevel="0" collapsed="false">
      <c r="A14335" s="0" t="s">
        <v>19</v>
      </c>
      <c r="B14335" s="0" t="s">
        <v>113</v>
      </c>
      <c r="C14335" s="0" t="s">
        <v>108</v>
      </c>
      <c r="D14335" s="116" t="n">
        <v>45992</v>
      </c>
      <c r="E14335" s="0" t="n">
        <v>0</v>
      </c>
      <c r="F14335" s="0" t="n">
        <v>2376558</v>
      </c>
      <c r="G14335" s="151" t="s">
        <v>111</v>
      </c>
      <c r="H14335" s="151" t="s">
        <v>111</v>
      </c>
      <c r="I14335" s="152" t="s">
        <v>112</v>
      </c>
    </row>
    <row r="14336" customFormat="false" ht="12.75" hidden="false" customHeight="false" outlineLevel="0" collapsed="false">
      <c r="A14336" s="0" t="s">
        <v>21</v>
      </c>
      <c r="B14336" s="0" t="s">
        <v>110</v>
      </c>
      <c r="C14336" s="0" t="s">
        <v>108</v>
      </c>
      <c r="D14336" s="116" t="n">
        <v>45992</v>
      </c>
      <c r="E14336" s="0" t="n">
        <v>0</v>
      </c>
      <c r="F14336" s="0" t="n">
        <v>2376559</v>
      </c>
      <c r="G14336" s="151" t="s">
        <v>111</v>
      </c>
      <c r="H14336" s="151" t="s">
        <v>111</v>
      </c>
      <c r="I14336" s="152" t="s">
        <v>112</v>
      </c>
    </row>
    <row r="14337" customFormat="false" ht="12.75" hidden="false" customHeight="false" outlineLevel="0" collapsed="false">
      <c r="A14337" s="0" t="s">
        <v>21</v>
      </c>
      <c r="B14337" s="0" t="s">
        <v>113</v>
      </c>
      <c r="C14337" s="0" t="s">
        <v>108</v>
      </c>
      <c r="D14337" s="116" t="n">
        <v>45992</v>
      </c>
      <c r="E14337" s="0" t="n">
        <v>0</v>
      </c>
      <c r="F14337" s="0" t="n">
        <v>2376560</v>
      </c>
      <c r="G14337" s="151" t="s">
        <v>111</v>
      </c>
      <c r="H14337" s="151" t="s">
        <v>111</v>
      </c>
      <c r="I14337" s="152" t="s">
        <v>112</v>
      </c>
    </row>
    <row r="14338" customFormat="false" ht="12.75" hidden="false" customHeight="false" outlineLevel="0" collapsed="false">
      <c r="A14338" s="0" t="s">
        <v>22</v>
      </c>
      <c r="B14338" s="0" t="s">
        <v>110</v>
      </c>
      <c r="C14338" s="0" t="s">
        <v>108</v>
      </c>
      <c r="D14338" s="116" t="n">
        <v>45992</v>
      </c>
      <c r="E14338" s="0" t="n">
        <v>0</v>
      </c>
      <c r="F14338" s="0" t="n">
        <v>2376561</v>
      </c>
      <c r="G14338" s="151" t="s">
        <v>111</v>
      </c>
      <c r="H14338" s="151" t="s">
        <v>111</v>
      </c>
      <c r="I14338" s="152" t="s">
        <v>112</v>
      </c>
    </row>
    <row r="14339" customFormat="false" ht="12.75" hidden="false" customHeight="false" outlineLevel="0" collapsed="false">
      <c r="A14339" s="0" t="s">
        <v>59</v>
      </c>
      <c r="B14339" s="0" t="s">
        <v>110</v>
      </c>
      <c r="C14339" s="0" t="s">
        <v>108</v>
      </c>
      <c r="D14339" s="116" t="n">
        <v>46023</v>
      </c>
      <c r="E14339" s="0" t="n">
        <v>1.205</v>
      </c>
      <c r="F14339" s="0" t="n">
        <v>2376515</v>
      </c>
      <c r="G14339" s="151" t="s">
        <v>111</v>
      </c>
      <c r="H14339" s="151" t="s">
        <v>111</v>
      </c>
      <c r="I14339" s="152" t="s">
        <v>112</v>
      </c>
    </row>
    <row r="14340" customFormat="false" ht="12.75" hidden="false" customHeight="false" outlineLevel="0" collapsed="false">
      <c r="A14340" s="0" t="s">
        <v>59</v>
      </c>
      <c r="B14340" s="0" t="s">
        <v>113</v>
      </c>
      <c r="C14340" s="0" t="s">
        <v>108</v>
      </c>
      <c r="D14340" s="116" t="n">
        <v>46023</v>
      </c>
      <c r="E14340" s="0" t="n">
        <v>0.05</v>
      </c>
      <c r="F14340" s="0" t="n">
        <v>2376516</v>
      </c>
      <c r="G14340" s="151" t="s">
        <v>111</v>
      </c>
      <c r="H14340" s="151" t="s">
        <v>111</v>
      </c>
      <c r="I14340" s="152" t="s">
        <v>112</v>
      </c>
    </row>
    <row r="14341" customFormat="false" ht="12.75" hidden="false" customHeight="false" outlineLevel="0" collapsed="false">
      <c r="A14341" s="0" t="s">
        <v>60</v>
      </c>
      <c r="B14341" s="0" t="s">
        <v>110</v>
      </c>
      <c r="C14341" s="0" t="s">
        <v>108</v>
      </c>
      <c r="D14341" s="116" t="n">
        <v>46023</v>
      </c>
      <c r="E14341" s="0" t="n">
        <v>1.205</v>
      </c>
      <c r="F14341" s="0" t="n">
        <v>2376517</v>
      </c>
      <c r="G14341" s="151" t="s">
        <v>111</v>
      </c>
      <c r="H14341" s="151" t="s">
        <v>111</v>
      </c>
      <c r="I14341" s="152" t="s">
        <v>112</v>
      </c>
    </row>
    <row r="14342" customFormat="false" ht="12.75" hidden="false" customHeight="false" outlineLevel="0" collapsed="false">
      <c r="A14342" s="0" t="s">
        <v>60</v>
      </c>
      <c r="B14342" s="0" t="s">
        <v>113</v>
      </c>
      <c r="C14342" s="0" t="s">
        <v>108</v>
      </c>
      <c r="D14342" s="116" t="n">
        <v>46023</v>
      </c>
      <c r="E14342" s="0" t="n">
        <v>0.32</v>
      </c>
      <c r="F14342" s="0" t="n">
        <v>2376518</v>
      </c>
      <c r="G14342" s="151" t="s">
        <v>111</v>
      </c>
      <c r="H14342" s="151" t="s">
        <v>111</v>
      </c>
      <c r="I14342" s="152" t="s">
        <v>112</v>
      </c>
    </row>
    <row r="14343" customFormat="false" ht="12.75" hidden="false" customHeight="false" outlineLevel="0" collapsed="false">
      <c r="A14343" s="0" t="s">
        <v>61</v>
      </c>
      <c r="B14343" s="0" t="s">
        <v>110</v>
      </c>
      <c r="C14343" s="0" t="s">
        <v>108</v>
      </c>
      <c r="D14343" s="116" t="n">
        <v>46023</v>
      </c>
      <c r="E14343" s="0" t="n">
        <v>1.205</v>
      </c>
      <c r="F14343" s="0" t="n">
        <v>2376519</v>
      </c>
      <c r="G14343" s="151" t="s">
        <v>111</v>
      </c>
      <c r="H14343" s="151" t="s">
        <v>111</v>
      </c>
      <c r="I14343" s="152" t="s">
        <v>112</v>
      </c>
    </row>
    <row r="14344" customFormat="false" ht="12.75" hidden="false" customHeight="false" outlineLevel="0" collapsed="false">
      <c r="A14344" s="0" t="s">
        <v>61</v>
      </c>
      <c r="B14344" s="0" t="s">
        <v>113</v>
      </c>
      <c r="C14344" s="0" t="s">
        <v>108</v>
      </c>
      <c r="D14344" s="116" t="n">
        <v>46023</v>
      </c>
      <c r="E14344" s="0" t="n">
        <v>0.05</v>
      </c>
      <c r="F14344" s="0" t="n">
        <v>2376520</v>
      </c>
      <c r="G14344" s="151" t="s">
        <v>111</v>
      </c>
      <c r="H14344" s="151" t="s">
        <v>111</v>
      </c>
      <c r="I14344" s="152" t="s">
        <v>112</v>
      </c>
    </row>
    <row r="14345" customFormat="false" ht="12.75" hidden="false" customHeight="false" outlineLevel="0" collapsed="false">
      <c r="A14345" s="0" t="s">
        <v>62</v>
      </c>
      <c r="B14345" s="0" t="s">
        <v>110</v>
      </c>
      <c r="C14345" s="0" t="s">
        <v>108</v>
      </c>
      <c r="D14345" s="116" t="n">
        <v>46023</v>
      </c>
      <c r="E14345" s="0" t="n">
        <v>1.205</v>
      </c>
      <c r="F14345" s="0" t="n">
        <v>2376521</v>
      </c>
      <c r="G14345" s="151" t="s">
        <v>111</v>
      </c>
      <c r="H14345" s="151" t="s">
        <v>111</v>
      </c>
      <c r="I14345" s="152" t="s">
        <v>112</v>
      </c>
    </row>
    <row r="14346" customFormat="false" ht="12.75" hidden="false" customHeight="false" outlineLevel="0" collapsed="false">
      <c r="A14346" s="0" t="s">
        <v>62</v>
      </c>
      <c r="B14346" s="0" t="s">
        <v>113</v>
      </c>
      <c r="C14346" s="0" t="s">
        <v>108</v>
      </c>
      <c r="D14346" s="116" t="n">
        <v>46023</v>
      </c>
      <c r="E14346" s="0" t="n">
        <v>0.32</v>
      </c>
      <c r="F14346" s="0" t="n">
        <v>2376522</v>
      </c>
      <c r="G14346" s="151" t="s">
        <v>111</v>
      </c>
      <c r="H14346" s="151" t="s">
        <v>111</v>
      </c>
      <c r="I14346" s="152" t="s">
        <v>112</v>
      </c>
    </row>
    <row r="14347" customFormat="false" ht="12.75" hidden="false" customHeight="false" outlineLevel="0" collapsed="false">
      <c r="A14347" s="0" t="s">
        <v>82</v>
      </c>
      <c r="B14347" s="0" t="s">
        <v>110</v>
      </c>
      <c r="C14347" s="0" t="s">
        <v>108</v>
      </c>
      <c r="D14347" s="116" t="n">
        <v>46023</v>
      </c>
      <c r="E14347" s="0" t="n">
        <v>0</v>
      </c>
      <c r="F14347" s="0" t="n">
        <v>2376523</v>
      </c>
      <c r="G14347" s="151" t="s">
        <v>111</v>
      </c>
      <c r="H14347" s="151" t="s">
        <v>111</v>
      </c>
      <c r="I14347" s="152" t="s">
        <v>112</v>
      </c>
    </row>
    <row r="14348" customFormat="false" ht="12.75" hidden="false" customHeight="false" outlineLevel="0" collapsed="false">
      <c r="A14348" s="0" t="s">
        <v>82</v>
      </c>
      <c r="B14348" s="0" t="s">
        <v>113</v>
      </c>
      <c r="C14348" s="0" t="s">
        <v>108</v>
      </c>
      <c r="D14348" s="116" t="n">
        <v>46023</v>
      </c>
      <c r="E14348" s="0" t="n">
        <v>0</v>
      </c>
      <c r="F14348" s="0" t="n">
        <v>2376524</v>
      </c>
      <c r="G14348" s="151" t="s">
        <v>111</v>
      </c>
      <c r="H14348" s="151" t="s">
        <v>111</v>
      </c>
      <c r="I14348" s="152" t="s">
        <v>112</v>
      </c>
    </row>
    <row r="14349" customFormat="false" ht="12.75" hidden="false" customHeight="false" outlineLevel="0" collapsed="false">
      <c r="A14349" s="0" t="s">
        <v>83</v>
      </c>
      <c r="B14349" s="0" t="s">
        <v>110</v>
      </c>
      <c r="C14349" s="0" t="s">
        <v>108</v>
      </c>
      <c r="D14349" s="116" t="n">
        <v>46023</v>
      </c>
      <c r="E14349" s="0" t="n">
        <v>0</v>
      </c>
      <c r="F14349" s="0" t="n">
        <v>2376525</v>
      </c>
      <c r="G14349" s="151" t="s">
        <v>111</v>
      </c>
      <c r="H14349" s="151" t="s">
        <v>111</v>
      </c>
      <c r="I14349" s="152" t="s">
        <v>112</v>
      </c>
    </row>
    <row r="14350" customFormat="false" ht="12.75" hidden="false" customHeight="false" outlineLevel="0" collapsed="false">
      <c r="A14350" s="0" t="s">
        <v>83</v>
      </c>
      <c r="B14350" s="0" t="s">
        <v>113</v>
      </c>
      <c r="C14350" s="0" t="s">
        <v>108</v>
      </c>
      <c r="D14350" s="116" t="n">
        <v>46023</v>
      </c>
      <c r="E14350" s="0" t="n">
        <v>0</v>
      </c>
      <c r="F14350" s="0" t="n">
        <v>2376526</v>
      </c>
      <c r="G14350" s="151" t="s">
        <v>111</v>
      </c>
      <c r="H14350" s="151" t="s">
        <v>111</v>
      </c>
      <c r="I14350" s="152" t="s">
        <v>112</v>
      </c>
    </row>
    <row r="14351" customFormat="false" ht="12.75" hidden="false" customHeight="false" outlineLevel="0" collapsed="false">
      <c r="A14351" s="0" t="s">
        <v>84</v>
      </c>
      <c r="B14351" s="0" t="s">
        <v>110</v>
      </c>
      <c r="C14351" s="0" t="s">
        <v>108</v>
      </c>
      <c r="D14351" s="116" t="n">
        <v>46023</v>
      </c>
      <c r="E14351" s="0" t="n">
        <v>0.27</v>
      </c>
      <c r="F14351" s="0" t="n">
        <v>2376527</v>
      </c>
      <c r="G14351" s="151" t="s">
        <v>111</v>
      </c>
      <c r="H14351" s="151" t="s">
        <v>111</v>
      </c>
      <c r="I14351" s="152" t="s">
        <v>112</v>
      </c>
    </row>
    <row r="14352" customFormat="false" ht="12.75" hidden="false" customHeight="false" outlineLevel="0" collapsed="false">
      <c r="A14352" s="0" t="s">
        <v>84</v>
      </c>
      <c r="B14352" s="0" t="s">
        <v>113</v>
      </c>
      <c r="C14352" s="0" t="s">
        <v>108</v>
      </c>
      <c r="D14352" s="116" t="n">
        <v>46023</v>
      </c>
      <c r="E14352" s="0" t="n">
        <v>0.03</v>
      </c>
      <c r="F14352" s="0" t="n">
        <v>2376528</v>
      </c>
      <c r="G14352" s="151" t="s">
        <v>111</v>
      </c>
      <c r="H14352" s="151" t="s">
        <v>111</v>
      </c>
      <c r="I14352" s="152" t="s">
        <v>112</v>
      </c>
    </row>
    <row r="14353" customFormat="false" ht="12.75" hidden="false" customHeight="false" outlineLevel="0" collapsed="false">
      <c r="A14353" s="0" t="s">
        <v>85</v>
      </c>
      <c r="B14353" s="0" t="s">
        <v>110</v>
      </c>
      <c r="C14353" s="0" t="s">
        <v>108</v>
      </c>
      <c r="D14353" s="116" t="n">
        <v>46023</v>
      </c>
      <c r="E14353" s="0" t="n">
        <v>0.27</v>
      </c>
      <c r="F14353" s="0" t="n">
        <v>2376529</v>
      </c>
      <c r="G14353" s="151" t="s">
        <v>111</v>
      </c>
      <c r="H14353" s="151" t="s">
        <v>111</v>
      </c>
      <c r="I14353" s="152" t="s">
        <v>112</v>
      </c>
    </row>
    <row r="14354" customFormat="false" ht="12.75" hidden="false" customHeight="false" outlineLevel="0" collapsed="false">
      <c r="A14354" s="0" t="s">
        <v>85</v>
      </c>
      <c r="B14354" s="0" t="s">
        <v>113</v>
      </c>
      <c r="C14354" s="0" t="s">
        <v>108</v>
      </c>
      <c r="D14354" s="116" t="n">
        <v>46023</v>
      </c>
      <c r="E14354" s="0" t="n">
        <v>0.194385227412039</v>
      </c>
      <c r="F14354" s="0" t="n">
        <v>2376530</v>
      </c>
      <c r="G14354" s="151" t="s">
        <v>111</v>
      </c>
      <c r="H14354" s="151" t="s">
        <v>111</v>
      </c>
      <c r="I14354" s="152" t="s">
        <v>112</v>
      </c>
    </row>
    <row r="14355" customFormat="false" ht="12.75" hidden="false" customHeight="false" outlineLevel="0" collapsed="false">
      <c r="A14355" s="0" t="s">
        <v>86</v>
      </c>
      <c r="B14355" s="0" t="s">
        <v>110</v>
      </c>
      <c r="C14355" s="0" t="s">
        <v>108</v>
      </c>
      <c r="D14355" s="116" t="n">
        <v>46023</v>
      </c>
      <c r="E14355" s="0" t="n">
        <v>0.4</v>
      </c>
      <c r="F14355" s="0" t="n">
        <v>2376531</v>
      </c>
      <c r="G14355" s="151" t="s">
        <v>111</v>
      </c>
      <c r="H14355" s="151" t="s">
        <v>111</v>
      </c>
      <c r="I14355" s="152" t="s">
        <v>112</v>
      </c>
    </row>
    <row r="14356" customFormat="false" ht="12.75" hidden="false" customHeight="false" outlineLevel="0" collapsed="false">
      <c r="A14356" s="0" t="s">
        <v>86</v>
      </c>
      <c r="B14356" s="0" t="s">
        <v>113</v>
      </c>
      <c r="C14356" s="0" t="s">
        <v>108</v>
      </c>
      <c r="D14356" s="116" t="n">
        <v>46023</v>
      </c>
      <c r="E14356" s="0" t="n">
        <v>0.08</v>
      </c>
      <c r="F14356" s="0" t="n">
        <v>2376532</v>
      </c>
      <c r="G14356" s="151" t="s">
        <v>111</v>
      </c>
      <c r="H14356" s="151" t="s">
        <v>111</v>
      </c>
      <c r="I14356" s="152" t="s">
        <v>112</v>
      </c>
    </row>
    <row r="14357" customFormat="false" ht="12.75" hidden="false" customHeight="false" outlineLevel="0" collapsed="false">
      <c r="A14357" s="0" t="s">
        <v>87</v>
      </c>
      <c r="B14357" s="0" t="s">
        <v>110</v>
      </c>
      <c r="C14357" s="0" t="s">
        <v>108</v>
      </c>
      <c r="D14357" s="116" t="n">
        <v>46023</v>
      </c>
      <c r="E14357" s="0" t="n">
        <v>0.4</v>
      </c>
      <c r="F14357" s="0" t="n">
        <v>2376533</v>
      </c>
      <c r="G14357" s="151" t="s">
        <v>111</v>
      </c>
      <c r="H14357" s="151" t="s">
        <v>111</v>
      </c>
      <c r="I14357" s="152" t="s">
        <v>112</v>
      </c>
    </row>
    <row r="14358" customFormat="false" ht="12.75" hidden="false" customHeight="false" outlineLevel="0" collapsed="false">
      <c r="A14358" s="0" t="s">
        <v>87</v>
      </c>
      <c r="B14358" s="0" t="s">
        <v>113</v>
      </c>
      <c r="C14358" s="0" t="s">
        <v>108</v>
      </c>
      <c r="D14358" s="116" t="n">
        <v>46023</v>
      </c>
      <c r="E14358" s="0" t="n">
        <v>0.23</v>
      </c>
      <c r="F14358" s="0" t="n">
        <v>2376534</v>
      </c>
      <c r="G14358" s="151" t="s">
        <v>111</v>
      </c>
      <c r="H14358" s="151" t="s">
        <v>111</v>
      </c>
      <c r="I14358" s="152" t="s">
        <v>112</v>
      </c>
    </row>
    <row r="14359" customFormat="false" ht="12.75" hidden="false" customHeight="false" outlineLevel="0" collapsed="false">
      <c r="A14359" s="0" t="s">
        <v>88</v>
      </c>
      <c r="B14359" s="0" t="s">
        <v>110</v>
      </c>
      <c r="C14359" s="0" t="s">
        <v>108</v>
      </c>
      <c r="D14359" s="116" t="n">
        <v>46023</v>
      </c>
      <c r="E14359" s="0" t="n">
        <v>0.4</v>
      </c>
      <c r="F14359" s="0" t="n">
        <v>2376535</v>
      </c>
      <c r="G14359" s="151" t="s">
        <v>111</v>
      </c>
      <c r="H14359" s="151" t="s">
        <v>111</v>
      </c>
      <c r="I14359" s="152" t="s">
        <v>112</v>
      </c>
    </row>
    <row r="14360" customFormat="false" ht="12.75" hidden="false" customHeight="false" outlineLevel="0" collapsed="false">
      <c r="A14360" s="0" t="s">
        <v>88</v>
      </c>
      <c r="B14360" s="0" t="s">
        <v>113</v>
      </c>
      <c r="C14360" s="0" t="s">
        <v>108</v>
      </c>
      <c r="D14360" s="116" t="n">
        <v>46023</v>
      </c>
      <c r="E14360" s="0" t="n">
        <v>0.530498935734752</v>
      </c>
      <c r="F14360" s="0" t="n">
        <v>2376536</v>
      </c>
      <c r="G14360" s="151" t="s">
        <v>111</v>
      </c>
      <c r="H14360" s="151" t="s">
        <v>111</v>
      </c>
      <c r="I14360" s="152" t="s">
        <v>112</v>
      </c>
    </row>
    <row r="14361" customFormat="false" ht="12.75" hidden="false" customHeight="false" outlineLevel="0" collapsed="false">
      <c r="A14361" s="0" t="s">
        <v>89</v>
      </c>
      <c r="B14361" s="0" t="s">
        <v>110</v>
      </c>
      <c r="C14361" s="0" t="s">
        <v>108</v>
      </c>
      <c r="D14361" s="116" t="n">
        <v>46023</v>
      </c>
      <c r="E14361" s="0" t="n">
        <v>0.4</v>
      </c>
      <c r="F14361" s="0" t="n">
        <v>2376537</v>
      </c>
      <c r="G14361" s="151" t="s">
        <v>111</v>
      </c>
      <c r="H14361" s="151" t="s">
        <v>111</v>
      </c>
      <c r="I14361" s="152" t="s">
        <v>112</v>
      </c>
    </row>
    <row r="14362" customFormat="false" ht="12.75" hidden="false" customHeight="false" outlineLevel="0" collapsed="false">
      <c r="A14362" s="0" t="s">
        <v>89</v>
      </c>
      <c r="B14362" s="0" t="s">
        <v>113</v>
      </c>
      <c r="C14362" s="0" t="s">
        <v>108</v>
      </c>
      <c r="D14362" s="116" t="n">
        <v>46023</v>
      </c>
      <c r="E14362" s="0" t="n">
        <v>0.13</v>
      </c>
      <c r="F14362" s="0" t="n">
        <v>2376538</v>
      </c>
      <c r="G14362" s="151" t="s">
        <v>111</v>
      </c>
      <c r="H14362" s="151" t="s">
        <v>111</v>
      </c>
      <c r="I14362" s="152" t="s">
        <v>112</v>
      </c>
    </row>
    <row r="14363" customFormat="false" ht="12.75" hidden="false" customHeight="false" outlineLevel="0" collapsed="false">
      <c r="A14363" s="0" t="s">
        <v>90</v>
      </c>
      <c r="B14363" s="0" t="s">
        <v>110</v>
      </c>
      <c r="C14363" s="0" t="s">
        <v>108</v>
      </c>
      <c r="D14363" s="116" t="n">
        <v>46023</v>
      </c>
      <c r="E14363" s="0" t="n">
        <v>0.4</v>
      </c>
      <c r="F14363" s="0" t="n">
        <v>2376539</v>
      </c>
      <c r="G14363" s="151" t="s">
        <v>111</v>
      </c>
      <c r="H14363" s="151" t="s">
        <v>111</v>
      </c>
      <c r="I14363" s="152" t="s">
        <v>112</v>
      </c>
    </row>
    <row r="14364" customFormat="false" ht="12.75" hidden="false" customHeight="false" outlineLevel="0" collapsed="false">
      <c r="A14364" s="0" t="s">
        <v>90</v>
      </c>
      <c r="B14364" s="0" t="s">
        <v>113</v>
      </c>
      <c r="C14364" s="0" t="s">
        <v>108</v>
      </c>
      <c r="D14364" s="116" t="n">
        <v>46023</v>
      </c>
      <c r="E14364" s="0" t="n">
        <v>0.376999140401146</v>
      </c>
      <c r="F14364" s="0" t="n">
        <v>2376540</v>
      </c>
      <c r="G14364" s="151" t="s">
        <v>111</v>
      </c>
      <c r="H14364" s="151" t="s">
        <v>111</v>
      </c>
      <c r="I14364" s="152" t="s">
        <v>112</v>
      </c>
    </row>
    <row r="14365" customFormat="false" ht="12.75" hidden="false" customHeight="false" outlineLevel="0" collapsed="false">
      <c r="A14365" s="0" t="s">
        <v>91</v>
      </c>
      <c r="B14365" s="0" t="s">
        <v>110</v>
      </c>
      <c r="C14365" s="0" t="s">
        <v>108</v>
      </c>
      <c r="D14365" s="116" t="n">
        <v>46023</v>
      </c>
      <c r="E14365" s="0" t="n">
        <v>0</v>
      </c>
      <c r="F14365" s="0" t="n">
        <v>2376541</v>
      </c>
      <c r="G14365" s="151" t="s">
        <v>111</v>
      </c>
      <c r="H14365" s="151" t="s">
        <v>111</v>
      </c>
      <c r="I14365" s="152" t="s">
        <v>112</v>
      </c>
    </row>
    <row r="14366" customFormat="false" ht="12.75" hidden="false" customHeight="false" outlineLevel="0" collapsed="false">
      <c r="A14366" s="0" t="s">
        <v>91</v>
      </c>
      <c r="B14366" s="0" t="s">
        <v>113</v>
      </c>
      <c r="C14366" s="0" t="s">
        <v>108</v>
      </c>
      <c r="D14366" s="116" t="n">
        <v>46023</v>
      </c>
      <c r="E14366" s="0" t="n">
        <v>0</v>
      </c>
      <c r="F14366" s="0" t="n">
        <v>2376542</v>
      </c>
      <c r="G14366" s="151" t="s">
        <v>111</v>
      </c>
      <c r="H14366" s="151" t="s">
        <v>111</v>
      </c>
      <c r="I14366" s="152" t="s">
        <v>112</v>
      </c>
    </row>
    <row r="14367" customFormat="false" ht="12.75" hidden="false" customHeight="false" outlineLevel="0" collapsed="false">
      <c r="A14367" s="0" t="s">
        <v>49</v>
      </c>
      <c r="B14367" s="0" t="s">
        <v>110</v>
      </c>
      <c r="C14367" s="0" t="s">
        <v>108</v>
      </c>
      <c r="D14367" s="116" t="n">
        <v>46023</v>
      </c>
      <c r="E14367" s="0" t="n">
        <v>1.205</v>
      </c>
      <c r="F14367" s="0" t="n">
        <v>2376543</v>
      </c>
      <c r="G14367" s="151" t="s">
        <v>111</v>
      </c>
      <c r="H14367" s="151" t="s">
        <v>111</v>
      </c>
      <c r="I14367" s="152" t="s">
        <v>112</v>
      </c>
    </row>
    <row r="14368" customFormat="false" ht="12.75" hidden="false" customHeight="false" outlineLevel="0" collapsed="false">
      <c r="A14368" s="0" t="s">
        <v>49</v>
      </c>
      <c r="B14368" s="0" t="s">
        <v>113</v>
      </c>
      <c r="C14368" s="0" t="s">
        <v>108</v>
      </c>
      <c r="D14368" s="116" t="n">
        <v>46023</v>
      </c>
      <c r="E14368" s="0" t="n">
        <v>0.05</v>
      </c>
      <c r="F14368" s="0" t="n">
        <v>2376544</v>
      </c>
      <c r="G14368" s="151" t="s">
        <v>111</v>
      </c>
      <c r="H14368" s="151" t="s">
        <v>111</v>
      </c>
      <c r="I14368" s="152" t="s">
        <v>112</v>
      </c>
    </row>
    <row r="14369" customFormat="false" ht="12.75" hidden="false" customHeight="false" outlineLevel="0" collapsed="false">
      <c r="A14369" s="0" t="s">
        <v>50</v>
      </c>
      <c r="B14369" s="0" t="s">
        <v>110</v>
      </c>
      <c r="C14369" s="0" t="s">
        <v>108</v>
      </c>
      <c r="D14369" s="116" t="n">
        <v>46023</v>
      </c>
      <c r="E14369" s="0" t="n">
        <v>1.61</v>
      </c>
      <c r="F14369" s="0" t="n">
        <v>2376545</v>
      </c>
      <c r="G14369" s="151" t="s">
        <v>111</v>
      </c>
      <c r="H14369" s="151" t="s">
        <v>111</v>
      </c>
      <c r="I14369" s="152" t="s">
        <v>112</v>
      </c>
    </row>
    <row r="14370" customFormat="false" ht="12.75" hidden="false" customHeight="false" outlineLevel="0" collapsed="false">
      <c r="A14370" s="0" t="s">
        <v>50</v>
      </c>
      <c r="B14370" s="0" t="s">
        <v>113</v>
      </c>
      <c r="C14370" s="0" t="s">
        <v>108</v>
      </c>
      <c r="D14370" s="116" t="n">
        <v>46023</v>
      </c>
      <c r="E14370" s="0" t="n">
        <v>-0.25</v>
      </c>
      <c r="F14370" s="0" t="n">
        <v>2376546</v>
      </c>
      <c r="G14370" s="151" t="s">
        <v>111</v>
      </c>
      <c r="H14370" s="151" t="s">
        <v>111</v>
      </c>
      <c r="I14370" s="152" t="s">
        <v>112</v>
      </c>
    </row>
    <row r="14371" customFormat="false" ht="12.75" hidden="false" customHeight="false" outlineLevel="0" collapsed="false">
      <c r="A14371" s="0" t="s">
        <v>51</v>
      </c>
      <c r="B14371" s="0" t="s">
        <v>110</v>
      </c>
      <c r="C14371" s="0" t="s">
        <v>108</v>
      </c>
      <c r="D14371" s="116" t="n">
        <v>46023</v>
      </c>
      <c r="E14371" s="0" t="n">
        <v>1.61</v>
      </c>
      <c r="F14371" s="0" t="n">
        <v>2376547</v>
      </c>
      <c r="G14371" s="151" t="s">
        <v>111</v>
      </c>
      <c r="H14371" s="151" t="s">
        <v>111</v>
      </c>
      <c r="I14371" s="152" t="s">
        <v>112</v>
      </c>
    </row>
    <row r="14372" customFormat="false" ht="12.75" hidden="false" customHeight="false" outlineLevel="0" collapsed="false">
      <c r="A14372" s="0" t="s">
        <v>51</v>
      </c>
      <c r="B14372" s="0" t="s">
        <v>113</v>
      </c>
      <c r="C14372" s="0" t="s">
        <v>108</v>
      </c>
      <c r="D14372" s="116" t="n">
        <v>46023</v>
      </c>
      <c r="E14372" s="0" t="n">
        <v>0.5</v>
      </c>
      <c r="F14372" s="0" t="n">
        <v>2376548</v>
      </c>
      <c r="G14372" s="151" t="s">
        <v>111</v>
      </c>
      <c r="H14372" s="151" t="s">
        <v>111</v>
      </c>
      <c r="I14372" s="152" t="s">
        <v>112</v>
      </c>
    </row>
    <row r="14373" customFormat="false" ht="12.75" hidden="false" customHeight="false" outlineLevel="0" collapsed="false">
      <c r="A14373" s="0" t="s">
        <v>52</v>
      </c>
      <c r="B14373" s="0" t="s">
        <v>110</v>
      </c>
      <c r="C14373" s="0" t="s">
        <v>108</v>
      </c>
      <c r="D14373" s="116" t="n">
        <v>46023</v>
      </c>
      <c r="E14373" s="0" t="n">
        <v>1.61</v>
      </c>
      <c r="F14373" s="0" t="n">
        <v>2376549</v>
      </c>
      <c r="G14373" s="151" t="s">
        <v>111</v>
      </c>
      <c r="H14373" s="151" t="s">
        <v>111</v>
      </c>
      <c r="I14373" s="152" t="s">
        <v>112</v>
      </c>
    </row>
    <row r="14374" customFormat="false" ht="12.75" hidden="false" customHeight="false" outlineLevel="0" collapsed="false">
      <c r="A14374" s="0" t="s">
        <v>52</v>
      </c>
      <c r="B14374" s="0" t="s">
        <v>113</v>
      </c>
      <c r="C14374" s="0" t="s">
        <v>108</v>
      </c>
      <c r="D14374" s="116" t="n">
        <v>46023</v>
      </c>
      <c r="E14374" s="0" t="n">
        <v>-0.2</v>
      </c>
      <c r="F14374" s="0" t="n">
        <v>2376550</v>
      </c>
      <c r="G14374" s="151" t="s">
        <v>111</v>
      </c>
      <c r="H14374" s="151" t="s">
        <v>111</v>
      </c>
      <c r="I14374" s="152" t="s">
        <v>112</v>
      </c>
    </row>
    <row r="14375" customFormat="false" ht="12.75" hidden="false" customHeight="false" outlineLevel="0" collapsed="false">
      <c r="A14375" s="0" t="s">
        <v>53</v>
      </c>
      <c r="B14375" s="0" t="s">
        <v>110</v>
      </c>
      <c r="C14375" s="0" t="s">
        <v>108</v>
      </c>
      <c r="D14375" s="116" t="n">
        <v>46023</v>
      </c>
      <c r="E14375" s="0" t="n">
        <v>1.205</v>
      </c>
      <c r="F14375" s="0" t="n">
        <v>2376551</v>
      </c>
      <c r="G14375" s="151" t="s">
        <v>111</v>
      </c>
      <c r="H14375" s="151" t="s">
        <v>111</v>
      </c>
      <c r="I14375" s="152" t="s">
        <v>112</v>
      </c>
    </row>
    <row r="14376" customFormat="false" ht="12.75" hidden="false" customHeight="false" outlineLevel="0" collapsed="false">
      <c r="A14376" s="0" t="s">
        <v>53</v>
      </c>
      <c r="B14376" s="0" t="s">
        <v>113</v>
      </c>
      <c r="C14376" s="0" t="s">
        <v>108</v>
      </c>
      <c r="D14376" s="116" t="n">
        <v>46023</v>
      </c>
      <c r="E14376" s="0" t="n">
        <v>0.05</v>
      </c>
      <c r="F14376" s="0" t="n">
        <v>2376552</v>
      </c>
      <c r="G14376" s="151" t="s">
        <v>111</v>
      </c>
      <c r="H14376" s="151" t="s">
        <v>111</v>
      </c>
      <c r="I14376" s="152" t="s">
        <v>112</v>
      </c>
    </row>
    <row r="14377" customFormat="false" ht="12.75" hidden="false" customHeight="false" outlineLevel="0" collapsed="false">
      <c r="A14377" s="0" t="s">
        <v>17</v>
      </c>
      <c r="B14377" s="0" t="s">
        <v>110</v>
      </c>
      <c r="C14377" s="0" t="s">
        <v>108</v>
      </c>
      <c r="D14377" s="116" t="n">
        <v>46023</v>
      </c>
      <c r="E14377" s="0" t="n">
        <v>0</v>
      </c>
      <c r="F14377" s="0" t="n">
        <v>2376553</v>
      </c>
      <c r="G14377" s="151" t="s">
        <v>111</v>
      </c>
      <c r="H14377" s="151" t="s">
        <v>111</v>
      </c>
      <c r="I14377" s="152" t="s">
        <v>112</v>
      </c>
    </row>
    <row r="14378" customFormat="false" ht="12.75" hidden="false" customHeight="false" outlineLevel="0" collapsed="false">
      <c r="A14378" s="0" t="s">
        <v>17</v>
      </c>
      <c r="B14378" s="0" t="s">
        <v>113</v>
      </c>
      <c r="C14378" s="0" t="s">
        <v>108</v>
      </c>
      <c r="D14378" s="116" t="n">
        <v>46023</v>
      </c>
      <c r="E14378" s="0" t="n">
        <v>0</v>
      </c>
      <c r="F14378" s="0" t="n">
        <v>2376554</v>
      </c>
      <c r="G14378" s="151" t="s">
        <v>111</v>
      </c>
      <c r="H14378" s="151" t="s">
        <v>111</v>
      </c>
      <c r="I14378" s="152" t="s">
        <v>112</v>
      </c>
    </row>
    <row r="14379" customFormat="false" ht="12.75" hidden="false" customHeight="false" outlineLevel="0" collapsed="false">
      <c r="A14379" s="0" t="s">
        <v>18</v>
      </c>
      <c r="B14379" s="0" t="s">
        <v>110</v>
      </c>
      <c r="C14379" s="0" t="s">
        <v>108</v>
      </c>
      <c r="D14379" s="116" t="n">
        <v>46023</v>
      </c>
      <c r="E14379" s="0" t="n">
        <v>0</v>
      </c>
      <c r="F14379" s="0" t="n">
        <v>2376555</v>
      </c>
      <c r="G14379" s="151" t="s">
        <v>111</v>
      </c>
      <c r="H14379" s="151" t="s">
        <v>111</v>
      </c>
      <c r="I14379" s="152" t="s">
        <v>112</v>
      </c>
    </row>
    <row r="14380" customFormat="false" ht="12.75" hidden="false" customHeight="false" outlineLevel="0" collapsed="false">
      <c r="A14380" s="0" t="s">
        <v>18</v>
      </c>
      <c r="B14380" s="0" t="s">
        <v>113</v>
      </c>
      <c r="C14380" s="0" t="s">
        <v>108</v>
      </c>
      <c r="D14380" s="116" t="n">
        <v>46023</v>
      </c>
      <c r="E14380" s="0" t="n">
        <v>0</v>
      </c>
      <c r="F14380" s="0" t="n">
        <v>2376556</v>
      </c>
      <c r="G14380" s="151" t="s">
        <v>111</v>
      </c>
      <c r="H14380" s="151" t="s">
        <v>111</v>
      </c>
      <c r="I14380" s="152" t="s">
        <v>112</v>
      </c>
    </row>
    <row r="14381" customFormat="false" ht="12.75" hidden="false" customHeight="false" outlineLevel="0" collapsed="false">
      <c r="A14381" s="0" t="s">
        <v>19</v>
      </c>
      <c r="B14381" s="0" t="s">
        <v>110</v>
      </c>
      <c r="C14381" s="0" t="s">
        <v>108</v>
      </c>
      <c r="D14381" s="116" t="n">
        <v>46023</v>
      </c>
      <c r="E14381" s="0" t="n">
        <v>0</v>
      </c>
      <c r="F14381" s="0" t="n">
        <v>2376557</v>
      </c>
      <c r="G14381" s="151" t="s">
        <v>111</v>
      </c>
      <c r="H14381" s="151" t="s">
        <v>111</v>
      </c>
      <c r="I14381" s="152" t="s">
        <v>112</v>
      </c>
    </row>
    <row r="14382" customFormat="false" ht="12.75" hidden="false" customHeight="false" outlineLevel="0" collapsed="false">
      <c r="A14382" s="0" t="s">
        <v>19</v>
      </c>
      <c r="B14382" s="0" t="s">
        <v>113</v>
      </c>
      <c r="C14382" s="0" t="s">
        <v>108</v>
      </c>
      <c r="D14382" s="116" t="n">
        <v>46023</v>
      </c>
      <c r="E14382" s="0" t="n">
        <v>0</v>
      </c>
      <c r="F14382" s="0" t="n">
        <v>2376558</v>
      </c>
      <c r="G14382" s="151" t="s">
        <v>111</v>
      </c>
      <c r="H14382" s="151" t="s">
        <v>111</v>
      </c>
      <c r="I14382" s="152" t="s">
        <v>112</v>
      </c>
    </row>
    <row r="14383" customFormat="false" ht="12.75" hidden="false" customHeight="false" outlineLevel="0" collapsed="false">
      <c r="A14383" s="0" t="s">
        <v>21</v>
      </c>
      <c r="B14383" s="0" t="s">
        <v>110</v>
      </c>
      <c r="C14383" s="0" t="s">
        <v>108</v>
      </c>
      <c r="D14383" s="116" t="n">
        <v>46023</v>
      </c>
      <c r="E14383" s="0" t="n">
        <v>0</v>
      </c>
      <c r="F14383" s="0" t="n">
        <v>2376559</v>
      </c>
      <c r="G14383" s="151" t="s">
        <v>111</v>
      </c>
      <c r="H14383" s="151" t="s">
        <v>111</v>
      </c>
      <c r="I14383" s="152" t="s">
        <v>112</v>
      </c>
    </row>
    <row r="14384" customFormat="false" ht="12.75" hidden="false" customHeight="false" outlineLevel="0" collapsed="false">
      <c r="A14384" s="0" t="s">
        <v>21</v>
      </c>
      <c r="B14384" s="0" t="s">
        <v>113</v>
      </c>
      <c r="C14384" s="0" t="s">
        <v>108</v>
      </c>
      <c r="D14384" s="116" t="n">
        <v>46023</v>
      </c>
      <c r="E14384" s="0" t="n">
        <v>0</v>
      </c>
      <c r="F14384" s="0" t="n">
        <v>2376560</v>
      </c>
      <c r="G14384" s="151" t="s">
        <v>111</v>
      </c>
      <c r="H14384" s="151" t="s">
        <v>111</v>
      </c>
      <c r="I14384" s="152" t="s">
        <v>112</v>
      </c>
    </row>
    <row r="14385" customFormat="false" ht="12.75" hidden="false" customHeight="false" outlineLevel="0" collapsed="false">
      <c r="A14385" s="0" t="s">
        <v>22</v>
      </c>
      <c r="B14385" s="0" t="s">
        <v>110</v>
      </c>
      <c r="C14385" s="0" t="s">
        <v>108</v>
      </c>
      <c r="D14385" s="116" t="n">
        <v>46023</v>
      </c>
      <c r="E14385" s="0" t="n">
        <v>0</v>
      </c>
      <c r="F14385" s="0" t="n">
        <v>2376561</v>
      </c>
      <c r="G14385" s="151" t="s">
        <v>111</v>
      </c>
      <c r="H14385" s="151" t="s">
        <v>111</v>
      </c>
      <c r="I14385" s="152" t="s">
        <v>112</v>
      </c>
    </row>
    <row r="14386" customFormat="false" ht="12.75" hidden="false" customHeight="false" outlineLevel="0" collapsed="false">
      <c r="A14386" s="0" t="s">
        <v>59</v>
      </c>
      <c r="B14386" s="0" t="s">
        <v>110</v>
      </c>
      <c r="C14386" s="0" t="s">
        <v>108</v>
      </c>
      <c r="D14386" s="116" t="n">
        <v>46054</v>
      </c>
      <c r="E14386" s="0" t="n">
        <v>1.205</v>
      </c>
      <c r="F14386" s="0" t="n">
        <v>2376515</v>
      </c>
      <c r="G14386" s="151" t="s">
        <v>111</v>
      </c>
      <c r="H14386" s="151" t="s">
        <v>111</v>
      </c>
      <c r="I14386" s="152" t="s">
        <v>112</v>
      </c>
    </row>
    <row r="14387" customFormat="false" ht="12.75" hidden="false" customHeight="false" outlineLevel="0" collapsed="false">
      <c r="A14387" s="0" t="s">
        <v>59</v>
      </c>
      <c r="B14387" s="0" t="s">
        <v>113</v>
      </c>
      <c r="C14387" s="0" t="s">
        <v>108</v>
      </c>
      <c r="D14387" s="116" t="n">
        <v>46054</v>
      </c>
      <c r="E14387" s="0" t="n">
        <v>0.05</v>
      </c>
      <c r="F14387" s="0" t="n">
        <v>2376516</v>
      </c>
      <c r="G14387" s="151" t="s">
        <v>111</v>
      </c>
      <c r="H14387" s="151" t="s">
        <v>111</v>
      </c>
      <c r="I14387" s="152" t="s">
        <v>112</v>
      </c>
    </row>
    <row r="14388" customFormat="false" ht="12.75" hidden="false" customHeight="false" outlineLevel="0" collapsed="false">
      <c r="A14388" s="0" t="s">
        <v>60</v>
      </c>
      <c r="B14388" s="0" t="s">
        <v>110</v>
      </c>
      <c r="C14388" s="0" t="s">
        <v>108</v>
      </c>
      <c r="D14388" s="116" t="n">
        <v>46054</v>
      </c>
      <c r="E14388" s="0" t="n">
        <v>1.205</v>
      </c>
      <c r="F14388" s="0" t="n">
        <v>2376517</v>
      </c>
      <c r="G14388" s="151" t="s">
        <v>111</v>
      </c>
      <c r="H14388" s="151" t="s">
        <v>111</v>
      </c>
      <c r="I14388" s="152" t="s">
        <v>112</v>
      </c>
    </row>
    <row r="14389" customFormat="false" ht="12.75" hidden="false" customHeight="false" outlineLevel="0" collapsed="false">
      <c r="A14389" s="0" t="s">
        <v>60</v>
      </c>
      <c r="B14389" s="0" t="s">
        <v>113</v>
      </c>
      <c r="C14389" s="0" t="s">
        <v>108</v>
      </c>
      <c r="D14389" s="116" t="n">
        <v>46054</v>
      </c>
      <c r="E14389" s="0" t="n">
        <v>0.32</v>
      </c>
      <c r="F14389" s="0" t="n">
        <v>2376518</v>
      </c>
      <c r="G14389" s="151" t="s">
        <v>111</v>
      </c>
      <c r="H14389" s="151" t="s">
        <v>111</v>
      </c>
      <c r="I14389" s="152" t="s">
        <v>112</v>
      </c>
    </row>
    <row r="14390" customFormat="false" ht="12.75" hidden="false" customHeight="false" outlineLevel="0" collapsed="false">
      <c r="A14390" s="0" t="s">
        <v>61</v>
      </c>
      <c r="B14390" s="0" t="s">
        <v>110</v>
      </c>
      <c r="C14390" s="0" t="s">
        <v>108</v>
      </c>
      <c r="D14390" s="116" t="n">
        <v>46054</v>
      </c>
      <c r="E14390" s="0" t="n">
        <v>1.205</v>
      </c>
      <c r="F14390" s="0" t="n">
        <v>2376519</v>
      </c>
      <c r="G14390" s="151" t="s">
        <v>111</v>
      </c>
      <c r="H14390" s="151" t="s">
        <v>111</v>
      </c>
      <c r="I14390" s="152" t="s">
        <v>112</v>
      </c>
    </row>
    <row r="14391" customFormat="false" ht="12.75" hidden="false" customHeight="false" outlineLevel="0" collapsed="false">
      <c r="A14391" s="0" t="s">
        <v>61</v>
      </c>
      <c r="B14391" s="0" t="s">
        <v>113</v>
      </c>
      <c r="C14391" s="0" t="s">
        <v>108</v>
      </c>
      <c r="D14391" s="116" t="n">
        <v>46054</v>
      </c>
      <c r="E14391" s="0" t="n">
        <v>0.05</v>
      </c>
      <c r="F14391" s="0" t="n">
        <v>2376520</v>
      </c>
      <c r="G14391" s="151" t="s">
        <v>111</v>
      </c>
      <c r="H14391" s="151" t="s">
        <v>111</v>
      </c>
      <c r="I14391" s="152" t="s">
        <v>112</v>
      </c>
    </row>
    <row r="14392" customFormat="false" ht="12.75" hidden="false" customHeight="false" outlineLevel="0" collapsed="false">
      <c r="A14392" s="0" t="s">
        <v>62</v>
      </c>
      <c r="B14392" s="0" t="s">
        <v>110</v>
      </c>
      <c r="C14392" s="0" t="s">
        <v>108</v>
      </c>
      <c r="D14392" s="116" t="n">
        <v>46054</v>
      </c>
      <c r="E14392" s="0" t="n">
        <v>1.205</v>
      </c>
      <c r="F14392" s="0" t="n">
        <v>2376521</v>
      </c>
      <c r="G14392" s="151" t="s">
        <v>111</v>
      </c>
      <c r="H14392" s="151" t="s">
        <v>111</v>
      </c>
      <c r="I14392" s="152" t="s">
        <v>112</v>
      </c>
    </row>
    <row r="14393" customFormat="false" ht="12.75" hidden="false" customHeight="false" outlineLevel="0" collapsed="false">
      <c r="A14393" s="0" t="s">
        <v>62</v>
      </c>
      <c r="B14393" s="0" t="s">
        <v>113</v>
      </c>
      <c r="C14393" s="0" t="s">
        <v>108</v>
      </c>
      <c r="D14393" s="116" t="n">
        <v>46054</v>
      </c>
      <c r="E14393" s="0" t="n">
        <v>0.32</v>
      </c>
      <c r="F14393" s="0" t="n">
        <v>2376522</v>
      </c>
      <c r="G14393" s="151" t="s">
        <v>111</v>
      </c>
      <c r="H14393" s="151" t="s">
        <v>111</v>
      </c>
      <c r="I14393" s="152" t="s">
        <v>112</v>
      </c>
    </row>
    <row r="14394" customFormat="false" ht="12.75" hidden="false" customHeight="false" outlineLevel="0" collapsed="false">
      <c r="A14394" s="0" t="s">
        <v>82</v>
      </c>
      <c r="B14394" s="0" t="s">
        <v>110</v>
      </c>
      <c r="C14394" s="0" t="s">
        <v>108</v>
      </c>
      <c r="D14394" s="116" t="n">
        <v>46054</v>
      </c>
      <c r="E14394" s="0" t="n">
        <v>0</v>
      </c>
      <c r="F14394" s="0" t="n">
        <v>2376523</v>
      </c>
      <c r="G14394" s="151" t="s">
        <v>111</v>
      </c>
      <c r="H14394" s="151" t="s">
        <v>111</v>
      </c>
      <c r="I14394" s="152" t="s">
        <v>112</v>
      </c>
    </row>
    <row r="14395" customFormat="false" ht="12.75" hidden="false" customHeight="false" outlineLevel="0" collapsed="false">
      <c r="A14395" s="0" t="s">
        <v>82</v>
      </c>
      <c r="B14395" s="0" t="s">
        <v>113</v>
      </c>
      <c r="C14395" s="0" t="s">
        <v>108</v>
      </c>
      <c r="D14395" s="116" t="n">
        <v>46054</v>
      </c>
      <c r="E14395" s="0" t="n">
        <v>0</v>
      </c>
      <c r="F14395" s="0" t="n">
        <v>2376524</v>
      </c>
      <c r="G14395" s="151" t="s">
        <v>111</v>
      </c>
      <c r="H14395" s="151" t="s">
        <v>111</v>
      </c>
      <c r="I14395" s="152" t="s">
        <v>112</v>
      </c>
    </row>
    <row r="14396" customFormat="false" ht="12.75" hidden="false" customHeight="false" outlineLevel="0" collapsed="false">
      <c r="A14396" s="0" t="s">
        <v>83</v>
      </c>
      <c r="B14396" s="0" t="s">
        <v>110</v>
      </c>
      <c r="C14396" s="0" t="s">
        <v>108</v>
      </c>
      <c r="D14396" s="116" t="n">
        <v>46054</v>
      </c>
      <c r="E14396" s="0" t="n">
        <v>0</v>
      </c>
      <c r="F14396" s="0" t="n">
        <v>2376525</v>
      </c>
      <c r="G14396" s="151" t="s">
        <v>111</v>
      </c>
      <c r="H14396" s="151" t="s">
        <v>111</v>
      </c>
      <c r="I14396" s="152" t="s">
        <v>112</v>
      </c>
    </row>
    <row r="14397" customFormat="false" ht="12.75" hidden="false" customHeight="false" outlineLevel="0" collapsed="false">
      <c r="A14397" s="0" t="s">
        <v>83</v>
      </c>
      <c r="B14397" s="0" t="s">
        <v>113</v>
      </c>
      <c r="C14397" s="0" t="s">
        <v>108</v>
      </c>
      <c r="D14397" s="116" t="n">
        <v>46054</v>
      </c>
      <c r="E14397" s="0" t="n">
        <v>0</v>
      </c>
      <c r="F14397" s="0" t="n">
        <v>2376526</v>
      </c>
      <c r="G14397" s="151" t="s">
        <v>111</v>
      </c>
      <c r="H14397" s="151" t="s">
        <v>111</v>
      </c>
      <c r="I14397" s="152" t="s">
        <v>112</v>
      </c>
    </row>
    <row r="14398" customFormat="false" ht="12.75" hidden="false" customHeight="false" outlineLevel="0" collapsed="false">
      <c r="A14398" s="0" t="s">
        <v>84</v>
      </c>
      <c r="B14398" s="0" t="s">
        <v>110</v>
      </c>
      <c r="C14398" s="0" t="s">
        <v>108</v>
      </c>
      <c r="D14398" s="116" t="n">
        <v>46054</v>
      </c>
      <c r="E14398" s="0" t="n">
        <v>0.27</v>
      </c>
      <c r="F14398" s="0" t="n">
        <v>2376527</v>
      </c>
      <c r="G14398" s="151" t="s">
        <v>111</v>
      </c>
      <c r="H14398" s="151" t="s">
        <v>111</v>
      </c>
      <c r="I14398" s="152" t="s">
        <v>112</v>
      </c>
    </row>
    <row r="14399" customFormat="false" ht="12.75" hidden="false" customHeight="false" outlineLevel="0" collapsed="false">
      <c r="A14399" s="0" t="s">
        <v>84</v>
      </c>
      <c r="B14399" s="0" t="s">
        <v>113</v>
      </c>
      <c r="C14399" s="0" t="s">
        <v>108</v>
      </c>
      <c r="D14399" s="116" t="n">
        <v>46054</v>
      </c>
      <c r="E14399" s="0" t="n">
        <v>0.03</v>
      </c>
      <c r="F14399" s="0" t="n">
        <v>2376528</v>
      </c>
      <c r="G14399" s="151" t="s">
        <v>111</v>
      </c>
      <c r="H14399" s="151" t="s">
        <v>111</v>
      </c>
      <c r="I14399" s="152" t="s">
        <v>112</v>
      </c>
    </row>
    <row r="14400" customFormat="false" ht="12.75" hidden="false" customHeight="false" outlineLevel="0" collapsed="false">
      <c r="A14400" s="0" t="s">
        <v>85</v>
      </c>
      <c r="B14400" s="0" t="s">
        <v>110</v>
      </c>
      <c r="C14400" s="0" t="s">
        <v>108</v>
      </c>
      <c r="D14400" s="116" t="n">
        <v>46054</v>
      </c>
      <c r="E14400" s="0" t="n">
        <v>0.27</v>
      </c>
      <c r="F14400" s="0" t="n">
        <v>2376529</v>
      </c>
      <c r="G14400" s="151" t="s">
        <v>111</v>
      </c>
      <c r="H14400" s="151" t="s">
        <v>111</v>
      </c>
      <c r="I14400" s="152" t="s">
        <v>112</v>
      </c>
    </row>
    <row r="14401" customFormat="false" ht="12.75" hidden="false" customHeight="false" outlineLevel="0" collapsed="false">
      <c r="A14401" s="0" t="s">
        <v>85</v>
      </c>
      <c r="B14401" s="0" t="s">
        <v>113</v>
      </c>
      <c r="C14401" s="0" t="s">
        <v>108</v>
      </c>
      <c r="D14401" s="116" t="n">
        <v>46054</v>
      </c>
      <c r="E14401" s="0" t="n">
        <v>0.169385227412039</v>
      </c>
      <c r="F14401" s="0" t="n">
        <v>2376530</v>
      </c>
      <c r="G14401" s="151" t="s">
        <v>111</v>
      </c>
      <c r="H14401" s="151" t="s">
        <v>111</v>
      </c>
      <c r="I14401" s="152" t="s">
        <v>112</v>
      </c>
    </row>
    <row r="14402" customFormat="false" ht="12.75" hidden="false" customHeight="false" outlineLevel="0" collapsed="false">
      <c r="A14402" s="0" t="s">
        <v>86</v>
      </c>
      <c r="B14402" s="0" t="s">
        <v>110</v>
      </c>
      <c r="C14402" s="0" t="s">
        <v>108</v>
      </c>
      <c r="D14402" s="116" t="n">
        <v>46054</v>
      </c>
      <c r="E14402" s="0" t="n">
        <v>0.39</v>
      </c>
      <c r="F14402" s="0" t="n">
        <v>2376531</v>
      </c>
      <c r="G14402" s="151" t="s">
        <v>111</v>
      </c>
      <c r="H14402" s="151" t="s">
        <v>111</v>
      </c>
      <c r="I14402" s="152" t="s">
        <v>112</v>
      </c>
    </row>
    <row r="14403" customFormat="false" ht="12.75" hidden="false" customHeight="false" outlineLevel="0" collapsed="false">
      <c r="A14403" s="0" t="s">
        <v>86</v>
      </c>
      <c r="B14403" s="0" t="s">
        <v>113</v>
      </c>
      <c r="C14403" s="0" t="s">
        <v>108</v>
      </c>
      <c r="D14403" s="116" t="n">
        <v>46054</v>
      </c>
      <c r="E14403" s="0" t="n">
        <v>0.08</v>
      </c>
      <c r="F14403" s="0" t="n">
        <v>2376532</v>
      </c>
      <c r="G14403" s="151" t="s">
        <v>111</v>
      </c>
      <c r="H14403" s="151" t="s">
        <v>111</v>
      </c>
      <c r="I14403" s="152" t="s">
        <v>112</v>
      </c>
    </row>
    <row r="14404" customFormat="false" ht="12.75" hidden="false" customHeight="false" outlineLevel="0" collapsed="false">
      <c r="A14404" s="0" t="s">
        <v>87</v>
      </c>
      <c r="B14404" s="0" t="s">
        <v>110</v>
      </c>
      <c r="C14404" s="0" t="s">
        <v>108</v>
      </c>
      <c r="D14404" s="116" t="n">
        <v>46054</v>
      </c>
      <c r="E14404" s="0" t="n">
        <v>0.39</v>
      </c>
      <c r="F14404" s="0" t="n">
        <v>2376533</v>
      </c>
      <c r="G14404" s="151" t="s">
        <v>111</v>
      </c>
      <c r="H14404" s="151" t="s">
        <v>111</v>
      </c>
      <c r="I14404" s="152" t="s">
        <v>112</v>
      </c>
    </row>
    <row r="14405" customFormat="false" ht="12.75" hidden="false" customHeight="false" outlineLevel="0" collapsed="false">
      <c r="A14405" s="0" t="s">
        <v>87</v>
      </c>
      <c r="B14405" s="0" t="s">
        <v>113</v>
      </c>
      <c r="C14405" s="0" t="s">
        <v>108</v>
      </c>
      <c r="D14405" s="116" t="n">
        <v>46054</v>
      </c>
      <c r="E14405" s="0" t="n">
        <v>0.23</v>
      </c>
      <c r="F14405" s="0" t="n">
        <v>2376534</v>
      </c>
      <c r="G14405" s="151" t="s">
        <v>111</v>
      </c>
      <c r="H14405" s="151" t="s">
        <v>111</v>
      </c>
      <c r="I14405" s="152" t="s">
        <v>112</v>
      </c>
    </row>
    <row r="14406" customFormat="false" ht="12.75" hidden="false" customHeight="false" outlineLevel="0" collapsed="false">
      <c r="A14406" s="0" t="s">
        <v>88</v>
      </c>
      <c r="B14406" s="0" t="s">
        <v>110</v>
      </c>
      <c r="C14406" s="0" t="s">
        <v>108</v>
      </c>
      <c r="D14406" s="116" t="n">
        <v>46054</v>
      </c>
      <c r="E14406" s="0" t="n">
        <v>0.39</v>
      </c>
      <c r="F14406" s="0" t="n">
        <v>2376535</v>
      </c>
      <c r="G14406" s="151" t="s">
        <v>111</v>
      </c>
      <c r="H14406" s="151" t="s">
        <v>111</v>
      </c>
      <c r="I14406" s="152" t="s">
        <v>112</v>
      </c>
    </row>
    <row r="14407" customFormat="false" ht="12.75" hidden="false" customHeight="false" outlineLevel="0" collapsed="false">
      <c r="A14407" s="0" t="s">
        <v>88</v>
      </c>
      <c r="B14407" s="0" t="s">
        <v>113</v>
      </c>
      <c r="C14407" s="0" t="s">
        <v>108</v>
      </c>
      <c r="D14407" s="116" t="n">
        <v>46054</v>
      </c>
      <c r="E14407" s="0" t="n">
        <v>0.530265616045845</v>
      </c>
      <c r="F14407" s="0" t="n">
        <v>2376536</v>
      </c>
      <c r="G14407" s="151" t="s">
        <v>111</v>
      </c>
      <c r="H14407" s="151" t="s">
        <v>111</v>
      </c>
      <c r="I14407" s="152" t="s">
        <v>112</v>
      </c>
    </row>
    <row r="14408" customFormat="false" ht="12.75" hidden="false" customHeight="false" outlineLevel="0" collapsed="false">
      <c r="A14408" s="0" t="s">
        <v>89</v>
      </c>
      <c r="B14408" s="0" t="s">
        <v>110</v>
      </c>
      <c r="C14408" s="0" t="s">
        <v>108</v>
      </c>
      <c r="D14408" s="116" t="n">
        <v>46054</v>
      </c>
      <c r="E14408" s="0" t="n">
        <v>0.39</v>
      </c>
      <c r="F14408" s="0" t="n">
        <v>2376537</v>
      </c>
      <c r="G14408" s="151" t="s">
        <v>111</v>
      </c>
      <c r="H14408" s="151" t="s">
        <v>111</v>
      </c>
      <c r="I14408" s="152" t="s">
        <v>112</v>
      </c>
    </row>
    <row r="14409" customFormat="false" ht="12.75" hidden="false" customHeight="false" outlineLevel="0" collapsed="false">
      <c r="A14409" s="0" t="s">
        <v>89</v>
      </c>
      <c r="B14409" s="0" t="s">
        <v>113</v>
      </c>
      <c r="C14409" s="0" t="s">
        <v>108</v>
      </c>
      <c r="D14409" s="116" t="n">
        <v>46054</v>
      </c>
      <c r="E14409" s="0" t="n">
        <v>0.13</v>
      </c>
      <c r="F14409" s="0" t="n">
        <v>2376538</v>
      </c>
      <c r="G14409" s="151" t="s">
        <v>111</v>
      </c>
      <c r="H14409" s="151" t="s">
        <v>111</v>
      </c>
      <c r="I14409" s="152" t="s">
        <v>112</v>
      </c>
    </row>
    <row r="14410" customFormat="false" ht="12.75" hidden="false" customHeight="false" outlineLevel="0" collapsed="false">
      <c r="A14410" s="0" t="s">
        <v>90</v>
      </c>
      <c r="B14410" s="0" t="s">
        <v>110</v>
      </c>
      <c r="C14410" s="0" t="s">
        <v>108</v>
      </c>
      <c r="D14410" s="116" t="n">
        <v>46054</v>
      </c>
      <c r="E14410" s="0" t="n">
        <v>0.39</v>
      </c>
      <c r="F14410" s="0" t="n">
        <v>2376539</v>
      </c>
      <c r="G14410" s="151" t="s">
        <v>111</v>
      </c>
      <c r="H14410" s="151" t="s">
        <v>111</v>
      </c>
      <c r="I14410" s="152" t="s">
        <v>112</v>
      </c>
    </row>
    <row r="14411" customFormat="false" ht="12.75" hidden="false" customHeight="false" outlineLevel="0" collapsed="false">
      <c r="A14411" s="0" t="s">
        <v>90</v>
      </c>
      <c r="B14411" s="0" t="s">
        <v>113</v>
      </c>
      <c r="C14411" s="0" t="s">
        <v>108</v>
      </c>
      <c r="D14411" s="116" t="n">
        <v>46054</v>
      </c>
      <c r="E14411" s="0" t="n">
        <v>0.376765820712239</v>
      </c>
      <c r="F14411" s="0" t="n">
        <v>2376540</v>
      </c>
      <c r="G14411" s="151" t="s">
        <v>111</v>
      </c>
      <c r="H14411" s="151" t="s">
        <v>111</v>
      </c>
      <c r="I14411" s="152" t="s">
        <v>112</v>
      </c>
    </row>
    <row r="14412" customFormat="false" ht="12.75" hidden="false" customHeight="false" outlineLevel="0" collapsed="false">
      <c r="A14412" s="0" t="s">
        <v>91</v>
      </c>
      <c r="B14412" s="0" t="s">
        <v>110</v>
      </c>
      <c r="C14412" s="0" t="s">
        <v>108</v>
      </c>
      <c r="D14412" s="116" t="n">
        <v>46054</v>
      </c>
      <c r="E14412" s="0" t="n">
        <v>0</v>
      </c>
      <c r="F14412" s="0" t="n">
        <v>2376541</v>
      </c>
      <c r="G14412" s="151" t="s">
        <v>111</v>
      </c>
      <c r="H14412" s="151" t="s">
        <v>111</v>
      </c>
      <c r="I14412" s="152" t="s">
        <v>112</v>
      </c>
    </row>
    <row r="14413" customFormat="false" ht="12.75" hidden="false" customHeight="false" outlineLevel="0" collapsed="false">
      <c r="A14413" s="0" t="s">
        <v>91</v>
      </c>
      <c r="B14413" s="0" t="s">
        <v>113</v>
      </c>
      <c r="C14413" s="0" t="s">
        <v>108</v>
      </c>
      <c r="D14413" s="116" t="n">
        <v>46054</v>
      </c>
      <c r="E14413" s="0" t="n">
        <v>0</v>
      </c>
      <c r="F14413" s="0" t="n">
        <v>2376542</v>
      </c>
      <c r="G14413" s="151" t="s">
        <v>111</v>
      </c>
      <c r="H14413" s="151" t="s">
        <v>111</v>
      </c>
      <c r="I14413" s="152" t="s">
        <v>112</v>
      </c>
    </row>
    <row r="14414" customFormat="false" ht="12.75" hidden="false" customHeight="false" outlineLevel="0" collapsed="false">
      <c r="A14414" s="0" t="s">
        <v>49</v>
      </c>
      <c r="B14414" s="0" t="s">
        <v>110</v>
      </c>
      <c r="C14414" s="0" t="s">
        <v>108</v>
      </c>
      <c r="D14414" s="116" t="n">
        <v>46054</v>
      </c>
      <c r="E14414" s="0" t="n">
        <v>1.205</v>
      </c>
      <c r="F14414" s="0" t="n">
        <v>2376543</v>
      </c>
      <c r="G14414" s="151" t="s">
        <v>111</v>
      </c>
      <c r="H14414" s="151" t="s">
        <v>111</v>
      </c>
      <c r="I14414" s="152" t="s">
        <v>112</v>
      </c>
    </row>
    <row r="14415" customFormat="false" ht="12.75" hidden="false" customHeight="false" outlineLevel="0" collapsed="false">
      <c r="A14415" s="0" t="s">
        <v>49</v>
      </c>
      <c r="B14415" s="0" t="s">
        <v>113</v>
      </c>
      <c r="C14415" s="0" t="s">
        <v>108</v>
      </c>
      <c r="D14415" s="116" t="n">
        <v>46054</v>
      </c>
      <c r="E14415" s="0" t="n">
        <v>0.05</v>
      </c>
      <c r="F14415" s="0" t="n">
        <v>2376544</v>
      </c>
      <c r="G14415" s="151" t="s">
        <v>111</v>
      </c>
      <c r="H14415" s="151" t="s">
        <v>111</v>
      </c>
      <c r="I14415" s="152" t="s">
        <v>112</v>
      </c>
    </row>
    <row r="14416" customFormat="false" ht="12.75" hidden="false" customHeight="false" outlineLevel="0" collapsed="false">
      <c r="A14416" s="0" t="s">
        <v>50</v>
      </c>
      <c r="B14416" s="0" t="s">
        <v>110</v>
      </c>
      <c r="C14416" s="0" t="s">
        <v>108</v>
      </c>
      <c r="D14416" s="116" t="n">
        <v>46054</v>
      </c>
      <c r="E14416" s="0" t="n">
        <v>1.57</v>
      </c>
      <c r="F14416" s="0" t="n">
        <v>2376545</v>
      </c>
      <c r="G14416" s="151" t="s">
        <v>111</v>
      </c>
      <c r="H14416" s="151" t="s">
        <v>111</v>
      </c>
      <c r="I14416" s="152" t="s">
        <v>112</v>
      </c>
    </row>
    <row r="14417" customFormat="false" ht="12.75" hidden="false" customHeight="false" outlineLevel="0" collapsed="false">
      <c r="A14417" s="0" t="s">
        <v>50</v>
      </c>
      <c r="B14417" s="0" t="s">
        <v>113</v>
      </c>
      <c r="C14417" s="0" t="s">
        <v>108</v>
      </c>
      <c r="D14417" s="116" t="n">
        <v>46054</v>
      </c>
      <c r="E14417" s="0" t="n">
        <v>-0.28</v>
      </c>
      <c r="F14417" s="0" t="n">
        <v>2376546</v>
      </c>
      <c r="G14417" s="151" t="s">
        <v>111</v>
      </c>
      <c r="H14417" s="151" t="s">
        <v>111</v>
      </c>
      <c r="I14417" s="152" t="s">
        <v>112</v>
      </c>
    </row>
    <row r="14418" customFormat="false" ht="12.75" hidden="false" customHeight="false" outlineLevel="0" collapsed="false">
      <c r="A14418" s="0" t="s">
        <v>51</v>
      </c>
      <c r="B14418" s="0" t="s">
        <v>110</v>
      </c>
      <c r="C14418" s="0" t="s">
        <v>108</v>
      </c>
      <c r="D14418" s="116" t="n">
        <v>46054</v>
      </c>
      <c r="E14418" s="0" t="n">
        <v>1.57</v>
      </c>
      <c r="F14418" s="0" t="n">
        <v>2376547</v>
      </c>
      <c r="G14418" s="151" t="s">
        <v>111</v>
      </c>
      <c r="H14418" s="151" t="s">
        <v>111</v>
      </c>
      <c r="I14418" s="152" t="s">
        <v>112</v>
      </c>
    </row>
    <row r="14419" customFormat="false" ht="12.75" hidden="false" customHeight="false" outlineLevel="0" collapsed="false">
      <c r="A14419" s="0" t="s">
        <v>51</v>
      </c>
      <c r="B14419" s="0" t="s">
        <v>113</v>
      </c>
      <c r="C14419" s="0" t="s">
        <v>108</v>
      </c>
      <c r="D14419" s="116" t="n">
        <v>46054</v>
      </c>
      <c r="E14419" s="0" t="n">
        <v>0.5</v>
      </c>
      <c r="F14419" s="0" t="n">
        <v>2376548</v>
      </c>
      <c r="G14419" s="151" t="s">
        <v>111</v>
      </c>
      <c r="H14419" s="151" t="s">
        <v>111</v>
      </c>
      <c r="I14419" s="152" t="s">
        <v>112</v>
      </c>
    </row>
    <row r="14420" customFormat="false" ht="12.75" hidden="false" customHeight="false" outlineLevel="0" collapsed="false">
      <c r="A14420" s="0" t="s">
        <v>52</v>
      </c>
      <c r="B14420" s="0" t="s">
        <v>110</v>
      </c>
      <c r="C14420" s="0" t="s">
        <v>108</v>
      </c>
      <c r="D14420" s="116" t="n">
        <v>46054</v>
      </c>
      <c r="E14420" s="0" t="n">
        <v>1.57</v>
      </c>
      <c r="F14420" s="0" t="n">
        <v>2376549</v>
      </c>
      <c r="G14420" s="151" t="s">
        <v>111</v>
      </c>
      <c r="H14420" s="151" t="s">
        <v>111</v>
      </c>
      <c r="I14420" s="152" t="s">
        <v>112</v>
      </c>
    </row>
    <row r="14421" customFormat="false" ht="12.75" hidden="false" customHeight="false" outlineLevel="0" collapsed="false">
      <c r="A14421" s="0" t="s">
        <v>52</v>
      </c>
      <c r="B14421" s="0" t="s">
        <v>113</v>
      </c>
      <c r="C14421" s="0" t="s">
        <v>108</v>
      </c>
      <c r="D14421" s="116" t="n">
        <v>46054</v>
      </c>
      <c r="E14421" s="0" t="n">
        <v>-0.2</v>
      </c>
      <c r="F14421" s="0" t="n">
        <v>2376550</v>
      </c>
      <c r="G14421" s="151" t="s">
        <v>111</v>
      </c>
      <c r="H14421" s="151" t="s">
        <v>111</v>
      </c>
      <c r="I14421" s="152" t="s">
        <v>112</v>
      </c>
    </row>
    <row r="14422" customFormat="false" ht="12.75" hidden="false" customHeight="false" outlineLevel="0" collapsed="false">
      <c r="A14422" s="0" t="s">
        <v>53</v>
      </c>
      <c r="B14422" s="0" t="s">
        <v>110</v>
      </c>
      <c r="C14422" s="0" t="s">
        <v>108</v>
      </c>
      <c r="D14422" s="116" t="n">
        <v>46054</v>
      </c>
      <c r="E14422" s="0" t="n">
        <v>1.205</v>
      </c>
      <c r="F14422" s="0" t="n">
        <v>2376551</v>
      </c>
      <c r="G14422" s="151" t="s">
        <v>111</v>
      </c>
      <c r="H14422" s="151" t="s">
        <v>111</v>
      </c>
      <c r="I14422" s="152" t="s">
        <v>112</v>
      </c>
    </row>
    <row r="14423" customFormat="false" ht="12.75" hidden="false" customHeight="false" outlineLevel="0" collapsed="false">
      <c r="A14423" s="0" t="s">
        <v>53</v>
      </c>
      <c r="B14423" s="0" t="s">
        <v>113</v>
      </c>
      <c r="C14423" s="0" t="s">
        <v>108</v>
      </c>
      <c r="D14423" s="116" t="n">
        <v>46054</v>
      </c>
      <c r="E14423" s="0" t="n">
        <v>0.05</v>
      </c>
      <c r="F14423" s="0" t="n">
        <v>2376552</v>
      </c>
      <c r="G14423" s="151" t="s">
        <v>111</v>
      </c>
      <c r="H14423" s="151" t="s">
        <v>111</v>
      </c>
      <c r="I14423" s="152" t="s">
        <v>112</v>
      </c>
    </row>
    <row r="14424" customFormat="false" ht="12.75" hidden="false" customHeight="false" outlineLevel="0" collapsed="false">
      <c r="A14424" s="0" t="s">
        <v>17</v>
      </c>
      <c r="B14424" s="0" t="s">
        <v>110</v>
      </c>
      <c r="C14424" s="0" t="s">
        <v>108</v>
      </c>
      <c r="D14424" s="116" t="n">
        <v>46054</v>
      </c>
      <c r="E14424" s="0" t="n">
        <v>0</v>
      </c>
      <c r="F14424" s="0" t="n">
        <v>2376553</v>
      </c>
      <c r="G14424" s="151" t="s">
        <v>111</v>
      </c>
      <c r="H14424" s="151" t="s">
        <v>111</v>
      </c>
      <c r="I14424" s="152" t="s">
        <v>112</v>
      </c>
    </row>
    <row r="14425" customFormat="false" ht="12.75" hidden="false" customHeight="false" outlineLevel="0" collapsed="false">
      <c r="A14425" s="0" t="s">
        <v>17</v>
      </c>
      <c r="B14425" s="0" t="s">
        <v>113</v>
      </c>
      <c r="C14425" s="0" t="s">
        <v>108</v>
      </c>
      <c r="D14425" s="116" t="n">
        <v>46054</v>
      </c>
      <c r="E14425" s="0" t="n">
        <v>0</v>
      </c>
      <c r="F14425" s="0" t="n">
        <v>2376554</v>
      </c>
      <c r="G14425" s="151" t="s">
        <v>111</v>
      </c>
      <c r="H14425" s="151" t="s">
        <v>111</v>
      </c>
      <c r="I14425" s="152" t="s">
        <v>112</v>
      </c>
    </row>
    <row r="14426" customFormat="false" ht="12.75" hidden="false" customHeight="false" outlineLevel="0" collapsed="false">
      <c r="A14426" s="0" t="s">
        <v>18</v>
      </c>
      <c r="B14426" s="0" t="s">
        <v>110</v>
      </c>
      <c r="C14426" s="0" t="s">
        <v>108</v>
      </c>
      <c r="D14426" s="116" t="n">
        <v>46054</v>
      </c>
      <c r="E14426" s="0" t="n">
        <v>0</v>
      </c>
      <c r="F14426" s="0" t="n">
        <v>2376555</v>
      </c>
      <c r="G14426" s="151" t="s">
        <v>111</v>
      </c>
      <c r="H14426" s="151" t="s">
        <v>111</v>
      </c>
      <c r="I14426" s="152" t="s">
        <v>112</v>
      </c>
    </row>
    <row r="14427" customFormat="false" ht="12.75" hidden="false" customHeight="false" outlineLevel="0" collapsed="false">
      <c r="A14427" s="0" t="s">
        <v>18</v>
      </c>
      <c r="B14427" s="0" t="s">
        <v>113</v>
      </c>
      <c r="C14427" s="0" t="s">
        <v>108</v>
      </c>
      <c r="D14427" s="116" t="n">
        <v>46054</v>
      </c>
      <c r="E14427" s="0" t="n">
        <v>0</v>
      </c>
      <c r="F14427" s="0" t="n">
        <v>2376556</v>
      </c>
      <c r="G14427" s="151" t="s">
        <v>111</v>
      </c>
      <c r="H14427" s="151" t="s">
        <v>111</v>
      </c>
      <c r="I14427" s="152" t="s">
        <v>112</v>
      </c>
    </row>
    <row r="14428" customFormat="false" ht="12.75" hidden="false" customHeight="false" outlineLevel="0" collapsed="false">
      <c r="A14428" s="0" t="s">
        <v>19</v>
      </c>
      <c r="B14428" s="0" t="s">
        <v>110</v>
      </c>
      <c r="C14428" s="0" t="s">
        <v>108</v>
      </c>
      <c r="D14428" s="116" t="n">
        <v>46054</v>
      </c>
      <c r="E14428" s="0" t="n">
        <v>0</v>
      </c>
      <c r="F14428" s="0" t="n">
        <v>2376557</v>
      </c>
      <c r="G14428" s="151" t="s">
        <v>111</v>
      </c>
      <c r="H14428" s="151" t="s">
        <v>111</v>
      </c>
      <c r="I14428" s="152" t="s">
        <v>112</v>
      </c>
    </row>
    <row r="14429" customFormat="false" ht="12.75" hidden="false" customHeight="false" outlineLevel="0" collapsed="false">
      <c r="A14429" s="0" t="s">
        <v>19</v>
      </c>
      <c r="B14429" s="0" t="s">
        <v>113</v>
      </c>
      <c r="C14429" s="0" t="s">
        <v>108</v>
      </c>
      <c r="D14429" s="116" t="n">
        <v>46054</v>
      </c>
      <c r="E14429" s="0" t="n">
        <v>0</v>
      </c>
      <c r="F14429" s="0" t="n">
        <v>2376558</v>
      </c>
      <c r="G14429" s="151" t="s">
        <v>111</v>
      </c>
      <c r="H14429" s="151" t="s">
        <v>111</v>
      </c>
      <c r="I14429" s="152" t="s">
        <v>112</v>
      </c>
    </row>
    <row r="14430" customFormat="false" ht="12.75" hidden="false" customHeight="false" outlineLevel="0" collapsed="false">
      <c r="A14430" s="0" t="s">
        <v>21</v>
      </c>
      <c r="B14430" s="0" t="s">
        <v>110</v>
      </c>
      <c r="C14430" s="0" t="s">
        <v>108</v>
      </c>
      <c r="D14430" s="116" t="n">
        <v>46054</v>
      </c>
      <c r="E14430" s="0" t="n">
        <v>0</v>
      </c>
      <c r="F14430" s="0" t="n">
        <v>2376559</v>
      </c>
      <c r="G14430" s="151" t="s">
        <v>111</v>
      </c>
      <c r="H14430" s="151" t="s">
        <v>111</v>
      </c>
      <c r="I14430" s="152" t="s">
        <v>112</v>
      </c>
    </row>
    <row r="14431" customFormat="false" ht="12.75" hidden="false" customHeight="false" outlineLevel="0" collapsed="false">
      <c r="A14431" s="0" t="s">
        <v>21</v>
      </c>
      <c r="B14431" s="0" t="s">
        <v>113</v>
      </c>
      <c r="C14431" s="0" t="s">
        <v>108</v>
      </c>
      <c r="D14431" s="116" t="n">
        <v>46054</v>
      </c>
      <c r="E14431" s="0" t="n">
        <v>0</v>
      </c>
      <c r="F14431" s="0" t="n">
        <v>2376560</v>
      </c>
      <c r="G14431" s="151" t="s">
        <v>111</v>
      </c>
      <c r="H14431" s="151" t="s">
        <v>111</v>
      </c>
      <c r="I14431" s="152" t="s">
        <v>112</v>
      </c>
    </row>
    <row r="14432" customFormat="false" ht="12.75" hidden="false" customHeight="false" outlineLevel="0" collapsed="false">
      <c r="A14432" s="0" t="s">
        <v>22</v>
      </c>
      <c r="B14432" s="0" t="s">
        <v>110</v>
      </c>
      <c r="C14432" s="0" t="s">
        <v>108</v>
      </c>
      <c r="D14432" s="116" t="n">
        <v>46054</v>
      </c>
      <c r="E14432" s="0" t="n">
        <v>0</v>
      </c>
      <c r="F14432" s="0" t="n">
        <v>2376561</v>
      </c>
      <c r="G14432" s="151" t="s">
        <v>111</v>
      </c>
      <c r="H14432" s="151" t="s">
        <v>111</v>
      </c>
      <c r="I14432" s="152" t="s">
        <v>112</v>
      </c>
    </row>
    <row r="14433" customFormat="false" ht="12.75" hidden="false" customHeight="false" outlineLevel="0" collapsed="false">
      <c r="A14433" s="0" t="s">
        <v>59</v>
      </c>
      <c r="B14433" s="0" t="s">
        <v>110</v>
      </c>
      <c r="C14433" s="0" t="s">
        <v>108</v>
      </c>
      <c r="D14433" s="116" t="n">
        <v>46082</v>
      </c>
      <c r="E14433" s="0" t="n">
        <v>0.815</v>
      </c>
      <c r="F14433" s="0" t="n">
        <v>2376515</v>
      </c>
      <c r="G14433" s="151" t="s">
        <v>111</v>
      </c>
      <c r="H14433" s="151" t="s">
        <v>111</v>
      </c>
      <c r="I14433" s="152" t="s">
        <v>112</v>
      </c>
    </row>
    <row r="14434" customFormat="false" ht="12.75" hidden="false" customHeight="false" outlineLevel="0" collapsed="false">
      <c r="A14434" s="0" t="s">
        <v>59</v>
      </c>
      <c r="B14434" s="0" t="s">
        <v>113</v>
      </c>
      <c r="C14434" s="0" t="s">
        <v>108</v>
      </c>
      <c r="D14434" s="116" t="n">
        <v>46082</v>
      </c>
      <c r="E14434" s="0" t="n">
        <v>0.05</v>
      </c>
      <c r="F14434" s="0" t="n">
        <v>2376516</v>
      </c>
      <c r="G14434" s="151" t="s">
        <v>111</v>
      </c>
      <c r="H14434" s="151" t="s">
        <v>111</v>
      </c>
      <c r="I14434" s="152" t="s">
        <v>112</v>
      </c>
    </row>
    <row r="14435" customFormat="false" ht="12.75" hidden="false" customHeight="false" outlineLevel="0" collapsed="false">
      <c r="A14435" s="0" t="s">
        <v>60</v>
      </c>
      <c r="B14435" s="0" t="s">
        <v>110</v>
      </c>
      <c r="C14435" s="0" t="s">
        <v>108</v>
      </c>
      <c r="D14435" s="116" t="n">
        <v>46082</v>
      </c>
      <c r="E14435" s="0" t="n">
        <v>0.815</v>
      </c>
      <c r="F14435" s="0" t="n">
        <v>2376517</v>
      </c>
      <c r="G14435" s="151" t="s">
        <v>111</v>
      </c>
      <c r="H14435" s="151" t="s">
        <v>111</v>
      </c>
      <c r="I14435" s="152" t="s">
        <v>112</v>
      </c>
    </row>
    <row r="14436" customFormat="false" ht="12.75" hidden="false" customHeight="false" outlineLevel="0" collapsed="false">
      <c r="A14436" s="0" t="s">
        <v>60</v>
      </c>
      <c r="B14436" s="0" t="s">
        <v>113</v>
      </c>
      <c r="C14436" s="0" t="s">
        <v>108</v>
      </c>
      <c r="D14436" s="116" t="n">
        <v>46082</v>
      </c>
      <c r="E14436" s="0" t="n">
        <v>0.15</v>
      </c>
      <c r="F14436" s="0" t="n">
        <v>2376518</v>
      </c>
      <c r="G14436" s="151" t="s">
        <v>111</v>
      </c>
      <c r="H14436" s="151" t="s">
        <v>111</v>
      </c>
      <c r="I14436" s="152" t="s">
        <v>112</v>
      </c>
    </row>
    <row r="14437" customFormat="false" ht="12.75" hidden="false" customHeight="false" outlineLevel="0" collapsed="false">
      <c r="A14437" s="0" t="s">
        <v>61</v>
      </c>
      <c r="B14437" s="0" t="s">
        <v>110</v>
      </c>
      <c r="C14437" s="0" t="s">
        <v>108</v>
      </c>
      <c r="D14437" s="116" t="n">
        <v>46082</v>
      </c>
      <c r="E14437" s="0" t="n">
        <v>0.815</v>
      </c>
      <c r="F14437" s="0" t="n">
        <v>2376519</v>
      </c>
      <c r="G14437" s="151" t="s">
        <v>111</v>
      </c>
      <c r="H14437" s="151" t="s">
        <v>111</v>
      </c>
      <c r="I14437" s="152" t="s">
        <v>112</v>
      </c>
    </row>
    <row r="14438" customFormat="false" ht="12.75" hidden="false" customHeight="false" outlineLevel="0" collapsed="false">
      <c r="A14438" s="0" t="s">
        <v>61</v>
      </c>
      <c r="B14438" s="0" t="s">
        <v>113</v>
      </c>
      <c r="C14438" s="0" t="s">
        <v>108</v>
      </c>
      <c r="D14438" s="116" t="n">
        <v>46082</v>
      </c>
      <c r="E14438" s="0" t="n">
        <v>0.05</v>
      </c>
      <c r="F14438" s="0" t="n">
        <v>2376520</v>
      </c>
      <c r="G14438" s="151" t="s">
        <v>111</v>
      </c>
      <c r="H14438" s="151" t="s">
        <v>111</v>
      </c>
      <c r="I14438" s="152" t="s">
        <v>112</v>
      </c>
    </row>
    <row r="14439" customFormat="false" ht="12.75" hidden="false" customHeight="false" outlineLevel="0" collapsed="false">
      <c r="A14439" s="0" t="s">
        <v>62</v>
      </c>
      <c r="B14439" s="0" t="s">
        <v>110</v>
      </c>
      <c r="C14439" s="0" t="s">
        <v>108</v>
      </c>
      <c r="D14439" s="116" t="n">
        <v>46082</v>
      </c>
      <c r="E14439" s="0" t="n">
        <v>0.815</v>
      </c>
      <c r="F14439" s="0" t="n">
        <v>2376521</v>
      </c>
      <c r="G14439" s="151" t="s">
        <v>111</v>
      </c>
      <c r="H14439" s="151" t="s">
        <v>111</v>
      </c>
      <c r="I14439" s="152" t="s">
        <v>112</v>
      </c>
    </row>
    <row r="14440" customFormat="false" ht="12.75" hidden="false" customHeight="false" outlineLevel="0" collapsed="false">
      <c r="A14440" s="0" t="s">
        <v>62</v>
      </c>
      <c r="B14440" s="0" t="s">
        <v>113</v>
      </c>
      <c r="C14440" s="0" t="s">
        <v>108</v>
      </c>
      <c r="D14440" s="116" t="n">
        <v>46082</v>
      </c>
      <c r="E14440" s="0" t="n">
        <v>0.15</v>
      </c>
      <c r="F14440" s="0" t="n">
        <v>2376522</v>
      </c>
      <c r="G14440" s="151" t="s">
        <v>111</v>
      </c>
      <c r="H14440" s="151" t="s">
        <v>111</v>
      </c>
      <c r="I14440" s="152" t="s">
        <v>112</v>
      </c>
    </row>
    <row r="14441" customFormat="false" ht="12.75" hidden="false" customHeight="false" outlineLevel="0" collapsed="false">
      <c r="A14441" s="0" t="s">
        <v>82</v>
      </c>
      <c r="B14441" s="0" t="s">
        <v>110</v>
      </c>
      <c r="C14441" s="0" t="s">
        <v>108</v>
      </c>
      <c r="D14441" s="116" t="n">
        <v>46082</v>
      </c>
      <c r="E14441" s="0" t="n">
        <v>0</v>
      </c>
      <c r="F14441" s="0" t="n">
        <v>2376523</v>
      </c>
      <c r="G14441" s="151" t="s">
        <v>111</v>
      </c>
      <c r="H14441" s="151" t="s">
        <v>111</v>
      </c>
      <c r="I14441" s="152" t="s">
        <v>112</v>
      </c>
    </row>
    <row r="14442" customFormat="false" ht="12.75" hidden="false" customHeight="false" outlineLevel="0" collapsed="false">
      <c r="A14442" s="0" t="s">
        <v>82</v>
      </c>
      <c r="B14442" s="0" t="s">
        <v>113</v>
      </c>
      <c r="C14442" s="0" t="s">
        <v>108</v>
      </c>
      <c r="D14442" s="116" t="n">
        <v>46082</v>
      </c>
      <c r="E14442" s="0" t="n">
        <v>0</v>
      </c>
      <c r="F14442" s="0" t="n">
        <v>2376524</v>
      </c>
      <c r="G14442" s="151" t="s">
        <v>111</v>
      </c>
      <c r="H14442" s="151" t="s">
        <v>111</v>
      </c>
      <c r="I14442" s="152" t="s">
        <v>112</v>
      </c>
    </row>
    <row r="14443" customFormat="false" ht="12.75" hidden="false" customHeight="false" outlineLevel="0" collapsed="false">
      <c r="A14443" s="0" t="s">
        <v>83</v>
      </c>
      <c r="B14443" s="0" t="s">
        <v>110</v>
      </c>
      <c r="C14443" s="0" t="s">
        <v>108</v>
      </c>
      <c r="D14443" s="116" t="n">
        <v>46082</v>
      </c>
      <c r="E14443" s="0" t="n">
        <v>0</v>
      </c>
      <c r="F14443" s="0" t="n">
        <v>2376525</v>
      </c>
      <c r="G14443" s="151" t="s">
        <v>111</v>
      </c>
      <c r="H14443" s="151" t="s">
        <v>111</v>
      </c>
      <c r="I14443" s="152" t="s">
        <v>112</v>
      </c>
    </row>
    <row r="14444" customFormat="false" ht="12.75" hidden="false" customHeight="false" outlineLevel="0" collapsed="false">
      <c r="A14444" s="0" t="s">
        <v>83</v>
      </c>
      <c r="B14444" s="0" t="s">
        <v>113</v>
      </c>
      <c r="C14444" s="0" t="s">
        <v>108</v>
      </c>
      <c r="D14444" s="116" t="n">
        <v>46082</v>
      </c>
      <c r="E14444" s="0" t="n">
        <v>0</v>
      </c>
      <c r="F14444" s="0" t="n">
        <v>2376526</v>
      </c>
      <c r="G14444" s="151" t="s">
        <v>111</v>
      </c>
      <c r="H14444" s="151" t="s">
        <v>111</v>
      </c>
      <c r="I14444" s="152" t="s">
        <v>112</v>
      </c>
    </row>
    <row r="14445" customFormat="false" ht="12.75" hidden="false" customHeight="false" outlineLevel="0" collapsed="false">
      <c r="A14445" s="0" t="s">
        <v>84</v>
      </c>
      <c r="B14445" s="0" t="s">
        <v>110</v>
      </c>
      <c r="C14445" s="0" t="s">
        <v>108</v>
      </c>
      <c r="D14445" s="116" t="n">
        <v>46082</v>
      </c>
      <c r="E14445" s="0" t="n">
        <v>0.24</v>
      </c>
      <c r="F14445" s="0" t="n">
        <v>2376527</v>
      </c>
      <c r="G14445" s="151" t="s">
        <v>111</v>
      </c>
      <c r="H14445" s="151" t="s">
        <v>111</v>
      </c>
      <c r="I14445" s="152" t="s">
        <v>112</v>
      </c>
    </row>
    <row r="14446" customFormat="false" ht="12.75" hidden="false" customHeight="false" outlineLevel="0" collapsed="false">
      <c r="A14446" s="0" t="s">
        <v>84</v>
      </c>
      <c r="B14446" s="0" t="s">
        <v>113</v>
      </c>
      <c r="C14446" s="0" t="s">
        <v>108</v>
      </c>
      <c r="D14446" s="116" t="n">
        <v>46082</v>
      </c>
      <c r="E14446" s="0" t="n">
        <v>0.03</v>
      </c>
      <c r="F14446" s="0" t="n">
        <v>2376528</v>
      </c>
      <c r="G14446" s="151" t="s">
        <v>111</v>
      </c>
      <c r="H14446" s="151" t="s">
        <v>111</v>
      </c>
      <c r="I14446" s="152" t="s">
        <v>112</v>
      </c>
    </row>
    <row r="14447" customFormat="false" ht="12.75" hidden="false" customHeight="false" outlineLevel="0" collapsed="false">
      <c r="A14447" s="0" t="s">
        <v>85</v>
      </c>
      <c r="B14447" s="0" t="s">
        <v>110</v>
      </c>
      <c r="C14447" s="0" t="s">
        <v>108</v>
      </c>
      <c r="D14447" s="116" t="n">
        <v>46082</v>
      </c>
      <c r="E14447" s="0" t="n">
        <v>0.24</v>
      </c>
      <c r="F14447" s="0" t="n">
        <v>2376529</v>
      </c>
      <c r="G14447" s="151" t="s">
        <v>111</v>
      </c>
      <c r="H14447" s="151" t="s">
        <v>111</v>
      </c>
      <c r="I14447" s="152" t="s">
        <v>112</v>
      </c>
    </row>
    <row r="14448" customFormat="false" ht="12.75" hidden="false" customHeight="false" outlineLevel="0" collapsed="false">
      <c r="A14448" s="0" t="s">
        <v>85</v>
      </c>
      <c r="B14448" s="0" t="s">
        <v>113</v>
      </c>
      <c r="C14448" s="0" t="s">
        <v>108</v>
      </c>
      <c r="D14448" s="116" t="n">
        <v>46082</v>
      </c>
      <c r="E14448" s="0" t="n">
        <v>0.158736704670835</v>
      </c>
      <c r="F14448" s="0" t="n">
        <v>2376530</v>
      </c>
      <c r="G14448" s="151" t="s">
        <v>111</v>
      </c>
      <c r="H14448" s="151" t="s">
        <v>111</v>
      </c>
      <c r="I14448" s="152" t="s">
        <v>112</v>
      </c>
    </row>
    <row r="14449" customFormat="false" ht="12.75" hidden="false" customHeight="false" outlineLevel="0" collapsed="false">
      <c r="A14449" s="0" t="s">
        <v>86</v>
      </c>
      <c r="B14449" s="0" t="s">
        <v>110</v>
      </c>
      <c r="C14449" s="0" t="s">
        <v>108</v>
      </c>
      <c r="D14449" s="116" t="n">
        <v>46082</v>
      </c>
      <c r="E14449" s="0" t="n">
        <v>0.39</v>
      </c>
      <c r="F14449" s="0" t="n">
        <v>2376531</v>
      </c>
      <c r="G14449" s="151" t="s">
        <v>111</v>
      </c>
      <c r="H14449" s="151" t="s">
        <v>111</v>
      </c>
      <c r="I14449" s="152" t="s">
        <v>112</v>
      </c>
    </row>
    <row r="14450" customFormat="false" ht="12.75" hidden="false" customHeight="false" outlineLevel="0" collapsed="false">
      <c r="A14450" s="0" t="s">
        <v>86</v>
      </c>
      <c r="B14450" s="0" t="s">
        <v>113</v>
      </c>
      <c r="C14450" s="0" t="s">
        <v>108</v>
      </c>
      <c r="D14450" s="116" t="n">
        <v>46082</v>
      </c>
      <c r="E14450" s="0" t="n">
        <v>0.08</v>
      </c>
      <c r="F14450" s="0" t="n">
        <v>2376532</v>
      </c>
      <c r="G14450" s="151" t="s">
        <v>111</v>
      </c>
      <c r="H14450" s="151" t="s">
        <v>111</v>
      </c>
      <c r="I14450" s="152" t="s">
        <v>112</v>
      </c>
    </row>
    <row r="14451" customFormat="false" ht="12.75" hidden="false" customHeight="false" outlineLevel="0" collapsed="false">
      <c r="A14451" s="0" t="s">
        <v>87</v>
      </c>
      <c r="B14451" s="0" t="s">
        <v>110</v>
      </c>
      <c r="C14451" s="0" t="s">
        <v>108</v>
      </c>
      <c r="D14451" s="116" t="n">
        <v>46082</v>
      </c>
      <c r="E14451" s="0" t="n">
        <v>0.39</v>
      </c>
      <c r="F14451" s="0" t="n">
        <v>2376533</v>
      </c>
      <c r="G14451" s="151" t="s">
        <v>111</v>
      </c>
      <c r="H14451" s="151" t="s">
        <v>111</v>
      </c>
      <c r="I14451" s="152" t="s">
        <v>112</v>
      </c>
    </row>
    <row r="14452" customFormat="false" ht="12.75" hidden="false" customHeight="false" outlineLevel="0" collapsed="false">
      <c r="A14452" s="0" t="s">
        <v>87</v>
      </c>
      <c r="B14452" s="0" t="s">
        <v>113</v>
      </c>
      <c r="C14452" s="0" t="s">
        <v>108</v>
      </c>
      <c r="D14452" s="116" t="n">
        <v>46082</v>
      </c>
      <c r="E14452" s="0" t="n">
        <v>0.18</v>
      </c>
      <c r="F14452" s="0" t="n">
        <v>2376534</v>
      </c>
      <c r="G14452" s="151" t="s">
        <v>111</v>
      </c>
      <c r="H14452" s="151" t="s">
        <v>111</v>
      </c>
      <c r="I14452" s="152" t="s">
        <v>112</v>
      </c>
    </row>
    <row r="14453" customFormat="false" ht="12.75" hidden="false" customHeight="false" outlineLevel="0" collapsed="false">
      <c r="A14453" s="0" t="s">
        <v>88</v>
      </c>
      <c r="B14453" s="0" t="s">
        <v>110</v>
      </c>
      <c r="C14453" s="0" t="s">
        <v>108</v>
      </c>
      <c r="D14453" s="116" t="n">
        <v>46082</v>
      </c>
      <c r="E14453" s="0" t="n">
        <v>0.39</v>
      </c>
      <c r="F14453" s="0" t="n">
        <v>2376535</v>
      </c>
      <c r="G14453" s="151" t="s">
        <v>111</v>
      </c>
      <c r="H14453" s="151" t="s">
        <v>111</v>
      </c>
      <c r="I14453" s="152" t="s">
        <v>112</v>
      </c>
    </row>
    <row r="14454" customFormat="false" ht="12.75" hidden="false" customHeight="false" outlineLevel="0" collapsed="false">
      <c r="A14454" s="0" t="s">
        <v>88</v>
      </c>
      <c r="B14454" s="0" t="s">
        <v>113</v>
      </c>
      <c r="C14454" s="0" t="s">
        <v>108</v>
      </c>
      <c r="D14454" s="116" t="n">
        <v>46082</v>
      </c>
      <c r="E14454" s="0" t="n">
        <v>0.452932419156774</v>
      </c>
      <c r="F14454" s="0" t="n">
        <v>2376536</v>
      </c>
      <c r="G14454" s="151" t="s">
        <v>111</v>
      </c>
      <c r="H14454" s="151" t="s">
        <v>111</v>
      </c>
      <c r="I14454" s="152" t="s">
        <v>112</v>
      </c>
    </row>
    <row r="14455" customFormat="false" ht="12.75" hidden="false" customHeight="false" outlineLevel="0" collapsed="false">
      <c r="A14455" s="0" t="s">
        <v>89</v>
      </c>
      <c r="B14455" s="0" t="s">
        <v>110</v>
      </c>
      <c r="C14455" s="0" t="s">
        <v>108</v>
      </c>
      <c r="D14455" s="116" t="n">
        <v>46082</v>
      </c>
      <c r="E14455" s="0" t="n">
        <v>0.39</v>
      </c>
      <c r="F14455" s="0" t="n">
        <v>2376537</v>
      </c>
      <c r="G14455" s="151" t="s">
        <v>111</v>
      </c>
      <c r="H14455" s="151" t="s">
        <v>111</v>
      </c>
      <c r="I14455" s="152" t="s">
        <v>112</v>
      </c>
    </row>
    <row r="14456" customFormat="false" ht="12.75" hidden="false" customHeight="false" outlineLevel="0" collapsed="false">
      <c r="A14456" s="0" t="s">
        <v>89</v>
      </c>
      <c r="B14456" s="0" t="s">
        <v>113</v>
      </c>
      <c r="C14456" s="0" t="s">
        <v>108</v>
      </c>
      <c r="D14456" s="116" t="n">
        <v>46082</v>
      </c>
      <c r="E14456" s="0" t="n">
        <v>0.13</v>
      </c>
      <c r="F14456" s="0" t="n">
        <v>2376538</v>
      </c>
      <c r="G14456" s="151" t="s">
        <v>111</v>
      </c>
      <c r="H14456" s="151" t="s">
        <v>111</v>
      </c>
      <c r="I14456" s="152" t="s">
        <v>112</v>
      </c>
    </row>
    <row r="14457" customFormat="false" ht="12.75" hidden="false" customHeight="false" outlineLevel="0" collapsed="false">
      <c r="A14457" s="0" t="s">
        <v>90</v>
      </c>
      <c r="B14457" s="0" t="s">
        <v>110</v>
      </c>
      <c r="C14457" s="0" t="s">
        <v>108</v>
      </c>
      <c r="D14457" s="116" t="n">
        <v>46082</v>
      </c>
      <c r="E14457" s="0" t="n">
        <v>0.39</v>
      </c>
      <c r="F14457" s="0" t="n">
        <v>2376539</v>
      </c>
      <c r="G14457" s="151" t="s">
        <v>111</v>
      </c>
      <c r="H14457" s="151" t="s">
        <v>111</v>
      </c>
      <c r="I14457" s="152" t="s">
        <v>112</v>
      </c>
    </row>
    <row r="14458" customFormat="false" ht="12.75" hidden="false" customHeight="false" outlineLevel="0" collapsed="false">
      <c r="A14458" s="0" t="s">
        <v>90</v>
      </c>
      <c r="B14458" s="0" t="s">
        <v>113</v>
      </c>
      <c r="C14458" s="0" t="s">
        <v>108</v>
      </c>
      <c r="D14458" s="116" t="n">
        <v>46082</v>
      </c>
      <c r="E14458" s="0" t="n">
        <v>0.350599222267704</v>
      </c>
      <c r="F14458" s="0" t="n">
        <v>2376540</v>
      </c>
      <c r="G14458" s="151" t="s">
        <v>111</v>
      </c>
      <c r="H14458" s="151" t="s">
        <v>111</v>
      </c>
      <c r="I14458" s="152" t="s">
        <v>112</v>
      </c>
    </row>
    <row r="14459" customFormat="false" ht="12.75" hidden="false" customHeight="false" outlineLevel="0" collapsed="false">
      <c r="A14459" s="0" t="s">
        <v>91</v>
      </c>
      <c r="B14459" s="0" t="s">
        <v>110</v>
      </c>
      <c r="C14459" s="0" t="s">
        <v>108</v>
      </c>
      <c r="D14459" s="116" t="n">
        <v>46082</v>
      </c>
      <c r="E14459" s="0" t="n">
        <v>0</v>
      </c>
      <c r="F14459" s="0" t="n">
        <v>2376541</v>
      </c>
      <c r="G14459" s="151" t="s">
        <v>111</v>
      </c>
      <c r="H14459" s="151" t="s">
        <v>111</v>
      </c>
      <c r="I14459" s="152" t="s">
        <v>112</v>
      </c>
    </row>
    <row r="14460" customFormat="false" ht="12.75" hidden="false" customHeight="false" outlineLevel="0" collapsed="false">
      <c r="A14460" s="0" t="s">
        <v>91</v>
      </c>
      <c r="B14460" s="0" t="s">
        <v>113</v>
      </c>
      <c r="C14460" s="0" t="s">
        <v>108</v>
      </c>
      <c r="D14460" s="116" t="n">
        <v>46082</v>
      </c>
      <c r="E14460" s="0" t="n">
        <v>0</v>
      </c>
      <c r="F14460" s="0" t="n">
        <v>2376542</v>
      </c>
      <c r="G14460" s="151" t="s">
        <v>111</v>
      </c>
      <c r="H14460" s="151" t="s">
        <v>111</v>
      </c>
      <c r="I14460" s="152" t="s">
        <v>112</v>
      </c>
    </row>
    <row r="14461" customFormat="false" ht="12.75" hidden="false" customHeight="false" outlineLevel="0" collapsed="false">
      <c r="A14461" s="0" t="s">
        <v>49</v>
      </c>
      <c r="B14461" s="0" t="s">
        <v>110</v>
      </c>
      <c r="C14461" s="0" t="s">
        <v>108</v>
      </c>
      <c r="D14461" s="116" t="n">
        <v>46082</v>
      </c>
      <c r="E14461" s="0" t="n">
        <v>0.815</v>
      </c>
      <c r="F14461" s="0" t="n">
        <v>2376543</v>
      </c>
      <c r="G14461" s="151" t="s">
        <v>111</v>
      </c>
      <c r="H14461" s="151" t="s">
        <v>111</v>
      </c>
      <c r="I14461" s="152" t="s">
        <v>112</v>
      </c>
    </row>
    <row r="14462" customFormat="false" ht="12.75" hidden="false" customHeight="false" outlineLevel="0" collapsed="false">
      <c r="A14462" s="0" t="s">
        <v>49</v>
      </c>
      <c r="B14462" s="0" t="s">
        <v>113</v>
      </c>
      <c r="C14462" s="0" t="s">
        <v>108</v>
      </c>
      <c r="D14462" s="116" t="n">
        <v>46082</v>
      </c>
      <c r="E14462" s="0" t="n">
        <v>0.05</v>
      </c>
      <c r="F14462" s="0" t="n">
        <v>2376544</v>
      </c>
      <c r="G14462" s="151" t="s">
        <v>111</v>
      </c>
      <c r="H14462" s="151" t="s">
        <v>111</v>
      </c>
      <c r="I14462" s="152" t="s">
        <v>112</v>
      </c>
    </row>
    <row r="14463" customFormat="false" ht="12.75" hidden="false" customHeight="false" outlineLevel="0" collapsed="false">
      <c r="A14463" s="0" t="s">
        <v>50</v>
      </c>
      <c r="B14463" s="0" t="s">
        <v>110</v>
      </c>
      <c r="C14463" s="0" t="s">
        <v>108</v>
      </c>
      <c r="D14463" s="116" t="n">
        <v>46082</v>
      </c>
      <c r="E14463" s="0" t="n">
        <v>0.93</v>
      </c>
      <c r="F14463" s="0" t="n">
        <v>2376545</v>
      </c>
      <c r="G14463" s="151" t="s">
        <v>111</v>
      </c>
      <c r="H14463" s="151" t="s">
        <v>111</v>
      </c>
      <c r="I14463" s="152" t="s">
        <v>112</v>
      </c>
    </row>
    <row r="14464" customFormat="false" ht="12.75" hidden="false" customHeight="false" outlineLevel="0" collapsed="false">
      <c r="A14464" s="0" t="s">
        <v>50</v>
      </c>
      <c r="B14464" s="0" t="s">
        <v>113</v>
      </c>
      <c r="C14464" s="0" t="s">
        <v>108</v>
      </c>
      <c r="D14464" s="116" t="n">
        <v>46082</v>
      </c>
      <c r="E14464" s="0" t="n">
        <v>-0.17</v>
      </c>
      <c r="F14464" s="0" t="n">
        <v>2376546</v>
      </c>
      <c r="G14464" s="151" t="s">
        <v>111</v>
      </c>
      <c r="H14464" s="151" t="s">
        <v>111</v>
      </c>
      <c r="I14464" s="152" t="s">
        <v>112</v>
      </c>
    </row>
    <row r="14465" customFormat="false" ht="12.75" hidden="false" customHeight="false" outlineLevel="0" collapsed="false">
      <c r="A14465" s="0" t="s">
        <v>51</v>
      </c>
      <c r="B14465" s="0" t="s">
        <v>110</v>
      </c>
      <c r="C14465" s="0" t="s">
        <v>108</v>
      </c>
      <c r="D14465" s="116" t="n">
        <v>46082</v>
      </c>
      <c r="E14465" s="0" t="n">
        <v>0.93</v>
      </c>
      <c r="F14465" s="0" t="n">
        <v>2376547</v>
      </c>
      <c r="G14465" s="151" t="s">
        <v>111</v>
      </c>
      <c r="H14465" s="151" t="s">
        <v>111</v>
      </c>
      <c r="I14465" s="152" t="s">
        <v>112</v>
      </c>
    </row>
    <row r="14466" customFormat="false" ht="12.75" hidden="false" customHeight="false" outlineLevel="0" collapsed="false">
      <c r="A14466" s="0" t="s">
        <v>51</v>
      </c>
      <c r="B14466" s="0" t="s">
        <v>113</v>
      </c>
      <c r="C14466" s="0" t="s">
        <v>108</v>
      </c>
      <c r="D14466" s="116" t="n">
        <v>46082</v>
      </c>
      <c r="E14466" s="0" t="n">
        <v>0.1</v>
      </c>
      <c r="F14466" s="0" t="n">
        <v>2376548</v>
      </c>
      <c r="G14466" s="151" t="s">
        <v>111</v>
      </c>
      <c r="H14466" s="151" t="s">
        <v>111</v>
      </c>
      <c r="I14466" s="152" t="s">
        <v>112</v>
      </c>
    </row>
    <row r="14467" customFormat="false" ht="12.75" hidden="false" customHeight="false" outlineLevel="0" collapsed="false">
      <c r="A14467" s="0" t="s">
        <v>52</v>
      </c>
      <c r="B14467" s="0" t="s">
        <v>110</v>
      </c>
      <c r="C14467" s="0" t="s">
        <v>108</v>
      </c>
      <c r="D14467" s="116" t="n">
        <v>46082</v>
      </c>
      <c r="E14467" s="0" t="n">
        <v>0.93</v>
      </c>
      <c r="F14467" s="0" t="n">
        <v>2376549</v>
      </c>
      <c r="G14467" s="151" t="s">
        <v>111</v>
      </c>
      <c r="H14467" s="151" t="s">
        <v>111</v>
      </c>
      <c r="I14467" s="152" t="s">
        <v>112</v>
      </c>
    </row>
    <row r="14468" customFormat="false" ht="12.75" hidden="false" customHeight="false" outlineLevel="0" collapsed="false">
      <c r="A14468" s="0" t="s">
        <v>52</v>
      </c>
      <c r="B14468" s="0" t="s">
        <v>113</v>
      </c>
      <c r="C14468" s="0" t="s">
        <v>108</v>
      </c>
      <c r="D14468" s="116" t="n">
        <v>46082</v>
      </c>
      <c r="E14468" s="0" t="n">
        <v>-0.05</v>
      </c>
      <c r="F14468" s="0" t="n">
        <v>2376550</v>
      </c>
      <c r="G14468" s="151" t="s">
        <v>111</v>
      </c>
      <c r="H14468" s="151" t="s">
        <v>111</v>
      </c>
      <c r="I14468" s="152" t="s">
        <v>112</v>
      </c>
    </row>
    <row r="14469" customFormat="false" ht="12.75" hidden="false" customHeight="false" outlineLevel="0" collapsed="false">
      <c r="A14469" s="0" t="s">
        <v>53</v>
      </c>
      <c r="B14469" s="0" t="s">
        <v>110</v>
      </c>
      <c r="C14469" s="0" t="s">
        <v>108</v>
      </c>
      <c r="D14469" s="116" t="n">
        <v>46082</v>
      </c>
      <c r="E14469" s="0" t="n">
        <v>0.815</v>
      </c>
      <c r="F14469" s="0" t="n">
        <v>2376551</v>
      </c>
      <c r="G14469" s="151" t="s">
        <v>111</v>
      </c>
      <c r="H14469" s="151" t="s">
        <v>111</v>
      </c>
      <c r="I14469" s="152" t="s">
        <v>112</v>
      </c>
    </row>
    <row r="14470" customFormat="false" ht="12.75" hidden="false" customHeight="false" outlineLevel="0" collapsed="false">
      <c r="A14470" s="0" t="s">
        <v>53</v>
      </c>
      <c r="B14470" s="0" t="s">
        <v>113</v>
      </c>
      <c r="C14470" s="0" t="s">
        <v>108</v>
      </c>
      <c r="D14470" s="116" t="n">
        <v>46082</v>
      </c>
      <c r="E14470" s="0" t="n">
        <v>0.05</v>
      </c>
      <c r="F14470" s="0" t="n">
        <v>2376552</v>
      </c>
      <c r="G14470" s="151" t="s">
        <v>111</v>
      </c>
      <c r="H14470" s="151" t="s">
        <v>111</v>
      </c>
      <c r="I14470" s="152" t="s">
        <v>112</v>
      </c>
    </row>
    <row r="14471" customFormat="false" ht="12.75" hidden="false" customHeight="false" outlineLevel="0" collapsed="false">
      <c r="A14471" s="0" t="s">
        <v>17</v>
      </c>
      <c r="B14471" s="0" t="s">
        <v>110</v>
      </c>
      <c r="C14471" s="0" t="s">
        <v>108</v>
      </c>
      <c r="D14471" s="116" t="n">
        <v>46082</v>
      </c>
      <c r="E14471" s="0" t="n">
        <v>0</v>
      </c>
      <c r="F14471" s="0" t="n">
        <v>2376553</v>
      </c>
      <c r="G14471" s="151" t="s">
        <v>111</v>
      </c>
      <c r="H14471" s="151" t="s">
        <v>111</v>
      </c>
      <c r="I14471" s="152" t="s">
        <v>112</v>
      </c>
    </row>
    <row r="14472" customFormat="false" ht="12.75" hidden="false" customHeight="false" outlineLevel="0" collapsed="false">
      <c r="A14472" s="0" t="s">
        <v>17</v>
      </c>
      <c r="B14472" s="0" t="s">
        <v>113</v>
      </c>
      <c r="C14472" s="0" t="s">
        <v>108</v>
      </c>
      <c r="D14472" s="116" t="n">
        <v>46082</v>
      </c>
      <c r="E14472" s="0" t="n">
        <v>0</v>
      </c>
      <c r="F14472" s="0" t="n">
        <v>2376554</v>
      </c>
      <c r="G14472" s="151" t="s">
        <v>111</v>
      </c>
      <c r="H14472" s="151" t="s">
        <v>111</v>
      </c>
      <c r="I14472" s="152" t="s">
        <v>112</v>
      </c>
    </row>
    <row r="14473" customFormat="false" ht="12.75" hidden="false" customHeight="false" outlineLevel="0" collapsed="false">
      <c r="A14473" s="0" t="s">
        <v>18</v>
      </c>
      <c r="B14473" s="0" t="s">
        <v>110</v>
      </c>
      <c r="C14473" s="0" t="s">
        <v>108</v>
      </c>
      <c r="D14473" s="116" t="n">
        <v>46082</v>
      </c>
      <c r="E14473" s="0" t="n">
        <v>0</v>
      </c>
      <c r="F14473" s="0" t="n">
        <v>2376555</v>
      </c>
      <c r="G14473" s="151" t="s">
        <v>111</v>
      </c>
      <c r="H14473" s="151" t="s">
        <v>111</v>
      </c>
      <c r="I14473" s="152" t="s">
        <v>112</v>
      </c>
    </row>
    <row r="14474" customFormat="false" ht="12.75" hidden="false" customHeight="false" outlineLevel="0" collapsed="false">
      <c r="A14474" s="0" t="s">
        <v>18</v>
      </c>
      <c r="B14474" s="0" t="s">
        <v>113</v>
      </c>
      <c r="C14474" s="0" t="s">
        <v>108</v>
      </c>
      <c r="D14474" s="116" t="n">
        <v>46082</v>
      </c>
      <c r="E14474" s="0" t="n">
        <v>0</v>
      </c>
      <c r="F14474" s="0" t="n">
        <v>2376556</v>
      </c>
      <c r="G14474" s="151" t="s">
        <v>111</v>
      </c>
      <c r="H14474" s="151" t="s">
        <v>111</v>
      </c>
      <c r="I14474" s="152" t="s">
        <v>112</v>
      </c>
    </row>
    <row r="14475" customFormat="false" ht="12.75" hidden="false" customHeight="false" outlineLevel="0" collapsed="false">
      <c r="A14475" s="0" t="s">
        <v>19</v>
      </c>
      <c r="B14475" s="0" t="s">
        <v>110</v>
      </c>
      <c r="C14475" s="0" t="s">
        <v>108</v>
      </c>
      <c r="D14475" s="116" t="n">
        <v>46082</v>
      </c>
      <c r="E14475" s="0" t="n">
        <v>0</v>
      </c>
      <c r="F14475" s="0" t="n">
        <v>2376557</v>
      </c>
      <c r="G14475" s="151" t="s">
        <v>111</v>
      </c>
      <c r="H14475" s="151" t="s">
        <v>111</v>
      </c>
      <c r="I14475" s="152" t="s">
        <v>112</v>
      </c>
    </row>
    <row r="14476" customFormat="false" ht="12.75" hidden="false" customHeight="false" outlineLevel="0" collapsed="false">
      <c r="A14476" s="0" t="s">
        <v>19</v>
      </c>
      <c r="B14476" s="0" t="s">
        <v>113</v>
      </c>
      <c r="C14476" s="0" t="s">
        <v>108</v>
      </c>
      <c r="D14476" s="116" t="n">
        <v>46082</v>
      </c>
      <c r="E14476" s="0" t="n">
        <v>0</v>
      </c>
      <c r="F14476" s="0" t="n">
        <v>2376558</v>
      </c>
      <c r="G14476" s="151" t="s">
        <v>111</v>
      </c>
      <c r="H14476" s="151" t="s">
        <v>111</v>
      </c>
      <c r="I14476" s="152" t="s">
        <v>112</v>
      </c>
    </row>
    <row r="14477" customFormat="false" ht="12.75" hidden="false" customHeight="false" outlineLevel="0" collapsed="false">
      <c r="A14477" s="0" t="s">
        <v>21</v>
      </c>
      <c r="B14477" s="0" t="s">
        <v>110</v>
      </c>
      <c r="C14477" s="0" t="s">
        <v>108</v>
      </c>
      <c r="D14477" s="116" t="n">
        <v>46082</v>
      </c>
      <c r="E14477" s="0" t="n">
        <v>0</v>
      </c>
      <c r="F14477" s="0" t="n">
        <v>2376559</v>
      </c>
      <c r="G14477" s="151" t="s">
        <v>111</v>
      </c>
      <c r="H14477" s="151" t="s">
        <v>111</v>
      </c>
      <c r="I14477" s="152" t="s">
        <v>112</v>
      </c>
    </row>
    <row r="14478" customFormat="false" ht="12.75" hidden="false" customHeight="false" outlineLevel="0" collapsed="false">
      <c r="A14478" s="0" t="s">
        <v>21</v>
      </c>
      <c r="B14478" s="0" t="s">
        <v>113</v>
      </c>
      <c r="C14478" s="0" t="s">
        <v>108</v>
      </c>
      <c r="D14478" s="116" t="n">
        <v>46082</v>
      </c>
      <c r="E14478" s="0" t="n">
        <v>0</v>
      </c>
      <c r="F14478" s="0" t="n">
        <v>2376560</v>
      </c>
      <c r="G14478" s="151" t="s">
        <v>111</v>
      </c>
      <c r="H14478" s="151" t="s">
        <v>111</v>
      </c>
      <c r="I14478" s="152" t="s">
        <v>112</v>
      </c>
    </row>
    <row r="14479" customFormat="false" ht="12.75" hidden="false" customHeight="false" outlineLevel="0" collapsed="false">
      <c r="A14479" s="0" t="s">
        <v>22</v>
      </c>
      <c r="B14479" s="0" t="s">
        <v>110</v>
      </c>
      <c r="C14479" s="0" t="s">
        <v>108</v>
      </c>
      <c r="D14479" s="116" t="n">
        <v>46082</v>
      </c>
      <c r="E14479" s="0" t="n">
        <v>0</v>
      </c>
      <c r="F14479" s="0" t="n">
        <v>2376561</v>
      </c>
      <c r="G14479" s="151" t="s">
        <v>111</v>
      </c>
      <c r="H14479" s="151" t="s">
        <v>111</v>
      </c>
      <c r="I14479" s="152" t="s">
        <v>112</v>
      </c>
    </row>
    <row r="14480" customFormat="false" ht="12.75" hidden="false" customHeight="false" outlineLevel="0" collapsed="false">
      <c r="A14480" s="0" t="s">
        <v>59</v>
      </c>
      <c r="B14480" s="0" t="s">
        <v>110</v>
      </c>
      <c r="C14480" s="0" t="s">
        <v>108</v>
      </c>
      <c r="D14480" s="116" t="n">
        <v>46113</v>
      </c>
      <c r="E14480" s="0" t="n">
        <v>0.435</v>
      </c>
      <c r="F14480" s="0" t="n">
        <v>2376515</v>
      </c>
      <c r="G14480" s="151" t="s">
        <v>111</v>
      </c>
      <c r="H14480" s="151" t="s">
        <v>111</v>
      </c>
      <c r="I14480" s="152" t="s">
        <v>112</v>
      </c>
    </row>
    <row r="14481" customFormat="false" ht="12.75" hidden="false" customHeight="false" outlineLevel="0" collapsed="false">
      <c r="A14481" s="0" t="s">
        <v>59</v>
      </c>
      <c r="B14481" s="0" t="s">
        <v>113</v>
      </c>
      <c r="C14481" s="0" t="s">
        <v>108</v>
      </c>
      <c r="D14481" s="116" t="n">
        <v>46113</v>
      </c>
      <c r="E14481" s="0" t="n">
        <v>0.015</v>
      </c>
      <c r="F14481" s="0" t="n">
        <v>2376516</v>
      </c>
      <c r="G14481" s="151" t="s">
        <v>111</v>
      </c>
      <c r="H14481" s="151" t="s">
        <v>111</v>
      </c>
      <c r="I14481" s="152" t="s">
        <v>112</v>
      </c>
    </row>
    <row r="14482" customFormat="false" ht="12.75" hidden="false" customHeight="false" outlineLevel="0" collapsed="false">
      <c r="A14482" s="0" t="s">
        <v>60</v>
      </c>
      <c r="B14482" s="0" t="s">
        <v>110</v>
      </c>
      <c r="C14482" s="0" t="s">
        <v>108</v>
      </c>
      <c r="D14482" s="116" t="n">
        <v>46113</v>
      </c>
      <c r="E14482" s="0" t="n">
        <v>0.435</v>
      </c>
      <c r="F14482" s="0" t="n">
        <v>2376517</v>
      </c>
      <c r="G14482" s="151" t="s">
        <v>111</v>
      </c>
      <c r="H14482" s="151" t="s">
        <v>111</v>
      </c>
      <c r="I14482" s="152" t="s">
        <v>112</v>
      </c>
    </row>
    <row r="14483" customFormat="false" ht="12.75" hidden="false" customHeight="false" outlineLevel="0" collapsed="false">
      <c r="A14483" s="0" t="s">
        <v>60</v>
      </c>
      <c r="B14483" s="0" t="s">
        <v>113</v>
      </c>
      <c r="C14483" s="0" t="s">
        <v>108</v>
      </c>
      <c r="D14483" s="116" t="n">
        <v>46113</v>
      </c>
      <c r="E14483" s="0" t="n">
        <v>0.045</v>
      </c>
      <c r="F14483" s="0" t="n">
        <v>2376518</v>
      </c>
      <c r="G14483" s="151" t="s">
        <v>111</v>
      </c>
      <c r="H14483" s="151" t="s">
        <v>111</v>
      </c>
      <c r="I14483" s="152" t="s">
        <v>112</v>
      </c>
    </row>
    <row r="14484" customFormat="false" ht="12.75" hidden="false" customHeight="false" outlineLevel="0" collapsed="false">
      <c r="A14484" s="0" t="s">
        <v>61</v>
      </c>
      <c r="B14484" s="0" t="s">
        <v>110</v>
      </c>
      <c r="C14484" s="0" t="s">
        <v>108</v>
      </c>
      <c r="D14484" s="116" t="n">
        <v>46113</v>
      </c>
      <c r="E14484" s="0" t="n">
        <v>0.435</v>
      </c>
      <c r="F14484" s="0" t="n">
        <v>2376519</v>
      </c>
      <c r="G14484" s="151" t="s">
        <v>111</v>
      </c>
      <c r="H14484" s="151" t="s">
        <v>111</v>
      </c>
      <c r="I14484" s="152" t="s">
        <v>112</v>
      </c>
    </row>
    <row r="14485" customFormat="false" ht="12.75" hidden="false" customHeight="false" outlineLevel="0" collapsed="false">
      <c r="A14485" s="0" t="s">
        <v>61</v>
      </c>
      <c r="B14485" s="0" t="s">
        <v>113</v>
      </c>
      <c r="C14485" s="0" t="s">
        <v>108</v>
      </c>
      <c r="D14485" s="116" t="n">
        <v>46113</v>
      </c>
      <c r="E14485" s="0" t="n">
        <v>0.015</v>
      </c>
      <c r="F14485" s="0" t="n">
        <v>2376520</v>
      </c>
      <c r="G14485" s="151" t="s">
        <v>111</v>
      </c>
      <c r="H14485" s="151" t="s">
        <v>111</v>
      </c>
      <c r="I14485" s="152" t="s">
        <v>112</v>
      </c>
    </row>
    <row r="14486" customFormat="false" ht="12.75" hidden="false" customHeight="false" outlineLevel="0" collapsed="false">
      <c r="A14486" s="0" t="s">
        <v>62</v>
      </c>
      <c r="B14486" s="0" t="s">
        <v>110</v>
      </c>
      <c r="C14486" s="0" t="s">
        <v>108</v>
      </c>
      <c r="D14486" s="116" t="n">
        <v>46113</v>
      </c>
      <c r="E14486" s="0" t="n">
        <v>0.435</v>
      </c>
      <c r="F14486" s="0" t="n">
        <v>2376521</v>
      </c>
      <c r="G14486" s="151" t="s">
        <v>111</v>
      </c>
      <c r="H14486" s="151" t="s">
        <v>111</v>
      </c>
      <c r="I14486" s="152" t="s">
        <v>112</v>
      </c>
    </row>
    <row r="14487" customFormat="false" ht="12.75" hidden="false" customHeight="false" outlineLevel="0" collapsed="false">
      <c r="A14487" s="0" t="s">
        <v>62</v>
      </c>
      <c r="B14487" s="0" t="s">
        <v>113</v>
      </c>
      <c r="C14487" s="0" t="s">
        <v>108</v>
      </c>
      <c r="D14487" s="116" t="n">
        <v>46113</v>
      </c>
      <c r="E14487" s="0" t="n">
        <v>0.045</v>
      </c>
      <c r="F14487" s="0" t="n">
        <v>2376522</v>
      </c>
      <c r="G14487" s="151" t="s">
        <v>111</v>
      </c>
      <c r="H14487" s="151" t="s">
        <v>111</v>
      </c>
      <c r="I14487" s="152" t="s">
        <v>112</v>
      </c>
    </row>
    <row r="14488" customFormat="false" ht="12.75" hidden="false" customHeight="false" outlineLevel="0" collapsed="false">
      <c r="A14488" s="0" t="s">
        <v>82</v>
      </c>
      <c r="B14488" s="0" t="s">
        <v>110</v>
      </c>
      <c r="C14488" s="0" t="s">
        <v>108</v>
      </c>
      <c r="D14488" s="116" t="n">
        <v>46113</v>
      </c>
      <c r="E14488" s="0" t="n">
        <v>0</v>
      </c>
      <c r="F14488" s="0" t="n">
        <v>2376523</v>
      </c>
      <c r="G14488" s="151" t="s">
        <v>111</v>
      </c>
      <c r="H14488" s="151" t="s">
        <v>111</v>
      </c>
      <c r="I14488" s="152" t="s">
        <v>112</v>
      </c>
    </row>
    <row r="14489" customFormat="false" ht="12.75" hidden="false" customHeight="false" outlineLevel="0" collapsed="false">
      <c r="A14489" s="0" t="s">
        <v>82</v>
      </c>
      <c r="B14489" s="0" t="s">
        <v>113</v>
      </c>
      <c r="C14489" s="0" t="s">
        <v>108</v>
      </c>
      <c r="D14489" s="116" t="n">
        <v>46113</v>
      </c>
      <c r="E14489" s="0" t="n">
        <v>0</v>
      </c>
      <c r="F14489" s="0" t="n">
        <v>2376524</v>
      </c>
      <c r="G14489" s="151" t="s">
        <v>111</v>
      </c>
      <c r="H14489" s="151" t="s">
        <v>111</v>
      </c>
      <c r="I14489" s="152" t="s">
        <v>112</v>
      </c>
    </row>
    <row r="14490" customFormat="false" ht="12.75" hidden="false" customHeight="false" outlineLevel="0" collapsed="false">
      <c r="A14490" s="0" t="s">
        <v>83</v>
      </c>
      <c r="B14490" s="0" t="s">
        <v>110</v>
      </c>
      <c r="C14490" s="0" t="s">
        <v>108</v>
      </c>
      <c r="D14490" s="116" t="n">
        <v>46113</v>
      </c>
      <c r="E14490" s="0" t="n">
        <v>0</v>
      </c>
      <c r="F14490" s="0" t="n">
        <v>2376525</v>
      </c>
      <c r="G14490" s="151" t="s">
        <v>111</v>
      </c>
      <c r="H14490" s="151" t="s">
        <v>111</v>
      </c>
      <c r="I14490" s="152" t="s">
        <v>112</v>
      </c>
    </row>
    <row r="14491" customFormat="false" ht="12.75" hidden="false" customHeight="false" outlineLevel="0" collapsed="false">
      <c r="A14491" s="0" t="s">
        <v>83</v>
      </c>
      <c r="B14491" s="0" t="s">
        <v>113</v>
      </c>
      <c r="C14491" s="0" t="s">
        <v>108</v>
      </c>
      <c r="D14491" s="116" t="n">
        <v>46113</v>
      </c>
      <c r="E14491" s="0" t="n">
        <v>0</v>
      </c>
      <c r="F14491" s="0" t="n">
        <v>2376526</v>
      </c>
      <c r="G14491" s="151" t="s">
        <v>111</v>
      </c>
      <c r="H14491" s="151" t="s">
        <v>111</v>
      </c>
      <c r="I14491" s="152" t="s">
        <v>112</v>
      </c>
    </row>
    <row r="14492" customFormat="false" ht="12.75" hidden="false" customHeight="false" outlineLevel="0" collapsed="false">
      <c r="A14492" s="0" t="s">
        <v>84</v>
      </c>
      <c r="B14492" s="0" t="s">
        <v>110</v>
      </c>
      <c r="C14492" s="0" t="s">
        <v>108</v>
      </c>
      <c r="D14492" s="116" t="n">
        <v>46113</v>
      </c>
      <c r="E14492" s="0" t="n">
        <v>0.17</v>
      </c>
      <c r="F14492" s="0" t="n">
        <v>2376527</v>
      </c>
      <c r="G14492" s="151" t="s">
        <v>111</v>
      </c>
      <c r="H14492" s="151" t="s">
        <v>111</v>
      </c>
      <c r="I14492" s="152" t="s">
        <v>112</v>
      </c>
    </row>
    <row r="14493" customFormat="false" ht="12.75" hidden="false" customHeight="false" outlineLevel="0" collapsed="false">
      <c r="A14493" s="0" t="s">
        <v>84</v>
      </c>
      <c r="B14493" s="0" t="s">
        <v>113</v>
      </c>
      <c r="C14493" s="0" t="s">
        <v>108</v>
      </c>
      <c r="D14493" s="116" t="n">
        <v>46113</v>
      </c>
      <c r="E14493" s="0" t="n">
        <v>0.0175</v>
      </c>
      <c r="F14493" s="0" t="n">
        <v>2376528</v>
      </c>
      <c r="G14493" s="151" t="s">
        <v>111</v>
      </c>
      <c r="H14493" s="151" t="s">
        <v>111</v>
      </c>
      <c r="I14493" s="152" t="s">
        <v>112</v>
      </c>
    </row>
    <row r="14494" customFormat="false" ht="12.75" hidden="false" customHeight="false" outlineLevel="0" collapsed="false">
      <c r="A14494" s="0" t="s">
        <v>85</v>
      </c>
      <c r="B14494" s="0" t="s">
        <v>110</v>
      </c>
      <c r="C14494" s="0" t="s">
        <v>108</v>
      </c>
      <c r="D14494" s="116" t="n">
        <v>46113</v>
      </c>
      <c r="E14494" s="0" t="n">
        <v>0.17</v>
      </c>
      <c r="F14494" s="0" t="n">
        <v>2376529</v>
      </c>
      <c r="G14494" s="151" t="s">
        <v>111</v>
      </c>
      <c r="H14494" s="151" t="s">
        <v>111</v>
      </c>
      <c r="I14494" s="152" t="s">
        <v>112</v>
      </c>
    </row>
    <row r="14495" customFormat="false" ht="12.75" hidden="false" customHeight="false" outlineLevel="0" collapsed="false">
      <c r="A14495" s="0" t="s">
        <v>85</v>
      </c>
      <c r="B14495" s="0" t="s">
        <v>113</v>
      </c>
      <c r="C14495" s="0" t="s">
        <v>108</v>
      </c>
      <c r="D14495" s="116" t="n">
        <v>46113</v>
      </c>
      <c r="E14495" s="0" t="n">
        <v>0.0844532671325242</v>
      </c>
      <c r="F14495" s="0" t="n">
        <v>2376530</v>
      </c>
      <c r="G14495" s="151" t="s">
        <v>111</v>
      </c>
      <c r="H14495" s="151" t="s">
        <v>111</v>
      </c>
      <c r="I14495" s="152" t="s">
        <v>112</v>
      </c>
    </row>
    <row r="14496" customFormat="false" ht="12.75" hidden="false" customHeight="false" outlineLevel="0" collapsed="false">
      <c r="A14496" s="0" t="s">
        <v>86</v>
      </c>
      <c r="B14496" s="0" t="s">
        <v>110</v>
      </c>
      <c r="C14496" s="0" t="s">
        <v>108</v>
      </c>
      <c r="D14496" s="116" t="n">
        <v>46113</v>
      </c>
      <c r="E14496" s="0" t="n">
        <v>0.24</v>
      </c>
      <c r="F14496" s="0" t="n">
        <v>2376531</v>
      </c>
      <c r="G14496" s="151" t="s">
        <v>111</v>
      </c>
      <c r="H14496" s="151" t="s">
        <v>111</v>
      </c>
      <c r="I14496" s="152" t="s">
        <v>112</v>
      </c>
    </row>
    <row r="14497" customFormat="false" ht="12.75" hidden="false" customHeight="false" outlineLevel="0" collapsed="false">
      <c r="A14497" s="0" t="s">
        <v>86</v>
      </c>
      <c r="B14497" s="0" t="s">
        <v>113</v>
      </c>
      <c r="C14497" s="0" t="s">
        <v>108</v>
      </c>
      <c r="D14497" s="116" t="n">
        <v>46113</v>
      </c>
      <c r="E14497" s="0" t="n">
        <v>0.005</v>
      </c>
      <c r="F14497" s="0" t="n">
        <v>2376532</v>
      </c>
      <c r="G14497" s="151" t="s">
        <v>111</v>
      </c>
      <c r="H14497" s="151" t="s">
        <v>111</v>
      </c>
      <c r="I14497" s="152" t="s">
        <v>112</v>
      </c>
    </row>
    <row r="14498" customFormat="false" ht="12.75" hidden="false" customHeight="false" outlineLevel="0" collapsed="false">
      <c r="A14498" s="0" t="s">
        <v>87</v>
      </c>
      <c r="B14498" s="0" t="s">
        <v>110</v>
      </c>
      <c r="C14498" s="0" t="s">
        <v>108</v>
      </c>
      <c r="D14498" s="116" t="n">
        <v>46113</v>
      </c>
      <c r="E14498" s="0" t="n">
        <v>0.24</v>
      </c>
      <c r="F14498" s="0" t="n">
        <v>2376533</v>
      </c>
      <c r="G14498" s="151" t="s">
        <v>111</v>
      </c>
      <c r="H14498" s="151" t="s">
        <v>111</v>
      </c>
      <c r="I14498" s="152" t="s">
        <v>112</v>
      </c>
    </row>
    <row r="14499" customFormat="false" ht="12.75" hidden="false" customHeight="false" outlineLevel="0" collapsed="false">
      <c r="A14499" s="0" t="s">
        <v>87</v>
      </c>
      <c r="B14499" s="0" t="s">
        <v>113</v>
      </c>
      <c r="C14499" s="0" t="s">
        <v>108</v>
      </c>
      <c r="D14499" s="116" t="n">
        <v>46113</v>
      </c>
      <c r="E14499" s="0" t="n">
        <v>0.005</v>
      </c>
      <c r="F14499" s="0" t="n">
        <v>2376534</v>
      </c>
      <c r="G14499" s="151" t="s">
        <v>111</v>
      </c>
      <c r="H14499" s="151" t="s">
        <v>111</v>
      </c>
      <c r="I14499" s="152" t="s">
        <v>112</v>
      </c>
    </row>
    <row r="14500" customFormat="false" ht="12.75" hidden="false" customHeight="false" outlineLevel="0" collapsed="false">
      <c r="A14500" s="0" t="s">
        <v>88</v>
      </c>
      <c r="B14500" s="0" t="s">
        <v>110</v>
      </c>
      <c r="C14500" s="0" t="s">
        <v>108</v>
      </c>
      <c r="D14500" s="116" t="n">
        <v>46113</v>
      </c>
      <c r="E14500" s="0" t="n">
        <v>0.24</v>
      </c>
      <c r="F14500" s="0" t="n">
        <v>2376535</v>
      </c>
      <c r="G14500" s="151" t="s">
        <v>111</v>
      </c>
      <c r="H14500" s="151" t="s">
        <v>111</v>
      </c>
      <c r="I14500" s="152" t="s">
        <v>112</v>
      </c>
    </row>
    <row r="14501" customFormat="false" ht="12.75" hidden="false" customHeight="false" outlineLevel="0" collapsed="false">
      <c r="A14501" s="0" t="s">
        <v>88</v>
      </c>
      <c r="B14501" s="0" t="s">
        <v>113</v>
      </c>
      <c r="C14501" s="0" t="s">
        <v>108</v>
      </c>
      <c r="D14501" s="116" t="n">
        <v>46113</v>
      </c>
      <c r="E14501" s="0" t="n">
        <v>0.148016332378224</v>
      </c>
      <c r="F14501" s="0" t="n">
        <v>2376536</v>
      </c>
      <c r="G14501" s="151" t="s">
        <v>111</v>
      </c>
      <c r="H14501" s="151" t="s">
        <v>111</v>
      </c>
      <c r="I14501" s="152" t="s">
        <v>112</v>
      </c>
    </row>
    <row r="14502" customFormat="false" ht="12.75" hidden="false" customHeight="false" outlineLevel="0" collapsed="false">
      <c r="A14502" s="0" t="s">
        <v>89</v>
      </c>
      <c r="B14502" s="0" t="s">
        <v>110</v>
      </c>
      <c r="C14502" s="0" t="s">
        <v>108</v>
      </c>
      <c r="D14502" s="116" t="n">
        <v>46113</v>
      </c>
      <c r="E14502" s="0" t="n">
        <v>0.24</v>
      </c>
      <c r="F14502" s="0" t="n">
        <v>2376537</v>
      </c>
      <c r="G14502" s="151" t="s">
        <v>111</v>
      </c>
      <c r="H14502" s="151" t="s">
        <v>111</v>
      </c>
      <c r="I14502" s="152" t="s">
        <v>112</v>
      </c>
    </row>
    <row r="14503" customFormat="false" ht="12.75" hidden="false" customHeight="false" outlineLevel="0" collapsed="false">
      <c r="A14503" s="0" t="s">
        <v>89</v>
      </c>
      <c r="B14503" s="0" t="s">
        <v>113</v>
      </c>
      <c r="C14503" s="0" t="s">
        <v>108</v>
      </c>
      <c r="D14503" s="116" t="n">
        <v>46113</v>
      </c>
      <c r="E14503" s="0" t="n">
        <v>0.025</v>
      </c>
      <c r="F14503" s="0" t="n">
        <v>2376538</v>
      </c>
      <c r="G14503" s="151" t="s">
        <v>111</v>
      </c>
      <c r="H14503" s="151" t="s">
        <v>111</v>
      </c>
      <c r="I14503" s="152" t="s">
        <v>112</v>
      </c>
    </row>
    <row r="14504" customFormat="false" ht="12.75" hidden="false" customHeight="false" outlineLevel="0" collapsed="false">
      <c r="A14504" s="0" t="s">
        <v>90</v>
      </c>
      <c r="B14504" s="0" t="s">
        <v>110</v>
      </c>
      <c r="C14504" s="0" t="s">
        <v>108</v>
      </c>
      <c r="D14504" s="116" t="n">
        <v>46113</v>
      </c>
      <c r="E14504" s="0" t="n">
        <v>0.24</v>
      </c>
      <c r="F14504" s="0" t="n">
        <v>2376539</v>
      </c>
      <c r="G14504" s="151" t="s">
        <v>111</v>
      </c>
      <c r="H14504" s="151" t="s">
        <v>111</v>
      </c>
      <c r="I14504" s="152" t="s">
        <v>112</v>
      </c>
    </row>
    <row r="14505" customFormat="false" ht="12.75" hidden="false" customHeight="false" outlineLevel="0" collapsed="false">
      <c r="A14505" s="0" t="s">
        <v>90</v>
      </c>
      <c r="B14505" s="0" t="s">
        <v>113</v>
      </c>
      <c r="C14505" s="0" t="s">
        <v>108</v>
      </c>
      <c r="D14505" s="116" t="n">
        <v>46113</v>
      </c>
      <c r="E14505" s="0" t="n">
        <v>0.148016332378224</v>
      </c>
      <c r="F14505" s="0" t="n">
        <v>2376540</v>
      </c>
      <c r="G14505" s="151" t="s">
        <v>111</v>
      </c>
      <c r="H14505" s="151" t="s">
        <v>111</v>
      </c>
      <c r="I14505" s="152" t="s">
        <v>112</v>
      </c>
    </row>
    <row r="14506" customFormat="false" ht="12.75" hidden="false" customHeight="false" outlineLevel="0" collapsed="false">
      <c r="A14506" s="0" t="s">
        <v>91</v>
      </c>
      <c r="B14506" s="0" t="s">
        <v>110</v>
      </c>
      <c r="C14506" s="0" t="s">
        <v>108</v>
      </c>
      <c r="D14506" s="116" t="n">
        <v>46113</v>
      </c>
      <c r="E14506" s="0" t="n">
        <v>0</v>
      </c>
      <c r="F14506" s="0" t="n">
        <v>2376541</v>
      </c>
      <c r="G14506" s="151" t="s">
        <v>111</v>
      </c>
      <c r="H14506" s="151" t="s">
        <v>111</v>
      </c>
      <c r="I14506" s="152" t="s">
        <v>112</v>
      </c>
    </row>
    <row r="14507" customFormat="false" ht="12.75" hidden="false" customHeight="false" outlineLevel="0" collapsed="false">
      <c r="A14507" s="0" t="s">
        <v>91</v>
      </c>
      <c r="B14507" s="0" t="s">
        <v>113</v>
      </c>
      <c r="C14507" s="0" t="s">
        <v>108</v>
      </c>
      <c r="D14507" s="116" t="n">
        <v>46113</v>
      </c>
      <c r="E14507" s="0" t="n">
        <v>0</v>
      </c>
      <c r="F14507" s="0" t="n">
        <v>2376542</v>
      </c>
      <c r="G14507" s="151" t="s">
        <v>111</v>
      </c>
      <c r="H14507" s="151" t="s">
        <v>111</v>
      </c>
      <c r="I14507" s="152" t="s">
        <v>112</v>
      </c>
    </row>
    <row r="14508" customFormat="false" ht="12.75" hidden="false" customHeight="false" outlineLevel="0" collapsed="false">
      <c r="A14508" s="0" t="s">
        <v>49</v>
      </c>
      <c r="B14508" s="0" t="s">
        <v>110</v>
      </c>
      <c r="C14508" s="0" t="s">
        <v>108</v>
      </c>
      <c r="D14508" s="116" t="n">
        <v>46113</v>
      </c>
      <c r="E14508" s="0" t="n">
        <v>0.435</v>
      </c>
      <c r="F14508" s="0" t="n">
        <v>2376543</v>
      </c>
      <c r="G14508" s="151" t="s">
        <v>111</v>
      </c>
      <c r="H14508" s="151" t="s">
        <v>111</v>
      </c>
      <c r="I14508" s="152" t="s">
        <v>112</v>
      </c>
    </row>
    <row r="14509" customFormat="false" ht="12.75" hidden="false" customHeight="false" outlineLevel="0" collapsed="false">
      <c r="A14509" s="0" t="s">
        <v>49</v>
      </c>
      <c r="B14509" s="0" t="s">
        <v>113</v>
      </c>
      <c r="C14509" s="0" t="s">
        <v>108</v>
      </c>
      <c r="D14509" s="116" t="n">
        <v>46113</v>
      </c>
      <c r="E14509" s="0" t="n">
        <v>0.015</v>
      </c>
      <c r="F14509" s="0" t="n">
        <v>2376544</v>
      </c>
      <c r="G14509" s="151" t="s">
        <v>111</v>
      </c>
      <c r="H14509" s="151" t="s">
        <v>111</v>
      </c>
      <c r="I14509" s="152" t="s">
        <v>112</v>
      </c>
    </row>
    <row r="14510" customFormat="false" ht="12.75" hidden="false" customHeight="false" outlineLevel="0" collapsed="false">
      <c r="A14510" s="0" t="s">
        <v>50</v>
      </c>
      <c r="B14510" s="0" t="s">
        <v>110</v>
      </c>
      <c r="C14510" s="0" t="s">
        <v>108</v>
      </c>
      <c r="D14510" s="116" t="n">
        <v>46113</v>
      </c>
      <c r="E14510" s="0" t="n">
        <v>0.5</v>
      </c>
      <c r="F14510" s="0" t="n">
        <v>2376545</v>
      </c>
      <c r="G14510" s="151" t="s">
        <v>111</v>
      </c>
      <c r="H14510" s="151" t="s">
        <v>111</v>
      </c>
      <c r="I14510" s="152" t="s">
        <v>112</v>
      </c>
    </row>
    <row r="14511" customFormat="false" ht="12.75" hidden="false" customHeight="false" outlineLevel="0" collapsed="false">
      <c r="A14511" s="0" t="s">
        <v>50</v>
      </c>
      <c r="B14511" s="0" t="s">
        <v>113</v>
      </c>
      <c r="C14511" s="0" t="s">
        <v>108</v>
      </c>
      <c r="D14511" s="116" t="n">
        <v>46113</v>
      </c>
      <c r="E14511" s="0" t="n">
        <v>-0.085</v>
      </c>
      <c r="F14511" s="0" t="n">
        <v>2376546</v>
      </c>
      <c r="G14511" s="151" t="s">
        <v>111</v>
      </c>
      <c r="H14511" s="151" t="s">
        <v>111</v>
      </c>
      <c r="I14511" s="152" t="s">
        <v>112</v>
      </c>
    </row>
    <row r="14512" customFormat="false" ht="12.75" hidden="false" customHeight="false" outlineLevel="0" collapsed="false">
      <c r="A14512" s="0" t="s">
        <v>51</v>
      </c>
      <c r="B14512" s="0" t="s">
        <v>110</v>
      </c>
      <c r="C14512" s="0" t="s">
        <v>108</v>
      </c>
      <c r="D14512" s="116" t="n">
        <v>46113</v>
      </c>
      <c r="E14512" s="0" t="n">
        <v>0.5</v>
      </c>
      <c r="F14512" s="0" t="n">
        <v>2376547</v>
      </c>
      <c r="G14512" s="151" t="s">
        <v>111</v>
      </c>
      <c r="H14512" s="151" t="s">
        <v>111</v>
      </c>
      <c r="I14512" s="152" t="s">
        <v>112</v>
      </c>
    </row>
    <row r="14513" customFormat="false" ht="12.75" hidden="false" customHeight="false" outlineLevel="0" collapsed="false">
      <c r="A14513" s="0" t="s">
        <v>51</v>
      </c>
      <c r="B14513" s="0" t="s">
        <v>113</v>
      </c>
      <c r="C14513" s="0" t="s">
        <v>108</v>
      </c>
      <c r="D14513" s="116" t="n">
        <v>46113</v>
      </c>
      <c r="E14513" s="0" t="n">
        <v>0.02</v>
      </c>
      <c r="F14513" s="0" t="n">
        <v>2376548</v>
      </c>
      <c r="G14513" s="151" t="s">
        <v>111</v>
      </c>
      <c r="H14513" s="151" t="s">
        <v>111</v>
      </c>
      <c r="I14513" s="152" t="s">
        <v>112</v>
      </c>
    </row>
    <row r="14514" customFormat="false" ht="12.75" hidden="false" customHeight="false" outlineLevel="0" collapsed="false">
      <c r="A14514" s="0" t="s">
        <v>52</v>
      </c>
      <c r="B14514" s="0" t="s">
        <v>110</v>
      </c>
      <c r="C14514" s="0" t="s">
        <v>108</v>
      </c>
      <c r="D14514" s="116" t="n">
        <v>46113</v>
      </c>
      <c r="E14514" s="0" t="n">
        <v>0.5</v>
      </c>
      <c r="F14514" s="0" t="n">
        <v>2376549</v>
      </c>
      <c r="G14514" s="151" t="s">
        <v>111</v>
      </c>
      <c r="H14514" s="151" t="s">
        <v>111</v>
      </c>
      <c r="I14514" s="152" t="s">
        <v>112</v>
      </c>
    </row>
    <row r="14515" customFormat="false" ht="12.75" hidden="false" customHeight="false" outlineLevel="0" collapsed="false">
      <c r="A14515" s="0" t="s">
        <v>52</v>
      </c>
      <c r="B14515" s="0" t="s">
        <v>113</v>
      </c>
      <c r="C14515" s="0" t="s">
        <v>108</v>
      </c>
      <c r="D14515" s="116" t="n">
        <v>46113</v>
      </c>
      <c r="E14515" s="0" t="n">
        <v>-0.045</v>
      </c>
      <c r="F14515" s="0" t="n">
        <v>2376550</v>
      </c>
      <c r="G14515" s="151" t="s">
        <v>111</v>
      </c>
      <c r="H14515" s="151" t="s">
        <v>111</v>
      </c>
      <c r="I14515" s="152" t="s">
        <v>112</v>
      </c>
    </row>
    <row r="14516" customFormat="false" ht="12.75" hidden="false" customHeight="false" outlineLevel="0" collapsed="false">
      <c r="A14516" s="0" t="s">
        <v>53</v>
      </c>
      <c r="B14516" s="0" t="s">
        <v>110</v>
      </c>
      <c r="C14516" s="0" t="s">
        <v>108</v>
      </c>
      <c r="D14516" s="116" t="n">
        <v>46113</v>
      </c>
      <c r="E14516" s="0" t="n">
        <v>0.24</v>
      </c>
      <c r="F14516" s="0" t="n">
        <v>2376551</v>
      </c>
      <c r="G14516" s="151" t="s">
        <v>111</v>
      </c>
      <c r="H14516" s="151" t="s">
        <v>111</v>
      </c>
      <c r="I14516" s="152" t="s">
        <v>112</v>
      </c>
    </row>
    <row r="14517" customFormat="false" ht="12.75" hidden="false" customHeight="false" outlineLevel="0" collapsed="false">
      <c r="A14517" s="0" t="s">
        <v>53</v>
      </c>
      <c r="B14517" s="0" t="s">
        <v>113</v>
      </c>
      <c r="C14517" s="0" t="s">
        <v>108</v>
      </c>
      <c r="D14517" s="116" t="n">
        <v>46113</v>
      </c>
      <c r="E14517" s="0" t="n">
        <v>0.005</v>
      </c>
      <c r="F14517" s="0" t="n">
        <v>2376552</v>
      </c>
      <c r="G14517" s="151" t="s">
        <v>111</v>
      </c>
      <c r="H14517" s="151" t="s">
        <v>111</v>
      </c>
      <c r="I14517" s="152" t="s">
        <v>112</v>
      </c>
    </row>
    <row r="14518" customFormat="false" ht="12.75" hidden="false" customHeight="false" outlineLevel="0" collapsed="false">
      <c r="A14518" s="0" t="s">
        <v>17</v>
      </c>
      <c r="B14518" s="0" t="s">
        <v>110</v>
      </c>
      <c r="C14518" s="0" t="s">
        <v>108</v>
      </c>
      <c r="D14518" s="116" t="n">
        <v>46113</v>
      </c>
      <c r="E14518" s="0" t="n">
        <v>0</v>
      </c>
      <c r="F14518" s="0" t="n">
        <v>2376553</v>
      </c>
      <c r="G14518" s="151" t="s">
        <v>111</v>
      </c>
      <c r="H14518" s="151" t="s">
        <v>111</v>
      </c>
      <c r="I14518" s="152" t="s">
        <v>112</v>
      </c>
    </row>
    <row r="14519" customFormat="false" ht="12.75" hidden="false" customHeight="false" outlineLevel="0" collapsed="false">
      <c r="A14519" s="0" t="s">
        <v>17</v>
      </c>
      <c r="B14519" s="0" t="s">
        <v>113</v>
      </c>
      <c r="C14519" s="0" t="s">
        <v>108</v>
      </c>
      <c r="D14519" s="116" t="n">
        <v>46113</v>
      </c>
      <c r="E14519" s="0" t="n">
        <v>0</v>
      </c>
      <c r="F14519" s="0" t="n">
        <v>2376554</v>
      </c>
      <c r="G14519" s="151" t="s">
        <v>111</v>
      </c>
      <c r="H14519" s="151" t="s">
        <v>111</v>
      </c>
      <c r="I14519" s="152" t="s">
        <v>112</v>
      </c>
    </row>
    <row r="14520" customFormat="false" ht="12.75" hidden="false" customHeight="false" outlineLevel="0" collapsed="false">
      <c r="A14520" s="0" t="s">
        <v>18</v>
      </c>
      <c r="B14520" s="0" t="s">
        <v>110</v>
      </c>
      <c r="C14520" s="0" t="s">
        <v>108</v>
      </c>
      <c r="D14520" s="116" t="n">
        <v>46113</v>
      </c>
      <c r="E14520" s="0" t="n">
        <v>0</v>
      </c>
      <c r="F14520" s="0" t="n">
        <v>2376555</v>
      </c>
      <c r="G14520" s="151" t="s">
        <v>111</v>
      </c>
      <c r="H14520" s="151" t="s">
        <v>111</v>
      </c>
      <c r="I14520" s="152" t="s">
        <v>112</v>
      </c>
    </row>
    <row r="14521" customFormat="false" ht="12.75" hidden="false" customHeight="false" outlineLevel="0" collapsed="false">
      <c r="A14521" s="0" t="s">
        <v>18</v>
      </c>
      <c r="B14521" s="0" t="s">
        <v>113</v>
      </c>
      <c r="C14521" s="0" t="s">
        <v>108</v>
      </c>
      <c r="D14521" s="116" t="n">
        <v>46113</v>
      </c>
      <c r="E14521" s="0" t="n">
        <v>0</v>
      </c>
      <c r="F14521" s="0" t="n">
        <v>2376556</v>
      </c>
      <c r="G14521" s="151" t="s">
        <v>111</v>
      </c>
      <c r="H14521" s="151" t="s">
        <v>111</v>
      </c>
      <c r="I14521" s="152" t="s">
        <v>112</v>
      </c>
    </row>
    <row r="14522" customFormat="false" ht="12.75" hidden="false" customHeight="false" outlineLevel="0" collapsed="false">
      <c r="A14522" s="0" t="s">
        <v>19</v>
      </c>
      <c r="B14522" s="0" t="s">
        <v>110</v>
      </c>
      <c r="C14522" s="0" t="s">
        <v>108</v>
      </c>
      <c r="D14522" s="116" t="n">
        <v>46113</v>
      </c>
      <c r="E14522" s="0" t="n">
        <v>0</v>
      </c>
      <c r="F14522" s="0" t="n">
        <v>2376557</v>
      </c>
      <c r="G14522" s="151" t="s">
        <v>111</v>
      </c>
      <c r="H14522" s="151" t="s">
        <v>111</v>
      </c>
      <c r="I14522" s="152" t="s">
        <v>112</v>
      </c>
    </row>
    <row r="14523" customFormat="false" ht="12.75" hidden="false" customHeight="false" outlineLevel="0" collapsed="false">
      <c r="A14523" s="0" t="s">
        <v>19</v>
      </c>
      <c r="B14523" s="0" t="s">
        <v>113</v>
      </c>
      <c r="C14523" s="0" t="s">
        <v>108</v>
      </c>
      <c r="D14523" s="116" t="n">
        <v>46113</v>
      </c>
      <c r="E14523" s="0" t="n">
        <v>0</v>
      </c>
      <c r="F14523" s="0" t="n">
        <v>2376558</v>
      </c>
      <c r="G14523" s="151" t="s">
        <v>111</v>
      </c>
      <c r="H14523" s="151" t="s">
        <v>111</v>
      </c>
      <c r="I14523" s="152" t="s">
        <v>112</v>
      </c>
    </row>
    <row r="14524" customFormat="false" ht="12.75" hidden="false" customHeight="false" outlineLevel="0" collapsed="false">
      <c r="A14524" s="0" t="s">
        <v>21</v>
      </c>
      <c r="B14524" s="0" t="s">
        <v>110</v>
      </c>
      <c r="C14524" s="0" t="s">
        <v>108</v>
      </c>
      <c r="D14524" s="116" t="n">
        <v>46113</v>
      </c>
      <c r="E14524" s="0" t="n">
        <v>0</v>
      </c>
      <c r="F14524" s="0" t="n">
        <v>2376559</v>
      </c>
      <c r="G14524" s="151" t="s">
        <v>111</v>
      </c>
      <c r="H14524" s="151" t="s">
        <v>111</v>
      </c>
      <c r="I14524" s="152" t="s">
        <v>112</v>
      </c>
    </row>
    <row r="14525" customFormat="false" ht="12.75" hidden="false" customHeight="false" outlineLevel="0" collapsed="false">
      <c r="A14525" s="0" t="s">
        <v>21</v>
      </c>
      <c r="B14525" s="0" t="s">
        <v>113</v>
      </c>
      <c r="C14525" s="0" t="s">
        <v>108</v>
      </c>
      <c r="D14525" s="116" t="n">
        <v>46113</v>
      </c>
      <c r="E14525" s="0" t="n">
        <v>0</v>
      </c>
      <c r="F14525" s="0" t="n">
        <v>2376560</v>
      </c>
      <c r="G14525" s="151" t="s">
        <v>111</v>
      </c>
      <c r="H14525" s="151" t="s">
        <v>111</v>
      </c>
      <c r="I14525" s="152" t="s">
        <v>112</v>
      </c>
    </row>
    <row r="14526" customFormat="false" ht="12.75" hidden="false" customHeight="false" outlineLevel="0" collapsed="false">
      <c r="A14526" s="0" t="s">
        <v>22</v>
      </c>
      <c r="B14526" s="0" t="s">
        <v>110</v>
      </c>
      <c r="C14526" s="0" t="s">
        <v>108</v>
      </c>
      <c r="D14526" s="116" t="n">
        <v>46113</v>
      </c>
      <c r="E14526" s="0" t="n">
        <v>0</v>
      </c>
      <c r="F14526" s="0" t="n">
        <v>2376561</v>
      </c>
      <c r="G14526" s="151" t="s">
        <v>111</v>
      </c>
      <c r="H14526" s="151" t="s">
        <v>111</v>
      </c>
      <c r="I14526" s="152" t="s">
        <v>112</v>
      </c>
    </row>
    <row r="14527" customFormat="false" ht="12.75" hidden="false" customHeight="false" outlineLevel="0" collapsed="false">
      <c r="A14527" s="0" t="s">
        <v>59</v>
      </c>
      <c r="B14527" s="0" t="s">
        <v>110</v>
      </c>
      <c r="C14527" s="0" t="s">
        <v>108</v>
      </c>
      <c r="D14527" s="116" t="n">
        <v>46143</v>
      </c>
      <c r="E14527" s="0" t="n">
        <v>0.385</v>
      </c>
      <c r="F14527" s="0" t="n">
        <v>2376515</v>
      </c>
      <c r="G14527" s="151" t="s">
        <v>111</v>
      </c>
      <c r="H14527" s="151" t="s">
        <v>111</v>
      </c>
      <c r="I14527" s="152" t="s">
        <v>112</v>
      </c>
    </row>
    <row r="14528" customFormat="false" ht="12.75" hidden="false" customHeight="false" outlineLevel="0" collapsed="false">
      <c r="A14528" s="0" t="s">
        <v>59</v>
      </c>
      <c r="B14528" s="0" t="s">
        <v>113</v>
      </c>
      <c r="C14528" s="0" t="s">
        <v>108</v>
      </c>
      <c r="D14528" s="116" t="n">
        <v>46143</v>
      </c>
      <c r="E14528" s="0" t="n">
        <v>0.015</v>
      </c>
      <c r="F14528" s="0" t="n">
        <v>2376516</v>
      </c>
      <c r="G14528" s="151" t="s">
        <v>111</v>
      </c>
      <c r="H14528" s="151" t="s">
        <v>111</v>
      </c>
      <c r="I14528" s="152" t="s">
        <v>112</v>
      </c>
    </row>
    <row r="14529" customFormat="false" ht="12.75" hidden="false" customHeight="false" outlineLevel="0" collapsed="false">
      <c r="A14529" s="0" t="s">
        <v>60</v>
      </c>
      <c r="B14529" s="0" t="s">
        <v>110</v>
      </c>
      <c r="C14529" s="0" t="s">
        <v>108</v>
      </c>
      <c r="D14529" s="116" t="n">
        <v>46143</v>
      </c>
      <c r="E14529" s="0" t="n">
        <v>0.385</v>
      </c>
      <c r="F14529" s="0" t="n">
        <v>2376517</v>
      </c>
      <c r="G14529" s="151" t="s">
        <v>111</v>
      </c>
      <c r="H14529" s="151" t="s">
        <v>111</v>
      </c>
      <c r="I14529" s="152" t="s">
        <v>112</v>
      </c>
    </row>
    <row r="14530" customFormat="false" ht="12.75" hidden="false" customHeight="false" outlineLevel="0" collapsed="false">
      <c r="A14530" s="0" t="s">
        <v>60</v>
      </c>
      <c r="B14530" s="0" t="s">
        <v>113</v>
      </c>
      <c r="C14530" s="0" t="s">
        <v>108</v>
      </c>
      <c r="D14530" s="116" t="n">
        <v>46143</v>
      </c>
      <c r="E14530" s="0" t="n">
        <v>0.045</v>
      </c>
      <c r="F14530" s="0" t="n">
        <v>2376518</v>
      </c>
      <c r="G14530" s="151" t="s">
        <v>111</v>
      </c>
      <c r="H14530" s="151" t="s">
        <v>111</v>
      </c>
      <c r="I14530" s="152" t="s">
        <v>112</v>
      </c>
    </row>
    <row r="14531" customFormat="false" ht="12.75" hidden="false" customHeight="false" outlineLevel="0" collapsed="false">
      <c r="A14531" s="0" t="s">
        <v>61</v>
      </c>
      <c r="B14531" s="0" t="s">
        <v>110</v>
      </c>
      <c r="C14531" s="0" t="s">
        <v>108</v>
      </c>
      <c r="D14531" s="116" t="n">
        <v>46143</v>
      </c>
      <c r="E14531" s="0" t="n">
        <v>0.385</v>
      </c>
      <c r="F14531" s="0" t="n">
        <v>2376519</v>
      </c>
      <c r="G14531" s="151" t="s">
        <v>111</v>
      </c>
      <c r="H14531" s="151" t="s">
        <v>111</v>
      </c>
      <c r="I14531" s="152" t="s">
        <v>112</v>
      </c>
    </row>
    <row r="14532" customFormat="false" ht="12.75" hidden="false" customHeight="false" outlineLevel="0" collapsed="false">
      <c r="A14532" s="0" t="s">
        <v>61</v>
      </c>
      <c r="B14532" s="0" t="s">
        <v>113</v>
      </c>
      <c r="C14532" s="0" t="s">
        <v>108</v>
      </c>
      <c r="D14532" s="116" t="n">
        <v>46143</v>
      </c>
      <c r="E14532" s="0" t="n">
        <v>0.015</v>
      </c>
      <c r="F14532" s="0" t="n">
        <v>2376520</v>
      </c>
      <c r="G14532" s="151" t="s">
        <v>111</v>
      </c>
      <c r="H14532" s="151" t="s">
        <v>111</v>
      </c>
      <c r="I14532" s="152" t="s">
        <v>112</v>
      </c>
    </row>
    <row r="14533" customFormat="false" ht="12.75" hidden="false" customHeight="false" outlineLevel="0" collapsed="false">
      <c r="A14533" s="0" t="s">
        <v>62</v>
      </c>
      <c r="B14533" s="0" t="s">
        <v>110</v>
      </c>
      <c r="C14533" s="0" t="s">
        <v>108</v>
      </c>
      <c r="D14533" s="116" t="n">
        <v>46143</v>
      </c>
      <c r="E14533" s="0" t="n">
        <v>0.385</v>
      </c>
      <c r="F14533" s="0" t="n">
        <v>2376521</v>
      </c>
      <c r="G14533" s="151" t="s">
        <v>111</v>
      </c>
      <c r="H14533" s="151" t="s">
        <v>111</v>
      </c>
      <c r="I14533" s="152" t="s">
        <v>112</v>
      </c>
    </row>
    <row r="14534" customFormat="false" ht="12.75" hidden="false" customHeight="false" outlineLevel="0" collapsed="false">
      <c r="A14534" s="0" t="s">
        <v>62</v>
      </c>
      <c r="B14534" s="0" t="s">
        <v>113</v>
      </c>
      <c r="C14534" s="0" t="s">
        <v>108</v>
      </c>
      <c r="D14534" s="116" t="n">
        <v>46143</v>
      </c>
      <c r="E14534" s="0" t="n">
        <v>0.045</v>
      </c>
      <c r="F14534" s="0" t="n">
        <v>2376522</v>
      </c>
      <c r="G14534" s="151" t="s">
        <v>111</v>
      </c>
      <c r="H14534" s="151" t="s">
        <v>111</v>
      </c>
      <c r="I14534" s="152" t="s">
        <v>112</v>
      </c>
    </row>
    <row r="14535" customFormat="false" ht="12.75" hidden="false" customHeight="false" outlineLevel="0" collapsed="false">
      <c r="A14535" s="0" t="s">
        <v>82</v>
      </c>
      <c r="B14535" s="0" t="s">
        <v>110</v>
      </c>
      <c r="C14535" s="0" t="s">
        <v>108</v>
      </c>
      <c r="D14535" s="116" t="n">
        <v>46143</v>
      </c>
      <c r="E14535" s="0" t="n">
        <v>0</v>
      </c>
      <c r="F14535" s="0" t="n">
        <v>2376523</v>
      </c>
      <c r="G14535" s="151" t="s">
        <v>111</v>
      </c>
      <c r="H14535" s="151" t="s">
        <v>111</v>
      </c>
      <c r="I14535" s="152" t="s">
        <v>112</v>
      </c>
    </row>
    <row r="14536" customFormat="false" ht="12.75" hidden="false" customHeight="false" outlineLevel="0" collapsed="false">
      <c r="A14536" s="0" t="s">
        <v>82</v>
      </c>
      <c r="B14536" s="0" t="s">
        <v>113</v>
      </c>
      <c r="C14536" s="0" t="s">
        <v>108</v>
      </c>
      <c r="D14536" s="116" t="n">
        <v>46143</v>
      </c>
      <c r="E14536" s="0" t="n">
        <v>0</v>
      </c>
      <c r="F14536" s="0" t="n">
        <v>2376524</v>
      </c>
      <c r="G14536" s="151" t="s">
        <v>111</v>
      </c>
      <c r="H14536" s="151" t="s">
        <v>111</v>
      </c>
      <c r="I14536" s="152" t="s">
        <v>112</v>
      </c>
    </row>
    <row r="14537" customFormat="false" ht="12.75" hidden="false" customHeight="false" outlineLevel="0" collapsed="false">
      <c r="A14537" s="0" t="s">
        <v>83</v>
      </c>
      <c r="B14537" s="0" t="s">
        <v>110</v>
      </c>
      <c r="C14537" s="0" t="s">
        <v>108</v>
      </c>
      <c r="D14537" s="116" t="n">
        <v>46143</v>
      </c>
      <c r="E14537" s="0" t="n">
        <v>0</v>
      </c>
      <c r="F14537" s="0" t="n">
        <v>2376525</v>
      </c>
      <c r="G14537" s="151" t="s">
        <v>111</v>
      </c>
      <c r="H14537" s="151" t="s">
        <v>111</v>
      </c>
      <c r="I14537" s="152" t="s">
        <v>112</v>
      </c>
    </row>
    <row r="14538" customFormat="false" ht="12.75" hidden="false" customHeight="false" outlineLevel="0" collapsed="false">
      <c r="A14538" s="0" t="s">
        <v>83</v>
      </c>
      <c r="B14538" s="0" t="s">
        <v>113</v>
      </c>
      <c r="C14538" s="0" t="s">
        <v>108</v>
      </c>
      <c r="D14538" s="116" t="n">
        <v>46143</v>
      </c>
      <c r="E14538" s="0" t="n">
        <v>0</v>
      </c>
      <c r="F14538" s="0" t="n">
        <v>2376526</v>
      </c>
      <c r="G14538" s="151" t="s">
        <v>111</v>
      </c>
      <c r="H14538" s="151" t="s">
        <v>111</v>
      </c>
      <c r="I14538" s="152" t="s">
        <v>112</v>
      </c>
    </row>
    <row r="14539" customFormat="false" ht="12.75" hidden="false" customHeight="false" outlineLevel="0" collapsed="false">
      <c r="A14539" s="0" t="s">
        <v>84</v>
      </c>
      <c r="B14539" s="0" t="s">
        <v>110</v>
      </c>
      <c r="C14539" s="0" t="s">
        <v>108</v>
      </c>
      <c r="D14539" s="116" t="n">
        <v>46143</v>
      </c>
      <c r="E14539" s="0" t="n">
        <v>0.165</v>
      </c>
      <c r="F14539" s="0" t="n">
        <v>2376527</v>
      </c>
      <c r="G14539" s="151" t="s">
        <v>111</v>
      </c>
      <c r="H14539" s="151" t="s">
        <v>111</v>
      </c>
      <c r="I14539" s="152" t="s">
        <v>112</v>
      </c>
    </row>
    <row r="14540" customFormat="false" ht="12.75" hidden="false" customHeight="false" outlineLevel="0" collapsed="false">
      <c r="A14540" s="0" t="s">
        <v>84</v>
      </c>
      <c r="B14540" s="0" t="s">
        <v>113</v>
      </c>
      <c r="C14540" s="0" t="s">
        <v>108</v>
      </c>
      <c r="D14540" s="116" t="n">
        <v>46143</v>
      </c>
      <c r="E14540" s="0" t="n">
        <v>0.01</v>
      </c>
      <c r="F14540" s="0" t="n">
        <v>2376528</v>
      </c>
      <c r="G14540" s="151" t="s">
        <v>111</v>
      </c>
      <c r="H14540" s="151" t="s">
        <v>111</v>
      </c>
      <c r="I14540" s="152" t="s">
        <v>112</v>
      </c>
    </row>
    <row r="14541" customFormat="false" ht="12.75" hidden="false" customHeight="false" outlineLevel="0" collapsed="false">
      <c r="A14541" s="0" t="s">
        <v>85</v>
      </c>
      <c r="B14541" s="0" t="s">
        <v>110</v>
      </c>
      <c r="C14541" s="0" t="s">
        <v>108</v>
      </c>
      <c r="D14541" s="116" t="n">
        <v>46143</v>
      </c>
      <c r="E14541" s="0" t="n">
        <v>0.165</v>
      </c>
      <c r="F14541" s="0" t="n">
        <v>2376529</v>
      </c>
      <c r="G14541" s="151" t="s">
        <v>111</v>
      </c>
      <c r="H14541" s="151" t="s">
        <v>111</v>
      </c>
      <c r="I14541" s="152" t="s">
        <v>112</v>
      </c>
    </row>
    <row r="14542" customFormat="false" ht="12.75" hidden="false" customHeight="false" outlineLevel="0" collapsed="false">
      <c r="A14542" s="0" t="s">
        <v>85</v>
      </c>
      <c r="B14542" s="0" t="s">
        <v>113</v>
      </c>
      <c r="C14542" s="0" t="s">
        <v>108</v>
      </c>
      <c r="D14542" s="116" t="n">
        <v>46143</v>
      </c>
      <c r="E14542" s="0" t="n">
        <v>0.0516830493236893</v>
      </c>
      <c r="F14542" s="0" t="n">
        <v>2376530</v>
      </c>
      <c r="G14542" s="151" t="s">
        <v>111</v>
      </c>
      <c r="H14542" s="151" t="s">
        <v>111</v>
      </c>
      <c r="I14542" s="152" t="s">
        <v>112</v>
      </c>
    </row>
    <row r="14543" customFormat="false" ht="12.75" hidden="false" customHeight="false" outlineLevel="0" collapsed="false">
      <c r="A14543" s="0" t="s">
        <v>86</v>
      </c>
      <c r="B14543" s="0" t="s">
        <v>110</v>
      </c>
      <c r="C14543" s="0" t="s">
        <v>108</v>
      </c>
      <c r="D14543" s="116" t="n">
        <v>46143</v>
      </c>
      <c r="E14543" s="0" t="n">
        <v>0.195</v>
      </c>
      <c r="F14543" s="0" t="n">
        <v>2376531</v>
      </c>
      <c r="G14543" s="151" t="s">
        <v>111</v>
      </c>
      <c r="H14543" s="151" t="s">
        <v>111</v>
      </c>
      <c r="I14543" s="152" t="s">
        <v>112</v>
      </c>
    </row>
    <row r="14544" customFormat="false" ht="12.75" hidden="false" customHeight="false" outlineLevel="0" collapsed="false">
      <c r="A14544" s="0" t="s">
        <v>86</v>
      </c>
      <c r="B14544" s="0" t="s">
        <v>113</v>
      </c>
      <c r="C14544" s="0" t="s">
        <v>108</v>
      </c>
      <c r="D14544" s="116" t="n">
        <v>46143</v>
      </c>
      <c r="E14544" s="0" t="n">
        <v>0.005</v>
      </c>
      <c r="F14544" s="0" t="n">
        <v>2376532</v>
      </c>
      <c r="G14544" s="151" t="s">
        <v>111</v>
      </c>
      <c r="H14544" s="151" t="s">
        <v>111</v>
      </c>
      <c r="I14544" s="152" t="s">
        <v>112</v>
      </c>
    </row>
    <row r="14545" customFormat="false" ht="12.75" hidden="false" customHeight="false" outlineLevel="0" collapsed="false">
      <c r="A14545" s="0" t="s">
        <v>87</v>
      </c>
      <c r="B14545" s="0" t="s">
        <v>110</v>
      </c>
      <c r="C14545" s="0" t="s">
        <v>108</v>
      </c>
      <c r="D14545" s="116" t="n">
        <v>46143</v>
      </c>
      <c r="E14545" s="0" t="n">
        <v>0.195</v>
      </c>
      <c r="F14545" s="0" t="n">
        <v>2376533</v>
      </c>
      <c r="G14545" s="151" t="s">
        <v>111</v>
      </c>
      <c r="H14545" s="151" t="s">
        <v>111</v>
      </c>
      <c r="I14545" s="152" t="s">
        <v>112</v>
      </c>
    </row>
    <row r="14546" customFormat="false" ht="12.75" hidden="false" customHeight="false" outlineLevel="0" collapsed="false">
      <c r="A14546" s="0" t="s">
        <v>87</v>
      </c>
      <c r="B14546" s="0" t="s">
        <v>113</v>
      </c>
      <c r="C14546" s="0" t="s">
        <v>108</v>
      </c>
      <c r="D14546" s="116" t="n">
        <v>46143</v>
      </c>
      <c r="E14546" s="0" t="n">
        <v>0.005</v>
      </c>
      <c r="F14546" s="0" t="n">
        <v>2376534</v>
      </c>
      <c r="G14546" s="151" t="s">
        <v>111</v>
      </c>
      <c r="H14546" s="151" t="s">
        <v>111</v>
      </c>
      <c r="I14546" s="152" t="s">
        <v>112</v>
      </c>
    </row>
    <row r="14547" customFormat="false" ht="12.75" hidden="false" customHeight="false" outlineLevel="0" collapsed="false">
      <c r="A14547" s="0" t="s">
        <v>88</v>
      </c>
      <c r="B14547" s="0" t="s">
        <v>110</v>
      </c>
      <c r="C14547" s="0" t="s">
        <v>108</v>
      </c>
      <c r="D14547" s="116" t="n">
        <v>46143</v>
      </c>
      <c r="E14547" s="0" t="n">
        <v>0.195</v>
      </c>
      <c r="F14547" s="0" t="n">
        <v>2376535</v>
      </c>
      <c r="G14547" s="151" t="s">
        <v>111</v>
      </c>
      <c r="H14547" s="151" t="s">
        <v>111</v>
      </c>
      <c r="I14547" s="152" t="s">
        <v>112</v>
      </c>
    </row>
    <row r="14548" customFormat="false" ht="12.75" hidden="false" customHeight="false" outlineLevel="0" collapsed="false">
      <c r="A14548" s="0" t="s">
        <v>88</v>
      </c>
      <c r="B14548" s="0" t="s">
        <v>113</v>
      </c>
      <c r="C14548" s="0" t="s">
        <v>108</v>
      </c>
      <c r="D14548" s="116" t="n">
        <v>46143</v>
      </c>
      <c r="E14548" s="0" t="n">
        <v>0.121966393778142</v>
      </c>
      <c r="F14548" s="0" t="n">
        <v>2376536</v>
      </c>
      <c r="G14548" s="151" t="s">
        <v>111</v>
      </c>
      <c r="H14548" s="151" t="s">
        <v>111</v>
      </c>
      <c r="I14548" s="152" t="s">
        <v>112</v>
      </c>
    </row>
    <row r="14549" customFormat="false" ht="12.75" hidden="false" customHeight="false" outlineLevel="0" collapsed="false">
      <c r="A14549" s="0" t="s">
        <v>89</v>
      </c>
      <c r="B14549" s="0" t="s">
        <v>110</v>
      </c>
      <c r="C14549" s="0" t="s">
        <v>108</v>
      </c>
      <c r="D14549" s="116" t="n">
        <v>46143</v>
      </c>
      <c r="E14549" s="0" t="n">
        <v>0.195</v>
      </c>
      <c r="F14549" s="0" t="n">
        <v>2376537</v>
      </c>
      <c r="G14549" s="151" t="s">
        <v>111</v>
      </c>
      <c r="H14549" s="151" t="s">
        <v>111</v>
      </c>
      <c r="I14549" s="152" t="s">
        <v>112</v>
      </c>
    </row>
    <row r="14550" customFormat="false" ht="12.75" hidden="false" customHeight="false" outlineLevel="0" collapsed="false">
      <c r="A14550" s="0" t="s">
        <v>89</v>
      </c>
      <c r="B14550" s="0" t="s">
        <v>113</v>
      </c>
      <c r="C14550" s="0" t="s">
        <v>108</v>
      </c>
      <c r="D14550" s="116" t="n">
        <v>46143</v>
      </c>
      <c r="E14550" s="0" t="n">
        <v>0.025</v>
      </c>
      <c r="F14550" s="0" t="n">
        <v>2376538</v>
      </c>
      <c r="G14550" s="151" t="s">
        <v>111</v>
      </c>
      <c r="H14550" s="151" t="s">
        <v>111</v>
      </c>
      <c r="I14550" s="152" t="s">
        <v>112</v>
      </c>
    </row>
    <row r="14551" customFormat="false" ht="12.75" hidden="false" customHeight="false" outlineLevel="0" collapsed="false">
      <c r="A14551" s="0" t="s">
        <v>90</v>
      </c>
      <c r="B14551" s="0" t="s">
        <v>110</v>
      </c>
      <c r="C14551" s="0" t="s">
        <v>108</v>
      </c>
      <c r="D14551" s="116" t="n">
        <v>46143</v>
      </c>
      <c r="E14551" s="0" t="n">
        <v>0.195</v>
      </c>
      <c r="F14551" s="0" t="n">
        <v>2376539</v>
      </c>
      <c r="G14551" s="151" t="s">
        <v>111</v>
      </c>
      <c r="H14551" s="151" t="s">
        <v>111</v>
      </c>
      <c r="I14551" s="152" t="s">
        <v>112</v>
      </c>
    </row>
    <row r="14552" customFormat="false" ht="12.75" hidden="false" customHeight="false" outlineLevel="0" collapsed="false">
      <c r="A14552" s="0" t="s">
        <v>90</v>
      </c>
      <c r="B14552" s="0" t="s">
        <v>113</v>
      </c>
      <c r="C14552" s="0" t="s">
        <v>108</v>
      </c>
      <c r="D14552" s="116" t="n">
        <v>46143</v>
      </c>
      <c r="E14552" s="0" t="n">
        <v>0.121966393778142</v>
      </c>
      <c r="F14552" s="0" t="n">
        <v>2376540</v>
      </c>
      <c r="G14552" s="151" t="s">
        <v>111</v>
      </c>
      <c r="H14552" s="151" t="s">
        <v>111</v>
      </c>
      <c r="I14552" s="152" t="s">
        <v>112</v>
      </c>
    </row>
    <row r="14553" customFormat="false" ht="12.75" hidden="false" customHeight="false" outlineLevel="0" collapsed="false">
      <c r="A14553" s="0" t="s">
        <v>91</v>
      </c>
      <c r="B14553" s="0" t="s">
        <v>110</v>
      </c>
      <c r="C14553" s="0" t="s">
        <v>108</v>
      </c>
      <c r="D14553" s="116" t="n">
        <v>46143</v>
      </c>
      <c r="E14553" s="0" t="n">
        <v>0</v>
      </c>
      <c r="F14553" s="0" t="n">
        <v>2376541</v>
      </c>
      <c r="G14553" s="151" t="s">
        <v>111</v>
      </c>
      <c r="H14553" s="151" t="s">
        <v>111</v>
      </c>
      <c r="I14553" s="152" t="s">
        <v>112</v>
      </c>
    </row>
    <row r="14554" customFormat="false" ht="12.75" hidden="false" customHeight="false" outlineLevel="0" collapsed="false">
      <c r="A14554" s="0" t="s">
        <v>91</v>
      </c>
      <c r="B14554" s="0" t="s">
        <v>113</v>
      </c>
      <c r="C14554" s="0" t="s">
        <v>108</v>
      </c>
      <c r="D14554" s="116" t="n">
        <v>46143</v>
      </c>
      <c r="E14554" s="0" t="n">
        <v>0</v>
      </c>
      <c r="F14554" s="0" t="n">
        <v>2376542</v>
      </c>
      <c r="G14554" s="151" t="s">
        <v>111</v>
      </c>
      <c r="H14554" s="151" t="s">
        <v>111</v>
      </c>
      <c r="I14554" s="152" t="s">
        <v>112</v>
      </c>
    </row>
    <row r="14555" customFormat="false" ht="12.75" hidden="false" customHeight="false" outlineLevel="0" collapsed="false">
      <c r="A14555" s="0" t="s">
        <v>49</v>
      </c>
      <c r="B14555" s="0" t="s">
        <v>110</v>
      </c>
      <c r="C14555" s="0" t="s">
        <v>108</v>
      </c>
      <c r="D14555" s="116" t="n">
        <v>46143</v>
      </c>
      <c r="E14555" s="0" t="n">
        <v>0.385</v>
      </c>
      <c r="F14555" s="0" t="n">
        <v>2376543</v>
      </c>
      <c r="G14555" s="151" t="s">
        <v>111</v>
      </c>
      <c r="H14555" s="151" t="s">
        <v>111</v>
      </c>
      <c r="I14555" s="152" t="s">
        <v>112</v>
      </c>
    </row>
    <row r="14556" customFormat="false" ht="12.75" hidden="false" customHeight="false" outlineLevel="0" collapsed="false">
      <c r="A14556" s="0" t="s">
        <v>49</v>
      </c>
      <c r="B14556" s="0" t="s">
        <v>113</v>
      </c>
      <c r="C14556" s="0" t="s">
        <v>108</v>
      </c>
      <c r="D14556" s="116" t="n">
        <v>46143</v>
      </c>
      <c r="E14556" s="0" t="n">
        <v>0.015</v>
      </c>
      <c r="F14556" s="0" t="n">
        <v>2376544</v>
      </c>
      <c r="G14556" s="151" t="s">
        <v>111</v>
      </c>
      <c r="H14556" s="151" t="s">
        <v>111</v>
      </c>
      <c r="I14556" s="152" t="s">
        <v>112</v>
      </c>
    </row>
    <row r="14557" customFormat="false" ht="12.75" hidden="false" customHeight="false" outlineLevel="0" collapsed="false">
      <c r="A14557" s="0" t="s">
        <v>50</v>
      </c>
      <c r="B14557" s="0" t="s">
        <v>110</v>
      </c>
      <c r="C14557" s="0" t="s">
        <v>108</v>
      </c>
      <c r="D14557" s="116" t="n">
        <v>46143</v>
      </c>
      <c r="E14557" s="0" t="n">
        <v>0.44</v>
      </c>
      <c r="F14557" s="0" t="n">
        <v>2376545</v>
      </c>
      <c r="G14557" s="151" t="s">
        <v>111</v>
      </c>
      <c r="H14557" s="151" t="s">
        <v>111</v>
      </c>
      <c r="I14557" s="152" t="s">
        <v>112</v>
      </c>
    </row>
    <row r="14558" customFormat="false" ht="12.75" hidden="false" customHeight="false" outlineLevel="0" collapsed="false">
      <c r="A14558" s="0" t="s">
        <v>50</v>
      </c>
      <c r="B14558" s="0" t="s">
        <v>113</v>
      </c>
      <c r="C14558" s="0" t="s">
        <v>108</v>
      </c>
      <c r="D14558" s="116" t="n">
        <v>46143</v>
      </c>
      <c r="E14558" s="0" t="n">
        <v>-0.065</v>
      </c>
      <c r="F14558" s="0" t="n">
        <v>2376546</v>
      </c>
      <c r="G14558" s="151" t="s">
        <v>111</v>
      </c>
      <c r="H14558" s="151" t="s">
        <v>111</v>
      </c>
      <c r="I14558" s="152" t="s">
        <v>112</v>
      </c>
    </row>
    <row r="14559" customFormat="false" ht="12.75" hidden="false" customHeight="false" outlineLevel="0" collapsed="false">
      <c r="A14559" s="0" t="s">
        <v>51</v>
      </c>
      <c r="B14559" s="0" t="s">
        <v>110</v>
      </c>
      <c r="C14559" s="0" t="s">
        <v>108</v>
      </c>
      <c r="D14559" s="116" t="n">
        <v>46143</v>
      </c>
      <c r="E14559" s="0" t="n">
        <v>0.44</v>
      </c>
      <c r="F14559" s="0" t="n">
        <v>2376547</v>
      </c>
      <c r="G14559" s="151" t="s">
        <v>111</v>
      </c>
      <c r="H14559" s="151" t="s">
        <v>111</v>
      </c>
      <c r="I14559" s="152" t="s">
        <v>112</v>
      </c>
    </row>
    <row r="14560" customFormat="false" ht="12.75" hidden="false" customHeight="false" outlineLevel="0" collapsed="false">
      <c r="A14560" s="0" t="s">
        <v>51</v>
      </c>
      <c r="B14560" s="0" t="s">
        <v>113</v>
      </c>
      <c r="C14560" s="0" t="s">
        <v>108</v>
      </c>
      <c r="D14560" s="116" t="n">
        <v>46143</v>
      </c>
      <c r="E14560" s="0" t="n">
        <v>0.02</v>
      </c>
      <c r="F14560" s="0" t="n">
        <v>2376548</v>
      </c>
      <c r="G14560" s="151" t="s">
        <v>111</v>
      </c>
      <c r="H14560" s="151" t="s">
        <v>111</v>
      </c>
      <c r="I14560" s="152" t="s">
        <v>112</v>
      </c>
    </row>
    <row r="14561" customFormat="false" ht="12.75" hidden="false" customHeight="false" outlineLevel="0" collapsed="false">
      <c r="A14561" s="0" t="s">
        <v>52</v>
      </c>
      <c r="B14561" s="0" t="s">
        <v>110</v>
      </c>
      <c r="C14561" s="0" t="s">
        <v>108</v>
      </c>
      <c r="D14561" s="116" t="n">
        <v>46143</v>
      </c>
      <c r="E14561" s="0" t="n">
        <v>0.44</v>
      </c>
      <c r="F14561" s="0" t="n">
        <v>2376549</v>
      </c>
      <c r="G14561" s="151" t="s">
        <v>111</v>
      </c>
      <c r="H14561" s="151" t="s">
        <v>111</v>
      </c>
      <c r="I14561" s="152" t="s">
        <v>112</v>
      </c>
    </row>
    <row r="14562" customFormat="false" ht="12.75" hidden="false" customHeight="false" outlineLevel="0" collapsed="false">
      <c r="A14562" s="0" t="s">
        <v>52</v>
      </c>
      <c r="B14562" s="0" t="s">
        <v>113</v>
      </c>
      <c r="C14562" s="0" t="s">
        <v>108</v>
      </c>
      <c r="D14562" s="116" t="n">
        <v>46143</v>
      </c>
      <c r="E14562" s="0" t="n">
        <v>-0.035</v>
      </c>
      <c r="F14562" s="0" t="n">
        <v>2376550</v>
      </c>
      <c r="G14562" s="151" t="s">
        <v>111</v>
      </c>
      <c r="H14562" s="151" t="s">
        <v>111</v>
      </c>
      <c r="I14562" s="152" t="s">
        <v>112</v>
      </c>
    </row>
    <row r="14563" customFormat="false" ht="12.75" hidden="false" customHeight="false" outlineLevel="0" collapsed="false">
      <c r="A14563" s="0" t="s">
        <v>53</v>
      </c>
      <c r="B14563" s="0" t="s">
        <v>110</v>
      </c>
      <c r="C14563" s="0" t="s">
        <v>108</v>
      </c>
      <c r="D14563" s="116" t="n">
        <v>46143</v>
      </c>
      <c r="E14563" s="0" t="n">
        <v>0.195</v>
      </c>
      <c r="F14563" s="0" t="n">
        <v>2376551</v>
      </c>
      <c r="G14563" s="151" t="s">
        <v>111</v>
      </c>
      <c r="H14563" s="151" t="s">
        <v>111</v>
      </c>
      <c r="I14563" s="152" t="s">
        <v>112</v>
      </c>
    </row>
    <row r="14564" customFormat="false" ht="12.75" hidden="false" customHeight="false" outlineLevel="0" collapsed="false">
      <c r="A14564" s="0" t="s">
        <v>53</v>
      </c>
      <c r="B14564" s="0" t="s">
        <v>113</v>
      </c>
      <c r="C14564" s="0" t="s">
        <v>108</v>
      </c>
      <c r="D14564" s="116" t="n">
        <v>46143</v>
      </c>
      <c r="E14564" s="0" t="n">
        <v>0.005</v>
      </c>
      <c r="F14564" s="0" t="n">
        <v>2376552</v>
      </c>
      <c r="G14564" s="151" t="s">
        <v>111</v>
      </c>
      <c r="H14564" s="151" t="s">
        <v>111</v>
      </c>
      <c r="I14564" s="152" t="s">
        <v>112</v>
      </c>
    </row>
    <row r="14565" customFormat="false" ht="12.75" hidden="false" customHeight="false" outlineLevel="0" collapsed="false">
      <c r="A14565" s="0" t="s">
        <v>17</v>
      </c>
      <c r="B14565" s="0" t="s">
        <v>110</v>
      </c>
      <c r="C14565" s="0" t="s">
        <v>108</v>
      </c>
      <c r="D14565" s="116" t="n">
        <v>46143</v>
      </c>
      <c r="E14565" s="0" t="n">
        <v>0</v>
      </c>
      <c r="F14565" s="0" t="n">
        <v>2376553</v>
      </c>
      <c r="G14565" s="151" t="s">
        <v>111</v>
      </c>
      <c r="H14565" s="151" t="s">
        <v>111</v>
      </c>
      <c r="I14565" s="152" t="s">
        <v>112</v>
      </c>
    </row>
    <row r="14566" customFormat="false" ht="12.75" hidden="false" customHeight="false" outlineLevel="0" collapsed="false">
      <c r="A14566" s="0" t="s">
        <v>17</v>
      </c>
      <c r="B14566" s="0" t="s">
        <v>113</v>
      </c>
      <c r="C14566" s="0" t="s">
        <v>108</v>
      </c>
      <c r="D14566" s="116" t="n">
        <v>46143</v>
      </c>
      <c r="E14566" s="0" t="n">
        <v>0</v>
      </c>
      <c r="F14566" s="0" t="n">
        <v>2376554</v>
      </c>
      <c r="G14566" s="151" t="s">
        <v>111</v>
      </c>
      <c r="H14566" s="151" t="s">
        <v>111</v>
      </c>
      <c r="I14566" s="152" t="s">
        <v>112</v>
      </c>
    </row>
    <row r="14567" customFormat="false" ht="12.75" hidden="false" customHeight="false" outlineLevel="0" collapsed="false">
      <c r="A14567" s="0" t="s">
        <v>18</v>
      </c>
      <c r="B14567" s="0" t="s">
        <v>110</v>
      </c>
      <c r="C14567" s="0" t="s">
        <v>108</v>
      </c>
      <c r="D14567" s="116" t="n">
        <v>46143</v>
      </c>
      <c r="E14567" s="0" t="n">
        <v>0</v>
      </c>
      <c r="F14567" s="0" t="n">
        <v>2376555</v>
      </c>
      <c r="G14567" s="151" t="s">
        <v>111</v>
      </c>
      <c r="H14567" s="151" t="s">
        <v>111</v>
      </c>
      <c r="I14567" s="152" t="s">
        <v>112</v>
      </c>
    </row>
    <row r="14568" customFormat="false" ht="12.75" hidden="false" customHeight="false" outlineLevel="0" collapsed="false">
      <c r="A14568" s="0" t="s">
        <v>18</v>
      </c>
      <c r="B14568" s="0" t="s">
        <v>113</v>
      </c>
      <c r="C14568" s="0" t="s">
        <v>108</v>
      </c>
      <c r="D14568" s="116" t="n">
        <v>46143</v>
      </c>
      <c r="E14568" s="0" t="n">
        <v>0</v>
      </c>
      <c r="F14568" s="0" t="n">
        <v>2376556</v>
      </c>
      <c r="G14568" s="151" t="s">
        <v>111</v>
      </c>
      <c r="H14568" s="151" t="s">
        <v>111</v>
      </c>
      <c r="I14568" s="152" t="s">
        <v>112</v>
      </c>
    </row>
    <row r="14569" customFormat="false" ht="12.75" hidden="false" customHeight="false" outlineLevel="0" collapsed="false">
      <c r="A14569" s="0" t="s">
        <v>19</v>
      </c>
      <c r="B14569" s="0" t="s">
        <v>110</v>
      </c>
      <c r="C14569" s="0" t="s">
        <v>108</v>
      </c>
      <c r="D14569" s="116" t="n">
        <v>46143</v>
      </c>
      <c r="E14569" s="0" t="n">
        <v>0</v>
      </c>
      <c r="F14569" s="0" t="n">
        <v>2376557</v>
      </c>
      <c r="G14569" s="151" t="s">
        <v>111</v>
      </c>
      <c r="H14569" s="151" t="s">
        <v>111</v>
      </c>
      <c r="I14569" s="152" t="s">
        <v>112</v>
      </c>
    </row>
    <row r="14570" customFormat="false" ht="12.75" hidden="false" customHeight="false" outlineLevel="0" collapsed="false">
      <c r="A14570" s="0" t="s">
        <v>19</v>
      </c>
      <c r="B14570" s="0" t="s">
        <v>113</v>
      </c>
      <c r="C14570" s="0" t="s">
        <v>108</v>
      </c>
      <c r="D14570" s="116" t="n">
        <v>46143</v>
      </c>
      <c r="E14570" s="0" t="n">
        <v>0</v>
      </c>
      <c r="F14570" s="0" t="n">
        <v>2376558</v>
      </c>
      <c r="G14570" s="151" t="s">
        <v>111</v>
      </c>
      <c r="H14570" s="151" t="s">
        <v>111</v>
      </c>
      <c r="I14570" s="152" t="s">
        <v>112</v>
      </c>
    </row>
    <row r="14571" customFormat="false" ht="12.75" hidden="false" customHeight="false" outlineLevel="0" collapsed="false">
      <c r="A14571" s="0" t="s">
        <v>21</v>
      </c>
      <c r="B14571" s="0" t="s">
        <v>110</v>
      </c>
      <c r="C14571" s="0" t="s">
        <v>108</v>
      </c>
      <c r="D14571" s="116" t="n">
        <v>46143</v>
      </c>
      <c r="E14571" s="0" t="n">
        <v>0</v>
      </c>
      <c r="F14571" s="0" t="n">
        <v>2376559</v>
      </c>
      <c r="G14571" s="151" t="s">
        <v>111</v>
      </c>
      <c r="H14571" s="151" t="s">
        <v>111</v>
      </c>
      <c r="I14571" s="152" t="s">
        <v>112</v>
      </c>
    </row>
    <row r="14572" customFormat="false" ht="12.75" hidden="false" customHeight="false" outlineLevel="0" collapsed="false">
      <c r="A14572" s="0" t="s">
        <v>21</v>
      </c>
      <c r="B14572" s="0" t="s">
        <v>113</v>
      </c>
      <c r="C14572" s="0" t="s">
        <v>108</v>
      </c>
      <c r="D14572" s="116" t="n">
        <v>46143</v>
      </c>
      <c r="E14572" s="0" t="n">
        <v>0</v>
      </c>
      <c r="F14572" s="0" t="n">
        <v>2376560</v>
      </c>
      <c r="G14572" s="151" t="s">
        <v>111</v>
      </c>
      <c r="H14572" s="151" t="s">
        <v>111</v>
      </c>
      <c r="I14572" s="152" t="s">
        <v>112</v>
      </c>
    </row>
    <row r="14573" customFormat="false" ht="12.75" hidden="false" customHeight="false" outlineLevel="0" collapsed="false">
      <c r="A14573" s="0" t="s">
        <v>22</v>
      </c>
      <c r="B14573" s="0" t="s">
        <v>110</v>
      </c>
      <c r="C14573" s="0" t="s">
        <v>108</v>
      </c>
      <c r="D14573" s="116" t="n">
        <v>46143</v>
      </c>
      <c r="E14573" s="0" t="n">
        <v>0</v>
      </c>
      <c r="F14573" s="0" t="n">
        <v>2376561</v>
      </c>
      <c r="G14573" s="151" t="s">
        <v>111</v>
      </c>
      <c r="H14573" s="151" t="s">
        <v>111</v>
      </c>
      <c r="I14573" s="152" t="s">
        <v>112</v>
      </c>
    </row>
    <row r="14574" customFormat="false" ht="12.75" hidden="false" customHeight="false" outlineLevel="0" collapsed="false">
      <c r="A14574" s="0" t="s">
        <v>59</v>
      </c>
      <c r="B14574" s="0" t="s">
        <v>110</v>
      </c>
      <c r="C14574" s="0" t="s">
        <v>108</v>
      </c>
      <c r="D14574" s="116" t="n">
        <v>46174</v>
      </c>
      <c r="E14574" s="0" t="n">
        <v>0.385</v>
      </c>
      <c r="F14574" s="0" t="n">
        <v>2376515</v>
      </c>
      <c r="G14574" s="151" t="s">
        <v>111</v>
      </c>
      <c r="H14574" s="151" t="s">
        <v>111</v>
      </c>
      <c r="I14574" s="152" t="s">
        <v>112</v>
      </c>
    </row>
    <row r="14575" customFormat="false" ht="12.75" hidden="false" customHeight="false" outlineLevel="0" collapsed="false">
      <c r="A14575" s="0" t="s">
        <v>59</v>
      </c>
      <c r="B14575" s="0" t="s">
        <v>113</v>
      </c>
      <c r="C14575" s="0" t="s">
        <v>108</v>
      </c>
      <c r="D14575" s="116" t="n">
        <v>46174</v>
      </c>
      <c r="E14575" s="0" t="n">
        <v>0.015</v>
      </c>
      <c r="F14575" s="0" t="n">
        <v>2376516</v>
      </c>
      <c r="G14575" s="151" t="s">
        <v>111</v>
      </c>
      <c r="H14575" s="151" t="s">
        <v>111</v>
      </c>
      <c r="I14575" s="152" t="s">
        <v>112</v>
      </c>
    </row>
    <row r="14576" customFormat="false" ht="12.75" hidden="false" customHeight="false" outlineLevel="0" collapsed="false">
      <c r="A14576" s="0" t="s">
        <v>60</v>
      </c>
      <c r="B14576" s="0" t="s">
        <v>110</v>
      </c>
      <c r="C14576" s="0" t="s">
        <v>108</v>
      </c>
      <c r="D14576" s="116" t="n">
        <v>46174</v>
      </c>
      <c r="E14576" s="0" t="n">
        <v>0.385</v>
      </c>
      <c r="F14576" s="0" t="n">
        <v>2376517</v>
      </c>
      <c r="G14576" s="151" t="s">
        <v>111</v>
      </c>
      <c r="H14576" s="151" t="s">
        <v>111</v>
      </c>
      <c r="I14576" s="152" t="s">
        <v>112</v>
      </c>
    </row>
    <row r="14577" customFormat="false" ht="12.75" hidden="false" customHeight="false" outlineLevel="0" collapsed="false">
      <c r="A14577" s="0" t="s">
        <v>60</v>
      </c>
      <c r="B14577" s="0" t="s">
        <v>113</v>
      </c>
      <c r="C14577" s="0" t="s">
        <v>108</v>
      </c>
      <c r="D14577" s="116" t="n">
        <v>46174</v>
      </c>
      <c r="E14577" s="0" t="n">
        <v>0.055</v>
      </c>
      <c r="F14577" s="0" t="n">
        <v>2376518</v>
      </c>
      <c r="G14577" s="151" t="s">
        <v>111</v>
      </c>
      <c r="H14577" s="151" t="s">
        <v>111</v>
      </c>
      <c r="I14577" s="152" t="s">
        <v>112</v>
      </c>
    </row>
    <row r="14578" customFormat="false" ht="12.75" hidden="false" customHeight="false" outlineLevel="0" collapsed="false">
      <c r="A14578" s="0" t="s">
        <v>61</v>
      </c>
      <c r="B14578" s="0" t="s">
        <v>110</v>
      </c>
      <c r="C14578" s="0" t="s">
        <v>108</v>
      </c>
      <c r="D14578" s="116" t="n">
        <v>46174</v>
      </c>
      <c r="E14578" s="0" t="n">
        <v>0.385</v>
      </c>
      <c r="F14578" s="0" t="n">
        <v>2376519</v>
      </c>
      <c r="G14578" s="151" t="s">
        <v>111</v>
      </c>
      <c r="H14578" s="151" t="s">
        <v>111</v>
      </c>
      <c r="I14578" s="152" t="s">
        <v>112</v>
      </c>
    </row>
    <row r="14579" customFormat="false" ht="12.75" hidden="false" customHeight="false" outlineLevel="0" collapsed="false">
      <c r="A14579" s="0" t="s">
        <v>61</v>
      </c>
      <c r="B14579" s="0" t="s">
        <v>113</v>
      </c>
      <c r="C14579" s="0" t="s">
        <v>108</v>
      </c>
      <c r="D14579" s="116" t="n">
        <v>46174</v>
      </c>
      <c r="E14579" s="0" t="n">
        <v>0.015</v>
      </c>
      <c r="F14579" s="0" t="n">
        <v>2376520</v>
      </c>
      <c r="G14579" s="151" t="s">
        <v>111</v>
      </c>
      <c r="H14579" s="151" t="s">
        <v>111</v>
      </c>
      <c r="I14579" s="152" t="s">
        <v>112</v>
      </c>
    </row>
    <row r="14580" customFormat="false" ht="12.75" hidden="false" customHeight="false" outlineLevel="0" collapsed="false">
      <c r="A14580" s="0" t="s">
        <v>62</v>
      </c>
      <c r="B14580" s="0" t="s">
        <v>110</v>
      </c>
      <c r="C14580" s="0" t="s">
        <v>108</v>
      </c>
      <c r="D14580" s="116" t="n">
        <v>46174</v>
      </c>
      <c r="E14580" s="0" t="n">
        <v>0.385</v>
      </c>
      <c r="F14580" s="0" t="n">
        <v>2376521</v>
      </c>
      <c r="G14580" s="151" t="s">
        <v>111</v>
      </c>
      <c r="H14580" s="151" t="s">
        <v>111</v>
      </c>
      <c r="I14580" s="152" t="s">
        <v>112</v>
      </c>
    </row>
    <row r="14581" customFormat="false" ht="12.75" hidden="false" customHeight="false" outlineLevel="0" collapsed="false">
      <c r="A14581" s="0" t="s">
        <v>62</v>
      </c>
      <c r="B14581" s="0" t="s">
        <v>113</v>
      </c>
      <c r="C14581" s="0" t="s">
        <v>108</v>
      </c>
      <c r="D14581" s="116" t="n">
        <v>46174</v>
      </c>
      <c r="E14581" s="0" t="n">
        <v>0.055</v>
      </c>
      <c r="F14581" s="0" t="n">
        <v>2376522</v>
      </c>
      <c r="G14581" s="151" t="s">
        <v>111</v>
      </c>
      <c r="H14581" s="151" t="s">
        <v>111</v>
      </c>
      <c r="I14581" s="152" t="s">
        <v>112</v>
      </c>
    </row>
    <row r="14582" customFormat="false" ht="12.75" hidden="false" customHeight="false" outlineLevel="0" collapsed="false">
      <c r="A14582" s="0" t="s">
        <v>82</v>
      </c>
      <c r="B14582" s="0" t="s">
        <v>110</v>
      </c>
      <c r="C14582" s="0" t="s">
        <v>108</v>
      </c>
      <c r="D14582" s="116" t="n">
        <v>46174</v>
      </c>
      <c r="E14582" s="0" t="n">
        <v>0</v>
      </c>
      <c r="F14582" s="0" t="n">
        <v>2376523</v>
      </c>
      <c r="G14582" s="151" t="s">
        <v>111</v>
      </c>
      <c r="H14582" s="151" t="s">
        <v>111</v>
      </c>
      <c r="I14582" s="152" t="s">
        <v>112</v>
      </c>
    </row>
    <row r="14583" customFormat="false" ht="12.75" hidden="false" customHeight="false" outlineLevel="0" collapsed="false">
      <c r="A14583" s="0" t="s">
        <v>82</v>
      </c>
      <c r="B14583" s="0" t="s">
        <v>113</v>
      </c>
      <c r="C14583" s="0" t="s">
        <v>108</v>
      </c>
      <c r="D14583" s="116" t="n">
        <v>46174</v>
      </c>
      <c r="E14583" s="0" t="n">
        <v>0</v>
      </c>
      <c r="F14583" s="0" t="n">
        <v>2376524</v>
      </c>
      <c r="G14583" s="151" t="s">
        <v>111</v>
      </c>
      <c r="H14583" s="151" t="s">
        <v>111</v>
      </c>
      <c r="I14583" s="152" t="s">
        <v>112</v>
      </c>
    </row>
    <row r="14584" customFormat="false" ht="12.75" hidden="false" customHeight="false" outlineLevel="0" collapsed="false">
      <c r="A14584" s="0" t="s">
        <v>83</v>
      </c>
      <c r="B14584" s="0" t="s">
        <v>110</v>
      </c>
      <c r="C14584" s="0" t="s">
        <v>108</v>
      </c>
      <c r="D14584" s="116" t="n">
        <v>46174</v>
      </c>
      <c r="E14584" s="0" t="n">
        <v>0</v>
      </c>
      <c r="F14584" s="0" t="n">
        <v>2376525</v>
      </c>
      <c r="G14584" s="151" t="s">
        <v>111</v>
      </c>
      <c r="H14584" s="151" t="s">
        <v>111</v>
      </c>
      <c r="I14584" s="152" t="s">
        <v>112</v>
      </c>
    </row>
    <row r="14585" customFormat="false" ht="12.75" hidden="false" customHeight="false" outlineLevel="0" collapsed="false">
      <c r="A14585" s="0" t="s">
        <v>83</v>
      </c>
      <c r="B14585" s="0" t="s">
        <v>113</v>
      </c>
      <c r="C14585" s="0" t="s">
        <v>108</v>
      </c>
      <c r="D14585" s="116" t="n">
        <v>46174</v>
      </c>
      <c r="E14585" s="0" t="n">
        <v>0</v>
      </c>
      <c r="F14585" s="0" t="n">
        <v>2376526</v>
      </c>
      <c r="G14585" s="151" t="s">
        <v>111</v>
      </c>
      <c r="H14585" s="151" t="s">
        <v>111</v>
      </c>
      <c r="I14585" s="152" t="s">
        <v>112</v>
      </c>
    </row>
    <row r="14586" customFormat="false" ht="12.75" hidden="false" customHeight="false" outlineLevel="0" collapsed="false">
      <c r="A14586" s="0" t="s">
        <v>84</v>
      </c>
      <c r="B14586" s="0" t="s">
        <v>110</v>
      </c>
      <c r="C14586" s="0" t="s">
        <v>108</v>
      </c>
      <c r="D14586" s="116" t="n">
        <v>46174</v>
      </c>
      <c r="E14586" s="0" t="n">
        <v>0.17</v>
      </c>
      <c r="F14586" s="0" t="n">
        <v>2376527</v>
      </c>
      <c r="G14586" s="151" t="s">
        <v>111</v>
      </c>
      <c r="H14586" s="151" t="s">
        <v>111</v>
      </c>
      <c r="I14586" s="152" t="s">
        <v>112</v>
      </c>
    </row>
    <row r="14587" customFormat="false" ht="12.75" hidden="false" customHeight="false" outlineLevel="0" collapsed="false">
      <c r="A14587" s="0" t="s">
        <v>84</v>
      </c>
      <c r="B14587" s="0" t="s">
        <v>113</v>
      </c>
      <c r="C14587" s="0" t="s">
        <v>108</v>
      </c>
      <c r="D14587" s="116" t="n">
        <v>46174</v>
      </c>
      <c r="E14587" s="0" t="n">
        <v>0.0125</v>
      </c>
      <c r="F14587" s="0" t="n">
        <v>2376528</v>
      </c>
      <c r="G14587" s="151" t="s">
        <v>111</v>
      </c>
      <c r="H14587" s="151" t="s">
        <v>111</v>
      </c>
      <c r="I14587" s="152" t="s">
        <v>112</v>
      </c>
    </row>
    <row r="14588" customFormat="false" ht="12.75" hidden="false" customHeight="false" outlineLevel="0" collapsed="false">
      <c r="A14588" s="0" t="s">
        <v>85</v>
      </c>
      <c r="B14588" s="0" t="s">
        <v>110</v>
      </c>
      <c r="C14588" s="0" t="s">
        <v>108</v>
      </c>
      <c r="D14588" s="116" t="n">
        <v>46174</v>
      </c>
      <c r="E14588" s="0" t="n">
        <v>0.17</v>
      </c>
      <c r="F14588" s="0" t="n">
        <v>2376529</v>
      </c>
      <c r="G14588" s="151" t="s">
        <v>111</v>
      </c>
      <c r="H14588" s="151" t="s">
        <v>111</v>
      </c>
      <c r="I14588" s="152" t="s">
        <v>112</v>
      </c>
    </row>
    <row r="14589" customFormat="false" ht="12.75" hidden="false" customHeight="false" outlineLevel="0" collapsed="false">
      <c r="A14589" s="0" t="s">
        <v>85</v>
      </c>
      <c r="B14589" s="0" t="s">
        <v>113</v>
      </c>
      <c r="C14589" s="0" t="s">
        <v>108</v>
      </c>
      <c r="D14589" s="116" t="n">
        <v>46174</v>
      </c>
      <c r="E14589" s="0" t="n">
        <v>0.0493451800089902</v>
      </c>
      <c r="F14589" s="0" t="n">
        <v>2376530</v>
      </c>
      <c r="G14589" s="151" t="s">
        <v>111</v>
      </c>
      <c r="H14589" s="151" t="s">
        <v>111</v>
      </c>
      <c r="I14589" s="152" t="s">
        <v>112</v>
      </c>
    </row>
    <row r="14590" customFormat="false" ht="12.75" hidden="false" customHeight="false" outlineLevel="0" collapsed="false">
      <c r="A14590" s="0" t="s">
        <v>86</v>
      </c>
      <c r="B14590" s="0" t="s">
        <v>110</v>
      </c>
      <c r="C14590" s="0" t="s">
        <v>108</v>
      </c>
      <c r="D14590" s="116" t="n">
        <v>46174</v>
      </c>
      <c r="E14590" s="0" t="n">
        <v>0.195</v>
      </c>
      <c r="F14590" s="0" t="n">
        <v>2376531</v>
      </c>
      <c r="G14590" s="151" t="s">
        <v>111</v>
      </c>
      <c r="H14590" s="151" t="s">
        <v>111</v>
      </c>
      <c r="I14590" s="152" t="s">
        <v>112</v>
      </c>
    </row>
    <row r="14591" customFormat="false" ht="12.75" hidden="false" customHeight="false" outlineLevel="0" collapsed="false">
      <c r="A14591" s="0" t="s">
        <v>86</v>
      </c>
      <c r="B14591" s="0" t="s">
        <v>113</v>
      </c>
      <c r="C14591" s="0" t="s">
        <v>108</v>
      </c>
      <c r="D14591" s="116" t="n">
        <v>46174</v>
      </c>
      <c r="E14591" s="0" t="n">
        <v>0.005</v>
      </c>
      <c r="F14591" s="0" t="n">
        <v>2376532</v>
      </c>
      <c r="G14591" s="151" t="s">
        <v>111</v>
      </c>
      <c r="H14591" s="151" t="s">
        <v>111</v>
      </c>
      <c r="I14591" s="152" t="s">
        <v>112</v>
      </c>
    </row>
    <row r="14592" customFormat="false" ht="12.75" hidden="false" customHeight="false" outlineLevel="0" collapsed="false">
      <c r="A14592" s="0" t="s">
        <v>87</v>
      </c>
      <c r="B14592" s="0" t="s">
        <v>110</v>
      </c>
      <c r="C14592" s="0" t="s">
        <v>108</v>
      </c>
      <c r="D14592" s="116" t="n">
        <v>46174</v>
      </c>
      <c r="E14592" s="0" t="n">
        <v>0.195</v>
      </c>
      <c r="F14592" s="0" t="n">
        <v>2376533</v>
      </c>
      <c r="G14592" s="151" t="s">
        <v>111</v>
      </c>
      <c r="H14592" s="151" t="s">
        <v>111</v>
      </c>
      <c r="I14592" s="152" t="s">
        <v>112</v>
      </c>
    </row>
    <row r="14593" customFormat="false" ht="12.75" hidden="false" customHeight="false" outlineLevel="0" collapsed="false">
      <c r="A14593" s="0" t="s">
        <v>87</v>
      </c>
      <c r="B14593" s="0" t="s">
        <v>113</v>
      </c>
      <c r="C14593" s="0" t="s">
        <v>108</v>
      </c>
      <c r="D14593" s="116" t="n">
        <v>46174</v>
      </c>
      <c r="E14593" s="0" t="n">
        <v>0.005</v>
      </c>
      <c r="F14593" s="0" t="n">
        <v>2376534</v>
      </c>
      <c r="G14593" s="151" t="s">
        <v>111</v>
      </c>
      <c r="H14593" s="151" t="s">
        <v>111</v>
      </c>
      <c r="I14593" s="152" t="s">
        <v>112</v>
      </c>
    </row>
    <row r="14594" customFormat="false" ht="12.75" hidden="false" customHeight="false" outlineLevel="0" collapsed="false">
      <c r="A14594" s="0" t="s">
        <v>88</v>
      </c>
      <c r="B14594" s="0" t="s">
        <v>110</v>
      </c>
      <c r="C14594" s="0" t="s">
        <v>108</v>
      </c>
      <c r="D14594" s="116" t="n">
        <v>46174</v>
      </c>
      <c r="E14594" s="0" t="n">
        <v>0.195</v>
      </c>
      <c r="F14594" s="0" t="n">
        <v>2376535</v>
      </c>
      <c r="G14594" s="151" t="s">
        <v>111</v>
      </c>
      <c r="H14594" s="151" t="s">
        <v>111</v>
      </c>
      <c r="I14594" s="152" t="s">
        <v>112</v>
      </c>
    </row>
    <row r="14595" customFormat="false" ht="12.75" hidden="false" customHeight="false" outlineLevel="0" collapsed="false">
      <c r="A14595" s="0" t="s">
        <v>88</v>
      </c>
      <c r="B14595" s="0" t="s">
        <v>113</v>
      </c>
      <c r="C14595" s="0" t="s">
        <v>108</v>
      </c>
      <c r="D14595" s="116" t="n">
        <v>46174</v>
      </c>
      <c r="E14595" s="0" t="n">
        <v>0.116966393778142</v>
      </c>
      <c r="F14595" s="0" t="n">
        <v>2376536</v>
      </c>
      <c r="G14595" s="151" t="s">
        <v>111</v>
      </c>
      <c r="H14595" s="151" t="s">
        <v>111</v>
      </c>
      <c r="I14595" s="152" t="s">
        <v>112</v>
      </c>
    </row>
    <row r="14596" customFormat="false" ht="12.75" hidden="false" customHeight="false" outlineLevel="0" collapsed="false">
      <c r="A14596" s="0" t="s">
        <v>89</v>
      </c>
      <c r="B14596" s="0" t="s">
        <v>110</v>
      </c>
      <c r="C14596" s="0" t="s">
        <v>108</v>
      </c>
      <c r="D14596" s="116" t="n">
        <v>46174</v>
      </c>
      <c r="E14596" s="0" t="n">
        <v>0.195</v>
      </c>
      <c r="F14596" s="0" t="n">
        <v>2376537</v>
      </c>
      <c r="G14596" s="151" t="s">
        <v>111</v>
      </c>
      <c r="H14596" s="151" t="s">
        <v>111</v>
      </c>
      <c r="I14596" s="152" t="s">
        <v>112</v>
      </c>
    </row>
    <row r="14597" customFormat="false" ht="12.75" hidden="false" customHeight="false" outlineLevel="0" collapsed="false">
      <c r="A14597" s="0" t="s">
        <v>89</v>
      </c>
      <c r="B14597" s="0" t="s">
        <v>113</v>
      </c>
      <c r="C14597" s="0" t="s">
        <v>108</v>
      </c>
      <c r="D14597" s="116" t="n">
        <v>46174</v>
      </c>
      <c r="E14597" s="0" t="n">
        <v>0.025</v>
      </c>
      <c r="F14597" s="0" t="n">
        <v>2376538</v>
      </c>
      <c r="G14597" s="151" t="s">
        <v>111</v>
      </c>
      <c r="H14597" s="151" t="s">
        <v>111</v>
      </c>
      <c r="I14597" s="152" t="s">
        <v>112</v>
      </c>
    </row>
    <row r="14598" customFormat="false" ht="12.75" hidden="false" customHeight="false" outlineLevel="0" collapsed="false">
      <c r="A14598" s="0" t="s">
        <v>90</v>
      </c>
      <c r="B14598" s="0" t="s">
        <v>110</v>
      </c>
      <c r="C14598" s="0" t="s">
        <v>108</v>
      </c>
      <c r="D14598" s="116" t="n">
        <v>46174</v>
      </c>
      <c r="E14598" s="0" t="n">
        <v>0.195</v>
      </c>
      <c r="F14598" s="0" t="n">
        <v>2376539</v>
      </c>
      <c r="G14598" s="151" t="s">
        <v>111</v>
      </c>
      <c r="H14598" s="151" t="s">
        <v>111</v>
      </c>
      <c r="I14598" s="152" t="s">
        <v>112</v>
      </c>
    </row>
    <row r="14599" customFormat="false" ht="12.75" hidden="false" customHeight="false" outlineLevel="0" collapsed="false">
      <c r="A14599" s="0" t="s">
        <v>90</v>
      </c>
      <c r="B14599" s="0" t="s">
        <v>113</v>
      </c>
      <c r="C14599" s="0" t="s">
        <v>108</v>
      </c>
      <c r="D14599" s="116" t="n">
        <v>46174</v>
      </c>
      <c r="E14599" s="0" t="n">
        <v>0.116966393778142</v>
      </c>
      <c r="F14599" s="0" t="n">
        <v>2376540</v>
      </c>
      <c r="G14599" s="151" t="s">
        <v>111</v>
      </c>
      <c r="H14599" s="151" t="s">
        <v>111</v>
      </c>
      <c r="I14599" s="152" t="s">
        <v>112</v>
      </c>
    </row>
    <row r="14600" customFormat="false" ht="12.75" hidden="false" customHeight="false" outlineLevel="0" collapsed="false">
      <c r="A14600" s="0" t="s">
        <v>91</v>
      </c>
      <c r="B14600" s="0" t="s">
        <v>110</v>
      </c>
      <c r="C14600" s="0" t="s">
        <v>108</v>
      </c>
      <c r="D14600" s="116" t="n">
        <v>46174</v>
      </c>
      <c r="E14600" s="0" t="n">
        <v>0</v>
      </c>
      <c r="F14600" s="0" t="n">
        <v>2376541</v>
      </c>
      <c r="G14600" s="151" t="s">
        <v>111</v>
      </c>
      <c r="H14600" s="151" t="s">
        <v>111</v>
      </c>
      <c r="I14600" s="152" t="s">
        <v>112</v>
      </c>
    </row>
    <row r="14601" customFormat="false" ht="12.75" hidden="false" customHeight="false" outlineLevel="0" collapsed="false">
      <c r="A14601" s="0" t="s">
        <v>91</v>
      </c>
      <c r="B14601" s="0" t="s">
        <v>113</v>
      </c>
      <c r="C14601" s="0" t="s">
        <v>108</v>
      </c>
      <c r="D14601" s="116" t="n">
        <v>46174</v>
      </c>
      <c r="E14601" s="0" t="n">
        <v>0</v>
      </c>
      <c r="F14601" s="0" t="n">
        <v>2376542</v>
      </c>
      <c r="G14601" s="151" t="s">
        <v>111</v>
      </c>
      <c r="H14601" s="151" t="s">
        <v>111</v>
      </c>
      <c r="I14601" s="152" t="s">
        <v>112</v>
      </c>
    </row>
    <row r="14602" customFormat="false" ht="12.75" hidden="false" customHeight="false" outlineLevel="0" collapsed="false">
      <c r="A14602" s="0" t="s">
        <v>49</v>
      </c>
      <c r="B14602" s="0" t="s">
        <v>110</v>
      </c>
      <c r="C14602" s="0" t="s">
        <v>108</v>
      </c>
      <c r="D14602" s="116" t="n">
        <v>46174</v>
      </c>
      <c r="E14602" s="0" t="n">
        <v>0.385</v>
      </c>
      <c r="F14602" s="0" t="n">
        <v>2376543</v>
      </c>
      <c r="G14602" s="151" t="s">
        <v>111</v>
      </c>
      <c r="H14602" s="151" t="s">
        <v>111</v>
      </c>
      <c r="I14602" s="152" t="s">
        <v>112</v>
      </c>
    </row>
    <row r="14603" customFormat="false" ht="12.75" hidden="false" customHeight="false" outlineLevel="0" collapsed="false">
      <c r="A14603" s="0" t="s">
        <v>49</v>
      </c>
      <c r="B14603" s="0" t="s">
        <v>113</v>
      </c>
      <c r="C14603" s="0" t="s">
        <v>108</v>
      </c>
      <c r="D14603" s="116" t="n">
        <v>46174</v>
      </c>
      <c r="E14603" s="0" t="n">
        <v>0.015</v>
      </c>
      <c r="F14603" s="0" t="n">
        <v>2376544</v>
      </c>
      <c r="G14603" s="151" t="s">
        <v>111</v>
      </c>
      <c r="H14603" s="151" t="s">
        <v>111</v>
      </c>
      <c r="I14603" s="152" t="s">
        <v>112</v>
      </c>
    </row>
    <row r="14604" customFormat="false" ht="12.75" hidden="false" customHeight="false" outlineLevel="0" collapsed="false">
      <c r="A14604" s="0" t="s">
        <v>50</v>
      </c>
      <c r="B14604" s="0" t="s">
        <v>110</v>
      </c>
      <c r="C14604" s="0" t="s">
        <v>108</v>
      </c>
      <c r="D14604" s="116" t="n">
        <v>46174</v>
      </c>
      <c r="E14604" s="0" t="n">
        <v>0.44</v>
      </c>
      <c r="F14604" s="0" t="n">
        <v>2376545</v>
      </c>
      <c r="G14604" s="151" t="s">
        <v>111</v>
      </c>
      <c r="H14604" s="151" t="s">
        <v>111</v>
      </c>
      <c r="I14604" s="152" t="s">
        <v>112</v>
      </c>
    </row>
    <row r="14605" customFormat="false" ht="12.75" hidden="false" customHeight="false" outlineLevel="0" collapsed="false">
      <c r="A14605" s="0" t="s">
        <v>50</v>
      </c>
      <c r="B14605" s="0" t="s">
        <v>113</v>
      </c>
      <c r="C14605" s="0" t="s">
        <v>108</v>
      </c>
      <c r="D14605" s="116" t="n">
        <v>46174</v>
      </c>
      <c r="E14605" s="0" t="n">
        <v>-0.055</v>
      </c>
      <c r="F14605" s="0" t="n">
        <v>2376546</v>
      </c>
      <c r="G14605" s="151" t="s">
        <v>111</v>
      </c>
      <c r="H14605" s="151" t="s">
        <v>111</v>
      </c>
      <c r="I14605" s="152" t="s">
        <v>112</v>
      </c>
    </row>
    <row r="14606" customFormat="false" ht="12.75" hidden="false" customHeight="false" outlineLevel="0" collapsed="false">
      <c r="A14606" s="0" t="s">
        <v>51</v>
      </c>
      <c r="B14606" s="0" t="s">
        <v>110</v>
      </c>
      <c r="C14606" s="0" t="s">
        <v>108</v>
      </c>
      <c r="D14606" s="116" t="n">
        <v>46174</v>
      </c>
      <c r="E14606" s="0" t="n">
        <v>0.44</v>
      </c>
      <c r="F14606" s="0" t="n">
        <v>2376547</v>
      </c>
      <c r="G14606" s="151" t="s">
        <v>111</v>
      </c>
      <c r="H14606" s="151" t="s">
        <v>111</v>
      </c>
      <c r="I14606" s="152" t="s">
        <v>112</v>
      </c>
    </row>
    <row r="14607" customFormat="false" ht="12.75" hidden="false" customHeight="false" outlineLevel="0" collapsed="false">
      <c r="A14607" s="0" t="s">
        <v>51</v>
      </c>
      <c r="B14607" s="0" t="s">
        <v>113</v>
      </c>
      <c r="C14607" s="0" t="s">
        <v>108</v>
      </c>
      <c r="D14607" s="116" t="n">
        <v>46174</v>
      </c>
      <c r="E14607" s="0" t="n">
        <v>0.035</v>
      </c>
      <c r="F14607" s="0" t="n">
        <v>2376548</v>
      </c>
      <c r="G14607" s="151" t="s">
        <v>111</v>
      </c>
      <c r="H14607" s="151" t="s">
        <v>111</v>
      </c>
      <c r="I14607" s="152" t="s">
        <v>112</v>
      </c>
    </row>
    <row r="14608" customFormat="false" ht="12.75" hidden="false" customHeight="false" outlineLevel="0" collapsed="false">
      <c r="A14608" s="0" t="s">
        <v>52</v>
      </c>
      <c r="B14608" s="0" t="s">
        <v>110</v>
      </c>
      <c r="C14608" s="0" t="s">
        <v>108</v>
      </c>
      <c r="D14608" s="116" t="n">
        <v>46174</v>
      </c>
      <c r="E14608" s="0" t="n">
        <v>0.44</v>
      </c>
      <c r="F14608" s="0" t="n">
        <v>2376549</v>
      </c>
      <c r="G14608" s="151" t="s">
        <v>111</v>
      </c>
      <c r="H14608" s="151" t="s">
        <v>111</v>
      </c>
      <c r="I14608" s="152" t="s">
        <v>112</v>
      </c>
    </row>
    <row r="14609" customFormat="false" ht="12.75" hidden="false" customHeight="false" outlineLevel="0" collapsed="false">
      <c r="A14609" s="0" t="s">
        <v>52</v>
      </c>
      <c r="B14609" s="0" t="s">
        <v>113</v>
      </c>
      <c r="C14609" s="0" t="s">
        <v>108</v>
      </c>
      <c r="D14609" s="116" t="n">
        <v>46174</v>
      </c>
      <c r="E14609" s="0" t="n">
        <v>-0.035</v>
      </c>
      <c r="F14609" s="0" t="n">
        <v>2376550</v>
      </c>
      <c r="G14609" s="151" t="s">
        <v>111</v>
      </c>
      <c r="H14609" s="151" t="s">
        <v>111</v>
      </c>
      <c r="I14609" s="152" t="s">
        <v>112</v>
      </c>
    </row>
    <row r="14610" customFormat="false" ht="12.75" hidden="false" customHeight="false" outlineLevel="0" collapsed="false">
      <c r="A14610" s="0" t="s">
        <v>53</v>
      </c>
      <c r="B14610" s="0" t="s">
        <v>110</v>
      </c>
      <c r="C14610" s="0" t="s">
        <v>108</v>
      </c>
      <c r="D14610" s="116" t="n">
        <v>46174</v>
      </c>
      <c r="E14610" s="0" t="n">
        <v>0.195</v>
      </c>
      <c r="F14610" s="0" t="n">
        <v>2376551</v>
      </c>
      <c r="G14610" s="151" t="s">
        <v>111</v>
      </c>
      <c r="H14610" s="151" t="s">
        <v>111</v>
      </c>
      <c r="I14610" s="152" t="s">
        <v>112</v>
      </c>
    </row>
    <row r="14611" customFormat="false" ht="12.75" hidden="false" customHeight="false" outlineLevel="0" collapsed="false">
      <c r="A14611" s="0" t="s">
        <v>53</v>
      </c>
      <c r="B14611" s="0" t="s">
        <v>113</v>
      </c>
      <c r="C14611" s="0" t="s">
        <v>108</v>
      </c>
      <c r="D14611" s="116" t="n">
        <v>46174</v>
      </c>
      <c r="E14611" s="0" t="n">
        <v>0.005</v>
      </c>
      <c r="F14611" s="0" t="n">
        <v>2376552</v>
      </c>
      <c r="G14611" s="151" t="s">
        <v>111</v>
      </c>
      <c r="H14611" s="151" t="s">
        <v>111</v>
      </c>
      <c r="I14611" s="152" t="s">
        <v>112</v>
      </c>
    </row>
    <row r="14612" customFormat="false" ht="12.75" hidden="false" customHeight="false" outlineLevel="0" collapsed="false">
      <c r="A14612" s="0" t="s">
        <v>17</v>
      </c>
      <c r="B14612" s="0" t="s">
        <v>110</v>
      </c>
      <c r="C14612" s="0" t="s">
        <v>108</v>
      </c>
      <c r="D14612" s="116" t="n">
        <v>46174</v>
      </c>
      <c r="E14612" s="0" t="n">
        <v>0</v>
      </c>
      <c r="F14612" s="0" t="n">
        <v>2376553</v>
      </c>
      <c r="G14612" s="151" t="s">
        <v>111</v>
      </c>
      <c r="H14612" s="151" t="s">
        <v>111</v>
      </c>
      <c r="I14612" s="152" t="s">
        <v>112</v>
      </c>
    </row>
    <row r="14613" customFormat="false" ht="12.75" hidden="false" customHeight="false" outlineLevel="0" collapsed="false">
      <c r="A14613" s="0" t="s">
        <v>17</v>
      </c>
      <c r="B14613" s="0" t="s">
        <v>113</v>
      </c>
      <c r="C14613" s="0" t="s">
        <v>108</v>
      </c>
      <c r="D14613" s="116" t="n">
        <v>46174</v>
      </c>
      <c r="E14613" s="0" t="n">
        <v>0</v>
      </c>
      <c r="F14613" s="0" t="n">
        <v>2376554</v>
      </c>
      <c r="G14613" s="151" t="s">
        <v>111</v>
      </c>
      <c r="H14613" s="151" t="s">
        <v>111</v>
      </c>
      <c r="I14613" s="152" t="s">
        <v>112</v>
      </c>
    </row>
    <row r="14614" customFormat="false" ht="12.75" hidden="false" customHeight="false" outlineLevel="0" collapsed="false">
      <c r="A14614" s="0" t="s">
        <v>18</v>
      </c>
      <c r="B14614" s="0" t="s">
        <v>110</v>
      </c>
      <c r="C14614" s="0" t="s">
        <v>108</v>
      </c>
      <c r="D14614" s="116" t="n">
        <v>46174</v>
      </c>
      <c r="E14614" s="0" t="n">
        <v>0</v>
      </c>
      <c r="F14614" s="0" t="n">
        <v>2376555</v>
      </c>
      <c r="G14614" s="151" t="s">
        <v>111</v>
      </c>
      <c r="H14614" s="151" t="s">
        <v>111</v>
      </c>
      <c r="I14614" s="152" t="s">
        <v>112</v>
      </c>
    </row>
    <row r="14615" customFormat="false" ht="12.75" hidden="false" customHeight="false" outlineLevel="0" collapsed="false">
      <c r="A14615" s="0" t="s">
        <v>18</v>
      </c>
      <c r="B14615" s="0" t="s">
        <v>113</v>
      </c>
      <c r="C14615" s="0" t="s">
        <v>108</v>
      </c>
      <c r="D14615" s="116" t="n">
        <v>46174</v>
      </c>
      <c r="E14615" s="0" t="n">
        <v>0</v>
      </c>
      <c r="F14615" s="0" t="n">
        <v>2376556</v>
      </c>
      <c r="G14615" s="151" t="s">
        <v>111</v>
      </c>
      <c r="H14615" s="151" t="s">
        <v>111</v>
      </c>
      <c r="I14615" s="152" t="s">
        <v>112</v>
      </c>
    </row>
    <row r="14616" customFormat="false" ht="12.75" hidden="false" customHeight="false" outlineLevel="0" collapsed="false">
      <c r="A14616" s="0" t="s">
        <v>19</v>
      </c>
      <c r="B14616" s="0" t="s">
        <v>110</v>
      </c>
      <c r="C14616" s="0" t="s">
        <v>108</v>
      </c>
      <c r="D14616" s="116" t="n">
        <v>46174</v>
      </c>
      <c r="E14616" s="0" t="n">
        <v>0</v>
      </c>
      <c r="F14616" s="0" t="n">
        <v>2376557</v>
      </c>
      <c r="G14616" s="151" t="s">
        <v>111</v>
      </c>
      <c r="H14616" s="151" t="s">
        <v>111</v>
      </c>
      <c r="I14616" s="152" t="s">
        <v>112</v>
      </c>
    </row>
    <row r="14617" customFormat="false" ht="12.75" hidden="false" customHeight="false" outlineLevel="0" collapsed="false">
      <c r="A14617" s="0" t="s">
        <v>19</v>
      </c>
      <c r="B14617" s="0" t="s">
        <v>113</v>
      </c>
      <c r="C14617" s="0" t="s">
        <v>108</v>
      </c>
      <c r="D14617" s="116" t="n">
        <v>46174</v>
      </c>
      <c r="E14617" s="0" t="n">
        <v>0</v>
      </c>
      <c r="F14617" s="0" t="n">
        <v>2376558</v>
      </c>
      <c r="G14617" s="151" t="s">
        <v>111</v>
      </c>
      <c r="H14617" s="151" t="s">
        <v>111</v>
      </c>
      <c r="I14617" s="152" t="s">
        <v>112</v>
      </c>
    </row>
    <row r="14618" customFormat="false" ht="12.75" hidden="false" customHeight="false" outlineLevel="0" collapsed="false">
      <c r="A14618" s="0" t="s">
        <v>21</v>
      </c>
      <c r="B14618" s="0" t="s">
        <v>110</v>
      </c>
      <c r="C14618" s="0" t="s">
        <v>108</v>
      </c>
      <c r="D14618" s="116" t="n">
        <v>46174</v>
      </c>
      <c r="E14618" s="0" t="n">
        <v>0</v>
      </c>
      <c r="F14618" s="0" t="n">
        <v>2376559</v>
      </c>
      <c r="G14618" s="151" t="s">
        <v>111</v>
      </c>
      <c r="H14618" s="151" t="s">
        <v>111</v>
      </c>
      <c r="I14618" s="152" t="s">
        <v>112</v>
      </c>
    </row>
    <row r="14619" customFormat="false" ht="12.75" hidden="false" customHeight="false" outlineLevel="0" collapsed="false">
      <c r="A14619" s="0" t="s">
        <v>21</v>
      </c>
      <c r="B14619" s="0" t="s">
        <v>113</v>
      </c>
      <c r="C14619" s="0" t="s">
        <v>108</v>
      </c>
      <c r="D14619" s="116" t="n">
        <v>46174</v>
      </c>
      <c r="E14619" s="0" t="n">
        <v>0</v>
      </c>
      <c r="F14619" s="0" t="n">
        <v>2376560</v>
      </c>
      <c r="G14619" s="151" t="s">
        <v>111</v>
      </c>
      <c r="H14619" s="151" t="s">
        <v>111</v>
      </c>
      <c r="I14619" s="152" t="s">
        <v>112</v>
      </c>
    </row>
    <row r="14620" customFormat="false" ht="12.75" hidden="false" customHeight="false" outlineLevel="0" collapsed="false">
      <c r="A14620" s="0" t="s">
        <v>22</v>
      </c>
      <c r="B14620" s="0" t="s">
        <v>110</v>
      </c>
      <c r="C14620" s="0" t="s">
        <v>108</v>
      </c>
      <c r="D14620" s="116" t="n">
        <v>46174</v>
      </c>
      <c r="E14620" s="0" t="n">
        <v>0</v>
      </c>
      <c r="F14620" s="0" t="n">
        <v>2376561</v>
      </c>
      <c r="G14620" s="151" t="s">
        <v>111</v>
      </c>
      <c r="H14620" s="151" t="s">
        <v>111</v>
      </c>
      <c r="I14620" s="152" t="s">
        <v>112</v>
      </c>
    </row>
    <row r="14621" customFormat="false" ht="12.75" hidden="false" customHeight="false" outlineLevel="0" collapsed="false">
      <c r="A14621" s="0" t="s">
        <v>59</v>
      </c>
      <c r="B14621" s="0" t="s">
        <v>110</v>
      </c>
      <c r="C14621" s="0" t="s">
        <v>108</v>
      </c>
      <c r="D14621" s="116" t="n">
        <v>46204</v>
      </c>
      <c r="E14621" s="0" t="n">
        <v>0.3975</v>
      </c>
      <c r="F14621" s="0" t="n">
        <v>2376515</v>
      </c>
      <c r="G14621" s="151" t="s">
        <v>111</v>
      </c>
      <c r="H14621" s="151" t="s">
        <v>111</v>
      </c>
      <c r="I14621" s="152" t="s">
        <v>112</v>
      </c>
    </row>
    <row r="14622" customFormat="false" ht="12.75" hidden="false" customHeight="false" outlineLevel="0" collapsed="false">
      <c r="A14622" s="0" t="s">
        <v>59</v>
      </c>
      <c r="B14622" s="0" t="s">
        <v>113</v>
      </c>
      <c r="C14622" s="0" t="s">
        <v>108</v>
      </c>
      <c r="D14622" s="116" t="n">
        <v>46204</v>
      </c>
      <c r="E14622" s="0" t="n">
        <v>0.015</v>
      </c>
      <c r="F14622" s="0" t="n">
        <v>2376516</v>
      </c>
      <c r="G14622" s="151" t="s">
        <v>111</v>
      </c>
      <c r="H14622" s="151" t="s">
        <v>111</v>
      </c>
      <c r="I14622" s="152" t="s">
        <v>112</v>
      </c>
    </row>
    <row r="14623" customFormat="false" ht="12.75" hidden="false" customHeight="false" outlineLevel="0" collapsed="false">
      <c r="A14623" s="0" t="s">
        <v>60</v>
      </c>
      <c r="B14623" s="0" t="s">
        <v>110</v>
      </c>
      <c r="C14623" s="0" t="s">
        <v>108</v>
      </c>
      <c r="D14623" s="116" t="n">
        <v>46204</v>
      </c>
      <c r="E14623" s="0" t="n">
        <v>0.3975</v>
      </c>
      <c r="F14623" s="0" t="n">
        <v>2376517</v>
      </c>
      <c r="G14623" s="151" t="s">
        <v>111</v>
      </c>
      <c r="H14623" s="151" t="s">
        <v>111</v>
      </c>
      <c r="I14623" s="152" t="s">
        <v>112</v>
      </c>
    </row>
    <row r="14624" customFormat="false" ht="12.75" hidden="false" customHeight="false" outlineLevel="0" collapsed="false">
      <c r="A14624" s="0" t="s">
        <v>60</v>
      </c>
      <c r="B14624" s="0" t="s">
        <v>113</v>
      </c>
      <c r="C14624" s="0" t="s">
        <v>108</v>
      </c>
      <c r="D14624" s="116" t="n">
        <v>46204</v>
      </c>
      <c r="E14624" s="0" t="n">
        <v>0.065</v>
      </c>
      <c r="F14624" s="0" t="n">
        <v>2376518</v>
      </c>
      <c r="G14624" s="151" t="s">
        <v>111</v>
      </c>
      <c r="H14624" s="151" t="s">
        <v>111</v>
      </c>
      <c r="I14624" s="152" t="s">
        <v>112</v>
      </c>
    </row>
    <row r="14625" customFormat="false" ht="12.75" hidden="false" customHeight="false" outlineLevel="0" collapsed="false">
      <c r="A14625" s="0" t="s">
        <v>61</v>
      </c>
      <c r="B14625" s="0" t="s">
        <v>110</v>
      </c>
      <c r="C14625" s="0" t="s">
        <v>108</v>
      </c>
      <c r="D14625" s="116" t="n">
        <v>46204</v>
      </c>
      <c r="E14625" s="0" t="n">
        <v>0.3975</v>
      </c>
      <c r="F14625" s="0" t="n">
        <v>2376519</v>
      </c>
      <c r="G14625" s="151" t="s">
        <v>111</v>
      </c>
      <c r="H14625" s="151" t="s">
        <v>111</v>
      </c>
      <c r="I14625" s="152" t="s">
        <v>112</v>
      </c>
    </row>
    <row r="14626" customFormat="false" ht="12.75" hidden="false" customHeight="false" outlineLevel="0" collapsed="false">
      <c r="A14626" s="0" t="s">
        <v>61</v>
      </c>
      <c r="B14626" s="0" t="s">
        <v>113</v>
      </c>
      <c r="C14626" s="0" t="s">
        <v>108</v>
      </c>
      <c r="D14626" s="116" t="n">
        <v>46204</v>
      </c>
      <c r="E14626" s="0" t="n">
        <v>0.015</v>
      </c>
      <c r="F14626" s="0" t="n">
        <v>2376520</v>
      </c>
      <c r="G14626" s="151" t="s">
        <v>111</v>
      </c>
      <c r="H14626" s="151" t="s">
        <v>111</v>
      </c>
      <c r="I14626" s="152" t="s">
        <v>112</v>
      </c>
    </row>
    <row r="14627" customFormat="false" ht="12.75" hidden="false" customHeight="false" outlineLevel="0" collapsed="false">
      <c r="A14627" s="0" t="s">
        <v>62</v>
      </c>
      <c r="B14627" s="0" t="s">
        <v>110</v>
      </c>
      <c r="C14627" s="0" t="s">
        <v>108</v>
      </c>
      <c r="D14627" s="116" t="n">
        <v>46204</v>
      </c>
      <c r="E14627" s="0" t="n">
        <v>0.3975</v>
      </c>
      <c r="F14627" s="0" t="n">
        <v>2376521</v>
      </c>
      <c r="G14627" s="151" t="s">
        <v>111</v>
      </c>
      <c r="H14627" s="151" t="s">
        <v>111</v>
      </c>
      <c r="I14627" s="152" t="s">
        <v>112</v>
      </c>
    </row>
    <row r="14628" customFormat="false" ht="12.75" hidden="false" customHeight="false" outlineLevel="0" collapsed="false">
      <c r="A14628" s="0" t="s">
        <v>62</v>
      </c>
      <c r="B14628" s="0" t="s">
        <v>113</v>
      </c>
      <c r="C14628" s="0" t="s">
        <v>108</v>
      </c>
      <c r="D14628" s="116" t="n">
        <v>46204</v>
      </c>
      <c r="E14628" s="0" t="n">
        <v>0.065</v>
      </c>
      <c r="F14628" s="0" t="n">
        <v>2376522</v>
      </c>
      <c r="G14628" s="151" t="s">
        <v>111</v>
      </c>
      <c r="H14628" s="151" t="s">
        <v>111</v>
      </c>
      <c r="I14628" s="152" t="s">
        <v>112</v>
      </c>
    </row>
    <row r="14629" customFormat="false" ht="12.75" hidden="false" customHeight="false" outlineLevel="0" collapsed="false">
      <c r="A14629" s="0" t="s">
        <v>82</v>
      </c>
      <c r="B14629" s="0" t="s">
        <v>110</v>
      </c>
      <c r="C14629" s="0" t="s">
        <v>108</v>
      </c>
      <c r="D14629" s="116" t="n">
        <v>46204</v>
      </c>
      <c r="E14629" s="0" t="n">
        <v>0</v>
      </c>
      <c r="F14629" s="0" t="n">
        <v>2376523</v>
      </c>
      <c r="G14629" s="151" t="s">
        <v>111</v>
      </c>
      <c r="H14629" s="151" t="s">
        <v>111</v>
      </c>
      <c r="I14629" s="152" t="s">
        <v>112</v>
      </c>
    </row>
    <row r="14630" customFormat="false" ht="12.75" hidden="false" customHeight="false" outlineLevel="0" collapsed="false">
      <c r="A14630" s="0" t="s">
        <v>82</v>
      </c>
      <c r="B14630" s="0" t="s">
        <v>113</v>
      </c>
      <c r="C14630" s="0" t="s">
        <v>108</v>
      </c>
      <c r="D14630" s="116" t="n">
        <v>46204</v>
      </c>
      <c r="E14630" s="0" t="n">
        <v>0</v>
      </c>
      <c r="F14630" s="0" t="n">
        <v>2376524</v>
      </c>
      <c r="G14630" s="151" t="s">
        <v>111</v>
      </c>
      <c r="H14630" s="151" t="s">
        <v>111</v>
      </c>
      <c r="I14630" s="152" t="s">
        <v>112</v>
      </c>
    </row>
    <row r="14631" customFormat="false" ht="12.75" hidden="false" customHeight="false" outlineLevel="0" collapsed="false">
      <c r="A14631" s="0" t="s">
        <v>83</v>
      </c>
      <c r="B14631" s="0" t="s">
        <v>110</v>
      </c>
      <c r="C14631" s="0" t="s">
        <v>108</v>
      </c>
      <c r="D14631" s="116" t="n">
        <v>46204</v>
      </c>
      <c r="E14631" s="0" t="n">
        <v>0</v>
      </c>
      <c r="F14631" s="0" t="n">
        <v>2376525</v>
      </c>
      <c r="G14631" s="151" t="s">
        <v>111</v>
      </c>
      <c r="H14631" s="151" t="s">
        <v>111</v>
      </c>
      <c r="I14631" s="152" t="s">
        <v>112</v>
      </c>
    </row>
    <row r="14632" customFormat="false" ht="12.75" hidden="false" customHeight="false" outlineLevel="0" collapsed="false">
      <c r="A14632" s="0" t="s">
        <v>83</v>
      </c>
      <c r="B14632" s="0" t="s">
        <v>113</v>
      </c>
      <c r="C14632" s="0" t="s">
        <v>108</v>
      </c>
      <c r="D14632" s="116" t="n">
        <v>46204</v>
      </c>
      <c r="E14632" s="0" t="n">
        <v>0</v>
      </c>
      <c r="F14632" s="0" t="n">
        <v>2376526</v>
      </c>
      <c r="G14632" s="151" t="s">
        <v>111</v>
      </c>
      <c r="H14632" s="151" t="s">
        <v>111</v>
      </c>
      <c r="I14632" s="152" t="s">
        <v>112</v>
      </c>
    </row>
    <row r="14633" customFormat="false" ht="12.75" hidden="false" customHeight="false" outlineLevel="0" collapsed="false">
      <c r="A14633" s="0" t="s">
        <v>84</v>
      </c>
      <c r="B14633" s="0" t="s">
        <v>110</v>
      </c>
      <c r="C14633" s="0" t="s">
        <v>108</v>
      </c>
      <c r="D14633" s="116" t="n">
        <v>46204</v>
      </c>
      <c r="E14633" s="0" t="n">
        <v>0.175</v>
      </c>
      <c r="F14633" s="0" t="n">
        <v>2376527</v>
      </c>
      <c r="G14633" s="151" t="s">
        <v>111</v>
      </c>
      <c r="H14633" s="151" t="s">
        <v>111</v>
      </c>
      <c r="I14633" s="152" t="s">
        <v>112</v>
      </c>
    </row>
    <row r="14634" customFormat="false" ht="12.75" hidden="false" customHeight="false" outlineLevel="0" collapsed="false">
      <c r="A14634" s="0" t="s">
        <v>84</v>
      </c>
      <c r="B14634" s="0" t="s">
        <v>113</v>
      </c>
      <c r="C14634" s="0" t="s">
        <v>108</v>
      </c>
      <c r="D14634" s="116" t="n">
        <v>46204</v>
      </c>
      <c r="E14634" s="0" t="n">
        <v>0.0125</v>
      </c>
      <c r="F14634" s="0" t="n">
        <v>2376528</v>
      </c>
      <c r="G14634" s="151" t="s">
        <v>111</v>
      </c>
      <c r="H14634" s="151" t="s">
        <v>111</v>
      </c>
      <c r="I14634" s="152" t="s">
        <v>112</v>
      </c>
    </row>
    <row r="14635" customFormat="false" ht="12.75" hidden="false" customHeight="false" outlineLevel="0" collapsed="false">
      <c r="A14635" s="0" t="s">
        <v>85</v>
      </c>
      <c r="B14635" s="0" t="s">
        <v>110</v>
      </c>
      <c r="C14635" s="0" t="s">
        <v>108</v>
      </c>
      <c r="D14635" s="116" t="n">
        <v>46204</v>
      </c>
      <c r="E14635" s="0" t="n">
        <v>0.175</v>
      </c>
      <c r="F14635" s="0" t="n">
        <v>2376529</v>
      </c>
      <c r="G14635" s="151" t="s">
        <v>111</v>
      </c>
      <c r="H14635" s="151" t="s">
        <v>111</v>
      </c>
      <c r="I14635" s="152" t="s">
        <v>112</v>
      </c>
    </row>
    <row r="14636" customFormat="false" ht="12.75" hidden="false" customHeight="false" outlineLevel="0" collapsed="false">
      <c r="A14636" s="0" t="s">
        <v>85</v>
      </c>
      <c r="B14636" s="0" t="s">
        <v>113</v>
      </c>
      <c r="C14636" s="0" t="s">
        <v>108</v>
      </c>
      <c r="D14636" s="116" t="n">
        <v>46204</v>
      </c>
      <c r="E14636" s="0" t="n">
        <v>0.0494532671325242</v>
      </c>
      <c r="F14636" s="0" t="n">
        <v>2376530</v>
      </c>
      <c r="G14636" s="151" t="s">
        <v>111</v>
      </c>
      <c r="H14636" s="151" t="s">
        <v>111</v>
      </c>
      <c r="I14636" s="152" t="s">
        <v>112</v>
      </c>
    </row>
    <row r="14637" customFormat="false" ht="12.75" hidden="false" customHeight="false" outlineLevel="0" collapsed="false">
      <c r="A14637" s="0" t="s">
        <v>86</v>
      </c>
      <c r="B14637" s="0" t="s">
        <v>110</v>
      </c>
      <c r="C14637" s="0" t="s">
        <v>108</v>
      </c>
      <c r="D14637" s="116" t="n">
        <v>46204</v>
      </c>
      <c r="E14637" s="0" t="n">
        <v>0.265</v>
      </c>
      <c r="F14637" s="0" t="n">
        <v>2376531</v>
      </c>
      <c r="G14637" s="151" t="s">
        <v>111</v>
      </c>
      <c r="H14637" s="151" t="s">
        <v>111</v>
      </c>
      <c r="I14637" s="152" t="s">
        <v>112</v>
      </c>
    </row>
    <row r="14638" customFormat="false" ht="12.75" hidden="false" customHeight="false" outlineLevel="0" collapsed="false">
      <c r="A14638" s="0" t="s">
        <v>86</v>
      </c>
      <c r="B14638" s="0" t="s">
        <v>113</v>
      </c>
      <c r="C14638" s="0" t="s">
        <v>108</v>
      </c>
      <c r="D14638" s="116" t="n">
        <v>46204</v>
      </c>
      <c r="E14638" s="0" t="n">
        <v>0.0075</v>
      </c>
      <c r="F14638" s="0" t="n">
        <v>2376532</v>
      </c>
      <c r="G14638" s="151" t="s">
        <v>111</v>
      </c>
      <c r="H14638" s="151" t="s">
        <v>111</v>
      </c>
      <c r="I14638" s="152" t="s">
        <v>112</v>
      </c>
    </row>
    <row r="14639" customFormat="false" ht="12.75" hidden="false" customHeight="false" outlineLevel="0" collapsed="false">
      <c r="A14639" s="0" t="s">
        <v>87</v>
      </c>
      <c r="B14639" s="0" t="s">
        <v>110</v>
      </c>
      <c r="C14639" s="0" t="s">
        <v>108</v>
      </c>
      <c r="D14639" s="116" t="n">
        <v>46204</v>
      </c>
      <c r="E14639" s="0" t="n">
        <v>0.265</v>
      </c>
      <c r="F14639" s="0" t="n">
        <v>2376533</v>
      </c>
      <c r="G14639" s="151" t="s">
        <v>111</v>
      </c>
      <c r="H14639" s="151" t="s">
        <v>111</v>
      </c>
      <c r="I14639" s="152" t="s">
        <v>112</v>
      </c>
    </row>
    <row r="14640" customFormat="false" ht="12.75" hidden="false" customHeight="false" outlineLevel="0" collapsed="false">
      <c r="A14640" s="0" t="s">
        <v>87</v>
      </c>
      <c r="B14640" s="0" t="s">
        <v>113</v>
      </c>
      <c r="C14640" s="0" t="s">
        <v>108</v>
      </c>
      <c r="D14640" s="116" t="n">
        <v>46204</v>
      </c>
      <c r="E14640" s="0" t="n">
        <v>0.0075</v>
      </c>
      <c r="F14640" s="0" t="n">
        <v>2376534</v>
      </c>
      <c r="G14640" s="151" t="s">
        <v>111</v>
      </c>
      <c r="H14640" s="151" t="s">
        <v>111</v>
      </c>
      <c r="I14640" s="152" t="s">
        <v>112</v>
      </c>
    </row>
    <row r="14641" customFormat="false" ht="12.75" hidden="false" customHeight="false" outlineLevel="0" collapsed="false">
      <c r="A14641" s="0" t="s">
        <v>88</v>
      </c>
      <c r="B14641" s="0" t="s">
        <v>110</v>
      </c>
      <c r="C14641" s="0" t="s">
        <v>108</v>
      </c>
      <c r="D14641" s="116" t="n">
        <v>46204</v>
      </c>
      <c r="E14641" s="0" t="n">
        <v>0.265</v>
      </c>
      <c r="F14641" s="0" t="n">
        <v>2376535</v>
      </c>
      <c r="G14641" s="151" t="s">
        <v>111</v>
      </c>
      <c r="H14641" s="151" t="s">
        <v>111</v>
      </c>
      <c r="I14641" s="152" t="s">
        <v>112</v>
      </c>
    </row>
    <row r="14642" customFormat="false" ht="12.75" hidden="false" customHeight="false" outlineLevel="0" collapsed="false">
      <c r="A14642" s="0" t="s">
        <v>88</v>
      </c>
      <c r="B14642" s="0" t="s">
        <v>113</v>
      </c>
      <c r="C14642" s="0" t="s">
        <v>108</v>
      </c>
      <c r="D14642" s="116" t="n">
        <v>46204</v>
      </c>
      <c r="E14642" s="0" t="n">
        <v>0.121157961522718</v>
      </c>
      <c r="F14642" s="0" t="n">
        <v>2376536</v>
      </c>
      <c r="G14642" s="151" t="s">
        <v>111</v>
      </c>
      <c r="H14642" s="151" t="s">
        <v>111</v>
      </c>
      <c r="I14642" s="152" t="s">
        <v>112</v>
      </c>
    </row>
    <row r="14643" customFormat="false" ht="12.75" hidden="false" customHeight="false" outlineLevel="0" collapsed="false">
      <c r="A14643" s="0" t="s">
        <v>89</v>
      </c>
      <c r="B14643" s="0" t="s">
        <v>110</v>
      </c>
      <c r="C14643" s="0" t="s">
        <v>108</v>
      </c>
      <c r="D14643" s="116" t="n">
        <v>46204</v>
      </c>
      <c r="E14643" s="0" t="n">
        <v>0.265</v>
      </c>
      <c r="F14643" s="0" t="n">
        <v>2376537</v>
      </c>
      <c r="G14643" s="151" t="s">
        <v>111</v>
      </c>
      <c r="H14643" s="151" t="s">
        <v>111</v>
      </c>
      <c r="I14643" s="152" t="s">
        <v>112</v>
      </c>
    </row>
    <row r="14644" customFormat="false" ht="12.75" hidden="false" customHeight="false" outlineLevel="0" collapsed="false">
      <c r="A14644" s="0" t="s">
        <v>89</v>
      </c>
      <c r="B14644" s="0" t="s">
        <v>113</v>
      </c>
      <c r="C14644" s="0" t="s">
        <v>108</v>
      </c>
      <c r="D14644" s="116" t="n">
        <v>46204</v>
      </c>
      <c r="E14644" s="0" t="n">
        <v>0.0275</v>
      </c>
      <c r="F14644" s="0" t="n">
        <v>2376538</v>
      </c>
      <c r="G14644" s="151" t="s">
        <v>111</v>
      </c>
      <c r="H14644" s="151" t="s">
        <v>111</v>
      </c>
      <c r="I14644" s="152" t="s">
        <v>112</v>
      </c>
    </row>
    <row r="14645" customFormat="false" ht="12.75" hidden="false" customHeight="false" outlineLevel="0" collapsed="false">
      <c r="A14645" s="0" t="s">
        <v>90</v>
      </c>
      <c r="B14645" s="0" t="s">
        <v>110</v>
      </c>
      <c r="C14645" s="0" t="s">
        <v>108</v>
      </c>
      <c r="D14645" s="116" t="n">
        <v>46204</v>
      </c>
      <c r="E14645" s="0" t="n">
        <v>0.265</v>
      </c>
      <c r="F14645" s="0" t="n">
        <v>2376539</v>
      </c>
      <c r="G14645" s="151" t="s">
        <v>111</v>
      </c>
      <c r="H14645" s="151" t="s">
        <v>111</v>
      </c>
      <c r="I14645" s="152" t="s">
        <v>112</v>
      </c>
    </row>
    <row r="14646" customFormat="false" ht="12.75" hidden="false" customHeight="false" outlineLevel="0" collapsed="false">
      <c r="A14646" s="0" t="s">
        <v>90</v>
      </c>
      <c r="B14646" s="0" t="s">
        <v>113</v>
      </c>
      <c r="C14646" s="0" t="s">
        <v>108</v>
      </c>
      <c r="D14646" s="116" t="n">
        <v>46204</v>
      </c>
      <c r="E14646" s="0" t="n">
        <v>0.121157961522718</v>
      </c>
      <c r="F14646" s="0" t="n">
        <v>2376540</v>
      </c>
      <c r="G14646" s="151" t="s">
        <v>111</v>
      </c>
      <c r="H14646" s="151" t="s">
        <v>111</v>
      </c>
      <c r="I14646" s="152" t="s">
        <v>112</v>
      </c>
    </row>
    <row r="14647" customFormat="false" ht="12.75" hidden="false" customHeight="false" outlineLevel="0" collapsed="false">
      <c r="A14647" s="0" t="s">
        <v>91</v>
      </c>
      <c r="B14647" s="0" t="s">
        <v>110</v>
      </c>
      <c r="C14647" s="0" t="s">
        <v>108</v>
      </c>
      <c r="D14647" s="116" t="n">
        <v>46204</v>
      </c>
      <c r="E14647" s="0" t="n">
        <v>0</v>
      </c>
      <c r="F14647" s="0" t="n">
        <v>2376541</v>
      </c>
      <c r="G14647" s="151" t="s">
        <v>111</v>
      </c>
      <c r="H14647" s="151" t="s">
        <v>111</v>
      </c>
      <c r="I14647" s="152" t="s">
        <v>112</v>
      </c>
    </row>
    <row r="14648" customFormat="false" ht="12.75" hidden="false" customHeight="false" outlineLevel="0" collapsed="false">
      <c r="A14648" s="0" t="s">
        <v>91</v>
      </c>
      <c r="B14648" s="0" t="s">
        <v>113</v>
      </c>
      <c r="C14648" s="0" t="s">
        <v>108</v>
      </c>
      <c r="D14648" s="116" t="n">
        <v>46204</v>
      </c>
      <c r="E14648" s="0" t="n">
        <v>0</v>
      </c>
      <c r="F14648" s="0" t="n">
        <v>2376542</v>
      </c>
      <c r="G14648" s="151" t="s">
        <v>111</v>
      </c>
      <c r="H14648" s="151" t="s">
        <v>111</v>
      </c>
      <c r="I14648" s="152" t="s">
        <v>112</v>
      </c>
    </row>
    <row r="14649" customFormat="false" ht="12.75" hidden="false" customHeight="false" outlineLevel="0" collapsed="false">
      <c r="A14649" s="0" t="s">
        <v>49</v>
      </c>
      <c r="B14649" s="0" t="s">
        <v>110</v>
      </c>
      <c r="C14649" s="0" t="s">
        <v>108</v>
      </c>
      <c r="D14649" s="116" t="n">
        <v>46204</v>
      </c>
      <c r="E14649" s="0" t="n">
        <v>0.3975</v>
      </c>
      <c r="F14649" s="0" t="n">
        <v>2376543</v>
      </c>
      <c r="G14649" s="151" t="s">
        <v>111</v>
      </c>
      <c r="H14649" s="151" t="s">
        <v>111</v>
      </c>
      <c r="I14649" s="152" t="s">
        <v>112</v>
      </c>
    </row>
    <row r="14650" customFormat="false" ht="12.75" hidden="false" customHeight="false" outlineLevel="0" collapsed="false">
      <c r="A14650" s="0" t="s">
        <v>49</v>
      </c>
      <c r="B14650" s="0" t="s">
        <v>113</v>
      </c>
      <c r="C14650" s="0" t="s">
        <v>108</v>
      </c>
      <c r="D14650" s="116" t="n">
        <v>46204</v>
      </c>
      <c r="E14650" s="0" t="n">
        <v>0.015</v>
      </c>
      <c r="F14650" s="0" t="n">
        <v>2376544</v>
      </c>
      <c r="G14650" s="151" t="s">
        <v>111</v>
      </c>
      <c r="H14650" s="151" t="s">
        <v>111</v>
      </c>
      <c r="I14650" s="152" t="s">
        <v>112</v>
      </c>
    </row>
    <row r="14651" customFormat="false" ht="12.75" hidden="false" customHeight="false" outlineLevel="0" collapsed="false">
      <c r="A14651" s="0" t="s">
        <v>50</v>
      </c>
      <c r="B14651" s="0" t="s">
        <v>110</v>
      </c>
      <c r="C14651" s="0" t="s">
        <v>108</v>
      </c>
      <c r="D14651" s="116" t="n">
        <v>46204</v>
      </c>
      <c r="E14651" s="0" t="n">
        <v>0.5</v>
      </c>
      <c r="F14651" s="0" t="n">
        <v>2376545</v>
      </c>
      <c r="G14651" s="151" t="s">
        <v>111</v>
      </c>
      <c r="H14651" s="151" t="s">
        <v>111</v>
      </c>
      <c r="I14651" s="152" t="s">
        <v>112</v>
      </c>
    </row>
    <row r="14652" customFormat="false" ht="12.75" hidden="false" customHeight="false" outlineLevel="0" collapsed="false">
      <c r="A14652" s="0" t="s">
        <v>50</v>
      </c>
      <c r="B14652" s="0" t="s">
        <v>113</v>
      </c>
      <c r="C14652" s="0" t="s">
        <v>108</v>
      </c>
      <c r="D14652" s="116" t="n">
        <v>46204</v>
      </c>
      <c r="E14652" s="0" t="n">
        <v>-0.02</v>
      </c>
      <c r="F14652" s="0" t="n">
        <v>2376546</v>
      </c>
      <c r="G14652" s="151" t="s">
        <v>111</v>
      </c>
      <c r="H14652" s="151" t="s">
        <v>111</v>
      </c>
      <c r="I14652" s="152" t="s">
        <v>112</v>
      </c>
    </row>
    <row r="14653" customFormat="false" ht="12.75" hidden="false" customHeight="false" outlineLevel="0" collapsed="false">
      <c r="A14653" s="0" t="s">
        <v>51</v>
      </c>
      <c r="B14653" s="0" t="s">
        <v>110</v>
      </c>
      <c r="C14653" s="0" t="s">
        <v>108</v>
      </c>
      <c r="D14653" s="116" t="n">
        <v>46204</v>
      </c>
      <c r="E14653" s="0" t="n">
        <v>0.5</v>
      </c>
      <c r="F14653" s="0" t="n">
        <v>2376547</v>
      </c>
      <c r="G14653" s="151" t="s">
        <v>111</v>
      </c>
      <c r="H14653" s="151" t="s">
        <v>111</v>
      </c>
      <c r="I14653" s="152" t="s">
        <v>112</v>
      </c>
    </row>
    <row r="14654" customFormat="false" ht="12.75" hidden="false" customHeight="false" outlineLevel="0" collapsed="false">
      <c r="A14654" s="0" t="s">
        <v>51</v>
      </c>
      <c r="B14654" s="0" t="s">
        <v>113</v>
      </c>
      <c r="C14654" s="0" t="s">
        <v>108</v>
      </c>
      <c r="D14654" s="116" t="n">
        <v>46204</v>
      </c>
      <c r="E14654" s="0" t="n">
        <v>0.035</v>
      </c>
      <c r="F14654" s="0" t="n">
        <v>2376548</v>
      </c>
      <c r="G14654" s="151" t="s">
        <v>111</v>
      </c>
      <c r="H14654" s="151" t="s">
        <v>111</v>
      </c>
      <c r="I14654" s="152" t="s">
        <v>112</v>
      </c>
    </row>
    <row r="14655" customFormat="false" ht="12.75" hidden="false" customHeight="false" outlineLevel="0" collapsed="false">
      <c r="A14655" s="0" t="s">
        <v>52</v>
      </c>
      <c r="B14655" s="0" t="s">
        <v>110</v>
      </c>
      <c r="C14655" s="0" t="s">
        <v>108</v>
      </c>
      <c r="D14655" s="116" t="n">
        <v>46204</v>
      </c>
      <c r="E14655" s="0" t="n">
        <v>0.5</v>
      </c>
      <c r="F14655" s="0" t="n">
        <v>2376549</v>
      </c>
      <c r="G14655" s="151" t="s">
        <v>111</v>
      </c>
      <c r="H14655" s="151" t="s">
        <v>111</v>
      </c>
      <c r="I14655" s="152" t="s">
        <v>112</v>
      </c>
    </row>
    <row r="14656" customFormat="false" ht="12.75" hidden="false" customHeight="false" outlineLevel="0" collapsed="false">
      <c r="A14656" s="0" t="s">
        <v>52</v>
      </c>
      <c r="B14656" s="0" t="s">
        <v>113</v>
      </c>
      <c r="C14656" s="0" t="s">
        <v>108</v>
      </c>
      <c r="D14656" s="116" t="n">
        <v>46204</v>
      </c>
      <c r="E14656" s="0" t="n">
        <v>-0.02</v>
      </c>
      <c r="F14656" s="0" t="n">
        <v>2376550</v>
      </c>
      <c r="G14656" s="151" t="s">
        <v>111</v>
      </c>
      <c r="H14656" s="151" t="s">
        <v>111</v>
      </c>
      <c r="I14656" s="152" t="s">
        <v>112</v>
      </c>
    </row>
    <row r="14657" customFormat="false" ht="12.75" hidden="false" customHeight="false" outlineLevel="0" collapsed="false">
      <c r="A14657" s="0" t="s">
        <v>53</v>
      </c>
      <c r="B14657" s="0" t="s">
        <v>110</v>
      </c>
      <c r="C14657" s="0" t="s">
        <v>108</v>
      </c>
      <c r="D14657" s="116" t="n">
        <v>46204</v>
      </c>
      <c r="E14657" s="0" t="n">
        <v>0.265</v>
      </c>
      <c r="F14657" s="0" t="n">
        <v>2376551</v>
      </c>
      <c r="G14657" s="151" t="s">
        <v>111</v>
      </c>
      <c r="H14657" s="151" t="s">
        <v>111</v>
      </c>
      <c r="I14657" s="152" t="s">
        <v>112</v>
      </c>
    </row>
    <row r="14658" customFormat="false" ht="12.75" hidden="false" customHeight="false" outlineLevel="0" collapsed="false">
      <c r="A14658" s="0" t="s">
        <v>53</v>
      </c>
      <c r="B14658" s="0" t="s">
        <v>113</v>
      </c>
      <c r="C14658" s="0" t="s">
        <v>108</v>
      </c>
      <c r="D14658" s="116" t="n">
        <v>46204</v>
      </c>
      <c r="E14658" s="0" t="n">
        <v>0.0075</v>
      </c>
      <c r="F14658" s="0" t="n">
        <v>2376552</v>
      </c>
      <c r="G14658" s="151" t="s">
        <v>111</v>
      </c>
      <c r="H14658" s="151" t="s">
        <v>111</v>
      </c>
      <c r="I14658" s="152" t="s">
        <v>112</v>
      </c>
    </row>
    <row r="14659" customFormat="false" ht="12.75" hidden="false" customHeight="false" outlineLevel="0" collapsed="false">
      <c r="A14659" s="0" t="s">
        <v>17</v>
      </c>
      <c r="B14659" s="0" t="s">
        <v>110</v>
      </c>
      <c r="C14659" s="0" t="s">
        <v>108</v>
      </c>
      <c r="D14659" s="116" t="n">
        <v>46204</v>
      </c>
      <c r="E14659" s="0" t="n">
        <v>0</v>
      </c>
      <c r="F14659" s="0" t="n">
        <v>2376553</v>
      </c>
      <c r="G14659" s="151" t="s">
        <v>111</v>
      </c>
      <c r="H14659" s="151" t="s">
        <v>111</v>
      </c>
      <c r="I14659" s="152" t="s">
        <v>112</v>
      </c>
    </row>
    <row r="14660" customFormat="false" ht="12.75" hidden="false" customHeight="false" outlineLevel="0" collapsed="false">
      <c r="A14660" s="0" t="s">
        <v>17</v>
      </c>
      <c r="B14660" s="0" t="s">
        <v>113</v>
      </c>
      <c r="C14660" s="0" t="s">
        <v>108</v>
      </c>
      <c r="D14660" s="116" t="n">
        <v>46204</v>
      </c>
      <c r="E14660" s="0" t="n">
        <v>0</v>
      </c>
      <c r="F14660" s="0" t="n">
        <v>2376554</v>
      </c>
      <c r="G14660" s="151" t="s">
        <v>111</v>
      </c>
      <c r="H14660" s="151" t="s">
        <v>111</v>
      </c>
      <c r="I14660" s="152" t="s">
        <v>112</v>
      </c>
    </row>
    <row r="14661" customFormat="false" ht="12.75" hidden="false" customHeight="false" outlineLevel="0" collapsed="false">
      <c r="A14661" s="0" t="s">
        <v>18</v>
      </c>
      <c r="B14661" s="0" t="s">
        <v>110</v>
      </c>
      <c r="C14661" s="0" t="s">
        <v>108</v>
      </c>
      <c r="D14661" s="116" t="n">
        <v>46204</v>
      </c>
      <c r="E14661" s="0" t="n">
        <v>0</v>
      </c>
      <c r="F14661" s="0" t="n">
        <v>2376555</v>
      </c>
      <c r="G14661" s="151" t="s">
        <v>111</v>
      </c>
      <c r="H14661" s="151" t="s">
        <v>111</v>
      </c>
      <c r="I14661" s="152" t="s">
        <v>112</v>
      </c>
    </row>
    <row r="14662" customFormat="false" ht="12.75" hidden="false" customHeight="false" outlineLevel="0" collapsed="false">
      <c r="A14662" s="0" t="s">
        <v>18</v>
      </c>
      <c r="B14662" s="0" t="s">
        <v>113</v>
      </c>
      <c r="C14662" s="0" t="s">
        <v>108</v>
      </c>
      <c r="D14662" s="116" t="n">
        <v>46204</v>
      </c>
      <c r="E14662" s="0" t="n">
        <v>0</v>
      </c>
      <c r="F14662" s="0" t="n">
        <v>2376556</v>
      </c>
      <c r="G14662" s="151" t="s">
        <v>111</v>
      </c>
      <c r="H14662" s="151" t="s">
        <v>111</v>
      </c>
      <c r="I14662" s="152" t="s">
        <v>112</v>
      </c>
    </row>
    <row r="14663" customFormat="false" ht="12.75" hidden="false" customHeight="false" outlineLevel="0" collapsed="false">
      <c r="A14663" s="0" t="s">
        <v>19</v>
      </c>
      <c r="B14663" s="0" t="s">
        <v>110</v>
      </c>
      <c r="C14663" s="0" t="s">
        <v>108</v>
      </c>
      <c r="D14663" s="116" t="n">
        <v>46204</v>
      </c>
      <c r="E14663" s="0" t="n">
        <v>0</v>
      </c>
      <c r="F14663" s="0" t="n">
        <v>2376557</v>
      </c>
      <c r="G14663" s="151" t="s">
        <v>111</v>
      </c>
      <c r="H14663" s="151" t="s">
        <v>111</v>
      </c>
      <c r="I14663" s="152" t="s">
        <v>112</v>
      </c>
    </row>
    <row r="14664" customFormat="false" ht="12.75" hidden="false" customHeight="false" outlineLevel="0" collapsed="false">
      <c r="A14664" s="0" t="s">
        <v>19</v>
      </c>
      <c r="B14664" s="0" t="s">
        <v>113</v>
      </c>
      <c r="C14664" s="0" t="s">
        <v>108</v>
      </c>
      <c r="D14664" s="116" t="n">
        <v>46204</v>
      </c>
      <c r="E14664" s="0" t="n">
        <v>0</v>
      </c>
      <c r="F14664" s="0" t="n">
        <v>2376558</v>
      </c>
      <c r="G14664" s="151" t="s">
        <v>111</v>
      </c>
      <c r="H14664" s="151" t="s">
        <v>111</v>
      </c>
      <c r="I14664" s="152" t="s">
        <v>112</v>
      </c>
    </row>
    <row r="14665" customFormat="false" ht="12.75" hidden="false" customHeight="false" outlineLevel="0" collapsed="false">
      <c r="A14665" s="0" t="s">
        <v>21</v>
      </c>
      <c r="B14665" s="0" t="s">
        <v>110</v>
      </c>
      <c r="C14665" s="0" t="s">
        <v>108</v>
      </c>
      <c r="D14665" s="116" t="n">
        <v>46204</v>
      </c>
      <c r="E14665" s="0" t="n">
        <v>0</v>
      </c>
      <c r="F14665" s="0" t="n">
        <v>2376559</v>
      </c>
      <c r="G14665" s="151" t="s">
        <v>111</v>
      </c>
      <c r="H14665" s="151" t="s">
        <v>111</v>
      </c>
      <c r="I14665" s="152" t="s">
        <v>112</v>
      </c>
    </row>
    <row r="14666" customFormat="false" ht="12.75" hidden="false" customHeight="false" outlineLevel="0" collapsed="false">
      <c r="A14666" s="0" t="s">
        <v>21</v>
      </c>
      <c r="B14666" s="0" t="s">
        <v>113</v>
      </c>
      <c r="C14666" s="0" t="s">
        <v>108</v>
      </c>
      <c r="D14666" s="116" t="n">
        <v>46204</v>
      </c>
      <c r="E14666" s="0" t="n">
        <v>0</v>
      </c>
      <c r="F14666" s="0" t="n">
        <v>2376560</v>
      </c>
      <c r="G14666" s="151" t="s">
        <v>111</v>
      </c>
      <c r="H14666" s="151" t="s">
        <v>111</v>
      </c>
      <c r="I14666" s="152" t="s">
        <v>112</v>
      </c>
    </row>
    <row r="14667" customFormat="false" ht="12.75" hidden="false" customHeight="false" outlineLevel="0" collapsed="false">
      <c r="A14667" s="0" t="s">
        <v>22</v>
      </c>
      <c r="B14667" s="0" t="s">
        <v>110</v>
      </c>
      <c r="C14667" s="0" t="s">
        <v>108</v>
      </c>
      <c r="D14667" s="116" t="n">
        <v>46204</v>
      </c>
      <c r="E14667" s="0" t="n">
        <v>0</v>
      </c>
      <c r="F14667" s="0" t="n">
        <v>2376561</v>
      </c>
      <c r="G14667" s="151" t="s">
        <v>111</v>
      </c>
      <c r="H14667" s="151" t="s">
        <v>111</v>
      </c>
      <c r="I14667" s="152" t="s">
        <v>112</v>
      </c>
    </row>
    <row r="14668" customFormat="false" ht="12.75" hidden="false" customHeight="false" outlineLevel="0" collapsed="false">
      <c r="A14668" s="0" t="s">
        <v>59</v>
      </c>
      <c r="B14668" s="0" t="s">
        <v>110</v>
      </c>
      <c r="C14668" s="0" t="s">
        <v>108</v>
      </c>
      <c r="D14668" s="116" t="n">
        <v>46235</v>
      </c>
      <c r="E14668" s="0" t="n">
        <v>0.4</v>
      </c>
      <c r="F14668" s="0" t="n">
        <v>2376515</v>
      </c>
      <c r="G14668" s="151" t="s">
        <v>111</v>
      </c>
      <c r="H14668" s="151" t="s">
        <v>111</v>
      </c>
      <c r="I14668" s="152" t="s">
        <v>112</v>
      </c>
    </row>
    <row r="14669" customFormat="false" ht="12.75" hidden="false" customHeight="false" outlineLevel="0" collapsed="false">
      <c r="A14669" s="0" t="s">
        <v>59</v>
      </c>
      <c r="B14669" s="0" t="s">
        <v>113</v>
      </c>
      <c r="C14669" s="0" t="s">
        <v>108</v>
      </c>
      <c r="D14669" s="116" t="n">
        <v>46235</v>
      </c>
      <c r="E14669" s="0" t="n">
        <v>0.015</v>
      </c>
      <c r="F14669" s="0" t="n">
        <v>2376516</v>
      </c>
      <c r="G14669" s="151" t="s">
        <v>111</v>
      </c>
      <c r="H14669" s="151" t="s">
        <v>111</v>
      </c>
      <c r="I14669" s="152" t="s">
        <v>112</v>
      </c>
    </row>
    <row r="14670" customFormat="false" ht="12.75" hidden="false" customHeight="false" outlineLevel="0" collapsed="false">
      <c r="A14670" s="0" t="s">
        <v>60</v>
      </c>
      <c r="B14670" s="0" t="s">
        <v>110</v>
      </c>
      <c r="C14670" s="0" t="s">
        <v>108</v>
      </c>
      <c r="D14670" s="116" t="n">
        <v>46235</v>
      </c>
      <c r="E14670" s="0" t="n">
        <v>0.4</v>
      </c>
      <c r="F14670" s="0" t="n">
        <v>2376517</v>
      </c>
      <c r="G14670" s="151" t="s">
        <v>111</v>
      </c>
      <c r="H14670" s="151" t="s">
        <v>111</v>
      </c>
      <c r="I14670" s="152" t="s">
        <v>112</v>
      </c>
    </row>
    <row r="14671" customFormat="false" ht="12.75" hidden="false" customHeight="false" outlineLevel="0" collapsed="false">
      <c r="A14671" s="0" t="s">
        <v>60</v>
      </c>
      <c r="B14671" s="0" t="s">
        <v>113</v>
      </c>
      <c r="C14671" s="0" t="s">
        <v>108</v>
      </c>
      <c r="D14671" s="116" t="n">
        <v>46235</v>
      </c>
      <c r="E14671" s="0" t="n">
        <v>0.065</v>
      </c>
      <c r="F14671" s="0" t="n">
        <v>2376518</v>
      </c>
      <c r="G14671" s="151" t="s">
        <v>111</v>
      </c>
      <c r="H14671" s="151" t="s">
        <v>111</v>
      </c>
      <c r="I14671" s="152" t="s">
        <v>112</v>
      </c>
    </row>
    <row r="14672" customFormat="false" ht="12.75" hidden="false" customHeight="false" outlineLevel="0" collapsed="false">
      <c r="A14672" s="0" t="s">
        <v>61</v>
      </c>
      <c r="B14672" s="0" t="s">
        <v>110</v>
      </c>
      <c r="C14672" s="0" t="s">
        <v>108</v>
      </c>
      <c r="D14672" s="116" t="n">
        <v>46235</v>
      </c>
      <c r="E14672" s="0" t="n">
        <v>0.4</v>
      </c>
      <c r="F14672" s="0" t="n">
        <v>2376519</v>
      </c>
      <c r="G14672" s="151" t="s">
        <v>111</v>
      </c>
      <c r="H14672" s="151" t="s">
        <v>111</v>
      </c>
      <c r="I14672" s="152" t="s">
        <v>112</v>
      </c>
    </row>
    <row r="14673" customFormat="false" ht="12.75" hidden="false" customHeight="false" outlineLevel="0" collapsed="false">
      <c r="A14673" s="0" t="s">
        <v>61</v>
      </c>
      <c r="B14673" s="0" t="s">
        <v>113</v>
      </c>
      <c r="C14673" s="0" t="s">
        <v>108</v>
      </c>
      <c r="D14673" s="116" t="n">
        <v>46235</v>
      </c>
      <c r="E14673" s="0" t="n">
        <v>0.015</v>
      </c>
      <c r="F14673" s="0" t="n">
        <v>2376520</v>
      </c>
      <c r="G14673" s="151" t="s">
        <v>111</v>
      </c>
      <c r="H14673" s="151" t="s">
        <v>111</v>
      </c>
      <c r="I14673" s="152" t="s">
        <v>112</v>
      </c>
    </row>
    <row r="14674" customFormat="false" ht="12.75" hidden="false" customHeight="false" outlineLevel="0" collapsed="false">
      <c r="A14674" s="0" t="s">
        <v>62</v>
      </c>
      <c r="B14674" s="0" t="s">
        <v>110</v>
      </c>
      <c r="C14674" s="0" t="s">
        <v>108</v>
      </c>
      <c r="D14674" s="116" t="n">
        <v>46235</v>
      </c>
      <c r="E14674" s="0" t="n">
        <v>0.4</v>
      </c>
      <c r="F14674" s="0" t="n">
        <v>2376521</v>
      </c>
      <c r="G14674" s="151" t="s">
        <v>111</v>
      </c>
      <c r="H14674" s="151" t="s">
        <v>111</v>
      </c>
      <c r="I14674" s="152" t="s">
        <v>112</v>
      </c>
    </row>
    <row r="14675" customFormat="false" ht="12.75" hidden="false" customHeight="false" outlineLevel="0" collapsed="false">
      <c r="A14675" s="0" t="s">
        <v>62</v>
      </c>
      <c r="B14675" s="0" t="s">
        <v>113</v>
      </c>
      <c r="C14675" s="0" t="s">
        <v>108</v>
      </c>
      <c r="D14675" s="116" t="n">
        <v>46235</v>
      </c>
      <c r="E14675" s="0" t="n">
        <v>0.065</v>
      </c>
      <c r="F14675" s="0" t="n">
        <v>2376522</v>
      </c>
      <c r="G14675" s="151" t="s">
        <v>111</v>
      </c>
      <c r="H14675" s="151" t="s">
        <v>111</v>
      </c>
      <c r="I14675" s="152" t="s">
        <v>112</v>
      </c>
    </row>
    <row r="14676" customFormat="false" ht="12.75" hidden="false" customHeight="false" outlineLevel="0" collapsed="false">
      <c r="A14676" s="0" t="s">
        <v>82</v>
      </c>
      <c r="B14676" s="0" t="s">
        <v>110</v>
      </c>
      <c r="C14676" s="0" t="s">
        <v>108</v>
      </c>
      <c r="D14676" s="116" t="n">
        <v>46235</v>
      </c>
      <c r="E14676" s="0" t="n">
        <v>0</v>
      </c>
      <c r="F14676" s="0" t="n">
        <v>2376523</v>
      </c>
      <c r="G14676" s="151" t="s">
        <v>111</v>
      </c>
      <c r="H14676" s="151" t="s">
        <v>111</v>
      </c>
      <c r="I14676" s="152" t="s">
        <v>112</v>
      </c>
    </row>
    <row r="14677" customFormat="false" ht="12.75" hidden="false" customHeight="false" outlineLevel="0" collapsed="false">
      <c r="A14677" s="0" t="s">
        <v>82</v>
      </c>
      <c r="B14677" s="0" t="s">
        <v>113</v>
      </c>
      <c r="C14677" s="0" t="s">
        <v>108</v>
      </c>
      <c r="D14677" s="116" t="n">
        <v>46235</v>
      </c>
      <c r="E14677" s="0" t="n">
        <v>0</v>
      </c>
      <c r="F14677" s="0" t="n">
        <v>2376524</v>
      </c>
      <c r="G14677" s="151" t="s">
        <v>111</v>
      </c>
      <c r="H14677" s="151" t="s">
        <v>111</v>
      </c>
      <c r="I14677" s="152" t="s">
        <v>112</v>
      </c>
    </row>
    <row r="14678" customFormat="false" ht="12.75" hidden="false" customHeight="false" outlineLevel="0" collapsed="false">
      <c r="A14678" s="0" t="s">
        <v>83</v>
      </c>
      <c r="B14678" s="0" t="s">
        <v>110</v>
      </c>
      <c r="C14678" s="0" t="s">
        <v>108</v>
      </c>
      <c r="D14678" s="116" t="n">
        <v>46235</v>
      </c>
      <c r="E14678" s="0" t="n">
        <v>0</v>
      </c>
      <c r="F14678" s="0" t="n">
        <v>2376525</v>
      </c>
      <c r="G14678" s="151" t="s">
        <v>111</v>
      </c>
      <c r="H14678" s="151" t="s">
        <v>111</v>
      </c>
      <c r="I14678" s="152" t="s">
        <v>112</v>
      </c>
    </row>
    <row r="14679" customFormat="false" ht="12.75" hidden="false" customHeight="false" outlineLevel="0" collapsed="false">
      <c r="A14679" s="0" t="s">
        <v>83</v>
      </c>
      <c r="B14679" s="0" t="s">
        <v>113</v>
      </c>
      <c r="C14679" s="0" t="s">
        <v>108</v>
      </c>
      <c r="D14679" s="116" t="n">
        <v>46235</v>
      </c>
      <c r="E14679" s="0" t="n">
        <v>0</v>
      </c>
      <c r="F14679" s="0" t="n">
        <v>2376526</v>
      </c>
      <c r="G14679" s="151" t="s">
        <v>111</v>
      </c>
      <c r="H14679" s="151" t="s">
        <v>111</v>
      </c>
      <c r="I14679" s="152" t="s">
        <v>112</v>
      </c>
    </row>
    <row r="14680" customFormat="false" ht="12.75" hidden="false" customHeight="false" outlineLevel="0" collapsed="false">
      <c r="A14680" s="0" t="s">
        <v>84</v>
      </c>
      <c r="B14680" s="0" t="s">
        <v>110</v>
      </c>
      <c r="C14680" s="0" t="s">
        <v>108</v>
      </c>
      <c r="D14680" s="116" t="n">
        <v>46235</v>
      </c>
      <c r="E14680" s="0" t="n">
        <v>0.175</v>
      </c>
      <c r="F14680" s="0" t="n">
        <v>2376527</v>
      </c>
      <c r="G14680" s="151" t="s">
        <v>111</v>
      </c>
      <c r="H14680" s="151" t="s">
        <v>111</v>
      </c>
      <c r="I14680" s="152" t="s">
        <v>112</v>
      </c>
    </row>
    <row r="14681" customFormat="false" ht="12.75" hidden="false" customHeight="false" outlineLevel="0" collapsed="false">
      <c r="A14681" s="0" t="s">
        <v>84</v>
      </c>
      <c r="B14681" s="0" t="s">
        <v>113</v>
      </c>
      <c r="C14681" s="0" t="s">
        <v>108</v>
      </c>
      <c r="D14681" s="116" t="n">
        <v>46235</v>
      </c>
      <c r="E14681" s="0" t="n">
        <v>0.0125</v>
      </c>
      <c r="F14681" s="0" t="n">
        <v>2376528</v>
      </c>
      <c r="G14681" s="151" t="s">
        <v>111</v>
      </c>
      <c r="H14681" s="151" t="s">
        <v>111</v>
      </c>
      <c r="I14681" s="152" t="s">
        <v>112</v>
      </c>
    </row>
    <row r="14682" customFormat="false" ht="12.75" hidden="false" customHeight="false" outlineLevel="0" collapsed="false">
      <c r="A14682" s="0" t="s">
        <v>85</v>
      </c>
      <c r="B14682" s="0" t="s">
        <v>110</v>
      </c>
      <c r="C14682" s="0" t="s">
        <v>108</v>
      </c>
      <c r="D14682" s="116" t="n">
        <v>46235</v>
      </c>
      <c r="E14682" s="0" t="n">
        <v>0.175</v>
      </c>
      <c r="F14682" s="0" t="n">
        <v>2376529</v>
      </c>
      <c r="G14682" s="151" t="s">
        <v>111</v>
      </c>
      <c r="H14682" s="151" t="s">
        <v>111</v>
      </c>
      <c r="I14682" s="152" t="s">
        <v>112</v>
      </c>
    </row>
    <row r="14683" customFormat="false" ht="12.75" hidden="false" customHeight="false" outlineLevel="0" collapsed="false">
      <c r="A14683" s="0" t="s">
        <v>85</v>
      </c>
      <c r="B14683" s="0" t="s">
        <v>113</v>
      </c>
      <c r="C14683" s="0" t="s">
        <v>108</v>
      </c>
      <c r="D14683" s="116" t="n">
        <v>46235</v>
      </c>
      <c r="E14683" s="0" t="n">
        <v>0.0494532671325242</v>
      </c>
      <c r="F14683" s="0" t="n">
        <v>2376530</v>
      </c>
      <c r="G14683" s="151" t="s">
        <v>111</v>
      </c>
      <c r="H14683" s="151" t="s">
        <v>111</v>
      </c>
      <c r="I14683" s="152" t="s">
        <v>112</v>
      </c>
    </row>
    <row r="14684" customFormat="false" ht="12.75" hidden="false" customHeight="false" outlineLevel="0" collapsed="false">
      <c r="A14684" s="0" t="s">
        <v>86</v>
      </c>
      <c r="B14684" s="0" t="s">
        <v>110</v>
      </c>
      <c r="C14684" s="0" t="s">
        <v>108</v>
      </c>
      <c r="D14684" s="116" t="n">
        <v>46235</v>
      </c>
      <c r="E14684" s="0" t="n">
        <v>0.205</v>
      </c>
      <c r="F14684" s="0" t="n">
        <v>2376531</v>
      </c>
      <c r="G14684" s="151" t="s">
        <v>111</v>
      </c>
      <c r="H14684" s="151" t="s">
        <v>111</v>
      </c>
      <c r="I14684" s="152" t="s">
        <v>112</v>
      </c>
    </row>
    <row r="14685" customFormat="false" ht="12.75" hidden="false" customHeight="false" outlineLevel="0" collapsed="false">
      <c r="A14685" s="0" t="s">
        <v>86</v>
      </c>
      <c r="B14685" s="0" t="s">
        <v>113</v>
      </c>
      <c r="C14685" s="0" t="s">
        <v>108</v>
      </c>
      <c r="D14685" s="116" t="n">
        <v>46235</v>
      </c>
      <c r="E14685" s="0" t="n">
        <v>0.0075</v>
      </c>
      <c r="F14685" s="0" t="n">
        <v>2376532</v>
      </c>
      <c r="G14685" s="151" t="s">
        <v>111</v>
      </c>
      <c r="H14685" s="151" t="s">
        <v>111</v>
      </c>
      <c r="I14685" s="152" t="s">
        <v>112</v>
      </c>
    </row>
    <row r="14686" customFormat="false" ht="12.75" hidden="false" customHeight="false" outlineLevel="0" collapsed="false">
      <c r="A14686" s="0" t="s">
        <v>87</v>
      </c>
      <c r="B14686" s="0" t="s">
        <v>110</v>
      </c>
      <c r="C14686" s="0" t="s">
        <v>108</v>
      </c>
      <c r="D14686" s="116" t="n">
        <v>46235</v>
      </c>
      <c r="E14686" s="0" t="n">
        <v>0.205</v>
      </c>
      <c r="F14686" s="0" t="n">
        <v>2376533</v>
      </c>
      <c r="G14686" s="151" t="s">
        <v>111</v>
      </c>
      <c r="H14686" s="151" t="s">
        <v>111</v>
      </c>
      <c r="I14686" s="152" t="s">
        <v>112</v>
      </c>
    </row>
    <row r="14687" customFormat="false" ht="12.75" hidden="false" customHeight="false" outlineLevel="0" collapsed="false">
      <c r="A14687" s="0" t="s">
        <v>87</v>
      </c>
      <c r="B14687" s="0" t="s">
        <v>113</v>
      </c>
      <c r="C14687" s="0" t="s">
        <v>108</v>
      </c>
      <c r="D14687" s="116" t="n">
        <v>46235</v>
      </c>
      <c r="E14687" s="0" t="n">
        <v>0.0075</v>
      </c>
      <c r="F14687" s="0" t="n">
        <v>2376534</v>
      </c>
      <c r="G14687" s="151" t="s">
        <v>111</v>
      </c>
      <c r="H14687" s="151" t="s">
        <v>111</v>
      </c>
      <c r="I14687" s="152" t="s">
        <v>112</v>
      </c>
    </row>
    <row r="14688" customFormat="false" ht="12.75" hidden="false" customHeight="false" outlineLevel="0" collapsed="false">
      <c r="A14688" s="0" t="s">
        <v>88</v>
      </c>
      <c r="B14688" s="0" t="s">
        <v>110</v>
      </c>
      <c r="C14688" s="0" t="s">
        <v>108</v>
      </c>
      <c r="D14688" s="116" t="n">
        <v>46235</v>
      </c>
      <c r="E14688" s="0" t="n">
        <v>0.205</v>
      </c>
      <c r="F14688" s="0" t="n">
        <v>2376535</v>
      </c>
      <c r="G14688" s="151" t="s">
        <v>111</v>
      </c>
      <c r="H14688" s="151" t="s">
        <v>111</v>
      </c>
      <c r="I14688" s="152" t="s">
        <v>112</v>
      </c>
    </row>
    <row r="14689" customFormat="false" ht="12.75" hidden="false" customHeight="false" outlineLevel="0" collapsed="false">
      <c r="A14689" s="0" t="s">
        <v>88</v>
      </c>
      <c r="B14689" s="0" t="s">
        <v>113</v>
      </c>
      <c r="C14689" s="0" t="s">
        <v>108</v>
      </c>
      <c r="D14689" s="116" t="n">
        <v>46235</v>
      </c>
      <c r="E14689" s="0" t="n">
        <v>0.119758043389275</v>
      </c>
      <c r="F14689" s="0" t="n">
        <v>2376536</v>
      </c>
      <c r="G14689" s="151" t="s">
        <v>111</v>
      </c>
      <c r="H14689" s="151" t="s">
        <v>111</v>
      </c>
      <c r="I14689" s="152" t="s">
        <v>112</v>
      </c>
    </row>
    <row r="14690" customFormat="false" ht="12.75" hidden="false" customHeight="false" outlineLevel="0" collapsed="false">
      <c r="A14690" s="0" t="s">
        <v>89</v>
      </c>
      <c r="B14690" s="0" t="s">
        <v>110</v>
      </c>
      <c r="C14690" s="0" t="s">
        <v>108</v>
      </c>
      <c r="D14690" s="116" t="n">
        <v>46235</v>
      </c>
      <c r="E14690" s="0" t="n">
        <v>0.205</v>
      </c>
      <c r="F14690" s="0" t="n">
        <v>2376537</v>
      </c>
      <c r="G14690" s="151" t="s">
        <v>111</v>
      </c>
      <c r="H14690" s="151" t="s">
        <v>111</v>
      </c>
      <c r="I14690" s="152" t="s">
        <v>112</v>
      </c>
    </row>
    <row r="14691" customFormat="false" ht="12.75" hidden="false" customHeight="false" outlineLevel="0" collapsed="false">
      <c r="A14691" s="0" t="s">
        <v>89</v>
      </c>
      <c r="B14691" s="0" t="s">
        <v>113</v>
      </c>
      <c r="C14691" s="0" t="s">
        <v>108</v>
      </c>
      <c r="D14691" s="116" t="n">
        <v>46235</v>
      </c>
      <c r="E14691" s="0" t="n">
        <v>0.0275</v>
      </c>
      <c r="F14691" s="0" t="n">
        <v>2376538</v>
      </c>
      <c r="G14691" s="151" t="s">
        <v>111</v>
      </c>
      <c r="H14691" s="151" t="s">
        <v>111</v>
      </c>
      <c r="I14691" s="152" t="s">
        <v>112</v>
      </c>
    </row>
    <row r="14692" customFormat="false" ht="12.75" hidden="false" customHeight="false" outlineLevel="0" collapsed="false">
      <c r="A14692" s="0" t="s">
        <v>90</v>
      </c>
      <c r="B14692" s="0" t="s">
        <v>110</v>
      </c>
      <c r="C14692" s="0" t="s">
        <v>108</v>
      </c>
      <c r="D14692" s="116" t="n">
        <v>46235</v>
      </c>
      <c r="E14692" s="0" t="n">
        <v>0.205</v>
      </c>
      <c r="F14692" s="0" t="n">
        <v>2376539</v>
      </c>
      <c r="G14692" s="151" t="s">
        <v>111</v>
      </c>
      <c r="H14692" s="151" t="s">
        <v>111</v>
      </c>
      <c r="I14692" s="152" t="s">
        <v>112</v>
      </c>
    </row>
    <row r="14693" customFormat="false" ht="12.75" hidden="false" customHeight="false" outlineLevel="0" collapsed="false">
      <c r="A14693" s="0" t="s">
        <v>90</v>
      </c>
      <c r="B14693" s="0" t="s">
        <v>113</v>
      </c>
      <c r="C14693" s="0" t="s">
        <v>108</v>
      </c>
      <c r="D14693" s="116" t="n">
        <v>46235</v>
      </c>
      <c r="E14693" s="0" t="n">
        <v>0.119758043389275</v>
      </c>
      <c r="F14693" s="0" t="n">
        <v>2376540</v>
      </c>
      <c r="G14693" s="151" t="s">
        <v>111</v>
      </c>
      <c r="H14693" s="151" t="s">
        <v>111</v>
      </c>
      <c r="I14693" s="152" t="s">
        <v>112</v>
      </c>
    </row>
    <row r="14694" customFormat="false" ht="12.75" hidden="false" customHeight="false" outlineLevel="0" collapsed="false">
      <c r="A14694" s="0" t="s">
        <v>91</v>
      </c>
      <c r="B14694" s="0" t="s">
        <v>110</v>
      </c>
      <c r="C14694" s="0" t="s">
        <v>108</v>
      </c>
      <c r="D14694" s="116" t="n">
        <v>46235</v>
      </c>
      <c r="E14694" s="0" t="n">
        <v>0</v>
      </c>
      <c r="F14694" s="0" t="n">
        <v>2376541</v>
      </c>
      <c r="G14694" s="151" t="s">
        <v>111</v>
      </c>
      <c r="H14694" s="151" t="s">
        <v>111</v>
      </c>
      <c r="I14694" s="152" t="s">
        <v>112</v>
      </c>
    </row>
    <row r="14695" customFormat="false" ht="12.75" hidden="false" customHeight="false" outlineLevel="0" collapsed="false">
      <c r="A14695" s="0" t="s">
        <v>91</v>
      </c>
      <c r="B14695" s="0" t="s">
        <v>113</v>
      </c>
      <c r="C14695" s="0" t="s">
        <v>108</v>
      </c>
      <c r="D14695" s="116" t="n">
        <v>46235</v>
      </c>
      <c r="E14695" s="0" t="n">
        <v>0</v>
      </c>
      <c r="F14695" s="0" t="n">
        <v>2376542</v>
      </c>
      <c r="G14695" s="151" t="s">
        <v>111</v>
      </c>
      <c r="H14695" s="151" t="s">
        <v>111</v>
      </c>
      <c r="I14695" s="152" t="s">
        <v>112</v>
      </c>
    </row>
    <row r="14696" customFormat="false" ht="12.75" hidden="false" customHeight="false" outlineLevel="0" collapsed="false">
      <c r="A14696" s="0" t="s">
        <v>49</v>
      </c>
      <c r="B14696" s="0" t="s">
        <v>110</v>
      </c>
      <c r="C14696" s="0" t="s">
        <v>108</v>
      </c>
      <c r="D14696" s="116" t="n">
        <v>46235</v>
      </c>
      <c r="E14696" s="0" t="n">
        <v>0.4</v>
      </c>
      <c r="F14696" s="0" t="n">
        <v>2376543</v>
      </c>
      <c r="G14696" s="151" t="s">
        <v>111</v>
      </c>
      <c r="H14696" s="151" t="s">
        <v>111</v>
      </c>
      <c r="I14696" s="152" t="s">
        <v>112</v>
      </c>
    </row>
    <row r="14697" customFormat="false" ht="12.75" hidden="false" customHeight="false" outlineLevel="0" collapsed="false">
      <c r="A14697" s="0" t="s">
        <v>49</v>
      </c>
      <c r="B14697" s="0" t="s">
        <v>113</v>
      </c>
      <c r="C14697" s="0" t="s">
        <v>108</v>
      </c>
      <c r="D14697" s="116" t="n">
        <v>46235</v>
      </c>
      <c r="E14697" s="0" t="n">
        <v>0.015</v>
      </c>
      <c r="F14697" s="0" t="n">
        <v>2376544</v>
      </c>
      <c r="G14697" s="151" t="s">
        <v>111</v>
      </c>
      <c r="H14697" s="151" t="s">
        <v>111</v>
      </c>
      <c r="I14697" s="152" t="s">
        <v>112</v>
      </c>
    </row>
    <row r="14698" customFormat="false" ht="12.75" hidden="false" customHeight="false" outlineLevel="0" collapsed="false">
      <c r="A14698" s="0" t="s">
        <v>50</v>
      </c>
      <c r="B14698" s="0" t="s">
        <v>110</v>
      </c>
      <c r="C14698" s="0" t="s">
        <v>108</v>
      </c>
      <c r="D14698" s="116" t="n">
        <v>46235</v>
      </c>
      <c r="E14698" s="0" t="n">
        <v>0.5</v>
      </c>
      <c r="F14698" s="0" t="n">
        <v>2376545</v>
      </c>
      <c r="G14698" s="151" t="s">
        <v>111</v>
      </c>
      <c r="H14698" s="151" t="s">
        <v>111</v>
      </c>
      <c r="I14698" s="152" t="s">
        <v>112</v>
      </c>
    </row>
    <row r="14699" customFormat="false" ht="12.75" hidden="false" customHeight="false" outlineLevel="0" collapsed="false">
      <c r="A14699" s="0" t="s">
        <v>50</v>
      </c>
      <c r="B14699" s="0" t="s">
        <v>113</v>
      </c>
      <c r="C14699" s="0" t="s">
        <v>108</v>
      </c>
      <c r="D14699" s="116" t="n">
        <v>46235</v>
      </c>
      <c r="E14699" s="0" t="n">
        <v>-0.02</v>
      </c>
      <c r="F14699" s="0" t="n">
        <v>2376546</v>
      </c>
      <c r="G14699" s="151" t="s">
        <v>111</v>
      </c>
      <c r="H14699" s="151" t="s">
        <v>111</v>
      </c>
      <c r="I14699" s="152" t="s">
        <v>112</v>
      </c>
    </row>
    <row r="14700" customFormat="false" ht="12.75" hidden="false" customHeight="false" outlineLevel="0" collapsed="false">
      <c r="A14700" s="0" t="s">
        <v>51</v>
      </c>
      <c r="B14700" s="0" t="s">
        <v>110</v>
      </c>
      <c r="C14700" s="0" t="s">
        <v>108</v>
      </c>
      <c r="D14700" s="116" t="n">
        <v>46235</v>
      </c>
      <c r="E14700" s="0" t="n">
        <v>0.5</v>
      </c>
      <c r="F14700" s="0" t="n">
        <v>2376547</v>
      </c>
      <c r="G14700" s="151" t="s">
        <v>111</v>
      </c>
      <c r="H14700" s="151" t="s">
        <v>111</v>
      </c>
      <c r="I14700" s="152" t="s">
        <v>112</v>
      </c>
    </row>
    <row r="14701" customFormat="false" ht="12.75" hidden="false" customHeight="false" outlineLevel="0" collapsed="false">
      <c r="A14701" s="0" t="s">
        <v>51</v>
      </c>
      <c r="B14701" s="0" t="s">
        <v>113</v>
      </c>
      <c r="C14701" s="0" t="s">
        <v>108</v>
      </c>
      <c r="D14701" s="116" t="n">
        <v>46235</v>
      </c>
      <c r="E14701" s="0" t="n">
        <v>0.035</v>
      </c>
      <c r="F14701" s="0" t="n">
        <v>2376548</v>
      </c>
      <c r="G14701" s="151" t="s">
        <v>111</v>
      </c>
      <c r="H14701" s="151" t="s">
        <v>111</v>
      </c>
      <c r="I14701" s="152" t="s">
        <v>112</v>
      </c>
    </row>
    <row r="14702" customFormat="false" ht="12.75" hidden="false" customHeight="false" outlineLevel="0" collapsed="false">
      <c r="A14702" s="0" t="s">
        <v>52</v>
      </c>
      <c r="B14702" s="0" t="s">
        <v>110</v>
      </c>
      <c r="C14702" s="0" t="s">
        <v>108</v>
      </c>
      <c r="D14702" s="116" t="n">
        <v>46235</v>
      </c>
      <c r="E14702" s="0" t="n">
        <v>0.5</v>
      </c>
      <c r="F14702" s="0" t="n">
        <v>2376549</v>
      </c>
      <c r="G14702" s="151" t="s">
        <v>111</v>
      </c>
      <c r="H14702" s="151" t="s">
        <v>111</v>
      </c>
      <c r="I14702" s="152" t="s">
        <v>112</v>
      </c>
    </row>
    <row r="14703" customFormat="false" ht="12.75" hidden="false" customHeight="false" outlineLevel="0" collapsed="false">
      <c r="A14703" s="0" t="s">
        <v>52</v>
      </c>
      <c r="B14703" s="0" t="s">
        <v>113</v>
      </c>
      <c r="C14703" s="0" t="s">
        <v>108</v>
      </c>
      <c r="D14703" s="116" t="n">
        <v>46235</v>
      </c>
      <c r="E14703" s="0" t="n">
        <v>-0.02</v>
      </c>
      <c r="F14703" s="0" t="n">
        <v>2376550</v>
      </c>
      <c r="G14703" s="151" t="s">
        <v>111</v>
      </c>
      <c r="H14703" s="151" t="s">
        <v>111</v>
      </c>
      <c r="I14703" s="152" t="s">
        <v>112</v>
      </c>
    </row>
    <row r="14704" customFormat="false" ht="12.75" hidden="false" customHeight="false" outlineLevel="0" collapsed="false">
      <c r="A14704" s="0" t="s">
        <v>53</v>
      </c>
      <c r="B14704" s="0" t="s">
        <v>110</v>
      </c>
      <c r="C14704" s="0" t="s">
        <v>108</v>
      </c>
      <c r="D14704" s="116" t="n">
        <v>46235</v>
      </c>
      <c r="E14704" s="0" t="n">
        <v>0.205</v>
      </c>
      <c r="F14704" s="0" t="n">
        <v>2376551</v>
      </c>
      <c r="G14704" s="151" t="s">
        <v>111</v>
      </c>
      <c r="H14704" s="151" t="s">
        <v>111</v>
      </c>
      <c r="I14704" s="152" t="s">
        <v>112</v>
      </c>
    </row>
    <row r="14705" customFormat="false" ht="12.75" hidden="false" customHeight="false" outlineLevel="0" collapsed="false">
      <c r="A14705" s="0" t="s">
        <v>53</v>
      </c>
      <c r="B14705" s="0" t="s">
        <v>113</v>
      </c>
      <c r="C14705" s="0" t="s">
        <v>108</v>
      </c>
      <c r="D14705" s="116" t="n">
        <v>46235</v>
      </c>
      <c r="E14705" s="0" t="n">
        <v>0.0075</v>
      </c>
      <c r="F14705" s="0" t="n">
        <v>2376552</v>
      </c>
      <c r="G14705" s="151" t="s">
        <v>111</v>
      </c>
      <c r="H14705" s="151" t="s">
        <v>111</v>
      </c>
      <c r="I14705" s="152" t="s">
        <v>112</v>
      </c>
    </row>
    <row r="14706" customFormat="false" ht="12.75" hidden="false" customHeight="false" outlineLevel="0" collapsed="false">
      <c r="A14706" s="0" t="s">
        <v>17</v>
      </c>
      <c r="B14706" s="0" t="s">
        <v>110</v>
      </c>
      <c r="C14706" s="0" t="s">
        <v>108</v>
      </c>
      <c r="D14706" s="116" t="n">
        <v>46235</v>
      </c>
      <c r="E14706" s="0" t="n">
        <v>0</v>
      </c>
      <c r="F14706" s="0" t="n">
        <v>2376553</v>
      </c>
      <c r="G14706" s="151" t="s">
        <v>111</v>
      </c>
      <c r="H14706" s="151" t="s">
        <v>111</v>
      </c>
      <c r="I14706" s="152" t="s">
        <v>112</v>
      </c>
    </row>
    <row r="14707" customFormat="false" ht="12.75" hidden="false" customHeight="false" outlineLevel="0" collapsed="false">
      <c r="A14707" s="0" t="s">
        <v>17</v>
      </c>
      <c r="B14707" s="0" t="s">
        <v>113</v>
      </c>
      <c r="C14707" s="0" t="s">
        <v>108</v>
      </c>
      <c r="D14707" s="116" t="n">
        <v>46235</v>
      </c>
      <c r="E14707" s="0" t="n">
        <v>0</v>
      </c>
      <c r="F14707" s="0" t="n">
        <v>2376554</v>
      </c>
      <c r="G14707" s="151" t="s">
        <v>111</v>
      </c>
      <c r="H14707" s="151" t="s">
        <v>111</v>
      </c>
      <c r="I14707" s="152" t="s">
        <v>112</v>
      </c>
    </row>
    <row r="14708" customFormat="false" ht="12.75" hidden="false" customHeight="false" outlineLevel="0" collapsed="false">
      <c r="A14708" s="0" t="s">
        <v>18</v>
      </c>
      <c r="B14708" s="0" t="s">
        <v>110</v>
      </c>
      <c r="C14708" s="0" t="s">
        <v>108</v>
      </c>
      <c r="D14708" s="116" t="n">
        <v>46235</v>
      </c>
      <c r="E14708" s="0" t="n">
        <v>0</v>
      </c>
      <c r="F14708" s="0" t="n">
        <v>2376555</v>
      </c>
      <c r="G14708" s="151" t="s">
        <v>111</v>
      </c>
      <c r="H14708" s="151" t="s">
        <v>111</v>
      </c>
      <c r="I14708" s="152" t="s">
        <v>112</v>
      </c>
    </row>
    <row r="14709" customFormat="false" ht="12.75" hidden="false" customHeight="false" outlineLevel="0" collapsed="false">
      <c r="A14709" s="0" t="s">
        <v>18</v>
      </c>
      <c r="B14709" s="0" t="s">
        <v>113</v>
      </c>
      <c r="C14709" s="0" t="s">
        <v>108</v>
      </c>
      <c r="D14709" s="116" t="n">
        <v>46235</v>
      </c>
      <c r="E14709" s="0" t="n">
        <v>0</v>
      </c>
      <c r="F14709" s="0" t="n">
        <v>2376556</v>
      </c>
      <c r="G14709" s="151" t="s">
        <v>111</v>
      </c>
      <c r="H14709" s="151" t="s">
        <v>111</v>
      </c>
      <c r="I14709" s="152" t="s">
        <v>112</v>
      </c>
    </row>
    <row r="14710" customFormat="false" ht="12.75" hidden="false" customHeight="false" outlineLevel="0" collapsed="false">
      <c r="A14710" s="0" t="s">
        <v>19</v>
      </c>
      <c r="B14710" s="0" t="s">
        <v>110</v>
      </c>
      <c r="C14710" s="0" t="s">
        <v>108</v>
      </c>
      <c r="D14710" s="116" t="n">
        <v>46235</v>
      </c>
      <c r="E14710" s="0" t="n">
        <v>0</v>
      </c>
      <c r="F14710" s="0" t="n">
        <v>2376557</v>
      </c>
      <c r="G14710" s="151" t="s">
        <v>111</v>
      </c>
      <c r="H14710" s="151" t="s">
        <v>111</v>
      </c>
      <c r="I14710" s="152" t="s">
        <v>112</v>
      </c>
    </row>
    <row r="14711" customFormat="false" ht="12.75" hidden="false" customHeight="false" outlineLevel="0" collapsed="false">
      <c r="A14711" s="0" t="s">
        <v>19</v>
      </c>
      <c r="B14711" s="0" t="s">
        <v>113</v>
      </c>
      <c r="C14711" s="0" t="s">
        <v>108</v>
      </c>
      <c r="D14711" s="116" t="n">
        <v>46235</v>
      </c>
      <c r="E14711" s="0" t="n">
        <v>0</v>
      </c>
      <c r="F14711" s="0" t="n">
        <v>2376558</v>
      </c>
      <c r="G14711" s="151" t="s">
        <v>111</v>
      </c>
      <c r="H14711" s="151" t="s">
        <v>111</v>
      </c>
      <c r="I14711" s="152" t="s">
        <v>112</v>
      </c>
    </row>
    <row r="14712" customFormat="false" ht="12.75" hidden="false" customHeight="false" outlineLevel="0" collapsed="false">
      <c r="A14712" s="0" t="s">
        <v>21</v>
      </c>
      <c r="B14712" s="0" t="s">
        <v>110</v>
      </c>
      <c r="C14712" s="0" t="s">
        <v>108</v>
      </c>
      <c r="D14712" s="116" t="n">
        <v>46235</v>
      </c>
      <c r="E14712" s="0" t="n">
        <v>0</v>
      </c>
      <c r="F14712" s="0" t="n">
        <v>2376559</v>
      </c>
      <c r="G14712" s="151" t="s">
        <v>111</v>
      </c>
      <c r="H14712" s="151" t="s">
        <v>111</v>
      </c>
      <c r="I14712" s="152" t="s">
        <v>112</v>
      </c>
    </row>
    <row r="14713" customFormat="false" ht="12.75" hidden="false" customHeight="false" outlineLevel="0" collapsed="false">
      <c r="A14713" s="0" t="s">
        <v>21</v>
      </c>
      <c r="B14713" s="0" t="s">
        <v>113</v>
      </c>
      <c r="C14713" s="0" t="s">
        <v>108</v>
      </c>
      <c r="D14713" s="116" t="n">
        <v>46235</v>
      </c>
      <c r="E14713" s="0" t="n">
        <v>0</v>
      </c>
      <c r="F14713" s="0" t="n">
        <v>2376560</v>
      </c>
      <c r="G14713" s="151" t="s">
        <v>111</v>
      </c>
      <c r="H14713" s="151" t="s">
        <v>111</v>
      </c>
      <c r="I14713" s="152" t="s">
        <v>112</v>
      </c>
    </row>
    <row r="14714" customFormat="false" ht="12.75" hidden="false" customHeight="false" outlineLevel="0" collapsed="false">
      <c r="A14714" s="0" t="s">
        <v>22</v>
      </c>
      <c r="B14714" s="0" t="s">
        <v>110</v>
      </c>
      <c r="C14714" s="0" t="s">
        <v>108</v>
      </c>
      <c r="D14714" s="116" t="n">
        <v>46235</v>
      </c>
      <c r="E14714" s="0" t="n">
        <v>0</v>
      </c>
      <c r="F14714" s="0" t="n">
        <v>2376561</v>
      </c>
      <c r="G14714" s="151" t="s">
        <v>111</v>
      </c>
      <c r="H14714" s="151" t="s">
        <v>111</v>
      </c>
      <c r="I14714" s="152" t="s">
        <v>112</v>
      </c>
    </row>
    <row r="14715" customFormat="false" ht="12.75" hidden="false" customHeight="false" outlineLevel="0" collapsed="false">
      <c r="A14715" s="0" t="s">
        <v>59</v>
      </c>
      <c r="B14715" s="0" t="s">
        <v>110</v>
      </c>
      <c r="C14715" s="0" t="s">
        <v>108</v>
      </c>
      <c r="D14715" s="116" t="n">
        <v>46266</v>
      </c>
      <c r="E14715" s="0" t="n">
        <v>0.3975</v>
      </c>
      <c r="F14715" s="0" t="n">
        <v>2376515</v>
      </c>
      <c r="G14715" s="151" t="s">
        <v>111</v>
      </c>
      <c r="H14715" s="151" t="s">
        <v>111</v>
      </c>
      <c r="I14715" s="152" t="s">
        <v>112</v>
      </c>
    </row>
    <row r="14716" customFormat="false" ht="12.75" hidden="false" customHeight="false" outlineLevel="0" collapsed="false">
      <c r="A14716" s="0" t="s">
        <v>59</v>
      </c>
      <c r="B14716" s="0" t="s">
        <v>113</v>
      </c>
      <c r="C14716" s="0" t="s">
        <v>108</v>
      </c>
      <c r="D14716" s="116" t="n">
        <v>46266</v>
      </c>
      <c r="E14716" s="0" t="n">
        <v>0.015</v>
      </c>
      <c r="F14716" s="0" t="n">
        <v>2376516</v>
      </c>
      <c r="G14716" s="151" t="s">
        <v>111</v>
      </c>
      <c r="H14716" s="151" t="s">
        <v>111</v>
      </c>
      <c r="I14716" s="152" t="s">
        <v>112</v>
      </c>
    </row>
    <row r="14717" customFormat="false" ht="12.75" hidden="false" customHeight="false" outlineLevel="0" collapsed="false">
      <c r="A14717" s="0" t="s">
        <v>60</v>
      </c>
      <c r="B14717" s="0" t="s">
        <v>110</v>
      </c>
      <c r="C14717" s="0" t="s">
        <v>108</v>
      </c>
      <c r="D14717" s="116" t="n">
        <v>46266</v>
      </c>
      <c r="E14717" s="0" t="n">
        <v>0.3975</v>
      </c>
      <c r="F14717" s="0" t="n">
        <v>2376517</v>
      </c>
      <c r="G14717" s="151" t="s">
        <v>111</v>
      </c>
      <c r="H14717" s="151" t="s">
        <v>111</v>
      </c>
      <c r="I14717" s="152" t="s">
        <v>112</v>
      </c>
    </row>
    <row r="14718" customFormat="false" ht="12.75" hidden="false" customHeight="false" outlineLevel="0" collapsed="false">
      <c r="A14718" s="0" t="s">
        <v>60</v>
      </c>
      <c r="B14718" s="0" t="s">
        <v>113</v>
      </c>
      <c r="C14718" s="0" t="s">
        <v>108</v>
      </c>
      <c r="D14718" s="116" t="n">
        <v>46266</v>
      </c>
      <c r="E14718" s="0" t="n">
        <v>0.045</v>
      </c>
      <c r="F14718" s="0" t="n">
        <v>2376518</v>
      </c>
      <c r="G14718" s="151" t="s">
        <v>111</v>
      </c>
      <c r="H14718" s="151" t="s">
        <v>111</v>
      </c>
      <c r="I14718" s="152" t="s">
        <v>112</v>
      </c>
    </row>
    <row r="14719" customFormat="false" ht="12.75" hidden="false" customHeight="false" outlineLevel="0" collapsed="false">
      <c r="A14719" s="0" t="s">
        <v>61</v>
      </c>
      <c r="B14719" s="0" t="s">
        <v>110</v>
      </c>
      <c r="C14719" s="0" t="s">
        <v>108</v>
      </c>
      <c r="D14719" s="116" t="n">
        <v>46266</v>
      </c>
      <c r="E14719" s="0" t="n">
        <v>0.3975</v>
      </c>
      <c r="F14719" s="0" t="n">
        <v>2376519</v>
      </c>
      <c r="G14719" s="151" t="s">
        <v>111</v>
      </c>
      <c r="H14719" s="151" t="s">
        <v>111</v>
      </c>
      <c r="I14719" s="152" t="s">
        <v>112</v>
      </c>
    </row>
    <row r="14720" customFormat="false" ht="12.75" hidden="false" customHeight="false" outlineLevel="0" collapsed="false">
      <c r="A14720" s="0" t="s">
        <v>61</v>
      </c>
      <c r="B14720" s="0" t="s">
        <v>113</v>
      </c>
      <c r="C14720" s="0" t="s">
        <v>108</v>
      </c>
      <c r="D14720" s="116" t="n">
        <v>46266</v>
      </c>
      <c r="E14720" s="0" t="n">
        <v>0.015</v>
      </c>
      <c r="F14720" s="0" t="n">
        <v>2376520</v>
      </c>
      <c r="G14720" s="151" t="s">
        <v>111</v>
      </c>
      <c r="H14720" s="151" t="s">
        <v>111</v>
      </c>
      <c r="I14720" s="152" t="s">
        <v>112</v>
      </c>
    </row>
    <row r="14721" customFormat="false" ht="12.75" hidden="false" customHeight="false" outlineLevel="0" collapsed="false">
      <c r="A14721" s="0" t="s">
        <v>62</v>
      </c>
      <c r="B14721" s="0" t="s">
        <v>110</v>
      </c>
      <c r="C14721" s="0" t="s">
        <v>108</v>
      </c>
      <c r="D14721" s="116" t="n">
        <v>46266</v>
      </c>
      <c r="E14721" s="0" t="n">
        <v>0.3975</v>
      </c>
      <c r="F14721" s="0" t="n">
        <v>2376521</v>
      </c>
      <c r="G14721" s="151" t="s">
        <v>111</v>
      </c>
      <c r="H14721" s="151" t="s">
        <v>111</v>
      </c>
      <c r="I14721" s="152" t="s">
        <v>112</v>
      </c>
    </row>
    <row r="14722" customFormat="false" ht="12.75" hidden="false" customHeight="false" outlineLevel="0" collapsed="false">
      <c r="A14722" s="0" t="s">
        <v>62</v>
      </c>
      <c r="B14722" s="0" t="s">
        <v>113</v>
      </c>
      <c r="C14722" s="0" t="s">
        <v>108</v>
      </c>
      <c r="D14722" s="116" t="n">
        <v>46266</v>
      </c>
      <c r="E14722" s="0" t="n">
        <v>0.045</v>
      </c>
      <c r="F14722" s="0" t="n">
        <v>2376522</v>
      </c>
      <c r="G14722" s="151" t="s">
        <v>111</v>
      </c>
      <c r="H14722" s="151" t="s">
        <v>111</v>
      </c>
      <c r="I14722" s="152" t="s">
        <v>112</v>
      </c>
    </row>
    <row r="14723" customFormat="false" ht="12.75" hidden="false" customHeight="false" outlineLevel="0" collapsed="false">
      <c r="A14723" s="0" t="s">
        <v>82</v>
      </c>
      <c r="B14723" s="0" t="s">
        <v>110</v>
      </c>
      <c r="C14723" s="0" t="s">
        <v>108</v>
      </c>
      <c r="D14723" s="116" t="n">
        <v>46266</v>
      </c>
      <c r="E14723" s="0" t="n">
        <v>0</v>
      </c>
      <c r="F14723" s="0" t="n">
        <v>2376523</v>
      </c>
      <c r="G14723" s="151" t="s">
        <v>111</v>
      </c>
      <c r="H14723" s="151" t="s">
        <v>111</v>
      </c>
      <c r="I14723" s="152" t="s">
        <v>112</v>
      </c>
    </row>
    <row r="14724" customFormat="false" ht="12.75" hidden="false" customHeight="false" outlineLevel="0" collapsed="false">
      <c r="A14724" s="0" t="s">
        <v>82</v>
      </c>
      <c r="B14724" s="0" t="s">
        <v>113</v>
      </c>
      <c r="C14724" s="0" t="s">
        <v>108</v>
      </c>
      <c r="D14724" s="116" t="n">
        <v>46266</v>
      </c>
      <c r="E14724" s="0" t="n">
        <v>0</v>
      </c>
      <c r="F14724" s="0" t="n">
        <v>2376524</v>
      </c>
      <c r="G14724" s="151" t="s">
        <v>111</v>
      </c>
      <c r="H14724" s="151" t="s">
        <v>111</v>
      </c>
      <c r="I14724" s="152" t="s">
        <v>112</v>
      </c>
    </row>
    <row r="14725" customFormat="false" ht="12.75" hidden="false" customHeight="false" outlineLevel="0" collapsed="false">
      <c r="A14725" s="0" t="s">
        <v>83</v>
      </c>
      <c r="B14725" s="0" t="s">
        <v>110</v>
      </c>
      <c r="C14725" s="0" t="s">
        <v>108</v>
      </c>
      <c r="D14725" s="116" t="n">
        <v>46266</v>
      </c>
      <c r="E14725" s="0" t="n">
        <v>0</v>
      </c>
      <c r="F14725" s="0" t="n">
        <v>2376525</v>
      </c>
      <c r="G14725" s="151" t="s">
        <v>111</v>
      </c>
      <c r="H14725" s="151" t="s">
        <v>111</v>
      </c>
      <c r="I14725" s="152" t="s">
        <v>112</v>
      </c>
    </row>
    <row r="14726" customFormat="false" ht="12.75" hidden="false" customHeight="false" outlineLevel="0" collapsed="false">
      <c r="A14726" s="0" t="s">
        <v>83</v>
      </c>
      <c r="B14726" s="0" t="s">
        <v>113</v>
      </c>
      <c r="C14726" s="0" t="s">
        <v>108</v>
      </c>
      <c r="D14726" s="116" t="n">
        <v>46266</v>
      </c>
      <c r="E14726" s="0" t="n">
        <v>0</v>
      </c>
      <c r="F14726" s="0" t="n">
        <v>2376526</v>
      </c>
      <c r="G14726" s="151" t="s">
        <v>111</v>
      </c>
      <c r="H14726" s="151" t="s">
        <v>111</v>
      </c>
      <c r="I14726" s="152" t="s">
        <v>112</v>
      </c>
    </row>
    <row r="14727" customFormat="false" ht="12.75" hidden="false" customHeight="false" outlineLevel="0" collapsed="false">
      <c r="A14727" s="0" t="s">
        <v>84</v>
      </c>
      <c r="B14727" s="0" t="s">
        <v>110</v>
      </c>
      <c r="C14727" s="0" t="s">
        <v>108</v>
      </c>
      <c r="D14727" s="116" t="n">
        <v>46266</v>
      </c>
      <c r="E14727" s="0" t="n">
        <v>0.165</v>
      </c>
      <c r="F14727" s="0" t="n">
        <v>2376527</v>
      </c>
      <c r="G14727" s="151" t="s">
        <v>111</v>
      </c>
      <c r="H14727" s="151" t="s">
        <v>111</v>
      </c>
      <c r="I14727" s="152" t="s">
        <v>112</v>
      </c>
    </row>
    <row r="14728" customFormat="false" ht="12.75" hidden="false" customHeight="false" outlineLevel="0" collapsed="false">
      <c r="A14728" s="0" t="s">
        <v>84</v>
      </c>
      <c r="B14728" s="0" t="s">
        <v>113</v>
      </c>
      <c r="C14728" s="0" t="s">
        <v>108</v>
      </c>
      <c r="D14728" s="116" t="n">
        <v>46266</v>
      </c>
      <c r="E14728" s="0" t="n">
        <v>0.0125</v>
      </c>
      <c r="F14728" s="0" t="n">
        <v>2376528</v>
      </c>
      <c r="G14728" s="151" t="s">
        <v>111</v>
      </c>
      <c r="H14728" s="151" t="s">
        <v>111</v>
      </c>
      <c r="I14728" s="152" t="s">
        <v>112</v>
      </c>
    </row>
    <row r="14729" customFormat="false" ht="12.75" hidden="false" customHeight="false" outlineLevel="0" collapsed="false">
      <c r="A14729" s="0" t="s">
        <v>85</v>
      </c>
      <c r="B14729" s="0" t="s">
        <v>110</v>
      </c>
      <c r="C14729" s="0" t="s">
        <v>108</v>
      </c>
      <c r="D14729" s="116" t="n">
        <v>46266</v>
      </c>
      <c r="E14729" s="0" t="n">
        <v>0.165</v>
      </c>
      <c r="F14729" s="0" t="n">
        <v>2376529</v>
      </c>
      <c r="G14729" s="151" t="s">
        <v>111</v>
      </c>
      <c r="H14729" s="151" t="s">
        <v>111</v>
      </c>
      <c r="I14729" s="152" t="s">
        <v>112</v>
      </c>
    </row>
    <row r="14730" customFormat="false" ht="12.75" hidden="false" customHeight="false" outlineLevel="0" collapsed="false">
      <c r="A14730" s="0" t="s">
        <v>85</v>
      </c>
      <c r="B14730" s="0" t="s">
        <v>113</v>
      </c>
      <c r="C14730" s="0" t="s">
        <v>108</v>
      </c>
      <c r="D14730" s="116" t="n">
        <v>46266</v>
      </c>
      <c r="E14730" s="0" t="n">
        <v>0.0492370928854562</v>
      </c>
      <c r="F14730" s="0" t="n">
        <v>2376530</v>
      </c>
      <c r="G14730" s="151" t="s">
        <v>111</v>
      </c>
      <c r="H14730" s="151" t="s">
        <v>111</v>
      </c>
      <c r="I14730" s="152" t="s">
        <v>112</v>
      </c>
    </row>
    <row r="14731" customFormat="false" ht="12.75" hidden="false" customHeight="false" outlineLevel="0" collapsed="false">
      <c r="A14731" s="0" t="s">
        <v>86</v>
      </c>
      <c r="B14731" s="0" t="s">
        <v>110</v>
      </c>
      <c r="C14731" s="0" t="s">
        <v>108</v>
      </c>
      <c r="D14731" s="116" t="n">
        <v>46266</v>
      </c>
      <c r="E14731" s="0" t="n">
        <v>0.185</v>
      </c>
      <c r="F14731" s="0" t="n">
        <v>2376531</v>
      </c>
      <c r="G14731" s="151" t="s">
        <v>111</v>
      </c>
      <c r="H14731" s="151" t="s">
        <v>111</v>
      </c>
      <c r="I14731" s="152" t="s">
        <v>112</v>
      </c>
    </row>
    <row r="14732" customFormat="false" ht="12.75" hidden="false" customHeight="false" outlineLevel="0" collapsed="false">
      <c r="A14732" s="0" t="s">
        <v>86</v>
      </c>
      <c r="B14732" s="0" t="s">
        <v>113</v>
      </c>
      <c r="C14732" s="0" t="s">
        <v>108</v>
      </c>
      <c r="D14732" s="116" t="n">
        <v>46266</v>
      </c>
      <c r="E14732" s="0" t="n">
        <v>0.005</v>
      </c>
      <c r="F14732" s="0" t="n">
        <v>2376532</v>
      </c>
      <c r="G14732" s="151" t="s">
        <v>111</v>
      </c>
      <c r="H14732" s="151" t="s">
        <v>111</v>
      </c>
      <c r="I14732" s="152" t="s">
        <v>112</v>
      </c>
    </row>
    <row r="14733" customFormat="false" ht="12.75" hidden="false" customHeight="false" outlineLevel="0" collapsed="false">
      <c r="A14733" s="0" t="s">
        <v>87</v>
      </c>
      <c r="B14733" s="0" t="s">
        <v>110</v>
      </c>
      <c r="C14733" s="0" t="s">
        <v>108</v>
      </c>
      <c r="D14733" s="116" t="n">
        <v>46266</v>
      </c>
      <c r="E14733" s="0" t="n">
        <v>0.185</v>
      </c>
      <c r="F14733" s="0" t="n">
        <v>2376533</v>
      </c>
      <c r="G14733" s="151" t="s">
        <v>111</v>
      </c>
      <c r="H14733" s="151" t="s">
        <v>111</v>
      </c>
      <c r="I14733" s="152" t="s">
        <v>112</v>
      </c>
    </row>
    <row r="14734" customFormat="false" ht="12.75" hidden="false" customHeight="false" outlineLevel="0" collapsed="false">
      <c r="A14734" s="0" t="s">
        <v>87</v>
      </c>
      <c r="B14734" s="0" t="s">
        <v>113</v>
      </c>
      <c r="C14734" s="0" t="s">
        <v>108</v>
      </c>
      <c r="D14734" s="116" t="n">
        <v>46266</v>
      </c>
      <c r="E14734" s="0" t="n">
        <v>0.005</v>
      </c>
      <c r="F14734" s="0" t="n">
        <v>2376534</v>
      </c>
      <c r="G14734" s="151" t="s">
        <v>111</v>
      </c>
      <c r="H14734" s="151" t="s">
        <v>111</v>
      </c>
      <c r="I14734" s="152" t="s">
        <v>112</v>
      </c>
    </row>
    <row r="14735" customFormat="false" ht="12.75" hidden="false" customHeight="false" outlineLevel="0" collapsed="false">
      <c r="A14735" s="0" t="s">
        <v>88</v>
      </c>
      <c r="B14735" s="0" t="s">
        <v>110</v>
      </c>
      <c r="C14735" s="0" t="s">
        <v>108</v>
      </c>
      <c r="D14735" s="116" t="n">
        <v>46266</v>
      </c>
      <c r="E14735" s="0" t="n">
        <v>0.185</v>
      </c>
      <c r="F14735" s="0" t="n">
        <v>2376535</v>
      </c>
      <c r="G14735" s="151" t="s">
        <v>111</v>
      </c>
      <c r="H14735" s="151" t="s">
        <v>111</v>
      </c>
      <c r="I14735" s="152" t="s">
        <v>112</v>
      </c>
    </row>
    <row r="14736" customFormat="false" ht="12.75" hidden="false" customHeight="false" outlineLevel="0" collapsed="false">
      <c r="A14736" s="0" t="s">
        <v>88</v>
      </c>
      <c r="B14736" s="0" t="s">
        <v>113</v>
      </c>
      <c r="C14736" s="0" t="s">
        <v>108</v>
      </c>
      <c r="D14736" s="116" t="n">
        <v>46266</v>
      </c>
      <c r="E14736" s="0" t="n">
        <v>0.121733074089235</v>
      </c>
      <c r="F14736" s="0" t="n">
        <v>2376536</v>
      </c>
      <c r="G14736" s="151" t="s">
        <v>111</v>
      </c>
      <c r="H14736" s="151" t="s">
        <v>111</v>
      </c>
      <c r="I14736" s="152" t="s">
        <v>112</v>
      </c>
    </row>
    <row r="14737" customFormat="false" ht="12.75" hidden="false" customHeight="false" outlineLevel="0" collapsed="false">
      <c r="A14737" s="0" t="s">
        <v>89</v>
      </c>
      <c r="B14737" s="0" t="s">
        <v>110</v>
      </c>
      <c r="C14737" s="0" t="s">
        <v>108</v>
      </c>
      <c r="D14737" s="116" t="n">
        <v>46266</v>
      </c>
      <c r="E14737" s="0" t="n">
        <v>0.185</v>
      </c>
      <c r="F14737" s="0" t="n">
        <v>2376537</v>
      </c>
      <c r="G14737" s="151" t="s">
        <v>111</v>
      </c>
      <c r="H14737" s="151" t="s">
        <v>111</v>
      </c>
      <c r="I14737" s="152" t="s">
        <v>112</v>
      </c>
    </row>
    <row r="14738" customFormat="false" ht="12.75" hidden="false" customHeight="false" outlineLevel="0" collapsed="false">
      <c r="A14738" s="0" t="s">
        <v>89</v>
      </c>
      <c r="B14738" s="0" t="s">
        <v>113</v>
      </c>
      <c r="C14738" s="0" t="s">
        <v>108</v>
      </c>
      <c r="D14738" s="116" t="n">
        <v>46266</v>
      </c>
      <c r="E14738" s="0" t="n">
        <v>0.025</v>
      </c>
      <c r="F14738" s="0" t="n">
        <v>2376538</v>
      </c>
      <c r="G14738" s="151" t="s">
        <v>111</v>
      </c>
      <c r="H14738" s="151" t="s">
        <v>111</v>
      </c>
      <c r="I14738" s="152" t="s">
        <v>112</v>
      </c>
    </row>
    <row r="14739" customFormat="false" ht="12.75" hidden="false" customHeight="false" outlineLevel="0" collapsed="false">
      <c r="A14739" s="0" t="s">
        <v>90</v>
      </c>
      <c r="B14739" s="0" t="s">
        <v>110</v>
      </c>
      <c r="C14739" s="0" t="s">
        <v>108</v>
      </c>
      <c r="D14739" s="116" t="n">
        <v>46266</v>
      </c>
      <c r="E14739" s="0" t="n">
        <v>0.185</v>
      </c>
      <c r="F14739" s="0" t="n">
        <v>2376539</v>
      </c>
      <c r="G14739" s="151" t="s">
        <v>111</v>
      </c>
      <c r="H14739" s="151" t="s">
        <v>111</v>
      </c>
      <c r="I14739" s="152" t="s">
        <v>112</v>
      </c>
    </row>
    <row r="14740" customFormat="false" ht="12.75" hidden="false" customHeight="false" outlineLevel="0" collapsed="false">
      <c r="A14740" s="0" t="s">
        <v>90</v>
      </c>
      <c r="B14740" s="0" t="s">
        <v>113</v>
      </c>
      <c r="C14740" s="0" t="s">
        <v>108</v>
      </c>
      <c r="D14740" s="116" t="n">
        <v>46266</v>
      </c>
      <c r="E14740" s="0" t="n">
        <v>0.121733074089235</v>
      </c>
      <c r="F14740" s="0" t="n">
        <v>2376540</v>
      </c>
      <c r="G14740" s="151" t="s">
        <v>111</v>
      </c>
      <c r="H14740" s="151" t="s">
        <v>111</v>
      </c>
      <c r="I14740" s="152" t="s">
        <v>112</v>
      </c>
    </row>
    <row r="14741" customFormat="false" ht="12.75" hidden="false" customHeight="false" outlineLevel="0" collapsed="false">
      <c r="A14741" s="0" t="s">
        <v>91</v>
      </c>
      <c r="B14741" s="0" t="s">
        <v>110</v>
      </c>
      <c r="C14741" s="0" t="s">
        <v>108</v>
      </c>
      <c r="D14741" s="116" t="n">
        <v>46266</v>
      </c>
      <c r="E14741" s="0" t="n">
        <v>0</v>
      </c>
      <c r="F14741" s="0" t="n">
        <v>2376541</v>
      </c>
      <c r="G14741" s="151" t="s">
        <v>111</v>
      </c>
      <c r="H14741" s="151" t="s">
        <v>111</v>
      </c>
      <c r="I14741" s="152" t="s">
        <v>112</v>
      </c>
    </row>
    <row r="14742" customFormat="false" ht="12.75" hidden="false" customHeight="false" outlineLevel="0" collapsed="false">
      <c r="A14742" s="0" t="s">
        <v>91</v>
      </c>
      <c r="B14742" s="0" t="s">
        <v>113</v>
      </c>
      <c r="C14742" s="0" t="s">
        <v>108</v>
      </c>
      <c r="D14742" s="116" t="n">
        <v>46266</v>
      </c>
      <c r="E14742" s="0" t="n">
        <v>0</v>
      </c>
      <c r="F14742" s="0" t="n">
        <v>2376542</v>
      </c>
      <c r="G14742" s="151" t="s">
        <v>111</v>
      </c>
      <c r="H14742" s="151" t="s">
        <v>111</v>
      </c>
      <c r="I14742" s="152" t="s">
        <v>112</v>
      </c>
    </row>
    <row r="14743" customFormat="false" ht="12.75" hidden="false" customHeight="false" outlineLevel="0" collapsed="false">
      <c r="A14743" s="0" t="s">
        <v>49</v>
      </c>
      <c r="B14743" s="0" t="s">
        <v>110</v>
      </c>
      <c r="C14743" s="0" t="s">
        <v>108</v>
      </c>
      <c r="D14743" s="116" t="n">
        <v>46266</v>
      </c>
      <c r="E14743" s="0" t="n">
        <v>0.3975</v>
      </c>
      <c r="F14743" s="0" t="n">
        <v>2376543</v>
      </c>
      <c r="G14743" s="151" t="s">
        <v>111</v>
      </c>
      <c r="H14743" s="151" t="s">
        <v>111</v>
      </c>
      <c r="I14743" s="152" t="s">
        <v>112</v>
      </c>
    </row>
    <row r="14744" customFormat="false" ht="12.75" hidden="false" customHeight="false" outlineLevel="0" collapsed="false">
      <c r="A14744" s="0" t="s">
        <v>49</v>
      </c>
      <c r="B14744" s="0" t="s">
        <v>113</v>
      </c>
      <c r="C14744" s="0" t="s">
        <v>108</v>
      </c>
      <c r="D14744" s="116" t="n">
        <v>46266</v>
      </c>
      <c r="E14744" s="0" t="n">
        <v>0.015</v>
      </c>
      <c r="F14744" s="0" t="n">
        <v>2376544</v>
      </c>
      <c r="G14744" s="151" t="s">
        <v>111</v>
      </c>
      <c r="H14744" s="151" t="s">
        <v>111</v>
      </c>
      <c r="I14744" s="152" t="s">
        <v>112</v>
      </c>
    </row>
    <row r="14745" customFormat="false" ht="12.75" hidden="false" customHeight="false" outlineLevel="0" collapsed="false">
      <c r="A14745" s="0" t="s">
        <v>50</v>
      </c>
      <c r="B14745" s="0" t="s">
        <v>110</v>
      </c>
      <c r="C14745" s="0" t="s">
        <v>108</v>
      </c>
      <c r="D14745" s="116" t="n">
        <v>46266</v>
      </c>
      <c r="E14745" s="0" t="n">
        <v>0.46</v>
      </c>
      <c r="F14745" s="0" t="n">
        <v>2376545</v>
      </c>
      <c r="G14745" s="151" t="s">
        <v>111</v>
      </c>
      <c r="H14745" s="151" t="s">
        <v>111</v>
      </c>
      <c r="I14745" s="152" t="s">
        <v>112</v>
      </c>
    </row>
    <row r="14746" customFormat="false" ht="12.75" hidden="false" customHeight="false" outlineLevel="0" collapsed="false">
      <c r="A14746" s="0" t="s">
        <v>50</v>
      </c>
      <c r="B14746" s="0" t="s">
        <v>113</v>
      </c>
      <c r="C14746" s="0" t="s">
        <v>108</v>
      </c>
      <c r="D14746" s="116" t="n">
        <v>46266</v>
      </c>
      <c r="E14746" s="0" t="n">
        <v>-0.04</v>
      </c>
      <c r="F14746" s="0" t="n">
        <v>2376546</v>
      </c>
      <c r="G14746" s="151" t="s">
        <v>111</v>
      </c>
      <c r="H14746" s="151" t="s">
        <v>111</v>
      </c>
      <c r="I14746" s="152" t="s">
        <v>112</v>
      </c>
    </row>
    <row r="14747" customFormat="false" ht="12.75" hidden="false" customHeight="false" outlineLevel="0" collapsed="false">
      <c r="A14747" s="0" t="s">
        <v>51</v>
      </c>
      <c r="B14747" s="0" t="s">
        <v>110</v>
      </c>
      <c r="C14747" s="0" t="s">
        <v>108</v>
      </c>
      <c r="D14747" s="116" t="n">
        <v>46266</v>
      </c>
      <c r="E14747" s="0" t="n">
        <v>0.46</v>
      </c>
      <c r="F14747" s="0" t="n">
        <v>2376547</v>
      </c>
      <c r="G14747" s="151" t="s">
        <v>111</v>
      </c>
      <c r="H14747" s="151" t="s">
        <v>111</v>
      </c>
      <c r="I14747" s="152" t="s">
        <v>112</v>
      </c>
    </row>
    <row r="14748" customFormat="false" ht="12.75" hidden="false" customHeight="false" outlineLevel="0" collapsed="false">
      <c r="A14748" s="0" t="s">
        <v>51</v>
      </c>
      <c r="B14748" s="0" t="s">
        <v>113</v>
      </c>
      <c r="C14748" s="0" t="s">
        <v>108</v>
      </c>
      <c r="D14748" s="116" t="n">
        <v>46266</v>
      </c>
      <c r="E14748" s="0" t="n">
        <v>0.035</v>
      </c>
      <c r="F14748" s="0" t="n">
        <v>2376548</v>
      </c>
      <c r="G14748" s="151" t="s">
        <v>111</v>
      </c>
      <c r="H14748" s="151" t="s">
        <v>111</v>
      </c>
      <c r="I14748" s="152" t="s">
        <v>112</v>
      </c>
    </row>
    <row r="14749" customFormat="false" ht="12.75" hidden="false" customHeight="false" outlineLevel="0" collapsed="false">
      <c r="A14749" s="0" t="s">
        <v>52</v>
      </c>
      <c r="B14749" s="0" t="s">
        <v>110</v>
      </c>
      <c r="C14749" s="0" t="s">
        <v>108</v>
      </c>
      <c r="D14749" s="116" t="n">
        <v>46266</v>
      </c>
      <c r="E14749" s="0" t="n">
        <v>0.46</v>
      </c>
      <c r="F14749" s="0" t="n">
        <v>2376549</v>
      </c>
      <c r="G14749" s="151" t="s">
        <v>111</v>
      </c>
      <c r="H14749" s="151" t="s">
        <v>111</v>
      </c>
      <c r="I14749" s="152" t="s">
        <v>112</v>
      </c>
    </row>
    <row r="14750" customFormat="false" ht="12.75" hidden="false" customHeight="false" outlineLevel="0" collapsed="false">
      <c r="A14750" s="0" t="s">
        <v>52</v>
      </c>
      <c r="B14750" s="0" t="s">
        <v>113</v>
      </c>
      <c r="C14750" s="0" t="s">
        <v>108</v>
      </c>
      <c r="D14750" s="116" t="n">
        <v>46266</v>
      </c>
      <c r="E14750" s="0" t="n">
        <v>-0.02</v>
      </c>
      <c r="F14750" s="0" t="n">
        <v>2376550</v>
      </c>
      <c r="G14750" s="151" t="s">
        <v>111</v>
      </c>
      <c r="H14750" s="151" t="s">
        <v>111</v>
      </c>
      <c r="I14750" s="152" t="s">
        <v>112</v>
      </c>
    </row>
    <row r="14751" customFormat="false" ht="12.75" hidden="false" customHeight="false" outlineLevel="0" collapsed="false">
      <c r="A14751" s="0" t="s">
        <v>53</v>
      </c>
      <c r="B14751" s="0" t="s">
        <v>110</v>
      </c>
      <c r="C14751" s="0" t="s">
        <v>108</v>
      </c>
      <c r="D14751" s="116" t="n">
        <v>46266</v>
      </c>
      <c r="E14751" s="0" t="n">
        <v>0.185</v>
      </c>
      <c r="F14751" s="0" t="n">
        <v>2376551</v>
      </c>
      <c r="G14751" s="151" t="s">
        <v>111</v>
      </c>
      <c r="H14751" s="151" t="s">
        <v>111</v>
      </c>
      <c r="I14751" s="152" t="s">
        <v>112</v>
      </c>
    </row>
    <row r="14752" customFormat="false" ht="12.75" hidden="false" customHeight="false" outlineLevel="0" collapsed="false">
      <c r="A14752" s="0" t="s">
        <v>53</v>
      </c>
      <c r="B14752" s="0" t="s">
        <v>113</v>
      </c>
      <c r="C14752" s="0" t="s">
        <v>108</v>
      </c>
      <c r="D14752" s="116" t="n">
        <v>46266</v>
      </c>
      <c r="E14752" s="0" t="n">
        <v>0.005</v>
      </c>
      <c r="F14752" s="0" t="n">
        <v>2376552</v>
      </c>
      <c r="G14752" s="151" t="s">
        <v>111</v>
      </c>
      <c r="H14752" s="151" t="s">
        <v>111</v>
      </c>
      <c r="I14752" s="152" t="s">
        <v>112</v>
      </c>
    </row>
    <row r="14753" customFormat="false" ht="12.75" hidden="false" customHeight="false" outlineLevel="0" collapsed="false">
      <c r="A14753" s="0" t="s">
        <v>17</v>
      </c>
      <c r="B14753" s="0" t="s">
        <v>110</v>
      </c>
      <c r="C14753" s="0" t="s">
        <v>108</v>
      </c>
      <c r="D14753" s="116" t="n">
        <v>46266</v>
      </c>
      <c r="E14753" s="0" t="n">
        <v>0</v>
      </c>
      <c r="F14753" s="0" t="n">
        <v>2376553</v>
      </c>
      <c r="G14753" s="151" t="s">
        <v>111</v>
      </c>
      <c r="H14753" s="151" t="s">
        <v>111</v>
      </c>
      <c r="I14753" s="152" t="s">
        <v>112</v>
      </c>
    </row>
    <row r="14754" customFormat="false" ht="12.75" hidden="false" customHeight="false" outlineLevel="0" collapsed="false">
      <c r="A14754" s="0" t="s">
        <v>17</v>
      </c>
      <c r="B14754" s="0" t="s">
        <v>113</v>
      </c>
      <c r="C14754" s="0" t="s">
        <v>108</v>
      </c>
      <c r="D14754" s="116" t="n">
        <v>46266</v>
      </c>
      <c r="E14754" s="0" t="n">
        <v>0</v>
      </c>
      <c r="F14754" s="0" t="n">
        <v>2376554</v>
      </c>
      <c r="G14754" s="151" t="s">
        <v>111</v>
      </c>
      <c r="H14754" s="151" t="s">
        <v>111</v>
      </c>
      <c r="I14754" s="152" t="s">
        <v>112</v>
      </c>
    </row>
    <row r="14755" customFormat="false" ht="12.75" hidden="false" customHeight="false" outlineLevel="0" collapsed="false">
      <c r="A14755" s="0" t="s">
        <v>18</v>
      </c>
      <c r="B14755" s="0" t="s">
        <v>110</v>
      </c>
      <c r="C14755" s="0" t="s">
        <v>108</v>
      </c>
      <c r="D14755" s="116" t="n">
        <v>46266</v>
      </c>
      <c r="E14755" s="0" t="n">
        <v>0</v>
      </c>
      <c r="F14755" s="0" t="n">
        <v>2376555</v>
      </c>
      <c r="G14755" s="151" t="s">
        <v>111</v>
      </c>
      <c r="H14755" s="151" t="s">
        <v>111</v>
      </c>
      <c r="I14755" s="152" t="s">
        <v>112</v>
      </c>
    </row>
    <row r="14756" customFormat="false" ht="12.75" hidden="false" customHeight="false" outlineLevel="0" collapsed="false">
      <c r="A14756" s="0" t="s">
        <v>18</v>
      </c>
      <c r="B14756" s="0" t="s">
        <v>113</v>
      </c>
      <c r="C14756" s="0" t="s">
        <v>108</v>
      </c>
      <c r="D14756" s="116" t="n">
        <v>46266</v>
      </c>
      <c r="E14756" s="0" t="n">
        <v>0</v>
      </c>
      <c r="F14756" s="0" t="n">
        <v>2376556</v>
      </c>
      <c r="G14756" s="151" t="s">
        <v>111</v>
      </c>
      <c r="H14756" s="151" t="s">
        <v>111</v>
      </c>
      <c r="I14756" s="152" t="s">
        <v>112</v>
      </c>
    </row>
    <row r="14757" customFormat="false" ht="12.75" hidden="false" customHeight="false" outlineLevel="0" collapsed="false">
      <c r="A14757" s="0" t="s">
        <v>19</v>
      </c>
      <c r="B14757" s="0" t="s">
        <v>110</v>
      </c>
      <c r="C14757" s="0" t="s">
        <v>108</v>
      </c>
      <c r="D14757" s="116" t="n">
        <v>46266</v>
      </c>
      <c r="E14757" s="0" t="n">
        <v>0</v>
      </c>
      <c r="F14757" s="0" t="n">
        <v>2376557</v>
      </c>
      <c r="G14757" s="151" t="s">
        <v>111</v>
      </c>
      <c r="H14757" s="151" t="s">
        <v>111</v>
      </c>
      <c r="I14757" s="152" t="s">
        <v>112</v>
      </c>
    </row>
    <row r="14758" customFormat="false" ht="12.75" hidden="false" customHeight="false" outlineLevel="0" collapsed="false">
      <c r="A14758" s="0" t="s">
        <v>19</v>
      </c>
      <c r="B14758" s="0" t="s">
        <v>113</v>
      </c>
      <c r="C14758" s="0" t="s">
        <v>108</v>
      </c>
      <c r="D14758" s="116" t="n">
        <v>46266</v>
      </c>
      <c r="E14758" s="0" t="n">
        <v>0</v>
      </c>
      <c r="F14758" s="0" t="n">
        <v>2376558</v>
      </c>
      <c r="G14758" s="151" t="s">
        <v>111</v>
      </c>
      <c r="H14758" s="151" t="s">
        <v>111</v>
      </c>
      <c r="I14758" s="152" t="s">
        <v>112</v>
      </c>
    </row>
    <row r="14759" customFormat="false" ht="12.75" hidden="false" customHeight="false" outlineLevel="0" collapsed="false">
      <c r="A14759" s="0" t="s">
        <v>21</v>
      </c>
      <c r="B14759" s="0" t="s">
        <v>110</v>
      </c>
      <c r="C14759" s="0" t="s">
        <v>108</v>
      </c>
      <c r="D14759" s="116" t="n">
        <v>46266</v>
      </c>
      <c r="E14759" s="0" t="n">
        <v>0</v>
      </c>
      <c r="F14759" s="0" t="n">
        <v>2376559</v>
      </c>
      <c r="G14759" s="151" t="s">
        <v>111</v>
      </c>
      <c r="H14759" s="151" t="s">
        <v>111</v>
      </c>
      <c r="I14759" s="152" t="s">
        <v>112</v>
      </c>
    </row>
    <row r="14760" customFormat="false" ht="12.75" hidden="false" customHeight="false" outlineLevel="0" collapsed="false">
      <c r="A14760" s="0" t="s">
        <v>21</v>
      </c>
      <c r="B14760" s="0" t="s">
        <v>113</v>
      </c>
      <c r="C14760" s="0" t="s">
        <v>108</v>
      </c>
      <c r="D14760" s="116" t="n">
        <v>46266</v>
      </c>
      <c r="E14760" s="0" t="n">
        <v>0</v>
      </c>
      <c r="F14760" s="0" t="n">
        <v>2376560</v>
      </c>
      <c r="G14760" s="151" t="s">
        <v>111</v>
      </c>
      <c r="H14760" s="151" t="s">
        <v>111</v>
      </c>
      <c r="I14760" s="152" t="s">
        <v>112</v>
      </c>
    </row>
    <row r="14761" customFormat="false" ht="12.75" hidden="false" customHeight="false" outlineLevel="0" collapsed="false">
      <c r="A14761" s="0" t="s">
        <v>22</v>
      </c>
      <c r="B14761" s="0" t="s">
        <v>110</v>
      </c>
      <c r="C14761" s="0" t="s">
        <v>108</v>
      </c>
      <c r="D14761" s="116" t="n">
        <v>46266</v>
      </c>
      <c r="E14761" s="0" t="n">
        <v>0</v>
      </c>
      <c r="F14761" s="0" t="n">
        <v>2376561</v>
      </c>
      <c r="G14761" s="151" t="s">
        <v>111</v>
      </c>
      <c r="H14761" s="151" t="s">
        <v>111</v>
      </c>
      <c r="I14761" s="152" t="s">
        <v>112</v>
      </c>
    </row>
    <row r="14762" customFormat="false" ht="12.75" hidden="false" customHeight="false" outlineLevel="0" collapsed="false">
      <c r="A14762" s="0" t="s">
        <v>59</v>
      </c>
      <c r="B14762" s="0" t="s">
        <v>110</v>
      </c>
      <c r="C14762" s="0" t="s">
        <v>108</v>
      </c>
      <c r="D14762" s="116" t="n">
        <v>46296</v>
      </c>
      <c r="E14762" s="0" t="n">
        <v>0.4</v>
      </c>
      <c r="F14762" s="0" t="n">
        <v>2376515</v>
      </c>
      <c r="G14762" s="151" t="s">
        <v>111</v>
      </c>
      <c r="H14762" s="151" t="s">
        <v>111</v>
      </c>
      <c r="I14762" s="152" t="s">
        <v>112</v>
      </c>
    </row>
    <row r="14763" customFormat="false" ht="12.75" hidden="false" customHeight="false" outlineLevel="0" collapsed="false">
      <c r="A14763" s="0" t="s">
        <v>59</v>
      </c>
      <c r="B14763" s="0" t="s">
        <v>113</v>
      </c>
      <c r="C14763" s="0" t="s">
        <v>108</v>
      </c>
      <c r="D14763" s="116" t="n">
        <v>46296</v>
      </c>
      <c r="E14763" s="0" t="n">
        <v>0.015</v>
      </c>
      <c r="F14763" s="0" t="n">
        <v>2376516</v>
      </c>
      <c r="G14763" s="151" t="s">
        <v>111</v>
      </c>
      <c r="H14763" s="151" t="s">
        <v>111</v>
      </c>
      <c r="I14763" s="152" t="s">
        <v>112</v>
      </c>
    </row>
    <row r="14764" customFormat="false" ht="12.75" hidden="false" customHeight="false" outlineLevel="0" collapsed="false">
      <c r="A14764" s="0" t="s">
        <v>60</v>
      </c>
      <c r="B14764" s="0" t="s">
        <v>110</v>
      </c>
      <c r="C14764" s="0" t="s">
        <v>108</v>
      </c>
      <c r="D14764" s="116" t="n">
        <v>46296</v>
      </c>
      <c r="E14764" s="0" t="n">
        <v>0.4</v>
      </c>
      <c r="F14764" s="0" t="n">
        <v>2376517</v>
      </c>
      <c r="G14764" s="151" t="s">
        <v>111</v>
      </c>
      <c r="H14764" s="151" t="s">
        <v>111</v>
      </c>
      <c r="I14764" s="152" t="s">
        <v>112</v>
      </c>
    </row>
    <row r="14765" customFormat="false" ht="12.75" hidden="false" customHeight="false" outlineLevel="0" collapsed="false">
      <c r="A14765" s="0" t="s">
        <v>60</v>
      </c>
      <c r="B14765" s="0" t="s">
        <v>113</v>
      </c>
      <c r="C14765" s="0" t="s">
        <v>108</v>
      </c>
      <c r="D14765" s="116" t="n">
        <v>46296</v>
      </c>
      <c r="E14765" s="0" t="n">
        <v>0.045</v>
      </c>
      <c r="F14765" s="0" t="n">
        <v>2376518</v>
      </c>
      <c r="G14765" s="151" t="s">
        <v>111</v>
      </c>
      <c r="H14765" s="151" t="s">
        <v>111</v>
      </c>
      <c r="I14765" s="152" t="s">
        <v>112</v>
      </c>
    </row>
    <row r="14766" customFormat="false" ht="12.75" hidden="false" customHeight="false" outlineLevel="0" collapsed="false">
      <c r="A14766" s="0" t="s">
        <v>61</v>
      </c>
      <c r="B14766" s="0" t="s">
        <v>110</v>
      </c>
      <c r="C14766" s="0" t="s">
        <v>108</v>
      </c>
      <c r="D14766" s="116" t="n">
        <v>46296</v>
      </c>
      <c r="E14766" s="0" t="n">
        <v>0.4</v>
      </c>
      <c r="F14766" s="0" t="n">
        <v>2376519</v>
      </c>
      <c r="G14766" s="151" t="s">
        <v>111</v>
      </c>
      <c r="H14766" s="151" t="s">
        <v>111</v>
      </c>
      <c r="I14766" s="152" t="s">
        <v>112</v>
      </c>
    </row>
    <row r="14767" customFormat="false" ht="12.75" hidden="false" customHeight="false" outlineLevel="0" collapsed="false">
      <c r="A14767" s="0" t="s">
        <v>61</v>
      </c>
      <c r="B14767" s="0" t="s">
        <v>113</v>
      </c>
      <c r="C14767" s="0" t="s">
        <v>108</v>
      </c>
      <c r="D14767" s="116" t="n">
        <v>46296</v>
      </c>
      <c r="E14767" s="0" t="n">
        <v>0.015</v>
      </c>
      <c r="F14767" s="0" t="n">
        <v>2376520</v>
      </c>
      <c r="G14767" s="151" t="s">
        <v>111</v>
      </c>
      <c r="H14767" s="151" t="s">
        <v>111</v>
      </c>
      <c r="I14767" s="152" t="s">
        <v>112</v>
      </c>
    </row>
    <row r="14768" customFormat="false" ht="12.75" hidden="false" customHeight="false" outlineLevel="0" collapsed="false">
      <c r="A14768" s="0" t="s">
        <v>62</v>
      </c>
      <c r="B14768" s="0" t="s">
        <v>110</v>
      </c>
      <c r="C14768" s="0" t="s">
        <v>108</v>
      </c>
      <c r="D14768" s="116" t="n">
        <v>46296</v>
      </c>
      <c r="E14768" s="0" t="n">
        <v>0.4</v>
      </c>
      <c r="F14768" s="0" t="n">
        <v>2376521</v>
      </c>
      <c r="G14768" s="151" t="s">
        <v>111</v>
      </c>
      <c r="H14768" s="151" t="s">
        <v>111</v>
      </c>
      <c r="I14768" s="152" t="s">
        <v>112</v>
      </c>
    </row>
    <row r="14769" customFormat="false" ht="12.75" hidden="false" customHeight="false" outlineLevel="0" collapsed="false">
      <c r="A14769" s="0" t="s">
        <v>62</v>
      </c>
      <c r="B14769" s="0" t="s">
        <v>113</v>
      </c>
      <c r="C14769" s="0" t="s">
        <v>108</v>
      </c>
      <c r="D14769" s="116" t="n">
        <v>46296</v>
      </c>
      <c r="E14769" s="0" t="n">
        <v>0.045</v>
      </c>
      <c r="F14769" s="0" t="n">
        <v>2376522</v>
      </c>
      <c r="G14769" s="151" t="s">
        <v>111</v>
      </c>
      <c r="H14769" s="151" t="s">
        <v>111</v>
      </c>
      <c r="I14769" s="152" t="s">
        <v>112</v>
      </c>
    </row>
    <row r="14770" customFormat="false" ht="12.75" hidden="false" customHeight="false" outlineLevel="0" collapsed="false">
      <c r="A14770" s="0" t="s">
        <v>82</v>
      </c>
      <c r="B14770" s="0" t="s">
        <v>110</v>
      </c>
      <c r="C14770" s="0" t="s">
        <v>108</v>
      </c>
      <c r="D14770" s="116" t="n">
        <v>46296</v>
      </c>
      <c r="E14770" s="0" t="n">
        <v>0</v>
      </c>
      <c r="F14770" s="0" t="n">
        <v>2376523</v>
      </c>
      <c r="G14770" s="151" t="s">
        <v>111</v>
      </c>
      <c r="H14770" s="151" t="s">
        <v>111</v>
      </c>
      <c r="I14770" s="152" t="s">
        <v>112</v>
      </c>
    </row>
    <row r="14771" customFormat="false" ht="12.75" hidden="false" customHeight="false" outlineLevel="0" collapsed="false">
      <c r="A14771" s="0" t="s">
        <v>82</v>
      </c>
      <c r="B14771" s="0" t="s">
        <v>113</v>
      </c>
      <c r="C14771" s="0" t="s">
        <v>108</v>
      </c>
      <c r="D14771" s="116" t="n">
        <v>46296</v>
      </c>
      <c r="E14771" s="0" t="n">
        <v>0</v>
      </c>
      <c r="F14771" s="0" t="n">
        <v>2376524</v>
      </c>
      <c r="G14771" s="151" t="s">
        <v>111</v>
      </c>
      <c r="H14771" s="151" t="s">
        <v>111</v>
      </c>
      <c r="I14771" s="152" t="s">
        <v>112</v>
      </c>
    </row>
    <row r="14772" customFormat="false" ht="12.75" hidden="false" customHeight="false" outlineLevel="0" collapsed="false">
      <c r="A14772" s="0" t="s">
        <v>83</v>
      </c>
      <c r="B14772" s="0" t="s">
        <v>110</v>
      </c>
      <c r="C14772" s="0" t="s">
        <v>108</v>
      </c>
      <c r="D14772" s="116" t="n">
        <v>46296</v>
      </c>
      <c r="E14772" s="0" t="n">
        <v>0</v>
      </c>
      <c r="F14772" s="0" t="n">
        <v>2376525</v>
      </c>
      <c r="G14772" s="151" t="s">
        <v>111</v>
      </c>
      <c r="H14772" s="151" t="s">
        <v>111</v>
      </c>
      <c r="I14772" s="152" t="s">
        <v>112</v>
      </c>
    </row>
    <row r="14773" customFormat="false" ht="12.75" hidden="false" customHeight="false" outlineLevel="0" collapsed="false">
      <c r="A14773" s="0" t="s">
        <v>83</v>
      </c>
      <c r="B14773" s="0" t="s">
        <v>113</v>
      </c>
      <c r="C14773" s="0" t="s">
        <v>108</v>
      </c>
      <c r="D14773" s="116" t="n">
        <v>46296</v>
      </c>
      <c r="E14773" s="0" t="n">
        <v>0</v>
      </c>
      <c r="F14773" s="0" t="n">
        <v>2376526</v>
      </c>
      <c r="G14773" s="151" t="s">
        <v>111</v>
      </c>
      <c r="H14773" s="151" t="s">
        <v>111</v>
      </c>
      <c r="I14773" s="152" t="s">
        <v>112</v>
      </c>
    </row>
    <row r="14774" customFormat="false" ht="12.75" hidden="false" customHeight="false" outlineLevel="0" collapsed="false">
      <c r="A14774" s="0" t="s">
        <v>84</v>
      </c>
      <c r="B14774" s="0" t="s">
        <v>110</v>
      </c>
      <c r="C14774" s="0" t="s">
        <v>108</v>
      </c>
      <c r="D14774" s="116" t="n">
        <v>46296</v>
      </c>
      <c r="E14774" s="0" t="n">
        <v>0.1725</v>
      </c>
      <c r="F14774" s="0" t="n">
        <v>2376527</v>
      </c>
      <c r="G14774" s="151" t="s">
        <v>111</v>
      </c>
      <c r="H14774" s="151" t="s">
        <v>111</v>
      </c>
      <c r="I14774" s="152" t="s">
        <v>112</v>
      </c>
    </row>
    <row r="14775" customFormat="false" ht="12.75" hidden="false" customHeight="false" outlineLevel="0" collapsed="false">
      <c r="A14775" s="0" t="s">
        <v>84</v>
      </c>
      <c r="B14775" s="0" t="s">
        <v>113</v>
      </c>
      <c r="C14775" s="0" t="s">
        <v>108</v>
      </c>
      <c r="D14775" s="116" t="n">
        <v>46296</v>
      </c>
      <c r="E14775" s="0" t="n">
        <v>0.0125</v>
      </c>
      <c r="F14775" s="0" t="n">
        <v>2376528</v>
      </c>
      <c r="G14775" s="151" t="s">
        <v>111</v>
      </c>
      <c r="H14775" s="151" t="s">
        <v>111</v>
      </c>
      <c r="I14775" s="152" t="s">
        <v>112</v>
      </c>
    </row>
    <row r="14776" customFormat="false" ht="12.75" hidden="false" customHeight="false" outlineLevel="0" collapsed="false">
      <c r="A14776" s="0" t="s">
        <v>85</v>
      </c>
      <c r="B14776" s="0" t="s">
        <v>110</v>
      </c>
      <c r="C14776" s="0" t="s">
        <v>108</v>
      </c>
      <c r="D14776" s="116" t="n">
        <v>46296</v>
      </c>
      <c r="E14776" s="0" t="n">
        <v>0.1725</v>
      </c>
      <c r="F14776" s="0" t="n">
        <v>2376529</v>
      </c>
      <c r="G14776" s="151" t="s">
        <v>111</v>
      </c>
      <c r="H14776" s="151" t="s">
        <v>111</v>
      </c>
      <c r="I14776" s="152" t="s">
        <v>112</v>
      </c>
    </row>
    <row r="14777" customFormat="false" ht="12.75" hidden="false" customHeight="false" outlineLevel="0" collapsed="false">
      <c r="A14777" s="0" t="s">
        <v>85</v>
      </c>
      <c r="B14777" s="0" t="s">
        <v>113</v>
      </c>
      <c r="C14777" s="0" t="s">
        <v>108</v>
      </c>
      <c r="D14777" s="116" t="n">
        <v>46296</v>
      </c>
      <c r="E14777" s="0" t="n">
        <v>0.0693992235707572</v>
      </c>
      <c r="F14777" s="0" t="n">
        <v>2376530</v>
      </c>
      <c r="G14777" s="151" t="s">
        <v>111</v>
      </c>
      <c r="H14777" s="151" t="s">
        <v>111</v>
      </c>
      <c r="I14777" s="152" t="s">
        <v>112</v>
      </c>
    </row>
    <row r="14778" customFormat="false" ht="12.75" hidden="false" customHeight="false" outlineLevel="0" collapsed="false">
      <c r="A14778" s="0" t="s">
        <v>86</v>
      </c>
      <c r="B14778" s="0" t="s">
        <v>110</v>
      </c>
      <c r="C14778" s="0" t="s">
        <v>108</v>
      </c>
      <c r="D14778" s="116" t="n">
        <v>46296</v>
      </c>
      <c r="E14778" s="0" t="n">
        <v>0.205</v>
      </c>
      <c r="F14778" s="0" t="n">
        <v>2376531</v>
      </c>
      <c r="G14778" s="151" t="s">
        <v>111</v>
      </c>
      <c r="H14778" s="151" t="s">
        <v>111</v>
      </c>
      <c r="I14778" s="152" t="s">
        <v>112</v>
      </c>
    </row>
    <row r="14779" customFormat="false" ht="12.75" hidden="false" customHeight="false" outlineLevel="0" collapsed="false">
      <c r="A14779" s="0" t="s">
        <v>86</v>
      </c>
      <c r="B14779" s="0" t="s">
        <v>113</v>
      </c>
      <c r="C14779" s="0" t="s">
        <v>108</v>
      </c>
      <c r="D14779" s="116" t="n">
        <v>46296</v>
      </c>
      <c r="E14779" s="0" t="n">
        <v>0.0025</v>
      </c>
      <c r="F14779" s="0" t="n">
        <v>2376532</v>
      </c>
      <c r="G14779" s="151" t="s">
        <v>111</v>
      </c>
      <c r="H14779" s="151" t="s">
        <v>111</v>
      </c>
      <c r="I14779" s="152" t="s">
        <v>112</v>
      </c>
    </row>
    <row r="14780" customFormat="false" ht="12.75" hidden="false" customHeight="false" outlineLevel="0" collapsed="false">
      <c r="A14780" s="0" t="s">
        <v>87</v>
      </c>
      <c r="B14780" s="0" t="s">
        <v>110</v>
      </c>
      <c r="C14780" s="0" t="s">
        <v>108</v>
      </c>
      <c r="D14780" s="116" t="n">
        <v>46296</v>
      </c>
      <c r="E14780" s="0" t="n">
        <v>0.205</v>
      </c>
      <c r="F14780" s="0" t="n">
        <v>2376533</v>
      </c>
      <c r="G14780" s="151" t="s">
        <v>111</v>
      </c>
      <c r="H14780" s="151" t="s">
        <v>111</v>
      </c>
      <c r="I14780" s="152" t="s">
        <v>112</v>
      </c>
    </row>
    <row r="14781" customFormat="false" ht="12.75" hidden="false" customHeight="false" outlineLevel="0" collapsed="false">
      <c r="A14781" s="0" t="s">
        <v>87</v>
      </c>
      <c r="B14781" s="0" t="s">
        <v>113</v>
      </c>
      <c r="C14781" s="0" t="s">
        <v>108</v>
      </c>
      <c r="D14781" s="116" t="n">
        <v>46296</v>
      </c>
      <c r="E14781" s="0" t="n">
        <v>0.0025</v>
      </c>
      <c r="F14781" s="0" t="n">
        <v>2376534</v>
      </c>
      <c r="G14781" s="151" t="s">
        <v>111</v>
      </c>
      <c r="H14781" s="151" t="s">
        <v>111</v>
      </c>
      <c r="I14781" s="152" t="s">
        <v>112</v>
      </c>
    </row>
    <row r="14782" customFormat="false" ht="12.75" hidden="false" customHeight="false" outlineLevel="0" collapsed="false">
      <c r="A14782" s="0" t="s">
        <v>88</v>
      </c>
      <c r="B14782" s="0" t="s">
        <v>110</v>
      </c>
      <c r="C14782" s="0" t="s">
        <v>108</v>
      </c>
      <c r="D14782" s="116" t="n">
        <v>46296</v>
      </c>
      <c r="E14782" s="0" t="n">
        <v>0.205</v>
      </c>
      <c r="F14782" s="0" t="n">
        <v>2376535</v>
      </c>
      <c r="G14782" s="151" t="s">
        <v>111</v>
      </c>
      <c r="H14782" s="151" t="s">
        <v>111</v>
      </c>
      <c r="I14782" s="152" t="s">
        <v>112</v>
      </c>
    </row>
    <row r="14783" customFormat="false" ht="12.75" hidden="false" customHeight="false" outlineLevel="0" collapsed="false">
      <c r="A14783" s="0" t="s">
        <v>88</v>
      </c>
      <c r="B14783" s="0" t="s">
        <v>113</v>
      </c>
      <c r="C14783" s="0" t="s">
        <v>108</v>
      </c>
      <c r="D14783" s="116" t="n">
        <v>46296</v>
      </c>
      <c r="E14783" s="0" t="n">
        <v>0.129641383544822</v>
      </c>
      <c r="F14783" s="0" t="n">
        <v>2376536</v>
      </c>
      <c r="G14783" s="151" t="s">
        <v>111</v>
      </c>
      <c r="H14783" s="151" t="s">
        <v>111</v>
      </c>
      <c r="I14783" s="152" t="s">
        <v>112</v>
      </c>
    </row>
    <row r="14784" customFormat="false" ht="12.75" hidden="false" customHeight="false" outlineLevel="0" collapsed="false">
      <c r="A14784" s="0" t="s">
        <v>89</v>
      </c>
      <c r="B14784" s="0" t="s">
        <v>110</v>
      </c>
      <c r="C14784" s="0" t="s">
        <v>108</v>
      </c>
      <c r="D14784" s="116" t="n">
        <v>46296</v>
      </c>
      <c r="E14784" s="0" t="n">
        <v>0.205</v>
      </c>
      <c r="F14784" s="0" t="n">
        <v>2376537</v>
      </c>
      <c r="G14784" s="151" t="s">
        <v>111</v>
      </c>
      <c r="H14784" s="151" t="s">
        <v>111</v>
      </c>
      <c r="I14784" s="152" t="s">
        <v>112</v>
      </c>
    </row>
    <row r="14785" customFormat="false" ht="12.75" hidden="false" customHeight="false" outlineLevel="0" collapsed="false">
      <c r="A14785" s="0" t="s">
        <v>89</v>
      </c>
      <c r="B14785" s="0" t="s">
        <v>113</v>
      </c>
      <c r="C14785" s="0" t="s">
        <v>108</v>
      </c>
      <c r="D14785" s="116" t="n">
        <v>46296</v>
      </c>
      <c r="E14785" s="0" t="n">
        <v>0.0225</v>
      </c>
      <c r="F14785" s="0" t="n">
        <v>2376538</v>
      </c>
      <c r="G14785" s="151" t="s">
        <v>111</v>
      </c>
      <c r="H14785" s="151" t="s">
        <v>111</v>
      </c>
      <c r="I14785" s="152" t="s">
        <v>112</v>
      </c>
    </row>
    <row r="14786" customFormat="false" ht="12.75" hidden="false" customHeight="false" outlineLevel="0" collapsed="false">
      <c r="A14786" s="0" t="s">
        <v>90</v>
      </c>
      <c r="B14786" s="0" t="s">
        <v>110</v>
      </c>
      <c r="C14786" s="0" t="s">
        <v>108</v>
      </c>
      <c r="D14786" s="116" t="n">
        <v>46296</v>
      </c>
      <c r="E14786" s="0" t="n">
        <v>0.205</v>
      </c>
      <c r="F14786" s="0" t="n">
        <v>2376539</v>
      </c>
      <c r="G14786" s="151" t="s">
        <v>111</v>
      </c>
      <c r="H14786" s="151" t="s">
        <v>111</v>
      </c>
      <c r="I14786" s="152" t="s">
        <v>112</v>
      </c>
    </row>
    <row r="14787" customFormat="false" ht="12.75" hidden="false" customHeight="false" outlineLevel="0" collapsed="false">
      <c r="A14787" s="0" t="s">
        <v>90</v>
      </c>
      <c r="B14787" s="0" t="s">
        <v>113</v>
      </c>
      <c r="C14787" s="0" t="s">
        <v>108</v>
      </c>
      <c r="D14787" s="116" t="n">
        <v>46296</v>
      </c>
      <c r="E14787" s="0" t="n">
        <v>0.129641383544822</v>
      </c>
      <c r="F14787" s="0" t="n">
        <v>2376540</v>
      </c>
      <c r="G14787" s="151" t="s">
        <v>111</v>
      </c>
      <c r="H14787" s="151" t="s">
        <v>111</v>
      </c>
      <c r="I14787" s="152" t="s">
        <v>112</v>
      </c>
    </row>
    <row r="14788" customFormat="false" ht="12.75" hidden="false" customHeight="false" outlineLevel="0" collapsed="false">
      <c r="A14788" s="0" t="s">
        <v>91</v>
      </c>
      <c r="B14788" s="0" t="s">
        <v>110</v>
      </c>
      <c r="C14788" s="0" t="s">
        <v>108</v>
      </c>
      <c r="D14788" s="116" t="n">
        <v>46296</v>
      </c>
      <c r="E14788" s="0" t="n">
        <v>0</v>
      </c>
      <c r="F14788" s="0" t="n">
        <v>2376541</v>
      </c>
      <c r="G14788" s="151" t="s">
        <v>111</v>
      </c>
      <c r="H14788" s="151" t="s">
        <v>111</v>
      </c>
      <c r="I14788" s="152" t="s">
        <v>112</v>
      </c>
    </row>
    <row r="14789" customFormat="false" ht="12.75" hidden="false" customHeight="false" outlineLevel="0" collapsed="false">
      <c r="A14789" s="0" t="s">
        <v>91</v>
      </c>
      <c r="B14789" s="0" t="s">
        <v>113</v>
      </c>
      <c r="C14789" s="0" t="s">
        <v>108</v>
      </c>
      <c r="D14789" s="116" t="n">
        <v>46296</v>
      </c>
      <c r="E14789" s="0" t="n">
        <v>0</v>
      </c>
      <c r="F14789" s="0" t="n">
        <v>2376542</v>
      </c>
      <c r="G14789" s="151" t="s">
        <v>111</v>
      </c>
      <c r="H14789" s="151" t="s">
        <v>111</v>
      </c>
      <c r="I14789" s="152" t="s">
        <v>112</v>
      </c>
    </row>
    <row r="14790" customFormat="false" ht="12.75" hidden="false" customHeight="false" outlineLevel="0" collapsed="false">
      <c r="A14790" s="0" t="s">
        <v>49</v>
      </c>
      <c r="B14790" s="0" t="s">
        <v>110</v>
      </c>
      <c r="C14790" s="0" t="s">
        <v>108</v>
      </c>
      <c r="D14790" s="116" t="n">
        <v>46296</v>
      </c>
      <c r="E14790" s="0" t="n">
        <v>0.4</v>
      </c>
      <c r="F14790" s="0" t="n">
        <v>2376543</v>
      </c>
      <c r="G14790" s="151" t="s">
        <v>111</v>
      </c>
      <c r="H14790" s="151" t="s">
        <v>111</v>
      </c>
      <c r="I14790" s="152" t="s">
        <v>112</v>
      </c>
    </row>
    <row r="14791" customFormat="false" ht="12.75" hidden="false" customHeight="false" outlineLevel="0" collapsed="false">
      <c r="A14791" s="0" t="s">
        <v>49</v>
      </c>
      <c r="B14791" s="0" t="s">
        <v>113</v>
      </c>
      <c r="C14791" s="0" t="s">
        <v>108</v>
      </c>
      <c r="D14791" s="116" t="n">
        <v>46296</v>
      </c>
      <c r="E14791" s="0" t="n">
        <v>0.015</v>
      </c>
      <c r="F14791" s="0" t="n">
        <v>2376544</v>
      </c>
      <c r="G14791" s="151" t="s">
        <v>111</v>
      </c>
      <c r="H14791" s="151" t="s">
        <v>111</v>
      </c>
      <c r="I14791" s="152" t="s">
        <v>112</v>
      </c>
    </row>
    <row r="14792" customFormat="false" ht="12.75" hidden="false" customHeight="false" outlineLevel="0" collapsed="false">
      <c r="A14792" s="0" t="s">
        <v>50</v>
      </c>
      <c r="B14792" s="0" t="s">
        <v>110</v>
      </c>
      <c r="C14792" s="0" t="s">
        <v>108</v>
      </c>
      <c r="D14792" s="116" t="n">
        <v>46296</v>
      </c>
      <c r="E14792" s="0" t="n">
        <v>0.47</v>
      </c>
      <c r="F14792" s="0" t="n">
        <v>2376545</v>
      </c>
      <c r="G14792" s="151" t="s">
        <v>111</v>
      </c>
      <c r="H14792" s="151" t="s">
        <v>111</v>
      </c>
      <c r="I14792" s="152" t="s">
        <v>112</v>
      </c>
    </row>
    <row r="14793" customFormat="false" ht="12.75" hidden="false" customHeight="false" outlineLevel="0" collapsed="false">
      <c r="A14793" s="0" t="s">
        <v>50</v>
      </c>
      <c r="B14793" s="0" t="s">
        <v>113</v>
      </c>
      <c r="C14793" s="0" t="s">
        <v>108</v>
      </c>
      <c r="D14793" s="116" t="n">
        <v>46296</v>
      </c>
      <c r="E14793" s="0" t="n">
        <v>-0.085</v>
      </c>
      <c r="F14793" s="0" t="n">
        <v>2376546</v>
      </c>
      <c r="G14793" s="151" t="s">
        <v>111</v>
      </c>
      <c r="H14793" s="151" t="s">
        <v>111</v>
      </c>
      <c r="I14793" s="152" t="s">
        <v>112</v>
      </c>
    </row>
    <row r="14794" customFormat="false" ht="12.75" hidden="false" customHeight="false" outlineLevel="0" collapsed="false">
      <c r="A14794" s="0" t="s">
        <v>51</v>
      </c>
      <c r="B14794" s="0" t="s">
        <v>110</v>
      </c>
      <c r="C14794" s="0" t="s">
        <v>108</v>
      </c>
      <c r="D14794" s="116" t="n">
        <v>46296</v>
      </c>
      <c r="E14794" s="0" t="n">
        <v>0.47</v>
      </c>
      <c r="F14794" s="0" t="n">
        <v>2376547</v>
      </c>
      <c r="G14794" s="151" t="s">
        <v>111</v>
      </c>
      <c r="H14794" s="151" t="s">
        <v>111</v>
      </c>
      <c r="I14794" s="152" t="s">
        <v>112</v>
      </c>
    </row>
    <row r="14795" customFormat="false" ht="12.75" hidden="false" customHeight="false" outlineLevel="0" collapsed="false">
      <c r="A14795" s="0" t="s">
        <v>51</v>
      </c>
      <c r="B14795" s="0" t="s">
        <v>113</v>
      </c>
      <c r="C14795" s="0" t="s">
        <v>108</v>
      </c>
      <c r="D14795" s="116" t="n">
        <v>46296</v>
      </c>
      <c r="E14795" s="0" t="n">
        <v>0.035</v>
      </c>
      <c r="F14795" s="0" t="n">
        <v>2376548</v>
      </c>
      <c r="G14795" s="151" t="s">
        <v>111</v>
      </c>
      <c r="H14795" s="151" t="s">
        <v>111</v>
      </c>
      <c r="I14795" s="152" t="s">
        <v>112</v>
      </c>
    </row>
    <row r="14796" customFormat="false" ht="12.75" hidden="false" customHeight="false" outlineLevel="0" collapsed="false">
      <c r="A14796" s="0" t="s">
        <v>52</v>
      </c>
      <c r="B14796" s="0" t="s">
        <v>110</v>
      </c>
      <c r="C14796" s="0" t="s">
        <v>108</v>
      </c>
      <c r="D14796" s="116" t="n">
        <v>46296</v>
      </c>
      <c r="E14796" s="0" t="n">
        <v>0.47</v>
      </c>
      <c r="F14796" s="0" t="n">
        <v>2376549</v>
      </c>
      <c r="G14796" s="151" t="s">
        <v>111</v>
      </c>
      <c r="H14796" s="151" t="s">
        <v>111</v>
      </c>
      <c r="I14796" s="152" t="s">
        <v>112</v>
      </c>
    </row>
    <row r="14797" customFormat="false" ht="12.75" hidden="false" customHeight="false" outlineLevel="0" collapsed="false">
      <c r="A14797" s="0" t="s">
        <v>52</v>
      </c>
      <c r="B14797" s="0" t="s">
        <v>113</v>
      </c>
      <c r="C14797" s="0" t="s">
        <v>108</v>
      </c>
      <c r="D14797" s="116" t="n">
        <v>46296</v>
      </c>
      <c r="E14797" s="0" t="n">
        <v>-0.055</v>
      </c>
      <c r="F14797" s="0" t="n">
        <v>2376550</v>
      </c>
      <c r="G14797" s="151" t="s">
        <v>111</v>
      </c>
      <c r="H14797" s="151" t="s">
        <v>111</v>
      </c>
      <c r="I14797" s="152" t="s">
        <v>112</v>
      </c>
    </row>
    <row r="14798" customFormat="false" ht="12.75" hidden="false" customHeight="false" outlineLevel="0" collapsed="false">
      <c r="A14798" s="0" t="s">
        <v>53</v>
      </c>
      <c r="B14798" s="0" t="s">
        <v>110</v>
      </c>
      <c r="C14798" s="0" t="s">
        <v>108</v>
      </c>
      <c r="D14798" s="116" t="n">
        <v>46296</v>
      </c>
      <c r="E14798" s="0" t="n">
        <v>0.205</v>
      </c>
      <c r="F14798" s="0" t="n">
        <v>2376551</v>
      </c>
      <c r="G14798" s="151" t="s">
        <v>111</v>
      </c>
      <c r="H14798" s="151" t="s">
        <v>111</v>
      </c>
      <c r="I14798" s="152" t="s">
        <v>112</v>
      </c>
    </row>
    <row r="14799" customFormat="false" ht="12.75" hidden="false" customHeight="false" outlineLevel="0" collapsed="false">
      <c r="A14799" s="0" t="s">
        <v>53</v>
      </c>
      <c r="B14799" s="0" t="s">
        <v>113</v>
      </c>
      <c r="C14799" s="0" t="s">
        <v>108</v>
      </c>
      <c r="D14799" s="116" t="n">
        <v>46296</v>
      </c>
      <c r="E14799" s="0" t="n">
        <v>0.0025</v>
      </c>
      <c r="F14799" s="0" t="n">
        <v>2376552</v>
      </c>
      <c r="G14799" s="151" t="s">
        <v>111</v>
      </c>
      <c r="H14799" s="151" t="s">
        <v>111</v>
      </c>
      <c r="I14799" s="152" t="s">
        <v>112</v>
      </c>
    </row>
    <row r="14800" customFormat="false" ht="12.75" hidden="false" customHeight="false" outlineLevel="0" collapsed="false">
      <c r="A14800" s="0" t="s">
        <v>17</v>
      </c>
      <c r="B14800" s="0" t="s">
        <v>110</v>
      </c>
      <c r="C14800" s="0" t="s">
        <v>108</v>
      </c>
      <c r="D14800" s="116" t="n">
        <v>46296</v>
      </c>
      <c r="E14800" s="0" t="n">
        <v>0</v>
      </c>
      <c r="F14800" s="0" t="n">
        <v>2376553</v>
      </c>
      <c r="G14800" s="151" t="s">
        <v>111</v>
      </c>
      <c r="H14800" s="151" t="s">
        <v>111</v>
      </c>
      <c r="I14800" s="152" t="s">
        <v>112</v>
      </c>
    </row>
    <row r="14801" customFormat="false" ht="12.75" hidden="false" customHeight="false" outlineLevel="0" collapsed="false">
      <c r="A14801" s="0" t="s">
        <v>17</v>
      </c>
      <c r="B14801" s="0" t="s">
        <v>113</v>
      </c>
      <c r="C14801" s="0" t="s">
        <v>108</v>
      </c>
      <c r="D14801" s="116" t="n">
        <v>46296</v>
      </c>
      <c r="E14801" s="0" t="n">
        <v>0</v>
      </c>
      <c r="F14801" s="0" t="n">
        <v>2376554</v>
      </c>
      <c r="G14801" s="151" t="s">
        <v>111</v>
      </c>
      <c r="H14801" s="151" t="s">
        <v>111</v>
      </c>
      <c r="I14801" s="152" t="s">
        <v>112</v>
      </c>
    </row>
    <row r="14802" customFormat="false" ht="12.75" hidden="false" customHeight="false" outlineLevel="0" collapsed="false">
      <c r="A14802" s="0" t="s">
        <v>18</v>
      </c>
      <c r="B14802" s="0" t="s">
        <v>110</v>
      </c>
      <c r="C14802" s="0" t="s">
        <v>108</v>
      </c>
      <c r="D14802" s="116" t="n">
        <v>46296</v>
      </c>
      <c r="E14802" s="0" t="n">
        <v>0</v>
      </c>
      <c r="F14802" s="0" t="n">
        <v>2376555</v>
      </c>
      <c r="G14802" s="151" t="s">
        <v>111</v>
      </c>
      <c r="H14802" s="151" t="s">
        <v>111</v>
      </c>
      <c r="I14802" s="152" t="s">
        <v>112</v>
      </c>
    </row>
    <row r="14803" customFormat="false" ht="12.75" hidden="false" customHeight="false" outlineLevel="0" collapsed="false">
      <c r="A14803" s="0" t="s">
        <v>18</v>
      </c>
      <c r="B14803" s="0" t="s">
        <v>113</v>
      </c>
      <c r="C14803" s="0" t="s">
        <v>108</v>
      </c>
      <c r="D14803" s="116" t="n">
        <v>46296</v>
      </c>
      <c r="E14803" s="0" t="n">
        <v>0</v>
      </c>
      <c r="F14803" s="0" t="n">
        <v>2376556</v>
      </c>
      <c r="G14803" s="151" t="s">
        <v>111</v>
      </c>
      <c r="H14803" s="151" t="s">
        <v>111</v>
      </c>
      <c r="I14803" s="152" t="s">
        <v>112</v>
      </c>
    </row>
    <row r="14804" customFormat="false" ht="12.75" hidden="false" customHeight="false" outlineLevel="0" collapsed="false">
      <c r="A14804" s="0" t="s">
        <v>19</v>
      </c>
      <c r="B14804" s="0" t="s">
        <v>110</v>
      </c>
      <c r="C14804" s="0" t="s">
        <v>108</v>
      </c>
      <c r="D14804" s="116" t="n">
        <v>46296</v>
      </c>
      <c r="E14804" s="0" t="n">
        <v>0</v>
      </c>
      <c r="F14804" s="0" t="n">
        <v>2376557</v>
      </c>
      <c r="G14804" s="151" t="s">
        <v>111</v>
      </c>
      <c r="H14804" s="151" t="s">
        <v>111</v>
      </c>
      <c r="I14804" s="152" t="s">
        <v>112</v>
      </c>
    </row>
    <row r="14805" customFormat="false" ht="12.75" hidden="false" customHeight="false" outlineLevel="0" collapsed="false">
      <c r="A14805" s="0" t="s">
        <v>19</v>
      </c>
      <c r="B14805" s="0" t="s">
        <v>113</v>
      </c>
      <c r="C14805" s="0" t="s">
        <v>108</v>
      </c>
      <c r="D14805" s="116" t="n">
        <v>46296</v>
      </c>
      <c r="E14805" s="0" t="n">
        <v>0</v>
      </c>
      <c r="F14805" s="0" t="n">
        <v>2376558</v>
      </c>
      <c r="G14805" s="151" t="s">
        <v>111</v>
      </c>
      <c r="H14805" s="151" t="s">
        <v>111</v>
      </c>
      <c r="I14805" s="152" t="s">
        <v>112</v>
      </c>
    </row>
    <row r="14806" customFormat="false" ht="12.75" hidden="false" customHeight="false" outlineLevel="0" collapsed="false">
      <c r="A14806" s="0" t="s">
        <v>21</v>
      </c>
      <c r="B14806" s="0" t="s">
        <v>110</v>
      </c>
      <c r="C14806" s="0" t="s">
        <v>108</v>
      </c>
      <c r="D14806" s="116" t="n">
        <v>46296</v>
      </c>
      <c r="E14806" s="0" t="n">
        <v>0</v>
      </c>
      <c r="F14806" s="0" t="n">
        <v>2376559</v>
      </c>
      <c r="G14806" s="151" t="s">
        <v>111</v>
      </c>
      <c r="H14806" s="151" t="s">
        <v>111</v>
      </c>
      <c r="I14806" s="152" t="s">
        <v>112</v>
      </c>
    </row>
    <row r="14807" customFormat="false" ht="12.75" hidden="false" customHeight="false" outlineLevel="0" collapsed="false">
      <c r="A14807" s="0" t="s">
        <v>21</v>
      </c>
      <c r="B14807" s="0" t="s">
        <v>113</v>
      </c>
      <c r="C14807" s="0" t="s">
        <v>108</v>
      </c>
      <c r="D14807" s="116" t="n">
        <v>46296</v>
      </c>
      <c r="E14807" s="0" t="n">
        <v>0</v>
      </c>
      <c r="F14807" s="0" t="n">
        <v>2376560</v>
      </c>
      <c r="G14807" s="151" t="s">
        <v>111</v>
      </c>
      <c r="H14807" s="151" t="s">
        <v>111</v>
      </c>
      <c r="I14807" s="152" t="s">
        <v>112</v>
      </c>
    </row>
    <row r="14808" customFormat="false" ht="12.75" hidden="false" customHeight="false" outlineLevel="0" collapsed="false">
      <c r="A14808" s="0" t="s">
        <v>22</v>
      </c>
      <c r="B14808" s="0" t="s">
        <v>110</v>
      </c>
      <c r="C14808" s="0" t="s">
        <v>108</v>
      </c>
      <c r="D14808" s="116" t="n">
        <v>46296</v>
      </c>
      <c r="E14808" s="0" t="n">
        <v>0</v>
      </c>
      <c r="F14808" s="0" t="n">
        <v>2376561</v>
      </c>
      <c r="G14808" s="151" t="s">
        <v>111</v>
      </c>
      <c r="H14808" s="151" t="s">
        <v>111</v>
      </c>
      <c r="I14808" s="152" t="s">
        <v>112</v>
      </c>
    </row>
    <row r="14809" customFormat="false" ht="12.75" hidden="false" customHeight="false" outlineLevel="0" collapsed="false">
      <c r="A14809" s="0" t="s">
        <v>59</v>
      </c>
      <c r="B14809" s="0" t="s">
        <v>110</v>
      </c>
      <c r="C14809" s="0" t="s">
        <v>108</v>
      </c>
      <c r="D14809" s="116" t="n">
        <v>46327</v>
      </c>
      <c r="E14809" s="0" t="n">
        <v>0.645</v>
      </c>
      <c r="F14809" s="0" t="n">
        <v>2376515</v>
      </c>
      <c r="G14809" s="151" t="s">
        <v>111</v>
      </c>
      <c r="H14809" s="151" t="s">
        <v>111</v>
      </c>
      <c r="I14809" s="152" t="s">
        <v>112</v>
      </c>
    </row>
    <row r="14810" customFormat="false" ht="12.75" hidden="false" customHeight="false" outlineLevel="0" collapsed="false">
      <c r="A14810" s="0" t="s">
        <v>59</v>
      </c>
      <c r="B14810" s="0" t="s">
        <v>113</v>
      </c>
      <c r="C14810" s="0" t="s">
        <v>108</v>
      </c>
      <c r="D14810" s="116" t="n">
        <v>46327</v>
      </c>
      <c r="E14810" s="0" t="n">
        <v>0.05</v>
      </c>
      <c r="F14810" s="0" t="n">
        <v>2376516</v>
      </c>
      <c r="G14810" s="151" t="s">
        <v>111</v>
      </c>
      <c r="H14810" s="151" t="s">
        <v>111</v>
      </c>
      <c r="I14810" s="152" t="s">
        <v>112</v>
      </c>
    </row>
    <row r="14811" customFormat="false" ht="12.75" hidden="false" customHeight="false" outlineLevel="0" collapsed="false">
      <c r="A14811" s="0" t="s">
        <v>60</v>
      </c>
      <c r="B14811" s="0" t="s">
        <v>110</v>
      </c>
      <c r="C14811" s="0" t="s">
        <v>108</v>
      </c>
      <c r="D14811" s="116" t="n">
        <v>46327</v>
      </c>
      <c r="E14811" s="0" t="n">
        <v>0.645</v>
      </c>
      <c r="F14811" s="0" t="n">
        <v>2376517</v>
      </c>
      <c r="G14811" s="151" t="s">
        <v>111</v>
      </c>
      <c r="H14811" s="151" t="s">
        <v>111</v>
      </c>
      <c r="I14811" s="152" t="s">
        <v>112</v>
      </c>
    </row>
    <row r="14812" customFormat="false" ht="12.75" hidden="false" customHeight="false" outlineLevel="0" collapsed="false">
      <c r="A14812" s="0" t="s">
        <v>60</v>
      </c>
      <c r="B14812" s="0" t="s">
        <v>113</v>
      </c>
      <c r="C14812" s="0" t="s">
        <v>108</v>
      </c>
      <c r="D14812" s="116" t="n">
        <v>46327</v>
      </c>
      <c r="E14812" s="0" t="n">
        <v>0.14</v>
      </c>
      <c r="F14812" s="0" t="n">
        <v>2376518</v>
      </c>
      <c r="G14812" s="151" t="s">
        <v>111</v>
      </c>
      <c r="H14812" s="151" t="s">
        <v>111</v>
      </c>
      <c r="I14812" s="152" t="s">
        <v>112</v>
      </c>
    </row>
    <row r="14813" customFormat="false" ht="12.75" hidden="false" customHeight="false" outlineLevel="0" collapsed="false">
      <c r="A14813" s="0" t="s">
        <v>61</v>
      </c>
      <c r="B14813" s="0" t="s">
        <v>110</v>
      </c>
      <c r="C14813" s="0" t="s">
        <v>108</v>
      </c>
      <c r="D14813" s="116" t="n">
        <v>46327</v>
      </c>
      <c r="E14813" s="0" t="n">
        <v>0.645</v>
      </c>
      <c r="F14813" s="0" t="n">
        <v>2376519</v>
      </c>
      <c r="G14813" s="151" t="s">
        <v>111</v>
      </c>
      <c r="H14813" s="151" t="s">
        <v>111</v>
      </c>
      <c r="I14813" s="152" t="s">
        <v>112</v>
      </c>
    </row>
    <row r="14814" customFormat="false" ht="12.75" hidden="false" customHeight="false" outlineLevel="0" collapsed="false">
      <c r="A14814" s="0" t="s">
        <v>61</v>
      </c>
      <c r="B14814" s="0" t="s">
        <v>113</v>
      </c>
      <c r="C14814" s="0" t="s">
        <v>108</v>
      </c>
      <c r="D14814" s="116" t="n">
        <v>46327</v>
      </c>
      <c r="E14814" s="0" t="n">
        <v>0.05</v>
      </c>
      <c r="F14814" s="0" t="n">
        <v>2376520</v>
      </c>
      <c r="G14814" s="151" t="s">
        <v>111</v>
      </c>
      <c r="H14814" s="151" t="s">
        <v>111</v>
      </c>
      <c r="I14814" s="152" t="s">
        <v>112</v>
      </c>
    </row>
    <row r="14815" customFormat="false" ht="12.75" hidden="false" customHeight="false" outlineLevel="0" collapsed="false">
      <c r="A14815" s="0" t="s">
        <v>62</v>
      </c>
      <c r="B14815" s="0" t="s">
        <v>110</v>
      </c>
      <c r="C14815" s="0" t="s">
        <v>108</v>
      </c>
      <c r="D14815" s="116" t="n">
        <v>46327</v>
      </c>
      <c r="E14815" s="0" t="n">
        <v>0.645</v>
      </c>
      <c r="F14815" s="0" t="n">
        <v>2376521</v>
      </c>
      <c r="G14815" s="151" t="s">
        <v>111</v>
      </c>
      <c r="H14815" s="151" t="s">
        <v>111</v>
      </c>
      <c r="I14815" s="152" t="s">
        <v>112</v>
      </c>
    </row>
    <row r="14816" customFormat="false" ht="12.75" hidden="false" customHeight="false" outlineLevel="0" collapsed="false">
      <c r="A14816" s="0" t="s">
        <v>62</v>
      </c>
      <c r="B14816" s="0" t="s">
        <v>113</v>
      </c>
      <c r="C14816" s="0" t="s">
        <v>108</v>
      </c>
      <c r="D14816" s="116" t="n">
        <v>46327</v>
      </c>
      <c r="E14816" s="0" t="n">
        <v>0.14</v>
      </c>
      <c r="F14816" s="0" t="n">
        <v>2376522</v>
      </c>
      <c r="G14816" s="151" t="s">
        <v>111</v>
      </c>
      <c r="H14816" s="151" t="s">
        <v>111</v>
      </c>
      <c r="I14816" s="152" t="s">
        <v>112</v>
      </c>
    </row>
    <row r="14817" customFormat="false" ht="12.75" hidden="false" customHeight="false" outlineLevel="0" collapsed="false">
      <c r="A14817" s="0" t="s">
        <v>82</v>
      </c>
      <c r="B14817" s="0" t="s">
        <v>110</v>
      </c>
      <c r="C14817" s="0" t="s">
        <v>108</v>
      </c>
      <c r="D14817" s="116" t="n">
        <v>46327</v>
      </c>
      <c r="E14817" s="0" t="n">
        <v>0</v>
      </c>
      <c r="F14817" s="0" t="n">
        <v>2376523</v>
      </c>
      <c r="G14817" s="151" t="s">
        <v>111</v>
      </c>
      <c r="H14817" s="151" t="s">
        <v>111</v>
      </c>
      <c r="I14817" s="152" t="s">
        <v>112</v>
      </c>
    </row>
    <row r="14818" customFormat="false" ht="12.75" hidden="false" customHeight="false" outlineLevel="0" collapsed="false">
      <c r="A14818" s="0" t="s">
        <v>82</v>
      </c>
      <c r="B14818" s="0" t="s">
        <v>113</v>
      </c>
      <c r="C14818" s="0" t="s">
        <v>108</v>
      </c>
      <c r="D14818" s="116" t="n">
        <v>46327</v>
      </c>
      <c r="E14818" s="0" t="n">
        <v>0</v>
      </c>
      <c r="F14818" s="0" t="n">
        <v>2376524</v>
      </c>
      <c r="G14818" s="151" t="s">
        <v>111</v>
      </c>
      <c r="H14818" s="151" t="s">
        <v>111</v>
      </c>
      <c r="I14818" s="152" t="s">
        <v>112</v>
      </c>
    </row>
    <row r="14819" customFormat="false" ht="12.75" hidden="false" customHeight="false" outlineLevel="0" collapsed="false">
      <c r="A14819" s="0" t="s">
        <v>83</v>
      </c>
      <c r="B14819" s="0" t="s">
        <v>110</v>
      </c>
      <c r="C14819" s="0" t="s">
        <v>108</v>
      </c>
      <c r="D14819" s="116" t="n">
        <v>46327</v>
      </c>
      <c r="E14819" s="0" t="n">
        <v>0</v>
      </c>
      <c r="F14819" s="0" t="n">
        <v>2376525</v>
      </c>
      <c r="G14819" s="151" t="s">
        <v>111</v>
      </c>
      <c r="H14819" s="151" t="s">
        <v>111</v>
      </c>
      <c r="I14819" s="152" t="s">
        <v>112</v>
      </c>
    </row>
    <row r="14820" customFormat="false" ht="12.75" hidden="false" customHeight="false" outlineLevel="0" collapsed="false">
      <c r="A14820" s="0" t="s">
        <v>83</v>
      </c>
      <c r="B14820" s="0" t="s">
        <v>113</v>
      </c>
      <c r="C14820" s="0" t="s">
        <v>108</v>
      </c>
      <c r="D14820" s="116" t="n">
        <v>46327</v>
      </c>
      <c r="E14820" s="0" t="n">
        <v>0</v>
      </c>
      <c r="F14820" s="0" t="n">
        <v>2376526</v>
      </c>
      <c r="G14820" s="151" t="s">
        <v>111</v>
      </c>
      <c r="H14820" s="151" t="s">
        <v>111</v>
      </c>
      <c r="I14820" s="152" t="s">
        <v>112</v>
      </c>
    </row>
    <row r="14821" customFormat="false" ht="12.75" hidden="false" customHeight="false" outlineLevel="0" collapsed="false">
      <c r="A14821" s="0" t="s">
        <v>84</v>
      </c>
      <c r="B14821" s="0" t="s">
        <v>110</v>
      </c>
      <c r="C14821" s="0" t="s">
        <v>108</v>
      </c>
      <c r="D14821" s="116" t="n">
        <v>46327</v>
      </c>
      <c r="E14821" s="0" t="n">
        <v>0.24</v>
      </c>
      <c r="F14821" s="0" t="n">
        <v>2376527</v>
      </c>
      <c r="G14821" s="151" t="s">
        <v>111</v>
      </c>
      <c r="H14821" s="151" t="s">
        <v>111</v>
      </c>
      <c r="I14821" s="152" t="s">
        <v>112</v>
      </c>
    </row>
    <row r="14822" customFormat="false" ht="12.75" hidden="false" customHeight="false" outlineLevel="0" collapsed="false">
      <c r="A14822" s="0" t="s">
        <v>84</v>
      </c>
      <c r="B14822" s="0" t="s">
        <v>113</v>
      </c>
      <c r="C14822" s="0" t="s">
        <v>108</v>
      </c>
      <c r="D14822" s="116" t="n">
        <v>46327</v>
      </c>
      <c r="E14822" s="0" t="n">
        <v>0.03</v>
      </c>
      <c r="F14822" s="0" t="n">
        <v>2376528</v>
      </c>
      <c r="G14822" s="151" t="s">
        <v>111</v>
      </c>
      <c r="H14822" s="151" t="s">
        <v>111</v>
      </c>
      <c r="I14822" s="152" t="s">
        <v>112</v>
      </c>
    </row>
    <row r="14823" customFormat="false" ht="12.75" hidden="false" customHeight="false" outlineLevel="0" collapsed="false">
      <c r="A14823" s="0" t="s">
        <v>85</v>
      </c>
      <c r="B14823" s="0" t="s">
        <v>110</v>
      </c>
      <c r="C14823" s="0" t="s">
        <v>108</v>
      </c>
      <c r="D14823" s="116" t="n">
        <v>46327</v>
      </c>
      <c r="E14823" s="0" t="n">
        <v>0.24</v>
      </c>
      <c r="F14823" s="0" t="n">
        <v>2376529</v>
      </c>
      <c r="G14823" s="151" t="s">
        <v>111</v>
      </c>
      <c r="H14823" s="151" t="s">
        <v>111</v>
      </c>
      <c r="I14823" s="152" t="s">
        <v>112</v>
      </c>
    </row>
    <row r="14824" customFormat="false" ht="12.75" hidden="false" customHeight="false" outlineLevel="0" collapsed="false">
      <c r="A14824" s="0" t="s">
        <v>85</v>
      </c>
      <c r="B14824" s="0" t="s">
        <v>113</v>
      </c>
      <c r="C14824" s="0" t="s">
        <v>108</v>
      </c>
      <c r="D14824" s="116" t="n">
        <v>46327</v>
      </c>
      <c r="E14824" s="0" t="n">
        <v>0.173736704670835</v>
      </c>
      <c r="F14824" s="0" t="n">
        <v>2376530</v>
      </c>
      <c r="G14824" s="151" t="s">
        <v>111</v>
      </c>
      <c r="H14824" s="151" t="s">
        <v>111</v>
      </c>
      <c r="I14824" s="152" t="s">
        <v>112</v>
      </c>
    </row>
    <row r="14825" customFormat="false" ht="12.75" hidden="false" customHeight="false" outlineLevel="0" collapsed="false">
      <c r="A14825" s="0" t="s">
        <v>86</v>
      </c>
      <c r="B14825" s="0" t="s">
        <v>110</v>
      </c>
      <c r="C14825" s="0" t="s">
        <v>108</v>
      </c>
      <c r="D14825" s="116" t="n">
        <v>46327</v>
      </c>
      <c r="E14825" s="0" t="n">
        <v>0.3</v>
      </c>
      <c r="F14825" s="0" t="n">
        <v>2376531</v>
      </c>
      <c r="G14825" s="151" t="s">
        <v>111</v>
      </c>
      <c r="H14825" s="151" t="s">
        <v>111</v>
      </c>
      <c r="I14825" s="152" t="s">
        <v>112</v>
      </c>
    </row>
    <row r="14826" customFormat="false" ht="12.75" hidden="false" customHeight="false" outlineLevel="0" collapsed="false">
      <c r="A14826" s="0" t="s">
        <v>86</v>
      </c>
      <c r="B14826" s="0" t="s">
        <v>113</v>
      </c>
      <c r="C14826" s="0" t="s">
        <v>108</v>
      </c>
      <c r="D14826" s="116" t="n">
        <v>46327</v>
      </c>
      <c r="E14826" s="0" t="n">
        <v>0.05</v>
      </c>
      <c r="F14826" s="0" t="n">
        <v>2376532</v>
      </c>
      <c r="G14826" s="151" t="s">
        <v>111</v>
      </c>
      <c r="H14826" s="151" t="s">
        <v>111</v>
      </c>
      <c r="I14826" s="152" t="s">
        <v>112</v>
      </c>
    </row>
    <row r="14827" customFormat="false" ht="12.75" hidden="false" customHeight="false" outlineLevel="0" collapsed="false">
      <c r="A14827" s="0" t="s">
        <v>87</v>
      </c>
      <c r="B14827" s="0" t="s">
        <v>110</v>
      </c>
      <c r="C14827" s="0" t="s">
        <v>108</v>
      </c>
      <c r="D14827" s="116" t="n">
        <v>46327</v>
      </c>
      <c r="E14827" s="0" t="n">
        <v>0.3</v>
      </c>
      <c r="F14827" s="0" t="n">
        <v>2376533</v>
      </c>
      <c r="G14827" s="151" t="s">
        <v>111</v>
      </c>
      <c r="H14827" s="151" t="s">
        <v>111</v>
      </c>
      <c r="I14827" s="152" t="s">
        <v>112</v>
      </c>
    </row>
    <row r="14828" customFormat="false" ht="12.75" hidden="false" customHeight="false" outlineLevel="0" collapsed="false">
      <c r="A14828" s="0" t="s">
        <v>87</v>
      </c>
      <c r="B14828" s="0" t="s">
        <v>113</v>
      </c>
      <c r="C14828" s="0" t="s">
        <v>108</v>
      </c>
      <c r="D14828" s="116" t="n">
        <v>46327</v>
      </c>
      <c r="E14828" s="0" t="n">
        <v>0.12</v>
      </c>
      <c r="F14828" s="0" t="n">
        <v>2376534</v>
      </c>
      <c r="G14828" s="151" t="s">
        <v>111</v>
      </c>
      <c r="H14828" s="151" t="s">
        <v>111</v>
      </c>
      <c r="I14828" s="152" t="s">
        <v>112</v>
      </c>
    </row>
    <row r="14829" customFormat="false" ht="12.75" hidden="false" customHeight="false" outlineLevel="0" collapsed="false">
      <c r="A14829" s="0" t="s">
        <v>88</v>
      </c>
      <c r="B14829" s="0" t="s">
        <v>110</v>
      </c>
      <c r="C14829" s="0" t="s">
        <v>108</v>
      </c>
      <c r="D14829" s="116" t="n">
        <v>46327</v>
      </c>
      <c r="E14829" s="0" t="n">
        <v>0.3</v>
      </c>
      <c r="F14829" s="0" t="n">
        <v>2376535</v>
      </c>
      <c r="G14829" s="151" t="s">
        <v>111</v>
      </c>
      <c r="H14829" s="151" t="s">
        <v>111</v>
      </c>
      <c r="I14829" s="152" t="s">
        <v>112</v>
      </c>
    </row>
    <row r="14830" customFormat="false" ht="12.75" hidden="false" customHeight="false" outlineLevel="0" collapsed="false">
      <c r="A14830" s="0" t="s">
        <v>88</v>
      </c>
      <c r="B14830" s="0" t="s">
        <v>113</v>
      </c>
      <c r="C14830" s="0" t="s">
        <v>108</v>
      </c>
      <c r="D14830" s="116" t="n">
        <v>46327</v>
      </c>
      <c r="E14830" s="0" t="n">
        <v>0.388732664756447</v>
      </c>
      <c r="F14830" s="0" t="n">
        <v>2376536</v>
      </c>
      <c r="G14830" s="151" t="s">
        <v>111</v>
      </c>
      <c r="H14830" s="151" t="s">
        <v>111</v>
      </c>
      <c r="I14830" s="152" t="s">
        <v>112</v>
      </c>
    </row>
    <row r="14831" customFormat="false" ht="12.75" hidden="false" customHeight="false" outlineLevel="0" collapsed="false">
      <c r="A14831" s="0" t="s">
        <v>89</v>
      </c>
      <c r="B14831" s="0" t="s">
        <v>110</v>
      </c>
      <c r="C14831" s="0" t="s">
        <v>108</v>
      </c>
      <c r="D14831" s="116" t="n">
        <v>46327</v>
      </c>
      <c r="E14831" s="0" t="n">
        <v>0.3</v>
      </c>
      <c r="F14831" s="0" t="n">
        <v>2376537</v>
      </c>
      <c r="G14831" s="151" t="s">
        <v>111</v>
      </c>
      <c r="H14831" s="151" t="s">
        <v>111</v>
      </c>
      <c r="I14831" s="152" t="s">
        <v>112</v>
      </c>
    </row>
    <row r="14832" customFormat="false" ht="12.75" hidden="false" customHeight="false" outlineLevel="0" collapsed="false">
      <c r="A14832" s="0" t="s">
        <v>89</v>
      </c>
      <c r="B14832" s="0" t="s">
        <v>113</v>
      </c>
      <c r="C14832" s="0" t="s">
        <v>108</v>
      </c>
      <c r="D14832" s="116" t="n">
        <v>46327</v>
      </c>
      <c r="E14832" s="0" t="n">
        <v>0.1</v>
      </c>
      <c r="F14832" s="0" t="n">
        <v>2376538</v>
      </c>
      <c r="G14832" s="151" t="s">
        <v>111</v>
      </c>
      <c r="H14832" s="151" t="s">
        <v>111</v>
      </c>
      <c r="I14832" s="152" t="s">
        <v>112</v>
      </c>
    </row>
    <row r="14833" customFormat="false" ht="12.75" hidden="false" customHeight="false" outlineLevel="0" collapsed="false">
      <c r="A14833" s="0" t="s">
        <v>90</v>
      </c>
      <c r="B14833" s="0" t="s">
        <v>110</v>
      </c>
      <c r="C14833" s="0" t="s">
        <v>108</v>
      </c>
      <c r="D14833" s="116" t="n">
        <v>46327</v>
      </c>
      <c r="E14833" s="0" t="n">
        <v>0.3</v>
      </c>
      <c r="F14833" s="0" t="n">
        <v>2376539</v>
      </c>
      <c r="G14833" s="151" t="s">
        <v>111</v>
      </c>
      <c r="H14833" s="151" t="s">
        <v>111</v>
      </c>
      <c r="I14833" s="152" t="s">
        <v>112</v>
      </c>
    </row>
    <row r="14834" customFormat="false" ht="12.75" hidden="false" customHeight="false" outlineLevel="0" collapsed="false">
      <c r="A14834" s="0" t="s">
        <v>90</v>
      </c>
      <c r="B14834" s="0" t="s">
        <v>113</v>
      </c>
      <c r="C14834" s="0" t="s">
        <v>108</v>
      </c>
      <c r="D14834" s="116" t="n">
        <v>46327</v>
      </c>
      <c r="E14834" s="0" t="n">
        <v>0.317099426934098</v>
      </c>
      <c r="F14834" s="0" t="n">
        <v>2376540</v>
      </c>
      <c r="G14834" s="151" t="s">
        <v>111</v>
      </c>
      <c r="H14834" s="151" t="s">
        <v>111</v>
      </c>
      <c r="I14834" s="152" t="s">
        <v>112</v>
      </c>
    </row>
    <row r="14835" customFormat="false" ht="12.75" hidden="false" customHeight="false" outlineLevel="0" collapsed="false">
      <c r="A14835" s="0" t="s">
        <v>91</v>
      </c>
      <c r="B14835" s="0" t="s">
        <v>110</v>
      </c>
      <c r="C14835" s="0" t="s">
        <v>108</v>
      </c>
      <c r="D14835" s="116" t="n">
        <v>46327</v>
      </c>
      <c r="E14835" s="0" t="n">
        <v>0</v>
      </c>
      <c r="F14835" s="0" t="n">
        <v>2376541</v>
      </c>
      <c r="G14835" s="151" t="s">
        <v>111</v>
      </c>
      <c r="H14835" s="151" t="s">
        <v>111</v>
      </c>
      <c r="I14835" s="152" t="s">
        <v>112</v>
      </c>
    </row>
    <row r="14836" customFormat="false" ht="12.75" hidden="false" customHeight="false" outlineLevel="0" collapsed="false">
      <c r="A14836" s="0" t="s">
        <v>91</v>
      </c>
      <c r="B14836" s="0" t="s">
        <v>113</v>
      </c>
      <c r="C14836" s="0" t="s">
        <v>108</v>
      </c>
      <c r="D14836" s="116" t="n">
        <v>46327</v>
      </c>
      <c r="E14836" s="0" t="n">
        <v>0</v>
      </c>
      <c r="F14836" s="0" t="n">
        <v>2376542</v>
      </c>
      <c r="G14836" s="151" t="s">
        <v>111</v>
      </c>
      <c r="H14836" s="151" t="s">
        <v>111</v>
      </c>
      <c r="I14836" s="152" t="s">
        <v>112</v>
      </c>
    </row>
    <row r="14837" customFormat="false" ht="12.75" hidden="false" customHeight="false" outlineLevel="0" collapsed="false">
      <c r="A14837" s="0" t="s">
        <v>49</v>
      </c>
      <c r="B14837" s="0" t="s">
        <v>110</v>
      </c>
      <c r="C14837" s="0" t="s">
        <v>108</v>
      </c>
      <c r="D14837" s="116" t="n">
        <v>46327</v>
      </c>
      <c r="E14837" s="0" t="n">
        <v>0.645</v>
      </c>
      <c r="F14837" s="0" t="n">
        <v>2376543</v>
      </c>
      <c r="G14837" s="151" t="s">
        <v>111</v>
      </c>
      <c r="H14837" s="151" t="s">
        <v>111</v>
      </c>
      <c r="I14837" s="152" t="s">
        <v>112</v>
      </c>
    </row>
    <row r="14838" customFormat="false" ht="12.75" hidden="false" customHeight="false" outlineLevel="0" collapsed="false">
      <c r="A14838" s="0" t="s">
        <v>49</v>
      </c>
      <c r="B14838" s="0" t="s">
        <v>113</v>
      </c>
      <c r="C14838" s="0" t="s">
        <v>108</v>
      </c>
      <c r="D14838" s="116" t="n">
        <v>46327</v>
      </c>
      <c r="E14838" s="0" t="n">
        <v>0.05</v>
      </c>
      <c r="F14838" s="0" t="n">
        <v>2376544</v>
      </c>
      <c r="G14838" s="151" t="s">
        <v>111</v>
      </c>
      <c r="H14838" s="151" t="s">
        <v>111</v>
      </c>
      <c r="I14838" s="152" t="s">
        <v>112</v>
      </c>
    </row>
    <row r="14839" customFormat="false" ht="12.75" hidden="false" customHeight="false" outlineLevel="0" collapsed="false">
      <c r="A14839" s="0" t="s">
        <v>50</v>
      </c>
      <c r="B14839" s="0" t="s">
        <v>110</v>
      </c>
      <c r="C14839" s="0" t="s">
        <v>108</v>
      </c>
      <c r="D14839" s="116" t="n">
        <v>46327</v>
      </c>
      <c r="E14839" s="0" t="n">
        <v>0.86</v>
      </c>
      <c r="F14839" s="0" t="n">
        <v>2376545</v>
      </c>
      <c r="G14839" s="151" t="s">
        <v>111</v>
      </c>
      <c r="H14839" s="151" t="s">
        <v>111</v>
      </c>
      <c r="I14839" s="152" t="s">
        <v>112</v>
      </c>
    </row>
    <row r="14840" customFormat="false" ht="12.75" hidden="false" customHeight="false" outlineLevel="0" collapsed="false">
      <c r="A14840" s="0" t="s">
        <v>50</v>
      </c>
      <c r="B14840" s="0" t="s">
        <v>113</v>
      </c>
      <c r="C14840" s="0" t="s">
        <v>108</v>
      </c>
      <c r="D14840" s="116" t="n">
        <v>46327</v>
      </c>
      <c r="E14840" s="0" t="n">
        <v>-0.17</v>
      </c>
      <c r="F14840" s="0" t="n">
        <v>2376546</v>
      </c>
      <c r="G14840" s="151" t="s">
        <v>111</v>
      </c>
      <c r="H14840" s="151" t="s">
        <v>111</v>
      </c>
      <c r="I14840" s="152" t="s">
        <v>112</v>
      </c>
    </row>
    <row r="14841" customFormat="false" ht="12.75" hidden="false" customHeight="false" outlineLevel="0" collapsed="false">
      <c r="A14841" s="0" t="s">
        <v>51</v>
      </c>
      <c r="B14841" s="0" t="s">
        <v>110</v>
      </c>
      <c r="C14841" s="0" t="s">
        <v>108</v>
      </c>
      <c r="D14841" s="116" t="n">
        <v>46327</v>
      </c>
      <c r="E14841" s="0" t="n">
        <v>0.86</v>
      </c>
      <c r="F14841" s="0" t="n">
        <v>2376547</v>
      </c>
      <c r="G14841" s="151" t="s">
        <v>111</v>
      </c>
      <c r="H14841" s="151" t="s">
        <v>111</v>
      </c>
      <c r="I14841" s="152" t="s">
        <v>112</v>
      </c>
    </row>
    <row r="14842" customFormat="false" ht="12.75" hidden="false" customHeight="false" outlineLevel="0" collapsed="false">
      <c r="A14842" s="0" t="s">
        <v>51</v>
      </c>
      <c r="B14842" s="0" t="s">
        <v>113</v>
      </c>
      <c r="C14842" s="0" t="s">
        <v>108</v>
      </c>
      <c r="D14842" s="116" t="n">
        <v>46327</v>
      </c>
      <c r="E14842" s="0" t="n">
        <v>0.1</v>
      </c>
      <c r="F14842" s="0" t="n">
        <v>2376548</v>
      </c>
      <c r="G14842" s="151" t="s">
        <v>111</v>
      </c>
      <c r="H14842" s="151" t="s">
        <v>111</v>
      </c>
      <c r="I14842" s="152" t="s">
        <v>112</v>
      </c>
    </row>
    <row r="14843" customFormat="false" ht="12.75" hidden="false" customHeight="false" outlineLevel="0" collapsed="false">
      <c r="A14843" s="0" t="s">
        <v>52</v>
      </c>
      <c r="B14843" s="0" t="s">
        <v>110</v>
      </c>
      <c r="C14843" s="0" t="s">
        <v>108</v>
      </c>
      <c r="D14843" s="116" t="n">
        <v>46327</v>
      </c>
      <c r="E14843" s="0" t="n">
        <v>0.86</v>
      </c>
      <c r="F14843" s="0" t="n">
        <v>2376549</v>
      </c>
      <c r="G14843" s="151" t="s">
        <v>111</v>
      </c>
      <c r="H14843" s="151" t="s">
        <v>111</v>
      </c>
      <c r="I14843" s="152" t="s">
        <v>112</v>
      </c>
    </row>
    <row r="14844" customFormat="false" ht="12.75" hidden="false" customHeight="false" outlineLevel="0" collapsed="false">
      <c r="A14844" s="0" t="s">
        <v>52</v>
      </c>
      <c r="B14844" s="0" t="s">
        <v>113</v>
      </c>
      <c r="C14844" s="0" t="s">
        <v>108</v>
      </c>
      <c r="D14844" s="116" t="n">
        <v>46327</v>
      </c>
      <c r="E14844" s="0" t="n">
        <v>-0.05</v>
      </c>
      <c r="F14844" s="0" t="n">
        <v>2376550</v>
      </c>
      <c r="G14844" s="151" t="s">
        <v>111</v>
      </c>
      <c r="H14844" s="151" t="s">
        <v>111</v>
      </c>
      <c r="I14844" s="152" t="s">
        <v>112</v>
      </c>
    </row>
    <row r="14845" customFormat="false" ht="12.75" hidden="false" customHeight="false" outlineLevel="0" collapsed="false">
      <c r="A14845" s="0" t="s">
        <v>53</v>
      </c>
      <c r="B14845" s="0" t="s">
        <v>110</v>
      </c>
      <c r="C14845" s="0" t="s">
        <v>108</v>
      </c>
      <c r="D14845" s="116" t="n">
        <v>46327</v>
      </c>
      <c r="E14845" s="0" t="n">
        <v>0.645</v>
      </c>
      <c r="F14845" s="0" t="n">
        <v>2376551</v>
      </c>
      <c r="G14845" s="151" t="s">
        <v>111</v>
      </c>
      <c r="H14845" s="151" t="s">
        <v>111</v>
      </c>
      <c r="I14845" s="152" t="s">
        <v>112</v>
      </c>
    </row>
    <row r="14846" customFormat="false" ht="12.75" hidden="false" customHeight="false" outlineLevel="0" collapsed="false">
      <c r="A14846" s="0" t="s">
        <v>53</v>
      </c>
      <c r="B14846" s="0" t="s">
        <v>113</v>
      </c>
      <c r="C14846" s="0" t="s">
        <v>108</v>
      </c>
      <c r="D14846" s="116" t="n">
        <v>46327</v>
      </c>
      <c r="E14846" s="0" t="n">
        <v>0.05</v>
      </c>
      <c r="F14846" s="0" t="n">
        <v>2376552</v>
      </c>
      <c r="G14846" s="151" t="s">
        <v>111</v>
      </c>
      <c r="H14846" s="151" t="s">
        <v>111</v>
      </c>
      <c r="I14846" s="152" t="s">
        <v>112</v>
      </c>
    </row>
    <row r="14847" customFormat="false" ht="12.75" hidden="false" customHeight="false" outlineLevel="0" collapsed="false">
      <c r="A14847" s="0" t="s">
        <v>17</v>
      </c>
      <c r="B14847" s="0" t="s">
        <v>110</v>
      </c>
      <c r="C14847" s="0" t="s">
        <v>108</v>
      </c>
      <c r="D14847" s="116" t="n">
        <v>46327</v>
      </c>
      <c r="E14847" s="0" t="n">
        <v>0</v>
      </c>
      <c r="F14847" s="0" t="n">
        <v>2376553</v>
      </c>
      <c r="G14847" s="151" t="s">
        <v>111</v>
      </c>
      <c r="H14847" s="151" t="s">
        <v>111</v>
      </c>
      <c r="I14847" s="152" t="s">
        <v>112</v>
      </c>
    </row>
    <row r="14848" customFormat="false" ht="12.75" hidden="false" customHeight="false" outlineLevel="0" collapsed="false">
      <c r="A14848" s="0" t="s">
        <v>17</v>
      </c>
      <c r="B14848" s="0" t="s">
        <v>113</v>
      </c>
      <c r="C14848" s="0" t="s">
        <v>108</v>
      </c>
      <c r="D14848" s="116" t="n">
        <v>46327</v>
      </c>
      <c r="E14848" s="0" t="n">
        <v>0</v>
      </c>
      <c r="F14848" s="0" t="n">
        <v>2376554</v>
      </c>
      <c r="G14848" s="151" t="s">
        <v>111</v>
      </c>
      <c r="H14848" s="151" t="s">
        <v>111</v>
      </c>
      <c r="I14848" s="152" t="s">
        <v>112</v>
      </c>
    </row>
    <row r="14849" customFormat="false" ht="12.75" hidden="false" customHeight="false" outlineLevel="0" collapsed="false">
      <c r="A14849" s="0" t="s">
        <v>18</v>
      </c>
      <c r="B14849" s="0" t="s">
        <v>110</v>
      </c>
      <c r="C14849" s="0" t="s">
        <v>108</v>
      </c>
      <c r="D14849" s="116" t="n">
        <v>46327</v>
      </c>
      <c r="E14849" s="0" t="n">
        <v>0</v>
      </c>
      <c r="F14849" s="0" t="n">
        <v>2376555</v>
      </c>
      <c r="G14849" s="151" t="s">
        <v>111</v>
      </c>
      <c r="H14849" s="151" t="s">
        <v>111</v>
      </c>
      <c r="I14849" s="152" t="s">
        <v>112</v>
      </c>
    </row>
    <row r="14850" customFormat="false" ht="12.75" hidden="false" customHeight="false" outlineLevel="0" collapsed="false">
      <c r="A14850" s="0" t="s">
        <v>18</v>
      </c>
      <c r="B14850" s="0" t="s">
        <v>113</v>
      </c>
      <c r="C14850" s="0" t="s">
        <v>108</v>
      </c>
      <c r="D14850" s="116" t="n">
        <v>46327</v>
      </c>
      <c r="E14850" s="0" t="n">
        <v>0</v>
      </c>
      <c r="F14850" s="0" t="n">
        <v>2376556</v>
      </c>
      <c r="G14850" s="151" t="s">
        <v>111</v>
      </c>
      <c r="H14850" s="151" t="s">
        <v>111</v>
      </c>
      <c r="I14850" s="152" t="s">
        <v>112</v>
      </c>
    </row>
    <row r="14851" customFormat="false" ht="12.75" hidden="false" customHeight="false" outlineLevel="0" collapsed="false">
      <c r="A14851" s="0" t="s">
        <v>19</v>
      </c>
      <c r="B14851" s="0" t="s">
        <v>110</v>
      </c>
      <c r="C14851" s="0" t="s">
        <v>108</v>
      </c>
      <c r="D14851" s="116" t="n">
        <v>46327</v>
      </c>
      <c r="E14851" s="0" t="n">
        <v>0</v>
      </c>
      <c r="F14851" s="0" t="n">
        <v>2376557</v>
      </c>
      <c r="G14851" s="151" t="s">
        <v>111</v>
      </c>
      <c r="H14851" s="151" t="s">
        <v>111</v>
      </c>
      <c r="I14851" s="152" t="s">
        <v>112</v>
      </c>
    </row>
    <row r="14852" customFormat="false" ht="12.75" hidden="false" customHeight="false" outlineLevel="0" collapsed="false">
      <c r="A14852" s="0" t="s">
        <v>19</v>
      </c>
      <c r="B14852" s="0" t="s">
        <v>113</v>
      </c>
      <c r="C14852" s="0" t="s">
        <v>108</v>
      </c>
      <c r="D14852" s="116" t="n">
        <v>46327</v>
      </c>
      <c r="E14852" s="0" t="n">
        <v>0</v>
      </c>
      <c r="F14852" s="0" t="n">
        <v>2376558</v>
      </c>
      <c r="G14852" s="151" t="s">
        <v>111</v>
      </c>
      <c r="H14852" s="151" t="s">
        <v>111</v>
      </c>
      <c r="I14852" s="152" t="s">
        <v>112</v>
      </c>
    </row>
    <row r="14853" customFormat="false" ht="12.75" hidden="false" customHeight="false" outlineLevel="0" collapsed="false">
      <c r="A14853" s="0" t="s">
        <v>21</v>
      </c>
      <c r="B14853" s="0" t="s">
        <v>110</v>
      </c>
      <c r="C14853" s="0" t="s">
        <v>108</v>
      </c>
      <c r="D14853" s="116" t="n">
        <v>46327</v>
      </c>
      <c r="E14853" s="0" t="n">
        <v>0</v>
      </c>
      <c r="F14853" s="0" t="n">
        <v>2376559</v>
      </c>
      <c r="G14853" s="151" t="s">
        <v>111</v>
      </c>
      <c r="H14853" s="151" t="s">
        <v>111</v>
      </c>
      <c r="I14853" s="152" t="s">
        <v>112</v>
      </c>
    </row>
    <row r="14854" customFormat="false" ht="12.75" hidden="false" customHeight="false" outlineLevel="0" collapsed="false">
      <c r="A14854" s="0" t="s">
        <v>21</v>
      </c>
      <c r="B14854" s="0" t="s">
        <v>113</v>
      </c>
      <c r="C14854" s="0" t="s">
        <v>108</v>
      </c>
      <c r="D14854" s="116" t="n">
        <v>46327</v>
      </c>
      <c r="E14854" s="0" t="n">
        <v>0</v>
      </c>
      <c r="F14854" s="0" t="n">
        <v>2376560</v>
      </c>
      <c r="G14854" s="151" t="s">
        <v>111</v>
      </c>
      <c r="H14854" s="151" t="s">
        <v>111</v>
      </c>
      <c r="I14854" s="152" t="s">
        <v>112</v>
      </c>
    </row>
    <row r="14855" customFormat="false" ht="12.75" hidden="false" customHeight="false" outlineLevel="0" collapsed="false">
      <c r="A14855" s="0" t="s">
        <v>22</v>
      </c>
      <c r="B14855" s="0" t="s">
        <v>110</v>
      </c>
      <c r="C14855" s="0" t="s">
        <v>108</v>
      </c>
      <c r="D14855" s="116" t="n">
        <v>46327</v>
      </c>
      <c r="E14855" s="0" t="n">
        <v>0</v>
      </c>
      <c r="F14855" s="0" t="n">
        <v>2376561</v>
      </c>
      <c r="G14855" s="151" t="s">
        <v>111</v>
      </c>
      <c r="H14855" s="151" t="s">
        <v>111</v>
      </c>
      <c r="I14855" s="152" t="s">
        <v>112</v>
      </c>
    </row>
    <row r="14856" customFormat="false" ht="12.75" hidden="false" customHeight="false" outlineLevel="0" collapsed="false">
      <c r="A14856" s="0" t="s">
        <v>59</v>
      </c>
      <c r="B14856" s="0" t="s">
        <v>110</v>
      </c>
      <c r="C14856" s="0" t="s">
        <v>108</v>
      </c>
      <c r="D14856" s="116" t="n">
        <v>46357</v>
      </c>
      <c r="E14856" s="0" t="n">
        <v>0.98</v>
      </c>
      <c r="F14856" s="0" t="n">
        <v>2376515</v>
      </c>
      <c r="G14856" s="151" t="s">
        <v>111</v>
      </c>
      <c r="H14856" s="151" t="s">
        <v>111</v>
      </c>
      <c r="I14856" s="152" t="s">
        <v>112</v>
      </c>
    </row>
    <row r="14857" customFormat="false" ht="12.75" hidden="false" customHeight="false" outlineLevel="0" collapsed="false">
      <c r="A14857" s="0" t="s">
        <v>59</v>
      </c>
      <c r="B14857" s="0" t="s">
        <v>113</v>
      </c>
      <c r="C14857" s="0" t="s">
        <v>108</v>
      </c>
      <c r="D14857" s="116" t="n">
        <v>46357</v>
      </c>
      <c r="E14857" s="0" t="n">
        <v>0.05</v>
      </c>
      <c r="F14857" s="0" t="n">
        <v>2376516</v>
      </c>
      <c r="G14857" s="151" t="s">
        <v>111</v>
      </c>
      <c r="H14857" s="151" t="s">
        <v>111</v>
      </c>
      <c r="I14857" s="152" t="s">
        <v>112</v>
      </c>
    </row>
    <row r="14858" customFormat="false" ht="12.75" hidden="false" customHeight="false" outlineLevel="0" collapsed="false">
      <c r="A14858" s="0" t="s">
        <v>60</v>
      </c>
      <c r="B14858" s="0" t="s">
        <v>110</v>
      </c>
      <c r="C14858" s="0" t="s">
        <v>108</v>
      </c>
      <c r="D14858" s="116" t="n">
        <v>46357</v>
      </c>
      <c r="E14858" s="0" t="n">
        <v>0.98</v>
      </c>
      <c r="F14858" s="0" t="n">
        <v>2376517</v>
      </c>
      <c r="G14858" s="151" t="s">
        <v>111</v>
      </c>
      <c r="H14858" s="151" t="s">
        <v>111</v>
      </c>
      <c r="I14858" s="152" t="s">
        <v>112</v>
      </c>
    </row>
    <row r="14859" customFormat="false" ht="12.75" hidden="false" customHeight="false" outlineLevel="0" collapsed="false">
      <c r="A14859" s="0" t="s">
        <v>60</v>
      </c>
      <c r="B14859" s="0" t="s">
        <v>113</v>
      </c>
      <c r="C14859" s="0" t="s">
        <v>108</v>
      </c>
      <c r="D14859" s="116" t="n">
        <v>46357</v>
      </c>
      <c r="E14859" s="0" t="n">
        <v>0.29</v>
      </c>
      <c r="F14859" s="0" t="n">
        <v>2376518</v>
      </c>
      <c r="G14859" s="151" t="s">
        <v>111</v>
      </c>
      <c r="H14859" s="151" t="s">
        <v>111</v>
      </c>
      <c r="I14859" s="152" t="s">
        <v>112</v>
      </c>
    </row>
    <row r="14860" customFormat="false" ht="12.75" hidden="false" customHeight="false" outlineLevel="0" collapsed="false">
      <c r="A14860" s="0" t="s">
        <v>61</v>
      </c>
      <c r="B14860" s="0" t="s">
        <v>110</v>
      </c>
      <c r="C14860" s="0" t="s">
        <v>108</v>
      </c>
      <c r="D14860" s="116" t="n">
        <v>46357</v>
      </c>
      <c r="E14860" s="0" t="n">
        <v>0.98</v>
      </c>
      <c r="F14860" s="0" t="n">
        <v>2376519</v>
      </c>
      <c r="G14860" s="151" t="s">
        <v>111</v>
      </c>
      <c r="H14860" s="151" t="s">
        <v>111</v>
      </c>
      <c r="I14860" s="152" t="s">
        <v>112</v>
      </c>
    </row>
    <row r="14861" customFormat="false" ht="12.75" hidden="false" customHeight="false" outlineLevel="0" collapsed="false">
      <c r="A14861" s="0" t="s">
        <v>61</v>
      </c>
      <c r="B14861" s="0" t="s">
        <v>113</v>
      </c>
      <c r="C14861" s="0" t="s">
        <v>108</v>
      </c>
      <c r="D14861" s="116" t="n">
        <v>46357</v>
      </c>
      <c r="E14861" s="0" t="n">
        <v>0.05</v>
      </c>
      <c r="F14861" s="0" t="n">
        <v>2376520</v>
      </c>
      <c r="G14861" s="151" t="s">
        <v>111</v>
      </c>
      <c r="H14861" s="151" t="s">
        <v>111</v>
      </c>
      <c r="I14861" s="152" t="s">
        <v>112</v>
      </c>
    </row>
    <row r="14862" customFormat="false" ht="12.75" hidden="false" customHeight="false" outlineLevel="0" collapsed="false">
      <c r="A14862" s="0" t="s">
        <v>62</v>
      </c>
      <c r="B14862" s="0" t="s">
        <v>110</v>
      </c>
      <c r="C14862" s="0" t="s">
        <v>108</v>
      </c>
      <c r="D14862" s="116" t="n">
        <v>46357</v>
      </c>
      <c r="E14862" s="0" t="n">
        <v>0.98</v>
      </c>
      <c r="F14862" s="0" t="n">
        <v>2376521</v>
      </c>
      <c r="G14862" s="151" t="s">
        <v>111</v>
      </c>
      <c r="H14862" s="151" t="s">
        <v>111</v>
      </c>
      <c r="I14862" s="152" t="s">
        <v>112</v>
      </c>
    </row>
    <row r="14863" customFormat="false" ht="12.75" hidden="false" customHeight="false" outlineLevel="0" collapsed="false">
      <c r="A14863" s="0" t="s">
        <v>62</v>
      </c>
      <c r="B14863" s="0" t="s">
        <v>113</v>
      </c>
      <c r="C14863" s="0" t="s">
        <v>108</v>
      </c>
      <c r="D14863" s="116" t="n">
        <v>46357</v>
      </c>
      <c r="E14863" s="0" t="n">
        <v>0.29</v>
      </c>
      <c r="F14863" s="0" t="n">
        <v>2376522</v>
      </c>
      <c r="G14863" s="151" t="s">
        <v>111</v>
      </c>
      <c r="H14863" s="151" t="s">
        <v>111</v>
      </c>
      <c r="I14863" s="152" t="s">
        <v>112</v>
      </c>
    </row>
    <row r="14864" customFormat="false" ht="12.75" hidden="false" customHeight="false" outlineLevel="0" collapsed="false">
      <c r="A14864" s="0" t="s">
        <v>82</v>
      </c>
      <c r="B14864" s="0" t="s">
        <v>110</v>
      </c>
      <c r="C14864" s="0" t="s">
        <v>108</v>
      </c>
      <c r="D14864" s="116" t="n">
        <v>46357</v>
      </c>
      <c r="E14864" s="0" t="n">
        <v>0</v>
      </c>
      <c r="F14864" s="0" t="n">
        <v>2376523</v>
      </c>
      <c r="G14864" s="151" t="s">
        <v>111</v>
      </c>
      <c r="H14864" s="151" t="s">
        <v>111</v>
      </c>
      <c r="I14864" s="152" t="s">
        <v>112</v>
      </c>
    </row>
    <row r="14865" customFormat="false" ht="12.75" hidden="false" customHeight="false" outlineLevel="0" collapsed="false">
      <c r="A14865" s="0" t="s">
        <v>82</v>
      </c>
      <c r="B14865" s="0" t="s">
        <v>113</v>
      </c>
      <c r="C14865" s="0" t="s">
        <v>108</v>
      </c>
      <c r="D14865" s="116" t="n">
        <v>46357</v>
      </c>
      <c r="E14865" s="0" t="n">
        <v>0</v>
      </c>
      <c r="F14865" s="0" t="n">
        <v>2376524</v>
      </c>
      <c r="G14865" s="151" t="s">
        <v>111</v>
      </c>
      <c r="H14865" s="151" t="s">
        <v>111</v>
      </c>
      <c r="I14865" s="152" t="s">
        <v>112</v>
      </c>
    </row>
    <row r="14866" customFormat="false" ht="12.75" hidden="false" customHeight="false" outlineLevel="0" collapsed="false">
      <c r="A14866" s="0" t="s">
        <v>83</v>
      </c>
      <c r="B14866" s="0" t="s">
        <v>110</v>
      </c>
      <c r="C14866" s="0" t="s">
        <v>108</v>
      </c>
      <c r="D14866" s="116" t="n">
        <v>46357</v>
      </c>
      <c r="E14866" s="0" t="n">
        <v>0</v>
      </c>
      <c r="F14866" s="0" t="n">
        <v>2376525</v>
      </c>
      <c r="G14866" s="151" t="s">
        <v>111</v>
      </c>
      <c r="H14866" s="151" t="s">
        <v>111</v>
      </c>
      <c r="I14866" s="152" t="s">
        <v>112</v>
      </c>
    </row>
    <row r="14867" customFormat="false" ht="12.75" hidden="false" customHeight="false" outlineLevel="0" collapsed="false">
      <c r="A14867" s="0" t="s">
        <v>83</v>
      </c>
      <c r="B14867" s="0" t="s">
        <v>113</v>
      </c>
      <c r="C14867" s="0" t="s">
        <v>108</v>
      </c>
      <c r="D14867" s="116" t="n">
        <v>46357</v>
      </c>
      <c r="E14867" s="0" t="n">
        <v>0</v>
      </c>
      <c r="F14867" s="0" t="n">
        <v>2376526</v>
      </c>
      <c r="G14867" s="151" t="s">
        <v>111</v>
      </c>
      <c r="H14867" s="151" t="s">
        <v>111</v>
      </c>
      <c r="I14867" s="152" t="s">
        <v>112</v>
      </c>
    </row>
    <row r="14868" customFormat="false" ht="12.75" hidden="false" customHeight="false" outlineLevel="0" collapsed="false">
      <c r="A14868" s="0" t="s">
        <v>84</v>
      </c>
      <c r="B14868" s="0" t="s">
        <v>110</v>
      </c>
      <c r="C14868" s="0" t="s">
        <v>108</v>
      </c>
      <c r="D14868" s="116" t="n">
        <v>46357</v>
      </c>
      <c r="E14868" s="0" t="n">
        <v>0.26</v>
      </c>
      <c r="F14868" s="0" t="n">
        <v>2376527</v>
      </c>
      <c r="G14868" s="151" t="s">
        <v>111</v>
      </c>
      <c r="H14868" s="151" t="s">
        <v>111</v>
      </c>
      <c r="I14868" s="152" t="s">
        <v>112</v>
      </c>
    </row>
    <row r="14869" customFormat="false" ht="12.75" hidden="false" customHeight="false" outlineLevel="0" collapsed="false">
      <c r="A14869" s="0" t="s">
        <v>84</v>
      </c>
      <c r="B14869" s="0" t="s">
        <v>113</v>
      </c>
      <c r="C14869" s="0" t="s">
        <v>108</v>
      </c>
      <c r="D14869" s="116" t="n">
        <v>46357</v>
      </c>
      <c r="E14869" s="0" t="n">
        <v>0.03</v>
      </c>
      <c r="F14869" s="0" t="n">
        <v>2376528</v>
      </c>
      <c r="G14869" s="151" t="s">
        <v>111</v>
      </c>
      <c r="H14869" s="151" t="s">
        <v>111</v>
      </c>
      <c r="I14869" s="152" t="s">
        <v>112</v>
      </c>
    </row>
    <row r="14870" customFormat="false" ht="12.75" hidden="false" customHeight="false" outlineLevel="0" collapsed="false">
      <c r="A14870" s="0" t="s">
        <v>85</v>
      </c>
      <c r="B14870" s="0" t="s">
        <v>110</v>
      </c>
      <c r="C14870" s="0" t="s">
        <v>108</v>
      </c>
      <c r="D14870" s="116" t="n">
        <v>46357</v>
      </c>
      <c r="E14870" s="0" t="n">
        <v>0.26</v>
      </c>
      <c r="F14870" s="0" t="n">
        <v>2376529</v>
      </c>
      <c r="G14870" s="151" t="s">
        <v>111</v>
      </c>
      <c r="H14870" s="151" t="s">
        <v>111</v>
      </c>
      <c r="I14870" s="152" t="s">
        <v>112</v>
      </c>
    </row>
    <row r="14871" customFormat="false" ht="12.75" hidden="false" customHeight="false" outlineLevel="0" collapsed="false">
      <c r="A14871" s="0" t="s">
        <v>85</v>
      </c>
      <c r="B14871" s="0" t="s">
        <v>113</v>
      </c>
      <c r="C14871" s="0" t="s">
        <v>108</v>
      </c>
      <c r="D14871" s="116" t="n">
        <v>46357</v>
      </c>
      <c r="E14871" s="0" t="n">
        <v>0.184169053164971</v>
      </c>
      <c r="F14871" s="0" t="n">
        <v>2376530</v>
      </c>
      <c r="G14871" s="151" t="s">
        <v>111</v>
      </c>
      <c r="H14871" s="151" t="s">
        <v>111</v>
      </c>
      <c r="I14871" s="152" t="s">
        <v>112</v>
      </c>
    </row>
    <row r="14872" customFormat="false" ht="12.75" hidden="false" customHeight="false" outlineLevel="0" collapsed="false">
      <c r="A14872" s="0" t="s">
        <v>86</v>
      </c>
      <c r="B14872" s="0" t="s">
        <v>110</v>
      </c>
      <c r="C14872" s="0" t="s">
        <v>108</v>
      </c>
      <c r="D14872" s="116" t="n">
        <v>46357</v>
      </c>
      <c r="E14872" s="0" t="n">
        <v>0.37</v>
      </c>
      <c r="F14872" s="0" t="n">
        <v>2376531</v>
      </c>
      <c r="G14872" s="151" t="s">
        <v>111</v>
      </c>
      <c r="H14872" s="151" t="s">
        <v>111</v>
      </c>
      <c r="I14872" s="152" t="s">
        <v>112</v>
      </c>
    </row>
    <row r="14873" customFormat="false" ht="12.75" hidden="false" customHeight="false" outlineLevel="0" collapsed="false">
      <c r="A14873" s="0" t="s">
        <v>86</v>
      </c>
      <c r="B14873" s="0" t="s">
        <v>113</v>
      </c>
      <c r="C14873" s="0" t="s">
        <v>108</v>
      </c>
      <c r="D14873" s="116" t="n">
        <v>46357</v>
      </c>
      <c r="E14873" s="0" t="n">
        <v>0.05</v>
      </c>
      <c r="F14873" s="0" t="n">
        <v>2376532</v>
      </c>
      <c r="G14873" s="151" t="s">
        <v>111</v>
      </c>
      <c r="H14873" s="151" t="s">
        <v>111</v>
      </c>
      <c r="I14873" s="152" t="s">
        <v>112</v>
      </c>
    </row>
    <row r="14874" customFormat="false" ht="12.75" hidden="false" customHeight="false" outlineLevel="0" collapsed="false">
      <c r="A14874" s="0" t="s">
        <v>87</v>
      </c>
      <c r="B14874" s="0" t="s">
        <v>110</v>
      </c>
      <c r="C14874" s="0" t="s">
        <v>108</v>
      </c>
      <c r="D14874" s="116" t="n">
        <v>46357</v>
      </c>
      <c r="E14874" s="0" t="n">
        <v>0.37</v>
      </c>
      <c r="F14874" s="0" t="n">
        <v>2376533</v>
      </c>
      <c r="G14874" s="151" t="s">
        <v>111</v>
      </c>
      <c r="H14874" s="151" t="s">
        <v>111</v>
      </c>
      <c r="I14874" s="152" t="s">
        <v>112</v>
      </c>
    </row>
    <row r="14875" customFormat="false" ht="12.75" hidden="false" customHeight="false" outlineLevel="0" collapsed="false">
      <c r="A14875" s="0" t="s">
        <v>87</v>
      </c>
      <c r="B14875" s="0" t="s">
        <v>113</v>
      </c>
      <c r="C14875" s="0" t="s">
        <v>108</v>
      </c>
      <c r="D14875" s="116" t="n">
        <v>46357</v>
      </c>
      <c r="E14875" s="0" t="n">
        <v>0.15</v>
      </c>
      <c r="F14875" s="0" t="n">
        <v>2376534</v>
      </c>
      <c r="G14875" s="151" t="s">
        <v>111</v>
      </c>
      <c r="H14875" s="151" t="s">
        <v>111</v>
      </c>
      <c r="I14875" s="152" t="s">
        <v>112</v>
      </c>
    </row>
    <row r="14876" customFormat="false" ht="12.75" hidden="false" customHeight="false" outlineLevel="0" collapsed="false">
      <c r="A14876" s="0" t="s">
        <v>88</v>
      </c>
      <c r="B14876" s="0" t="s">
        <v>110</v>
      </c>
      <c r="C14876" s="0" t="s">
        <v>108</v>
      </c>
      <c r="D14876" s="116" t="n">
        <v>46357</v>
      </c>
      <c r="E14876" s="0" t="n">
        <v>0.37</v>
      </c>
      <c r="F14876" s="0" t="n">
        <v>2376535</v>
      </c>
      <c r="G14876" s="151" t="s">
        <v>111</v>
      </c>
      <c r="H14876" s="151" t="s">
        <v>111</v>
      </c>
      <c r="I14876" s="152" t="s">
        <v>112</v>
      </c>
    </row>
    <row r="14877" customFormat="false" ht="12.75" hidden="false" customHeight="false" outlineLevel="0" collapsed="false">
      <c r="A14877" s="0" t="s">
        <v>88</v>
      </c>
      <c r="B14877" s="0" t="s">
        <v>113</v>
      </c>
      <c r="C14877" s="0" t="s">
        <v>108</v>
      </c>
      <c r="D14877" s="116" t="n">
        <v>46357</v>
      </c>
      <c r="E14877" s="0" t="n">
        <v>0.446765820712239</v>
      </c>
      <c r="F14877" s="0" t="n">
        <v>2376536</v>
      </c>
      <c r="G14877" s="151" t="s">
        <v>111</v>
      </c>
      <c r="H14877" s="151" t="s">
        <v>111</v>
      </c>
      <c r="I14877" s="152" t="s">
        <v>112</v>
      </c>
    </row>
    <row r="14878" customFormat="false" ht="12.75" hidden="false" customHeight="false" outlineLevel="0" collapsed="false">
      <c r="A14878" s="0" t="s">
        <v>89</v>
      </c>
      <c r="B14878" s="0" t="s">
        <v>110</v>
      </c>
      <c r="C14878" s="0" t="s">
        <v>108</v>
      </c>
      <c r="D14878" s="116" t="n">
        <v>46357</v>
      </c>
      <c r="E14878" s="0" t="n">
        <v>0.37</v>
      </c>
      <c r="F14878" s="0" t="n">
        <v>2376537</v>
      </c>
      <c r="G14878" s="151" t="s">
        <v>111</v>
      </c>
      <c r="H14878" s="151" t="s">
        <v>111</v>
      </c>
      <c r="I14878" s="152" t="s">
        <v>112</v>
      </c>
    </row>
    <row r="14879" customFormat="false" ht="12.75" hidden="false" customHeight="false" outlineLevel="0" collapsed="false">
      <c r="A14879" s="0" t="s">
        <v>89</v>
      </c>
      <c r="B14879" s="0" t="s">
        <v>113</v>
      </c>
      <c r="C14879" s="0" t="s">
        <v>108</v>
      </c>
      <c r="D14879" s="116" t="n">
        <v>46357</v>
      </c>
      <c r="E14879" s="0" t="n">
        <v>0.1</v>
      </c>
      <c r="F14879" s="0" t="n">
        <v>2376538</v>
      </c>
      <c r="G14879" s="151" t="s">
        <v>111</v>
      </c>
      <c r="H14879" s="151" t="s">
        <v>111</v>
      </c>
      <c r="I14879" s="152" t="s">
        <v>112</v>
      </c>
    </row>
    <row r="14880" customFormat="false" ht="12.75" hidden="false" customHeight="false" outlineLevel="0" collapsed="false">
      <c r="A14880" s="0" t="s">
        <v>90</v>
      </c>
      <c r="B14880" s="0" t="s">
        <v>110</v>
      </c>
      <c r="C14880" s="0" t="s">
        <v>108</v>
      </c>
      <c r="D14880" s="116" t="n">
        <v>46357</v>
      </c>
      <c r="E14880" s="0" t="n">
        <v>0.37</v>
      </c>
      <c r="F14880" s="0" t="n">
        <v>2376539</v>
      </c>
      <c r="G14880" s="151" t="s">
        <v>111</v>
      </c>
      <c r="H14880" s="151" t="s">
        <v>111</v>
      </c>
      <c r="I14880" s="152" t="s">
        <v>112</v>
      </c>
    </row>
    <row r="14881" customFormat="false" ht="12.75" hidden="false" customHeight="false" outlineLevel="0" collapsed="false">
      <c r="A14881" s="0" t="s">
        <v>90</v>
      </c>
      <c r="B14881" s="0" t="s">
        <v>113</v>
      </c>
      <c r="C14881" s="0" t="s">
        <v>108</v>
      </c>
      <c r="D14881" s="116" t="n">
        <v>46357</v>
      </c>
      <c r="E14881" s="0" t="n">
        <v>0.344432623823168</v>
      </c>
      <c r="F14881" s="0" t="n">
        <v>2376540</v>
      </c>
      <c r="G14881" s="151" t="s">
        <v>111</v>
      </c>
      <c r="H14881" s="151" t="s">
        <v>111</v>
      </c>
      <c r="I14881" s="152" t="s">
        <v>112</v>
      </c>
    </row>
    <row r="14882" customFormat="false" ht="12.75" hidden="false" customHeight="false" outlineLevel="0" collapsed="false">
      <c r="A14882" s="0" t="s">
        <v>91</v>
      </c>
      <c r="B14882" s="0" t="s">
        <v>110</v>
      </c>
      <c r="C14882" s="0" t="s">
        <v>108</v>
      </c>
      <c r="D14882" s="116" t="n">
        <v>46357</v>
      </c>
      <c r="E14882" s="0" t="n">
        <v>0</v>
      </c>
      <c r="F14882" s="0" t="n">
        <v>2376541</v>
      </c>
      <c r="G14882" s="151" t="s">
        <v>111</v>
      </c>
      <c r="H14882" s="151" t="s">
        <v>111</v>
      </c>
      <c r="I14882" s="152" t="s">
        <v>112</v>
      </c>
    </row>
    <row r="14883" customFormat="false" ht="12.75" hidden="false" customHeight="false" outlineLevel="0" collapsed="false">
      <c r="A14883" s="0" t="s">
        <v>91</v>
      </c>
      <c r="B14883" s="0" t="s">
        <v>113</v>
      </c>
      <c r="C14883" s="0" t="s">
        <v>108</v>
      </c>
      <c r="D14883" s="116" t="n">
        <v>46357</v>
      </c>
      <c r="E14883" s="0" t="n">
        <v>0</v>
      </c>
      <c r="F14883" s="0" t="n">
        <v>2376542</v>
      </c>
      <c r="G14883" s="151" t="s">
        <v>111</v>
      </c>
      <c r="H14883" s="151" t="s">
        <v>111</v>
      </c>
      <c r="I14883" s="152" t="s">
        <v>112</v>
      </c>
    </row>
    <row r="14884" customFormat="false" ht="12.75" hidden="false" customHeight="false" outlineLevel="0" collapsed="false">
      <c r="A14884" s="0" t="s">
        <v>49</v>
      </c>
      <c r="B14884" s="0" t="s">
        <v>110</v>
      </c>
      <c r="C14884" s="0" t="s">
        <v>108</v>
      </c>
      <c r="D14884" s="116" t="n">
        <v>46357</v>
      </c>
      <c r="E14884" s="0" t="n">
        <v>0.98</v>
      </c>
      <c r="F14884" s="0" t="n">
        <v>2376543</v>
      </c>
      <c r="G14884" s="151" t="s">
        <v>111</v>
      </c>
      <c r="H14884" s="151" t="s">
        <v>111</v>
      </c>
      <c r="I14884" s="152" t="s">
        <v>112</v>
      </c>
    </row>
    <row r="14885" customFormat="false" ht="12.75" hidden="false" customHeight="false" outlineLevel="0" collapsed="false">
      <c r="A14885" s="0" t="s">
        <v>49</v>
      </c>
      <c r="B14885" s="0" t="s">
        <v>113</v>
      </c>
      <c r="C14885" s="0" t="s">
        <v>108</v>
      </c>
      <c r="D14885" s="116" t="n">
        <v>46357</v>
      </c>
      <c r="E14885" s="0" t="n">
        <v>0.05</v>
      </c>
      <c r="F14885" s="0" t="n">
        <v>2376544</v>
      </c>
      <c r="G14885" s="151" t="s">
        <v>111</v>
      </c>
      <c r="H14885" s="151" t="s">
        <v>111</v>
      </c>
      <c r="I14885" s="152" t="s">
        <v>112</v>
      </c>
    </row>
    <row r="14886" customFormat="false" ht="12.75" hidden="false" customHeight="false" outlineLevel="0" collapsed="false">
      <c r="A14886" s="0" t="s">
        <v>50</v>
      </c>
      <c r="B14886" s="0" t="s">
        <v>110</v>
      </c>
      <c r="C14886" s="0" t="s">
        <v>108</v>
      </c>
      <c r="D14886" s="116" t="n">
        <v>46357</v>
      </c>
      <c r="E14886" s="0" t="n">
        <v>1.28</v>
      </c>
      <c r="F14886" s="0" t="n">
        <v>2376545</v>
      </c>
      <c r="G14886" s="151" t="s">
        <v>111</v>
      </c>
      <c r="H14886" s="151" t="s">
        <v>111</v>
      </c>
      <c r="I14886" s="152" t="s">
        <v>112</v>
      </c>
    </row>
    <row r="14887" customFormat="false" ht="12.75" hidden="false" customHeight="false" outlineLevel="0" collapsed="false">
      <c r="A14887" s="0" t="s">
        <v>50</v>
      </c>
      <c r="B14887" s="0" t="s">
        <v>113</v>
      </c>
      <c r="C14887" s="0" t="s">
        <v>108</v>
      </c>
      <c r="D14887" s="116" t="n">
        <v>46357</v>
      </c>
      <c r="E14887" s="0" t="n">
        <v>-0.13</v>
      </c>
      <c r="F14887" s="0" t="n">
        <v>2376546</v>
      </c>
      <c r="G14887" s="151" t="s">
        <v>111</v>
      </c>
      <c r="H14887" s="151" t="s">
        <v>111</v>
      </c>
      <c r="I14887" s="152" t="s">
        <v>112</v>
      </c>
    </row>
    <row r="14888" customFormat="false" ht="12.75" hidden="false" customHeight="false" outlineLevel="0" collapsed="false">
      <c r="A14888" s="0" t="s">
        <v>51</v>
      </c>
      <c r="B14888" s="0" t="s">
        <v>110</v>
      </c>
      <c r="C14888" s="0" t="s">
        <v>108</v>
      </c>
      <c r="D14888" s="116" t="n">
        <v>46357</v>
      </c>
      <c r="E14888" s="0" t="n">
        <v>1.28</v>
      </c>
      <c r="F14888" s="0" t="n">
        <v>2376547</v>
      </c>
      <c r="G14888" s="151" t="s">
        <v>111</v>
      </c>
      <c r="H14888" s="151" t="s">
        <v>111</v>
      </c>
      <c r="I14888" s="152" t="s">
        <v>112</v>
      </c>
    </row>
    <row r="14889" customFormat="false" ht="12.75" hidden="false" customHeight="false" outlineLevel="0" collapsed="false">
      <c r="A14889" s="0" t="s">
        <v>51</v>
      </c>
      <c r="B14889" s="0" t="s">
        <v>113</v>
      </c>
      <c r="C14889" s="0" t="s">
        <v>108</v>
      </c>
      <c r="D14889" s="116" t="n">
        <v>46357</v>
      </c>
      <c r="E14889" s="0" t="n">
        <v>0.3</v>
      </c>
      <c r="F14889" s="0" t="n">
        <v>2376548</v>
      </c>
      <c r="G14889" s="151" t="s">
        <v>111</v>
      </c>
      <c r="H14889" s="151" t="s">
        <v>111</v>
      </c>
      <c r="I14889" s="152" t="s">
        <v>112</v>
      </c>
    </row>
    <row r="14890" customFormat="false" ht="12.75" hidden="false" customHeight="false" outlineLevel="0" collapsed="false">
      <c r="A14890" s="0" t="s">
        <v>52</v>
      </c>
      <c r="B14890" s="0" t="s">
        <v>110</v>
      </c>
      <c r="C14890" s="0" t="s">
        <v>108</v>
      </c>
      <c r="D14890" s="116" t="n">
        <v>46357</v>
      </c>
      <c r="E14890" s="0" t="n">
        <v>1.28</v>
      </c>
      <c r="F14890" s="0" t="n">
        <v>2376549</v>
      </c>
      <c r="G14890" s="151" t="s">
        <v>111</v>
      </c>
      <c r="H14890" s="151" t="s">
        <v>111</v>
      </c>
      <c r="I14890" s="152" t="s">
        <v>112</v>
      </c>
    </row>
    <row r="14891" customFormat="false" ht="12.75" hidden="false" customHeight="false" outlineLevel="0" collapsed="false">
      <c r="A14891" s="0" t="s">
        <v>52</v>
      </c>
      <c r="B14891" s="0" t="s">
        <v>113</v>
      </c>
      <c r="C14891" s="0" t="s">
        <v>108</v>
      </c>
      <c r="D14891" s="116" t="n">
        <v>46357</v>
      </c>
      <c r="E14891" s="0" t="n">
        <v>-0.05</v>
      </c>
      <c r="F14891" s="0" t="n">
        <v>2376550</v>
      </c>
      <c r="G14891" s="151" t="s">
        <v>111</v>
      </c>
      <c r="H14891" s="151" t="s">
        <v>111</v>
      </c>
      <c r="I14891" s="152" t="s">
        <v>112</v>
      </c>
    </row>
    <row r="14892" customFormat="false" ht="12.75" hidden="false" customHeight="false" outlineLevel="0" collapsed="false">
      <c r="A14892" s="0" t="s">
        <v>53</v>
      </c>
      <c r="B14892" s="0" t="s">
        <v>110</v>
      </c>
      <c r="C14892" s="0" t="s">
        <v>108</v>
      </c>
      <c r="D14892" s="116" t="n">
        <v>46357</v>
      </c>
      <c r="E14892" s="0" t="n">
        <v>0.98</v>
      </c>
      <c r="F14892" s="0" t="n">
        <v>2376551</v>
      </c>
      <c r="G14892" s="151" t="s">
        <v>111</v>
      </c>
      <c r="H14892" s="151" t="s">
        <v>111</v>
      </c>
      <c r="I14892" s="152" t="s">
        <v>112</v>
      </c>
    </row>
    <row r="14893" customFormat="false" ht="12.75" hidden="false" customHeight="false" outlineLevel="0" collapsed="false">
      <c r="A14893" s="0" t="s">
        <v>53</v>
      </c>
      <c r="B14893" s="0" t="s">
        <v>113</v>
      </c>
      <c r="C14893" s="0" t="s">
        <v>108</v>
      </c>
      <c r="D14893" s="116" t="n">
        <v>46357</v>
      </c>
      <c r="E14893" s="0" t="n">
        <v>0.05</v>
      </c>
      <c r="F14893" s="0" t="n">
        <v>2376552</v>
      </c>
      <c r="G14893" s="151" t="s">
        <v>111</v>
      </c>
      <c r="H14893" s="151" t="s">
        <v>111</v>
      </c>
      <c r="I14893" s="152" t="s">
        <v>112</v>
      </c>
    </row>
    <row r="14894" customFormat="false" ht="12.75" hidden="false" customHeight="false" outlineLevel="0" collapsed="false">
      <c r="A14894" s="0" t="s">
        <v>17</v>
      </c>
      <c r="B14894" s="0" t="s">
        <v>110</v>
      </c>
      <c r="C14894" s="0" t="s">
        <v>108</v>
      </c>
      <c r="D14894" s="116" t="n">
        <v>46357</v>
      </c>
      <c r="E14894" s="0" t="n">
        <v>0</v>
      </c>
      <c r="F14894" s="0" t="n">
        <v>2376553</v>
      </c>
      <c r="G14894" s="151" t="s">
        <v>111</v>
      </c>
      <c r="H14894" s="151" t="s">
        <v>111</v>
      </c>
      <c r="I14894" s="152" t="s">
        <v>112</v>
      </c>
    </row>
    <row r="14895" customFormat="false" ht="12.75" hidden="false" customHeight="false" outlineLevel="0" collapsed="false">
      <c r="A14895" s="0" t="s">
        <v>17</v>
      </c>
      <c r="B14895" s="0" t="s">
        <v>113</v>
      </c>
      <c r="C14895" s="0" t="s">
        <v>108</v>
      </c>
      <c r="D14895" s="116" t="n">
        <v>46357</v>
      </c>
      <c r="E14895" s="0" t="n">
        <v>0</v>
      </c>
      <c r="F14895" s="0" t="n">
        <v>2376554</v>
      </c>
      <c r="G14895" s="151" t="s">
        <v>111</v>
      </c>
      <c r="H14895" s="151" t="s">
        <v>111</v>
      </c>
      <c r="I14895" s="152" t="s">
        <v>112</v>
      </c>
    </row>
    <row r="14896" customFormat="false" ht="12.75" hidden="false" customHeight="false" outlineLevel="0" collapsed="false">
      <c r="A14896" s="0" t="s">
        <v>18</v>
      </c>
      <c r="B14896" s="0" t="s">
        <v>110</v>
      </c>
      <c r="C14896" s="0" t="s">
        <v>108</v>
      </c>
      <c r="D14896" s="116" t="n">
        <v>46357</v>
      </c>
      <c r="E14896" s="0" t="n">
        <v>0</v>
      </c>
      <c r="F14896" s="0" t="n">
        <v>2376555</v>
      </c>
      <c r="G14896" s="151" t="s">
        <v>111</v>
      </c>
      <c r="H14896" s="151" t="s">
        <v>111</v>
      </c>
      <c r="I14896" s="152" t="s">
        <v>112</v>
      </c>
    </row>
    <row r="14897" customFormat="false" ht="12.75" hidden="false" customHeight="false" outlineLevel="0" collapsed="false">
      <c r="A14897" s="0" t="s">
        <v>18</v>
      </c>
      <c r="B14897" s="0" t="s">
        <v>113</v>
      </c>
      <c r="C14897" s="0" t="s">
        <v>108</v>
      </c>
      <c r="D14897" s="116" t="n">
        <v>46357</v>
      </c>
      <c r="E14897" s="0" t="n">
        <v>0</v>
      </c>
      <c r="F14897" s="0" t="n">
        <v>2376556</v>
      </c>
      <c r="G14897" s="151" t="s">
        <v>111</v>
      </c>
      <c r="H14897" s="151" t="s">
        <v>111</v>
      </c>
      <c r="I14897" s="152" t="s">
        <v>112</v>
      </c>
    </row>
    <row r="14898" customFormat="false" ht="12.75" hidden="false" customHeight="false" outlineLevel="0" collapsed="false">
      <c r="A14898" s="0" t="s">
        <v>19</v>
      </c>
      <c r="B14898" s="0" t="s">
        <v>110</v>
      </c>
      <c r="C14898" s="0" t="s">
        <v>108</v>
      </c>
      <c r="D14898" s="116" t="n">
        <v>46357</v>
      </c>
      <c r="E14898" s="0" t="n">
        <v>0</v>
      </c>
      <c r="F14898" s="0" t="n">
        <v>2376557</v>
      </c>
      <c r="G14898" s="151" t="s">
        <v>111</v>
      </c>
      <c r="H14898" s="151" t="s">
        <v>111</v>
      </c>
      <c r="I14898" s="152" t="s">
        <v>112</v>
      </c>
    </row>
    <row r="14899" customFormat="false" ht="12.75" hidden="false" customHeight="false" outlineLevel="0" collapsed="false">
      <c r="A14899" s="0" t="s">
        <v>19</v>
      </c>
      <c r="B14899" s="0" t="s">
        <v>113</v>
      </c>
      <c r="C14899" s="0" t="s">
        <v>108</v>
      </c>
      <c r="D14899" s="116" t="n">
        <v>46357</v>
      </c>
      <c r="E14899" s="0" t="n">
        <v>0</v>
      </c>
      <c r="F14899" s="0" t="n">
        <v>2376558</v>
      </c>
      <c r="G14899" s="151" t="s">
        <v>111</v>
      </c>
      <c r="H14899" s="151" t="s">
        <v>111</v>
      </c>
      <c r="I14899" s="152" t="s">
        <v>112</v>
      </c>
    </row>
    <row r="14900" customFormat="false" ht="12.75" hidden="false" customHeight="false" outlineLevel="0" collapsed="false">
      <c r="A14900" s="0" t="s">
        <v>21</v>
      </c>
      <c r="B14900" s="0" t="s">
        <v>110</v>
      </c>
      <c r="C14900" s="0" t="s">
        <v>108</v>
      </c>
      <c r="D14900" s="116" t="n">
        <v>46357</v>
      </c>
      <c r="E14900" s="0" t="n">
        <v>0</v>
      </c>
      <c r="F14900" s="0" t="n">
        <v>2376559</v>
      </c>
      <c r="G14900" s="151" t="s">
        <v>111</v>
      </c>
      <c r="H14900" s="151" t="s">
        <v>111</v>
      </c>
      <c r="I14900" s="152" t="s">
        <v>112</v>
      </c>
    </row>
    <row r="14901" customFormat="false" ht="12.75" hidden="false" customHeight="false" outlineLevel="0" collapsed="false">
      <c r="A14901" s="0" t="s">
        <v>21</v>
      </c>
      <c r="B14901" s="0" t="s">
        <v>113</v>
      </c>
      <c r="C14901" s="0" t="s">
        <v>108</v>
      </c>
      <c r="D14901" s="116" t="n">
        <v>46357</v>
      </c>
      <c r="E14901" s="0" t="n">
        <v>0</v>
      </c>
      <c r="F14901" s="0" t="n">
        <v>2376560</v>
      </c>
      <c r="G14901" s="151" t="s">
        <v>111</v>
      </c>
      <c r="H14901" s="151" t="s">
        <v>111</v>
      </c>
      <c r="I14901" s="152" t="s">
        <v>112</v>
      </c>
    </row>
    <row r="14902" customFormat="false" ht="12.75" hidden="false" customHeight="false" outlineLevel="0" collapsed="false">
      <c r="A14902" s="0" t="s">
        <v>22</v>
      </c>
      <c r="B14902" s="0" t="s">
        <v>110</v>
      </c>
      <c r="C14902" s="0" t="s">
        <v>108</v>
      </c>
      <c r="D14902" s="116" t="n">
        <v>46357</v>
      </c>
      <c r="E14902" s="0" t="n">
        <v>0</v>
      </c>
      <c r="F14902" s="0" t="n">
        <v>2376561</v>
      </c>
      <c r="G14902" s="151" t="s">
        <v>111</v>
      </c>
      <c r="H14902" s="151" t="s">
        <v>111</v>
      </c>
      <c r="I14902" s="152" t="s">
        <v>112</v>
      </c>
    </row>
    <row r="14903" customFormat="false" ht="12.75" hidden="false" customHeight="false" outlineLevel="0" collapsed="false">
      <c r="A14903" s="0" t="s">
        <v>59</v>
      </c>
      <c r="B14903" s="0" t="s">
        <v>110</v>
      </c>
      <c r="C14903" s="0" t="s">
        <v>108</v>
      </c>
      <c r="D14903" s="116" t="n">
        <v>46388</v>
      </c>
      <c r="E14903" s="0" t="n">
        <v>1.205</v>
      </c>
      <c r="F14903" s="0" t="n">
        <v>2376515</v>
      </c>
      <c r="G14903" s="151" t="s">
        <v>111</v>
      </c>
      <c r="H14903" s="151" t="s">
        <v>111</v>
      </c>
      <c r="I14903" s="152" t="s">
        <v>112</v>
      </c>
    </row>
    <row r="14904" customFormat="false" ht="12.75" hidden="false" customHeight="false" outlineLevel="0" collapsed="false">
      <c r="A14904" s="0" t="s">
        <v>59</v>
      </c>
      <c r="B14904" s="0" t="s">
        <v>113</v>
      </c>
      <c r="C14904" s="0" t="s">
        <v>108</v>
      </c>
      <c r="D14904" s="116" t="n">
        <v>46388</v>
      </c>
      <c r="E14904" s="0" t="n">
        <v>0.05</v>
      </c>
      <c r="F14904" s="0" t="n">
        <v>2376516</v>
      </c>
      <c r="G14904" s="151" t="s">
        <v>111</v>
      </c>
      <c r="H14904" s="151" t="s">
        <v>111</v>
      </c>
      <c r="I14904" s="152" t="s">
        <v>112</v>
      </c>
    </row>
    <row r="14905" customFormat="false" ht="12.75" hidden="false" customHeight="false" outlineLevel="0" collapsed="false">
      <c r="A14905" s="0" t="s">
        <v>60</v>
      </c>
      <c r="B14905" s="0" t="s">
        <v>110</v>
      </c>
      <c r="C14905" s="0" t="s">
        <v>108</v>
      </c>
      <c r="D14905" s="116" t="n">
        <v>46388</v>
      </c>
      <c r="E14905" s="0" t="n">
        <v>1.205</v>
      </c>
      <c r="F14905" s="0" t="n">
        <v>2376517</v>
      </c>
      <c r="G14905" s="151" t="s">
        <v>111</v>
      </c>
      <c r="H14905" s="151" t="s">
        <v>111</v>
      </c>
      <c r="I14905" s="152" t="s">
        <v>112</v>
      </c>
    </row>
    <row r="14906" customFormat="false" ht="12.75" hidden="false" customHeight="false" outlineLevel="0" collapsed="false">
      <c r="A14906" s="0" t="s">
        <v>60</v>
      </c>
      <c r="B14906" s="0" t="s">
        <v>113</v>
      </c>
      <c r="C14906" s="0" t="s">
        <v>108</v>
      </c>
      <c r="D14906" s="116" t="n">
        <v>46388</v>
      </c>
      <c r="E14906" s="0" t="n">
        <v>0.32</v>
      </c>
      <c r="F14906" s="0" t="n">
        <v>2376518</v>
      </c>
      <c r="G14906" s="151" t="s">
        <v>111</v>
      </c>
      <c r="H14906" s="151" t="s">
        <v>111</v>
      </c>
      <c r="I14906" s="152" t="s">
        <v>112</v>
      </c>
    </row>
    <row r="14907" customFormat="false" ht="12.75" hidden="false" customHeight="false" outlineLevel="0" collapsed="false">
      <c r="A14907" s="0" t="s">
        <v>61</v>
      </c>
      <c r="B14907" s="0" t="s">
        <v>110</v>
      </c>
      <c r="C14907" s="0" t="s">
        <v>108</v>
      </c>
      <c r="D14907" s="116" t="n">
        <v>46388</v>
      </c>
      <c r="E14907" s="0" t="n">
        <v>1.205</v>
      </c>
      <c r="F14907" s="0" t="n">
        <v>2376519</v>
      </c>
      <c r="G14907" s="151" t="s">
        <v>111</v>
      </c>
      <c r="H14907" s="151" t="s">
        <v>111</v>
      </c>
      <c r="I14907" s="152" t="s">
        <v>112</v>
      </c>
    </row>
    <row r="14908" customFormat="false" ht="12.75" hidden="false" customHeight="false" outlineLevel="0" collapsed="false">
      <c r="A14908" s="0" t="s">
        <v>61</v>
      </c>
      <c r="B14908" s="0" t="s">
        <v>113</v>
      </c>
      <c r="C14908" s="0" t="s">
        <v>108</v>
      </c>
      <c r="D14908" s="116" t="n">
        <v>46388</v>
      </c>
      <c r="E14908" s="0" t="n">
        <v>0.05</v>
      </c>
      <c r="F14908" s="0" t="n">
        <v>2376520</v>
      </c>
      <c r="G14908" s="151" t="s">
        <v>111</v>
      </c>
      <c r="H14908" s="151" t="s">
        <v>111</v>
      </c>
      <c r="I14908" s="152" t="s">
        <v>112</v>
      </c>
    </row>
    <row r="14909" customFormat="false" ht="12.75" hidden="false" customHeight="false" outlineLevel="0" collapsed="false">
      <c r="A14909" s="0" t="s">
        <v>62</v>
      </c>
      <c r="B14909" s="0" t="s">
        <v>110</v>
      </c>
      <c r="C14909" s="0" t="s">
        <v>108</v>
      </c>
      <c r="D14909" s="116" t="n">
        <v>46388</v>
      </c>
      <c r="E14909" s="0" t="n">
        <v>1.205</v>
      </c>
      <c r="F14909" s="0" t="n">
        <v>2376521</v>
      </c>
      <c r="G14909" s="151" t="s">
        <v>111</v>
      </c>
      <c r="H14909" s="151" t="s">
        <v>111</v>
      </c>
      <c r="I14909" s="152" t="s">
        <v>112</v>
      </c>
    </row>
    <row r="14910" customFormat="false" ht="12.75" hidden="false" customHeight="false" outlineLevel="0" collapsed="false">
      <c r="A14910" s="0" t="s">
        <v>62</v>
      </c>
      <c r="B14910" s="0" t="s">
        <v>113</v>
      </c>
      <c r="C14910" s="0" t="s">
        <v>108</v>
      </c>
      <c r="D14910" s="116" t="n">
        <v>46388</v>
      </c>
      <c r="E14910" s="0" t="n">
        <v>0.32</v>
      </c>
      <c r="F14910" s="0" t="n">
        <v>2376522</v>
      </c>
      <c r="G14910" s="151" t="s">
        <v>111</v>
      </c>
      <c r="H14910" s="151" t="s">
        <v>111</v>
      </c>
      <c r="I14910" s="152" t="s">
        <v>112</v>
      </c>
    </row>
    <row r="14911" customFormat="false" ht="12.75" hidden="false" customHeight="false" outlineLevel="0" collapsed="false">
      <c r="A14911" s="0" t="s">
        <v>82</v>
      </c>
      <c r="B14911" s="0" t="s">
        <v>110</v>
      </c>
      <c r="C14911" s="0" t="s">
        <v>108</v>
      </c>
      <c r="D14911" s="116" t="n">
        <v>46388</v>
      </c>
      <c r="E14911" s="0" t="n">
        <v>0</v>
      </c>
      <c r="F14911" s="0" t="n">
        <v>2376523</v>
      </c>
      <c r="G14911" s="151" t="s">
        <v>111</v>
      </c>
      <c r="H14911" s="151" t="s">
        <v>111</v>
      </c>
      <c r="I14911" s="152" t="s">
        <v>112</v>
      </c>
    </row>
    <row r="14912" customFormat="false" ht="12.75" hidden="false" customHeight="false" outlineLevel="0" collapsed="false">
      <c r="A14912" s="0" t="s">
        <v>82</v>
      </c>
      <c r="B14912" s="0" t="s">
        <v>113</v>
      </c>
      <c r="C14912" s="0" t="s">
        <v>108</v>
      </c>
      <c r="D14912" s="116" t="n">
        <v>46388</v>
      </c>
      <c r="E14912" s="0" t="n">
        <v>0</v>
      </c>
      <c r="F14912" s="0" t="n">
        <v>2376524</v>
      </c>
      <c r="G14912" s="151" t="s">
        <v>111</v>
      </c>
      <c r="H14912" s="151" t="s">
        <v>111</v>
      </c>
      <c r="I14912" s="152" t="s">
        <v>112</v>
      </c>
    </row>
    <row r="14913" customFormat="false" ht="12.75" hidden="false" customHeight="false" outlineLevel="0" collapsed="false">
      <c r="A14913" s="0" t="s">
        <v>83</v>
      </c>
      <c r="B14913" s="0" t="s">
        <v>110</v>
      </c>
      <c r="C14913" s="0" t="s">
        <v>108</v>
      </c>
      <c r="D14913" s="116" t="n">
        <v>46388</v>
      </c>
      <c r="E14913" s="0" t="n">
        <v>0</v>
      </c>
      <c r="F14913" s="0" t="n">
        <v>2376525</v>
      </c>
      <c r="G14913" s="151" t="s">
        <v>111</v>
      </c>
      <c r="H14913" s="151" t="s">
        <v>111</v>
      </c>
      <c r="I14913" s="152" t="s">
        <v>112</v>
      </c>
    </row>
    <row r="14914" customFormat="false" ht="12.75" hidden="false" customHeight="false" outlineLevel="0" collapsed="false">
      <c r="A14914" s="0" t="s">
        <v>83</v>
      </c>
      <c r="B14914" s="0" t="s">
        <v>113</v>
      </c>
      <c r="C14914" s="0" t="s">
        <v>108</v>
      </c>
      <c r="D14914" s="116" t="n">
        <v>46388</v>
      </c>
      <c r="E14914" s="0" t="n">
        <v>0</v>
      </c>
      <c r="F14914" s="0" t="n">
        <v>2376526</v>
      </c>
      <c r="G14914" s="151" t="s">
        <v>111</v>
      </c>
      <c r="H14914" s="151" t="s">
        <v>111</v>
      </c>
      <c r="I14914" s="152" t="s">
        <v>112</v>
      </c>
    </row>
    <row r="14915" customFormat="false" ht="12.75" hidden="false" customHeight="false" outlineLevel="0" collapsed="false">
      <c r="A14915" s="0" t="s">
        <v>84</v>
      </c>
      <c r="B14915" s="0" t="s">
        <v>110</v>
      </c>
      <c r="C14915" s="0" t="s">
        <v>108</v>
      </c>
      <c r="D14915" s="116" t="n">
        <v>46388</v>
      </c>
      <c r="E14915" s="0" t="n">
        <v>0.27</v>
      </c>
      <c r="F14915" s="0" t="n">
        <v>2376527</v>
      </c>
      <c r="G14915" s="151" t="s">
        <v>111</v>
      </c>
      <c r="H14915" s="151" t="s">
        <v>111</v>
      </c>
      <c r="I14915" s="152" t="s">
        <v>112</v>
      </c>
    </row>
    <row r="14916" customFormat="false" ht="12.75" hidden="false" customHeight="false" outlineLevel="0" collapsed="false">
      <c r="A14916" s="0" t="s">
        <v>84</v>
      </c>
      <c r="B14916" s="0" t="s">
        <v>113</v>
      </c>
      <c r="C14916" s="0" t="s">
        <v>108</v>
      </c>
      <c r="D14916" s="116" t="n">
        <v>46388</v>
      </c>
      <c r="E14916" s="0" t="n">
        <v>0.03</v>
      </c>
      <c r="F14916" s="0" t="n">
        <v>2376528</v>
      </c>
      <c r="G14916" s="151" t="s">
        <v>111</v>
      </c>
      <c r="H14916" s="151" t="s">
        <v>111</v>
      </c>
      <c r="I14916" s="152" t="s">
        <v>112</v>
      </c>
    </row>
    <row r="14917" customFormat="false" ht="12.75" hidden="false" customHeight="false" outlineLevel="0" collapsed="false">
      <c r="A14917" s="0" t="s">
        <v>85</v>
      </c>
      <c r="B14917" s="0" t="s">
        <v>110</v>
      </c>
      <c r="C14917" s="0" t="s">
        <v>108</v>
      </c>
      <c r="D14917" s="116" t="n">
        <v>46388</v>
      </c>
      <c r="E14917" s="0" t="n">
        <v>0.27</v>
      </c>
      <c r="F14917" s="0" t="n">
        <v>2376529</v>
      </c>
      <c r="G14917" s="151" t="s">
        <v>111</v>
      </c>
      <c r="H14917" s="151" t="s">
        <v>111</v>
      </c>
      <c r="I14917" s="152" t="s">
        <v>112</v>
      </c>
    </row>
    <row r="14918" customFormat="false" ht="12.75" hidden="false" customHeight="false" outlineLevel="0" collapsed="false">
      <c r="A14918" s="0" t="s">
        <v>85</v>
      </c>
      <c r="B14918" s="0" t="s">
        <v>113</v>
      </c>
      <c r="C14918" s="0" t="s">
        <v>108</v>
      </c>
      <c r="D14918" s="116" t="n">
        <v>46388</v>
      </c>
      <c r="E14918" s="0" t="n">
        <v>0.194385227412039</v>
      </c>
      <c r="F14918" s="0" t="n">
        <v>2376530</v>
      </c>
      <c r="G14918" s="151" t="s">
        <v>111</v>
      </c>
      <c r="H14918" s="151" t="s">
        <v>111</v>
      </c>
      <c r="I14918" s="152" t="s">
        <v>112</v>
      </c>
    </row>
    <row r="14919" customFormat="false" ht="12.75" hidden="false" customHeight="false" outlineLevel="0" collapsed="false">
      <c r="A14919" s="0" t="s">
        <v>86</v>
      </c>
      <c r="B14919" s="0" t="s">
        <v>110</v>
      </c>
      <c r="C14919" s="0" t="s">
        <v>108</v>
      </c>
      <c r="D14919" s="116" t="n">
        <v>46388</v>
      </c>
      <c r="E14919" s="0" t="n">
        <v>0.4</v>
      </c>
      <c r="F14919" s="0" t="n">
        <v>2376531</v>
      </c>
      <c r="G14919" s="151" t="s">
        <v>111</v>
      </c>
      <c r="H14919" s="151" t="s">
        <v>111</v>
      </c>
      <c r="I14919" s="152" t="s">
        <v>112</v>
      </c>
    </row>
    <row r="14920" customFormat="false" ht="12.75" hidden="false" customHeight="false" outlineLevel="0" collapsed="false">
      <c r="A14920" s="0" t="s">
        <v>86</v>
      </c>
      <c r="B14920" s="0" t="s">
        <v>113</v>
      </c>
      <c r="C14920" s="0" t="s">
        <v>108</v>
      </c>
      <c r="D14920" s="116" t="n">
        <v>46388</v>
      </c>
      <c r="E14920" s="0" t="n">
        <v>0.08</v>
      </c>
      <c r="F14920" s="0" t="n">
        <v>2376532</v>
      </c>
      <c r="G14920" s="151" t="s">
        <v>111</v>
      </c>
      <c r="H14920" s="151" t="s">
        <v>111</v>
      </c>
      <c r="I14920" s="152" t="s">
        <v>112</v>
      </c>
    </row>
    <row r="14921" customFormat="false" ht="12.75" hidden="false" customHeight="false" outlineLevel="0" collapsed="false">
      <c r="A14921" s="0" t="s">
        <v>87</v>
      </c>
      <c r="B14921" s="0" t="s">
        <v>110</v>
      </c>
      <c r="C14921" s="0" t="s">
        <v>108</v>
      </c>
      <c r="D14921" s="116" t="n">
        <v>46388</v>
      </c>
      <c r="E14921" s="0" t="n">
        <v>0.4</v>
      </c>
      <c r="F14921" s="0" t="n">
        <v>2376533</v>
      </c>
      <c r="G14921" s="151" t="s">
        <v>111</v>
      </c>
      <c r="H14921" s="151" t="s">
        <v>111</v>
      </c>
      <c r="I14921" s="152" t="s">
        <v>112</v>
      </c>
    </row>
    <row r="14922" customFormat="false" ht="12.75" hidden="false" customHeight="false" outlineLevel="0" collapsed="false">
      <c r="A14922" s="0" t="s">
        <v>87</v>
      </c>
      <c r="B14922" s="0" t="s">
        <v>113</v>
      </c>
      <c r="C14922" s="0" t="s">
        <v>108</v>
      </c>
      <c r="D14922" s="116" t="n">
        <v>46388</v>
      </c>
      <c r="E14922" s="0" t="n">
        <v>0.23</v>
      </c>
      <c r="F14922" s="0" t="n">
        <v>2376534</v>
      </c>
      <c r="G14922" s="151" t="s">
        <v>111</v>
      </c>
      <c r="H14922" s="151" t="s">
        <v>111</v>
      </c>
      <c r="I14922" s="152" t="s">
        <v>112</v>
      </c>
    </row>
    <row r="14923" customFormat="false" ht="12.75" hidden="false" customHeight="false" outlineLevel="0" collapsed="false">
      <c r="A14923" s="0" t="s">
        <v>88</v>
      </c>
      <c r="B14923" s="0" t="s">
        <v>110</v>
      </c>
      <c r="C14923" s="0" t="s">
        <v>108</v>
      </c>
      <c r="D14923" s="116" t="n">
        <v>46388</v>
      </c>
      <c r="E14923" s="0" t="n">
        <v>0.4</v>
      </c>
      <c r="F14923" s="0" t="n">
        <v>2376535</v>
      </c>
      <c r="G14923" s="151" t="s">
        <v>111</v>
      </c>
      <c r="H14923" s="151" t="s">
        <v>111</v>
      </c>
      <c r="I14923" s="152" t="s">
        <v>112</v>
      </c>
    </row>
    <row r="14924" customFormat="false" ht="12.75" hidden="false" customHeight="false" outlineLevel="0" collapsed="false">
      <c r="A14924" s="0" t="s">
        <v>88</v>
      </c>
      <c r="B14924" s="0" t="s">
        <v>113</v>
      </c>
      <c r="C14924" s="0" t="s">
        <v>108</v>
      </c>
      <c r="D14924" s="116" t="n">
        <v>46388</v>
      </c>
      <c r="E14924" s="0" t="n">
        <v>0.530498935734752</v>
      </c>
      <c r="F14924" s="0" t="n">
        <v>2376536</v>
      </c>
      <c r="G14924" s="151" t="s">
        <v>111</v>
      </c>
      <c r="H14924" s="151" t="s">
        <v>111</v>
      </c>
      <c r="I14924" s="152" t="s">
        <v>112</v>
      </c>
    </row>
    <row r="14925" customFormat="false" ht="12.75" hidden="false" customHeight="false" outlineLevel="0" collapsed="false">
      <c r="A14925" s="0" t="s">
        <v>89</v>
      </c>
      <c r="B14925" s="0" t="s">
        <v>110</v>
      </c>
      <c r="C14925" s="0" t="s">
        <v>108</v>
      </c>
      <c r="D14925" s="116" t="n">
        <v>46388</v>
      </c>
      <c r="E14925" s="0" t="n">
        <v>0.4</v>
      </c>
      <c r="F14925" s="0" t="n">
        <v>2376537</v>
      </c>
      <c r="G14925" s="151" t="s">
        <v>111</v>
      </c>
      <c r="H14925" s="151" t="s">
        <v>111</v>
      </c>
      <c r="I14925" s="152" t="s">
        <v>112</v>
      </c>
    </row>
    <row r="14926" customFormat="false" ht="12.75" hidden="false" customHeight="false" outlineLevel="0" collapsed="false">
      <c r="A14926" s="0" t="s">
        <v>89</v>
      </c>
      <c r="B14926" s="0" t="s">
        <v>113</v>
      </c>
      <c r="C14926" s="0" t="s">
        <v>108</v>
      </c>
      <c r="D14926" s="116" t="n">
        <v>46388</v>
      </c>
      <c r="E14926" s="0" t="n">
        <v>0.13</v>
      </c>
      <c r="F14926" s="0" t="n">
        <v>2376538</v>
      </c>
      <c r="G14926" s="151" t="s">
        <v>111</v>
      </c>
      <c r="H14926" s="151" t="s">
        <v>111</v>
      </c>
      <c r="I14926" s="152" t="s">
        <v>112</v>
      </c>
    </row>
    <row r="14927" customFormat="false" ht="12.75" hidden="false" customHeight="false" outlineLevel="0" collapsed="false">
      <c r="A14927" s="0" t="s">
        <v>90</v>
      </c>
      <c r="B14927" s="0" t="s">
        <v>110</v>
      </c>
      <c r="C14927" s="0" t="s">
        <v>108</v>
      </c>
      <c r="D14927" s="116" t="n">
        <v>46388</v>
      </c>
      <c r="E14927" s="0" t="n">
        <v>0.4</v>
      </c>
      <c r="F14927" s="0" t="n">
        <v>2376539</v>
      </c>
      <c r="G14927" s="151" t="s">
        <v>111</v>
      </c>
      <c r="H14927" s="151" t="s">
        <v>111</v>
      </c>
      <c r="I14927" s="152" t="s">
        <v>112</v>
      </c>
    </row>
    <row r="14928" customFormat="false" ht="12.75" hidden="false" customHeight="false" outlineLevel="0" collapsed="false">
      <c r="A14928" s="0" t="s">
        <v>90</v>
      </c>
      <c r="B14928" s="0" t="s">
        <v>113</v>
      </c>
      <c r="C14928" s="0" t="s">
        <v>108</v>
      </c>
      <c r="D14928" s="116" t="n">
        <v>46388</v>
      </c>
      <c r="E14928" s="0" t="n">
        <v>0.376999140401146</v>
      </c>
      <c r="F14928" s="0" t="n">
        <v>2376540</v>
      </c>
      <c r="G14928" s="151" t="s">
        <v>111</v>
      </c>
      <c r="H14928" s="151" t="s">
        <v>111</v>
      </c>
      <c r="I14928" s="152" t="s">
        <v>112</v>
      </c>
    </row>
    <row r="14929" customFormat="false" ht="12.75" hidden="false" customHeight="false" outlineLevel="0" collapsed="false">
      <c r="A14929" s="0" t="s">
        <v>91</v>
      </c>
      <c r="B14929" s="0" t="s">
        <v>110</v>
      </c>
      <c r="C14929" s="0" t="s">
        <v>108</v>
      </c>
      <c r="D14929" s="116" t="n">
        <v>46388</v>
      </c>
      <c r="E14929" s="0" t="n">
        <v>0</v>
      </c>
      <c r="F14929" s="0" t="n">
        <v>2376541</v>
      </c>
      <c r="G14929" s="151" t="s">
        <v>111</v>
      </c>
      <c r="H14929" s="151" t="s">
        <v>111</v>
      </c>
      <c r="I14929" s="152" t="s">
        <v>112</v>
      </c>
    </row>
    <row r="14930" customFormat="false" ht="12.75" hidden="false" customHeight="false" outlineLevel="0" collapsed="false">
      <c r="A14930" s="0" t="s">
        <v>91</v>
      </c>
      <c r="B14930" s="0" t="s">
        <v>113</v>
      </c>
      <c r="C14930" s="0" t="s">
        <v>108</v>
      </c>
      <c r="D14930" s="116" t="n">
        <v>46388</v>
      </c>
      <c r="E14930" s="0" t="n">
        <v>0</v>
      </c>
      <c r="F14930" s="0" t="n">
        <v>2376542</v>
      </c>
      <c r="G14930" s="151" t="s">
        <v>111</v>
      </c>
      <c r="H14930" s="151" t="s">
        <v>111</v>
      </c>
      <c r="I14930" s="152" t="s">
        <v>112</v>
      </c>
    </row>
    <row r="14931" customFormat="false" ht="12.75" hidden="false" customHeight="false" outlineLevel="0" collapsed="false">
      <c r="A14931" s="0" t="s">
        <v>49</v>
      </c>
      <c r="B14931" s="0" t="s">
        <v>110</v>
      </c>
      <c r="C14931" s="0" t="s">
        <v>108</v>
      </c>
      <c r="D14931" s="116" t="n">
        <v>46388</v>
      </c>
      <c r="E14931" s="0" t="n">
        <v>1.205</v>
      </c>
      <c r="F14931" s="0" t="n">
        <v>2376543</v>
      </c>
      <c r="G14931" s="151" t="s">
        <v>111</v>
      </c>
      <c r="H14931" s="151" t="s">
        <v>111</v>
      </c>
      <c r="I14931" s="152" t="s">
        <v>112</v>
      </c>
    </row>
    <row r="14932" customFormat="false" ht="12.75" hidden="false" customHeight="false" outlineLevel="0" collapsed="false">
      <c r="A14932" s="0" t="s">
        <v>49</v>
      </c>
      <c r="B14932" s="0" t="s">
        <v>113</v>
      </c>
      <c r="C14932" s="0" t="s">
        <v>108</v>
      </c>
      <c r="D14932" s="116" t="n">
        <v>46388</v>
      </c>
      <c r="E14932" s="0" t="n">
        <v>0.05</v>
      </c>
      <c r="F14932" s="0" t="n">
        <v>2376544</v>
      </c>
      <c r="G14932" s="151" t="s">
        <v>111</v>
      </c>
      <c r="H14932" s="151" t="s">
        <v>111</v>
      </c>
      <c r="I14932" s="152" t="s">
        <v>112</v>
      </c>
    </row>
    <row r="14933" customFormat="false" ht="12.75" hidden="false" customHeight="false" outlineLevel="0" collapsed="false">
      <c r="A14933" s="0" t="s">
        <v>50</v>
      </c>
      <c r="B14933" s="0" t="s">
        <v>110</v>
      </c>
      <c r="C14933" s="0" t="s">
        <v>108</v>
      </c>
      <c r="D14933" s="116" t="n">
        <v>46388</v>
      </c>
      <c r="E14933" s="0" t="n">
        <v>1.61</v>
      </c>
      <c r="F14933" s="0" t="n">
        <v>2376545</v>
      </c>
      <c r="G14933" s="151" t="s">
        <v>111</v>
      </c>
      <c r="H14933" s="151" t="s">
        <v>111</v>
      </c>
      <c r="I14933" s="152" t="s">
        <v>112</v>
      </c>
    </row>
    <row r="14934" customFormat="false" ht="12.75" hidden="false" customHeight="false" outlineLevel="0" collapsed="false">
      <c r="A14934" s="0" t="s">
        <v>50</v>
      </c>
      <c r="B14934" s="0" t="s">
        <v>113</v>
      </c>
      <c r="C14934" s="0" t="s">
        <v>108</v>
      </c>
      <c r="D14934" s="116" t="n">
        <v>46388</v>
      </c>
      <c r="E14934" s="0" t="n">
        <v>-0.25</v>
      </c>
      <c r="F14934" s="0" t="n">
        <v>2376546</v>
      </c>
      <c r="G14934" s="151" t="s">
        <v>111</v>
      </c>
      <c r="H14934" s="151" t="s">
        <v>111</v>
      </c>
      <c r="I14934" s="152" t="s">
        <v>112</v>
      </c>
    </row>
    <row r="14935" customFormat="false" ht="12.75" hidden="false" customHeight="false" outlineLevel="0" collapsed="false">
      <c r="A14935" s="0" t="s">
        <v>51</v>
      </c>
      <c r="B14935" s="0" t="s">
        <v>110</v>
      </c>
      <c r="C14935" s="0" t="s">
        <v>108</v>
      </c>
      <c r="D14935" s="116" t="n">
        <v>46388</v>
      </c>
      <c r="E14935" s="0" t="n">
        <v>1.61</v>
      </c>
      <c r="F14935" s="0" t="n">
        <v>2376547</v>
      </c>
      <c r="G14935" s="151" t="s">
        <v>111</v>
      </c>
      <c r="H14935" s="151" t="s">
        <v>111</v>
      </c>
      <c r="I14935" s="152" t="s">
        <v>112</v>
      </c>
    </row>
    <row r="14936" customFormat="false" ht="12.75" hidden="false" customHeight="false" outlineLevel="0" collapsed="false">
      <c r="A14936" s="0" t="s">
        <v>51</v>
      </c>
      <c r="B14936" s="0" t="s">
        <v>113</v>
      </c>
      <c r="C14936" s="0" t="s">
        <v>108</v>
      </c>
      <c r="D14936" s="116" t="n">
        <v>46388</v>
      </c>
      <c r="E14936" s="0" t="n">
        <v>0.5</v>
      </c>
      <c r="F14936" s="0" t="n">
        <v>2376548</v>
      </c>
      <c r="G14936" s="151" t="s">
        <v>111</v>
      </c>
      <c r="H14936" s="151" t="s">
        <v>111</v>
      </c>
      <c r="I14936" s="152" t="s">
        <v>112</v>
      </c>
    </row>
    <row r="14937" customFormat="false" ht="12.75" hidden="false" customHeight="false" outlineLevel="0" collapsed="false">
      <c r="A14937" s="0" t="s">
        <v>52</v>
      </c>
      <c r="B14937" s="0" t="s">
        <v>110</v>
      </c>
      <c r="C14937" s="0" t="s">
        <v>108</v>
      </c>
      <c r="D14937" s="116" t="n">
        <v>46388</v>
      </c>
      <c r="E14937" s="0" t="n">
        <v>1.61</v>
      </c>
      <c r="F14937" s="0" t="n">
        <v>2376549</v>
      </c>
      <c r="G14937" s="151" t="s">
        <v>111</v>
      </c>
      <c r="H14937" s="151" t="s">
        <v>111</v>
      </c>
      <c r="I14937" s="152" t="s">
        <v>112</v>
      </c>
    </row>
    <row r="14938" customFormat="false" ht="12.75" hidden="false" customHeight="false" outlineLevel="0" collapsed="false">
      <c r="A14938" s="0" t="s">
        <v>52</v>
      </c>
      <c r="B14938" s="0" t="s">
        <v>113</v>
      </c>
      <c r="C14938" s="0" t="s">
        <v>108</v>
      </c>
      <c r="D14938" s="116" t="n">
        <v>46388</v>
      </c>
      <c r="E14938" s="0" t="n">
        <v>-0.2</v>
      </c>
      <c r="F14938" s="0" t="n">
        <v>2376550</v>
      </c>
      <c r="G14938" s="151" t="s">
        <v>111</v>
      </c>
      <c r="H14938" s="151" t="s">
        <v>111</v>
      </c>
      <c r="I14938" s="152" t="s">
        <v>112</v>
      </c>
    </row>
    <row r="14939" customFormat="false" ht="12.75" hidden="false" customHeight="false" outlineLevel="0" collapsed="false">
      <c r="A14939" s="0" t="s">
        <v>53</v>
      </c>
      <c r="B14939" s="0" t="s">
        <v>110</v>
      </c>
      <c r="C14939" s="0" t="s">
        <v>108</v>
      </c>
      <c r="D14939" s="116" t="n">
        <v>46388</v>
      </c>
      <c r="E14939" s="0" t="n">
        <v>1.205</v>
      </c>
      <c r="F14939" s="0" t="n">
        <v>2376551</v>
      </c>
      <c r="G14939" s="151" t="s">
        <v>111</v>
      </c>
      <c r="H14939" s="151" t="s">
        <v>111</v>
      </c>
      <c r="I14939" s="152" t="s">
        <v>112</v>
      </c>
    </row>
    <row r="14940" customFormat="false" ht="12.75" hidden="false" customHeight="false" outlineLevel="0" collapsed="false">
      <c r="A14940" s="0" t="s">
        <v>53</v>
      </c>
      <c r="B14940" s="0" t="s">
        <v>113</v>
      </c>
      <c r="C14940" s="0" t="s">
        <v>108</v>
      </c>
      <c r="D14940" s="116" t="n">
        <v>46388</v>
      </c>
      <c r="E14940" s="0" t="n">
        <v>0.05</v>
      </c>
      <c r="F14940" s="0" t="n">
        <v>2376552</v>
      </c>
      <c r="G14940" s="151" t="s">
        <v>111</v>
      </c>
      <c r="H14940" s="151" t="s">
        <v>111</v>
      </c>
      <c r="I14940" s="152" t="s">
        <v>112</v>
      </c>
    </row>
    <row r="14941" customFormat="false" ht="12.75" hidden="false" customHeight="false" outlineLevel="0" collapsed="false">
      <c r="A14941" s="0" t="s">
        <v>17</v>
      </c>
      <c r="B14941" s="0" t="s">
        <v>110</v>
      </c>
      <c r="C14941" s="0" t="s">
        <v>108</v>
      </c>
      <c r="D14941" s="116" t="n">
        <v>46388</v>
      </c>
      <c r="E14941" s="0" t="n">
        <v>0</v>
      </c>
      <c r="F14941" s="0" t="n">
        <v>2376553</v>
      </c>
      <c r="G14941" s="151" t="s">
        <v>111</v>
      </c>
      <c r="H14941" s="151" t="s">
        <v>111</v>
      </c>
      <c r="I14941" s="152" t="s">
        <v>112</v>
      </c>
    </row>
    <row r="14942" customFormat="false" ht="12.75" hidden="false" customHeight="false" outlineLevel="0" collapsed="false">
      <c r="A14942" s="0" t="s">
        <v>17</v>
      </c>
      <c r="B14942" s="0" t="s">
        <v>113</v>
      </c>
      <c r="C14942" s="0" t="s">
        <v>108</v>
      </c>
      <c r="D14942" s="116" t="n">
        <v>46388</v>
      </c>
      <c r="E14942" s="0" t="n">
        <v>0</v>
      </c>
      <c r="F14942" s="0" t="n">
        <v>2376554</v>
      </c>
      <c r="G14942" s="151" t="s">
        <v>111</v>
      </c>
      <c r="H14942" s="151" t="s">
        <v>111</v>
      </c>
      <c r="I14942" s="152" t="s">
        <v>112</v>
      </c>
    </row>
    <row r="14943" customFormat="false" ht="12.75" hidden="false" customHeight="false" outlineLevel="0" collapsed="false">
      <c r="A14943" s="0" t="s">
        <v>18</v>
      </c>
      <c r="B14943" s="0" t="s">
        <v>110</v>
      </c>
      <c r="C14943" s="0" t="s">
        <v>108</v>
      </c>
      <c r="D14943" s="116" t="n">
        <v>46388</v>
      </c>
      <c r="E14943" s="0" t="n">
        <v>0</v>
      </c>
      <c r="F14943" s="0" t="n">
        <v>2376555</v>
      </c>
      <c r="G14943" s="151" t="s">
        <v>111</v>
      </c>
      <c r="H14943" s="151" t="s">
        <v>111</v>
      </c>
      <c r="I14943" s="152" t="s">
        <v>112</v>
      </c>
    </row>
    <row r="14944" customFormat="false" ht="12.75" hidden="false" customHeight="false" outlineLevel="0" collapsed="false">
      <c r="A14944" s="0" t="s">
        <v>18</v>
      </c>
      <c r="B14944" s="0" t="s">
        <v>113</v>
      </c>
      <c r="C14944" s="0" t="s">
        <v>108</v>
      </c>
      <c r="D14944" s="116" t="n">
        <v>46388</v>
      </c>
      <c r="E14944" s="0" t="n">
        <v>0</v>
      </c>
      <c r="F14944" s="0" t="n">
        <v>2376556</v>
      </c>
      <c r="G14944" s="151" t="s">
        <v>111</v>
      </c>
      <c r="H14944" s="151" t="s">
        <v>111</v>
      </c>
      <c r="I14944" s="152" t="s">
        <v>112</v>
      </c>
    </row>
    <row r="14945" customFormat="false" ht="12.75" hidden="false" customHeight="false" outlineLevel="0" collapsed="false">
      <c r="A14945" s="0" t="s">
        <v>19</v>
      </c>
      <c r="B14945" s="0" t="s">
        <v>110</v>
      </c>
      <c r="C14945" s="0" t="s">
        <v>108</v>
      </c>
      <c r="D14945" s="116" t="n">
        <v>46388</v>
      </c>
      <c r="E14945" s="0" t="n">
        <v>0</v>
      </c>
      <c r="F14945" s="0" t="n">
        <v>2376557</v>
      </c>
      <c r="G14945" s="151" t="s">
        <v>111</v>
      </c>
      <c r="H14945" s="151" t="s">
        <v>111</v>
      </c>
      <c r="I14945" s="152" t="s">
        <v>112</v>
      </c>
    </row>
    <row r="14946" customFormat="false" ht="12.75" hidden="false" customHeight="false" outlineLevel="0" collapsed="false">
      <c r="A14946" s="0" t="s">
        <v>19</v>
      </c>
      <c r="B14946" s="0" t="s">
        <v>113</v>
      </c>
      <c r="C14946" s="0" t="s">
        <v>108</v>
      </c>
      <c r="D14946" s="116" t="n">
        <v>46388</v>
      </c>
      <c r="E14946" s="0" t="n">
        <v>0</v>
      </c>
      <c r="F14946" s="0" t="n">
        <v>2376558</v>
      </c>
      <c r="G14946" s="151" t="s">
        <v>111</v>
      </c>
      <c r="H14946" s="151" t="s">
        <v>111</v>
      </c>
      <c r="I14946" s="152" t="s">
        <v>112</v>
      </c>
    </row>
    <row r="14947" customFormat="false" ht="12.75" hidden="false" customHeight="false" outlineLevel="0" collapsed="false">
      <c r="A14947" s="0" t="s">
        <v>21</v>
      </c>
      <c r="B14947" s="0" t="s">
        <v>110</v>
      </c>
      <c r="C14947" s="0" t="s">
        <v>108</v>
      </c>
      <c r="D14947" s="116" t="n">
        <v>46388</v>
      </c>
      <c r="E14947" s="0" t="n">
        <v>0</v>
      </c>
      <c r="F14947" s="0" t="n">
        <v>2376559</v>
      </c>
      <c r="G14947" s="151" t="s">
        <v>111</v>
      </c>
      <c r="H14947" s="151" t="s">
        <v>111</v>
      </c>
      <c r="I14947" s="152" t="s">
        <v>112</v>
      </c>
    </row>
    <row r="14948" customFormat="false" ht="12.75" hidden="false" customHeight="false" outlineLevel="0" collapsed="false">
      <c r="A14948" s="0" t="s">
        <v>21</v>
      </c>
      <c r="B14948" s="0" t="s">
        <v>113</v>
      </c>
      <c r="C14948" s="0" t="s">
        <v>108</v>
      </c>
      <c r="D14948" s="116" t="n">
        <v>46388</v>
      </c>
      <c r="E14948" s="0" t="n">
        <v>0</v>
      </c>
      <c r="F14948" s="0" t="n">
        <v>2376560</v>
      </c>
      <c r="G14948" s="151" t="s">
        <v>111</v>
      </c>
      <c r="H14948" s="151" t="s">
        <v>111</v>
      </c>
      <c r="I14948" s="152" t="s">
        <v>112</v>
      </c>
    </row>
    <row r="14949" customFormat="false" ht="12.75" hidden="false" customHeight="false" outlineLevel="0" collapsed="false">
      <c r="A14949" s="0" t="s">
        <v>22</v>
      </c>
      <c r="B14949" s="0" t="s">
        <v>110</v>
      </c>
      <c r="C14949" s="0" t="s">
        <v>108</v>
      </c>
      <c r="D14949" s="116" t="n">
        <v>46388</v>
      </c>
      <c r="E14949" s="0" t="n">
        <v>0</v>
      </c>
      <c r="F14949" s="0" t="n">
        <v>2376561</v>
      </c>
      <c r="G14949" s="151" t="s">
        <v>111</v>
      </c>
      <c r="H14949" s="151" t="s">
        <v>111</v>
      </c>
      <c r="I14949" s="152" t="s">
        <v>112</v>
      </c>
    </row>
    <row r="14950" customFormat="false" ht="12.75" hidden="false" customHeight="false" outlineLevel="0" collapsed="false">
      <c r="A14950" s="0" t="s">
        <v>59</v>
      </c>
      <c r="B14950" s="0" t="s">
        <v>110</v>
      </c>
      <c r="C14950" s="0" t="s">
        <v>108</v>
      </c>
      <c r="D14950" s="116" t="n">
        <v>46419</v>
      </c>
      <c r="E14950" s="0" t="n">
        <v>1.205</v>
      </c>
      <c r="F14950" s="0" t="n">
        <v>2376515</v>
      </c>
      <c r="G14950" s="151" t="s">
        <v>111</v>
      </c>
      <c r="H14950" s="151" t="s">
        <v>111</v>
      </c>
      <c r="I14950" s="152" t="s">
        <v>112</v>
      </c>
    </row>
    <row r="14951" customFormat="false" ht="12.75" hidden="false" customHeight="false" outlineLevel="0" collapsed="false">
      <c r="A14951" s="0" t="s">
        <v>59</v>
      </c>
      <c r="B14951" s="0" t="s">
        <v>113</v>
      </c>
      <c r="C14951" s="0" t="s">
        <v>108</v>
      </c>
      <c r="D14951" s="116" t="n">
        <v>46419</v>
      </c>
      <c r="E14951" s="0" t="n">
        <v>0.05</v>
      </c>
      <c r="F14951" s="0" t="n">
        <v>2376516</v>
      </c>
      <c r="G14951" s="151" t="s">
        <v>111</v>
      </c>
      <c r="H14951" s="151" t="s">
        <v>111</v>
      </c>
      <c r="I14951" s="152" t="s">
        <v>112</v>
      </c>
    </row>
    <row r="14952" customFormat="false" ht="12.75" hidden="false" customHeight="false" outlineLevel="0" collapsed="false">
      <c r="A14952" s="0" t="s">
        <v>60</v>
      </c>
      <c r="B14952" s="0" t="s">
        <v>110</v>
      </c>
      <c r="C14952" s="0" t="s">
        <v>108</v>
      </c>
      <c r="D14952" s="116" t="n">
        <v>46419</v>
      </c>
      <c r="E14952" s="0" t="n">
        <v>1.205</v>
      </c>
      <c r="F14952" s="0" t="n">
        <v>2376517</v>
      </c>
      <c r="G14952" s="151" t="s">
        <v>111</v>
      </c>
      <c r="H14952" s="151" t="s">
        <v>111</v>
      </c>
      <c r="I14952" s="152" t="s">
        <v>112</v>
      </c>
    </row>
    <row r="14953" customFormat="false" ht="12.75" hidden="false" customHeight="false" outlineLevel="0" collapsed="false">
      <c r="A14953" s="0" t="s">
        <v>60</v>
      </c>
      <c r="B14953" s="0" t="s">
        <v>113</v>
      </c>
      <c r="C14953" s="0" t="s">
        <v>108</v>
      </c>
      <c r="D14953" s="116" t="n">
        <v>46419</v>
      </c>
      <c r="E14953" s="0" t="n">
        <v>0.32</v>
      </c>
      <c r="F14953" s="0" t="n">
        <v>2376518</v>
      </c>
      <c r="G14953" s="151" t="s">
        <v>111</v>
      </c>
      <c r="H14953" s="151" t="s">
        <v>111</v>
      </c>
      <c r="I14953" s="152" t="s">
        <v>112</v>
      </c>
    </row>
    <row r="14954" customFormat="false" ht="12.75" hidden="false" customHeight="false" outlineLevel="0" collapsed="false">
      <c r="A14954" s="0" t="s">
        <v>61</v>
      </c>
      <c r="B14954" s="0" t="s">
        <v>110</v>
      </c>
      <c r="C14954" s="0" t="s">
        <v>108</v>
      </c>
      <c r="D14954" s="116" t="n">
        <v>46419</v>
      </c>
      <c r="E14954" s="0" t="n">
        <v>1.205</v>
      </c>
      <c r="F14954" s="0" t="n">
        <v>2376519</v>
      </c>
      <c r="G14954" s="151" t="s">
        <v>111</v>
      </c>
      <c r="H14954" s="151" t="s">
        <v>111</v>
      </c>
      <c r="I14954" s="152" t="s">
        <v>112</v>
      </c>
    </row>
    <row r="14955" customFormat="false" ht="12.75" hidden="false" customHeight="false" outlineLevel="0" collapsed="false">
      <c r="A14955" s="0" t="s">
        <v>61</v>
      </c>
      <c r="B14955" s="0" t="s">
        <v>113</v>
      </c>
      <c r="C14955" s="0" t="s">
        <v>108</v>
      </c>
      <c r="D14955" s="116" t="n">
        <v>46419</v>
      </c>
      <c r="E14955" s="0" t="n">
        <v>0.05</v>
      </c>
      <c r="F14955" s="0" t="n">
        <v>2376520</v>
      </c>
      <c r="G14955" s="151" t="s">
        <v>111</v>
      </c>
      <c r="H14955" s="151" t="s">
        <v>111</v>
      </c>
      <c r="I14955" s="152" t="s">
        <v>112</v>
      </c>
    </row>
    <row r="14956" customFormat="false" ht="12.75" hidden="false" customHeight="false" outlineLevel="0" collapsed="false">
      <c r="A14956" s="0" t="s">
        <v>62</v>
      </c>
      <c r="B14956" s="0" t="s">
        <v>110</v>
      </c>
      <c r="C14956" s="0" t="s">
        <v>108</v>
      </c>
      <c r="D14956" s="116" t="n">
        <v>46419</v>
      </c>
      <c r="E14956" s="0" t="n">
        <v>1.205</v>
      </c>
      <c r="F14956" s="0" t="n">
        <v>2376521</v>
      </c>
      <c r="G14956" s="151" t="s">
        <v>111</v>
      </c>
      <c r="H14956" s="151" t="s">
        <v>111</v>
      </c>
      <c r="I14956" s="152" t="s">
        <v>112</v>
      </c>
    </row>
    <row r="14957" customFormat="false" ht="12.75" hidden="false" customHeight="false" outlineLevel="0" collapsed="false">
      <c r="A14957" s="0" t="s">
        <v>62</v>
      </c>
      <c r="B14957" s="0" t="s">
        <v>113</v>
      </c>
      <c r="C14957" s="0" t="s">
        <v>108</v>
      </c>
      <c r="D14957" s="116" t="n">
        <v>46419</v>
      </c>
      <c r="E14957" s="0" t="n">
        <v>0.32</v>
      </c>
      <c r="F14957" s="0" t="n">
        <v>2376522</v>
      </c>
      <c r="G14957" s="151" t="s">
        <v>111</v>
      </c>
      <c r="H14957" s="151" t="s">
        <v>111</v>
      </c>
      <c r="I14957" s="152" t="s">
        <v>112</v>
      </c>
    </row>
    <row r="14958" customFormat="false" ht="12.75" hidden="false" customHeight="false" outlineLevel="0" collapsed="false">
      <c r="A14958" s="0" t="s">
        <v>82</v>
      </c>
      <c r="B14958" s="0" t="s">
        <v>110</v>
      </c>
      <c r="C14958" s="0" t="s">
        <v>108</v>
      </c>
      <c r="D14958" s="116" t="n">
        <v>46419</v>
      </c>
      <c r="E14958" s="0" t="n">
        <v>0</v>
      </c>
      <c r="F14958" s="0" t="n">
        <v>2376523</v>
      </c>
      <c r="G14958" s="151" t="s">
        <v>111</v>
      </c>
      <c r="H14958" s="151" t="s">
        <v>111</v>
      </c>
      <c r="I14958" s="152" t="s">
        <v>112</v>
      </c>
    </row>
    <row r="14959" customFormat="false" ht="12.75" hidden="false" customHeight="false" outlineLevel="0" collapsed="false">
      <c r="A14959" s="0" t="s">
        <v>82</v>
      </c>
      <c r="B14959" s="0" t="s">
        <v>113</v>
      </c>
      <c r="C14959" s="0" t="s">
        <v>108</v>
      </c>
      <c r="D14959" s="116" t="n">
        <v>46419</v>
      </c>
      <c r="E14959" s="0" t="n">
        <v>0</v>
      </c>
      <c r="F14959" s="0" t="n">
        <v>2376524</v>
      </c>
      <c r="G14959" s="151" t="s">
        <v>111</v>
      </c>
      <c r="H14959" s="151" t="s">
        <v>111</v>
      </c>
      <c r="I14959" s="152" t="s">
        <v>112</v>
      </c>
    </row>
    <row r="14960" customFormat="false" ht="12.75" hidden="false" customHeight="false" outlineLevel="0" collapsed="false">
      <c r="A14960" s="0" t="s">
        <v>83</v>
      </c>
      <c r="B14960" s="0" t="s">
        <v>110</v>
      </c>
      <c r="C14960" s="0" t="s">
        <v>108</v>
      </c>
      <c r="D14960" s="116" t="n">
        <v>46419</v>
      </c>
      <c r="E14960" s="0" t="n">
        <v>0</v>
      </c>
      <c r="F14960" s="0" t="n">
        <v>2376525</v>
      </c>
      <c r="G14960" s="151" t="s">
        <v>111</v>
      </c>
      <c r="H14960" s="151" t="s">
        <v>111</v>
      </c>
      <c r="I14960" s="152" t="s">
        <v>112</v>
      </c>
    </row>
    <row r="14961" customFormat="false" ht="12.75" hidden="false" customHeight="false" outlineLevel="0" collapsed="false">
      <c r="A14961" s="0" t="s">
        <v>83</v>
      </c>
      <c r="B14961" s="0" t="s">
        <v>113</v>
      </c>
      <c r="C14961" s="0" t="s">
        <v>108</v>
      </c>
      <c r="D14961" s="116" t="n">
        <v>46419</v>
      </c>
      <c r="E14961" s="0" t="n">
        <v>0</v>
      </c>
      <c r="F14961" s="0" t="n">
        <v>2376526</v>
      </c>
      <c r="G14961" s="151" t="s">
        <v>111</v>
      </c>
      <c r="H14961" s="151" t="s">
        <v>111</v>
      </c>
      <c r="I14961" s="152" t="s">
        <v>112</v>
      </c>
    </row>
    <row r="14962" customFormat="false" ht="12.75" hidden="false" customHeight="false" outlineLevel="0" collapsed="false">
      <c r="A14962" s="0" t="s">
        <v>84</v>
      </c>
      <c r="B14962" s="0" t="s">
        <v>110</v>
      </c>
      <c r="C14962" s="0" t="s">
        <v>108</v>
      </c>
      <c r="D14962" s="116" t="n">
        <v>46419</v>
      </c>
      <c r="E14962" s="0" t="n">
        <v>0.27</v>
      </c>
      <c r="F14962" s="0" t="n">
        <v>2376527</v>
      </c>
      <c r="G14962" s="151" t="s">
        <v>111</v>
      </c>
      <c r="H14962" s="151" t="s">
        <v>111</v>
      </c>
      <c r="I14962" s="152" t="s">
        <v>112</v>
      </c>
    </row>
    <row r="14963" customFormat="false" ht="12.75" hidden="false" customHeight="false" outlineLevel="0" collapsed="false">
      <c r="A14963" s="0" t="s">
        <v>84</v>
      </c>
      <c r="B14963" s="0" t="s">
        <v>113</v>
      </c>
      <c r="C14963" s="0" t="s">
        <v>108</v>
      </c>
      <c r="D14963" s="116" t="n">
        <v>46419</v>
      </c>
      <c r="E14963" s="0" t="n">
        <v>0.03</v>
      </c>
      <c r="F14963" s="0" t="n">
        <v>2376528</v>
      </c>
      <c r="G14963" s="151" t="s">
        <v>111</v>
      </c>
      <c r="H14963" s="151" t="s">
        <v>111</v>
      </c>
      <c r="I14963" s="152" t="s">
        <v>112</v>
      </c>
    </row>
    <row r="14964" customFormat="false" ht="12.75" hidden="false" customHeight="false" outlineLevel="0" collapsed="false">
      <c r="A14964" s="0" t="s">
        <v>85</v>
      </c>
      <c r="B14964" s="0" t="s">
        <v>110</v>
      </c>
      <c r="C14964" s="0" t="s">
        <v>108</v>
      </c>
      <c r="D14964" s="116" t="n">
        <v>46419</v>
      </c>
      <c r="E14964" s="0" t="n">
        <v>0.27</v>
      </c>
      <c r="F14964" s="0" t="n">
        <v>2376529</v>
      </c>
      <c r="G14964" s="151" t="s">
        <v>111</v>
      </c>
      <c r="H14964" s="151" t="s">
        <v>111</v>
      </c>
      <c r="I14964" s="152" t="s">
        <v>112</v>
      </c>
    </row>
    <row r="14965" customFormat="false" ht="12.75" hidden="false" customHeight="false" outlineLevel="0" collapsed="false">
      <c r="A14965" s="0" t="s">
        <v>85</v>
      </c>
      <c r="B14965" s="0" t="s">
        <v>113</v>
      </c>
      <c r="C14965" s="0" t="s">
        <v>108</v>
      </c>
      <c r="D14965" s="116" t="n">
        <v>46419</v>
      </c>
      <c r="E14965" s="0" t="n">
        <v>0.169385227412039</v>
      </c>
      <c r="F14965" s="0" t="n">
        <v>2376530</v>
      </c>
      <c r="G14965" s="151" t="s">
        <v>111</v>
      </c>
      <c r="H14965" s="151" t="s">
        <v>111</v>
      </c>
      <c r="I14965" s="152" t="s">
        <v>112</v>
      </c>
    </row>
    <row r="14966" customFormat="false" ht="12.75" hidden="false" customHeight="false" outlineLevel="0" collapsed="false">
      <c r="A14966" s="0" t="s">
        <v>86</v>
      </c>
      <c r="B14966" s="0" t="s">
        <v>110</v>
      </c>
      <c r="C14966" s="0" t="s">
        <v>108</v>
      </c>
      <c r="D14966" s="116" t="n">
        <v>46419</v>
      </c>
      <c r="E14966" s="0" t="n">
        <v>0.39</v>
      </c>
      <c r="F14966" s="0" t="n">
        <v>2376531</v>
      </c>
      <c r="G14966" s="151" t="s">
        <v>111</v>
      </c>
      <c r="H14966" s="151" t="s">
        <v>111</v>
      </c>
      <c r="I14966" s="152" t="s">
        <v>112</v>
      </c>
    </row>
    <row r="14967" customFormat="false" ht="12.75" hidden="false" customHeight="false" outlineLevel="0" collapsed="false">
      <c r="A14967" s="0" t="s">
        <v>86</v>
      </c>
      <c r="B14967" s="0" t="s">
        <v>113</v>
      </c>
      <c r="C14967" s="0" t="s">
        <v>108</v>
      </c>
      <c r="D14967" s="116" t="n">
        <v>46419</v>
      </c>
      <c r="E14967" s="0" t="n">
        <v>0.08</v>
      </c>
      <c r="F14967" s="0" t="n">
        <v>2376532</v>
      </c>
      <c r="G14967" s="151" t="s">
        <v>111</v>
      </c>
      <c r="H14967" s="151" t="s">
        <v>111</v>
      </c>
      <c r="I14967" s="152" t="s">
        <v>112</v>
      </c>
    </row>
    <row r="14968" customFormat="false" ht="12.75" hidden="false" customHeight="false" outlineLevel="0" collapsed="false">
      <c r="A14968" s="0" t="s">
        <v>87</v>
      </c>
      <c r="B14968" s="0" t="s">
        <v>110</v>
      </c>
      <c r="C14968" s="0" t="s">
        <v>108</v>
      </c>
      <c r="D14968" s="116" t="n">
        <v>46419</v>
      </c>
      <c r="E14968" s="0" t="n">
        <v>0.39</v>
      </c>
      <c r="F14968" s="0" t="n">
        <v>2376533</v>
      </c>
      <c r="G14968" s="151" t="s">
        <v>111</v>
      </c>
      <c r="H14968" s="151" t="s">
        <v>111</v>
      </c>
      <c r="I14968" s="152" t="s">
        <v>112</v>
      </c>
    </row>
    <row r="14969" customFormat="false" ht="12.75" hidden="false" customHeight="false" outlineLevel="0" collapsed="false">
      <c r="A14969" s="0" t="s">
        <v>87</v>
      </c>
      <c r="B14969" s="0" t="s">
        <v>113</v>
      </c>
      <c r="C14969" s="0" t="s">
        <v>108</v>
      </c>
      <c r="D14969" s="116" t="n">
        <v>46419</v>
      </c>
      <c r="E14969" s="0" t="n">
        <v>0.23</v>
      </c>
      <c r="F14969" s="0" t="n">
        <v>2376534</v>
      </c>
      <c r="G14969" s="151" t="s">
        <v>111</v>
      </c>
      <c r="H14969" s="151" t="s">
        <v>111</v>
      </c>
      <c r="I14969" s="152" t="s">
        <v>112</v>
      </c>
    </row>
    <row r="14970" customFormat="false" ht="12.75" hidden="false" customHeight="false" outlineLevel="0" collapsed="false">
      <c r="A14970" s="0" t="s">
        <v>88</v>
      </c>
      <c r="B14970" s="0" t="s">
        <v>110</v>
      </c>
      <c r="C14970" s="0" t="s">
        <v>108</v>
      </c>
      <c r="D14970" s="116" t="n">
        <v>46419</v>
      </c>
      <c r="E14970" s="0" t="n">
        <v>0.39</v>
      </c>
      <c r="F14970" s="0" t="n">
        <v>2376535</v>
      </c>
      <c r="G14970" s="151" t="s">
        <v>111</v>
      </c>
      <c r="H14970" s="151" t="s">
        <v>111</v>
      </c>
      <c r="I14970" s="152" t="s">
        <v>112</v>
      </c>
    </row>
    <row r="14971" customFormat="false" ht="12.75" hidden="false" customHeight="false" outlineLevel="0" collapsed="false">
      <c r="A14971" s="0" t="s">
        <v>88</v>
      </c>
      <c r="B14971" s="0" t="s">
        <v>113</v>
      </c>
      <c r="C14971" s="0" t="s">
        <v>108</v>
      </c>
      <c r="D14971" s="116" t="n">
        <v>46419</v>
      </c>
      <c r="E14971" s="0" t="n">
        <v>0.530265616045845</v>
      </c>
      <c r="F14971" s="0" t="n">
        <v>2376536</v>
      </c>
      <c r="G14971" s="151" t="s">
        <v>111</v>
      </c>
      <c r="H14971" s="151" t="s">
        <v>111</v>
      </c>
      <c r="I14971" s="152" t="s">
        <v>112</v>
      </c>
    </row>
    <row r="14972" customFormat="false" ht="12.75" hidden="false" customHeight="false" outlineLevel="0" collapsed="false">
      <c r="A14972" s="0" t="s">
        <v>89</v>
      </c>
      <c r="B14972" s="0" t="s">
        <v>110</v>
      </c>
      <c r="C14972" s="0" t="s">
        <v>108</v>
      </c>
      <c r="D14972" s="116" t="n">
        <v>46419</v>
      </c>
      <c r="E14972" s="0" t="n">
        <v>0.39</v>
      </c>
      <c r="F14972" s="0" t="n">
        <v>2376537</v>
      </c>
      <c r="G14972" s="151" t="s">
        <v>111</v>
      </c>
      <c r="H14972" s="151" t="s">
        <v>111</v>
      </c>
      <c r="I14972" s="152" t="s">
        <v>112</v>
      </c>
    </row>
    <row r="14973" customFormat="false" ht="12.75" hidden="false" customHeight="false" outlineLevel="0" collapsed="false">
      <c r="A14973" s="0" t="s">
        <v>89</v>
      </c>
      <c r="B14973" s="0" t="s">
        <v>113</v>
      </c>
      <c r="C14973" s="0" t="s">
        <v>108</v>
      </c>
      <c r="D14973" s="116" t="n">
        <v>46419</v>
      </c>
      <c r="E14973" s="0" t="n">
        <v>0.13</v>
      </c>
      <c r="F14973" s="0" t="n">
        <v>2376538</v>
      </c>
      <c r="G14973" s="151" t="s">
        <v>111</v>
      </c>
      <c r="H14973" s="151" t="s">
        <v>111</v>
      </c>
      <c r="I14973" s="152" t="s">
        <v>112</v>
      </c>
    </row>
    <row r="14974" customFormat="false" ht="12.75" hidden="false" customHeight="false" outlineLevel="0" collapsed="false">
      <c r="A14974" s="0" t="s">
        <v>90</v>
      </c>
      <c r="B14974" s="0" t="s">
        <v>110</v>
      </c>
      <c r="C14974" s="0" t="s">
        <v>108</v>
      </c>
      <c r="D14974" s="116" t="n">
        <v>46419</v>
      </c>
      <c r="E14974" s="0" t="n">
        <v>0.39</v>
      </c>
      <c r="F14974" s="0" t="n">
        <v>2376539</v>
      </c>
      <c r="G14974" s="151" t="s">
        <v>111</v>
      </c>
      <c r="H14974" s="151" t="s">
        <v>111</v>
      </c>
      <c r="I14974" s="152" t="s">
        <v>112</v>
      </c>
    </row>
    <row r="14975" customFormat="false" ht="12.75" hidden="false" customHeight="false" outlineLevel="0" collapsed="false">
      <c r="A14975" s="0" t="s">
        <v>90</v>
      </c>
      <c r="B14975" s="0" t="s">
        <v>113</v>
      </c>
      <c r="C14975" s="0" t="s">
        <v>108</v>
      </c>
      <c r="D14975" s="116" t="n">
        <v>46419</v>
      </c>
      <c r="E14975" s="0" t="n">
        <v>0.376765820712239</v>
      </c>
      <c r="F14975" s="0" t="n">
        <v>2376540</v>
      </c>
      <c r="G14975" s="151" t="s">
        <v>111</v>
      </c>
      <c r="H14975" s="151" t="s">
        <v>111</v>
      </c>
      <c r="I14975" s="152" t="s">
        <v>112</v>
      </c>
    </row>
    <row r="14976" customFormat="false" ht="12.75" hidden="false" customHeight="false" outlineLevel="0" collapsed="false">
      <c r="A14976" s="0" t="s">
        <v>91</v>
      </c>
      <c r="B14976" s="0" t="s">
        <v>110</v>
      </c>
      <c r="C14976" s="0" t="s">
        <v>108</v>
      </c>
      <c r="D14976" s="116" t="n">
        <v>46419</v>
      </c>
      <c r="E14976" s="0" t="n">
        <v>0</v>
      </c>
      <c r="F14976" s="0" t="n">
        <v>2376541</v>
      </c>
      <c r="G14976" s="151" t="s">
        <v>111</v>
      </c>
      <c r="H14976" s="151" t="s">
        <v>111</v>
      </c>
      <c r="I14976" s="152" t="s">
        <v>112</v>
      </c>
    </row>
    <row r="14977" customFormat="false" ht="12.75" hidden="false" customHeight="false" outlineLevel="0" collapsed="false">
      <c r="A14977" s="0" t="s">
        <v>91</v>
      </c>
      <c r="B14977" s="0" t="s">
        <v>113</v>
      </c>
      <c r="C14977" s="0" t="s">
        <v>108</v>
      </c>
      <c r="D14977" s="116" t="n">
        <v>46419</v>
      </c>
      <c r="E14977" s="0" t="n">
        <v>0</v>
      </c>
      <c r="F14977" s="0" t="n">
        <v>2376542</v>
      </c>
      <c r="G14977" s="151" t="s">
        <v>111</v>
      </c>
      <c r="H14977" s="151" t="s">
        <v>111</v>
      </c>
      <c r="I14977" s="152" t="s">
        <v>112</v>
      </c>
    </row>
    <row r="14978" customFormat="false" ht="12.75" hidden="false" customHeight="false" outlineLevel="0" collapsed="false">
      <c r="A14978" s="0" t="s">
        <v>49</v>
      </c>
      <c r="B14978" s="0" t="s">
        <v>110</v>
      </c>
      <c r="C14978" s="0" t="s">
        <v>108</v>
      </c>
      <c r="D14978" s="116" t="n">
        <v>46419</v>
      </c>
      <c r="E14978" s="0" t="n">
        <v>1.205</v>
      </c>
      <c r="F14978" s="0" t="n">
        <v>2376543</v>
      </c>
      <c r="G14978" s="151" t="s">
        <v>111</v>
      </c>
      <c r="H14978" s="151" t="s">
        <v>111</v>
      </c>
      <c r="I14978" s="152" t="s">
        <v>112</v>
      </c>
    </row>
    <row r="14979" customFormat="false" ht="12.75" hidden="false" customHeight="false" outlineLevel="0" collapsed="false">
      <c r="A14979" s="0" t="s">
        <v>49</v>
      </c>
      <c r="B14979" s="0" t="s">
        <v>113</v>
      </c>
      <c r="C14979" s="0" t="s">
        <v>108</v>
      </c>
      <c r="D14979" s="116" t="n">
        <v>46419</v>
      </c>
      <c r="E14979" s="0" t="n">
        <v>0.05</v>
      </c>
      <c r="F14979" s="0" t="n">
        <v>2376544</v>
      </c>
      <c r="G14979" s="151" t="s">
        <v>111</v>
      </c>
      <c r="H14979" s="151" t="s">
        <v>111</v>
      </c>
      <c r="I14979" s="152" t="s">
        <v>112</v>
      </c>
    </row>
    <row r="14980" customFormat="false" ht="12.75" hidden="false" customHeight="false" outlineLevel="0" collapsed="false">
      <c r="A14980" s="0" t="s">
        <v>50</v>
      </c>
      <c r="B14980" s="0" t="s">
        <v>110</v>
      </c>
      <c r="C14980" s="0" t="s">
        <v>108</v>
      </c>
      <c r="D14980" s="116" t="n">
        <v>46419</v>
      </c>
      <c r="E14980" s="0" t="n">
        <v>1.57</v>
      </c>
      <c r="F14980" s="0" t="n">
        <v>2376545</v>
      </c>
      <c r="G14980" s="151" t="s">
        <v>111</v>
      </c>
      <c r="H14980" s="151" t="s">
        <v>111</v>
      </c>
      <c r="I14980" s="152" t="s">
        <v>112</v>
      </c>
    </row>
    <row r="14981" customFormat="false" ht="12.75" hidden="false" customHeight="false" outlineLevel="0" collapsed="false">
      <c r="A14981" s="0" t="s">
        <v>50</v>
      </c>
      <c r="B14981" s="0" t="s">
        <v>113</v>
      </c>
      <c r="C14981" s="0" t="s">
        <v>108</v>
      </c>
      <c r="D14981" s="116" t="n">
        <v>46419</v>
      </c>
      <c r="E14981" s="0" t="n">
        <v>-0.28</v>
      </c>
      <c r="F14981" s="0" t="n">
        <v>2376546</v>
      </c>
      <c r="G14981" s="151" t="s">
        <v>111</v>
      </c>
      <c r="H14981" s="151" t="s">
        <v>111</v>
      </c>
      <c r="I14981" s="152" t="s">
        <v>112</v>
      </c>
    </row>
    <row r="14982" customFormat="false" ht="12.75" hidden="false" customHeight="false" outlineLevel="0" collapsed="false">
      <c r="A14982" s="0" t="s">
        <v>51</v>
      </c>
      <c r="B14982" s="0" t="s">
        <v>110</v>
      </c>
      <c r="C14982" s="0" t="s">
        <v>108</v>
      </c>
      <c r="D14982" s="116" t="n">
        <v>46419</v>
      </c>
      <c r="E14982" s="0" t="n">
        <v>1.57</v>
      </c>
      <c r="F14982" s="0" t="n">
        <v>2376547</v>
      </c>
      <c r="G14982" s="151" t="s">
        <v>111</v>
      </c>
      <c r="H14982" s="151" t="s">
        <v>111</v>
      </c>
      <c r="I14982" s="152" t="s">
        <v>112</v>
      </c>
    </row>
    <row r="14983" customFormat="false" ht="12.75" hidden="false" customHeight="false" outlineLevel="0" collapsed="false">
      <c r="A14983" s="0" t="s">
        <v>51</v>
      </c>
      <c r="B14983" s="0" t="s">
        <v>113</v>
      </c>
      <c r="C14983" s="0" t="s">
        <v>108</v>
      </c>
      <c r="D14983" s="116" t="n">
        <v>46419</v>
      </c>
      <c r="E14983" s="0" t="n">
        <v>0.5</v>
      </c>
      <c r="F14983" s="0" t="n">
        <v>2376548</v>
      </c>
      <c r="G14983" s="151" t="s">
        <v>111</v>
      </c>
      <c r="H14983" s="151" t="s">
        <v>111</v>
      </c>
      <c r="I14983" s="152" t="s">
        <v>112</v>
      </c>
    </row>
    <row r="14984" customFormat="false" ht="12.75" hidden="false" customHeight="false" outlineLevel="0" collapsed="false">
      <c r="A14984" s="0" t="s">
        <v>52</v>
      </c>
      <c r="B14984" s="0" t="s">
        <v>110</v>
      </c>
      <c r="C14984" s="0" t="s">
        <v>108</v>
      </c>
      <c r="D14984" s="116" t="n">
        <v>46419</v>
      </c>
      <c r="E14984" s="0" t="n">
        <v>1.57</v>
      </c>
      <c r="F14984" s="0" t="n">
        <v>2376549</v>
      </c>
      <c r="G14984" s="151" t="s">
        <v>111</v>
      </c>
      <c r="H14984" s="151" t="s">
        <v>111</v>
      </c>
      <c r="I14984" s="152" t="s">
        <v>112</v>
      </c>
    </row>
    <row r="14985" customFormat="false" ht="12.75" hidden="false" customHeight="false" outlineLevel="0" collapsed="false">
      <c r="A14985" s="0" t="s">
        <v>52</v>
      </c>
      <c r="B14985" s="0" t="s">
        <v>113</v>
      </c>
      <c r="C14985" s="0" t="s">
        <v>108</v>
      </c>
      <c r="D14985" s="116" t="n">
        <v>46419</v>
      </c>
      <c r="E14985" s="0" t="n">
        <v>-0.2</v>
      </c>
      <c r="F14985" s="0" t="n">
        <v>2376550</v>
      </c>
      <c r="G14985" s="151" t="s">
        <v>111</v>
      </c>
      <c r="H14985" s="151" t="s">
        <v>111</v>
      </c>
      <c r="I14985" s="152" t="s">
        <v>112</v>
      </c>
    </row>
    <row r="14986" customFormat="false" ht="12.75" hidden="false" customHeight="false" outlineLevel="0" collapsed="false">
      <c r="A14986" s="0" t="s">
        <v>53</v>
      </c>
      <c r="B14986" s="0" t="s">
        <v>110</v>
      </c>
      <c r="C14986" s="0" t="s">
        <v>108</v>
      </c>
      <c r="D14986" s="116" t="n">
        <v>46419</v>
      </c>
      <c r="E14986" s="0" t="n">
        <v>1.205</v>
      </c>
      <c r="F14986" s="0" t="n">
        <v>2376551</v>
      </c>
      <c r="G14986" s="151" t="s">
        <v>111</v>
      </c>
      <c r="H14986" s="151" t="s">
        <v>111</v>
      </c>
      <c r="I14986" s="152" t="s">
        <v>112</v>
      </c>
    </row>
    <row r="14987" customFormat="false" ht="12.75" hidden="false" customHeight="false" outlineLevel="0" collapsed="false">
      <c r="A14987" s="0" t="s">
        <v>53</v>
      </c>
      <c r="B14987" s="0" t="s">
        <v>113</v>
      </c>
      <c r="C14987" s="0" t="s">
        <v>108</v>
      </c>
      <c r="D14987" s="116" t="n">
        <v>46419</v>
      </c>
      <c r="E14987" s="0" t="n">
        <v>0.05</v>
      </c>
      <c r="F14987" s="0" t="n">
        <v>2376552</v>
      </c>
      <c r="G14987" s="151" t="s">
        <v>111</v>
      </c>
      <c r="H14987" s="151" t="s">
        <v>111</v>
      </c>
      <c r="I14987" s="152" t="s">
        <v>112</v>
      </c>
    </row>
    <row r="14988" customFormat="false" ht="12.75" hidden="false" customHeight="false" outlineLevel="0" collapsed="false">
      <c r="A14988" s="0" t="s">
        <v>17</v>
      </c>
      <c r="B14988" s="0" t="s">
        <v>110</v>
      </c>
      <c r="C14988" s="0" t="s">
        <v>108</v>
      </c>
      <c r="D14988" s="116" t="n">
        <v>46419</v>
      </c>
      <c r="E14988" s="0" t="n">
        <v>0</v>
      </c>
      <c r="F14988" s="0" t="n">
        <v>2376553</v>
      </c>
      <c r="G14988" s="151" t="s">
        <v>111</v>
      </c>
      <c r="H14988" s="151" t="s">
        <v>111</v>
      </c>
      <c r="I14988" s="152" t="s">
        <v>112</v>
      </c>
    </row>
    <row r="14989" customFormat="false" ht="12.75" hidden="false" customHeight="false" outlineLevel="0" collapsed="false">
      <c r="A14989" s="0" t="s">
        <v>17</v>
      </c>
      <c r="B14989" s="0" t="s">
        <v>113</v>
      </c>
      <c r="C14989" s="0" t="s">
        <v>108</v>
      </c>
      <c r="D14989" s="116" t="n">
        <v>46419</v>
      </c>
      <c r="E14989" s="0" t="n">
        <v>0</v>
      </c>
      <c r="F14989" s="0" t="n">
        <v>2376554</v>
      </c>
      <c r="G14989" s="151" t="s">
        <v>111</v>
      </c>
      <c r="H14989" s="151" t="s">
        <v>111</v>
      </c>
      <c r="I14989" s="152" t="s">
        <v>112</v>
      </c>
    </row>
    <row r="14990" customFormat="false" ht="12.75" hidden="false" customHeight="false" outlineLevel="0" collapsed="false">
      <c r="A14990" s="0" t="s">
        <v>18</v>
      </c>
      <c r="B14990" s="0" t="s">
        <v>110</v>
      </c>
      <c r="C14990" s="0" t="s">
        <v>108</v>
      </c>
      <c r="D14990" s="116" t="n">
        <v>46419</v>
      </c>
      <c r="E14990" s="0" t="n">
        <v>0</v>
      </c>
      <c r="F14990" s="0" t="n">
        <v>2376555</v>
      </c>
      <c r="G14990" s="151" t="s">
        <v>111</v>
      </c>
      <c r="H14990" s="151" t="s">
        <v>111</v>
      </c>
      <c r="I14990" s="152" t="s">
        <v>112</v>
      </c>
    </row>
    <row r="14991" customFormat="false" ht="12.75" hidden="false" customHeight="false" outlineLevel="0" collapsed="false">
      <c r="A14991" s="0" t="s">
        <v>18</v>
      </c>
      <c r="B14991" s="0" t="s">
        <v>113</v>
      </c>
      <c r="C14991" s="0" t="s">
        <v>108</v>
      </c>
      <c r="D14991" s="116" t="n">
        <v>46419</v>
      </c>
      <c r="E14991" s="0" t="n">
        <v>0</v>
      </c>
      <c r="F14991" s="0" t="n">
        <v>2376556</v>
      </c>
      <c r="G14991" s="151" t="s">
        <v>111</v>
      </c>
      <c r="H14991" s="151" t="s">
        <v>111</v>
      </c>
      <c r="I14991" s="152" t="s">
        <v>112</v>
      </c>
    </row>
    <row r="14992" customFormat="false" ht="12.75" hidden="false" customHeight="false" outlineLevel="0" collapsed="false">
      <c r="A14992" s="0" t="s">
        <v>19</v>
      </c>
      <c r="B14992" s="0" t="s">
        <v>110</v>
      </c>
      <c r="C14992" s="0" t="s">
        <v>108</v>
      </c>
      <c r="D14992" s="116" t="n">
        <v>46419</v>
      </c>
      <c r="E14992" s="0" t="n">
        <v>0</v>
      </c>
      <c r="F14992" s="0" t="n">
        <v>2376557</v>
      </c>
      <c r="G14992" s="151" t="s">
        <v>111</v>
      </c>
      <c r="H14992" s="151" t="s">
        <v>111</v>
      </c>
      <c r="I14992" s="152" t="s">
        <v>112</v>
      </c>
    </row>
    <row r="14993" customFormat="false" ht="12.75" hidden="false" customHeight="false" outlineLevel="0" collapsed="false">
      <c r="A14993" s="0" t="s">
        <v>19</v>
      </c>
      <c r="B14993" s="0" t="s">
        <v>113</v>
      </c>
      <c r="C14993" s="0" t="s">
        <v>108</v>
      </c>
      <c r="D14993" s="116" t="n">
        <v>46419</v>
      </c>
      <c r="E14993" s="0" t="n">
        <v>0</v>
      </c>
      <c r="F14993" s="0" t="n">
        <v>2376558</v>
      </c>
      <c r="G14993" s="151" t="s">
        <v>111</v>
      </c>
      <c r="H14993" s="151" t="s">
        <v>111</v>
      </c>
      <c r="I14993" s="152" t="s">
        <v>112</v>
      </c>
    </row>
    <row r="14994" customFormat="false" ht="12.75" hidden="false" customHeight="false" outlineLevel="0" collapsed="false">
      <c r="A14994" s="0" t="s">
        <v>21</v>
      </c>
      <c r="B14994" s="0" t="s">
        <v>110</v>
      </c>
      <c r="C14994" s="0" t="s">
        <v>108</v>
      </c>
      <c r="D14994" s="116" t="n">
        <v>46419</v>
      </c>
      <c r="E14994" s="0" t="n">
        <v>0</v>
      </c>
      <c r="F14994" s="0" t="n">
        <v>2376559</v>
      </c>
      <c r="G14994" s="151" t="s">
        <v>111</v>
      </c>
      <c r="H14994" s="151" t="s">
        <v>111</v>
      </c>
      <c r="I14994" s="152" t="s">
        <v>112</v>
      </c>
    </row>
    <row r="14995" customFormat="false" ht="12.75" hidden="false" customHeight="false" outlineLevel="0" collapsed="false">
      <c r="A14995" s="0" t="s">
        <v>21</v>
      </c>
      <c r="B14995" s="0" t="s">
        <v>113</v>
      </c>
      <c r="C14995" s="0" t="s">
        <v>108</v>
      </c>
      <c r="D14995" s="116" t="n">
        <v>46419</v>
      </c>
      <c r="E14995" s="0" t="n">
        <v>0</v>
      </c>
      <c r="F14995" s="0" t="n">
        <v>2376560</v>
      </c>
      <c r="G14995" s="151" t="s">
        <v>111</v>
      </c>
      <c r="H14995" s="151" t="s">
        <v>111</v>
      </c>
      <c r="I14995" s="152" t="s">
        <v>112</v>
      </c>
    </row>
    <row r="14996" customFormat="false" ht="12.75" hidden="false" customHeight="false" outlineLevel="0" collapsed="false">
      <c r="A14996" s="0" t="s">
        <v>22</v>
      </c>
      <c r="B14996" s="0" t="s">
        <v>110</v>
      </c>
      <c r="C14996" s="0" t="s">
        <v>108</v>
      </c>
      <c r="D14996" s="116" t="n">
        <v>46419</v>
      </c>
      <c r="E14996" s="0" t="n">
        <v>0</v>
      </c>
      <c r="F14996" s="0" t="n">
        <v>2376561</v>
      </c>
      <c r="G14996" s="151" t="s">
        <v>111</v>
      </c>
      <c r="H14996" s="151" t="s">
        <v>111</v>
      </c>
      <c r="I14996" s="152" t="s">
        <v>112</v>
      </c>
    </row>
    <row r="14997" customFormat="false" ht="12.75" hidden="false" customHeight="false" outlineLevel="0" collapsed="false">
      <c r="A14997" s="0" t="s">
        <v>59</v>
      </c>
      <c r="B14997" s="0" t="s">
        <v>110</v>
      </c>
      <c r="C14997" s="0" t="s">
        <v>108</v>
      </c>
      <c r="D14997" s="116" t="n">
        <v>46447</v>
      </c>
      <c r="E14997" s="0" t="n">
        <v>0.815</v>
      </c>
      <c r="F14997" s="0" t="n">
        <v>2376515</v>
      </c>
      <c r="G14997" s="151" t="s">
        <v>111</v>
      </c>
      <c r="H14997" s="151" t="s">
        <v>111</v>
      </c>
      <c r="I14997" s="152" t="s">
        <v>112</v>
      </c>
    </row>
    <row r="14998" customFormat="false" ht="12.75" hidden="false" customHeight="false" outlineLevel="0" collapsed="false">
      <c r="A14998" s="0" t="s">
        <v>59</v>
      </c>
      <c r="B14998" s="0" t="s">
        <v>113</v>
      </c>
      <c r="C14998" s="0" t="s">
        <v>108</v>
      </c>
      <c r="D14998" s="116" t="n">
        <v>46447</v>
      </c>
      <c r="E14998" s="0" t="n">
        <v>0.05</v>
      </c>
      <c r="F14998" s="0" t="n">
        <v>2376516</v>
      </c>
      <c r="G14998" s="151" t="s">
        <v>111</v>
      </c>
      <c r="H14998" s="151" t="s">
        <v>111</v>
      </c>
      <c r="I14998" s="152" t="s">
        <v>112</v>
      </c>
    </row>
    <row r="14999" customFormat="false" ht="12.75" hidden="false" customHeight="false" outlineLevel="0" collapsed="false">
      <c r="A14999" s="0" t="s">
        <v>60</v>
      </c>
      <c r="B14999" s="0" t="s">
        <v>110</v>
      </c>
      <c r="C14999" s="0" t="s">
        <v>108</v>
      </c>
      <c r="D14999" s="116" t="n">
        <v>46447</v>
      </c>
      <c r="E14999" s="0" t="n">
        <v>0.815</v>
      </c>
      <c r="F14999" s="0" t="n">
        <v>2376517</v>
      </c>
      <c r="G14999" s="151" t="s">
        <v>111</v>
      </c>
      <c r="H14999" s="151" t="s">
        <v>111</v>
      </c>
      <c r="I14999" s="152" t="s">
        <v>112</v>
      </c>
    </row>
    <row r="15000" customFormat="false" ht="12.75" hidden="false" customHeight="false" outlineLevel="0" collapsed="false">
      <c r="A15000" s="0" t="s">
        <v>60</v>
      </c>
      <c r="B15000" s="0" t="s">
        <v>113</v>
      </c>
      <c r="C15000" s="0" t="s">
        <v>108</v>
      </c>
      <c r="D15000" s="116" t="n">
        <v>46447</v>
      </c>
      <c r="E15000" s="0" t="n">
        <v>0.15</v>
      </c>
      <c r="F15000" s="0" t="n">
        <v>2376518</v>
      </c>
      <c r="G15000" s="151" t="s">
        <v>111</v>
      </c>
      <c r="H15000" s="151" t="s">
        <v>111</v>
      </c>
      <c r="I15000" s="152" t="s">
        <v>112</v>
      </c>
    </row>
    <row r="15001" customFormat="false" ht="12.75" hidden="false" customHeight="false" outlineLevel="0" collapsed="false">
      <c r="A15001" s="0" t="s">
        <v>61</v>
      </c>
      <c r="B15001" s="0" t="s">
        <v>110</v>
      </c>
      <c r="C15001" s="0" t="s">
        <v>108</v>
      </c>
      <c r="D15001" s="116" t="n">
        <v>46447</v>
      </c>
      <c r="E15001" s="0" t="n">
        <v>0.815</v>
      </c>
      <c r="F15001" s="0" t="n">
        <v>2376519</v>
      </c>
      <c r="G15001" s="151" t="s">
        <v>111</v>
      </c>
      <c r="H15001" s="151" t="s">
        <v>111</v>
      </c>
      <c r="I15001" s="152" t="s">
        <v>112</v>
      </c>
    </row>
    <row r="15002" customFormat="false" ht="12.75" hidden="false" customHeight="false" outlineLevel="0" collapsed="false">
      <c r="A15002" s="0" t="s">
        <v>61</v>
      </c>
      <c r="B15002" s="0" t="s">
        <v>113</v>
      </c>
      <c r="C15002" s="0" t="s">
        <v>108</v>
      </c>
      <c r="D15002" s="116" t="n">
        <v>46447</v>
      </c>
      <c r="E15002" s="0" t="n">
        <v>0.05</v>
      </c>
      <c r="F15002" s="0" t="n">
        <v>2376520</v>
      </c>
      <c r="G15002" s="151" t="s">
        <v>111</v>
      </c>
      <c r="H15002" s="151" t="s">
        <v>111</v>
      </c>
      <c r="I15002" s="152" t="s">
        <v>112</v>
      </c>
    </row>
    <row r="15003" customFormat="false" ht="12.75" hidden="false" customHeight="false" outlineLevel="0" collapsed="false">
      <c r="A15003" s="0" t="s">
        <v>62</v>
      </c>
      <c r="B15003" s="0" t="s">
        <v>110</v>
      </c>
      <c r="C15003" s="0" t="s">
        <v>108</v>
      </c>
      <c r="D15003" s="116" t="n">
        <v>46447</v>
      </c>
      <c r="E15003" s="0" t="n">
        <v>0.815</v>
      </c>
      <c r="F15003" s="0" t="n">
        <v>2376521</v>
      </c>
      <c r="G15003" s="151" t="s">
        <v>111</v>
      </c>
      <c r="H15003" s="151" t="s">
        <v>111</v>
      </c>
      <c r="I15003" s="152" t="s">
        <v>112</v>
      </c>
    </row>
    <row r="15004" customFormat="false" ht="12.75" hidden="false" customHeight="false" outlineLevel="0" collapsed="false">
      <c r="A15004" s="0" t="s">
        <v>62</v>
      </c>
      <c r="B15004" s="0" t="s">
        <v>113</v>
      </c>
      <c r="C15004" s="0" t="s">
        <v>108</v>
      </c>
      <c r="D15004" s="116" t="n">
        <v>46447</v>
      </c>
      <c r="E15004" s="0" t="n">
        <v>0.15</v>
      </c>
      <c r="F15004" s="0" t="n">
        <v>2376522</v>
      </c>
      <c r="G15004" s="151" t="s">
        <v>111</v>
      </c>
      <c r="H15004" s="151" t="s">
        <v>111</v>
      </c>
      <c r="I15004" s="152" t="s">
        <v>112</v>
      </c>
    </row>
    <row r="15005" customFormat="false" ht="12.75" hidden="false" customHeight="false" outlineLevel="0" collapsed="false">
      <c r="A15005" s="0" t="s">
        <v>82</v>
      </c>
      <c r="B15005" s="0" t="s">
        <v>110</v>
      </c>
      <c r="C15005" s="0" t="s">
        <v>108</v>
      </c>
      <c r="D15005" s="116" t="n">
        <v>46447</v>
      </c>
      <c r="E15005" s="0" t="n">
        <v>0</v>
      </c>
      <c r="F15005" s="0" t="n">
        <v>2376523</v>
      </c>
      <c r="G15005" s="151" t="s">
        <v>111</v>
      </c>
      <c r="H15005" s="151" t="s">
        <v>111</v>
      </c>
      <c r="I15005" s="152" t="s">
        <v>112</v>
      </c>
    </row>
    <row r="15006" customFormat="false" ht="12.75" hidden="false" customHeight="false" outlineLevel="0" collapsed="false">
      <c r="A15006" s="0" t="s">
        <v>82</v>
      </c>
      <c r="B15006" s="0" t="s">
        <v>113</v>
      </c>
      <c r="C15006" s="0" t="s">
        <v>108</v>
      </c>
      <c r="D15006" s="116" t="n">
        <v>46447</v>
      </c>
      <c r="E15006" s="0" t="n">
        <v>0</v>
      </c>
      <c r="F15006" s="0" t="n">
        <v>2376524</v>
      </c>
      <c r="G15006" s="151" t="s">
        <v>111</v>
      </c>
      <c r="H15006" s="151" t="s">
        <v>111</v>
      </c>
      <c r="I15006" s="152" t="s">
        <v>112</v>
      </c>
    </row>
    <row r="15007" customFormat="false" ht="12.75" hidden="false" customHeight="false" outlineLevel="0" collapsed="false">
      <c r="A15007" s="0" t="s">
        <v>83</v>
      </c>
      <c r="B15007" s="0" t="s">
        <v>110</v>
      </c>
      <c r="C15007" s="0" t="s">
        <v>108</v>
      </c>
      <c r="D15007" s="116" t="n">
        <v>46447</v>
      </c>
      <c r="E15007" s="0" t="n">
        <v>0</v>
      </c>
      <c r="F15007" s="0" t="n">
        <v>2376525</v>
      </c>
      <c r="G15007" s="151" t="s">
        <v>111</v>
      </c>
      <c r="H15007" s="151" t="s">
        <v>111</v>
      </c>
      <c r="I15007" s="152" t="s">
        <v>112</v>
      </c>
    </row>
    <row r="15008" customFormat="false" ht="12.75" hidden="false" customHeight="false" outlineLevel="0" collapsed="false">
      <c r="A15008" s="0" t="s">
        <v>83</v>
      </c>
      <c r="B15008" s="0" t="s">
        <v>113</v>
      </c>
      <c r="C15008" s="0" t="s">
        <v>108</v>
      </c>
      <c r="D15008" s="116" t="n">
        <v>46447</v>
      </c>
      <c r="E15008" s="0" t="n">
        <v>0</v>
      </c>
      <c r="F15008" s="0" t="n">
        <v>2376526</v>
      </c>
      <c r="G15008" s="151" t="s">
        <v>111</v>
      </c>
      <c r="H15008" s="151" t="s">
        <v>111</v>
      </c>
      <c r="I15008" s="152" t="s">
        <v>112</v>
      </c>
    </row>
    <row r="15009" customFormat="false" ht="12.75" hidden="false" customHeight="false" outlineLevel="0" collapsed="false">
      <c r="A15009" s="0" t="s">
        <v>84</v>
      </c>
      <c r="B15009" s="0" t="s">
        <v>110</v>
      </c>
      <c r="C15009" s="0" t="s">
        <v>108</v>
      </c>
      <c r="D15009" s="116" t="n">
        <v>46447</v>
      </c>
      <c r="E15009" s="0" t="n">
        <v>0.24</v>
      </c>
      <c r="F15009" s="0" t="n">
        <v>2376527</v>
      </c>
      <c r="G15009" s="151" t="s">
        <v>111</v>
      </c>
      <c r="H15009" s="151" t="s">
        <v>111</v>
      </c>
      <c r="I15009" s="152" t="s">
        <v>112</v>
      </c>
    </row>
    <row r="15010" customFormat="false" ht="12.75" hidden="false" customHeight="false" outlineLevel="0" collapsed="false">
      <c r="A15010" s="0" t="s">
        <v>84</v>
      </c>
      <c r="B15010" s="0" t="s">
        <v>113</v>
      </c>
      <c r="C15010" s="0" t="s">
        <v>108</v>
      </c>
      <c r="D15010" s="116" t="n">
        <v>46447</v>
      </c>
      <c r="E15010" s="0" t="n">
        <v>0.03</v>
      </c>
      <c r="F15010" s="0" t="n">
        <v>2376528</v>
      </c>
      <c r="G15010" s="151" t="s">
        <v>111</v>
      </c>
      <c r="H15010" s="151" t="s">
        <v>111</v>
      </c>
      <c r="I15010" s="152" t="s">
        <v>112</v>
      </c>
    </row>
    <row r="15011" customFormat="false" ht="12.75" hidden="false" customHeight="false" outlineLevel="0" collapsed="false">
      <c r="A15011" s="0" t="s">
        <v>85</v>
      </c>
      <c r="B15011" s="0" t="s">
        <v>110</v>
      </c>
      <c r="C15011" s="0" t="s">
        <v>108</v>
      </c>
      <c r="D15011" s="116" t="n">
        <v>46447</v>
      </c>
      <c r="E15011" s="0" t="n">
        <v>0.24</v>
      </c>
      <c r="F15011" s="0" t="n">
        <v>2376529</v>
      </c>
      <c r="G15011" s="151" t="s">
        <v>111</v>
      </c>
      <c r="H15011" s="151" t="s">
        <v>111</v>
      </c>
      <c r="I15011" s="152" t="s">
        <v>112</v>
      </c>
    </row>
    <row r="15012" customFormat="false" ht="12.75" hidden="false" customHeight="false" outlineLevel="0" collapsed="false">
      <c r="A15012" s="0" t="s">
        <v>85</v>
      </c>
      <c r="B15012" s="0" t="s">
        <v>113</v>
      </c>
      <c r="C15012" s="0" t="s">
        <v>108</v>
      </c>
      <c r="D15012" s="116" t="n">
        <v>46447</v>
      </c>
      <c r="E15012" s="0" t="n">
        <v>0.158736704670835</v>
      </c>
      <c r="F15012" s="0" t="n">
        <v>2376530</v>
      </c>
      <c r="G15012" s="151" t="s">
        <v>111</v>
      </c>
      <c r="H15012" s="151" t="s">
        <v>111</v>
      </c>
      <c r="I15012" s="152" t="s">
        <v>112</v>
      </c>
    </row>
    <row r="15013" customFormat="false" ht="12.75" hidden="false" customHeight="false" outlineLevel="0" collapsed="false">
      <c r="A15013" s="0" t="s">
        <v>86</v>
      </c>
      <c r="B15013" s="0" t="s">
        <v>110</v>
      </c>
      <c r="C15013" s="0" t="s">
        <v>108</v>
      </c>
      <c r="D15013" s="116" t="n">
        <v>46447</v>
      </c>
      <c r="E15013" s="0" t="n">
        <v>0.39</v>
      </c>
      <c r="F15013" s="0" t="n">
        <v>2376531</v>
      </c>
      <c r="G15013" s="151" t="s">
        <v>111</v>
      </c>
      <c r="H15013" s="151" t="s">
        <v>111</v>
      </c>
      <c r="I15013" s="152" t="s">
        <v>112</v>
      </c>
    </row>
    <row r="15014" customFormat="false" ht="12.75" hidden="false" customHeight="false" outlineLevel="0" collapsed="false">
      <c r="A15014" s="0" t="s">
        <v>86</v>
      </c>
      <c r="B15014" s="0" t="s">
        <v>113</v>
      </c>
      <c r="C15014" s="0" t="s">
        <v>108</v>
      </c>
      <c r="D15014" s="116" t="n">
        <v>46447</v>
      </c>
      <c r="E15014" s="0" t="n">
        <v>0.08</v>
      </c>
      <c r="F15014" s="0" t="n">
        <v>2376532</v>
      </c>
      <c r="G15014" s="151" t="s">
        <v>111</v>
      </c>
      <c r="H15014" s="151" t="s">
        <v>111</v>
      </c>
      <c r="I15014" s="152" t="s">
        <v>112</v>
      </c>
    </row>
    <row r="15015" customFormat="false" ht="12.75" hidden="false" customHeight="false" outlineLevel="0" collapsed="false">
      <c r="A15015" s="0" t="s">
        <v>87</v>
      </c>
      <c r="B15015" s="0" t="s">
        <v>110</v>
      </c>
      <c r="C15015" s="0" t="s">
        <v>108</v>
      </c>
      <c r="D15015" s="116" t="n">
        <v>46447</v>
      </c>
      <c r="E15015" s="0" t="n">
        <v>0.39</v>
      </c>
      <c r="F15015" s="0" t="n">
        <v>2376533</v>
      </c>
      <c r="G15015" s="151" t="s">
        <v>111</v>
      </c>
      <c r="H15015" s="151" t="s">
        <v>111</v>
      </c>
      <c r="I15015" s="152" t="s">
        <v>112</v>
      </c>
    </row>
    <row r="15016" customFormat="false" ht="12.75" hidden="false" customHeight="false" outlineLevel="0" collapsed="false">
      <c r="A15016" s="0" t="s">
        <v>87</v>
      </c>
      <c r="B15016" s="0" t="s">
        <v>113</v>
      </c>
      <c r="C15016" s="0" t="s">
        <v>108</v>
      </c>
      <c r="D15016" s="116" t="n">
        <v>46447</v>
      </c>
      <c r="E15016" s="0" t="n">
        <v>0.18</v>
      </c>
      <c r="F15016" s="0" t="n">
        <v>2376534</v>
      </c>
      <c r="G15016" s="151" t="s">
        <v>111</v>
      </c>
      <c r="H15016" s="151" t="s">
        <v>111</v>
      </c>
      <c r="I15016" s="152" t="s">
        <v>112</v>
      </c>
    </row>
    <row r="15017" customFormat="false" ht="12.75" hidden="false" customHeight="false" outlineLevel="0" collapsed="false">
      <c r="A15017" s="0" t="s">
        <v>88</v>
      </c>
      <c r="B15017" s="0" t="s">
        <v>110</v>
      </c>
      <c r="C15017" s="0" t="s">
        <v>108</v>
      </c>
      <c r="D15017" s="116" t="n">
        <v>46447</v>
      </c>
      <c r="E15017" s="0" t="n">
        <v>0.39</v>
      </c>
      <c r="F15017" s="0" t="n">
        <v>2376535</v>
      </c>
      <c r="G15017" s="151" t="s">
        <v>111</v>
      </c>
      <c r="H15017" s="151" t="s">
        <v>111</v>
      </c>
      <c r="I15017" s="152" t="s">
        <v>112</v>
      </c>
    </row>
    <row r="15018" customFormat="false" ht="12.75" hidden="false" customHeight="false" outlineLevel="0" collapsed="false">
      <c r="A15018" s="0" t="s">
        <v>88</v>
      </c>
      <c r="B15018" s="0" t="s">
        <v>113</v>
      </c>
      <c r="C15018" s="0" t="s">
        <v>108</v>
      </c>
      <c r="D15018" s="116" t="n">
        <v>46447</v>
      </c>
      <c r="E15018" s="0" t="n">
        <v>0.452932419156774</v>
      </c>
      <c r="F15018" s="0" t="n">
        <v>2376536</v>
      </c>
      <c r="G15018" s="151" t="s">
        <v>111</v>
      </c>
      <c r="H15018" s="151" t="s">
        <v>111</v>
      </c>
      <c r="I15018" s="152" t="s">
        <v>112</v>
      </c>
    </row>
    <row r="15019" customFormat="false" ht="12.75" hidden="false" customHeight="false" outlineLevel="0" collapsed="false">
      <c r="A15019" s="0" t="s">
        <v>89</v>
      </c>
      <c r="B15019" s="0" t="s">
        <v>110</v>
      </c>
      <c r="C15019" s="0" t="s">
        <v>108</v>
      </c>
      <c r="D15019" s="116" t="n">
        <v>46447</v>
      </c>
      <c r="E15019" s="0" t="n">
        <v>0.39</v>
      </c>
      <c r="F15019" s="0" t="n">
        <v>2376537</v>
      </c>
      <c r="G15019" s="151" t="s">
        <v>111</v>
      </c>
      <c r="H15019" s="151" t="s">
        <v>111</v>
      </c>
      <c r="I15019" s="152" t="s">
        <v>112</v>
      </c>
    </row>
    <row r="15020" customFormat="false" ht="12.75" hidden="false" customHeight="false" outlineLevel="0" collapsed="false">
      <c r="A15020" s="0" t="s">
        <v>89</v>
      </c>
      <c r="B15020" s="0" t="s">
        <v>113</v>
      </c>
      <c r="C15020" s="0" t="s">
        <v>108</v>
      </c>
      <c r="D15020" s="116" t="n">
        <v>46447</v>
      </c>
      <c r="E15020" s="0" t="n">
        <v>0.13</v>
      </c>
      <c r="F15020" s="0" t="n">
        <v>2376538</v>
      </c>
      <c r="G15020" s="151" t="s">
        <v>111</v>
      </c>
      <c r="H15020" s="151" t="s">
        <v>111</v>
      </c>
      <c r="I15020" s="152" t="s">
        <v>112</v>
      </c>
    </row>
    <row r="15021" customFormat="false" ht="12.75" hidden="false" customHeight="false" outlineLevel="0" collapsed="false">
      <c r="A15021" s="0" t="s">
        <v>90</v>
      </c>
      <c r="B15021" s="0" t="s">
        <v>110</v>
      </c>
      <c r="C15021" s="0" t="s">
        <v>108</v>
      </c>
      <c r="D15021" s="116" t="n">
        <v>46447</v>
      </c>
      <c r="E15021" s="0" t="n">
        <v>0.39</v>
      </c>
      <c r="F15021" s="0" t="n">
        <v>2376539</v>
      </c>
      <c r="G15021" s="151" t="s">
        <v>111</v>
      </c>
      <c r="H15021" s="151" t="s">
        <v>111</v>
      </c>
      <c r="I15021" s="152" t="s">
        <v>112</v>
      </c>
    </row>
    <row r="15022" customFormat="false" ht="12.75" hidden="false" customHeight="false" outlineLevel="0" collapsed="false">
      <c r="A15022" s="0" t="s">
        <v>90</v>
      </c>
      <c r="B15022" s="0" t="s">
        <v>113</v>
      </c>
      <c r="C15022" s="0" t="s">
        <v>108</v>
      </c>
      <c r="D15022" s="116" t="n">
        <v>46447</v>
      </c>
      <c r="E15022" s="0" t="n">
        <v>0.350599222267704</v>
      </c>
      <c r="F15022" s="0" t="n">
        <v>2376540</v>
      </c>
      <c r="G15022" s="151" t="s">
        <v>111</v>
      </c>
      <c r="H15022" s="151" t="s">
        <v>111</v>
      </c>
      <c r="I15022" s="152" t="s">
        <v>112</v>
      </c>
    </row>
    <row r="15023" customFormat="false" ht="12.75" hidden="false" customHeight="false" outlineLevel="0" collapsed="false">
      <c r="A15023" s="0" t="s">
        <v>91</v>
      </c>
      <c r="B15023" s="0" t="s">
        <v>110</v>
      </c>
      <c r="C15023" s="0" t="s">
        <v>108</v>
      </c>
      <c r="D15023" s="116" t="n">
        <v>46447</v>
      </c>
      <c r="E15023" s="0" t="n">
        <v>0</v>
      </c>
      <c r="F15023" s="0" t="n">
        <v>2376541</v>
      </c>
      <c r="G15023" s="151" t="s">
        <v>111</v>
      </c>
      <c r="H15023" s="151" t="s">
        <v>111</v>
      </c>
      <c r="I15023" s="152" t="s">
        <v>112</v>
      </c>
    </row>
    <row r="15024" customFormat="false" ht="12.75" hidden="false" customHeight="false" outlineLevel="0" collapsed="false">
      <c r="A15024" s="0" t="s">
        <v>91</v>
      </c>
      <c r="B15024" s="0" t="s">
        <v>113</v>
      </c>
      <c r="C15024" s="0" t="s">
        <v>108</v>
      </c>
      <c r="D15024" s="116" t="n">
        <v>46447</v>
      </c>
      <c r="E15024" s="0" t="n">
        <v>0</v>
      </c>
      <c r="F15024" s="0" t="n">
        <v>2376542</v>
      </c>
      <c r="G15024" s="151" t="s">
        <v>111</v>
      </c>
      <c r="H15024" s="151" t="s">
        <v>111</v>
      </c>
      <c r="I15024" s="152" t="s">
        <v>112</v>
      </c>
    </row>
    <row r="15025" customFormat="false" ht="12.75" hidden="false" customHeight="false" outlineLevel="0" collapsed="false">
      <c r="A15025" s="0" t="s">
        <v>49</v>
      </c>
      <c r="B15025" s="0" t="s">
        <v>110</v>
      </c>
      <c r="C15025" s="0" t="s">
        <v>108</v>
      </c>
      <c r="D15025" s="116" t="n">
        <v>46447</v>
      </c>
      <c r="E15025" s="0" t="n">
        <v>0.815</v>
      </c>
      <c r="F15025" s="0" t="n">
        <v>2376543</v>
      </c>
      <c r="G15025" s="151" t="s">
        <v>111</v>
      </c>
      <c r="H15025" s="151" t="s">
        <v>111</v>
      </c>
      <c r="I15025" s="152" t="s">
        <v>112</v>
      </c>
    </row>
    <row r="15026" customFormat="false" ht="12.75" hidden="false" customHeight="false" outlineLevel="0" collapsed="false">
      <c r="A15026" s="0" t="s">
        <v>49</v>
      </c>
      <c r="B15026" s="0" t="s">
        <v>113</v>
      </c>
      <c r="C15026" s="0" t="s">
        <v>108</v>
      </c>
      <c r="D15026" s="116" t="n">
        <v>46447</v>
      </c>
      <c r="E15026" s="0" t="n">
        <v>0.05</v>
      </c>
      <c r="F15026" s="0" t="n">
        <v>2376544</v>
      </c>
      <c r="G15026" s="151" t="s">
        <v>111</v>
      </c>
      <c r="H15026" s="151" t="s">
        <v>111</v>
      </c>
      <c r="I15026" s="152" t="s">
        <v>112</v>
      </c>
    </row>
    <row r="15027" customFormat="false" ht="12.75" hidden="false" customHeight="false" outlineLevel="0" collapsed="false">
      <c r="A15027" s="0" t="s">
        <v>50</v>
      </c>
      <c r="B15027" s="0" t="s">
        <v>110</v>
      </c>
      <c r="C15027" s="0" t="s">
        <v>108</v>
      </c>
      <c r="D15027" s="116" t="n">
        <v>46447</v>
      </c>
      <c r="E15027" s="0" t="n">
        <v>0.93</v>
      </c>
      <c r="F15027" s="0" t="n">
        <v>2376545</v>
      </c>
      <c r="G15027" s="151" t="s">
        <v>111</v>
      </c>
      <c r="H15027" s="151" t="s">
        <v>111</v>
      </c>
      <c r="I15027" s="152" t="s">
        <v>112</v>
      </c>
    </row>
    <row r="15028" customFormat="false" ht="12.75" hidden="false" customHeight="false" outlineLevel="0" collapsed="false">
      <c r="A15028" s="0" t="s">
        <v>50</v>
      </c>
      <c r="B15028" s="0" t="s">
        <v>113</v>
      </c>
      <c r="C15028" s="0" t="s">
        <v>108</v>
      </c>
      <c r="D15028" s="116" t="n">
        <v>46447</v>
      </c>
      <c r="E15028" s="0" t="n">
        <v>-0.17</v>
      </c>
      <c r="F15028" s="0" t="n">
        <v>2376546</v>
      </c>
      <c r="G15028" s="151" t="s">
        <v>111</v>
      </c>
      <c r="H15028" s="151" t="s">
        <v>111</v>
      </c>
      <c r="I15028" s="152" t="s">
        <v>112</v>
      </c>
    </row>
    <row r="15029" customFormat="false" ht="12.75" hidden="false" customHeight="false" outlineLevel="0" collapsed="false">
      <c r="A15029" s="0" t="s">
        <v>51</v>
      </c>
      <c r="B15029" s="0" t="s">
        <v>110</v>
      </c>
      <c r="C15029" s="0" t="s">
        <v>108</v>
      </c>
      <c r="D15029" s="116" t="n">
        <v>46447</v>
      </c>
      <c r="E15029" s="0" t="n">
        <v>0.93</v>
      </c>
      <c r="F15029" s="0" t="n">
        <v>2376547</v>
      </c>
      <c r="G15029" s="151" t="s">
        <v>111</v>
      </c>
      <c r="H15029" s="151" t="s">
        <v>111</v>
      </c>
      <c r="I15029" s="152" t="s">
        <v>112</v>
      </c>
    </row>
    <row r="15030" customFormat="false" ht="12.75" hidden="false" customHeight="false" outlineLevel="0" collapsed="false">
      <c r="A15030" s="0" t="s">
        <v>51</v>
      </c>
      <c r="B15030" s="0" t="s">
        <v>113</v>
      </c>
      <c r="C15030" s="0" t="s">
        <v>108</v>
      </c>
      <c r="D15030" s="116" t="n">
        <v>46447</v>
      </c>
      <c r="E15030" s="0" t="n">
        <v>0.1</v>
      </c>
      <c r="F15030" s="0" t="n">
        <v>2376548</v>
      </c>
      <c r="G15030" s="151" t="s">
        <v>111</v>
      </c>
      <c r="H15030" s="151" t="s">
        <v>111</v>
      </c>
      <c r="I15030" s="152" t="s">
        <v>112</v>
      </c>
    </row>
    <row r="15031" customFormat="false" ht="12.75" hidden="false" customHeight="false" outlineLevel="0" collapsed="false">
      <c r="A15031" s="0" t="s">
        <v>52</v>
      </c>
      <c r="B15031" s="0" t="s">
        <v>110</v>
      </c>
      <c r="C15031" s="0" t="s">
        <v>108</v>
      </c>
      <c r="D15031" s="116" t="n">
        <v>46447</v>
      </c>
      <c r="E15031" s="0" t="n">
        <v>0.93</v>
      </c>
      <c r="F15031" s="0" t="n">
        <v>2376549</v>
      </c>
      <c r="G15031" s="151" t="s">
        <v>111</v>
      </c>
      <c r="H15031" s="151" t="s">
        <v>111</v>
      </c>
      <c r="I15031" s="152" t="s">
        <v>112</v>
      </c>
    </row>
    <row r="15032" customFormat="false" ht="12.75" hidden="false" customHeight="false" outlineLevel="0" collapsed="false">
      <c r="A15032" s="0" t="s">
        <v>52</v>
      </c>
      <c r="B15032" s="0" t="s">
        <v>113</v>
      </c>
      <c r="C15032" s="0" t="s">
        <v>108</v>
      </c>
      <c r="D15032" s="116" t="n">
        <v>46447</v>
      </c>
      <c r="E15032" s="0" t="n">
        <v>-0.05</v>
      </c>
      <c r="F15032" s="0" t="n">
        <v>2376550</v>
      </c>
      <c r="G15032" s="151" t="s">
        <v>111</v>
      </c>
      <c r="H15032" s="151" t="s">
        <v>111</v>
      </c>
      <c r="I15032" s="152" t="s">
        <v>112</v>
      </c>
    </row>
    <row r="15033" customFormat="false" ht="12.75" hidden="false" customHeight="false" outlineLevel="0" collapsed="false">
      <c r="A15033" s="0" t="s">
        <v>53</v>
      </c>
      <c r="B15033" s="0" t="s">
        <v>110</v>
      </c>
      <c r="C15033" s="0" t="s">
        <v>108</v>
      </c>
      <c r="D15033" s="116" t="n">
        <v>46447</v>
      </c>
      <c r="E15033" s="0" t="n">
        <v>0.815</v>
      </c>
      <c r="F15033" s="0" t="n">
        <v>2376551</v>
      </c>
      <c r="G15033" s="151" t="s">
        <v>111</v>
      </c>
      <c r="H15033" s="151" t="s">
        <v>111</v>
      </c>
      <c r="I15033" s="152" t="s">
        <v>112</v>
      </c>
    </row>
    <row r="15034" customFormat="false" ht="12.75" hidden="false" customHeight="false" outlineLevel="0" collapsed="false">
      <c r="A15034" s="0" t="s">
        <v>53</v>
      </c>
      <c r="B15034" s="0" t="s">
        <v>113</v>
      </c>
      <c r="C15034" s="0" t="s">
        <v>108</v>
      </c>
      <c r="D15034" s="116" t="n">
        <v>46447</v>
      </c>
      <c r="E15034" s="0" t="n">
        <v>0.05</v>
      </c>
      <c r="F15034" s="0" t="n">
        <v>2376552</v>
      </c>
      <c r="G15034" s="151" t="s">
        <v>111</v>
      </c>
      <c r="H15034" s="151" t="s">
        <v>111</v>
      </c>
      <c r="I15034" s="152" t="s">
        <v>112</v>
      </c>
    </row>
    <row r="15035" customFormat="false" ht="12.75" hidden="false" customHeight="false" outlineLevel="0" collapsed="false">
      <c r="A15035" s="0" t="s">
        <v>17</v>
      </c>
      <c r="B15035" s="0" t="s">
        <v>110</v>
      </c>
      <c r="C15035" s="0" t="s">
        <v>108</v>
      </c>
      <c r="D15035" s="116" t="n">
        <v>46447</v>
      </c>
      <c r="E15035" s="0" t="n">
        <v>0</v>
      </c>
      <c r="F15035" s="0" t="n">
        <v>2376553</v>
      </c>
      <c r="G15035" s="151" t="s">
        <v>111</v>
      </c>
      <c r="H15035" s="151" t="s">
        <v>111</v>
      </c>
      <c r="I15035" s="152" t="s">
        <v>112</v>
      </c>
    </row>
    <row r="15036" customFormat="false" ht="12.75" hidden="false" customHeight="false" outlineLevel="0" collapsed="false">
      <c r="A15036" s="0" t="s">
        <v>17</v>
      </c>
      <c r="B15036" s="0" t="s">
        <v>113</v>
      </c>
      <c r="C15036" s="0" t="s">
        <v>108</v>
      </c>
      <c r="D15036" s="116" t="n">
        <v>46447</v>
      </c>
      <c r="E15036" s="0" t="n">
        <v>0</v>
      </c>
      <c r="F15036" s="0" t="n">
        <v>2376554</v>
      </c>
      <c r="G15036" s="151" t="s">
        <v>111</v>
      </c>
      <c r="H15036" s="151" t="s">
        <v>111</v>
      </c>
      <c r="I15036" s="152" t="s">
        <v>112</v>
      </c>
    </row>
    <row r="15037" customFormat="false" ht="12.75" hidden="false" customHeight="false" outlineLevel="0" collapsed="false">
      <c r="A15037" s="0" t="s">
        <v>18</v>
      </c>
      <c r="B15037" s="0" t="s">
        <v>110</v>
      </c>
      <c r="C15037" s="0" t="s">
        <v>108</v>
      </c>
      <c r="D15037" s="116" t="n">
        <v>46447</v>
      </c>
      <c r="E15037" s="0" t="n">
        <v>0</v>
      </c>
      <c r="F15037" s="0" t="n">
        <v>2376555</v>
      </c>
      <c r="G15037" s="151" t="s">
        <v>111</v>
      </c>
      <c r="H15037" s="151" t="s">
        <v>111</v>
      </c>
      <c r="I15037" s="152" t="s">
        <v>112</v>
      </c>
    </row>
    <row r="15038" customFormat="false" ht="12.75" hidden="false" customHeight="false" outlineLevel="0" collapsed="false">
      <c r="A15038" s="0" t="s">
        <v>18</v>
      </c>
      <c r="B15038" s="0" t="s">
        <v>113</v>
      </c>
      <c r="C15038" s="0" t="s">
        <v>108</v>
      </c>
      <c r="D15038" s="116" t="n">
        <v>46447</v>
      </c>
      <c r="E15038" s="0" t="n">
        <v>0</v>
      </c>
      <c r="F15038" s="0" t="n">
        <v>2376556</v>
      </c>
      <c r="G15038" s="151" t="s">
        <v>111</v>
      </c>
      <c r="H15038" s="151" t="s">
        <v>111</v>
      </c>
      <c r="I15038" s="152" t="s">
        <v>112</v>
      </c>
    </row>
    <row r="15039" customFormat="false" ht="12.75" hidden="false" customHeight="false" outlineLevel="0" collapsed="false">
      <c r="A15039" s="0" t="s">
        <v>19</v>
      </c>
      <c r="B15039" s="0" t="s">
        <v>110</v>
      </c>
      <c r="C15039" s="0" t="s">
        <v>108</v>
      </c>
      <c r="D15039" s="116" t="n">
        <v>46447</v>
      </c>
      <c r="E15039" s="0" t="n">
        <v>0</v>
      </c>
      <c r="F15039" s="0" t="n">
        <v>2376557</v>
      </c>
      <c r="G15039" s="151" t="s">
        <v>111</v>
      </c>
      <c r="H15039" s="151" t="s">
        <v>111</v>
      </c>
      <c r="I15039" s="152" t="s">
        <v>112</v>
      </c>
    </row>
    <row r="15040" customFormat="false" ht="12.75" hidden="false" customHeight="false" outlineLevel="0" collapsed="false">
      <c r="A15040" s="0" t="s">
        <v>19</v>
      </c>
      <c r="B15040" s="0" t="s">
        <v>113</v>
      </c>
      <c r="C15040" s="0" t="s">
        <v>108</v>
      </c>
      <c r="D15040" s="116" t="n">
        <v>46447</v>
      </c>
      <c r="E15040" s="0" t="n">
        <v>0</v>
      </c>
      <c r="F15040" s="0" t="n">
        <v>2376558</v>
      </c>
      <c r="G15040" s="151" t="s">
        <v>111</v>
      </c>
      <c r="H15040" s="151" t="s">
        <v>111</v>
      </c>
      <c r="I15040" s="152" t="s">
        <v>112</v>
      </c>
    </row>
    <row r="15041" customFormat="false" ht="12.75" hidden="false" customHeight="false" outlineLevel="0" collapsed="false">
      <c r="A15041" s="0" t="s">
        <v>21</v>
      </c>
      <c r="B15041" s="0" t="s">
        <v>110</v>
      </c>
      <c r="C15041" s="0" t="s">
        <v>108</v>
      </c>
      <c r="D15041" s="116" t="n">
        <v>46447</v>
      </c>
      <c r="E15041" s="0" t="n">
        <v>0</v>
      </c>
      <c r="F15041" s="0" t="n">
        <v>2376559</v>
      </c>
      <c r="G15041" s="151" t="s">
        <v>111</v>
      </c>
      <c r="H15041" s="151" t="s">
        <v>111</v>
      </c>
      <c r="I15041" s="152" t="s">
        <v>112</v>
      </c>
    </row>
    <row r="15042" customFormat="false" ht="12.75" hidden="false" customHeight="false" outlineLevel="0" collapsed="false">
      <c r="A15042" s="0" t="s">
        <v>21</v>
      </c>
      <c r="B15042" s="0" t="s">
        <v>113</v>
      </c>
      <c r="C15042" s="0" t="s">
        <v>108</v>
      </c>
      <c r="D15042" s="116" t="n">
        <v>46447</v>
      </c>
      <c r="E15042" s="0" t="n">
        <v>0</v>
      </c>
      <c r="F15042" s="0" t="n">
        <v>2376560</v>
      </c>
      <c r="G15042" s="151" t="s">
        <v>111</v>
      </c>
      <c r="H15042" s="151" t="s">
        <v>111</v>
      </c>
      <c r="I15042" s="152" t="s">
        <v>112</v>
      </c>
    </row>
    <row r="15043" customFormat="false" ht="12.75" hidden="false" customHeight="false" outlineLevel="0" collapsed="false">
      <c r="A15043" s="0" t="s">
        <v>22</v>
      </c>
      <c r="B15043" s="0" t="s">
        <v>110</v>
      </c>
      <c r="C15043" s="0" t="s">
        <v>108</v>
      </c>
      <c r="D15043" s="116" t="n">
        <v>46447</v>
      </c>
      <c r="E15043" s="0" t="n">
        <v>0</v>
      </c>
      <c r="F15043" s="0" t="n">
        <v>2376561</v>
      </c>
      <c r="G15043" s="151" t="s">
        <v>111</v>
      </c>
      <c r="H15043" s="151" t="s">
        <v>111</v>
      </c>
      <c r="I15043" s="152" t="s">
        <v>112</v>
      </c>
    </row>
    <row r="15044" customFormat="false" ht="12.75" hidden="false" customHeight="false" outlineLevel="0" collapsed="false">
      <c r="A15044" s="0" t="s">
        <v>59</v>
      </c>
      <c r="B15044" s="0" t="s">
        <v>110</v>
      </c>
      <c r="C15044" s="0" t="s">
        <v>108</v>
      </c>
      <c r="D15044" s="116" t="n">
        <v>46478</v>
      </c>
      <c r="E15044" s="0" t="n">
        <v>0.435</v>
      </c>
      <c r="F15044" s="0" t="n">
        <v>2376515</v>
      </c>
      <c r="G15044" s="151" t="s">
        <v>111</v>
      </c>
      <c r="H15044" s="151" t="s">
        <v>111</v>
      </c>
      <c r="I15044" s="152" t="s">
        <v>112</v>
      </c>
    </row>
    <row r="15045" customFormat="false" ht="12.75" hidden="false" customHeight="false" outlineLevel="0" collapsed="false">
      <c r="A15045" s="0" t="s">
        <v>59</v>
      </c>
      <c r="B15045" s="0" t="s">
        <v>113</v>
      </c>
      <c r="C15045" s="0" t="s">
        <v>108</v>
      </c>
      <c r="D15045" s="116" t="n">
        <v>46478</v>
      </c>
      <c r="E15045" s="0" t="n">
        <v>0.015</v>
      </c>
      <c r="F15045" s="0" t="n">
        <v>2376516</v>
      </c>
      <c r="G15045" s="151" t="s">
        <v>111</v>
      </c>
      <c r="H15045" s="151" t="s">
        <v>111</v>
      </c>
      <c r="I15045" s="152" t="s">
        <v>112</v>
      </c>
    </row>
    <row r="15046" customFormat="false" ht="12.75" hidden="false" customHeight="false" outlineLevel="0" collapsed="false">
      <c r="A15046" s="0" t="s">
        <v>60</v>
      </c>
      <c r="B15046" s="0" t="s">
        <v>110</v>
      </c>
      <c r="C15046" s="0" t="s">
        <v>108</v>
      </c>
      <c r="D15046" s="116" t="n">
        <v>46478</v>
      </c>
      <c r="E15046" s="0" t="n">
        <v>0.435</v>
      </c>
      <c r="F15046" s="0" t="n">
        <v>2376517</v>
      </c>
      <c r="G15046" s="151" t="s">
        <v>111</v>
      </c>
      <c r="H15046" s="151" t="s">
        <v>111</v>
      </c>
      <c r="I15046" s="152" t="s">
        <v>112</v>
      </c>
    </row>
    <row r="15047" customFormat="false" ht="12.75" hidden="false" customHeight="false" outlineLevel="0" collapsed="false">
      <c r="A15047" s="0" t="s">
        <v>60</v>
      </c>
      <c r="B15047" s="0" t="s">
        <v>113</v>
      </c>
      <c r="C15047" s="0" t="s">
        <v>108</v>
      </c>
      <c r="D15047" s="116" t="n">
        <v>46478</v>
      </c>
      <c r="E15047" s="0" t="n">
        <v>0.045</v>
      </c>
      <c r="F15047" s="0" t="n">
        <v>2376518</v>
      </c>
      <c r="G15047" s="151" t="s">
        <v>111</v>
      </c>
      <c r="H15047" s="151" t="s">
        <v>111</v>
      </c>
      <c r="I15047" s="152" t="s">
        <v>112</v>
      </c>
    </row>
    <row r="15048" customFormat="false" ht="12.75" hidden="false" customHeight="false" outlineLevel="0" collapsed="false">
      <c r="A15048" s="0" t="s">
        <v>61</v>
      </c>
      <c r="B15048" s="0" t="s">
        <v>110</v>
      </c>
      <c r="C15048" s="0" t="s">
        <v>108</v>
      </c>
      <c r="D15048" s="116" t="n">
        <v>46478</v>
      </c>
      <c r="E15048" s="0" t="n">
        <v>0.435</v>
      </c>
      <c r="F15048" s="0" t="n">
        <v>2376519</v>
      </c>
      <c r="G15048" s="151" t="s">
        <v>111</v>
      </c>
      <c r="H15048" s="151" t="s">
        <v>111</v>
      </c>
      <c r="I15048" s="152" t="s">
        <v>112</v>
      </c>
    </row>
    <row r="15049" customFormat="false" ht="12.75" hidden="false" customHeight="false" outlineLevel="0" collapsed="false">
      <c r="A15049" s="0" t="s">
        <v>61</v>
      </c>
      <c r="B15049" s="0" t="s">
        <v>113</v>
      </c>
      <c r="C15049" s="0" t="s">
        <v>108</v>
      </c>
      <c r="D15049" s="116" t="n">
        <v>46478</v>
      </c>
      <c r="E15049" s="0" t="n">
        <v>0.015</v>
      </c>
      <c r="F15049" s="0" t="n">
        <v>2376520</v>
      </c>
      <c r="G15049" s="151" t="s">
        <v>111</v>
      </c>
      <c r="H15049" s="151" t="s">
        <v>111</v>
      </c>
      <c r="I15049" s="152" t="s">
        <v>112</v>
      </c>
    </row>
    <row r="15050" customFormat="false" ht="12.75" hidden="false" customHeight="false" outlineLevel="0" collapsed="false">
      <c r="A15050" s="0" t="s">
        <v>62</v>
      </c>
      <c r="B15050" s="0" t="s">
        <v>110</v>
      </c>
      <c r="C15050" s="0" t="s">
        <v>108</v>
      </c>
      <c r="D15050" s="116" t="n">
        <v>46478</v>
      </c>
      <c r="E15050" s="0" t="n">
        <v>0.435</v>
      </c>
      <c r="F15050" s="0" t="n">
        <v>2376521</v>
      </c>
      <c r="G15050" s="151" t="s">
        <v>111</v>
      </c>
      <c r="H15050" s="151" t="s">
        <v>111</v>
      </c>
      <c r="I15050" s="152" t="s">
        <v>112</v>
      </c>
    </row>
    <row r="15051" customFormat="false" ht="12.75" hidden="false" customHeight="false" outlineLevel="0" collapsed="false">
      <c r="A15051" s="0" t="s">
        <v>62</v>
      </c>
      <c r="B15051" s="0" t="s">
        <v>113</v>
      </c>
      <c r="C15051" s="0" t="s">
        <v>108</v>
      </c>
      <c r="D15051" s="116" t="n">
        <v>46478</v>
      </c>
      <c r="E15051" s="0" t="n">
        <v>0.045</v>
      </c>
      <c r="F15051" s="0" t="n">
        <v>2376522</v>
      </c>
      <c r="G15051" s="151" t="s">
        <v>111</v>
      </c>
      <c r="H15051" s="151" t="s">
        <v>111</v>
      </c>
      <c r="I15051" s="152" t="s">
        <v>112</v>
      </c>
    </row>
    <row r="15052" customFormat="false" ht="12.75" hidden="false" customHeight="false" outlineLevel="0" collapsed="false">
      <c r="A15052" s="0" t="s">
        <v>82</v>
      </c>
      <c r="B15052" s="0" t="s">
        <v>110</v>
      </c>
      <c r="C15052" s="0" t="s">
        <v>108</v>
      </c>
      <c r="D15052" s="116" t="n">
        <v>46478</v>
      </c>
      <c r="E15052" s="0" t="n">
        <v>0</v>
      </c>
      <c r="F15052" s="0" t="n">
        <v>2376523</v>
      </c>
      <c r="G15052" s="151" t="s">
        <v>111</v>
      </c>
      <c r="H15052" s="151" t="s">
        <v>111</v>
      </c>
      <c r="I15052" s="152" t="s">
        <v>112</v>
      </c>
    </row>
    <row r="15053" customFormat="false" ht="12.75" hidden="false" customHeight="false" outlineLevel="0" collapsed="false">
      <c r="A15053" s="0" t="s">
        <v>82</v>
      </c>
      <c r="B15053" s="0" t="s">
        <v>113</v>
      </c>
      <c r="C15053" s="0" t="s">
        <v>108</v>
      </c>
      <c r="D15053" s="116" t="n">
        <v>46478</v>
      </c>
      <c r="E15053" s="0" t="n">
        <v>0</v>
      </c>
      <c r="F15053" s="0" t="n">
        <v>2376524</v>
      </c>
      <c r="G15053" s="151" t="s">
        <v>111</v>
      </c>
      <c r="H15053" s="151" t="s">
        <v>111</v>
      </c>
      <c r="I15053" s="152" t="s">
        <v>112</v>
      </c>
    </row>
    <row r="15054" customFormat="false" ht="12.75" hidden="false" customHeight="false" outlineLevel="0" collapsed="false">
      <c r="A15054" s="0" t="s">
        <v>83</v>
      </c>
      <c r="B15054" s="0" t="s">
        <v>110</v>
      </c>
      <c r="C15054" s="0" t="s">
        <v>108</v>
      </c>
      <c r="D15054" s="116" t="n">
        <v>46478</v>
      </c>
      <c r="E15054" s="0" t="n">
        <v>0</v>
      </c>
      <c r="F15054" s="0" t="n">
        <v>2376525</v>
      </c>
      <c r="G15054" s="151" t="s">
        <v>111</v>
      </c>
      <c r="H15054" s="151" t="s">
        <v>111</v>
      </c>
      <c r="I15054" s="152" t="s">
        <v>112</v>
      </c>
    </row>
    <row r="15055" customFormat="false" ht="12.75" hidden="false" customHeight="false" outlineLevel="0" collapsed="false">
      <c r="A15055" s="0" t="s">
        <v>83</v>
      </c>
      <c r="B15055" s="0" t="s">
        <v>113</v>
      </c>
      <c r="C15055" s="0" t="s">
        <v>108</v>
      </c>
      <c r="D15055" s="116" t="n">
        <v>46478</v>
      </c>
      <c r="E15055" s="0" t="n">
        <v>0</v>
      </c>
      <c r="F15055" s="0" t="n">
        <v>2376526</v>
      </c>
      <c r="G15055" s="151" t="s">
        <v>111</v>
      </c>
      <c r="H15055" s="151" t="s">
        <v>111</v>
      </c>
      <c r="I15055" s="152" t="s">
        <v>112</v>
      </c>
    </row>
    <row r="15056" customFormat="false" ht="12.75" hidden="false" customHeight="false" outlineLevel="0" collapsed="false">
      <c r="A15056" s="0" t="s">
        <v>84</v>
      </c>
      <c r="B15056" s="0" t="s">
        <v>110</v>
      </c>
      <c r="C15056" s="0" t="s">
        <v>108</v>
      </c>
      <c r="D15056" s="116" t="n">
        <v>46478</v>
      </c>
      <c r="E15056" s="0" t="n">
        <v>0.17</v>
      </c>
      <c r="F15056" s="0" t="n">
        <v>2376527</v>
      </c>
      <c r="G15056" s="151" t="s">
        <v>111</v>
      </c>
      <c r="H15056" s="151" t="s">
        <v>111</v>
      </c>
      <c r="I15056" s="152" t="s">
        <v>112</v>
      </c>
    </row>
    <row r="15057" customFormat="false" ht="12.75" hidden="false" customHeight="false" outlineLevel="0" collapsed="false">
      <c r="A15057" s="0" t="s">
        <v>84</v>
      </c>
      <c r="B15057" s="0" t="s">
        <v>113</v>
      </c>
      <c r="C15057" s="0" t="s">
        <v>108</v>
      </c>
      <c r="D15057" s="116" t="n">
        <v>46478</v>
      </c>
      <c r="E15057" s="0" t="n">
        <v>0</v>
      </c>
      <c r="F15057" s="0" t="n">
        <v>2376528</v>
      </c>
      <c r="G15057" s="151" t="s">
        <v>111</v>
      </c>
      <c r="H15057" s="151" t="s">
        <v>111</v>
      </c>
      <c r="I15057" s="152" t="s">
        <v>112</v>
      </c>
    </row>
    <row r="15058" customFormat="false" ht="12.75" hidden="false" customHeight="false" outlineLevel="0" collapsed="false">
      <c r="A15058" s="0" t="s">
        <v>85</v>
      </c>
      <c r="B15058" s="0" t="s">
        <v>110</v>
      </c>
      <c r="C15058" s="0" t="s">
        <v>108</v>
      </c>
      <c r="D15058" s="116" t="n">
        <v>46478</v>
      </c>
      <c r="E15058" s="0" t="n">
        <v>0.17</v>
      </c>
      <c r="F15058" s="0" t="n">
        <v>2376529</v>
      </c>
      <c r="G15058" s="151" t="s">
        <v>111</v>
      </c>
      <c r="H15058" s="151" t="s">
        <v>111</v>
      </c>
      <c r="I15058" s="152" t="s">
        <v>112</v>
      </c>
    </row>
    <row r="15059" customFormat="false" ht="12.75" hidden="false" customHeight="false" outlineLevel="0" collapsed="false">
      <c r="A15059" s="0" t="s">
        <v>85</v>
      </c>
      <c r="B15059" s="0" t="s">
        <v>113</v>
      </c>
      <c r="C15059" s="0" t="s">
        <v>108</v>
      </c>
      <c r="D15059" s="116" t="n">
        <v>46478</v>
      </c>
      <c r="E15059" s="0" t="n">
        <v>0</v>
      </c>
      <c r="F15059" s="0" t="n">
        <v>2376530</v>
      </c>
      <c r="G15059" s="151" t="s">
        <v>111</v>
      </c>
      <c r="H15059" s="151" t="s">
        <v>111</v>
      </c>
      <c r="I15059" s="152" t="s">
        <v>112</v>
      </c>
    </row>
    <row r="15060" customFormat="false" ht="12.75" hidden="false" customHeight="false" outlineLevel="0" collapsed="false">
      <c r="A15060" s="0" t="s">
        <v>86</v>
      </c>
      <c r="B15060" s="0" t="s">
        <v>110</v>
      </c>
      <c r="C15060" s="0" t="s">
        <v>108</v>
      </c>
      <c r="D15060" s="116" t="n">
        <v>46478</v>
      </c>
      <c r="E15060" s="0" t="n">
        <v>0.24</v>
      </c>
      <c r="F15060" s="0" t="n">
        <v>2376531</v>
      </c>
      <c r="G15060" s="151" t="s">
        <v>111</v>
      </c>
      <c r="H15060" s="151" t="s">
        <v>111</v>
      </c>
      <c r="I15060" s="152" t="s">
        <v>112</v>
      </c>
    </row>
    <row r="15061" customFormat="false" ht="12.75" hidden="false" customHeight="false" outlineLevel="0" collapsed="false">
      <c r="A15061" s="0" t="s">
        <v>86</v>
      </c>
      <c r="B15061" s="0" t="s">
        <v>113</v>
      </c>
      <c r="C15061" s="0" t="s">
        <v>108</v>
      </c>
      <c r="D15061" s="116" t="n">
        <v>46478</v>
      </c>
      <c r="E15061" s="0" t="n">
        <v>0.005</v>
      </c>
      <c r="F15061" s="0" t="n">
        <v>2376532</v>
      </c>
      <c r="G15061" s="151" t="s">
        <v>111</v>
      </c>
      <c r="H15061" s="151" t="s">
        <v>111</v>
      </c>
      <c r="I15061" s="152" t="s">
        <v>112</v>
      </c>
    </row>
    <row r="15062" customFormat="false" ht="12.75" hidden="false" customHeight="false" outlineLevel="0" collapsed="false">
      <c r="A15062" s="0" t="s">
        <v>87</v>
      </c>
      <c r="B15062" s="0" t="s">
        <v>110</v>
      </c>
      <c r="C15062" s="0" t="s">
        <v>108</v>
      </c>
      <c r="D15062" s="116" t="n">
        <v>46478</v>
      </c>
      <c r="E15062" s="0" t="n">
        <v>0.24</v>
      </c>
      <c r="F15062" s="0" t="n">
        <v>2376533</v>
      </c>
      <c r="G15062" s="151" t="s">
        <v>111</v>
      </c>
      <c r="H15062" s="151" t="s">
        <v>111</v>
      </c>
      <c r="I15062" s="152" t="s">
        <v>112</v>
      </c>
    </row>
    <row r="15063" customFormat="false" ht="12.75" hidden="false" customHeight="false" outlineLevel="0" collapsed="false">
      <c r="A15063" s="0" t="s">
        <v>87</v>
      </c>
      <c r="B15063" s="0" t="s">
        <v>113</v>
      </c>
      <c r="C15063" s="0" t="s">
        <v>108</v>
      </c>
      <c r="D15063" s="116" t="n">
        <v>46478</v>
      </c>
      <c r="E15063" s="0" t="n">
        <v>0.005</v>
      </c>
      <c r="F15063" s="0" t="n">
        <v>2376534</v>
      </c>
      <c r="G15063" s="151" t="s">
        <v>111</v>
      </c>
      <c r="H15063" s="151" t="s">
        <v>111</v>
      </c>
      <c r="I15063" s="152" t="s">
        <v>112</v>
      </c>
    </row>
    <row r="15064" customFormat="false" ht="12.75" hidden="false" customHeight="false" outlineLevel="0" collapsed="false">
      <c r="A15064" s="0" t="s">
        <v>88</v>
      </c>
      <c r="B15064" s="0" t="s">
        <v>110</v>
      </c>
      <c r="C15064" s="0" t="s">
        <v>108</v>
      </c>
      <c r="D15064" s="116" t="n">
        <v>46478</v>
      </c>
      <c r="E15064" s="0" t="n">
        <v>0.24</v>
      </c>
      <c r="F15064" s="0" t="n">
        <v>2376535</v>
      </c>
      <c r="G15064" s="151" t="s">
        <v>111</v>
      </c>
      <c r="H15064" s="151" t="s">
        <v>111</v>
      </c>
      <c r="I15064" s="152" t="s">
        <v>112</v>
      </c>
    </row>
    <row r="15065" customFormat="false" ht="12.75" hidden="false" customHeight="false" outlineLevel="0" collapsed="false">
      <c r="A15065" s="0" t="s">
        <v>88</v>
      </c>
      <c r="B15065" s="0" t="s">
        <v>113</v>
      </c>
      <c r="C15065" s="0" t="s">
        <v>108</v>
      </c>
      <c r="D15065" s="116" t="n">
        <v>46478</v>
      </c>
      <c r="E15065" s="0" t="n">
        <v>0.005</v>
      </c>
      <c r="F15065" s="0" t="n">
        <v>2376536</v>
      </c>
      <c r="G15065" s="151" t="s">
        <v>111</v>
      </c>
      <c r="H15065" s="151" t="s">
        <v>111</v>
      </c>
      <c r="I15065" s="152" t="s">
        <v>112</v>
      </c>
    </row>
    <row r="15066" customFormat="false" ht="12.75" hidden="false" customHeight="false" outlineLevel="0" collapsed="false">
      <c r="A15066" s="0" t="s">
        <v>89</v>
      </c>
      <c r="B15066" s="0" t="s">
        <v>110</v>
      </c>
      <c r="C15066" s="0" t="s">
        <v>108</v>
      </c>
      <c r="D15066" s="116" t="n">
        <v>46478</v>
      </c>
      <c r="E15066" s="0" t="n">
        <v>0.24</v>
      </c>
      <c r="F15066" s="0" t="n">
        <v>2376537</v>
      </c>
      <c r="G15066" s="151" t="s">
        <v>111</v>
      </c>
      <c r="H15066" s="151" t="s">
        <v>111</v>
      </c>
      <c r="I15066" s="152" t="s">
        <v>112</v>
      </c>
    </row>
    <row r="15067" customFormat="false" ht="12.75" hidden="false" customHeight="false" outlineLevel="0" collapsed="false">
      <c r="A15067" s="0" t="s">
        <v>89</v>
      </c>
      <c r="B15067" s="0" t="s">
        <v>113</v>
      </c>
      <c r="C15067" s="0" t="s">
        <v>108</v>
      </c>
      <c r="D15067" s="116" t="n">
        <v>46478</v>
      </c>
      <c r="E15067" s="0" t="n">
        <v>0.005</v>
      </c>
      <c r="F15067" s="0" t="n">
        <v>2376538</v>
      </c>
      <c r="G15067" s="151" t="s">
        <v>111</v>
      </c>
      <c r="H15067" s="151" t="s">
        <v>111</v>
      </c>
      <c r="I15067" s="152" t="s">
        <v>112</v>
      </c>
    </row>
    <row r="15068" customFormat="false" ht="12.75" hidden="false" customHeight="false" outlineLevel="0" collapsed="false">
      <c r="A15068" s="0" t="s">
        <v>90</v>
      </c>
      <c r="B15068" s="0" t="s">
        <v>110</v>
      </c>
      <c r="C15068" s="0" t="s">
        <v>108</v>
      </c>
      <c r="D15068" s="116" t="n">
        <v>46478</v>
      </c>
      <c r="E15068" s="0" t="n">
        <v>0.24</v>
      </c>
      <c r="F15068" s="0" t="n">
        <v>2376539</v>
      </c>
      <c r="G15068" s="151" t="s">
        <v>111</v>
      </c>
      <c r="H15068" s="151" t="s">
        <v>111</v>
      </c>
      <c r="I15068" s="152" t="s">
        <v>112</v>
      </c>
    </row>
    <row r="15069" customFormat="false" ht="12.75" hidden="false" customHeight="false" outlineLevel="0" collapsed="false">
      <c r="A15069" s="0" t="s">
        <v>90</v>
      </c>
      <c r="B15069" s="0" t="s">
        <v>113</v>
      </c>
      <c r="C15069" s="0" t="s">
        <v>108</v>
      </c>
      <c r="D15069" s="116" t="n">
        <v>46478</v>
      </c>
      <c r="E15069" s="0" t="n">
        <v>0.005</v>
      </c>
      <c r="F15069" s="0" t="n">
        <v>2376540</v>
      </c>
      <c r="G15069" s="151" t="s">
        <v>111</v>
      </c>
      <c r="H15069" s="151" t="s">
        <v>111</v>
      </c>
      <c r="I15069" s="152" t="s">
        <v>112</v>
      </c>
    </row>
    <row r="15070" customFormat="false" ht="12.75" hidden="false" customHeight="false" outlineLevel="0" collapsed="false">
      <c r="A15070" s="0" t="s">
        <v>91</v>
      </c>
      <c r="B15070" s="0" t="s">
        <v>110</v>
      </c>
      <c r="C15070" s="0" t="s">
        <v>108</v>
      </c>
      <c r="D15070" s="116" t="n">
        <v>46478</v>
      </c>
      <c r="E15070" s="0" t="n">
        <v>0</v>
      </c>
      <c r="F15070" s="0" t="n">
        <v>2376541</v>
      </c>
      <c r="G15070" s="151" t="s">
        <v>111</v>
      </c>
      <c r="H15070" s="151" t="s">
        <v>111</v>
      </c>
      <c r="I15070" s="152" t="s">
        <v>112</v>
      </c>
    </row>
    <row r="15071" customFormat="false" ht="12.75" hidden="false" customHeight="false" outlineLevel="0" collapsed="false">
      <c r="A15071" s="0" t="s">
        <v>91</v>
      </c>
      <c r="B15071" s="0" t="s">
        <v>113</v>
      </c>
      <c r="C15071" s="0" t="s">
        <v>108</v>
      </c>
      <c r="D15071" s="116" t="n">
        <v>46478</v>
      </c>
      <c r="E15071" s="0" t="n">
        <v>0</v>
      </c>
      <c r="F15071" s="0" t="n">
        <v>2376542</v>
      </c>
      <c r="G15071" s="151" t="s">
        <v>111</v>
      </c>
      <c r="H15071" s="151" t="s">
        <v>111</v>
      </c>
      <c r="I15071" s="152" t="s">
        <v>112</v>
      </c>
    </row>
    <row r="15072" customFormat="false" ht="12.75" hidden="false" customHeight="false" outlineLevel="0" collapsed="false">
      <c r="A15072" s="0" t="s">
        <v>49</v>
      </c>
      <c r="B15072" s="0" t="s">
        <v>110</v>
      </c>
      <c r="C15072" s="0" t="s">
        <v>108</v>
      </c>
      <c r="D15072" s="116" t="n">
        <v>46478</v>
      </c>
      <c r="E15072" s="0" t="n">
        <v>0.435</v>
      </c>
      <c r="F15072" s="0" t="n">
        <v>2376543</v>
      </c>
      <c r="G15072" s="151" t="s">
        <v>111</v>
      </c>
      <c r="H15072" s="151" t="s">
        <v>111</v>
      </c>
      <c r="I15072" s="152" t="s">
        <v>112</v>
      </c>
    </row>
    <row r="15073" customFormat="false" ht="12.75" hidden="false" customHeight="false" outlineLevel="0" collapsed="false">
      <c r="A15073" s="0" t="s">
        <v>49</v>
      </c>
      <c r="B15073" s="0" t="s">
        <v>113</v>
      </c>
      <c r="C15073" s="0" t="s">
        <v>108</v>
      </c>
      <c r="D15073" s="116" t="n">
        <v>46478</v>
      </c>
      <c r="E15073" s="0" t="n">
        <v>0.015</v>
      </c>
      <c r="F15073" s="0" t="n">
        <v>2376544</v>
      </c>
      <c r="G15073" s="151" t="s">
        <v>111</v>
      </c>
      <c r="H15073" s="151" t="s">
        <v>111</v>
      </c>
      <c r="I15073" s="152" t="s">
        <v>112</v>
      </c>
    </row>
    <row r="15074" customFormat="false" ht="12.75" hidden="false" customHeight="false" outlineLevel="0" collapsed="false">
      <c r="A15074" s="0" t="s">
        <v>50</v>
      </c>
      <c r="B15074" s="0" t="s">
        <v>110</v>
      </c>
      <c r="C15074" s="0" t="s">
        <v>108</v>
      </c>
      <c r="D15074" s="116" t="n">
        <v>46478</v>
      </c>
      <c r="E15074" s="0" t="n">
        <v>0.5</v>
      </c>
      <c r="F15074" s="0" t="n">
        <v>2376545</v>
      </c>
      <c r="G15074" s="151" t="s">
        <v>111</v>
      </c>
      <c r="H15074" s="151" t="s">
        <v>111</v>
      </c>
      <c r="I15074" s="152" t="s">
        <v>112</v>
      </c>
    </row>
    <row r="15075" customFormat="false" ht="12.75" hidden="false" customHeight="false" outlineLevel="0" collapsed="false">
      <c r="A15075" s="0" t="s">
        <v>50</v>
      </c>
      <c r="B15075" s="0" t="s">
        <v>113</v>
      </c>
      <c r="C15075" s="0" t="s">
        <v>108</v>
      </c>
      <c r="D15075" s="116" t="n">
        <v>46478</v>
      </c>
      <c r="E15075" s="0" t="n">
        <v>-0.085</v>
      </c>
      <c r="F15075" s="0" t="n">
        <v>2376546</v>
      </c>
      <c r="G15075" s="151" t="s">
        <v>111</v>
      </c>
      <c r="H15075" s="151" t="s">
        <v>111</v>
      </c>
      <c r="I15075" s="152" t="s">
        <v>112</v>
      </c>
    </row>
    <row r="15076" customFormat="false" ht="12.75" hidden="false" customHeight="false" outlineLevel="0" collapsed="false">
      <c r="A15076" s="0" t="s">
        <v>51</v>
      </c>
      <c r="B15076" s="0" t="s">
        <v>110</v>
      </c>
      <c r="C15076" s="0" t="s">
        <v>108</v>
      </c>
      <c r="D15076" s="116" t="n">
        <v>46478</v>
      </c>
      <c r="E15076" s="0" t="n">
        <v>0.5</v>
      </c>
      <c r="F15076" s="0" t="n">
        <v>2376547</v>
      </c>
      <c r="G15076" s="151" t="s">
        <v>111</v>
      </c>
      <c r="H15076" s="151" t="s">
        <v>111</v>
      </c>
      <c r="I15076" s="152" t="s">
        <v>112</v>
      </c>
    </row>
    <row r="15077" customFormat="false" ht="12.75" hidden="false" customHeight="false" outlineLevel="0" collapsed="false">
      <c r="A15077" s="0" t="s">
        <v>51</v>
      </c>
      <c r="B15077" s="0" t="s">
        <v>113</v>
      </c>
      <c r="C15077" s="0" t="s">
        <v>108</v>
      </c>
      <c r="D15077" s="116" t="n">
        <v>46478</v>
      </c>
      <c r="E15077" s="0" t="n">
        <v>0.02</v>
      </c>
      <c r="F15077" s="0" t="n">
        <v>2376548</v>
      </c>
      <c r="G15077" s="151" t="s">
        <v>111</v>
      </c>
      <c r="H15077" s="151" t="s">
        <v>111</v>
      </c>
      <c r="I15077" s="152" t="s">
        <v>112</v>
      </c>
    </row>
    <row r="15078" customFormat="false" ht="12.75" hidden="false" customHeight="false" outlineLevel="0" collapsed="false">
      <c r="A15078" s="0" t="s">
        <v>52</v>
      </c>
      <c r="B15078" s="0" t="s">
        <v>110</v>
      </c>
      <c r="C15078" s="0" t="s">
        <v>108</v>
      </c>
      <c r="D15078" s="116" t="n">
        <v>46478</v>
      </c>
      <c r="E15078" s="0" t="n">
        <v>0.5</v>
      </c>
      <c r="F15078" s="0" t="n">
        <v>2376549</v>
      </c>
      <c r="G15078" s="151" t="s">
        <v>111</v>
      </c>
      <c r="H15078" s="151" t="s">
        <v>111</v>
      </c>
      <c r="I15078" s="152" t="s">
        <v>112</v>
      </c>
    </row>
    <row r="15079" customFormat="false" ht="12.75" hidden="false" customHeight="false" outlineLevel="0" collapsed="false">
      <c r="A15079" s="0" t="s">
        <v>52</v>
      </c>
      <c r="B15079" s="0" t="s">
        <v>113</v>
      </c>
      <c r="C15079" s="0" t="s">
        <v>108</v>
      </c>
      <c r="D15079" s="116" t="n">
        <v>46478</v>
      </c>
      <c r="E15079" s="0" t="n">
        <v>-0.045</v>
      </c>
      <c r="F15079" s="0" t="n">
        <v>2376550</v>
      </c>
      <c r="G15079" s="151" t="s">
        <v>111</v>
      </c>
      <c r="H15079" s="151" t="s">
        <v>111</v>
      </c>
      <c r="I15079" s="152" t="s">
        <v>112</v>
      </c>
    </row>
    <row r="15080" customFormat="false" ht="12.75" hidden="false" customHeight="false" outlineLevel="0" collapsed="false">
      <c r="A15080" s="0" t="s">
        <v>53</v>
      </c>
      <c r="B15080" s="0" t="s">
        <v>110</v>
      </c>
      <c r="C15080" s="0" t="s">
        <v>108</v>
      </c>
      <c r="D15080" s="116" t="n">
        <v>46478</v>
      </c>
      <c r="E15080" s="0" t="n">
        <v>0.24</v>
      </c>
      <c r="F15080" s="0" t="n">
        <v>2376551</v>
      </c>
      <c r="G15080" s="151" t="s">
        <v>111</v>
      </c>
      <c r="H15080" s="151" t="s">
        <v>111</v>
      </c>
      <c r="I15080" s="152" t="s">
        <v>112</v>
      </c>
    </row>
    <row r="15081" customFormat="false" ht="12.75" hidden="false" customHeight="false" outlineLevel="0" collapsed="false">
      <c r="A15081" s="0" t="s">
        <v>53</v>
      </c>
      <c r="B15081" s="0" t="s">
        <v>113</v>
      </c>
      <c r="C15081" s="0" t="s">
        <v>108</v>
      </c>
      <c r="D15081" s="116" t="n">
        <v>46478</v>
      </c>
      <c r="E15081" s="0" t="n">
        <v>0.005</v>
      </c>
      <c r="F15081" s="0" t="n">
        <v>2376552</v>
      </c>
      <c r="G15081" s="151" t="s">
        <v>111</v>
      </c>
      <c r="H15081" s="151" t="s">
        <v>111</v>
      </c>
      <c r="I15081" s="152" t="s">
        <v>112</v>
      </c>
    </row>
    <row r="15082" customFormat="false" ht="12.75" hidden="false" customHeight="false" outlineLevel="0" collapsed="false">
      <c r="A15082" s="0" t="s">
        <v>17</v>
      </c>
      <c r="B15082" s="0" t="s">
        <v>110</v>
      </c>
      <c r="C15082" s="0" t="s">
        <v>108</v>
      </c>
      <c r="D15082" s="116" t="n">
        <v>46478</v>
      </c>
      <c r="E15082" s="0" t="n">
        <v>0</v>
      </c>
      <c r="F15082" s="0" t="n">
        <v>2376553</v>
      </c>
      <c r="G15082" s="151" t="s">
        <v>111</v>
      </c>
      <c r="H15082" s="151" t="s">
        <v>111</v>
      </c>
      <c r="I15082" s="152" t="s">
        <v>112</v>
      </c>
    </row>
    <row r="15083" customFormat="false" ht="12.75" hidden="false" customHeight="false" outlineLevel="0" collapsed="false">
      <c r="A15083" s="0" t="s">
        <v>17</v>
      </c>
      <c r="B15083" s="0" t="s">
        <v>113</v>
      </c>
      <c r="C15083" s="0" t="s">
        <v>108</v>
      </c>
      <c r="D15083" s="116" t="n">
        <v>46478</v>
      </c>
      <c r="E15083" s="0" t="n">
        <v>0</v>
      </c>
      <c r="F15083" s="0" t="n">
        <v>2376554</v>
      </c>
      <c r="G15083" s="151" t="s">
        <v>111</v>
      </c>
      <c r="H15083" s="151" t="s">
        <v>111</v>
      </c>
      <c r="I15083" s="152" t="s">
        <v>112</v>
      </c>
    </row>
    <row r="15084" customFormat="false" ht="12.75" hidden="false" customHeight="false" outlineLevel="0" collapsed="false">
      <c r="A15084" s="0" t="s">
        <v>18</v>
      </c>
      <c r="B15084" s="0" t="s">
        <v>110</v>
      </c>
      <c r="C15084" s="0" t="s">
        <v>108</v>
      </c>
      <c r="D15084" s="116" t="n">
        <v>46478</v>
      </c>
      <c r="E15084" s="0" t="n">
        <v>0</v>
      </c>
      <c r="F15084" s="0" t="n">
        <v>2376555</v>
      </c>
      <c r="G15084" s="151" t="s">
        <v>111</v>
      </c>
      <c r="H15084" s="151" t="s">
        <v>111</v>
      </c>
      <c r="I15084" s="152" t="s">
        <v>112</v>
      </c>
    </row>
    <row r="15085" customFormat="false" ht="12.75" hidden="false" customHeight="false" outlineLevel="0" collapsed="false">
      <c r="A15085" s="0" t="s">
        <v>18</v>
      </c>
      <c r="B15085" s="0" t="s">
        <v>113</v>
      </c>
      <c r="C15085" s="0" t="s">
        <v>108</v>
      </c>
      <c r="D15085" s="116" t="n">
        <v>46478</v>
      </c>
      <c r="E15085" s="0" t="n">
        <v>0</v>
      </c>
      <c r="F15085" s="0" t="n">
        <v>2376556</v>
      </c>
      <c r="G15085" s="151" t="s">
        <v>111</v>
      </c>
      <c r="H15085" s="151" t="s">
        <v>111</v>
      </c>
      <c r="I15085" s="152" t="s">
        <v>112</v>
      </c>
    </row>
    <row r="15086" customFormat="false" ht="12.75" hidden="false" customHeight="false" outlineLevel="0" collapsed="false">
      <c r="A15086" s="0" t="s">
        <v>19</v>
      </c>
      <c r="B15086" s="0" t="s">
        <v>110</v>
      </c>
      <c r="C15086" s="0" t="s">
        <v>108</v>
      </c>
      <c r="D15086" s="116" t="n">
        <v>46478</v>
      </c>
      <c r="E15086" s="0" t="n">
        <v>0</v>
      </c>
      <c r="F15086" s="0" t="n">
        <v>2376557</v>
      </c>
      <c r="G15086" s="151" t="s">
        <v>111</v>
      </c>
      <c r="H15086" s="151" t="s">
        <v>111</v>
      </c>
      <c r="I15086" s="152" t="s">
        <v>112</v>
      </c>
    </row>
    <row r="15087" customFormat="false" ht="12.75" hidden="false" customHeight="false" outlineLevel="0" collapsed="false">
      <c r="A15087" s="0" t="s">
        <v>19</v>
      </c>
      <c r="B15087" s="0" t="s">
        <v>113</v>
      </c>
      <c r="C15087" s="0" t="s">
        <v>108</v>
      </c>
      <c r="D15087" s="116" t="n">
        <v>46478</v>
      </c>
      <c r="E15087" s="0" t="n">
        <v>0</v>
      </c>
      <c r="F15087" s="0" t="n">
        <v>2376558</v>
      </c>
      <c r="G15087" s="151" t="s">
        <v>111</v>
      </c>
      <c r="H15087" s="151" t="s">
        <v>111</v>
      </c>
      <c r="I15087" s="152" t="s">
        <v>112</v>
      </c>
    </row>
    <row r="15088" customFormat="false" ht="12.75" hidden="false" customHeight="false" outlineLevel="0" collapsed="false">
      <c r="A15088" s="0" t="s">
        <v>21</v>
      </c>
      <c r="B15088" s="0" t="s">
        <v>110</v>
      </c>
      <c r="C15088" s="0" t="s">
        <v>108</v>
      </c>
      <c r="D15088" s="116" t="n">
        <v>46478</v>
      </c>
      <c r="E15088" s="0" t="n">
        <v>0</v>
      </c>
      <c r="F15088" s="0" t="n">
        <v>2376559</v>
      </c>
      <c r="G15088" s="151" t="s">
        <v>111</v>
      </c>
      <c r="H15088" s="151" t="s">
        <v>111</v>
      </c>
      <c r="I15088" s="152" t="s">
        <v>112</v>
      </c>
    </row>
    <row r="15089" customFormat="false" ht="12.75" hidden="false" customHeight="false" outlineLevel="0" collapsed="false">
      <c r="A15089" s="0" t="s">
        <v>21</v>
      </c>
      <c r="B15089" s="0" t="s">
        <v>113</v>
      </c>
      <c r="C15089" s="0" t="s">
        <v>108</v>
      </c>
      <c r="D15089" s="116" t="n">
        <v>46478</v>
      </c>
      <c r="E15089" s="0" t="n">
        <v>0</v>
      </c>
      <c r="F15089" s="0" t="n">
        <v>2376560</v>
      </c>
      <c r="G15089" s="151" t="s">
        <v>111</v>
      </c>
      <c r="H15089" s="151" t="s">
        <v>111</v>
      </c>
      <c r="I15089" s="152" t="s">
        <v>112</v>
      </c>
    </row>
    <row r="15090" customFormat="false" ht="12.75" hidden="false" customHeight="false" outlineLevel="0" collapsed="false">
      <c r="A15090" s="0" t="s">
        <v>22</v>
      </c>
      <c r="B15090" s="0" t="s">
        <v>110</v>
      </c>
      <c r="C15090" s="0" t="s">
        <v>108</v>
      </c>
      <c r="D15090" s="116" t="n">
        <v>46478</v>
      </c>
      <c r="E15090" s="0" t="n">
        <v>0</v>
      </c>
      <c r="F15090" s="0" t="n">
        <v>2376561</v>
      </c>
      <c r="G15090" s="151" t="s">
        <v>111</v>
      </c>
      <c r="H15090" s="151" t="s">
        <v>111</v>
      </c>
      <c r="I15090" s="152" t="s">
        <v>112</v>
      </c>
    </row>
    <row r="15091" customFormat="false" ht="12.75" hidden="false" customHeight="false" outlineLevel="0" collapsed="false">
      <c r="A15091" s="0" t="s">
        <v>59</v>
      </c>
      <c r="B15091" s="0" t="s">
        <v>110</v>
      </c>
      <c r="C15091" s="0" t="s">
        <v>108</v>
      </c>
      <c r="D15091" s="116" t="n">
        <v>46508</v>
      </c>
      <c r="E15091" s="0" t="n">
        <v>0.385</v>
      </c>
      <c r="F15091" s="0" t="n">
        <v>2376515</v>
      </c>
      <c r="G15091" s="151" t="s">
        <v>111</v>
      </c>
      <c r="H15091" s="151" t="s">
        <v>111</v>
      </c>
      <c r="I15091" s="152" t="s">
        <v>112</v>
      </c>
    </row>
    <row r="15092" customFormat="false" ht="12.75" hidden="false" customHeight="false" outlineLevel="0" collapsed="false">
      <c r="A15092" s="0" t="s">
        <v>59</v>
      </c>
      <c r="B15092" s="0" t="s">
        <v>113</v>
      </c>
      <c r="C15092" s="0" t="s">
        <v>108</v>
      </c>
      <c r="D15092" s="116" t="n">
        <v>46508</v>
      </c>
      <c r="E15092" s="0" t="n">
        <v>0.015</v>
      </c>
      <c r="F15092" s="0" t="n">
        <v>2376516</v>
      </c>
      <c r="G15092" s="151" t="s">
        <v>111</v>
      </c>
      <c r="H15092" s="151" t="s">
        <v>111</v>
      </c>
      <c r="I15092" s="152" t="s">
        <v>112</v>
      </c>
    </row>
    <row r="15093" customFormat="false" ht="12.75" hidden="false" customHeight="false" outlineLevel="0" collapsed="false">
      <c r="A15093" s="0" t="s">
        <v>60</v>
      </c>
      <c r="B15093" s="0" t="s">
        <v>110</v>
      </c>
      <c r="C15093" s="0" t="s">
        <v>108</v>
      </c>
      <c r="D15093" s="116" t="n">
        <v>46508</v>
      </c>
      <c r="E15093" s="0" t="n">
        <v>0.385</v>
      </c>
      <c r="F15093" s="0" t="n">
        <v>2376517</v>
      </c>
      <c r="G15093" s="151" t="s">
        <v>111</v>
      </c>
      <c r="H15093" s="151" t="s">
        <v>111</v>
      </c>
      <c r="I15093" s="152" t="s">
        <v>112</v>
      </c>
    </row>
    <row r="15094" customFormat="false" ht="12.75" hidden="false" customHeight="false" outlineLevel="0" collapsed="false">
      <c r="A15094" s="0" t="s">
        <v>60</v>
      </c>
      <c r="B15094" s="0" t="s">
        <v>113</v>
      </c>
      <c r="C15094" s="0" t="s">
        <v>108</v>
      </c>
      <c r="D15094" s="116" t="n">
        <v>46508</v>
      </c>
      <c r="E15094" s="0" t="n">
        <v>0.045</v>
      </c>
      <c r="F15094" s="0" t="n">
        <v>2376518</v>
      </c>
      <c r="G15094" s="151" t="s">
        <v>111</v>
      </c>
      <c r="H15094" s="151" t="s">
        <v>111</v>
      </c>
      <c r="I15094" s="152" t="s">
        <v>112</v>
      </c>
    </row>
    <row r="15095" customFormat="false" ht="12.75" hidden="false" customHeight="false" outlineLevel="0" collapsed="false">
      <c r="A15095" s="0" t="s">
        <v>61</v>
      </c>
      <c r="B15095" s="0" t="s">
        <v>110</v>
      </c>
      <c r="C15095" s="0" t="s">
        <v>108</v>
      </c>
      <c r="D15095" s="116" t="n">
        <v>46508</v>
      </c>
      <c r="E15095" s="0" t="n">
        <v>0.385</v>
      </c>
      <c r="F15095" s="0" t="n">
        <v>2376519</v>
      </c>
      <c r="G15095" s="151" t="s">
        <v>111</v>
      </c>
      <c r="H15095" s="151" t="s">
        <v>111</v>
      </c>
      <c r="I15095" s="152" t="s">
        <v>112</v>
      </c>
    </row>
    <row r="15096" customFormat="false" ht="12.75" hidden="false" customHeight="false" outlineLevel="0" collapsed="false">
      <c r="A15096" s="0" t="s">
        <v>61</v>
      </c>
      <c r="B15096" s="0" t="s">
        <v>113</v>
      </c>
      <c r="C15096" s="0" t="s">
        <v>108</v>
      </c>
      <c r="D15096" s="116" t="n">
        <v>46508</v>
      </c>
      <c r="E15096" s="0" t="n">
        <v>0.015</v>
      </c>
      <c r="F15096" s="0" t="n">
        <v>2376520</v>
      </c>
      <c r="G15096" s="151" t="s">
        <v>111</v>
      </c>
      <c r="H15096" s="151" t="s">
        <v>111</v>
      </c>
      <c r="I15096" s="152" t="s">
        <v>112</v>
      </c>
    </row>
    <row r="15097" customFormat="false" ht="12.75" hidden="false" customHeight="false" outlineLevel="0" collapsed="false">
      <c r="A15097" s="0" t="s">
        <v>62</v>
      </c>
      <c r="B15097" s="0" t="s">
        <v>110</v>
      </c>
      <c r="C15097" s="0" t="s">
        <v>108</v>
      </c>
      <c r="D15097" s="116" t="n">
        <v>46508</v>
      </c>
      <c r="E15097" s="0" t="n">
        <v>0.385</v>
      </c>
      <c r="F15097" s="0" t="n">
        <v>2376521</v>
      </c>
      <c r="G15097" s="151" t="s">
        <v>111</v>
      </c>
      <c r="H15097" s="151" t="s">
        <v>111</v>
      </c>
      <c r="I15097" s="152" t="s">
        <v>112</v>
      </c>
    </row>
    <row r="15098" customFormat="false" ht="12.75" hidden="false" customHeight="false" outlineLevel="0" collapsed="false">
      <c r="A15098" s="0" t="s">
        <v>62</v>
      </c>
      <c r="B15098" s="0" t="s">
        <v>113</v>
      </c>
      <c r="C15098" s="0" t="s">
        <v>108</v>
      </c>
      <c r="D15098" s="116" t="n">
        <v>46508</v>
      </c>
      <c r="E15098" s="0" t="n">
        <v>0.045</v>
      </c>
      <c r="F15098" s="0" t="n">
        <v>2376522</v>
      </c>
      <c r="G15098" s="151" t="s">
        <v>111</v>
      </c>
      <c r="H15098" s="151" t="s">
        <v>111</v>
      </c>
      <c r="I15098" s="152" t="s">
        <v>112</v>
      </c>
    </row>
    <row r="15099" customFormat="false" ht="12.75" hidden="false" customHeight="false" outlineLevel="0" collapsed="false">
      <c r="A15099" s="0" t="s">
        <v>82</v>
      </c>
      <c r="B15099" s="0" t="s">
        <v>110</v>
      </c>
      <c r="C15099" s="0" t="s">
        <v>108</v>
      </c>
      <c r="D15099" s="116" t="n">
        <v>46508</v>
      </c>
      <c r="E15099" s="0" t="n">
        <v>0</v>
      </c>
      <c r="F15099" s="0" t="n">
        <v>2376523</v>
      </c>
      <c r="G15099" s="151" t="s">
        <v>111</v>
      </c>
      <c r="H15099" s="151" t="s">
        <v>111</v>
      </c>
      <c r="I15099" s="152" t="s">
        <v>112</v>
      </c>
    </row>
    <row r="15100" customFormat="false" ht="12.75" hidden="false" customHeight="false" outlineLevel="0" collapsed="false">
      <c r="A15100" s="0" t="s">
        <v>82</v>
      </c>
      <c r="B15100" s="0" t="s">
        <v>113</v>
      </c>
      <c r="C15100" s="0" t="s">
        <v>108</v>
      </c>
      <c r="D15100" s="116" t="n">
        <v>46508</v>
      </c>
      <c r="E15100" s="0" t="n">
        <v>0</v>
      </c>
      <c r="F15100" s="0" t="n">
        <v>2376524</v>
      </c>
      <c r="G15100" s="151" t="s">
        <v>111</v>
      </c>
      <c r="H15100" s="151" t="s">
        <v>111</v>
      </c>
      <c r="I15100" s="152" t="s">
        <v>112</v>
      </c>
    </row>
    <row r="15101" customFormat="false" ht="12.75" hidden="false" customHeight="false" outlineLevel="0" collapsed="false">
      <c r="A15101" s="0" t="s">
        <v>83</v>
      </c>
      <c r="B15101" s="0" t="s">
        <v>110</v>
      </c>
      <c r="C15101" s="0" t="s">
        <v>108</v>
      </c>
      <c r="D15101" s="116" t="n">
        <v>46508</v>
      </c>
      <c r="E15101" s="0" t="n">
        <v>0</v>
      </c>
      <c r="F15101" s="0" t="n">
        <v>2376525</v>
      </c>
      <c r="G15101" s="151" t="s">
        <v>111</v>
      </c>
      <c r="H15101" s="151" t="s">
        <v>111</v>
      </c>
      <c r="I15101" s="152" t="s">
        <v>112</v>
      </c>
    </row>
    <row r="15102" customFormat="false" ht="12.75" hidden="false" customHeight="false" outlineLevel="0" collapsed="false">
      <c r="A15102" s="0" t="s">
        <v>83</v>
      </c>
      <c r="B15102" s="0" t="s">
        <v>113</v>
      </c>
      <c r="C15102" s="0" t="s">
        <v>108</v>
      </c>
      <c r="D15102" s="116" t="n">
        <v>46508</v>
      </c>
      <c r="E15102" s="0" t="n">
        <v>0</v>
      </c>
      <c r="F15102" s="0" t="n">
        <v>2376526</v>
      </c>
      <c r="G15102" s="151" t="s">
        <v>111</v>
      </c>
      <c r="H15102" s="151" t="s">
        <v>111</v>
      </c>
      <c r="I15102" s="152" t="s">
        <v>112</v>
      </c>
    </row>
    <row r="15103" customFormat="false" ht="12.75" hidden="false" customHeight="false" outlineLevel="0" collapsed="false">
      <c r="A15103" s="0" t="s">
        <v>84</v>
      </c>
      <c r="B15103" s="0" t="s">
        <v>110</v>
      </c>
      <c r="C15103" s="0" t="s">
        <v>108</v>
      </c>
      <c r="D15103" s="116" t="n">
        <v>46508</v>
      </c>
      <c r="E15103" s="0" t="n">
        <v>0.165</v>
      </c>
      <c r="F15103" s="0" t="n">
        <v>2376527</v>
      </c>
      <c r="G15103" s="151" t="s">
        <v>111</v>
      </c>
      <c r="H15103" s="151" t="s">
        <v>111</v>
      </c>
      <c r="I15103" s="152" t="s">
        <v>112</v>
      </c>
    </row>
    <row r="15104" customFormat="false" ht="12.75" hidden="false" customHeight="false" outlineLevel="0" collapsed="false">
      <c r="A15104" s="0" t="s">
        <v>84</v>
      </c>
      <c r="B15104" s="0" t="s">
        <v>113</v>
      </c>
      <c r="C15104" s="0" t="s">
        <v>108</v>
      </c>
      <c r="D15104" s="116" t="n">
        <v>46508</v>
      </c>
      <c r="E15104" s="0" t="n">
        <v>0</v>
      </c>
      <c r="F15104" s="0" t="n">
        <v>2376528</v>
      </c>
      <c r="G15104" s="151" t="s">
        <v>111</v>
      </c>
      <c r="H15104" s="151" t="s">
        <v>111</v>
      </c>
      <c r="I15104" s="152" t="s">
        <v>112</v>
      </c>
    </row>
    <row r="15105" customFormat="false" ht="12.75" hidden="false" customHeight="false" outlineLevel="0" collapsed="false">
      <c r="A15105" s="0" t="s">
        <v>85</v>
      </c>
      <c r="B15105" s="0" t="s">
        <v>110</v>
      </c>
      <c r="C15105" s="0" t="s">
        <v>108</v>
      </c>
      <c r="D15105" s="116" t="n">
        <v>46508</v>
      </c>
      <c r="E15105" s="0" t="n">
        <v>0.165</v>
      </c>
      <c r="F15105" s="0" t="n">
        <v>2376529</v>
      </c>
      <c r="G15105" s="151" t="s">
        <v>111</v>
      </c>
      <c r="H15105" s="151" t="s">
        <v>111</v>
      </c>
      <c r="I15105" s="152" t="s">
        <v>112</v>
      </c>
    </row>
    <row r="15106" customFormat="false" ht="12.75" hidden="false" customHeight="false" outlineLevel="0" collapsed="false">
      <c r="A15106" s="0" t="s">
        <v>85</v>
      </c>
      <c r="B15106" s="0" t="s">
        <v>113</v>
      </c>
      <c r="C15106" s="0" t="s">
        <v>108</v>
      </c>
      <c r="D15106" s="116" t="n">
        <v>46508</v>
      </c>
      <c r="E15106" s="0" t="n">
        <v>0</v>
      </c>
      <c r="F15106" s="0" t="n">
        <v>2376530</v>
      </c>
      <c r="G15106" s="151" t="s">
        <v>111</v>
      </c>
      <c r="H15106" s="151" t="s">
        <v>111</v>
      </c>
      <c r="I15106" s="152" t="s">
        <v>112</v>
      </c>
    </row>
    <row r="15107" customFormat="false" ht="12.75" hidden="false" customHeight="false" outlineLevel="0" collapsed="false">
      <c r="A15107" s="0" t="s">
        <v>86</v>
      </c>
      <c r="B15107" s="0" t="s">
        <v>110</v>
      </c>
      <c r="C15107" s="0" t="s">
        <v>108</v>
      </c>
      <c r="D15107" s="116" t="n">
        <v>46508</v>
      </c>
      <c r="E15107" s="0" t="n">
        <v>0.195</v>
      </c>
      <c r="F15107" s="0" t="n">
        <v>2376531</v>
      </c>
      <c r="G15107" s="151" t="s">
        <v>111</v>
      </c>
      <c r="H15107" s="151" t="s">
        <v>111</v>
      </c>
      <c r="I15107" s="152" t="s">
        <v>112</v>
      </c>
    </row>
    <row r="15108" customFormat="false" ht="12.75" hidden="false" customHeight="false" outlineLevel="0" collapsed="false">
      <c r="A15108" s="0" t="s">
        <v>86</v>
      </c>
      <c r="B15108" s="0" t="s">
        <v>113</v>
      </c>
      <c r="C15108" s="0" t="s">
        <v>108</v>
      </c>
      <c r="D15108" s="116" t="n">
        <v>46508</v>
      </c>
      <c r="E15108" s="0" t="n">
        <v>0.005</v>
      </c>
      <c r="F15108" s="0" t="n">
        <v>2376532</v>
      </c>
      <c r="G15108" s="151" t="s">
        <v>111</v>
      </c>
      <c r="H15108" s="151" t="s">
        <v>111</v>
      </c>
      <c r="I15108" s="152" t="s">
        <v>112</v>
      </c>
    </row>
    <row r="15109" customFormat="false" ht="12.75" hidden="false" customHeight="false" outlineLevel="0" collapsed="false">
      <c r="A15109" s="0" t="s">
        <v>87</v>
      </c>
      <c r="B15109" s="0" t="s">
        <v>110</v>
      </c>
      <c r="C15109" s="0" t="s">
        <v>108</v>
      </c>
      <c r="D15109" s="116" t="n">
        <v>46508</v>
      </c>
      <c r="E15109" s="0" t="n">
        <v>0.195</v>
      </c>
      <c r="F15109" s="0" t="n">
        <v>2376533</v>
      </c>
      <c r="G15109" s="151" t="s">
        <v>111</v>
      </c>
      <c r="H15109" s="151" t="s">
        <v>111</v>
      </c>
      <c r="I15109" s="152" t="s">
        <v>112</v>
      </c>
    </row>
    <row r="15110" customFormat="false" ht="12.75" hidden="false" customHeight="false" outlineLevel="0" collapsed="false">
      <c r="A15110" s="0" t="s">
        <v>87</v>
      </c>
      <c r="B15110" s="0" t="s">
        <v>113</v>
      </c>
      <c r="C15110" s="0" t="s">
        <v>108</v>
      </c>
      <c r="D15110" s="116" t="n">
        <v>46508</v>
      </c>
      <c r="E15110" s="0" t="n">
        <v>0.005</v>
      </c>
      <c r="F15110" s="0" t="n">
        <v>2376534</v>
      </c>
      <c r="G15110" s="151" t="s">
        <v>111</v>
      </c>
      <c r="H15110" s="151" t="s">
        <v>111</v>
      </c>
      <c r="I15110" s="152" t="s">
        <v>112</v>
      </c>
    </row>
    <row r="15111" customFormat="false" ht="12.75" hidden="false" customHeight="false" outlineLevel="0" collapsed="false">
      <c r="A15111" s="0" t="s">
        <v>88</v>
      </c>
      <c r="B15111" s="0" t="s">
        <v>110</v>
      </c>
      <c r="C15111" s="0" t="s">
        <v>108</v>
      </c>
      <c r="D15111" s="116" t="n">
        <v>46508</v>
      </c>
      <c r="E15111" s="0" t="n">
        <v>0.195</v>
      </c>
      <c r="F15111" s="0" t="n">
        <v>2376535</v>
      </c>
      <c r="G15111" s="151" t="s">
        <v>111</v>
      </c>
      <c r="H15111" s="151" t="s">
        <v>111</v>
      </c>
      <c r="I15111" s="152" t="s">
        <v>112</v>
      </c>
    </row>
    <row r="15112" customFormat="false" ht="12.75" hidden="false" customHeight="false" outlineLevel="0" collapsed="false">
      <c r="A15112" s="0" t="s">
        <v>88</v>
      </c>
      <c r="B15112" s="0" t="s">
        <v>113</v>
      </c>
      <c r="C15112" s="0" t="s">
        <v>108</v>
      </c>
      <c r="D15112" s="116" t="n">
        <v>46508</v>
      </c>
      <c r="E15112" s="0" t="n">
        <v>0.005</v>
      </c>
      <c r="F15112" s="0" t="n">
        <v>2376536</v>
      </c>
      <c r="G15112" s="151" t="s">
        <v>111</v>
      </c>
      <c r="H15112" s="151" t="s">
        <v>111</v>
      </c>
      <c r="I15112" s="152" t="s">
        <v>112</v>
      </c>
    </row>
    <row r="15113" customFormat="false" ht="12.75" hidden="false" customHeight="false" outlineLevel="0" collapsed="false">
      <c r="A15113" s="0" t="s">
        <v>89</v>
      </c>
      <c r="B15113" s="0" t="s">
        <v>110</v>
      </c>
      <c r="C15113" s="0" t="s">
        <v>108</v>
      </c>
      <c r="D15113" s="116" t="n">
        <v>46508</v>
      </c>
      <c r="E15113" s="0" t="n">
        <v>0.195</v>
      </c>
      <c r="F15113" s="0" t="n">
        <v>2376537</v>
      </c>
      <c r="G15113" s="151" t="s">
        <v>111</v>
      </c>
      <c r="H15113" s="151" t="s">
        <v>111</v>
      </c>
      <c r="I15113" s="152" t="s">
        <v>112</v>
      </c>
    </row>
    <row r="15114" customFormat="false" ht="12.75" hidden="false" customHeight="false" outlineLevel="0" collapsed="false">
      <c r="A15114" s="0" t="s">
        <v>89</v>
      </c>
      <c r="B15114" s="0" t="s">
        <v>113</v>
      </c>
      <c r="C15114" s="0" t="s">
        <v>108</v>
      </c>
      <c r="D15114" s="116" t="n">
        <v>46508</v>
      </c>
      <c r="E15114" s="0" t="n">
        <v>0.005</v>
      </c>
      <c r="F15114" s="0" t="n">
        <v>2376538</v>
      </c>
      <c r="G15114" s="151" t="s">
        <v>111</v>
      </c>
      <c r="H15114" s="151" t="s">
        <v>111</v>
      </c>
      <c r="I15114" s="152" t="s">
        <v>112</v>
      </c>
    </row>
    <row r="15115" customFormat="false" ht="12.75" hidden="false" customHeight="false" outlineLevel="0" collapsed="false">
      <c r="A15115" s="0" t="s">
        <v>90</v>
      </c>
      <c r="B15115" s="0" t="s">
        <v>110</v>
      </c>
      <c r="C15115" s="0" t="s">
        <v>108</v>
      </c>
      <c r="D15115" s="116" t="n">
        <v>46508</v>
      </c>
      <c r="E15115" s="0" t="n">
        <v>0.195</v>
      </c>
      <c r="F15115" s="0" t="n">
        <v>2376539</v>
      </c>
      <c r="G15115" s="151" t="s">
        <v>111</v>
      </c>
      <c r="H15115" s="151" t="s">
        <v>111</v>
      </c>
      <c r="I15115" s="152" t="s">
        <v>112</v>
      </c>
    </row>
    <row r="15116" customFormat="false" ht="12.75" hidden="false" customHeight="false" outlineLevel="0" collapsed="false">
      <c r="A15116" s="0" t="s">
        <v>90</v>
      </c>
      <c r="B15116" s="0" t="s">
        <v>113</v>
      </c>
      <c r="C15116" s="0" t="s">
        <v>108</v>
      </c>
      <c r="D15116" s="116" t="n">
        <v>46508</v>
      </c>
      <c r="E15116" s="0" t="n">
        <v>0.005</v>
      </c>
      <c r="F15116" s="0" t="n">
        <v>2376540</v>
      </c>
      <c r="G15116" s="151" t="s">
        <v>111</v>
      </c>
      <c r="H15116" s="151" t="s">
        <v>111</v>
      </c>
      <c r="I15116" s="152" t="s">
        <v>112</v>
      </c>
    </row>
    <row r="15117" customFormat="false" ht="12.75" hidden="false" customHeight="false" outlineLevel="0" collapsed="false">
      <c r="A15117" s="0" t="s">
        <v>91</v>
      </c>
      <c r="B15117" s="0" t="s">
        <v>110</v>
      </c>
      <c r="C15117" s="0" t="s">
        <v>108</v>
      </c>
      <c r="D15117" s="116" t="n">
        <v>46508</v>
      </c>
      <c r="E15117" s="0" t="n">
        <v>0</v>
      </c>
      <c r="F15117" s="0" t="n">
        <v>2376541</v>
      </c>
      <c r="G15117" s="151" t="s">
        <v>111</v>
      </c>
      <c r="H15117" s="151" t="s">
        <v>111</v>
      </c>
      <c r="I15117" s="152" t="s">
        <v>112</v>
      </c>
    </row>
    <row r="15118" customFormat="false" ht="12.75" hidden="false" customHeight="false" outlineLevel="0" collapsed="false">
      <c r="A15118" s="0" t="s">
        <v>91</v>
      </c>
      <c r="B15118" s="0" t="s">
        <v>113</v>
      </c>
      <c r="C15118" s="0" t="s">
        <v>108</v>
      </c>
      <c r="D15118" s="116" t="n">
        <v>46508</v>
      </c>
      <c r="E15118" s="0" t="n">
        <v>0</v>
      </c>
      <c r="F15118" s="0" t="n">
        <v>2376542</v>
      </c>
      <c r="G15118" s="151" t="s">
        <v>111</v>
      </c>
      <c r="H15118" s="151" t="s">
        <v>111</v>
      </c>
      <c r="I15118" s="152" t="s">
        <v>112</v>
      </c>
    </row>
    <row r="15119" customFormat="false" ht="12.75" hidden="false" customHeight="false" outlineLevel="0" collapsed="false">
      <c r="A15119" s="0" t="s">
        <v>49</v>
      </c>
      <c r="B15119" s="0" t="s">
        <v>110</v>
      </c>
      <c r="C15119" s="0" t="s">
        <v>108</v>
      </c>
      <c r="D15119" s="116" t="n">
        <v>46508</v>
      </c>
      <c r="E15119" s="0" t="n">
        <v>0.385</v>
      </c>
      <c r="F15119" s="0" t="n">
        <v>2376543</v>
      </c>
      <c r="G15119" s="151" t="s">
        <v>111</v>
      </c>
      <c r="H15119" s="151" t="s">
        <v>111</v>
      </c>
      <c r="I15119" s="152" t="s">
        <v>112</v>
      </c>
    </row>
    <row r="15120" customFormat="false" ht="12.75" hidden="false" customHeight="false" outlineLevel="0" collapsed="false">
      <c r="A15120" s="0" t="s">
        <v>49</v>
      </c>
      <c r="B15120" s="0" t="s">
        <v>113</v>
      </c>
      <c r="C15120" s="0" t="s">
        <v>108</v>
      </c>
      <c r="D15120" s="116" t="n">
        <v>46508</v>
      </c>
      <c r="E15120" s="0" t="n">
        <v>0.015</v>
      </c>
      <c r="F15120" s="0" t="n">
        <v>2376544</v>
      </c>
      <c r="G15120" s="151" t="s">
        <v>111</v>
      </c>
      <c r="H15120" s="151" t="s">
        <v>111</v>
      </c>
      <c r="I15120" s="152" t="s">
        <v>112</v>
      </c>
    </row>
    <row r="15121" customFormat="false" ht="12.75" hidden="false" customHeight="false" outlineLevel="0" collapsed="false">
      <c r="A15121" s="0" t="s">
        <v>50</v>
      </c>
      <c r="B15121" s="0" t="s">
        <v>110</v>
      </c>
      <c r="C15121" s="0" t="s">
        <v>108</v>
      </c>
      <c r="D15121" s="116" t="n">
        <v>46508</v>
      </c>
      <c r="E15121" s="0" t="n">
        <v>0.44</v>
      </c>
      <c r="F15121" s="0" t="n">
        <v>2376545</v>
      </c>
      <c r="G15121" s="151" t="s">
        <v>111</v>
      </c>
      <c r="H15121" s="151" t="s">
        <v>111</v>
      </c>
      <c r="I15121" s="152" t="s">
        <v>112</v>
      </c>
    </row>
    <row r="15122" customFormat="false" ht="12.75" hidden="false" customHeight="false" outlineLevel="0" collapsed="false">
      <c r="A15122" s="0" t="s">
        <v>50</v>
      </c>
      <c r="B15122" s="0" t="s">
        <v>113</v>
      </c>
      <c r="C15122" s="0" t="s">
        <v>108</v>
      </c>
      <c r="D15122" s="116" t="n">
        <v>46508</v>
      </c>
      <c r="E15122" s="0" t="n">
        <v>-0.065</v>
      </c>
      <c r="F15122" s="0" t="n">
        <v>2376546</v>
      </c>
      <c r="G15122" s="151" t="s">
        <v>111</v>
      </c>
      <c r="H15122" s="151" t="s">
        <v>111</v>
      </c>
      <c r="I15122" s="152" t="s">
        <v>112</v>
      </c>
    </row>
    <row r="15123" customFormat="false" ht="12.75" hidden="false" customHeight="false" outlineLevel="0" collapsed="false">
      <c r="A15123" s="0" t="s">
        <v>51</v>
      </c>
      <c r="B15123" s="0" t="s">
        <v>110</v>
      </c>
      <c r="C15123" s="0" t="s">
        <v>108</v>
      </c>
      <c r="D15123" s="116" t="n">
        <v>46508</v>
      </c>
      <c r="E15123" s="0" t="n">
        <v>0.44</v>
      </c>
      <c r="F15123" s="0" t="n">
        <v>2376547</v>
      </c>
      <c r="G15123" s="151" t="s">
        <v>111</v>
      </c>
      <c r="H15123" s="151" t="s">
        <v>111</v>
      </c>
      <c r="I15123" s="152" t="s">
        <v>112</v>
      </c>
    </row>
    <row r="15124" customFormat="false" ht="12.75" hidden="false" customHeight="false" outlineLevel="0" collapsed="false">
      <c r="A15124" s="0" t="s">
        <v>51</v>
      </c>
      <c r="B15124" s="0" t="s">
        <v>113</v>
      </c>
      <c r="C15124" s="0" t="s">
        <v>108</v>
      </c>
      <c r="D15124" s="116" t="n">
        <v>46508</v>
      </c>
      <c r="E15124" s="0" t="n">
        <v>0.02</v>
      </c>
      <c r="F15124" s="0" t="n">
        <v>2376548</v>
      </c>
      <c r="G15124" s="151" t="s">
        <v>111</v>
      </c>
      <c r="H15124" s="151" t="s">
        <v>111</v>
      </c>
      <c r="I15124" s="152" t="s">
        <v>112</v>
      </c>
    </row>
    <row r="15125" customFormat="false" ht="12.75" hidden="false" customHeight="false" outlineLevel="0" collapsed="false">
      <c r="A15125" s="0" t="s">
        <v>52</v>
      </c>
      <c r="B15125" s="0" t="s">
        <v>110</v>
      </c>
      <c r="C15125" s="0" t="s">
        <v>108</v>
      </c>
      <c r="D15125" s="116" t="n">
        <v>46508</v>
      </c>
      <c r="E15125" s="0" t="n">
        <v>0.44</v>
      </c>
      <c r="F15125" s="0" t="n">
        <v>2376549</v>
      </c>
      <c r="G15125" s="151" t="s">
        <v>111</v>
      </c>
      <c r="H15125" s="151" t="s">
        <v>111</v>
      </c>
      <c r="I15125" s="152" t="s">
        <v>112</v>
      </c>
    </row>
    <row r="15126" customFormat="false" ht="12.75" hidden="false" customHeight="false" outlineLevel="0" collapsed="false">
      <c r="A15126" s="0" t="s">
        <v>52</v>
      </c>
      <c r="B15126" s="0" t="s">
        <v>113</v>
      </c>
      <c r="C15126" s="0" t="s">
        <v>108</v>
      </c>
      <c r="D15126" s="116" t="n">
        <v>46508</v>
      </c>
      <c r="E15126" s="0" t="n">
        <v>-0.035</v>
      </c>
      <c r="F15126" s="0" t="n">
        <v>2376550</v>
      </c>
      <c r="G15126" s="151" t="s">
        <v>111</v>
      </c>
      <c r="H15126" s="151" t="s">
        <v>111</v>
      </c>
      <c r="I15126" s="152" t="s">
        <v>112</v>
      </c>
    </row>
    <row r="15127" customFormat="false" ht="12.75" hidden="false" customHeight="false" outlineLevel="0" collapsed="false">
      <c r="A15127" s="0" t="s">
        <v>53</v>
      </c>
      <c r="B15127" s="0" t="s">
        <v>110</v>
      </c>
      <c r="C15127" s="0" t="s">
        <v>108</v>
      </c>
      <c r="D15127" s="116" t="n">
        <v>46508</v>
      </c>
      <c r="E15127" s="0" t="n">
        <v>0.195</v>
      </c>
      <c r="F15127" s="0" t="n">
        <v>2376551</v>
      </c>
      <c r="G15127" s="151" t="s">
        <v>111</v>
      </c>
      <c r="H15127" s="151" t="s">
        <v>111</v>
      </c>
      <c r="I15127" s="152" t="s">
        <v>112</v>
      </c>
    </row>
    <row r="15128" customFormat="false" ht="12.75" hidden="false" customHeight="false" outlineLevel="0" collapsed="false">
      <c r="A15128" s="0" t="s">
        <v>53</v>
      </c>
      <c r="B15128" s="0" t="s">
        <v>113</v>
      </c>
      <c r="C15128" s="0" t="s">
        <v>108</v>
      </c>
      <c r="D15128" s="116" t="n">
        <v>46508</v>
      </c>
      <c r="E15128" s="0" t="n">
        <v>0.005</v>
      </c>
      <c r="F15128" s="0" t="n">
        <v>2376552</v>
      </c>
      <c r="G15128" s="151" t="s">
        <v>111</v>
      </c>
      <c r="H15128" s="151" t="s">
        <v>111</v>
      </c>
      <c r="I15128" s="152" t="s">
        <v>112</v>
      </c>
    </row>
    <row r="15129" customFormat="false" ht="12.75" hidden="false" customHeight="false" outlineLevel="0" collapsed="false">
      <c r="A15129" s="0" t="s">
        <v>17</v>
      </c>
      <c r="B15129" s="0" t="s">
        <v>110</v>
      </c>
      <c r="C15129" s="0" t="s">
        <v>108</v>
      </c>
      <c r="D15129" s="116" t="n">
        <v>46508</v>
      </c>
      <c r="E15129" s="0" t="n">
        <v>0</v>
      </c>
      <c r="F15129" s="0" t="n">
        <v>2376553</v>
      </c>
      <c r="G15129" s="151" t="s">
        <v>111</v>
      </c>
      <c r="H15129" s="151" t="s">
        <v>111</v>
      </c>
      <c r="I15129" s="152" t="s">
        <v>112</v>
      </c>
    </row>
    <row r="15130" customFormat="false" ht="12.75" hidden="false" customHeight="false" outlineLevel="0" collapsed="false">
      <c r="A15130" s="0" t="s">
        <v>17</v>
      </c>
      <c r="B15130" s="0" t="s">
        <v>113</v>
      </c>
      <c r="C15130" s="0" t="s">
        <v>108</v>
      </c>
      <c r="D15130" s="116" t="n">
        <v>46508</v>
      </c>
      <c r="E15130" s="0" t="n">
        <v>0</v>
      </c>
      <c r="F15130" s="0" t="n">
        <v>2376554</v>
      </c>
      <c r="G15130" s="151" t="s">
        <v>111</v>
      </c>
      <c r="H15130" s="151" t="s">
        <v>111</v>
      </c>
      <c r="I15130" s="152" t="s">
        <v>112</v>
      </c>
    </row>
    <row r="15131" customFormat="false" ht="12.75" hidden="false" customHeight="false" outlineLevel="0" collapsed="false">
      <c r="A15131" s="0" t="s">
        <v>18</v>
      </c>
      <c r="B15131" s="0" t="s">
        <v>110</v>
      </c>
      <c r="C15131" s="0" t="s">
        <v>108</v>
      </c>
      <c r="D15131" s="116" t="n">
        <v>46508</v>
      </c>
      <c r="E15131" s="0" t="n">
        <v>0</v>
      </c>
      <c r="F15131" s="0" t="n">
        <v>2376555</v>
      </c>
      <c r="G15131" s="151" t="s">
        <v>111</v>
      </c>
      <c r="H15131" s="151" t="s">
        <v>111</v>
      </c>
      <c r="I15131" s="152" t="s">
        <v>112</v>
      </c>
    </row>
    <row r="15132" customFormat="false" ht="12.75" hidden="false" customHeight="false" outlineLevel="0" collapsed="false">
      <c r="A15132" s="0" t="s">
        <v>18</v>
      </c>
      <c r="B15132" s="0" t="s">
        <v>113</v>
      </c>
      <c r="C15132" s="0" t="s">
        <v>108</v>
      </c>
      <c r="D15132" s="116" t="n">
        <v>46508</v>
      </c>
      <c r="E15132" s="0" t="n">
        <v>0</v>
      </c>
      <c r="F15132" s="0" t="n">
        <v>2376556</v>
      </c>
      <c r="G15132" s="151" t="s">
        <v>111</v>
      </c>
      <c r="H15132" s="151" t="s">
        <v>111</v>
      </c>
      <c r="I15132" s="152" t="s">
        <v>112</v>
      </c>
    </row>
    <row r="15133" customFormat="false" ht="12.75" hidden="false" customHeight="false" outlineLevel="0" collapsed="false">
      <c r="A15133" s="0" t="s">
        <v>19</v>
      </c>
      <c r="B15133" s="0" t="s">
        <v>110</v>
      </c>
      <c r="C15133" s="0" t="s">
        <v>108</v>
      </c>
      <c r="D15133" s="116" t="n">
        <v>46508</v>
      </c>
      <c r="E15133" s="0" t="n">
        <v>0</v>
      </c>
      <c r="F15133" s="0" t="n">
        <v>2376557</v>
      </c>
      <c r="G15133" s="151" t="s">
        <v>111</v>
      </c>
      <c r="H15133" s="151" t="s">
        <v>111</v>
      </c>
      <c r="I15133" s="152" t="s">
        <v>112</v>
      </c>
    </row>
    <row r="15134" customFormat="false" ht="12.75" hidden="false" customHeight="false" outlineLevel="0" collapsed="false">
      <c r="A15134" s="0" t="s">
        <v>19</v>
      </c>
      <c r="B15134" s="0" t="s">
        <v>113</v>
      </c>
      <c r="C15134" s="0" t="s">
        <v>108</v>
      </c>
      <c r="D15134" s="116" t="n">
        <v>46508</v>
      </c>
      <c r="E15134" s="0" t="n">
        <v>0</v>
      </c>
      <c r="F15134" s="0" t="n">
        <v>2376558</v>
      </c>
      <c r="G15134" s="151" t="s">
        <v>111</v>
      </c>
      <c r="H15134" s="151" t="s">
        <v>111</v>
      </c>
      <c r="I15134" s="152" t="s">
        <v>112</v>
      </c>
    </row>
    <row r="15135" customFormat="false" ht="12.75" hidden="false" customHeight="false" outlineLevel="0" collapsed="false">
      <c r="A15135" s="0" t="s">
        <v>21</v>
      </c>
      <c r="B15135" s="0" t="s">
        <v>110</v>
      </c>
      <c r="C15135" s="0" t="s">
        <v>108</v>
      </c>
      <c r="D15135" s="116" t="n">
        <v>46508</v>
      </c>
      <c r="E15135" s="0" t="n">
        <v>0</v>
      </c>
      <c r="F15135" s="0" t="n">
        <v>2376559</v>
      </c>
      <c r="G15135" s="151" t="s">
        <v>111</v>
      </c>
      <c r="H15135" s="151" t="s">
        <v>111</v>
      </c>
      <c r="I15135" s="152" t="s">
        <v>112</v>
      </c>
    </row>
    <row r="15136" customFormat="false" ht="12.75" hidden="false" customHeight="false" outlineLevel="0" collapsed="false">
      <c r="A15136" s="0" t="s">
        <v>21</v>
      </c>
      <c r="B15136" s="0" t="s">
        <v>113</v>
      </c>
      <c r="C15136" s="0" t="s">
        <v>108</v>
      </c>
      <c r="D15136" s="116" t="n">
        <v>46508</v>
      </c>
      <c r="E15136" s="0" t="n">
        <v>0</v>
      </c>
      <c r="F15136" s="0" t="n">
        <v>2376560</v>
      </c>
      <c r="G15136" s="151" t="s">
        <v>111</v>
      </c>
      <c r="H15136" s="151" t="s">
        <v>111</v>
      </c>
      <c r="I15136" s="152" t="s">
        <v>112</v>
      </c>
    </row>
    <row r="15137" customFormat="false" ht="12.75" hidden="false" customHeight="false" outlineLevel="0" collapsed="false">
      <c r="A15137" s="0" t="s">
        <v>22</v>
      </c>
      <c r="B15137" s="0" t="s">
        <v>110</v>
      </c>
      <c r="C15137" s="0" t="s">
        <v>108</v>
      </c>
      <c r="D15137" s="116" t="n">
        <v>46508</v>
      </c>
      <c r="E15137" s="0" t="n">
        <v>0</v>
      </c>
      <c r="F15137" s="0" t="n">
        <v>2376561</v>
      </c>
      <c r="G15137" s="151" t="s">
        <v>111</v>
      </c>
      <c r="H15137" s="151" t="s">
        <v>111</v>
      </c>
      <c r="I15137" s="152" t="s">
        <v>112</v>
      </c>
    </row>
    <row r="15138" customFormat="false" ht="12.75" hidden="false" customHeight="false" outlineLevel="0" collapsed="false">
      <c r="A15138" s="0" t="s">
        <v>59</v>
      </c>
      <c r="B15138" s="0" t="s">
        <v>110</v>
      </c>
      <c r="C15138" s="0" t="s">
        <v>108</v>
      </c>
      <c r="D15138" s="116" t="n">
        <v>46539</v>
      </c>
      <c r="E15138" s="0" t="n">
        <v>0.385</v>
      </c>
      <c r="F15138" s="0" t="n">
        <v>2376515</v>
      </c>
      <c r="G15138" s="151" t="s">
        <v>111</v>
      </c>
      <c r="H15138" s="151" t="s">
        <v>111</v>
      </c>
      <c r="I15138" s="152" t="s">
        <v>112</v>
      </c>
    </row>
    <row r="15139" customFormat="false" ht="12.75" hidden="false" customHeight="false" outlineLevel="0" collapsed="false">
      <c r="A15139" s="0" t="s">
        <v>59</v>
      </c>
      <c r="B15139" s="0" t="s">
        <v>113</v>
      </c>
      <c r="C15139" s="0" t="s">
        <v>108</v>
      </c>
      <c r="D15139" s="116" t="n">
        <v>46539</v>
      </c>
      <c r="E15139" s="0" t="n">
        <v>0.015</v>
      </c>
      <c r="F15139" s="0" t="n">
        <v>2376516</v>
      </c>
      <c r="G15139" s="151" t="s">
        <v>111</v>
      </c>
      <c r="H15139" s="151" t="s">
        <v>111</v>
      </c>
      <c r="I15139" s="152" t="s">
        <v>112</v>
      </c>
    </row>
    <row r="15140" customFormat="false" ht="12.75" hidden="false" customHeight="false" outlineLevel="0" collapsed="false">
      <c r="A15140" s="0" t="s">
        <v>60</v>
      </c>
      <c r="B15140" s="0" t="s">
        <v>110</v>
      </c>
      <c r="C15140" s="0" t="s">
        <v>108</v>
      </c>
      <c r="D15140" s="116" t="n">
        <v>46539</v>
      </c>
      <c r="E15140" s="0" t="n">
        <v>0.385</v>
      </c>
      <c r="F15140" s="0" t="n">
        <v>2376517</v>
      </c>
      <c r="G15140" s="151" t="s">
        <v>111</v>
      </c>
      <c r="H15140" s="151" t="s">
        <v>111</v>
      </c>
      <c r="I15140" s="152" t="s">
        <v>112</v>
      </c>
    </row>
    <row r="15141" customFormat="false" ht="12.75" hidden="false" customHeight="false" outlineLevel="0" collapsed="false">
      <c r="A15141" s="0" t="s">
        <v>60</v>
      </c>
      <c r="B15141" s="0" t="s">
        <v>113</v>
      </c>
      <c r="C15141" s="0" t="s">
        <v>108</v>
      </c>
      <c r="D15141" s="116" t="n">
        <v>46539</v>
      </c>
      <c r="E15141" s="0" t="n">
        <v>0.055</v>
      </c>
      <c r="F15141" s="0" t="n">
        <v>2376518</v>
      </c>
      <c r="G15141" s="151" t="s">
        <v>111</v>
      </c>
      <c r="H15141" s="151" t="s">
        <v>111</v>
      </c>
      <c r="I15141" s="152" t="s">
        <v>112</v>
      </c>
    </row>
    <row r="15142" customFormat="false" ht="12.75" hidden="false" customHeight="false" outlineLevel="0" collapsed="false">
      <c r="A15142" s="0" t="s">
        <v>61</v>
      </c>
      <c r="B15142" s="0" t="s">
        <v>110</v>
      </c>
      <c r="C15142" s="0" t="s">
        <v>108</v>
      </c>
      <c r="D15142" s="116" t="n">
        <v>46539</v>
      </c>
      <c r="E15142" s="0" t="n">
        <v>0.385</v>
      </c>
      <c r="F15142" s="0" t="n">
        <v>2376519</v>
      </c>
      <c r="G15142" s="151" t="s">
        <v>111</v>
      </c>
      <c r="H15142" s="151" t="s">
        <v>111</v>
      </c>
      <c r="I15142" s="152" t="s">
        <v>112</v>
      </c>
    </row>
    <row r="15143" customFormat="false" ht="12.75" hidden="false" customHeight="false" outlineLevel="0" collapsed="false">
      <c r="A15143" s="0" t="s">
        <v>61</v>
      </c>
      <c r="B15143" s="0" t="s">
        <v>113</v>
      </c>
      <c r="C15143" s="0" t="s">
        <v>108</v>
      </c>
      <c r="D15143" s="116" t="n">
        <v>46539</v>
      </c>
      <c r="E15143" s="0" t="n">
        <v>0.015</v>
      </c>
      <c r="F15143" s="0" t="n">
        <v>2376520</v>
      </c>
      <c r="G15143" s="151" t="s">
        <v>111</v>
      </c>
      <c r="H15143" s="151" t="s">
        <v>111</v>
      </c>
      <c r="I15143" s="152" t="s">
        <v>112</v>
      </c>
    </row>
    <row r="15144" customFormat="false" ht="12.75" hidden="false" customHeight="false" outlineLevel="0" collapsed="false">
      <c r="A15144" s="0" t="s">
        <v>62</v>
      </c>
      <c r="B15144" s="0" t="s">
        <v>110</v>
      </c>
      <c r="C15144" s="0" t="s">
        <v>108</v>
      </c>
      <c r="D15144" s="116" t="n">
        <v>46539</v>
      </c>
      <c r="E15144" s="0" t="n">
        <v>0.385</v>
      </c>
      <c r="F15144" s="0" t="n">
        <v>2376521</v>
      </c>
      <c r="G15144" s="151" t="s">
        <v>111</v>
      </c>
      <c r="H15144" s="151" t="s">
        <v>111</v>
      </c>
      <c r="I15144" s="152" t="s">
        <v>112</v>
      </c>
    </row>
    <row r="15145" customFormat="false" ht="12.75" hidden="false" customHeight="false" outlineLevel="0" collapsed="false">
      <c r="A15145" s="0" t="s">
        <v>62</v>
      </c>
      <c r="B15145" s="0" t="s">
        <v>113</v>
      </c>
      <c r="C15145" s="0" t="s">
        <v>108</v>
      </c>
      <c r="D15145" s="116" t="n">
        <v>46539</v>
      </c>
      <c r="E15145" s="0" t="n">
        <v>0.055</v>
      </c>
      <c r="F15145" s="0" t="n">
        <v>2376522</v>
      </c>
      <c r="G15145" s="151" t="s">
        <v>111</v>
      </c>
      <c r="H15145" s="151" t="s">
        <v>111</v>
      </c>
      <c r="I15145" s="152" t="s">
        <v>112</v>
      </c>
    </row>
    <row r="15146" customFormat="false" ht="12.75" hidden="false" customHeight="false" outlineLevel="0" collapsed="false">
      <c r="A15146" s="0" t="s">
        <v>82</v>
      </c>
      <c r="B15146" s="0" t="s">
        <v>110</v>
      </c>
      <c r="C15146" s="0" t="s">
        <v>108</v>
      </c>
      <c r="D15146" s="116" t="n">
        <v>46539</v>
      </c>
      <c r="E15146" s="0" t="n">
        <v>0</v>
      </c>
      <c r="F15146" s="0" t="n">
        <v>2376523</v>
      </c>
      <c r="G15146" s="151" t="s">
        <v>111</v>
      </c>
      <c r="H15146" s="151" t="s">
        <v>111</v>
      </c>
      <c r="I15146" s="152" t="s">
        <v>112</v>
      </c>
    </row>
    <row r="15147" customFormat="false" ht="12.75" hidden="false" customHeight="false" outlineLevel="0" collapsed="false">
      <c r="A15147" s="0" t="s">
        <v>82</v>
      </c>
      <c r="B15147" s="0" t="s">
        <v>113</v>
      </c>
      <c r="C15147" s="0" t="s">
        <v>108</v>
      </c>
      <c r="D15147" s="116" t="n">
        <v>46539</v>
      </c>
      <c r="E15147" s="0" t="n">
        <v>0</v>
      </c>
      <c r="F15147" s="0" t="n">
        <v>2376524</v>
      </c>
      <c r="G15147" s="151" t="s">
        <v>111</v>
      </c>
      <c r="H15147" s="151" t="s">
        <v>111</v>
      </c>
      <c r="I15147" s="152" t="s">
        <v>112</v>
      </c>
    </row>
    <row r="15148" customFormat="false" ht="12.75" hidden="false" customHeight="false" outlineLevel="0" collapsed="false">
      <c r="A15148" s="0" t="s">
        <v>83</v>
      </c>
      <c r="B15148" s="0" t="s">
        <v>110</v>
      </c>
      <c r="C15148" s="0" t="s">
        <v>108</v>
      </c>
      <c r="D15148" s="116" t="n">
        <v>46539</v>
      </c>
      <c r="E15148" s="0" t="n">
        <v>0</v>
      </c>
      <c r="F15148" s="0" t="n">
        <v>2376525</v>
      </c>
      <c r="G15148" s="151" t="s">
        <v>111</v>
      </c>
      <c r="H15148" s="151" t="s">
        <v>111</v>
      </c>
      <c r="I15148" s="152" t="s">
        <v>112</v>
      </c>
    </row>
    <row r="15149" customFormat="false" ht="12.75" hidden="false" customHeight="false" outlineLevel="0" collapsed="false">
      <c r="A15149" s="0" t="s">
        <v>83</v>
      </c>
      <c r="B15149" s="0" t="s">
        <v>113</v>
      </c>
      <c r="C15149" s="0" t="s">
        <v>108</v>
      </c>
      <c r="D15149" s="116" t="n">
        <v>46539</v>
      </c>
      <c r="E15149" s="0" t="n">
        <v>0</v>
      </c>
      <c r="F15149" s="0" t="n">
        <v>2376526</v>
      </c>
      <c r="G15149" s="151" t="s">
        <v>111</v>
      </c>
      <c r="H15149" s="151" t="s">
        <v>111</v>
      </c>
      <c r="I15149" s="152" t="s">
        <v>112</v>
      </c>
    </row>
    <row r="15150" customFormat="false" ht="12.75" hidden="false" customHeight="false" outlineLevel="0" collapsed="false">
      <c r="A15150" s="0" t="s">
        <v>84</v>
      </c>
      <c r="B15150" s="0" t="s">
        <v>110</v>
      </c>
      <c r="C15150" s="0" t="s">
        <v>108</v>
      </c>
      <c r="D15150" s="116" t="n">
        <v>46539</v>
      </c>
      <c r="E15150" s="0" t="n">
        <v>0.17</v>
      </c>
      <c r="F15150" s="0" t="n">
        <v>2376527</v>
      </c>
      <c r="G15150" s="151" t="s">
        <v>111</v>
      </c>
      <c r="H15150" s="151" t="s">
        <v>111</v>
      </c>
      <c r="I15150" s="152" t="s">
        <v>112</v>
      </c>
    </row>
    <row r="15151" customFormat="false" ht="12.75" hidden="false" customHeight="false" outlineLevel="0" collapsed="false">
      <c r="A15151" s="0" t="s">
        <v>84</v>
      </c>
      <c r="B15151" s="0" t="s">
        <v>113</v>
      </c>
      <c r="C15151" s="0" t="s">
        <v>108</v>
      </c>
      <c r="D15151" s="116" t="n">
        <v>46539</v>
      </c>
      <c r="E15151" s="0" t="n">
        <v>0</v>
      </c>
      <c r="F15151" s="0" t="n">
        <v>2376528</v>
      </c>
      <c r="G15151" s="151" t="s">
        <v>111</v>
      </c>
      <c r="H15151" s="151" t="s">
        <v>111</v>
      </c>
      <c r="I15151" s="152" t="s">
        <v>112</v>
      </c>
    </row>
    <row r="15152" customFormat="false" ht="12.75" hidden="false" customHeight="false" outlineLevel="0" collapsed="false">
      <c r="A15152" s="0" t="s">
        <v>85</v>
      </c>
      <c r="B15152" s="0" t="s">
        <v>110</v>
      </c>
      <c r="C15152" s="0" t="s">
        <v>108</v>
      </c>
      <c r="D15152" s="116" t="n">
        <v>46539</v>
      </c>
      <c r="E15152" s="0" t="n">
        <v>0.17</v>
      </c>
      <c r="F15152" s="0" t="n">
        <v>2376529</v>
      </c>
      <c r="G15152" s="151" t="s">
        <v>111</v>
      </c>
      <c r="H15152" s="151" t="s">
        <v>111</v>
      </c>
      <c r="I15152" s="152" t="s">
        <v>112</v>
      </c>
    </row>
    <row r="15153" customFormat="false" ht="12.75" hidden="false" customHeight="false" outlineLevel="0" collapsed="false">
      <c r="A15153" s="0" t="s">
        <v>85</v>
      </c>
      <c r="B15153" s="0" t="s">
        <v>113</v>
      </c>
      <c r="C15153" s="0" t="s">
        <v>108</v>
      </c>
      <c r="D15153" s="116" t="n">
        <v>46539</v>
      </c>
      <c r="E15153" s="0" t="n">
        <v>0</v>
      </c>
      <c r="F15153" s="0" t="n">
        <v>2376530</v>
      </c>
      <c r="G15153" s="151" t="s">
        <v>111</v>
      </c>
      <c r="H15153" s="151" t="s">
        <v>111</v>
      </c>
      <c r="I15153" s="152" t="s">
        <v>112</v>
      </c>
    </row>
    <row r="15154" customFormat="false" ht="12.75" hidden="false" customHeight="false" outlineLevel="0" collapsed="false">
      <c r="A15154" s="0" t="s">
        <v>86</v>
      </c>
      <c r="B15154" s="0" t="s">
        <v>110</v>
      </c>
      <c r="C15154" s="0" t="s">
        <v>108</v>
      </c>
      <c r="D15154" s="116" t="n">
        <v>46539</v>
      </c>
      <c r="E15154" s="0" t="n">
        <v>0.195</v>
      </c>
      <c r="F15154" s="0" t="n">
        <v>2376531</v>
      </c>
      <c r="G15154" s="151" t="s">
        <v>111</v>
      </c>
      <c r="H15154" s="151" t="s">
        <v>111</v>
      </c>
      <c r="I15154" s="152" t="s">
        <v>112</v>
      </c>
    </row>
    <row r="15155" customFormat="false" ht="12.75" hidden="false" customHeight="false" outlineLevel="0" collapsed="false">
      <c r="A15155" s="0" t="s">
        <v>86</v>
      </c>
      <c r="B15155" s="0" t="s">
        <v>113</v>
      </c>
      <c r="C15155" s="0" t="s">
        <v>108</v>
      </c>
      <c r="D15155" s="116" t="n">
        <v>46539</v>
      </c>
      <c r="E15155" s="0" t="n">
        <v>0.005</v>
      </c>
      <c r="F15155" s="0" t="n">
        <v>2376532</v>
      </c>
      <c r="G15155" s="151" t="s">
        <v>111</v>
      </c>
      <c r="H15155" s="151" t="s">
        <v>111</v>
      </c>
      <c r="I15155" s="152" t="s">
        <v>112</v>
      </c>
    </row>
    <row r="15156" customFormat="false" ht="12.75" hidden="false" customHeight="false" outlineLevel="0" collapsed="false">
      <c r="A15156" s="0" t="s">
        <v>87</v>
      </c>
      <c r="B15156" s="0" t="s">
        <v>110</v>
      </c>
      <c r="C15156" s="0" t="s">
        <v>108</v>
      </c>
      <c r="D15156" s="116" t="n">
        <v>46539</v>
      </c>
      <c r="E15156" s="0" t="n">
        <v>0.195</v>
      </c>
      <c r="F15156" s="0" t="n">
        <v>2376533</v>
      </c>
      <c r="G15156" s="151" t="s">
        <v>111</v>
      </c>
      <c r="H15156" s="151" t="s">
        <v>111</v>
      </c>
      <c r="I15156" s="152" t="s">
        <v>112</v>
      </c>
    </row>
    <row r="15157" customFormat="false" ht="12.75" hidden="false" customHeight="false" outlineLevel="0" collapsed="false">
      <c r="A15157" s="0" t="s">
        <v>87</v>
      </c>
      <c r="B15157" s="0" t="s">
        <v>113</v>
      </c>
      <c r="C15157" s="0" t="s">
        <v>108</v>
      </c>
      <c r="D15157" s="116" t="n">
        <v>46539</v>
      </c>
      <c r="E15157" s="0" t="n">
        <v>0.005</v>
      </c>
      <c r="F15157" s="0" t="n">
        <v>2376534</v>
      </c>
      <c r="G15157" s="151" t="s">
        <v>111</v>
      </c>
      <c r="H15157" s="151" t="s">
        <v>111</v>
      </c>
      <c r="I15157" s="152" t="s">
        <v>112</v>
      </c>
    </row>
    <row r="15158" customFormat="false" ht="12.75" hidden="false" customHeight="false" outlineLevel="0" collapsed="false">
      <c r="A15158" s="0" t="s">
        <v>88</v>
      </c>
      <c r="B15158" s="0" t="s">
        <v>110</v>
      </c>
      <c r="C15158" s="0" t="s">
        <v>108</v>
      </c>
      <c r="D15158" s="116" t="n">
        <v>46539</v>
      </c>
      <c r="E15158" s="0" t="n">
        <v>0.195</v>
      </c>
      <c r="F15158" s="0" t="n">
        <v>2376535</v>
      </c>
      <c r="G15158" s="151" t="s">
        <v>111</v>
      </c>
      <c r="H15158" s="151" t="s">
        <v>111</v>
      </c>
      <c r="I15158" s="152" t="s">
        <v>112</v>
      </c>
    </row>
    <row r="15159" customFormat="false" ht="12.75" hidden="false" customHeight="false" outlineLevel="0" collapsed="false">
      <c r="A15159" s="0" t="s">
        <v>88</v>
      </c>
      <c r="B15159" s="0" t="s">
        <v>113</v>
      </c>
      <c r="C15159" s="0" t="s">
        <v>108</v>
      </c>
      <c r="D15159" s="116" t="n">
        <v>46539</v>
      </c>
      <c r="E15159" s="0" t="n">
        <v>0.005</v>
      </c>
      <c r="F15159" s="0" t="n">
        <v>2376536</v>
      </c>
      <c r="G15159" s="151" t="s">
        <v>111</v>
      </c>
      <c r="H15159" s="151" t="s">
        <v>111</v>
      </c>
      <c r="I15159" s="152" t="s">
        <v>112</v>
      </c>
    </row>
    <row r="15160" customFormat="false" ht="12.75" hidden="false" customHeight="false" outlineLevel="0" collapsed="false">
      <c r="A15160" s="0" t="s">
        <v>89</v>
      </c>
      <c r="B15160" s="0" t="s">
        <v>110</v>
      </c>
      <c r="C15160" s="0" t="s">
        <v>108</v>
      </c>
      <c r="D15160" s="116" t="n">
        <v>46539</v>
      </c>
      <c r="E15160" s="0" t="n">
        <v>0.195</v>
      </c>
      <c r="F15160" s="0" t="n">
        <v>2376537</v>
      </c>
      <c r="G15160" s="151" t="s">
        <v>111</v>
      </c>
      <c r="H15160" s="151" t="s">
        <v>111</v>
      </c>
      <c r="I15160" s="152" t="s">
        <v>112</v>
      </c>
    </row>
    <row r="15161" customFormat="false" ht="12.75" hidden="false" customHeight="false" outlineLevel="0" collapsed="false">
      <c r="A15161" s="0" t="s">
        <v>89</v>
      </c>
      <c r="B15161" s="0" t="s">
        <v>113</v>
      </c>
      <c r="C15161" s="0" t="s">
        <v>108</v>
      </c>
      <c r="D15161" s="116" t="n">
        <v>46539</v>
      </c>
      <c r="E15161" s="0" t="n">
        <v>0.005</v>
      </c>
      <c r="F15161" s="0" t="n">
        <v>2376538</v>
      </c>
      <c r="G15161" s="151" t="s">
        <v>111</v>
      </c>
      <c r="H15161" s="151" t="s">
        <v>111</v>
      </c>
      <c r="I15161" s="152" t="s">
        <v>112</v>
      </c>
    </row>
    <row r="15162" customFormat="false" ht="12.75" hidden="false" customHeight="false" outlineLevel="0" collapsed="false">
      <c r="A15162" s="0" t="s">
        <v>90</v>
      </c>
      <c r="B15162" s="0" t="s">
        <v>110</v>
      </c>
      <c r="C15162" s="0" t="s">
        <v>108</v>
      </c>
      <c r="D15162" s="116" t="n">
        <v>46539</v>
      </c>
      <c r="E15162" s="0" t="n">
        <v>0.195</v>
      </c>
      <c r="F15162" s="0" t="n">
        <v>2376539</v>
      </c>
      <c r="G15162" s="151" t="s">
        <v>111</v>
      </c>
      <c r="H15162" s="151" t="s">
        <v>111</v>
      </c>
      <c r="I15162" s="152" t="s">
        <v>112</v>
      </c>
    </row>
    <row r="15163" customFormat="false" ht="12.75" hidden="false" customHeight="false" outlineLevel="0" collapsed="false">
      <c r="A15163" s="0" t="s">
        <v>90</v>
      </c>
      <c r="B15163" s="0" t="s">
        <v>113</v>
      </c>
      <c r="C15163" s="0" t="s">
        <v>108</v>
      </c>
      <c r="D15163" s="116" t="n">
        <v>46539</v>
      </c>
      <c r="E15163" s="0" t="n">
        <v>0.005</v>
      </c>
      <c r="F15163" s="0" t="n">
        <v>2376540</v>
      </c>
      <c r="G15163" s="151" t="s">
        <v>111</v>
      </c>
      <c r="H15163" s="151" t="s">
        <v>111</v>
      </c>
      <c r="I15163" s="152" t="s">
        <v>112</v>
      </c>
    </row>
    <row r="15164" customFormat="false" ht="12.75" hidden="false" customHeight="false" outlineLevel="0" collapsed="false">
      <c r="A15164" s="0" t="s">
        <v>91</v>
      </c>
      <c r="B15164" s="0" t="s">
        <v>110</v>
      </c>
      <c r="C15164" s="0" t="s">
        <v>108</v>
      </c>
      <c r="D15164" s="116" t="n">
        <v>46539</v>
      </c>
      <c r="E15164" s="0" t="n">
        <v>0</v>
      </c>
      <c r="F15164" s="0" t="n">
        <v>2376541</v>
      </c>
      <c r="G15164" s="151" t="s">
        <v>111</v>
      </c>
      <c r="H15164" s="151" t="s">
        <v>111</v>
      </c>
      <c r="I15164" s="152" t="s">
        <v>112</v>
      </c>
    </row>
    <row r="15165" customFormat="false" ht="12.75" hidden="false" customHeight="false" outlineLevel="0" collapsed="false">
      <c r="A15165" s="0" t="s">
        <v>91</v>
      </c>
      <c r="B15165" s="0" t="s">
        <v>113</v>
      </c>
      <c r="C15165" s="0" t="s">
        <v>108</v>
      </c>
      <c r="D15165" s="116" t="n">
        <v>46539</v>
      </c>
      <c r="E15165" s="0" t="n">
        <v>0</v>
      </c>
      <c r="F15165" s="0" t="n">
        <v>2376542</v>
      </c>
      <c r="G15165" s="151" t="s">
        <v>111</v>
      </c>
      <c r="H15165" s="151" t="s">
        <v>111</v>
      </c>
      <c r="I15165" s="152" t="s">
        <v>112</v>
      </c>
    </row>
    <row r="15166" customFormat="false" ht="12.75" hidden="false" customHeight="false" outlineLevel="0" collapsed="false">
      <c r="A15166" s="0" t="s">
        <v>49</v>
      </c>
      <c r="B15166" s="0" t="s">
        <v>110</v>
      </c>
      <c r="C15166" s="0" t="s">
        <v>108</v>
      </c>
      <c r="D15166" s="116" t="n">
        <v>46539</v>
      </c>
      <c r="E15166" s="0" t="n">
        <v>0.385</v>
      </c>
      <c r="F15166" s="0" t="n">
        <v>2376543</v>
      </c>
      <c r="G15166" s="151" t="s">
        <v>111</v>
      </c>
      <c r="H15166" s="151" t="s">
        <v>111</v>
      </c>
      <c r="I15166" s="152" t="s">
        <v>112</v>
      </c>
    </row>
    <row r="15167" customFormat="false" ht="12.75" hidden="false" customHeight="false" outlineLevel="0" collapsed="false">
      <c r="A15167" s="0" t="s">
        <v>49</v>
      </c>
      <c r="B15167" s="0" t="s">
        <v>113</v>
      </c>
      <c r="C15167" s="0" t="s">
        <v>108</v>
      </c>
      <c r="D15167" s="116" t="n">
        <v>46539</v>
      </c>
      <c r="E15167" s="0" t="n">
        <v>0.015</v>
      </c>
      <c r="F15167" s="0" t="n">
        <v>2376544</v>
      </c>
      <c r="G15167" s="151" t="s">
        <v>111</v>
      </c>
      <c r="H15167" s="151" t="s">
        <v>111</v>
      </c>
      <c r="I15167" s="152" t="s">
        <v>112</v>
      </c>
    </row>
    <row r="15168" customFormat="false" ht="12.75" hidden="false" customHeight="false" outlineLevel="0" collapsed="false">
      <c r="A15168" s="0" t="s">
        <v>50</v>
      </c>
      <c r="B15168" s="0" t="s">
        <v>110</v>
      </c>
      <c r="C15168" s="0" t="s">
        <v>108</v>
      </c>
      <c r="D15168" s="116" t="n">
        <v>46539</v>
      </c>
      <c r="E15168" s="0" t="n">
        <v>0.44</v>
      </c>
      <c r="F15168" s="0" t="n">
        <v>2376545</v>
      </c>
      <c r="G15168" s="151" t="s">
        <v>111</v>
      </c>
      <c r="H15168" s="151" t="s">
        <v>111</v>
      </c>
      <c r="I15168" s="152" t="s">
        <v>112</v>
      </c>
    </row>
    <row r="15169" customFormat="false" ht="12.75" hidden="false" customHeight="false" outlineLevel="0" collapsed="false">
      <c r="A15169" s="0" t="s">
        <v>50</v>
      </c>
      <c r="B15169" s="0" t="s">
        <v>113</v>
      </c>
      <c r="C15169" s="0" t="s">
        <v>108</v>
      </c>
      <c r="D15169" s="116" t="n">
        <v>46539</v>
      </c>
      <c r="E15169" s="0" t="n">
        <v>-0.055</v>
      </c>
      <c r="F15169" s="0" t="n">
        <v>2376546</v>
      </c>
      <c r="G15169" s="151" t="s">
        <v>111</v>
      </c>
      <c r="H15169" s="151" t="s">
        <v>111</v>
      </c>
      <c r="I15169" s="152" t="s">
        <v>112</v>
      </c>
    </row>
    <row r="15170" customFormat="false" ht="12.75" hidden="false" customHeight="false" outlineLevel="0" collapsed="false">
      <c r="A15170" s="0" t="s">
        <v>51</v>
      </c>
      <c r="B15170" s="0" t="s">
        <v>110</v>
      </c>
      <c r="C15170" s="0" t="s">
        <v>108</v>
      </c>
      <c r="D15170" s="116" t="n">
        <v>46539</v>
      </c>
      <c r="E15170" s="0" t="n">
        <v>0.44</v>
      </c>
      <c r="F15170" s="0" t="n">
        <v>2376547</v>
      </c>
      <c r="G15170" s="151" t="s">
        <v>111</v>
      </c>
      <c r="H15170" s="151" t="s">
        <v>111</v>
      </c>
      <c r="I15170" s="152" t="s">
        <v>112</v>
      </c>
    </row>
    <row r="15171" customFormat="false" ht="12.75" hidden="false" customHeight="false" outlineLevel="0" collapsed="false">
      <c r="A15171" s="0" t="s">
        <v>51</v>
      </c>
      <c r="B15171" s="0" t="s">
        <v>113</v>
      </c>
      <c r="C15171" s="0" t="s">
        <v>108</v>
      </c>
      <c r="D15171" s="116" t="n">
        <v>46539</v>
      </c>
      <c r="E15171" s="0" t="n">
        <v>0.035</v>
      </c>
      <c r="F15171" s="0" t="n">
        <v>2376548</v>
      </c>
      <c r="G15171" s="151" t="s">
        <v>111</v>
      </c>
      <c r="H15171" s="151" t="s">
        <v>111</v>
      </c>
      <c r="I15171" s="152" t="s">
        <v>112</v>
      </c>
    </row>
    <row r="15172" customFormat="false" ht="12.75" hidden="false" customHeight="false" outlineLevel="0" collapsed="false">
      <c r="A15172" s="0" t="s">
        <v>52</v>
      </c>
      <c r="B15172" s="0" t="s">
        <v>110</v>
      </c>
      <c r="C15172" s="0" t="s">
        <v>108</v>
      </c>
      <c r="D15172" s="116" t="n">
        <v>46539</v>
      </c>
      <c r="E15172" s="0" t="n">
        <v>0.44</v>
      </c>
      <c r="F15172" s="0" t="n">
        <v>2376549</v>
      </c>
      <c r="G15172" s="151" t="s">
        <v>111</v>
      </c>
      <c r="H15172" s="151" t="s">
        <v>111</v>
      </c>
      <c r="I15172" s="152" t="s">
        <v>112</v>
      </c>
    </row>
    <row r="15173" customFormat="false" ht="12.75" hidden="false" customHeight="false" outlineLevel="0" collapsed="false">
      <c r="A15173" s="0" t="s">
        <v>52</v>
      </c>
      <c r="B15173" s="0" t="s">
        <v>113</v>
      </c>
      <c r="C15173" s="0" t="s">
        <v>108</v>
      </c>
      <c r="D15173" s="116" t="n">
        <v>46539</v>
      </c>
      <c r="E15173" s="0" t="n">
        <v>-0.035</v>
      </c>
      <c r="F15173" s="0" t="n">
        <v>2376550</v>
      </c>
      <c r="G15173" s="151" t="s">
        <v>111</v>
      </c>
      <c r="H15173" s="151" t="s">
        <v>111</v>
      </c>
      <c r="I15173" s="152" t="s">
        <v>112</v>
      </c>
    </row>
    <row r="15174" customFormat="false" ht="12.75" hidden="false" customHeight="false" outlineLevel="0" collapsed="false">
      <c r="A15174" s="0" t="s">
        <v>53</v>
      </c>
      <c r="B15174" s="0" t="s">
        <v>110</v>
      </c>
      <c r="C15174" s="0" t="s">
        <v>108</v>
      </c>
      <c r="D15174" s="116" t="n">
        <v>46539</v>
      </c>
      <c r="E15174" s="0" t="n">
        <v>0.195</v>
      </c>
      <c r="F15174" s="0" t="n">
        <v>2376551</v>
      </c>
      <c r="G15174" s="151" t="s">
        <v>111</v>
      </c>
      <c r="H15174" s="151" t="s">
        <v>111</v>
      </c>
      <c r="I15174" s="152" t="s">
        <v>112</v>
      </c>
    </row>
    <row r="15175" customFormat="false" ht="12.75" hidden="false" customHeight="false" outlineLevel="0" collapsed="false">
      <c r="A15175" s="0" t="s">
        <v>53</v>
      </c>
      <c r="B15175" s="0" t="s">
        <v>113</v>
      </c>
      <c r="C15175" s="0" t="s">
        <v>108</v>
      </c>
      <c r="D15175" s="116" t="n">
        <v>46539</v>
      </c>
      <c r="E15175" s="0" t="n">
        <v>0.005</v>
      </c>
      <c r="F15175" s="0" t="n">
        <v>2376552</v>
      </c>
      <c r="G15175" s="151" t="s">
        <v>111</v>
      </c>
      <c r="H15175" s="151" t="s">
        <v>111</v>
      </c>
      <c r="I15175" s="152" t="s">
        <v>112</v>
      </c>
    </row>
    <row r="15176" customFormat="false" ht="12.75" hidden="false" customHeight="false" outlineLevel="0" collapsed="false">
      <c r="A15176" s="0" t="s">
        <v>17</v>
      </c>
      <c r="B15176" s="0" t="s">
        <v>110</v>
      </c>
      <c r="C15176" s="0" t="s">
        <v>108</v>
      </c>
      <c r="D15176" s="116" t="n">
        <v>46539</v>
      </c>
      <c r="E15176" s="0" t="n">
        <v>0</v>
      </c>
      <c r="F15176" s="0" t="n">
        <v>2376553</v>
      </c>
      <c r="G15176" s="151" t="s">
        <v>111</v>
      </c>
      <c r="H15176" s="151" t="s">
        <v>111</v>
      </c>
      <c r="I15176" s="152" t="s">
        <v>112</v>
      </c>
    </row>
    <row r="15177" customFormat="false" ht="12.75" hidden="false" customHeight="false" outlineLevel="0" collapsed="false">
      <c r="A15177" s="0" t="s">
        <v>17</v>
      </c>
      <c r="B15177" s="0" t="s">
        <v>113</v>
      </c>
      <c r="C15177" s="0" t="s">
        <v>108</v>
      </c>
      <c r="D15177" s="116" t="n">
        <v>46539</v>
      </c>
      <c r="E15177" s="0" t="n">
        <v>0</v>
      </c>
      <c r="F15177" s="0" t="n">
        <v>2376554</v>
      </c>
      <c r="G15177" s="151" t="s">
        <v>111</v>
      </c>
      <c r="H15177" s="151" t="s">
        <v>111</v>
      </c>
      <c r="I15177" s="152" t="s">
        <v>112</v>
      </c>
    </row>
    <row r="15178" customFormat="false" ht="12.75" hidden="false" customHeight="false" outlineLevel="0" collapsed="false">
      <c r="A15178" s="0" t="s">
        <v>18</v>
      </c>
      <c r="B15178" s="0" t="s">
        <v>110</v>
      </c>
      <c r="C15178" s="0" t="s">
        <v>108</v>
      </c>
      <c r="D15178" s="116" t="n">
        <v>46539</v>
      </c>
      <c r="E15178" s="0" t="n">
        <v>0</v>
      </c>
      <c r="F15178" s="0" t="n">
        <v>2376555</v>
      </c>
      <c r="G15178" s="151" t="s">
        <v>111</v>
      </c>
      <c r="H15178" s="151" t="s">
        <v>111</v>
      </c>
      <c r="I15178" s="152" t="s">
        <v>112</v>
      </c>
    </row>
    <row r="15179" customFormat="false" ht="12.75" hidden="false" customHeight="false" outlineLevel="0" collapsed="false">
      <c r="A15179" s="0" t="s">
        <v>18</v>
      </c>
      <c r="B15179" s="0" t="s">
        <v>113</v>
      </c>
      <c r="C15179" s="0" t="s">
        <v>108</v>
      </c>
      <c r="D15179" s="116" t="n">
        <v>46539</v>
      </c>
      <c r="E15179" s="0" t="n">
        <v>0</v>
      </c>
      <c r="F15179" s="0" t="n">
        <v>2376556</v>
      </c>
      <c r="G15179" s="151" t="s">
        <v>111</v>
      </c>
      <c r="H15179" s="151" t="s">
        <v>111</v>
      </c>
      <c r="I15179" s="152" t="s">
        <v>112</v>
      </c>
    </row>
    <row r="15180" customFormat="false" ht="12.75" hidden="false" customHeight="false" outlineLevel="0" collapsed="false">
      <c r="A15180" s="0" t="s">
        <v>19</v>
      </c>
      <c r="B15180" s="0" t="s">
        <v>110</v>
      </c>
      <c r="C15180" s="0" t="s">
        <v>108</v>
      </c>
      <c r="D15180" s="116" t="n">
        <v>46539</v>
      </c>
      <c r="E15180" s="0" t="n">
        <v>0</v>
      </c>
      <c r="F15180" s="0" t="n">
        <v>2376557</v>
      </c>
      <c r="G15180" s="151" t="s">
        <v>111</v>
      </c>
      <c r="H15180" s="151" t="s">
        <v>111</v>
      </c>
      <c r="I15180" s="152" t="s">
        <v>112</v>
      </c>
    </row>
    <row r="15181" customFormat="false" ht="12.75" hidden="false" customHeight="false" outlineLevel="0" collapsed="false">
      <c r="A15181" s="0" t="s">
        <v>19</v>
      </c>
      <c r="B15181" s="0" t="s">
        <v>113</v>
      </c>
      <c r="C15181" s="0" t="s">
        <v>108</v>
      </c>
      <c r="D15181" s="116" t="n">
        <v>46539</v>
      </c>
      <c r="E15181" s="0" t="n">
        <v>0</v>
      </c>
      <c r="F15181" s="0" t="n">
        <v>2376558</v>
      </c>
      <c r="G15181" s="151" t="s">
        <v>111</v>
      </c>
      <c r="H15181" s="151" t="s">
        <v>111</v>
      </c>
      <c r="I15181" s="152" t="s">
        <v>112</v>
      </c>
    </row>
    <row r="15182" customFormat="false" ht="12.75" hidden="false" customHeight="false" outlineLevel="0" collapsed="false">
      <c r="A15182" s="0" t="s">
        <v>21</v>
      </c>
      <c r="B15182" s="0" t="s">
        <v>110</v>
      </c>
      <c r="C15182" s="0" t="s">
        <v>108</v>
      </c>
      <c r="D15182" s="116" t="n">
        <v>46539</v>
      </c>
      <c r="E15182" s="0" t="n">
        <v>0</v>
      </c>
      <c r="F15182" s="0" t="n">
        <v>2376559</v>
      </c>
      <c r="G15182" s="151" t="s">
        <v>111</v>
      </c>
      <c r="H15182" s="151" t="s">
        <v>111</v>
      </c>
      <c r="I15182" s="152" t="s">
        <v>112</v>
      </c>
    </row>
    <row r="15183" customFormat="false" ht="12.75" hidden="false" customHeight="false" outlineLevel="0" collapsed="false">
      <c r="A15183" s="0" t="s">
        <v>21</v>
      </c>
      <c r="B15183" s="0" t="s">
        <v>113</v>
      </c>
      <c r="C15183" s="0" t="s">
        <v>108</v>
      </c>
      <c r="D15183" s="116" t="n">
        <v>46539</v>
      </c>
      <c r="E15183" s="0" t="n">
        <v>0</v>
      </c>
      <c r="F15183" s="0" t="n">
        <v>2376560</v>
      </c>
      <c r="G15183" s="151" t="s">
        <v>111</v>
      </c>
      <c r="H15183" s="151" t="s">
        <v>111</v>
      </c>
      <c r="I15183" s="152" t="s">
        <v>112</v>
      </c>
    </row>
    <row r="15184" customFormat="false" ht="12.75" hidden="false" customHeight="false" outlineLevel="0" collapsed="false">
      <c r="A15184" s="0" t="s">
        <v>22</v>
      </c>
      <c r="B15184" s="0" t="s">
        <v>110</v>
      </c>
      <c r="C15184" s="0" t="s">
        <v>108</v>
      </c>
      <c r="D15184" s="116" t="n">
        <v>46539</v>
      </c>
      <c r="E15184" s="0" t="n">
        <v>0</v>
      </c>
      <c r="F15184" s="0" t="n">
        <v>2376561</v>
      </c>
      <c r="G15184" s="151" t="s">
        <v>111</v>
      </c>
      <c r="H15184" s="151" t="s">
        <v>111</v>
      </c>
      <c r="I15184" s="152" t="s">
        <v>112</v>
      </c>
    </row>
    <row r="15185" customFormat="false" ht="12.75" hidden="false" customHeight="false" outlineLevel="0" collapsed="false">
      <c r="A15185" s="0" t="s">
        <v>59</v>
      </c>
      <c r="B15185" s="0" t="s">
        <v>110</v>
      </c>
      <c r="C15185" s="0" t="s">
        <v>108</v>
      </c>
      <c r="D15185" s="116" t="n">
        <v>46569</v>
      </c>
      <c r="E15185" s="0" t="n">
        <v>0.3975</v>
      </c>
      <c r="F15185" s="0" t="n">
        <v>2376515</v>
      </c>
      <c r="G15185" s="151" t="s">
        <v>111</v>
      </c>
      <c r="H15185" s="151" t="s">
        <v>111</v>
      </c>
      <c r="I15185" s="152" t="s">
        <v>112</v>
      </c>
    </row>
    <row r="15186" customFormat="false" ht="12.75" hidden="false" customHeight="false" outlineLevel="0" collapsed="false">
      <c r="A15186" s="0" t="s">
        <v>59</v>
      </c>
      <c r="B15186" s="0" t="s">
        <v>113</v>
      </c>
      <c r="C15186" s="0" t="s">
        <v>108</v>
      </c>
      <c r="D15186" s="116" t="n">
        <v>46569</v>
      </c>
      <c r="E15186" s="0" t="n">
        <v>0.015</v>
      </c>
      <c r="F15186" s="0" t="n">
        <v>2376516</v>
      </c>
      <c r="G15186" s="151" t="s">
        <v>111</v>
      </c>
      <c r="H15186" s="151" t="s">
        <v>111</v>
      </c>
      <c r="I15186" s="152" t="s">
        <v>112</v>
      </c>
    </row>
    <row r="15187" customFormat="false" ht="12.75" hidden="false" customHeight="false" outlineLevel="0" collapsed="false">
      <c r="A15187" s="0" t="s">
        <v>60</v>
      </c>
      <c r="B15187" s="0" t="s">
        <v>110</v>
      </c>
      <c r="C15187" s="0" t="s">
        <v>108</v>
      </c>
      <c r="D15187" s="116" t="n">
        <v>46569</v>
      </c>
      <c r="E15187" s="0" t="n">
        <v>0.3975</v>
      </c>
      <c r="F15187" s="0" t="n">
        <v>2376517</v>
      </c>
      <c r="G15187" s="151" t="s">
        <v>111</v>
      </c>
      <c r="H15187" s="151" t="s">
        <v>111</v>
      </c>
      <c r="I15187" s="152" t="s">
        <v>112</v>
      </c>
    </row>
    <row r="15188" customFormat="false" ht="12.75" hidden="false" customHeight="false" outlineLevel="0" collapsed="false">
      <c r="A15188" s="0" t="s">
        <v>60</v>
      </c>
      <c r="B15188" s="0" t="s">
        <v>113</v>
      </c>
      <c r="C15188" s="0" t="s">
        <v>108</v>
      </c>
      <c r="D15188" s="116" t="n">
        <v>46569</v>
      </c>
      <c r="E15188" s="0" t="n">
        <v>0.065</v>
      </c>
      <c r="F15188" s="0" t="n">
        <v>2376518</v>
      </c>
      <c r="G15188" s="151" t="s">
        <v>111</v>
      </c>
      <c r="H15188" s="151" t="s">
        <v>111</v>
      </c>
      <c r="I15188" s="152" t="s">
        <v>112</v>
      </c>
    </row>
    <row r="15189" customFormat="false" ht="12.75" hidden="false" customHeight="false" outlineLevel="0" collapsed="false">
      <c r="A15189" s="0" t="s">
        <v>61</v>
      </c>
      <c r="B15189" s="0" t="s">
        <v>110</v>
      </c>
      <c r="C15189" s="0" t="s">
        <v>108</v>
      </c>
      <c r="D15189" s="116" t="n">
        <v>46569</v>
      </c>
      <c r="E15189" s="0" t="n">
        <v>0.3975</v>
      </c>
      <c r="F15189" s="0" t="n">
        <v>2376519</v>
      </c>
      <c r="G15189" s="151" t="s">
        <v>111</v>
      </c>
      <c r="H15189" s="151" t="s">
        <v>111</v>
      </c>
      <c r="I15189" s="152" t="s">
        <v>112</v>
      </c>
    </row>
    <row r="15190" customFormat="false" ht="12.75" hidden="false" customHeight="false" outlineLevel="0" collapsed="false">
      <c r="A15190" s="0" t="s">
        <v>61</v>
      </c>
      <c r="B15190" s="0" t="s">
        <v>113</v>
      </c>
      <c r="C15190" s="0" t="s">
        <v>108</v>
      </c>
      <c r="D15190" s="116" t="n">
        <v>46569</v>
      </c>
      <c r="E15190" s="0" t="n">
        <v>0.015</v>
      </c>
      <c r="F15190" s="0" t="n">
        <v>2376520</v>
      </c>
      <c r="G15190" s="151" t="s">
        <v>111</v>
      </c>
      <c r="H15190" s="151" t="s">
        <v>111</v>
      </c>
      <c r="I15190" s="152" t="s">
        <v>112</v>
      </c>
    </row>
    <row r="15191" customFormat="false" ht="12.75" hidden="false" customHeight="false" outlineLevel="0" collapsed="false">
      <c r="A15191" s="0" t="s">
        <v>62</v>
      </c>
      <c r="B15191" s="0" t="s">
        <v>110</v>
      </c>
      <c r="C15191" s="0" t="s">
        <v>108</v>
      </c>
      <c r="D15191" s="116" t="n">
        <v>46569</v>
      </c>
      <c r="E15191" s="0" t="n">
        <v>0.3975</v>
      </c>
      <c r="F15191" s="0" t="n">
        <v>2376521</v>
      </c>
      <c r="G15191" s="151" t="s">
        <v>111</v>
      </c>
      <c r="H15191" s="151" t="s">
        <v>111</v>
      </c>
      <c r="I15191" s="152" t="s">
        <v>112</v>
      </c>
    </row>
    <row r="15192" customFormat="false" ht="12.75" hidden="false" customHeight="false" outlineLevel="0" collapsed="false">
      <c r="A15192" s="0" t="s">
        <v>62</v>
      </c>
      <c r="B15192" s="0" t="s">
        <v>113</v>
      </c>
      <c r="C15192" s="0" t="s">
        <v>108</v>
      </c>
      <c r="D15192" s="116" t="n">
        <v>46569</v>
      </c>
      <c r="E15192" s="0" t="n">
        <v>0.065</v>
      </c>
      <c r="F15192" s="0" t="n">
        <v>2376522</v>
      </c>
      <c r="G15192" s="151" t="s">
        <v>111</v>
      </c>
      <c r="H15192" s="151" t="s">
        <v>111</v>
      </c>
      <c r="I15192" s="152" t="s">
        <v>112</v>
      </c>
    </row>
    <row r="15193" customFormat="false" ht="12.75" hidden="false" customHeight="false" outlineLevel="0" collapsed="false">
      <c r="A15193" s="0" t="s">
        <v>82</v>
      </c>
      <c r="B15193" s="0" t="s">
        <v>110</v>
      </c>
      <c r="C15193" s="0" t="s">
        <v>108</v>
      </c>
      <c r="D15193" s="116" t="n">
        <v>46569</v>
      </c>
      <c r="E15193" s="0" t="n">
        <v>0</v>
      </c>
      <c r="F15193" s="0" t="n">
        <v>2376523</v>
      </c>
      <c r="G15193" s="151" t="s">
        <v>111</v>
      </c>
      <c r="H15193" s="151" t="s">
        <v>111</v>
      </c>
      <c r="I15193" s="152" t="s">
        <v>112</v>
      </c>
    </row>
    <row r="15194" customFormat="false" ht="12.75" hidden="false" customHeight="false" outlineLevel="0" collapsed="false">
      <c r="A15194" s="0" t="s">
        <v>82</v>
      </c>
      <c r="B15194" s="0" t="s">
        <v>113</v>
      </c>
      <c r="C15194" s="0" t="s">
        <v>108</v>
      </c>
      <c r="D15194" s="116" t="n">
        <v>46569</v>
      </c>
      <c r="E15194" s="0" t="n">
        <v>0</v>
      </c>
      <c r="F15194" s="0" t="n">
        <v>2376524</v>
      </c>
      <c r="G15194" s="151" t="s">
        <v>111</v>
      </c>
      <c r="H15194" s="151" t="s">
        <v>111</v>
      </c>
      <c r="I15194" s="152" t="s">
        <v>112</v>
      </c>
    </row>
    <row r="15195" customFormat="false" ht="12.75" hidden="false" customHeight="false" outlineLevel="0" collapsed="false">
      <c r="A15195" s="0" t="s">
        <v>83</v>
      </c>
      <c r="B15195" s="0" t="s">
        <v>110</v>
      </c>
      <c r="C15195" s="0" t="s">
        <v>108</v>
      </c>
      <c r="D15195" s="116" t="n">
        <v>46569</v>
      </c>
      <c r="E15195" s="0" t="n">
        <v>0</v>
      </c>
      <c r="F15195" s="0" t="n">
        <v>2376525</v>
      </c>
      <c r="G15195" s="151" t="s">
        <v>111</v>
      </c>
      <c r="H15195" s="151" t="s">
        <v>111</v>
      </c>
      <c r="I15195" s="152" t="s">
        <v>112</v>
      </c>
    </row>
    <row r="15196" customFormat="false" ht="12.75" hidden="false" customHeight="false" outlineLevel="0" collapsed="false">
      <c r="A15196" s="0" t="s">
        <v>83</v>
      </c>
      <c r="B15196" s="0" t="s">
        <v>113</v>
      </c>
      <c r="C15196" s="0" t="s">
        <v>108</v>
      </c>
      <c r="D15196" s="116" t="n">
        <v>46569</v>
      </c>
      <c r="E15196" s="0" t="n">
        <v>0</v>
      </c>
      <c r="F15196" s="0" t="n">
        <v>2376526</v>
      </c>
      <c r="G15196" s="151" t="s">
        <v>111</v>
      </c>
      <c r="H15196" s="151" t="s">
        <v>111</v>
      </c>
      <c r="I15196" s="152" t="s">
        <v>112</v>
      </c>
    </row>
    <row r="15197" customFormat="false" ht="12.75" hidden="false" customHeight="false" outlineLevel="0" collapsed="false">
      <c r="A15197" s="0" t="s">
        <v>84</v>
      </c>
      <c r="B15197" s="0" t="s">
        <v>110</v>
      </c>
      <c r="C15197" s="0" t="s">
        <v>108</v>
      </c>
      <c r="D15197" s="116" t="n">
        <v>46569</v>
      </c>
      <c r="E15197" s="0" t="n">
        <v>0.175</v>
      </c>
      <c r="F15197" s="0" t="n">
        <v>2376527</v>
      </c>
      <c r="G15197" s="151" t="s">
        <v>111</v>
      </c>
      <c r="H15197" s="151" t="s">
        <v>111</v>
      </c>
      <c r="I15197" s="152" t="s">
        <v>112</v>
      </c>
    </row>
    <row r="15198" customFormat="false" ht="12.75" hidden="false" customHeight="false" outlineLevel="0" collapsed="false">
      <c r="A15198" s="0" t="s">
        <v>84</v>
      </c>
      <c r="B15198" s="0" t="s">
        <v>113</v>
      </c>
      <c r="C15198" s="0" t="s">
        <v>108</v>
      </c>
      <c r="D15198" s="116" t="n">
        <v>46569</v>
      </c>
      <c r="E15198" s="0" t="n">
        <v>0</v>
      </c>
      <c r="F15198" s="0" t="n">
        <v>2376528</v>
      </c>
      <c r="G15198" s="151" t="s">
        <v>111</v>
      </c>
      <c r="H15198" s="151" t="s">
        <v>111</v>
      </c>
      <c r="I15198" s="152" t="s">
        <v>112</v>
      </c>
    </row>
    <row r="15199" customFormat="false" ht="12.75" hidden="false" customHeight="false" outlineLevel="0" collapsed="false">
      <c r="A15199" s="0" t="s">
        <v>85</v>
      </c>
      <c r="B15199" s="0" t="s">
        <v>110</v>
      </c>
      <c r="C15199" s="0" t="s">
        <v>108</v>
      </c>
      <c r="D15199" s="116" t="n">
        <v>46569</v>
      </c>
      <c r="E15199" s="0" t="n">
        <v>0.175</v>
      </c>
      <c r="F15199" s="0" t="n">
        <v>2376529</v>
      </c>
      <c r="G15199" s="151" t="s">
        <v>111</v>
      </c>
      <c r="H15199" s="151" t="s">
        <v>111</v>
      </c>
      <c r="I15199" s="152" t="s">
        <v>112</v>
      </c>
    </row>
    <row r="15200" customFormat="false" ht="12.75" hidden="false" customHeight="false" outlineLevel="0" collapsed="false">
      <c r="A15200" s="0" t="s">
        <v>85</v>
      </c>
      <c r="B15200" s="0" t="s">
        <v>113</v>
      </c>
      <c r="C15200" s="0" t="s">
        <v>108</v>
      </c>
      <c r="D15200" s="116" t="n">
        <v>46569</v>
      </c>
      <c r="E15200" s="0" t="n">
        <v>0</v>
      </c>
      <c r="F15200" s="0" t="n">
        <v>2376530</v>
      </c>
      <c r="G15200" s="151" t="s">
        <v>111</v>
      </c>
      <c r="H15200" s="151" t="s">
        <v>111</v>
      </c>
      <c r="I15200" s="152" t="s">
        <v>112</v>
      </c>
    </row>
    <row r="15201" customFormat="false" ht="12.75" hidden="false" customHeight="false" outlineLevel="0" collapsed="false">
      <c r="A15201" s="0" t="s">
        <v>86</v>
      </c>
      <c r="B15201" s="0" t="s">
        <v>110</v>
      </c>
      <c r="C15201" s="0" t="s">
        <v>108</v>
      </c>
      <c r="D15201" s="116" t="n">
        <v>46569</v>
      </c>
      <c r="E15201" s="0" t="n">
        <v>0.265</v>
      </c>
      <c r="F15201" s="0" t="n">
        <v>2376531</v>
      </c>
      <c r="G15201" s="151" t="s">
        <v>111</v>
      </c>
      <c r="H15201" s="151" t="s">
        <v>111</v>
      </c>
      <c r="I15201" s="152" t="s">
        <v>112</v>
      </c>
    </row>
    <row r="15202" customFormat="false" ht="12.75" hidden="false" customHeight="false" outlineLevel="0" collapsed="false">
      <c r="A15202" s="0" t="s">
        <v>86</v>
      </c>
      <c r="B15202" s="0" t="s">
        <v>113</v>
      </c>
      <c r="C15202" s="0" t="s">
        <v>108</v>
      </c>
      <c r="D15202" s="116" t="n">
        <v>46569</v>
      </c>
      <c r="E15202" s="0" t="n">
        <v>0.0075</v>
      </c>
      <c r="F15202" s="0" t="n">
        <v>2376532</v>
      </c>
      <c r="G15202" s="151" t="s">
        <v>111</v>
      </c>
      <c r="H15202" s="151" t="s">
        <v>111</v>
      </c>
      <c r="I15202" s="152" t="s">
        <v>112</v>
      </c>
    </row>
    <row r="15203" customFormat="false" ht="12.75" hidden="false" customHeight="false" outlineLevel="0" collapsed="false">
      <c r="A15203" s="0" t="s">
        <v>87</v>
      </c>
      <c r="B15203" s="0" t="s">
        <v>110</v>
      </c>
      <c r="C15203" s="0" t="s">
        <v>108</v>
      </c>
      <c r="D15203" s="116" t="n">
        <v>46569</v>
      </c>
      <c r="E15203" s="0" t="n">
        <v>0.265</v>
      </c>
      <c r="F15203" s="0" t="n">
        <v>2376533</v>
      </c>
      <c r="G15203" s="151" t="s">
        <v>111</v>
      </c>
      <c r="H15203" s="151" t="s">
        <v>111</v>
      </c>
      <c r="I15203" s="152" t="s">
        <v>112</v>
      </c>
    </row>
    <row r="15204" customFormat="false" ht="12.75" hidden="false" customHeight="false" outlineLevel="0" collapsed="false">
      <c r="A15204" s="0" t="s">
        <v>87</v>
      </c>
      <c r="B15204" s="0" t="s">
        <v>113</v>
      </c>
      <c r="C15204" s="0" t="s">
        <v>108</v>
      </c>
      <c r="D15204" s="116" t="n">
        <v>46569</v>
      </c>
      <c r="E15204" s="0" t="n">
        <v>0.0075</v>
      </c>
      <c r="F15204" s="0" t="n">
        <v>2376534</v>
      </c>
      <c r="G15204" s="151" t="s">
        <v>111</v>
      </c>
      <c r="H15204" s="151" t="s">
        <v>111</v>
      </c>
      <c r="I15204" s="152" t="s">
        <v>112</v>
      </c>
    </row>
    <row r="15205" customFormat="false" ht="12.75" hidden="false" customHeight="false" outlineLevel="0" collapsed="false">
      <c r="A15205" s="0" t="s">
        <v>88</v>
      </c>
      <c r="B15205" s="0" t="s">
        <v>110</v>
      </c>
      <c r="C15205" s="0" t="s">
        <v>108</v>
      </c>
      <c r="D15205" s="116" t="n">
        <v>46569</v>
      </c>
      <c r="E15205" s="0" t="n">
        <v>0.265</v>
      </c>
      <c r="F15205" s="0" t="n">
        <v>2376535</v>
      </c>
      <c r="G15205" s="151" t="s">
        <v>111</v>
      </c>
      <c r="H15205" s="151" t="s">
        <v>111</v>
      </c>
      <c r="I15205" s="152" t="s">
        <v>112</v>
      </c>
    </row>
    <row r="15206" customFormat="false" ht="12.75" hidden="false" customHeight="false" outlineLevel="0" collapsed="false">
      <c r="A15206" s="0" t="s">
        <v>88</v>
      </c>
      <c r="B15206" s="0" t="s">
        <v>113</v>
      </c>
      <c r="C15206" s="0" t="s">
        <v>108</v>
      </c>
      <c r="D15206" s="116" t="n">
        <v>46569</v>
      </c>
      <c r="E15206" s="0" t="n">
        <v>0.0075</v>
      </c>
      <c r="F15206" s="0" t="n">
        <v>2376536</v>
      </c>
      <c r="G15206" s="151" t="s">
        <v>111</v>
      </c>
      <c r="H15206" s="151" t="s">
        <v>111</v>
      </c>
      <c r="I15206" s="152" t="s">
        <v>112</v>
      </c>
    </row>
    <row r="15207" customFormat="false" ht="12.75" hidden="false" customHeight="false" outlineLevel="0" collapsed="false">
      <c r="A15207" s="0" t="s">
        <v>89</v>
      </c>
      <c r="B15207" s="0" t="s">
        <v>110</v>
      </c>
      <c r="C15207" s="0" t="s">
        <v>108</v>
      </c>
      <c r="D15207" s="116" t="n">
        <v>46569</v>
      </c>
      <c r="E15207" s="0" t="n">
        <v>0.265</v>
      </c>
      <c r="F15207" s="0" t="n">
        <v>2376537</v>
      </c>
      <c r="G15207" s="151" t="s">
        <v>111</v>
      </c>
      <c r="H15207" s="151" t="s">
        <v>111</v>
      </c>
      <c r="I15207" s="152" t="s">
        <v>112</v>
      </c>
    </row>
    <row r="15208" customFormat="false" ht="12.75" hidden="false" customHeight="false" outlineLevel="0" collapsed="false">
      <c r="A15208" s="0" t="s">
        <v>89</v>
      </c>
      <c r="B15208" s="0" t="s">
        <v>113</v>
      </c>
      <c r="C15208" s="0" t="s">
        <v>108</v>
      </c>
      <c r="D15208" s="116" t="n">
        <v>46569</v>
      </c>
      <c r="E15208" s="0" t="n">
        <v>0.0075</v>
      </c>
      <c r="F15208" s="0" t="n">
        <v>2376538</v>
      </c>
      <c r="G15208" s="151" t="s">
        <v>111</v>
      </c>
      <c r="H15208" s="151" t="s">
        <v>111</v>
      </c>
      <c r="I15208" s="152" t="s">
        <v>112</v>
      </c>
    </row>
    <row r="15209" customFormat="false" ht="12.75" hidden="false" customHeight="false" outlineLevel="0" collapsed="false">
      <c r="A15209" s="0" t="s">
        <v>90</v>
      </c>
      <c r="B15209" s="0" t="s">
        <v>110</v>
      </c>
      <c r="C15209" s="0" t="s">
        <v>108</v>
      </c>
      <c r="D15209" s="116" t="n">
        <v>46569</v>
      </c>
      <c r="E15209" s="0" t="n">
        <v>0.265</v>
      </c>
      <c r="F15209" s="0" t="n">
        <v>2376539</v>
      </c>
      <c r="G15209" s="151" t="s">
        <v>111</v>
      </c>
      <c r="H15209" s="151" t="s">
        <v>111</v>
      </c>
      <c r="I15209" s="152" t="s">
        <v>112</v>
      </c>
    </row>
    <row r="15210" customFormat="false" ht="12.75" hidden="false" customHeight="false" outlineLevel="0" collapsed="false">
      <c r="A15210" s="0" t="s">
        <v>90</v>
      </c>
      <c r="B15210" s="0" t="s">
        <v>113</v>
      </c>
      <c r="C15210" s="0" t="s">
        <v>108</v>
      </c>
      <c r="D15210" s="116" t="n">
        <v>46569</v>
      </c>
      <c r="E15210" s="0" t="n">
        <v>0.0075</v>
      </c>
      <c r="F15210" s="0" t="n">
        <v>2376540</v>
      </c>
      <c r="G15210" s="151" t="s">
        <v>111</v>
      </c>
      <c r="H15210" s="151" t="s">
        <v>111</v>
      </c>
      <c r="I15210" s="152" t="s">
        <v>112</v>
      </c>
    </row>
    <row r="15211" customFormat="false" ht="12.75" hidden="false" customHeight="false" outlineLevel="0" collapsed="false">
      <c r="A15211" s="0" t="s">
        <v>91</v>
      </c>
      <c r="B15211" s="0" t="s">
        <v>110</v>
      </c>
      <c r="C15211" s="0" t="s">
        <v>108</v>
      </c>
      <c r="D15211" s="116" t="n">
        <v>46569</v>
      </c>
      <c r="E15211" s="0" t="n">
        <v>0</v>
      </c>
      <c r="F15211" s="0" t="n">
        <v>2376541</v>
      </c>
      <c r="G15211" s="151" t="s">
        <v>111</v>
      </c>
      <c r="H15211" s="151" t="s">
        <v>111</v>
      </c>
      <c r="I15211" s="152" t="s">
        <v>112</v>
      </c>
    </row>
    <row r="15212" customFormat="false" ht="12.75" hidden="false" customHeight="false" outlineLevel="0" collapsed="false">
      <c r="A15212" s="0" t="s">
        <v>91</v>
      </c>
      <c r="B15212" s="0" t="s">
        <v>113</v>
      </c>
      <c r="C15212" s="0" t="s">
        <v>108</v>
      </c>
      <c r="D15212" s="116" t="n">
        <v>46569</v>
      </c>
      <c r="E15212" s="0" t="n">
        <v>0</v>
      </c>
      <c r="F15212" s="0" t="n">
        <v>2376542</v>
      </c>
      <c r="G15212" s="151" t="s">
        <v>111</v>
      </c>
      <c r="H15212" s="151" t="s">
        <v>111</v>
      </c>
      <c r="I15212" s="152" t="s">
        <v>112</v>
      </c>
    </row>
    <row r="15213" customFormat="false" ht="12.75" hidden="false" customHeight="false" outlineLevel="0" collapsed="false">
      <c r="A15213" s="0" t="s">
        <v>49</v>
      </c>
      <c r="B15213" s="0" t="s">
        <v>110</v>
      </c>
      <c r="C15213" s="0" t="s">
        <v>108</v>
      </c>
      <c r="D15213" s="116" t="n">
        <v>46569</v>
      </c>
      <c r="E15213" s="0" t="n">
        <v>0.3975</v>
      </c>
      <c r="F15213" s="0" t="n">
        <v>2376543</v>
      </c>
      <c r="G15213" s="151" t="s">
        <v>111</v>
      </c>
      <c r="H15213" s="151" t="s">
        <v>111</v>
      </c>
      <c r="I15213" s="152" t="s">
        <v>112</v>
      </c>
    </row>
    <row r="15214" customFormat="false" ht="12.75" hidden="false" customHeight="false" outlineLevel="0" collapsed="false">
      <c r="A15214" s="0" t="s">
        <v>49</v>
      </c>
      <c r="B15214" s="0" t="s">
        <v>113</v>
      </c>
      <c r="C15214" s="0" t="s">
        <v>108</v>
      </c>
      <c r="D15214" s="116" t="n">
        <v>46569</v>
      </c>
      <c r="E15214" s="0" t="n">
        <v>0.015</v>
      </c>
      <c r="F15214" s="0" t="n">
        <v>2376544</v>
      </c>
      <c r="G15214" s="151" t="s">
        <v>111</v>
      </c>
      <c r="H15214" s="151" t="s">
        <v>111</v>
      </c>
      <c r="I15214" s="152" t="s">
        <v>112</v>
      </c>
    </row>
    <row r="15215" customFormat="false" ht="12.75" hidden="false" customHeight="false" outlineLevel="0" collapsed="false">
      <c r="A15215" s="0" t="s">
        <v>50</v>
      </c>
      <c r="B15215" s="0" t="s">
        <v>110</v>
      </c>
      <c r="C15215" s="0" t="s">
        <v>108</v>
      </c>
      <c r="D15215" s="116" t="n">
        <v>46569</v>
      </c>
      <c r="E15215" s="0" t="n">
        <v>0.5</v>
      </c>
      <c r="F15215" s="0" t="n">
        <v>2376545</v>
      </c>
      <c r="G15215" s="151" t="s">
        <v>111</v>
      </c>
      <c r="H15215" s="151" t="s">
        <v>111</v>
      </c>
      <c r="I15215" s="152" t="s">
        <v>112</v>
      </c>
    </row>
    <row r="15216" customFormat="false" ht="12.75" hidden="false" customHeight="false" outlineLevel="0" collapsed="false">
      <c r="A15216" s="0" t="s">
        <v>50</v>
      </c>
      <c r="B15216" s="0" t="s">
        <v>113</v>
      </c>
      <c r="C15216" s="0" t="s">
        <v>108</v>
      </c>
      <c r="D15216" s="116" t="n">
        <v>46569</v>
      </c>
      <c r="E15216" s="0" t="n">
        <v>-0.02</v>
      </c>
      <c r="F15216" s="0" t="n">
        <v>2376546</v>
      </c>
      <c r="G15216" s="151" t="s">
        <v>111</v>
      </c>
      <c r="H15216" s="151" t="s">
        <v>111</v>
      </c>
      <c r="I15216" s="152" t="s">
        <v>112</v>
      </c>
    </row>
    <row r="15217" customFormat="false" ht="12.75" hidden="false" customHeight="false" outlineLevel="0" collapsed="false">
      <c r="A15217" s="0" t="s">
        <v>51</v>
      </c>
      <c r="B15217" s="0" t="s">
        <v>110</v>
      </c>
      <c r="C15217" s="0" t="s">
        <v>108</v>
      </c>
      <c r="D15217" s="116" t="n">
        <v>46569</v>
      </c>
      <c r="E15217" s="0" t="n">
        <v>0.5</v>
      </c>
      <c r="F15217" s="0" t="n">
        <v>2376547</v>
      </c>
      <c r="G15217" s="151" t="s">
        <v>111</v>
      </c>
      <c r="H15217" s="151" t="s">
        <v>111</v>
      </c>
      <c r="I15217" s="152" t="s">
        <v>112</v>
      </c>
    </row>
    <row r="15218" customFormat="false" ht="12.75" hidden="false" customHeight="false" outlineLevel="0" collapsed="false">
      <c r="A15218" s="0" t="s">
        <v>51</v>
      </c>
      <c r="B15218" s="0" t="s">
        <v>113</v>
      </c>
      <c r="C15218" s="0" t="s">
        <v>108</v>
      </c>
      <c r="D15218" s="116" t="n">
        <v>46569</v>
      </c>
      <c r="E15218" s="0" t="n">
        <v>0.035</v>
      </c>
      <c r="F15218" s="0" t="n">
        <v>2376548</v>
      </c>
      <c r="G15218" s="151" t="s">
        <v>111</v>
      </c>
      <c r="H15218" s="151" t="s">
        <v>111</v>
      </c>
      <c r="I15218" s="152" t="s">
        <v>112</v>
      </c>
    </row>
    <row r="15219" customFormat="false" ht="12.75" hidden="false" customHeight="false" outlineLevel="0" collapsed="false">
      <c r="A15219" s="0" t="s">
        <v>52</v>
      </c>
      <c r="B15219" s="0" t="s">
        <v>110</v>
      </c>
      <c r="C15219" s="0" t="s">
        <v>108</v>
      </c>
      <c r="D15219" s="116" t="n">
        <v>46569</v>
      </c>
      <c r="E15219" s="0" t="n">
        <v>0.5</v>
      </c>
      <c r="F15219" s="0" t="n">
        <v>2376549</v>
      </c>
      <c r="G15219" s="151" t="s">
        <v>111</v>
      </c>
      <c r="H15219" s="151" t="s">
        <v>111</v>
      </c>
      <c r="I15219" s="152" t="s">
        <v>112</v>
      </c>
    </row>
    <row r="15220" customFormat="false" ht="12.75" hidden="false" customHeight="false" outlineLevel="0" collapsed="false">
      <c r="A15220" s="0" t="s">
        <v>52</v>
      </c>
      <c r="B15220" s="0" t="s">
        <v>113</v>
      </c>
      <c r="C15220" s="0" t="s">
        <v>108</v>
      </c>
      <c r="D15220" s="116" t="n">
        <v>46569</v>
      </c>
      <c r="E15220" s="0" t="n">
        <v>-0.02</v>
      </c>
      <c r="F15220" s="0" t="n">
        <v>2376550</v>
      </c>
      <c r="G15220" s="151" t="s">
        <v>111</v>
      </c>
      <c r="H15220" s="151" t="s">
        <v>111</v>
      </c>
      <c r="I15220" s="152" t="s">
        <v>112</v>
      </c>
    </row>
    <row r="15221" customFormat="false" ht="12.75" hidden="false" customHeight="false" outlineLevel="0" collapsed="false">
      <c r="A15221" s="0" t="s">
        <v>53</v>
      </c>
      <c r="B15221" s="0" t="s">
        <v>110</v>
      </c>
      <c r="C15221" s="0" t="s">
        <v>108</v>
      </c>
      <c r="D15221" s="116" t="n">
        <v>46569</v>
      </c>
      <c r="E15221" s="0" t="n">
        <v>0.265</v>
      </c>
      <c r="F15221" s="0" t="n">
        <v>2376551</v>
      </c>
      <c r="G15221" s="151" t="s">
        <v>111</v>
      </c>
      <c r="H15221" s="151" t="s">
        <v>111</v>
      </c>
      <c r="I15221" s="152" t="s">
        <v>112</v>
      </c>
    </row>
    <row r="15222" customFormat="false" ht="12.75" hidden="false" customHeight="false" outlineLevel="0" collapsed="false">
      <c r="A15222" s="0" t="s">
        <v>53</v>
      </c>
      <c r="B15222" s="0" t="s">
        <v>113</v>
      </c>
      <c r="C15222" s="0" t="s">
        <v>108</v>
      </c>
      <c r="D15222" s="116" t="n">
        <v>46569</v>
      </c>
      <c r="E15222" s="0" t="n">
        <v>0.0075</v>
      </c>
      <c r="F15222" s="0" t="n">
        <v>2376552</v>
      </c>
      <c r="G15222" s="151" t="s">
        <v>111</v>
      </c>
      <c r="H15222" s="151" t="s">
        <v>111</v>
      </c>
      <c r="I15222" s="152" t="s">
        <v>112</v>
      </c>
    </row>
    <row r="15223" customFormat="false" ht="12.75" hidden="false" customHeight="false" outlineLevel="0" collapsed="false">
      <c r="A15223" s="0" t="s">
        <v>17</v>
      </c>
      <c r="B15223" s="0" t="s">
        <v>110</v>
      </c>
      <c r="C15223" s="0" t="s">
        <v>108</v>
      </c>
      <c r="D15223" s="116" t="n">
        <v>46569</v>
      </c>
      <c r="E15223" s="0" t="n">
        <v>0</v>
      </c>
      <c r="F15223" s="0" t="n">
        <v>2376553</v>
      </c>
      <c r="G15223" s="151" t="s">
        <v>111</v>
      </c>
      <c r="H15223" s="151" t="s">
        <v>111</v>
      </c>
      <c r="I15223" s="152" t="s">
        <v>112</v>
      </c>
    </row>
    <row r="15224" customFormat="false" ht="12.75" hidden="false" customHeight="false" outlineLevel="0" collapsed="false">
      <c r="A15224" s="0" t="s">
        <v>17</v>
      </c>
      <c r="B15224" s="0" t="s">
        <v>113</v>
      </c>
      <c r="C15224" s="0" t="s">
        <v>108</v>
      </c>
      <c r="D15224" s="116" t="n">
        <v>46569</v>
      </c>
      <c r="E15224" s="0" t="n">
        <v>0</v>
      </c>
      <c r="F15224" s="0" t="n">
        <v>2376554</v>
      </c>
      <c r="G15224" s="151" t="s">
        <v>111</v>
      </c>
      <c r="H15224" s="151" t="s">
        <v>111</v>
      </c>
      <c r="I15224" s="152" t="s">
        <v>112</v>
      </c>
    </row>
    <row r="15225" customFormat="false" ht="12.75" hidden="false" customHeight="false" outlineLevel="0" collapsed="false">
      <c r="A15225" s="0" t="s">
        <v>18</v>
      </c>
      <c r="B15225" s="0" t="s">
        <v>110</v>
      </c>
      <c r="C15225" s="0" t="s">
        <v>108</v>
      </c>
      <c r="D15225" s="116" t="n">
        <v>46569</v>
      </c>
      <c r="E15225" s="0" t="n">
        <v>0</v>
      </c>
      <c r="F15225" s="0" t="n">
        <v>2376555</v>
      </c>
      <c r="G15225" s="151" t="s">
        <v>111</v>
      </c>
      <c r="H15225" s="151" t="s">
        <v>111</v>
      </c>
      <c r="I15225" s="152" t="s">
        <v>112</v>
      </c>
    </row>
    <row r="15226" customFormat="false" ht="12.75" hidden="false" customHeight="false" outlineLevel="0" collapsed="false">
      <c r="A15226" s="0" t="s">
        <v>18</v>
      </c>
      <c r="B15226" s="0" t="s">
        <v>113</v>
      </c>
      <c r="C15226" s="0" t="s">
        <v>108</v>
      </c>
      <c r="D15226" s="116" t="n">
        <v>46569</v>
      </c>
      <c r="E15226" s="0" t="n">
        <v>0</v>
      </c>
      <c r="F15226" s="0" t="n">
        <v>2376556</v>
      </c>
      <c r="G15226" s="151" t="s">
        <v>111</v>
      </c>
      <c r="H15226" s="151" t="s">
        <v>111</v>
      </c>
      <c r="I15226" s="152" t="s">
        <v>112</v>
      </c>
    </row>
    <row r="15227" customFormat="false" ht="12.75" hidden="false" customHeight="false" outlineLevel="0" collapsed="false">
      <c r="A15227" s="0" t="s">
        <v>19</v>
      </c>
      <c r="B15227" s="0" t="s">
        <v>110</v>
      </c>
      <c r="C15227" s="0" t="s">
        <v>108</v>
      </c>
      <c r="D15227" s="116" t="n">
        <v>46569</v>
      </c>
      <c r="E15227" s="0" t="n">
        <v>0</v>
      </c>
      <c r="F15227" s="0" t="n">
        <v>2376557</v>
      </c>
      <c r="G15227" s="151" t="s">
        <v>111</v>
      </c>
      <c r="H15227" s="151" t="s">
        <v>111</v>
      </c>
      <c r="I15227" s="152" t="s">
        <v>112</v>
      </c>
    </row>
    <row r="15228" customFormat="false" ht="12.75" hidden="false" customHeight="false" outlineLevel="0" collapsed="false">
      <c r="A15228" s="0" t="s">
        <v>19</v>
      </c>
      <c r="B15228" s="0" t="s">
        <v>113</v>
      </c>
      <c r="C15228" s="0" t="s">
        <v>108</v>
      </c>
      <c r="D15228" s="116" t="n">
        <v>46569</v>
      </c>
      <c r="E15228" s="0" t="n">
        <v>0</v>
      </c>
      <c r="F15228" s="0" t="n">
        <v>2376558</v>
      </c>
      <c r="G15228" s="151" t="s">
        <v>111</v>
      </c>
      <c r="H15228" s="151" t="s">
        <v>111</v>
      </c>
      <c r="I15228" s="152" t="s">
        <v>112</v>
      </c>
    </row>
    <row r="15229" customFormat="false" ht="12.75" hidden="false" customHeight="false" outlineLevel="0" collapsed="false">
      <c r="A15229" s="0" t="s">
        <v>21</v>
      </c>
      <c r="B15229" s="0" t="s">
        <v>110</v>
      </c>
      <c r="C15229" s="0" t="s">
        <v>108</v>
      </c>
      <c r="D15229" s="116" t="n">
        <v>46569</v>
      </c>
      <c r="E15229" s="0" t="n">
        <v>0</v>
      </c>
      <c r="F15229" s="0" t="n">
        <v>2376559</v>
      </c>
      <c r="G15229" s="151" t="s">
        <v>111</v>
      </c>
      <c r="H15229" s="151" t="s">
        <v>111</v>
      </c>
      <c r="I15229" s="152" t="s">
        <v>112</v>
      </c>
    </row>
    <row r="15230" customFormat="false" ht="12.75" hidden="false" customHeight="false" outlineLevel="0" collapsed="false">
      <c r="A15230" s="0" t="s">
        <v>21</v>
      </c>
      <c r="B15230" s="0" t="s">
        <v>113</v>
      </c>
      <c r="C15230" s="0" t="s">
        <v>108</v>
      </c>
      <c r="D15230" s="116" t="n">
        <v>46569</v>
      </c>
      <c r="E15230" s="0" t="n">
        <v>0</v>
      </c>
      <c r="F15230" s="0" t="n">
        <v>2376560</v>
      </c>
      <c r="G15230" s="151" t="s">
        <v>111</v>
      </c>
      <c r="H15230" s="151" t="s">
        <v>111</v>
      </c>
      <c r="I15230" s="152" t="s">
        <v>112</v>
      </c>
    </row>
    <row r="15231" customFormat="false" ht="12.75" hidden="false" customHeight="false" outlineLevel="0" collapsed="false">
      <c r="A15231" s="0" t="s">
        <v>22</v>
      </c>
      <c r="B15231" s="0" t="s">
        <v>110</v>
      </c>
      <c r="C15231" s="0" t="s">
        <v>108</v>
      </c>
      <c r="D15231" s="116" t="n">
        <v>46569</v>
      </c>
      <c r="E15231" s="0" t="n">
        <v>0</v>
      </c>
      <c r="F15231" s="0" t="n">
        <v>2376561</v>
      </c>
      <c r="G15231" s="151" t="s">
        <v>111</v>
      </c>
      <c r="H15231" s="151" t="s">
        <v>111</v>
      </c>
      <c r="I15231" s="152" t="s">
        <v>112</v>
      </c>
    </row>
    <row r="15232" customFormat="false" ht="12.75" hidden="false" customHeight="false" outlineLevel="0" collapsed="false">
      <c r="A15232" s="0" t="s">
        <v>59</v>
      </c>
      <c r="B15232" s="0" t="s">
        <v>110</v>
      </c>
      <c r="C15232" s="0" t="s">
        <v>108</v>
      </c>
      <c r="D15232" s="116" t="n">
        <v>46600</v>
      </c>
      <c r="E15232" s="0" t="n">
        <v>0.4</v>
      </c>
      <c r="F15232" s="0" t="n">
        <v>2376515</v>
      </c>
      <c r="G15232" s="151" t="s">
        <v>111</v>
      </c>
      <c r="H15232" s="151" t="s">
        <v>111</v>
      </c>
      <c r="I15232" s="152" t="s">
        <v>112</v>
      </c>
    </row>
    <row r="15233" customFormat="false" ht="12.75" hidden="false" customHeight="false" outlineLevel="0" collapsed="false">
      <c r="A15233" s="0" t="s">
        <v>59</v>
      </c>
      <c r="B15233" s="0" t="s">
        <v>113</v>
      </c>
      <c r="C15233" s="0" t="s">
        <v>108</v>
      </c>
      <c r="D15233" s="116" t="n">
        <v>46600</v>
      </c>
      <c r="E15233" s="0" t="n">
        <v>0.015</v>
      </c>
      <c r="F15233" s="0" t="n">
        <v>2376516</v>
      </c>
      <c r="G15233" s="151" t="s">
        <v>111</v>
      </c>
      <c r="H15233" s="151" t="s">
        <v>111</v>
      </c>
      <c r="I15233" s="152" t="s">
        <v>112</v>
      </c>
    </row>
    <row r="15234" customFormat="false" ht="12.75" hidden="false" customHeight="false" outlineLevel="0" collapsed="false">
      <c r="A15234" s="0" t="s">
        <v>60</v>
      </c>
      <c r="B15234" s="0" t="s">
        <v>110</v>
      </c>
      <c r="C15234" s="0" t="s">
        <v>108</v>
      </c>
      <c r="D15234" s="116" t="n">
        <v>46600</v>
      </c>
      <c r="E15234" s="0" t="n">
        <v>0.4</v>
      </c>
      <c r="F15234" s="0" t="n">
        <v>2376517</v>
      </c>
      <c r="G15234" s="151" t="s">
        <v>111</v>
      </c>
      <c r="H15234" s="151" t="s">
        <v>111</v>
      </c>
      <c r="I15234" s="152" t="s">
        <v>112</v>
      </c>
    </row>
    <row r="15235" customFormat="false" ht="12.75" hidden="false" customHeight="false" outlineLevel="0" collapsed="false">
      <c r="A15235" s="0" t="s">
        <v>60</v>
      </c>
      <c r="B15235" s="0" t="s">
        <v>113</v>
      </c>
      <c r="C15235" s="0" t="s">
        <v>108</v>
      </c>
      <c r="D15235" s="116" t="n">
        <v>46600</v>
      </c>
      <c r="E15235" s="0" t="n">
        <v>0.065</v>
      </c>
      <c r="F15235" s="0" t="n">
        <v>2376518</v>
      </c>
      <c r="G15235" s="151" t="s">
        <v>111</v>
      </c>
      <c r="H15235" s="151" t="s">
        <v>111</v>
      </c>
      <c r="I15235" s="152" t="s">
        <v>112</v>
      </c>
    </row>
    <row r="15236" customFormat="false" ht="12.75" hidden="false" customHeight="false" outlineLevel="0" collapsed="false">
      <c r="A15236" s="0" t="s">
        <v>61</v>
      </c>
      <c r="B15236" s="0" t="s">
        <v>110</v>
      </c>
      <c r="C15236" s="0" t="s">
        <v>108</v>
      </c>
      <c r="D15236" s="116" t="n">
        <v>46600</v>
      </c>
      <c r="E15236" s="0" t="n">
        <v>0.4</v>
      </c>
      <c r="F15236" s="0" t="n">
        <v>2376519</v>
      </c>
      <c r="G15236" s="151" t="s">
        <v>111</v>
      </c>
      <c r="H15236" s="151" t="s">
        <v>111</v>
      </c>
      <c r="I15236" s="152" t="s">
        <v>112</v>
      </c>
    </row>
    <row r="15237" customFormat="false" ht="12.75" hidden="false" customHeight="false" outlineLevel="0" collapsed="false">
      <c r="A15237" s="0" t="s">
        <v>61</v>
      </c>
      <c r="B15237" s="0" t="s">
        <v>113</v>
      </c>
      <c r="C15237" s="0" t="s">
        <v>108</v>
      </c>
      <c r="D15237" s="116" t="n">
        <v>46600</v>
      </c>
      <c r="E15237" s="0" t="n">
        <v>0.015</v>
      </c>
      <c r="F15237" s="0" t="n">
        <v>2376520</v>
      </c>
      <c r="G15237" s="151" t="s">
        <v>111</v>
      </c>
      <c r="H15237" s="151" t="s">
        <v>111</v>
      </c>
      <c r="I15237" s="152" t="s">
        <v>112</v>
      </c>
    </row>
    <row r="15238" customFormat="false" ht="12.75" hidden="false" customHeight="false" outlineLevel="0" collapsed="false">
      <c r="A15238" s="0" t="s">
        <v>62</v>
      </c>
      <c r="B15238" s="0" t="s">
        <v>110</v>
      </c>
      <c r="C15238" s="0" t="s">
        <v>108</v>
      </c>
      <c r="D15238" s="116" t="n">
        <v>46600</v>
      </c>
      <c r="E15238" s="0" t="n">
        <v>0.4</v>
      </c>
      <c r="F15238" s="0" t="n">
        <v>2376521</v>
      </c>
      <c r="G15238" s="151" t="s">
        <v>111</v>
      </c>
      <c r="H15238" s="151" t="s">
        <v>111</v>
      </c>
      <c r="I15238" s="152" t="s">
        <v>112</v>
      </c>
    </row>
    <row r="15239" customFormat="false" ht="12.75" hidden="false" customHeight="false" outlineLevel="0" collapsed="false">
      <c r="A15239" s="0" t="s">
        <v>62</v>
      </c>
      <c r="B15239" s="0" t="s">
        <v>113</v>
      </c>
      <c r="C15239" s="0" t="s">
        <v>108</v>
      </c>
      <c r="D15239" s="116" t="n">
        <v>46600</v>
      </c>
      <c r="E15239" s="0" t="n">
        <v>0.065</v>
      </c>
      <c r="F15239" s="0" t="n">
        <v>2376522</v>
      </c>
      <c r="G15239" s="151" t="s">
        <v>111</v>
      </c>
      <c r="H15239" s="151" t="s">
        <v>111</v>
      </c>
      <c r="I15239" s="152" t="s">
        <v>112</v>
      </c>
    </row>
    <row r="15240" customFormat="false" ht="12.75" hidden="false" customHeight="false" outlineLevel="0" collapsed="false">
      <c r="A15240" s="0" t="s">
        <v>82</v>
      </c>
      <c r="B15240" s="0" t="s">
        <v>110</v>
      </c>
      <c r="C15240" s="0" t="s">
        <v>108</v>
      </c>
      <c r="D15240" s="116" t="n">
        <v>46600</v>
      </c>
      <c r="E15240" s="0" t="n">
        <v>0</v>
      </c>
      <c r="F15240" s="0" t="n">
        <v>2376523</v>
      </c>
      <c r="G15240" s="151" t="s">
        <v>111</v>
      </c>
      <c r="H15240" s="151" t="s">
        <v>111</v>
      </c>
      <c r="I15240" s="152" t="s">
        <v>112</v>
      </c>
    </row>
    <row r="15241" customFormat="false" ht="12.75" hidden="false" customHeight="false" outlineLevel="0" collapsed="false">
      <c r="A15241" s="0" t="s">
        <v>82</v>
      </c>
      <c r="B15241" s="0" t="s">
        <v>113</v>
      </c>
      <c r="C15241" s="0" t="s">
        <v>108</v>
      </c>
      <c r="D15241" s="116" t="n">
        <v>46600</v>
      </c>
      <c r="E15241" s="0" t="n">
        <v>0</v>
      </c>
      <c r="F15241" s="0" t="n">
        <v>2376524</v>
      </c>
      <c r="G15241" s="151" t="s">
        <v>111</v>
      </c>
      <c r="H15241" s="151" t="s">
        <v>111</v>
      </c>
      <c r="I15241" s="152" t="s">
        <v>112</v>
      </c>
    </row>
    <row r="15242" customFormat="false" ht="12.75" hidden="false" customHeight="false" outlineLevel="0" collapsed="false">
      <c r="A15242" s="0" t="s">
        <v>83</v>
      </c>
      <c r="B15242" s="0" t="s">
        <v>110</v>
      </c>
      <c r="C15242" s="0" t="s">
        <v>108</v>
      </c>
      <c r="D15242" s="116" t="n">
        <v>46600</v>
      </c>
      <c r="E15242" s="0" t="n">
        <v>0</v>
      </c>
      <c r="F15242" s="0" t="n">
        <v>2376525</v>
      </c>
      <c r="G15242" s="151" t="s">
        <v>111</v>
      </c>
      <c r="H15242" s="151" t="s">
        <v>111</v>
      </c>
      <c r="I15242" s="152" t="s">
        <v>112</v>
      </c>
    </row>
    <row r="15243" customFormat="false" ht="12.75" hidden="false" customHeight="false" outlineLevel="0" collapsed="false">
      <c r="A15243" s="0" t="s">
        <v>83</v>
      </c>
      <c r="B15243" s="0" t="s">
        <v>113</v>
      </c>
      <c r="C15243" s="0" t="s">
        <v>108</v>
      </c>
      <c r="D15243" s="116" t="n">
        <v>46600</v>
      </c>
      <c r="E15243" s="0" t="n">
        <v>0</v>
      </c>
      <c r="F15243" s="0" t="n">
        <v>2376526</v>
      </c>
      <c r="G15243" s="151" t="s">
        <v>111</v>
      </c>
      <c r="H15243" s="151" t="s">
        <v>111</v>
      </c>
      <c r="I15243" s="152" t="s">
        <v>112</v>
      </c>
    </row>
    <row r="15244" customFormat="false" ht="12.75" hidden="false" customHeight="false" outlineLevel="0" collapsed="false">
      <c r="A15244" s="0" t="s">
        <v>84</v>
      </c>
      <c r="B15244" s="0" t="s">
        <v>110</v>
      </c>
      <c r="C15244" s="0" t="s">
        <v>108</v>
      </c>
      <c r="D15244" s="116" t="n">
        <v>46600</v>
      </c>
      <c r="E15244" s="0" t="n">
        <v>0.175</v>
      </c>
      <c r="F15244" s="0" t="n">
        <v>2376527</v>
      </c>
      <c r="G15244" s="151" t="s">
        <v>111</v>
      </c>
      <c r="H15244" s="151" t="s">
        <v>111</v>
      </c>
      <c r="I15244" s="152" t="s">
        <v>112</v>
      </c>
    </row>
    <row r="15245" customFormat="false" ht="12.75" hidden="false" customHeight="false" outlineLevel="0" collapsed="false">
      <c r="A15245" s="0" t="s">
        <v>84</v>
      </c>
      <c r="B15245" s="0" t="s">
        <v>113</v>
      </c>
      <c r="C15245" s="0" t="s">
        <v>108</v>
      </c>
      <c r="D15245" s="116" t="n">
        <v>46600</v>
      </c>
      <c r="E15245" s="0" t="n">
        <v>0</v>
      </c>
      <c r="F15245" s="0" t="n">
        <v>2376528</v>
      </c>
      <c r="G15245" s="151" t="s">
        <v>111</v>
      </c>
      <c r="H15245" s="151" t="s">
        <v>111</v>
      </c>
      <c r="I15245" s="152" t="s">
        <v>112</v>
      </c>
    </row>
    <row r="15246" customFormat="false" ht="12.75" hidden="false" customHeight="false" outlineLevel="0" collapsed="false">
      <c r="A15246" s="0" t="s">
        <v>85</v>
      </c>
      <c r="B15246" s="0" t="s">
        <v>110</v>
      </c>
      <c r="C15246" s="0" t="s">
        <v>108</v>
      </c>
      <c r="D15246" s="116" t="n">
        <v>46600</v>
      </c>
      <c r="E15246" s="0" t="n">
        <v>0.175</v>
      </c>
      <c r="F15246" s="0" t="n">
        <v>2376529</v>
      </c>
      <c r="G15246" s="151" t="s">
        <v>111</v>
      </c>
      <c r="H15246" s="151" t="s">
        <v>111</v>
      </c>
      <c r="I15246" s="152" t="s">
        <v>112</v>
      </c>
    </row>
    <row r="15247" customFormat="false" ht="12.75" hidden="false" customHeight="false" outlineLevel="0" collapsed="false">
      <c r="A15247" s="0" t="s">
        <v>85</v>
      </c>
      <c r="B15247" s="0" t="s">
        <v>113</v>
      </c>
      <c r="C15247" s="0" t="s">
        <v>108</v>
      </c>
      <c r="D15247" s="116" t="n">
        <v>46600</v>
      </c>
      <c r="E15247" s="0" t="n">
        <v>0</v>
      </c>
      <c r="F15247" s="0" t="n">
        <v>2376530</v>
      </c>
      <c r="G15247" s="151" t="s">
        <v>111</v>
      </c>
      <c r="H15247" s="151" t="s">
        <v>111</v>
      </c>
      <c r="I15247" s="152" t="s">
        <v>112</v>
      </c>
    </row>
    <row r="15248" customFormat="false" ht="12.75" hidden="false" customHeight="false" outlineLevel="0" collapsed="false">
      <c r="A15248" s="0" t="s">
        <v>86</v>
      </c>
      <c r="B15248" s="0" t="s">
        <v>110</v>
      </c>
      <c r="C15248" s="0" t="s">
        <v>108</v>
      </c>
      <c r="D15248" s="116" t="n">
        <v>46600</v>
      </c>
      <c r="E15248" s="0" t="n">
        <v>0.205</v>
      </c>
      <c r="F15248" s="0" t="n">
        <v>2376531</v>
      </c>
      <c r="G15248" s="151" t="s">
        <v>111</v>
      </c>
      <c r="H15248" s="151" t="s">
        <v>111</v>
      </c>
      <c r="I15248" s="152" t="s">
        <v>112</v>
      </c>
    </row>
    <row r="15249" customFormat="false" ht="12.75" hidden="false" customHeight="false" outlineLevel="0" collapsed="false">
      <c r="A15249" s="0" t="s">
        <v>86</v>
      </c>
      <c r="B15249" s="0" t="s">
        <v>113</v>
      </c>
      <c r="C15249" s="0" t="s">
        <v>108</v>
      </c>
      <c r="D15249" s="116" t="n">
        <v>46600</v>
      </c>
      <c r="E15249" s="0" t="n">
        <v>0.0075</v>
      </c>
      <c r="F15249" s="0" t="n">
        <v>2376532</v>
      </c>
      <c r="G15249" s="151" t="s">
        <v>111</v>
      </c>
      <c r="H15249" s="151" t="s">
        <v>111</v>
      </c>
      <c r="I15249" s="152" t="s">
        <v>112</v>
      </c>
    </row>
    <row r="15250" customFormat="false" ht="12.75" hidden="false" customHeight="false" outlineLevel="0" collapsed="false">
      <c r="A15250" s="0" t="s">
        <v>87</v>
      </c>
      <c r="B15250" s="0" t="s">
        <v>110</v>
      </c>
      <c r="C15250" s="0" t="s">
        <v>108</v>
      </c>
      <c r="D15250" s="116" t="n">
        <v>46600</v>
      </c>
      <c r="E15250" s="0" t="n">
        <v>0.205</v>
      </c>
      <c r="F15250" s="0" t="n">
        <v>2376533</v>
      </c>
      <c r="G15250" s="151" t="s">
        <v>111</v>
      </c>
      <c r="H15250" s="151" t="s">
        <v>111</v>
      </c>
      <c r="I15250" s="152" t="s">
        <v>112</v>
      </c>
    </row>
    <row r="15251" customFormat="false" ht="12.75" hidden="false" customHeight="false" outlineLevel="0" collapsed="false">
      <c r="A15251" s="0" t="s">
        <v>87</v>
      </c>
      <c r="B15251" s="0" t="s">
        <v>113</v>
      </c>
      <c r="C15251" s="0" t="s">
        <v>108</v>
      </c>
      <c r="D15251" s="116" t="n">
        <v>46600</v>
      </c>
      <c r="E15251" s="0" t="n">
        <v>0.0075</v>
      </c>
      <c r="F15251" s="0" t="n">
        <v>2376534</v>
      </c>
      <c r="G15251" s="151" t="s">
        <v>111</v>
      </c>
      <c r="H15251" s="151" t="s">
        <v>111</v>
      </c>
      <c r="I15251" s="152" t="s">
        <v>112</v>
      </c>
    </row>
    <row r="15252" customFormat="false" ht="12.75" hidden="false" customHeight="false" outlineLevel="0" collapsed="false">
      <c r="A15252" s="0" t="s">
        <v>88</v>
      </c>
      <c r="B15252" s="0" t="s">
        <v>110</v>
      </c>
      <c r="C15252" s="0" t="s">
        <v>108</v>
      </c>
      <c r="D15252" s="116" t="n">
        <v>46600</v>
      </c>
      <c r="E15252" s="0" t="n">
        <v>0.205</v>
      </c>
      <c r="F15252" s="0" t="n">
        <v>2376535</v>
      </c>
      <c r="G15252" s="151" t="s">
        <v>111</v>
      </c>
      <c r="H15252" s="151" t="s">
        <v>111</v>
      </c>
      <c r="I15252" s="152" t="s">
        <v>112</v>
      </c>
    </row>
    <row r="15253" customFormat="false" ht="12.75" hidden="false" customHeight="false" outlineLevel="0" collapsed="false">
      <c r="A15253" s="0" t="s">
        <v>88</v>
      </c>
      <c r="B15253" s="0" t="s">
        <v>113</v>
      </c>
      <c r="C15253" s="0" t="s">
        <v>108</v>
      </c>
      <c r="D15253" s="116" t="n">
        <v>46600</v>
      </c>
      <c r="E15253" s="0" t="n">
        <v>0.0075</v>
      </c>
      <c r="F15253" s="0" t="n">
        <v>2376536</v>
      </c>
      <c r="G15253" s="151" t="s">
        <v>111</v>
      </c>
      <c r="H15253" s="151" t="s">
        <v>111</v>
      </c>
      <c r="I15253" s="152" t="s">
        <v>112</v>
      </c>
    </row>
    <row r="15254" customFormat="false" ht="12.75" hidden="false" customHeight="false" outlineLevel="0" collapsed="false">
      <c r="A15254" s="0" t="s">
        <v>89</v>
      </c>
      <c r="B15254" s="0" t="s">
        <v>110</v>
      </c>
      <c r="C15254" s="0" t="s">
        <v>108</v>
      </c>
      <c r="D15254" s="116" t="n">
        <v>46600</v>
      </c>
      <c r="E15254" s="0" t="n">
        <v>0.205</v>
      </c>
      <c r="F15254" s="0" t="n">
        <v>2376537</v>
      </c>
      <c r="G15254" s="151" t="s">
        <v>111</v>
      </c>
      <c r="H15254" s="151" t="s">
        <v>111</v>
      </c>
      <c r="I15254" s="152" t="s">
        <v>112</v>
      </c>
    </row>
    <row r="15255" customFormat="false" ht="12.75" hidden="false" customHeight="false" outlineLevel="0" collapsed="false">
      <c r="A15255" s="0" t="s">
        <v>89</v>
      </c>
      <c r="B15255" s="0" t="s">
        <v>113</v>
      </c>
      <c r="C15255" s="0" t="s">
        <v>108</v>
      </c>
      <c r="D15255" s="116" t="n">
        <v>46600</v>
      </c>
      <c r="E15255" s="0" t="n">
        <v>0.0075</v>
      </c>
      <c r="F15255" s="0" t="n">
        <v>2376538</v>
      </c>
      <c r="G15255" s="151" t="s">
        <v>111</v>
      </c>
      <c r="H15255" s="151" t="s">
        <v>111</v>
      </c>
      <c r="I15255" s="152" t="s">
        <v>112</v>
      </c>
    </row>
    <row r="15256" customFormat="false" ht="12.75" hidden="false" customHeight="false" outlineLevel="0" collapsed="false">
      <c r="A15256" s="0" t="s">
        <v>90</v>
      </c>
      <c r="B15256" s="0" t="s">
        <v>110</v>
      </c>
      <c r="C15256" s="0" t="s">
        <v>108</v>
      </c>
      <c r="D15256" s="116" t="n">
        <v>46600</v>
      </c>
      <c r="E15256" s="0" t="n">
        <v>0.205</v>
      </c>
      <c r="F15256" s="0" t="n">
        <v>2376539</v>
      </c>
      <c r="G15256" s="151" t="s">
        <v>111</v>
      </c>
      <c r="H15256" s="151" t="s">
        <v>111</v>
      </c>
      <c r="I15256" s="152" t="s">
        <v>112</v>
      </c>
    </row>
    <row r="15257" customFormat="false" ht="12.75" hidden="false" customHeight="false" outlineLevel="0" collapsed="false">
      <c r="A15257" s="0" t="s">
        <v>90</v>
      </c>
      <c r="B15257" s="0" t="s">
        <v>113</v>
      </c>
      <c r="C15257" s="0" t="s">
        <v>108</v>
      </c>
      <c r="D15257" s="116" t="n">
        <v>46600</v>
      </c>
      <c r="E15257" s="0" t="n">
        <v>0.0075</v>
      </c>
      <c r="F15257" s="0" t="n">
        <v>2376540</v>
      </c>
      <c r="G15257" s="151" t="s">
        <v>111</v>
      </c>
      <c r="H15257" s="151" t="s">
        <v>111</v>
      </c>
      <c r="I15257" s="152" t="s">
        <v>112</v>
      </c>
    </row>
    <row r="15258" customFormat="false" ht="12.75" hidden="false" customHeight="false" outlineLevel="0" collapsed="false">
      <c r="A15258" s="0" t="s">
        <v>91</v>
      </c>
      <c r="B15258" s="0" t="s">
        <v>110</v>
      </c>
      <c r="C15258" s="0" t="s">
        <v>108</v>
      </c>
      <c r="D15258" s="116" t="n">
        <v>46600</v>
      </c>
      <c r="E15258" s="0" t="n">
        <v>0</v>
      </c>
      <c r="F15258" s="0" t="n">
        <v>2376541</v>
      </c>
      <c r="G15258" s="151" t="s">
        <v>111</v>
      </c>
      <c r="H15258" s="151" t="s">
        <v>111</v>
      </c>
      <c r="I15258" s="152" t="s">
        <v>112</v>
      </c>
    </row>
    <row r="15259" customFormat="false" ht="12.75" hidden="false" customHeight="false" outlineLevel="0" collapsed="false">
      <c r="A15259" s="0" t="s">
        <v>91</v>
      </c>
      <c r="B15259" s="0" t="s">
        <v>113</v>
      </c>
      <c r="C15259" s="0" t="s">
        <v>108</v>
      </c>
      <c r="D15259" s="116" t="n">
        <v>46600</v>
      </c>
      <c r="E15259" s="0" t="n">
        <v>0</v>
      </c>
      <c r="F15259" s="0" t="n">
        <v>2376542</v>
      </c>
      <c r="G15259" s="151" t="s">
        <v>111</v>
      </c>
      <c r="H15259" s="151" t="s">
        <v>111</v>
      </c>
      <c r="I15259" s="152" t="s">
        <v>112</v>
      </c>
    </row>
    <row r="15260" customFormat="false" ht="12.75" hidden="false" customHeight="false" outlineLevel="0" collapsed="false">
      <c r="A15260" s="0" t="s">
        <v>49</v>
      </c>
      <c r="B15260" s="0" t="s">
        <v>110</v>
      </c>
      <c r="C15260" s="0" t="s">
        <v>108</v>
      </c>
      <c r="D15260" s="116" t="n">
        <v>46600</v>
      </c>
      <c r="E15260" s="0" t="n">
        <v>0.4</v>
      </c>
      <c r="F15260" s="0" t="n">
        <v>2376543</v>
      </c>
      <c r="G15260" s="151" t="s">
        <v>111</v>
      </c>
      <c r="H15260" s="151" t="s">
        <v>111</v>
      </c>
      <c r="I15260" s="152" t="s">
        <v>112</v>
      </c>
    </row>
    <row r="15261" customFormat="false" ht="12.75" hidden="false" customHeight="false" outlineLevel="0" collapsed="false">
      <c r="A15261" s="0" t="s">
        <v>49</v>
      </c>
      <c r="B15261" s="0" t="s">
        <v>113</v>
      </c>
      <c r="C15261" s="0" t="s">
        <v>108</v>
      </c>
      <c r="D15261" s="116" t="n">
        <v>46600</v>
      </c>
      <c r="E15261" s="0" t="n">
        <v>0.015</v>
      </c>
      <c r="F15261" s="0" t="n">
        <v>2376544</v>
      </c>
      <c r="G15261" s="151" t="s">
        <v>111</v>
      </c>
      <c r="H15261" s="151" t="s">
        <v>111</v>
      </c>
      <c r="I15261" s="152" t="s">
        <v>112</v>
      </c>
    </row>
    <row r="15262" customFormat="false" ht="12.75" hidden="false" customHeight="false" outlineLevel="0" collapsed="false">
      <c r="A15262" s="0" t="s">
        <v>50</v>
      </c>
      <c r="B15262" s="0" t="s">
        <v>110</v>
      </c>
      <c r="C15262" s="0" t="s">
        <v>108</v>
      </c>
      <c r="D15262" s="116" t="n">
        <v>46600</v>
      </c>
      <c r="E15262" s="0" t="n">
        <v>0.5</v>
      </c>
      <c r="F15262" s="0" t="n">
        <v>2376545</v>
      </c>
      <c r="G15262" s="151" t="s">
        <v>111</v>
      </c>
      <c r="H15262" s="151" t="s">
        <v>111</v>
      </c>
      <c r="I15262" s="152" t="s">
        <v>112</v>
      </c>
    </row>
    <row r="15263" customFormat="false" ht="12.75" hidden="false" customHeight="false" outlineLevel="0" collapsed="false">
      <c r="A15263" s="0" t="s">
        <v>50</v>
      </c>
      <c r="B15263" s="0" t="s">
        <v>113</v>
      </c>
      <c r="C15263" s="0" t="s">
        <v>108</v>
      </c>
      <c r="D15263" s="116" t="n">
        <v>46600</v>
      </c>
      <c r="E15263" s="0" t="n">
        <v>-0.02</v>
      </c>
      <c r="F15263" s="0" t="n">
        <v>2376546</v>
      </c>
      <c r="G15263" s="151" t="s">
        <v>111</v>
      </c>
      <c r="H15263" s="151" t="s">
        <v>111</v>
      </c>
      <c r="I15263" s="152" t="s">
        <v>112</v>
      </c>
    </row>
    <row r="15264" customFormat="false" ht="12.75" hidden="false" customHeight="false" outlineLevel="0" collapsed="false">
      <c r="A15264" s="0" t="s">
        <v>51</v>
      </c>
      <c r="B15264" s="0" t="s">
        <v>110</v>
      </c>
      <c r="C15264" s="0" t="s">
        <v>108</v>
      </c>
      <c r="D15264" s="116" t="n">
        <v>46600</v>
      </c>
      <c r="E15264" s="0" t="n">
        <v>0.5</v>
      </c>
      <c r="F15264" s="0" t="n">
        <v>2376547</v>
      </c>
      <c r="G15264" s="151" t="s">
        <v>111</v>
      </c>
      <c r="H15264" s="151" t="s">
        <v>111</v>
      </c>
      <c r="I15264" s="152" t="s">
        <v>112</v>
      </c>
    </row>
    <row r="15265" customFormat="false" ht="12.75" hidden="false" customHeight="false" outlineLevel="0" collapsed="false">
      <c r="A15265" s="0" t="s">
        <v>51</v>
      </c>
      <c r="B15265" s="0" t="s">
        <v>113</v>
      </c>
      <c r="C15265" s="0" t="s">
        <v>108</v>
      </c>
      <c r="D15265" s="116" t="n">
        <v>46600</v>
      </c>
      <c r="E15265" s="0" t="n">
        <v>0.035</v>
      </c>
      <c r="F15265" s="0" t="n">
        <v>2376548</v>
      </c>
      <c r="G15265" s="151" t="s">
        <v>111</v>
      </c>
      <c r="H15265" s="151" t="s">
        <v>111</v>
      </c>
      <c r="I15265" s="152" t="s">
        <v>112</v>
      </c>
    </row>
    <row r="15266" customFormat="false" ht="12.75" hidden="false" customHeight="false" outlineLevel="0" collapsed="false">
      <c r="A15266" s="0" t="s">
        <v>52</v>
      </c>
      <c r="B15266" s="0" t="s">
        <v>110</v>
      </c>
      <c r="C15266" s="0" t="s">
        <v>108</v>
      </c>
      <c r="D15266" s="116" t="n">
        <v>46600</v>
      </c>
      <c r="E15266" s="0" t="n">
        <v>0.5</v>
      </c>
      <c r="F15266" s="0" t="n">
        <v>2376549</v>
      </c>
      <c r="G15266" s="151" t="s">
        <v>111</v>
      </c>
      <c r="H15266" s="151" t="s">
        <v>111</v>
      </c>
      <c r="I15266" s="152" t="s">
        <v>112</v>
      </c>
    </row>
    <row r="15267" customFormat="false" ht="12.75" hidden="false" customHeight="false" outlineLevel="0" collapsed="false">
      <c r="A15267" s="0" t="s">
        <v>52</v>
      </c>
      <c r="B15267" s="0" t="s">
        <v>113</v>
      </c>
      <c r="C15267" s="0" t="s">
        <v>108</v>
      </c>
      <c r="D15267" s="116" t="n">
        <v>46600</v>
      </c>
      <c r="E15267" s="0" t="n">
        <v>-0.02</v>
      </c>
      <c r="F15267" s="0" t="n">
        <v>2376550</v>
      </c>
      <c r="G15267" s="151" t="s">
        <v>111</v>
      </c>
      <c r="H15267" s="151" t="s">
        <v>111</v>
      </c>
      <c r="I15267" s="152" t="s">
        <v>112</v>
      </c>
    </row>
    <row r="15268" customFormat="false" ht="12.75" hidden="false" customHeight="false" outlineLevel="0" collapsed="false">
      <c r="A15268" s="0" t="s">
        <v>53</v>
      </c>
      <c r="B15268" s="0" t="s">
        <v>110</v>
      </c>
      <c r="C15268" s="0" t="s">
        <v>108</v>
      </c>
      <c r="D15268" s="116" t="n">
        <v>46600</v>
      </c>
      <c r="E15268" s="0" t="n">
        <v>0.205</v>
      </c>
      <c r="F15268" s="0" t="n">
        <v>2376551</v>
      </c>
      <c r="G15268" s="151" t="s">
        <v>111</v>
      </c>
      <c r="H15268" s="151" t="s">
        <v>111</v>
      </c>
      <c r="I15268" s="152" t="s">
        <v>112</v>
      </c>
    </row>
    <row r="15269" customFormat="false" ht="12.75" hidden="false" customHeight="false" outlineLevel="0" collapsed="false">
      <c r="A15269" s="0" t="s">
        <v>53</v>
      </c>
      <c r="B15269" s="0" t="s">
        <v>113</v>
      </c>
      <c r="C15269" s="0" t="s">
        <v>108</v>
      </c>
      <c r="D15269" s="116" t="n">
        <v>46600</v>
      </c>
      <c r="E15269" s="0" t="n">
        <v>0.0075</v>
      </c>
      <c r="F15269" s="0" t="n">
        <v>2376552</v>
      </c>
      <c r="G15269" s="151" t="s">
        <v>111</v>
      </c>
      <c r="H15269" s="151" t="s">
        <v>111</v>
      </c>
      <c r="I15269" s="152" t="s">
        <v>112</v>
      </c>
    </row>
    <row r="15270" customFormat="false" ht="12.75" hidden="false" customHeight="false" outlineLevel="0" collapsed="false">
      <c r="A15270" s="0" t="s">
        <v>17</v>
      </c>
      <c r="B15270" s="0" t="s">
        <v>110</v>
      </c>
      <c r="C15270" s="0" t="s">
        <v>108</v>
      </c>
      <c r="D15270" s="116" t="n">
        <v>46600</v>
      </c>
      <c r="E15270" s="0" t="n">
        <v>0</v>
      </c>
      <c r="F15270" s="0" t="n">
        <v>2376553</v>
      </c>
      <c r="G15270" s="151" t="s">
        <v>111</v>
      </c>
      <c r="H15270" s="151" t="s">
        <v>111</v>
      </c>
      <c r="I15270" s="152" t="s">
        <v>112</v>
      </c>
    </row>
    <row r="15271" customFormat="false" ht="12.75" hidden="false" customHeight="false" outlineLevel="0" collapsed="false">
      <c r="A15271" s="0" t="s">
        <v>17</v>
      </c>
      <c r="B15271" s="0" t="s">
        <v>113</v>
      </c>
      <c r="C15271" s="0" t="s">
        <v>108</v>
      </c>
      <c r="D15271" s="116" t="n">
        <v>46600</v>
      </c>
      <c r="E15271" s="0" t="n">
        <v>0</v>
      </c>
      <c r="F15271" s="0" t="n">
        <v>2376554</v>
      </c>
      <c r="G15271" s="151" t="s">
        <v>111</v>
      </c>
      <c r="H15271" s="151" t="s">
        <v>111</v>
      </c>
      <c r="I15271" s="152" t="s">
        <v>112</v>
      </c>
    </row>
    <row r="15272" customFormat="false" ht="12.75" hidden="false" customHeight="false" outlineLevel="0" collapsed="false">
      <c r="A15272" s="0" t="s">
        <v>18</v>
      </c>
      <c r="B15272" s="0" t="s">
        <v>110</v>
      </c>
      <c r="C15272" s="0" t="s">
        <v>108</v>
      </c>
      <c r="D15272" s="116" t="n">
        <v>46600</v>
      </c>
      <c r="E15272" s="0" t="n">
        <v>0</v>
      </c>
      <c r="F15272" s="0" t="n">
        <v>2376555</v>
      </c>
      <c r="G15272" s="151" t="s">
        <v>111</v>
      </c>
      <c r="H15272" s="151" t="s">
        <v>111</v>
      </c>
      <c r="I15272" s="152" t="s">
        <v>112</v>
      </c>
    </row>
    <row r="15273" customFormat="false" ht="12.75" hidden="false" customHeight="false" outlineLevel="0" collapsed="false">
      <c r="A15273" s="0" t="s">
        <v>18</v>
      </c>
      <c r="B15273" s="0" t="s">
        <v>113</v>
      </c>
      <c r="C15273" s="0" t="s">
        <v>108</v>
      </c>
      <c r="D15273" s="116" t="n">
        <v>46600</v>
      </c>
      <c r="E15273" s="0" t="n">
        <v>0</v>
      </c>
      <c r="F15273" s="0" t="n">
        <v>2376556</v>
      </c>
      <c r="G15273" s="151" t="s">
        <v>111</v>
      </c>
      <c r="H15273" s="151" t="s">
        <v>111</v>
      </c>
      <c r="I15273" s="152" t="s">
        <v>112</v>
      </c>
    </row>
    <row r="15274" customFormat="false" ht="12.75" hidden="false" customHeight="false" outlineLevel="0" collapsed="false">
      <c r="A15274" s="0" t="s">
        <v>19</v>
      </c>
      <c r="B15274" s="0" t="s">
        <v>110</v>
      </c>
      <c r="C15274" s="0" t="s">
        <v>108</v>
      </c>
      <c r="D15274" s="116" t="n">
        <v>46600</v>
      </c>
      <c r="E15274" s="0" t="n">
        <v>0</v>
      </c>
      <c r="F15274" s="0" t="n">
        <v>2376557</v>
      </c>
      <c r="G15274" s="151" t="s">
        <v>111</v>
      </c>
      <c r="H15274" s="151" t="s">
        <v>111</v>
      </c>
      <c r="I15274" s="152" t="s">
        <v>112</v>
      </c>
    </row>
    <row r="15275" customFormat="false" ht="12.75" hidden="false" customHeight="false" outlineLevel="0" collapsed="false">
      <c r="A15275" s="0" t="s">
        <v>19</v>
      </c>
      <c r="B15275" s="0" t="s">
        <v>113</v>
      </c>
      <c r="C15275" s="0" t="s">
        <v>108</v>
      </c>
      <c r="D15275" s="116" t="n">
        <v>46600</v>
      </c>
      <c r="E15275" s="0" t="n">
        <v>0</v>
      </c>
      <c r="F15275" s="0" t="n">
        <v>2376558</v>
      </c>
      <c r="G15275" s="151" t="s">
        <v>111</v>
      </c>
      <c r="H15275" s="151" t="s">
        <v>111</v>
      </c>
      <c r="I15275" s="152" t="s">
        <v>112</v>
      </c>
    </row>
    <row r="15276" customFormat="false" ht="12.75" hidden="false" customHeight="false" outlineLevel="0" collapsed="false">
      <c r="A15276" s="0" t="s">
        <v>21</v>
      </c>
      <c r="B15276" s="0" t="s">
        <v>110</v>
      </c>
      <c r="C15276" s="0" t="s">
        <v>108</v>
      </c>
      <c r="D15276" s="116" t="n">
        <v>46600</v>
      </c>
      <c r="E15276" s="0" t="n">
        <v>0</v>
      </c>
      <c r="F15276" s="0" t="n">
        <v>2376559</v>
      </c>
      <c r="G15276" s="151" t="s">
        <v>111</v>
      </c>
      <c r="H15276" s="151" t="s">
        <v>111</v>
      </c>
      <c r="I15276" s="152" t="s">
        <v>112</v>
      </c>
    </row>
    <row r="15277" customFormat="false" ht="12.75" hidden="false" customHeight="false" outlineLevel="0" collapsed="false">
      <c r="A15277" s="0" t="s">
        <v>21</v>
      </c>
      <c r="B15277" s="0" t="s">
        <v>113</v>
      </c>
      <c r="C15277" s="0" t="s">
        <v>108</v>
      </c>
      <c r="D15277" s="116" t="n">
        <v>46600</v>
      </c>
      <c r="E15277" s="0" t="n">
        <v>0</v>
      </c>
      <c r="F15277" s="0" t="n">
        <v>2376560</v>
      </c>
      <c r="G15277" s="151" t="s">
        <v>111</v>
      </c>
      <c r="H15277" s="151" t="s">
        <v>111</v>
      </c>
      <c r="I15277" s="152" t="s">
        <v>112</v>
      </c>
    </row>
    <row r="15278" customFormat="false" ht="12.75" hidden="false" customHeight="false" outlineLevel="0" collapsed="false">
      <c r="A15278" s="0" t="s">
        <v>22</v>
      </c>
      <c r="B15278" s="0" t="s">
        <v>110</v>
      </c>
      <c r="C15278" s="0" t="s">
        <v>108</v>
      </c>
      <c r="D15278" s="116" t="n">
        <v>46600</v>
      </c>
      <c r="E15278" s="0" t="n">
        <v>0</v>
      </c>
      <c r="F15278" s="0" t="n">
        <v>2376561</v>
      </c>
      <c r="G15278" s="151" t="s">
        <v>111</v>
      </c>
      <c r="H15278" s="151" t="s">
        <v>111</v>
      </c>
      <c r="I15278" s="152" t="s">
        <v>112</v>
      </c>
    </row>
    <row r="15279" customFormat="false" ht="12.75" hidden="false" customHeight="false" outlineLevel="0" collapsed="false">
      <c r="A15279" s="0" t="s">
        <v>59</v>
      </c>
      <c r="B15279" s="0" t="s">
        <v>110</v>
      </c>
      <c r="C15279" s="0" t="s">
        <v>108</v>
      </c>
      <c r="D15279" s="116" t="n">
        <v>46631</v>
      </c>
      <c r="E15279" s="0" t="n">
        <v>0.3975</v>
      </c>
      <c r="F15279" s="0" t="n">
        <v>2376515</v>
      </c>
      <c r="G15279" s="151" t="s">
        <v>111</v>
      </c>
      <c r="H15279" s="151" t="s">
        <v>111</v>
      </c>
      <c r="I15279" s="152" t="s">
        <v>112</v>
      </c>
    </row>
    <row r="15280" customFormat="false" ht="12.75" hidden="false" customHeight="false" outlineLevel="0" collapsed="false">
      <c r="A15280" s="0" t="s">
        <v>59</v>
      </c>
      <c r="B15280" s="0" t="s">
        <v>113</v>
      </c>
      <c r="C15280" s="0" t="s">
        <v>108</v>
      </c>
      <c r="D15280" s="116" t="n">
        <v>46631</v>
      </c>
      <c r="E15280" s="0" t="n">
        <v>0.015</v>
      </c>
      <c r="F15280" s="0" t="n">
        <v>2376516</v>
      </c>
      <c r="G15280" s="151" t="s">
        <v>111</v>
      </c>
      <c r="H15280" s="151" t="s">
        <v>111</v>
      </c>
      <c r="I15280" s="152" t="s">
        <v>112</v>
      </c>
    </row>
    <row r="15281" customFormat="false" ht="12.75" hidden="false" customHeight="false" outlineLevel="0" collapsed="false">
      <c r="A15281" s="0" t="s">
        <v>60</v>
      </c>
      <c r="B15281" s="0" t="s">
        <v>110</v>
      </c>
      <c r="C15281" s="0" t="s">
        <v>108</v>
      </c>
      <c r="D15281" s="116" t="n">
        <v>46631</v>
      </c>
      <c r="E15281" s="0" t="n">
        <v>0.3975</v>
      </c>
      <c r="F15281" s="0" t="n">
        <v>2376517</v>
      </c>
      <c r="G15281" s="151" t="s">
        <v>111</v>
      </c>
      <c r="H15281" s="151" t="s">
        <v>111</v>
      </c>
      <c r="I15281" s="152" t="s">
        <v>112</v>
      </c>
    </row>
    <row r="15282" customFormat="false" ht="12.75" hidden="false" customHeight="false" outlineLevel="0" collapsed="false">
      <c r="A15282" s="0" t="s">
        <v>60</v>
      </c>
      <c r="B15282" s="0" t="s">
        <v>113</v>
      </c>
      <c r="C15282" s="0" t="s">
        <v>108</v>
      </c>
      <c r="D15282" s="116" t="n">
        <v>46631</v>
      </c>
      <c r="E15282" s="0" t="n">
        <v>0.045</v>
      </c>
      <c r="F15282" s="0" t="n">
        <v>2376518</v>
      </c>
      <c r="G15282" s="151" t="s">
        <v>111</v>
      </c>
      <c r="H15282" s="151" t="s">
        <v>111</v>
      </c>
      <c r="I15282" s="152" t="s">
        <v>112</v>
      </c>
    </row>
    <row r="15283" customFormat="false" ht="12.75" hidden="false" customHeight="false" outlineLevel="0" collapsed="false">
      <c r="A15283" s="0" t="s">
        <v>61</v>
      </c>
      <c r="B15283" s="0" t="s">
        <v>110</v>
      </c>
      <c r="C15283" s="0" t="s">
        <v>108</v>
      </c>
      <c r="D15283" s="116" t="n">
        <v>46631</v>
      </c>
      <c r="E15283" s="0" t="n">
        <v>0.3975</v>
      </c>
      <c r="F15283" s="0" t="n">
        <v>2376519</v>
      </c>
      <c r="G15283" s="151" t="s">
        <v>111</v>
      </c>
      <c r="H15283" s="151" t="s">
        <v>111</v>
      </c>
      <c r="I15283" s="152" t="s">
        <v>112</v>
      </c>
    </row>
    <row r="15284" customFormat="false" ht="12.75" hidden="false" customHeight="false" outlineLevel="0" collapsed="false">
      <c r="A15284" s="0" t="s">
        <v>61</v>
      </c>
      <c r="B15284" s="0" t="s">
        <v>113</v>
      </c>
      <c r="C15284" s="0" t="s">
        <v>108</v>
      </c>
      <c r="D15284" s="116" t="n">
        <v>46631</v>
      </c>
      <c r="E15284" s="0" t="n">
        <v>0.015</v>
      </c>
      <c r="F15284" s="0" t="n">
        <v>2376520</v>
      </c>
      <c r="G15284" s="151" t="s">
        <v>111</v>
      </c>
      <c r="H15284" s="151" t="s">
        <v>111</v>
      </c>
      <c r="I15284" s="152" t="s">
        <v>112</v>
      </c>
    </row>
    <row r="15285" customFormat="false" ht="12.75" hidden="false" customHeight="false" outlineLevel="0" collapsed="false">
      <c r="A15285" s="0" t="s">
        <v>62</v>
      </c>
      <c r="B15285" s="0" t="s">
        <v>110</v>
      </c>
      <c r="C15285" s="0" t="s">
        <v>108</v>
      </c>
      <c r="D15285" s="116" t="n">
        <v>46631</v>
      </c>
      <c r="E15285" s="0" t="n">
        <v>0.3975</v>
      </c>
      <c r="F15285" s="0" t="n">
        <v>2376521</v>
      </c>
      <c r="G15285" s="151" t="s">
        <v>111</v>
      </c>
      <c r="H15285" s="151" t="s">
        <v>111</v>
      </c>
      <c r="I15285" s="152" t="s">
        <v>112</v>
      </c>
    </row>
    <row r="15286" customFormat="false" ht="12.75" hidden="false" customHeight="false" outlineLevel="0" collapsed="false">
      <c r="A15286" s="0" t="s">
        <v>62</v>
      </c>
      <c r="B15286" s="0" t="s">
        <v>113</v>
      </c>
      <c r="C15286" s="0" t="s">
        <v>108</v>
      </c>
      <c r="D15286" s="116" t="n">
        <v>46631</v>
      </c>
      <c r="E15286" s="0" t="n">
        <v>0.045</v>
      </c>
      <c r="F15286" s="0" t="n">
        <v>2376522</v>
      </c>
      <c r="G15286" s="151" t="s">
        <v>111</v>
      </c>
      <c r="H15286" s="151" t="s">
        <v>111</v>
      </c>
      <c r="I15286" s="152" t="s">
        <v>112</v>
      </c>
    </row>
    <row r="15287" customFormat="false" ht="12.75" hidden="false" customHeight="false" outlineLevel="0" collapsed="false">
      <c r="A15287" s="0" t="s">
        <v>82</v>
      </c>
      <c r="B15287" s="0" t="s">
        <v>110</v>
      </c>
      <c r="C15287" s="0" t="s">
        <v>108</v>
      </c>
      <c r="D15287" s="116" t="n">
        <v>46631</v>
      </c>
      <c r="E15287" s="0" t="n">
        <v>0</v>
      </c>
      <c r="F15287" s="0" t="n">
        <v>2376523</v>
      </c>
      <c r="G15287" s="151" t="s">
        <v>111</v>
      </c>
      <c r="H15287" s="151" t="s">
        <v>111</v>
      </c>
      <c r="I15287" s="152" t="s">
        <v>112</v>
      </c>
    </row>
    <row r="15288" customFormat="false" ht="12.75" hidden="false" customHeight="false" outlineLevel="0" collapsed="false">
      <c r="A15288" s="0" t="s">
        <v>82</v>
      </c>
      <c r="B15288" s="0" t="s">
        <v>113</v>
      </c>
      <c r="C15288" s="0" t="s">
        <v>108</v>
      </c>
      <c r="D15288" s="116" t="n">
        <v>46631</v>
      </c>
      <c r="E15288" s="0" t="n">
        <v>0</v>
      </c>
      <c r="F15288" s="0" t="n">
        <v>2376524</v>
      </c>
      <c r="G15288" s="151" t="s">
        <v>111</v>
      </c>
      <c r="H15288" s="151" t="s">
        <v>111</v>
      </c>
      <c r="I15288" s="152" t="s">
        <v>112</v>
      </c>
    </row>
    <row r="15289" customFormat="false" ht="12.75" hidden="false" customHeight="false" outlineLevel="0" collapsed="false">
      <c r="A15289" s="0" t="s">
        <v>83</v>
      </c>
      <c r="B15289" s="0" t="s">
        <v>110</v>
      </c>
      <c r="C15289" s="0" t="s">
        <v>108</v>
      </c>
      <c r="D15289" s="116" t="n">
        <v>46631</v>
      </c>
      <c r="E15289" s="0" t="n">
        <v>0</v>
      </c>
      <c r="F15289" s="0" t="n">
        <v>2376525</v>
      </c>
      <c r="G15289" s="151" t="s">
        <v>111</v>
      </c>
      <c r="H15289" s="151" t="s">
        <v>111</v>
      </c>
      <c r="I15289" s="152" t="s">
        <v>112</v>
      </c>
    </row>
    <row r="15290" customFormat="false" ht="12.75" hidden="false" customHeight="false" outlineLevel="0" collapsed="false">
      <c r="A15290" s="0" t="s">
        <v>83</v>
      </c>
      <c r="B15290" s="0" t="s">
        <v>113</v>
      </c>
      <c r="C15290" s="0" t="s">
        <v>108</v>
      </c>
      <c r="D15290" s="116" t="n">
        <v>46631</v>
      </c>
      <c r="E15290" s="0" t="n">
        <v>0</v>
      </c>
      <c r="F15290" s="0" t="n">
        <v>2376526</v>
      </c>
      <c r="G15290" s="151" t="s">
        <v>111</v>
      </c>
      <c r="H15290" s="151" t="s">
        <v>111</v>
      </c>
      <c r="I15290" s="152" t="s">
        <v>112</v>
      </c>
    </row>
    <row r="15291" customFormat="false" ht="12.75" hidden="false" customHeight="false" outlineLevel="0" collapsed="false">
      <c r="A15291" s="0" t="s">
        <v>84</v>
      </c>
      <c r="B15291" s="0" t="s">
        <v>110</v>
      </c>
      <c r="C15291" s="0" t="s">
        <v>108</v>
      </c>
      <c r="D15291" s="116" t="n">
        <v>46631</v>
      </c>
      <c r="E15291" s="0" t="n">
        <v>0.165</v>
      </c>
      <c r="F15291" s="0" t="n">
        <v>2376527</v>
      </c>
      <c r="G15291" s="151" t="s">
        <v>111</v>
      </c>
      <c r="H15291" s="151" t="s">
        <v>111</v>
      </c>
      <c r="I15291" s="152" t="s">
        <v>112</v>
      </c>
    </row>
    <row r="15292" customFormat="false" ht="12.75" hidden="false" customHeight="false" outlineLevel="0" collapsed="false">
      <c r="A15292" s="0" t="s">
        <v>84</v>
      </c>
      <c r="B15292" s="0" t="s">
        <v>113</v>
      </c>
      <c r="C15292" s="0" t="s">
        <v>108</v>
      </c>
      <c r="D15292" s="116" t="n">
        <v>46631</v>
      </c>
      <c r="E15292" s="0" t="n">
        <v>0</v>
      </c>
      <c r="F15292" s="0" t="n">
        <v>2376528</v>
      </c>
      <c r="G15292" s="151" t="s">
        <v>111</v>
      </c>
      <c r="H15292" s="151" t="s">
        <v>111</v>
      </c>
      <c r="I15292" s="152" t="s">
        <v>112</v>
      </c>
    </row>
    <row r="15293" customFormat="false" ht="12.75" hidden="false" customHeight="false" outlineLevel="0" collapsed="false">
      <c r="A15293" s="0" t="s">
        <v>85</v>
      </c>
      <c r="B15293" s="0" t="s">
        <v>110</v>
      </c>
      <c r="C15293" s="0" t="s">
        <v>108</v>
      </c>
      <c r="D15293" s="116" t="n">
        <v>46631</v>
      </c>
      <c r="E15293" s="0" t="n">
        <v>0.165</v>
      </c>
      <c r="F15293" s="0" t="n">
        <v>2376529</v>
      </c>
      <c r="G15293" s="151" t="s">
        <v>111</v>
      </c>
      <c r="H15293" s="151" t="s">
        <v>111</v>
      </c>
      <c r="I15293" s="152" t="s">
        <v>112</v>
      </c>
    </row>
    <row r="15294" customFormat="false" ht="12.75" hidden="false" customHeight="false" outlineLevel="0" collapsed="false">
      <c r="A15294" s="0" t="s">
        <v>85</v>
      </c>
      <c r="B15294" s="0" t="s">
        <v>113</v>
      </c>
      <c r="C15294" s="0" t="s">
        <v>108</v>
      </c>
      <c r="D15294" s="116" t="n">
        <v>46631</v>
      </c>
      <c r="E15294" s="0" t="n">
        <v>0</v>
      </c>
      <c r="F15294" s="0" t="n">
        <v>2376530</v>
      </c>
      <c r="G15294" s="151" t="s">
        <v>111</v>
      </c>
      <c r="H15294" s="151" t="s">
        <v>111</v>
      </c>
      <c r="I15294" s="152" t="s">
        <v>112</v>
      </c>
    </row>
    <row r="15295" customFormat="false" ht="12.75" hidden="false" customHeight="false" outlineLevel="0" collapsed="false">
      <c r="A15295" s="0" t="s">
        <v>86</v>
      </c>
      <c r="B15295" s="0" t="s">
        <v>110</v>
      </c>
      <c r="C15295" s="0" t="s">
        <v>108</v>
      </c>
      <c r="D15295" s="116" t="n">
        <v>46631</v>
      </c>
      <c r="E15295" s="0" t="n">
        <v>0.185</v>
      </c>
      <c r="F15295" s="0" t="n">
        <v>2376531</v>
      </c>
      <c r="G15295" s="151" t="s">
        <v>111</v>
      </c>
      <c r="H15295" s="151" t="s">
        <v>111</v>
      </c>
      <c r="I15295" s="152" t="s">
        <v>112</v>
      </c>
    </row>
    <row r="15296" customFormat="false" ht="12.75" hidden="false" customHeight="false" outlineLevel="0" collapsed="false">
      <c r="A15296" s="0" t="s">
        <v>86</v>
      </c>
      <c r="B15296" s="0" t="s">
        <v>113</v>
      </c>
      <c r="C15296" s="0" t="s">
        <v>108</v>
      </c>
      <c r="D15296" s="116" t="n">
        <v>46631</v>
      </c>
      <c r="E15296" s="0" t="n">
        <v>0.005</v>
      </c>
      <c r="F15296" s="0" t="n">
        <v>2376532</v>
      </c>
      <c r="G15296" s="151" t="s">
        <v>111</v>
      </c>
      <c r="H15296" s="151" t="s">
        <v>111</v>
      </c>
      <c r="I15296" s="152" t="s">
        <v>112</v>
      </c>
    </row>
    <row r="15297" customFormat="false" ht="12.75" hidden="false" customHeight="false" outlineLevel="0" collapsed="false">
      <c r="A15297" s="0" t="s">
        <v>87</v>
      </c>
      <c r="B15297" s="0" t="s">
        <v>110</v>
      </c>
      <c r="C15297" s="0" t="s">
        <v>108</v>
      </c>
      <c r="D15297" s="116" t="n">
        <v>46631</v>
      </c>
      <c r="E15297" s="0" t="n">
        <v>0.185</v>
      </c>
      <c r="F15297" s="0" t="n">
        <v>2376533</v>
      </c>
      <c r="G15297" s="151" t="s">
        <v>111</v>
      </c>
      <c r="H15297" s="151" t="s">
        <v>111</v>
      </c>
      <c r="I15297" s="152" t="s">
        <v>112</v>
      </c>
    </row>
    <row r="15298" customFormat="false" ht="12.75" hidden="false" customHeight="false" outlineLevel="0" collapsed="false">
      <c r="A15298" s="0" t="s">
        <v>87</v>
      </c>
      <c r="B15298" s="0" t="s">
        <v>113</v>
      </c>
      <c r="C15298" s="0" t="s">
        <v>108</v>
      </c>
      <c r="D15298" s="116" t="n">
        <v>46631</v>
      </c>
      <c r="E15298" s="0" t="n">
        <v>0.005</v>
      </c>
      <c r="F15298" s="0" t="n">
        <v>2376534</v>
      </c>
      <c r="G15298" s="151" t="s">
        <v>111</v>
      </c>
      <c r="H15298" s="151" t="s">
        <v>111</v>
      </c>
      <c r="I15298" s="152" t="s">
        <v>112</v>
      </c>
    </row>
    <row r="15299" customFormat="false" ht="12.75" hidden="false" customHeight="false" outlineLevel="0" collapsed="false">
      <c r="A15299" s="0" t="s">
        <v>88</v>
      </c>
      <c r="B15299" s="0" t="s">
        <v>110</v>
      </c>
      <c r="C15299" s="0" t="s">
        <v>108</v>
      </c>
      <c r="D15299" s="116" t="n">
        <v>46631</v>
      </c>
      <c r="E15299" s="0" t="n">
        <v>0.185</v>
      </c>
      <c r="F15299" s="0" t="n">
        <v>2376535</v>
      </c>
      <c r="G15299" s="151" t="s">
        <v>111</v>
      </c>
      <c r="H15299" s="151" t="s">
        <v>111</v>
      </c>
      <c r="I15299" s="152" t="s">
        <v>112</v>
      </c>
    </row>
    <row r="15300" customFormat="false" ht="12.75" hidden="false" customHeight="false" outlineLevel="0" collapsed="false">
      <c r="A15300" s="0" t="s">
        <v>88</v>
      </c>
      <c r="B15300" s="0" t="s">
        <v>113</v>
      </c>
      <c r="C15300" s="0" t="s">
        <v>108</v>
      </c>
      <c r="D15300" s="116" t="n">
        <v>46631</v>
      </c>
      <c r="E15300" s="0" t="n">
        <v>0.005</v>
      </c>
      <c r="F15300" s="0" t="n">
        <v>2376536</v>
      </c>
      <c r="G15300" s="151" t="s">
        <v>111</v>
      </c>
      <c r="H15300" s="151" t="s">
        <v>111</v>
      </c>
      <c r="I15300" s="152" t="s">
        <v>112</v>
      </c>
    </row>
    <row r="15301" customFormat="false" ht="12.75" hidden="false" customHeight="false" outlineLevel="0" collapsed="false">
      <c r="A15301" s="0" t="s">
        <v>89</v>
      </c>
      <c r="B15301" s="0" t="s">
        <v>110</v>
      </c>
      <c r="C15301" s="0" t="s">
        <v>108</v>
      </c>
      <c r="D15301" s="116" t="n">
        <v>46631</v>
      </c>
      <c r="E15301" s="0" t="n">
        <v>0.185</v>
      </c>
      <c r="F15301" s="0" t="n">
        <v>2376537</v>
      </c>
      <c r="G15301" s="151" t="s">
        <v>111</v>
      </c>
      <c r="H15301" s="151" t="s">
        <v>111</v>
      </c>
      <c r="I15301" s="152" t="s">
        <v>112</v>
      </c>
    </row>
    <row r="15302" customFormat="false" ht="12.75" hidden="false" customHeight="false" outlineLevel="0" collapsed="false">
      <c r="A15302" s="0" t="s">
        <v>89</v>
      </c>
      <c r="B15302" s="0" t="s">
        <v>113</v>
      </c>
      <c r="C15302" s="0" t="s">
        <v>108</v>
      </c>
      <c r="D15302" s="116" t="n">
        <v>46631</v>
      </c>
      <c r="E15302" s="0" t="n">
        <v>0.005</v>
      </c>
      <c r="F15302" s="0" t="n">
        <v>2376538</v>
      </c>
      <c r="G15302" s="151" t="s">
        <v>111</v>
      </c>
      <c r="H15302" s="151" t="s">
        <v>111</v>
      </c>
      <c r="I15302" s="152" t="s">
        <v>112</v>
      </c>
    </row>
    <row r="15303" customFormat="false" ht="12.75" hidden="false" customHeight="false" outlineLevel="0" collapsed="false">
      <c r="A15303" s="0" t="s">
        <v>90</v>
      </c>
      <c r="B15303" s="0" t="s">
        <v>110</v>
      </c>
      <c r="C15303" s="0" t="s">
        <v>108</v>
      </c>
      <c r="D15303" s="116" t="n">
        <v>46631</v>
      </c>
      <c r="E15303" s="0" t="n">
        <v>0.185</v>
      </c>
      <c r="F15303" s="0" t="n">
        <v>2376539</v>
      </c>
      <c r="G15303" s="151" t="s">
        <v>111</v>
      </c>
      <c r="H15303" s="151" t="s">
        <v>111</v>
      </c>
      <c r="I15303" s="152" t="s">
        <v>112</v>
      </c>
    </row>
    <row r="15304" customFormat="false" ht="12.75" hidden="false" customHeight="false" outlineLevel="0" collapsed="false">
      <c r="A15304" s="0" t="s">
        <v>90</v>
      </c>
      <c r="B15304" s="0" t="s">
        <v>113</v>
      </c>
      <c r="C15304" s="0" t="s">
        <v>108</v>
      </c>
      <c r="D15304" s="116" t="n">
        <v>46631</v>
      </c>
      <c r="E15304" s="0" t="n">
        <v>0.005</v>
      </c>
      <c r="F15304" s="0" t="n">
        <v>2376540</v>
      </c>
      <c r="G15304" s="151" t="s">
        <v>111</v>
      </c>
      <c r="H15304" s="151" t="s">
        <v>111</v>
      </c>
      <c r="I15304" s="152" t="s">
        <v>112</v>
      </c>
    </row>
    <row r="15305" customFormat="false" ht="12.75" hidden="false" customHeight="false" outlineLevel="0" collapsed="false">
      <c r="A15305" s="0" t="s">
        <v>91</v>
      </c>
      <c r="B15305" s="0" t="s">
        <v>110</v>
      </c>
      <c r="C15305" s="0" t="s">
        <v>108</v>
      </c>
      <c r="D15305" s="116" t="n">
        <v>46631</v>
      </c>
      <c r="E15305" s="0" t="n">
        <v>0</v>
      </c>
      <c r="F15305" s="0" t="n">
        <v>2376541</v>
      </c>
      <c r="G15305" s="151" t="s">
        <v>111</v>
      </c>
      <c r="H15305" s="151" t="s">
        <v>111</v>
      </c>
      <c r="I15305" s="152" t="s">
        <v>112</v>
      </c>
    </row>
    <row r="15306" customFormat="false" ht="12.75" hidden="false" customHeight="false" outlineLevel="0" collapsed="false">
      <c r="A15306" s="0" t="s">
        <v>91</v>
      </c>
      <c r="B15306" s="0" t="s">
        <v>113</v>
      </c>
      <c r="C15306" s="0" t="s">
        <v>108</v>
      </c>
      <c r="D15306" s="116" t="n">
        <v>46631</v>
      </c>
      <c r="E15306" s="0" t="n">
        <v>0</v>
      </c>
      <c r="F15306" s="0" t="n">
        <v>2376542</v>
      </c>
      <c r="G15306" s="151" t="s">
        <v>111</v>
      </c>
      <c r="H15306" s="151" t="s">
        <v>111</v>
      </c>
      <c r="I15306" s="152" t="s">
        <v>112</v>
      </c>
    </row>
    <row r="15307" customFormat="false" ht="12.75" hidden="false" customHeight="false" outlineLevel="0" collapsed="false">
      <c r="A15307" s="0" t="s">
        <v>49</v>
      </c>
      <c r="B15307" s="0" t="s">
        <v>110</v>
      </c>
      <c r="C15307" s="0" t="s">
        <v>108</v>
      </c>
      <c r="D15307" s="116" t="n">
        <v>46631</v>
      </c>
      <c r="E15307" s="0" t="n">
        <v>0.3975</v>
      </c>
      <c r="F15307" s="0" t="n">
        <v>2376543</v>
      </c>
      <c r="G15307" s="151" t="s">
        <v>111</v>
      </c>
      <c r="H15307" s="151" t="s">
        <v>111</v>
      </c>
      <c r="I15307" s="152" t="s">
        <v>112</v>
      </c>
    </row>
    <row r="15308" customFormat="false" ht="12.75" hidden="false" customHeight="false" outlineLevel="0" collapsed="false">
      <c r="A15308" s="0" t="s">
        <v>49</v>
      </c>
      <c r="B15308" s="0" t="s">
        <v>113</v>
      </c>
      <c r="C15308" s="0" t="s">
        <v>108</v>
      </c>
      <c r="D15308" s="116" t="n">
        <v>46631</v>
      </c>
      <c r="E15308" s="0" t="n">
        <v>0.015</v>
      </c>
      <c r="F15308" s="0" t="n">
        <v>2376544</v>
      </c>
      <c r="G15308" s="151" t="s">
        <v>111</v>
      </c>
      <c r="H15308" s="151" t="s">
        <v>111</v>
      </c>
      <c r="I15308" s="152" t="s">
        <v>112</v>
      </c>
    </row>
    <row r="15309" customFormat="false" ht="12.75" hidden="false" customHeight="false" outlineLevel="0" collapsed="false">
      <c r="A15309" s="0" t="s">
        <v>50</v>
      </c>
      <c r="B15309" s="0" t="s">
        <v>110</v>
      </c>
      <c r="C15309" s="0" t="s">
        <v>108</v>
      </c>
      <c r="D15309" s="116" t="n">
        <v>46631</v>
      </c>
      <c r="E15309" s="0" t="n">
        <v>0.46</v>
      </c>
      <c r="F15309" s="0" t="n">
        <v>2376545</v>
      </c>
      <c r="G15309" s="151" t="s">
        <v>111</v>
      </c>
      <c r="H15309" s="151" t="s">
        <v>111</v>
      </c>
      <c r="I15309" s="152" t="s">
        <v>112</v>
      </c>
    </row>
    <row r="15310" customFormat="false" ht="12.75" hidden="false" customHeight="false" outlineLevel="0" collapsed="false">
      <c r="A15310" s="0" t="s">
        <v>50</v>
      </c>
      <c r="B15310" s="0" t="s">
        <v>113</v>
      </c>
      <c r="C15310" s="0" t="s">
        <v>108</v>
      </c>
      <c r="D15310" s="116" t="n">
        <v>46631</v>
      </c>
      <c r="E15310" s="0" t="n">
        <v>-0.04</v>
      </c>
      <c r="F15310" s="0" t="n">
        <v>2376546</v>
      </c>
      <c r="G15310" s="151" t="s">
        <v>111</v>
      </c>
      <c r="H15310" s="151" t="s">
        <v>111</v>
      </c>
      <c r="I15310" s="152" t="s">
        <v>112</v>
      </c>
    </row>
    <row r="15311" customFormat="false" ht="12.75" hidden="false" customHeight="false" outlineLevel="0" collapsed="false">
      <c r="A15311" s="0" t="s">
        <v>51</v>
      </c>
      <c r="B15311" s="0" t="s">
        <v>110</v>
      </c>
      <c r="C15311" s="0" t="s">
        <v>108</v>
      </c>
      <c r="D15311" s="116" t="n">
        <v>46631</v>
      </c>
      <c r="E15311" s="0" t="n">
        <v>0.46</v>
      </c>
      <c r="F15311" s="0" t="n">
        <v>2376547</v>
      </c>
      <c r="G15311" s="151" t="s">
        <v>111</v>
      </c>
      <c r="H15311" s="151" t="s">
        <v>111</v>
      </c>
      <c r="I15311" s="152" t="s">
        <v>112</v>
      </c>
    </row>
    <row r="15312" customFormat="false" ht="12.75" hidden="false" customHeight="false" outlineLevel="0" collapsed="false">
      <c r="A15312" s="0" t="s">
        <v>51</v>
      </c>
      <c r="B15312" s="0" t="s">
        <v>113</v>
      </c>
      <c r="C15312" s="0" t="s">
        <v>108</v>
      </c>
      <c r="D15312" s="116" t="n">
        <v>46631</v>
      </c>
      <c r="E15312" s="0" t="n">
        <v>0.035</v>
      </c>
      <c r="F15312" s="0" t="n">
        <v>2376548</v>
      </c>
      <c r="G15312" s="151" t="s">
        <v>111</v>
      </c>
      <c r="H15312" s="151" t="s">
        <v>111</v>
      </c>
      <c r="I15312" s="152" t="s">
        <v>112</v>
      </c>
    </row>
    <row r="15313" customFormat="false" ht="12.75" hidden="false" customHeight="false" outlineLevel="0" collapsed="false">
      <c r="A15313" s="0" t="s">
        <v>52</v>
      </c>
      <c r="B15313" s="0" t="s">
        <v>110</v>
      </c>
      <c r="C15313" s="0" t="s">
        <v>108</v>
      </c>
      <c r="D15313" s="116" t="n">
        <v>46631</v>
      </c>
      <c r="E15313" s="0" t="n">
        <v>0.46</v>
      </c>
      <c r="F15313" s="0" t="n">
        <v>2376549</v>
      </c>
      <c r="G15313" s="151" t="s">
        <v>111</v>
      </c>
      <c r="H15313" s="151" t="s">
        <v>111</v>
      </c>
      <c r="I15313" s="152" t="s">
        <v>112</v>
      </c>
    </row>
    <row r="15314" customFormat="false" ht="12.75" hidden="false" customHeight="false" outlineLevel="0" collapsed="false">
      <c r="A15314" s="0" t="s">
        <v>52</v>
      </c>
      <c r="B15314" s="0" t="s">
        <v>113</v>
      </c>
      <c r="C15314" s="0" t="s">
        <v>108</v>
      </c>
      <c r="D15314" s="116" t="n">
        <v>46631</v>
      </c>
      <c r="E15314" s="0" t="n">
        <v>-0.02</v>
      </c>
      <c r="F15314" s="0" t="n">
        <v>2376550</v>
      </c>
      <c r="G15314" s="151" t="s">
        <v>111</v>
      </c>
      <c r="H15314" s="151" t="s">
        <v>111</v>
      </c>
      <c r="I15314" s="152" t="s">
        <v>112</v>
      </c>
    </row>
    <row r="15315" customFormat="false" ht="12.75" hidden="false" customHeight="false" outlineLevel="0" collapsed="false">
      <c r="A15315" s="0" t="s">
        <v>53</v>
      </c>
      <c r="B15315" s="0" t="s">
        <v>110</v>
      </c>
      <c r="C15315" s="0" t="s">
        <v>108</v>
      </c>
      <c r="D15315" s="116" t="n">
        <v>46631</v>
      </c>
      <c r="E15315" s="0" t="n">
        <v>0.185</v>
      </c>
      <c r="F15315" s="0" t="n">
        <v>2376551</v>
      </c>
      <c r="G15315" s="151" t="s">
        <v>111</v>
      </c>
      <c r="H15315" s="151" t="s">
        <v>111</v>
      </c>
      <c r="I15315" s="152" t="s">
        <v>112</v>
      </c>
    </row>
    <row r="15316" customFormat="false" ht="12.75" hidden="false" customHeight="false" outlineLevel="0" collapsed="false">
      <c r="A15316" s="0" t="s">
        <v>53</v>
      </c>
      <c r="B15316" s="0" t="s">
        <v>113</v>
      </c>
      <c r="C15316" s="0" t="s">
        <v>108</v>
      </c>
      <c r="D15316" s="116" t="n">
        <v>46631</v>
      </c>
      <c r="E15316" s="0" t="n">
        <v>0.005</v>
      </c>
      <c r="F15316" s="0" t="n">
        <v>2376552</v>
      </c>
      <c r="G15316" s="151" t="s">
        <v>111</v>
      </c>
      <c r="H15316" s="151" t="s">
        <v>111</v>
      </c>
      <c r="I15316" s="152" t="s">
        <v>112</v>
      </c>
    </row>
    <row r="15317" customFormat="false" ht="12.75" hidden="false" customHeight="false" outlineLevel="0" collapsed="false">
      <c r="A15317" s="0" t="s">
        <v>17</v>
      </c>
      <c r="B15317" s="0" t="s">
        <v>110</v>
      </c>
      <c r="C15317" s="0" t="s">
        <v>108</v>
      </c>
      <c r="D15317" s="116" t="n">
        <v>46631</v>
      </c>
      <c r="E15317" s="0" t="n">
        <v>0</v>
      </c>
      <c r="F15317" s="0" t="n">
        <v>2376553</v>
      </c>
      <c r="G15317" s="151" t="s">
        <v>111</v>
      </c>
      <c r="H15317" s="151" t="s">
        <v>111</v>
      </c>
      <c r="I15317" s="152" t="s">
        <v>112</v>
      </c>
    </row>
    <row r="15318" customFormat="false" ht="12.75" hidden="false" customHeight="false" outlineLevel="0" collapsed="false">
      <c r="A15318" s="0" t="s">
        <v>17</v>
      </c>
      <c r="B15318" s="0" t="s">
        <v>113</v>
      </c>
      <c r="C15318" s="0" t="s">
        <v>108</v>
      </c>
      <c r="D15318" s="116" t="n">
        <v>46631</v>
      </c>
      <c r="E15318" s="0" t="n">
        <v>0</v>
      </c>
      <c r="F15318" s="0" t="n">
        <v>2376554</v>
      </c>
      <c r="G15318" s="151" t="s">
        <v>111</v>
      </c>
      <c r="H15318" s="151" t="s">
        <v>111</v>
      </c>
      <c r="I15318" s="152" t="s">
        <v>112</v>
      </c>
    </row>
    <row r="15319" customFormat="false" ht="12.75" hidden="false" customHeight="false" outlineLevel="0" collapsed="false">
      <c r="A15319" s="0" t="s">
        <v>18</v>
      </c>
      <c r="B15319" s="0" t="s">
        <v>110</v>
      </c>
      <c r="C15319" s="0" t="s">
        <v>108</v>
      </c>
      <c r="D15319" s="116" t="n">
        <v>46631</v>
      </c>
      <c r="E15319" s="0" t="n">
        <v>0</v>
      </c>
      <c r="F15319" s="0" t="n">
        <v>2376555</v>
      </c>
      <c r="G15319" s="151" t="s">
        <v>111</v>
      </c>
      <c r="H15319" s="151" t="s">
        <v>111</v>
      </c>
      <c r="I15319" s="152" t="s">
        <v>112</v>
      </c>
    </row>
    <row r="15320" customFormat="false" ht="12.75" hidden="false" customHeight="false" outlineLevel="0" collapsed="false">
      <c r="A15320" s="0" t="s">
        <v>18</v>
      </c>
      <c r="B15320" s="0" t="s">
        <v>113</v>
      </c>
      <c r="C15320" s="0" t="s">
        <v>108</v>
      </c>
      <c r="D15320" s="116" t="n">
        <v>46631</v>
      </c>
      <c r="E15320" s="0" t="n">
        <v>0</v>
      </c>
      <c r="F15320" s="0" t="n">
        <v>2376556</v>
      </c>
      <c r="G15320" s="151" t="s">
        <v>111</v>
      </c>
      <c r="H15320" s="151" t="s">
        <v>111</v>
      </c>
      <c r="I15320" s="152" t="s">
        <v>112</v>
      </c>
    </row>
    <row r="15321" customFormat="false" ht="12.75" hidden="false" customHeight="false" outlineLevel="0" collapsed="false">
      <c r="A15321" s="0" t="s">
        <v>19</v>
      </c>
      <c r="B15321" s="0" t="s">
        <v>110</v>
      </c>
      <c r="C15321" s="0" t="s">
        <v>108</v>
      </c>
      <c r="D15321" s="116" t="n">
        <v>46631</v>
      </c>
      <c r="E15321" s="0" t="n">
        <v>0</v>
      </c>
      <c r="F15321" s="0" t="n">
        <v>2376557</v>
      </c>
      <c r="G15321" s="151" t="s">
        <v>111</v>
      </c>
      <c r="H15321" s="151" t="s">
        <v>111</v>
      </c>
      <c r="I15321" s="152" t="s">
        <v>112</v>
      </c>
    </row>
    <row r="15322" customFormat="false" ht="12.75" hidden="false" customHeight="false" outlineLevel="0" collapsed="false">
      <c r="A15322" s="0" t="s">
        <v>19</v>
      </c>
      <c r="B15322" s="0" t="s">
        <v>113</v>
      </c>
      <c r="C15322" s="0" t="s">
        <v>108</v>
      </c>
      <c r="D15322" s="116" t="n">
        <v>46631</v>
      </c>
      <c r="E15322" s="0" t="n">
        <v>0</v>
      </c>
      <c r="F15322" s="0" t="n">
        <v>2376558</v>
      </c>
      <c r="G15322" s="151" t="s">
        <v>111</v>
      </c>
      <c r="H15322" s="151" t="s">
        <v>111</v>
      </c>
      <c r="I15322" s="152" t="s">
        <v>112</v>
      </c>
    </row>
    <row r="15323" customFormat="false" ht="12.75" hidden="false" customHeight="false" outlineLevel="0" collapsed="false">
      <c r="A15323" s="0" t="s">
        <v>21</v>
      </c>
      <c r="B15323" s="0" t="s">
        <v>110</v>
      </c>
      <c r="C15323" s="0" t="s">
        <v>108</v>
      </c>
      <c r="D15323" s="116" t="n">
        <v>46631</v>
      </c>
      <c r="E15323" s="0" t="n">
        <v>0</v>
      </c>
      <c r="F15323" s="0" t="n">
        <v>2376559</v>
      </c>
      <c r="G15323" s="151" t="s">
        <v>111</v>
      </c>
      <c r="H15323" s="151" t="s">
        <v>111</v>
      </c>
      <c r="I15323" s="152" t="s">
        <v>112</v>
      </c>
    </row>
    <row r="15324" customFormat="false" ht="12.75" hidden="false" customHeight="false" outlineLevel="0" collapsed="false">
      <c r="A15324" s="0" t="s">
        <v>21</v>
      </c>
      <c r="B15324" s="0" t="s">
        <v>113</v>
      </c>
      <c r="C15324" s="0" t="s">
        <v>108</v>
      </c>
      <c r="D15324" s="116" t="n">
        <v>46631</v>
      </c>
      <c r="E15324" s="0" t="n">
        <v>0</v>
      </c>
      <c r="F15324" s="0" t="n">
        <v>2376560</v>
      </c>
      <c r="G15324" s="151" t="s">
        <v>111</v>
      </c>
      <c r="H15324" s="151" t="s">
        <v>111</v>
      </c>
      <c r="I15324" s="152" t="s">
        <v>112</v>
      </c>
    </row>
    <row r="15325" customFormat="false" ht="12.75" hidden="false" customHeight="false" outlineLevel="0" collapsed="false">
      <c r="A15325" s="0" t="s">
        <v>22</v>
      </c>
      <c r="B15325" s="0" t="s">
        <v>110</v>
      </c>
      <c r="C15325" s="0" t="s">
        <v>108</v>
      </c>
      <c r="D15325" s="116" t="n">
        <v>46631</v>
      </c>
      <c r="E15325" s="0" t="n">
        <v>0</v>
      </c>
      <c r="F15325" s="0" t="n">
        <v>2376561</v>
      </c>
      <c r="G15325" s="151" t="s">
        <v>111</v>
      </c>
      <c r="H15325" s="151" t="s">
        <v>111</v>
      </c>
      <c r="I15325" s="152" t="s">
        <v>112</v>
      </c>
    </row>
    <row r="15326" customFormat="false" ht="12.75" hidden="false" customHeight="false" outlineLevel="0" collapsed="false">
      <c r="A15326" s="0" t="s">
        <v>59</v>
      </c>
      <c r="B15326" s="0" t="s">
        <v>110</v>
      </c>
      <c r="C15326" s="0" t="s">
        <v>108</v>
      </c>
      <c r="D15326" s="116" t="n">
        <v>46661</v>
      </c>
      <c r="E15326" s="0" t="n">
        <v>0.4</v>
      </c>
      <c r="F15326" s="0" t="n">
        <v>2376515</v>
      </c>
      <c r="G15326" s="151" t="s">
        <v>111</v>
      </c>
      <c r="H15326" s="151" t="s">
        <v>111</v>
      </c>
      <c r="I15326" s="152" t="s">
        <v>112</v>
      </c>
    </row>
    <row r="15327" customFormat="false" ht="12.75" hidden="false" customHeight="false" outlineLevel="0" collapsed="false">
      <c r="A15327" s="0" t="s">
        <v>59</v>
      </c>
      <c r="B15327" s="0" t="s">
        <v>113</v>
      </c>
      <c r="C15327" s="0" t="s">
        <v>108</v>
      </c>
      <c r="D15327" s="116" t="n">
        <v>46661</v>
      </c>
      <c r="E15327" s="0" t="n">
        <v>0.015</v>
      </c>
      <c r="F15327" s="0" t="n">
        <v>2376516</v>
      </c>
      <c r="G15327" s="151" t="s">
        <v>111</v>
      </c>
      <c r="H15327" s="151" t="s">
        <v>111</v>
      </c>
      <c r="I15327" s="152" t="s">
        <v>112</v>
      </c>
    </row>
    <row r="15328" customFormat="false" ht="12.75" hidden="false" customHeight="false" outlineLevel="0" collapsed="false">
      <c r="A15328" s="0" t="s">
        <v>60</v>
      </c>
      <c r="B15328" s="0" t="s">
        <v>110</v>
      </c>
      <c r="C15328" s="0" t="s">
        <v>108</v>
      </c>
      <c r="D15328" s="116" t="n">
        <v>46661</v>
      </c>
      <c r="E15328" s="0" t="n">
        <v>0.4</v>
      </c>
      <c r="F15328" s="0" t="n">
        <v>2376517</v>
      </c>
      <c r="G15328" s="151" t="s">
        <v>111</v>
      </c>
      <c r="H15328" s="151" t="s">
        <v>111</v>
      </c>
      <c r="I15328" s="152" t="s">
        <v>112</v>
      </c>
    </row>
    <row r="15329" customFormat="false" ht="12.75" hidden="false" customHeight="false" outlineLevel="0" collapsed="false">
      <c r="A15329" s="0" t="s">
        <v>60</v>
      </c>
      <c r="B15329" s="0" t="s">
        <v>113</v>
      </c>
      <c r="C15329" s="0" t="s">
        <v>108</v>
      </c>
      <c r="D15329" s="116" t="n">
        <v>46661</v>
      </c>
      <c r="E15329" s="0" t="n">
        <v>0.045</v>
      </c>
      <c r="F15329" s="0" t="n">
        <v>2376518</v>
      </c>
      <c r="G15329" s="151" t="s">
        <v>111</v>
      </c>
      <c r="H15329" s="151" t="s">
        <v>111</v>
      </c>
      <c r="I15329" s="152" t="s">
        <v>112</v>
      </c>
    </row>
    <row r="15330" customFormat="false" ht="12.75" hidden="false" customHeight="false" outlineLevel="0" collapsed="false">
      <c r="A15330" s="0" t="s">
        <v>61</v>
      </c>
      <c r="B15330" s="0" t="s">
        <v>110</v>
      </c>
      <c r="C15330" s="0" t="s">
        <v>108</v>
      </c>
      <c r="D15330" s="116" t="n">
        <v>46661</v>
      </c>
      <c r="E15330" s="0" t="n">
        <v>0.4</v>
      </c>
      <c r="F15330" s="0" t="n">
        <v>2376519</v>
      </c>
      <c r="G15330" s="151" t="s">
        <v>111</v>
      </c>
      <c r="H15330" s="151" t="s">
        <v>111</v>
      </c>
      <c r="I15330" s="152" t="s">
        <v>112</v>
      </c>
    </row>
    <row r="15331" customFormat="false" ht="12.75" hidden="false" customHeight="false" outlineLevel="0" collapsed="false">
      <c r="A15331" s="0" t="s">
        <v>61</v>
      </c>
      <c r="B15331" s="0" t="s">
        <v>113</v>
      </c>
      <c r="C15331" s="0" t="s">
        <v>108</v>
      </c>
      <c r="D15331" s="116" t="n">
        <v>46661</v>
      </c>
      <c r="E15331" s="0" t="n">
        <v>0.015</v>
      </c>
      <c r="F15331" s="0" t="n">
        <v>2376520</v>
      </c>
      <c r="G15331" s="151" t="s">
        <v>111</v>
      </c>
      <c r="H15331" s="151" t="s">
        <v>111</v>
      </c>
      <c r="I15331" s="152" t="s">
        <v>112</v>
      </c>
    </row>
    <row r="15332" customFormat="false" ht="12.75" hidden="false" customHeight="false" outlineLevel="0" collapsed="false">
      <c r="A15332" s="0" t="s">
        <v>62</v>
      </c>
      <c r="B15332" s="0" t="s">
        <v>110</v>
      </c>
      <c r="C15332" s="0" t="s">
        <v>108</v>
      </c>
      <c r="D15332" s="116" t="n">
        <v>46661</v>
      </c>
      <c r="E15332" s="0" t="n">
        <v>0.4</v>
      </c>
      <c r="F15332" s="0" t="n">
        <v>2376521</v>
      </c>
      <c r="G15332" s="151" t="s">
        <v>111</v>
      </c>
      <c r="H15332" s="151" t="s">
        <v>111</v>
      </c>
      <c r="I15332" s="152" t="s">
        <v>112</v>
      </c>
    </row>
    <row r="15333" customFormat="false" ht="12.75" hidden="false" customHeight="false" outlineLevel="0" collapsed="false">
      <c r="A15333" s="0" t="s">
        <v>62</v>
      </c>
      <c r="B15333" s="0" t="s">
        <v>113</v>
      </c>
      <c r="C15333" s="0" t="s">
        <v>108</v>
      </c>
      <c r="D15333" s="116" t="n">
        <v>46661</v>
      </c>
      <c r="E15333" s="0" t="n">
        <v>0.045</v>
      </c>
      <c r="F15333" s="0" t="n">
        <v>2376522</v>
      </c>
      <c r="G15333" s="151" t="s">
        <v>111</v>
      </c>
      <c r="H15333" s="151" t="s">
        <v>111</v>
      </c>
      <c r="I15333" s="152" t="s">
        <v>112</v>
      </c>
    </row>
    <row r="15334" customFormat="false" ht="12.75" hidden="false" customHeight="false" outlineLevel="0" collapsed="false">
      <c r="A15334" s="0" t="s">
        <v>82</v>
      </c>
      <c r="B15334" s="0" t="s">
        <v>110</v>
      </c>
      <c r="C15334" s="0" t="s">
        <v>108</v>
      </c>
      <c r="D15334" s="116" t="n">
        <v>46661</v>
      </c>
      <c r="E15334" s="0" t="n">
        <v>0</v>
      </c>
      <c r="F15334" s="0" t="n">
        <v>2376523</v>
      </c>
      <c r="G15334" s="151" t="s">
        <v>111</v>
      </c>
      <c r="H15334" s="151" t="s">
        <v>111</v>
      </c>
      <c r="I15334" s="152" t="s">
        <v>112</v>
      </c>
    </row>
    <row r="15335" customFormat="false" ht="12.75" hidden="false" customHeight="false" outlineLevel="0" collapsed="false">
      <c r="A15335" s="0" t="s">
        <v>82</v>
      </c>
      <c r="B15335" s="0" t="s">
        <v>113</v>
      </c>
      <c r="C15335" s="0" t="s">
        <v>108</v>
      </c>
      <c r="D15335" s="116" t="n">
        <v>46661</v>
      </c>
      <c r="E15335" s="0" t="n">
        <v>0</v>
      </c>
      <c r="F15335" s="0" t="n">
        <v>2376524</v>
      </c>
      <c r="G15335" s="151" t="s">
        <v>111</v>
      </c>
      <c r="H15335" s="151" t="s">
        <v>111</v>
      </c>
      <c r="I15335" s="152" t="s">
        <v>112</v>
      </c>
    </row>
    <row r="15336" customFormat="false" ht="12.75" hidden="false" customHeight="false" outlineLevel="0" collapsed="false">
      <c r="A15336" s="0" t="s">
        <v>83</v>
      </c>
      <c r="B15336" s="0" t="s">
        <v>110</v>
      </c>
      <c r="C15336" s="0" t="s">
        <v>108</v>
      </c>
      <c r="D15336" s="116" t="n">
        <v>46661</v>
      </c>
      <c r="E15336" s="0" t="n">
        <v>0</v>
      </c>
      <c r="F15336" s="0" t="n">
        <v>2376525</v>
      </c>
      <c r="G15336" s="151" t="s">
        <v>111</v>
      </c>
      <c r="H15336" s="151" t="s">
        <v>111</v>
      </c>
      <c r="I15336" s="152" t="s">
        <v>112</v>
      </c>
    </row>
    <row r="15337" customFormat="false" ht="12.75" hidden="false" customHeight="false" outlineLevel="0" collapsed="false">
      <c r="A15337" s="0" t="s">
        <v>83</v>
      </c>
      <c r="B15337" s="0" t="s">
        <v>113</v>
      </c>
      <c r="C15337" s="0" t="s">
        <v>108</v>
      </c>
      <c r="D15337" s="116" t="n">
        <v>46661</v>
      </c>
      <c r="E15337" s="0" t="n">
        <v>0</v>
      </c>
      <c r="F15337" s="0" t="n">
        <v>2376526</v>
      </c>
      <c r="G15337" s="151" t="s">
        <v>111</v>
      </c>
      <c r="H15337" s="151" t="s">
        <v>111</v>
      </c>
      <c r="I15337" s="152" t="s">
        <v>112</v>
      </c>
    </row>
    <row r="15338" customFormat="false" ht="12.75" hidden="false" customHeight="false" outlineLevel="0" collapsed="false">
      <c r="A15338" s="0" t="s">
        <v>84</v>
      </c>
      <c r="B15338" s="0" t="s">
        <v>110</v>
      </c>
      <c r="C15338" s="0" t="s">
        <v>108</v>
      </c>
      <c r="D15338" s="116" t="n">
        <v>46661</v>
      </c>
      <c r="E15338" s="0" t="n">
        <v>0.1725</v>
      </c>
      <c r="F15338" s="0" t="n">
        <v>2376527</v>
      </c>
      <c r="G15338" s="151" t="s">
        <v>111</v>
      </c>
      <c r="H15338" s="151" t="s">
        <v>111</v>
      </c>
      <c r="I15338" s="152" t="s">
        <v>112</v>
      </c>
    </row>
    <row r="15339" customFormat="false" ht="12.75" hidden="false" customHeight="false" outlineLevel="0" collapsed="false">
      <c r="A15339" s="0" t="s">
        <v>84</v>
      </c>
      <c r="B15339" s="0" t="s">
        <v>113</v>
      </c>
      <c r="C15339" s="0" t="s">
        <v>108</v>
      </c>
      <c r="D15339" s="116" t="n">
        <v>46661</v>
      </c>
      <c r="E15339" s="0" t="n">
        <v>0</v>
      </c>
      <c r="F15339" s="0" t="n">
        <v>2376528</v>
      </c>
      <c r="G15339" s="151" t="s">
        <v>111</v>
      </c>
      <c r="H15339" s="151" t="s">
        <v>111</v>
      </c>
      <c r="I15339" s="152" t="s">
        <v>112</v>
      </c>
    </row>
    <row r="15340" customFormat="false" ht="12.75" hidden="false" customHeight="false" outlineLevel="0" collapsed="false">
      <c r="A15340" s="0" t="s">
        <v>85</v>
      </c>
      <c r="B15340" s="0" t="s">
        <v>110</v>
      </c>
      <c r="C15340" s="0" t="s">
        <v>108</v>
      </c>
      <c r="D15340" s="116" t="n">
        <v>46661</v>
      </c>
      <c r="E15340" s="0" t="n">
        <v>0.1725</v>
      </c>
      <c r="F15340" s="0" t="n">
        <v>2376529</v>
      </c>
      <c r="G15340" s="151" t="s">
        <v>111</v>
      </c>
      <c r="H15340" s="151" t="s">
        <v>111</v>
      </c>
      <c r="I15340" s="152" t="s">
        <v>112</v>
      </c>
    </row>
    <row r="15341" customFormat="false" ht="12.75" hidden="false" customHeight="false" outlineLevel="0" collapsed="false">
      <c r="A15341" s="0" t="s">
        <v>85</v>
      </c>
      <c r="B15341" s="0" t="s">
        <v>113</v>
      </c>
      <c r="C15341" s="0" t="s">
        <v>108</v>
      </c>
      <c r="D15341" s="116" t="n">
        <v>46661</v>
      </c>
      <c r="E15341" s="0" t="n">
        <v>0</v>
      </c>
      <c r="F15341" s="0" t="n">
        <v>2376530</v>
      </c>
      <c r="G15341" s="151" t="s">
        <v>111</v>
      </c>
      <c r="H15341" s="151" t="s">
        <v>111</v>
      </c>
      <c r="I15341" s="152" t="s">
        <v>112</v>
      </c>
    </row>
    <row r="15342" customFormat="false" ht="12.75" hidden="false" customHeight="false" outlineLevel="0" collapsed="false">
      <c r="A15342" s="0" t="s">
        <v>86</v>
      </c>
      <c r="B15342" s="0" t="s">
        <v>110</v>
      </c>
      <c r="C15342" s="0" t="s">
        <v>108</v>
      </c>
      <c r="D15342" s="116" t="n">
        <v>46661</v>
      </c>
      <c r="E15342" s="0" t="n">
        <v>0.205</v>
      </c>
      <c r="F15342" s="0" t="n">
        <v>2376531</v>
      </c>
      <c r="G15342" s="151" t="s">
        <v>111</v>
      </c>
      <c r="H15342" s="151" t="s">
        <v>111</v>
      </c>
      <c r="I15342" s="152" t="s">
        <v>112</v>
      </c>
    </row>
    <row r="15343" customFormat="false" ht="12.75" hidden="false" customHeight="false" outlineLevel="0" collapsed="false">
      <c r="A15343" s="0" t="s">
        <v>86</v>
      </c>
      <c r="B15343" s="0" t="s">
        <v>113</v>
      </c>
      <c r="C15343" s="0" t="s">
        <v>108</v>
      </c>
      <c r="D15343" s="116" t="n">
        <v>46661</v>
      </c>
      <c r="E15343" s="0" t="n">
        <v>0.0025</v>
      </c>
      <c r="F15343" s="0" t="n">
        <v>2376532</v>
      </c>
      <c r="G15343" s="151" t="s">
        <v>111</v>
      </c>
      <c r="H15343" s="151" t="s">
        <v>111</v>
      </c>
      <c r="I15343" s="152" t="s">
        <v>112</v>
      </c>
    </row>
    <row r="15344" customFormat="false" ht="12.75" hidden="false" customHeight="false" outlineLevel="0" collapsed="false">
      <c r="A15344" s="0" t="s">
        <v>87</v>
      </c>
      <c r="B15344" s="0" t="s">
        <v>110</v>
      </c>
      <c r="C15344" s="0" t="s">
        <v>108</v>
      </c>
      <c r="D15344" s="116" t="n">
        <v>46661</v>
      </c>
      <c r="E15344" s="0" t="n">
        <v>0.205</v>
      </c>
      <c r="F15344" s="0" t="n">
        <v>2376533</v>
      </c>
      <c r="G15344" s="151" t="s">
        <v>111</v>
      </c>
      <c r="H15344" s="151" t="s">
        <v>111</v>
      </c>
      <c r="I15344" s="152" t="s">
        <v>112</v>
      </c>
    </row>
    <row r="15345" customFormat="false" ht="12.75" hidden="false" customHeight="false" outlineLevel="0" collapsed="false">
      <c r="A15345" s="0" t="s">
        <v>87</v>
      </c>
      <c r="B15345" s="0" t="s">
        <v>113</v>
      </c>
      <c r="C15345" s="0" t="s">
        <v>108</v>
      </c>
      <c r="D15345" s="116" t="n">
        <v>46661</v>
      </c>
      <c r="E15345" s="0" t="n">
        <v>0.0025</v>
      </c>
      <c r="F15345" s="0" t="n">
        <v>2376534</v>
      </c>
      <c r="G15345" s="151" t="s">
        <v>111</v>
      </c>
      <c r="H15345" s="151" t="s">
        <v>111</v>
      </c>
      <c r="I15345" s="152" t="s">
        <v>112</v>
      </c>
    </row>
    <row r="15346" customFormat="false" ht="12.75" hidden="false" customHeight="false" outlineLevel="0" collapsed="false">
      <c r="A15346" s="0" t="s">
        <v>88</v>
      </c>
      <c r="B15346" s="0" t="s">
        <v>110</v>
      </c>
      <c r="C15346" s="0" t="s">
        <v>108</v>
      </c>
      <c r="D15346" s="116" t="n">
        <v>46661</v>
      </c>
      <c r="E15346" s="0" t="n">
        <v>0.205</v>
      </c>
      <c r="F15346" s="0" t="n">
        <v>2376535</v>
      </c>
      <c r="G15346" s="151" t="s">
        <v>111</v>
      </c>
      <c r="H15346" s="151" t="s">
        <v>111</v>
      </c>
      <c r="I15346" s="152" t="s">
        <v>112</v>
      </c>
    </row>
    <row r="15347" customFormat="false" ht="12.75" hidden="false" customHeight="false" outlineLevel="0" collapsed="false">
      <c r="A15347" s="0" t="s">
        <v>88</v>
      </c>
      <c r="B15347" s="0" t="s">
        <v>113</v>
      </c>
      <c r="C15347" s="0" t="s">
        <v>108</v>
      </c>
      <c r="D15347" s="116" t="n">
        <v>46661</v>
      </c>
      <c r="E15347" s="0" t="n">
        <v>0.0025</v>
      </c>
      <c r="F15347" s="0" t="n">
        <v>2376536</v>
      </c>
      <c r="G15347" s="151" t="s">
        <v>111</v>
      </c>
      <c r="H15347" s="151" t="s">
        <v>111</v>
      </c>
      <c r="I15347" s="152" t="s">
        <v>112</v>
      </c>
    </row>
    <row r="15348" customFormat="false" ht="12.75" hidden="false" customHeight="false" outlineLevel="0" collapsed="false">
      <c r="A15348" s="0" t="s">
        <v>89</v>
      </c>
      <c r="B15348" s="0" t="s">
        <v>110</v>
      </c>
      <c r="C15348" s="0" t="s">
        <v>108</v>
      </c>
      <c r="D15348" s="116" t="n">
        <v>46661</v>
      </c>
      <c r="E15348" s="0" t="n">
        <v>0.205</v>
      </c>
      <c r="F15348" s="0" t="n">
        <v>2376537</v>
      </c>
      <c r="G15348" s="151" t="s">
        <v>111</v>
      </c>
      <c r="H15348" s="151" t="s">
        <v>111</v>
      </c>
      <c r="I15348" s="152" t="s">
        <v>112</v>
      </c>
    </row>
    <row r="15349" customFormat="false" ht="12.75" hidden="false" customHeight="false" outlineLevel="0" collapsed="false">
      <c r="A15349" s="0" t="s">
        <v>89</v>
      </c>
      <c r="B15349" s="0" t="s">
        <v>113</v>
      </c>
      <c r="C15349" s="0" t="s">
        <v>108</v>
      </c>
      <c r="D15349" s="116" t="n">
        <v>46661</v>
      </c>
      <c r="E15349" s="0" t="n">
        <v>0.0025</v>
      </c>
      <c r="F15349" s="0" t="n">
        <v>2376538</v>
      </c>
      <c r="G15349" s="151" t="s">
        <v>111</v>
      </c>
      <c r="H15349" s="151" t="s">
        <v>111</v>
      </c>
      <c r="I15349" s="152" t="s">
        <v>112</v>
      </c>
    </row>
    <row r="15350" customFormat="false" ht="12.75" hidden="false" customHeight="false" outlineLevel="0" collapsed="false">
      <c r="A15350" s="0" t="s">
        <v>90</v>
      </c>
      <c r="B15350" s="0" t="s">
        <v>110</v>
      </c>
      <c r="C15350" s="0" t="s">
        <v>108</v>
      </c>
      <c r="D15350" s="116" t="n">
        <v>46661</v>
      </c>
      <c r="E15350" s="0" t="n">
        <v>0.205</v>
      </c>
      <c r="F15350" s="0" t="n">
        <v>2376539</v>
      </c>
      <c r="G15350" s="151" t="s">
        <v>111</v>
      </c>
      <c r="H15350" s="151" t="s">
        <v>111</v>
      </c>
      <c r="I15350" s="152" t="s">
        <v>112</v>
      </c>
    </row>
    <row r="15351" customFormat="false" ht="12.75" hidden="false" customHeight="false" outlineLevel="0" collapsed="false">
      <c r="A15351" s="0" t="s">
        <v>90</v>
      </c>
      <c r="B15351" s="0" t="s">
        <v>113</v>
      </c>
      <c r="C15351" s="0" t="s">
        <v>108</v>
      </c>
      <c r="D15351" s="116" t="n">
        <v>46661</v>
      </c>
      <c r="E15351" s="0" t="n">
        <v>0.0025</v>
      </c>
      <c r="F15351" s="0" t="n">
        <v>2376540</v>
      </c>
      <c r="G15351" s="151" t="s">
        <v>111</v>
      </c>
      <c r="H15351" s="151" t="s">
        <v>111</v>
      </c>
      <c r="I15351" s="152" t="s">
        <v>112</v>
      </c>
    </row>
    <row r="15352" customFormat="false" ht="12.75" hidden="false" customHeight="false" outlineLevel="0" collapsed="false">
      <c r="A15352" s="0" t="s">
        <v>91</v>
      </c>
      <c r="B15352" s="0" t="s">
        <v>110</v>
      </c>
      <c r="C15352" s="0" t="s">
        <v>108</v>
      </c>
      <c r="D15352" s="116" t="n">
        <v>46661</v>
      </c>
      <c r="E15352" s="0" t="n">
        <v>0</v>
      </c>
      <c r="F15352" s="0" t="n">
        <v>2376541</v>
      </c>
      <c r="G15352" s="151" t="s">
        <v>111</v>
      </c>
      <c r="H15352" s="151" t="s">
        <v>111</v>
      </c>
      <c r="I15352" s="152" t="s">
        <v>112</v>
      </c>
    </row>
    <row r="15353" customFormat="false" ht="12.75" hidden="false" customHeight="false" outlineLevel="0" collapsed="false">
      <c r="A15353" s="0" t="s">
        <v>91</v>
      </c>
      <c r="B15353" s="0" t="s">
        <v>113</v>
      </c>
      <c r="C15353" s="0" t="s">
        <v>108</v>
      </c>
      <c r="D15353" s="116" t="n">
        <v>46661</v>
      </c>
      <c r="E15353" s="0" t="n">
        <v>0</v>
      </c>
      <c r="F15353" s="0" t="n">
        <v>2376542</v>
      </c>
      <c r="G15353" s="151" t="s">
        <v>111</v>
      </c>
      <c r="H15353" s="151" t="s">
        <v>111</v>
      </c>
      <c r="I15353" s="152" t="s">
        <v>112</v>
      </c>
    </row>
    <row r="15354" customFormat="false" ht="12.75" hidden="false" customHeight="false" outlineLevel="0" collapsed="false">
      <c r="A15354" s="0" t="s">
        <v>49</v>
      </c>
      <c r="B15354" s="0" t="s">
        <v>110</v>
      </c>
      <c r="C15354" s="0" t="s">
        <v>108</v>
      </c>
      <c r="D15354" s="116" t="n">
        <v>46661</v>
      </c>
      <c r="E15354" s="0" t="n">
        <v>0.4</v>
      </c>
      <c r="F15354" s="0" t="n">
        <v>2376543</v>
      </c>
      <c r="G15354" s="151" t="s">
        <v>111</v>
      </c>
      <c r="H15354" s="151" t="s">
        <v>111</v>
      </c>
      <c r="I15354" s="152" t="s">
        <v>112</v>
      </c>
    </row>
    <row r="15355" customFormat="false" ht="12.75" hidden="false" customHeight="false" outlineLevel="0" collapsed="false">
      <c r="A15355" s="0" t="s">
        <v>49</v>
      </c>
      <c r="B15355" s="0" t="s">
        <v>113</v>
      </c>
      <c r="C15355" s="0" t="s">
        <v>108</v>
      </c>
      <c r="D15355" s="116" t="n">
        <v>46661</v>
      </c>
      <c r="E15355" s="0" t="n">
        <v>0.015</v>
      </c>
      <c r="F15355" s="0" t="n">
        <v>2376544</v>
      </c>
      <c r="G15355" s="151" t="s">
        <v>111</v>
      </c>
      <c r="H15355" s="151" t="s">
        <v>111</v>
      </c>
      <c r="I15355" s="152" t="s">
        <v>112</v>
      </c>
    </row>
    <row r="15356" customFormat="false" ht="12.75" hidden="false" customHeight="false" outlineLevel="0" collapsed="false">
      <c r="A15356" s="0" t="s">
        <v>50</v>
      </c>
      <c r="B15356" s="0" t="s">
        <v>110</v>
      </c>
      <c r="C15356" s="0" t="s">
        <v>108</v>
      </c>
      <c r="D15356" s="116" t="n">
        <v>46661</v>
      </c>
      <c r="E15356" s="0" t="n">
        <v>0.47</v>
      </c>
      <c r="F15356" s="0" t="n">
        <v>2376545</v>
      </c>
      <c r="G15356" s="151" t="s">
        <v>111</v>
      </c>
      <c r="H15356" s="151" t="s">
        <v>111</v>
      </c>
      <c r="I15356" s="152" t="s">
        <v>112</v>
      </c>
    </row>
    <row r="15357" customFormat="false" ht="12.75" hidden="false" customHeight="false" outlineLevel="0" collapsed="false">
      <c r="A15357" s="0" t="s">
        <v>50</v>
      </c>
      <c r="B15357" s="0" t="s">
        <v>113</v>
      </c>
      <c r="C15357" s="0" t="s">
        <v>108</v>
      </c>
      <c r="D15357" s="116" t="n">
        <v>46661</v>
      </c>
      <c r="E15357" s="0" t="n">
        <v>-0.085</v>
      </c>
      <c r="F15357" s="0" t="n">
        <v>2376546</v>
      </c>
      <c r="G15357" s="151" t="s">
        <v>111</v>
      </c>
      <c r="H15357" s="151" t="s">
        <v>111</v>
      </c>
      <c r="I15357" s="152" t="s">
        <v>112</v>
      </c>
    </row>
    <row r="15358" customFormat="false" ht="12.75" hidden="false" customHeight="false" outlineLevel="0" collapsed="false">
      <c r="A15358" s="0" t="s">
        <v>51</v>
      </c>
      <c r="B15358" s="0" t="s">
        <v>110</v>
      </c>
      <c r="C15358" s="0" t="s">
        <v>108</v>
      </c>
      <c r="D15358" s="116" t="n">
        <v>46661</v>
      </c>
      <c r="E15358" s="0" t="n">
        <v>0.47</v>
      </c>
      <c r="F15358" s="0" t="n">
        <v>2376547</v>
      </c>
      <c r="G15358" s="151" t="s">
        <v>111</v>
      </c>
      <c r="H15358" s="151" t="s">
        <v>111</v>
      </c>
      <c r="I15358" s="152" t="s">
        <v>112</v>
      </c>
    </row>
    <row r="15359" customFormat="false" ht="12.75" hidden="false" customHeight="false" outlineLevel="0" collapsed="false">
      <c r="A15359" s="0" t="s">
        <v>51</v>
      </c>
      <c r="B15359" s="0" t="s">
        <v>113</v>
      </c>
      <c r="C15359" s="0" t="s">
        <v>108</v>
      </c>
      <c r="D15359" s="116" t="n">
        <v>46661</v>
      </c>
      <c r="E15359" s="0" t="n">
        <v>0.035</v>
      </c>
      <c r="F15359" s="0" t="n">
        <v>2376548</v>
      </c>
      <c r="G15359" s="151" t="s">
        <v>111</v>
      </c>
      <c r="H15359" s="151" t="s">
        <v>111</v>
      </c>
      <c r="I15359" s="152" t="s">
        <v>112</v>
      </c>
    </row>
    <row r="15360" customFormat="false" ht="12.75" hidden="false" customHeight="false" outlineLevel="0" collapsed="false">
      <c r="A15360" s="0" t="s">
        <v>52</v>
      </c>
      <c r="B15360" s="0" t="s">
        <v>110</v>
      </c>
      <c r="C15360" s="0" t="s">
        <v>108</v>
      </c>
      <c r="D15360" s="116" t="n">
        <v>46661</v>
      </c>
      <c r="E15360" s="0" t="n">
        <v>0.47</v>
      </c>
      <c r="F15360" s="0" t="n">
        <v>2376549</v>
      </c>
      <c r="G15360" s="151" t="s">
        <v>111</v>
      </c>
      <c r="H15360" s="151" t="s">
        <v>111</v>
      </c>
      <c r="I15360" s="152" t="s">
        <v>112</v>
      </c>
    </row>
    <row r="15361" customFormat="false" ht="12.75" hidden="false" customHeight="false" outlineLevel="0" collapsed="false">
      <c r="A15361" s="0" t="s">
        <v>52</v>
      </c>
      <c r="B15361" s="0" t="s">
        <v>113</v>
      </c>
      <c r="C15361" s="0" t="s">
        <v>108</v>
      </c>
      <c r="D15361" s="116" t="n">
        <v>46661</v>
      </c>
      <c r="E15361" s="0" t="n">
        <v>-0.055</v>
      </c>
      <c r="F15361" s="0" t="n">
        <v>2376550</v>
      </c>
      <c r="G15361" s="151" t="s">
        <v>111</v>
      </c>
      <c r="H15361" s="151" t="s">
        <v>111</v>
      </c>
      <c r="I15361" s="152" t="s">
        <v>112</v>
      </c>
    </row>
    <row r="15362" customFormat="false" ht="12.75" hidden="false" customHeight="false" outlineLevel="0" collapsed="false">
      <c r="A15362" s="0" t="s">
        <v>53</v>
      </c>
      <c r="B15362" s="0" t="s">
        <v>110</v>
      </c>
      <c r="C15362" s="0" t="s">
        <v>108</v>
      </c>
      <c r="D15362" s="116" t="n">
        <v>46661</v>
      </c>
      <c r="E15362" s="0" t="n">
        <v>0.205</v>
      </c>
      <c r="F15362" s="0" t="n">
        <v>2376551</v>
      </c>
      <c r="G15362" s="151" t="s">
        <v>111</v>
      </c>
      <c r="H15362" s="151" t="s">
        <v>111</v>
      </c>
      <c r="I15362" s="152" t="s">
        <v>112</v>
      </c>
    </row>
    <row r="15363" customFormat="false" ht="12.75" hidden="false" customHeight="false" outlineLevel="0" collapsed="false">
      <c r="A15363" s="0" t="s">
        <v>53</v>
      </c>
      <c r="B15363" s="0" t="s">
        <v>113</v>
      </c>
      <c r="C15363" s="0" t="s">
        <v>108</v>
      </c>
      <c r="D15363" s="116" t="n">
        <v>46661</v>
      </c>
      <c r="E15363" s="0" t="n">
        <v>0.0025</v>
      </c>
      <c r="F15363" s="0" t="n">
        <v>2376552</v>
      </c>
      <c r="G15363" s="151" t="s">
        <v>111</v>
      </c>
      <c r="H15363" s="151" t="s">
        <v>111</v>
      </c>
      <c r="I15363" s="152" t="s">
        <v>112</v>
      </c>
    </row>
    <row r="15364" customFormat="false" ht="12.75" hidden="false" customHeight="false" outlineLevel="0" collapsed="false">
      <c r="A15364" s="0" t="s">
        <v>17</v>
      </c>
      <c r="B15364" s="0" t="s">
        <v>110</v>
      </c>
      <c r="C15364" s="0" t="s">
        <v>108</v>
      </c>
      <c r="D15364" s="116" t="n">
        <v>46661</v>
      </c>
      <c r="E15364" s="0" t="n">
        <v>0</v>
      </c>
      <c r="F15364" s="0" t="n">
        <v>2376553</v>
      </c>
      <c r="G15364" s="151" t="s">
        <v>111</v>
      </c>
      <c r="H15364" s="151" t="s">
        <v>111</v>
      </c>
      <c r="I15364" s="152" t="s">
        <v>112</v>
      </c>
    </row>
    <row r="15365" customFormat="false" ht="12.75" hidden="false" customHeight="false" outlineLevel="0" collapsed="false">
      <c r="A15365" s="0" t="s">
        <v>17</v>
      </c>
      <c r="B15365" s="0" t="s">
        <v>113</v>
      </c>
      <c r="C15365" s="0" t="s">
        <v>108</v>
      </c>
      <c r="D15365" s="116" t="n">
        <v>46661</v>
      </c>
      <c r="E15365" s="0" t="n">
        <v>0</v>
      </c>
      <c r="F15365" s="0" t="n">
        <v>2376554</v>
      </c>
      <c r="G15365" s="151" t="s">
        <v>111</v>
      </c>
      <c r="H15365" s="151" t="s">
        <v>111</v>
      </c>
      <c r="I15365" s="152" t="s">
        <v>112</v>
      </c>
    </row>
    <row r="15366" customFormat="false" ht="12.75" hidden="false" customHeight="false" outlineLevel="0" collapsed="false">
      <c r="A15366" s="0" t="s">
        <v>18</v>
      </c>
      <c r="B15366" s="0" t="s">
        <v>110</v>
      </c>
      <c r="C15366" s="0" t="s">
        <v>108</v>
      </c>
      <c r="D15366" s="116" t="n">
        <v>46661</v>
      </c>
      <c r="E15366" s="0" t="n">
        <v>0</v>
      </c>
      <c r="F15366" s="0" t="n">
        <v>2376555</v>
      </c>
      <c r="G15366" s="151" t="s">
        <v>111</v>
      </c>
      <c r="H15366" s="151" t="s">
        <v>111</v>
      </c>
      <c r="I15366" s="152" t="s">
        <v>112</v>
      </c>
    </row>
    <row r="15367" customFormat="false" ht="12.75" hidden="false" customHeight="false" outlineLevel="0" collapsed="false">
      <c r="A15367" s="0" t="s">
        <v>18</v>
      </c>
      <c r="B15367" s="0" t="s">
        <v>113</v>
      </c>
      <c r="C15367" s="0" t="s">
        <v>108</v>
      </c>
      <c r="D15367" s="116" t="n">
        <v>46661</v>
      </c>
      <c r="E15367" s="0" t="n">
        <v>0</v>
      </c>
      <c r="F15367" s="0" t="n">
        <v>2376556</v>
      </c>
      <c r="G15367" s="151" t="s">
        <v>111</v>
      </c>
      <c r="H15367" s="151" t="s">
        <v>111</v>
      </c>
      <c r="I15367" s="152" t="s">
        <v>112</v>
      </c>
    </row>
    <row r="15368" customFormat="false" ht="12.75" hidden="false" customHeight="false" outlineLevel="0" collapsed="false">
      <c r="A15368" s="0" t="s">
        <v>19</v>
      </c>
      <c r="B15368" s="0" t="s">
        <v>110</v>
      </c>
      <c r="C15368" s="0" t="s">
        <v>108</v>
      </c>
      <c r="D15368" s="116" t="n">
        <v>46661</v>
      </c>
      <c r="E15368" s="0" t="n">
        <v>0</v>
      </c>
      <c r="F15368" s="0" t="n">
        <v>2376557</v>
      </c>
      <c r="G15368" s="151" t="s">
        <v>111</v>
      </c>
      <c r="H15368" s="151" t="s">
        <v>111</v>
      </c>
      <c r="I15368" s="152" t="s">
        <v>112</v>
      </c>
    </row>
    <row r="15369" customFormat="false" ht="12.75" hidden="false" customHeight="false" outlineLevel="0" collapsed="false">
      <c r="A15369" s="0" t="s">
        <v>19</v>
      </c>
      <c r="B15369" s="0" t="s">
        <v>113</v>
      </c>
      <c r="C15369" s="0" t="s">
        <v>108</v>
      </c>
      <c r="D15369" s="116" t="n">
        <v>46661</v>
      </c>
      <c r="E15369" s="0" t="n">
        <v>0</v>
      </c>
      <c r="F15369" s="0" t="n">
        <v>2376558</v>
      </c>
      <c r="G15369" s="151" t="s">
        <v>111</v>
      </c>
      <c r="H15369" s="151" t="s">
        <v>111</v>
      </c>
      <c r="I15369" s="152" t="s">
        <v>112</v>
      </c>
    </row>
    <row r="15370" customFormat="false" ht="12.75" hidden="false" customHeight="false" outlineLevel="0" collapsed="false">
      <c r="A15370" s="0" t="s">
        <v>21</v>
      </c>
      <c r="B15370" s="0" t="s">
        <v>110</v>
      </c>
      <c r="C15370" s="0" t="s">
        <v>108</v>
      </c>
      <c r="D15370" s="116" t="n">
        <v>46661</v>
      </c>
      <c r="E15370" s="0" t="n">
        <v>0</v>
      </c>
      <c r="F15370" s="0" t="n">
        <v>2376559</v>
      </c>
      <c r="G15370" s="151" t="s">
        <v>111</v>
      </c>
      <c r="H15370" s="151" t="s">
        <v>111</v>
      </c>
      <c r="I15370" s="152" t="s">
        <v>112</v>
      </c>
    </row>
    <row r="15371" customFormat="false" ht="12.75" hidden="false" customHeight="false" outlineLevel="0" collapsed="false">
      <c r="A15371" s="0" t="s">
        <v>21</v>
      </c>
      <c r="B15371" s="0" t="s">
        <v>113</v>
      </c>
      <c r="C15371" s="0" t="s">
        <v>108</v>
      </c>
      <c r="D15371" s="116" t="n">
        <v>46661</v>
      </c>
      <c r="E15371" s="0" t="n">
        <v>0</v>
      </c>
      <c r="F15371" s="0" t="n">
        <v>2376560</v>
      </c>
      <c r="G15371" s="151" t="s">
        <v>111</v>
      </c>
      <c r="H15371" s="151" t="s">
        <v>111</v>
      </c>
      <c r="I15371" s="152" t="s">
        <v>112</v>
      </c>
    </row>
    <row r="15372" customFormat="false" ht="12.75" hidden="false" customHeight="false" outlineLevel="0" collapsed="false">
      <c r="A15372" s="0" t="s">
        <v>22</v>
      </c>
      <c r="B15372" s="0" t="s">
        <v>110</v>
      </c>
      <c r="C15372" s="0" t="s">
        <v>108</v>
      </c>
      <c r="D15372" s="116" t="n">
        <v>46661</v>
      </c>
      <c r="E15372" s="0" t="n">
        <v>0</v>
      </c>
      <c r="F15372" s="0" t="n">
        <v>2376561</v>
      </c>
      <c r="G15372" s="151" t="s">
        <v>111</v>
      </c>
      <c r="H15372" s="151" t="s">
        <v>111</v>
      </c>
      <c r="I15372" s="152" t="s">
        <v>112</v>
      </c>
    </row>
    <row r="15373" customFormat="false" ht="12.75" hidden="false" customHeight="false" outlineLevel="0" collapsed="false">
      <c r="A15373" s="0" t="s">
        <v>59</v>
      </c>
      <c r="B15373" s="0" t="s">
        <v>110</v>
      </c>
      <c r="C15373" s="0" t="s">
        <v>108</v>
      </c>
      <c r="D15373" s="116" t="n">
        <v>46692</v>
      </c>
      <c r="E15373" s="0" t="n">
        <v>0.645</v>
      </c>
      <c r="F15373" s="0" t="n">
        <v>2376515</v>
      </c>
      <c r="G15373" s="151" t="s">
        <v>111</v>
      </c>
      <c r="H15373" s="151" t="s">
        <v>111</v>
      </c>
      <c r="I15373" s="152" t="s">
        <v>112</v>
      </c>
    </row>
    <row r="15374" customFormat="false" ht="12.75" hidden="false" customHeight="false" outlineLevel="0" collapsed="false">
      <c r="A15374" s="0" t="s">
        <v>59</v>
      </c>
      <c r="B15374" s="0" t="s">
        <v>113</v>
      </c>
      <c r="C15374" s="0" t="s">
        <v>108</v>
      </c>
      <c r="D15374" s="116" t="n">
        <v>46692</v>
      </c>
      <c r="E15374" s="0" t="n">
        <v>0.05</v>
      </c>
      <c r="F15374" s="0" t="n">
        <v>2376516</v>
      </c>
      <c r="G15374" s="151" t="s">
        <v>111</v>
      </c>
      <c r="H15374" s="151" t="s">
        <v>111</v>
      </c>
      <c r="I15374" s="152" t="s">
        <v>112</v>
      </c>
    </row>
    <row r="15375" customFormat="false" ht="12.75" hidden="false" customHeight="false" outlineLevel="0" collapsed="false">
      <c r="A15375" s="0" t="s">
        <v>60</v>
      </c>
      <c r="B15375" s="0" t="s">
        <v>110</v>
      </c>
      <c r="C15375" s="0" t="s">
        <v>108</v>
      </c>
      <c r="D15375" s="116" t="n">
        <v>46692</v>
      </c>
      <c r="E15375" s="0" t="n">
        <v>0.645</v>
      </c>
      <c r="F15375" s="0" t="n">
        <v>2376517</v>
      </c>
      <c r="G15375" s="151" t="s">
        <v>111</v>
      </c>
      <c r="H15375" s="151" t="s">
        <v>111</v>
      </c>
      <c r="I15375" s="152" t="s">
        <v>112</v>
      </c>
    </row>
    <row r="15376" customFormat="false" ht="12.75" hidden="false" customHeight="false" outlineLevel="0" collapsed="false">
      <c r="A15376" s="0" t="s">
        <v>60</v>
      </c>
      <c r="B15376" s="0" t="s">
        <v>113</v>
      </c>
      <c r="C15376" s="0" t="s">
        <v>108</v>
      </c>
      <c r="D15376" s="116" t="n">
        <v>46692</v>
      </c>
      <c r="E15376" s="0" t="n">
        <v>0.14</v>
      </c>
      <c r="F15376" s="0" t="n">
        <v>2376518</v>
      </c>
      <c r="G15376" s="151" t="s">
        <v>111</v>
      </c>
      <c r="H15376" s="151" t="s">
        <v>111</v>
      </c>
      <c r="I15376" s="152" t="s">
        <v>112</v>
      </c>
    </row>
    <row r="15377" customFormat="false" ht="12.75" hidden="false" customHeight="false" outlineLevel="0" collapsed="false">
      <c r="A15377" s="0" t="s">
        <v>61</v>
      </c>
      <c r="B15377" s="0" t="s">
        <v>110</v>
      </c>
      <c r="C15377" s="0" t="s">
        <v>108</v>
      </c>
      <c r="D15377" s="116" t="n">
        <v>46692</v>
      </c>
      <c r="E15377" s="0" t="n">
        <v>0.645</v>
      </c>
      <c r="F15377" s="0" t="n">
        <v>2376519</v>
      </c>
      <c r="G15377" s="151" t="s">
        <v>111</v>
      </c>
      <c r="H15377" s="151" t="s">
        <v>111</v>
      </c>
      <c r="I15377" s="152" t="s">
        <v>112</v>
      </c>
    </row>
    <row r="15378" customFormat="false" ht="12.75" hidden="false" customHeight="false" outlineLevel="0" collapsed="false">
      <c r="A15378" s="0" t="s">
        <v>61</v>
      </c>
      <c r="B15378" s="0" t="s">
        <v>113</v>
      </c>
      <c r="C15378" s="0" t="s">
        <v>108</v>
      </c>
      <c r="D15378" s="116" t="n">
        <v>46692</v>
      </c>
      <c r="E15378" s="0" t="n">
        <v>0.05</v>
      </c>
      <c r="F15378" s="0" t="n">
        <v>2376520</v>
      </c>
      <c r="G15378" s="151" t="s">
        <v>111</v>
      </c>
      <c r="H15378" s="151" t="s">
        <v>111</v>
      </c>
      <c r="I15378" s="152" t="s">
        <v>112</v>
      </c>
    </row>
    <row r="15379" customFormat="false" ht="12.75" hidden="false" customHeight="false" outlineLevel="0" collapsed="false">
      <c r="A15379" s="0" t="s">
        <v>62</v>
      </c>
      <c r="B15379" s="0" t="s">
        <v>110</v>
      </c>
      <c r="C15379" s="0" t="s">
        <v>108</v>
      </c>
      <c r="D15379" s="116" t="n">
        <v>46692</v>
      </c>
      <c r="E15379" s="0" t="n">
        <v>0.645</v>
      </c>
      <c r="F15379" s="0" t="n">
        <v>2376521</v>
      </c>
      <c r="G15379" s="151" t="s">
        <v>111</v>
      </c>
      <c r="H15379" s="151" t="s">
        <v>111</v>
      </c>
      <c r="I15379" s="152" t="s">
        <v>112</v>
      </c>
    </row>
    <row r="15380" customFormat="false" ht="12.75" hidden="false" customHeight="false" outlineLevel="0" collapsed="false">
      <c r="A15380" s="0" t="s">
        <v>62</v>
      </c>
      <c r="B15380" s="0" t="s">
        <v>113</v>
      </c>
      <c r="C15380" s="0" t="s">
        <v>108</v>
      </c>
      <c r="D15380" s="116" t="n">
        <v>46692</v>
      </c>
      <c r="E15380" s="0" t="n">
        <v>0.14</v>
      </c>
      <c r="F15380" s="0" t="n">
        <v>2376522</v>
      </c>
      <c r="G15380" s="151" t="s">
        <v>111</v>
      </c>
      <c r="H15380" s="151" t="s">
        <v>111</v>
      </c>
      <c r="I15380" s="152" t="s">
        <v>112</v>
      </c>
    </row>
    <row r="15381" customFormat="false" ht="12.75" hidden="false" customHeight="false" outlineLevel="0" collapsed="false">
      <c r="A15381" s="0" t="s">
        <v>82</v>
      </c>
      <c r="B15381" s="0" t="s">
        <v>110</v>
      </c>
      <c r="C15381" s="0" t="s">
        <v>108</v>
      </c>
      <c r="D15381" s="116" t="n">
        <v>46692</v>
      </c>
      <c r="E15381" s="0" t="n">
        <v>0</v>
      </c>
      <c r="F15381" s="0" t="n">
        <v>2376523</v>
      </c>
      <c r="G15381" s="151" t="s">
        <v>111</v>
      </c>
      <c r="H15381" s="151" t="s">
        <v>111</v>
      </c>
      <c r="I15381" s="152" t="s">
        <v>112</v>
      </c>
    </row>
    <row r="15382" customFormat="false" ht="12.75" hidden="false" customHeight="false" outlineLevel="0" collapsed="false">
      <c r="A15382" s="0" t="s">
        <v>82</v>
      </c>
      <c r="B15382" s="0" t="s">
        <v>113</v>
      </c>
      <c r="C15382" s="0" t="s">
        <v>108</v>
      </c>
      <c r="D15382" s="116" t="n">
        <v>46692</v>
      </c>
      <c r="E15382" s="0" t="n">
        <v>0</v>
      </c>
      <c r="F15382" s="0" t="n">
        <v>2376524</v>
      </c>
      <c r="G15382" s="151" t="s">
        <v>111</v>
      </c>
      <c r="H15382" s="151" t="s">
        <v>111</v>
      </c>
      <c r="I15382" s="152" t="s">
        <v>112</v>
      </c>
    </row>
    <row r="15383" customFormat="false" ht="12.75" hidden="false" customHeight="false" outlineLevel="0" collapsed="false">
      <c r="A15383" s="0" t="s">
        <v>83</v>
      </c>
      <c r="B15383" s="0" t="s">
        <v>110</v>
      </c>
      <c r="C15383" s="0" t="s">
        <v>108</v>
      </c>
      <c r="D15383" s="116" t="n">
        <v>46692</v>
      </c>
      <c r="E15383" s="0" t="n">
        <v>0</v>
      </c>
      <c r="F15383" s="0" t="n">
        <v>2376525</v>
      </c>
      <c r="G15383" s="151" t="s">
        <v>111</v>
      </c>
      <c r="H15383" s="151" t="s">
        <v>111</v>
      </c>
      <c r="I15383" s="152" t="s">
        <v>112</v>
      </c>
    </row>
    <row r="15384" customFormat="false" ht="12.75" hidden="false" customHeight="false" outlineLevel="0" collapsed="false">
      <c r="A15384" s="0" t="s">
        <v>83</v>
      </c>
      <c r="B15384" s="0" t="s">
        <v>113</v>
      </c>
      <c r="C15384" s="0" t="s">
        <v>108</v>
      </c>
      <c r="D15384" s="116" t="n">
        <v>46692</v>
      </c>
      <c r="E15384" s="0" t="n">
        <v>0</v>
      </c>
      <c r="F15384" s="0" t="n">
        <v>2376526</v>
      </c>
      <c r="G15384" s="151" t="s">
        <v>111</v>
      </c>
      <c r="H15384" s="151" t="s">
        <v>111</v>
      </c>
      <c r="I15384" s="152" t="s">
        <v>112</v>
      </c>
    </row>
    <row r="15385" customFormat="false" ht="12.75" hidden="false" customHeight="false" outlineLevel="0" collapsed="false">
      <c r="A15385" s="0" t="s">
        <v>84</v>
      </c>
      <c r="B15385" s="0" t="s">
        <v>110</v>
      </c>
      <c r="C15385" s="0" t="s">
        <v>108</v>
      </c>
      <c r="D15385" s="116" t="n">
        <v>46692</v>
      </c>
      <c r="E15385" s="0" t="n">
        <v>0.24</v>
      </c>
      <c r="F15385" s="0" t="n">
        <v>2376527</v>
      </c>
      <c r="G15385" s="151" t="s">
        <v>111</v>
      </c>
      <c r="H15385" s="151" t="s">
        <v>111</v>
      </c>
      <c r="I15385" s="152" t="s">
        <v>112</v>
      </c>
    </row>
    <row r="15386" customFormat="false" ht="12.75" hidden="false" customHeight="false" outlineLevel="0" collapsed="false">
      <c r="A15386" s="0" t="s">
        <v>84</v>
      </c>
      <c r="B15386" s="0" t="s">
        <v>113</v>
      </c>
      <c r="C15386" s="0" t="s">
        <v>108</v>
      </c>
      <c r="D15386" s="116" t="n">
        <v>46692</v>
      </c>
      <c r="E15386" s="0" t="n">
        <v>0</v>
      </c>
      <c r="F15386" s="0" t="n">
        <v>2376528</v>
      </c>
      <c r="G15386" s="151" t="s">
        <v>111</v>
      </c>
      <c r="H15386" s="151" t="s">
        <v>111</v>
      </c>
      <c r="I15386" s="152" t="s">
        <v>112</v>
      </c>
    </row>
    <row r="15387" customFormat="false" ht="12.75" hidden="false" customHeight="false" outlineLevel="0" collapsed="false">
      <c r="A15387" s="0" t="s">
        <v>85</v>
      </c>
      <c r="B15387" s="0" t="s">
        <v>110</v>
      </c>
      <c r="C15387" s="0" t="s">
        <v>108</v>
      </c>
      <c r="D15387" s="116" t="n">
        <v>46692</v>
      </c>
      <c r="E15387" s="0" t="n">
        <v>0.24</v>
      </c>
      <c r="F15387" s="0" t="n">
        <v>2376529</v>
      </c>
      <c r="G15387" s="151" t="s">
        <v>111</v>
      </c>
      <c r="H15387" s="151" t="s">
        <v>111</v>
      </c>
      <c r="I15387" s="152" t="s">
        <v>112</v>
      </c>
    </row>
    <row r="15388" customFormat="false" ht="12.75" hidden="false" customHeight="false" outlineLevel="0" collapsed="false">
      <c r="A15388" s="0" t="s">
        <v>85</v>
      </c>
      <c r="B15388" s="0" t="s">
        <v>113</v>
      </c>
      <c r="C15388" s="0" t="s">
        <v>108</v>
      </c>
      <c r="D15388" s="116" t="n">
        <v>46692</v>
      </c>
      <c r="E15388" s="0" t="n">
        <v>0</v>
      </c>
      <c r="F15388" s="0" t="n">
        <v>2376530</v>
      </c>
      <c r="G15388" s="151" t="s">
        <v>111</v>
      </c>
      <c r="H15388" s="151" t="s">
        <v>111</v>
      </c>
      <c r="I15388" s="152" t="s">
        <v>112</v>
      </c>
    </row>
    <row r="15389" customFormat="false" ht="12.75" hidden="false" customHeight="false" outlineLevel="0" collapsed="false">
      <c r="A15389" s="0" t="s">
        <v>86</v>
      </c>
      <c r="B15389" s="0" t="s">
        <v>110</v>
      </c>
      <c r="C15389" s="0" t="s">
        <v>108</v>
      </c>
      <c r="D15389" s="116" t="n">
        <v>46692</v>
      </c>
      <c r="E15389" s="0" t="n">
        <v>0.3</v>
      </c>
      <c r="F15389" s="0" t="n">
        <v>2376531</v>
      </c>
      <c r="G15389" s="151" t="s">
        <v>111</v>
      </c>
      <c r="H15389" s="151" t="s">
        <v>111</v>
      </c>
      <c r="I15389" s="152" t="s">
        <v>112</v>
      </c>
    </row>
    <row r="15390" customFormat="false" ht="12.75" hidden="false" customHeight="false" outlineLevel="0" collapsed="false">
      <c r="A15390" s="0" t="s">
        <v>86</v>
      </c>
      <c r="B15390" s="0" t="s">
        <v>113</v>
      </c>
      <c r="C15390" s="0" t="s">
        <v>108</v>
      </c>
      <c r="D15390" s="116" t="n">
        <v>46692</v>
      </c>
      <c r="E15390" s="0" t="n">
        <v>0.05</v>
      </c>
      <c r="F15390" s="0" t="n">
        <v>2376532</v>
      </c>
      <c r="G15390" s="151" t="s">
        <v>111</v>
      </c>
      <c r="H15390" s="151" t="s">
        <v>111</v>
      </c>
      <c r="I15390" s="152" t="s">
        <v>112</v>
      </c>
    </row>
    <row r="15391" customFormat="false" ht="12.75" hidden="false" customHeight="false" outlineLevel="0" collapsed="false">
      <c r="A15391" s="0" t="s">
        <v>87</v>
      </c>
      <c r="B15391" s="0" t="s">
        <v>110</v>
      </c>
      <c r="C15391" s="0" t="s">
        <v>108</v>
      </c>
      <c r="D15391" s="116" t="n">
        <v>46692</v>
      </c>
      <c r="E15391" s="0" t="n">
        <v>0.3</v>
      </c>
      <c r="F15391" s="0" t="n">
        <v>2376533</v>
      </c>
      <c r="G15391" s="151" t="s">
        <v>111</v>
      </c>
      <c r="H15391" s="151" t="s">
        <v>111</v>
      </c>
      <c r="I15391" s="152" t="s">
        <v>112</v>
      </c>
    </row>
    <row r="15392" customFormat="false" ht="12.75" hidden="false" customHeight="false" outlineLevel="0" collapsed="false">
      <c r="A15392" s="0" t="s">
        <v>87</v>
      </c>
      <c r="B15392" s="0" t="s">
        <v>113</v>
      </c>
      <c r="C15392" s="0" t="s">
        <v>108</v>
      </c>
      <c r="D15392" s="116" t="n">
        <v>46692</v>
      </c>
      <c r="E15392" s="0" t="n">
        <v>0.05</v>
      </c>
      <c r="F15392" s="0" t="n">
        <v>2376534</v>
      </c>
      <c r="G15392" s="151" t="s">
        <v>111</v>
      </c>
      <c r="H15392" s="151" t="s">
        <v>111</v>
      </c>
      <c r="I15392" s="152" t="s">
        <v>112</v>
      </c>
    </row>
    <row r="15393" customFormat="false" ht="12.75" hidden="false" customHeight="false" outlineLevel="0" collapsed="false">
      <c r="A15393" s="0" t="s">
        <v>88</v>
      </c>
      <c r="B15393" s="0" t="s">
        <v>110</v>
      </c>
      <c r="C15393" s="0" t="s">
        <v>108</v>
      </c>
      <c r="D15393" s="116" t="n">
        <v>46692</v>
      </c>
      <c r="E15393" s="0" t="n">
        <v>0.3</v>
      </c>
      <c r="F15393" s="0" t="n">
        <v>2376535</v>
      </c>
      <c r="G15393" s="151" t="s">
        <v>111</v>
      </c>
      <c r="H15393" s="151" t="s">
        <v>111</v>
      </c>
      <c r="I15393" s="152" t="s">
        <v>112</v>
      </c>
    </row>
    <row r="15394" customFormat="false" ht="12.75" hidden="false" customHeight="false" outlineLevel="0" collapsed="false">
      <c r="A15394" s="0" t="s">
        <v>88</v>
      </c>
      <c r="B15394" s="0" t="s">
        <v>113</v>
      </c>
      <c r="C15394" s="0" t="s">
        <v>108</v>
      </c>
      <c r="D15394" s="116" t="n">
        <v>46692</v>
      </c>
      <c r="E15394" s="0" t="n">
        <v>0.05</v>
      </c>
      <c r="F15394" s="0" t="n">
        <v>2376536</v>
      </c>
      <c r="G15394" s="151" t="s">
        <v>111</v>
      </c>
      <c r="H15394" s="151" t="s">
        <v>111</v>
      </c>
      <c r="I15394" s="152" t="s">
        <v>112</v>
      </c>
    </row>
    <row r="15395" customFormat="false" ht="12.75" hidden="false" customHeight="false" outlineLevel="0" collapsed="false">
      <c r="A15395" s="0" t="s">
        <v>89</v>
      </c>
      <c r="B15395" s="0" t="s">
        <v>110</v>
      </c>
      <c r="C15395" s="0" t="s">
        <v>108</v>
      </c>
      <c r="D15395" s="116" t="n">
        <v>46692</v>
      </c>
      <c r="E15395" s="0" t="n">
        <v>0.3</v>
      </c>
      <c r="F15395" s="0" t="n">
        <v>2376537</v>
      </c>
      <c r="G15395" s="151" t="s">
        <v>111</v>
      </c>
      <c r="H15395" s="151" t="s">
        <v>111</v>
      </c>
      <c r="I15395" s="152" t="s">
        <v>112</v>
      </c>
    </row>
    <row r="15396" customFormat="false" ht="12.75" hidden="false" customHeight="false" outlineLevel="0" collapsed="false">
      <c r="A15396" s="0" t="s">
        <v>89</v>
      </c>
      <c r="B15396" s="0" t="s">
        <v>113</v>
      </c>
      <c r="C15396" s="0" t="s">
        <v>108</v>
      </c>
      <c r="D15396" s="116" t="n">
        <v>46692</v>
      </c>
      <c r="E15396" s="0" t="n">
        <v>0.05</v>
      </c>
      <c r="F15396" s="0" t="n">
        <v>2376538</v>
      </c>
      <c r="G15396" s="151" t="s">
        <v>111</v>
      </c>
      <c r="H15396" s="151" t="s">
        <v>111</v>
      </c>
      <c r="I15396" s="152" t="s">
        <v>112</v>
      </c>
    </row>
    <row r="15397" customFormat="false" ht="12.75" hidden="false" customHeight="false" outlineLevel="0" collapsed="false">
      <c r="A15397" s="0" t="s">
        <v>90</v>
      </c>
      <c r="B15397" s="0" t="s">
        <v>110</v>
      </c>
      <c r="C15397" s="0" t="s">
        <v>108</v>
      </c>
      <c r="D15397" s="116" t="n">
        <v>46692</v>
      </c>
      <c r="E15397" s="0" t="n">
        <v>0.3</v>
      </c>
      <c r="F15397" s="0" t="n">
        <v>2376539</v>
      </c>
      <c r="G15397" s="151" t="s">
        <v>111</v>
      </c>
      <c r="H15397" s="151" t="s">
        <v>111</v>
      </c>
      <c r="I15397" s="152" t="s">
        <v>112</v>
      </c>
    </row>
    <row r="15398" customFormat="false" ht="12.75" hidden="false" customHeight="false" outlineLevel="0" collapsed="false">
      <c r="A15398" s="0" t="s">
        <v>90</v>
      </c>
      <c r="B15398" s="0" t="s">
        <v>113</v>
      </c>
      <c r="C15398" s="0" t="s">
        <v>108</v>
      </c>
      <c r="D15398" s="116" t="n">
        <v>46692</v>
      </c>
      <c r="E15398" s="0" t="n">
        <v>0.05</v>
      </c>
      <c r="F15398" s="0" t="n">
        <v>2376540</v>
      </c>
      <c r="G15398" s="151" t="s">
        <v>111</v>
      </c>
      <c r="H15398" s="151" t="s">
        <v>111</v>
      </c>
      <c r="I15398" s="152" t="s">
        <v>112</v>
      </c>
    </row>
    <row r="15399" customFormat="false" ht="12.75" hidden="false" customHeight="false" outlineLevel="0" collapsed="false">
      <c r="A15399" s="0" t="s">
        <v>91</v>
      </c>
      <c r="B15399" s="0" t="s">
        <v>110</v>
      </c>
      <c r="C15399" s="0" t="s">
        <v>108</v>
      </c>
      <c r="D15399" s="116" t="n">
        <v>46692</v>
      </c>
      <c r="E15399" s="0" t="n">
        <v>0</v>
      </c>
      <c r="F15399" s="0" t="n">
        <v>2376541</v>
      </c>
      <c r="G15399" s="151" t="s">
        <v>111</v>
      </c>
      <c r="H15399" s="151" t="s">
        <v>111</v>
      </c>
      <c r="I15399" s="152" t="s">
        <v>112</v>
      </c>
    </row>
    <row r="15400" customFormat="false" ht="12.75" hidden="false" customHeight="false" outlineLevel="0" collapsed="false">
      <c r="A15400" s="0" t="s">
        <v>91</v>
      </c>
      <c r="B15400" s="0" t="s">
        <v>113</v>
      </c>
      <c r="C15400" s="0" t="s">
        <v>108</v>
      </c>
      <c r="D15400" s="116" t="n">
        <v>46692</v>
      </c>
      <c r="E15400" s="0" t="n">
        <v>0</v>
      </c>
      <c r="F15400" s="0" t="n">
        <v>2376542</v>
      </c>
      <c r="G15400" s="151" t="s">
        <v>111</v>
      </c>
      <c r="H15400" s="151" t="s">
        <v>111</v>
      </c>
      <c r="I15400" s="152" t="s">
        <v>112</v>
      </c>
    </row>
    <row r="15401" customFormat="false" ht="12.75" hidden="false" customHeight="false" outlineLevel="0" collapsed="false">
      <c r="A15401" s="0" t="s">
        <v>49</v>
      </c>
      <c r="B15401" s="0" t="s">
        <v>110</v>
      </c>
      <c r="C15401" s="0" t="s">
        <v>108</v>
      </c>
      <c r="D15401" s="116" t="n">
        <v>46692</v>
      </c>
      <c r="E15401" s="0" t="n">
        <v>0.645</v>
      </c>
      <c r="F15401" s="0" t="n">
        <v>2376543</v>
      </c>
      <c r="G15401" s="151" t="s">
        <v>111</v>
      </c>
      <c r="H15401" s="151" t="s">
        <v>111</v>
      </c>
      <c r="I15401" s="152" t="s">
        <v>112</v>
      </c>
    </row>
    <row r="15402" customFormat="false" ht="12.75" hidden="false" customHeight="false" outlineLevel="0" collapsed="false">
      <c r="A15402" s="0" t="s">
        <v>49</v>
      </c>
      <c r="B15402" s="0" t="s">
        <v>113</v>
      </c>
      <c r="C15402" s="0" t="s">
        <v>108</v>
      </c>
      <c r="D15402" s="116" t="n">
        <v>46692</v>
      </c>
      <c r="E15402" s="0" t="n">
        <v>0.05</v>
      </c>
      <c r="F15402" s="0" t="n">
        <v>2376544</v>
      </c>
      <c r="G15402" s="151" t="s">
        <v>111</v>
      </c>
      <c r="H15402" s="151" t="s">
        <v>111</v>
      </c>
      <c r="I15402" s="152" t="s">
        <v>112</v>
      </c>
    </row>
    <row r="15403" customFormat="false" ht="12.75" hidden="false" customHeight="false" outlineLevel="0" collapsed="false">
      <c r="A15403" s="0" t="s">
        <v>50</v>
      </c>
      <c r="B15403" s="0" t="s">
        <v>110</v>
      </c>
      <c r="C15403" s="0" t="s">
        <v>108</v>
      </c>
      <c r="D15403" s="116" t="n">
        <v>46692</v>
      </c>
      <c r="E15403" s="0" t="n">
        <v>0.86</v>
      </c>
      <c r="F15403" s="0" t="n">
        <v>2376545</v>
      </c>
      <c r="G15403" s="151" t="s">
        <v>111</v>
      </c>
      <c r="H15403" s="151" t="s">
        <v>111</v>
      </c>
      <c r="I15403" s="152" t="s">
        <v>112</v>
      </c>
    </row>
    <row r="15404" customFormat="false" ht="12.75" hidden="false" customHeight="false" outlineLevel="0" collapsed="false">
      <c r="A15404" s="0" t="s">
        <v>50</v>
      </c>
      <c r="B15404" s="0" t="s">
        <v>113</v>
      </c>
      <c r="C15404" s="0" t="s">
        <v>108</v>
      </c>
      <c r="D15404" s="116" t="n">
        <v>46692</v>
      </c>
      <c r="E15404" s="0" t="n">
        <v>-0.17</v>
      </c>
      <c r="F15404" s="0" t="n">
        <v>2376546</v>
      </c>
      <c r="G15404" s="151" t="s">
        <v>111</v>
      </c>
      <c r="H15404" s="151" t="s">
        <v>111</v>
      </c>
      <c r="I15404" s="152" t="s">
        <v>112</v>
      </c>
    </row>
    <row r="15405" customFormat="false" ht="12.75" hidden="false" customHeight="false" outlineLevel="0" collapsed="false">
      <c r="A15405" s="0" t="s">
        <v>51</v>
      </c>
      <c r="B15405" s="0" t="s">
        <v>110</v>
      </c>
      <c r="C15405" s="0" t="s">
        <v>108</v>
      </c>
      <c r="D15405" s="116" t="n">
        <v>46692</v>
      </c>
      <c r="E15405" s="0" t="n">
        <v>0.86</v>
      </c>
      <c r="F15405" s="0" t="n">
        <v>2376547</v>
      </c>
      <c r="G15405" s="151" t="s">
        <v>111</v>
      </c>
      <c r="H15405" s="151" t="s">
        <v>111</v>
      </c>
      <c r="I15405" s="152" t="s">
        <v>112</v>
      </c>
    </row>
    <row r="15406" customFormat="false" ht="12.75" hidden="false" customHeight="false" outlineLevel="0" collapsed="false">
      <c r="A15406" s="0" t="s">
        <v>51</v>
      </c>
      <c r="B15406" s="0" t="s">
        <v>113</v>
      </c>
      <c r="C15406" s="0" t="s">
        <v>108</v>
      </c>
      <c r="D15406" s="116" t="n">
        <v>46692</v>
      </c>
      <c r="E15406" s="0" t="n">
        <v>0.1</v>
      </c>
      <c r="F15406" s="0" t="n">
        <v>2376548</v>
      </c>
      <c r="G15406" s="151" t="s">
        <v>111</v>
      </c>
      <c r="H15406" s="151" t="s">
        <v>111</v>
      </c>
      <c r="I15406" s="152" t="s">
        <v>112</v>
      </c>
    </row>
    <row r="15407" customFormat="false" ht="12.75" hidden="false" customHeight="false" outlineLevel="0" collapsed="false">
      <c r="A15407" s="0" t="s">
        <v>52</v>
      </c>
      <c r="B15407" s="0" t="s">
        <v>110</v>
      </c>
      <c r="C15407" s="0" t="s">
        <v>108</v>
      </c>
      <c r="D15407" s="116" t="n">
        <v>46692</v>
      </c>
      <c r="E15407" s="0" t="n">
        <v>0.86</v>
      </c>
      <c r="F15407" s="0" t="n">
        <v>2376549</v>
      </c>
      <c r="G15407" s="151" t="s">
        <v>111</v>
      </c>
      <c r="H15407" s="151" t="s">
        <v>111</v>
      </c>
      <c r="I15407" s="152" t="s">
        <v>112</v>
      </c>
    </row>
    <row r="15408" customFormat="false" ht="12.75" hidden="false" customHeight="false" outlineLevel="0" collapsed="false">
      <c r="A15408" s="0" t="s">
        <v>52</v>
      </c>
      <c r="B15408" s="0" t="s">
        <v>113</v>
      </c>
      <c r="C15408" s="0" t="s">
        <v>108</v>
      </c>
      <c r="D15408" s="116" t="n">
        <v>46692</v>
      </c>
      <c r="E15408" s="0" t="n">
        <v>-0.05</v>
      </c>
      <c r="F15408" s="0" t="n">
        <v>2376550</v>
      </c>
      <c r="G15408" s="151" t="s">
        <v>111</v>
      </c>
      <c r="H15408" s="151" t="s">
        <v>111</v>
      </c>
      <c r="I15408" s="152" t="s">
        <v>112</v>
      </c>
    </row>
    <row r="15409" customFormat="false" ht="12.75" hidden="false" customHeight="false" outlineLevel="0" collapsed="false">
      <c r="A15409" s="0" t="s">
        <v>53</v>
      </c>
      <c r="B15409" s="0" t="s">
        <v>110</v>
      </c>
      <c r="C15409" s="0" t="s">
        <v>108</v>
      </c>
      <c r="D15409" s="116" t="n">
        <v>46692</v>
      </c>
      <c r="E15409" s="0" t="n">
        <v>0.645</v>
      </c>
      <c r="F15409" s="0" t="n">
        <v>2376551</v>
      </c>
      <c r="G15409" s="151" t="s">
        <v>111</v>
      </c>
      <c r="H15409" s="151" t="s">
        <v>111</v>
      </c>
      <c r="I15409" s="152" t="s">
        <v>112</v>
      </c>
    </row>
    <row r="15410" customFormat="false" ht="12.75" hidden="false" customHeight="false" outlineLevel="0" collapsed="false">
      <c r="A15410" s="0" t="s">
        <v>53</v>
      </c>
      <c r="B15410" s="0" t="s">
        <v>113</v>
      </c>
      <c r="C15410" s="0" t="s">
        <v>108</v>
      </c>
      <c r="D15410" s="116" t="n">
        <v>46692</v>
      </c>
      <c r="E15410" s="0" t="n">
        <v>0.05</v>
      </c>
      <c r="F15410" s="0" t="n">
        <v>2376552</v>
      </c>
      <c r="G15410" s="151" t="s">
        <v>111</v>
      </c>
      <c r="H15410" s="151" t="s">
        <v>111</v>
      </c>
      <c r="I15410" s="152" t="s">
        <v>112</v>
      </c>
    </row>
    <row r="15411" customFormat="false" ht="12.75" hidden="false" customHeight="false" outlineLevel="0" collapsed="false">
      <c r="A15411" s="0" t="s">
        <v>17</v>
      </c>
      <c r="B15411" s="0" t="s">
        <v>110</v>
      </c>
      <c r="C15411" s="0" t="s">
        <v>108</v>
      </c>
      <c r="D15411" s="116" t="n">
        <v>46692</v>
      </c>
      <c r="E15411" s="0" t="n">
        <v>0</v>
      </c>
      <c r="F15411" s="0" t="n">
        <v>2376553</v>
      </c>
      <c r="G15411" s="151" t="s">
        <v>111</v>
      </c>
      <c r="H15411" s="151" t="s">
        <v>111</v>
      </c>
      <c r="I15411" s="152" t="s">
        <v>112</v>
      </c>
    </row>
    <row r="15412" customFormat="false" ht="12.75" hidden="false" customHeight="false" outlineLevel="0" collapsed="false">
      <c r="A15412" s="0" t="s">
        <v>17</v>
      </c>
      <c r="B15412" s="0" t="s">
        <v>113</v>
      </c>
      <c r="C15412" s="0" t="s">
        <v>108</v>
      </c>
      <c r="D15412" s="116" t="n">
        <v>46692</v>
      </c>
      <c r="E15412" s="0" t="n">
        <v>0</v>
      </c>
      <c r="F15412" s="0" t="n">
        <v>2376554</v>
      </c>
      <c r="G15412" s="151" t="s">
        <v>111</v>
      </c>
      <c r="H15412" s="151" t="s">
        <v>111</v>
      </c>
      <c r="I15412" s="152" t="s">
        <v>112</v>
      </c>
    </row>
    <row r="15413" customFormat="false" ht="12.75" hidden="false" customHeight="false" outlineLevel="0" collapsed="false">
      <c r="A15413" s="0" t="s">
        <v>18</v>
      </c>
      <c r="B15413" s="0" t="s">
        <v>110</v>
      </c>
      <c r="C15413" s="0" t="s">
        <v>108</v>
      </c>
      <c r="D15413" s="116" t="n">
        <v>46692</v>
      </c>
      <c r="E15413" s="0" t="n">
        <v>0</v>
      </c>
      <c r="F15413" s="0" t="n">
        <v>2376555</v>
      </c>
      <c r="G15413" s="151" t="s">
        <v>111</v>
      </c>
      <c r="H15413" s="151" t="s">
        <v>111</v>
      </c>
      <c r="I15413" s="152" t="s">
        <v>112</v>
      </c>
    </row>
    <row r="15414" customFormat="false" ht="12.75" hidden="false" customHeight="false" outlineLevel="0" collapsed="false">
      <c r="A15414" s="0" t="s">
        <v>18</v>
      </c>
      <c r="B15414" s="0" t="s">
        <v>113</v>
      </c>
      <c r="C15414" s="0" t="s">
        <v>108</v>
      </c>
      <c r="D15414" s="116" t="n">
        <v>46692</v>
      </c>
      <c r="E15414" s="0" t="n">
        <v>0</v>
      </c>
      <c r="F15414" s="0" t="n">
        <v>2376556</v>
      </c>
      <c r="G15414" s="151" t="s">
        <v>111</v>
      </c>
      <c r="H15414" s="151" t="s">
        <v>111</v>
      </c>
      <c r="I15414" s="152" t="s">
        <v>112</v>
      </c>
    </row>
    <row r="15415" customFormat="false" ht="12.75" hidden="false" customHeight="false" outlineLevel="0" collapsed="false">
      <c r="A15415" s="0" t="s">
        <v>19</v>
      </c>
      <c r="B15415" s="0" t="s">
        <v>110</v>
      </c>
      <c r="C15415" s="0" t="s">
        <v>108</v>
      </c>
      <c r="D15415" s="116" t="n">
        <v>46692</v>
      </c>
      <c r="E15415" s="0" t="n">
        <v>0</v>
      </c>
      <c r="F15415" s="0" t="n">
        <v>2376557</v>
      </c>
      <c r="G15415" s="151" t="s">
        <v>111</v>
      </c>
      <c r="H15415" s="151" t="s">
        <v>111</v>
      </c>
      <c r="I15415" s="152" t="s">
        <v>112</v>
      </c>
    </row>
    <row r="15416" customFormat="false" ht="12.75" hidden="false" customHeight="false" outlineLevel="0" collapsed="false">
      <c r="A15416" s="0" t="s">
        <v>19</v>
      </c>
      <c r="B15416" s="0" t="s">
        <v>113</v>
      </c>
      <c r="C15416" s="0" t="s">
        <v>108</v>
      </c>
      <c r="D15416" s="116" t="n">
        <v>46692</v>
      </c>
      <c r="E15416" s="0" t="n">
        <v>0</v>
      </c>
      <c r="F15416" s="0" t="n">
        <v>2376558</v>
      </c>
      <c r="G15416" s="151" t="s">
        <v>111</v>
      </c>
      <c r="H15416" s="151" t="s">
        <v>111</v>
      </c>
      <c r="I15416" s="152" t="s">
        <v>112</v>
      </c>
    </row>
    <row r="15417" customFormat="false" ht="12.75" hidden="false" customHeight="false" outlineLevel="0" collapsed="false">
      <c r="A15417" s="0" t="s">
        <v>21</v>
      </c>
      <c r="B15417" s="0" t="s">
        <v>110</v>
      </c>
      <c r="C15417" s="0" t="s">
        <v>108</v>
      </c>
      <c r="D15417" s="116" t="n">
        <v>46692</v>
      </c>
      <c r="E15417" s="0" t="n">
        <v>0</v>
      </c>
      <c r="F15417" s="0" t="n">
        <v>2376559</v>
      </c>
      <c r="G15417" s="151" t="s">
        <v>111</v>
      </c>
      <c r="H15417" s="151" t="s">
        <v>111</v>
      </c>
      <c r="I15417" s="152" t="s">
        <v>112</v>
      </c>
    </row>
    <row r="15418" customFormat="false" ht="12.75" hidden="false" customHeight="false" outlineLevel="0" collapsed="false">
      <c r="A15418" s="0" t="s">
        <v>21</v>
      </c>
      <c r="B15418" s="0" t="s">
        <v>113</v>
      </c>
      <c r="C15418" s="0" t="s">
        <v>108</v>
      </c>
      <c r="D15418" s="116" t="n">
        <v>46692</v>
      </c>
      <c r="E15418" s="0" t="n">
        <v>0</v>
      </c>
      <c r="F15418" s="0" t="n">
        <v>2376560</v>
      </c>
      <c r="G15418" s="151" t="s">
        <v>111</v>
      </c>
      <c r="H15418" s="151" t="s">
        <v>111</v>
      </c>
      <c r="I15418" s="152" t="s">
        <v>112</v>
      </c>
    </row>
    <row r="15419" customFormat="false" ht="12.75" hidden="false" customHeight="false" outlineLevel="0" collapsed="false">
      <c r="A15419" s="0" t="s">
        <v>22</v>
      </c>
      <c r="B15419" s="0" t="s">
        <v>110</v>
      </c>
      <c r="C15419" s="0" t="s">
        <v>108</v>
      </c>
      <c r="D15419" s="116" t="n">
        <v>46692</v>
      </c>
      <c r="E15419" s="0" t="n">
        <v>0</v>
      </c>
      <c r="F15419" s="0" t="n">
        <v>2376561</v>
      </c>
      <c r="G15419" s="151" t="s">
        <v>111</v>
      </c>
      <c r="H15419" s="151" t="s">
        <v>111</v>
      </c>
      <c r="I15419" s="152" t="s">
        <v>112</v>
      </c>
    </row>
    <row r="15420" customFormat="false" ht="12.75" hidden="false" customHeight="false" outlineLevel="0" collapsed="false">
      <c r="A15420" s="0" t="s">
        <v>59</v>
      </c>
      <c r="B15420" s="0" t="s">
        <v>110</v>
      </c>
      <c r="C15420" s="0" t="s">
        <v>108</v>
      </c>
      <c r="D15420" s="116" t="n">
        <v>46722</v>
      </c>
      <c r="E15420" s="0" t="n">
        <v>0.98</v>
      </c>
      <c r="F15420" s="0" t="n">
        <v>2376515</v>
      </c>
      <c r="G15420" s="151" t="s">
        <v>111</v>
      </c>
      <c r="H15420" s="151" t="s">
        <v>111</v>
      </c>
      <c r="I15420" s="152" t="s">
        <v>112</v>
      </c>
    </row>
    <row r="15421" customFormat="false" ht="12.75" hidden="false" customHeight="false" outlineLevel="0" collapsed="false">
      <c r="A15421" s="0" t="s">
        <v>59</v>
      </c>
      <c r="B15421" s="0" t="s">
        <v>113</v>
      </c>
      <c r="C15421" s="0" t="s">
        <v>108</v>
      </c>
      <c r="D15421" s="116" t="n">
        <v>46722</v>
      </c>
      <c r="E15421" s="0" t="n">
        <v>0.05</v>
      </c>
      <c r="F15421" s="0" t="n">
        <v>2376516</v>
      </c>
      <c r="G15421" s="151" t="s">
        <v>111</v>
      </c>
      <c r="H15421" s="151" t="s">
        <v>111</v>
      </c>
      <c r="I15421" s="152" t="s">
        <v>112</v>
      </c>
    </row>
    <row r="15422" customFormat="false" ht="12.75" hidden="false" customHeight="false" outlineLevel="0" collapsed="false">
      <c r="A15422" s="0" t="s">
        <v>60</v>
      </c>
      <c r="B15422" s="0" t="s">
        <v>110</v>
      </c>
      <c r="C15422" s="0" t="s">
        <v>108</v>
      </c>
      <c r="D15422" s="116" t="n">
        <v>46722</v>
      </c>
      <c r="E15422" s="0" t="n">
        <v>0.98</v>
      </c>
      <c r="F15422" s="0" t="n">
        <v>2376517</v>
      </c>
      <c r="G15422" s="151" t="s">
        <v>111</v>
      </c>
      <c r="H15422" s="151" t="s">
        <v>111</v>
      </c>
      <c r="I15422" s="152" t="s">
        <v>112</v>
      </c>
    </row>
    <row r="15423" customFormat="false" ht="12.75" hidden="false" customHeight="false" outlineLevel="0" collapsed="false">
      <c r="A15423" s="0" t="s">
        <v>60</v>
      </c>
      <c r="B15423" s="0" t="s">
        <v>113</v>
      </c>
      <c r="C15423" s="0" t="s">
        <v>108</v>
      </c>
      <c r="D15423" s="116" t="n">
        <v>46722</v>
      </c>
      <c r="E15423" s="0" t="n">
        <v>0.29</v>
      </c>
      <c r="F15423" s="0" t="n">
        <v>2376518</v>
      </c>
      <c r="G15423" s="151" t="s">
        <v>111</v>
      </c>
      <c r="H15423" s="151" t="s">
        <v>111</v>
      </c>
      <c r="I15423" s="152" t="s">
        <v>112</v>
      </c>
    </row>
    <row r="15424" customFormat="false" ht="12.75" hidden="false" customHeight="false" outlineLevel="0" collapsed="false">
      <c r="A15424" s="0" t="s">
        <v>61</v>
      </c>
      <c r="B15424" s="0" t="s">
        <v>110</v>
      </c>
      <c r="C15424" s="0" t="s">
        <v>108</v>
      </c>
      <c r="D15424" s="116" t="n">
        <v>46722</v>
      </c>
      <c r="E15424" s="0" t="n">
        <v>0.98</v>
      </c>
      <c r="F15424" s="0" t="n">
        <v>2376519</v>
      </c>
      <c r="G15424" s="151" t="s">
        <v>111</v>
      </c>
      <c r="H15424" s="151" t="s">
        <v>111</v>
      </c>
      <c r="I15424" s="152" t="s">
        <v>112</v>
      </c>
    </row>
    <row r="15425" customFormat="false" ht="12.75" hidden="false" customHeight="false" outlineLevel="0" collapsed="false">
      <c r="A15425" s="0" t="s">
        <v>61</v>
      </c>
      <c r="B15425" s="0" t="s">
        <v>113</v>
      </c>
      <c r="C15425" s="0" t="s">
        <v>108</v>
      </c>
      <c r="D15425" s="116" t="n">
        <v>46722</v>
      </c>
      <c r="E15425" s="0" t="n">
        <v>0.05</v>
      </c>
      <c r="F15425" s="0" t="n">
        <v>2376520</v>
      </c>
      <c r="G15425" s="151" t="s">
        <v>111</v>
      </c>
      <c r="H15425" s="151" t="s">
        <v>111</v>
      </c>
      <c r="I15425" s="152" t="s">
        <v>112</v>
      </c>
    </row>
    <row r="15426" customFormat="false" ht="12.75" hidden="false" customHeight="false" outlineLevel="0" collapsed="false">
      <c r="A15426" s="0" t="s">
        <v>62</v>
      </c>
      <c r="B15426" s="0" t="s">
        <v>110</v>
      </c>
      <c r="C15426" s="0" t="s">
        <v>108</v>
      </c>
      <c r="D15426" s="116" t="n">
        <v>46722</v>
      </c>
      <c r="E15426" s="0" t="n">
        <v>0.98</v>
      </c>
      <c r="F15426" s="0" t="n">
        <v>2376521</v>
      </c>
      <c r="G15426" s="151" t="s">
        <v>111</v>
      </c>
      <c r="H15426" s="151" t="s">
        <v>111</v>
      </c>
      <c r="I15426" s="152" t="s">
        <v>112</v>
      </c>
    </row>
    <row r="15427" customFormat="false" ht="12.75" hidden="false" customHeight="false" outlineLevel="0" collapsed="false">
      <c r="A15427" s="0" t="s">
        <v>62</v>
      </c>
      <c r="B15427" s="0" t="s">
        <v>113</v>
      </c>
      <c r="C15427" s="0" t="s">
        <v>108</v>
      </c>
      <c r="D15427" s="116" t="n">
        <v>46722</v>
      </c>
      <c r="E15427" s="0" t="n">
        <v>0.29</v>
      </c>
      <c r="F15427" s="0" t="n">
        <v>2376522</v>
      </c>
      <c r="G15427" s="151" t="s">
        <v>111</v>
      </c>
      <c r="H15427" s="151" t="s">
        <v>111</v>
      </c>
      <c r="I15427" s="152" t="s">
        <v>112</v>
      </c>
    </row>
    <row r="15428" customFormat="false" ht="12.75" hidden="false" customHeight="false" outlineLevel="0" collapsed="false">
      <c r="A15428" s="0" t="s">
        <v>82</v>
      </c>
      <c r="B15428" s="0" t="s">
        <v>110</v>
      </c>
      <c r="C15428" s="0" t="s">
        <v>108</v>
      </c>
      <c r="D15428" s="116" t="n">
        <v>46722</v>
      </c>
      <c r="E15428" s="0" t="n">
        <v>0</v>
      </c>
      <c r="F15428" s="0" t="n">
        <v>2376523</v>
      </c>
      <c r="G15428" s="151" t="s">
        <v>111</v>
      </c>
      <c r="H15428" s="151" t="s">
        <v>111</v>
      </c>
      <c r="I15428" s="152" t="s">
        <v>112</v>
      </c>
    </row>
    <row r="15429" customFormat="false" ht="12.75" hidden="false" customHeight="false" outlineLevel="0" collapsed="false">
      <c r="A15429" s="0" t="s">
        <v>82</v>
      </c>
      <c r="B15429" s="0" t="s">
        <v>113</v>
      </c>
      <c r="C15429" s="0" t="s">
        <v>108</v>
      </c>
      <c r="D15429" s="116" t="n">
        <v>46722</v>
      </c>
      <c r="E15429" s="0" t="n">
        <v>0</v>
      </c>
      <c r="F15429" s="0" t="n">
        <v>2376524</v>
      </c>
      <c r="G15429" s="151" t="s">
        <v>111</v>
      </c>
      <c r="H15429" s="151" t="s">
        <v>111</v>
      </c>
      <c r="I15429" s="152" t="s">
        <v>112</v>
      </c>
    </row>
    <row r="15430" customFormat="false" ht="12.75" hidden="false" customHeight="false" outlineLevel="0" collapsed="false">
      <c r="A15430" s="0" t="s">
        <v>83</v>
      </c>
      <c r="B15430" s="0" t="s">
        <v>110</v>
      </c>
      <c r="C15430" s="0" t="s">
        <v>108</v>
      </c>
      <c r="D15430" s="116" t="n">
        <v>46722</v>
      </c>
      <c r="E15430" s="0" t="n">
        <v>0</v>
      </c>
      <c r="F15430" s="0" t="n">
        <v>2376525</v>
      </c>
      <c r="G15430" s="151" t="s">
        <v>111</v>
      </c>
      <c r="H15430" s="151" t="s">
        <v>111</v>
      </c>
      <c r="I15430" s="152" t="s">
        <v>112</v>
      </c>
    </row>
    <row r="15431" customFormat="false" ht="12.75" hidden="false" customHeight="false" outlineLevel="0" collapsed="false">
      <c r="A15431" s="0" t="s">
        <v>83</v>
      </c>
      <c r="B15431" s="0" t="s">
        <v>113</v>
      </c>
      <c r="C15431" s="0" t="s">
        <v>108</v>
      </c>
      <c r="D15431" s="116" t="n">
        <v>46722</v>
      </c>
      <c r="E15431" s="0" t="n">
        <v>0</v>
      </c>
      <c r="F15431" s="0" t="n">
        <v>2376526</v>
      </c>
      <c r="G15431" s="151" t="s">
        <v>111</v>
      </c>
      <c r="H15431" s="151" t="s">
        <v>111</v>
      </c>
      <c r="I15431" s="152" t="s">
        <v>112</v>
      </c>
    </row>
    <row r="15432" customFormat="false" ht="12.75" hidden="false" customHeight="false" outlineLevel="0" collapsed="false">
      <c r="A15432" s="0" t="s">
        <v>84</v>
      </c>
      <c r="B15432" s="0" t="s">
        <v>110</v>
      </c>
      <c r="C15432" s="0" t="s">
        <v>108</v>
      </c>
      <c r="D15432" s="116" t="n">
        <v>46722</v>
      </c>
      <c r="E15432" s="0" t="n">
        <v>0.26</v>
      </c>
      <c r="F15432" s="0" t="n">
        <v>2376527</v>
      </c>
      <c r="G15432" s="151" t="s">
        <v>111</v>
      </c>
      <c r="H15432" s="151" t="s">
        <v>111</v>
      </c>
      <c r="I15432" s="152" t="s">
        <v>112</v>
      </c>
    </row>
    <row r="15433" customFormat="false" ht="12.75" hidden="false" customHeight="false" outlineLevel="0" collapsed="false">
      <c r="A15433" s="0" t="s">
        <v>84</v>
      </c>
      <c r="B15433" s="0" t="s">
        <v>113</v>
      </c>
      <c r="C15433" s="0" t="s">
        <v>108</v>
      </c>
      <c r="D15433" s="116" t="n">
        <v>46722</v>
      </c>
      <c r="E15433" s="0" t="n">
        <v>0</v>
      </c>
      <c r="F15433" s="0" t="n">
        <v>2376528</v>
      </c>
      <c r="G15433" s="151" t="s">
        <v>111</v>
      </c>
      <c r="H15433" s="151" t="s">
        <v>111</v>
      </c>
      <c r="I15433" s="152" t="s">
        <v>112</v>
      </c>
    </row>
    <row r="15434" customFormat="false" ht="12.75" hidden="false" customHeight="false" outlineLevel="0" collapsed="false">
      <c r="A15434" s="0" t="s">
        <v>85</v>
      </c>
      <c r="B15434" s="0" t="s">
        <v>110</v>
      </c>
      <c r="C15434" s="0" t="s">
        <v>108</v>
      </c>
      <c r="D15434" s="116" t="n">
        <v>46722</v>
      </c>
      <c r="E15434" s="0" t="n">
        <v>0.26</v>
      </c>
      <c r="F15434" s="0" t="n">
        <v>2376529</v>
      </c>
      <c r="G15434" s="151" t="s">
        <v>111</v>
      </c>
      <c r="H15434" s="151" t="s">
        <v>111</v>
      </c>
      <c r="I15434" s="152" t="s">
        <v>112</v>
      </c>
    </row>
    <row r="15435" customFormat="false" ht="12.75" hidden="false" customHeight="false" outlineLevel="0" collapsed="false">
      <c r="A15435" s="0" t="s">
        <v>85</v>
      </c>
      <c r="B15435" s="0" t="s">
        <v>113</v>
      </c>
      <c r="C15435" s="0" t="s">
        <v>108</v>
      </c>
      <c r="D15435" s="116" t="n">
        <v>46722</v>
      </c>
      <c r="E15435" s="0" t="n">
        <v>0</v>
      </c>
      <c r="F15435" s="0" t="n">
        <v>2376530</v>
      </c>
      <c r="G15435" s="151" t="s">
        <v>111</v>
      </c>
      <c r="H15435" s="151" t="s">
        <v>111</v>
      </c>
      <c r="I15435" s="152" t="s">
        <v>112</v>
      </c>
    </row>
    <row r="15436" customFormat="false" ht="12.75" hidden="false" customHeight="false" outlineLevel="0" collapsed="false">
      <c r="A15436" s="0" t="s">
        <v>86</v>
      </c>
      <c r="B15436" s="0" t="s">
        <v>110</v>
      </c>
      <c r="C15436" s="0" t="s">
        <v>108</v>
      </c>
      <c r="D15436" s="116" t="n">
        <v>46722</v>
      </c>
      <c r="E15436" s="0" t="n">
        <v>0.37</v>
      </c>
      <c r="F15436" s="0" t="n">
        <v>2376531</v>
      </c>
      <c r="G15436" s="151" t="s">
        <v>111</v>
      </c>
      <c r="H15436" s="151" t="s">
        <v>111</v>
      </c>
      <c r="I15436" s="152" t="s">
        <v>112</v>
      </c>
    </row>
    <row r="15437" customFormat="false" ht="12.75" hidden="false" customHeight="false" outlineLevel="0" collapsed="false">
      <c r="A15437" s="0" t="s">
        <v>86</v>
      </c>
      <c r="B15437" s="0" t="s">
        <v>113</v>
      </c>
      <c r="C15437" s="0" t="s">
        <v>108</v>
      </c>
      <c r="D15437" s="116" t="n">
        <v>46722</v>
      </c>
      <c r="E15437" s="0" t="n">
        <v>0.05</v>
      </c>
      <c r="F15437" s="0" t="n">
        <v>2376532</v>
      </c>
      <c r="G15437" s="151" t="s">
        <v>111</v>
      </c>
      <c r="H15437" s="151" t="s">
        <v>111</v>
      </c>
      <c r="I15437" s="152" t="s">
        <v>112</v>
      </c>
    </row>
    <row r="15438" customFormat="false" ht="12.75" hidden="false" customHeight="false" outlineLevel="0" collapsed="false">
      <c r="A15438" s="0" t="s">
        <v>87</v>
      </c>
      <c r="B15438" s="0" t="s">
        <v>110</v>
      </c>
      <c r="C15438" s="0" t="s">
        <v>108</v>
      </c>
      <c r="D15438" s="116" t="n">
        <v>46722</v>
      </c>
      <c r="E15438" s="0" t="n">
        <v>0.37</v>
      </c>
      <c r="F15438" s="0" t="n">
        <v>2376533</v>
      </c>
      <c r="G15438" s="151" t="s">
        <v>111</v>
      </c>
      <c r="H15438" s="151" t="s">
        <v>111</v>
      </c>
      <c r="I15438" s="152" t="s">
        <v>112</v>
      </c>
    </row>
    <row r="15439" customFormat="false" ht="12.75" hidden="false" customHeight="false" outlineLevel="0" collapsed="false">
      <c r="A15439" s="0" t="s">
        <v>87</v>
      </c>
      <c r="B15439" s="0" t="s">
        <v>113</v>
      </c>
      <c r="C15439" s="0" t="s">
        <v>108</v>
      </c>
      <c r="D15439" s="116" t="n">
        <v>46722</v>
      </c>
      <c r="E15439" s="0" t="n">
        <v>0.05</v>
      </c>
      <c r="F15439" s="0" t="n">
        <v>2376534</v>
      </c>
      <c r="G15439" s="151" t="s">
        <v>111</v>
      </c>
      <c r="H15439" s="151" t="s">
        <v>111</v>
      </c>
      <c r="I15439" s="152" t="s">
        <v>112</v>
      </c>
    </row>
    <row r="15440" customFormat="false" ht="12.75" hidden="false" customHeight="false" outlineLevel="0" collapsed="false">
      <c r="A15440" s="0" t="s">
        <v>88</v>
      </c>
      <c r="B15440" s="0" t="s">
        <v>110</v>
      </c>
      <c r="C15440" s="0" t="s">
        <v>108</v>
      </c>
      <c r="D15440" s="116" t="n">
        <v>46722</v>
      </c>
      <c r="E15440" s="0" t="n">
        <v>0.37</v>
      </c>
      <c r="F15440" s="0" t="n">
        <v>2376535</v>
      </c>
      <c r="G15440" s="151" t="s">
        <v>111</v>
      </c>
      <c r="H15440" s="151" t="s">
        <v>111</v>
      </c>
      <c r="I15440" s="152" t="s">
        <v>112</v>
      </c>
    </row>
    <row r="15441" customFormat="false" ht="12.75" hidden="false" customHeight="false" outlineLevel="0" collapsed="false">
      <c r="A15441" s="0" t="s">
        <v>88</v>
      </c>
      <c r="B15441" s="0" t="s">
        <v>113</v>
      </c>
      <c r="C15441" s="0" t="s">
        <v>108</v>
      </c>
      <c r="D15441" s="116" t="n">
        <v>46722</v>
      </c>
      <c r="E15441" s="0" t="n">
        <v>0.05</v>
      </c>
      <c r="F15441" s="0" t="n">
        <v>2376536</v>
      </c>
      <c r="G15441" s="151" t="s">
        <v>111</v>
      </c>
      <c r="H15441" s="151" t="s">
        <v>111</v>
      </c>
      <c r="I15441" s="152" t="s">
        <v>112</v>
      </c>
    </row>
    <row r="15442" customFormat="false" ht="12.75" hidden="false" customHeight="false" outlineLevel="0" collapsed="false">
      <c r="A15442" s="0" t="s">
        <v>89</v>
      </c>
      <c r="B15442" s="0" t="s">
        <v>110</v>
      </c>
      <c r="C15442" s="0" t="s">
        <v>108</v>
      </c>
      <c r="D15442" s="116" t="n">
        <v>46722</v>
      </c>
      <c r="E15442" s="0" t="n">
        <v>0.37</v>
      </c>
      <c r="F15442" s="0" t="n">
        <v>2376537</v>
      </c>
      <c r="G15442" s="151" t="s">
        <v>111</v>
      </c>
      <c r="H15442" s="151" t="s">
        <v>111</v>
      </c>
      <c r="I15442" s="152" t="s">
        <v>112</v>
      </c>
    </row>
    <row r="15443" customFormat="false" ht="12.75" hidden="false" customHeight="false" outlineLevel="0" collapsed="false">
      <c r="A15443" s="0" t="s">
        <v>89</v>
      </c>
      <c r="B15443" s="0" t="s">
        <v>113</v>
      </c>
      <c r="C15443" s="0" t="s">
        <v>108</v>
      </c>
      <c r="D15443" s="116" t="n">
        <v>46722</v>
      </c>
      <c r="E15443" s="0" t="n">
        <v>0.05</v>
      </c>
      <c r="F15443" s="0" t="n">
        <v>2376538</v>
      </c>
      <c r="G15443" s="151" t="s">
        <v>111</v>
      </c>
      <c r="H15443" s="151" t="s">
        <v>111</v>
      </c>
      <c r="I15443" s="152" t="s">
        <v>112</v>
      </c>
    </row>
    <row r="15444" customFormat="false" ht="12.75" hidden="false" customHeight="false" outlineLevel="0" collapsed="false">
      <c r="A15444" s="0" t="s">
        <v>90</v>
      </c>
      <c r="B15444" s="0" t="s">
        <v>110</v>
      </c>
      <c r="C15444" s="0" t="s">
        <v>108</v>
      </c>
      <c r="D15444" s="116" t="n">
        <v>46722</v>
      </c>
      <c r="E15444" s="0" t="n">
        <v>0.37</v>
      </c>
      <c r="F15444" s="0" t="n">
        <v>2376539</v>
      </c>
      <c r="G15444" s="151" t="s">
        <v>111</v>
      </c>
      <c r="H15444" s="151" t="s">
        <v>111</v>
      </c>
      <c r="I15444" s="152" t="s">
        <v>112</v>
      </c>
    </row>
    <row r="15445" customFormat="false" ht="12.75" hidden="false" customHeight="false" outlineLevel="0" collapsed="false">
      <c r="A15445" s="0" t="s">
        <v>90</v>
      </c>
      <c r="B15445" s="0" t="s">
        <v>113</v>
      </c>
      <c r="C15445" s="0" t="s">
        <v>108</v>
      </c>
      <c r="D15445" s="116" t="n">
        <v>46722</v>
      </c>
      <c r="E15445" s="0" t="n">
        <v>0.05</v>
      </c>
      <c r="F15445" s="0" t="n">
        <v>2376540</v>
      </c>
      <c r="G15445" s="151" t="s">
        <v>111</v>
      </c>
      <c r="H15445" s="151" t="s">
        <v>111</v>
      </c>
      <c r="I15445" s="152" t="s">
        <v>112</v>
      </c>
    </row>
    <row r="15446" customFormat="false" ht="12.75" hidden="false" customHeight="false" outlineLevel="0" collapsed="false">
      <c r="A15446" s="0" t="s">
        <v>91</v>
      </c>
      <c r="B15446" s="0" t="s">
        <v>110</v>
      </c>
      <c r="C15446" s="0" t="s">
        <v>108</v>
      </c>
      <c r="D15446" s="116" t="n">
        <v>46722</v>
      </c>
      <c r="E15446" s="0" t="n">
        <v>0</v>
      </c>
      <c r="F15446" s="0" t="n">
        <v>2376541</v>
      </c>
      <c r="G15446" s="151" t="s">
        <v>111</v>
      </c>
      <c r="H15446" s="151" t="s">
        <v>111</v>
      </c>
      <c r="I15446" s="152" t="s">
        <v>112</v>
      </c>
    </row>
    <row r="15447" customFormat="false" ht="12.75" hidden="false" customHeight="false" outlineLevel="0" collapsed="false">
      <c r="A15447" s="0" t="s">
        <v>91</v>
      </c>
      <c r="B15447" s="0" t="s">
        <v>113</v>
      </c>
      <c r="C15447" s="0" t="s">
        <v>108</v>
      </c>
      <c r="D15447" s="116" t="n">
        <v>46722</v>
      </c>
      <c r="E15447" s="0" t="n">
        <v>0</v>
      </c>
      <c r="F15447" s="0" t="n">
        <v>2376542</v>
      </c>
      <c r="G15447" s="151" t="s">
        <v>111</v>
      </c>
      <c r="H15447" s="151" t="s">
        <v>111</v>
      </c>
      <c r="I15447" s="152" t="s">
        <v>112</v>
      </c>
    </row>
    <row r="15448" customFormat="false" ht="12.75" hidden="false" customHeight="false" outlineLevel="0" collapsed="false">
      <c r="A15448" s="0" t="s">
        <v>49</v>
      </c>
      <c r="B15448" s="0" t="s">
        <v>110</v>
      </c>
      <c r="C15448" s="0" t="s">
        <v>108</v>
      </c>
      <c r="D15448" s="116" t="n">
        <v>46722</v>
      </c>
      <c r="E15448" s="0" t="n">
        <v>0.98</v>
      </c>
      <c r="F15448" s="0" t="n">
        <v>2376543</v>
      </c>
      <c r="G15448" s="151" t="s">
        <v>111</v>
      </c>
      <c r="H15448" s="151" t="s">
        <v>111</v>
      </c>
      <c r="I15448" s="152" t="s">
        <v>112</v>
      </c>
    </row>
    <row r="15449" customFormat="false" ht="12.75" hidden="false" customHeight="false" outlineLevel="0" collapsed="false">
      <c r="A15449" s="0" t="s">
        <v>49</v>
      </c>
      <c r="B15449" s="0" t="s">
        <v>113</v>
      </c>
      <c r="C15449" s="0" t="s">
        <v>108</v>
      </c>
      <c r="D15449" s="116" t="n">
        <v>46722</v>
      </c>
      <c r="E15449" s="0" t="n">
        <v>0.05</v>
      </c>
      <c r="F15449" s="0" t="n">
        <v>2376544</v>
      </c>
      <c r="G15449" s="151" t="s">
        <v>111</v>
      </c>
      <c r="H15449" s="151" t="s">
        <v>111</v>
      </c>
      <c r="I15449" s="152" t="s">
        <v>112</v>
      </c>
    </row>
    <row r="15450" customFormat="false" ht="12.75" hidden="false" customHeight="false" outlineLevel="0" collapsed="false">
      <c r="A15450" s="0" t="s">
        <v>50</v>
      </c>
      <c r="B15450" s="0" t="s">
        <v>110</v>
      </c>
      <c r="C15450" s="0" t="s">
        <v>108</v>
      </c>
      <c r="D15450" s="116" t="n">
        <v>46722</v>
      </c>
      <c r="E15450" s="0" t="n">
        <v>1.28</v>
      </c>
      <c r="F15450" s="0" t="n">
        <v>2376545</v>
      </c>
      <c r="G15450" s="151" t="s">
        <v>111</v>
      </c>
      <c r="H15450" s="151" t="s">
        <v>111</v>
      </c>
      <c r="I15450" s="152" t="s">
        <v>112</v>
      </c>
    </row>
    <row r="15451" customFormat="false" ht="12.75" hidden="false" customHeight="false" outlineLevel="0" collapsed="false">
      <c r="A15451" s="0" t="s">
        <v>50</v>
      </c>
      <c r="B15451" s="0" t="s">
        <v>113</v>
      </c>
      <c r="C15451" s="0" t="s">
        <v>108</v>
      </c>
      <c r="D15451" s="116" t="n">
        <v>46722</v>
      </c>
      <c r="E15451" s="0" t="n">
        <v>-0.13</v>
      </c>
      <c r="F15451" s="0" t="n">
        <v>2376546</v>
      </c>
      <c r="G15451" s="151" t="s">
        <v>111</v>
      </c>
      <c r="H15451" s="151" t="s">
        <v>111</v>
      </c>
      <c r="I15451" s="152" t="s">
        <v>112</v>
      </c>
    </row>
    <row r="15452" customFormat="false" ht="12.75" hidden="false" customHeight="false" outlineLevel="0" collapsed="false">
      <c r="A15452" s="0" t="s">
        <v>51</v>
      </c>
      <c r="B15452" s="0" t="s">
        <v>110</v>
      </c>
      <c r="C15452" s="0" t="s">
        <v>108</v>
      </c>
      <c r="D15452" s="116" t="n">
        <v>46722</v>
      </c>
      <c r="E15452" s="0" t="n">
        <v>1.28</v>
      </c>
      <c r="F15452" s="0" t="n">
        <v>2376547</v>
      </c>
      <c r="G15452" s="151" t="s">
        <v>111</v>
      </c>
      <c r="H15452" s="151" t="s">
        <v>111</v>
      </c>
      <c r="I15452" s="152" t="s">
        <v>112</v>
      </c>
    </row>
    <row r="15453" customFormat="false" ht="12.75" hidden="false" customHeight="false" outlineLevel="0" collapsed="false">
      <c r="A15453" s="0" t="s">
        <v>51</v>
      </c>
      <c r="B15453" s="0" t="s">
        <v>113</v>
      </c>
      <c r="C15453" s="0" t="s">
        <v>108</v>
      </c>
      <c r="D15453" s="116" t="n">
        <v>46722</v>
      </c>
      <c r="E15453" s="0" t="n">
        <v>0.3</v>
      </c>
      <c r="F15453" s="0" t="n">
        <v>2376548</v>
      </c>
      <c r="G15453" s="151" t="s">
        <v>111</v>
      </c>
      <c r="H15453" s="151" t="s">
        <v>111</v>
      </c>
      <c r="I15453" s="152" t="s">
        <v>112</v>
      </c>
    </row>
    <row r="15454" customFormat="false" ht="12.75" hidden="false" customHeight="false" outlineLevel="0" collapsed="false">
      <c r="A15454" s="0" t="s">
        <v>52</v>
      </c>
      <c r="B15454" s="0" t="s">
        <v>110</v>
      </c>
      <c r="C15454" s="0" t="s">
        <v>108</v>
      </c>
      <c r="D15454" s="116" t="n">
        <v>46722</v>
      </c>
      <c r="E15454" s="0" t="n">
        <v>1.28</v>
      </c>
      <c r="F15454" s="0" t="n">
        <v>2376549</v>
      </c>
      <c r="G15454" s="151" t="s">
        <v>111</v>
      </c>
      <c r="H15454" s="151" t="s">
        <v>111</v>
      </c>
      <c r="I15454" s="152" t="s">
        <v>112</v>
      </c>
    </row>
    <row r="15455" customFormat="false" ht="12.75" hidden="false" customHeight="false" outlineLevel="0" collapsed="false">
      <c r="A15455" s="0" t="s">
        <v>52</v>
      </c>
      <c r="B15455" s="0" t="s">
        <v>113</v>
      </c>
      <c r="C15455" s="0" t="s">
        <v>108</v>
      </c>
      <c r="D15455" s="116" t="n">
        <v>46722</v>
      </c>
      <c r="E15455" s="0" t="n">
        <v>-0.05</v>
      </c>
      <c r="F15455" s="0" t="n">
        <v>2376550</v>
      </c>
      <c r="G15455" s="151" t="s">
        <v>111</v>
      </c>
      <c r="H15455" s="151" t="s">
        <v>111</v>
      </c>
      <c r="I15455" s="152" t="s">
        <v>112</v>
      </c>
    </row>
    <row r="15456" customFormat="false" ht="12.75" hidden="false" customHeight="false" outlineLevel="0" collapsed="false">
      <c r="A15456" s="0" t="s">
        <v>53</v>
      </c>
      <c r="B15456" s="0" t="s">
        <v>110</v>
      </c>
      <c r="C15456" s="0" t="s">
        <v>108</v>
      </c>
      <c r="D15456" s="116" t="n">
        <v>46722</v>
      </c>
      <c r="E15456" s="0" t="n">
        <v>0.98</v>
      </c>
      <c r="F15456" s="0" t="n">
        <v>2376551</v>
      </c>
      <c r="G15456" s="151" t="s">
        <v>111</v>
      </c>
      <c r="H15456" s="151" t="s">
        <v>111</v>
      </c>
      <c r="I15456" s="152" t="s">
        <v>112</v>
      </c>
    </row>
    <row r="15457" customFormat="false" ht="12.75" hidden="false" customHeight="false" outlineLevel="0" collapsed="false">
      <c r="A15457" s="0" t="s">
        <v>53</v>
      </c>
      <c r="B15457" s="0" t="s">
        <v>113</v>
      </c>
      <c r="C15457" s="0" t="s">
        <v>108</v>
      </c>
      <c r="D15457" s="116" t="n">
        <v>46722</v>
      </c>
      <c r="E15457" s="0" t="n">
        <v>0.05</v>
      </c>
      <c r="F15457" s="0" t="n">
        <v>2376552</v>
      </c>
      <c r="G15457" s="151" t="s">
        <v>111</v>
      </c>
      <c r="H15457" s="151" t="s">
        <v>111</v>
      </c>
      <c r="I15457" s="152" t="s">
        <v>112</v>
      </c>
    </row>
    <row r="15458" customFormat="false" ht="12.75" hidden="false" customHeight="false" outlineLevel="0" collapsed="false">
      <c r="A15458" s="0" t="s">
        <v>17</v>
      </c>
      <c r="B15458" s="0" t="s">
        <v>110</v>
      </c>
      <c r="C15458" s="0" t="s">
        <v>108</v>
      </c>
      <c r="D15458" s="116" t="n">
        <v>46722</v>
      </c>
      <c r="E15458" s="0" t="n">
        <v>0</v>
      </c>
      <c r="F15458" s="0" t="n">
        <v>2376553</v>
      </c>
      <c r="G15458" s="151" t="s">
        <v>111</v>
      </c>
      <c r="H15458" s="151" t="s">
        <v>111</v>
      </c>
      <c r="I15458" s="152" t="s">
        <v>112</v>
      </c>
    </row>
    <row r="15459" customFormat="false" ht="12.75" hidden="false" customHeight="false" outlineLevel="0" collapsed="false">
      <c r="A15459" s="0" t="s">
        <v>17</v>
      </c>
      <c r="B15459" s="0" t="s">
        <v>113</v>
      </c>
      <c r="C15459" s="0" t="s">
        <v>108</v>
      </c>
      <c r="D15459" s="116" t="n">
        <v>46722</v>
      </c>
      <c r="E15459" s="0" t="n">
        <v>0</v>
      </c>
      <c r="F15459" s="0" t="n">
        <v>2376554</v>
      </c>
      <c r="G15459" s="151" t="s">
        <v>111</v>
      </c>
      <c r="H15459" s="151" t="s">
        <v>111</v>
      </c>
      <c r="I15459" s="152" t="s">
        <v>112</v>
      </c>
    </row>
    <row r="15460" customFormat="false" ht="12.75" hidden="false" customHeight="false" outlineLevel="0" collapsed="false">
      <c r="A15460" s="0" t="s">
        <v>18</v>
      </c>
      <c r="B15460" s="0" t="s">
        <v>110</v>
      </c>
      <c r="C15460" s="0" t="s">
        <v>108</v>
      </c>
      <c r="D15460" s="116" t="n">
        <v>46722</v>
      </c>
      <c r="E15460" s="0" t="n">
        <v>0</v>
      </c>
      <c r="F15460" s="0" t="n">
        <v>2376555</v>
      </c>
      <c r="G15460" s="151" t="s">
        <v>111</v>
      </c>
      <c r="H15460" s="151" t="s">
        <v>111</v>
      </c>
      <c r="I15460" s="152" t="s">
        <v>112</v>
      </c>
    </row>
    <row r="15461" customFormat="false" ht="12.75" hidden="false" customHeight="false" outlineLevel="0" collapsed="false">
      <c r="A15461" s="0" t="s">
        <v>18</v>
      </c>
      <c r="B15461" s="0" t="s">
        <v>113</v>
      </c>
      <c r="C15461" s="0" t="s">
        <v>108</v>
      </c>
      <c r="D15461" s="116" t="n">
        <v>46722</v>
      </c>
      <c r="E15461" s="0" t="n">
        <v>0</v>
      </c>
      <c r="F15461" s="0" t="n">
        <v>2376556</v>
      </c>
      <c r="G15461" s="151" t="s">
        <v>111</v>
      </c>
      <c r="H15461" s="151" t="s">
        <v>111</v>
      </c>
      <c r="I15461" s="152" t="s">
        <v>112</v>
      </c>
    </row>
    <row r="15462" customFormat="false" ht="12.75" hidden="false" customHeight="false" outlineLevel="0" collapsed="false">
      <c r="A15462" s="0" t="s">
        <v>19</v>
      </c>
      <c r="B15462" s="0" t="s">
        <v>110</v>
      </c>
      <c r="C15462" s="0" t="s">
        <v>108</v>
      </c>
      <c r="D15462" s="116" t="n">
        <v>46722</v>
      </c>
      <c r="E15462" s="0" t="n">
        <v>0</v>
      </c>
      <c r="F15462" s="0" t="n">
        <v>2376557</v>
      </c>
      <c r="G15462" s="151" t="s">
        <v>111</v>
      </c>
      <c r="H15462" s="151" t="s">
        <v>111</v>
      </c>
      <c r="I15462" s="152" t="s">
        <v>112</v>
      </c>
    </row>
    <row r="15463" customFormat="false" ht="12.75" hidden="false" customHeight="false" outlineLevel="0" collapsed="false">
      <c r="A15463" s="0" t="s">
        <v>19</v>
      </c>
      <c r="B15463" s="0" t="s">
        <v>113</v>
      </c>
      <c r="C15463" s="0" t="s">
        <v>108</v>
      </c>
      <c r="D15463" s="116" t="n">
        <v>46722</v>
      </c>
      <c r="E15463" s="0" t="n">
        <v>0</v>
      </c>
      <c r="F15463" s="0" t="n">
        <v>2376558</v>
      </c>
      <c r="G15463" s="151" t="s">
        <v>111</v>
      </c>
      <c r="H15463" s="151" t="s">
        <v>111</v>
      </c>
      <c r="I15463" s="152" t="s">
        <v>112</v>
      </c>
    </row>
    <row r="15464" customFormat="false" ht="12.75" hidden="false" customHeight="false" outlineLevel="0" collapsed="false">
      <c r="A15464" s="0" t="s">
        <v>21</v>
      </c>
      <c r="B15464" s="0" t="s">
        <v>110</v>
      </c>
      <c r="C15464" s="0" t="s">
        <v>108</v>
      </c>
      <c r="D15464" s="116" t="n">
        <v>46722</v>
      </c>
      <c r="E15464" s="0" t="n">
        <v>0</v>
      </c>
      <c r="F15464" s="0" t="n">
        <v>2376559</v>
      </c>
      <c r="G15464" s="151" t="s">
        <v>111</v>
      </c>
      <c r="H15464" s="151" t="s">
        <v>111</v>
      </c>
      <c r="I15464" s="152" t="s">
        <v>112</v>
      </c>
    </row>
    <row r="15465" customFormat="false" ht="12.75" hidden="false" customHeight="false" outlineLevel="0" collapsed="false">
      <c r="A15465" s="0" t="s">
        <v>21</v>
      </c>
      <c r="B15465" s="0" t="s">
        <v>113</v>
      </c>
      <c r="C15465" s="0" t="s">
        <v>108</v>
      </c>
      <c r="D15465" s="116" t="n">
        <v>46722</v>
      </c>
      <c r="E15465" s="0" t="n">
        <v>0</v>
      </c>
      <c r="F15465" s="0" t="n">
        <v>2376560</v>
      </c>
      <c r="G15465" s="151" t="s">
        <v>111</v>
      </c>
      <c r="H15465" s="151" t="s">
        <v>111</v>
      </c>
      <c r="I15465" s="152" t="s">
        <v>112</v>
      </c>
    </row>
    <row r="15466" customFormat="false" ht="12.75" hidden="false" customHeight="false" outlineLevel="0" collapsed="false">
      <c r="A15466" s="0" t="s">
        <v>22</v>
      </c>
      <c r="B15466" s="0" t="s">
        <v>110</v>
      </c>
      <c r="C15466" s="0" t="s">
        <v>108</v>
      </c>
      <c r="D15466" s="116" t="n">
        <v>46722</v>
      </c>
      <c r="E15466" s="0" t="n">
        <v>0</v>
      </c>
      <c r="F15466" s="0" t="n">
        <v>2376561</v>
      </c>
      <c r="G15466" s="151" t="s">
        <v>111</v>
      </c>
      <c r="H15466" s="151" t="s">
        <v>111</v>
      </c>
      <c r="I15466" s="152" t="s">
        <v>112</v>
      </c>
    </row>
    <row r="15467" customFormat="false" ht="12.75" hidden="false" customHeight="false" outlineLevel="0" collapsed="false">
      <c r="A15467" s="0" t="s">
        <v>59</v>
      </c>
      <c r="B15467" s="0" t="s">
        <v>110</v>
      </c>
      <c r="C15467" s="0" t="s">
        <v>108</v>
      </c>
      <c r="D15467" s="116" t="n">
        <v>46753</v>
      </c>
      <c r="E15467" s="0" t="n">
        <v>1.205</v>
      </c>
      <c r="F15467" s="0" t="n">
        <v>2376515</v>
      </c>
      <c r="G15467" s="151" t="s">
        <v>111</v>
      </c>
      <c r="H15467" s="151" t="s">
        <v>111</v>
      </c>
      <c r="I15467" s="152" t="s">
        <v>112</v>
      </c>
    </row>
    <row r="15468" customFormat="false" ht="12.75" hidden="false" customHeight="false" outlineLevel="0" collapsed="false">
      <c r="A15468" s="0" t="s">
        <v>59</v>
      </c>
      <c r="B15468" s="0" t="s">
        <v>113</v>
      </c>
      <c r="C15468" s="0" t="s">
        <v>108</v>
      </c>
      <c r="D15468" s="116" t="n">
        <v>46753</v>
      </c>
      <c r="E15468" s="0" t="n">
        <v>0.05</v>
      </c>
      <c r="F15468" s="0" t="n">
        <v>2376516</v>
      </c>
      <c r="G15468" s="151" t="s">
        <v>111</v>
      </c>
      <c r="H15468" s="151" t="s">
        <v>111</v>
      </c>
      <c r="I15468" s="152" t="s">
        <v>112</v>
      </c>
    </row>
    <row r="15469" customFormat="false" ht="12.75" hidden="false" customHeight="false" outlineLevel="0" collapsed="false">
      <c r="A15469" s="0" t="s">
        <v>60</v>
      </c>
      <c r="B15469" s="0" t="s">
        <v>110</v>
      </c>
      <c r="C15469" s="0" t="s">
        <v>108</v>
      </c>
      <c r="D15469" s="116" t="n">
        <v>46753</v>
      </c>
      <c r="E15469" s="0" t="n">
        <v>1.205</v>
      </c>
      <c r="F15469" s="0" t="n">
        <v>2376517</v>
      </c>
      <c r="G15469" s="151" t="s">
        <v>111</v>
      </c>
      <c r="H15469" s="151" t="s">
        <v>111</v>
      </c>
      <c r="I15469" s="152" t="s">
        <v>112</v>
      </c>
    </row>
    <row r="15470" customFormat="false" ht="12.75" hidden="false" customHeight="false" outlineLevel="0" collapsed="false">
      <c r="A15470" s="0" t="s">
        <v>60</v>
      </c>
      <c r="B15470" s="0" t="s">
        <v>113</v>
      </c>
      <c r="C15470" s="0" t="s">
        <v>108</v>
      </c>
      <c r="D15470" s="116" t="n">
        <v>46753</v>
      </c>
      <c r="E15470" s="0" t="n">
        <v>0.32</v>
      </c>
      <c r="F15470" s="0" t="n">
        <v>2376518</v>
      </c>
      <c r="G15470" s="151" t="s">
        <v>111</v>
      </c>
      <c r="H15470" s="151" t="s">
        <v>111</v>
      </c>
      <c r="I15470" s="152" t="s">
        <v>112</v>
      </c>
    </row>
    <row r="15471" customFormat="false" ht="12.75" hidden="false" customHeight="false" outlineLevel="0" collapsed="false">
      <c r="A15471" s="0" t="s">
        <v>61</v>
      </c>
      <c r="B15471" s="0" t="s">
        <v>110</v>
      </c>
      <c r="C15471" s="0" t="s">
        <v>108</v>
      </c>
      <c r="D15471" s="116" t="n">
        <v>46753</v>
      </c>
      <c r="E15471" s="0" t="n">
        <v>1.205</v>
      </c>
      <c r="F15471" s="0" t="n">
        <v>2376519</v>
      </c>
      <c r="G15471" s="151" t="s">
        <v>111</v>
      </c>
      <c r="H15471" s="151" t="s">
        <v>111</v>
      </c>
      <c r="I15471" s="152" t="s">
        <v>112</v>
      </c>
    </row>
    <row r="15472" customFormat="false" ht="12.75" hidden="false" customHeight="false" outlineLevel="0" collapsed="false">
      <c r="A15472" s="0" t="s">
        <v>61</v>
      </c>
      <c r="B15472" s="0" t="s">
        <v>113</v>
      </c>
      <c r="C15472" s="0" t="s">
        <v>108</v>
      </c>
      <c r="D15472" s="116" t="n">
        <v>46753</v>
      </c>
      <c r="E15472" s="0" t="n">
        <v>0.05</v>
      </c>
      <c r="F15472" s="0" t="n">
        <v>2376520</v>
      </c>
      <c r="G15472" s="151" t="s">
        <v>111</v>
      </c>
      <c r="H15472" s="151" t="s">
        <v>111</v>
      </c>
      <c r="I15472" s="152" t="s">
        <v>112</v>
      </c>
    </row>
    <row r="15473" customFormat="false" ht="12.75" hidden="false" customHeight="false" outlineLevel="0" collapsed="false">
      <c r="A15473" s="0" t="s">
        <v>62</v>
      </c>
      <c r="B15473" s="0" t="s">
        <v>110</v>
      </c>
      <c r="C15473" s="0" t="s">
        <v>108</v>
      </c>
      <c r="D15473" s="116" t="n">
        <v>46753</v>
      </c>
      <c r="E15473" s="0" t="n">
        <v>1.205</v>
      </c>
      <c r="F15473" s="0" t="n">
        <v>2376521</v>
      </c>
      <c r="G15473" s="151" t="s">
        <v>111</v>
      </c>
      <c r="H15473" s="151" t="s">
        <v>111</v>
      </c>
      <c r="I15473" s="152" t="s">
        <v>112</v>
      </c>
    </row>
    <row r="15474" customFormat="false" ht="12.75" hidden="false" customHeight="false" outlineLevel="0" collapsed="false">
      <c r="A15474" s="0" t="s">
        <v>62</v>
      </c>
      <c r="B15474" s="0" t="s">
        <v>113</v>
      </c>
      <c r="C15474" s="0" t="s">
        <v>108</v>
      </c>
      <c r="D15474" s="116" t="n">
        <v>46753</v>
      </c>
      <c r="E15474" s="0" t="n">
        <v>0.32</v>
      </c>
      <c r="F15474" s="0" t="n">
        <v>2376522</v>
      </c>
      <c r="G15474" s="151" t="s">
        <v>111</v>
      </c>
      <c r="H15474" s="151" t="s">
        <v>111</v>
      </c>
      <c r="I15474" s="152" t="s">
        <v>112</v>
      </c>
    </row>
    <row r="15475" customFormat="false" ht="12.75" hidden="false" customHeight="false" outlineLevel="0" collapsed="false">
      <c r="A15475" s="0" t="s">
        <v>82</v>
      </c>
      <c r="B15475" s="0" t="s">
        <v>110</v>
      </c>
      <c r="C15475" s="0" t="s">
        <v>108</v>
      </c>
      <c r="D15475" s="116" t="n">
        <v>46753</v>
      </c>
      <c r="E15475" s="0" t="n">
        <v>0</v>
      </c>
      <c r="F15475" s="0" t="n">
        <v>2376523</v>
      </c>
      <c r="G15475" s="151" t="s">
        <v>111</v>
      </c>
      <c r="H15475" s="151" t="s">
        <v>111</v>
      </c>
      <c r="I15475" s="152" t="s">
        <v>112</v>
      </c>
    </row>
    <row r="15476" customFormat="false" ht="12.75" hidden="false" customHeight="false" outlineLevel="0" collapsed="false">
      <c r="A15476" s="0" t="s">
        <v>82</v>
      </c>
      <c r="B15476" s="0" t="s">
        <v>113</v>
      </c>
      <c r="C15476" s="0" t="s">
        <v>108</v>
      </c>
      <c r="D15476" s="116" t="n">
        <v>46753</v>
      </c>
      <c r="E15476" s="0" t="n">
        <v>0</v>
      </c>
      <c r="F15476" s="0" t="n">
        <v>2376524</v>
      </c>
      <c r="G15476" s="151" t="s">
        <v>111</v>
      </c>
      <c r="H15476" s="151" t="s">
        <v>111</v>
      </c>
      <c r="I15476" s="152" t="s">
        <v>112</v>
      </c>
    </row>
    <row r="15477" customFormat="false" ht="12.75" hidden="false" customHeight="false" outlineLevel="0" collapsed="false">
      <c r="A15477" s="0" t="s">
        <v>83</v>
      </c>
      <c r="B15477" s="0" t="s">
        <v>110</v>
      </c>
      <c r="C15477" s="0" t="s">
        <v>108</v>
      </c>
      <c r="D15477" s="116" t="n">
        <v>46753</v>
      </c>
      <c r="E15477" s="0" t="n">
        <v>0</v>
      </c>
      <c r="F15477" s="0" t="n">
        <v>2376525</v>
      </c>
      <c r="G15477" s="151" t="s">
        <v>111</v>
      </c>
      <c r="H15477" s="151" t="s">
        <v>111</v>
      </c>
      <c r="I15477" s="152" t="s">
        <v>112</v>
      </c>
    </row>
    <row r="15478" customFormat="false" ht="12.75" hidden="false" customHeight="false" outlineLevel="0" collapsed="false">
      <c r="A15478" s="0" t="s">
        <v>83</v>
      </c>
      <c r="B15478" s="0" t="s">
        <v>113</v>
      </c>
      <c r="C15478" s="0" t="s">
        <v>108</v>
      </c>
      <c r="D15478" s="116" t="n">
        <v>46753</v>
      </c>
      <c r="E15478" s="0" t="n">
        <v>0</v>
      </c>
      <c r="F15478" s="0" t="n">
        <v>2376526</v>
      </c>
      <c r="G15478" s="151" t="s">
        <v>111</v>
      </c>
      <c r="H15478" s="151" t="s">
        <v>111</v>
      </c>
      <c r="I15478" s="152" t="s">
        <v>112</v>
      </c>
    </row>
    <row r="15479" customFormat="false" ht="12.75" hidden="false" customHeight="false" outlineLevel="0" collapsed="false">
      <c r="A15479" s="0" t="s">
        <v>84</v>
      </c>
      <c r="B15479" s="0" t="s">
        <v>110</v>
      </c>
      <c r="C15479" s="0" t="s">
        <v>108</v>
      </c>
      <c r="D15479" s="116" t="n">
        <v>46753</v>
      </c>
      <c r="E15479" s="0" t="n">
        <v>0.27</v>
      </c>
      <c r="F15479" s="0" t="n">
        <v>2376527</v>
      </c>
      <c r="G15479" s="151" t="s">
        <v>111</v>
      </c>
      <c r="H15479" s="151" t="s">
        <v>111</v>
      </c>
      <c r="I15479" s="152" t="s">
        <v>112</v>
      </c>
    </row>
    <row r="15480" customFormat="false" ht="12.75" hidden="false" customHeight="false" outlineLevel="0" collapsed="false">
      <c r="A15480" s="0" t="s">
        <v>84</v>
      </c>
      <c r="B15480" s="0" t="s">
        <v>113</v>
      </c>
      <c r="C15480" s="0" t="s">
        <v>108</v>
      </c>
      <c r="D15480" s="116" t="n">
        <v>46753</v>
      </c>
      <c r="E15480" s="0" t="n">
        <v>0</v>
      </c>
      <c r="F15480" s="0" t="n">
        <v>2376528</v>
      </c>
      <c r="G15480" s="151" t="s">
        <v>111</v>
      </c>
      <c r="H15480" s="151" t="s">
        <v>111</v>
      </c>
      <c r="I15480" s="152" t="s">
        <v>112</v>
      </c>
    </row>
    <row r="15481" customFormat="false" ht="12.75" hidden="false" customHeight="false" outlineLevel="0" collapsed="false">
      <c r="A15481" s="0" t="s">
        <v>85</v>
      </c>
      <c r="B15481" s="0" t="s">
        <v>110</v>
      </c>
      <c r="C15481" s="0" t="s">
        <v>108</v>
      </c>
      <c r="D15481" s="116" t="n">
        <v>46753</v>
      </c>
      <c r="E15481" s="0" t="n">
        <v>0.27</v>
      </c>
      <c r="F15481" s="0" t="n">
        <v>2376529</v>
      </c>
      <c r="G15481" s="151" t="s">
        <v>111</v>
      </c>
      <c r="H15481" s="151" t="s">
        <v>111</v>
      </c>
      <c r="I15481" s="152" t="s">
        <v>112</v>
      </c>
    </row>
    <row r="15482" customFormat="false" ht="12.75" hidden="false" customHeight="false" outlineLevel="0" collapsed="false">
      <c r="A15482" s="0" t="s">
        <v>85</v>
      </c>
      <c r="B15482" s="0" t="s">
        <v>113</v>
      </c>
      <c r="C15482" s="0" t="s">
        <v>108</v>
      </c>
      <c r="D15482" s="116" t="n">
        <v>46753</v>
      </c>
      <c r="E15482" s="0" t="n">
        <v>0</v>
      </c>
      <c r="F15482" s="0" t="n">
        <v>2376530</v>
      </c>
      <c r="G15482" s="151" t="s">
        <v>111</v>
      </c>
      <c r="H15482" s="151" t="s">
        <v>111</v>
      </c>
      <c r="I15482" s="152" t="s">
        <v>112</v>
      </c>
    </row>
    <row r="15483" customFormat="false" ht="12.75" hidden="false" customHeight="false" outlineLevel="0" collapsed="false">
      <c r="A15483" s="0" t="s">
        <v>86</v>
      </c>
      <c r="B15483" s="0" t="s">
        <v>110</v>
      </c>
      <c r="C15483" s="0" t="s">
        <v>108</v>
      </c>
      <c r="D15483" s="116" t="n">
        <v>46753</v>
      </c>
      <c r="E15483" s="0" t="n">
        <v>0.4</v>
      </c>
      <c r="F15483" s="0" t="n">
        <v>2376531</v>
      </c>
      <c r="G15483" s="151" t="s">
        <v>111</v>
      </c>
      <c r="H15483" s="151" t="s">
        <v>111</v>
      </c>
      <c r="I15483" s="152" t="s">
        <v>112</v>
      </c>
    </row>
    <row r="15484" customFormat="false" ht="12.75" hidden="false" customHeight="false" outlineLevel="0" collapsed="false">
      <c r="A15484" s="0" t="s">
        <v>86</v>
      </c>
      <c r="B15484" s="0" t="s">
        <v>113</v>
      </c>
      <c r="C15484" s="0" t="s">
        <v>108</v>
      </c>
      <c r="D15484" s="116" t="n">
        <v>46753</v>
      </c>
      <c r="E15484" s="0" t="n">
        <v>0.08</v>
      </c>
      <c r="F15484" s="0" t="n">
        <v>2376532</v>
      </c>
      <c r="G15484" s="151" t="s">
        <v>111</v>
      </c>
      <c r="H15484" s="151" t="s">
        <v>111</v>
      </c>
      <c r="I15484" s="152" t="s">
        <v>112</v>
      </c>
    </row>
    <row r="15485" customFormat="false" ht="12.75" hidden="false" customHeight="false" outlineLevel="0" collapsed="false">
      <c r="A15485" s="0" t="s">
        <v>87</v>
      </c>
      <c r="B15485" s="0" t="s">
        <v>110</v>
      </c>
      <c r="C15485" s="0" t="s">
        <v>108</v>
      </c>
      <c r="D15485" s="116" t="n">
        <v>46753</v>
      </c>
      <c r="E15485" s="0" t="n">
        <v>0.4</v>
      </c>
      <c r="F15485" s="0" t="n">
        <v>2376533</v>
      </c>
      <c r="G15485" s="151" t="s">
        <v>111</v>
      </c>
      <c r="H15485" s="151" t="s">
        <v>111</v>
      </c>
      <c r="I15485" s="152" t="s">
        <v>112</v>
      </c>
    </row>
    <row r="15486" customFormat="false" ht="12.75" hidden="false" customHeight="false" outlineLevel="0" collapsed="false">
      <c r="A15486" s="0" t="s">
        <v>87</v>
      </c>
      <c r="B15486" s="0" t="s">
        <v>113</v>
      </c>
      <c r="C15486" s="0" t="s">
        <v>108</v>
      </c>
      <c r="D15486" s="116" t="n">
        <v>46753</v>
      </c>
      <c r="E15486" s="0" t="n">
        <v>0.08</v>
      </c>
      <c r="F15486" s="0" t="n">
        <v>2376534</v>
      </c>
      <c r="G15486" s="151" t="s">
        <v>111</v>
      </c>
      <c r="H15486" s="151" t="s">
        <v>111</v>
      </c>
      <c r="I15486" s="152" t="s">
        <v>112</v>
      </c>
    </row>
    <row r="15487" customFormat="false" ht="12.75" hidden="false" customHeight="false" outlineLevel="0" collapsed="false">
      <c r="A15487" s="0" t="s">
        <v>88</v>
      </c>
      <c r="B15487" s="0" t="s">
        <v>110</v>
      </c>
      <c r="C15487" s="0" t="s">
        <v>108</v>
      </c>
      <c r="D15487" s="116" t="n">
        <v>46753</v>
      </c>
      <c r="E15487" s="0" t="n">
        <v>0.4</v>
      </c>
      <c r="F15487" s="0" t="n">
        <v>2376535</v>
      </c>
      <c r="G15487" s="151" t="s">
        <v>111</v>
      </c>
      <c r="H15487" s="151" t="s">
        <v>111</v>
      </c>
      <c r="I15487" s="152" t="s">
        <v>112</v>
      </c>
    </row>
    <row r="15488" customFormat="false" ht="12.75" hidden="false" customHeight="false" outlineLevel="0" collapsed="false">
      <c r="A15488" s="0" t="s">
        <v>88</v>
      </c>
      <c r="B15488" s="0" t="s">
        <v>113</v>
      </c>
      <c r="C15488" s="0" t="s">
        <v>108</v>
      </c>
      <c r="D15488" s="116" t="n">
        <v>46753</v>
      </c>
      <c r="E15488" s="0" t="n">
        <v>0.08</v>
      </c>
      <c r="F15488" s="0" t="n">
        <v>2376536</v>
      </c>
      <c r="G15488" s="151" t="s">
        <v>111</v>
      </c>
      <c r="H15488" s="151" t="s">
        <v>111</v>
      </c>
      <c r="I15488" s="152" t="s">
        <v>112</v>
      </c>
    </row>
    <row r="15489" customFormat="false" ht="12.75" hidden="false" customHeight="false" outlineLevel="0" collapsed="false">
      <c r="A15489" s="0" t="s">
        <v>89</v>
      </c>
      <c r="B15489" s="0" t="s">
        <v>110</v>
      </c>
      <c r="C15489" s="0" t="s">
        <v>108</v>
      </c>
      <c r="D15489" s="116" t="n">
        <v>46753</v>
      </c>
      <c r="E15489" s="0" t="n">
        <v>0.4</v>
      </c>
      <c r="F15489" s="0" t="n">
        <v>2376537</v>
      </c>
      <c r="G15489" s="151" t="s">
        <v>111</v>
      </c>
      <c r="H15489" s="151" t="s">
        <v>111</v>
      </c>
      <c r="I15489" s="152" t="s">
        <v>112</v>
      </c>
    </row>
    <row r="15490" customFormat="false" ht="12.75" hidden="false" customHeight="false" outlineLevel="0" collapsed="false">
      <c r="A15490" s="0" t="s">
        <v>89</v>
      </c>
      <c r="B15490" s="0" t="s">
        <v>113</v>
      </c>
      <c r="C15490" s="0" t="s">
        <v>108</v>
      </c>
      <c r="D15490" s="116" t="n">
        <v>46753</v>
      </c>
      <c r="E15490" s="0" t="n">
        <v>0.08</v>
      </c>
      <c r="F15490" s="0" t="n">
        <v>2376538</v>
      </c>
      <c r="G15490" s="151" t="s">
        <v>111</v>
      </c>
      <c r="H15490" s="151" t="s">
        <v>111</v>
      </c>
      <c r="I15490" s="152" t="s">
        <v>112</v>
      </c>
    </row>
    <row r="15491" customFormat="false" ht="12.75" hidden="false" customHeight="false" outlineLevel="0" collapsed="false">
      <c r="A15491" s="0" t="s">
        <v>90</v>
      </c>
      <c r="B15491" s="0" t="s">
        <v>110</v>
      </c>
      <c r="C15491" s="0" t="s">
        <v>108</v>
      </c>
      <c r="D15491" s="116" t="n">
        <v>46753</v>
      </c>
      <c r="E15491" s="0" t="n">
        <v>0.4</v>
      </c>
      <c r="F15491" s="0" t="n">
        <v>2376539</v>
      </c>
      <c r="G15491" s="151" t="s">
        <v>111</v>
      </c>
      <c r="H15491" s="151" t="s">
        <v>111</v>
      </c>
      <c r="I15491" s="152" t="s">
        <v>112</v>
      </c>
    </row>
    <row r="15492" customFormat="false" ht="12.75" hidden="false" customHeight="false" outlineLevel="0" collapsed="false">
      <c r="A15492" s="0" t="s">
        <v>90</v>
      </c>
      <c r="B15492" s="0" t="s">
        <v>113</v>
      </c>
      <c r="C15492" s="0" t="s">
        <v>108</v>
      </c>
      <c r="D15492" s="116" t="n">
        <v>46753</v>
      </c>
      <c r="E15492" s="0" t="n">
        <v>0.08</v>
      </c>
      <c r="F15492" s="0" t="n">
        <v>2376540</v>
      </c>
      <c r="G15492" s="151" t="s">
        <v>111</v>
      </c>
      <c r="H15492" s="151" t="s">
        <v>111</v>
      </c>
      <c r="I15492" s="152" t="s">
        <v>112</v>
      </c>
    </row>
    <row r="15493" customFormat="false" ht="12.75" hidden="false" customHeight="false" outlineLevel="0" collapsed="false">
      <c r="A15493" s="0" t="s">
        <v>91</v>
      </c>
      <c r="B15493" s="0" t="s">
        <v>110</v>
      </c>
      <c r="C15493" s="0" t="s">
        <v>108</v>
      </c>
      <c r="D15493" s="116" t="n">
        <v>46753</v>
      </c>
      <c r="E15493" s="0" t="n">
        <v>0</v>
      </c>
      <c r="F15493" s="0" t="n">
        <v>2376541</v>
      </c>
      <c r="G15493" s="151" t="s">
        <v>111</v>
      </c>
      <c r="H15493" s="151" t="s">
        <v>111</v>
      </c>
      <c r="I15493" s="152" t="s">
        <v>112</v>
      </c>
    </row>
    <row r="15494" customFormat="false" ht="12.75" hidden="false" customHeight="false" outlineLevel="0" collapsed="false">
      <c r="A15494" s="0" t="s">
        <v>91</v>
      </c>
      <c r="B15494" s="0" t="s">
        <v>113</v>
      </c>
      <c r="C15494" s="0" t="s">
        <v>108</v>
      </c>
      <c r="D15494" s="116" t="n">
        <v>46753</v>
      </c>
      <c r="E15494" s="0" t="n">
        <v>0</v>
      </c>
      <c r="F15494" s="0" t="n">
        <v>2376542</v>
      </c>
      <c r="G15494" s="151" t="s">
        <v>111</v>
      </c>
      <c r="H15494" s="151" t="s">
        <v>111</v>
      </c>
      <c r="I15494" s="152" t="s">
        <v>112</v>
      </c>
    </row>
    <row r="15495" customFormat="false" ht="12.75" hidden="false" customHeight="false" outlineLevel="0" collapsed="false">
      <c r="A15495" s="0" t="s">
        <v>49</v>
      </c>
      <c r="B15495" s="0" t="s">
        <v>110</v>
      </c>
      <c r="C15495" s="0" t="s">
        <v>108</v>
      </c>
      <c r="D15495" s="116" t="n">
        <v>46753</v>
      </c>
      <c r="E15495" s="0" t="n">
        <v>1.205</v>
      </c>
      <c r="F15495" s="0" t="n">
        <v>2376543</v>
      </c>
      <c r="G15495" s="151" t="s">
        <v>111</v>
      </c>
      <c r="H15495" s="151" t="s">
        <v>111</v>
      </c>
      <c r="I15495" s="152" t="s">
        <v>112</v>
      </c>
    </row>
    <row r="15496" customFormat="false" ht="12.75" hidden="false" customHeight="false" outlineLevel="0" collapsed="false">
      <c r="A15496" s="0" t="s">
        <v>49</v>
      </c>
      <c r="B15496" s="0" t="s">
        <v>113</v>
      </c>
      <c r="C15496" s="0" t="s">
        <v>108</v>
      </c>
      <c r="D15496" s="116" t="n">
        <v>46753</v>
      </c>
      <c r="E15496" s="0" t="n">
        <v>0.05</v>
      </c>
      <c r="F15496" s="0" t="n">
        <v>2376544</v>
      </c>
      <c r="G15496" s="151" t="s">
        <v>111</v>
      </c>
      <c r="H15496" s="151" t="s">
        <v>111</v>
      </c>
      <c r="I15496" s="152" t="s">
        <v>112</v>
      </c>
    </row>
    <row r="15497" customFormat="false" ht="12.75" hidden="false" customHeight="false" outlineLevel="0" collapsed="false">
      <c r="A15497" s="0" t="s">
        <v>50</v>
      </c>
      <c r="B15497" s="0" t="s">
        <v>110</v>
      </c>
      <c r="C15497" s="0" t="s">
        <v>108</v>
      </c>
      <c r="D15497" s="116" t="n">
        <v>46753</v>
      </c>
      <c r="E15497" s="0" t="n">
        <v>1.61</v>
      </c>
      <c r="F15497" s="0" t="n">
        <v>2376545</v>
      </c>
      <c r="G15497" s="151" t="s">
        <v>111</v>
      </c>
      <c r="H15497" s="151" t="s">
        <v>111</v>
      </c>
      <c r="I15497" s="152" t="s">
        <v>112</v>
      </c>
    </row>
    <row r="15498" customFormat="false" ht="12.75" hidden="false" customHeight="false" outlineLevel="0" collapsed="false">
      <c r="A15498" s="0" t="s">
        <v>50</v>
      </c>
      <c r="B15498" s="0" t="s">
        <v>113</v>
      </c>
      <c r="C15498" s="0" t="s">
        <v>108</v>
      </c>
      <c r="D15498" s="116" t="n">
        <v>46753</v>
      </c>
      <c r="E15498" s="0" t="n">
        <v>-0.25</v>
      </c>
      <c r="F15498" s="0" t="n">
        <v>2376546</v>
      </c>
      <c r="G15498" s="151" t="s">
        <v>111</v>
      </c>
      <c r="H15498" s="151" t="s">
        <v>111</v>
      </c>
      <c r="I15498" s="152" t="s">
        <v>112</v>
      </c>
    </row>
    <row r="15499" customFormat="false" ht="12.75" hidden="false" customHeight="false" outlineLevel="0" collapsed="false">
      <c r="A15499" s="0" t="s">
        <v>51</v>
      </c>
      <c r="B15499" s="0" t="s">
        <v>110</v>
      </c>
      <c r="C15499" s="0" t="s">
        <v>108</v>
      </c>
      <c r="D15499" s="116" t="n">
        <v>46753</v>
      </c>
      <c r="E15499" s="0" t="n">
        <v>1.61</v>
      </c>
      <c r="F15499" s="0" t="n">
        <v>2376547</v>
      </c>
      <c r="G15499" s="151" t="s">
        <v>111</v>
      </c>
      <c r="H15499" s="151" t="s">
        <v>111</v>
      </c>
      <c r="I15499" s="152" t="s">
        <v>112</v>
      </c>
    </row>
    <row r="15500" customFormat="false" ht="12.75" hidden="false" customHeight="false" outlineLevel="0" collapsed="false">
      <c r="A15500" s="0" t="s">
        <v>51</v>
      </c>
      <c r="B15500" s="0" t="s">
        <v>113</v>
      </c>
      <c r="C15500" s="0" t="s">
        <v>108</v>
      </c>
      <c r="D15500" s="116" t="n">
        <v>46753</v>
      </c>
      <c r="E15500" s="0" t="n">
        <v>0.5</v>
      </c>
      <c r="F15500" s="0" t="n">
        <v>2376548</v>
      </c>
      <c r="G15500" s="151" t="s">
        <v>111</v>
      </c>
      <c r="H15500" s="151" t="s">
        <v>111</v>
      </c>
      <c r="I15500" s="152" t="s">
        <v>112</v>
      </c>
    </row>
    <row r="15501" customFormat="false" ht="12.75" hidden="false" customHeight="false" outlineLevel="0" collapsed="false">
      <c r="A15501" s="0" t="s">
        <v>52</v>
      </c>
      <c r="B15501" s="0" t="s">
        <v>110</v>
      </c>
      <c r="C15501" s="0" t="s">
        <v>108</v>
      </c>
      <c r="D15501" s="116" t="n">
        <v>46753</v>
      </c>
      <c r="E15501" s="0" t="n">
        <v>1.61</v>
      </c>
      <c r="F15501" s="0" t="n">
        <v>2376549</v>
      </c>
      <c r="G15501" s="151" t="s">
        <v>111</v>
      </c>
      <c r="H15501" s="151" t="s">
        <v>111</v>
      </c>
      <c r="I15501" s="152" t="s">
        <v>112</v>
      </c>
    </row>
    <row r="15502" customFormat="false" ht="12.75" hidden="false" customHeight="false" outlineLevel="0" collapsed="false">
      <c r="A15502" s="0" t="s">
        <v>52</v>
      </c>
      <c r="B15502" s="0" t="s">
        <v>113</v>
      </c>
      <c r="C15502" s="0" t="s">
        <v>108</v>
      </c>
      <c r="D15502" s="116" t="n">
        <v>46753</v>
      </c>
      <c r="E15502" s="0" t="n">
        <v>-0.2</v>
      </c>
      <c r="F15502" s="0" t="n">
        <v>2376550</v>
      </c>
      <c r="G15502" s="151" t="s">
        <v>111</v>
      </c>
      <c r="H15502" s="151" t="s">
        <v>111</v>
      </c>
      <c r="I15502" s="152" t="s">
        <v>112</v>
      </c>
    </row>
    <row r="15503" customFormat="false" ht="12.75" hidden="false" customHeight="false" outlineLevel="0" collapsed="false">
      <c r="A15503" s="0" t="s">
        <v>53</v>
      </c>
      <c r="B15503" s="0" t="s">
        <v>110</v>
      </c>
      <c r="C15503" s="0" t="s">
        <v>108</v>
      </c>
      <c r="D15503" s="116" t="n">
        <v>46753</v>
      </c>
      <c r="E15503" s="0" t="n">
        <v>1.205</v>
      </c>
      <c r="F15503" s="0" t="n">
        <v>2376551</v>
      </c>
      <c r="G15503" s="151" t="s">
        <v>111</v>
      </c>
      <c r="H15503" s="151" t="s">
        <v>111</v>
      </c>
      <c r="I15503" s="152" t="s">
        <v>112</v>
      </c>
    </row>
    <row r="15504" customFormat="false" ht="12.75" hidden="false" customHeight="false" outlineLevel="0" collapsed="false">
      <c r="A15504" s="0" t="s">
        <v>53</v>
      </c>
      <c r="B15504" s="0" t="s">
        <v>113</v>
      </c>
      <c r="C15504" s="0" t="s">
        <v>108</v>
      </c>
      <c r="D15504" s="116" t="n">
        <v>46753</v>
      </c>
      <c r="E15504" s="0" t="n">
        <v>0.05</v>
      </c>
      <c r="F15504" s="0" t="n">
        <v>2376552</v>
      </c>
      <c r="G15504" s="151" t="s">
        <v>111</v>
      </c>
      <c r="H15504" s="151" t="s">
        <v>111</v>
      </c>
      <c r="I15504" s="152" t="s">
        <v>112</v>
      </c>
    </row>
    <row r="15505" customFormat="false" ht="12.75" hidden="false" customHeight="false" outlineLevel="0" collapsed="false">
      <c r="A15505" s="0" t="s">
        <v>17</v>
      </c>
      <c r="B15505" s="0" t="s">
        <v>110</v>
      </c>
      <c r="C15505" s="0" t="s">
        <v>108</v>
      </c>
      <c r="D15505" s="116" t="n">
        <v>46753</v>
      </c>
      <c r="E15505" s="0" t="n">
        <v>0</v>
      </c>
      <c r="F15505" s="0" t="n">
        <v>2376553</v>
      </c>
      <c r="G15505" s="151" t="s">
        <v>111</v>
      </c>
      <c r="H15505" s="151" t="s">
        <v>111</v>
      </c>
      <c r="I15505" s="152" t="s">
        <v>112</v>
      </c>
    </row>
    <row r="15506" customFormat="false" ht="12.75" hidden="false" customHeight="false" outlineLevel="0" collapsed="false">
      <c r="A15506" s="0" t="s">
        <v>17</v>
      </c>
      <c r="B15506" s="0" t="s">
        <v>113</v>
      </c>
      <c r="C15506" s="0" t="s">
        <v>108</v>
      </c>
      <c r="D15506" s="116" t="n">
        <v>46753</v>
      </c>
      <c r="E15506" s="0" t="n">
        <v>0</v>
      </c>
      <c r="F15506" s="0" t="n">
        <v>2376554</v>
      </c>
      <c r="G15506" s="151" t="s">
        <v>111</v>
      </c>
      <c r="H15506" s="151" t="s">
        <v>111</v>
      </c>
      <c r="I15506" s="152" t="s">
        <v>112</v>
      </c>
    </row>
    <row r="15507" customFormat="false" ht="12.75" hidden="false" customHeight="false" outlineLevel="0" collapsed="false">
      <c r="A15507" s="0" t="s">
        <v>18</v>
      </c>
      <c r="B15507" s="0" t="s">
        <v>110</v>
      </c>
      <c r="C15507" s="0" t="s">
        <v>108</v>
      </c>
      <c r="D15507" s="116" t="n">
        <v>46753</v>
      </c>
      <c r="E15507" s="0" t="n">
        <v>0</v>
      </c>
      <c r="F15507" s="0" t="n">
        <v>2376555</v>
      </c>
      <c r="G15507" s="151" t="s">
        <v>111</v>
      </c>
      <c r="H15507" s="151" t="s">
        <v>111</v>
      </c>
      <c r="I15507" s="152" t="s">
        <v>112</v>
      </c>
    </row>
    <row r="15508" customFormat="false" ht="12.75" hidden="false" customHeight="false" outlineLevel="0" collapsed="false">
      <c r="A15508" s="0" t="s">
        <v>18</v>
      </c>
      <c r="B15508" s="0" t="s">
        <v>113</v>
      </c>
      <c r="C15508" s="0" t="s">
        <v>108</v>
      </c>
      <c r="D15508" s="116" t="n">
        <v>46753</v>
      </c>
      <c r="E15508" s="0" t="n">
        <v>0</v>
      </c>
      <c r="F15508" s="0" t="n">
        <v>2376556</v>
      </c>
      <c r="G15508" s="151" t="s">
        <v>111</v>
      </c>
      <c r="H15508" s="151" t="s">
        <v>111</v>
      </c>
      <c r="I15508" s="152" t="s">
        <v>112</v>
      </c>
    </row>
    <row r="15509" customFormat="false" ht="12.75" hidden="false" customHeight="false" outlineLevel="0" collapsed="false">
      <c r="A15509" s="0" t="s">
        <v>19</v>
      </c>
      <c r="B15509" s="0" t="s">
        <v>110</v>
      </c>
      <c r="C15509" s="0" t="s">
        <v>108</v>
      </c>
      <c r="D15509" s="116" t="n">
        <v>46753</v>
      </c>
      <c r="E15509" s="0" t="n">
        <v>0</v>
      </c>
      <c r="F15509" s="0" t="n">
        <v>2376557</v>
      </c>
      <c r="G15509" s="151" t="s">
        <v>111</v>
      </c>
      <c r="H15509" s="151" t="s">
        <v>111</v>
      </c>
      <c r="I15509" s="152" t="s">
        <v>112</v>
      </c>
    </row>
    <row r="15510" customFormat="false" ht="12.75" hidden="false" customHeight="false" outlineLevel="0" collapsed="false">
      <c r="A15510" s="0" t="s">
        <v>19</v>
      </c>
      <c r="B15510" s="0" t="s">
        <v>113</v>
      </c>
      <c r="C15510" s="0" t="s">
        <v>108</v>
      </c>
      <c r="D15510" s="116" t="n">
        <v>46753</v>
      </c>
      <c r="E15510" s="0" t="n">
        <v>0</v>
      </c>
      <c r="F15510" s="0" t="n">
        <v>2376558</v>
      </c>
      <c r="G15510" s="151" t="s">
        <v>111</v>
      </c>
      <c r="H15510" s="151" t="s">
        <v>111</v>
      </c>
      <c r="I15510" s="152" t="s">
        <v>112</v>
      </c>
    </row>
    <row r="15511" customFormat="false" ht="12.75" hidden="false" customHeight="false" outlineLevel="0" collapsed="false">
      <c r="A15511" s="0" t="s">
        <v>21</v>
      </c>
      <c r="B15511" s="0" t="s">
        <v>110</v>
      </c>
      <c r="C15511" s="0" t="s">
        <v>108</v>
      </c>
      <c r="D15511" s="116" t="n">
        <v>46753</v>
      </c>
      <c r="E15511" s="0" t="n">
        <v>0</v>
      </c>
      <c r="F15511" s="0" t="n">
        <v>2376559</v>
      </c>
      <c r="G15511" s="151" t="s">
        <v>111</v>
      </c>
      <c r="H15511" s="151" t="s">
        <v>111</v>
      </c>
      <c r="I15511" s="152" t="s">
        <v>112</v>
      </c>
    </row>
    <row r="15512" customFormat="false" ht="12.75" hidden="false" customHeight="false" outlineLevel="0" collapsed="false">
      <c r="A15512" s="0" t="s">
        <v>21</v>
      </c>
      <c r="B15512" s="0" t="s">
        <v>113</v>
      </c>
      <c r="C15512" s="0" t="s">
        <v>108</v>
      </c>
      <c r="D15512" s="116" t="n">
        <v>46753</v>
      </c>
      <c r="E15512" s="0" t="n">
        <v>0</v>
      </c>
      <c r="F15512" s="0" t="n">
        <v>2376560</v>
      </c>
      <c r="G15512" s="151" t="s">
        <v>111</v>
      </c>
      <c r="H15512" s="151" t="s">
        <v>111</v>
      </c>
      <c r="I15512" s="152" t="s">
        <v>112</v>
      </c>
    </row>
    <row r="15513" customFormat="false" ht="12.75" hidden="false" customHeight="false" outlineLevel="0" collapsed="false">
      <c r="A15513" s="0" t="s">
        <v>22</v>
      </c>
      <c r="B15513" s="0" t="s">
        <v>110</v>
      </c>
      <c r="C15513" s="0" t="s">
        <v>108</v>
      </c>
      <c r="D15513" s="116" t="n">
        <v>46753</v>
      </c>
      <c r="E15513" s="0" t="n">
        <v>0</v>
      </c>
      <c r="F15513" s="0" t="n">
        <v>2376561</v>
      </c>
      <c r="G15513" s="151" t="s">
        <v>111</v>
      </c>
      <c r="H15513" s="151" t="s">
        <v>111</v>
      </c>
      <c r="I15513" s="152" t="s">
        <v>112</v>
      </c>
    </row>
    <row r="15514" customFormat="false" ht="12.75" hidden="false" customHeight="false" outlineLevel="0" collapsed="false">
      <c r="A15514" s="0" t="s">
        <v>59</v>
      </c>
      <c r="B15514" s="0" t="s">
        <v>110</v>
      </c>
      <c r="C15514" s="0" t="s">
        <v>108</v>
      </c>
      <c r="D15514" s="116" t="n">
        <v>46784</v>
      </c>
      <c r="E15514" s="0" t="n">
        <v>1.205</v>
      </c>
      <c r="F15514" s="0" t="n">
        <v>2376515</v>
      </c>
      <c r="G15514" s="151" t="s">
        <v>111</v>
      </c>
      <c r="H15514" s="151" t="s">
        <v>111</v>
      </c>
      <c r="I15514" s="152" t="s">
        <v>112</v>
      </c>
    </row>
    <row r="15515" customFormat="false" ht="12.75" hidden="false" customHeight="false" outlineLevel="0" collapsed="false">
      <c r="A15515" s="0" t="s">
        <v>59</v>
      </c>
      <c r="B15515" s="0" t="s">
        <v>113</v>
      </c>
      <c r="C15515" s="0" t="s">
        <v>108</v>
      </c>
      <c r="D15515" s="116" t="n">
        <v>46784</v>
      </c>
      <c r="E15515" s="0" t="n">
        <v>0.05</v>
      </c>
      <c r="F15515" s="0" t="n">
        <v>2376516</v>
      </c>
      <c r="G15515" s="151" t="s">
        <v>111</v>
      </c>
      <c r="H15515" s="151" t="s">
        <v>111</v>
      </c>
      <c r="I15515" s="152" t="s">
        <v>112</v>
      </c>
    </row>
    <row r="15516" customFormat="false" ht="12.75" hidden="false" customHeight="false" outlineLevel="0" collapsed="false">
      <c r="A15516" s="0" t="s">
        <v>60</v>
      </c>
      <c r="B15516" s="0" t="s">
        <v>110</v>
      </c>
      <c r="C15516" s="0" t="s">
        <v>108</v>
      </c>
      <c r="D15516" s="116" t="n">
        <v>46784</v>
      </c>
      <c r="E15516" s="0" t="n">
        <v>1.205</v>
      </c>
      <c r="F15516" s="0" t="n">
        <v>2376517</v>
      </c>
      <c r="G15516" s="151" t="s">
        <v>111</v>
      </c>
      <c r="H15516" s="151" t="s">
        <v>111</v>
      </c>
      <c r="I15516" s="152" t="s">
        <v>112</v>
      </c>
    </row>
    <row r="15517" customFormat="false" ht="12.75" hidden="false" customHeight="false" outlineLevel="0" collapsed="false">
      <c r="A15517" s="0" t="s">
        <v>60</v>
      </c>
      <c r="B15517" s="0" t="s">
        <v>113</v>
      </c>
      <c r="C15517" s="0" t="s">
        <v>108</v>
      </c>
      <c r="D15517" s="116" t="n">
        <v>46784</v>
      </c>
      <c r="E15517" s="0" t="n">
        <v>0.32</v>
      </c>
      <c r="F15517" s="0" t="n">
        <v>2376518</v>
      </c>
      <c r="G15517" s="151" t="s">
        <v>111</v>
      </c>
      <c r="H15517" s="151" t="s">
        <v>111</v>
      </c>
      <c r="I15517" s="152" t="s">
        <v>112</v>
      </c>
    </row>
    <row r="15518" customFormat="false" ht="12.75" hidden="false" customHeight="false" outlineLevel="0" collapsed="false">
      <c r="A15518" s="0" t="s">
        <v>61</v>
      </c>
      <c r="B15518" s="0" t="s">
        <v>110</v>
      </c>
      <c r="C15518" s="0" t="s">
        <v>108</v>
      </c>
      <c r="D15518" s="116" t="n">
        <v>46784</v>
      </c>
      <c r="E15518" s="0" t="n">
        <v>1.205</v>
      </c>
      <c r="F15518" s="0" t="n">
        <v>2376519</v>
      </c>
      <c r="G15518" s="151" t="s">
        <v>111</v>
      </c>
      <c r="H15518" s="151" t="s">
        <v>111</v>
      </c>
      <c r="I15518" s="152" t="s">
        <v>112</v>
      </c>
    </row>
    <row r="15519" customFormat="false" ht="12.75" hidden="false" customHeight="false" outlineLevel="0" collapsed="false">
      <c r="A15519" s="0" t="s">
        <v>61</v>
      </c>
      <c r="B15519" s="0" t="s">
        <v>113</v>
      </c>
      <c r="C15519" s="0" t="s">
        <v>108</v>
      </c>
      <c r="D15519" s="116" t="n">
        <v>46784</v>
      </c>
      <c r="E15519" s="0" t="n">
        <v>0.05</v>
      </c>
      <c r="F15519" s="0" t="n">
        <v>2376520</v>
      </c>
      <c r="G15519" s="151" t="s">
        <v>111</v>
      </c>
      <c r="H15519" s="151" t="s">
        <v>111</v>
      </c>
      <c r="I15519" s="152" t="s">
        <v>112</v>
      </c>
    </row>
    <row r="15520" customFormat="false" ht="12.75" hidden="false" customHeight="false" outlineLevel="0" collapsed="false">
      <c r="A15520" s="0" t="s">
        <v>62</v>
      </c>
      <c r="B15520" s="0" t="s">
        <v>110</v>
      </c>
      <c r="C15520" s="0" t="s">
        <v>108</v>
      </c>
      <c r="D15520" s="116" t="n">
        <v>46784</v>
      </c>
      <c r="E15520" s="0" t="n">
        <v>1.205</v>
      </c>
      <c r="F15520" s="0" t="n">
        <v>2376521</v>
      </c>
      <c r="G15520" s="151" t="s">
        <v>111</v>
      </c>
      <c r="H15520" s="151" t="s">
        <v>111</v>
      </c>
      <c r="I15520" s="152" t="s">
        <v>112</v>
      </c>
    </row>
    <row r="15521" customFormat="false" ht="12.75" hidden="false" customHeight="false" outlineLevel="0" collapsed="false">
      <c r="A15521" s="0" t="s">
        <v>62</v>
      </c>
      <c r="B15521" s="0" t="s">
        <v>113</v>
      </c>
      <c r="C15521" s="0" t="s">
        <v>108</v>
      </c>
      <c r="D15521" s="116" t="n">
        <v>46784</v>
      </c>
      <c r="E15521" s="0" t="n">
        <v>0.32</v>
      </c>
      <c r="F15521" s="0" t="n">
        <v>2376522</v>
      </c>
      <c r="G15521" s="151" t="s">
        <v>111</v>
      </c>
      <c r="H15521" s="151" t="s">
        <v>111</v>
      </c>
      <c r="I15521" s="152" t="s">
        <v>112</v>
      </c>
    </row>
    <row r="15522" customFormat="false" ht="12.75" hidden="false" customHeight="false" outlineLevel="0" collapsed="false">
      <c r="A15522" s="0" t="s">
        <v>82</v>
      </c>
      <c r="B15522" s="0" t="s">
        <v>110</v>
      </c>
      <c r="C15522" s="0" t="s">
        <v>108</v>
      </c>
      <c r="D15522" s="116" t="n">
        <v>46784</v>
      </c>
      <c r="E15522" s="0" t="n">
        <v>0</v>
      </c>
      <c r="F15522" s="0" t="n">
        <v>2376523</v>
      </c>
      <c r="G15522" s="151" t="s">
        <v>111</v>
      </c>
      <c r="H15522" s="151" t="s">
        <v>111</v>
      </c>
      <c r="I15522" s="152" t="s">
        <v>112</v>
      </c>
    </row>
    <row r="15523" customFormat="false" ht="12.75" hidden="false" customHeight="false" outlineLevel="0" collapsed="false">
      <c r="A15523" s="0" t="s">
        <v>82</v>
      </c>
      <c r="B15523" s="0" t="s">
        <v>113</v>
      </c>
      <c r="C15523" s="0" t="s">
        <v>108</v>
      </c>
      <c r="D15523" s="116" t="n">
        <v>46784</v>
      </c>
      <c r="E15523" s="0" t="n">
        <v>0</v>
      </c>
      <c r="F15523" s="0" t="n">
        <v>2376524</v>
      </c>
      <c r="G15523" s="151" t="s">
        <v>111</v>
      </c>
      <c r="H15523" s="151" t="s">
        <v>111</v>
      </c>
      <c r="I15523" s="152" t="s">
        <v>112</v>
      </c>
    </row>
    <row r="15524" customFormat="false" ht="12.75" hidden="false" customHeight="false" outlineLevel="0" collapsed="false">
      <c r="A15524" s="0" t="s">
        <v>83</v>
      </c>
      <c r="B15524" s="0" t="s">
        <v>110</v>
      </c>
      <c r="C15524" s="0" t="s">
        <v>108</v>
      </c>
      <c r="D15524" s="116" t="n">
        <v>46784</v>
      </c>
      <c r="E15524" s="0" t="n">
        <v>0</v>
      </c>
      <c r="F15524" s="0" t="n">
        <v>2376525</v>
      </c>
      <c r="G15524" s="151" t="s">
        <v>111</v>
      </c>
      <c r="H15524" s="151" t="s">
        <v>111</v>
      </c>
      <c r="I15524" s="152" t="s">
        <v>112</v>
      </c>
    </row>
    <row r="15525" customFormat="false" ht="12.75" hidden="false" customHeight="false" outlineLevel="0" collapsed="false">
      <c r="A15525" s="0" t="s">
        <v>83</v>
      </c>
      <c r="B15525" s="0" t="s">
        <v>113</v>
      </c>
      <c r="C15525" s="0" t="s">
        <v>108</v>
      </c>
      <c r="D15525" s="116" t="n">
        <v>46784</v>
      </c>
      <c r="E15525" s="0" t="n">
        <v>0</v>
      </c>
      <c r="F15525" s="0" t="n">
        <v>2376526</v>
      </c>
      <c r="G15525" s="151" t="s">
        <v>111</v>
      </c>
      <c r="H15525" s="151" t="s">
        <v>111</v>
      </c>
      <c r="I15525" s="152" t="s">
        <v>112</v>
      </c>
    </row>
    <row r="15526" customFormat="false" ht="12.75" hidden="false" customHeight="false" outlineLevel="0" collapsed="false">
      <c r="A15526" s="0" t="s">
        <v>84</v>
      </c>
      <c r="B15526" s="0" t="s">
        <v>110</v>
      </c>
      <c r="C15526" s="0" t="s">
        <v>108</v>
      </c>
      <c r="D15526" s="116" t="n">
        <v>46784</v>
      </c>
      <c r="E15526" s="0" t="n">
        <v>0.27</v>
      </c>
      <c r="F15526" s="0" t="n">
        <v>2376527</v>
      </c>
      <c r="G15526" s="151" t="s">
        <v>111</v>
      </c>
      <c r="H15526" s="151" t="s">
        <v>111</v>
      </c>
      <c r="I15526" s="152" t="s">
        <v>112</v>
      </c>
    </row>
    <row r="15527" customFormat="false" ht="12.75" hidden="false" customHeight="false" outlineLevel="0" collapsed="false">
      <c r="A15527" s="0" t="s">
        <v>84</v>
      </c>
      <c r="B15527" s="0" t="s">
        <v>113</v>
      </c>
      <c r="C15527" s="0" t="s">
        <v>108</v>
      </c>
      <c r="D15527" s="116" t="n">
        <v>46784</v>
      </c>
      <c r="E15527" s="0" t="n">
        <v>0</v>
      </c>
      <c r="F15527" s="0" t="n">
        <v>2376528</v>
      </c>
      <c r="G15527" s="151" t="s">
        <v>111</v>
      </c>
      <c r="H15527" s="151" t="s">
        <v>111</v>
      </c>
      <c r="I15527" s="152" t="s">
        <v>112</v>
      </c>
    </row>
    <row r="15528" customFormat="false" ht="12.75" hidden="false" customHeight="false" outlineLevel="0" collapsed="false">
      <c r="A15528" s="0" t="s">
        <v>85</v>
      </c>
      <c r="B15528" s="0" t="s">
        <v>110</v>
      </c>
      <c r="C15528" s="0" t="s">
        <v>108</v>
      </c>
      <c r="D15528" s="116" t="n">
        <v>46784</v>
      </c>
      <c r="E15528" s="0" t="n">
        <v>0.27</v>
      </c>
      <c r="F15528" s="0" t="n">
        <v>2376529</v>
      </c>
      <c r="G15528" s="151" t="s">
        <v>111</v>
      </c>
      <c r="H15528" s="151" t="s">
        <v>111</v>
      </c>
      <c r="I15528" s="152" t="s">
        <v>112</v>
      </c>
    </row>
    <row r="15529" customFormat="false" ht="12.75" hidden="false" customHeight="false" outlineLevel="0" collapsed="false">
      <c r="A15529" s="0" t="s">
        <v>85</v>
      </c>
      <c r="B15529" s="0" t="s">
        <v>113</v>
      </c>
      <c r="C15529" s="0" t="s">
        <v>108</v>
      </c>
      <c r="D15529" s="116" t="n">
        <v>46784</v>
      </c>
      <c r="E15529" s="0" t="n">
        <v>0</v>
      </c>
      <c r="F15529" s="0" t="n">
        <v>2376530</v>
      </c>
      <c r="G15529" s="151" t="s">
        <v>111</v>
      </c>
      <c r="H15529" s="151" t="s">
        <v>111</v>
      </c>
      <c r="I15529" s="152" t="s">
        <v>112</v>
      </c>
    </row>
    <row r="15530" customFormat="false" ht="12.75" hidden="false" customHeight="false" outlineLevel="0" collapsed="false">
      <c r="A15530" s="0" t="s">
        <v>86</v>
      </c>
      <c r="B15530" s="0" t="s">
        <v>110</v>
      </c>
      <c r="C15530" s="0" t="s">
        <v>108</v>
      </c>
      <c r="D15530" s="116" t="n">
        <v>46784</v>
      </c>
      <c r="E15530" s="0" t="n">
        <v>0.39</v>
      </c>
      <c r="F15530" s="0" t="n">
        <v>2376531</v>
      </c>
      <c r="G15530" s="151" t="s">
        <v>111</v>
      </c>
      <c r="H15530" s="151" t="s">
        <v>111</v>
      </c>
      <c r="I15530" s="152" t="s">
        <v>112</v>
      </c>
    </row>
    <row r="15531" customFormat="false" ht="12.75" hidden="false" customHeight="false" outlineLevel="0" collapsed="false">
      <c r="A15531" s="0" t="s">
        <v>86</v>
      </c>
      <c r="B15531" s="0" t="s">
        <v>113</v>
      </c>
      <c r="C15531" s="0" t="s">
        <v>108</v>
      </c>
      <c r="D15531" s="116" t="n">
        <v>46784</v>
      </c>
      <c r="E15531" s="0" t="n">
        <v>0.08</v>
      </c>
      <c r="F15531" s="0" t="n">
        <v>2376532</v>
      </c>
      <c r="G15531" s="151" t="s">
        <v>111</v>
      </c>
      <c r="H15531" s="151" t="s">
        <v>111</v>
      </c>
      <c r="I15531" s="152" t="s">
        <v>112</v>
      </c>
    </row>
    <row r="15532" customFormat="false" ht="12.75" hidden="false" customHeight="false" outlineLevel="0" collapsed="false">
      <c r="A15532" s="0" t="s">
        <v>87</v>
      </c>
      <c r="B15532" s="0" t="s">
        <v>110</v>
      </c>
      <c r="C15532" s="0" t="s">
        <v>108</v>
      </c>
      <c r="D15532" s="116" t="n">
        <v>46784</v>
      </c>
      <c r="E15532" s="0" t="n">
        <v>0.39</v>
      </c>
      <c r="F15532" s="0" t="n">
        <v>2376533</v>
      </c>
      <c r="G15532" s="151" t="s">
        <v>111</v>
      </c>
      <c r="H15532" s="151" t="s">
        <v>111</v>
      </c>
      <c r="I15532" s="152" t="s">
        <v>112</v>
      </c>
    </row>
    <row r="15533" customFormat="false" ht="12.75" hidden="false" customHeight="false" outlineLevel="0" collapsed="false">
      <c r="A15533" s="0" t="s">
        <v>87</v>
      </c>
      <c r="B15533" s="0" t="s">
        <v>113</v>
      </c>
      <c r="C15533" s="0" t="s">
        <v>108</v>
      </c>
      <c r="D15533" s="116" t="n">
        <v>46784</v>
      </c>
      <c r="E15533" s="0" t="n">
        <v>0.08</v>
      </c>
      <c r="F15533" s="0" t="n">
        <v>2376534</v>
      </c>
      <c r="G15533" s="151" t="s">
        <v>111</v>
      </c>
      <c r="H15533" s="151" t="s">
        <v>111</v>
      </c>
      <c r="I15533" s="152" t="s">
        <v>112</v>
      </c>
    </row>
    <row r="15534" customFormat="false" ht="12.75" hidden="false" customHeight="false" outlineLevel="0" collapsed="false">
      <c r="A15534" s="0" t="s">
        <v>88</v>
      </c>
      <c r="B15534" s="0" t="s">
        <v>110</v>
      </c>
      <c r="C15534" s="0" t="s">
        <v>108</v>
      </c>
      <c r="D15534" s="116" t="n">
        <v>46784</v>
      </c>
      <c r="E15534" s="0" t="n">
        <v>0.39</v>
      </c>
      <c r="F15534" s="0" t="n">
        <v>2376535</v>
      </c>
      <c r="G15534" s="151" t="s">
        <v>111</v>
      </c>
      <c r="H15534" s="151" t="s">
        <v>111</v>
      </c>
      <c r="I15534" s="152" t="s">
        <v>112</v>
      </c>
    </row>
    <row r="15535" customFormat="false" ht="12.75" hidden="false" customHeight="false" outlineLevel="0" collapsed="false">
      <c r="A15535" s="0" t="s">
        <v>88</v>
      </c>
      <c r="B15535" s="0" t="s">
        <v>113</v>
      </c>
      <c r="C15535" s="0" t="s">
        <v>108</v>
      </c>
      <c r="D15535" s="116" t="n">
        <v>46784</v>
      </c>
      <c r="E15535" s="0" t="n">
        <v>0.08</v>
      </c>
      <c r="F15535" s="0" t="n">
        <v>2376536</v>
      </c>
      <c r="G15535" s="151" t="s">
        <v>111</v>
      </c>
      <c r="H15535" s="151" t="s">
        <v>111</v>
      </c>
      <c r="I15535" s="152" t="s">
        <v>112</v>
      </c>
    </row>
    <row r="15536" customFormat="false" ht="12.75" hidden="false" customHeight="false" outlineLevel="0" collapsed="false">
      <c r="A15536" s="0" t="s">
        <v>89</v>
      </c>
      <c r="B15536" s="0" t="s">
        <v>110</v>
      </c>
      <c r="C15536" s="0" t="s">
        <v>108</v>
      </c>
      <c r="D15536" s="116" t="n">
        <v>46784</v>
      </c>
      <c r="E15536" s="0" t="n">
        <v>0.39</v>
      </c>
      <c r="F15536" s="0" t="n">
        <v>2376537</v>
      </c>
      <c r="G15536" s="151" t="s">
        <v>111</v>
      </c>
      <c r="H15536" s="151" t="s">
        <v>111</v>
      </c>
      <c r="I15536" s="152" t="s">
        <v>112</v>
      </c>
    </row>
    <row r="15537" customFormat="false" ht="12.75" hidden="false" customHeight="false" outlineLevel="0" collapsed="false">
      <c r="A15537" s="0" t="s">
        <v>89</v>
      </c>
      <c r="B15537" s="0" t="s">
        <v>113</v>
      </c>
      <c r="C15537" s="0" t="s">
        <v>108</v>
      </c>
      <c r="D15537" s="116" t="n">
        <v>46784</v>
      </c>
      <c r="E15537" s="0" t="n">
        <v>0.08</v>
      </c>
      <c r="F15537" s="0" t="n">
        <v>2376538</v>
      </c>
      <c r="G15537" s="151" t="s">
        <v>111</v>
      </c>
      <c r="H15537" s="151" t="s">
        <v>111</v>
      </c>
      <c r="I15537" s="152" t="s">
        <v>112</v>
      </c>
    </row>
    <row r="15538" customFormat="false" ht="12.75" hidden="false" customHeight="false" outlineLevel="0" collapsed="false">
      <c r="A15538" s="0" t="s">
        <v>90</v>
      </c>
      <c r="B15538" s="0" t="s">
        <v>110</v>
      </c>
      <c r="C15538" s="0" t="s">
        <v>108</v>
      </c>
      <c r="D15538" s="116" t="n">
        <v>46784</v>
      </c>
      <c r="E15538" s="0" t="n">
        <v>0.39</v>
      </c>
      <c r="F15538" s="0" t="n">
        <v>2376539</v>
      </c>
      <c r="G15538" s="151" t="s">
        <v>111</v>
      </c>
      <c r="H15538" s="151" t="s">
        <v>111</v>
      </c>
      <c r="I15538" s="152" t="s">
        <v>112</v>
      </c>
    </row>
    <row r="15539" customFormat="false" ht="12.75" hidden="false" customHeight="false" outlineLevel="0" collapsed="false">
      <c r="A15539" s="0" t="s">
        <v>90</v>
      </c>
      <c r="B15539" s="0" t="s">
        <v>113</v>
      </c>
      <c r="C15539" s="0" t="s">
        <v>108</v>
      </c>
      <c r="D15539" s="116" t="n">
        <v>46784</v>
      </c>
      <c r="E15539" s="0" t="n">
        <v>0.08</v>
      </c>
      <c r="F15539" s="0" t="n">
        <v>2376540</v>
      </c>
      <c r="G15539" s="151" t="s">
        <v>111</v>
      </c>
      <c r="H15539" s="151" t="s">
        <v>111</v>
      </c>
      <c r="I15539" s="152" t="s">
        <v>112</v>
      </c>
    </row>
    <row r="15540" customFormat="false" ht="12.75" hidden="false" customHeight="false" outlineLevel="0" collapsed="false">
      <c r="A15540" s="0" t="s">
        <v>91</v>
      </c>
      <c r="B15540" s="0" t="s">
        <v>110</v>
      </c>
      <c r="C15540" s="0" t="s">
        <v>108</v>
      </c>
      <c r="D15540" s="116" t="n">
        <v>46784</v>
      </c>
      <c r="E15540" s="0" t="n">
        <v>0</v>
      </c>
      <c r="F15540" s="0" t="n">
        <v>2376541</v>
      </c>
      <c r="G15540" s="151" t="s">
        <v>111</v>
      </c>
      <c r="H15540" s="151" t="s">
        <v>111</v>
      </c>
      <c r="I15540" s="152" t="s">
        <v>112</v>
      </c>
    </row>
    <row r="15541" customFormat="false" ht="12.75" hidden="false" customHeight="false" outlineLevel="0" collapsed="false">
      <c r="A15541" s="0" t="s">
        <v>91</v>
      </c>
      <c r="B15541" s="0" t="s">
        <v>113</v>
      </c>
      <c r="C15541" s="0" t="s">
        <v>108</v>
      </c>
      <c r="D15541" s="116" t="n">
        <v>46784</v>
      </c>
      <c r="E15541" s="0" t="n">
        <v>0</v>
      </c>
      <c r="F15541" s="0" t="n">
        <v>2376542</v>
      </c>
      <c r="G15541" s="151" t="s">
        <v>111</v>
      </c>
      <c r="H15541" s="151" t="s">
        <v>111</v>
      </c>
      <c r="I15541" s="152" t="s">
        <v>112</v>
      </c>
    </row>
    <row r="15542" customFormat="false" ht="12.75" hidden="false" customHeight="false" outlineLevel="0" collapsed="false">
      <c r="A15542" s="0" t="s">
        <v>49</v>
      </c>
      <c r="B15542" s="0" t="s">
        <v>110</v>
      </c>
      <c r="C15542" s="0" t="s">
        <v>108</v>
      </c>
      <c r="D15542" s="116" t="n">
        <v>46784</v>
      </c>
      <c r="E15542" s="0" t="n">
        <v>1.205</v>
      </c>
      <c r="F15542" s="0" t="n">
        <v>2376543</v>
      </c>
      <c r="G15542" s="151" t="s">
        <v>111</v>
      </c>
      <c r="H15542" s="151" t="s">
        <v>111</v>
      </c>
      <c r="I15542" s="152" t="s">
        <v>112</v>
      </c>
    </row>
    <row r="15543" customFormat="false" ht="12.75" hidden="false" customHeight="false" outlineLevel="0" collapsed="false">
      <c r="A15543" s="0" t="s">
        <v>49</v>
      </c>
      <c r="B15543" s="0" t="s">
        <v>113</v>
      </c>
      <c r="C15543" s="0" t="s">
        <v>108</v>
      </c>
      <c r="D15543" s="116" t="n">
        <v>46784</v>
      </c>
      <c r="E15543" s="0" t="n">
        <v>0.05</v>
      </c>
      <c r="F15543" s="0" t="n">
        <v>2376544</v>
      </c>
      <c r="G15543" s="151" t="s">
        <v>111</v>
      </c>
      <c r="H15543" s="151" t="s">
        <v>111</v>
      </c>
      <c r="I15543" s="152" t="s">
        <v>112</v>
      </c>
    </row>
    <row r="15544" customFormat="false" ht="12.75" hidden="false" customHeight="false" outlineLevel="0" collapsed="false">
      <c r="A15544" s="0" t="s">
        <v>50</v>
      </c>
      <c r="B15544" s="0" t="s">
        <v>110</v>
      </c>
      <c r="C15544" s="0" t="s">
        <v>108</v>
      </c>
      <c r="D15544" s="116" t="n">
        <v>46784</v>
      </c>
      <c r="E15544" s="0" t="n">
        <v>1.57</v>
      </c>
      <c r="F15544" s="0" t="n">
        <v>2376545</v>
      </c>
      <c r="G15544" s="151" t="s">
        <v>111</v>
      </c>
      <c r="H15544" s="151" t="s">
        <v>111</v>
      </c>
      <c r="I15544" s="152" t="s">
        <v>112</v>
      </c>
    </row>
    <row r="15545" customFormat="false" ht="12.75" hidden="false" customHeight="false" outlineLevel="0" collapsed="false">
      <c r="A15545" s="0" t="s">
        <v>50</v>
      </c>
      <c r="B15545" s="0" t="s">
        <v>113</v>
      </c>
      <c r="C15545" s="0" t="s">
        <v>108</v>
      </c>
      <c r="D15545" s="116" t="n">
        <v>46784</v>
      </c>
      <c r="E15545" s="0" t="n">
        <v>-0.28</v>
      </c>
      <c r="F15545" s="0" t="n">
        <v>2376546</v>
      </c>
      <c r="G15545" s="151" t="s">
        <v>111</v>
      </c>
      <c r="H15545" s="151" t="s">
        <v>111</v>
      </c>
      <c r="I15545" s="152" t="s">
        <v>112</v>
      </c>
    </row>
    <row r="15546" customFormat="false" ht="12.75" hidden="false" customHeight="false" outlineLevel="0" collapsed="false">
      <c r="A15546" s="0" t="s">
        <v>51</v>
      </c>
      <c r="B15546" s="0" t="s">
        <v>110</v>
      </c>
      <c r="C15546" s="0" t="s">
        <v>108</v>
      </c>
      <c r="D15546" s="116" t="n">
        <v>46784</v>
      </c>
      <c r="E15546" s="0" t="n">
        <v>1.57</v>
      </c>
      <c r="F15546" s="0" t="n">
        <v>2376547</v>
      </c>
      <c r="G15546" s="151" t="s">
        <v>111</v>
      </c>
      <c r="H15546" s="151" t="s">
        <v>111</v>
      </c>
      <c r="I15546" s="152" t="s">
        <v>112</v>
      </c>
    </row>
    <row r="15547" customFormat="false" ht="12.75" hidden="false" customHeight="false" outlineLevel="0" collapsed="false">
      <c r="A15547" s="0" t="s">
        <v>51</v>
      </c>
      <c r="B15547" s="0" t="s">
        <v>113</v>
      </c>
      <c r="C15547" s="0" t="s">
        <v>108</v>
      </c>
      <c r="D15547" s="116" t="n">
        <v>46784</v>
      </c>
      <c r="E15547" s="0" t="n">
        <v>0.5</v>
      </c>
      <c r="F15547" s="0" t="n">
        <v>2376548</v>
      </c>
      <c r="G15547" s="151" t="s">
        <v>111</v>
      </c>
      <c r="H15547" s="151" t="s">
        <v>111</v>
      </c>
      <c r="I15547" s="152" t="s">
        <v>112</v>
      </c>
    </row>
    <row r="15548" customFormat="false" ht="12.75" hidden="false" customHeight="false" outlineLevel="0" collapsed="false">
      <c r="A15548" s="0" t="s">
        <v>52</v>
      </c>
      <c r="B15548" s="0" t="s">
        <v>110</v>
      </c>
      <c r="C15548" s="0" t="s">
        <v>108</v>
      </c>
      <c r="D15548" s="116" t="n">
        <v>46784</v>
      </c>
      <c r="E15548" s="0" t="n">
        <v>1.57</v>
      </c>
      <c r="F15548" s="0" t="n">
        <v>2376549</v>
      </c>
      <c r="G15548" s="151" t="s">
        <v>111</v>
      </c>
      <c r="H15548" s="151" t="s">
        <v>111</v>
      </c>
      <c r="I15548" s="152" t="s">
        <v>112</v>
      </c>
    </row>
    <row r="15549" customFormat="false" ht="12.75" hidden="false" customHeight="false" outlineLevel="0" collapsed="false">
      <c r="A15549" s="0" t="s">
        <v>52</v>
      </c>
      <c r="B15549" s="0" t="s">
        <v>113</v>
      </c>
      <c r="C15549" s="0" t="s">
        <v>108</v>
      </c>
      <c r="D15549" s="116" t="n">
        <v>46784</v>
      </c>
      <c r="E15549" s="0" t="n">
        <v>-0.2</v>
      </c>
      <c r="F15549" s="0" t="n">
        <v>2376550</v>
      </c>
      <c r="G15549" s="151" t="s">
        <v>111</v>
      </c>
      <c r="H15549" s="151" t="s">
        <v>111</v>
      </c>
      <c r="I15549" s="152" t="s">
        <v>112</v>
      </c>
    </row>
    <row r="15550" customFormat="false" ht="12.75" hidden="false" customHeight="false" outlineLevel="0" collapsed="false">
      <c r="A15550" s="0" t="s">
        <v>53</v>
      </c>
      <c r="B15550" s="0" t="s">
        <v>110</v>
      </c>
      <c r="C15550" s="0" t="s">
        <v>108</v>
      </c>
      <c r="D15550" s="116" t="n">
        <v>46784</v>
      </c>
      <c r="E15550" s="0" t="n">
        <v>1.205</v>
      </c>
      <c r="F15550" s="0" t="n">
        <v>2376551</v>
      </c>
      <c r="G15550" s="151" t="s">
        <v>111</v>
      </c>
      <c r="H15550" s="151" t="s">
        <v>111</v>
      </c>
      <c r="I15550" s="152" t="s">
        <v>112</v>
      </c>
    </row>
    <row r="15551" customFormat="false" ht="12.75" hidden="false" customHeight="false" outlineLevel="0" collapsed="false">
      <c r="A15551" s="0" t="s">
        <v>53</v>
      </c>
      <c r="B15551" s="0" t="s">
        <v>113</v>
      </c>
      <c r="C15551" s="0" t="s">
        <v>108</v>
      </c>
      <c r="D15551" s="116" t="n">
        <v>46784</v>
      </c>
      <c r="E15551" s="0" t="n">
        <v>0.05</v>
      </c>
      <c r="F15551" s="0" t="n">
        <v>2376552</v>
      </c>
      <c r="G15551" s="151" t="s">
        <v>111</v>
      </c>
      <c r="H15551" s="151" t="s">
        <v>111</v>
      </c>
      <c r="I15551" s="152" t="s">
        <v>112</v>
      </c>
    </row>
    <row r="15552" customFormat="false" ht="12.75" hidden="false" customHeight="false" outlineLevel="0" collapsed="false">
      <c r="A15552" s="0" t="s">
        <v>17</v>
      </c>
      <c r="B15552" s="0" t="s">
        <v>110</v>
      </c>
      <c r="C15552" s="0" t="s">
        <v>108</v>
      </c>
      <c r="D15552" s="116" t="n">
        <v>46784</v>
      </c>
      <c r="E15552" s="0" t="n">
        <v>0</v>
      </c>
      <c r="F15552" s="0" t="n">
        <v>2376553</v>
      </c>
      <c r="G15552" s="151" t="s">
        <v>111</v>
      </c>
      <c r="H15552" s="151" t="s">
        <v>111</v>
      </c>
      <c r="I15552" s="152" t="s">
        <v>112</v>
      </c>
    </row>
    <row r="15553" customFormat="false" ht="12.75" hidden="false" customHeight="false" outlineLevel="0" collapsed="false">
      <c r="A15553" s="0" t="s">
        <v>17</v>
      </c>
      <c r="B15553" s="0" t="s">
        <v>113</v>
      </c>
      <c r="C15553" s="0" t="s">
        <v>108</v>
      </c>
      <c r="D15553" s="116" t="n">
        <v>46784</v>
      </c>
      <c r="E15553" s="0" t="n">
        <v>0</v>
      </c>
      <c r="F15553" s="0" t="n">
        <v>2376554</v>
      </c>
      <c r="G15553" s="151" t="s">
        <v>111</v>
      </c>
      <c r="H15553" s="151" t="s">
        <v>111</v>
      </c>
      <c r="I15553" s="152" t="s">
        <v>112</v>
      </c>
    </row>
    <row r="15554" customFormat="false" ht="12.75" hidden="false" customHeight="false" outlineLevel="0" collapsed="false">
      <c r="A15554" s="0" t="s">
        <v>18</v>
      </c>
      <c r="B15554" s="0" t="s">
        <v>110</v>
      </c>
      <c r="C15554" s="0" t="s">
        <v>108</v>
      </c>
      <c r="D15554" s="116" t="n">
        <v>46784</v>
      </c>
      <c r="E15554" s="0" t="n">
        <v>0</v>
      </c>
      <c r="F15554" s="0" t="n">
        <v>2376555</v>
      </c>
      <c r="G15554" s="151" t="s">
        <v>111</v>
      </c>
      <c r="H15554" s="151" t="s">
        <v>111</v>
      </c>
      <c r="I15554" s="152" t="s">
        <v>112</v>
      </c>
    </row>
    <row r="15555" customFormat="false" ht="12.75" hidden="false" customHeight="false" outlineLevel="0" collapsed="false">
      <c r="A15555" s="0" t="s">
        <v>18</v>
      </c>
      <c r="B15555" s="0" t="s">
        <v>113</v>
      </c>
      <c r="C15555" s="0" t="s">
        <v>108</v>
      </c>
      <c r="D15555" s="116" t="n">
        <v>46784</v>
      </c>
      <c r="E15555" s="0" t="n">
        <v>0</v>
      </c>
      <c r="F15555" s="0" t="n">
        <v>2376556</v>
      </c>
      <c r="G15555" s="151" t="s">
        <v>111</v>
      </c>
      <c r="H15555" s="151" t="s">
        <v>111</v>
      </c>
      <c r="I15555" s="152" t="s">
        <v>112</v>
      </c>
    </row>
    <row r="15556" customFormat="false" ht="12.75" hidden="false" customHeight="false" outlineLevel="0" collapsed="false">
      <c r="A15556" s="0" t="s">
        <v>19</v>
      </c>
      <c r="B15556" s="0" t="s">
        <v>110</v>
      </c>
      <c r="C15556" s="0" t="s">
        <v>108</v>
      </c>
      <c r="D15556" s="116" t="n">
        <v>46784</v>
      </c>
      <c r="E15556" s="0" t="n">
        <v>0</v>
      </c>
      <c r="F15556" s="0" t="n">
        <v>2376557</v>
      </c>
      <c r="G15556" s="151" t="s">
        <v>111</v>
      </c>
      <c r="H15556" s="151" t="s">
        <v>111</v>
      </c>
      <c r="I15556" s="152" t="s">
        <v>112</v>
      </c>
    </row>
    <row r="15557" customFormat="false" ht="12.75" hidden="false" customHeight="false" outlineLevel="0" collapsed="false">
      <c r="A15557" s="0" t="s">
        <v>19</v>
      </c>
      <c r="B15557" s="0" t="s">
        <v>113</v>
      </c>
      <c r="C15557" s="0" t="s">
        <v>108</v>
      </c>
      <c r="D15557" s="116" t="n">
        <v>46784</v>
      </c>
      <c r="E15557" s="0" t="n">
        <v>0</v>
      </c>
      <c r="F15557" s="0" t="n">
        <v>2376558</v>
      </c>
      <c r="G15557" s="151" t="s">
        <v>111</v>
      </c>
      <c r="H15557" s="151" t="s">
        <v>111</v>
      </c>
      <c r="I15557" s="152" t="s">
        <v>112</v>
      </c>
    </row>
    <row r="15558" customFormat="false" ht="12.75" hidden="false" customHeight="false" outlineLevel="0" collapsed="false">
      <c r="A15558" s="0" t="s">
        <v>21</v>
      </c>
      <c r="B15558" s="0" t="s">
        <v>110</v>
      </c>
      <c r="C15558" s="0" t="s">
        <v>108</v>
      </c>
      <c r="D15558" s="116" t="n">
        <v>46784</v>
      </c>
      <c r="E15558" s="0" t="n">
        <v>0</v>
      </c>
      <c r="F15558" s="0" t="n">
        <v>2376559</v>
      </c>
      <c r="G15558" s="151" t="s">
        <v>111</v>
      </c>
      <c r="H15558" s="151" t="s">
        <v>111</v>
      </c>
      <c r="I15558" s="152" t="s">
        <v>112</v>
      </c>
    </row>
    <row r="15559" customFormat="false" ht="12.75" hidden="false" customHeight="false" outlineLevel="0" collapsed="false">
      <c r="A15559" s="0" t="s">
        <v>21</v>
      </c>
      <c r="B15559" s="0" t="s">
        <v>113</v>
      </c>
      <c r="C15559" s="0" t="s">
        <v>108</v>
      </c>
      <c r="D15559" s="116" t="n">
        <v>46784</v>
      </c>
      <c r="E15559" s="0" t="n">
        <v>0</v>
      </c>
      <c r="F15559" s="0" t="n">
        <v>2376560</v>
      </c>
      <c r="G15559" s="151" t="s">
        <v>111</v>
      </c>
      <c r="H15559" s="151" t="s">
        <v>111</v>
      </c>
      <c r="I15559" s="152" t="s">
        <v>112</v>
      </c>
    </row>
    <row r="15560" customFormat="false" ht="12.75" hidden="false" customHeight="false" outlineLevel="0" collapsed="false">
      <c r="A15560" s="0" t="s">
        <v>22</v>
      </c>
      <c r="B15560" s="0" t="s">
        <v>110</v>
      </c>
      <c r="C15560" s="0" t="s">
        <v>108</v>
      </c>
      <c r="D15560" s="116" t="n">
        <v>46784</v>
      </c>
      <c r="E15560" s="0" t="n">
        <v>0</v>
      </c>
      <c r="F15560" s="0" t="n">
        <v>2376561</v>
      </c>
      <c r="G15560" s="151" t="s">
        <v>111</v>
      </c>
      <c r="H15560" s="151" t="s">
        <v>111</v>
      </c>
      <c r="I15560" s="152" t="s">
        <v>112</v>
      </c>
    </row>
    <row r="15561" customFormat="false" ht="12.75" hidden="false" customHeight="false" outlineLevel="0" collapsed="false">
      <c r="A15561" s="0" t="s">
        <v>59</v>
      </c>
      <c r="B15561" s="0" t="s">
        <v>110</v>
      </c>
      <c r="C15561" s="0" t="s">
        <v>108</v>
      </c>
      <c r="D15561" s="116" t="n">
        <v>46813</v>
      </c>
      <c r="E15561" s="0" t="n">
        <v>0.815</v>
      </c>
      <c r="F15561" s="0" t="n">
        <v>2376515</v>
      </c>
      <c r="G15561" s="151" t="s">
        <v>111</v>
      </c>
      <c r="H15561" s="151" t="s">
        <v>111</v>
      </c>
      <c r="I15561" s="152" t="s">
        <v>112</v>
      </c>
    </row>
    <row r="15562" customFormat="false" ht="12.75" hidden="false" customHeight="false" outlineLevel="0" collapsed="false">
      <c r="A15562" s="0" t="s">
        <v>59</v>
      </c>
      <c r="B15562" s="0" t="s">
        <v>113</v>
      </c>
      <c r="C15562" s="0" t="s">
        <v>108</v>
      </c>
      <c r="D15562" s="116" t="n">
        <v>46813</v>
      </c>
      <c r="E15562" s="0" t="n">
        <v>0.05</v>
      </c>
      <c r="F15562" s="0" t="n">
        <v>2376516</v>
      </c>
      <c r="G15562" s="151" t="s">
        <v>111</v>
      </c>
      <c r="H15562" s="151" t="s">
        <v>111</v>
      </c>
      <c r="I15562" s="152" t="s">
        <v>112</v>
      </c>
    </row>
    <row r="15563" customFormat="false" ht="12.75" hidden="false" customHeight="false" outlineLevel="0" collapsed="false">
      <c r="A15563" s="0" t="s">
        <v>60</v>
      </c>
      <c r="B15563" s="0" t="s">
        <v>110</v>
      </c>
      <c r="C15563" s="0" t="s">
        <v>108</v>
      </c>
      <c r="D15563" s="116" t="n">
        <v>46813</v>
      </c>
      <c r="E15563" s="0" t="n">
        <v>0.815</v>
      </c>
      <c r="F15563" s="0" t="n">
        <v>2376517</v>
      </c>
      <c r="G15563" s="151" t="s">
        <v>111</v>
      </c>
      <c r="H15563" s="151" t="s">
        <v>111</v>
      </c>
      <c r="I15563" s="152" t="s">
        <v>112</v>
      </c>
    </row>
    <row r="15564" customFormat="false" ht="12.75" hidden="false" customHeight="false" outlineLevel="0" collapsed="false">
      <c r="A15564" s="0" t="s">
        <v>60</v>
      </c>
      <c r="B15564" s="0" t="s">
        <v>113</v>
      </c>
      <c r="C15564" s="0" t="s">
        <v>108</v>
      </c>
      <c r="D15564" s="116" t="n">
        <v>46813</v>
      </c>
      <c r="E15564" s="0" t="n">
        <v>0.15</v>
      </c>
      <c r="F15564" s="0" t="n">
        <v>2376518</v>
      </c>
      <c r="G15564" s="151" t="s">
        <v>111</v>
      </c>
      <c r="H15564" s="151" t="s">
        <v>111</v>
      </c>
      <c r="I15564" s="152" t="s">
        <v>112</v>
      </c>
    </row>
    <row r="15565" customFormat="false" ht="12.75" hidden="false" customHeight="false" outlineLevel="0" collapsed="false">
      <c r="A15565" s="0" t="s">
        <v>61</v>
      </c>
      <c r="B15565" s="0" t="s">
        <v>110</v>
      </c>
      <c r="C15565" s="0" t="s">
        <v>108</v>
      </c>
      <c r="D15565" s="116" t="n">
        <v>46813</v>
      </c>
      <c r="E15565" s="0" t="n">
        <v>0.815</v>
      </c>
      <c r="F15565" s="0" t="n">
        <v>2376519</v>
      </c>
      <c r="G15565" s="151" t="s">
        <v>111</v>
      </c>
      <c r="H15565" s="151" t="s">
        <v>111</v>
      </c>
      <c r="I15565" s="152" t="s">
        <v>112</v>
      </c>
    </row>
    <row r="15566" customFormat="false" ht="12.75" hidden="false" customHeight="false" outlineLevel="0" collapsed="false">
      <c r="A15566" s="0" t="s">
        <v>61</v>
      </c>
      <c r="B15566" s="0" t="s">
        <v>113</v>
      </c>
      <c r="C15566" s="0" t="s">
        <v>108</v>
      </c>
      <c r="D15566" s="116" t="n">
        <v>46813</v>
      </c>
      <c r="E15566" s="0" t="n">
        <v>0.05</v>
      </c>
      <c r="F15566" s="0" t="n">
        <v>2376520</v>
      </c>
      <c r="G15566" s="151" t="s">
        <v>111</v>
      </c>
      <c r="H15566" s="151" t="s">
        <v>111</v>
      </c>
      <c r="I15566" s="152" t="s">
        <v>112</v>
      </c>
    </row>
    <row r="15567" customFormat="false" ht="12.75" hidden="false" customHeight="false" outlineLevel="0" collapsed="false">
      <c r="A15567" s="0" t="s">
        <v>62</v>
      </c>
      <c r="B15567" s="0" t="s">
        <v>110</v>
      </c>
      <c r="C15567" s="0" t="s">
        <v>108</v>
      </c>
      <c r="D15567" s="116" t="n">
        <v>46813</v>
      </c>
      <c r="E15567" s="0" t="n">
        <v>0.815</v>
      </c>
      <c r="F15567" s="0" t="n">
        <v>2376521</v>
      </c>
      <c r="G15567" s="151" t="s">
        <v>111</v>
      </c>
      <c r="H15567" s="151" t="s">
        <v>111</v>
      </c>
      <c r="I15567" s="152" t="s">
        <v>112</v>
      </c>
    </row>
    <row r="15568" customFormat="false" ht="12.75" hidden="false" customHeight="false" outlineLevel="0" collapsed="false">
      <c r="A15568" s="0" t="s">
        <v>62</v>
      </c>
      <c r="B15568" s="0" t="s">
        <v>113</v>
      </c>
      <c r="C15568" s="0" t="s">
        <v>108</v>
      </c>
      <c r="D15568" s="116" t="n">
        <v>46813</v>
      </c>
      <c r="E15568" s="0" t="n">
        <v>0.15</v>
      </c>
      <c r="F15568" s="0" t="n">
        <v>2376522</v>
      </c>
      <c r="G15568" s="151" t="s">
        <v>111</v>
      </c>
      <c r="H15568" s="151" t="s">
        <v>111</v>
      </c>
      <c r="I15568" s="152" t="s">
        <v>112</v>
      </c>
    </row>
    <row r="15569" customFormat="false" ht="12.75" hidden="false" customHeight="false" outlineLevel="0" collapsed="false">
      <c r="A15569" s="0" t="s">
        <v>82</v>
      </c>
      <c r="B15569" s="0" t="s">
        <v>110</v>
      </c>
      <c r="C15569" s="0" t="s">
        <v>108</v>
      </c>
      <c r="D15569" s="116" t="n">
        <v>46813</v>
      </c>
      <c r="E15569" s="0" t="n">
        <v>0</v>
      </c>
      <c r="F15569" s="0" t="n">
        <v>2376523</v>
      </c>
      <c r="G15569" s="151" t="s">
        <v>111</v>
      </c>
      <c r="H15569" s="151" t="s">
        <v>111</v>
      </c>
      <c r="I15569" s="152" t="s">
        <v>112</v>
      </c>
    </row>
    <row r="15570" customFormat="false" ht="12.75" hidden="false" customHeight="false" outlineLevel="0" collapsed="false">
      <c r="A15570" s="0" t="s">
        <v>82</v>
      </c>
      <c r="B15570" s="0" t="s">
        <v>113</v>
      </c>
      <c r="C15570" s="0" t="s">
        <v>108</v>
      </c>
      <c r="D15570" s="116" t="n">
        <v>46813</v>
      </c>
      <c r="E15570" s="0" t="n">
        <v>0</v>
      </c>
      <c r="F15570" s="0" t="n">
        <v>2376524</v>
      </c>
      <c r="G15570" s="151" t="s">
        <v>111</v>
      </c>
      <c r="H15570" s="151" t="s">
        <v>111</v>
      </c>
      <c r="I15570" s="152" t="s">
        <v>112</v>
      </c>
    </row>
    <row r="15571" customFormat="false" ht="12.75" hidden="false" customHeight="false" outlineLevel="0" collapsed="false">
      <c r="A15571" s="0" t="s">
        <v>83</v>
      </c>
      <c r="B15571" s="0" t="s">
        <v>110</v>
      </c>
      <c r="C15571" s="0" t="s">
        <v>108</v>
      </c>
      <c r="D15571" s="116" t="n">
        <v>46813</v>
      </c>
      <c r="E15571" s="0" t="n">
        <v>0</v>
      </c>
      <c r="F15571" s="0" t="n">
        <v>2376525</v>
      </c>
      <c r="G15571" s="151" t="s">
        <v>111</v>
      </c>
      <c r="H15571" s="151" t="s">
        <v>111</v>
      </c>
      <c r="I15571" s="152" t="s">
        <v>112</v>
      </c>
    </row>
    <row r="15572" customFormat="false" ht="12.75" hidden="false" customHeight="false" outlineLevel="0" collapsed="false">
      <c r="A15572" s="0" t="s">
        <v>83</v>
      </c>
      <c r="B15572" s="0" t="s">
        <v>113</v>
      </c>
      <c r="C15572" s="0" t="s">
        <v>108</v>
      </c>
      <c r="D15572" s="116" t="n">
        <v>46813</v>
      </c>
      <c r="E15572" s="0" t="n">
        <v>0</v>
      </c>
      <c r="F15572" s="0" t="n">
        <v>2376526</v>
      </c>
      <c r="G15572" s="151" t="s">
        <v>111</v>
      </c>
      <c r="H15572" s="151" t="s">
        <v>111</v>
      </c>
      <c r="I15572" s="152" t="s">
        <v>112</v>
      </c>
    </row>
    <row r="15573" customFormat="false" ht="12.75" hidden="false" customHeight="false" outlineLevel="0" collapsed="false">
      <c r="A15573" s="0" t="s">
        <v>84</v>
      </c>
      <c r="B15573" s="0" t="s">
        <v>110</v>
      </c>
      <c r="C15573" s="0" t="s">
        <v>108</v>
      </c>
      <c r="D15573" s="116" t="n">
        <v>46813</v>
      </c>
      <c r="E15573" s="0" t="n">
        <v>0.24</v>
      </c>
      <c r="F15573" s="0" t="n">
        <v>2376527</v>
      </c>
      <c r="G15573" s="151" t="s">
        <v>111</v>
      </c>
      <c r="H15573" s="151" t="s">
        <v>111</v>
      </c>
      <c r="I15573" s="152" t="s">
        <v>112</v>
      </c>
    </row>
    <row r="15574" customFormat="false" ht="12.75" hidden="false" customHeight="false" outlineLevel="0" collapsed="false">
      <c r="A15574" s="0" t="s">
        <v>84</v>
      </c>
      <c r="B15574" s="0" t="s">
        <v>113</v>
      </c>
      <c r="C15574" s="0" t="s">
        <v>108</v>
      </c>
      <c r="D15574" s="116" t="n">
        <v>46813</v>
      </c>
      <c r="E15574" s="0" t="n">
        <v>0</v>
      </c>
      <c r="F15574" s="0" t="n">
        <v>2376528</v>
      </c>
      <c r="G15574" s="151" t="s">
        <v>111</v>
      </c>
      <c r="H15574" s="151" t="s">
        <v>111</v>
      </c>
      <c r="I15574" s="152" t="s">
        <v>112</v>
      </c>
    </row>
    <row r="15575" customFormat="false" ht="12.75" hidden="false" customHeight="false" outlineLevel="0" collapsed="false">
      <c r="A15575" s="0" t="s">
        <v>85</v>
      </c>
      <c r="B15575" s="0" t="s">
        <v>110</v>
      </c>
      <c r="C15575" s="0" t="s">
        <v>108</v>
      </c>
      <c r="D15575" s="116" t="n">
        <v>46813</v>
      </c>
      <c r="E15575" s="0" t="n">
        <v>0.24</v>
      </c>
      <c r="F15575" s="0" t="n">
        <v>2376529</v>
      </c>
      <c r="G15575" s="151" t="s">
        <v>111</v>
      </c>
      <c r="H15575" s="151" t="s">
        <v>111</v>
      </c>
      <c r="I15575" s="152" t="s">
        <v>112</v>
      </c>
    </row>
    <row r="15576" customFormat="false" ht="12.75" hidden="false" customHeight="false" outlineLevel="0" collapsed="false">
      <c r="A15576" s="0" t="s">
        <v>85</v>
      </c>
      <c r="B15576" s="0" t="s">
        <v>113</v>
      </c>
      <c r="C15576" s="0" t="s">
        <v>108</v>
      </c>
      <c r="D15576" s="116" t="n">
        <v>46813</v>
      </c>
      <c r="E15576" s="0" t="n">
        <v>0</v>
      </c>
      <c r="F15576" s="0" t="n">
        <v>2376530</v>
      </c>
      <c r="G15576" s="151" t="s">
        <v>111</v>
      </c>
      <c r="H15576" s="151" t="s">
        <v>111</v>
      </c>
      <c r="I15576" s="152" t="s">
        <v>112</v>
      </c>
    </row>
    <row r="15577" customFormat="false" ht="12.75" hidden="false" customHeight="false" outlineLevel="0" collapsed="false">
      <c r="A15577" s="0" t="s">
        <v>86</v>
      </c>
      <c r="B15577" s="0" t="s">
        <v>110</v>
      </c>
      <c r="C15577" s="0" t="s">
        <v>108</v>
      </c>
      <c r="D15577" s="116" t="n">
        <v>46813</v>
      </c>
      <c r="E15577" s="0" t="n">
        <v>0.39</v>
      </c>
      <c r="F15577" s="0" t="n">
        <v>2376531</v>
      </c>
      <c r="G15577" s="151" t="s">
        <v>111</v>
      </c>
      <c r="H15577" s="151" t="s">
        <v>111</v>
      </c>
      <c r="I15577" s="152" t="s">
        <v>112</v>
      </c>
    </row>
    <row r="15578" customFormat="false" ht="12.75" hidden="false" customHeight="false" outlineLevel="0" collapsed="false">
      <c r="A15578" s="0" t="s">
        <v>86</v>
      </c>
      <c r="B15578" s="0" t="s">
        <v>113</v>
      </c>
      <c r="C15578" s="0" t="s">
        <v>108</v>
      </c>
      <c r="D15578" s="116" t="n">
        <v>46813</v>
      </c>
      <c r="E15578" s="0" t="n">
        <v>0.08</v>
      </c>
      <c r="F15578" s="0" t="n">
        <v>2376532</v>
      </c>
      <c r="G15578" s="151" t="s">
        <v>111</v>
      </c>
      <c r="H15578" s="151" t="s">
        <v>111</v>
      </c>
      <c r="I15578" s="152" t="s">
        <v>112</v>
      </c>
    </row>
    <row r="15579" customFormat="false" ht="12.75" hidden="false" customHeight="false" outlineLevel="0" collapsed="false">
      <c r="A15579" s="0" t="s">
        <v>87</v>
      </c>
      <c r="B15579" s="0" t="s">
        <v>110</v>
      </c>
      <c r="C15579" s="0" t="s">
        <v>108</v>
      </c>
      <c r="D15579" s="116" t="n">
        <v>46813</v>
      </c>
      <c r="E15579" s="0" t="n">
        <v>0.39</v>
      </c>
      <c r="F15579" s="0" t="n">
        <v>2376533</v>
      </c>
      <c r="G15579" s="151" t="s">
        <v>111</v>
      </c>
      <c r="H15579" s="151" t="s">
        <v>111</v>
      </c>
      <c r="I15579" s="152" t="s">
        <v>112</v>
      </c>
    </row>
    <row r="15580" customFormat="false" ht="12.75" hidden="false" customHeight="false" outlineLevel="0" collapsed="false">
      <c r="A15580" s="0" t="s">
        <v>87</v>
      </c>
      <c r="B15580" s="0" t="s">
        <v>113</v>
      </c>
      <c r="C15580" s="0" t="s">
        <v>108</v>
      </c>
      <c r="D15580" s="116" t="n">
        <v>46813</v>
      </c>
      <c r="E15580" s="0" t="n">
        <v>0.08</v>
      </c>
      <c r="F15580" s="0" t="n">
        <v>2376534</v>
      </c>
      <c r="G15580" s="151" t="s">
        <v>111</v>
      </c>
      <c r="H15580" s="151" t="s">
        <v>111</v>
      </c>
      <c r="I15580" s="152" t="s">
        <v>112</v>
      </c>
    </row>
    <row r="15581" customFormat="false" ht="12.75" hidden="false" customHeight="false" outlineLevel="0" collapsed="false">
      <c r="A15581" s="0" t="s">
        <v>88</v>
      </c>
      <c r="B15581" s="0" t="s">
        <v>110</v>
      </c>
      <c r="C15581" s="0" t="s">
        <v>108</v>
      </c>
      <c r="D15581" s="116" t="n">
        <v>46813</v>
      </c>
      <c r="E15581" s="0" t="n">
        <v>0.39</v>
      </c>
      <c r="F15581" s="0" t="n">
        <v>2376535</v>
      </c>
      <c r="G15581" s="151" t="s">
        <v>111</v>
      </c>
      <c r="H15581" s="151" t="s">
        <v>111</v>
      </c>
      <c r="I15581" s="152" t="s">
        <v>112</v>
      </c>
    </row>
    <row r="15582" customFormat="false" ht="12.75" hidden="false" customHeight="false" outlineLevel="0" collapsed="false">
      <c r="A15582" s="0" t="s">
        <v>88</v>
      </c>
      <c r="B15582" s="0" t="s">
        <v>113</v>
      </c>
      <c r="C15582" s="0" t="s">
        <v>108</v>
      </c>
      <c r="D15582" s="116" t="n">
        <v>46813</v>
      </c>
      <c r="E15582" s="0" t="n">
        <v>0.08</v>
      </c>
      <c r="F15582" s="0" t="n">
        <v>2376536</v>
      </c>
      <c r="G15582" s="151" t="s">
        <v>111</v>
      </c>
      <c r="H15582" s="151" t="s">
        <v>111</v>
      </c>
      <c r="I15582" s="152" t="s">
        <v>112</v>
      </c>
    </row>
    <row r="15583" customFormat="false" ht="12.75" hidden="false" customHeight="false" outlineLevel="0" collapsed="false">
      <c r="A15583" s="0" t="s">
        <v>89</v>
      </c>
      <c r="B15583" s="0" t="s">
        <v>110</v>
      </c>
      <c r="C15583" s="0" t="s">
        <v>108</v>
      </c>
      <c r="D15583" s="116" t="n">
        <v>46813</v>
      </c>
      <c r="E15583" s="0" t="n">
        <v>0.39</v>
      </c>
      <c r="F15583" s="0" t="n">
        <v>2376537</v>
      </c>
      <c r="G15583" s="151" t="s">
        <v>111</v>
      </c>
      <c r="H15583" s="151" t="s">
        <v>111</v>
      </c>
      <c r="I15583" s="152" t="s">
        <v>112</v>
      </c>
    </row>
    <row r="15584" customFormat="false" ht="12.75" hidden="false" customHeight="false" outlineLevel="0" collapsed="false">
      <c r="A15584" s="0" t="s">
        <v>89</v>
      </c>
      <c r="B15584" s="0" t="s">
        <v>113</v>
      </c>
      <c r="C15584" s="0" t="s">
        <v>108</v>
      </c>
      <c r="D15584" s="116" t="n">
        <v>46813</v>
      </c>
      <c r="E15584" s="0" t="n">
        <v>0.08</v>
      </c>
      <c r="F15584" s="0" t="n">
        <v>2376538</v>
      </c>
      <c r="G15584" s="151" t="s">
        <v>111</v>
      </c>
      <c r="H15584" s="151" t="s">
        <v>111</v>
      </c>
      <c r="I15584" s="152" t="s">
        <v>112</v>
      </c>
    </row>
    <row r="15585" customFormat="false" ht="12.75" hidden="false" customHeight="false" outlineLevel="0" collapsed="false">
      <c r="A15585" s="0" t="s">
        <v>90</v>
      </c>
      <c r="B15585" s="0" t="s">
        <v>110</v>
      </c>
      <c r="C15585" s="0" t="s">
        <v>108</v>
      </c>
      <c r="D15585" s="116" t="n">
        <v>46813</v>
      </c>
      <c r="E15585" s="0" t="n">
        <v>0.39</v>
      </c>
      <c r="F15585" s="0" t="n">
        <v>2376539</v>
      </c>
      <c r="G15585" s="151" t="s">
        <v>111</v>
      </c>
      <c r="H15585" s="151" t="s">
        <v>111</v>
      </c>
      <c r="I15585" s="152" t="s">
        <v>112</v>
      </c>
    </row>
    <row r="15586" customFormat="false" ht="12.75" hidden="false" customHeight="false" outlineLevel="0" collapsed="false">
      <c r="A15586" s="0" t="s">
        <v>90</v>
      </c>
      <c r="B15586" s="0" t="s">
        <v>113</v>
      </c>
      <c r="C15586" s="0" t="s">
        <v>108</v>
      </c>
      <c r="D15586" s="116" t="n">
        <v>46813</v>
      </c>
      <c r="E15586" s="0" t="n">
        <v>0.08</v>
      </c>
      <c r="F15586" s="0" t="n">
        <v>2376540</v>
      </c>
      <c r="G15586" s="151" t="s">
        <v>111</v>
      </c>
      <c r="H15586" s="151" t="s">
        <v>111</v>
      </c>
      <c r="I15586" s="152" t="s">
        <v>112</v>
      </c>
    </row>
    <row r="15587" customFormat="false" ht="12.75" hidden="false" customHeight="false" outlineLevel="0" collapsed="false">
      <c r="A15587" s="0" t="s">
        <v>91</v>
      </c>
      <c r="B15587" s="0" t="s">
        <v>110</v>
      </c>
      <c r="C15587" s="0" t="s">
        <v>108</v>
      </c>
      <c r="D15587" s="116" t="n">
        <v>46813</v>
      </c>
      <c r="E15587" s="0" t="n">
        <v>0</v>
      </c>
      <c r="F15587" s="0" t="n">
        <v>2376541</v>
      </c>
      <c r="G15587" s="151" t="s">
        <v>111</v>
      </c>
      <c r="H15587" s="151" t="s">
        <v>111</v>
      </c>
      <c r="I15587" s="152" t="s">
        <v>112</v>
      </c>
    </row>
    <row r="15588" customFormat="false" ht="12.75" hidden="false" customHeight="false" outlineLevel="0" collapsed="false">
      <c r="A15588" s="0" t="s">
        <v>91</v>
      </c>
      <c r="B15588" s="0" t="s">
        <v>113</v>
      </c>
      <c r="C15588" s="0" t="s">
        <v>108</v>
      </c>
      <c r="D15588" s="116" t="n">
        <v>46813</v>
      </c>
      <c r="E15588" s="0" t="n">
        <v>0</v>
      </c>
      <c r="F15588" s="0" t="n">
        <v>2376542</v>
      </c>
      <c r="G15588" s="151" t="s">
        <v>111</v>
      </c>
      <c r="H15588" s="151" t="s">
        <v>111</v>
      </c>
      <c r="I15588" s="152" t="s">
        <v>112</v>
      </c>
    </row>
    <row r="15589" customFormat="false" ht="12.75" hidden="false" customHeight="false" outlineLevel="0" collapsed="false">
      <c r="A15589" s="0" t="s">
        <v>49</v>
      </c>
      <c r="B15589" s="0" t="s">
        <v>110</v>
      </c>
      <c r="C15589" s="0" t="s">
        <v>108</v>
      </c>
      <c r="D15589" s="116" t="n">
        <v>46813</v>
      </c>
      <c r="E15589" s="0" t="n">
        <v>0.815</v>
      </c>
      <c r="F15589" s="0" t="n">
        <v>2376543</v>
      </c>
      <c r="G15589" s="151" t="s">
        <v>111</v>
      </c>
      <c r="H15589" s="151" t="s">
        <v>111</v>
      </c>
      <c r="I15589" s="152" t="s">
        <v>112</v>
      </c>
    </row>
    <row r="15590" customFormat="false" ht="12.75" hidden="false" customHeight="false" outlineLevel="0" collapsed="false">
      <c r="A15590" s="0" t="s">
        <v>49</v>
      </c>
      <c r="B15590" s="0" t="s">
        <v>113</v>
      </c>
      <c r="C15590" s="0" t="s">
        <v>108</v>
      </c>
      <c r="D15590" s="116" t="n">
        <v>46813</v>
      </c>
      <c r="E15590" s="0" t="n">
        <v>0.05</v>
      </c>
      <c r="F15590" s="0" t="n">
        <v>2376544</v>
      </c>
      <c r="G15590" s="151" t="s">
        <v>111</v>
      </c>
      <c r="H15590" s="151" t="s">
        <v>111</v>
      </c>
      <c r="I15590" s="152" t="s">
        <v>112</v>
      </c>
    </row>
    <row r="15591" customFormat="false" ht="12.75" hidden="false" customHeight="false" outlineLevel="0" collapsed="false">
      <c r="A15591" s="0" t="s">
        <v>50</v>
      </c>
      <c r="B15591" s="0" t="s">
        <v>110</v>
      </c>
      <c r="C15591" s="0" t="s">
        <v>108</v>
      </c>
      <c r="D15591" s="116" t="n">
        <v>46813</v>
      </c>
      <c r="E15591" s="0" t="n">
        <v>0.93</v>
      </c>
      <c r="F15591" s="0" t="n">
        <v>2376545</v>
      </c>
      <c r="G15591" s="151" t="s">
        <v>111</v>
      </c>
      <c r="H15591" s="151" t="s">
        <v>111</v>
      </c>
      <c r="I15591" s="152" t="s">
        <v>112</v>
      </c>
    </row>
    <row r="15592" customFormat="false" ht="12.75" hidden="false" customHeight="false" outlineLevel="0" collapsed="false">
      <c r="A15592" s="0" t="s">
        <v>50</v>
      </c>
      <c r="B15592" s="0" t="s">
        <v>113</v>
      </c>
      <c r="C15592" s="0" t="s">
        <v>108</v>
      </c>
      <c r="D15592" s="116" t="n">
        <v>46813</v>
      </c>
      <c r="E15592" s="0" t="n">
        <v>-0.17</v>
      </c>
      <c r="F15592" s="0" t="n">
        <v>2376546</v>
      </c>
      <c r="G15592" s="151" t="s">
        <v>111</v>
      </c>
      <c r="H15592" s="151" t="s">
        <v>111</v>
      </c>
      <c r="I15592" s="152" t="s">
        <v>112</v>
      </c>
    </row>
    <row r="15593" customFormat="false" ht="12.75" hidden="false" customHeight="false" outlineLevel="0" collapsed="false">
      <c r="A15593" s="0" t="s">
        <v>51</v>
      </c>
      <c r="B15593" s="0" t="s">
        <v>110</v>
      </c>
      <c r="C15593" s="0" t="s">
        <v>108</v>
      </c>
      <c r="D15593" s="116" t="n">
        <v>46813</v>
      </c>
      <c r="E15593" s="0" t="n">
        <v>0.93</v>
      </c>
      <c r="F15593" s="0" t="n">
        <v>2376547</v>
      </c>
      <c r="G15593" s="151" t="s">
        <v>111</v>
      </c>
      <c r="H15593" s="151" t="s">
        <v>111</v>
      </c>
      <c r="I15593" s="152" t="s">
        <v>112</v>
      </c>
    </row>
    <row r="15594" customFormat="false" ht="12.75" hidden="false" customHeight="false" outlineLevel="0" collapsed="false">
      <c r="A15594" s="0" t="s">
        <v>51</v>
      </c>
      <c r="B15594" s="0" t="s">
        <v>113</v>
      </c>
      <c r="C15594" s="0" t="s">
        <v>108</v>
      </c>
      <c r="D15594" s="116" t="n">
        <v>46813</v>
      </c>
      <c r="E15594" s="0" t="n">
        <v>0.1</v>
      </c>
      <c r="F15594" s="0" t="n">
        <v>2376548</v>
      </c>
      <c r="G15594" s="151" t="s">
        <v>111</v>
      </c>
      <c r="H15594" s="151" t="s">
        <v>111</v>
      </c>
      <c r="I15594" s="152" t="s">
        <v>112</v>
      </c>
    </row>
    <row r="15595" customFormat="false" ht="12.75" hidden="false" customHeight="false" outlineLevel="0" collapsed="false">
      <c r="A15595" s="0" t="s">
        <v>52</v>
      </c>
      <c r="B15595" s="0" t="s">
        <v>110</v>
      </c>
      <c r="C15595" s="0" t="s">
        <v>108</v>
      </c>
      <c r="D15595" s="116" t="n">
        <v>46813</v>
      </c>
      <c r="E15595" s="0" t="n">
        <v>0.93</v>
      </c>
      <c r="F15595" s="0" t="n">
        <v>2376549</v>
      </c>
      <c r="G15595" s="151" t="s">
        <v>111</v>
      </c>
      <c r="H15595" s="151" t="s">
        <v>111</v>
      </c>
      <c r="I15595" s="152" t="s">
        <v>112</v>
      </c>
    </row>
    <row r="15596" customFormat="false" ht="12.75" hidden="false" customHeight="false" outlineLevel="0" collapsed="false">
      <c r="A15596" s="0" t="s">
        <v>52</v>
      </c>
      <c r="B15596" s="0" t="s">
        <v>113</v>
      </c>
      <c r="C15596" s="0" t="s">
        <v>108</v>
      </c>
      <c r="D15596" s="116" t="n">
        <v>46813</v>
      </c>
      <c r="E15596" s="0" t="n">
        <v>-0.05</v>
      </c>
      <c r="F15596" s="0" t="n">
        <v>2376550</v>
      </c>
      <c r="G15596" s="151" t="s">
        <v>111</v>
      </c>
      <c r="H15596" s="151" t="s">
        <v>111</v>
      </c>
      <c r="I15596" s="152" t="s">
        <v>112</v>
      </c>
    </row>
    <row r="15597" customFormat="false" ht="12.75" hidden="false" customHeight="false" outlineLevel="0" collapsed="false">
      <c r="A15597" s="0" t="s">
        <v>53</v>
      </c>
      <c r="B15597" s="0" t="s">
        <v>110</v>
      </c>
      <c r="C15597" s="0" t="s">
        <v>108</v>
      </c>
      <c r="D15597" s="116" t="n">
        <v>46813</v>
      </c>
      <c r="E15597" s="0" t="n">
        <v>0.815</v>
      </c>
      <c r="F15597" s="0" t="n">
        <v>2376551</v>
      </c>
      <c r="G15597" s="151" t="s">
        <v>111</v>
      </c>
      <c r="H15597" s="151" t="s">
        <v>111</v>
      </c>
      <c r="I15597" s="152" t="s">
        <v>112</v>
      </c>
    </row>
    <row r="15598" customFormat="false" ht="12.75" hidden="false" customHeight="false" outlineLevel="0" collapsed="false">
      <c r="A15598" s="0" t="s">
        <v>53</v>
      </c>
      <c r="B15598" s="0" t="s">
        <v>113</v>
      </c>
      <c r="C15598" s="0" t="s">
        <v>108</v>
      </c>
      <c r="D15598" s="116" t="n">
        <v>46813</v>
      </c>
      <c r="E15598" s="0" t="n">
        <v>0.05</v>
      </c>
      <c r="F15598" s="0" t="n">
        <v>2376552</v>
      </c>
      <c r="G15598" s="151" t="s">
        <v>111</v>
      </c>
      <c r="H15598" s="151" t="s">
        <v>111</v>
      </c>
      <c r="I15598" s="152" t="s">
        <v>112</v>
      </c>
    </row>
    <row r="15599" customFormat="false" ht="12.75" hidden="false" customHeight="false" outlineLevel="0" collapsed="false">
      <c r="A15599" s="0" t="s">
        <v>17</v>
      </c>
      <c r="B15599" s="0" t="s">
        <v>110</v>
      </c>
      <c r="C15599" s="0" t="s">
        <v>108</v>
      </c>
      <c r="D15599" s="116" t="n">
        <v>46813</v>
      </c>
      <c r="E15599" s="0" t="n">
        <v>0</v>
      </c>
      <c r="F15599" s="0" t="n">
        <v>2376553</v>
      </c>
      <c r="G15599" s="151" t="s">
        <v>111</v>
      </c>
      <c r="H15599" s="151" t="s">
        <v>111</v>
      </c>
      <c r="I15599" s="152" t="s">
        <v>112</v>
      </c>
    </row>
    <row r="15600" customFormat="false" ht="12.75" hidden="false" customHeight="false" outlineLevel="0" collapsed="false">
      <c r="A15600" s="0" t="s">
        <v>17</v>
      </c>
      <c r="B15600" s="0" t="s">
        <v>113</v>
      </c>
      <c r="C15600" s="0" t="s">
        <v>108</v>
      </c>
      <c r="D15600" s="116" t="n">
        <v>46813</v>
      </c>
      <c r="E15600" s="0" t="n">
        <v>0</v>
      </c>
      <c r="F15600" s="0" t="n">
        <v>2376554</v>
      </c>
      <c r="G15600" s="151" t="s">
        <v>111</v>
      </c>
      <c r="H15600" s="151" t="s">
        <v>111</v>
      </c>
      <c r="I15600" s="152" t="s">
        <v>112</v>
      </c>
    </row>
    <row r="15601" customFormat="false" ht="12.75" hidden="false" customHeight="false" outlineLevel="0" collapsed="false">
      <c r="A15601" s="0" t="s">
        <v>18</v>
      </c>
      <c r="B15601" s="0" t="s">
        <v>110</v>
      </c>
      <c r="C15601" s="0" t="s">
        <v>108</v>
      </c>
      <c r="D15601" s="116" t="n">
        <v>46813</v>
      </c>
      <c r="E15601" s="0" t="n">
        <v>0</v>
      </c>
      <c r="F15601" s="0" t="n">
        <v>2376555</v>
      </c>
      <c r="G15601" s="151" t="s">
        <v>111</v>
      </c>
      <c r="H15601" s="151" t="s">
        <v>111</v>
      </c>
      <c r="I15601" s="152" t="s">
        <v>112</v>
      </c>
    </row>
    <row r="15602" customFormat="false" ht="12.75" hidden="false" customHeight="false" outlineLevel="0" collapsed="false">
      <c r="A15602" s="0" t="s">
        <v>18</v>
      </c>
      <c r="B15602" s="0" t="s">
        <v>113</v>
      </c>
      <c r="C15602" s="0" t="s">
        <v>108</v>
      </c>
      <c r="D15602" s="116" t="n">
        <v>46813</v>
      </c>
      <c r="E15602" s="0" t="n">
        <v>0</v>
      </c>
      <c r="F15602" s="0" t="n">
        <v>2376556</v>
      </c>
      <c r="G15602" s="151" t="s">
        <v>111</v>
      </c>
      <c r="H15602" s="151" t="s">
        <v>111</v>
      </c>
      <c r="I15602" s="152" t="s">
        <v>112</v>
      </c>
    </row>
    <row r="15603" customFormat="false" ht="12.75" hidden="false" customHeight="false" outlineLevel="0" collapsed="false">
      <c r="A15603" s="0" t="s">
        <v>19</v>
      </c>
      <c r="B15603" s="0" t="s">
        <v>110</v>
      </c>
      <c r="C15603" s="0" t="s">
        <v>108</v>
      </c>
      <c r="D15603" s="116" t="n">
        <v>46813</v>
      </c>
      <c r="E15603" s="0" t="n">
        <v>0</v>
      </c>
      <c r="F15603" s="0" t="n">
        <v>2376557</v>
      </c>
      <c r="G15603" s="151" t="s">
        <v>111</v>
      </c>
      <c r="H15603" s="151" t="s">
        <v>111</v>
      </c>
      <c r="I15603" s="152" t="s">
        <v>112</v>
      </c>
    </row>
    <row r="15604" customFormat="false" ht="12.75" hidden="false" customHeight="false" outlineLevel="0" collapsed="false">
      <c r="A15604" s="0" t="s">
        <v>19</v>
      </c>
      <c r="B15604" s="0" t="s">
        <v>113</v>
      </c>
      <c r="C15604" s="0" t="s">
        <v>108</v>
      </c>
      <c r="D15604" s="116" t="n">
        <v>46813</v>
      </c>
      <c r="E15604" s="0" t="n">
        <v>0</v>
      </c>
      <c r="F15604" s="0" t="n">
        <v>2376558</v>
      </c>
      <c r="G15604" s="151" t="s">
        <v>111</v>
      </c>
      <c r="H15604" s="151" t="s">
        <v>111</v>
      </c>
      <c r="I15604" s="152" t="s">
        <v>112</v>
      </c>
    </row>
    <row r="15605" customFormat="false" ht="12.75" hidden="false" customHeight="false" outlineLevel="0" collapsed="false">
      <c r="A15605" s="0" t="s">
        <v>21</v>
      </c>
      <c r="B15605" s="0" t="s">
        <v>110</v>
      </c>
      <c r="C15605" s="0" t="s">
        <v>108</v>
      </c>
      <c r="D15605" s="116" t="n">
        <v>46813</v>
      </c>
      <c r="E15605" s="0" t="n">
        <v>0</v>
      </c>
      <c r="F15605" s="0" t="n">
        <v>2376559</v>
      </c>
      <c r="G15605" s="151" t="s">
        <v>111</v>
      </c>
      <c r="H15605" s="151" t="s">
        <v>111</v>
      </c>
      <c r="I15605" s="152" t="s">
        <v>112</v>
      </c>
    </row>
    <row r="15606" customFormat="false" ht="12.75" hidden="false" customHeight="false" outlineLevel="0" collapsed="false">
      <c r="A15606" s="0" t="s">
        <v>21</v>
      </c>
      <c r="B15606" s="0" t="s">
        <v>113</v>
      </c>
      <c r="C15606" s="0" t="s">
        <v>108</v>
      </c>
      <c r="D15606" s="116" t="n">
        <v>46813</v>
      </c>
      <c r="E15606" s="0" t="n">
        <v>0</v>
      </c>
      <c r="F15606" s="0" t="n">
        <v>2376560</v>
      </c>
      <c r="G15606" s="151" t="s">
        <v>111</v>
      </c>
      <c r="H15606" s="151" t="s">
        <v>111</v>
      </c>
      <c r="I15606" s="152" t="s">
        <v>112</v>
      </c>
    </row>
    <row r="15607" customFormat="false" ht="12.75" hidden="false" customHeight="false" outlineLevel="0" collapsed="false">
      <c r="A15607" s="0" t="s">
        <v>22</v>
      </c>
      <c r="B15607" s="0" t="s">
        <v>110</v>
      </c>
      <c r="C15607" s="0" t="s">
        <v>108</v>
      </c>
      <c r="D15607" s="116" t="n">
        <v>46813</v>
      </c>
      <c r="E15607" s="0" t="n">
        <v>0</v>
      </c>
      <c r="F15607" s="0" t="n">
        <v>2376561</v>
      </c>
      <c r="G15607" s="151" t="s">
        <v>111</v>
      </c>
      <c r="H15607" s="151" t="s">
        <v>111</v>
      </c>
      <c r="I15607" s="152" t="s">
        <v>112</v>
      </c>
    </row>
    <row r="15608" customFormat="false" ht="12.75" hidden="false" customHeight="false" outlineLevel="0" collapsed="false">
      <c r="A15608" s="0" t="s">
        <v>59</v>
      </c>
      <c r="B15608" s="0" t="s">
        <v>110</v>
      </c>
      <c r="C15608" s="0" t="s">
        <v>108</v>
      </c>
      <c r="D15608" s="116" t="n">
        <v>46844</v>
      </c>
      <c r="E15608" s="0" t="n">
        <v>0.435</v>
      </c>
      <c r="F15608" s="0" t="n">
        <v>2376515</v>
      </c>
      <c r="G15608" s="151" t="s">
        <v>111</v>
      </c>
      <c r="H15608" s="151" t="s">
        <v>111</v>
      </c>
      <c r="I15608" s="152" t="s">
        <v>112</v>
      </c>
    </row>
    <row r="15609" customFormat="false" ht="12.75" hidden="false" customHeight="false" outlineLevel="0" collapsed="false">
      <c r="A15609" s="0" t="s">
        <v>59</v>
      </c>
      <c r="B15609" s="0" t="s">
        <v>113</v>
      </c>
      <c r="C15609" s="0" t="s">
        <v>108</v>
      </c>
      <c r="D15609" s="116" t="n">
        <v>46844</v>
      </c>
      <c r="E15609" s="0" t="n">
        <v>0.015</v>
      </c>
      <c r="F15609" s="0" t="n">
        <v>2376516</v>
      </c>
      <c r="G15609" s="151" t="s">
        <v>111</v>
      </c>
      <c r="H15609" s="151" t="s">
        <v>111</v>
      </c>
      <c r="I15609" s="152" t="s">
        <v>112</v>
      </c>
    </row>
    <row r="15610" customFormat="false" ht="12.75" hidden="false" customHeight="false" outlineLevel="0" collapsed="false">
      <c r="A15610" s="0" t="s">
        <v>60</v>
      </c>
      <c r="B15610" s="0" t="s">
        <v>110</v>
      </c>
      <c r="C15610" s="0" t="s">
        <v>108</v>
      </c>
      <c r="D15610" s="116" t="n">
        <v>46844</v>
      </c>
      <c r="E15610" s="0" t="n">
        <v>0.435</v>
      </c>
      <c r="F15610" s="0" t="n">
        <v>2376517</v>
      </c>
      <c r="G15610" s="151" t="s">
        <v>111</v>
      </c>
      <c r="H15610" s="151" t="s">
        <v>111</v>
      </c>
      <c r="I15610" s="152" t="s">
        <v>112</v>
      </c>
    </row>
    <row r="15611" customFormat="false" ht="12.75" hidden="false" customHeight="false" outlineLevel="0" collapsed="false">
      <c r="A15611" s="0" t="s">
        <v>60</v>
      </c>
      <c r="B15611" s="0" t="s">
        <v>113</v>
      </c>
      <c r="C15611" s="0" t="s">
        <v>108</v>
      </c>
      <c r="D15611" s="116" t="n">
        <v>46844</v>
      </c>
      <c r="E15611" s="0" t="n">
        <v>0.045</v>
      </c>
      <c r="F15611" s="0" t="n">
        <v>2376518</v>
      </c>
      <c r="G15611" s="151" t="s">
        <v>111</v>
      </c>
      <c r="H15611" s="151" t="s">
        <v>111</v>
      </c>
      <c r="I15611" s="152" t="s">
        <v>112</v>
      </c>
    </row>
    <row r="15612" customFormat="false" ht="12.75" hidden="false" customHeight="false" outlineLevel="0" collapsed="false">
      <c r="A15612" s="0" t="s">
        <v>61</v>
      </c>
      <c r="B15612" s="0" t="s">
        <v>110</v>
      </c>
      <c r="C15612" s="0" t="s">
        <v>108</v>
      </c>
      <c r="D15612" s="116" t="n">
        <v>46844</v>
      </c>
      <c r="E15612" s="0" t="n">
        <v>0.435</v>
      </c>
      <c r="F15612" s="0" t="n">
        <v>2376519</v>
      </c>
      <c r="G15612" s="151" t="s">
        <v>111</v>
      </c>
      <c r="H15612" s="151" t="s">
        <v>111</v>
      </c>
      <c r="I15612" s="152" t="s">
        <v>112</v>
      </c>
    </row>
    <row r="15613" customFormat="false" ht="12.75" hidden="false" customHeight="false" outlineLevel="0" collapsed="false">
      <c r="A15613" s="0" t="s">
        <v>61</v>
      </c>
      <c r="B15613" s="0" t="s">
        <v>113</v>
      </c>
      <c r="C15613" s="0" t="s">
        <v>108</v>
      </c>
      <c r="D15613" s="116" t="n">
        <v>46844</v>
      </c>
      <c r="E15613" s="0" t="n">
        <v>0.015</v>
      </c>
      <c r="F15613" s="0" t="n">
        <v>2376520</v>
      </c>
      <c r="G15613" s="151" t="s">
        <v>111</v>
      </c>
      <c r="H15613" s="151" t="s">
        <v>111</v>
      </c>
      <c r="I15613" s="152" t="s">
        <v>112</v>
      </c>
    </row>
    <row r="15614" customFormat="false" ht="12.75" hidden="false" customHeight="false" outlineLevel="0" collapsed="false">
      <c r="A15614" s="0" t="s">
        <v>62</v>
      </c>
      <c r="B15614" s="0" t="s">
        <v>110</v>
      </c>
      <c r="C15614" s="0" t="s">
        <v>108</v>
      </c>
      <c r="D15614" s="116" t="n">
        <v>46844</v>
      </c>
      <c r="E15614" s="0" t="n">
        <v>0.435</v>
      </c>
      <c r="F15614" s="0" t="n">
        <v>2376521</v>
      </c>
      <c r="G15614" s="151" t="s">
        <v>111</v>
      </c>
      <c r="H15614" s="151" t="s">
        <v>111</v>
      </c>
      <c r="I15614" s="152" t="s">
        <v>112</v>
      </c>
    </row>
    <row r="15615" customFormat="false" ht="12.75" hidden="false" customHeight="false" outlineLevel="0" collapsed="false">
      <c r="A15615" s="0" t="s">
        <v>62</v>
      </c>
      <c r="B15615" s="0" t="s">
        <v>113</v>
      </c>
      <c r="C15615" s="0" t="s">
        <v>108</v>
      </c>
      <c r="D15615" s="116" t="n">
        <v>46844</v>
      </c>
      <c r="E15615" s="0" t="n">
        <v>0.045</v>
      </c>
      <c r="F15615" s="0" t="n">
        <v>2376522</v>
      </c>
      <c r="G15615" s="151" t="s">
        <v>111</v>
      </c>
      <c r="H15615" s="151" t="s">
        <v>111</v>
      </c>
      <c r="I15615" s="152" t="s">
        <v>112</v>
      </c>
    </row>
    <row r="15616" customFormat="false" ht="12.75" hidden="false" customHeight="false" outlineLevel="0" collapsed="false">
      <c r="A15616" s="0" t="s">
        <v>82</v>
      </c>
      <c r="B15616" s="0" t="s">
        <v>110</v>
      </c>
      <c r="C15616" s="0" t="s">
        <v>108</v>
      </c>
      <c r="D15616" s="116" t="n">
        <v>46844</v>
      </c>
      <c r="E15616" s="0" t="n">
        <v>0</v>
      </c>
      <c r="F15616" s="0" t="n">
        <v>2376523</v>
      </c>
      <c r="G15616" s="151" t="s">
        <v>111</v>
      </c>
      <c r="H15616" s="151" t="s">
        <v>111</v>
      </c>
      <c r="I15616" s="152" t="s">
        <v>112</v>
      </c>
    </row>
    <row r="15617" customFormat="false" ht="12.75" hidden="false" customHeight="false" outlineLevel="0" collapsed="false">
      <c r="A15617" s="0" t="s">
        <v>82</v>
      </c>
      <c r="B15617" s="0" t="s">
        <v>113</v>
      </c>
      <c r="C15617" s="0" t="s">
        <v>108</v>
      </c>
      <c r="D15617" s="116" t="n">
        <v>46844</v>
      </c>
      <c r="E15617" s="0" t="n">
        <v>0</v>
      </c>
      <c r="F15617" s="0" t="n">
        <v>2376524</v>
      </c>
      <c r="G15617" s="151" t="s">
        <v>111</v>
      </c>
      <c r="H15617" s="151" t="s">
        <v>111</v>
      </c>
      <c r="I15617" s="152" t="s">
        <v>112</v>
      </c>
    </row>
    <row r="15618" customFormat="false" ht="12.75" hidden="false" customHeight="false" outlineLevel="0" collapsed="false">
      <c r="A15618" s="0" t="s">
        <v>83</v>
      </c>
      <c r="B15618" s="0" t="s">
        <v>110</v>
      </c>
      <c r="C15618" s="0" t="s">
        <v>108</v>
      </c>
      <c r="D15618" s="116" t="n">
        <v>46844</v>
      </c>
      <c r="E15618" s="0" t="n">
        <v>0</v>
      </c>
      <c r="F15618" s="0" t="n">
        <v>2376525</v>
      </c>
      <c r="G15618" s="151" t="s">
        <v>111</v>
      </c>
      <c r="H15618" s="151" t="s">
        <v>111</v>
      </c>
      <c r="I15618" s="152" t="s">
        <v>112</v>
      </c>
    </row>
    <row r="15619" customFormat="false" ht="12.75" hidden="false" customHeight="false" outlineLevel="0" collapsed="false">
      <c r="A15619" s="0" t="s">
        <v>83</v>
      </c>
      <c r="B15619" s="0" t="s">
        <v>113</v>
      </c>
      <c r="C15619" s="0" t="s">
        <v>108</v>
      </c>
      <c r="D15619" s="116" t="n">
        <v>46844</v>
      </c>
      <c r="E15619" s="0" t="n">
        <v>0</v>
      </c>
      <c r="F15619" s="0" t="n">
        <v>2376526</v>
      </c>
      <c r="G15619" s="151" t="s">
        <v>111</v>
      </c>
      <c r="H15619" s="151" t="s">
        <v>111</v>
      </c>
      <c r="I15619" s="152" t="s">
        <v>112</v>
      </c>
    </row>
    <row r="15620" customFormat="false" ht="12.75" hidden="false" customHeight="false" outlineLevel="0" collapsed="false">
      <c r="A15620" s="0" t="s">
        <v>84</v>
      </c>
      <c r="B15620" s="0" t="s">
        <v>110</v>
      </c>
      <c r="C15620" s="0" t="s">
        <v>108</v>
      </c>
      <c r="D15620" s="116" t="n">
        <v>46844</v>
      </c>
      <c r="E15620" s="0" t="n">
        <v>0.17</v>
      </c>
      <c r="F15620" s="0" t="n">
        <v>2376527</v>
      </c>
      <c r="G15620" s="151" t="s">
        <v>111</v>
      </c>
      <c r="H15620" s="151" t="s">
        <v>111</v>
      </c>
      <c r="I15620" s="152" t="s">
        <v>112</v>
      </c>
    </row>
    <row r="15621" customFormat="false" ht="12.75" hidden="false" customHeight="false" outlineLevel="0" collapsed="false">
      <c r="A15621" s="0" t="s">
        <v>84</v>
      </c>
      <c r="B15621" s="0" t="s">
        <v>113</v>
      </c>
      <c r="C15621" s="0" t="s">
        <v>108</v>
      </c>
      <c r="D15621" s="116" t="n">
        <v>46844</v>
      </c>
      <c r="E15621" s="0" t="n">
        <v>0</v>
      </c>
      <c r="F15621" s="0" t="n">
        <v>2376528</v>
      </c>
      <c r="G15621" s="151" t="s">
        <v>111</v>
      </c>
      <c r="H15621" s="151" t="s">
        <v>111</v>
      </c>
      <c r="I15621" s="152" t="s">
        <v>112</v>
      </c>
    </row>
    <row r="15622" customFormat="false" ht="12.75" hidden="false" customHeight="false" outlineLevel="0" collapsed="false">
      <c r="A15622" s="0" t="s">
        <v>85</v>
      </c>
      <c r="B15622" s="0" t="s">
        <v>110</v>
      </c>
      <c r="C15622" s="0" t="s">
        <v>108</v>
      </c>
      <c r="D15622" s="116" t="n">
        <v>46844</v>
      </c>
      <c r="E15622" s="0" t="n">
        <v>0.17</v>
      </c>
      <c r="F15622" s="0" t="n">
        <v>2376529</v>
      </c>
      <c r="G15622" s="151" t="s">
        <v>111</v>
      </c>
      <c r="H15622" s="151" t="s">
        <v>111</v>
      </c>
      <c r="I15622" s="152" t="s">
        <v>112</v>
      </c>
    </row>
    <row r="15623" customFormat="false" ht="12.75" hidden="false" customHeight="false" outlineLevel="0" collapsed="false">
      <c r="A15623" s="0" t="s">
        <v>85</v>
      </c>
      <c r="B15623" s="0" t="s">
        <v>113</v>
      </c>
      <c r="C15623" s="0" t="s">
        <v>108</v>
      </c>
      <c r="D15623" s="116" t="n">
        <v>46844</v>
      </c>
      <c r="E15623" s="0" t="n">
        <v>0</v>
      </c>
      <c r="F15623" s="0" t="n">
        <v>2376530</v>
      </c>
      <c r="G15623" s="151" t="s">
        <v>111</v>
      </c>
      <c r="H15623" s="151" t="s">
        <v>111</v>
      </c>
      <c r="I15623" s="152" t="s">
        <v>112</v>
      </c>
    </row>
    <row r="15624" customFormat="false" ht="12.75" hidden="false" customHeight="false" outlineLevel="0" collapsed="false">
      <c r="A15624" s="0" t="s">
        <v>86</v>
      </c>
      <c r="B15624" s="0" t="s">
        <v>110</v>
      </c>
      <c r="C15624" s="0" t="s">
        <v>108</v>
      </c>
      <c r="D15624" s="116" t="n">
        <v>46844</v>
      </c>
      <c r="E15624" s="0" t="n">
        <v>0.24</v>
      </c>
      <c r="F15624" s="0" t="n">
        <v>2376531</v>
      </c>
      <c r="G15624" s="151" t="s">
        <v>111</v>
      </c>
      <c r="H15624" s="151" t="s">
        <v>111</v>
      </c>
      <c r="I15624" s="152" t="s">
        <v>112</v>
      </c>
    </row>
    <row r="15625" customFormat="false" ht="12.75" hidden="false" customHeight="false" outlineLevel="0" collapsed="false">
      <c r="A15625" s="0" t="s">
        <v>86</v>
      </c>
      <c r="B15625" s="0" t="s">
        <v>113</v>
      </c>
      <c r="C15625" s="0" t="s">
        <v>108</v>
      </c>
      <c r="D15625" s="116" t="n">
        <v>46844</v>
      </c>
      <c r="E15625" s="0" t="n">
        <v>0.005</v>
      </c>
      <c r="F15625" s="0" t="n">
        <v>2376532</v>
      </c>
      <c r="G15625" s="151" t="s">
        <v>111</v>
      </c>
      <c r="H15625" s="151" t="s">
        <v>111</v>
      </c>
      <c r="I15625" s="152" t="s">
        <v>112</v>
      </c>
    </row>
    <row r="15626" customFormat="false" ht="12.75" hidden="false" customHeight="false" outlineLevel="0" collapsed="false">
      <c r="A15626" s="0" t="s">
        <v>87</v>
      </c>
      <c r="B15626" s="0" t="s">
        <v>110</v>
      </c>
      <c r="C15626" s="0" t="s">
        <v>108</v>
      </c>
      <c r="D15626" s="116" t="n">
        <v>46844</v>
      </c>
      <c r="E15626" s="0" t="n">
        <v>0.24</v>
      </c>
      <c r="F15626" s="0" t="n">
        <v>2376533</v>
      </c>
      <c r="G15626" s="151" t="s">
        <v>111</v>
      </c>
      <c r="H15626" s="151" t="s">
        <v>111</v>
      </c>
      <c r="I15626" s="152" t="s">
        <v>112</v>
      </c>
    </row>
    <row r="15627" customFormat="false" ht="12.75" hidden="false" customHeight="false" outlineLevel="0" collapsed="false">
      <c r="A15627" s="0" t="s">
        <v>87</v>
      </c>
      <c r="B15627" s="0" t="s">
        <v>113</v>
      </c>
      <c r="C15627" s="0" t="s">
        <v>108</v>
      </c>
      <c r="D15627" s="116" t="n">
        <v>46844</v>
      </c>
      <c r="E15627" s="0" t="n">
        <v>0.005</v>
      </c>
      <c r="F15627" s="0" t="n">
        <v>2376534</v>
      </c>
      <c r="G15627" s="151" t="s">
        <v>111</v>
      </c>
      <c r="H15627" s="151" t="s">
        <v>111</v>
      </c>
      <c r="I15627" s="152" t="s">
        <v>112</v>
      </c>
    </row>
    <row r="15628" customFormat="false" ht="12.75" hidden="false" customHeight="false" outlineLevel="0" collapsed="false">
      <c r="A15628" s="0" t="s">
        <v>88</v>
      </c>
      <c r="B15628" s="0" t="s">
        <v>110</v>
      </c>
      <c r="C15628" s="0" t="s">
        <v>108</v>
      </c>
      <c r="D15628" s="116" t="n">
        <v>46844</v>
      </c>
      <c r="E15628" s="0" t="n">
        <v>0.24</v>
      </c>
      <c r="F15628" s="0" t="n">
        <v>2376535</v>
      </c>
      <c r="G15628" s="151" t="s">
        <v>111</v>
      </c>
      <c r="H15628" s="151" t="s">
        <v>111</v>
      </c>
      <c r="I15628" s="152" t="s">
        <v>112</v>
      </c>
    </row>
    <row r="15629" customFormat="false" ht="12.75" hidden="false" customHeight="false" outlineLevel="0" collapsed="false">
      <c r="A15629" s="0" t="s">
        <v>88</v>
      </c>
      <c r="B15629" s="0" t="s">
        <v>113</v>
      </c>
      <c r="C15629" s="0" t="s">
        <v>108</v>
      </c>
      <c r="D15629" s="116" t="n">
        <v>46844</v>
      </c>
      <c r="E15629" s="0" t="n">
        <v>0.005</v>
      </c>
      <c r="F15629" s="0" t="n">
        <v>2376536</v>
      </c>
      <c r="G15629" s="151" t="s">
        <v>111</v>
      </c>
      <c r="H15629" s="151" t="s">
        <v>111</v>
      </c>
      <c r="I15629" s="152" t="s">
        <v>112</v>
      </c>
    </row>
    <row r="15630" customFormat="false" ht="12.75" hidden="false" customHeight="false" outlineLevel="0" collapsed="false">
      <c r="A15630" s="0" t="s">
        <v>89</v>
      </c>
      <c r="B15630" s="0" t="s">
        <v>110</v>
      </c>
      <c r="C15630" s="0" t="s">
        <v>108</v>
      </c>
      <c r="D15630" s="116" t="n">
        <v>46844</v>
      </c>
      <c r="E15630" s="0" t="n">
        <v>0.24</v>
      </c>
      <c r="F15630" s="0" t="n">
        <v>2376537</v>
      </c>
      <c r="G15630" s="151" t="s">
        <v>111</v>
      </c>
      <c r="H15630" s="151" t="s">
        <v>111</v>
      </c>
      <c r="I15630" s="152" t="s">
        <v>112</v>
      </c>
    </row>
    <row r="15631" customFormat="false" ht="12.75" hidden="false" customHeight="false" outlineLevel="0" collapsed="false">
      <c r="A15631" s="0" t="s">
        <v>89</v>
      </c>
      <c r="B15631" s="0" t="s">
        <v>113</v>
      </c>
      <c r="C15631" s="0" t="s">
        <v>108</v>
      </c>
      <c r="D15631" s="116" t="n">
        <v>46844</v>
      </c>
      <c r="E15631" s="0" t="n">
        <v>0.005</v>
      </c>
      <c r="F15631" s="0" t="n">
        <v>2376538</v>
      </c>
      <c r="G15631" s="151" t="s">
        <v>111</v>
      </c>
      <c r="H15631" s="151" t="s">
        <v>111</v>
      </c>
      <c r="I15631" s="152" t="s">
        <v>112</v>
      </c>
    </row>
    <row r="15632" customFormat="false" ht="12.75" hidden="false" customHeight="false" outlineLevel="0" collapsed="false">
      <c r="A15632" s="0" t="s">
        <v>90</v>
      </c>
      <c r="B15632" s="0" t="s">
        <v>110</v>
      </c>
      <c r="C15632" s="0" t="s">
        <v>108</v>
      </c>
      <c r="D15632" s="116" t="n">
        <v>46844</v>
      </c>
      <c r="E15632" s="0" t="n">
        <v>0.24</v>
      </c>
      <c r="F15632" s="0" t="n">
        <v>2376539</v>
      </c>
      <c r="G15632" s="151" t="s">
        <v>111</v>
      </c>
      <c r="H15632" s="151" t="s">
        <v>111</v>
      </c>
      <c r="I15632" s="152" t="s">
        <v>112</v>
      </c>
    </row>
    <row r="15633" customFormat="false" ht="12.75" hidden="false" customHeight="false" outlineLevel="0" collapsed="false">
      <c r="A15633" s="0" t="s">
        <v>90</v>
      </c>
      <c r="B15633" s="0" t="s">
        <v>113</v>
      </c>
      <c r="C15633" s="0" t="s">
        <v>108</v>
      </c>
      <c r="D15633" s="116" t="n">
        <v>46844</v>
      </c>
      <c r="E15633" s="0" t="n">
        <v>0.005</v>
      </c>
      <c r="F15633" s="0" t="n">
        <v>2376540</v>
      </c>
      <c r="G15633" s="151" t="s">
        <v>111</v>
      </c>
      <c r="H15633" s="151" t="s">
        <v>111</v>
      </c>
      <c r="I15633" s="152" t="s">
        <v>112</v>
      </c>
    </row>
    <row r="15634" customFormat="false" ht="12.75" hidden="false" customHeight="false" outlineLevel="0" collapsed="false">
      <c r="A15634" s="0" t="s">
        <v>91</v>
      </c>
      <c r="B15634" s="0" t="s">
        <v>110</v>
      </c>
      <c r="C15634" s="0" t="s">
        <v>108</v>
      </c>
      <c r="D15634" s="116" t="n">
        <v>46844</v>
      </c>
      <c r="E15634" s="0" t="n">
        <v>0</v>
      </c>
      <c r="F15634" s="0" t="n">
        <v>2376541</v>
      </c>
      <c r="G15634" s="151" t="s">
        <v>111</v>
      </c>
      <c r="H15634" s="151" t="s">
        <v>111</v>
      </c>
      <c r="I15634" s="152" t="s">
        <v>112</v>
      </c>
    </row>
    <row r="15635" customFormat="false" ht="12.75" hidden="false" customHeight="false" outlineLevel="0" collapsed="false">
      <c r="A15635" s="0" t="s">
        <v>91</v>
      </c>
      <c r="B15635" s="0" t="s">
        <v>113</v>
      </c>
      <c r="C15635" s="0" t="s">
        <v>108</v>
      </c>
      <c r="D15635" s="116" t="n">
        <v>46844</v>
      </c>
      <c r="E15635" s="0" t="n">
        <v>0</v>
      </c>
      <c r="F15635" s="0" t="n">
        <v>2376542</v>
      </c>
      <c r="G15635" s="151" t="s">
        <v>111</v>
      </c>
      <c r="H15635" s="151" t="s">
        <v>111</v>
      </c>
      <c r="I15635" s="152" t="s">
        <v>112</v>
      </c>
    </row>
    <row r="15636" customFormat="false" ht="12.75" hidden="false" customHeight="false" outlineLevel="0" collapsed="false">
      <c r="A15636" s="0" t="s">
        <v>49</v>
      </c>
      <c r="B15636" s="0" t="s">
        <v>110</v>
      </c>
      <c r="C15636" s="0" t="s">
        <v>108</v>
      </c>
      <c r="D15636" s="116" t="n">
        <v>46844</v>
      </c>
      <c r="E15636" s="0" t="n">
        <v>0.435</v>
      </c>
      <c r="F15636" s="0" t="n">
        <v>2376543</v>
      </c>
      <c r="G15636" s="151" t="s">
        <v>111</v>
      </c>
      <c r="H15636" s="151" t="s">
        <v>111</v>
      </c>
      <c r="I15636" s="152" t="s">
        <v>112</v>
      </c>
    </row>
    <row r="15637" customFormat="false" ht="12.75" hidden="false" customHeight="false" outlineLevel="0" collapsed="false">
      <c r="A15637" s="0" t="s">
        <v>49</v>
      </c>
      <c r="B15637" s="0" t="s">
        <v>113</v>
      </c>
      <c r="C15637" s="0" t="s">
        <v>108</v>
      </c>
      <c r="D15637" s="116" t="n">
        <v>46844</v>
      </c>
      <c r="E15637" s="0" t="n">
        <v>0.015</v>
      </c>
      <c r="F15637" s="0" t="n">
        <v>2376544</v>
      </c>
      <c r="G15637" s="151" t="s">
        <v>111</v>
      </c>
      <c r="H15637" s="151" t="s">
        <v>111</v>
      </c>
      <c r="I15637" s="152" t="s">
        <v>112</v>
      </c>
    </row>
    <row r="15638" customFormat="false" ht="12.75" hidden="false" customHeight="false" outlineLevel="0" collapsed="false">
      <c r="A15638" s="0" t="s">
        <v>50</v>
      </c>
      <c r="B15638" s="0" t="s">
        <v>110</v>
      </c>
      <c r="C15638" s="0" t="s">
        <v>108</v>
      </c>
      <c r="D15638" s="116" t="n">
        <v>46844</v>
      </c>
      <c r="E15638" s="0" t="n">
        <v>0.5</v>
      </c>
      <c r="F15638" s="0" t="n">
        <v>2376545</v>
      </c>
      <c r="G15638" s="151" t="s">
        <v>111</v>
      </c>
      <c r="H15638" s="151" t="s">
        <v>111</v>
      </c>
      <c r="I15638" s="152" t="s">
        <v>112</v>
      </c>
    </row>
    <row r="15639" customFormat="false" ht="12.75" hidden="false" customHeight="false" outlineLevel="0" collapsed="false">
      <c r="A15639" s="0" t="s">
        <v>50</v>
      </c>
      <c r="B15639" s="0" t="s">
        <v>113</v>
      </c>
      <c r="C15639" s="0" t="s">
        <v>108</v>
      </c>
      <c r="D15639" s="116" t="n">
        <v>46844</v>
      </c>
      <c r="E15639" s="0" t="n">
        <v>-0.085</v>
      </c>
      <c r="F15639" s="0" t="n">
        <v>2376546</v>
      </c>
      <c r="G15639" s="151" t="s">
        <v>111</v>
      </c>
      <c r="H15639" s="151" t="s">
        <v>111</v>
      </c>
      <c r="I15639" s="152" t="s">
        <v>112</v>
      </c>
    </row>
    <row r="15640" customFormat="false" ht="12.75" hidden="false" customHeight="false" outlineLevel="0" collapsed="false">
      <c r="A15640" s="0" t="s">
        <v>51</v>
      </c>
      <c r="B15640" s="0" t="s">
        <v>110</v>
      </c>
      <c r="C15640" s="0" t="s">
        <v>108</v>
      </c>
      <c r="D15640" s="116" t="n">
        <v>46844</v>
      </c>
      <c r="E15640" s="0" t="n">
        <v>0.5</v>
      </c>
      <c r="F15640" s="0" t="n">
        <v>2376547</v>
      </c>
      <c r="G15640" s="151" t="s">
        <v>111</v>
      </c>
      <c r="H15640" s="151" t="s">
        <v>111</v>
      </c>
      <c r="I15640" s="152" t="s">
        <v>112</v>
      </c>
    </row>
    <row r="15641" customFormat="false" ht="12.75" hidden="false" customHeight="false" outlineLevel="0" collapsed="false">
      <c r="A15641" s="0" t="s">
        <v>51</v>
      </c>
      <c r="B15641" s="0" t="s">
        <v>113</v>
      </c>
      <c r="C15641" s="0" t="s">
        <v>108</v>
      </c>
      <c r="D15641" s="116" t="n">
        <v>46844</v>
      </c>
      <c r="E15641" s="0" t="n">
        <v>0.02</v>
      </c>
      <c r="F15641" s="0" t="n">
        <v>2376548</v>
      </c>
      <c r="G15641" s="151" t="s">
        <v>111</v>
      </c>
      <c r="H15641" s="151" t="s">
        <v>111</v>
      </c>
      <c r="I15641" s="152" t="s">
        <v>112</v>
      </c>
    </row>
    <row r="15642" customFormat="false" ht="12.75" hidden="false" customHeight="false" outlineLevel="0" collapsed="false">
      <c r="A15642" s="0" t="s">
        <v>52</v>
      </c>
      <c r="B15642" s="0" t="s">
        <v>110</v>
      </c>
      <c r="C15642" s="0" t="s">
        <v>108</v>
      </c>
      <c r="D15642" s="116" t="n">
        <v>46844</v>
      </c>
      <c r="E15642" s="0" t="n">
        <v>0.5</v>
      </c>
      <c r="F15642" s="0" t="n">
        <v>2376549</v>
      </c>
      <c r="G15642" s="151" t="s">
        <v>111</v>
      </c>
      <c r="H15642" s="151" t="s">
        <v>111</v>
      </c>
      <c r="I15642" s="152" t="s">
        <v>112</v>
      </c>
    </row>
    <row r="15643" customFormat="false" ht="12.75" hidden="false" customHeight="false" outlineLevel="0" collapsed="false">
      <c r="A15643" s="0" t="s">
        <v>52</v>
      </c>
      <c r="B15643" s="0" t="s">
        <v>113</v>
      </c>
      <c r="C15643" s="0" t="s">
        <v>108</v>
      </c>
      <c r="D15643" s="116" t="n">
        <v>46844</v>
      </c>
      <c r="E15643" s="0" t="n">
        <v>-0.045</v>
      </c>
      <c r="F15643" s="0" t="n">
        <v>2376550</v>
      </c>
      <c r="G15643" s="151" t="s">
        <v>111</v>
      </c>
      <c r="H15643" s="151" t="s">
        <v>111</v>
      </c>
      <c r="I15643" s="152" t="s">
        <v>112</v>
      </c>
    </row>
    <row r="15644" customFormat="false" ht="12.75" hidden="false" customHeight="false" outlineLevel="0" collapsed="false">
      <c r="A15644" s="0" t="s">
        <v>53</v>
      </c>
      <c r="B15644" s="0" t="s">
        <v>110</v>
      </c>
      <c r="C15644" s="0" t="s">
        <v>108</v>
      </c>
      <c r="D15644" s="116" t="n">
        <v>46844</v>
      </c>
      <c r="E15644" s="0" t="n">
        <v>0.24</v>
      </c>
      <c r="F15644" s="0" t="n">
        <v>2376551</v>
      </c>
      <c r="G15644" s="151" t="s">
        <v>111</v>
      </c>
      <c r="H15644" s="151" t="s">
        <v>111</v>
      </c>
      <c r="I15644" s="152" t="s">
        <v>112</v>
      </c>
    </row>
    <row r="15645" customFormat="false" ht="12.75" hidden="false" customHeight="false" outlineLevel="0" collapsed="false">
      <c r="A15645" s="0" t="s">
        <v>53</v>
      </c>
      <c r="B15645" s="0" t="s">
        <v>113</v>
      </c>
      <c r="C15645" s="0" t="s">
        <v>108</v>
      </c>
      <c r="D15645" s="116" t="n">
        <v>46844</v>
      </c>
      <c r="E15645" s="0" t="n">
        <v>0.005</v>
      </c>
      <c r="F15645" s="0" t="n">
        <v>2376552</v>
      </c>
      <c r="G15645" s="151" t="s">
        <v>111</v>
      </c>
      <c r="H15645" s="151" t="s">
        <v>111</v>
      </c>
      <c r="I15645" s="152" t="s">
        <v>112</v>
      </c>
    </row>
    <row r="15646" customFormat="false" ht="12.75" hidden="false" customHeight="false" outlineLevel="0" collapsed="false">
      <c r="A15646" s="0" t="s">
        <v>17</v>
      </c>
      <c r="B15646" s="0" t="s">
        <v>110</v>
      </c>
      <c r="C15646" s="0" t="s">
        <v>108</v>
      </c>
      <c r="D15646" s="116" t="n">
        <v>46844</v>
      </c>
      <c r="E15646" s="0" t="n">
        <v>0</v>
      </c>
      <c r="F15646" s="0" t="n">
        <v>2376553</v>
      </c>
      <c r="G15646" s="151" t="s">
        <v>111</v>
      </c>
      <c r="H15646" s="151" t="s">
        <v>111</v>
      </c>
      <c r="I15646" s="152" t="s">
        <v>112</v>
      </c>
    </row>
    <row r="15647" customFormat="false" ht="12.75" hidden="false" customHeight="false" outlineLevel="0" collapsed="false">
      <c r="A15647" s="0" t="s">
        <v>17</v>
      </c>
      <c r="B15647" s="0" t="s">
        <v>113</v>
      </c>
      <c r="C15647" s="0" t="s">
        <v>108</v>
      </c>
      <c r="D15647" s="116" t="n">
        <v>46844</v>
      </c>
      <c r="E15647" s="0" t="n">
        <v>0</v>
      </c>
      <c r="F15647" s="0" t="n">
        <v>2376554</v>
      </c>
      <c r="G15647" s="151" t="s">
        <v>111</v>
      </c>
      <c r="H15647" s="151" t="s">
        <v>111</v>
      </c>
      <c r="I15647" s="152" t="s">
        <v>112</v>
      </c>
    </row>
    <row r="15648" customFormat="false" ht="12.75" hidden="false" customHeight="false" outlineLevel="0" collapsed="false">
      <c r="A15648" s="0" t="s">
        <v>18</v>
      </c>
      <c r="B15648" s="0" t="s">
        <v>110</v>
      </c>
      <c r="C15648" s="0" t="s">
        <v>108</v>
      </c>
      <c r="D15648" s="116" t="n">
        <v>46844</v>
      </c>
      <c r="E15648" s="0" t="n">
        <v>0</v>
      </c>
      <c r="F15648" s="0" t="n">
        <v>2376555</v>
      </c>
      <c r="G15648" s="151" t="s">
        <v>111</v>
      </c>
      <c r="H15648" s="151" t="s">
        <v>111</v>
      </c>
      <c r="I15648" s="152" t="s">
        <v>112</v>
      </c>
    </row>
    <row r="15649" customFormat="false" ht="12.75" hidden="false" customHeight="false" outlineLevel="0" collapsed="false">
      <c r="A15649" s="0" t="s">
        <v>18</v>
      </c>
      <c r="B15649" s="0" t="s">
        <v>113</v>
      </c>
      <c r="C15649" s="0" t="s">
        <v>108</v>
      </c>
      <c r="D15649" s="116" t="n">
        <v>46844</v>
      </c>
      <c r="E15649" s="0" t="n">
        <v>0</v>
      </c>
      <c r="F15649" s="0" t="n">
        <v>2376556</v>
      </c>
      <c r="G15649" s="151" t="s">
        <v>111</v>
      </c>
      <c r="H15649" s="151" t="s">
        <v>111</v>
      </c>
      <c r="I15649" s="152" t="s">
        <v>112</v>
      </c>
    </row>
    <row r="15650" customFormat="false" ht="12.75" hidden="false" customHeight="false" outlineLevel="0" collapsed="false">
      <c r="A15650" s="0" t="s">
        <v>19</v>
      </c>
      <c r="B15650" s="0" t="s">
        <v>110</v>
      </c>
      <c r="C15650" s="0" t="s">
        <v>108</v>
      </c>
      <c r="D15650" s="116" t="n">
        <v>46844</v>
      </c>
      <c r="E15650" s="0" t="n">
        <v>0</v>
      </c>
      <c r="F15650" s="0" t="n">
        <v>2376557</v>
      </c>
      <c r="G15650" s="151" t="s">
        <v>111</v>
      </c>
      <c r="H15650" s="151" t="s">
        <v>111</v>
      </c>
      <c r="I15650" s="152" t="s">
        <v>112</v>
      </c>
    </row>
    <row r="15651" customFormat="false" ht="12.75" hidden="false" customHeight="false" outlineLevel="0" collapsed="false">
      <c r="A15651" s="0" t="s">
        <v>19</v>
      </c>
      <c r="B15651" s="0" t="s">
        <v>113</v>
      </c>
      <c r="C15651" s="0" t="s">
        <v>108</v>
      </c>
      <c r="D15651" s="116" t="n">
        <v>46844</v>
      </c>
      <c r="E15651" s="0" t="n">
        <v>0</v>
      </c>
      <c r="F15651" s="0" t="n">
        <v>2376558</v>
      </c>
      <c r="G15651" s="151" t="s">
        <v>111</v>
      </c>
      <c r="H15651" s="151" t="s">
        <v>111</v>
      </c>
      <c r="I15651" s="152" t="s">
        <v>112</v>
      </c>
    </row>
    <row r="15652" customFormat="false" ht="12.75" hidden="false" customHeight="false" outlineLevel="0" collapsed="false">
      <c r="A15652" s="0" t="s">
        <v>21</v>
      </c>
      <c r="B15652" s="0" t="s">
        <v>110</v>
      </c>
      <c r="C15652" s="0" t="s">
        <v>108</v>
      </c>
      <c r="D15652" s="116" t="n">
        <v>46844</v>
      </c>
      <c r="E15652" s="0" t="n">
        <v>0</v>
      </c>
      <c r="F15652" s="0" t="n">
        <v>2376559</v>
      </c>
      <c r="G15652" s="151" t="s">
        <v>111</v>
      </c>
      <c r="H15652" s="151" t="s">
        <v>111</v>
      </c>
      <c r="I15652" s="152" t="s">
        <v>112</v>
      </c>
    </row>
    <row r="15653" customFormat="false" ht="12.75" hidden="false" customHeight="false" outlineLevel="0" collapsed="false">
      <c r="A15653" s="0" t="s">
        <v>21</v>
      </c>
      <c r="B15653" s="0" t="s">
        <v>113</v>
      </c>
      <c r="C15653" s="0" t="s">
        <v>108</v>
      </c>
      <c r="D15653" s="116" t="n">
        <v>46844</v>
      </c>
      <c r="E15653" s="0" t="n">
        <v>0</v>
      </c>
      <c r="F15653" s="0" t="n">
        <v>2376560</v>
      </c>
      <c r="G15653" s="151" t="s">
        <v>111</v>
      </c>
      <c r="H15653" s="151" t="s">
        <v>111</v>
      </c>
      <c r="I15653" s="152" t="s">
        <v>112</v>
      </c>
    </row>
    <row r="15654" customFormat="false" ht="12.75" hidden="false" customHeight="false" outlineLevel="0" collapsed="false">
      <c r="A15654" s="0" t="s">
        <v>22</v>
      </c>
      <c r="B15654" s="0" t="s">
        <v>110</v>
      </c>
      <c r="C15654" s="0" t="s">
        <v>108</v>
      </c>
      <c r="D15654" s="116" t="n">
        <v>46844</v>
      </c>
      <c r="E15654" s="0" t="n">
        <v>0</v>
      </c>
      <c r="F15654" s="0" t="n">
        <v>2376561</v>
      </c>
      <c r="G15654" s="151" t="s">
        <v>111</v>
      </c>
      <c r="H15654" s="151" t="s">
        <v>111</v>
      </c>
      <c r="I15654" s="152" t="s">
        <v>112</v>
      </c>
    </row>
    <row r="15655" customFormat="false" ht="12.75" hidden="false" customHeight="false" outlineLevel="0" collapsed="false">
      <c r="A15655" s="0" t="s">
        <v>59</v>
      </c>
      <c r="B15655" s="0" t="s">
        <v>110</v>
      </c>
      <c r="C15655" s="0" t="s">
        <v>108</v>
      </c>
      <c r="D15655" s="116" t="n">
        <v>46874</v>
      </c>
      <c r="E15655" s="0" t="n">
        <v>0.385</v>
      </c>
      <c r="F15655" s="0" t="n">
        <v>2376515</v>
      </c>
      <c r="G15655" s="151" t="s">
        <v>111</v>
      </c>
      <c r="H15655" s="151" t="s">
        <v>111</v>
      </c>
      <c r="I15655" s="152" t="s">
        <v>112</v>
      </c>
    </row>
    <row r="15656" customFormat="false" ht="12.75" hidden="false" customHeight="false" outlineLevel="0" collapsed="false">
      <c r="A15656" s="0" t="s">
        <v>59</v>
      </c>
      <c r="B15656" s="0" t="s">
        <v>113</v>
      </c>
      <c r="C15656" s="0" t="s">
        <v>108</v>
      </c>
      <c r="D15656" s="116" t="n">
        <v>46874</v>
      </c>
      <c r="E15656" s="0" t="n">
        <v>0.015</v>
      </c>
      <c r="F15656" s="0" t="n">
        <v>2376516</v>
      </c>
      <c r="G15656" s="151" t="s">
        <v>111</v>
      </c>
      <c r="H15656" s="151" t="s">
        <v>111</v>
      </c>
      <c r="I15656" s="152" t="s">
        <v>112</v>
      </c>
    </row>
    <row r="15657" customFormat="false" ht="12.75" hidden="false" customHeight="false" outlineLevel="0" collapsed="false">
      <c r="A15657" s="0" t="s">
        <v>60</v>
      </c>
      <c r="B15657" s="0" t="s">
        <v>110</v>
      </c>
      <c r="C15657" s="0" t="s">
        <v>108</v>
      </c>
      <c r="D15657" s="116" t="n">
        <v>46874</v>
      </c>
      <c r="E15657" s="0" t="n">
        <v>0.385</v>
      </c>
      <c r="F15657" s="0" t="n">
        <v>2376517</v>
      </c>
      <c r="G15657" s="151" t="s">
        <v>111</v>
      </c>
      <c r="H15657" s="151" t="s">
        <v>111</v>
      </c>
      <c r="I15657" s="152" t="s">
        <v>112</v>
      </c>
    </row>
    <row r="15658" customFormat="false" ht="12.75" hidden="false" customHeight="false" outlineLevel="0" collapsed="false">
      <c r="A15658" s="0" t="s">
        <v>60</v>
      </c>
      <c r="B15658" s="0" t="s">
        <v>113</v>
      </c>
      <c r="C15658" s="0" t="s">
        <v>108</v>
      </c>
      <c r="D15658" s="116" t="n">
        <v>46874</v>
      </c>
      <c r="E15658" s="0" t="n">
        <v>0.045</v>
      </c>
      <c r="F15658" s="0" t="n">
        <v>2376518</v>
      </c>
      <c r="G15658" s="151" t="s">
        <v>111</v>
      </c>
      <c r="H15658" s="151" t="s">
        <v>111</v>
      </c>
      <c r="I15658" s="152" t="s">
        <v>112</v>
      </c>
    </row>
    <row r="15659" customFormat="false" ht="12.75" hidden="false" customHeight="false" outlineLevel="0" collapsed="false">
      <c r="A15659" s="0" t="s">
        <v>61</v>
      </c>
      <c r="B15659" s="0" t="s">
        <v>110</v>
      </c>
      <c r="C15659" s="0" t="s">
        <v>108</v>
      </c>
      <c r="D15659" s="116" t="n">
        <v>46874</v>
      </c>
      <c r="E15659" s="0" t="n">
        <v>0.385</v>
      </c>
      <c r="F15659" s="0" t="n">
        <v>2376519</v>
      </c>
      <c r="G15659" s="151" t="s">
        <v>111</v>
      </c>
      <c r="H15659" s="151" t="s">
        <v>111</v>
      </c>
      <c r="I15659" s="152" t="s">
        <v>112</v>
      </c>
    </row>
    <row r="15660" customFormat="false" ht="12.75" hidden="false" customHeight="false" outlineLevel="0" collapsed="false">
      <c r="A15660" s="0" t="s">
        <v>61</v>
      </c>
      <c r="B15660" s="0" t="s">
        <v>113</v>
      </c>
      <c r="C15660" s="0" t="s">
        <v>108</v>
      </c>
      <c r="D15660" s="116" t="n">
        <v>46874</v>
      </c>
      <c r="E15660" s="0" t="n">
        <v>0.015</v>
      </c>
      <c r="F15660" s="0" t="n">
        <v>2376520</v>
      </c>
      <c r="G15660" s="151" t="s">
        <v>111</v>
      </c>
      <c r="H15660" s="151" t="s">
        <v>111</v>
      </c>
      <c r="I15660" s="152" t="s">
        <v>112</v>
      </c>
    </row>
    <row r="15661" customFormat="false" ht="12.75" hidden="false" customHeight="false" outlineLevel="0" collapsed="false">
      <c r="A15661" s="0" t="s">
        <v>62</v>
      </c>
      <c r="B15661" s="0" t="s">
        <v>110</v>
      </c>
      <c r="C15661" s="0" t="s">
        <v>108</v>
      </c>
      <c r="D15661" s="116" t="n">
        <v>46874</v>
      </c>
      <c r="E15661" s="0" t="n">
        <v>0.385</v>
      </c>
      <c r="F15661" s="0" t="n">
        <v>2376521</v>
      </c>
      <c r="G15661" s="151" t="s">
        <v>111</v>
      </c>
      <c r="H15661" s="151" t="s">
        <v>111</v>
      </c>
      <c r="I15661" s="152" t="s">
        <v>112</v>
      </c>
    </row>
    <row r="15662" customFormat="false" ht="12.75" hidden="false" customHeight="false" outlineLevel="0" collapsed="false">
      <c r="A15662" s="0" t="s">
        <v>62</v>
      </c>
      <c r="B15662" s="0" t="s">
        <v>113</v>
      </c>
      <c r="C15662" s="0" t="s">
        <v>108</v>
      </c>
      <c r="D15662" s="116" t="n">
        <v>46874</v>
      </c>
      <c r="E15662" s="0" t="n">
        <v>0.045</v>
      </c>
      <c r="F15662" s="0" t="n">
        <v>2376522</v>
      </c>
      <c r="G15662" s="151" t="s">
        <v>111</v>
      </c>
      <c r="H15662" s="151" t="s">
        <v>111</v>
      </c>
      <c r="I15662" s="152" t="s">
        <v>112</v>
      </c>
    </row>
    <row r="15663" customFormat="false" ht="12.75" hidden="false" customHeight="false" outlineLevel="0" collapsed="false">
      <c r="A15663" s="0" t="s">
        <v>82</v>
      </c>
      <c r="B15663" s="0" t="s">
        <v>110</v>
      </c>
      <c r="C15663" s="0" t="s">
        <v>108</v>
      </c>
      <c r="D15663" s="116" t="n">
        <v>46874</v>
      </c>
      <c r="E15663" s="0" t="n">
        <v>0</v>
      </c>
      <c r="F15663" s="0" t="n">
        <v>2376523</v>
      </c>
      <c r="G15663" s="151" t="s">
        <v>111</v>
      </c>
      <c r="H15663" s="151" t="s">
        <v>111</v>
      </c>
      <c r="I15663" s="152" t="s">
        <v>112</v>
      </c>
    </row>
    <row r="15664" customFormat="false" ht="12.75" hidden="false" customHeight="false" outlineLevel="0" collapsed="false">
      <c r="A15664" s="0" t="s">
        <v>82</v>
      </c>
      <c r="B15664" s="0" t="s">
        <v>113</v>
      </c>
      <c r="C15664" s="0" t="s">
        <v>108</v>
      </c>
      <c r="D15664" s="116" t="n">
        <v>46874</v>
      </c>
      <c r="E15664" s="0" t="n">
        <v>0</v>
      </c>
      <c r="F15664" s="0" t="n">
        <v>2376524</v>
      </c>
      <c r="G15664" s="151" t="s">
        <v>111</v>
      </c>
      <c r="H15664" s="151" t="s">
        <v>111</v>
      </c>
      <c r="I15664" s="152" t="s">
        <v>112</v>
      </c>
    </row>
    <row r="15665" customFormat="false" ht="12.75" hidden="false" customHeight="false" outlineLevel="0" collapsed="false">
      <c r="A15665" s="0" t="s">
        <v>83</v>
      </c>
      <c r="B15665" s="0" t="s">
        <v>110</v>
      </c>
      <c r="C15665" s="0" t="s">
        <v>108</v>
      </c>
      <c r="D15665" s="116" t="n">
        <v>46874</v>
      </c>
      <c r="E15665" s="0" t="n">
        <v>0</v>
      </c>
      <c r="F15665" s="0" t="n">
        <v>2376525</v>
      </c>
      <c r="G15665" s="151" t="s">
        <v>111</v>
      </c>
      <c r="H15665" s="151" t="s">
        <v>111</v>
      </c>
      <c r="I15665" s="152" t="s">
        <v>112</v>
      </c>
    </row>
    <row r="15666" customFormat="false" ht="12.75" hidden="false" customHeight="false" outlineLevel="0" collapsed="false">
      <c r="A15666" s="0" t="s">
        <v>83</v>
      </c>
      <c r="B15666" s="0" t="s">
        <v>113</v>
      </c>
      <c r="C15666" s="0" t="s">
        <v>108</v>
      </c>
      <c r="D15666" s="116" t="n">
        <v>46874</v>
      </c>
      <c r="E15666" s="0" t="n">
        <v>0</v>
      </c>
      <c r="F15666" s="0" t="n">
        <v>2376526</v>
      </c>
      <c r="G15666" s="151" t="s">
        <v>111</v>
      </c>
      <c r="H15666" s="151" t="s">
        <v>111</v>
      </c>
      <c r="I15666" s="152" t="s">
        <v>112</v>
      </c>
    </row>
    <row r="15667" customFormat="false" ht="12.75" hidden="false" customHeight="false" outlineLevel="0" collapsed="false">
      <c r="A15667" s="0" t="s">
        <v>84</v>
      </c>
      <c r="B15667" s="0" t="s">
        <v>110</v>
      </c>
      <c r="C15667" s="0" t="s">
        <v>108</v>
      </c>
      <c r="D15667" s="116" t="n">
        <v>46874</v>
      </c>
      <c r="E15667" s="0" t="n">
        <v>0.165</v>
      </c>
      <c r="F15667" s="0" t="n">
        <v>2376527</v>
      </c>
      <c r="G15667" s="151" t="s">
        <v>111</v>
      </c>
      <c r="H15667" s="151" t="s">
        <v>111</v>
      </c>
      <c r="I15667" s="152" t="s">
        <v>112</v>
      </c>
    </row>
    <row r="15668" customFormat="false" ht="12.75" hidden="false" customHeight="false" outlineLevel="0" collapsed="false">
      <c r="A15668" s="0" t="s">
        <v>84</v>
      </c>
      <c r="B15668" s="0" t="s">
        <v>113</v>
      </c>
      <c r="C15668" s="0" t="s">
        <v>108</v>
      </c>
      <c r="D15668" s="116" t="n">
        <v>46874</v>
      </c>
      <c r="E15668" s="0" t="n">
        <v>0</v>
      </c>
      <c r="F15668" s="0" t="n">
        <v>2376528</v>
      </c>
      <c r="G15668" s="151" t="s">
        <v>111</v>
      </c>
      <c r="H15668" s="151" t="s">
        <v>111</v>
      </c>
      <c r="I15668" s="152" t="s">
        <v>112</v>
      </c>
    </row>
    <row r="15669" customFormat="false" ht="12.75" hidden="false" customHeight="false" outlineLevel="0" collapsed="false">
      <c r="A15669" s="0" t="s">
        <v>85</v>
      </c>
      <c r="B15669" s="0" t="s">
        <v>110</v>
      </c>
      <c r="C15669" s="0" t="s">
        <v>108</v>
      </c>
      <c r="D15669" s="116" t="n">
        <v>46874</v>
      </c>
      <c r="E15669" s="0" t="n">
        <v>0.165</v>
      </c>
      <c r="F15669" s="0" t="n">
        <v>2376529</v>
      </c>
      <c r="G15669" s="151" t="s">
        <v>111</v>
      </c>
      <c r="H15669" s="151" t="s">
        <v>111</v>
      </c>
      <c r="I15669" s="152" t="s">
        <v>112</v>
      </c>
    </row>
    <row r="15670" customFormat="false" ht="12.75" hidden="false" customHeight="false" outlineLevel="0" collapsed="false">
      <c r="A15670" s="0" t="s">
        <v>85</v>
      </c>
      <c r="B15670" s="0" t="s">
        <v>113</v>
      </c>
      <c r="C15670" s="0" t="s">
        <v>108</v>
      </c>
      <c r="D15670" s="116" t="n">
        <v>46874</v>
      </c>
      <c r="E15670" s="0" t="n">
        <v>0</v>
      </c>
      <c r="F15670" s="0" t="n">
        <v>2376530</v>
      </c>
      <c r="G15670" s="151" t="s">
        <v>111</v>
      </c>
      <c r="H15670" s="151" t="s">
        <v>111</v>
      </c>
      <c r="I15670" s="152" t="s">
        <v>112</v>
      </c>
    </row>
    <row r="15671" customFormat="false" ht="12.75" hidden="false" customHeight="false" outlineLevel="0" collapsed="false">
      <c r="A15671" s="0" t="s">
        <v>86</v>
      </c>
      <c r="B15671" s="0" t="s">
        <v>110</v>
      </c>
      <c r="C15671" s="0" t="s">
        <v>108</v>
      </c>
      <c r="D15671" s="116" t="n">
        <v>46874</v>
      </c>
      <c r="E15671" s="0" t="n">
        <v>0.195</v>
      </c>
      <c r="F15671" s="0" t="n">
        <v>2376531</v>
      </c>
      <c r="G15671" s="151" t="s">
        <v>111</v>
      </c>
      <c r="H15671" s="151" t="s">
        <v>111</v>
      </c>
      <c r="I15671" s="152" t="s">
        <v>112</v>
      </c>
    </row>
    <row r="15672" customFormat="false" ht="12.75" hidden="false" customHeight="false" outlineLevel="0" collapsed="false">
      <c r="A15672" s="0" t="s">
        <v>86</v>
      </c>
      <c r="B15672" s="0" t="s">
        <v>113</v>
      </c>
      <c r="C15672" s="0" t="s">
        <v>108</v>
      </c>
      <c r="D15672" s="116" t="n">
        <v>46874</v>
      </c>
      <c r="E15672" s="0" t="n">
        <v>0.005</v>
      </c>
      <c r="F15672" s="0" t="n">
        <v>2376532</v>
      </c>
      <c r="G15672" s="151" t="s">
        <v>111</v>
      </c>
      <c r="H15672" s="151" t="s">
        <v>111</v>
      </c>
      <c r="I15672" s="152" t="s">
        <v>112</v>
      </c>
    </row>
    <row r="15673" customFormat="false" ht="12.75" hidden="false" customHeight="false" outlineLevel="0" collapsed="false">
      <c r="A15673" s="0" t="s">
        <v>87</v>
      </c>
      <c r="B15673" s="0" t="s">
        <v>110</v>
      </c>
      <c r="C15673" s="0" t="s">
        <v>108</v>
      </c>
      <c r="D15673" s="116" t="n">
        <v>46874</v>
      </c>
      <c r="E15673" s="0" t="n">
        <v>0.195</v>
      </c>
      <c r="F15673" s="0" t="n">
        <v>2376533</v>
      </c>
      <c r="G15673" s="151" t="s">
        <v>111</v>
      </c>
      <c r="H15673" s="151" t="s">
        <v>111</v>
      </c>
      <c r="I15673" s="152" t="s">
        <v>112</v>
      </c>
    </row>
    <row r="15674" customFormat="false" ht="12.75" hidden="false" customHeight="false" outlineLevel="0" collapsed="false">
      <c r="A15674" s="0" t="s">
        <v>87</v>
      </c>
      <c r="B15674" s="0" t="s">
        <v>113</v>
      </c>
      <c r="C15674" s="0" t="s">
        <v>108</v>
      </c>
      <c r="D15674" s="116" t="n">
        <v>46874</v>
      </c>
      <c r="E15674" s="0" t="n">
        <v>0.005</v>
      </c>
      <c r="F15674" s="0" t="n">
        <v>2376534</v>
      </c>
      <c r="G15674" s="151" t="s">
        <v>111</v>
      </c>
      <c r="H15674" s="151" t="s">
        <v>111</v>
      </c>
      <c r="I15674" s="152" t="s">
        <v>112</v>
      </c>
    </row>
    <row r="15675" customFormat="false" ht="12.75" hidden="false" customHeight="false" outlineLevel="0" collapsed="false">
      <c r="A15675" s="0" t="s">
        <v>88</v>
      </c>
      <c r="B15675" s="0" t="s">
        <v>110</v>
      </c>
      <c r="C15675" s="0" t="s">
        <v>108</v>
      </c>
      <c r="D15675" s="116" t="n">
        <v>46874</v>
      </c>
      <c r="E15675" s="0" t="n">
        <v>0.195</v>
      </c>
      <c r="F15675" s="0" t="n">
        <v>2376535</v>
      </c>
      <c r="G15675" s="151" t="s">
        <v>111</v>
      </c>
      <c r="H15675" s="151" t="s">
        <v>111</v>
      </c>
      <c r="I15675" s="152" t="s">
        <v>112</v>
      </c>
    </row>
    <row r="15676" customFormat="false" ht="12.75" hidden="false" customHeight="false" outlineLevel="0" collapsed="false">
      <c r="A15676" s="0" t="s">
        <v>88</v>
      </c>
      <c r="B15676" s="0" t="s">
        <v>113</v>
      </c>
      <c r="C15676" s="0" t="s">
        <v>108</v>
      </c>
      <c r="D15676" s="116" t="n">
        <v>46874</v>
      </c>
      <c r="E15676" s="0" t="n">
        <v>0.005</v>
      </c>
      <c r="F15676" s="0" t="n">
        <v>2376536</v>
      </c>
      <c r="G15676" s="151" t="s">
        <v>111</v>
      </c>
      <c r="H15676" s="151" t="s">
        <v>111</v>
      </c>
      <c r="I15676" s="152" t="s">
        <v>112</v>
      </c>
    </row>
    <row r="15677" customFormat="false" ht="12.75" hidden="false" customHeight="false" outlineLevel="0" collapsed="false">
      <c r="A15677" s="0" t="s">
        <v>89</v>
      </c>
      <c r="B15677" s="0" t="s">
        <v>110</v>
      </c>
      <c r="C15677" s="0" t="s">
        <v>108</v>
      </c>
      <c r="D15677" s="116" t="n">
        <v>46874</v>
      </c>
      <c r="E15677" s="0" t="n">
        <v>0.195</v>
      </c>
      <c r="F15677" s="0" t="n">
        <v>2376537</v>
      </c>
      <c r="G15677" s="151" t="s">
        <v>111</v>
      </c>
      <c r="H15677" s="151" t="s">
        <v>111</v>
      </c>
      <c r="I15677" s="152" t="s">
        <v>112</v>
      </c>
    </row>
    <row r="15678" customFormat="false" ht="12.75" hidden="false" customHeight="false" outlineLevel="0" collapsed="false">
      <c r="A15678" s="0" t="s">
        <v>89</v>
      </c>
      <c r="B15678" s="0" t="s">
        <v>113</v>
      </c>
      <c r="C15678" s="0" t="s">
        <v>108</v>
      </c>
      <c r="D15678" s="116" t="n">
        <v>46874</v>
      </c>
      <c r="E15678" s="0" t="n">
        <v>0.005</v>
      </c>
      <c r="F15678" s="0" t="n">
        <v>2376538</v>
      </c>
      <c r="G15678" s="151" t="s">
        <v>111</v>
      </c>
      <c r="H15678" s="151" t="s">
        <v>111</v>
      </c>
      <c r="I15678" s="152" t="s">
        <v>112</v>
      </c>
    </row>
    <row r="15679" customFormat="false" ht="12.75" hidden="false" customHeight="false" outlineLevel="0" collapsed="false">
      <c r="A15679" s="0" t="s">
        <v>90</v>
      </c>
      <c r="B15679" s="0" t="s">
        <v>110</v>
      </c>
      <c r="C15679" s="0" t="s">
        <v>108</v>
      </c>
      <c r="D15679" s="116" t="n">
        <v>46874</v>
      </c>
      <c r="E15679" s="0" t="n">
        <v>0.195</v>
      </c>
      <c r="F15679" s="0" t="n">
        <v>2376539</v>
      </c>
      <c r="G15679" s="151" t="s">
        <v>111</v>
      </c>
      <c r="H15679" s="151" t="s">
        <v>111</v>
      </c>
      <c r="I15679" s="152" t="s">
        <v>112</v>
      </c>
    </row>
    <row r="15680" customFormat="false" ht="12.75" hidden="false" customHeight="false" outlineLevel="0" collapsed="false">
      <c r="A15680" s="0" t="s">
        <v>90</v>
      </c>
      <c r="B15680" s="0" t="s">
        <v>113</v>
      </c>
      <c r="C15680" s="0" t="s">
        <v>108</v>
      </c>
      <c r="D15680" s="116" t="n">
        <v>46874</v>
      </c>
      <c r="E15680" s="0" t="n">
        <v>0.005</v>
      </c>
      <c r="F15680" s="0" t="n">
        <v>2376540</v>
      </c>
      <c r="G15680" s="151" t="s">
        <v>111</v>
      </c>
      <c r="H15680" s="151" t="s">
        <v>111</v>
      </c>
      <c r="I15680" s="152" t="s">
        <v>112</v>
      </c>
    </row>
    <row r="15681" customFormat="false" ht="12.75" hidden="false" customHeight="false" outlineLevel="0" collapsed="false">
      <c r="A15681" s="0" t="s">
        <v>91</v>
      </c>
      <c r="B15681" s="0" t="s">
        <v>110</v>
      </c>
      <c r="C15681" s="0" t="s">
        <v>108</v>
      </c>
      <c r="D15681" s="116" t="n">
        <v>46874</v>
      </c>
      <c r="E15681" s="0" t="n">
        <v>0</v>
      </c>
      <c r="F15681" s="0" t="n">
        <v>2376541</v>
      </c>
      <c r="G15681" s="151" t="s">
        <v>111</v>
      </c>
      <c r="H15681" s="151" t="s">
        <v>111</v>
      </c>
      <c r="I15681" s="152" t="s">
        <v>112</v>
      </c>
    </row>
    <row r="15682" customFormat="false" ht="12.75" hidden="false" customHeight="false" outlineLevel="0" collapsed="false">
      <c r="A15682" s="0" t="s">
        <v>91</v>
      </c>
      <c r="B15682" s="0" t="s">
        <v>113</v>
      </c>
      <c r="C15682" s="0" t="s">
        <v>108</v>
      </c>
      <c r="D15682" s="116" t="n">
        <v>46874</v>
      </c>
      <c r="E15682" s="0" t="n">
        <v>0</v>
      </c>
      <c r="F15682" s="0" t="n">
        <v>2376542</v>
      </c>
      <c r="G15682" s="151" t="s">
        <v>111</v>
      </c>
      <c r="H15682" s="151" t="s">
        <v>111</v>
      </c>
      <c r="I15682" s="152" t="s">
        <v>112</v>
      </c>
    </row>
    <row r="15683" customFormat="false" ht="12.75" hidden="false" customHeight="false" outlineLevel="0" collapsed="false">
      <c r="A15683" s="0" t="s">
        <v>49</v>
      </c>
      <c r="B15683" s="0" t="s">
        <v>110</v>
      </c>
      <c r="C15683" s="0" t="s">
        <v>108</v>
      </c>
      <c r="D15683" s="116" t="n">
        <v>46874</v>
      </c>
      <c r="E15683" s="0" t="n">
        <v>0.385</v>
      </c>
      <c r="F15683" s="0" t="n">
        <v>2376543</v>
      </c>
      <c r="G15683" s="151" t="s">
        <v>111</v>
      </c>
      <c r="H15683" s="151" t="s">
        <v>111</v>
      </c>
      <c r="I15683" s="152" t="s">
        <v>112</v>
      </c>
    </row>
    <row r="15684" customFormat="false" ht="12.75" hidden="false" customHeight="false" outlineLevel="0" collapsed="false">
      <c r="A15684" s="0" t="s">
        <v>49</v>
      </c>
      <c r="B15684" s="0" t="s">
        <v>113</v>
      </c>
      <c r="C15684" s="0" t="s">
        <v>108</v>
      </c>
      <c r="D15684" s="116" t="n">
        <v>46874</v>
      </c>
      <c r="E15684" s="0" t="n">
        <v>0.015</v>
      </c>
      <c r="F15684" s="0" t="n">
        <v>2376544</v>
      </c>
      <c r="G15684" s="151" t="s">
        <v>111</v>
      </c>
      <c r="H15684" s="151" t="s">
        <v>111</v>
      </c>
      <c r="I15684" s="152" t="s">
        <v>112</v>
      </c>
    </row>
    <row r="15685" customFormat="false" ht="12.75" hidden="false" customHeight="false" outlineLevel="0" collapsed="false">
      <c r="A15685" s="0" t="s">
        <v>50</v>
      </c>
      <c r="B15685" s="0" t="s">
        <v>110</v>
      </c>
      <c r="C15685" s="0" t="s">
        <v>108</v>
      </c>
      <c r="D15685" s="116" t="n">
        <v>46874</v>
      </c>
      <c r="E15685" s="0" t="n">
        <v>0.44</v>
      </c>
      <c r="F15685" s="0" t="n">
        <v>2376545</v>
      </c>
      <c r="G15685" s="151" t="s">
        <v>111</v>
      </c>
      <c r="H15685" s="151" t="s">
        <v>111</v>
      </c>
      <c r="I15685" s="152" t="s">
        <v>112</v>
      </c>
    </row>
    <row r="15686" customFormat="false" ht="12.75" hidden="false" customHeight="false" outlineLevel="0" collapsed="false">
      <c r="A15686" s="0" t="s">
        <v>50</v>
      </c>
      <c r="B15686" s="0" t="s">
        <v>113</v>
      </c>
      <c r="C15686" s="0" t="s">
        <v>108</v>
      </c>
      <c r="D15686" s="116" t="n">
        <v>46874</v>
      </c>
      <c r="E15686" s="0" t="n">
        <v>-0.065</v>
      </c>
      <c r="F15686" s="0" t="n">
        <v>2376546</v>
      </c>
      <c r="G15686" s="151" t="s">
        <v>111</v>
      </c>
      <c r="H15686" s="151" t="s">
        <v>111</v>
      </c>
      <c r="I15686" s="152" t="s">
        <v>112</v>
      </c>
    </row>
    <row r="15687" customFormat="false" ht="12.75" hidden="false" customHeight="false" outlineLevel="0" collapsed="false">
      <c r="A15687" s="0" t="s">
        <v>51</v>
      </c>
      <c r="B15687" s="0" t="s">
        <v>110</v>
      </c>
      <c r="C15687" s="0" t="s">
        <v>108</v>
      </c>
      <c r="D15687" s="116" t="n">
        <v>46874</v>
      </c>
      <c r="E15687" s="0" t="n">
        <v>0.44</v>
      </c>
      <c r="F15687" s="0" t="n">
        <v>2376547</v>
      </c>
      <c r="G15687" s="151" t="s">
        <v>111</v>
      </c>
      <c r="H15687" s="151" t="s">
        <v>111</v>
      </c>
      <c r="I15687" s="152" t="s">
        <v>112</v>
      </c>
    </row>
    <row r="15688" customFormat="false" ht="12.75" hidden="false" customHeight="false" outlineLevel="0" collapsed="false">
      <c r="A15688" s="0" t="s">
        <v>51</v>
      </c>
      <c r="B15688" s="0" t="s">
        <v>113</v>
      </c>
      <c r="C15688" s="0" t="s">
        <v>108</v>
      </c>
      <c r="D15688" s="116" t="n">
        <v>46874</v>
      </c>
      <c r="E15688" s="0" t="n">
        <v>0.02</v>
      </c>
      <c r="F15688" s="0" t="n">
        <v>2376548</v>
      </c>
      <c r="G15688" s="151" t="s">
        <v>111</v>
      </c>
      <c r="H15688" s="151" t="s">
        <v>111</v>
      </c>
      <c r="I15688" s="152" t="s">
        <v>112</v>
      </c>
    </row>
    <row r="15689" customFormat="false" ht="12.75" hidden="false" customHeight="false" outlineLevel="0" collapsed="false">
      <c r="A15689" s="0" t="s">
        <v>52</v>
      </c>
      <c r="B15689" s="0" t="s">
        <v>110</v>
      </c>
      <c r="C15689" s="0" t="s">
        <v>108</v>
      </c>
      <c r="D15689" s="116" t="n">
        <v>46874</v>
      </c>
      <c r="E15689" s="0" t="n">
        <v>0.44</v>
      </c>
      <c r="F15689" s="0" t="n">
        <v>2376549</v>
      </c>
      <c r="G15689" s="151" t="s">
        <v>111</v>
      </c>
      <c r="H15689" s="151" t="s">
        <v>111</v>
      </c>
      <c r="I15689" s="152" t="s">
        <v>112</v>
      </c>
    </row>
    <row r="15690" customFormat="false" ht="12.75" hidden="false" customHeight="false" outlineLevel="0" collapsed="false">
      <c r="A15690" s="0" t="s">
        <v>52</v>
      </c>
      <c r="B15690" s="0" t="s">
        <v>113</v>
      </c>
      <c r="C15690" s="0" t="s">
        <v>108</v>
      </c>
      <c r="D15690" s="116" t="n">
        <v>46874</v>
      </c>
      <c r="E15690" s="0" t="n">
        <v>-0.035</v>
      </c>
      <c r="F15690" s="0" t="n">
        <v>2376550</v>
      </c>
      <c r="G15690" s="151" t="s">
        <v>111</v>
      </c>
      <c r="H15690" s="151" t="s">
        <v>111</v>
      </c>
      <c r="I15690" s="152" t="s">
        <v>112</v>
      </c>
    </row>
    <row r="15691" customFormat="false" ht="12.75" hidden="false" customHeight="false" outlineLevel="0" collapsed="false">
      <c r="A15691" s="0" t="s">
        <v>53</v>
      </c>
      <c r="B15691" s="0" t="s">
        <v>110</v>
      </c>
      <c r="C15691" s="0" t="s">
        <v>108</v>
      </c>
      <c r="D15691" s="116" t="n">
        <v>46874</v>
      </c>
      <c r="E15691" s="0" t="n">
        <v>0.195</v>
      </c>
      <c r="F15691" s="0" t="n">
        <v>2376551</v>
      </c>
      <c r="G15691" s="151" t="s">
        <v>111</v>
      </c>
      <c r="H15691" s="151" t="s">
        <v>111</v>
      </c>
      <c r="I15691" s="152" t="s">
        <v>112</v>
      </c>
    </row>
    <row r="15692" customFormat="false" ht="12.75" hidden="false" customHeight="false" outlineLevel="0" collapsed="false">
      <c r="A15692" s="0" t="s">
        <v>53</v>
      </c>
      <c r="B15692" s="0" t="s">
        <v>113</v>
      </c>
      <c r="C15692" s="0" t="s">
        <v>108</v>
      </c>
      <c r="D15692" s="116" t="n">
        <v>46874</v>
      </c>
      <c r="E15692" s="0" t="n">
        <v>0.005</v>
      </c>
      <c r="F15692" s="0" t="n">
        <v>2376552</v>
      </c>
      <c r="G15692" s="151" t="s">
        <v>111</v>
      </c>
      <c r="H15692" s="151" t="s">
        <v>111</v>
      </c>
      <c r="I15692" s="152" t="s">
        <v>112</v>
      </c>
    </row>
    <row r="15693" customFormat="false" ht="12.75" hidden="false" customHeight="false" outlineLevel="0" collapsed="false">
      <c r="A15693" s="0" t="s">
        <v>17</v>
      </c>
      <c r="B15693" s="0" t="s">
        <v>110</v>
      </c>
      <c r="C15693" s="0" t="s">
        <v>108</v>
      </c>
      <c r="D15693" s="116" t="n">
        <v>46874</v>
      </c>
      <c r="E15693" s="0" t="n">
        <v>0</v>
      </c>
      <c r="F15693" s="0" t="n">
        <v>2376553</v>
      </c>
      <c r="G15693" s="151" t="s">
        <v>111</v>
      </c>
      <c r="H15693" s="151" t="s">
        <v>111</v>
      </c>
      <c r="I15693" s="152" t="s">
        <v>112</v>
      </c>
    </row>
    <row r="15694" customFormat="false" ht="12.75" hidden="false" customHeight="false" outlineLevel="0" collapsed="false">
      <c r="A15694" s="0" t="s">
        <v>17</v>
      </c>
      <c r="B15694" s="0" t="s">
        <v>113</v>
      </c>
      <c r="C15694" s="0" t="s">
        <v>108</v>
      </c>
      <c r="D15694" s="116" t="n">
        <v>46874</v>
      </c>
      <c r="E15694" s="0" t="n">
        <v>0</v>
      </c>
      <c r="F15694" s="0" t="n">
        <v>2376554</v>
      </c>
      <c r="G15694" s="151" t="s">
        <v>111</v>
      </c>
      <c r="H15694" s="151" t="s">
        <v>111</v>
      </c>
      <c r="I15694" s="152" t="s">
        <v>112</v>
      </c>
    </row>
    <row r="15695" customFormat="false" ht="12.75" hidden="false" customHeight="false" outlineLevel="0" collapsed="false">
      <c r="A15695" s="0" t="s">
        <v>18</v>
      </c>
      <c r="B15695" s="0" t="s">
        <v>110</v>
      </c>
      <c r="C15695" s="0" t="s">
        <v>108</v>
      </c>
      <c r="D15695" s="116" t="n">
        <v>46874</v>
      </c>
      <c r="E15695" s="0" t="n">
        <v>0</v>
      </c>
      <c r="F15695" s="0" t="n">
        <v>2376555</v>
      </c>
      <c r="G15695" s="151" t="s">
        <v>111</v>
      </c>
      <c r="H15695" s="151" t="s">
        <v>111</v>
      </c>
      <c r="I15695" s="152" t="s">
        <v>112</v>
      </c>
    </row>
    <row r="15696" customFormat="false" ht="12.75" hidden="false" customHeight="false" outlineLevel="0" collapsed="false">
      <c r="A15696" s="0" t="s">
        <v>18</v>
      </c>
      <c r="B15696" s="0" t="s">
        <v>113</v>
      </c>
      <c r="C15696" s="0" t="s">
        <v>108</v>
      </c>
      <c r="D15696" s="116" t="n">
        <v>46874</v>
      </c>
      <c r="E15696" s="0" t="n">
        <v>0</v>
      </c>
      <c r="F15696" s="0" t="n">
        <v>2376556</v>
      </c>
      <c r="G15696" s="151" t="s">
        <v>111</v>
      </c>
      <c r="H15696" s="151" t="s">
        <v>111</v>
      </c>
      <c r="I15696" s="152" t="s">
        <v>112</v>
      </c>
    </row>
    <row r="15697" customFormat="false" ht="12.75" hidden="false" customHeight="false" outlineLevel="0" collapsed="false">
      <c r="A15697" s="0" t="s">
        <v>19</v>
      </c>
      <c r="B15697" s="0" t="s">
        <v>110</v>
      </c>
      <c r="C15697" s="0" t="s">
        <v>108</v>
      </c>
      <c r="D15697" s="116" t="n">
        <v>46874</v>
      </c>
      <c r="E15697" s="0" t="n">
        <v>0</v>
      </c>
      <c r="F15697" s="0" t="n">
        <v>2376557</v>
      </c>
      <c r="G15697" s="151" t="s">
        <v>111</v>
      </c>
      <c r="H15697" s="151" t="s">
        <v>111</v>
      </c>
      <c r="I15697" s="152" t="s">
        <v>112</v>
      </c>
    </row>
    <row r="15698" customFormat="false" ht="12.75" hidden="false" customHeight="false" outlineLevel="0" collapsed="false">
      <c r="A15698" s="0" t="s">
        <v>19</v>
      </c>
      <c r="B15698" s="0" t="s">
        <v>113</v>
      </c>
      <c r="C15698" s="0" t="s">
        <v>108</v>
      </c>
      <c r="D15698" s="116" t="n">
        <v>46874</v>
      </c>
      <c r="E15698" s="0" t="n">
        <v>0</v>
      </c>
      <c r="F15698" s="0" t="n">
        <v>2376558</v>
      </c>
      <c r="G15698" s="151" t="s">
        <v>111</v>
      </c>
      <c r="H15698" s="151" t="s">
        <v>111</v>
      </c>
      <c r="I15698" s="152" t="s">
        <v>112</v>
      </c>
    </row>
    <row r="15699" customFormat="false" ht="12.75" hidden="false" customHeight="false" outlineLevel="0" collapsed="false">
      <c r="A15699" s="0" t="s">
        <v>21</v>
      </c>
      <c r="B15699" s="0" t="s">
        <v>110</v>
      </c>
      <c r="C15699" s="0" t="s">
        <v>108</v>
      </c>
      <c r="D15699" s="116" t="n">
        <v>46874</v>
      </c>
      <c r="E15699" s="0" t="n">
        <v>0</v>
      </c>
      <c r="F15699" s="0" t="n">
        <v>2376559</v>
      </c>
      <c r="G15699" s="151" t="s">
        <v>111</v>
      </c>
      <c r="H15699" s="151" t="s">
        <v>111</v>
      </c>
      <c r="I15699" s="152" t="s">
        <v>112</v>
      </c>
    </row>
    <row r="15700" customFormat="false" ht="12.75" hidden="false" customHeight="false" outlineLevel="0" collapsed="false">
      <c r="A15700" s="0" t="s">
        <v>21</v>
      </c>
      <c r="B15700" s="0" t="s">
        <v>113</v>
      </c>
      <c r="C15700" s="0" t="s">
        <v>108</v>
      </c>
      <c r="D15700" s="116" t="n">
        <v>46874</v>
      </c>
      <c r="E15700" s="0" t="n">
        <v>0</v>
      </c>
      <c r="F15700" s="0" t="n">
        <v>2376560</v>
      </c>
      <c r="G15700" s="151" t="s">
        <v>111</v>
      </c>
      <c r="H15700" s="151" t="s">
        <v>111</v>
      </c>
      <c r="I15700" s="152" t="s">
        <v>112</v>
      </c>
    </row>
    <row r="15701" customFormat="false" ht="12.75" hidden="false" customHeight="false" outlineLevel="0" collapsed="false">
      <c r="A15701" s="0" t="s">
        <v>22</v>
      </c>
      <c r="B15701" s="0" t="s">
        <v>110</v>
      </c>
      <c r="C15701" s="0" t="s">
        <v>108</v>
      </c>
      <c r="D15701" s="116" t="n">
        <v>46874</v>
      </c>
      <c r="E15701" s="0" t="n">
        <v>0</v>
      </c>
      <c r="F15701" s="0" t="n">
        <v>2376561</v>
      </c>
      <c r="G15701" s="151" t="s">
        <v>111</v>
      </c>
      <c r="H15701" s="151" t="s">
        <v>111</v>
      </c>
      <c r="I15701" s="152" t="s">
        <v>112</v>
      </c>
    </row>
    <row r="15702" customFormat="false" ht="12.75" hidden="false" customHeight="false" outlineLevel="0" collapsed="false">
      <c r="A15702" s="0" t="s">
        <v>59</v>
      </c>
      <c r="B15702" s="0" t="s">
        <v>110</v>
      </c>
      <c r="C15702" s="0" t="s">
        <v>108</v>
      </c>
      <c r="D15702" s="116" t="n">
        <v>46905</v>
      </c>
      <c r="E15702" s="0" t="n">
        <v>0.385</v>
      </c>
      <c r="F15702" s="0" t="n">
        <v>2376515</v>
      </c>
      <c r="G15702" s="151" t="s">
        <v>111</v>
      </c>
      <c r="H15702" s="151" t="s">
        <v>111</v>
      </c>
      <c r="I15702" s="152" t="s">
        <v>112</v>
      </c>
    </row>
    <row r="15703" customFormat="false" ht="12.75" hidden="false" customHeight="false" outlineLevel="0" collapsed="false">
      <c r="A15703" s="0" t="s">
        <v>59</v>
      </c>
      <c r="B15703" s="0" t="s">
        <v>113</v>
      </c>
      <c r="C15703" s="0" t="s">
        <v>108</v>
      </c>
      <c r="D15703" s="116" t="n">
        <v>46905</v>
      </c>
      <c r="E15703" s="0" t="n">
        <v>0.015</v>
      </c>
      <c r="F15703" s="0" t="n">
        <v>2376516</v>
      </c>
      <c r="G15703" s="151" t="s">
        <v>111</v>
      </c>
      <c r="H15703" s="151" t="s">
        <v>111</v>
      </c>
      <c r="I15703" s="152" t="s">
        <v>112</v>
      </c>
    </row>
    <row r="15704" customFormat="false" ht="12.75" hidden="false" customHeight="false" outlineLevel="0" collapsed="false">
      <c r="A15704" s="0" t="s">
        <v>60</v>
      </c>
      <c r="B15704" s="0" t="s">
        <v>110</v>
      </c>
      <c r="C15704" s="0" t="s">
        <v>108</v>
      </c>
      <c r="D15704" s="116" t="n">
        <v>46905</v>
      </c>
      <c r="E15704" s="0" t="n">
        <v>0.385</v>
      </c>
      <c r="F15704" s="0" t="n">
        <v>2376517</v>
      </c>
      <c r="G15704" s="151" t="s">
        <v>111</v>
      </c>
      <c r="H15704" s="151" t="s">
        <v>111</v>
      </c>
      <c r="I15704" s="152" t="s">
        <v>112</v>
      </c>
    </row>
    <row r="15705" customFormat="false" ht="12.75" hidden="false" customHeight="false" outlineLevel="0" collapsed="false">
      <c r="A15705" s="0" t="s">
        <v>60</v>
      </c>
      <c r="B15705" s="0" t="s">
        <v>113</v>
      </c>
      <c r="C15705" s="0" t="s">
        <v>108</v>
      </c>
      <c r="D15705" s="116" t="n">
        <v>46905</v>
      </c>
      <c r="E15705" s="0" t="n">
        <v>0.055</v>
      </c>
      <c r="F15705" s="0" t="n">
        <v>2376518</v>
      </c>
      <c r="G15705" s="151" t="s">
        <v>111</v>
      </c>
      <c r="H15705" s="151" t="s">
        <v>111</v>
      </c>
      <c r="I15705" s="152" t="s">
        <v>112</v>
      </c>
    </row>
    <row r="15706" customFormat="false" ht="12.75" hidden="false" customHeight="false" outlineLevel="0" collapsed="false">
      <c r="A15706" s="0" t="s">
        <v>61</v>
      </c>
      <c r="B15706" s="0" t="s">
        <v>110</v>
      </c>
      <c r="C15706" s="0" t="s">
        <v>108</v>
      </c>
      <c r="D15706" s="116" t="n">
        <v>46905</v>
      </c>
      <c r="E15706" s="0" t="n">
        <v>0.385</v>
      </c>
      <c r="F15706" s="0" t="n">
        <v>2376519</v>
      </c>
      <c r="G15706" s="151" t="s">
        <v>111</v>
      </c>
      <c r="H15706" s="151" t="s">
        <v>111</v>
      </c>
      <c r="I15706" s="152" t="s">
        <v>112</v>
      </c>
    </row>
    <row r="15707" customFormat="false" ht="12.75" hidden="false" customHeight="false" outlineLevel="0" collapsed="false">
      <c r="A15707" s="0" t="s">
        <v>61</v>
      </c>
      <c r="B15707" s="0" t="s">
        <v>113</v>
      </c>
      <c r="C15707" s="0" t="s">
        <v>108</v>
      </c>
      <c r="D15707" s="116" t="n">
        <v>46905</v>
      </c>
      <c r="E15707" s="0" t="n">
        <v>0.015</v>
      </c>
      <c r="F15707" s="0" t="n">
        <v>2376520</v>
      </c>
      <c r="G15707" s="151" t="s">
        <v>111</v>
      </c>
      <c r="H15707" s="151" t="s">
        <v>111</v>
      </c>
      <c r="I15707" s="152" t="s">
        <v>112</v>
      </c>
    </row>
    <row r="15708" customFormat="false" ht="12.75" hidden="false" customHeight="false" outlineLevel="0" collapsed="false">
      <c r="A15708" s="0" t="s">
        <v>62</v>
      </c>
      <c r="B15708" s="0" t="s">
        <v>110</v>
      </c>
      <c r="C15708" s="0" t="s">
        <v>108</v>
      </c>
      <c r="D15708" s="116" t="n">
        <v>46905</v>
      </c>
      <c r="E15708" s="0" t="n">
        <v>0.385</v>
      </c>
      <c r="F15708" s="0" t="n">
        <v>2376521</v>
      </c>
      <c r="G15708" s="151" t="s">
        <v>111</v>
      </c>
      <c r="H15708" s="151" t="s">
        <v>111</v>
      </c>
      <c r="I15708" s="152" t="s">
        <v>112</v>
      </c>
    </row>
    <row r="15709" customFormat="false" ht="12.75" hidden="false" customHeight="false" outlineLevel="0" collapsed="false">
      <c r="A15709" s="0" t="s">
        <v>62</v>
      </c>
      <c r="B15709" s="0" t="s">
        <v>113</v>
      </c>
      <c r="C15709" s="0" t="s">
        <v>108</v>
      </c>
      <c r="D15709" s="116" t="n">
        <v>46905</v>
      </c>
      <c r="E15709" s="0" t="n">
        <v>0.055</v>
      </c>
      <c r="F15709" s="0" t="n">
        <v>2376522</v>
      </c>
      <c r="G15709" s="151" t="s">
        <v>111</v>
      </c>
      <c r="H15709" s="151" t="s">
        <v>111</v>
      </c>
      <c r="I15709" s="152" t="s">
        <v>112</v>
      </c>
    </row>
    <row r="15710" customFormat="false" ht="12.75" hidden="false" customHeight="false" outlineLevel="0" collapsed="false">
      <c r="A15710" s="0" t="s">
        <v>82</v>
      </c>
      <c r="B15710" s="0" t="s">
        <v>110</v>
      </c>
      <c r="C15710" s="0" t="s">
        <v>108</v>
      </c>
      <c r="D15710" s="116" t="n">
        <v>46905</v>
      </c>
      <c r="E15710" s="0" t="n">
        <v>0</v>
      </c>
      <c r="F15710" s="0" t="n">
        <v>2376523</v>
      </c>
      <c r="G15710" s="151" t="s">
        <v>111</v>
      </c>
      <c r="H15710" s="151" t="s">
        <v>111</v>
      </c>
      <c r="I15710" s="152" t="s">
        <v>112</v>
      </c>
    </row>
    <row r="15711" customFormat="false" ht="12.75" hidden="false" customHeight="false" outlineLevel="0" collapsed="false">
      <c r="A15711" s="0" t="s">
        <v>82</v>
      </c>
      <c r="B15711" s="0" t="s">
        <v>113</v>
      </c>
      <c r="C15711" s="0" t="s">
        <v>108</v>
      </c>
      <c r="D15711" s="116" t="n">
        <v>46905</v>
      </c>
      <c r="E15711" s="0" t="n">
        <v>0</v>
      </c>
      <c r="F15711" s="0" t="n">
        <v>2376524</v>
      </c>
      <c r="G15711" s="151" t="s">
        <v>111</v>
      </c>
      <c r="H15711" s="151" t="s">
        <v>111</v>
      </c>
      <c r="I15711" s="152" t="s">
        <v>112</v>
      </c>
    </row>
    <row r="15712" customFormat="false" ht="12.75" hidden="false" customHeight="false" outlineLevel="0" collapsed="false">
      <c r="A15712" s="0" t="s">
        <v>83</v>
      </c>
      <c r="B15712" s="0" t="s">
        <v>110</v>
      </c>
      <c r="C15712" s="0" t="s">
        <v>108</v>
      </c>
      <c r="D15712" s="116" t="n">
        <v>46905</v>
      </c>
      <c r="E15712" s="0" t="n">
        <v>0</v>
      </c>
      <c r="F15712" s="0" t="n">
        <v>2376525</v>
      </c>
      <c r="G15712" s="151" t="s">
        <v>111</v>
      </c>
      <c r="H15712" s="151" t="s">
        <v>111</v>
      </c>
      <c r="I15712" s="152" t="s">
        <v>112</v>
      </c>
    </row>
    <row r="15713" customFormat="false" ht="12.75" hidden="false" customHeight="false" outlineLevel="0" collapsed="false">
      <c r="A15713" s="0" t="s">
        <v>83</v>
      </c>
      <c r="B15713" s="0" t="s">
        <v>113</v>
      </c>
      <c r="C15713" s="0" t="s">
        <v>108</v>
      </c>
      <c r="D15713" s="116" t="n">
        <v>46905</v>
      </c>
      <c r="E15713" s="0" t="n">
        <v>0</v>
      </c>
      <c r="F15713" s="0" t="n">
        <v>2376526</v>
      </c>
      <c r="G15713" s="151" t="s">
        <v>111</v>
      </c>
      <c r="H15713" s="151" t="s">
        <v>111</v>
      </c>
      <c r="I15713" s="152" t="s">
        <v>112</v>
      </c>
    </row>
    <row r="15714" customFormat="false" ht="12.75" hidden="false" customHeight="false" outlineLevel="0" collapsed="false">
      <c r="A15714" s="0" t="s">
        <v>84</v>
      </c>
      <c r="B15714" s="0" t="s">
        <v>110</v>
      </c>
      <c r="C15714" s="0" t="s">
        <v>108</v>
      </c>
      <c r="D15714" s="116" t="n">
        <v>46905</v>
      </c>
      <c r="E15714" s="0" t="n">
        <v>0.17</v>
      </c>
      <c r="F15714" s="0" t="n">
        <v>2376527</v>
      </c>
      <c r="G15714" s="151" t="s">
        <v>111</v>
      </c>
      <c r="H15714" s="151" t="s">
        <v>111</v>
      </c>
      <c r="I15714" s="152" t="s">
        <v>112</v>
      </c>
    </row>
    <row r="15715" customFormat="false" ht="12.75" hidden="false" customHeight="false" outlineLevel="0" collapsed="false">
      <c r="A15715" s="0" t="s">
        <v>84</v>
      </c>
      <c r="B15715" s="0" t="s">
        <v>113</v>
      </c>
      <c r="C15715" s="0" t="s">
        <v>108</v>
      </c>
      <c r="D15715" s="116" t="n">
        <v>46905</v>
      </c>
      <c r="E15715" s="0" t="n">
        <v>0</v>
      </c>
      <c r="F15715" s="0" t="n">
        <v>2376528</v>
      </c>
      <c r="G15715" s="151" t="s">
        <v>111</v>
      </c>
      <c r="H15715" s="151" t="s">
        <v>111</v>
      </c>
      <c r="I15715" s="152" t="s">
        <v>112</v>
      </c>
    </row>
    <row r="15716" customFormat="false" ht="12.75" hidden="false" customHeight="false" outlineLevel="0" collapsed="false">
      <c r="A15716" s="0" t="s">
        <v>85</v>
      </c>
      <c r="B15716" s="0" t="s">
        <v>110</v>
      </c>
      <c r="C15716" s="0" t="s">
        <v>108</v>
      </c>
      <c r="D15716" s="116" t="n">
        <v>46905</v>
      </c>
      <c r="E15716" s="0" t="n">
        <v>0.17</v>
      </c>
      <c r="F15716" s="0" t="n">
        <v>2376529</v>
      </c>
      <c r="G15716" s="151" t="s">
        <v>111</v>
      </c>
      <c r="H15716" s="151" t="s">
        <v>111</v>
      </c>
      <c r="I15716" s="152" t="s">
        <v>112</v>
      </c>
    </row>
    <row r="15717" customFormat="false" ht="12.75" hidden="false" customHeight="false" outlineLevel="0" collapsed="false">
      <c r="A15717" s="0" t="s">
        <v>85</v>
      </c>
      <c r="B15717" s="0" t="s">
        <v>113</v>
      </c>
      <c r="C15717" s="0" t="s">
        <v>108</v>
      </c>
      <c r="D15717" s="116" t="n">
        <v>46905</v>
      </c>
      <c r="E15717" s="0" t="n">
        <v>0</v>
      </c>
      <c r="F15717" s="0" t="n">
        <v>2376530</v>
      </c>
      <c r="G15717" s="151" t="s">
        <v>111</v>
      </c>
      <c r="H15717" s="151" t="s">
        <v>111</v>
      </c>
      <c r="I15717" s="152" t="s">
        <v>112</v>
      </c>
    </row>
    <row r="15718" customFormat="false" ht="12.75" hidden="false" customHeight="false" outlineLevel="0" collapsed="false">
      <c r="A15718" s="0" t="s">
        <v>86</v>
      </c>
      <c r="B15718" s="0" t="s">
        <v>110</v>
      </c>
      <c r="C15718" s="0" t="s">
        <v>108</v>
      </c>
      <c r="D15718" s="116" t="n">
        <v>46905</v>
      </c>
      <c r="E15718" s="0" t="n">
        <v>0.195</v>
      </c>
      <c r="F15718" s="0" t="n">
        <v>2376531</v>
      </c>
      <c r="G15718" s="151" t="s">
        <v>111</v>
      </c>
      <c r="H15718" s="151" t="s">
        <v>111</v>
      </c>
      <c r="I15718" s="152" t="s">
        <v>112</v>
      </c>
    </row>
    <row r="15719" customFormat="false" ht="12.75" hidden="false" customHeight="false" outlineLevel="0" collapsed="false">
      <c r="A15719" s="0" t="s">
        <v>86</v>
      </c>
      <c r="B15719" s="0" t="s">
        <v>113</v>
      </c>
      <c r="C15719" s="0" t="s">
        <v>108</v>
      </c>
      <c r="D15719" s="116" t="n">
        <v>46905</v>
      </c>
      <c r="E15719" s="0" t="n">
        <v>0.005</v>
      </c>
      <c r="F15719" s="0" t="n">
        <v>2376532</v>
      </c>
      <c r="G15719" s="151" t="s">
        <v>111</v>
      </c>
      <c r="H15719" s="151" t="s">
        <v>111</v>
      </c>
      <c r="I15719" s="152" t="s">
        <v>112</v>
      </c>
    </row>
    <row r="15720" customFormat="false" ht="12.75" hidden="false" customHeight="false" outlineLevel="0" collapsed="false">
      <c r="A15720" s="0" t="s">
        <v>87</v>
      </c>
      <c r="B15720" s="0" t="s">
        <v>110</v>
      </c>
      <c r="C15720" s="0" t="s">
        <v>108</v>
      </c>
      <c r="D15720" s="116" t="n">
        <v>46905</v>
      </c>
      <c r="E15720" s="0" t="n">
        <v>0.195</v>
      </c>
      <c r="F15720" s="0" t="n">
        <v>2376533</v>
      </c>
      <c r="G15720" s="151" t="s">
        <v>111</v>
      </c>
      <c r="H15720" s="151" t="s">
        <v>111</v>
      </c>
      <c r="I15720" s="152" t="s">
        <v>112</v>
      </c>
    </row>
    <row r="15721" customFormat="false" ht="12.75" hidden="false" customHeight="false" outlineLevel="0" collapsed="false">
      <c r="A15721" s="0" t="s">
        <v>87</v>
      </c>
      <c r="B15721" s="0" t="s">
        <v>113</v>
      </c>
      <c r="C15721" s="0" t="s">
        <v>108</v>
      </c>
      <c r="D15721" s="116" t="n">
        <v>46905</v>
      </c>
      <c r="E15721" s="0" t="n">
        <v>0.005</v>
      </c>
      <c r="F15721" s="0" t="n">
        <v>2376534</v>
      </c>
      <c r="G15721" s="151" t="s">
        <v>111</v>
      </c>
      <c r="H15721" s="151" t="s">
        <v>111</v>
      </c>
      <c r="I15721" s="152" t="s">
        <v>112</v>
      </c>
    </row>
    <row r="15722" customFormat="false" ht="12.75" hidden="false" customHeight="false" outlineLevel="0" collapsed="false">
      <c r="A15722" s="0" t="s">
        <v>88</v>
      </c>
      <c r="B15722" s="0" t="s">
        <v>110</v>
      </c>
      <c r="C15722" s="0" t="s">
        <v>108</v>
      </c>
      <c r="D15722" s="116" t="n">
        <v>46905</v>
      </c>
      <c r="E15722" s="0" t="n">
        <v>0.195</v>
      </c>
      <c r="F15722" s="0" t="n">
        <v>2376535</v>
      </c>
      <c r="G15722" s="151" t="s">
        <v>111</v>
      </c>
      <c r="H15722" s="151" t="s">
        <v>111</v>
      </c>
      <c r="I15722" s="152" t="s">
        <v>112</v>
      </c>
    </row>
    <row r="15723" customFormat="false" ht="12.75" hidden="false" customHeight="false" outlineLevel="0" collapsed="false">
      <c r="A15723" s="0" t="s">
        <v>88</v>
      </c>
      <c r="B15723" s="0" t="s">
        <v>113</v>
      </c>
      <c r="C15723" s="0" t="s">
        <v>108</v>
      </c>
      <c r="D15723" s="116" t="n">
        <v>46905</v>
      </c>
      <c r="E15723" s="0" t="n">
        <v>0.005</v>
      </c>
      <c r="F15723" s="0" t="n">
        <v>2376536</v>
      </c>
      <c r="G15723" s="151" t="s">
        <v>111</v>
      </c>
      <c r="H15723" s="151" t="s">
        <v>111</v>
      </c>
      <c r="I15723" s="152" t="s">
        <v>112</v>
      </c>
    </row>
    <row r="15724" customFormat="false" ht="12.75" hidden="false" customHeight="false" outlineLevel="0" collapsed="false">
      <c r="A15724" s="0" t="s">
        <v>89</v>
      </c>
      <c r="B15724" s="0" t="s">
        <v>110</v>
      </c>
      <c r="C15724" s="0" t="s">
        <v>108</v>
      </c>
      <c r="D15724" s="116" t="n">
        <v>46905</v>
      </c>
      <c r="E15724" s="0" t="n">
        <v>0.195</v>
      </c>
      <c r="F15724" s="0" t="n">
        <v>2376537</v>
      </c>
      <c r="G15724" s="151" t="s">
        <v>111</v>
      </c>
      <c r="H15724" s="151" t="s">
        <v>111</v>
      </c>
      <c r="I15724" s="152" t="s">
        <v>112</v>
      </c>
    </row>
    <row r="15725" customFormat="false" ht="12.75" hidden="false" customHeight="false" outlineLevel="0" collapsed="false">
      <c r="A15725" s="0" t="s">
        <v>89</v>
      </c>
      <c r="B15725" s="0" t="s">
        <v>113</v>
      </c>
      <c r="C15725" s="0" t="s">
        <v>108</v>
      </c>
      <c r="D15725" s="116" t="n">
        <v>46905</v>
      </c>
      <c r="E15725" s="0" t="n">
        <v>0.005</v>
      </c>
      <c r="F15725" s="0" t="n">
        <v>2376538</v>
      </c>
      <c r="G15725" s="151" t="s">
        <v>111</v>
      </c>
      <c r="H15725" s="151" t="s">
        <v>111</v>
      </c>
      <c r="I15725" s="152" t="s">
        <v>112</v>
      </c>
    </row>
    <row r="15726" customFormat="false" ht="12.75" hidden="false" customHeight="false" outlineLevel="0" collapsed="false">
      <c r="A15726" s="0" t="s">
        <v>90</v>
      </c>
      <c r="B15726" s="0" t="s">
        <v>110</v>
      </c>
      <c r="C15726" s="0" t="s">
        <v>108</v>
      </c>
      <c r="D15726" s="116" t="n">
        <v>46905</v>
      </c>
      <c r="E15726" s="0" t="n">
        <v>0.195</v>
      </c>
      <c r="F15726" s="0" t="n">
        <v>2376539</v>
      </c>
      <c r="G15726" s="151" t="s">
        <v>111</v>
      </c>
      <c r="H15726" s="151" t="s">
        <v>111</v>
      </c>
      <c r="I15726" s="152" t="s">
        <v>112</v>
      </c>
    </row>
    <row r="15727" customFormat="false" ht="12.75" hidden="false" customHeight="false" outlineLevel="0" collapsed="false">
      <c r="A15727" s="0" t="s">
        <v>90</v>
      </c>
      <c r="B15727" s="0" t="s">
        <v>113</v>
      </c>
      <c r="C15727" s="0" t="s">
        <v>108</v>
      </c>
      <c r="D15727" s="116" t="n">
        <v>46905</v>
      </c>
      <c r="E15727" s="0" t="n">
        <v>0.005</v>
      </c>
      <c r="F15727" s="0" t="n">
        <v>2376540</v>
      </c>
      <c r="G15727" s="151" t="s">
        <v>111</v>
      </c>
      <c r="H15727" s="151" t="s">
        <v>111</v>
      </c>
      <c r="I15727" s="152" t="s">
        <v>112</v>
      </c>
    </row>
    <row r="15728" customFormat="false" ht="12.75" hidden="false" customHeight="false" outlineLevel="0" collapsed="false">
      <c r="A15728" s="0" t="s">
        <v>91</v>
      </c>
      <c r="B15728" s="0" t="s">
        <v>110</v>
      </c>
      <c r="C15728" s="0" t="s">
        <v>108</v>
      </c>
      <c r="D15728" s="116" t="n">
        <v>46905</v>
      </c>
      <c r="E15728" s="0" t="n">
        <v>0</v>
      </c>
      <c r="F15728" s="0" t="n">
        <v>2376541</v>
      </c>
      <c r="G15728" s="151" t="s">
        <v>111</v>
      </c>
      <c r="H15728" s="151" t="s">
        <v>111</v>
      </c>
      <c r="I15728" s="152" t="s">
        <v>112</v>
      </c>
    </row>
    <row r="15729" customFormat="false" ht="12.75" hidden="false" customHeight="false" outlineLevel="0" collapsed="false">
      <c r="A15729" s="0" t="s">
        <v>91</v>
      </c>
      <c r="B15729" s="0" t="s">
        <v>113</v>
      </c>
      <c r="C15729" s="0" t="s">
        <v>108</v>
      </c>
      <c r="D15729" s="116" t="n">
        <v>46905</v>
      </c>
      <c r="E15729" s="0" t="n">
        <v>0</v>
      </c>
      <c r="F15729" s="0" t="n">
        <v>2376542</v>
      </c>
      <c r="G15729" s="151" t="s">
        <v>111</v>
      </c>
      <c r="H15729" s="151" t="s">
        <v>111</v>
      </c>
      <c r="I15729" s="152" t="s">
        <v>112</v>
      </c>
    </row>
    <row r="15730" customFormat="false" ht="12.75" hidden="false" customHeight="false" outlineLevel="0" collapsed="false">
      <c r="A15730" s="0" t="s">
        <v>49</v>
      </c>
      <c r="B15730" s="0" t="s">
        <v>110</v>
      </c>
      <c r="C15730" s="0" t="s">
        <v>108</v>
      </c>
      <c r="D15730" s="116" t="n">
        <v>46905</v>
      </c>
      <c r="E15730" s="0" t="n">
        <v>0.385</v>
      </c>
      <c r="F15730" s="0" t="n">
        <v>2376543</v>
      </c>
      <c r="G15730" s="151" t="s">
        <v>111</v>
      </c>
      <c r="H15730" s="151" t="s">
        <v>111</v>
      </c>
      <c r="I15730" s="152" t="s">
        <v>112</v>
      </c>
    </row>
    <row r="15731" customFormat="false" ht="12.75" hidden="false" customHeight="false" outlineLevel="0" collapsed="false">
      <c r="A15731" s="0" t="s">
        <v>49</v>
      </c>
      <c r="B15731" s="0" t="s">
        <v>113</v>
      </c>
      <c r="C15731" s="0" t="s">
        <v>108</v>
      </c>
      <c r="D15731" s="116" t="n">
        <v>46905</v>
      </c>
      <c r="E15731" s="0" t="n">
        <v>0.015</v>
      </c>
      <c r="F15731" s="0" t="n">
        <v>2376544</v>
      </c>
      <c r="G15731" s="151" t="s">
        <v>111</v>
      </c>
      <c r="H15731" s="151" t="s">
        <v>111</v>
      </c>
      <c r="I15731" s="152" t="s">
        <v>112</v>
      </c>
    </row>
    <row r="15732" customFormat="false" ht="12.75" hidden="false" customHeight="false" outlineLevel="0" collapsed="false">
      <c r="A15732" s="0" t="s">
        <v>50</v>
      </c>
      <c r="B15732" s="0" t="s">
        <v>110</v>
      </c>
      <c r="C15732" s="0" t="s">
        <v>108</v>
      </c>
      <c r="D15732" s="116" t="n">
        <v>46905</v>
      </c>
      <c r="E15732" s="0" t="n">
        <v>0.44</v>
      </c>
      <c r="F15732" s="0" t="n">
        <v>2376545</v>
      </c>
      <c r="G15732" s="151" t="s">
        <v>111</v>
      </c>
      <c r="H15732" s="151" t="s">
        <v>111</v>
      </c>
      <c r="I15732" s="152" t="s">
        <v>112</v>
      </c>
    </row>
    <row r="15733" customFormat="false" ht="12.75" hidden="false" customHeight="false" outlineLevel="0" collapsed="false">
      <c r="A15733" s="0" t="s">
        <v>50</v>
      </c>
      <c r="B15733" s="0" t="s">
        <v>113</v>
      </c>
      <c r="C15733" s="0" t="s">
        <v>108</v>
      </c>
      <c r="D15733" s="116" t="n">
        <v>46905</v>
      </c>
      <c r="E15733" s="0" t="n">
        <v>-0.055</v>
      </c>
      <c r="F15733" s="0" t="n">
        <v>2376546</v>
      </c>
      <c r="G15733" s="151" t="s">
        <v>111</v>
      </c>
      <c r="H15733" s="151" t="s">
        <v>111</v>
      </c>
      <c r="I15733" s="152" t="s">
        <v>112</v>
      </c>
    </row>
    <row r="15734" customFormat="false" ht="12.75" hidden="false" customHeight="false" outlineLevel="0" collapsed="false">
      <c r="A15734" s="0" t="s">
        <v>51</v>
      </c>
      <c r="B15734" s="0" t="s">
        <v>110</v>
      </c>
      <c r="C15734" s="0" t="s">
        <v>108</v>
      </c>
      <c r="D15734" s="116" t="n">
        <v>46905</v>
      </c>
      <c r="E15734" s="0" t="n">
        <v>0.44</v>
      </c>
      <c r="F15734" s="0" t="n">
        <v>2376547</v>
      </c>
      <c r="G15734" s="151" t="s">
        <v>111</v>
      </c>
      <c r="H15734" s="151" t="s">
        <v>111</v>
      </c>
      <c r="I15734" s="152" t="s">
        <v>112</v>
      </c>
    </row>
    <row r="15735" customFormat="false" ht="12.75" hidden="false" customHeight="false" outlineLevel="0" collapsed="false">
      <c r="A15735" s="0" t="s">
        <v>51</v>
      </c>
      <c r="B15735" s="0" t="s">
        <v>113</v>
      </c>
      <c r="C15735" s="0" t="s">
        <v>108</v>
      </c>
      <c r="D15735" s="116" t="n">
        <v>46905</v>
      </c>
      <c r="E15735" s="0" t="n">
        <v>0.035</v>
      </c>
      <c r="F15735" s="0" t="n">
        <v>2376548</v>
      </c>
      <c r="G15735" s="151" t="s">
        <v>111</v>
      </c>
      <c r="H15735" s="151" t="s">
        <v>111</v>
      </c>
      <c r="I15735" s="152" t="s">
        <v>112</v>
      </c>
    </row>
    <row r="15736" customFormat="false" ht="12.75" hidden="false" customHeight="false" outlineLevel="0" collapsed="false">
      <c r="A15736" s="0" t="s">
        <v>52</v>
      </c>
      <c r="B15736" s="0" t="s">
        <v>110</v>
      </c>
      <c r="C15736" s="0" t="s">
        <v>108</v>
      </c>
      <c r="D15736" s="116" t="n">
        <v>46905</v>
      </c>
      <c r="E15736" s="0" t="n">
        <v>0.44</v>
      </c>
      <c r="F15736" s="0" t="n">
        <v>2376549</v>
      </c>
      <c r="G15736" s="151" t="s">
        <v>111</v>
      </c>
      <c r="H15736" s="151" t="s">
        <v>111</v>
      </c>
      <c r="I15736" s="152" t="s">
        <v>112</v>
      </c>
    </row>
    <row r="15737" customFormat="false" ht="12.75" hidden="false" customHeight="false" outlineLevel="0" collapsed="false">
      <c r="A15737" s="0" t="s">
        <v>52</v>
      </c>
      <c r="B15737" s="0" t="s">
        <v>113</v>
      </c>
      <c r="C15737" s="0" t="s">
        <v>108</v>
      </c>
      <c r="D15737" s="116" t="n">
        <v>46905</v>
      </c>
      <c r="E15737" s="0" t="n">
        <v>-0.035</v>
      </c>
      <c r="F15737" s="0" t="n">
        <v>2376550</v>
      </c>
      <c r="G15737" s="151" t="s">
        <v>111</v>
      </c>
      <c r="H15737" s="151" t="s">
        <v>111</v>
      </c>
      <c r="I15737" s="152" t="s">
        <v>112</v>
      </c>
    </row>
    <row r="15738" customFormat="false" ht="12.75" hidden="false" customHeight="false" outlineLevel="0" collapsed="false">
      <c r="A15738" s="0" t="s">
        <v>53</v>
      </c>
      <c r="B15738" s="0" t="s">
        <v>110</v>
      </c>
      <c r="C15738" s="0" t="s">
        <v>108</v>
      </c>
      <c r="D15738" s="116" t="n">
        <v>46905</v>
      </c>
      <c r="E15738" s="0" t="n">
        <v>0.195</v>
      </c>
      <c r="F15738" s="0" t="n">
        <v>2376551</v>
      </c>
      <c r="G15738" s="151" t="s">
        <v>111</v>
      </c>
      <c r="H15738" s="151" t="s">
        <v>111</v>
      </c>
      <c r="I15738" s="152" t="s">
        <v>112</v>
      </c>
    </row>
    <row r="15739" customFormat="false" ht="12.75" hidden="false" customHeight="false" outlineLevel="0" collapsed="false">
      <c r="A15739" s="0" t="s">
        <v>53</v>
      </c>
      <c r="B15739" s="0" t="s">
        <v>113</v>
      </c>
      <c r="C15739" s="0" t="s">
        <v>108</v>
      </c>
      <c r="D15739" s="116" t="n">
        <v>46905</v>
      </c>
      <c r="E15739" s="0" t="n">
        <v>0.005</v>
      </c>
      <c r="F15739" s="0" t="n">
        <v>2376552</v>
      </c>
      <c r="G15739" s="151" t="s">
        <v>111</v>
      </c>
      <c r="H15739" s="151" t="s">
        <v>111</v>
      </c>
      <c r="I15739" s="152" t="s">
        <v>112</v>
      </c>
    </row>
    <row r="15740" customFormat="false" ht="12.75" hidden="false" customHeight="false" outlineLevel="0" collapsed="false">
      <c r="A15740" s="0" t="s">
        <v>17</v>
      </c>
      <c r="B15740" s="0" t="s">
        <v>110</v>
      </c>
      <c r="C15740" s="0" t="s">
        <v>108</v>
      </c>
      <c r="D15740" s="116" t="n">
        <v>46905</v>
      </c>
      <c r="E15740" s="0" t="n">
        <v>0</v>
      </c>
      <c r="F15740" s="0" t="n">
        <v>2376553</v>
      </c>
      <c r="G15740" s="151" t="s">
        <v>111</v>
      </c>
      <c r="H15740" s="151" t="s">
        <v>111</v>
      </c>
      <c r="I15740" s="152" t="s">
        <v>112</v>
      </c>
    </row>
    <row r="15741" customFormat="false" ht="12.75" hidden="false" customHeight="false" outlineLevel="0" collapsed="false">
      <c r="A15741" s="0" t="s">
        <v>17</v>
      </c>
      <c r="B15741" s="0" t="s">
        <v>113</v>
      </c>
      <c r="C15741" s="0" t="s">
        <v>108</v>
      </c>
      <c r="D15741" s="116" t="n">
        <v>46905</v>
      </c>
      <c r="E15741" s="0" t="n">
        <v>0</v>
      </c>
      <c r="F15741" s="0" t="n">
        <v>2376554</v>
      </c>
      <c r="G15741" s="151" t="s">
        <v>111</v>
      </c>
      <c r="H15741" s="151" t="s">
        <v>111</v>
      </c>
      <c r="I15741" s="152" t="s">
        <v>112</v>
      </c>
    </row>
    <row r="15742" customFormat="false" ht="12.75" hidden="false" customHeight="false" outlineLevel="0" collapsed="false">
      <c r="A15742" s="0" t="s">
        <v>18</v>
      </c>
      <c r="B15742" s="0" t="s">
        <v>110</v>
      </c>
      <c r="C15742" s="0" t="s">
        <v>108</v>
      </c>
      <c r="D15742" s="116" t="n">
        <v>46905</v>
      </c>
      <c r="E15742" s="0" t="n">
        <v>0</v>
      </c>
      <c r="F15742" s="0" t="n">
        <v>2376555</v>
      </c>
      <c r="G15742" s="151" t="s">
        <v>111</v>
      </c>
      <c r="H15742" s="151" t="s">
        <v>111</v>
      </c>
      <c r="I15742" s="152" t="s">
        <v>112</v>
      </c>
    </row>
    <row r="15743" customFormat="false" ht="12.75" hidden="false" customHeight="false" outlineLevel="0" collapsed="false">
      <c r="A15743" s="0" t="s">
        <v>18</v>
      </c>
      <c r="B15743" s="0" t="s">
        <v>113</v>
      </c>
      <c r="C15743" s="0" t="s">
        <v>108</v>
      </c>
      <c r="D15743" s="116" t="n">
        <v>46905</v>
      </c>
      <c r="E15743" s="0" t="n">
        <v>0</v>
      </c>
      <c r="F15743" s="0" t="n">
        <v>2376556</v>
      </c>
      <c r="G15743" s="151" t="s">
        <v>111</v>
      </c>
      <c r="H15743" s="151" t="s">
        <v>111</v>
      </c>
      <c r="I15743" s="152" t="s">
        <v>112</v>
      </c>
    </row>
    <row r="15744" customFormat="false" ht="12.75" hidden="false" customHeight="false" outlineLevel="0" collapsed="false">
      <c r="A15744" s="0" t="s">
        <v>19</v>
      </c>
      <c r="B15744" s="0" t="s">
        <v>110</v>
      </c>
      <c r="C15744" s="0" t="s">
        <v>108</v>
      </c>
      <c r="D15744" s="116" t="n">
        <v>46905</v>
      </c>
      <c r="E15744" s="0" t="n">
        <v>0</v>
      </c>
      <c r="F15744" s="0" t="n">
        <v>2376557</v>
      </c>
      <c r="G15744" s="151" t="s">
        <v>111</v>
      </c>
      <c r="H15744" s="151" t="s">
        <v>111</v>
      </c>
      <c r="I15744" s="152" t="s">
        <v>112</v>
      </c>
    </row>
    <row r="15745" customFormat="false" ht="12.75" hidden="false" customHeight="false" outlineLevel="0" collapsed="false">
      <c r="A15745" s="0" t="s">
        <v>19</v>
      </c>
      <c r="B15745" s="0" t="s">
        <v>113</v>
      </c>
      <c r="C15745" s="0" t="s">
        <v>108</v>
      </c>
      <c r="D15745" s="116" t="n">
        <v>46905</v>
      </c>
      <c r="E15745" s="0" t="n">
        <v>0</v>
      </c>
      <c r="F15745" s="0" t="n">
        <v>2376558</v>
      </c>
      <c r="G15745" s="151" t="s">
        <v>111</v>
      </c>
      <c r="H15745" s="151" t="s">
        <v>111</v>
      </c>
      <c r="I15745" s="152" t="s">
        <v>112</v>
      </c>
    </row>
    <row r="15746" customFormat="false" ht="12.75" hidden="false" customHeight="false" outlineLevel="0" collapsed="false">
      <c r="A15746" s="0" t="s">
        <v>21</v>
      </c>
      <c r="B15746" s="0" t="s">
        <v>110</v>
      </c>
      <c r="C15746" s="0" t="s">
        <v>108</v>
      </c>
      <c r="D15746" s="116" t="n">
        <v>46905</v>
      </c>
      <c r="E15746" s="0" t="n">
        <v>0</v>
      </c>
      <c r="F15746" s="0" t="n">
        <v>2376559</v>
      </c>
      <c r="G15746" s="151" t="s">
        <v>111</v>
      </c>
      <c r="H15746" s="151" t="s">
        <v>111</v>
      </c>
      <c r="I15746" s="152" t="s">
        <v>112</v>
      </c>
    </row>
    <row r="15747" customFormat="false" ht="12.75" hidden="false" customHeight="false" outlineLevel="0" collapsed="false">
      <c r="A15747" s="0" t="s">
        <v>21</v>
      </c>
      <c r="B15747" s="0" t="s">
        <v>113</v>
      </c>
      <c r="C15747" s="0" t="s">
        <v>108</v>
      </c>
      <c r="D15747" s="116" t="n">
        <v>46905</v>
      </c>
      <c r="E15747" s="0" t="n">
        <v>0</v>
      </c>
      <c r="F15747" s="0" t="n">
        <v>2376560</v>
      </c>
      <c r="G15747" s="151" t="s">
        <v>111</v>
      </c>
      <c r="H15747" s="151" t="s">
        <v>111</v>
      </c>
      <c r="I15747" s="152" t="s">
        <v>112</v>
      </c>
    </row>
    <row r="15748" customFormat="false" ht="12.75" hidden="false" customHeight="false" outlineLevel="0" collapsed="false">
      <c r="A15748" s="0" t="s">
        <v>22</v>
      </c>
      <c r="B15748" s="0" t="s">
        <v>110</v>
      </c>
      <c r="C15748" s="0" t="s">
        <v>108</v>
      </c>
      <c r="D15748" s="116" t="n">
        <v>46905</v>
      </c>
      <c r="E15748" s="0" t="n">
        <v>0</v>
      </c>
      <c r="F15748" s="0" t="n">
        <v>2376561</v>
      </c>
      <c r="G15748" s="151" t="s">
        <v>111</v>
      </c>
      <c r="H15748" s="151" t="s">
        <v>111</v>
      </c>
      <c r="I15748" s="152" t="s">
        <v>112</v>
      </c>
    </row>
    <row r="15749" customFormat="false" ht="12.75" hidden="false" customHeight="false" outlineLevel="0" collapsed="false">
      <c r="A15749" s="0" t="s">
        <v>59</v>
      </c>
      <c r="B15749" s="0" t="s">
        <v>110</v>
      </c>
      <c r="C15749" s="0" t="s">
        <v>108</v>
      </c>
      <c r="D15749" s="116" t="n">
        <v>46935</v>
      </c>
      <c r="E15749" s="0" t="n">
        <v>0.3975</v>
      </c>
      <c r="F15749" s="0" t="n">
        <v>2376515</v>
      </c>
      <c r="G15749" s="151" t="s">
        <v>111</v>
      </c>
      <c r="H15749" s="151" t="s">
        <v>111</v>
      </c>
      <c r="I15749" s="152" t="s">
        <v>112</v>
      </c>
    </row>
    <row r="15750" customFormat="false" ht="12.75" hidden="false" customHeight="false" outlineLevel="0" collapsed="false">
      <c r="A15750" s="0" t="s">
        <v>59</v>
      </c>
      <c r="B15750" s="0" t="s">
        <v>113</v>
      </c>
      <c r="C15750" s="0" t="s">
        <v>108</v>
      </c>
      <c r="D15750" s="116" t="n">
        <v>46935</v>
      </c>
      <c r="E15750" s="0" t="n">
        <v>0.015</v>
      </c>
      <c r="F15750" s="0" t="n">
        <v>2376516</v>
      </c>
      <c r="G15750" s="151" t="s">
        <v>111</v>
      </c>
      <c r="H15750" s="151" t="s">
        <v>111</v>
      </c>
      <c r="I15750" s="152" t="s">
        <v>112</v>
      </c>
    </row>
    <row r="15751" customFormat="false" ht="12.75" hidden="false" customHeight="false" outlineLevel="0" collapsed="false">
      <c r="A15751" s="0" t="s">
        <v>60</v>
      </c>
      <c r="B15751" s="0" t="s">
        <v>110</v>
      </c>
      <c r="C15751" s="0" t="s">
        <v>108</v>
      </c>
      <c r="D15751" s="116" t="n">
        <v>46935</v>
      </c>
      <c r="E15751" s="0" t="n">
        <v>0.3975</v>
      </c>
      <c r="F15751" s="0" t="n">
        <v>2376517</v>
      </c>
      <c r="G15751" s="151" t="s">
        <v>111</v>
      </c>
      <c r="H15751" s="151" t="s">
        <v>111</v>
      </c>
      <c r="I15751" s="152" t="s">
        <v>112</v>
      </c>
    </row>
    <row r="15752" customFormat="false" ht="12.75" hidden="false" customHeight="false" outlineLevel="0" collapsed="false">
      <c r="A15752" s="0" t="s">
        <v>60</v>
      </c>
      <c r="B15752" s="0" t="s">
        <v>113</v>
      </c>
      <c r="C15752" s="0" t="s">
        <v>108</v>
      </c>
      <c r="D15752" s="116" t="n">
        <v>46935</v>
      </c>
      <c r="E15752" s="0" t="n">
        <v>0.065</v>
      </c>
      <c r="F15752" s="0" t="n">
        <v>2376518</v>
      </c>
      <c r="G15752" s="151" t="s">
        <v>111</v>
      </c>
      <c r="H15752" s="151" t="s">
        <v>111</v>
      </c>
      <c r="I15752" s="152" t="s">
        <v>112</v>
      </c>
    </row>
    <row r="15753" customFormat="false" ht="12.75" hidden="false" customHeight="false" outlineLevel="0" collapsed="false">
      <c r="A15753" s="0" t="s">
        <v>61</v>
      </c>
      <c r="B15753" s="0" t="s">
        <v>110</v>
      </c>
      <c r="C15753" s="0" t="s">
        <v>108</v>
      </c>
      <c r="D15753" s="116" t="n">
        <v>46935</v>
      </c>
      <c r="E15753" s="0" t="n">
        <v>0.3975</v>
      </c>
      <c r="F15753" s="0" t="n">
        <v>2376519</v>
      </c>
      <c r="G15753" s="151" t="s">
        <v>111</v>
      </c>
      <c r="H15753" s="151" t="s">
        <v>111</v>
      </c>
      <c r="I15753" s="152" t="s">
        <v>112</v>
      </c>
    </row>
    <row r="15754" customFormat="false" ht="12.75" hidden="false" customHeight="false" outlineLevel="0" collapsed="false">
      <c r="A15754" s="0" t="s">
        <v>61</v>
      </c>
      <c r="B15754" s="0" t="s">
        <v>113</v>
      </c>
      <c r="C15754" s="0" t="s">
        <v>108</v>
      </c>
      <c r="D15754" s="116" t="n">
        <v>46935</v>
      </c>
      <c r="E15754" s="0" t="n">
        <v>0.015</v>
      </c>
      <c r="F15754" s="0" t="n">
        <v>2376520</v>
      </c>
      <c r="G15754" s="151" t="s">
        <v>111</v>
      </c>
      <c r="H15754" s="151" t="s">
        <v>111</v>
      </c>
      <c r="I15754" s="152" t="s">
        <v>112</v>
      </c>
    </row>
    <row r="15755" customFormat="false" ht="12.75" hidden="false" customHeight="false" outlineLevel="0" collapsed="false">
      <c r="A15755" s="0" t="s">
        <v>62</v>
      </c>
      <c r="B15755" s="0" t="s">
        <v>110</v>
      </c>
      <c r="C15755" s="0" t="s">
        <v>108</v>
      </c>
      <c r="D15755" s="116" t="n">
        <v>46935</v>
      </c>
      <c r="E15755" s="0" t="n">
        <v>0.3975</v>
      </c>
      <c r="F15755" s="0" t="n">
        <v>2376521</v>
      </c>
      <c r="G15755" s="151" t="s">
        <v>111</v>
      </c>
      <c r="H15755" s="151" t="s">
        <v>111</v>
      </c>
      <c r="I15755" s="152" t="s">
        <v>112</v>
      </c>
    </row>
    <row r="15756" customFormat="false" ht="12.75" hidden="false" customHeight="false" outlineLevel="0" collapsed="false">
      <c r="A15756" s="0" t="s">
        <v>62</v>
      </c>
      <c r="B15756" s="0" t="s">
        <v>113</v>
      </c>
      <c r="C15756" s="0" t="s">
        <v>108</v>
      </c>
      <c r="D15756" s="116" t="n">
        <v>46935</v>
      </c>
      <c r="E15756" s="0" t="n">
        <v>0.065</v>
      </c>
      <c r="F15756" s="0" t="n">
        <v>2376522</v>
      </c>
      <c r="G15756" s="151" t="s">
        <v>111</v>
      </c>
      <c r="H15756" s="151" t="s">
        <v>111</v>
      </c>
      <c r="I15756" s="152" t="s">
        <v>112</v>
      </c>
    </row>
    <row r="15757" customFormat="false" ht="12.75" hidden="false" customHeight="false" outlineLevel="0" collapsed="false">
      <c r="A15757" s="0" t="s">
        <v>82</v>
      </c>
      <c r="B15757" s="0" t="s">
        <v>110</v>
      </c>
      <c r="C15757" s="0" t="s">
        <v>108</v>
      </c>
      <c r="D15757" s="116" t="n">
        <v>46935</v>
      </c>
      <c r="E15757" s="0" t="n">
        <v>0</v>
      </c>
      <c r="F15757" s="0" t="n">
        <v>2376523</v>
      </c>
      <c r="G15757" s="151" t="s">
        <v>111</v>
      </c>
      <c r="H15757" s="151" t="s">
        <v>111</v>
      </c>
      <c r="I15757" s="152" t="s">
        <v>112</v>
      </c>
    </row>
    <row r="15758" customFormat="false" ht="12.75" hidden="false" customHeight="false" outlineLevel="0" collapsed="false">
      <c r="A15758" s="0" t="s">
        <v>82</v>
      </c>
      <c r="B15758" s="0" t="s">
        <v>113</v>
      </c>
      <c r="C15758" s="0" t="s">
        <v>108</v>
      </c>
      <c r="D15758" s="116" t="n">
        <v>46935</v>
      </c>
      <c r="E15758" s="0" t="n">
        <v>0</v>
      </c>
      <c r="F15758" s="0" t="n">
        <v>2376524</v>
      </c>
      <c r="G15758" s="151" t="s">
        <v>111</v>
      </c>
      <c r="H15758" s="151" t="s">
        <v>111</v>
      </c>
      <c r="I15758" s="152" t="s">
        <v>112</v>
      </c>
    </row>
    <row r="15759" customFormat="false" ht="12.75" hidden="false" customHeight="false" outlineLevel="0" collapsed="false">
      <c r="A15759" s="0" t="s">
        <v>83</v>
      </c>
      <c r="B15759" s="0" t="s">
        <v>110</v>
      </c>
      <c r="C15759" s="0" t="s">
        <v>108</v>
      </c>
      <c r="D15759" s="116" t="n">
        <v>46935</v>
      </c>
      <c r="E15759" s="0" t="n">
        <v>0</v>
      </c>
      <c r="F15759" s="0" t="n">
        <v>2376525</v>
      </c>
      <c r="G15759" s="151" t="s">
        <v>111</v>
      </c>
      <c r="H15759" s="151" t="s">
        <v>111</v>
      </c>
      <c r="I15759" s="152" t="s">
        <v>112</v>
      </c>
    </row>
    <row r="15760" customFormat="false" ht="12.75" hidden="false" customHeight="false" outlineLevel="0" collapsed="false">
      <c r="A15760" s="0" t="s">
        <v>83</v>
      </c>
      <c r="B15760" s="0" t="s">
        <v>113</v>
      </c>
      <c r="C15760" s="0" t="s">
        <v>108</v>
      </c>
      <c r="D15760" s="116" t="n">
        <v>46935</v>
      </c>
      <c r="E15760" s="0" t="n">
        <v>0</v>
      </c>
      <c r="F15760" s="0" t="n">
        <v>2376526</v>
      </c>
      <c r="G15760" s="151" t="s">
        <v>111</v>
      </c>
      <c r="H15760" s="151" t="s">
        <v>111</v>
      </c>
      <c r="I15760" s="152" t="s">
        <v>112</v>
      </c>
    </row>
    <row r="15761" customFormat="false" ht="12.75" hidden="false" customHeight="false" outlineLevel="0" collapsed="false">
      <c r="A15761" s="0" t="s">
        <v>84</v>
      </c>
      <c r="B15761" s="0" t="s">
        <v>110</v>
      </c>
      <c r="C15761" s="0" t="s">
        <v>108</v>
      </c>
      <c r="D15761" s="116" t="n">
        <v>46935</v>
      </c>
      <c r="E15761" s="0" t="n">
        <v>0.175</v>
      </c>
      <c r="F15761" s="0" t="n">
        <v>2376527</v>
      </c>
      <c r="G15761" s="151" t="s">
        <v>111</v>
      </c>
      <c r="H15761" s="151" t="s">
        <v>111</v>
      </c>
      <c r="I15761" s="152" t="s">
        <v>112</v>
      </c>
    </row>
    <row r="15762" customFormat="false" ht="12.75" hidden="false" customHeight="false" outlineLevel="0" collapsed="false">
      <c r="A15762" s="0" t="s">
        <v>84</v>
      </c>
      <c r="B15762" s="0" t="s">
        <v>113</v>
      </c>
      <c r="C15762" s="0" t="s">
        <v>108</v>
      </c>
      <c r="D15762" s="116" t="n">
        <v>46935</v>
      </c>
      <c r="E15762" s="0" t="n">
        <v>0</v>
      </c>
      <c r="F15762" s="0" t="n">
        <v>2376528</v>
      </c>
      <c r="G15762" s="151" t="s">
        <v>111</v>
      </c>
      <c r="H15762" s="151" t="s">
        <v>111</v>
      </c>
      <c r="I15762" s="152" t="s">
        <v>112</v>
      </c>
    </row>
    <row r="15763" customFormat="false" ht="12.75" hidden="false" customHeight="false" outlineLevel="0" collapsed="false">
      <c r="A15763" s="0" t="s">
        <v>85</v>
      </c>
      <c r="B15763" s="0" t="s">
        <v>110</v>
      </c>
      <c r="C15763" s="0" t="s">
        <v>108</v>
      </c>
      <c r="D15763" s="116" t="n">
        <v>46935</v>
      </c>
      <c r="E15763" s="0" t="n">
        <v>0.175</v>
      </c>
      <c r="F15763" s="0" t="n">
        <v>2376529</v>
      </c>
      <c r="G15763" s="151" t="s">
        <v>111</v>
      </c>
      <c r="H15763" s="151" t="s">
        <v>111</v>
      </c>
      <c r="I15763" s="152" t="s">
        <v>112</v>
      </c>
    </row>
    <row r="15764" customFormat="false" ht="12.75" hidden="false" customHeight="false" outlineLevel="0" collapsed="false">
      <c r="A15764" s="0" t="s">
        <v>85</v>
      </c>
      <c r="B15764" s="0" t="s">
        <v>113</v>
      </c>
      <c r="C15764" s="0" t="s">
        <v>108</v>
      </c>
      <c r="D15764" s="116" t="n">
        <v>46935</v>
      </c>
      <c r="E15764" s="0" t="n">
        <v>0</v>
      </c>
      <c r="F15764" s="0" t="n">
        <v>2376530</v>
      </c>
      <c r="G15764" s="151" t="s">
        <v>111</v>
      </c>
      <c r="H15764" s="151" t="s">
        <v>111</v>
      </c>
      <c r="I15764" s="152" t="s">
        <v>112</v>
      </c>
    </row>
    <row r="15765" customFormat="false" ht="12.75" hidden="false" customHeight="false" outlineLevel="0" collapsed="false">
      <c r="A15765" s="0" t="s">
        <v>86</v>
      </c>
      <c r="B15765" s="0" t="s">
        <v>110</v>
      </c>
      <c r="C15765" s="0" t="s">
        <v>108</v>
      </c>
      <c r="D15765" s="116" t="n">
        <v>46935</v>
      </c>
      <c r="E15765" s="0" t="n">
        <v>0.265</v>
      </c>
      <c r="F15765" s="0" t="n">
        <v>2376531</v>
      </c>
      <c r="G15765" s="151" t="s">
        <v>111</v>
      </c>
      <c r="H15765" s="151" t="s">
        <v>111</v>
      </c>
      <c r="I15765" s="152" t="s">
        <v>112</v>
      </c>
    </row>
    <row r="15766" customFormat="false" ht="12.75" hidden="false" customHeight="false" outlineLevel="0" collapsed="false">
      <c r="A15766" s="0" t="s">
        <v>86</v>
      </c>
      <c r="B15766" s="0" t="s">
        <v>113</v>
      </c>
      <c r="C15766" s="0" t="s">
        <v>108</v>
      </c>
      <c r="D15766" s="116" t="n">
        <v>46935</v>
      </c>
      <c r="E15766" s="0" t="n">
        <v>0.0075</v>
      </c>
      <c r="F15766" s="0" t="n">
        <v>2376532</v>
      </c>
      <c r="G15766" s="151" t="s">
        <v>111</v>
      </c>
      <c r="H15766" s="151" t="s">
        <v>111</v>
      </c>
      <c r="I15766" s="152" t="s">
        <v>112</v>
      </c>
    </row>
    <row r="15767" customFormat="false" ht="12.75" hidden="false" customHeight="false" outlineLevel="0" collapsed="false">
      <c r="A15767" s="0" t="s">
        <v>87</v>
      </c>
      <c r="B15767" s="0" t="s">
        <v>110</v>
      </c>
      <c r="C15767" s="0" t="s">
        <v>108</v>
      </c>
      <c r="D15767" s="116" t="n">
        <v>46935</v>
      </c>
      <c r="E15767" s="0" t="n">
        <v>0.265</v>
      </c>
      <c r="F15767" s="0" t="n">
        <v>2376533</v>
      </c>
      <c r="G15767" s="151" t="s">
        <v>111</v>
      </c>
      <c r="H15767" s="151" t="s">
        <v>111</v>
      </c>
      <c r="I15767" s="152" t="s">
        <v>112</v>
      </c>
    </row>
    <row r="15768" customFormat="false" ht="12.75" hidden="false" customHeight="false" outlineLevel="0" collapsed="false">
      <c r="A15768" s="0" t="s">
        <v>87</v>
      </c>
      <c r="B15768" s="0" t="s">
        <v>113</v>
      </c>
      <c r="C15768" s="0" t="s">
        <v>108</v>
      </c>
      <c r="D15768" s="116" t="n">
        <v>46935</v>
      </c>
      <c r="E15768" s="0" t="n">
        <v>0.0075</v>
      </c>
      <c r="F15768" s="0" t="n">
        <v>2376534</v>
      </c>
      <c r="G15768" s="151" t="s">
        <v>111</v>
      </c>
      <c r="H15768" s="151" t="s">
        <v>111</v>
      </c>
      <c r="I15768" s="152" t="s">
        <v>112</v>
      </c>
    </row>
    <row r="15769" customFormat="false" ht="12.75" hidden="false" customHeight="false" outlineLevel="0" collapsed="false">
      <c r="A15769" s="0" t="s">
        <v>88</v>
      </c>
      <c r="B15769" s="0" t="s">
        <v>110</v>
      </c>
      <c r="C15769" s="0" t="s">
        <v>108</v>
      </c>
      <c r="D15769" s="116" t="n">
        <v>46935</v>
      </c>
      <c r="E15769" s="0" t="n">
        <v>0.265</v>
      </c>
      <c r="F15769" s="0" t="n">
        <v>2376535</v>
      </c>
      <c r="G15769" s="151" t="s">
        <v>111</v>
      </c>
      <c r="H15769" s="151" t="s">
        <v>111</v>
      </c>
      <c r="I15769" s="152" t="s">
        <v>112</v>
      </c>
    </row>
    <row r="15770" customFormat="false" ht="12.75" hidden="false" customHeight="false" outlineLevel="0" collapsed="false">
      <c r="A15770" s="0" t="s">
        <v>88</v>
      </c>
      <c r="B15770" s="0" t="s">
        <v>113</v>
      </c>
      <c r="C15770" s="0" t="s">
        <v>108</v>
      </c>
      <c r="D15770" s="116" t="n">
        <v>46935</v>
      </c>
      <c r="E15770" s="0" t="n">
        <v>0.0075</v>
      </c>
      <c r="F15770" s="0" t="n">
        <v>2376536</v>
      </c>
      <c r="G15770" s="151" t="s">
        <v>111</v>
      </c>
      <c r="H15770" s="151" t="s">
        <v>111</v>
      </c>
      <c r="I15770" s="152" t="s">
        <v>112</v>
      </c>
    </row>
    <row r="15771" customFormat="false" ht="12.75" hidden="false" customHeight="false" outlineLevel="0" collapsed="false">
      <c r="A15771" s="0" t="s">
        <v>89</v>
      </c>
      <c r="B15771" s="0" t="s">
        <v>110</v>
      </c>
      <c r="C15771" s="0" t="s">
        <v>108</v>
      </c>
      <c r="D15771" s="116" t="n">
        <v>46935</v>
      </c>
      <c r="E15771" s="0" t="n">
        <v>0.265</v>
      </c>
      <c r="F15771" s="0" t="n">
        <v>2376537</v>
      </c>
      <c r="G15771" s="151" t="s">
        <v>111</v>
      </c>
      <c r="H15771" s="151" t="s">
        <v>111</v>
      </c>
      <c r="I15771" s="152" t="s">
        <v>112</v>
      </c>
    </row>
    <row r="15772" customFormat="false" ht="12.75" hidden="false" customHeight="false" outlineLevel="0" collapsed="false">
      <c r="A15772" s="0" t="s">
        <v>89</v>
      </c>
      <c r="B15772" s="0" t="s">
        <v>113</v>
      </c>
      <c r="C15772" s="0" t="s">
        <v>108</v>
      </c>
      <c r="D15772" s="116" t="n">
        <v>46935</v>
      </c>
      <c r="E15772" s="0" t="n">
        <v>0.0075</v>
      </c>
      <c r="F15772" s="0" t="n">
        <v>2376538</v>
      </c>
      <c r="G15772" s="151" t="s">
        <v>111</v>
      </c>
      <c r="H15772" s="151" t="s">
        <v>111</v>
      </c>
      <c r="I15772" s="152" t="s">
        <v>112</v>
      </c>
    </row>
    <row r="15773" customFormat="false" ht="12.75" hidden="false" customHeight="false" outlineLevel="0" collapsed="false">
      <c r="A15773" s="0" t="s">
        <v>90</v>
      </c>
      <c r="B15773" s="0" t="s">
        <v>110</v>
      </c>
      <c r="C15773" s="0" t="s">
        <v>108</v>
      </c>
      <c r="D15773" s="116" t="n">
        <v>46935</v>
      </c>
      <c r="E15773" s="0" t="n">
        <v>0.265</v>
      </c>
      <c r="F15773" s="0" t="n">
        <v>2376539</v>
      </c>
      <c r="G15773" s="151" t="s">
        <v>111</v>
      </c>
      <c r="H15773" s="151" t="s">
        <v>111</v>
      </c>
      <c r="I15773" s="152" t="s">
        <v>112</v>
      </c>
    </row>
    <row r="15774" customFormat="false" ht="12.75" hidden="false" customHeight="false" outlineLevel="0" collapsed="false">
      <c r="A15774" s="0" t="s">
        <v>90</v>
      </c>
      <c r="B15774" s="0" t="s">
        <v>113</v>
      </c>
      <c r="C15774" s="0" t="s">
        <v>108</v>
      </c>
      <c r="D15774" s="116" t="n">
        <v>46935</v>
      </c>
      <c r="E15774" s="0" t="n">
        <v>0.0075</v>
      </c>
      <c r="F15774" s="0" t="n">
        <v>2376540</v>
      </c>
      <c r="G15774" s="151" t="s">
        <v>111</v>
      </c>
      <c r="H15774" s="151" t="s">
        <v>111</v>
      </c>
      <c r="I15774" s="152" t="s">
        <v>112</v>
      </c>
    </row>
    <row r="15775" customFormat="false" ht="12.75" hidden="false" customHeight="false" outlineLevel="0" collapsed="false">
      <c r="A15775" s="0" t="s">
        <v>91</v>
      </c>
      <c r="B15775" s="0" t="s">
        <v>110</v>
      </c>
      <c r="C15775" s="0" t="s">
        <v>108</v>
      </c>
      <c r="D15775" s="116" t="n">
        <v>46935</v>
      </c>
      <c r="E15775" s="0" t="n">
        <v>0</v>
      </c>
      <c r="F15775" s="0" t="n">
        <v>2376541</v>
      </c>
      <c r="G15775" s="151" t="s">
        <v>111</v>
      </c>
      <c r="H15775" s="151" t="s">
        <v>111</v>
      </c>
      <c r="I15775" s="152" t="s">
        <v>112</v>
      </c>
    </row>
    <row r="15776" customFormat="false" ht="12.75" hidden="false" customHeight="false" outlineLevel="0" collapsed="false">
      <c r="A15776" s="0" t="s">
        <v>91</v>
      </c>
      <c r="B15776" s="0" t="s">
        <v>113</v>
      </c>
      <c r="C15776" s="0" t="s">
        <v>108</v>
      </c>
      <c r="D15776" s="116" t="n">
        <v>46935</v>
      </c>
      <c r="E15776" s="0" t="n">
        <v>0</v>
      </c>
      <c r="F15776" s="0" t="n">
        <v>2376542</v>
      </c>
      <c r="G15776" s="151" t="s">
        <v>111</v>
      </c>
      <c r="H15776" s="151" t="s">
        <v>111</v>
      </c>
      <c r="I15776" s="152" t="s">
        <v>112</v>
      </c>
    </row>
    <row r="15777" customFormat="false" ht="12.75" hidden="false" customHeight="false" outlineLevel="0" collapsed="false">
      <c r="A15777" s="0" t="s">
        <v>49</v>
      </c>
      <c r="B15777" s="0" t="s">
        <v>110</v>
      </c>
      <c r="C15777" s="0" t="s">
        <v>108</v>
      </c>
      <c r="D15777" s="116" t="n">
        <v>46935</v>
      </c>
      <c r="E15777" s="0" t="n">
        <v>0.3975</v>
      </c>
      <c r="F15777" s="0" t="n">
        <v>2376543</v>
      </c>
      <c r="G15777" s="151" t="s">
        <v>111</v>
      </c>
      <c r="H15777" s="151" t="s">
        <v>111</v>
      </c>
      <c r="I15777" s="152" t="s">
        <v>112</v>
      </c>
    </row>
    <row r="15778" customFormat="false" ht="12.75" hidden="false" customHeight="false" outlineLevel="0" collapsed="false">
      <c r="A15778" s="0" t="s">
        <v>49</v>
      </c>
      <c r="B15778" s="0" t="s">
        <v>113</v>
      </c>
      <c r="C15778" s="0" t="s">
        <v>108</v>
      </c>
      <c r="D15778" s="116" t="n">
        <v>46935</v>
      </c>
      <c r="E15778" s="0" t="n">
        <v>0.015</v>
      </c>
      <c r="F15778" s="0" t="n">
        <v>2376544</v>
      </c>
      <c r="G15778" s="151" t="s">
        <v>111</v>
      </c>
      <c r="H15778" s="151" t="s">
        <v>111</v>
      </c>
      <c r="I15778" s="152" t="s">
        <v>112</v>
      </c>
    </row>
    <row r="15779" customFormat="false" ht="12.75" hidden="false" customHeight="false" outlineLevel="0" collapsed="false">
      <c r="A15779" s="0" t="s">
        <v>50</v>
      </c>
      <c r="B15779" s="0" t="s">
        <v>110</v>
      </c>
      <c r="C15779" s="0" t="s">
        <v>108</v>
      </c>
      <c r="D15779" s="116" t="n">
        <v>46935</v>
      </c>
      <c r="E15779" s="0" t="n">
        <v>0.5</v>
      </c>
      <c r="F15779" s="0" t="n">
        <v>2376545</v>
      </c>
      <c r="G15779" s="151" t="s">
        <v>111</v>
      </c>
      <c r="H15779" s="151" t="s">
        <v>111</v>
      </c>
      <c r="I15779" s="152" t="s">
        <v>112</v>
      </c>
    </row>
    <row r="15780" customFormat="false" ht="12.75" hidden="false" customHeight="false" outlineLevel="0" collapsed="false">
      <c r="A15780" s="0" t="s">
        <v>50</v>
      </c>
      <c r="B15780" s="0" t="s">
        <v>113</v>
      </c>
      <c r="C15780" s="0" t="s">
        <v>108</v>
      </c>
      <c r="D15780" s="116" t="n">
        <v>46935</v>
      </c>
      <c r="E15780" s="0" t="n">
        <v>-0.02</v>
      </c>
      <c r="F15780" s="0" t="n">
        <v>2376546</v>
      </c>
      <c r="G15780" s="151" t="s">
        <v>111</v>
      </c>
      <c r="H15780" s="151" t="s">
        <v>111</v>
      </c>
      <c r="I15780" s="152" t="s">
        <v>112</v>
      </c>
    </row>
    <row r="15781" customFormat="false" ht="12.75" hidden="false" customHeight="false" outlineLevel="0" collapsed="false">
      <c r="A15781" s="0" t="s">
        <v>51</v>
      </c>
      <c r="B15781" s="0" t="s">
        <v>110</v>
      </c>
      <c r="C15781" s="0" t="s">
        <v>108</v>
      </c>
      <c r="D15781" s="116" t="n">
        <v>46935</v>
      </c>
      <c r="E15781" s="0" t="n">
        <v>0.5</v>
      </c>
      <c r="F15781" s="0" t="n">
        <v>2376547</v>
      </c>
      <c r="G15781" s="151" t="s">
        <v>111</v>
      </c>
      <c r="H15781" s="151" t="s">
        <v>111</v>
      </c>
      <c r="I15781" s="152" t="s">
        <v>112</v>
      </c>
    </row>
    <row r="15782" customFormat="false" ht="12.75" hidden="false" customHeight="false" outlineLevel="0" collapsed="false">
      <c r="A15782" s="0" t="s">
        <v>51</v>
      </c>
      <c r="B15782" s="0" t="s">
        <v>113</v>
      </c>
      <c r="C15782" s="0" t="s">
        <v>108</v>
      </c>
      <c r="D15782" s="116" t="n">
        <v>46935</v>
      </c>
      <c r="E15782" s="0" t="n">
        <v>0.035</v>
      </c>
      <c r="F15782" s="0" t="n">
        <v>2376548</v>
      </c>
      <c r="G15782" s="151" t="s">
        <v>111</v>
      </c>
      <c r="H15782" s="151" t="s">
        <v>111</v>
      </c>
      <c r="I15782" s="152" t="s">
        <v>112</v>
      </c>
    </row>
    <row r="15783" customFormat="false" ht="12.75" hidden="false" customHeight="false" outlineLevel="0" collapsed="false">
      <c r="A15783" s="0" t="s">
        <v>52</v>
      </c>
      <c r="B15783" s="0" t="s">
        <v>110</v>
      </c>
      <c r="C15783" s="0" t="s">
        <v>108</v>
      </c>
      <c r="D15783" s="116" t="n">
        <v>46935</v>
      </c>
      <c r="E15783" s="0" t="n">
        <v>0.5</v>
      </c>
      <c r="F15783" s="0" t="n">
        <v>2376549</v>
      </c>
      <c r="G15783" s="151" t="s">
        <v>111</v>
      </c>
      <c r="H15783" s="151" t="s">
        <v>111</v>
      </c>
      <c r="I15783" s="152" t="s">
        <v>112</v>
      </c>
    </row>
    <row r="15784" customFormat="false" ht="12.75" hidden="false" customHeight="false" outlineLevel="0" collapsed="false">
      <c r="A15784" s="0" t="s">
        <v>52</v>
      </c>
      <c r="B15784" s="0" t="s">
        <v>113</v>
      </c>
      <c r="C15784" s="0" t="s">
        <v>108</v>
      </c>
      <c r="D15784" s="116" t="n">
        <v>46935</v>
      </c>
      <c r="E15784" s="0" t="n">
        <v>-0.02</v>
      </c>
      <c r="F15784" s="0" t="n">
        <v>2376550</v>
      </c>
      <c r="G15784" s="151" t="s">
        <v>111</v>
      </c>
      <c r="H15784" s="151" t="s">
        <v>111</v>
      </c>
      <c r="I15784" s="152" t="s">
        <v>112</v>
      </c>
    </row>
    <row r="15785" customFormat="false" ht="12.75" hidden="false" customHeight="false" outlineLevel="0" collapsed="false">
      <c r="A15785" s="0" t="s">
        <v>53</v>
      </c>
      <c r="B15785" s="0" t="s">
        <v>110</v>
      </c>
      <c r="C15785" s="0" t="s">
        <v>108</v>
      </c>
      <c r="D15785" s="116" t="n">
        <v>46935</v>
      </c>
      <c r="E15785" s="0" t="n">
        <v>0.265</v>
      </c>
      <c r="F15785" s="0" t="n">
        <v>2376551</v>
      </c>
      <c r="G15785" s="151" t="s">
        <v>111</v>
      </c>
      <c r="H15785" s="151" t="s">
        <v>111</v>
      </c>
      <c r="I15785" s="152" t="s">
        <v>112</v>
      </c>
    </row>
    <row r="15786" customFormat="false" ht="12.75" hidden="false" customHeight="false" outlineLevel="0" collapsed="false">
      <c r="A15786" s="0" t="s">
        <v>53</v>
      </c>
      <c r="B15786" s="0" t="s">
        <v>113</v>
      </c>
      <c r="C15786" s="0" t="s">
        <v>108</v>
      </c>
      <c r="D15786" s="116" t="n">
        <v>46935</v>
      </c>
      <c r="E15786" s="0" t="n">
        <v>0.0075</v>
      </c>
      <c r="F15786" s="0" t="n">
        <v>2376552</v>
      </c>
      <c r="G15786" s="151" t="s">
        <v>111</v>
      </c>
      <c r="H15786" s="151" t="s">
        <v>111</v>
      </c>
      <c r="I15786" s="152" t="s">
        <v>112</v>
      </c>
    </row>
    <row r="15787" customFormat="false" ht="12.75" hidden="false" customHeight="false" outlineLevel="0" collapsed="false">
      <c r="A15787" s="0" t="s">
        <v>17</v>
      </c>
      <c r="B15787" s="0" t="s">
        <v>110</v>
      </c>
      <c r="C15787" s="0" t="s">
        <v>108</v>
      </c>
      <c r="D15787" s="116" t="n">
        <v>46935</v>
      </c>
      <c r="E15787" s="0" t="n">
        <v>0</v>
      </c>
      <c r="F15787" s="0" t="n">
        <v>2376553</v>
      </c>
      <c r="G15787" s="151" t="s">
        <v>111</v>
      </c>
      <c r="H15787" s="151" t="s">
        <v>111</v>
      </c>
      <c r="I15787" s="152" t="s">
        <v>112</v>
      </c>
    </row>
    <row r="15788" customFormat="false" ht="12.75" hidden="false" customHeight="false" outlineLevel="0" collapsed="false">
      <c r="A15788" s="0" t="s">
        <v>17</v>
      </c>
      <c r="B15788" s="0" t="s">
        <v>113</v>
      </c>
      <c r="C15788" s="0" t="s">
        <v>108</v>
      </c>
      <c r="D15788" s="116" t="n">
        <v>46935</v>
      </c>
      <c r="E15788" s="0" t="n">
        <v>0</v>
      </c>
      <c r="F15788" s="0" t="n">
        <v>2376554</v>
      </c>
      <c r="G15788" s="151" t="s">
        <v>111</v>
      </c>
      <c r="H15788" s="151" t="s">
        <v>111</v>
      </c>
      <c r="I15788" s="152" t="s">
        <v>112</v>
      </c>
    </row>
    <row r="15789" customFormat="false" ht="12.75" hidden="false" customHeight="false" outlineLevel="0" collapsed="false">
      <c r="A15789" s="0" t="s">
        <v>18</v>
      </c>
      <c r="B15789" s="0" t="s">
        <v>110</v>
      </c>
      <c r="C15789" s="0" t="s">
        <v>108</v>
      </c>
      <c r="D15789" s="116" t="n">
        <v>46935</v>
      </c>
      <c r="E15789" s="0" t="n">
        <v>0</v>
      </c>
      <c r="F15789" s="0" t="n">
        <v>2376555</v>
      </c>
      <c r="G15789" s="151" t="s">
        <v>111</v>
      </c>
      <c r="H15789" s="151" t="s">
        <v>111</v>
      </c>
      <c r="I15789" s="152" t="s">
        <v>112</v>
      </c>
    </row>
    <row r="15790" customFormat="false" ht="12.75" hidden="false" customHeight="false" outlineLevel="0" collapsed="false">
      <c r="A15790" s="0" t="s">
        <v>18</v>
      </c>
      <c r="B15790" s="0" t="s">
        <v>113</v>
      </c>
      <c r="C15790" s="0" t="s">
        <v>108</v>
      </c>
      <c r="D15790" s="116" t="n">
        <v>46935</v>
      </c>
      <c r="E15790" s="0" t="n">
        <v>0</v>
      </c>
      <c r="F15790" s="0" t="n">
        <v>2376556</v>
      </c>
      <c r="G15790" s="151" t="s">
        <v>111</v>
      </c>
      <c r="H15790" s="151" t="s">
        <v>111</v>
      </c>
      <c r="I15790" s="152" t="s">
        <v>112</v>
      </c>
    </row>
    <row r="15791" customFormat="false" ht="12.75" hidden="false" customHeight="false" outlineLevel="0" collapsed="false">
      <c r="A15791" s="0" t="s">
        <v>19</v>
      </c>
      <c r="B15791" s="0" t="s">
        <v>110</v>
      </c>
      <c r="C15791" s="0" t="s">
        <v>108</v>
      </c>
      <c r="D15791" s="116" t="n">
        <v>46935</v>
      </c>
      <c r="E15791" s="0" t="n">
        <v>0</v>
      </c>
      <c r="F15791" s="0" t="n">
        <v>2376557</v>
      </c>
      <c r="G15791" s="151" t="s">
        <v>111</v>
      </c>
      <c r="H15791" s="151" t="s">
        <v>111</v>
      </c>
      <c r="I15791" s="152" t="s">
        <v>112</v>
      </c>
    </row>
    <row r="15792" customFormat="false" ht="12.75" hidden="false" customHeight="false" outlineLevel="0" collapsed="false">
      <c r="A15792" s="0" t="s">
        <v>19</v>
      </c>
      <c r="B15792" s="0" t="s">
        <v>113</v>
      </c>
      <c r="C15792" s="0" t="s">
        <v>108</v>
      </c>
      <c r="D15792" s="116" t="n">
        <v>46935</v>
      </c>
      <c r="E15792" s="0" t="n">
        <v>0</v>
      </c>
      <c r="F15792" s="0" t="n">
        <v>2376558</v>
      </c>
      <c r="G15792" s="151" t="s">
        <v>111</v>
      </c>
      <c r="H15792" s="151" t="s">
        <v>111</v>
      </c>
      <c r="I15792" s="152" t="s">
        <v>112</v>
      </c>
    </row>
    <row r="15793" customFormat="false" ht="12.75" hidden="false" customHeight="false" outlineLevel="0" collapsed="false">
      <c r="A15793" s="0" t="s">
        <v>21</v>
      </c>
      <c r="B15793" s="0" t="s">
        <v>110</v>
      </c>
      <c r="C15793" s="0" t="s">
        <v>108</v>
      </c>
      <c r="D15793" s="116" t="n">
        <v>46935</v>
      </c>
      <c r="E15793" s="0" t="n">
        <v>0</v>
      </c>
      <c r="F15793" s="0" t="n">
        <v>2376559</v>
      </c>
      <c r="G15793" s="151" t="s">
        <v>111</v>
      </c>
      <c r="H15793" s="151" t="s">
        <v>111</v>
      </c>
      <c r="I15793" s="152" t="s">
        <v>112</v>
      </c>
    </row>
    <row r="15794" customFormat="false" ht="12.75" hidden="false" customHeight="false" outlineLevel="0" collapsed="false">
      <c r="A15794" s="0" t="s">
        <v>21</v>
      </c>
      <c r="B15794" s="0" t="s">
        <v>113</v>
      </c>
      <c r="C15794" s="0" t="s">
        <v>108</v>
      </c>
      <c r="D15794" s="116" t="n">
        <v>46935</v>
      </c>
      <c r="E15794" s="0" t="n">
        <v>0</v>
      </c>
      <c r="F15794" s="0" t="n">
        <v>2376560</v>
      </c>
      <c r="G15794" s="151" t="s">
        <v>111</v>
      </c>
      <c r="H15794" s="151" t="s">
        <v>111</v>
      </c>
      <c r="I15794" s="152" t="s">
        <v>112</v>
      </c>
    </row>
    <row r="15795" customFormat="false" ht="12.75" hidden="false" customHeight="false" outlineLevel="0" collapsed="false">
      <c r="A15795" s="0" t="s">
        <v>22</v>
      </c>
      <c r="B15795" s="0" t="s">
        <v>110</v>
      </c>
      <c r="C15795" s="0" t="s">
        <v>108</v>
      </c>
      <c r="D15795" s="116" t="n">
        <v>46935</v>
      </c>
      <c r="E15795" s="0" t="n">
        <v>0</v>
      </c>
      <c r="F15795" s="0" t="n">
        <v>2376561</v>
      </c>
      <c r="G15795" s="151" t="s">
        <v>111</v>
      </c>
      <c r="H15795" s="151" t="s">
        <v>111</v>
      </c>
      <c r="I15795" s="152" t="s">
        <v>112</v>
      </c>
    </row>
    <row r="15796" customFormat="false" ht="12.75" hidden="false" customHeight="false" outlineLevel="0" collapsed="false">
      <c r="A15796" s="0" t="s">
        <v>59</v>
      </c>
      <c r="B15796" s="0" t="s">
        <v>110</v>
      </c>
      <c r="C15796" s="0" t="s">
        <v>108</v>
      </c>
      <c r="D15796" s="116" t="n">
        <v>46966</v>
      </c>
      <c r="E15796" s="0" t="n">
        <v>0.4</v>
      </c>
      <c r="F15796" s="0" t="n">
        <v>2376515</v>
      </c>
      <c r="G15796" s="151" t="s">
        <v>111</v>
      </c>
      <c r="H15796" s="151" t="s">
        <v>111</v>
      </c>
      <c r="I15796" s="152" t="s">
        <v>112</v>
      </c>
    </row>
    <row r="15797" customFormat="false" ht="12.75" hidden="false" customHeight="false" outlineLevel="0" collapsed="false">
      <c r="A15797" s="0" t="s">
        <v>59</v>
      </c>
      <c r="B15797" s="0" t="s">
        <v>113</v>
      </c>
      <c r="C15797" s="0" t="s">
        <v>108</v>
      </c>
      <c r="D15797" s="116" t="n">
        <v>46966</v>
      </c>
      <c r="E15797" s="0" t="n">
        <v>0.015</v>
      </c>
      <c r="F15797" s="0" t="n">
        <v>2376516</v>
      </c>
      <c r="G15797" s="151" t="s">
        <v>111</v>
      </c>
      <c r="H15797" s="151" t="s">
        <v>111</v>
      </c>
      <c r="I15797" s="152" t="s">
        <v>112</v>
      </c>
    </row>
    <row r="15798" customFormat="false" ht="12.75" hidden="false" customHeight="false" outlineLevel="0" collapsed="false">
      <c r="A15798" s="0" t="s">
        <v>60</v>
      </c>
      <c r="B15798" s="0" t="s">
        <v>110</v>
      </c>
      <c r="C15798" s="0" t="s">
        <v>108</v>
      </c>
      <c r="D15798" s="116" t="n">
        <v>46966</v>
      </c>
      <c r="E15798" s="0" t="n">
        <v>0.4</v>
      </c>
      <c r="F15798" s="0" t="n">
        <v>2376517</v>
      </c>
      <c r="G15798" s="151" t="s">
        <v>111</v>
      </c>
      <c r="H15798" s="151" t="s">
        <v>111</v>
      </c>
      <c r="I15798" s="152" t="s">
        <v>112</v>
      </c>
    </row>
    <row r="15799" customFormat="false" ht="12.75" hidden="false" customHeight="false" outlineLevel="0" collapsed="false">
      <c r="A15799" s="0" t="s">
        <v>60</v>
      </c>
      <c r="B15799" s="0" t="s">
        <v>113</v>
      </c>
      <c r="C15799" s="0" t="s">
        <v>108</v>
      </c>
      <c r="D15799" s="116" t="n">
        <v>46966</v>
      </c>
      <c r="E15799" s="0" t="n">
        <v>0.065</v>
      </c>
      <c r="F15799" s="0" t="n">
        <v>2376518</v>
      </c>
      <c r="G15799" s="151" t="s">
        <v>111</v>
      </c>
      <c r="H15799" s="151" t="s">
        <v>111</v>
      </c>
      <c r="I15799" s="152" t="s">
        <v>112</v>
      </c>
    </row>
    <row r="15800" customFormat="false" ht="12.75" hidden="false" customHeight="false" outlineLevel="0" collapsed="false">
      <c r="A15800" s="0" t="s">
        <v>61</v>
      </c>
      <c r="B15800" s="0" t="s">
        <v>110</v>
      </c>
      <c r="C15800" s="0" t="s">
        <v>108</v>
      </c>
      <c r="D15800" s="116" t="n">
        <v>46966</v>
      </c>
      <c r="E15800" s="0" t="n">
        <v>0.4</v>
      </c>
      <c r="F15800" s="0" t="n">
        <v>2376519</v>
      </c>
      <c r="G15800" s="151" t="s">
        <v>111</v>
      </c>
      <c r="H15800" s="151" t="s">
        <v>111</v>
      </c>
      <c r="I15800" s="152" t="s">
        <v>112</v>
      </c>
    </row>
    <row r="15801" customFormat="false" ht="12.75" hidden="false" customHeight="false" outlineLevel="0" collapsed="false">
      <c r="A15801" s="0" t="s">
        <v>61</v>
      </c>
      <c r="B15801" s="0" t="s">
        <v>113</v>
      </c>
      <c r="C15801" s="0" t="s">
        <v>108</v>
      </c>
      <c r="D15801" s="116" t="n">
        <v>46966</v>
      </c>
      <c r="E15801" s="0" t="n">
        <v>0.015</v>
      </c>
      <c r="F15801" s="0" t="n">
        <v>2376520</v>
      </c>
      <c r="G15801" s="151" t="s">
        <v>111</v>
      </c>
      <c r="H15801" s="151" t="s">
        <v>111</v>
      </c>
      <c r="I15801" s="152" t="s">
        <v>112</v>
      </c>
    </row>
    <row r="15802" customFormat="false" ht="12.75" hidden="false" customHeight="false" outlineLevel="0" collapsed="false">
      <c r="A15802" s="0" t="s">
        <v>62</v>
      </c>
      <c r="B15802" s="0" t="s">
        <v>110</v>
      </c>
      <c r="C15802" s="0" t="s">
        <v>108</v>
      </c>
      <c r="D15802" s="116" t="n">
        <v>46966</v>
      </c>
      <c r="E15802" s="0" t="n">
        <v>0.4</v>
      </c>
      <c r="F15802" s="0" t="n">
        <v>2376521</v>
      </c>
      <c r="G15802" s="151" t="s">
        <v>111</v>
      </c>
      <c r="H15802" s="151" t="s">
        <v>111</v>
      </c>
      <c r="I15802" s="152" t="s">
        <v>112</v>
      </c>
    </row>
    <row r="15803" customFormat="false" ht="12.75" hidden="false" customHeight="false" outlineLevel="0" collapsed="false">
      <c r="A15803" s="0" t="s">
        <v>62</v>
      </c>
      <c r="B15803" s="0" t="s">
        <v>113</v>
      </c>
      <c r="C15803" s="0" t="s">
        <v>108</v>
      </c>
      <c r="D15803" s="116" t="n">
        <v>46966</v>
      </c>
      <c r="E15803" s="0" t="n">
        <v>0.065</v>
      </c>
      <c r="F15803" s="0" t="n">
        <v>2376522</v>
      </c>
      <c r="G15803" s="151" t="s">
        <v>111</v>
      </c>
      <c r="H15803" s="151" t="s">
        <v>111</v>
      </c>
      <c r="I15803" s="152" t="s">
        <v>112</v>
      </c>
    </row>
    <row r="15804" customFormat="false" ht="12.75" hidden="false" customHeight="false" outlineLevel="0" collapsed="false">
      <c r="A15804" s="0" t="s">
        <v>82</v>
      </c>
      <c r="B15804" s="0" t="s">
        <v>110</v>
      </c>
      <c r="C15804" s="0" t="s">
        <v>108</v>
      </c>
      <c r="D15804" s="116" t="n">
        <v>46966</v>
      </c>
      <c r="E15804" s="0" t="n">
        <v>0</v>
      </c>
      <c r="F15804" s="0" t="n">
        <v>2376523</v>
      </c>
      <c r="G15804" s="151" t="s">
        <v>111</v>
      </c>
      <c r="H15804" s="151" t="s">
        <v>111</v>
      </c>
      <c r="I15804" s="152" t="s">
        <v>112</v>
      </c>
    </row>
    <row r="15805" customFormat="false" ht="12.75" hidden="false" customHeight="false" outlineLevel="0" collapsed="false">
      <c r="A15805" s="0" t="s">
        <v>82</v>
      </c>
      <c r="B15805" s="0" t="s">
        <v>113</v>
      </c>
      <c r="C15805" s="0" t="s">
        <v>108</v>
      </c>
      <c r="D15805" s="116" t="n">
        <v>46966</v>
      </c>
      <c r="E15805" s="0" t="n">
        <v>0</v>
      </c>
      <c r="F15805" s="0" t="n">
        <v>2376524</v>
      </c>
      <c r="G15805" s="151" t="s">
        <v>111</v>
      </c>
      <c r="H15805" s="151" t="s">
        <v>111</v>
      </c>
      <c r="I15805" s="152" t="s">
        <v>112</v>
      </c>
    </row>
    <row r="15806" customFormat="false" ht="12.75" hidden="false" customHeight="false" outlineLevel="0" collapsed="false">
      <c r="A15806" s="0" t="s">
        <v>83</v>
      </c>
      <c r="B15806" s="0" t="s">
        <v>110</v>
      </c>
      <c r="C15806" s="0" t="s">
        <v>108</v>
      </c>
      <c r="D15806" s="116" t="n">
        <v>46966</v>
      </c>
      <c r="E15806" s="0" t="n">
        <v>0</v>
      </c>
      <c r="F15806" s="0" t="n">
        <v>2376525</v>
      </c>
      <c r="G15806" s="151" t="s">
        <v>111</v>
      </c>
      <c r="H15806" s="151" t="s">
        <v>111</v>
      </c>
      <c r="I15806" s="152" t="s">
        <v>112</v>
      </c>
    </row>
    <row r="15807" customFormat="false" ht="12.75" hidden="false" customHeight="false" outlineLevel="0" collapsed="false">
      <c r="A15807" s="0" t="s">
        <v>83</v>
      </c>
      <c r="B15807" s="0" t="s">
        <v>113</v>
      </c>
      <c r="C15807" s="0" t="s">
        <v>108</v>
      </c>
      <c r="D15807" s="116" t="n">
        <v>46966</v>
      </c>
      <c r="E15807" s="0" t="n">
        <v>0</v>
      </c>
      <c r="F15807" s="0" t="n">
        <v>2376526</v>
      </c>
      <c r="G15807" s="151" t="s">
        <v>111</v>
      </c>
      <c r="H15807" s="151" t="s">
        <v>111</v>
      </c>
      <c r="I15807" s="152" t="s">
        <v>112</v>
      </c>
    </row>
    <row r="15808" customFormat="false" ht="12.75" hidden="false" customHeight="false" outlineLevel="0" collapsed="false">
      <c r="A15808" s="0" t="s">
        <v>84</v>
      </c>
      <c r="B15808" s="0" t="s">
        <v>110</v>
      </c>
      <c r="C15808" s="0" t="s">
        <v>108</v>
      </c>
      <c r="D15808" s="116" t="n">
        <v>46966</v>
      </c>
      <c r="E15808" s="0" t="n">
        <v>0.175</v>
      </c>
      <c r="F15808" s="0" t="n">
        <v>2376527</v>
      </c>
      <c r="G15808" s="151" t="s">
        <v>111</v>
      </c>
      <c r="H15808" s="151" t="s">
        <v>111</v>
      </c>
      <c r="I15808" s="152" t="s">
        <v>112</v>
      </c>
    </row>
    <row r="15809" customFormat="false" ht="12.75" hidden="false" customHeight="false" outlineLevel="0" collapsed="false">
      <c r="A15809" s="0" t="s">
        <v>84</v>
      </c>
      <c r="B15809" s="0" t="s">
        <v>113</v>
      </c>
      <c r="C15809" s="0" t="s">
        <v>108</v>
      </c>
      <c r="D15809" s="116" t="n">
        <v>46966</v>
      </c>
      <c r="E15809" s="0" t="n">
        <v>0</v>
      </c>
      <c r="F15809" s="0" t="n">
        <v>2376528</v>
      </c>
      <c r="G15809" s="151" t="s">
        <v>111</v>
      </c>
      <c r="H15809" s="151" t="s">
        <v>111</v>
      </c>
      <c r="I15809" s="152" t="s">
        <v>112</v>
      </c>
    </row>
    <row r="15810" customFormat="false" ht="12.75" hidden="false" customHeight="false" outlineLevel="0" collapsed="false">
      <c r="A15810" s="0" t="s">
        <v>85</v>
      </c>
      <c r="B15810" s="0" t="s">
        <v>110</v>
      </c>
      <c r="C15810" s="0" t="s">
        <v>108</v>
      </c>
      <c r="D15810" s="116" t="n">
        <v>46966</v>
      </c>
      <c r="E15810" s="0" t="n">
        <v>0.175</v>
      </c>
      <c r="F15810" s="0" t="n">
        <v>2376529</v>
      </c>
      <c r="G15810" s="151" t="s">
        <v>111</v>
      </c>
      <c r="H15810" s="151" t="s">
        <v>111</v>
      </c>
      <c r="I15810" s="152" t="s">
        <v>112</v>
      </c>
    </row>
    <row r="15811" customFormat="false" ht="12.75" hidden="false" customHeight="false" outlineLevel="0" collapsed="false">
      <c r="A15811" s="0" t="s">
        <v>85</v>
      </c>
      <c r="B15811" s="0" t="s">
        <v>113</v>
      </c>
      <c r="C15811" s="0" t="s">
        <v>108</v>
      </c>
      <c r="D15811" s="116" t="n">
        <v>46966</v>
      </c>
      <c r="E15811" s="0" t="n">
        <v>0</v>
      </c>
      <c r="F15811" s="0" t="n">
        <v>2376530</v>
      </c>
      <c r="G15811" s="151" t="s">
        <v>111</v>
      </c>
      <c r="H15811" s="151" t="s">
        <v>111</v>
      </c>
      <c r="I15811" s="152" t="s">
        <v>112</v>
      </c>
    </row>
    <row r="15812" customFormat="false" ht="12.75" hidden="false" customHeight="false" outlineLevel="0" collapsed="false">
      <c r="A15812" s="0" t="s">
        <v>86</v>
      </c>
      <c r="B15812" s="0" t="s">
        <v>110</v>
      </c>
      <c r="C15812" s="0" t="s">
        <v>108</v>
      </c>
      <c r="D15812" s="116" t="n">
        <v>46966</v>
      </c>
      <c r="E15812" s="0" t="n">
        <v>0.205</v>
      </c>
      <c r="F15812" s="0" t="n">
        <v>2376531</v>
      </c>
      <c r="G15812" s="151" t="s">
        <v>111</v>
      </c>
      <c r="H15812" s="151" t="s">
        <v>111</v>
      </c>
      <c r="I15812" s="152" t="s">
        <v>112</v>
      </c>
    </row>
    <row r="15813" customFormat="false" ht="12.75" hidden="false" customHeight="false" outlineLevel="0" collapsed="false">
      <c r="A15813" s="0" t="s">
        <v>86</v>
      </c>
      <c r="B15813" s="0" t="s">
        <v>113</v>
      </c>
      <c r="C15813" s="0" t="s">
        <v>108</v>
      </c>
      <c r="D15813" s="116" t="n">
        <v>46966</v>
      </c>
      <c r="E15813" s="0" t="n">
        <v>0.0075</v>
      </c>
      <c r="F15813" s="0" t="n">
        <v>2376532</v>
      </c>
      <c r="G15813" s="151" t="s">
        <v>111</v>
      </c>
      <c r="H15813" s="151" t="s">
        <v>111</v>
      </c>
      <c r="I15813" s="152" t="s">
        <v>112</v>
      </c>
    </row>
    <row r="15814" customFormat="false" ht="12.75" hidden="false" customHeight="false" outlineLevel="0" collapsed="false">
      <c r="A15814" s="0" t="s">
        <v>87</v>
      </c>
      <c r="B15814" s="0" t="s">
        <v>110</v>
      </c>
      <c r="C15814" s="0" t="s">
        <v>108</v>
      </c>
      <c r="D15814" s="116" t="n">
        <v>46966</v>
      </c>
      <c r="E15814" s="0" t="n">
        <v>0.205</v>
      </c>
      <c r="F15814" s="0" t="n">
        <v>2376533</v>
      </c>
      <c r="G15814" s="151" t="s">
        <v>111</v>
      </c>
      <c r="H15814" s="151" t="s">
        <v>111</v>
      </c>
      <c r="I15814" s="152" t="s">
        <v>112</v>
      </c>
    </row>
    <row r="15815" customFormat="false" ht="12.75" hidden="false" customHeight="false" outlineLevel="0" collapsed="false">
      <c r="A15815" s="0" t="s">
        <v>87</v>
      </c>
      <c r="B15815" s="0" t="s">
        <v>113</v>
      </c>
      <c r="C15815" s="0" t="s">
        <v>108</v>
      </c>
      <c r="D15815" s="116" t="n">
        <v>46966</v>
      </c>
      <c r="E15815" s="0" t="n">
        <v>0.0075</v>
      </c>
      <c r="F15815" s="0" t="n">
        <v>2376534</v>
      </c>
      <c r="G15815" s="151" t="s">
        <v>111</v>
      </c>
      <c r="H15815" s="151" t="s">
        <v>111</v>
      </c>
      <c r="I15815" s="152" t="s">
        <v>112</v>
      </c>
    </row>
    <row r="15816" customFormat="false" ht="12.75" hidden="false" customHeight="false" outlineLevel="0" collapsed="false">
      <c r="A15816" s="0" t="s">
        <v>88</v>
      </c>
      <c r="B15816" s="0" t="s">
        <v>110</v>
      </c>
      <c r="C15816" s="0" t="s">
        <v>108</v>
      </c>
      <c r="D15816" s="116" t="n">
        <v>46966</v>
      </c>
      <c r="E15816" s="0" t="n">
        <v>0.205</v>
      </c>
      <c r="F15816" s="0" t="n">
        <v>2376535</v>
      </c>
      <c r="G15816" s="151" t="s">
        <v>111</v>
      </c>
      <c r="H15816" s="151" t="s">
        <v>111</v>
      </c>
      <c r="I15816" s="152" t="s">
        <v>112</v>
      </c>
    </row>
    <row r="15817" customFormat="false" ht="12.75" hidden="false" customHeight="false" outlineLevel="0" collapsed="false">
      <c r="A15817" s="0" t="s">
        <v>88</v>
      </c>
      <c r="B15817" s="0" t="s">
        <v>113</v>
      </c>
      <c r="C15817" s="0" t="s">
        <v>108</v>
      </c>
      <c r="D15817" s="116" t="n">
        <v>46966</v>
      </c>
      <c r="E15817" s="0" t="n">
        <v>0.0075</v>
      </c>
      <c r="F15817" s="0" t="n">
        <v>2376536</v>
      </c>
      <c r="G15817" s="151" t="s">
        <v>111</v>
      </c>
      <c r="H15817" s="151" t="s">
        <v>111</v>
      </c>
      <c r="I15817" s="152" t="s">
        <v>112</v>
      </c>
    </row>
    <row r="15818" customFormat="false" ht="12.75" hidden="false" customHeight="false" outlineLevel="0" collapsed="false">
      <c r="A15818" s="0" t="s">
        <v>89</v>
      </c>
      <c r="B15818" s="0" t="s">
        <v>110</v>
      </c>
      <c r="C15818" s="0" t="s">
        <v>108</v>
      </c>
      <c r="D15818" s="116" t="n">
        <v>46966</v>
      </c>
      <c r="E15818" s="0" t="n">
        <v>0.205</v>
      </c>
      <c r="F15818" s="0" t="n">
        <v>2376537</v>
      </c>
      <c r="G15818" s="151" t="s">
        <v>111</v>
      </c>
      <c r="H15818" s="151" t="s">
        <v>111</v>
      </c>
      <c r="I15818" s="152" t="s">
        <v>112</v>
      </c>
    </row>
    <row r="15819" customFormat="false" ht="12.75" hidden="false" customHeight="false" outlineLevel="0" collapsed="false">
      <c r="A15819" s="0" t="s">
        <v>89</v>
      </c>
      <c r="B15819" s="0" t="s">
        <v>113</v>
      </c>
      <c r="C15819" s="0" t="s">
        <v>108</v>
      </c>
      <c r="D15819" s="116" t="n">
        <v>46966</v>
      </c>
      <c r="E15819" s="0" t="n">
        <v>0.0075</v>
      </c>
      <c r="F15819" s="0" t="n">
        <v>2376538</v>
      </c>
      <c r="G15819" s="151" t="s">
        <v>111</v>
      </c>
      <c r="H15819" s="151" t="s">
        <v>111</v>
      </c>
      <c r="I15819" s="152" t="s">
        <v>112</v>
      </c>
    </row>
    <row r="15820" customFormat="false" ht="12.75" hidden="false" customHeight="false" outlineLevel="0" collapsed="false">
      <c r="A15820" s="0" t="s">
        <v>90</v>
      </c>
      <c r="B15820" s="0" t="s">
        <v>110</v>
      </c>
      <c r="C15820" s="0" t="s">
        <v>108</v>
      </c>
      <c r="D15820" s="116" t="n">
        <v>46966</v>
      </c>
      <c r="E15820" s="0" t="n">
        <v>0.205</v>
      </c>
      <c r="F15820" s="0" t="n">
        <v>2376539</v>
      </c>
      <c r="G15820" s="151" t="s">
        <v>111</v>
      </c>
      <c r="H15820" s="151" t="s">
        <v>111</v>
      </c>
      <c r="I15820" s="152" t="s">
        <v>112</v>
      </c>
    </row>
    <row r="15821" customFormat="false" ht="12.75" hidden="false" customHeight="false" outlineLevel="0" collapsed="false">
      <c r="A15821" s="0" t="s">
        <v>90</v>
      </c>
      <c r="B15821" s="0" t="s">
        <v>113</v>
      </c>
      <c r="C15821" s="0" t="s">
        <v>108</v>
      </c>
      <c r="D15821" s="116" t="n">
        <v>46966</v>
      </c>
      <c r="E15821" s="0" t="n">
        <v>0.0075</v>
      </c>
      <c r="F15821" s="0" t="n">
        <v>2376540</v>
      </c>
      <c r="G15821" s="151" t="s">
        <v>111</v>
      </c>
      <c r="H15821" s="151" t="s">
        <v>111</v>
      </c>
      <c r="I15821" s="152" t="s">
        <v>112</v>
      </c>
    </row>
    <row r="15822" customFormat="false" ht="12.75" hidden="false" customHeight="false" outlineLevel="0" collapsed="false">
      <c r="A15822" s="0" t="s">
        <v>91</v>
      </c>
      <c r="B15822" s="0" t="s">
        <v>110</v>
      </c>
      <c r="C15822" s="0" t="s">
        <v>108</v>
      </c>
      <c r="D15822" s="116" t="n">
        <v>46966</v>
      </c>
      <c r="E15822" s="0" t="n">
        <v>0</v>
      </c>
      <c r="F15822" s="0" t="n">
        <v>2376541</v>
      </c>
      <c r="G15822" s="151" t="s">
        <v>111</v>
      </c>
      <c r="H15822" s="151" t="s">
        <v>111</v>
      </c>
      <c r="I15822" s="152" t="s">
        <v>112</v>
      </c>
    </row>
    <row r="15823" customFormat="false" ht="12.75" hidden="false" customHeight="false" outlineLevel="0" collapsed="false">
      <c r="A15823" s="0" t="s">
        <v>91</v>
      </c>
      <c r="B15823" s="0" t="s">
        <v>113</v>
      </c>
      <c r="C15823" s="0" t="s">
        <v>108</v>
      </c>
      <c r="D15823" s="116" t="n">
        <v>46966</v>
      </c>
      <c r="E15823" s="0" t="n">
        <v>0</v>
      </c>
      <c r="F15823" s="0" t="n">
        <v>2376542</v>
      </c>
      <c r="G15823" s="151" t="s">
        <v>111</v>
      </c>
      <c r="H15823" s="151" t="s">
        <v>111</v>
      </c>
      <c r="I15823" s="152" t="s">
        <v>112</v>
      </c>
    </row>
    <row r="15824" customFormat="false" ht="12.75" hidden="false" customHeight="false" outlineLevel="0" collapsed="false">
      <c r="A15824" s="0" t="s">
        <v>49</v>
      </c>
      <c r="B15824" s="0" t="s">
        <v>110</v>
      </c>
      <c r="C15824" s="0" t="s">
        <v>108</v>
      </c>
      <c r="D15824" s="116" t="n">
        <v>46966</v>
      </c>
      <c r="E15824" s="0" t="n">
        <v>0.4</v>
      </c>
      <c r="F15824" s="0" t="n">
        <v>2376543</v>
      </c>
      <c r="G15824" s="151" t="s">
        <v>111</v>
      </c>
      <c r="H15824" s="151" t="s">
        <v>111</v>
      </c>
      <c r="I15824" s="152" t="s">
        <v>112</v>
      </c>
    </row>
    <row r="15825" customFormat="false" ht="12.75" hidden="false" customHeight="false" outlineLevel="0" collapsed="false">
      <c r="A15825" s="0" t="s">
        <v>49</v>
      </c>
      <c r="B15825" s="0" t="s">
        <v>113</v>
      </c>
      <c r="C15825" s="0" t="s">
        <v>108</v>
      </c>
      <c r="D15825" s="116" t="n">
        <v>46966</v>
      </c>
      <c r="E15825" s="0" t="n">
        <v>0.015</v>
      </c>
      <c r="F15825" s="0" t="n">
        <v>2376544</v>
      </c>
      <c r="G15825" s="151" t="s">
        <v>111</v>
      </c>
      <c r="H15825" s="151" t="s">
        <v>111</v>
      </c>
      <c r="I15825" s="152" t="s">
        <v>112</v>
      </c>
    </row>
    <row r="15826" customFormat="false" ht="12.75" hidden="false" customHeight="false" outlineLevel="0" collapsed="false">
      <c r="A15826" s="0" t="s">
        <v>50</v>
      </c>
      <c r="B15826" s="0" t="s">
        <v>110</v>
      </c>
      <c r="C15826" s="0" t="s">
        <v>108</v>
      </c>
      <c r="D15826" s="116" t="n">
        <v>46966</v>
      </c>
      <c r="E15826" s="0" t="n">
        <v>0.5</v>
      </c>
      <c r="F15826" s="0" t="n">
        <v>2376545</v>
      </c>
      <c r="G15826" s="151" t="s">
        <v>111</v>
      </c>
      <c r="H15826" s="151" t="s">
        <v>111</v>
      </c>
      <c r="I15826" s="152" t="s">
        <v>112</v>
      </c>
    </row>
    <row r="15827" customFormat="false" ht="12.75" hidden="false" customHeight="false" outlineLevel="0" collapsed="false">
      <c r="A15827" s="0" t="s">
        <v>50</v>
      </c>
      <c r="B15827" s="0" t="s">
        <v>113</v>
      </c>
      <c r="C15827" s="0" t="s">
        <v>108</v>
      </c>
      <c r="D15827" s="116" t="n">
        <v>46966</v>
      </c>
      <c r="E15827" s="0" t="n">
        <v>-0.02</v>
      </c>
      <c r="F15827" s="0" t="n">
        <v>2376546</v>
      </c>
      <c r="G15827" s="151" t="s">
        <v>111</v>
      </c>
      <c r="H15827" s="151" t="s">
        <v>111</v>
      </c>
      <c r="I15827" s="152" t="s">
        <v>112</v>
      </c>
    </row>
    <row r="15828" customFormat="false" ht="12.75" hidden="false" customHeight="false" outlineLevel="0" collapsed="false">
      <c r="A15828" s="0" t="s">
        <v>51</v>
      </c>
      <c r="B15828" s="0" t="s">
        <v>110</v>
      </c>
      <c r="C15828" s="0" t="s">
        <v>108</v>
      </c>
      <c r="D15828" s="116" t="n">
        <v>46966</v>
      </c>
      <c r="E15828" s="0" t="n">
        <v>0.5</v>
      </c>
      <c r="F15828" s="0" t="n">
        <v>2376547</v>
      </c>
      <c r="G15828" s="151" t="s">
        <v>111</v>
      </c>
      <c r="H15828" s="151" t="s">
        <v>111</v>
      </c>
      <c r="I15828" s="152" t="s">
        <v>112</v>
      </c>
    </row>
    <row r="15829" customFormat="false" ht="12.75" hidden="false" customHeight="false" outlineLevel="0" collapsed="false">
      <c r="A15829" s="0" t="s">
        <v>51</v>
      </c>
      <c r="B15829" s="0" t="s">
        <v>113</v>
      </c>
      <c r="C15829" s="0" t="s">
        <v>108</v>
      </c>
      <c r="D15829" s="116" t="n">
        <v>46966</v>
      </c>
      <c r="E15829" s="0" t="n">
        <v>0.035</v>
      </c>
      <c r="F15829" s="0" t="n">
        <v>2376548</v>
      </c>
      <c r="G15829" s="151" t="s">
        <v>111</v>
      </c>
      <c r="H15829" s="151" t="s">
        <v>111</v>
      </c>
      <c r="I15829" s="152" t="s">
        <v>112</v>
      </c>
    </row>
    <row r="15830" customFormat="false" ht="12.75" hidden="false" customHeight="false" outlineLevel="0" collapsed="false">
      <c r="A15830" s="0" t="s">
        <v>52</v>
      </c>
      <c r="B15830" s="0" t="s">
        <v>110</v>
      </c>
      <c r="C15830" s="0" t="s">
        <v>108</v>
      </c>
      <c r="D15830" s="116" t="n">
        <v>46966</v>
      </c>
      <c r="E15830" s="0" t="n">
        <v>0.5</v>
      </c>
      <c r="F15830" s="0" t="n">
        <v>2376549</v>
      </c>
      <c r="G15830" s="151" t="s">
        <v>111</v>
      </c>
      <c r="H15830" s="151" t="s">
        <v>111</v>
      </c>
      <c r="I15830" s="152" t="s">
        <v>112</v>
      </c>
    </row>
    <row r="15831" customFormat="false" ht="12.75" hidden="false" customHeight="false" outlineLevel="0" collapsed="false">
      <c r="A15831" s="0" t="s">
        <v>52</v>
      </c>
      <c r="B15831" s="0" t="s">
        <v>113</v>
      </c>
      <c r="C15831" s="0" t="s">
        <v>108</v>
      </c>
      <c r="D15831" s="116" t="n">
        <v>46966</v>
      </c>
      <c r="E15831" s="0" t="n">
        <v>-0.02</v>
      </c>
      <c r="F15831" s="0" t="n">
        <v>2376550</v>
      </c>
      <c r="G15831" s="151" t="s">
        <v>111</v>
      </c>
      <c r="H15831" s="151" t="s">
        <v>111</v>
      </c>
      <c r="I15831" s="152" t="s">
        <v>112</v>
      </c>
    </row>
    <row r="15832" customFormat="false" ht="12.75" hidden="false" customHeight="false" outlineLevel="0" collapsed="false">
      <c r="A15832" s="0" t="s">
        <v>53</v>
      </c>
      <c r="B15832" s="0" t="s">
        <v>110</v>
      </c>
      <c r="C15832" s="0" t="s">
        <v>108</v>
      </c>
      <c r="D15832" s="116" t="n">
        <v>46966</v>
      </c>
      <c r="E15832" s="0" t="n">
        <v>0.205</v>
      </c>
      <c r="F15832" s="0" t="n">
        <v>2376551</v>
      </c>
      <c r="G15832" s="151" t="s">
        <v>111</v>
      </c>
      <c r="H15832" s="151" t="s">
        <v>111</v>
      </c>
      <c r="I15832" s="152" t="s">
        <v>112</v>
      </c>
    </row>
    <row r="15833" customFormat="false" ht="12.75" hidden="false" customHeight="false" outlineLevel="0" collapsed="false">
      <c r="A15833" s="0" t="s">
        <v>53</v>
      </c>
      <c r="B15833" s="0" t="s">
        <v>113</v>
      </c>
      <c r="C15833" s="0" t="s">
        <v>108</v>
      </c>
      <c r="D15833" s="116" t="n">
        <v>46966</v>
      </c>
      <c r="E15833" s="0" t="n">
        <v>0.0075</v>
      </c>
      <c r="F15833" s="0" t="n">
        <v>2376552</v>
      </c>
      <c r="G15833" s="151" t="s">
        <v>111</v>
      </c>
      <c r="H15833" s="151" t="s">
        <v>111</v>
      </c>
      <c r="I15833" s="152" t="s">
        <v>112</v>
      </c>
    </row>
    <row r="15834" customFormat="false" ht="12.75" hidden="false" customHeight="false" outlineLevel="0" collapsed="false">
      <c r="A15834" s="0" t="s">
        <v>17</v>
      </c>
      <c r="B15834" s="0" t="s">
        <v>110</v>
      </c>
      <c r="C15834" s="0" t="s">
        <v>108</v>
      </c>
      <c r="D15834" s="116" t="n">
        <v>46966</v>
      </c>
      <c r="E15834" s="0" t="n">
        <v>0</v>
      </c>
      <c r="F15834" s="0" t="n">
        <v>2376553</v>
      </c>
      <c r="G15834" s="151" t="s">
        <v>111</v>
      </c>
      <c r="H15834" s="151" t="s">
        <v>111</v>
      </c>
      <c r="I15834" s="152" t="s">
        <v>112</v>
      </c>
    </row>
    <row r="15835" customFormat="false" ht="12.75" hidden="false" customHeight="false" outlineLevel="0" collapsed="false">
      <c r="A15835" s="0" t="s">
        <v>17</v>
      </c>
      <c r="B15835" s="0" t="s">
        <v>113</v>
      </c>
      <c r="C15835" s="0" t="s">
        <v>108</v>
      </c>
      <c r="D15835" s="116" t="n">
        <v>46966</v>
      </c>
      <c r="E15835" s="0" t="n">
        <v>0</v>
      </c>
      <c r="F15835" s="0" t="n">
        <v>2376554</v>
      </c>
      <c r="G15835" s="151" t="s">
        <v>111</v>
      </c>
      <c r="H15835" s="151" t="s">
        <v>111</v>
      </c>
      <c r="I15835" s="152" t="s">
        <v>112</v>
      </c>
    </row>
    <row r="15836" customFormat="false" ht="12.75" hidden="false" customHeight="false" outlineLevel="0" collapsed="false">
      <c r="A15836" s="0" t="s">
        <v>18</v>
      </c>
      <c r="B15836" s="0" t="s">
        <v>110</v>
      </c>
      <c r="C15836" s="0" t="s">
        <v>108</v>
      </c>
      <c r="D15836" s="116" t="n">
        <v>46966</v>
      </c>
      <c r="E15836" s="0" t="n">
        <v>0</v>
      </c>
      <c r="F15836" s="0" t="n">
        <v>2376555</v>
      </c>
      <c r="G15836" s="151" t="s">
        <v>111</v>
      </c>
      <c r="H15836" s="151" t="s">
        <v>111</v>
      </c>
      <c r="I15836" s="152" t="s">
        <v>112</v>
      </c>
    </row>
    <row r="15837" customFormat="false" ht="12.75" hidden="false" customHeight="false" outlineLevel="0" collapsed="false">
      <c r="A15837" s="0" t="s">
        <v>18</v>
      </c>
      <c r="B15837" s="0" t="s">
        <v>113</v>
      </c>
      <c r="C15837" s="0" t="s">
        <v>108</v>
      </c>
      <c r="D15837" s="116" t="n">
        <v>46966</v>
      </c>
      <c r="E15837" s="0" t="n">
        <v>0</v>
      </c>
      <c r="F15837" s="0" t="n">
        <v>2376556</v>
      </c>
      <c r="G15837" s="151" t="s">
        <v>111</v>
      </c>
      <c r="H15837" s="151" t="s">
        <v>111</v>
      </c>
      <c r="I15837" s="152" t="s">
        <v>112</v>
      </c>
    </row>
    <row r="15838" customFormat="false" ht="12.75" hidden="false" customHeight="false" outlineLevel="0" collapsed="false">
      <c r="A15838" s="0" t="s">
        <v>19</v>
      </c>
      <c r="B15838" s="0" t="s">
        <v>110</v>
      </c>
      <c r="C15838" s="0" t="s">
        <v>108</v>
      </c>
      <c r="D15838" s="116" t="n">
        <v>46966</v>
      </c>
      <c r="E15838" s="0" t="n">
        <v>0</v>
      </c>
      <c r="F15838" s="0" t="n">
        <v>2376557</v>
      </c>
      <c r="G15838" s="151" t="s">
        <v>111</v>
      </c>
      <c r="H15838" s="151" t="s">
        <v>111</v>
      </c>
      <c r="I15838" s="152" t="s">
        <v>112</v>
      </c>
    </row>
    <row r="15839" customFormat="false" ht="12.75" hidden="false" customHeight="false" outlineLevel="0" collapsed="false">
      <c r="A15839" s="0" t="s">
        <v>19</v>
      </c>
      <c r="B15839" s="0" t="s">
        <v>113</v>
      </c>
      <c r="C15839" s="0" t="s">
        <v>108</v>
      </c>
      <c r="D15839" s="116" t="n">
        <v>46966</v>
      </c>
      <c r="E15839" s="0" t="n">
        <v>0</v>
      </c>
      <c r="F15839" s="0" t="n">
        <v>2376558</v>
      </c>
      <c r="G15839" s="151" t="s">
        <v>111</v>
      </c>
      <c r="H15839" s="151" t="s">
        <v>111</v>
      </c>
      <c r="I15839" s="152" t="s">
        <v>112</v>
      </c>
    </row>
    <row r="15840" customFormat="false" ht="12.75" hidden="false" customHeight="false" outlineLevel="0" collapsed="false">
      <c r="A15840" s="0" t="s">
        <v>21</v>
      </c>
      <c r="B15840" s="0" t="s">
        <v>110</v>
      </c>
      <c r="C15840" s="0" t="s">
        <v>108</v>
      </c>
      <c r="D15840" s="116" t="n">
        <v>46966</v>
      </c>
      <c r="E15840" s="0" t="n">
        <v>0</v>
      </c>
      <c r="F15840" s="0" t="n">
        <v>2376559</v>
      </c>
      <c r="G15840" s="151" t="s">
        <v>111</v>
      </c>
      <c r="H15840" s="151" t="s">
        <v>111</v>
      </c>
      <c r="I15840" s="152" t="s">
        <v>112</v>
      </c>
    </row>
    <row r="15841" customFormat="false" ht="12.75" hidden="false" customHeight="false" outlineLevel="0" collapsed="false">
      <c r="A15841" s="0" t="s">
        <v>21</v>
      </c>
      <c r="B15841" s="0" t="s">
        <v>113</v>
      </c>
      <c r="C15841" s="0" t="s">
        <v>108</v>
      </c>
      <c r="D15841" s="116" t="n">
        <v>46966</v>
      </c>
      <c r="E15841" s="0" t="n">
        <v>0</v>
      </c>
      <c r="F15841" s="0" t="n">
        <v>2376560</v>
      </c>
      <c r="G15841" s="151" t="s">
        <v>111</v>
      </c>
      <c r="H15841" s="151" t="s">
        <v>111</v>
      </c>
      <c r="I15841" s="152" t="s">
        <v>112</v>
      </c>
    </row>
    <row r="15842" customFormat="false" ht="12.75" hidden="false" customHeight="false" outlineLevel="0" collapsed="false">
      <c r="A15842" s="0" t="s">
        <v>22</v>
      </c>
      <c r="B15842" s="0" t="s">
        <v>110</v>
      </c>
      <c r="C15842" s="0" t="s">
        <v>108</v>
      </c>
      <c r="D15842" s="116" t="n">
        <v>46966</v>
      </c>
      <c r="E15842" s="0" t="n">
        <v>0</v>
      </c>
      <c r="F15842" s="0" t="n">
        <v>2376561</v>
      </c>
      <c r="G15842" s="151" t="s">
        <v>111</v>
      </c>
      <c r="H15842" s="151" t="s">
        <v>111</v>
      </c>
      <c r="I15842" s="152" t="s">
        <v>112</v>
      </c>
    </row>
    <row r="15843" customFormat="false" ht="12.75" hidden="false" customHeight="false" outlineLevel="0" collapsed="false">
      <c r="A15843" s="0" t="s">
        <v>59</v>
      </c>
      <c r="B15843" s="0" t="s">
        <v>110</v>
      </c>
      <c r="C15843" s="0" t="s">
        <v>108</v>
      </c>
      <c r="D15843" s="116" t="n">
        <v>46997</v>
      </c>
      <c r="E15843" s="0" t="n">
        <v>0.3975</v>
      </c>
      <c r="F15843" s="0" t="n">
        <v>2376515</v>
      </c>
      <c r="G15843" s="151" t="s">
        <v>111</v>
      </c>
      <c r="H15843" s="151" t="s">
        <v>111</v>
      </c>
      <c r="I15843" s="152" t="s">
        <v>112</v>
      </c>
    </row>
    <row r="15844" customFormat="false" ht="12.75" hidden="false" customHeight="false" outlineLevel="0" collapsed="false">
      <c r="A15844" s="0" t="s">
        <v>59</v>
      </c>
      <c r="B15844" s="0" t="s">
        <v>113</v>
      </c>
      <c r="C15844" s="0" t="s">
        <v>108</v>
      </c>
      <c r="D15844" s="116" t="n">
        <v>46997</v>
      </c>
      <c r="E15844" s="0" t="n">
        <v>0.015</v>
      </c>
      <c r="F15844" s="0" t="n">
        <v>2376516</v>
      </c>
      <c r="G15844" s="151" t="s">
        <v>111</v>
      </c>
      <c r="H15844" s="151" t="s">
        <v>111</v>
      </c>
      <c r="I15844" s="152" t="s">
        <v>112</v>
      </c>
    </row>
    <row r="15845" customFormat="false" ht="12.75" hidden="false" customHeight="false" outlineLevel="0" collapsed="false">
      <c r="A15845" s="0" t="s">
        <v>60</v>
      </c>
      <c r="B15845" s="0" t="s">
        <v>110</v>
      </c>
      <c r="C15845" s="0" t="s">
        <v>108</v>
      </c>
      <c r="D15845" s="116" t="n">
        <v>46997</v>
      </c>
      <c r="E15845" s="0" t="n">
        <v>0.3975</v>
      </c>
      <c r="F15845" s="0" t="n">
        <v>2376517</v>
      </c>
      <c r="G15845" s="151" t="s">
        <v>111</v>
      </c>
      <c r="H15845" s="151" t="s">
        <v>111</v>
      </c>
      <c r="I15845" s="152" t="s">
        <v>112</v>
      </c>
    </row>
    <row r="15846" customFormat="false" ht="12.75" hidden="false" customHeight="false" outlineLevel="0" collapsed="false">
      <c r="A15846" s="0" t="s">
        <v>60</v>
      </c>
      <c r="B15846" s="0" t="s">
        <v>113</v>
      </c>
      <c r="C15846" s="0" t="s">
        <v>108</v>
      </c>
      <c r="D15846" s="116" t="n">
        <v>46997</v>
      </c>
      <c r="E15846" s="0" t="n">
        <v>0.045</v>
      </c>
      <c r="F15846" s="0" t="n">
        <v>2376518</v>
      </c>
      <c r="G15846" s="151" t="s">
        <v>111</v>
      </c>
      <c r="H15846" s="151" t="s">
        <v>111</v>
      </c>
      <c r="I15846" s="152" t="s">
        <v>112</v>
      </c>
    </row>
    <row r="15847" customFormat="false" ht="12.75" hidden="false" customHeight="false" outlineLevel="0" collapsed="false">
      <c r="A15847" s="0" t="s">
        <v>61</v>
      </c>
      <c r="B15847" s="0" t="s">
        <v>110</v>
      </c>
      <c r="C15847" s="0" t="s">
        <v>108</v>
      </c>
      <c r="D15847" s="116" t="n">
        <v>46997</v>
      </c>
      <c r="E15847" s="0" t="n">
        <v>0.3975</v>
      </c>
      <c r="F15847" s="0" t="n">
        <v>2376519</v>
      </c>
      <c r="G15847" s="151" t="s">
        <v>111</v>
      </c>
      <c r="H15847" s="151" t="s">
        <v>111</v>
      </c>
      <c r="I15847" s="152" t="s">
        <v>112</v>
      </c>
    </row>
    <row r="15848" customFormat="false" ht="12.75" hidden="false" customHeight="false" outlineLevel="0" collapsed="false">
      <c r="A15848" s="0" t="s">
        <v>61</v>
      </c>
      <c r="B15848" s="0" t="s">
        <v>113</v>
      </c>
      <c r="C15848" s="0" t="s">
        <v>108</v>
      </c>
      <c r="D15848" s="116" t="n">
        <v>46997</v>
      </c>
      <c r="E15848" s="0" t="n">
        <v>0.015</v>
      </c>
      <c r="F15848" s="0" t="n">
        <v>2376520</v>
      </c>
      <c r="G15848" s="151" t="s">
        <v>111</v>
      </c>
      <c r="H15848" s="151" t="s">
        <v>111</v>
      </c>
      <c r="I15848" s="152" t="s">
        <v>112</v>
      </c>
    </row>
    <row r="15849" customFormat="false" ht="12.75" hidden="false" customHeight="false" outlineLevel="0" collapsed="false">
      <c r="A15849" s="0" t="s">
        <v>62</v>
      </c>
      <c r="B15849" s="0" t="s">
        <v>110</v>
      </c>
      <c r="C15849" s="0" t="s">
        <v>108</v>
      </c>
      <c r="D15849" s="116" t="n">
        <v>46997</v>
      </c>
      <c r="E15849" s="0" t="n">
        <v>0.3975</v>
      </c>
      <c r="F15849" s="0" t="n">
        <v>2376521</v>
      </c>
      <c r="G15849" s="151" t="s">
        <v>111</v>
      </c>
      <c r="H15849" s="151" t="s">
        <v>111</v>
      </c>
      <c r="I15849" s="152" t="s">
        <v>112</v>
      </c>
    </row>
    <row r="15850" customFormat="false" ht="12.75" hidden="false" customHeight="false" outlineLevel="0" collapsed="false">
      <c r="A15850" s="0" t="s">
        <v>62</v>
      </c>
      <c r="B15850" s="0" t="s">
        <v>113</v>
      </c>
      <c r="C15850" s="0" t="s">
        <v>108</v>
      </c>
      <c r="D15850" s="116" t="n">
        <v>46997</v>
      </c>
      <c r="E15850" s="0" t="n">
        <v>0.045</v>
      </c>
      <c r="F15850" s="0" t="n">
        <v>2376522</v>
      </c>
      <c r="G15850" s="151" t="s">
        <v>111</v>
      </c>
      <c r="H15850" s="151" t="s">
        <v>111</v>
      </c>
      <c r="I15850" s="152" t="s">
        <v>112</v>
      </c>
    </row>
    <row r="15851" customFormat="false" ht="12.75" hidden="false" customHeight="false" outlineLevel="0" collapsed="false">
      <c r="A15851" s="0" t="s">
        <v>82</v>
      </c>
      <c r="B15851" s="0" t="s">
        <v>110</v>
      </c>
      <c r="C15851" s="0" t="s">
        <v>108</v>
      </c>
      <c r="D15851" s="116" t="n">
        <v>46997</v>
      </c>
      <c r="E15851" s="0" t="n">
        <v>0</v>
      </c>
      <c r="F15851" s="0" t="n">
        <v>2376523</v>
      </c>
      <c r="G15851" s="151" t="s">
        <v>111</v>
      </c>
      <c r="H15851" s="151" t="s">
        <v>111</v>
      </c>
      <c r="I15851" s="152" t="s">
        <v>112</v>
      </c>
    </row>
    <row r="15852" customFormat="false" ht="12.75" hidden="false" customHeight="false" outlineLevel="0" collapsed="false">
      <c r="A15852" s="0" t="s">
        <v>82</v>
      </c>
      <c r="B15852" s="0" t="s">
        <v>113</v>
      </c>
      <c r="C15852" s="0" t="s">
        <v>108</v>
      </c>
      <c r="D15852" s="116" t="n">
        <v>46997</v>
      </c>
      <c r="E15852" s="0" t="n">
        <v>0</v>
      </c>
      <c r="F15852" s="0" t="n">
        <v>2376524</v>
      </c>
      <c r="G15852" s="151" t="s">
        <v>111</v>
      </c>
      <c r="H15852" s="151" t="s">
        <v>111</v>
      </c>
      <c r="I15852" s="152" t="s">
        <v>112</v>
      </c>
    </row>
    <row r="15853" customFormat="false" ht="12.75" hidden="false" customHeight="false" outlineLevel="0" collapsed="false">
      <c r="A15853" s="0" t="s">
        <v>83</v>
      </c>
      <c r="B15853" s="0" t="s">
        <v>110</v>
      </c>
      <c r="C15853" s="0" t="s">
        <v>108</v>
      </c>
      <c r="D15853" s="116" t="n">
        <v>46997</v>
      </c>
      <c r="E15853" s="0" t="n">
        <v>0</v>
      </c>
      <c r="F15853" s="0" t="n">
        <v>2376525</v>
      </c>
      <c r="G15853" s="151" t="s">
        <v>111</v>
      </c>
      <c r="H15853" s="151" t="s">
        <v>111</v>
      </c>
      <c r="I15853" s="152" t="s">
        <v>112</v>
      </c>
    </row>
    <row r="15854" customFormat="false" ht="12.75" hidden="false" customHeight="false" outlineLevel="0" collapsed="false">
      <c r="A15854" s="0" t="s">
        <v>83</v>
      </c>
      <c r="B15854" s="0" t="s">
        <v>113</v>
      </c>
      <c r="C15854" s="0" t="s">
        <v>108</v>
      </c>
      <c r="D15854" s="116" t="n">
        <v>46997</v>
      </c>
      <c r="E15854" s="0" t="n">
        <v>0</v>
      </c>
      <c r="F15854" s="0" t="n">
        <v>2376526</v>
      </c>
      <c r="G15854" s="151" t="s">
        <v>111</v>
      </c>
      <c r="H15854" s="151" t="s">
        <v>111</v>
      </c>
      <c r="I15854" s="152" t="s">
        <v>112</v>
      </c>
    </row>
    <row r="15855" customFormat="false" ht="12.75" hidden="false" customHeight="false" outlineLevel="0" collapsed="false">
      <c r="A15855" s="0" t="s">
        <v>84</v>
      </c>
      <c r="B15855" s="0" t="s">
        <v>110</v>
      </c>
      <c r="C15855" s="0" t="s">
        <v>108</v>
      </c>
      <c r="D15855" s="116" t="n">
        <v>46997</v>
      </c>
      <c r="E15855" s="0" t="n">
        <v>0.165</v>
      </c>
      <c r="F15855" s="0" t="n">
        <v>2376527</v>
      </c>
      <c r="G15855" s="151" t="s">
        <v>111</v>
      </c>
      <c r="H15855" s="151" t="s">
        <v>111</v>
      </c>
      <c r="I15855" s="152" t="s">
        <v>112</v>
      </c>
    </row>
    <row r="15856" customFormat="false" ht="12.75" hidden="false" customHeight="false" outlineLevel="0" collapsed="false">
      <c r="A15856" s="0" t="s">
        <v>84</v>
      </c>
      <c r="B15856" s="0" t="s">
        <v>113</v>
      </c>
      <c r="C15856" s="0" t="s">
        <v>108</v>
      </c>
      <c r="D15856" s="116" t="n">
        <v>46997</v>
      </c>
      <c r="E15856" s="0" t="n">
        <v>0</v>
      </c>
      <c r="F15856" s="0" t="n">
        <v>2376528</v>
      </c>
      <c r="G15856" s="151" t="s">
        <v>111</v>
      </c>
      <c r="H15856" s="151" t="s">
        <v>111</v>
      </c>
      <c r="I15856" s="152" t="s">
        <v>112</v>
      </c>
    </row>
    <row r="15857" customFormat="false" ht="12.75" hidden="false" customHeight="false" outlineLevel="0" collapsed="false">
      <c r="A15857" s="0" t="s">
        <v>85</v>
      </c>
      <c r="B15857" s="0" t="s">
        <v>110</v>
      </c>
      <c r="C15857" s="0" t="s">
        <v>108</v>
      </c>
      <c r="D15857" s="116" t="n">
        <v>46997</v>
      </c>
      <c r="E15857" s="0" t="n">
        <v>0.165</v>
      </c>
      <c r="F15857" s="0" t="n">
        <v>2376529</v>
      </c>
      <c r="G15857" s="151" t="s">
        <v>111</v>
      </c>
      <c r="H15857" s="151" t="s">
        <v>111</v>
      </c>
      <c r="I15857" s="152" t="s">
        <v>112</v>
      </c>
    </row>
    <row r="15858" customFormat="false" ht="12.75" hidden="false" customHeight="false" outlineLevel="0" collapsed="false">
      <c r="A15858" s="0" t="s">
        <v>85</v>
      </c>
      <c r="B15858" s="0" t="s">
        <v>113</v>
      </c>
      <c r="C15858" s="0" t="s">
        <v>108</v>
      </c>
      <c r="D15858" s="116" t="n">
        <v>46997</v>
      </c>
      <c r="E15858" s="0" t="n">
        <v>0</v>
      </c>
      <c r="F15858" s="0" t="n">
        <v>2376530</v>
      </c>
      <c r="G15858" s="151" t="s">
        <v>111</v>
      </c>
      <c r="H15858" s="151" t="s">
        <v>111</v>
      </c>
      <c r="I15858" s="152" t="s">
        <v>112</v>
      </c>
    </row>
    <row r="15859" customFormat="false" ht="12.75" hidden="false" customHeight="false" outlineLevel="0" collapsed="false">
      <c r="A15859" s="0" t="s">
        <v>86</v>
      </c>
      <c r="B15859" s="0" t="s">
        <v>110</v>
      </c>
      <c r="C15859" s="0" t="s">
        <v>108</v>
      </c>
      <c r="D15859" s="116" t="n">
        <v>46997</v>
      </c>
      <c r="E15859" s="0" t="n">
        <v>0.185</v>
      </c>
      <c r="F15859" s="0" t="n">
        <v>2376531</v>
      </c>
      <c r="G15859" s="151" t="s">
        <v>111</v>
      </c>
      <c r="H15859" s="151" t="s">
        <v>111</v>
      </c>
      <c r="I15859" s="152" t="s">
        <v>112</v>
      </c>
    </row>
    <row r="15860" customFormat="false" ht="12.75" hidden="false" customHeight="false" outlineLevel="0" collapsed="false">
      <c r="A15860" s="0" t="s">
        <v>86</v>
      </c>
      <c r="B15860" s="0" t="s">
        <v>113</v>
      </c>
      <c r="C15860" s="0" t="s">
        <v>108</v>
      </c>
      <c r="D15860" s="116" t="n">
        <v>46997</v>
      </c>
      <c r="E15860" s="0" t="n">
        <v>0.005</v>
      </c>
      <c r="F15860" s="0" t="n">
        <v>2376532</v>
      </c>
      <c r="G15860" s="151" t="s">
        <v>111</v>
      </c>
      <c r="H15860" s="151" t="s">
        <v>111</v>
      </c>
      <c r="I15860" s="152" t="s">
        <v>112</v>
      </c>
    </row>
    <row r="15861" customFormat="false" ht="12.75" hidden="false" customHeight="false" outlineLevel="0" collapsed="false">
      <c r="A15861" s="0" t="s">
        <v>87</v>
      </c>
      <c r="B15861" s="0" t="s">
        <v>110</v>
      </c>
      <c r="C15861" s="0" t="s">
        <v>108</v>
      </c>
      <c r="D15861" s="116" t="n">
        <v>46997</v>
      </c>
      <c r="E15861" s="0" t="n">
        <v>0.185</v>
      </c>
      <c r="F15861" s="0" t="n">
        <v>2376533</v>
      </c>
      <c r="G15861" s="151" t="s">
        <v>111</v>
      </c>
      <c r="H15861" s="151" t="s">
        <v>111</v>
      </c>
      <c r="I15861" s="152" t="s">
        <v>112</v>
      </c>
    </row>
    <row r="15862" customFormat="false" ht="12.75" hidden="false" customHeight="false" outlineLevel="0" collapsed="false">
      <c r="A15862" s="0" t="s">
        <v>87</v>
      </c>
      <c r="B15862" s="0" t="s">
        <v>113</v>
      </c>
      <c r="C15862" s="0" t="s">
        <v>108</v>
      </c>
      <c r="D15862" s="116" t="n">
        <v>46997</v>
      </c>
      <c r="E15862" s="0" t="n">
        <v>0.005</v>
      </c>
      <c r="F15862" s="0" t="n">
        <v>2376534</v>
      </c>
      <c r="G15862" s="151" t="s">
        <v>111</v>
      </c>
      <c r="H15862" s="151" t="s">
        <v>111</v>
      </c>
      <c r="I15862" s="152" t="s">
        <v>112</v>
      </c>
    </row>
    <row r="15863" customFormat="false" ht="12.75" hidden="false" customHeight="false" outlineLevel="0" collapsed="false">
      <c r="A15863" s="0" t="s">
        <v>88</v>
      </c>
      <c r="B15863" s="0" t="s">
        <v>110</v>
      </c>
      <c r="C15863" s="0" t="s">
        <v>108</v>
      </c>
      <c r="D15863" s="116" t="n">
        <v>46997</v>
      </c>
      <c r="E15863" s="0" t="n">
        <v>0.185</v>
      </c>
      <c r="F15863" s="0" t="n">
        <v>2376535</v>
      </c>
      <c r="G15863" s="151" t="s">
        <v>111</v>
      </c>
      <c r="H15863" s="151" t="s">
        <v>111</v>
      </c>
      <c r="I15863" s="152" t="s">
        <v>112</v>
      </c>
    </row>
    <row r="15864" customFormat="false" ht="12.75" hidden="false" customHeight="false" outlineLevel="0" collapsed="false">
      <c r="A15864" s="0" t="s">
        <v>88</v>
      </c>
      <c r="B15864" s="0" t="s">
        <v>113</v>
      </c>
      <c r="C15864" s="0" t="s">
        <v>108</v>
      </c>
      <c r="D15864" s="116" t="n">
        <v>46997</v>
      </c>
      <c r="E15864" s="0" t="n">
        <v>0.005</v>
      </c>
      <c r="F15864" s="0" t="n">
        <v>2376536</v>
      </c>
      <c r="G15864" s="151" t="s">
        <v>111</v>
      </c>
      <c r="H15864" s="151" t="s">
        <v>111</v>
      </c>
      <c r="I15864" s="152" t="s">
        <v>112</v>
      </c>
    </row>
    <row r="15865" customFormat="false" ht="12.75" hidden="false" customHeight="false" outlineLevel="0" collapsed="false">
      <c r="A15865" s="0" t="s">
        <v>89</v>
      </c>
      <c r="B15865" s="0" t="s">
        <v>110</v>
      </c>
      <c r="C15865" s="0" t="s">
        <v>108</v>
      </c>
      <c r="D15865" s="116" t="n">
        <v>46997</v>
      </c>
      <c r="E15865" s="0" t="n">
        <v>0.185</v>
      </c>
      <c r="F15865" s="0" t="n">
        <v>2376537</v>
      </c>
      <c r="G15865" s="151" t="s">
        <v>111</v>
      </c>
      <c r="H15865" s="151" t="s">
        <v>111</v>
      </c>
      <c r="I15865" s="152" t="s">
        <v>112</v>
      </c>
    </row>
    <row r="15866" customFormat="false" ht="12.75" hidden="false" customHeight="false" outlineLevel="0" collapsed="false">
      <c r="A15866" s="0" t="s">
        <v>89</v>
      </c>
      <c r="B15866" s="0" t="s">
        <v>113</v>
      </c>
      <c r="C15866" s="0" t="s">
        <v>108</v>
      </c>
      <c r="D15866" s="116" t="n">
        <v>46997</v>
      </c>
      <c r="E15866" s="0" t="n">
        <v>0.005</v>
      </c>
      <c r="F15866" s="0" t="n">
        <v>2376538</v>
      </c>
      <c r="G15866" s="151" t="s">
        <v>111</v>
      </c>
      <c r="H15866" s="151" t="s">
        <v>111</v>
      </c>
      <c r="I15866" s="152" t="s">
        <v>112</v>
      </c>
    </row>
    <row r="15867" customFormat="false" ht="12.75" hidden="false" customHeight="false" outlineLevel="0" collapsed="false">
      <c r="A15867" s="0" t="s">
        <v>90</v>
      </c>
      <c r="B15867" s="0" t="s">
        <v>110</v>
      </c>
      <c r="C15867" s="0" t="s">
        <v>108</v>
      </c>
      <c r="D15867" s="116" t="n">
        <v>46997</v>
      </c>
      <c r="E15867" s="0" t="n">
        <v>0.185</v>
      </c>
      <c r="F15867" s="0" t="n">
        <v>2376539</v>
      </c>
      <c r="G15867" s="151" t="s">
        <v>111</v>
      </c>
      <c r="H15867" s="151" t="s">
        <v>111</v>
      </c>
      <c r="I15867" s="152" t="s">
        <v>112</v>
      </c>
    </row>
    <row r="15868" customFormat="false" ht="12.75" hidden="false" customHeight="false" outlineLevel="0" collapsed="false">
      <c r="A15868" s="0" t="s">
        <v>90</v>
      </c>
      <c r="B15868" s="0" t="s">
        <v>113</v>
      </c>
      <c r="C15868" s="0" t="s">
        <v>108</v>
      </c>
      <c r="D15868" s="116" t="n">
        <v>46997</v>
      </c>
      <c r="E15868" s="0" t="n">
        <v>0.005</v>
      </c>
      <c r="F15868" s="0" t="n">
        <v>2376540</v>
      </c>
      <c r="G15868" s="151" t="s">
        <v>111</v>
      </c>
      <c r="H15868" s="151" t="s">
        <v>111</v>
      </c>
      <c r="I15868" s="152" t="s">
        <v>112</v>
      </c>
    </row>
    <row r="15869" customFormat="false" ht="12.75" hidden="false" customHeight="false" outlineLevel="0" collapsed="false">
      <c r="A15869" s="0" t="s">
        <v>91</v>
      </c>
      <c r="B15869" s="0" t="s">
        <v>110</v>
      </c>
      <c r="C15869" s="0" t="s">
        <v>108</v>
      </c>
      <c r="D15869" s="116" t="n">
        <v>46997</v>
      </c>
      <c r="E15869" s="0" t="n">
        <v>0</v>
      </c>
      <c r="F15869" s="0" t="n">
        <v>2376541</v>
      </c>
      <c r="G15869" s="151" t="s">
        <v>111</v>
      </c>
      <c r="H15869" s="151" t="s">
        <v>111</v>
      </c>
      <c r="I15869" s="152" t="s">
        <v>112</v>
      </c>
    </row>
    <row r="15870" customFormat="false" ht="12.75" hidden="false" customHeight="false" outlineLevel="0" collapsed="false">
      <c r="A15870" s="0" t="s">
        <v>91</v>
      </c>
      <c r="B15870" s="0" t="s">
        <v>113</v>
      </c>
      <c r="C15870" s="0" t="s">
        <v>108</v>
      </c>
      <c r="D15870" s="116" t="n">
        <v>46997</v>
      </c>
      <c r="E15870" s="0" t="n">
        <v>0</v>
      </c>
      <c r="F15870" s="0" t="n">
        <v>2376542</v>
      </c>
      <c r="G15870" s="151" t="s">
        <v>111</v>
      </c>
      <c r="H15870" s="151" t="s">
        <v>111</v>
      </c>
      <c r="I15870" s="152" t="s">
        <v>112</v>
      </c>
    </row>
    <row r="15871" customFormat="false" ht="12.75" hidden="false" customHeight="false" outlineLevel="0" collapsed="false">
      <c r="A15871" s="0" t="s">
        <v>49</v>
      </c>
      <c r="B15871" s="0" t="s">
        <v>110</v>
      </c>
      <c r="C15871" s="0" t="s">
        <v>108</v>
      </c>
      <c r="D15871" s="116" t="n">
        <v>46997</v>
      </c>
      <c r="E15871" s="0" t="n">
        <v>0.3975</v>
      </c>
      <c r="F15871" s="0" t="n">
        <v>2376543</v>
      </c>
      <c r="G15871" s="151" t="s">
        <v>111</v>
      </c>
      <c r="H15871" s="151" t="s">
        <v>111</v>
      </c>
      <c r="I15871" s="152" t="s">
        <v>112</v>
      </c>
    </row>
    <row r="15872" customFormat="false" ht="12.75" hidden="false" customHeight="false" outlineLevel="0" collapsed="false">
      <c r="A15872" s="0" t="s">
        <v>49</v>
      </c>
      <c r="B15872" s="0" t="s">
        <v>113</v>
      </c>
      <c r="C15872" s="0" t="s">
        <v>108</v>
      </c>
      <c r="D15872" s="116" t="n">
        <v>46997</v>
      </c>
      <c r="E15872" s="0" t="n">
        <v>0.015</v>
      </c>
      <c r="F15872" s="0" t="n">
        <v>2376544</v>
      </c>
      <c r="G15872" s="151" t="s">
        <v>111</v>
      </c>
      <c r="H15872" s="151" t="s">
        <v>111</v>
      </c>
      <c r="I15872" s="152" t="s">
        <v>112</v>
      </c>
    </row>
    <row r="15873" customFormat="false" ht="12.75" hidden="false" customHeight="false" outlineLevel="0" collapsed="false">
      <c r="A15873" s="0" t="s">
        <v>50</v>
      </c>
      <c r="B15873" s="0" t="s">
        <v>110</v>
      </c>
      <c r="C15873" s="0" t="s">
        <v>108</v>
      </c>
      <c r="D15873" s="116" t="n">
        <v>46997</v>
      </c>
      <c r="E15873" s="0" t="n">
        <v>0.46</v>
      </c>
      <c r="F15873" s="0" t="n">
        <v>2376545</v>
      </c>
      <c r="G15873" s="151" t="s">
        <v>111</v>
      </c>
      <c r="H15873" s="151" t="s">
        <v>111</v>
      </c>
      <c r="I15873" s="152" t="s">
        <v>112</v>
      </c>
    </row>
    <row r="15874" customFormat="false" ht="12.75" hidden="false" customHeight="false" outlineLevel="0" collapsed="false">
      <c r="A15874" s="0" t="s">
        <v>50</v>
      </c>
      <c r="B15874" s="0" t="s">
        <v>113</v>
      </c>
      <c r="C15874" s="0" t="s">
        <v>108</v>
      </c>
      <c r="D15874" s="116" t="n">
        <v>46997</v>
      </c>
      <c r="E15874" s="0" t="n">
        <v>-0.04</v>
      </c>
      <c r="F15874" s="0" t="n">
        <v>2376546</v>
      </c>
      <c r="G15874" s="151" t="s">
        <v>111</v>
      </c>
      <c r="H15874" s="151" t="s">
        <v>111</v>
      </c>
      <c r="I15874" s="152" t="s">
        <v>112</v>
      </c>
    </row>
    <row r="15875" customFormat="false" ht="12.75" hidden="false" customHeight="false" outlineLevel="0" collapsed="false">
      <c r="A15875" s="0" t="s">
        <v>51</v>
      </c>
      <c r="B15875" s="0" t="s">
        <v>110</v>
      </c>
      <c r="C15875" s="0" t="s">
        <v>108</v>
      </c>
      <c r="D15875" s="116" t="n">
        <v>46997</v>
      </c>
      <c r="E15875" s="0" t="n">
        <v>0.46</v>
      </c>
      <c r="F15875" s="0" t="n">
        <v>2376547</v>
      </c>
      <c r="G15875" s="151" t="s">
        <v>111</v>
      </c>
      <c r="H15875" s="151" t="s">
        <v>111</v>
      </c>
      <c r="I15875" s="152" t="s">
        <v>112</v>
      </c>
    </row>
    <row r="15876" customFormat="false" ht="12.75" hidden="false" customHeight="false" outlineLevel="0" collapsed="false">
      <c r="A15876" s="0" t="s">
        <v>51</v>
      </c>
      <c r="B15876" s="0" t="s">
        <v>113</v>
      </c>
      <c r="C15876" s="0" t="s">
        <v>108</v>
      </c>
      <c r="D15876" s="116" t="n">
        <v>46997</v>
      </c>
      <c r="E15876" s="0" t="n">
        <v>0.035</v>
      </c>
      <c r="F15876" s="0" t="n">
        <v>2376548</v>
      </c>
      <c r="G15876" s="151" t="s">
        <v>111</v>
      </c>
      <c r="H15876" s="151" t="s">
        <v>111</v>
      </c>
      <c r="I15876" s="152" t="s">
        <v>112</v>
      </c>
    </row>
    <row r="15877" customFormat="false" ht="12.75" hidden="false" customHeight="false" outlineLevel="0" collapsed="false">
      <c r="A15877" s="0" t="s">
        <v>52</v>
      </c>
      <c r="B15877" s="0" t="s">
        <v>110</v>
      </c>
      <c r="C15877" s="0" t="s">
        <v>108</v>
      </c>
      <c r="D15877" s="116" t="n">
        <v>46997</v>
      </c>
      <c r="E15877" s="0" t="n">
        <v>0.46</v>
      </c>
      <c r="F15877" s="0" t="n">
        <v>2376549</v>
      </c>
      <c r="G15877" s="151" t="s">
        <v>111</v>
      </c>
      <c r="H15877" s="151" t="s">
        <v>111</v>
      </c>
      <c r="I15877" s="152" t="s">
        <v>112</v>
      </c>
    </row>
    <row r="15878" customFormat="false" ht="12.75" hidden="false" customHeight="false" outlineLevel="0" collapsed="false">
      <c r="A15878" s="0" t="s">
        <v>52</v>
      </c>
      <c r="B15878" s="0" t="s">
        <v>113</v>
      </c>
      <c r="C15878" s="0" t="s">
        <v>108</v>
      </c>
      <c r="D15878" s="116" t="n">
        <v>46997</v>
      </c>
      <c r="E15878" s="0" t="n">
        <v>-0.02</v>
      </c>
      <c r="F15878" s="0" t="n">
        <v>2376550</v>
      </c>
      <c r="G15878" s="151" t="s">
        <v>111</v>
      </c>
      <c r="H15878" s="151" t="s">
        <v>111</v>
      </c>
      <c r="I15878" s="152" t="s">
        <v>112</v>
      </c>
    </row>
    <row r="15879" customFormat="false" ht="12.75" hidden="false" customHeight="false" outlineLevel="0" collapsed="false">
      <c r="A15879" s="0" t="s">
        <v>53</v>
      </c>
      <c r="B15879" s="0" t="s">
        <v>110</v>
      </c>
      <c r="C15879" s="0" t="s">
        <v>108</v>
      </c>
      <c r="D15879" s="116" t="n">
        <v>46997</v>
      </c>
      <c r="E15879" s="0" t="n">
        <v>0.185</v>
      </c>
      <c r="F15879" s="0" t="n">
        <v>2376551</v>
      </c>
      <c r="G15879" s="151" t="s">
        <v>111</v>
      </c>
      <c r="H15879" s="151" t="s">
        <v>111</v>
      </c>
      <c r="I15879" s="152" t="s">
        <v>112</v>
      </c>
    </row>
    <row r="15880" customFormat="false" ht="12.75" hidden="false" customHeight="false" outlineLevel="0" collapsed="false">
      <c r="A15880" s="0" t="s">
        <v>53</v>
      </c>
      <c r="B15880" s="0" t="s">
        <v>113</v>
      </c>
      <c r="C15880" s="0" t="s">
        <v>108</v>
      </c>
      <c r="D15880" s="116" t="n">
        <v>46997</v>
      </c>
      <c r="E15880" s="0" t="n">
        <v>0.005</v>
      </c>
      <c r="F15880" s="0" t="n">
        <v>2376552</v>
      </c>
      <c r="G15880" s="151" t="s">
        <v>111</v>
      </c>
      <c r="H15880" s="151" t="s">
        <v>111</v>
      </c>
      <c r="I15880" s="152" t="s">
        <v>112</v>
      </c>
    </row>
    <row r="15881" customFormat="false" ht="12.75" hidden="false" customHeight="false" outlineLevel="0" collapsed="false">
      <c r="A15881" s="0" t="s">
        <v>17</v>
      </c>
      <c r="B15881" s="0" t="s">
        <v>110</v>
      </c>
      <c r="C15881" s="0" t="s">
        <v>108</v>
      </c>
      <c r="D15881" s="116" t="n">
        <v>46997</v>
      </c>
      <c r="E15881" s="0" t="n">
        <v>0</v>
      </c>
      <c r="F15881" s="0" t="n">
        <v>2376553</v>
      </c>
      <c r="G15881" s="151" t="s">
        <v>111</v>
      </c>
      <c r="H15881" s="151" t="s">
        <v>111</v>
      </c>
      <c r="I15881" s="152" t="s">
        <v>112</v>
      </c>
    </row>
    <row r="15882" customFormat="false" ht="12.75" hidden="false" customHeight="false" outlineLevel="0" collapsed="false">
      <c r="A15882" s="0" t="s">
        <v>17</v>
      </c>
      <c r="B15882" s="0" t="s">
        <v>113</v>
      </c>
      <c r="C15882" s="0" t="s">
        <v>108</v>
      </c>
      <c r="D15882" s="116" t="n">
        <v>46997</v>
      </c>
      <c r="E15882" s="0" t="n">
        <v>0</v>
      </c>
      <c r="F15882" s="0" t="n">
        <v>2376554</v>
      </c>
      <c r="G15882" s="151" t="s">
        <v>111</v>
      </c>
      <c r="H15882" s="151" t="s">
        <v>111</v>
      </c>
      <c r="I15882" s="152" t="s">
        <v>112</v>
      </c>
    </row>
    <row r="15883" customFormat="false" ht="12.75" hidden="false" customHeight="false" outlineLevel="0" collapsed="false">
      <c r="A15883" s="0" t="s">
        <v>18</v>
      </c>
      <c r="B15883" s="0" t="s">
        <v>110</v>
      </c>
      <c r="C15883" s="0" t="s">
        <v>108</v>
      </c>
      <c r="D15883" s="116" t="n">
        <v>46997</v>
      </c>
      <c r="E15883" s="0" t="n">
        <v>0</v>
      </c>
      <c r="F15883" s="0" t="n">
        <v>2376555</v>
      </c>
      <c r="G15883" s="151" t="s">
        <v>111</v>
      </c>
      <c r="H15883" s="151" t="s">
        <v>111</v>
      </c>
      <c r="I15883" s="152" t="s">
        <v>112</v>
      </c>
    </row>
    <row r="15884" customFormat="false" ht="12.75" hidden="false" customHeight="false" outlineLevel="0" collapsed="false">
      <c r="A15884" s="0" t="s">
        <v>18</v>
      </c>
      <c r="B15884" s="0" t="s">
        <v>113</v>
      </c>
      <c r="C15884" s="0" t="s">
        <v>108</v>
      </c>
      <c r="D15884" s="116" t="n">
        <v>46997</v>
      </c>
      <c r="E15884" s="0" t="n">
        <v>0</v>
      </c>
      <c r="F15884" s="0" t="n">
        <v>2376556</v>
      </c>
      <c r="G15884" s="151" t="s">
        <v>111</v>
      </c>
      <c r="H15884" s="151" t="s">
        <v>111</v>
      </c>
      <c r="I15884" s="152" t="s">
        <v>112</v>
      </c>
    </row>
    <row r="15885" customFormat="false" ht="12.75" hidden="false" customHeight="false" outlineLevel="0" collapsed="false">
      <c r="A15885" s="0" t="s">
        <v>19</v>
      </c>
      <c r="B15885" s="0" t="s">
        <v>110</v>
      </c>
      <c r="C15885" s="0" t="s">
        <v>108</v>
      </c>
      <c r="D15885" s="116" t="n">
        <v>46997</v>
      </c>
      <c r="E15885" s="0" t="n">
        <v>0</v>
      </c>
      <c r="F15885" s="0" t="n">
        <v>2376557</v>
      </c>
      <c r="G15885" s="151" t="s">
        <v>111</v>
      </c>
      <c r="H15885" s="151" t="s">
        <v>111</v>
      </c>
      <c r="I15885" s="152" t="s">
        <v>112</v>
      </c>
    </row>
    <row r="15886" customFormat="false" ht="12.75" hidden="false" customHeight="false" outlineLevel="0" collapsed="false">
      <c r="A15886" s="0" t="s">
        <v>19</v>
      </c>
      <c r="B15886" s="0" t="s">
        <v>113</v>
      </c>
      <c r="C15886" s="0" t="s">
        <v>108</v>
      </c>
      <c r="D15886" s="116" t="n">
        <v>46997</v>
      </c>
      <c r="E15886" s="0" t="n">
        <v>0</v>
      </c>
      <c r="F15886" s="0" t="n">
        <v>2376558</v>
      </c>
      <c r="G15886" s="151" t="s">
        <v>111</v>
      </c>
      <c r="H15886" s="151" t="s">
        <v>111</v>
      </c>
      <c r="I15886" s="152" t="s">
        <v>112</v>
      </c>
    </row>
    <row r="15887" customFormat="false" ht="12.75" hidden="false" customHeight="false" outlineLevel="0" collapsed="false">
      <c r="A15887" s="0" t="s">
        <v>21</v>
      </c>
      <c r="B15887" s="0" t="s">
        <v>110</v>
      </c>
      <c r="C15887" s="0" t="s">
        <v>108</v>
      </c>
      <c r="D15887" s="116" t="n">
        <v>46997</v>
      </c>
      <c r="E15887" s="0" t="n">
        <v>0</v>
      </c>
      <c r="F15887" s="0" t="n">
        <v>2376559</v>
      </c>
      <c r="G15887" s="151" t="s">
        <v>111</v>
      </c>
      <c r="H15887" s="151" t="s">
        <v>111</v>
      </c>
      <c r="I15887" s="152" t="s">
        <v>112</v>
      </c>
    </row>
    <row r="15888" customFormat="false" ht="12.75" hidden="false" customHeight="false" outlineLevel="0" collapsed="false">
      <c r="A15888" s="0" t="s">
        <v>21</v>
      </c>
      <c r="B15888" s="0" t="s">
        <v>113</v>
      </c>
      <c r="C15888" s="0" t="s">
        <v>108</v>
      </c>
      <c r="D15888" s="116" t="n">
        <v>46997</v>
      </c>
      <c r="E15888" s="0" t="n">
        <v>0</v>
      </c>
      <c r="F15888" s="0" t="n">
        <v>2376560</v>
      </c>
      <c r="G15888" s="151" t="s">
        <v>111</v>
      </c>
      <c r="H15888" s="151" t="s">
        <v>111</v>
      </c>
      <c r="I15888" s="152" t="s">
        <v>112</v>
      </c>
    </row>
    <row r="15889" customFormat="false" ht="12.75" hidden="false" customHeight="false" outlineLevel="0" collapsed="false">
      <c r="A15889" s="0" t="s">
        <v>22</v>
      </c>
      <c r="B15889" s="0" t="s">
        <v>110</v>
      </c>
      <c r="C15889" s="0" t="s">
        <v>108</v>
      </c>
      <c r="D15889" s="116" t="n">
        <v>46997</v>
      </c>
      <c r="E15889" s="0" t="n">
        <v>0</v>
      </c>
      <c r="F15889" s="0" t="n">
        <v>2376561</v>
      </c>
      <c r="G15889" s="151" t="s">
        <v>111</v>
      </c>
      <c r="H15889" s="151" t="s">
        <v>111</v>
      </c>
      <c r="I15889" s="152" t="s">
        <v>112</v>
      </c>
    </row>
    <row r="15890" customFormat="false" ht="12.75" hidden="false" customHeight="false" outlineLevel="0" collapsed="false">
      <c r="A15890" s="0" t="s">
        <v>59</v>
      </c>
      <c r="B15890" s="0" t="s">
        <v>110</v>
      </c>
      <c r="C15890" s="0" t="s">
        <v>108</v>
      </c>
      <c r="D15890" s="116" t="n">
        <v>47027</v>
      </c>
      <c r="E15890" s="0" t="n">
        <v>0.4</v>
      </c>
      <c r="F15890" s="0" t="n">
        <v>2376515</v>
      </c>
      <c r="G15890" s="151" t="s">
        <v>111</v>
      </c>
      <c r="H15890" s="151" t="s">
        <v>111</v>
      </c>
      <c r="I15890" s="152" t="s">
        <v>112</v>
      </c>
    </row>
    <row r="15891" customFormat="false" ht="12.75" hidden="false" customHeight="false" outlineLevel="0" collapsed="false">
      <c r="A15891" s="0" t="s">
        <v>59</v>
      </c>
      <c r="B15891" s="0" t="s">
        <v>113</v>
      </c>
      <c r="C15891" s="0" t="s">
        <v>108</v>
      </c>
      <c r="D15891" s="116" t="n">
        <v>47027</v>
      </c>
      <c r="E15891" s="0" t="n">
        <v>0.015</v>
      </c>
      <c r="F15891" s="0" t="n">
        <v>2376516</v>
      </c>
      <c r="G15891" s="151" t="s">
        <v>111</v>
      </c>
      <c r="H15891" s="151" t="s">
        <v>111</v>
      </c>
      <c r="I15891" s="152" t="s">
        <v>112</v>
      </c>
    </row>
    <row r="15892" customFormat="false" ht="12.75" hidden="false" customHeight="false" outlineLevel="0" collapsed="false">
      <c r="A15892" s="0" t="s">
        <v>60</v>
      </c>
      <c r="B15892" s="0" t="s">
        <v>110</v>
      </c>
      <c r="C15892" s="0" t="s">
        <v>108</v>
      </c>
      <c r="D15892" s="116" t="n">
        <v>47027</v>
      </c>
      <c r="E15892" s="0" t="n">
        <v>0.4</v>
      </c>
      <c r="F15892" s="0" t="n">
        <v>2376517</v>
      </c>
      <c r="G15892" s="151" t="s">
        <v>111</v>
      </c>
      <c r="H15892" s="151" t="s">
        <v>111</v>
      </c>
      <c r="I15892" s="152" t="s">
        <v>112</v>
      </c>
    </row>
    <row r="15893" customFormat="false" ht="12.75" hidden="false" customHeight="false" outlineLevel="0" collapsed="false">
      <c r="A15893" s="0" t="s">
        <v>60</v>
      </c>
      <c r="B15893" s="0" t="s">
        <v>113</v>
      </c>
      <c r="C15893" s="0" t="s">
        <v>108</v>
      </c>
      <c r="D15893" s="116" t="n">
        <v>47027</v>
      </c>
      <c r="E15893" s="0" t="n">
        <v>0.045</v>
      </c>
      <c r="F15893" s="0" t="n">
        <v>2376518</v>
      </c>
      <c r="G15893" s="151" t="s">
        <v>111</v>
      </c>
      <c r="H15893" s="151" t="s">
        <v>111</v>
      </c>
      <c r="I15893" s="152" t="s">
        <v>112</v>
      </c>
    </row>
    <row r="15894" customFormat="false" ht="12.75" hidden="false" customHeight="false" outlineLevel="0" collapsed="false">
      <c r="A15894" s="0" t="s">
        <v>61</v>
      </c>
      <c r="B15894" s="0" t="s">
        <v>110</v>
      </c>
      <c r="C15894" s="0" t="s">
        <v>108</v>
      </c>
      <c r="D15894" s="116" t="n">
        <v>47027</v>
      </c>
      <c r="E15894" s="0" t="n">
        <v>0.4</v>
      </c>
      <c r="F15894" s="0" t="n">
        <v>2376519</v>
      </c>
      <c r="G15894" s="151" t="s">
        <v>111</v>
      </c>
      <c r="H15894" s="151" t="s">
        <v>111</v>
      </c>
      <c r="I15894" s="152" t="s">
        <v>112</v>
      </c>
    </row>
    <row r="15895" customFormat="false" ht="12.75" hidden="false" customHeight="false" outlineLevel="0" collapsed="false">
      <c r="A15895" s="0" t="s">
        <v>61</v>
      </c>
      <c r="B15895" s="0" t="s">
        <v>113</v>
      </c>
      <c r="C15895" s="0" t="s">
        <v>108</v>
      </c>
      <c r="D15895" s="116" t="n">
        <v>47027</v>
      </c>
      <c r="E15895" s="0" t="n">
        <v>0.015</v>
      </c>
      <c r="F15895" s="0" t="n">
        <v>2376520</v>
      </c>
      <c r="G15895" s="151" t="s">
        <v>111</v>
      </c>
      <c r="H15895" s="151" t="s">
        <v>111</v>
      </c>
      <c r="I15895" s="152" t="s">
        <v>112</v>
      </c>
    </row>
    <row r="15896" customFormat="false" ht="12.75" hidden="false" customHeight="false" outlineLevel="0" collapsed="false">
      <c r="A15896" s="0" t="s">
        <v>62</v>
      </c>
      <c r="B15896" s="0" t="s">
        <v>110</v>
      </c>
      <c r="C15896" s="0" t="s">
        <v>108</v>
      </c>
      <c r="D15896" s="116" t="n">
        <v>47027</v>
      </c>
      <c r="E15896" s="0" t="n">
        <v>0.4</v>
      </c>
      <c r="F15896" s="0" t="n">
        <v>2376521</v>
      </c>
      <c r="G15896" s="151" t="s">
        <v>111</v>
      </c>
      <c r="H15896" s="151" t="s">
        <v>111</v>
      </c>
      <c r="I15896" s="152" t="s">
        <v>112</v>
      </c>
    </row>
    <row r="15897" customFormat="false" ht="12.75" hidden="false" customHeight="false" outlineLevel="0" collapsed="false">
      <c r="A15897" s="0" t="s">
        <v>62</v>
      </c>
      <c r="B15897" s="0" t="s">
        <v>113</v>
      </c>
      <c r="C15897" s="0" t="s">
        <v>108</v>
      </c>
      <c r="D15897" s="116" t="n">
        <v>47027</v>
      </c>
      <c r="E15897" s="0" t="n">
        <v>0.045</v>
      </c>
      <c r="F15897" s="0" t="n">
        <v>2376522</v>
      </c>
      <c r="G15897" s="151" t="s">
        <v>111</v>
      </c>
      <c r="H15897" s="151" t="s">
        <v>111</v>
      </c>
      <c r="I15897" s="152" t="s">
        <v>112</v>
      </c>
    </row>
    <row r="15898" customFormat="false" ht="12.75" hidden="false" customHeight="false" outlineLevel="0" collapsed="false">
      <c r="A15898" s="0" t="s">
        <v>82</v>
      </c>
      <c r="B15898" s="0" t="s">
        <v>110</v>
      </c>
      <c r="C15898" s="0" t="s">
        <v>108</v>
      </c>
      <c r="D15898" s="116" t="n">
        <v>47027</v>
      </c>
      <c r="E15898" s="0" t="n">
        <v>0</v>
      </c>
      <c r="F15898" s="0" t="n">
        <v>2376523</v>
      </c>
      <c r="G15898" s="151" t="s">
        <v>111</v>
      </c>
      <c r="H15898" s="151" t="s">
        <v>111</v>
      </c>
      <c r="I15898" s="152" t="s">
        <v>112</v>
      </c>
    </row>
    <row r="15899" customFormat="false" ht="12.75" hidden="false" customHeight="false" outlineLevel="0" collapsed="false">
      <c r="A15899" s="0" t="s">
        <v>82</v>
      </c>
      <c r="B15899" s="0" t="s">
        <v>113</v>
      </c>
      <c r="C15899" s="0" t="s">
        <v>108</v>
      </c>
      <c r="D15899" s="116" t="n">
        <v>47027</v>
      </c>
      <c r="E15899" s="0" t="n">
        <v>0</v>
      </c>
      <c r="F15899" s="0" t="n">
        <v>2376524</v>
      </c>
      <c r="G15899" s="151" t="s">
        <v>111</v>
      </c>
      <c r="H15899" s="151" t="s">
        <v>111</v>
      </c>
      <c r="I15899" s="152" t="s">
        <v>112</v>
      </c>
    </row>
    <row r="15900" customFormat="false" ht="12.75" hidden="false" customHeight="false" outlineLevel="0" collapsed="false">
      <c r="A15900" s="0" t="s">
        <v>83</v>
      </c>
      <c r="B15900" s="0" t="s">
        <v>110</v>
      </c>
      <c r="C15900" s="0" t="s">
        <v>108</v>
      </c>
      <c r="D15900" s="116" t="n">
        <v>47027</v>
      </c>
      <c r="E15900" s="0" t="n">
        <v>0</v>
      </c>
      <c r="F15900" s="0" t="n">
        <v>2376525</v>
      </c>
      <c r="G15900" s="151" t="s">
        <v>111</v>
      </c>
      <c r="H15900" s="151" t="s">
        <v>111</v>
      </c>
      <c r="I15900" s="152" t="s">
        <v>112</v>
      </c>
    </row>
    <row r="15901" customFormat="false" ht="12.75" hidden="false" customHeight="false" outlineLevel="0" collapsed="false">
      <c r="A15901" s="0" t="s">
        <v>83</v>
      </c>
      <c r="B15901" s="0" t="s">
        <v>113</v>
      </c>
      <c r="C15901" s="0" t="s">
        <v>108</v>
      </c>
      <c r="D15901" s="116" t="n">
        <v>47027</v>
      </c>
      <c r="E15901" s="0" t="n">
        <v>0</v>
      </c>
      <c r="F15901" s="0" t="n">
        <v>2376526</v>
      </c>
      <c r="G15901" s="151" t="s">
        <v>111</v>
      </c>
      <c r="H15901" s="151" t="s">
        <v>111</v>
      </c>
      <c r="I15901" s="152" t="s">
        <v>112</v>
      </c>
    </row>
    <row r="15902" customFormat="false" ht="12.75" hidden="false" customHeight="false" outlineLevel="0" collapsed="false">
      <c r="A15902" s="0" t="s">
        <v>84</v>
      </c>
      <c r="B15902" s="0" t="s">
        <v>110</v>
      </c>
      <c r="C15902" s="0" t="s">
        <v>108</v>
      </c>
      <c r="D15902" s="116" t="n">
        <v>47027</v>
      </c>
      <c r="E15902" s="0" t="n">
        <v>0.1725</v>
      </c>
      <c r="F15902" s="0" t="n">
        <v>2376527</v>
      </c>
      <c r="G15902" s="151" t="s">
        <v>111</v>
      </c>
      <c r="H15902" s="151" t="s">
        <v>111</v>
      </c>
      <c r="I15902" s="152" t="s">
        <v>112</v>
      </c>
    </row>
    <row r="15903" customFormat="false" ht="12.75" hidden="false" customHeight="false" outlineLevel="0" collapsed="false">
      <c r="A15903" s="0" t="s">
        <v>84</v>
      </c>
      <c r="B15903" s="0" t="s">
        <v>113</v>
      </c>
      <c r="C15903" s="0" t="s">
        <v>108</v>
      </c>
      <c r="D15903" s="116" t="n">
        <v>47027</v>
      </c>
      <c r="E15903" s="0" t="n">
        <v>0</v>
      </c>
      <c r="F15903" s="0" t="n">
        <v>2376528</v>
      </c>
      <c r="G15903" s="151" t="s">
        <v>111</v>
      </c>
      <c r="H15903" s="151" t="s">
        <v>111</v>
      </c>
      <c r="I15903" s="152" t="s">
        <v>112</v>
      </c>
    </row>
    <row r="15904" customFormat="false" ht="12.75" hidden="false" customHeight="false" outlineLevel="0" collapsed="false">
      <c r="A15904" s="0" t="s">
        <v>85</v>
      </c>
      <c r="B15904" s="0" t="s">
        <v>110</v>
      </c>
      <c r="C15904" s="0" t="s">
        <v>108</v>
      </c>
      <c r="D15904" s="116" t="n">
        <v>47027</v>
      </c>
      <c r="E15904" s="0" t="n">
        <v>0.1725</v>
      </c>
      <c r="F15904" s="0" t="n">
        <v>2376529</v>
      </c>
      <c r="G15904" s="151" t="s">
        <v>111</v>
      </c>
      <c r="H15904" s="151" t="s">
        <v>111</v>
      </c>
      <c r="I15904" s="152" t="s">
        <v>112</v>
      </c>
    </row>
    <row r="15905" customFormat="false" ht="12.75" hidden="false" customHeight="false" outlineLevel="0" collapsed="false">
      <c r="A15905" s="0" t="s">
        <v>85</v>
      </c>
      <c r="B15905" s="0" t="s">
        <v>113</v>
      </c>
      <c r="C15905" s="0" t="s">
        <v>108</v>
      </c>
      <c r="D15905" s="116" t="n">
        <v>47027</v>
      </c>
      <c r="E15905" s="0" t="n">
        <v>0</v>
      </c>
      <c r="F15905" s="0" t="n">
        <v>2376530</v>
      </c>
      <c r="G15905" s="151" t="s">
        <v>111</v>
      </c>
      <c r="H15905" s="151" t="s">
        <v>111</v>
      </c>
      <c r="I15905" s="152" t="s">
        <v>112</v>
      </c>
    </row>
    <row r="15906" customFormat="false" ht="12.75" hidden="false" customHeight="false" outlineLevel="0" collapsed="false">
      <c r="A15906" s="0" t="s">
        <v>86</v>
      </c>
      <c r="B15906" s="0" t="s">
        <v>110</v>
      </c>
      <c r="C15906" s="0" t="s">
        <v>108</v>
      </c>
      <c r="D15906" s="116" t="n">
        <v>47027</v>
      </c>
      <c r="E15906" s="0" t="n">
        <v>0.205</v>
      </c>
      <c r="F15906" s="0" t="n">
        <v>2376531</v>
      </c>
      <c r="G15906" s="151" t="s">
        <v>111</v>
      </c>
      <c r="H15906" s="151" t="s">
        <v>111</v>
      </c>
      <c r="I15906" s="152" t="s">
        <v>112</v>
      </c>
    </row>
    <row r="15907" customFormat="false" ht="12.75" hidden="false" customHeight="false" outlineLevel="0" collapsed="false">
      <c r="A15907" s="0" t="s">
        <v>86</v>
      </c>
      <c r="B15907" s="0" t="s">
        <v>113</v>
      </c>
      <c r="C15907" s="0" t="s">
        <v>108</v>
      </c>
      <c r="D15907" s="116" t="n">
        <v>47027</v>
      </c>
      <c r="E15907" s="0" t="n">
        <v>0.0025</v>
      </c>
      <c r="F15907" s="0" t="n">
        <v>2376532</v>
      </c>
      <c r="G15907" s="151" t="s">
        <v>111</v>
      </c>
      <c r="H15907" s="151" t="s">
        <v>111</v>
      </c>
      <c r="I15907" s="152" t="s">
        <v>112</v>
      </c>
    </row>
    <row r="15908" customFormat="false" ht="12.75" hidden="false" customHeight="false" outlineLevel="0" collapsed="false">
      <c r="A15908" s="0" t="s">
        <v>87</v>
      </c>
      <c r="B15908" s="0" t="s">
        <v>110</v>
      </c>
      <c r="C15908" s="0" t="s">
        <v>108</v>
      </c>
      <c r="D15908" s="116" t="n">
        <v>47027</v>
      </c>
      <c r="E15908" s="0" t="n">
        <v>0.205</v>
      </c>
      <c r="F15908" s="0" t="n">
        <v>2376533</v>
      </c>
      <c r="G15908" s="151" t="s">
        <v>111</v>
      </c>
      <c r="H15908" s="151" t="s">
        <v>111</v>
      </c>
      <c r="I15908" s="152" t="s">
        <v>112</v>
      </c>
    </row>
    <row r="15909" customFormat="false" ht="12.75" hidden="false" customHeight="false" outlineLevel="0" collapsed="false">
      <c r="A15909" s="0" t="s">
        <v>87</v>
      </c>
      <c r="B15909" s="0" t="s">
        <v>113</v>
      </c>
      <c r="C15909" s="0" t="s">
        <v>108</v>
      </c>
      <c r="D15909" s="116" t="n">
        <v>47027</v>
      </c>
      <c r="E15909" s="0" t="n">
        <v>0.0025</v>
      </c>
      <c r="F15909" s="0" t="n">
        <v>2376534</v>
      </c>
      <c r="G15909" s="151" t="s">
        <v>111</v>
      </c>
      <c r="H15909" s="151" t="s">
        <v>111</v>
      </c>
      <c r="I15909" s="152" t="s">
        <v>112</v>
      </c>
    </row>
    <row r="15910" customFormat="false" ht="12.75" hidden="false" customHeight="false" outlineLevel="0" collapsed="false">
      <c r="A15910" s="0" t="s">
        <v>88</v>
      </c>
      <c r="B15910" s="0" t="s">
        <v>110</v>
      </c>
      <c r="C15910" s="0" t="s">
        <v>108</v>
      </c>
      <c r="D15910" s="116" t="n">
        <v>47027</v>
      </c>
      <c r="E15910" s="0" t="n">
        <v>0.205</v>
      </c>
      <c r="F15910" s="0" t="n">
        <v>2376535</v>
      </c>
      <c r="G15910" s="151" t="s">
        <v>111</v>
      </c>
      <c r="H15910" s="151" t="s">
        <v>111</v>
      </c>
      <c r="I15910" s="152" t="s">
        <v>112</v>
      </c>
    </row>
    <row r="15911" customFormat="false" ht="12.75" hidden="false" customHeight="false" outlineLevel="0" collapsed="false">
      <c r="A15911" s="0" t="s">
        <v>88</v>
      </c>
      <c r="B15911" s="0" t="s">
        <v>113</v>
      </c>
      <c r="C15911" s="0" t="s">
        <v>108</v>
      </c>
      <c r="D15911" s="116" t="n">
        <v>47027</v>
      </c>
      <c r="E15911" s="0" t="n">
        <v>0.0025</v>
      </c>
      <c r="F15911" s="0" t="n">
        <v>2376536</v>
      </c>
      <c r="G15911" s="151" t="s">
        <v>111</v>
      </c>
      <c r="H15911" s="151" t="s">
        <v>111</v>
      </c>
      <c r="I15911" s="152" t="s">
        <v>112</v>
      </c>
    </row>
    <row r="15912" customFormat="false" ht="12.75" hidden="false" customHeight="false" outlineLevel="0" collapsed="false">
      <c r="A15912" s="0" t="s">
        <v>89</v>
      </c>
      <c r="B15912" s="0" t="s">
        <v>110</v>
      </c>
      <c r="C15912" s="0" t="s">
        <v>108</v>
      </c>
      <c r="D15912" s="116" t="n">
        <v>47027</v>
      </c>
      <c r="E15912" s="0" t="n">
        <v>0.205</v>
      </c>
      <c r="F15912" s="0" t="n">
        <v>2376537</v>
      </c>
      <c r="G15912" s="151" t="s">
        <v>111</v>
      </c>
      <c r="H15912" s="151" t="s">
        <v>111</v>
      </c>
      <c r="I15912" s="152" t="s">
        <v>112</v>
      </c>
    </row>
    <row r="15913" customFormat="false" ht="12.75" hidden="false" customHeight="false" outlineLevel="0" collapsed="false">
      <c r="A15913" s="0" t="s">
        <v>89</v>
      </c>
      <c r="B15913" s="0" t="s">
        <v>113</v>
      </c>
      <c r="C15913" s="0" t="s">
        <v>108</v>
      </c>
      <c r="D15913" s="116" t="n">
        <v>47027</v>
      </c>
      <c r="E15913" s="0" t="n">
        <v>0.0025</v>
      </c>
      <c r="F15913" s="0" t="n">
        <v>2376538</v>
      </c>
      <c r="G15913" s="151" t="s">
        <v>111</v>
      </c>
      <c r="H15913" s="151" t="s">
        <v>111</v>
      </c>
      <c r="I15913" s="152" t="s">
        <v>112</v>
      </c>
    </row>
    <row r="15914" customFormat="false" ht="12.75" hidden="false" customHeight="false" outlineLevel="0" collapsed="false">
      <c r="A15914" s="0" t="s">
        <v>90</v>
      </c>
      <c r="B15914" s="0" t="s">
        <v>110</v>
      </c>
      <c r="C15914" s="0" t="s">
        <v>108</v>
      </c>
      <c r="D15914" s="116" t="n">
        <v>47027</v>
      </c>
      <c r="E15914" s="0" t="n">
        <v>0.205</v>
      </c>
      <c r="F15914" s="0" t="n">
        <v>2376539</v>
      </c>
      <c r="G15914" s="151" t="s">
        <v>111</v>
      </c>
      <c r="H15914" s="151" t="s">
        <v>111</v>
      </c>
      <c r="I15914" s="152" t="s">
        <v>112</v>
      </c>
    </row>
    <row r="15915" customFormat="false" ht="12.75" hidden="false" customHeight="false" outlineLevel="0" collapsed="false">
      <c r="A15915" s="0" t="s">
        <v>90</v>
      </c>
      <c r="B15915" s="0" t="s">
        <v>113</v>
      </c>
      <c r="C15915" s="0" t="s">
        <v>108</v>
      </c>
      <c r="D15915" s="116" t="n">
        <v>47027</v>
      </c>
      <c r="E15915" s="0" t="n">
        <v>0.0025</v>
      </c>
      <c r="F15915" s="0" t="n">
        <v>2376540</v>
      </c>
      <c r="G15915" s="151" t="s">
        <v>111</v>
      </c>
      <c r="H15915" s="151" t="s">
        <v>111</v>
      </c>
      <c r="I15915" s="152" t="s">
        <v>112</v>
      </c>
    </row>
    <row r="15916" customFormat="false" ht="12.75" hidden="false" customHeight="false" outlineLevel="0" collapsed="false">
      <c r="A15916" s="0" t="s">
        <v>91</v>
      </c>
      <c r="B15916" s="0" t="s">
        <v>110</v>
      </c>
      <c r="C15916" s="0" t="s">
        <v>108</v>
      </c>
      <c r="D15916" s="116" t="n">
        <v>47027</v>
      </c>
      <c r="E15916" s="0" t="n">
        <v>0</v>
      </c>
      <c r="F15916" s="0" t="n">
        <v>2376541</v>
      </c>
      <c r="G15916" s="151" t="s">
        <v>111</v>
      </c>
      <c r="H15916" s="151" t="s">
        <v>111</v>
      </c>
      <c r="I15916" s="152" t="s">
        <v>112</v>
      </c>
    </row>
    <row r="15917" customFormat="false" ht="12.75" hidden="false" customHeight="false" outlineLevel="0" collapsed="false">
      <c r="A15917" s="0" t="s">
        <v>91</v>
      </c>
      <c r="B15917" s="0" t="s">
        <v>113</v>
      </c>
      <c r="C15917" s="0" t="s">
        <v>108</v>
      </c>
      <c r="D15917" s="116" t="n">
        <v>47027</v>
      </c>
      <c r="E15917" s="0" t="n">
        <v>0</v>
      </c>
      <c r="F15917" s="0" t="n">
        <v>2376542</v>
      </c>
      <c r="G15917" s="151" t="s">
        <v>111</v>
      </c>
      <c r="H15917" s="151" t="s">
        <v>111</v>
      </c>
      <c r="I15917" s="152" t="s">
        <v>112</v>
      </c>
    </row>
    <row r="15918" customFormat="false" ht="12.75" hidden="false" customHeight="false" outlineLevel="0" collapsed="false">
      <c r="A15918" s="0" t="s">
        <v>49</v>
      </c>
      <c r="B15918" s="0" t="s">
        <v>110</v>
      </c>
      <c r="C15918" s="0" t="s">
        <v>108</v>
      </c>
      <c r="D15918" s="116" t="n">
        <v>47027</v>
      </c>
      <c r="E15918" s="0" t="n">
        <v>0.4</v>
      </c>
      <c r="F15918" s="0" t="n">
        <v>2376543</v>
      </c>
      <c r="G15918" s="151" t="s">
        <v>111</v>
      </c>
      <c r="H15918" s="151" t="s">
        <v>111</v>
      </c>
      <c r="I15918" s="152" t="s">
        <v>112</v>
      </c>
    </row>
    <row r="15919" customFormat="false" ht="12.75" hidden="false" customHeight="false" outlineLevel="0" collapsed="false">
      <c r="A15919" s="0" t="s">
        <v>49</v>
      </c>
      <c r="B15919" s="0" t="s">
        <v>113</v>
      </c>
      <c r="C15919" s="0" t="s">
        <v>108</v>
      </c>
      <c r="D15919" s="116" t="n">
        <v>47027</v>
      </c>
      <c r="E15919" s="0" t="n">
        <v>0.015</v>
      </c>
      <c r="F15919" s="0" t="n">
        <v>2376544</v>
      </c>
      <c r="G15919" s="151" t="s">
        <v>111</v>
      </c>
      <c r="H15919" s="151" t="s">
        <v>111</v>
      </c>
      <c r="I15919" s="152" t="s">
        <v>112</v>
      </c>
    </row>
    <row r="15920" customFormat="false" ht="12.75" hidden="false" customHeight="false" outlineLevel="0" collapsed="false">
      <c r="A15920" s="0" t="s">
        <v>50</v>
      </c>
      <c r="B15920" s="0" t="s">
        <v>110</v>
      </c>
      <c r="C15920" s="0" t="s">
        <v>108</v>
      </c>
      <c r="D15920" s="116" t="n">
        <v>47027</v>
      </c>
      <c r="E15920" s="0" t="n">
        <v>0.47</v>
      </c>
      <c r="F15920" s="0" t="n">
        <v>2376545</v>
      </c>
      <c r="G15920" s="151" t="s">
        <v>111</v>
      </c>
      <c r="H15920" s="151" t="s">
        <v>111</v>
      </c>
      <c r="I15920" s="152" t="s">
        <v>112</v>
      </c>
    </row>
    <row r="15921" customFormat="false" ht="12.75" hidden="false" customHeight="false" outlineLevel="0" collapsed="false">
      <c r="A15921" s="0" t="s">
        <v>50</v>
      </c>
      <c r="B15921" s="0" t="s">
        <v>113</v>
      </c>
      <c r="C15921" s="0" t="s">
        <v>108</v>
      </c>
      <c r="D15921" s="116" t="n">
        <v>47027</v>
      </c>
      <c r="E15921" s="0" t="n">
        <v>-0.085</v>
      </c>
      <c r="F15921" s="0" t="n">
        <v>2376546</v>
      </c>
      <c r="G15921" s="151" t="s">
        <v>111</v>
      </c>
      <c r="H15921" s="151" t="s">
        <v>111</v>
      </c>
      <c r="I15921" s="152" t="s">
        <v>112</v>
      </c>
    </row>
    <row r="15922" customFormat="false" ht="12.75" hidden="false" customHeight="false" outlineLevel="0" collapsed="false">
      <c r="A15922" s="0" t="s">
        <v>51</v>
      </c>
      <c r="B15922" s="0" t="s">
        <v>110</v>
      </c>
      <c r="C15922" s="0" t="s">
        <v>108</v>
      </c>
      <c r="D15922" s="116" t="n">
        <v>47027</v>
      </c>
      <c r="E15922" s="0" t="n">
        <v>0.47</v>
      </c>
      <c r="F15922" s="0" t="n">
        <v>2376547</v>
      </c>
      <c r="G15922" s="151" t="s">
        <v>111</v>
      </c>
      <c r="H15922" s="151" t="s">
        <v>111</v>
      </c>
      <c r="I15922" s="152" t="s">
        <v>112</v>
      </c>
    </row>
    <row r="15923" customFormat="false" ht="12.75" hidden="false" customHeight="false" outlineLevel="0" collapsed="false">
      <c r="A15923" s="0" t="s">
        <v>51</v>
      </c>
      <c r="B15923" s="0" t="s">
        <v>113</v>
      </c>
      <c r="C15923" s="0" t="s">
        <v>108</v>
      </c>
      <c r="D15923" s="116" t="n">
        <v>47027</v>
      </c>
      <c r="E15923" s="0" t="n">
        <v>0.035</v>
      </c>
      <c r="F15923" s="0" t="n">
        <v>2376548</v>
      </c>
      <c r="G15923" s="151" t="s">
        <v>111</v>
      </c>
      <c r="H15923" s="151" t="s">
        <v>111</v>
      </c>
      <c r="I15923" s="152" t="s">
        <v>112</v>
      </c>
    </row>
    <row r="15924" customFormat="false" ht="12.75" hidden="false" customHeight="false" outlineLevel="0" collapsed="false">
      <c r="A15924" s="0" t="s">
        <v>52</v>
      </c>
      <c r="B15924" s="0" t="s">
        <v>110</v>
      </c>
      <c r="C15924" s="0" t="s">
        <v>108</v>
      </c>
      <c r="D15924" s="116" t="n">
        <v>47027</v>
      </c>
      <c r="E15924" s="0" t="n">
        <v>0.47</v>
      </c>
      <c r="F15924" s="0" t="n">
        <v>2376549</v>
      </c>
      <c r="G15924" s="151" t="s">
        <v>111</v>
      </c>
      <c r="H15924" s="151" t="s">
        <v>111</v>
      </c>
      <c r="I15924" s="152" t="s">
        <v>112</v>
      </c>
    </row>
    <row r="15925" customFormat="false" ht="12.75" hidden="false" customHeight="false" outlineLevel="0" collapsed="false">
      <c r="A15925" s="0" t="s">
        <v>52</v>
      </c>
      <c r="B15925" s="0" t="s">
        <v>113</v>
      </c>
      <c r="C15925" s="0" t="s">
        <v>108</v>
      </c>
      <c r="D15925" s="116" t="n">
        <v>47027</v>
      </c>
      <c r="E15925" s="0" t="n">
        <v>-0.055</v>
      </c>
      <c r="F15925" s="0" t="n">
        <v>2376550</v>
      </c>
      <c r="G15925" s="151" t="s">
        <v>111</v>
      </c>
      <c r="H15925" s="151" t="s">
        <v>111</v>
      </c>
      <c r="I15925" s="152" t="s">
        <v>112</v>
      </c>
    </row>
    <row r="15926" customFormat="false" ht="12.75" hidden="false" customHeight="false" outlineLevel="0" collapsed="false">
      <c r="A15926" s="0" t="s">
        <v>53</v>
      </c>
      <c r="B15926" s="0" t="s">
        <v>110</v>
      </c>
      <c r="C15926" s="0" t="s">
        <v>108</v>
      </c>
      <c r="D15926" s="116" t="n">
        <v>47027</v>
      </c>
      <c r="E15926" s="0" t="n">
        <v>0.205</v>
      </c>
      <c r="F15926" s="0" t="n">
        <v>2376551</v>
      </c>
      <c r="G15926" s="151" t="s">
        <v>111</v>
      </c>
      <c r="H15926" s="151" t="s">
        <v>111</v>
      </c>
      <c r="I15926" s="152" t="s">
        <v>112</v>
      </c>
    </row>
    <row r="15927" customFormat="false" ht="12.75" hidden="false" customHeight="false" outlineLevel="0" collapsed="false">
      <c r="A15927" s="0" t="s">
        <v>53</v>
      </c>
      <c r="B15927" s="0" t="s">
        <v>113</v>
      </c>
      <c r="C15927" s="0" t="s">
        <v>108</v>
      </c>
      <c r="D15927" s="116" t="n">
        <v>47027</v>
      </c>
      <c r="E15927" s="0" t="n">
        <v>0.0025</v>
      </c>
      <c r="F15927" s="0" t="n">
        <v>2376552</v>
      </c>
      <c r="G15927" s="151" t="s">
        <v>111</v>
      </c>
      <c r="H15927" s="151" t="s">
        <v>111</v>
      </c>
      <c r="I15927" s="152" t="s">
        <v>112</v>
      </c>
    </row>
    <row r="15928" customFormat="false" ht="12.75" hidden="false" customHeight="false" outlineLevel="0" collapsed="false">
      <c r="A15928" s="0" t="s">
        <v>17</v>
      </c>
      <c r="B15928" s="0" t="s">
        <v>110</v>
      </c>
      <c r="C15928" s="0" t="s">
        <v>108</v>
      </c>
      <c r="D15928" s="116" t="n">
        <v>47027</v>
      </c>
      <c r="E15928" s="0" t="n">
        <v>0</v>
      </c>
      <c r="F15928" s="0" t="n">
        <v>2376553</v>
      </c>
      <c r="G15928" s="151" t="s">
        <v>111</v>
      </c>
      <c r="H15928" s="151" t="s">
        <v>111</v>
      </c>
      <c r="I15928" s="152" t="s">
        <v>112</v>
      </c>
    </row>
    <row r="15929" customFormat="false" ht="12.75" hidden="false" customHeight="false" outlineLevel="0" collapsed="false">
      <c r="A15929" s="0" t="s">
        <v>17</v>
      </c>
      <c r="B15929" s="0" t="s">
        <v>113</v>
      </c>
      <c r="C15929" s="0" t="s">
        <v>108</v>
      </c>
      <c r="D15929" s="116" t="n">
        <v>47027</v>
      </c>
      <c r="E15929" s="0" t="n">
        <v>0</v>
      </c>
      <c r="F15929" s="0" t="n">
        <v>2376554</v>
      </c>
      <c r="G15929" s="151" t="s">
        <v>111</v>
      </c>
      <c r="H15929" s="151" t="s">
        <v>111</v>
      </c>
      <c r="I15929" s="152" t="s">
        <v>112</v>
      </c>
    </row>
    <row r="15930" customFormat="false" ht="12.75" hidden="false" customHeight="false" outlineLevel="0" collapsed="false">
      <c r="A15930" s="0" t="s">
        <v>18</v>
      </c>
      <c r="B15930" s="0" t="s">
        <v>110</v>
      </c>
      <c r="C15930" s="0" t="s">
        <v>108</v>
      </c>
      <c r="D15930" s="116" t="n">
        <v>47027</v>
      </c>
      <c r="E15930" s="0" t="n">
        <v>0</v>
      </c>
      <c r="F15930" s="0" t="n">
        <v>2376555</v>
      </c>
      <c r="G15930" s="151" t="s">
        <v>111</v>
      </c>
      <c r="H15930" s="151" t="s">
        <v>111</v>
      </c>
      <c r="I15930" s="152" t="s">
        <v>112</v>
      </c>
    </row>
    <row r="15931" customFormat="false" ht="12.75" hidden="false" customHeight="false" outlineLevel="0" collapsed="false">
      <c r="A15931" s="0" t="s">
        <v>18</v>
      </c>
      <c r="B15931" s="0" t="s">
        <v>113</v>
      </c>
      <c r="C15931" s="0" t="s">
        <v>108</v>
      </c>
      <c r="D15931" s="116" t="n">
        <v>47027</v>
      </c>
      <c r="E15931" s="0" t="n">
        <v>0</v>
      </c>
      <c r="F15931" s="0" t="n">
        <v>2376556</v>
      </c>
      <c r="G15931" s="151" t="s">
        <v>111</v>
      </c>
      <c r="H15931" s="151" t="s">
        <v>111</v>
      </c>
      <c r="I15931" s="152" t="s">
        <v>112</v>
      </c>
    </row>
    <row r="15932" customFormat="false" ht="12.75" hidden="false" customHeight="false" outlineLevel="0" collapsed="false">
      <c r="A15932" s="0" t="s">
        <v>19</v>
      </c>
      <c r="B15932" s="0" t="s">
        <v>110</v>
      </c>
      <c r="C15932" s="0" t="s">
        <v>108</v>
      </c>
      <c r="D15932" s="116" t="n">
        <v>47027</v>
      </c>
      <c r="E15932" s="0" t="n">
        <v>0</v>
      </c>
      <c r="F15932" s="0" t="n">
        <v>2376557</v>
      </c>
      <c r="G15932" s="151" t="s">
        <v>111</v>
      </c>
      <c r="H15932" s="151" t="s">
        <v>111</v>
      </c>
      <c r="I15932" s="152" t="s">
        <v>112</v>
      </c>
    </row>
    <row r="15933" customFormat="false" ht="12.75" hidden="false" customHeight="false" outlineLevel="0" collapsed="false">
      <c r="A15933" s="0" t="s">
        <v>19</v>
      </c>
      <c r="B15933" s="0" t="s">
        <v>113</v>
      </c>
      <c r="C15933" s="0" t="s">
        <v>108</v>
      </c>
      <c r="D15933" s="116" t="n">
        <v>47027</v>
      </c>
      <c r="E15933" s="0" t="n">
        <v>0</v>
      </c>
      <c r="F15933" s="0" t="n">
        <v>2376558</v>
      </c>
      <c r="G15933" s="151" t="s">
        <v>111</v>
      </c>
      <c r="H15933" s="151" t="s">
        <v>111</v>
      </c>
      <c r="I15933" s="152" t="s">
        <v>112</v>
      </c>
    </row>
    <row r="15934" customFormat="false" ht="12.75" hidden="false" customHeight="false" outlineLevel="0" collapsed="false">
      <c r="A15934" s="0" t="s">
        <v>21</v>
      </c>
      <c r="B15934" s="0" t="s">
        <v>110</v>
      </c>
      <c r="C15934" s="0" t="s">
        <v>108</v>
      </c>
      <c r="D15934" s="116" t="n">
        <v>47027</v>
      </c>
      <c r="E15934" s="0" t="n">
        <v>0</v>
      </c>
      <c r="F15934" s="0" t="n">
        <v>2376559</v>
      </c>
      <c r="G15934" s="151" t="s">
        <v>111</v>
      </c>
      <c r="H15934" s="151" t="s">
        <v>111</v>
      </c>
      <c r="I15934" s="152" t="s">
        <v>112</v>
      </c>
    </row>
    <row r="15935" customFormat="false" ht="12.75" hidden="false" customHeight="false" outlineLevel="0" collapsed="false">
      <c r="A15935" s="0" t="s">
        <v>21</v>
      </c>
      <c r="B15935" s="0" t="s">
        <v>113</v>
      </c>
      <c r="C15935" s="0" t="s">
        <v>108</v>
      </c>
      <c r="D15935" s="116" t="n">
        <v>47027</v>
      </c>
      <c r="E15935" s="0" t="n">
        <v>0</v>
      </c>
      <c r="F15935" s="0" t="n">
        <v>2376560</v>
      </c>
      <c r="G15935" s="151" t="s">
        <v>111</v>
      </c>
      <c r="H15935" s="151" t="s">
        <v>111</v>
      </c>
      <c r="I15935" s="152" t="s">
        <v>112</v>
      </c>
    </row>
    <row r="15936" customFormat="false" ht="12.75" hidden="false" customHeight="false" outlineLevel="0" collapsed="false">
      <c r="A15936" s="0" t="s">
        <v>22</v>
      </c>
      <c r="B15936" s="0" t="s">
        <v>110</v>
      </c>
      <c r="C15936" s="0" t="s">
        <v>108</v>
      </c>
      <c r="D15936" s="116" t="n">
        <v>47027</v>
      </c>
      <c r="E15936" s="0" t="n">
        <v>0</v>
      </c>
      <c r="F15936" s="0" t="n">
        <v>2376561</v>
      </c>
      <c r="G15936" s="151" t="s">
        <v>111</v>
      </c>
      <c r="H15936" s="151" t="s">
        <v>111</v>
      </c>
      <c r="I15936" s="152" t="s">
        <v>112</v>
      </c>
    </row>
    <row r="15937" customFormat="false" ht="12.75" hidden="false" customHeight="false" outlineLevel="0" collapsed="false">
      <c r="A15937" s="0" t="s">
        <v>59</v>
      </c>
      <c r="B15937" s="0" t="s">
        <v>110</v>
      </c>
      <c r="C15937" s="0" t="s">
        <v>108</v>
      </c>
      <c r="D15937" s="116" t="n">
        <v>47058</v>
      </c>
      <c r="E15937" s="0" t="n">
        <v>0.645</v>
      </c>
      <c r="F15937" s="0" t="n">
        <v>2376515</v>
      </c>
      <c r="G15937" s="151" t="s">
        <v>111</v>
      </c>
      <c r="H15937" s="151" t="s">
        <v>111</v>
      </c>
      <c r="I15937" s="152" t="s">
        <v>112</v>
      </c>
    </row>
    <row r="15938" customFormat="false" ht="12.75" hidden="false" customHeight="false" outlineLevel="0" collapsed="false">
      <c r="A15938" s="0" t="s">
        <v>59</v>
      </c>
      <c r="B15938" s="0" t="s">
        <v>113</v>
      </c>
      <c r="C15938" s="0" t="s">
        <v>108</v>
      </c>
      <c r="D15938" s="116" t="n">
        <v>47058</v>
      </c>
      <c r="E15938" s="0" t="n">
        <v>0.05</v>
      </c>
      <c r="F15938" s="0" t="n">
        <v>2376516</v>
      </c>
      <c r="G15938" s="151" t="s">
        <v>111</v>
      </c>
      <c r="H15938" s="151" t="s">
        <v>111</v>
      </c>
      <c r="I15938" s="152" t="s">
        <v>112</v>
      </c>
    </row>
    <row r="15939" customFormat="false" ht="12.75" hidden="false" customHeight="false" outlineLevel="0" collapsed="false">
      <c r="A15939" s="0" t="s">
        <v>60</v>
      </c>
      <c r="B15939" s="0" t="s">
        <v>110</v>
      </c>
      <c r="C15939" s="0" t="s">
        <v>108</v>
      </c>
      <c r="D15939" s="116" t="n">
        <v>47058</v>
      </c>
      <c r="E15939" s="0" t="n">
        <v>0.645</v>
      </c>
      <c r="F15939" s="0" t="n">
        <v>2376517</v>
      </c>
      <c r="G15939" s="151" t="s">
        <v>111</v>
      </c>
      <c r="H15939" s="151" t="s">
        <v>111</v>
      </c>
      <c r="I15939" s="152" t="s">
        <v>112</v>
      </c>
    </row>
    <row r="15940" customFormat="false" ht="12.75" hidden="false" customHeight="false" outlineLevel="0" collapsed="false">
      <c r="A15940" s="0" t="s">
        <v>60</v>
      </c>
      <c r="B15940" s="0" t="s">
        <v>113</v>
      </c>
      <c r="C15940" s="0" t="s">
        <v>108</v>
      </c>
      <c r="D15940" s="116" t="n">
        <v>47058</v>
      </c>
      <c r="E15940" s="0" t="n">
        <v>0.14</v>
      </c>
      <c r="F15940" s="0" t="n">
        <v>2376518</v>
      </c>
      <c r="G15940" s="151" t="s">
        <v>111</v>
      </c>
      <c r="H15940" s="151" t="s">
        <v>111</v>
      </c>
      <c r="I15940" s="152" t="s">
        <v>112</v>
      </c>
    </row>
    <row r="15941" customFormat="false" ht="12.75" hidden="false" customHeight="false" outlineLevel="0" collapsed="false">
      <c r="A15941" s="0" t="s">
        <v>61</v>
      </c>
      <c r="B15941" s="0" t="s">
        <v>110</v>
      </c>
      <c r="C15941" s="0" t="s">
        <v>108</v>
      </c>
      <c r="D15941" s="116" t="n">
        <v>47058</v>
      </c>
      <c r="E15941" s="0" t="n">
        <v>0.645</v>
      </c>
      <c r="F15941" s="0" t="n">
        <v>2376519</v>
      </c>
      <c r="G15941" s="151" t="s">
        <v>111</v>
      </c>
      <c r="H15941" s="151" t="s">
        <v>111</v>
      </c>
      <c r="I15941" s="152" t="s">
        <v>112</v>
      </c>
    </row>
    <row r="15942" customFormat="false" ht="12.75" hidden="false" customHeight="false" outlineLevel="0" collapsed="false">
      <c r="A15942" s="0" t="s">
        <v>61</v>
      </c>
      <c r="B15942" s="0" t="s">
        <v>113</v>
      </c>
      <c r="C15942" s="0" t="s">
        <v>108</v>
      </c>
      <c r="D15942" s="116" t="n">
        <v>47058</v>
      </c>
      <c r="E15942" s="0" t="n">
        <v>0.05</v>
      </c>
      <c r="F15942" s="0" t="n">
        <v>2376520</v>
      </c>
      <c r="G15942" s="151" t="s">
        <v>111</v>
      </c>
      <c r="H15942" s="151" t="s">
        <v>111</v>
      </c>
      <c r="I15942" s="152" t="s">
        <v>112</v>
      </c>
    </row>
    <row r="15943" customFormat="false" ht="12.75" hidden="false" customHeight="false" outlineLevel="0" collapsed="false">
      <c r="A15943" s="0" t="s">
        <v>62</v>
      </c>
      <c r="B15943" s="0" t="s">
        <v>110</v>
      </c>
      <c r="C15943" s="0" t="s">
        <v>108</v>
      </c>
      <c r="D15943" s="116" t="n">
        <v>47058</v>
      </c>
      <c r="E15943" s="0" t="n">
        <v>0.645</v>
      </c>
      <c r="F15943" s="0" t="n">
        <v>2376521</v>
      </c>
      <c r="G15943" s="151" t="s">
        <v>111</v>
      </c>
      <c r="H15943" s="151" t="s">
        <v>111</v>
      </c>
      <c r="I15943" s="152" t="s">
        <v>112</v>
      </c>
    </row>
    <row r="15944" customFormat="false" ht="12.75" hidden="false" customHeight="false" outlineLevel="0" collapsed="false">
      <c r="A15944" s="0" t="s">
        <v>62</v>
      </c>
      <c r="B15944" s="0" t="s">
        <v>113</v>
      </c>
      <c r="C15944" s="0" t="s">
        <v>108</v>
      </c>
      <c r="D15944" s="116" t="n">
        <v>47058</v>
      </c>
      <c r="E15944" s="0" t="n">
        <v>0.14</v>
      </c>
      <c r="F15944" s="0" t="n">
        <v>2376522</v>
      </c>
      <c r="G15944" s="151" t="s">
        <v>111</v>
      </c>
      <c r="H15944" s="151" t="s">
        <v>111</v>
      </c>
      <c r="I15944" s="152" t="s">
        <v>112</v>
      </c>
    </row>
    <row r="15945" customFormat="false" ht="12.75" hidden="false" customHeight="false" outlineLevel="0" collapsed="false">
      <c r="A15945" s="0" t="s">
        <v>82</v>
      </c>
      <c r="B15945" s="0" t="s">
        <v>110</v>
      </c>
      <c r="C15945" s="0" t="s">
        <v>108</v>
      </c>
      <c r="D15945" s="116" t="n">
        <v>47058</v>
      </c>
      <c r="E15945" s="0" t="n">
        <v>0</v>
      </c>
      <c r="F15945" s="0" t="n">
        <v>2376523</v>
      </c>
      <c r="G15945" s="151" t="s">
        <v>111</v>
      </c>
      <c r="H15945" s="151" t="s">
        <v>111</v>
      </c>
      <c r="I15945" s="152" t="s">
        <v>112</v>
      </c>
    </row>
    <row r="15946" customFormat="false" ht="12.75" hidden="false" customHeight="false" outlineLevel="0" collapsed="false">
      <c r="A15946" s="0" t="s">
        <v>82</v>
      </c>
      <c r="B15946" s="0" t="s">
        <v>113</v>
      </c>
      <c r="C15946" s="0" t="s">
        <v>108</v>
      </c>
      <c r="D15946" s="116" t="n">
        <v>47058</v>
      </c>
      <c r="E15946" s="0" t="n">
        <v>0</v>
      </c>
      <c r="F15946" s="0" t="n">
        <v>2376524</v>
      </c>
      <c r="G15946" s="151" t="s">
        <v>111</v>
      </c>
      <c r="H15946" s="151" t="s">
        <v>111</v>
      </c>
      <c r="I15946" s="152" t="s">
        <v>112</v>
      </c>
    </row>
    <row r="15947" customFormat="false" ht="12.75" hidden="false" customHeight="false" outlineLevel="0" collapsed="false">
      <c r="A15947" s="0" t="s">
        <v>83</v>
      </c>
      <c r="B15947" s="0" t="s">
        <v>110</v>
      </c>
      <c r="C15947" s="0" t="s">
        <v>108</v>
      </c>
      <c r="D15947" s="116" t="n">
        <v>47058</v>
      </c>
      <c r="E15947" s="0" t="n">
        <v>0</v>
      </c>
      <c r="F15947" s="0" t="n">
        <v>2376525</v>
      </c>
      <c r="G15947" s="151" t="s">
        <v>111</v>
      </c>
      <c r="H15947" s="151" t="s">
        <v>111</v>
      </c>
      <c r="I15947" s="152" t="s">
        <v>112</v>
      </c>
    </row>
    <row r="15948" customFormat="false" ht="12.75" hidden="false" customHeight="false" outlineLevel="0" collapsed="false">
      <c r="A15948" s="0" t="s">
        <v>83</v>
      </c>
      <c r="B15948" s="0" t="s">
        <v>113</v>
      </c>
      <c r="C15948" s="0" t="s">
        <v>108</v>
      </c>
      <c r="D15948" s="116" t="n">
        <v>47058</v>
      </c>
      <c r="E15948" s="0" t="n">
        <v>0</v>
      </c>
      <c r="F15948" s="0" t="n">
        <v>2376526</v>
      </c>
      <c r="G15948" s="151" t="s">
        <v>111</v>
      </c>
      <c r="H15948" s="151" t="s">
        <v>111</v>
      </c>
      <c r="I15948" s="152" t="s">
        <v>112</v>
      </c>
    </row>
    <row r="15949" customFormat="false" ht="12.75" hidden="false" customHeight="false" outlineLevel="0" collapsed="false">
      <c r="A15949" s="0" t="s">
        <v>84</v>
      </c>
      <c r="B15949" s="0" t="s">
        <v>110</v>
      </c>
      <c r="C15949" s="0" t="s">
        <v>108</v>
      </c>
      <c r="D15949" s="116" t="n">
        <v>47058</v>
      </c>
      <c r="E15949" s="0" t="n">
        <v>0.24</v>
      </c>
      <c r="F15949" s="0" t="n">
        <v>2376527</v>
      </c>
      <c r="G15949" s="151" t="s">
        <v>111</v>
      </c>
      <c r="H15949" s="151" t="s">
        <v>111</v>
      </c>
      <c r="I15949" s="152" t="s">
        <v>112</v>
      </c>
    </row>
    <row r="15950" customFormat="false" ht="12.75" hidden="false" customHeight="false" outlineLevel="0" collapsed="false">
      <c r="A15950" s="0" t="s">
        <v>84</v>
      </c>
      <c r="B15950" s="0" t="s">
        <v>113</v>
      </c>
      <c r="C15950" s="0" t="s">
        <v>108</v>
      </c>
      <c r="D15950" s="116" t="n">
        <v>47058</v>
      </c>
      <c r="E15950" s="0" t="n">
        <v>0</v>
      </c>
      <c r="F15950" s="0" t="n">
        <v>2376528</v>
      </c>
      <c r="G15950" s="151" t="s">
        <v>111</v>
      </c>
      <c r="H15950" s="151" t="s">
        <v>111</v>
      </c>
      <c r="I15950" s="152" t="s">
        <v>112</v>
      </c>
    </row>
    <row r="15951" customFormat="false" ht="12.75" hidden="false" customHeight="false" outlineLevel="0" collapsed="false">
      <c r="A15951" s="0" t="s">
        <v>85</v>
      </c>
      <c r="B15951" s="0" t="s">
        <v>110</v>
      </c>
      <c r="C15951" s="0" t="s">
        <v>108</v>
      </c>
      <c r="D15951" s="116" t="n">
        <v>47058</v>
      </c>
      <c r="E15951" s="0" t="n">
        <v>0.24</v>
      </c>
      <c r="F15951" s="0" t="n">
        <v>2376529</v>
      </c>
      <c r="G15951" s="151" t="s">
        <v>111</v>
      </c>
      <c r="H15951" s="151" t="s">
        <v>111</v>
      </c>
      <c r="I15951" s="152" t="s">
        <v>112</v>
      </c>
    </row>
    <row r="15952" customFormat="false" ht="12.75" hidden="false" customHeight="false" outlineLevel="0" collapsed="false">
      <c r="A15952" s="0" t="s">
        <v>85</v>
      </c>
      <c r="B15952" s="0" t="s">
        <v>113</v>
      </c>
      <c r="C15952" s="0" t="s">
        <v>108</v>
      </c>
      <c r="D15952" s="116" t="n">
        <v>47058</v>
      </c>
      <c r="E15952" s="0" t="n">
        <v>0</v>
      </c>
      <c r="F15952" s="0" t="n">
        <v>2376530</v>
      </c>
      <c r="G15952" s="151" t="s">
        <v>111</v>
      </c>
      <c r="H15952" s="151" t="s">
        <v>111</v>
      </c>
      <c r="I15952" s="152" t="s">
        <v>112</v>
      </c>
    </row>
    <row r="15953" customFormat="false" ht="12.75" hidden="false" customHeight="false" outlineLevel="0" collapsed="false">
      <c r="A15953" s="0" t="s">
        <v>86</v>
      </c>
      <c r="B15953" s="0" t="s">
        <v>110</v>
      </c>
      <c r="C15953" s="0" t="s">
        <v>108</v>
      </c>
      <c r="D15953" s="116" t="n">
        <v>47058</v>
      </c>
      <c r="E15953" s="0" t="n">
        <v>0.3</v>
      </c>
      <c r="F15953" s="0" t="n">
        <v>2376531</v>
      </c>
      <c r="G15953" s="151" t="s">
        <v>111</v>
      </c>
      <c r="H15953" s="151" t="s">
        <v>111</v>
      </c>
      <c r="I15953" s="152" t="s">
        <v>112</v>
      </c>
    </row>
    <row r="15954" customFormat="false" ht="12.75" hidden="false" customHeight="false" outlineLevel="0" collapsed="false">
      <c r="A15954" s="0" t="s">
        <v>86</v>
      </c>
      <c r="B15954" s="0" t="s">
        <v>113</v>
      </c>
      <c r="C15954" s="0" t="s">
        <v>108</v>
      </c>
      <c r="D15954" s="116" t="n">
        <v>47058</v>
      </c>
      <c r="E15954" s="0" t="n">
        <v>0.05</v>
      </c>
      <c r="F15954" s="0" t="n">
        <v>2376532</v>
      </c>
      <c r="G15954" s="151" t="s">
        <v>111</v>
      </c>
      <c r="H15954" s="151" t="s">
        <v>111</v>
      </c>
      <c r="I15954" s="152" t="s">
        <v>112</v>
      </c>
    </row>
    <row r="15955" customFormat="false" ht="12.75" hidden="false" customHeight="false" outlineLevel="0" collapsed="false">
      <c r="A15955" s="0" t="s">
        <v>87</v>
      </c>
      <c r="B15955" s="0" t="s">
        <v>110</v>
      </c>
      <c r="C15955" s="0" t="s">
        <v>108</v>
      </c>
      <c r="D15955" s="116" t="n">
        <v>47058</v>
      </c>
      <c r="E15955" s="0" t="n">
        <v>0.3</v>
      </c>
      <c r="F15955" s="0" t="n">
        <v>2376533</v>
      </c>
      <c r="G15955" s="151" t="s">
        <v>111</v>
      </c>
      <c r="H15955" s="151" t="s">
        <v>111</v>
      </c>
      <c r="I15955" s="152" t="s">
        <v>112</v>
      </c>
    </row>
    <row r="15956" customFormat="false" ht="12.75" hidden="false" customHeight="false" outlineLevel="0" collapsed="false">
      <c r="A15956" s="0" t="s">
        <v>87</v>
      </c>
      <c r="B15956" s="0" t="s">
        <v>113</v>
      </c>
      <c r="C15956" s="0" t="s">
        <v>108</v>
      </c>
      <c r="D15956" s="116" t="n">
        <v>47058</v>
      </c>
      <c r="E15956" s="0" t="n">
        <v>0.05</v>
      </c>
      <c r="F15956" s="0" t="n">
        <v>2376534</v>
      </c>
      <c r="G15956" s="151" t="s">
        <v>111</v>
      </c>
      <c r="H15956" s="151" t="s">
        <v>111</v>
      </c>
      <c r="I15956" s="152" t="s">
        <v>112</v>
      </c>
    </row>
    <row r="15957" customFormat="false" ht="12.75" hidden="false" customHeight="false" outlineLevel="0" collapsed="false">
      <c r="A15957" s="0" t="s">
        <v>88</v>
      </c>
      <c r="B15957" s="0" t="s">
        <v>110</v>
      </c>
      <c r="C15957" s="0" t="s">
        <v>108</v>
      </c>
      <c r="D15957" s="116" t="n">
        <v>47058</v>
      </c>
      <c r="E15957" s="0" t="n">
        <v>0.3</v>
      </c>
      <c r="F15957" s="0" t="n">
        <v>2376535</v>
      </c>
      <c r="G15957" s="151" t="s">
        <v>111</v>
      </c>
      <c r="H15957" s="151" t="s">
        <v>111</v>
      </c>
      <c r="I15957" s="152" t="s">
        <v>112</v>
      </c>
    </row>
    <row r="15958" customFormat="false" ht="12.75" hidden="false" customHeight="false" outlineLevel="0" collapsed="false">
      <c r="A15958" s="0" t="s">
        <v>88</v>
      </c>
      <c r="B15958" s="0" t="s">
        <v>113</v>
      </c>
      <c r="C15958" s="0" t="s">
        <v>108</v>
      </c>
      <c r="D15958" s="116" t="n">
        <v>47058</v>
      </c>
      <c r="E15958" s="0" t="n">
        <v>0.05</v>
      </c>
      <c r="F15958" s="0" t="n">
        <v>2376536</v>
      </c>
      <c r="G15958" s="151" t="s">
        <v>111</v>
      </c>
      <c r="H15958" s="151" t="s">
        <v>111</v>
      </c>
      <c r="I15958" s="152" t="s">
        <v>112</v>
      </c>
    </row>
    <row r="15959" customFormat="false" ht="12.75" hidden="false" customHeight="false" outlineLevel="0" collapsed="false">
      <c r="A15959" s="0" t="s">
        <v>89</v>
      </c>
      <c r="B15959" s="0" t="s">
        <v>110</v>
      </c>
      <c r="C15959" s="0" t="s">
        <v>108</v>
      </c>
      <c r="D15959" s="116" t="n">
        <v>47058</v>
      </c>
      <c r="E15959" s="0" t="n">
        <v>0.3</v>
      </c>
      <c r="F15959" s="0" t="n">
        <v>2376537</v>
      </c>
      <c r="G15959" s="151" t="s">
        <v>111</v>
      </c>
      <c r="H15959" s="151" t="s">
        <v>111</v>
      </c>
      <c r="I15959" s="152" t="s">
        <v>112</v>
      </c>
    </row>
    <row r="15960" customFormat="false" ht="12.75" hidden="false" customHeight="false" outlineLevel="0" collapsed="false">
      <c r="A15960" s="0" t="s">
        <v>89</v>
      </c>
      <c r="B15960" s="0" t="s">
        <v>113</v>
      </c>
      <c r="C15960" s="0" t="s">
        <v>108</v>
      </c>
      <c r="D15960" s="116" t="n">
        <v>47058</v>
      </c>
      <c r="E15960" s="0" t="n">
        <v>0.05</v>
      </c>
      <c r="F15960" s="0" t="n">
        <v>2376538</v>
      </c>
      <c r="G15960" s="151" t="s">
        <v>111</v>
      </c>
      <c r="H15960" s="151" t="s">
        <v>111</v>
      </c>
      <c r="I15960" s="152" t="s">
        <v>112</v>
      </c>
    </row>
    <row r="15961" customFormat="false" ht="12.75" hidden="false" customHeight="false" outlineLevel="0" collapsed="false">
      <c r="A15961" s="0" t="s">
        <v>90</v>
      </c>
      <c r="B15961" s="0" t="s">
        <v>110</v>
      </c>
      <c r="C15961" s="0" t="s">
        <v>108</v>
      </c>
      <c r="D15961" s="116" t="n">
        <v>47058</v>
      </c>
      <c r="E15961" s="0" t="n">
        <v>0.3</v>
      </c>
      <c r="F15961" s="0" t="n">
        <v>2376539</v>
      </c>
      <c r="G15961" s="151" t="s">
        <v>111</v>
      </c>
      <c r="H15961" s="151" t="s">
        <v>111</v>
      </c>
      <c r="I15961" s="152" t="s">
        <v>112</v>
      </c>
    </row>
    <row r="15962" customFormat="false" ht="12.75" hidden="false" customHeight="false" outlineLevel="0" collapsed="false">
      <c r="A15962" s="0" t="s">
        <v>90</v>
      </c>
      <c r="B15962" s="0" t="s">
        <v>113</v>
      </c>
      <c r="C15962" s="0" t="s">
        <v>108</v>
      </c>
      <c r="D15962" s="116" t="n">
        <v>47058</v>
      </c>
      <c r="E15962" s="0" t="n">
        <v>0.05</v>
      </c>
      <c r="F15962" s="0" t="n">
        <v>2376540</v>
      </c>
      <c r="G15962" s="151" t="s">
        <v>111</v>
      </c>
      <c r="H15962" s="151" t="s">
        <v>111</v>
      </c>
      <c r="I15962" s="152" t="s">
        <v>112</v>
      </c>
    </row>
    <row r="15963" customFormat="false" ht="12.75" hidden="false" customHeight="false" outlineLevel="0" collapsed="false">
      <c r="A15963" s="0" t="s">
        <v>91</v>
      </c>
      <c r="B15963" s="0" t="s">
        <v>110</v>
      </c>
      <c r="C15963" s="0" t="s">
        <v>108</v>
      </c>
      <c r="D15963" s="116" t="n">
        <v>47058</v>
      </c>
      <c r="E15963" s="0" t="n">
        <v>0</v>
      </c>
      <c r="F15963" s="0" t="n">
        <v>2376541</v>
      </c>
      <c r="G15963" s="151" t="s">
        <v>111</v>
      </c>
      <c r="H15963" s="151" t="s">
        <v>111</v>
      </c>
      <c r="I15963" s="152" t="s">
        <v>112</v>
      </c>
    </row>
    <row r="15964" customFormat="false" ht="12.75" hidden="false" customHeight="false" outlineLevel="0" collapsed="false">
      <c r="A15964" s="0" t="s">
        <v>91</v>
      </c>
      <c r="B15964" s="0" t="s">
        <v>113</v>
      </c>
      <c r="C15964" s="0" t="s">
        <v>108</v>
      </c>
      <c r="D15964" s="116" t="n">
        <v>47058</v>
      </c>
      <c r="E15964" s="0" t="n">
        <v>0</v>
      </c>
      <c r="F15964" s="0" t="n">
        <v>2376542</v>
      </c>
      <c r="G15964" s="151" t="s">
        <v>111</v>
      </c>
      <c r="H15964" s="151" t="s">
        <v>111</v>
      </c>
      <c r="I15964" s="152" t="s">
        <v>112</v>
      </c>
    </row>
    <row r="15965" customFormat="false" ht="12.75" hidden="false" customHeight="false" outlineLevel="0" collapsed="false">
      <c r="A15965" s="0" t="s">
        <v>49</v>
      </c>
      <c r="B15965" s="0" t="s">
        <v>110</v>
      </c>
      <c r="C15965" s="0" t="s">
        <v>108</v>
      </c>
      <c r="D15965" s="116" t="n">
        <v>47058</v>
      </c>
      <c r="E15965" s="0" t="n">
        <v>0.645</v>
      </c>
      <c r="F15965" s="0" t="n">
        <v>2376543</v>
      </c>
      <c r="G15965" s="151" t="s">
        <v>111</v>
      </c>
      <c r="H15965" s="151" t="s">
        <v>111</v>
      </c>
      <c r="I15965" s="152" t="s">
        <v>112</v>
      </c>
    </row>
    <row r="15966" customFormat="false" ht="12.75" hidden="false" customHeight="false" outlineLevel="0" collapsed="false">
      <c r="A15966" s="0" t="s">
        <v>49</v>
      </c>
      <c r="B15966" s="0" t="s">
        <v>113</v>
      </c>
      <c r="C15966" s="0" t="s">
        <v>108</v>
      </c>
      <c r="D15966" s="116" t="n">
        <v>47058</v>
      </c>
      <c r="E15966" s="0" t="n">
        <v>0.05</v>
      </c>
      <c r="F15966" s="0" t="n">
        <v>2376544</v>
      </c>
      <c r="G15966" s="151" t="s">
        <v>111</v>
      </c>
      <c r="H15966" s="151" t="s">
        <v>111</v>
      </c>
      <c r="I15966" s="152" t="s">
        <v>112</v>
      </c>
    </row>
    <row r="15967" customFormat="false" ht="12.75" hidden="false" customHeight="false" outlineLevel="0" collapsed="false">
      <c r="A15967" s="0" t="s">
        <v>50</v>
      </c>
      <c r="B15967" s="0" t="s">
        <v>110</v>
      </c>
      <c r="C15967" s="0" t="s">
        <v>108</v>
      </c>
      <c r="D15967" s="116" t="n">
        <v>47058</v>
      </c>
      <c r="E15967" s="0" t="n">
        <v>0.86</v>
      </c>
      <c r="F15967" s="0" t="n">
        <v>2376545</v>
      </c>
      <c r="G15967" s="151" t="s">
        <v>111</v>
      </c>
      <c r="H15967" s="151" t="s">
        <v>111</v>
      </c>
      <c r="I15967" s="152" t="s">
        <v>112</v>
      </c>
    </row>
    <row r="15968" customFormat="false" ht="12.75" hidden="false" customHeight="false" outlineLevel="0" collapsed="false">
      <c r="A15968" s="0" t="s">
        <v>50</v>
      </c>
      <c r="B15968" s="0" t="s">
        <v>113</v>
      </c>
      <c r="C15968" s="0" t="s">
        <v>108</v>
      </c>
      <c r="D15968" s="116" t="n">
        <v>47058</v>
      </c>
      <c r="E15968" s="0" t="n">
        <v>-0.17</v>
      </c>
      <c r="F15968" s="0" t="n">
        <v>2376546</v>
      </c>
      <c r="G15968" s="151" t="s">
        <v>111</v>
      </c>
      <c r="H15968" s="151" t="s">
        <v>111</v>
      </c>
      <c r="I15968" s="152" t="s">
        <v>112</v>
      </c>
    </row>
    <row r="15969" customFormat="false" ht="12.75" hidden="false" customHeight="false" outlineLevel="0" collapsed="false">
      <c r="A15969" s="0" t="s">
        <v>51</v>
      </c>
      <c r="B15969" s="0" t="s">
        <v>110</v>
      </c>
      <c r="C15969" s="0" t="s">
        <v>108</v>
      </c>
      <c r="D15969" s="116" t="n">
        <v>47058</v>
      </c>
      <c r="E15969" s="0" t="n">
        <v>0.86</v>
      </c>
      <c r="F15969" s="0" t="n">
        <v>2376547</v>
      </c>
      <c r="G15969" s="151" t="s">
        <v>111</v>
      </c>
      <c r="H15969" s="151" t="s">
        <v>111</v>
      </c>
      <c r="I15969" s="152" t="s">
        <v>112</v>
      </c>
    </row>
    <row r="15970" customFormat="false" ht="12.75" hidden="false" customHeight="false" outlineLevel="0" collapsed="false">
      <c r="A15970" s="0" t="s">
        <v>51</v>
      </c>
      <c r="B15970" s="0" t="s">
        <v>113</v>
      </c>
      <c r="C15970" s="0" t="s">
        <v>108</v>
      </c>
      <c r="D15970" s="116" t="n">
        <v>47058</v>
      </c>
      <c r="E15970" s="0" t="n">
        <v>0.1</v>
      </c>
      <c r="F15970" s="0" t="n">
        <v>2376548</v>
      </c>
      <c r="G15970" s="151" t="s">
        <v>111</v>
      </c>
      <c r="H15970" s="151" t="s">
        <v>111</v>
      </c>
      <c r="I15970" s="152" t="s">
        <v>112</v>
      </c>
    </row>
    <row r="15971" customFormat="false" ht="12.75" hidden="false" customHeight="false" outlineLevel="0" collapsed="false">
      <c r="A15971" s="0" t="s">
        <v>52</v>
      </c>
      <c r="B15971" s="0" t="s">
        <v>110</v>
      </c>
      <c r="C15971" s="0" t="s">
        <v>108</v>
      </c>
      <c r="D15971" s="116" t="n">
        <v>47058</v>
      </c>
      <c r="E15971" s="0" t="n">
        <v>0.86</v>
      </c>
      <c r="F15971" s="0" t="n">
        <v>2376549</v>
      </c>
      <c r="G15971" s="151" t="s">
        <v>111</v>
      </c>
      <c r="H15971" s="151" t="s">
        <v>111</v>
      </c>
      <c r="I15971" s="152" t="s">
        <v>112</v>
      </c>
    </row>
    <row r="15972" customFormat="false" ht="12.75" hidden="false" customHeight="false" outlineLevel="0" collapsed="false">
      <c r="A15972" s="0" t="s">
        <v>52</v>
      </c>
      <c r="B15972" s="0" t="s">
        <v>113</v>
      </c>
      <c r="C15972" s="0" t="s">
        <v>108</v>
      </c>
      <c r="D15972" s="116" t="n">
        <v>47058</v>
      </c>
      <c r="E15972" s="0" t="n">
        <v>-0.05</v>
      </c>
      <c r="F15972" s="0" t="n">
        <v>2376550</v>
      </c>
      <c r="G15972" s="151" t="s">
        <v>111</v>
      </c>
      <c r="H15972" s="151" t="s">
        <v>111</v>
      </c>
      <c r="I15972" s="152" t="s">
        <v>112</v>
      </c>
    </row>
    <row r="15973" customFormat="false" ht="12.75" hidden="false" customHeight="false" outlineLevel="0" collapsed="false">
      <c r="A15973" s="0" t="s">
        <v>53</v>
      </c>
      <c r="B15973" s="0" t="s">
        <v>110</v>
      </c>
      <c r="C15973" s="0" t="s">
        <v>108</v>
      </c>
      <c r="D15973" s="116" t="n">
        <v>47058</v>
      </c>
      <c r="E15973" s="0" t="n">
        <v>0.645</v>
      </c>
      <c r="F15973" s="0" t="n">
        <v>2376551</v>
      </c>
      <c r="G15973" s="151" t="s">
        <v>111</v>
      </c>
      <c r="H15973" s="151" t="s">
        <v>111</v>
      </c>
      <c r="I15973" s="152" t="s">
        <v>112</v>
      </c>
    </row>
    <row r="15974" customFormat="false" ht="12.75" hidden="false" customHeight="false" outlineLevel="0" collapsed="false">
      <c r="A15974" s="0" t="s">
        <v>53</v>
      </c>
      <c r="B15974" s="0" t="s">
        <v>113</v>
      </c>
      <c r="C15974" s="0" t="s">
        <v>108</v>
      </c>
      <c r="D15974" s="116" t="n">
        <v>47058</v>
      </c>
      <c r="E15974" s="0" t="n">
        <v>0.05</v>
      </c>
      <c r="F15974" s="0" t="n">
        <v>2376552</v>
      </c>
      <c r="G15974" s="151" t="s">
        <v>111</v>
      </c>
      <c r="H15974" s="151" t="s">
        <v>111</v>
      </c>
      <c r="I15974" s="152" t="s">
        <v>112</v>
      </c>
    </row>
    <row r="15975" customFormat="false" ht="12.75" hidden="false" customHeight="false" outlineLevel="0" collapsed="false">
      <c r="A15975" s="0" t="s">
        <v>17</v>
      </c>
      <c r="B15975" s="0" t="s">
        <v>110</v>
      </c>
      <c r="C15975" s="0" t="s">
        <v>108</v>
      </c>
      <c r="D15975" s="116" t="n">
        <v>47058</v>
      </c>
      <c r="E15975" s="0" t="n">
        <v>0</v>
      </c>
      <c r="F15975" s="0" t="n">
        <v>2376553</v>
      </c>
      <c r="G15975" s="151" t="s">
        <v>111</v>
      </c>
      <c r="H15975" s="151" t="s">
        <v>111</v>
      </c>
      <c r="I15975" s="152" t="s">
        <v>112</v>
      </c>
    </row>
    <row r="15976" customFormat="false" ht="12.75" hidden="false" customHeight="false" outlineLevel="0" collapsed="false">
      <c r="A15976" s="0" t="s">
        <v>17</v>
      </c>
      <c r="B15976" s="0" t="s">
        <v>113</v>
      </c>
      <c r="C15976" s="0" t="s">
        <v>108</v>
      </c>
      <c r="D15976" s="116" t="n">
        <v>47058</v>
      </c>
      <c r="E15976" s="0" t="n">
        <v>0</v>
      </c>
      <c r="F15976" s="0" t="n">
        <v>2376554</v>
      </c>
      <c r="G15976" s="151" t="s">
        <v>111</v>
      </c>
      <c r="H15976" s="151" t="s">
        <v>111</v>
      </c>
      <c r="I15976" s="152" t="s">
        <v>112</v>
      </c>
    </row>
    <row r="15977" customFormat="false" ht="12.75" hidden="false" customHeight="false" outlineLevel="0" collapsed="false">
      <c r="A15977" s="0" t="s">
        <v>18</v>
      </c>
      <c r="B15977" s="0" t="s">
        <v>110</v>
      </c>
      <c r="C15977" s="0" t="s">
        <v>108</v>
      </c>
      <c r="D15977" s="116" t="n">
        <v>47058</v>
      </c>
      <c r="E15977" s="0" t="n">
        <v>0</v>
      </c>
      <c r="F15977" s="0" t="n">
        <v>2376555</v>
      </c>
      <c r="G15977" s="151" t="s">
        <v>111</v>
      </c>
      <c r="H15977" s="151" t="s">
        <v>111</v>
      </c>
      <c r="I15977" s="152" t="s">
        <v>112</v>
      </c>
    </row>
    <row r="15978" customFormat="false" ht="12.75" hidden="false" customHeight="false" outlineLevel="0" collapsed="false">
      <c r="A15978" s="0" t="s">
        <v>18</v>
      </c>
      <c r="B15978" s="0" t="s">
        <v>113</v>
      </c>
      <c r="C15978" s="0" t="s">
        <v>108</v>
      </c>
      <c r="D15978" s="116" t="n">
        <v>47058</v>
      </c>
      <c r="E15978" s="0" t="n">
        <v>0</v>
      </c>
      <c r="F15978" s="0" t="n">
        <v>2376556</v>
      </c>
      <c r="G15978" s="151" t="s">
        <v>111</v>
      </c>
      <c r="H15978" s="151" t="s">
        <v>111</v>
      </c>
      <c r="I15978" s="152" t="s">
        <v>112</v>
      </c>
    </row>
    <row r="15979" customFormat="false" ht="12.75" hidden="false" customHeight="false" outlineLevel="0" collapsed="false">
      <c r="A15979" s="0" t="s">
        <v>19</v>
      </c>
      <c r="B15979" s="0" t="s">
        <v>110</v>
      </c>
      <c r="C15979" s="0" t="s">
        <v>108</v>
      </c>
      <c r="D15979" s="116" t="n">
        <v>47058</v>
      </c>
      <c r="E15979" s="0" t="n">
        <v>0</v>
      </c>
      <c r="F15979" s="0" t="n">
        <v>2376557</v>
      </c>
      <c r="G15979" s="151" t="s">
        <v>111</v>
      </c>
      <c r="H15979" s="151" t="s">
        <v>111</v>
      </c>
      <c r="I15979" s="152" t="s">
        <v>112</v>
      </c>
    </row>
    <row r="15980" customFormat="false" ht="12.75" hidden="false" customHeight="false" outlineLevel="0" collapsed="false">
      <c r="A15980" s="0" t="s">
        <v>19</v>
      </c>
      <c r="B15980" s="0" t="s">
        <v>113</v>
      </c>
      <c r="C15980" s="0" t="s">
        <v>108</v>
      </c>
      <c r="D15980" s="116" t="n">
        <v>47058</v>
      </c>
      <c r="E15980" s="0" t="n">
        <v>0</v>
      </c>
      <c r="F15980" s="0" t="n">
        <v>2376558</v>
      </c>
      <c r="G15980" s="151" t="s">
        <v>111</v>
      </c>
      <c r="H15980" s="151" t="s">
        <v>111</v>
      </c>
      <c r="I15980" s="152" t="s">
        <v>112</v>
      </c>
    </row>
    <row r="15981" customFormat="false" ht="12.75" hidden="false" customHeight="false" outlineLevel="0" collapsed="false">
      <c r="A15981" s="0" t="s">
        <v>21</v>
      </c>
      <c r="B15981" s="0" t="s">
        <v>110</v>
      </c>
      <c r="C15981" s="0" t="s">
        <v>108</v>
      </c>
      <c r="D15981" s="116" t="n">
        <v>47058</v>
      </c>
      <c r="E15981" s="0" t="n">
        <v>0</v>
      </c>
      <c r="F15981" s="0" t="n">
        <v>2376559</v>
      </c>
      <c r="G15981" s="151" t="s">
        <v>111</v>
      </c>
      <c r="H15981" s="151" t="s">
        <v>111</v>
      </c>
      <c r="I15981" s="152" t="s">
        <v>112</v>
      </c>
    </row>
    <row r="15982" customFormat="false" ht="12.75" hidden="false" customHeight="false" outlineLevel="0" collapsed="false">
      <c r="A15982" s="0" t="s">
        <v>21</v>
      </c>
      <c r="B15982" s="0" t="s">
        <v>113</v>
      </c>
      <c r="C15982" s="0" t="s">
        <v>108</v>
      </c>
      <c r="D15982" s="116" t="n">
        <v>47058</v>
      </c>
      <c r="E15982" s="0" t="n">
        <v>0</v>
      </c>
      <c r="F15982" s="0" t="n">
        <v>2376560</v>
      </c>
      <c r="G15982" s="151" t="s">
        <v>111</v>
      </c>
      <c r="H15982" s="151" t="s">
        <v>111</v>
      </c>
      <c r="I15982" s="152" t="s">
        <v>112</v>
      </c>
    </row>
    <row r="15983" customFormat="false" ht="12.75" hidden="false" customHeight="false" outlineLevel="0" collapsed="false">
      <c r="A15983" s="0" t="s">
        <v>22</v>
      </c>
      <c r="B15983" s="0" t="s">
        <v>110</v>
      </c>
      <c r="C15983" s="0" t="s">
        <v>108</v>
      </c>
      <c r="D15983" s="116" t="n">
        <v>47058</v>
      </c>
      <c r="E15983" s="0" t="n">
        <v>0</v>
      </c>
      <c r="F15983" s="0" t="n">
        <v>2376561</v>
      </c>
      <c r="G15983" s="151" t="s">
        <v>111</v>
      </c>
      <c r="H15983" s="151" t="s">
        <v>111</v>
      </c>
      <c r="I15983" s="152" t="s">
        <v>112</v>
      </c>
    </row>
    <row r="15984" customFormat="false" ht="12.75" hidden="false" customHeight="false" outlineLevel="0" collapsed="false">
      <c r="A15984" s="0" t="s">
        <v>59</v>
      </c>
      <c r="B15984" s="0" t="s">
        <v>110</v>
      </c>
      <c r="C15984" s="0" t="s">
        <v>108</v>
      </c>
      <c r="D15984" s="116" t="n">
        <v>47088</v>
      </c>
      <c r="E15984" s="0" t="n">
        <v>0.98</v>
      </c>
      <c r="F15984" s="0" t="n">
        <v>2376515</v>
      </c>
      <c r="G15984" s="151" t="s">
        <v>111</v>
      </c>
      <c r="H15984" s="151" t="s">
        <v>111</v>
      </c>
      <c r="I15984" s="152" t="s">
        <v>112</v>
      </c>
    </row>
    <row r="15985" customFormat="false" ht="12.75" hidden="false" customHeight="false" outlineLevel="0" collapsed="false">
      <c r="A15985" s="0" t="s">
        <v>59</v>
      </c>
      <c r="B15985" s="0" t="s">
        <v>113</v>
      </c>
      <c r="C15985" s="0" t="s">
        <v>108</v>
      </c>
      <c r="D15985" s="116" t="n">
        <v>47088</v>
      </c>
      <c r="E15985" s="0" t="n">
        <v>0.05</v>
      </c>
      <c r="F15985" s="0" t="n">
        <v>2376516</v>
      </c>
      <c r="G15985" s="151" t="s">
        <v>111</v>
      </c>
      <c r="H15985" s="151" t="s">
        <v>111</v>
      </c>
      <c r="I15985" s="152" t="s">
        <v>112</v>
      </c>
    </row>
    <row r="15986" customFormat="false" ht="12.75" hidden="false" customHeight="false" outlineLevel="0" collapsed="false">
      <c r="A15986" s="0" t="s">
        <v>60</v>
      </c>
      <c r="B15986" s="0" t="s">
        <v>110</v>
      </c>
      <c r="C15986" s="0" t="s">
        <v>108</v>
      </c>
      <c r="D15986" s="116" t="n">
        <v>47088</v>
      </c>
      <c r="E15986" s="0" t="n">
        <v>0.98</v>
      </c>
      <c r="F15986" s="0" t="n">
        <v>2376517</v>
      </c>
      <c r="G15986" s="151" t="s">
        <v>111</v>
      </c>
      <c r="H15986" s="151" t="s">
        <v>111</v>
      </c>
      <c r="I15986" s="152" t="s">
        <v>112</v>
      </c>
    </row>
    <row r="15987" customFormat="false" ht="12.75" hidden="false" customHeight="false" outlineLevel="0" collapsed="false">
      <c r="A15987" s="0" t="s">
        <v>60</v>
      </c>
      <c r="B15987" s="0" t="s">
        <v>113</v>
      </c>
      <c r="C15987" s="0" t="s">
        <v>108</v>
      </c>
      <c r="D15987" s="116" t="n">
        <v>47088</v>
      </c>
      <c r="E15987" s="0" t="n">
        <v>0.29</v>
      </c>
      <c r="F15987" s="0" t="n">
        <v>2376518</v>
      </c>
      <c r="G15987" s="151" t="s">
        <v>111</v>
      </c>
      <c r="H15987" s="151" t="s">
        <v>111</v>
      </c>
      <c r="I15987" s="152" t="s">
        <v>112</v>
      </c>
    </row>
    <row r="15988" customFormat="false" ht="12.75" hidden="false" customHeight="false" outlineLevel="0" collapsed="false">
      <c r="A15988" s="0" t="s">
        <v>61</v>
      </c>
      <c r="B15988" s="0" t="s">
        <v>110</v>
      </c>
      <c r="C15988" s="0" t="s">
        <v>108</v>
      </c>
      <c r="D15988" s="116" t="n">
        <v>47088</v>
      </c>
      <c r="E15988" s="0" t="n">
        <v>0.98</v>
      </c>
      <c r="F15988" s="0" t="n">
        <v>2376519</v>
      </c>
      <c r="G15988" s="151" t="s">
        <v>111</v>
      </c>
      <c r="H15988" s="151" t="s">
        <v>111</v>
      </c>
      <c r="I15988" s="152" t="s">
        <v>112</v>
      </c>
    </row>
    <row r="15989" customFormat="false" ht="12.75" hidden="false" customHeight="false" outlineLevel="0" collapsed="false">
      <c r="A15989" s="0" t="s">
        <v>61</v>
      </c>
      <c r="B15989" s="0" t="s">
        <v>113</v>
      </c>
      <c r="C15989" s="0" t="s">
        <v>108</v>
      </c>
      <c r="D15989" s="116" t="n">
        <v>47088</v>
      </c>
      <c r="E15989" s="0" t="n">
        <v>0.05</v>
      </c>
      <c r="F15989" s="0" t="n">
        <v>2376520</v>
      </c>
      <c r="G15989" s="151" t="s">
        <v>111</v>
      </c>
      <c r="H15989" s="151" t="s">
        <v>111</v>
      </c>
      <c r="I15989" s="152" t="s">
        <v>112</v>
      </c>
    </row>
    <row r="15990" customFormat="false" ht="12.75" hidden="false" customHeight="false" outlineLevel="0" collapsed="false">
      <c r="A15990" s="0" t="s">
        <v>62</v>
      </c>
      <c r="B15990" s="0" t="s">
        <v>110</v>
      </c>
      <c r="C15990" s="0" t="s">
        <v>108</v>
      </c>
      <c r="D15990" s="116" t="n">
        <v>47088</v>
      </c>
      <c r="E15990" s="0" t="n">
        <v>0.98</v>
      </c>
      <c r="F15990" s="0" t="n">
        <v>2376521</v>
      </c>
      <c r="G15990" s="151" t="s">
        <v>111</v>
      </c>
      <c r="H15990" s="151" t="s">
        <v>111</v>
      </c>
      <c r="I15990" s="152" t="s">
        <v>112</v>
      </c>
    </row>
    <row r="15991" customFormat="false" ht="12.75" hidden="false" customHeight="false" outlineLevel="0" collapsed="false">
      <c r="A15991" s="0" t="s">
        <v>62</v>
      </c>
      <c r="B15991" s="0" t="s">
        <v>113</v>
      </c>
      <c r="C15991" s="0" t="s">
        <v>108</v>
      </c>
      <c r="D15991" s="116" t="n">
        <v>47088</v>
      </c>
      <c r="E15991" s="0" t="n">
        <v>0.29</v>
      </c>
      <c r="F15991" s="0" t="n">
        <v>2376522</v>
      </c>
      <c r="G15991" s="151" t="s">
        <v>111</v>
      </c>
      <c r="H15991" s="151" t="s">
        <v>111</v>
      </c>
      <c r="I15991" s="152" t="s">
        <v>112</v>
      </c>
    </row>
    <row r="15992" customFormat="false" ht="12.75" hidden="false" customHeight="false" outlineLevel="0" collapsed="false">
      <c r="A15992" s="0" t="s">
        <v>82</v>
      </c>
      <c r="B15992" s="0" t="s">
        <v>110</v>
      </c>
      <c r="C15992" s="0" t="s">
        <v>108</v>
      </c>
      <c r="D15992" s="116" t="n">
        <v>47088</v>
      </c>
      <c r="E15992" s="0" t="n">
        <v>0</v>
      </c>
      <c r="F15992" s="0" t="n">
        <v>2376523</v>
      </c>
      <c r="G15992" s="151" t="s">
        <v>111</v>
      </c>
      <c r="H15992" s="151" t="s">
        <v>111</v>
      </c>
      <c r="I15992" s="152" t="s">
        <v>112</v>
      </c>
    </row>
    <row r="15993" customFormat="false" ht="12.75" hidden="false" customHeight="false" outlineLevel="0" collapsed="false">
      <c r="A15993" s="0" t="s">
        <v>82</v>
      </c>
      <c r="B15993" s="0" t="s">
        <v>113</v>
      </c>
      <c r="C15993" s="0" t="s">
        <v>108</v>
      </c>
      <c r="D15993" s="116" t="n">
        <v>47088</v>
      </c>
      <c r="E15993" s="0" t="n">
        <v>0</v>
      </c>
      <c r="F15993" s="0" t="n">
        <v>2376524</v>
      </c>
      <c r="G15993" s="151" t="s">
        <v>111</v>
      </c>
      <c r="H15993" s="151" t="s">
        <v>111</v>
      </c>
      <c r="I15993" s="152" t="s">
        <v>112</v>
      </c>
    </row>
    <row r="15994" customFormat="false" ht="12.75" hidden="false" customHeight="false" outlineLevel="0" collapsed="false">
      <c r="A15994" s="0" t="s">
        <v>83</v>
      </c>
      <c r="B15994" s="0" t="s">
        <v>110</v>
      </c>
      <c r="C15994" s="0" t="s">
        <v>108</v>
      </c>
      <c r="D15994" s="116" t="n">
        <v>47088</v>
      </c>
      <c r="E15994" s="0" t="n">
        <v>0</v>
      </c>
      <c r="F15994" s="0" t="n">
        <v>2376525</v>
      </c>
      <c r="G15994" s="151" t="s">
        <v>111</v>
      </c>
      <c r="H15994" s="151" t="s">
        <v>111</v>
      </c>
      <c r="I15994" s="152" t="s">
        <v>112</v>
      </c>
    </row>
    <row r="15995" customFormat="false" ht="12.75" hidden="false" customHeight="false" outlineLevel="0" collapsed="false">
      <c r="A15995" s="0" t="s">
        <v>83</v>
      </c>
      <c r="B15995" s="0" t="s">
        <v>113</v>
      </c>
      <c r="C15995" s="0" t="s">
        <v>108</v>
      </c>
      <c r="D15995" s="116" t="n">
        <v>47088</v>
      </c>
      <c r="E15995" s="0" t="n">
        <v>0</v>
      </c>
      <c r="F15995" s="0" t="n">
        <v>2376526</v>
      </c>
      <c r="G15995" s="151" t="s">
        <v>111</v>
      </c>
      <c r="H15995" s="151" t="s">
        <v>111</v>
      </c>
      <c r="I15995" s="152" t="s">
        <v>112</v>
      </c>
    </row>
    <row r="15996" customFormat="false" ht="12.75" hidden="false" customHeight="false" outlineLevel="0" collapsed="false">
      <c r="A15996" s="0" t="s">
        <v>84</v>
      </c>
      <c r="B15996" s="0" t="s">
        <v>110</v>
      </c>
      <c r="C15996" s="0" t="s">
        <v>108</v>
      </c>
      <c r="D15996" s="116" t="n">
        <v>47088</v>
      </c>
      <c r="E15996" s="0" t="n">
        <v>0.26</v>
      </c>
      <c r="F15996" s="0" t="n">
        <v>2376527</v>
      </c>
      <c r="G15996" s="151" t="s">
        <v>111</v>
      </c>
      <c r="H15996" s="151" t="s">
        <v>111</v>
      </c>
      <c r="I15996" s="152" t="s">
        <v>112</v>
      </c>
    </row>
    <row r="15997" customFormat="false" ht="12.75" hidden="false" customHeight="false" outlineLevel="0" collapsed="false">
      <c r="A15997" s="0" t="s">
        <v>84</v>
      </c>
      <c r="B15997" s="0" t="s">
        <v>113</v>
      </c>
      <c r="C15997" s="0" t="s">
        <v>108</v>
      </c>
      <c r="D15997" s="116" t="n">
        <v>47088</v>
      </c>
      <c r="E15997" s="0" t="n">
        <v>0</v>
      </c>
      <c r="F15997" s="0" t="n">
        <v>2376528</v>
      </c>
      <c r="G15997" s="151" t="s">
        <v>111</v>
      </c>
      <c r="H15997" s="151" t="s">
        <v>111</v>
      </c>
      <c r="I15997" s="152" t="s">
        <v>112</v>
      </c>
    </row>
    <row r="15998" customFormat="false" ht="12.75" hidden="false" customHeight="false" outlineLevel="0" collapsed="false">
      <c r="A15998" s="0" t="s">
        <v>85</v>
      </c>
      <c r="B15998" s="0" t="s">
        <v>110</v>
      </c>
      <c r="C15998" s="0" t="s">
        <v>108</v>
      </c>
      <c r="D15998" s="116" t="n">
        <v>47088</v>
      </c>
      <c r="E15998" s="0" t="n">
        <v>0.26</v>
      </c>
      <c r="F15998" s="0" t="n">
        <v>2376529</v>
      </c>
      <c r="G15998" s="151" t="s">
        <v>111</v>
      </c>
      <c r="H15998" s="151" t="s">
        <v>111</v>
      </c>
      <c r="I15998" s="152" t="s">
        <v>112</v>
      </c>
    </row>
    <row r="15999" customFormat="false" ht="12.75" hidden="false" customHeight="false" outlineLevel="0" collapsed="false">
      <c r="A15999" s="0" t="s">
        <v>85</v>
      </c>
      <c r="B15999" s="0" t="s">
        <v>113</v>
      </c>
      <c r="C15999" s="0" t="s">
        <v>108</v>
      </c>
      <c r="D15999" s="116" t="n">
        <v>47088</v>
      </c>
      <c r="E15999" s="0" t="n">
        <v>0</v>
      </c>
      <c r="F15999" s="0" t="n">
        <v>2376530</v>
      </c>
      <c r="G15999" s="151" t="s">
        <v>111</v>
      </c>
      <c r="H15999" s="151" t="s">
        <v>111</v>
      </c>
      <c r="I15999" s="152" t="s">
        <v>112</v>
      </c>
    </row>
    <row r="16000" customFormat="false" ht="12.75" hidden="false" customHeight="false" outlineLevel="0" collapsed="false">
      <c r="A16000" s="0" t="s">
        <v>86</v>
      </c>
      <c r="B16000" s="0" t="s">
        <v>110</v>
      </c>
      <c r="C16000" s="0" t="s">
        <v>108</v>
      </c>
      <c r="D16000" s="116" t="n">
        <v>47088</v>
      </c>
      <c r="E16000" s="0" t="n">
        <v>0.37</v>
      </c>
      <c r="F16000" s="0" t="n">
        <v>2376531</v>
      </c>
      <c r="G16000" s="151" t="s">
        <v>111</v>
      </c>
      <c r="H16000" s="151" t="s">
        <v>111</v>
      </c>
      <c r="I16000" s="152" t="s">
        <v>112</v>
      </c>
    </row>
    <row r="16001" customFormat="false" ht="12.75" hidden="false" customHeight="false" outlineLevel="0" collapsed="false">
      <c r="A16001" s="0" t="s">
        <v>86</v>
      </c>
      <c r="B16001" s="0" t="s">
        <v>113</v>
      </c>
      <c r="C16001" s="0" t="s">
        <v>108</v>
      </c>
      <c r="D16001" s="116" t="n">
        <v>47088</v>
      </c>
      <c r="E16001" s="0" t="n">
        <v>0.05</v>
      </c>
      <c r="F16001" s="0" t="n">
        <v>2376532</v>
      </c>
      <c r="G16001" s="151" t="s">
        <v>111</v>
      </c>
      <c r="H16001" s="151" t="s">
        <v>111</v>
      </c>
      <c r="I16001" s="152" t="s">
        <v>112</v>
      </c>
    </row>
    <row r="16002" customFormat="false" ht="12.75" hidden="false" customHeight="false" outlineLevel="0" collapsed="false">
      <c r="A16002" s="0" t="s">
        <v>87</v>
      </c>
      <c r="B16002" s="0" t="s">
        <v>110</v>
      </c>
      <c r="C16002" s="0" t="s">
        <v>108</v>
      </c>
      <c r="D16002" s="116" t="n">
        <v>47088</v>
      </c>
      <c r="E16002" s="0" t="n">
        <v>0.37</v>
      </c>
      <c r="F16002" s="0" t="n">
        <v>2376533</v>
      </c>
      <c r="G16002" s="151" t="s">
        <v>111</v>
      </c>
      <c r="H16002" s="151" t="s">
        <v>111</v>
      </c>
      <c r="I16002" s="152" t="s">
        <v>112</v>
      </c>
    </row>
    <row r="16003" customFormat="false" ht="12.75" hidden="false" customHeight="false" outlineLevel="0" collapsed="false">
      <c r="A16003" s="0" t="s">
        <v>87</v>
      </c>
      <c r="B16003" s="0" t="s">
        <v>113</v>
      </c>
      <c r="C16003" s="0" t="s">
        <v>108</v>
      </c>
      <c r="D16003" s="116" t="n">
        <v>47088</v>
      </c>
      <c r="E16003" s="0" t="n">
        <v>0.05</v>
      </c>
      <c r="F16003" s="0" t="n">
        <v>2376534</v>
      </c>
      <c r="G16003" s="151" t="s">
        <v>111</v>
      </c>
      <c r="H16003" s="151" t="s">
        <v>111</v>
      </c>
      <c r="I16003" s="152" t="s">
        <v>112</v>
      </c>
    </row>
    <row r="16004" customFormat="false" ht="12.75" hidden="false" customHeight="false" outlineLevel="0" collapsed="false">
      <c r="A16004" s="0" t="s">
        <v>88</v>
      </c>
      <c r="B16004" s="0" t="s">
        <v>110</v>
      </c>
      <c r="C16004" s="0" t="s">
        <v>108</v>
      </c>
      <c r="D16004" s="116" t="n">
        <v>47088</v>
      </c>
      <c r="E16004" s="0" t="n">
        <v>0.37</v>
      </c>
      <c r="F16004" s="0" t="n">
        <v>2376535</v>
      </c>
      <c r="G16004" s="151" t="s">
        <v>111</v>
      </c>
      <c r="H16004" s="151" t="s">
        <v>111</v>
      </c>
      <c r="I16004" s="152" t="s">
        <v>112</v>
      </c>
    </row>
    <row r="16005" customFormat="false" ht="12.75" hidden="false" customHeight="false" outlineLevel="0" collapsed="false">
      <c r="A16005" s="0" t="s">
        <v>88</v>
      </c>
      <c r="B16005" s="0" t="s">
        <v>113</v>
      </c>
      <c r="C16005" s="0" t="s">
        <v>108</v>
      </c>
      <c r="D16005" s="116" t="n">
        <v>47088</v>
      </c>
      <c r="E16005" s="0" t="n">
        <v>0.05</v>
      </c>
      <c r="F16005" s="0" t="n">
        <v>2376536</v>
      </c>
      <c r="G16005" s="151" t="s">
        <v>111</v>
      </c>
      <c r="H16005" s="151" t="s">
        <v>111</v>
      </c>
      <c r="I16005" s="152" t="s">
        <v>112</v>
      </c>
    </row>
    <row r="16006" customFormat="false" ht="12.75" hidden="false" customHeight="false" outlineLevel="0" collapsed="false">
      <c r="A16006" s="0" t="s">
        <v>89</v>
      </c>
      <c r="B16006" s="0" t="s">
        <v>110</v>
      </c>
      <c r="C16006" s="0" t="s">
        <v>108</v>
      </c>
      <c r="D16006" s="116" t="n">
        <v>47088</v>
      </c>
      <c r="E16006" s="0" t="n">
        <v>0.37</v>
      </c>
      <c r="F16006" s="0" t="n">
        <v>2376537</v>
      </c>
      <c r="G16006" s="151" t="s">
        <v>111</v>
      </c>
      <c r="H16006" s="151" t="s">
        <v>111</v>
      </c>
      <c r="I16006" s="152" t="s">
        <v>112</v>
      </c>
    </row>
    <row r="16007" customFormat="false" ht="12.75" hidden="false" customHeight="false" outlineLevel="0" collapsed="false">
      <c r="A16007" s="0" t="s">
        <v>89</v>
      </c>
      <c r="B16007" s="0" t="s">
        <v>113</v>
      </c>
      <c r="C16007" s="0" t="s">
        <v>108</v>
      </c>
      <c r="D16007" s="116" t="n">
        <v>47088</v>
      </c>
      <c r="E16007" s="0" t="n">
        <v>0.05</v>
      </c>
      <c r="F16007" s="0" t="n">
        <v>2376538</v>
      </c>
      <c r="G16007" s="151" t="s">
        <v>111</v>
      </c>
      <c r="H16007" s="151" t="s">
        <v>111</v>
      </c>
      <c r="I16007" s="152" t="s">
        <v>112</v>
      </c>
    </row>
    <row r="16008" customFormat="false" ht="12.75" hidden="false" customHeight="false" outlineLevel="0" collapsed="false">
      <c r="A16008" s="0" t="s">
        <v>90</v>
      </c>
      <c r="B16008" s="0" t="s">
        <v>110</v>
      </c>
      <c r="C16008" s="0" t="s">
        <v>108</v>
      </c>
      <c r="D16008" s="116" t="n">
        <v>47088</v>
      </c>
      <c r="E16008" s="0" t="n">
        <v>0.37</v>
      </c>
      <c r="F16008" s="0" t="n">
        <v>2376539</v>
      </c>
      <c r="G16008" s="151" t="s">
        <v>111</v>
      </c>
      <c r="H16008" s="151" t="s">
        <v>111</v>
      </c>
      <c r="I16008" s="152" t="s">
        <v>112</v>
      </c>
    </row>
    <row r="16009" customFormat="false" ht="12.75" hidden="false" customHeight="false" outlineLevel="0" collapsed="false">
      <c r="A16009" s="0" t="s">
        <v>90</v>
      </c>
      <c r="B16009" s="0" t="s">
        <v>113</v>
      </c>
      <c r="C16009" s="0" t="s">
        <v>108</v>
      </c>
      <c r="D16009" s="116" t="n">
        <v>47088</v>
      </c>
      <c r="E16009" s="0" t="n">
        <v>0.05</v>
      </c>
      <c r="F16009" s="0" t="n">
        <v>2376540</v>
      </c>
      <c r="G16009" s="151" t="s">
        <v>111</v>
      </c>
      <c r="H16009" s="151" t="s">
        <v>111</v>
      </c>
      <c r="I16009" s="152" t="s">
        <v>112</v>
      </c>
    </row>
    <row r="16010" customFormat="false" ht="12.75" hidden="false" customHeight="false" outlineLevel="0" collapsed="false">
      <c r="A16010" s="0" t="s">
        <v>91</v>
      </c>
      <c r="B16010" s="0" t="s">
        <v>110</v>
      </c>
      <c r="C16010" s="0" t="s">
        <v>108</v>
      </c>
      <c r="D16010" s="116" t="n">
        <v>47088</v>
      </c>
      <c r="E16010" s="0" t="n">
        <v>0</v>
      </c>
      <c r="F16010" s="0" t="n">
        <v>2376541</v>
      </c>
      <c r="G16010" s="151" t="s">
        <v>111</v>
      </c>
      <c r="H16010" s="151" t="s">
        <v>111</v>
      </c>
      <c r="I16010" s="152" t="s">
        <v>112</v>
      </c>
    </row>
    <row r="16011" customFormat="false" ht="12.75" hidden="false" customHeight="false" outlineLevel="0" collapsed="false">
      <c r="A16011" s="0" t="s">
        <v>91</v>
      </c>
      <c r="B16011" s="0" t="s">
        <v>113</v>
      </c>
      <c r="C16011" s="0" t="s">
        <v>108</v>
      </c>
      <c r="D16011" s="116" t="n">
        <v>47088</v>
      </c>
      <c r="E16011" s="0" t="n">
        <v>0</v>
      </c>
      <c r="F16011" s="0" t="n">
        <v>2376542</v>
      </c>
      <c r="G16011" s="151" t="s">
        <v>111</v>
      </c>
      <c r="H16011" s="151" t="s">
        <v>111</v>
      </c>
      <c r="I16011" s="152" t="s">
        <v>112</v>
      </c>
    </row>
    <row r="16012" customFormat="false" ht="12.75" hidden="false" customHeight="false" outlineLevel="0" collapsed="false">
      <c r="A16012" s="0" t="s">
        <v>49</v>
      </c>
      <c r="B16012" s="0" t="s">
        <v>110</v>
      </c>
      <c r="C16012" s="0" t="s">
        <v>108</v>
      </c>
      <c r="D16012" s="116" t="n">
        <v>47088</v>
      </c>
      <c r="E16012" s="0" t="n">
        <v>0.98</v>
      </c>
      <c r="F16012" s="0" t="n">
        <v>2376543</v>
      </c>
      <c r="G16012" s="151" t="s">
        <v>111</v>
      </c>
      <c r="H16012" s="151" t="s">
        <v>111</v>
      </c>
      <c r="I16012" s="152" t="s">
        <v>112</v>
      </c>
    </row>
    <row r="16013" customFormat="false" ht="12.75" hidden="false" customHeight="false" outlineLevel="0" collapsed="false">
      <c r="A16013" s="0" t="s">
        <v>49</v>
      </c>
      <c r="B16013" s="0" t="s">
        <v>113</v>
      </c>
      <c r="C16013" s="0" t="s">
        <v>108</v>
      </c>
      <c r="D16013" s="116" t="n">
        <v>47088</v>
      </c>
      <c r="E16013" s="0" t="n">
        <v>0.05</v>
      </c>
      <c r="F16013" s="0" t="n">
        <v>2376544</v>
      </c>
      <c r="G16013" s="151" t="s">
        <v>111</v>
      </c>
      <c r="H16013" s="151" t="s">
        <v>111</v>
      </c>
      <c r="I16013" s="152" t="s">
        <v>112</v>
      </c>
    </row>
    <row r="16014" customFormat="false" ht="12.75" hidden="false" customHeight="false" outlineLevel="0" collapsed="false">
      <c r="A16014" s="0" t="s">
        <v>50</v>
      </c>
      <c r="B16014" s="0" t="s">
        <v>110</v>
      </c>
      <c r="C16014" s="0" t="s">
        <v>108</v>
      </c>
      <c r="D16014" s="116" t="n">
        <v>47088</v>
      </c>
      <c r="E16014" s="0" t="n">
        <v>1.28</v>
      </c>
      <c r="F16014" s="0" t="n">
        <v>2376545</v>
      </c>
      <c r="G16014" s="151" t="s">
        <v>111</v>
      </c>
      <c r="H16014" s="151" t="s">
        <v>111</v>
      </c>
      <c r="I16014" s="152" t="s">
        <v>112</v>
      </c>
    </row>
    <row r="16015" customFormat="false" ht="12.75" hidden="false" customHeight="false" outlineLevel="0" collapsed="false">
      <c r="A16015" s="0" t="s">
        <v>50</v>
      </c>
      <c r="B16015" s="0" t="s">
        <v>113</v>
      </c>
      <c r="C16015" s="0" t="s">
        <v>108</v>
      </c>
      <c r="D16015" s="116" t="n">
        <v>47088</v>
      </c>
      <c r="E16015" s="0" t="n">
        <v>-0.13</v>
      </c>
      <c r="F16015" s="0" t="n">
        <v>2376546</v>
      </c>
      <c r="G16015" s="151" t="s">
        <v>111</v>
      </c>
      <c r="H16015" s="151" t="s">
        <v>111</v>
      </c>
      <c r="I16015" s="152" t="s">
        <v>112</v>
      </c>
    </row>
    <row r="16016" customFormat="false" ht="12.75" hidden="false" customHeight="false" outlineLevel="0" collapsed="false">
      <c r="A16016" s="0" t="s">
        <v>51</v>
      </c>
      <c r="B16016" s="0" t="s">
        <v>110</v>
      </c>
      <c r="C16016" s="0" t="s">
        <v>108</v>
      </c>
      <c r="D16016" s="116" t="n">
        <v>47088</v>
      </c>
      <c r="E16016" s="0" t="n">
        <v>1.28</v>
      </c>
      <c r="F16016" s="0" t="n">
        <v>2376547</v>
      </c>
      <c r="G16016" s="151" t="s">
        <v>111</v>
      </c>
      <c r="H16016" s="151" t="s">
        <v>111</v>
      </c>
      <c r="I16016" s="152" t="s">
        <v>112</v>
      </c>
    </row>
    <row r="16017" customFormat="false" ht="12.75" hidden="false" customHeight="false" outlineLevel="0" collapsed="false">
      <c r="A16017" s="0" t="s">
        <v>51</v>
      </c>
      <c r="B16017" s="0" t="s">
        <v>113</v>
      </c>
      <c r="C16017" s="0" t="s">
        <v>108</v>
      </c>
      <c r="D16017" s="116" t="n">
        <v>47088</v>
      </c>
      <c r="E16017" s="0" t="n">
        <v>0.3</v>
      </c>
      <c r="F16017" s="0" t="n">
        <v>2376548</v>
      </c>
      <c r="G16017" s="151" t="s">
        <v>111</v>
      </c>
      <c r="H16017" s="151" t="s">
        <v>111</v>
      </c>
      <c r="I16017" s="152" t="s">
        <v>112</v>
      </c>
    </row>
    <row r="16018" customFormat="false" ht="12.75" hidden="false" customHeight="false" outlineLevel="0" collapsed="false">
      <c r="A16018" s="0" t="s">
        <v>52</v>
      </c>
      <c r="B16018" s="0" t="s">
        <v>110</v>
      </c>
      <c r="C16018" s="0" t="s">
        <v>108</v>
      </c>
      <c r="D16018" s="116" t="n">
        <v>47088</v>
      </c>
      <c r="E16018" s="0" t="n">
        <v>1.28</v>
      </c>
      <c r="F16018" s="0" t="n">
        <v>2376549</v>
      </c>
      <c r="G16018" s="151" t="s">
        <v>111</v>
      </c>
      <c r="H16018" s="151" t="s">
        <v>111</v>
      </c>
      <c r="I16018" s="152" t="s">
        <v>112</v>
      </c>
    </row>
    <row r="16019" customFormat="false" ht="12.75" hidden="false" customHeight="false" outlineLevel="0" collapsed="false">
      <c r="A16019" s="0" t="s">
        <v>52</v>
      </c>
      <c r="B16019" s="0" t="s">
        <v>113</v>
      </c>
      <c r="C16019" s="0" t="s">
        <v>108</v>
      </c>
      <c r="D16019" s="116" t="n">
        <v>47088</v>
      </c>
      <c r="E16019" s="0" t="n">
        <v>-0.05</v>
      </c>
      <c r="F16019" s="0" t="n">
        <v>2376550</v>
      </c>
      <c r="G16019" s="151" t="s">
        <v>111</v>
      </c>
      <c r="H16019" s="151" t="s">
        <v>111</v>
      </c>
      <c r="I16019" s="152" t="s">
        <v>112</v>
      </c>
    </row>
    <row r="16020" customFormat="false" ht="12.75" hidden="false" customHeight="false" outlineLevel="0" collapsed="false">
      <c r="A16020" s="0" t="s">
        <v>53</v>
      </c>
      <c r="B16020" s="0" t="s">
        <v>110</v>
      </c>
      <c r="C16020" s="0" t="s">
        <v>108</v>
      </c>
      <c r="D16020" s="116" t="n">
        <v>47088</v>
      </c>
      <c r="E16020" s="0" t="n">
        <v>0.98</v>
      </c>
      <c r="F16020" s="0" t="n">
        <v>2376551</v>
      </c>
      <c r="G16020" s="151" t="s">
        <v>111</v>
      </c>
      <c r="H16020" s="151" t="s">
        <v>111</v>
      </c>
      <c r="I16020" s="152" t="s">
        <v>112</v>
      </c>
    </row>
    <row r="16021" customFormat="false" ht="12.75" hidden="false" customHeight="false" outlineLevel="0" collapsed="false">
      <c r="A16021" s="0" t="s">
        <v>53</v>
      </c>
      <c r="B16021" s="0" t="s">
        <v>113</v>
      </c>
      <c r="C16021" s="0" t="s">
        <v>108</v>
      </c>
      <c r="D16021" s="116" t="n">
        <v>47088</v>
      </c>
      <c r="E16021" s="0" t="n">
        <v>0.05</v>
      </c>
      <c r="F16021" s="0" t="n">
        <v>2376552</v>
      </c>
      <c r="G16021" s="151" t="s">
        <v>111</v>
      </c>
      <c r="H16021" s="151" t="s">
        <v>111</v>
      </c>
      <c r="I16021" s="152" t="s">
        <v>112</v>
      </c>
    </row>
    <row r="16022" customFormat="false" ht="12.75" hidden="false" customHeight="false" outlineLevel="0" collapsed="false">
      <c r="A16022" s="0" t="s">
        <v>17</v>
      </c>
      <c r="B16022" s="0" t="s">
        <v>110</v>
      </c>
      <c r="C16022" s="0" t="s">
        <v>108</v>
      </c>
      <c r="D16022" s="116" t="n">
        <v>47088</v>
      </c>
      <c r="E16022" s="0" t="n">
        <v>0</v>
      </c>
      <c r="F16022" s="0" t="n">
        <v>2376553</v>
      </c>
      <c r="G16022" s="151" t="s">
        <v>111</v>
      </c>
      <c r="H16022" s="151" t="s">
        <v>111</v>
      </c>
      <c r="I16022" s="152" t="s">
        <v>112</v>
      </c>
    </row>
    <row r="16023" customFormat="false" ht="12.75" hidden="false" customHeight="false" outlineLevel="0" collapsed="false">
      <c r="A16023" s="0" t="s">
        <v>17</v>
      </c>
      <c r="B16023" s="0" t="s">
        <v>113</v>
      </c>
      <c r="C16023" s="0" t="s">
        <v>108</v>
      </c>
      <c r="D16023" s="116" t="n">
        <v>47088</v>
      </c>
      <c r="E16023" s="0" t="n">
        <v>0</v>
      </c>
      <c r="F16023" s="0" t="n">
        <v>2376554</v>
      </c>
      <c r="G16023" s="151" t="s">
        <v>111</v>
      </c>
      <c r="H16023" s="151" t="s">
        <v>111</v>
      </c>
      <c r="I16023" s="152" t="s">
        <v>112</v>
      </c>
    </row>
    <row r="16024" customFormat="false" ht="12.75" hidden="false" customHeight="false" outlineLevel="0" collapsed="false">
      <c r="A16024" s="0" t="s">
        <v>18</v>
      </c>
      <c r="B16024" s="0" t="s">
        <v>110</v>
      </c>
      <c r="C16024" s="0" t="s">
        <v>108</v>
      </c>
      <c r="D16024" s="116" t="n">
        <v>47088</v>
      </c>
      <c r="E16024" s="0" t="n">
        <v>0</v>
      </c>
      <c r="F16024" s="0" t="n">
        <v>2376555</v>
      </c>
      <c r="G16024" s="151" t="s">
        <v>111</v>
      </c>
      <c r="H16024" s="151" t="s">
        <v>111</v>
      </c>
      <c r="I16024" s="152" t="s">
        <v>112</v>
      </c>
    </row>
    <row r="16025" customFormat="false" ht="12.75" hidden="false" customHeight="false" outlineLevel="0" collapsed="false">
      <c r="A16025" s="0" t="s">
        <v>18</v>
      </c>
      <c r="B16025" s="0" t="s">
        <v>113</v>
      </c>
      <c r="C16025" s="0" t="s">
        <v>108</v>
      </c>
      <c r="D16025" s="116" t="n">
        <v>47088</v>
      </c>
      <c r="E16025" s="0" t="n">
        <v>0</v>
      </c>
      <c r="F16025" s="0" t="n">
        <v>2376556</v>
      </c>
      <c r="G16025" s="151" t="s">
        <v>111</v>
      </c>
      <c r="H16025" s="151" t="s">
        <v>111</v>
      </c>
      <c r="I16025" s="152" t="s">
        <v>112</v>
      </c>
    </row>
    <row r="16026" customFormat="false" ht="12.75" hidden="false" customHeight="false" outlineLevel="0" collapsed="false">
      <c r="A16026" s="0" t="s">
        <v>19</v>
      </c>
      <c r="B16026" s="0" t="s">
        <v>110</v>
      </c>
      <c r="C16026" s="0" t="s">
        <v>108</v>
      </c>
      <c r="D16026" s="116" t="n">
        <v>47088</v>
      </c>
      <c r="E16026" s="0" t="n">
        <v>0</v>
      </c>
      <c r="F16026" s="0" t="n">
        <v>2376557</v>
      </c>
      <c r="G16026" s="151" t="s">
        <v>111</v>
      </c>
      <c r="H16026" s="151" t="s">
        <v>111</v>
      </c>
      <c r="I16026" s="152" t="s">
        <v>112</v>
      </c>
    </row>
    <row r="16027" customFormat="false" ht="12.75" hidden="false" customHeight="false" outlineLevel="0" collapsed="false">
      <c r="A16027" s="0" t="s">
        <v>19</v>
      </c>
      <c r="B16027" s="0" t="s">
        <v>113</v>
      </c>
      <c r="C16027" s="0" t="s">
        <v>108</v>
      </c>
      <c r="D16027" s="116" t="n">
        <v>47088</v>
      </c>
      <c r="E16027" s="0" t="n">
        <v>0</v>
      </c>
      <c r="F16027" s="0" t="n">
        <v>2376558</v>
      </c>
      <c r="G16027" s="151" t="s">
        <v>111</v>
      </c>
      <c r="H16027" s="151" t="s">
        <v>111</v>
      </c>
      <c r="I16027" s="152" t="s">
        <v>112</v>
      </c>
    </row>
    <row r="16028" customFormat="false" ht="12.75" hidden="false" customHeight="false" outlineLevel="0" collapsed="false">
      <c r="A16028" s="0" t="s">
        <v>21</v>
      </c>
      <c r="B16028" s="0" t="s">
        <v>110</v>
      </c>
      <c r="C16028" s="0" t="s">
        <v>108</v>
      </c>
      <c r="D16028" s="116" t="n">
        <v>47088</v>
      </c>
      <c r="E16028" s="0" t="n">
        <v>0</v>
      </c>
      <c r="F16028" s="0" t="n">
        <v>2376559</v>
      </c>
      <c r="G16028" s="151" t="s">
        <v>111</v>
      </c>
      <c r="H16028" s="151" t="s">
        <v>111</v>
      </c>
      <c r="I16028" s="152" t="s">
        <v>112</v>
      </c>
    </row>
    <row r="16029" customFormat="false" ht="12.75" hidden="false" customHeight="false" outlineLevel="0" collapsed="false">
      <c r="A16029" s="0" t="s">
        <v>21</v>
      </c>
      <c r="B16029" s="0" t="s">
        <v>113</v>
      </c>
      <c r="C16029" s="0" t="s">
        <v>108</v>
      </c>
      <c r="D16029" s="116" t="n">
        <v>47088</v>
      </c>
      <c r="E16029" s="0" t="n">
        <v>0</v>
      </c>
      <c r="F16029" s="0" t="n">
        <v>2376560</v>
      </c>
      <c r="G16029" s="151" t="s">
        <v>111</v>
      </c>
      <c r="H16029" s="151" t="s">
        <v>111</v>
      </c>
      <c r="I16029" s="152" t="s">
        <v>112</v>
      </c>
    </row>
    <row r="16030" customFormat="false" ht="12.75" hidden="false" customHeight="false" outlineLevel="0" collapsed="false">
      <c r="A16030" s="0" t="s">
        <v>22</v>
      </c>
      <c r="B16030" s="0" t="s">
        <v>110</v>
      </c>
      <c r="C16030" s="0" t="s">
        <v>108</v>
      </c>
      <c r="D16030" s="116" t="n">
        <v>47088</v>
      </c>
      <c r="E16030" s="0" t="n">
        <v>0</v>
      </c>
      <c r="F16030" s="0" t="n">
        <v>2376561</v>
      </c>
      <c r="G16030" s="151" t="s">
        <v>111</v>
      </c>
      <c r="H16030" s="151" t="s">
        <v>111</v>
      </c>
      <c r="I16030" s="152" t="s">
        <v>112</v>
      </c>
    </row>
    <row r="16031" customFormat="false" ht="12.75" hidden="false" customHeight="false" outlineLevel="0" collapsed="false">
      <c r="A16031" s="0" t="s">
        <v>59</v>
      </c>
      <c r="B16031" s="0" t="s">
        <v>110</v>
      </c>
      <c r="C16031" s="0" t="s">
        <v>108</v>
      </c>
      <c r="D16031" s="116" t="n">
        <v>47119</v>
      </c>
      <c r="E16031" s="0" t="n">
        <v>1.205</v>
      </c>
      <c r="F16031" s="0" t="n">
        <v>2376515</v>
      </c>
      <c r="G16031" s="151" t="s">
        <v>111</v>
      </c>
      <c r="H16031" s="151" t="s">
        <v>111</v>
      </c>
      <c r="I16031" s="152" t="s">
        <v>112</v>
      </c>
    </row>
    <row r="16032" customFormat="false" ht="12.75" hidden="false" customHeight="false" outlineLevel="0" collapsed="false">
      <c r="A16032" s="0" t="s">
        <v>59</v>
      </c>
      <c r="B16032" s="0" t="s">
        <v>113</v>
      </c>
      <c r="C16032" s="0" t="s">
        <v>108</v>
      </c>
      <c r="D16032" s="116" t="n">
        <v>47119</v>
      </c>
      <c r="E16032" s="0" t="n">
        <v>0.05</v>
      </c>
      <c r="F16032" s="0" t="n">
        <v>2376516</v>
      </c>
      <c r="G16032" s="151" t="s">
        <v>111</v>
      </c>
      <c r="H16032" s="151" t="s">
        <v>111</v>
      </c>
      <c r="I16032" s="152" t="s">
        <v>112</v>
      </c>
    </row>
    <row r="16033" customFormat="false" ht="12.75" hidden="false" customHeight="false" outlineLevel="0" collapsed="false">
      <c r="A16033" s="0" t="s">
        <v>60</v>
      </c>
      <c r="B16033" s="0" t="s">
        <v>110</v>
      </c>
      <c r="C16033" s="0" t="s">
        <v>108</v>
      </c>
      <c r="D16033" s="116" t="n">
        <v>47119</v>
      </c>
      <c r="E16033" s="0" t="n">
        <v>1.205</v>
      </c>
      <c r="F16033" s="0" t="n">
        <v>2376517</v>
      </c>
      <c r="G16033" s="151" t="s">
        <v>111</v>
      </c>
      <c r="H16033" s="151" t="s">
        <v>111</v>
      </c>
      <c r="I16033" s="152" t="s">
        <v>112</v>
      </c>
    </row>
    <row r="16034" customFormat="false" ht="12.75" hidden="false" customHeight="false" outlineLevel="0" collapsed="false">
      <c r="A16034" s="0" t="s">
        <v>60</v>
      </c>
      <c r="B16034" s="0" t="s">
        <v>113</v>
      </c>
      <c r="C16034" s="0" t="s">
        <v>108</v>
      </c>
      <c r="D16034" s="116" t="n">
        <v>47119</v>
      </c>
      <c r="E16034" s="0" t="n">
        <v>0.32</v>
      </c>
      <c r="F16034" s="0" t="n">
        <v>2376518</v>
      </c>
      <c r="G16034" s="151" t="s">
        <v>111</v>
      </c>
      <c r="H16034" s="151" t="s">
        <v>111</v>
      </c>
      <c r="I16034" s="152" t="s">
        <v>112</v>
      </c>
    </row>
    <row r="16035" customFormat="false" ht="12.75" hidden="false" customHeight="false" outlineLevel="0" collapsed="false">
      <c r="A16035" s="0" t="s">
        <v>61</v>
      </c>
      <c r="B16035" s="0" t="s">
        <v>110</v>
      </c>
      <c r="C16035" s="0" t="s">
        <v>108</v>
      </c>
      <c r="D16035" s="116" t="n">
        <v>47119</v>
      </c>
      <c r="E16035" s="0" t="n">
        <v>1.205</v>
      </c>
      <c r="F16035" s="0" t="n">
        <v>2376519</v>
      </c>
      <c r="G16035" s="151" t="s">
        <v>111</v>
      </c>
      <c r="H16035" s="151" t="s">
        <v>111</v>
      </c>
      <c r="I16035" s="152" t="s">
        <v>112</v>
      </c>
    </row>
    <row r="16036" customFormat="false" ht="12.75" hidden="false" customHeight="false" outlineLevel="0" collapsed="false">
      <c r="A16036" s="0" t="s">
        <v>61</v>
      </c>
      <c r="B16036" s="0" t="s">
        <v>113</v>
      </c>
      <c r="C16036" s="0" t="s">
        <v>108</v>
      </c>
      <c r="D16036" s="116" t="n">
        <v>47119</v>
      </c>
      <c r="E16036" s="0" t="n">
        <v>0.05</v>
      </c>
      <c r="F16036" s="0" t="n">
        <v>2376520</v>
      </c>
      <c r="G16036" s="151" t="s">
        <v>111</v>
      </c>
      <c r="H16036" s="151" t="s">
        <v>111</v>
      </c>
      <c r="I16036" s="152" t="s">
        <v>112</v>
      </c>
    </row>
    <row r="16037" customFormat="false" ht="12.75" hidden="false" customHeight="false" outlineLevel="0" collapsed="false">
      <c r="A16037" s="0" t="s">
        <v>62</v>
      </c>
      <c r="B16037" s="0" t="s">
        <v>110</v>
      </c>
      <c r="C16037" s="0" t="s">
        <v>108</v>
      </c>
      <c r="D16037" s="116" t="n">
        <v>47119</v>
      </c>
      <c r="E16037" s="0" t="n">
        <v>1.205</v>
      </c>
      <c r="F16037" s="0" t="n">
        <v>2376521</v>
      </c>
      <c r="G16037" s="151" t="s">
        <v>111</v>
      </c>
      <c r="H16037" s="151" t="s">
        <v>111</v>
      </c>
      <c r="I16037" s="152" t="s">
        <v>112</v>
      </c>
    </row>
    <row r="16038" customFormat="false" ht="12.75" hidden="false" customHeight="false" outlineLevel="0" collapsed="false">
      <c r="A16038" s="0" t="s">
        <v>62</v>
      </c>
      <c r="B16038" s="0" t="s">
        <v>113</v>
      </c>
      <c r="C16038" s="0" t="s">
        <v>108</v>
      </c>
      <c r="D16038" s="116" t="n">
        <v>47119</v>
      </c>
      <c r="E16038" s="0" t="n">
        <v>0.32</v>
      </c>
      <c r="F16038" s="0" t="n">
        <v>2376522</v>
      </c>
      <c r="G16038" s="151" t="s">
        <v>111</v>
      </c>
      <c r="H16038" s="151" t="s">
        <v>111</v>
      </c>
      <c r="I16038" s="152" t="s">
        <v>112</v>
      </c>
    </row>
    <row r="16039" customFormat="false" ht="12.75" hidden="false" customHeight="false" outlineLevel="0" collapsed="false">
      <c r="A16039" s="0" t="s">
        <v>82</v>
      </c>
      <c r="B16039" s="0" t="s">
        <v>110</v>
      </c>
      <c r="C16039" s="0" t="s">
        <v>108</v>
      </c>
      <c r="D16039" s="116" t="n">
        <v>47119</v>
      </c>
      <c r="E16039" s="0" t="n">
        <v>0</v>
      </c>
      <c r="F16039" s="0" t="n">
        <v>2376523</v>
      </c>
      <c r="G16039" s="151" t="s">
        <v>111</v>
      </c>
      <c r="H16039" s="151" t="s">
        <v>111</v>
      </c>
      <c r="I16039" s="152" t="s">
        <v>112</v>
      </c>
    </row>
    <row r="16040" customFormat="false" ht="12.75" hidden="false" customHeight="false" outlineLevel="0" collapsed="false">
      <c r="A16040" s="0" t="s">
        <v>82</v>
      </c>
      <c r="B16040" s="0" t="s">
        <v>113</v>
      </c>
      <c r="C16040" s="0" t="s">
        <v>108</v>
      </c>
      <c r="D16040" s="116" t="n">
        <v>47119</v>
      </c>
      <c r="E16040" s="0" t="n">
        <v>0</v>
      </c>
      <c r="F16040" s="0" t="n">
        <v>2376524</v>
      </c>
      <c r="G16040" s="151" t="s">
        <v>111</v>
      </c>
      <c r="H16040" s="151" t="s">
        <v>111</v>
      </c>
      <c r="I16040" s="152" t="s">
        <v>112</v>
      </c>
    </row>
    <row r="16041" customFormat="false" ht="12.75" hidden="false" customHeight="false" outlineLevel="0" collapsed="false">
      <c r="A16041" s="0" t="s">
        <v>83</v>
      </c>
      <c r="B16041" s="0" t="s">
        <v>110</v>
      </c>
      <c r="C16041" s="0" t="s">
        <v>108</v>
      </c>
      <c r="D16041" s="116" t="n">
        <v>47119</v>
      </c>
      <c r="E16041" s="0" t="n">
        <v>0</v>
      </c>
      <c r="F16041" s="0" t="n">
        <v>2376525</v>
      </c>
      <c r="G16041" s="151" t="s">
        <v>111</v>
      </c>
      <c r="H16041" s="151" t="s">
        <v>111</v>
      </c>
      <c r="I16041" s="152" t="s">
        <v>112</v>
      </c>
    </row>
    <row r="16042" customFormat="false" ht="12.75" hidden="false" customHeight="false" outlineLevel="0" collapsed="false">
      <c r="A16042" s="0" t="s">
        <v>83</v>
      </c>
      <c r="B16042" s="0" t="s">
        <v>113</v>
      </c>
      <c r="C16042" s="0" t="s">
        <v>108</v>
      </c>
      <c r="D16042" s="116" t="n">
        <v>47119</v>
      </c>
      <c r="E16042" s="0" t="n">
        <v>0</v>
      </c>
      <c r="F16042" s="0" t="n">
        <v>2376526</v>
      </c>
      <c r="G16042" s="151" t="s">
        <v>111</v>
      </c>
      <c r="H16042" s="151" t="s">
        <v>111</v>
      </c>
      <c r="I16042" s="152" t="s">
        <v>112</v>
      </c>
    </row>
    <row r="16043" customFormat="false" ht="12.75" hidden="false" customHeight="false" outlineLevel="0" collapsed="false">
      <c r="A16043" s="0" t="s">
        <v>84</v>
      </c>
      <c r="B16043" s="0" t="s">
        <v>110</v>
      </c>
      <c r="C16043" s="0" t="s">
        <v>108</v>
      </c>
      <c r="D16043" s="116" t="n">
        <v>47119</v>
      </c>
      <c r="E16043" s="0" t="n">
        <v>0.27</v>
      </c>
      <c r="F16043" s="0" t="n">
        <v>2376527</v>
      </c>
      <c r="G16043" s="151" t="s">
        <v>111</v>
      </c>
      <c r="H16043" s="151" t="s">
        <v>111</v>
      </c>
      <c r="I16043" s="152" t="s">
        <v>112</v>
      </c>
    </row>
    <row r="16044" customFormat="false" ht="12.75" hidden="false" customHeight="false" outlineLevel="0" collapsed="false">
      <c r="A16044" s="0" t="s">
        <v>84</v>
      </c>
      <c r="B16044" s="0" t="s">
        <v>113</v>
      </c>
      <c r="C16044" s="0" t="s">
        <v>108</v>
      </c>
      <c r="D16044" s="116" t="n">
        <v>47119</v>
      </c>
      <c r="E16044" s="0" t="n">
        <v>0</v>
      </c>
      <c r="F16044" s="0" t="n">
        <v>2376528</v>
      </c>
      <c r="G16044" s="151" t="s">
        <v>111</v>
      </c>
      <c r="H16044" s="151" t="s">
        <v>111</v>
      </c>
      <c r="I16044" s="152" t="s">
        <v>112</v>
      </c>
    </row>
    <row r="16045" customFormat="false" ht="12.75" hidden="false" customHeight="false" outlineLevel="0" collapsed="false">
      <c r="A16045" s="0" t="s">
        <v>85</v>
      </c>
      <c r="B16045" s="0" t="s">
        <v>110</v>
      </c>
      <c r="C16045" s="0" t="s">
        <v>108</v>
      </c>
      <c r="D16045" s="116" t="n">
        <v>47119</v>
      </c>
      <c r="E16045" s="0" t="n">
        <v>0.27</v>
      </c>
      <c r="F16045" s="0" t="n">
        <v>2376529</v>
      </c>
      <c r="G16045" s="151" t="s">
        <v>111</v>
      </c>
      <c r="H16045" s="151" t="s">
        <v>111</v>
      </c>
      <c r="I16045" s="152" t="s">
        <v>112</v>
      </c>
    </row>
    <row r="16046" customFormat="false" ht="12.75" hidden="false" customHeight="false" outlineLevel="0" collapsed="false">
      <c r="A16046" s="0" t="s">
        <v>85</v>
      </c>
      <c r="B16046" s="0" t="s">
        <v>113</v>
      </c>
      <c r="C16046" s="0" t="s">
        <v>108</v>
      </c>
      <c r="D16046" s="116" t="n">
        <v>47119</v>
      </c>
      <c r="E16046" s="0" t="n">
        <v>0</v>
      </c>
      <c r="F16046" s="0" t="n">
        <v>2376530</v>
      </c>
      <c r="G16046" s="151" t="s">
        <v>111</v>
      </c>
      <c r="H16046" s="151" t="s">
        <v>111</v>
      </c>
      <c r="I16046" s="152" t="s">
        <v>112</v>
      </c>
    </row>
    <row r="16047" customFormat="false" ht="12.75" hidden="false" customHeight="false" outlineLevel="0" collapsed="false">
      <c r="A16047" s="0" t="s">
        <v>86</v>
      </c>
      <c r="B16047" s="0" t="s">
        <v>110</v>
      </c>
      <c r="C16047" s="0" t="s">
        <v>108</v>
      </c>
      <c r="D16047" s="116" t="n">
        <v>47119</v>
      </c>
      <c r="E16047" s="0" t="n">
        <v>0.4</v>
      </c>
      <c r="F16047" s="0" t="n">
        <v>2376531</v>
      </c>
      <c r="G16047" s="151" t="s">
        <v>111</v>
      </c>
      <c r="H16047" s="151" t="s">
        <v>111</v>
      </c>
      <c r="I16047" s="152" t="s">
        <v>112</v>
      </c>
    </row>
    <row r="16048" customFormat="false" ht="12.75" hidden="false" customHeight="false" outlineLevel="0" collapsed="false">
      <c r="A16048" s="0" t="s">
        <v>86</v>
      </c>
      <c r="B16048" s="0" t="s">
        <v>113</v>
      </c>
      <c r="C16048" s="0" t="s">
        <v>108</v>
      </c>
      <c r="D16048" s="116" t="n">
        <v>47119</v>
      </c>
      <c r="E16048" s="0" t="n">
        <v>0.08</v>
      </c>
      <c r="F16048" s="0" t="n">
        <v>2376532</v>
      </c>
      <c r="G16048" s="151" t="s">
        <v>111</v>
      </c>
      <c r="H16048" s="151" t="s">
        <v>111</v>
      </c>
      <c r="I16048" s="152" t="s">
        <v>112</v>
      </c>
    </row>
    <row r="16049" customFormat="false" ht="12.75" hidden="false" customHeight="false" outlineLevel="0" collapsed="false">
      <c r="A16049" s="0" t="s">
        <v>87</v>
      </c>
      <c r="B16049" s="0" t="s">
        <v>110</v>
      </c>
      <c r="C16049" s="0" t="s">
        <v>108</v>
      </c>
      <c r="D16049" s="116" t="n">
        <v>47119</v>
      </c>
      <c r="E16049" s="0" t="n">
        <v>0.4</v>
      </c>
      <c r="F16049" s="0" t="n">
        <v>2376533</v>
      </c>
      <c r="G16049" s="151" t="s">
        <v>111</v>
      </c>
      <c r="H16049" s="151" t="s">
        <v>111</v>
      </c>
      <c r="I16049" s="152" t="s">
        <v>112</v>
      </c>
    </row>
    <row r="16050" customFormat="false" ht="12.75" hidden="false" customHeight="false" outlineLevel="0" collapsed="false">
      <c r="A16050" s="0" t="s">
        <v>87</v>
      </c>
      <c r="B16050" s="0" t="s">
        <v>113</v>
      </c>
      <c r="C16050" s="0" t="s">
        <v>108</v>
      </c>
      <c r="D16050" s="116" t="n">
        <v>47119</v>
      </c>
      <c r="E16050" s="0" t="n">
        <v>0.08</v>
      </c>
      <c r="F16050" s="0" t="n">
        <v>2376534</v>
      </c>
      <c r="G16050" s="151" t="s">
        <v>111</v>
      </c>
      <c r="H16050" s="151" t="s">
        <v>111</v>
      </c>
      <c r="I16050" s="152" t="s">
        <v>112</v>
      </c>
    </row>
    <row r="16051" customFormat="false" ht="12.75" hidden="false" customHeight="false" outlineLevel="0" collapsed="false">
      <c r="A16051" s="0" t="s">
        <v>88</v>
      </c>
      <c r="B16051" s="0" t="s">
        <v>110</v>
      </c>
      <c r="C16051" s="0" t="s">
        <v>108</v>
      </c>
      <c r="D16051" s="116" t="n">
        <v>47119</v>
      </c>
      <c r="E16051" s="0" t="n">
        <v>0.4</v>
      </c>
      <c r="F16051" s="0" t="n">
        <v>2376535</v>
      </c>
      <c r="G16051" s="151" t="s">
        <v>111</v>
      </c>
      <c r="H16051" s="151" t="s">
        <v>111</v>
      </c>
      <c r="I16051" s="152" t="s">
        <v>112</v>
      </c>
    </row>
    <row r="16052" customFormat="false" ht="12.75" hidden="false" customHeight="false" outlineLevel="0" collapsed="false">
      <c r="A16052" s="0" t="s">
        <v>88</v>
      </c>
      <c r="B16052" s="0" t="s">
        <v>113</v>
      </c>
      <c r="C16052" s="0" t="s">
        <v>108</v>
      </c>
      <c r="D16052" s="116" t="n">
        <v>47119</v>
      </c>
      <c r="E16052" s="0" t="n">
        <v>0.08</v>
      </c>
      <c r="F16052" s="0" t="n">
        <v>2376536</v>
      </c>
      <c r="G16052" s="151" t="s">
        <v>111</v>
      </c>
      <c r="H16052" s="151" t="s">
        <v>111</v>
      </c>
      <c r="I16052" s="152" t="s">
        <v>112</v>
      </c>
    </row>
    <row r="16053" customFormat="false" ht="12.75" hidden="false" customHeight="false" outlineLevel="0" collapsed="false">
      <c r="A16053" s="0" t="s">
        <v>89</v>
      </c>
      <c r="B16053" s="0" t="s">
        <v>110</v>
      </c>
      <c r="C16053" s="0" t="s">
        <v>108</v>
      </c>
      <c r="D16053" s="116" t="n">
        <v>47119</v>
      </c>
      <c r="E16053" s="0" t="n">
        <v>0.4</v>
      </c>
      <c r="F16053" s="0" t="n">
        <v>2376537</v>
      </c>
      <c r="G16053" s="151" t="s">
        <v>111</v>
      </c>
      <c r="H16053" s="151" t="s">
        <v>111</v>
      </c>
      <c r="I16053" s="152" t="s">
        <v>112</v>
      </c>
    </row>
    <row r="16054" customFormat="false" ht="12.75" hidden="false" customHeight="false" outlineLevel="0" collapsed="false">
      <c r="A16054" s="0" t="s">
        <v>89</v>
      </c>
      <c r="B16054" s="0" t="s">
        <v>113</v>
      </c>
      <c r="C16054" s="0" t="s">
        <v>108</v>
      </c>
      <c r="D16054" s="116" t="n">
        <v>47119</v>
      </c>
      <c r="E16054" s="0" t="n">
        <v>0.08</v>
      </c>
      <c r="F16054" s="0" t="n">
        <v>2376538</v>
      </c>
      <c r="G16054" s="151" t="s">
        <v>111</v>
      </c>
      <c r="H16054" s="151" t="s">
        <v>111</v>
      </c>
      <c r="I16054" s="152" t="s">
        <v>112</v>
      </c>
    </row>
    <row r="16055" customFormat="false" ht="12.75" hidden="false" customHeight="false" outlineLevel="0" collapsed="false">
      <c r="A16055" s="0" t="s">
        <v>90</v>
      </c>
      <c r="B16055" s="0" t="s">
        <v>110</v>
      </c>
      <c r="C16055" s="0" t="s">
        <v>108</v>
      </c>
      <c r="D16055" s="116" t="n">
        <v>47119</v>
      </c>
      <c r="E16055" s="0" t="n">
        <v>0.4</v>
      </c>
      <c r="F16055" s="0" t="n">
        <v>2376539</v>
      </c>
      <c r="G16055" s="151" t="s">
        <v>111</v>
      </c>
      <c r="H16055" s="151" t="s">
        <v>111</v>
      </c>
      <c r="I16055" s="152" t="s">
        <v>112</v>
      </c>
    </row>
    <row r="16056" customFormat="false" ht="12.75" hidden="false" customHeight="false" outlineLevel="0" collapsed="false">
      <c r="A16056" s="0" t="s">
        <v>90</v>
      </c>
      <c r="B16056" s="0" t="s">
        <v>113</v>
      </c>
      <c r="C16056" s="0" t="s">
        <v>108</v>
      </c>
      <c r="D16056" s="116" t="n">
        <v>47119</v>
      </c>
      <c r="E16056" s="0" t="n">
        <v>0.08</v>
      </c>
      <c r="F16056" s="0" t="n">
        <v>2376540</v>
      </c>
      <c r="G16056" s="151" t="s">
        <v>111</v>
      </c>
      <c r="H16056" s="151" t="s">
        <v>111</v>
      </c>
      <c r="I16056" s="152" t="s">
        <v>112</v>
      </c>
    </row>
    <row r="16057" customFormat="false" ht="12.75" hidden="false" customHeight="false" outlineLevel="0" collapsed="false">
      <c r="A16057" s="0" t="s">
        <v>91</v>
      </c>
      <c r="B16057" s="0" t="s">
        <v>110</v>
      </c>
      <c r="C16057" s="0" t="s">
        <v>108</v>
      </c>
      <c r="D16057" s="116" t="n">
        <v>47119</v>
      </c>
      <c r="E16057" s="0" t="n">
        <v>0</v>
      </c>
      <c r="F16057" s="0" t="n">
        <v>2376541</v>
      </c>
      <c r="G16057" s="151" t="s">
        <v>111</v>
      </c>
      <c r="H16057" s="151" t="s">
        <v>111</v>
      </c>
      <c r="I16057" s="152" t="s">
        <v>112</v>
      </c>
    </row>
    <row r="16058" customFormat="false" ht="12.75" hidden="false" customHeight="false" outlineLevel="0" collapsed="false">
      <c r="A16058" s="0" t="s">
        <v>91</v>
      </c>
      <c r="B16058" s="0" t="s">
        <v>113</v>
      </c>
      <c r="C16058" s="0" t="s">
        <v>108</v>
      </c>
      <c r="D16058" s="116" t="n">
        <v>47119</v>
      </c>
      <c r="E16058" s="0" t="n">
        <v>0</v>
      </c>
      <c r="F16058" s="0" t="n">
        <v>2376542</v>
      </c>
      <c r="G16058" s="151" t="s">
        <v>111</v>
      </c>
      <c r="H16058" s="151" t="s">
        <v>111</v>
      </c>
      <c r="I16058" s="152" t="s">
        <v>112</v>
      </c>
    </row>
    <row r="16059" customFormat="false" ht="12.75" hidden="false" customHeight="false" outlineLevel="0" collapsed="false">
      <c r="A16059" s="0" t="s">
        <v>49</v>
      </c>
      <c r="B16059" s="0" t="s">
        <v>110</v>
      </c>
      <c r="C16059" s="0" t="s">
        <v>108</v>
      </c>
      <c r="D16059" s="116" t="n">
        <v>47119</v>
      </c>
      <c r="E16059" s="0" t="n">
        <v>1.205</v>
      </c>
      <c r="F16059" s="0" t="n">
        <v>2376543</v>
      </c>
      <c r="G16059" s="151" t="s">
        <v>111</v>
      </c>
      <c r="H16059" s="151" t="s">
        <v>111</v>
      </c>
      <c r="I16059" s="152" t="s">
        <v>112</v>
      </c>
    </row>
    <row r="16060" customFormat="false" ht="12.75" hidden="false" customHeight="false" outlineLevel="0" collapsed="false">
      <c r="A16060" s="0" t="s">
        <v>49</v>
      </c>
      <c r="B16060" s="0" t="s">
        <v>113</v>
      </c>
      <c r="C16060" s="0" t="s">
        <v>108</v>
      </c>
      <c r="D16060" s="116" t="n">
        <v>47119</v>
      </c>
      <c r="E16060" s="0" t="n">
        <v>0.05</v>
      </c>
      <c r="F16060" s="0" t="n">
        <v>2376544</v>
      </c>
      <c r="G16060" s="151" t="s">
        <v>111</v>
      </c>
      <c r="H16060" s="151" t="s">
        <v>111</v>
      </c>
      <c r="I16060" s="152" t="s">
        <v>112</v>
      </c>
    </row>
    <row r="16061" customFormat="false" ht="12.75" hidden="false" customHeight="false" outlineLevel="0" collapsed="false">
      <c r="A16061" s="0" t="s">
        <v>50</v>
      </c>
      <c r="B16061" s="0" t="s">
        <v>110</v>
      </c>
      <c r="C16061" s="0" t="s">
        <v>108</v>
      </c>
      <c r="D16061" s="116" t="n">
        <v>47119</v>
      </c>
      <c r="E16061" s="0" t="n">
        <v>1.61</v>
      </c>
      <c r="F16061" s="0" t="n">
        <v>2376545</v>
      </c>
      <c r="G16061" s="151" t="s">
        <v>111</v>
      </c>
      <c r="H16061" s="151" t="s">
        <v>111</v>
      </c>
      <c r="I16061" s="152" t="s">
        <v>112</v>
      </c>
    </row>
    <row r="16062" customFormat="false" ht="12.75" hidden="false" customHeight="false" outlineLevel="0" collapsed="false">
      <c r="A16062" s="0" t="s">
        <v>50</v>
      </c>
      <c r="B16062" s="0" t="s">
        <v>113</v>
      </c>
      <c r="C16062" s="0" t="s">
        <v>108</v>
      </c>
      <c r="D16062" s="116" t="n">
        <v>47119</v>
      </c>
      <c r="E16062" s="0" t="n">
        <v>-0.25</v>
      </c>
      <c r="F16062" s="0" t="n">
        <v>2376546</v>
      </c>
      <c r="G16062" s="151" t="s">
        <v>111</v>
      </c>
      <c r="H16062" s="151" t="s">
        <v>111</v>
      </c>
      <c r="I16062" s="152" t="s">
        <v>112</v>
      </c>
    </row>
    <row r="16063" customFormat="false" ht="12.75" hidden="false" customHeight="false" outlineLevel="0" collapsed="false">
      <c r="A16063" s="0" t="s">
        <v>51</v>
      </c>
      <c r="B16063" s="0" t="s">
        <v>110</v>
      </c>
      <c r="C16063" s="0" t="s">
        <v>108</v>
      </c>
      <c r="D16063" s="116" t="n">
        <v>47119</v>
      </c>
      <c r="E16063" s="0" t="n">
        <v>1.61</v>
      </c>
      <c r="F16063" s="0" t="n">
        <v>2376547</v>
      </c>
      <c r="G16063" s="151" t="s">
        <v>111</v>
      </c>
      <c r="H16063" s="151" t="s">
        <v>111</v>
      </c>
      <c r="I16063" s="152" t="s">
        <v>112</v>
      </c>
    </row>
    <row r="16064" customFormat="false" ht="12.75" hidden="false" customHeight="false" outlineLevel="0" collapsed="false">
      <c r="A16064" s="0" t="s">
        <v>51</v>
      </c>
      <c r="B16064" s="0" t="s">
        <v>113</v>
      </c>
      <c r="C16064" s="0" t="s">
        <v>108</v>
      </c>
      <c r="D16064" s="116" t="n">
        <v>47119</v>
      </c>
      <c r="E16064" s="0" t="n">
        <v>0.5</v>
      </c>
      <c r="F16064" s="0" t="n">
        <v>2376548</v>
      </c>
      <c r="G16064" s="151" t="s">
        <v>111</v>
      </c>
      <c r="H16064" s="151" t="s">
        <v>111</v>
      </c>
      <c r="I16064" s="152" t="s">
        <v>112</v>
      </c>
    </row>
    <row r="16065" customFormat="false" ht="12.75" hidden="false" customHeight="false" outlineLevel="0" collapsed="false">
      <c r="A16065" s="0" t="s">
        <v>52</v>
      </c>
      <c r="B16065" s="0" t="s">
        <v>110</v>
      </c>
      <c r="C16065" s="0" t="s">
        <v>108</v>
      </c>
      <c r="D16065" s="116" t="n">
        <v>47119</v>
      </c>
      <c r="E16065" s="0" t="n">
        <v>1.61</v>
      </c>
      <c r="F16065" s="0" t="n">
        <v>2376549</v>
      </c>
      <c r="G16065" s="151" t="s">
        <v>111</v>
      </c>
      <c r="H16065" s="151" t="s">
        <v>111</v>
      </c>
      <c r="I16065" s="152" t="s">
        <v>112</v>
      </c>
    </row>
    <row r="16066" customFormat="false" ht="12.75" hidden="false" customHeight="false" outlineLevel="0" collapsed="false">
      <c r="A16066" s="0" t="s">
        <v>52</v>
      </c>
      <c r="B16066" s="0" t="s">
        <v>113</v>
      </c>
      <c r="C16066" s="0" t="s">
        <v>108</v>
      </c>
      <c r="D16066" s="116" t="n">
        <v>47119</v>
      </c>
      <c r="E16066" s="0" t="n">
        <v>-0.2</v>
      </c>
      <c r="F16066" s="0" t="n">
        <v>2376550</v>
      </c>
      <c r="G16066" s="151" t="s">
        <v>111</v>
      </c>
      <c r="H16066" s="151" t="s">
        <v>111</v>
      </c>
      <c r="I16066" s="152" t="s">
        <v>112</v>
      </c>
    </row>
    <row r="16067" customFormat="false" ht="12.75" hidden="false" customHeight="false" outlineLevel="0" collapsed="false">
      <c r="A16067" s="0" t="s">
        <v>53</v>
      </c>
      <c r="B16067" s="0" t="s">
        <v>110</v>
      </c>
      <c r="C16067" s="0" t="s">
        <v>108</v>
      </c>
      <c r="D16067" s="116" t="n">
        <v>47119</v>
      </c>
      <c r="E16067" s="0" t="n">
        <v>1.205</v>
      </c>
      <c r="F16067" s="0" t="n">
        <v>2376551</v>
      </c>
      <c r="G16067" s="151" t="s">
        <v>111</v>
      </c>
      <c r="H16067" s="151" t="s">
        <v>111</v>
      </c>
      <c r="I16067" s="152" t="s">
        <v>112</v>
      </c>
    </row>
    <row r="16068" customFormat="false" ht="12.75" hidden="false" customHeight="false" outlineLevel="0" collapsed="false">
      <c r="A16068" s="0" t="s">
        <v>53</v>
      </c>
      <c r="B16068" s="0" t="s">
        <v>113</v>
      </c>
      <c r="C16068" s="0" t="s">
        <v>108</v>
      </c>
      <c r="D16068" s="116" t="n">
        <v>47119</v>
      </c>
      <c r="E16068" s="0" t="n">
        <v>0.05</v>
      </c>
      <c r="F16068" s="0" t="n">
        <v>2376552</v>
      </c>
      <c r="G16068" s="151" t="s">
        <v>111</v>
      </c>
      <c r="H16068" s="151" t="s">
        <v>111</v>
      </c>
      <c r="I16068" s="152" t="s">
        <v>112</v>
      </c>
    </row>
    <row r="16069" customFormat="false" ht="12.75" hidden="false" customHeight="false" outlineLevel="0" collapsed="false">
      <c r="A16069" s="0" t="s">
        <v>17</v>
      </c>
      <c r="B16069" s="0" t="s">
        <v>110</v>
      </c>
      <c r="C16069" s="0" t="s">
        <v>108</v>
      </c>
      <c r="D16069" s="116" t="n">
        <v>47119</v>
      </c>
      <c r="E16069" s="0" t="n">
        <v>0</v>
      </c>
      <c r="F16069" s="0" t="n">
        <v>2376553</v>
      </c>
      <c r="G16069" s="151" t="s">
        <v>111</v>
      </c>
      <c r="H16069" s="151" t="s">
        <v>111</v>
      </c>
      <c r="I16069" s="152" t="s">
        <v>112</v>
      </c>
    </row>
    <row r="16070" customFormat="false" ht="12.75" hidden="false" customHeight="false" outlineLevel="0" collapsed="false">
      <c r="A16070" s="0" t="s">
        <v>17</v>
      </c>
      <c r="B16070" s="0" t="s">
        <v>113</v>
      </c>
      <c r="C16070" s="0" t="s">
        <v>108</v>
      </c>
      <c r="D16070" s="116" t="n">
        <v>47119</v>
      </c>
      <c r="E16070" s="0" t="n">
        <v>0</v>
      </c>
      <c r="F16070" s="0" t="n">
        <v>2376554</v>
      </c>
      <c r="G16070" s="151" t="s">
        <v>111</v>
      </c>
      <c r="H16070" s="151" t="s">
        <v>111</v>
      </c>
      <c r="I16070" s="152" t="s">
        <v>112</v>
      </c>
    </row>
    <row r="16071" customFormat="false" ht="12.75" hidden="false" customHeight="false" outlineLevel="0" collapsed="false">
      <c r="A16071" s="0" t="s">
        <v>18</v>
      </c>
      <c r="B16071" s="0" t="s">
        <v>110</v>
      </c>
      <c r="C16071" s="0" t="s">
        <v>108</v>
      </c>
      <c r="D16071" s="116" t="n">
        <v>47119</v>
      </c>
      <c r="E16071" s="0" t="n">
        <v>0</v>
      </c>
      <c r="F16071" s="0" t="n">
        <v>2376555</v>
      </c>
      <c r="G16071" s="151" t="s">
        <v>111</v>
      </c>
      <c r="H16071" s="151" t="s">
        <v>111</v>
      </c>
      <c r="I16071" s="152" t="s">
        <v>112</v>
      </c>
    </row>
    <row r="16072" customFormat="false" ht="12.75" hidden="false" customHeight="false" outlineLevel="0" collapsed="false">
      <c r="A16072" s="0" t="s">
        <v>18</v>
      </c>
      <c r="B16072" s="0" t="s">
        <v>113</v>
      </c>
      <c r="C16072" s="0" t="s">
        <v>108</v>
      </c>
      <c r="D16072" s="116" t="n">
        <v>47119</v>
      </c>
      <c r="E16072" s="0" t="n">
        <v>0</v>
      </c>
      <c r="F16072" s="0" t="n">
        <v>2376556</v>
      </c>
      <c r="G16072" s="151" t="s">
        <v>111</v>
      </c>
      <c r="H16072" s="151" t="s">
        <v>111</v>
      </c>
      <c r="I16072" s="152" t="s">
        <v>112</v>
      </c>
    </row>
    <row r="16073" customFormat="false" ht="12.75" hidden="false" customHeight="false" outlineLevel="0" collapsed="false">
      <c r="A16073" s="0" t="s">
        <v>19</v>
      </c>
      <c r="B16073" s="0" t="s">
        <v>110</v>
      </c>
      <c r="C16073" s="0" t="s">
        <v>108</v>
      </c>
      <c r="D16073" s="116" t="n">
        <v>47119</v>
      </c>
      <c r="E16073" s="0" t="n">
        <v>0</v>
      </c>
      <c r="F16073" s="0" t="n">
        <v>2376557</v>
      </c>
      <c r="G16073" s="151" t="s">
        <v>111</v>
      </c>
      <c r="H16073" s="151" t="s">
        <v>111</v>
      </c>
      <c r="I16073" s="152" t="s">
        <v>112</v>
      </c>
    </row>
    <row r="16074" customFormat="false" ht="12.75" hidden="false" customHeight="false" outlineLevel="0" collapsed="false">
      <c r="A16074" s="0" t="s">
        <v>19</v>
      </c>
      <c r="B16074" s="0" t="s">
        <v>113</v>
      </c>
      <c r="C16074" s="0" t="s">
        <v>108</v>
      </c>
      <c r="D16074" s="116" t="n">
        <v>47119</v>
      </c>
      <c r="E16074" s="0" t="n">
        <v>0</v>
      </c>
      <c r="F16074" s="0" t="n">
        <v>2376558</v>
      </c>
      <c r="G16074" s="151" t="s">
        <v>111</v>
      </c>
      <c r="H16074" s="151" t="s">
        <v>111</v>
      </c>
      <c r="I16074" s="152" t="s">
        <v>112</v>
      </c>
    </row>
    <row r="16075" customFormat="false" ht="12.75" hidden="false" customHeight="false" outlineLevel="0" collapsed="false">
      <c r="A16075" s="0" t="s">
        <v>21</v>
      </c>
      <c r="B16075" s="0" t="s">
        <v>110</v>
      </c>
      <c r="C16075" s="0" t="s">
        <v>108</v>
      </c>
      <c r="D16075" s="116" t="n">
        <v>47119</v>
      </c>
      <c r="E16075" s="0" t="n">
        <v>0</v>
      </c>
      <c r="F16075" s="0" t="n">
        <v>2376559</v>
      </c>
      <c r="G16075" s="151" t="s">
        <v>111</v>
      </c>
      <c r="H16075" s="151" t="s">
        <v>111</v>
      </c>
      <c r="I16075" s="152" t="s">
        <v>112</v>
      </c>
    </row>
    <row r="16076" customFormat="false" ht="12.75" hidden="false" customHeight="false" outlineLevel="0" collapsed="false">
      <c r="A16076" s="0" t="s">
        <v>21</v>
      </c>
      <c r="B16076" s="0" t="s">
        <v>113</v>
      </c>
      <c r="C16076" s="0" t="s">
        <v>108</v>
      </c>
      <c r="D16076" s="116" t="n">
        <v>47119</v>
      </c>
      <c r="E16076" s="0" t="n">
        <v>0</v>
      </c>
      <c r="F16076" s="0" t="n">
        <v>2376560</v>
      </c>
      <c r="G16076" s="151" t="s">
        <v>111</v>
      </c>
      <c r="H16076" s="151" t="s">
        <v>111</v>
      </c>
      <c r="I16076" s="152" t="s">
        <v>112</v>
      </c>
    </row>
    <row r="16077" customFormat="false" ht="12.75" hidden="false" customHeight="false" outlineLevel="0" collapsed="false">
      <c r="A16077" s="0" t="s">
        <v>22</v>
      </c>
      <c r="B16077" s="0" t="s">
        <v>110</v>
      </c>
      <c r="C16077" s="0" t="s">
        <v>108</v>
      </c>
      <c r="D16077" s="116" t="n">
        <v>47119</v>
      </c>
      <c r="E16077" s="0" t="n">
        <v>0</v>
      </c>
      <c r="F16077" s="0" t="n">
        <v>2376561</v>
      </c>
      <c r="G16077" s="151" t="s">
        <v>111</v>
      </c>
      <c r="H16077" s="151" t="s">
        <v>111</v>
      </c>
      <c r="I16077" s="152" t="s">
        <v>112</v>
      </c>
    </row>
    <row r="16078" customFormat="false" ht="12.75" hidden="false" customHeight="false" outlineLevel="0" collapsed="false">
      <c r="A16078" s="0" t="s">
        <v>59</v>
      </c>
      <c r="B16078" s="0" t="s">
        <v>110</v>
      </c>
      <c r="C16078" s="0" t="s">
        <v>108</v>
      </c>
      <c r="D16078" s="116" t="n">
        <v>47150</v>
      </c>
      <c r="E16078" s="0" t="n">
        <v>1.205</v>
      </c>
      <c r="F16078" s="0" t="n">
        <v>2376515</v>
      </c>
      <c r="G16078" s="151" t="s">
        <v>111</v>
      </c>
      <c r="H16078" s="151" t="s">
        <v>111</v>
      </c>
      <c r="I16078" s="152" t="s">
        <v>112</v>
      </c>
    </row>
    <row r="16079" customFormat="false" ht="12.75" hidden="false" customHeight="false" outlineLevel="0" collapsed="false">
      <c r="A16079" s="0" t="s">
        <v>59</v>
      </c>
      <c r="B16079" s="0" t="s">
        <v>113</v>
      </c>
      <c r="C16079" s="0" t="s">
        <v>108</v>
      </c>
      <c r="D16079" s="116" t="n">
        <v>47150</v>
      </c>
      <c r="E16079" s="0" t="n">
        <v>0.05</v>
      </c>
      <c r="F16079" s="0" t="n">
        <v>2376516</v>
      </c>
      <c r="G16079" s="151" t="s">
        <v>111</v>
      </c>
      <c r="H16079" s="151" t="s">
        <v>111</v>
      </c>
      <c r="I16079" s="152" t="s">
        <v>112</v>
      </c>
    </row>
    <row r="16080" customFormat="false" ht="12.75" hidden="false" customHeight="false" outlineLevel="0" collapsed="false">
      <c r="A16080" s="0" t="s">
        <v>60</v>
      </c>
      <c r="B16080" s="0" t="s">
        <v>110</v>
      </c>
      <c r="C16080" s="0" t="s">
        <v>108</v>
      </c>
      <c r="D16080" s="116" t="n">
        <v>47150</v>
      </c>
      <c r="E16080" s="0" t="n">
        <v>1.205</v>
      </c>
      <c r="F16080" s="0" t="n">
        <v>2376517</v>
      </c>
      <c r="G16080" s="151" t="s">
        <v>111</v>
      </c>
      <c r="H16080" s="151" t="s">
        <v>111</v>
      </c>
      <c r="I16080" s="152" t="s">
        <v>112</v>
      </c>
    </row>
    <row r="16081" customFormat="false" ht="12.75" hidden="false" customHeight="false" outlineLevel="0" collapsed="false">
      <c r="A16081" s="0" t="s">
        <v>60</v>
      </c>
      <c r="B16081" s="0" t="s">
        <v>113</v>
      </c>
      <c r="C16081" s="0" t="s">
        <v>108</v>
      </c>
      <c r="D16081" s="116" t="n">
        <v>47150</v>
      </c>
      <c r="E16081" s="0" t="n">
        <v>0.32</v>
      </c>
      <c r="F16081" s="0" t="n">
        <v>2376518</v>
      </c>
      <c r="G16081" s="151" t="s">
        <v>111</v>
      </c>
      <c r="H16081" s="151" t="s">
        <v>111</v>
      </c>
      <c r="I16081" s="152" t="s">
        <v>112</v>
      </c>
    </row>
    <row r="16082" customFormat="false" ht="12.75" hidden="false" customHeight="false" outlineLevel="0" collapsed="false">
      <c r="A16082" s="0" t="s">
        <v>61</v>
      </c>
      <c r="B16082" s="0" t="s">
        <v>110</v>
      </c>
      <c r="C16082" s="0" t="s">
        <v>108</v>
      </c>
      <c r="D16082" s="116" t="n">
        <v>47150</v>
      </c>
      <c r="E16082" s="0" t="n">
        <v>1.205</v>
      </c>
      <c r="F16082" s="0" t="n">
        <v>2376519</v>
      </c>
      <c r="G16082" s="151" t="s">
        <v>111</v>
      </c>
      <c r="H16082" s="151" t="s">
        <v>111</v>
      </c>
      <c r="I16082" s="152" t="s">
        <v>112</v>
      </c>
    </row>
    <row r="16083" customFormat="false" ht="12.75" hidden="false" customHeight="false" outlineLevel="0" collapsed="false">
      <c r="A16083" s="0" t="s">
        <v>61</v>
      </c>
      <c r="B16083" s="0" t="s">
        <v>113</v>
      </c>
      <c r="C16083" s="0" t="s">
        <v>108</v>
      </c>
      <c r="D16083" s="116" t="n">
        <v>47150</v>
      </c>
      <c r="E16083" s="0" t="n">
        <v>0.05</v>
      </c>
      <c r="F16083" s="0" t="n">
        <v>2376520</v>
      </c>
      <c r="G16083" s="151" t="s">
        <v>111</v>
      </c>
      <c r="H16083" s="151" t="s">
        <v>111</v>
      </c>
      <c r="I16083" s="152" t="s">
        <v>112</v>
      </c>
    </row>
    <row r="16084" customFormat="false" ht="12.75" hidden="false" customHeight="false" outlineLevel="0" collapsed="false">
      <c r="A16084" s="0" t="s">
        <v>62</v>
      </c>
      <c r="B16084" s="0" t="s">
        <v>110</v>
      </c>
      <c r="C16084" s="0" t="s">
        <v>108</v>
      </c>
      <c r="D16084" s="116" t="n">
        <v>47150</v>
      </c>
      <c r="E16084" s="0" t="n">
        <v>1.205</v>
      </c>
      <c r="F16084" s="0" t="n">
        <v>2376521</v>
      </c>
      <c r="G16084" s="151" t="s">
        <v>111</v>
      </c>
      <c r="H16084" s="151" t="s">
        <v>111</v>
      </c>
      <c r="I16084" s="152" t="s">
        <v>112</v>
      </c>
    </row>
    <row r="16085" customFormat="false" ht="12.75" hidden="false" customHeight="false" outlineLevel="0" collapsed="false">
      <c r="A16085" s="0" t="s">
        <v>62</v>
      </c>
      <c r="B16085" s="0" t="s">
        <v>113</v>
      </c>
      <c r="C16085" s="0" t="s">
        <v>108</v>
      </c>
      <c r="D16085" s="116" t="n">
        <v>47150</v>
      </c>
      <c r="E16085" s="0" t="n">
        <v>0.32</v>
      </c>
      <c r="F16085" s="0" t="n">
        <v>2376522</v>
      </c>
      <c r="G16085" s="151" t="s">
        <v>111</v>
      </c>
      <c r="H16085" s="151" t="s">
        <v>111</v>
      </c>
      <c r="I16085" s="152" t="s">
        <v>112</v>
      </c>
    </row>
    <row r="16086" customFormat="false" ht="12.75" hidden="false" customHeight="false" outlineLevel="0" collapsed="false">
      <c r="A16086" s="0" t="s">
        <v>82</v>
      </c>
      <c r="B16086" s="0" t="s">
        <v>110</v>
      </c>
      <c r="C16086" s="0" t="s">
        <v>108</v>
      </c>
      <c r="D16086" s="116" t="n">
        <v>47150</v>
      </c>
      <c r="E16086" s="0" t="n">
        <v>0</v>
      </c>
      <c r="F16086" s="0" t="n">
        <v>2376523</v>
      </c>
      <c r="G16086" s="151" t="s">
        <v>111</v>
      </c>
      <c r="H16086" s="151" t="s">
        <v>111</v>
      </c>
      <c r="I16086" s="152" t="s">
        <v>112</v>
      </c>
    </row>
    <row r="16087" customFormat="false" ht="12.75" hidden="false" customHeight="false" outlineLevel="0" collapsed="false">
      <c r="A16087" s="0" t="s">
        <v>82</v>
      </c>
      <c r="B16087" s="0" t="s">
        <v>113</v>
      </c>
      <c r="C16087" s="0" t="s">
        <v>108</v>
      </c>
      <c r="D16087" s="116" t="n">
        <v>47150</v>
      </c>
      <c r="E16087" s="0" t="n">
        <v>0</v>
      </c>
      <c r="F16087" s="0" t="n">
        <v>2376524</v>
      </c>
      <c r="G16087" s="151" t="s">
        <v>111</v>
      </c>
      <c r="H16087" s="151" t="s">
        <v>111</v>
      </c>
      <c r="I16087" s="152" t="s">
        <v>112</v>
      </c>
    </row>
    <row r="16088" customFormat="false" ht="12.75" hidden="false" customHeight="false" outlineLevel="0" collapsed="false">
      <c r="A16088" s="0" t="s">
        <v>83</v>
      </c>
      <c r="B16088" s="0" t="s">
        <v>110</v>
      </c>
      <c r="C16088" s="0" t="s">
        <v>108</v>
      </c>
      <c r="D16088" s="116" t="n">
        <v>47150</v>
      </c>
      <c r="E16088" s="0" t="n">
        <v>0</v>
      </c>
      <c r="F16088" s="0" t="n">
        <v>2376525</v>
      </c>
      <c r="G16088" s="151" t="s">
        <v>111</v>
      </c>
      <c r="H16088" s="151" t="s">
        <v>111</v>
      </c>
      <c r="I16088" s="152" t="s">
        <v>112</v>
      </c>
    </row>
    <row r="16089" customFormat="false" ht="12.75" hidden="false" customHeight="false" outlineLevel="0" collapsed="false">
      <c r="A16089" s="0" t="s">
        <v>83</v>
      </c>
      <c r="B16089" s="0" t="s">
        <v>113</v>
      </c>
      <c r="C16089" s="0" t="s">
        <v>108</v>
      </c>
      <c r="D16089" s="116" t="n">
        <v>47150</v>
      </c>
      <c r="E16089" s="0" t="n">
        <v>0</v>
      </c>
      <c r="F16089" s="0" t="n">
        <v>2376526</v>
      </c>
      <c r="G16089" s="151" t="s">
        <v>111</v>
      </c>
      <c r="H16089" s="151" t="s">
        <v>111</v>
      </c>
      <c r="I16089" s="152" t="s">
        <v>112</v>
      </c>
    </row>
    <row r="16090" customFormat="false" ht="12.75" hidden="false" customHeight="false" outlineLevel="0" collapsed="false">
      <c r="A16090" s="0" t="s">
        <v>84</v>
      </c>
      <c r="B16090" s="0" t="s">
        <v>110</v>
      </c>
      <c r="C16090" s="0" t="s">
        <v>108</v>
      </c>
      <c r="D16090" s="116" t="n">
        <v>47150</v>
      </c>
      <c r="E16090" s="0" t="n">
        <v>0.27</v>
      </c>
      <c r="F16090" s="0" t="n">
        <v>2376527</v>
      </c>
      <c r="G16090" s="151" t="s">
        <v>111</v>
      </c>
      <c r="H16090" s="151" t="s">
        <v>111</v>
      </c>
      <c r="I16090" s="152" t="s">
        <v>112</v>
      </c>
    </row>
    <row r="16091" customFormat="false" ht="12.75" hidden="false" customHeight="false" outlineLevel="0" collapsed="false">
      <c r="A16091" s="0" t="s">
        <v>84</v>
      </c>
      <c r="B16091" s="0" t="s">
        <v>113</v>
      </c>
      <c r="C16091" s="0" t="s">
        <v>108</v>
      </c>
      <c r="D16091" s="116" t="n">
        <v>47150</v>
      </c>
      <c r="E16091" s="0" t="n">
        <v>0</v>
      </c>
      <c r="F16091" s="0" t="n">
        <v>2376528</v>
      </c>
      <c r="G16091" s="151" t="s">
        <v>111</v>
      </c>
      <c r="H16091" s="151" t="s">
        <v>111</v>
      </c>
      <c r="I16091" s="152" t="s">
        <v>112</v>
      </c>
    </row>
    <row r="16092" customFormat="false" ht="12.75" hidden="false" customHeight="false" outlineLevel="0" collapsed="false">
      <c r="A16092" s="0" t="s">
        <v>85</v>
      </c>
      <c r="B16092" s="0" t="s">
        <v>110</v>
      </c>
      <c r="C16092" s="0" t="s">
        <v>108</v>
      </c>
      <c r="D16092" s="116" t="n">
        <v>47150</v>
      </c>
      <c r="E16092" s="0" t="n">
        <v>0.27</v>
      </c>
      <c r="F16092" s="0" t="n">
        <v>2376529</v>
      </c>
      <c r="G16092" s="151" t="s">
        <v>111</v>
      </c>
      <c r="H16092" s="151" t="s">
        <v>111</v>
      </c>
      <c r="I16092" s="152" t="s">
        <v>112</v>
      </c>
    </row>
    <row r="16093" customFormat="false" ht="12.75" hidden="false" customHeight="false" outlineLevel="0" collapsed="false">
      <c r="A16093" s="0" t="s">
        <v>85</v>
      </c>
      <c r="B16093" s="0" t="s">
        <v>113</v>
      </c>
      <c r="C16093" s="0" t="s">
        <v>108</v>
      </c>
      <c r="D16093" s="116" t="n">
        <v>47150</v>
      </c>
      <c r="E16093" s="0" t="n">
        <v>0</v>
      </c>
      <c r="F16093" s="0" t="n">
        <v>2376530</v>
      </c>
      <c r="G16093" s="151" t="s">
        <v>111</v>
      </c>
      <c r="H16093" s="151" t="s">
        <v>111</v>
      </c>
      <c r="I16093" s="152" t="s">
        <v>112</v>
      </c>
    </row>
    <row r="16094" customFormat="false" ht="12.75" hidden="false" customHeight="false" outlineLevel="0" collapsed="false">
      <c r="A16094" s="0" t="s">
        <v>86</v>
      </c>
      <c r="B16094" s="0" t="s">
        <v>110</v>
      </c>
      <c r="C16094" s="0" t="s">
        <v>108</v>
      </c>
      <c r="D16094" s="116" t="n">
        <v>47150</v>
      </c>
      <c r="E16094" s="0" t="n">
        <v>0.39</v>
      </c>
      <c r="F16094" s="0" t="n">
        <v>2376531</v>
      </c>
      <c r="G16094" s="151" t="s">
        <v>111</v>
      </c>
      <c r="H16094" s="151" t="s">
        <v>111</v>
      </c>
      <c r="I16094" s="152" t="s">
        <v>112</v>
      </c>
    </row>
    <row r="16095" customFormat="false" ht="12.75" hidden="false" customHeight="false" outlineLevel="0" collapsed="false">
      <c r="A16095" s="0" t="s">
        <v>86</v>
      </c>
      <c r="B16095" s="0" t="s">
        <v>113</v>
      </c>
      <c r="C16095" s="0" t="s">
        <v>108</v>
      </c>
      <c r="D16095" s="116" t="n">
        <v>47150</v>
      </c>
      <c r="E16095" s="0" t="n">
        <v>0.08</v>
      </c>
      <c r="F16095" s="0" t="n">
        <v>2376532</v>
      </c>
      <c r="G16095" s="151" t="s">
        <v>111</v>
      </c>
      <c r="H16095" s="151" t="s">
        <v>111</v>
      </c>
      <c r="I16095" s="152" t="s">
        <v>112</v>
      </c>
    </row>
    <row r="16096" customFormat="false" ht="12.75" hidden="false" customHeight="false" outlineLevel="0" collapsed="false">
      <c r="A16096" s="0" t="s">
        <v>87</v>
      </c>
      <c r="B16096" s="0" t="s">
        <v>110</v>
      </c>
      <c r="C16096" s="0" t="s">
        <v>108</v>
      </c>
      <c r="D16096" s="116" t="n">
        <v>47150</v>
      </c>
      <c r="E16096" s="0" t="n">
        <v>0.39</v>
      </c>
      <c r="F16096" s="0" t="n">
        <v>2376533</v>
      </c>
      <c r="G16096" s="151" t="s">
        <v>111</v>
      </c>
      <c r="H16096" s="151" t="s">
        <v>111</v>
      </c>
      <c r="I16096" s="152" t="s">
        <v>112</v>
      </c>
    </row>
    <row r="16097" customFormat="false" ht="12.75" hidden="false" customHeight="false" outlineLevel="0" collapsed="false">
      <c r="A16097" s="0" t="s">
        <v>87</v>
      </c>
      <c r="B16097" s="0" t="s">
        <v>113</v>
      </c>
      <c r="C16097" s="0" t="s">
        <v>108</v>
      </c>
      <c r="D16097" s="116" t="n">
        <v>47150</v>
      </c>
      <c r="E16097" s="0" t="n">
        <v>0.08</v>
      </c>
      <c r="F16097" s="0" t="n">
        <v>2376534</v>
      </c>
      <c r="G16097" s="151" t="s">
        <v>111</v>
      </c>
      <c r="H16097" s="151" t="s">
        <v>111</v>
      </c>
      <c r="I16097" s="152" t="s">
        <v>112</v>
      </c>
    </row>
    <row r="16098" customFormat="false" ht="12.75" hidden="false" customHeight="false" outlineLevel="0" collapsed="false">
      <c r="A16098" s="0" t="s">
        <v>88</v>
      </c>
      <c r="B16098" s="0" t="s">
        <v>110</v>
      </c>
      <c r="C16098" s="0" t="s">
        <v>108</v>
      </c>
      <c r="D16098" s="116" t="n">
        <v>47150</v>
      </c>
      <c r="E16098" s="0" t="n">
        <v>0.39</v>
      </c>
      <c r="F16098" s="0" t="n">
        <v>2376535</v>
      </c>
      <c r="G16098" s="151" t="s">
        <v>111</v>
      </c>
      <c r="H16098" s="151" t="s">
        <v>111</v>
      </c>
      <c r="I16098" s="152" t="s">
        <v>112</v>
      </c>
    </row>
    <row r="16099" customFormat="false" ht="12.75" hidden="false" customHeight="false" outlineLevel="0" collapsed="false">
      <c r="A16099" s="0" t="s">
        <v>88</v>
      </c>
      <c r="B16099" s="0" t="s">
        <v>113</v>
      </c>
      <c r="C16099" s="0" t="s">
        <v>108</v>
      </c>
      <c r="D16099" s="116" t="n">
        <v>47150</v>
      </c>
      <c r="E16099" s="0" t="n">
        <v>0.08</v>
      </c>
      <c r="F16099" s="0" t="n">
        <v>2376536</v>
      </c>
      <c r="G16099" s="151" t="s">
        <v>111</v>
      </c>
      <c r="H16099" s="151" t="s">
        <v>111</v>
      </c>
      <c r="I16099" s="152" t="s">
        <v>112</v>
      </c>
    </row>
    <row r="16100" customFormat="false" ht="12.75" hidden="false" customHeight="false" outlineLevel="0" collapsed="false">
      <c r="A16100" s="0" t="s">
        <v>89</v>
      </c>
      <c r="B16100" s="0" t="s">
        <v>110</v>
      </c>
      <c r="C16100" s="0" t="s">
        <v>108</v>
      </c>
      <c r="D16100" s="116" t="n">
        <v>47150</v>
      </c>
      <c r="E16100" s="0" t="n">
        <v>0.39</v>
      </c>
      <c r="F16100" s="0" t="n">
        <v>2376537</v>
      </c>
      <c r="G16100" s="151" t="s">
        <v>111</v>
      </c>
      <c r="H16100" s="151" t="s">
        <v>111</v>
      </c>
      <c r="I16100" s="152" t="s">
        <v>112</v>
      </c>
    </row>
    <row r="16101" customFormat="false" ht="12.75" hidden="false" customHeight="false" outlineLevel="0" collapsed="false">
      <c r="A16101" s="0" t="s">
        <v>89</v>
      </c>
      <c r="B16101" s="0" t="s">
        <v>113</v>
      </c>
      <c r="C16101" s="0" t="s">
        <v>108</v>
      </c>
      <c r="D16101" s="116" t="n">
        <v>47150</v>
      </c>
      <c r="E16101" s="0" t="n">
        <v>0.08</v>
      </c>
      <c r="F16101" s="0" t="n">
        <v>2376538</v>
      </c>
      <c r="G16101" s="151" t="s">
        <v>111</v>
      </c>
      <c r="H16101" s="151" t="s">
        <v>111</v>
      </c>
      <c r="I16101" s="152" t="s">
        <v>112</v>
      </c>
    </row>
    <row r="16102" customFormat="false" ht="12.75" hidden="false" customHeight="false" outlineLevel="0" collapsed="false">
      <c r="A16102" s="0" t="s">
        <v>90</v>
      </c>
      <c r="B16102" s="0" t="s">
        <v>110</v>
      </c>
      <c r="C16102" s="0" t="s">
        <v>108</v>
      </c>
      <c r="D16102" s="116" t="n">
        <v>47150</v>
      </c>
      <c r="E16102" s="0" t="n">
        <v>0.39</v>
      </c>
      <c r="F16102" s="0" t="n">
        <v>2376539</v>
      </c>
      <c r="G16102" s="151" t="s">
        <v>111</v>
      </c>
      <c r="H16102" s="151" t="s">
        <v>111</v>
      </c>
      <c r="I16102" s="152" t="s">
        <v>112</v>
      </c>
    </row>
    <row r="16103" customFormat="false" ht="12.75" hidden="false" customHeight="false" outlineLevel="0" collapsed="false">
      <c r="A16103" s="0" t="s">
        <v>90</v>
      </c>
      <c r="B16103" s="0" t="s">
        <v>113</v>
      </c>
      <c r="C16103" s="0" t="s">
        <v>108</v>
      </c>
      <c r="D16103" s="116" t="n">
        <v>47150</v>
      </c>
      <c r="E16103" s="0" t="n">
        <v>0.08</v>
      </c>
      <c r="F16103" s="0" t="n">
        <v>2376540</v>
      </c>
      <c r="G16103" s="151" t="s">
        <v>111</v>
      </c>
      <c r="H16103" s="151" t="s">
        <v>111</v>
      </c>
      <c r="I16103" s="152" t="s">
        <v>112</v>
      </c>
    </row>
    <row r="16104" customFormat="false" ht="12.75" hidden="false" customHeight="false" outlineLevel="0" collapsed="false">
      <c r="A16104" s="0" t="s">
        <v>91</v>
      </c>
      <c r="B16104" s="0" t="s">
        <v>110</v>
      </c>
      <c r="C16104" s="0" t="s">
        <v>108</v>
      </c>
      <c r="D16104" s="116" t="n">
        <v>47150</v>
      </c>
      <c r="E16104" s="0" t="n">
        <v>0</v>
      </c>
      <c r="F16104" s="0" t="n">
        <v>2376541</v>
      </c>
      <c r="G16104" s="151" t="s">
        <v>111</v>
      </c>
      <c r="H16104" s="151" t="s">
        <v>111</v>
      </c>
      <c r="I16104" s="152" t="s">
        <v>112</v>
      </c>
    </row>
    <row r="16105" customFormat="false" ht="12.75" hidden="false" customHeight="false" outlineLevel="0" collapsed="false">
      <c r="A16105" s="0" t="s">
        <v>91</v>
      </c>
      <c r="B16105" s="0" t="s">
        <v>113</v>
      </c>
      <c r="C16105" s="0" t="s">
        <v>108</v>
      </c>
      <c r="D16105" s="116" t="n">
        <v>47150</v>
      </c>
      <c r="E16105" s="0" t="n">
        <v>0</v>
      </c>
      <c r="F16105" s="0" t="n">
        <v>2376542</v>
      </c>
      <c r="G16105" s="151" t="s">
        <v>111</v>
      </c>
      <c r="H16105" s="151" t="s">
        <v>111</v>
      </c>
      <c r="I16105" s="152" t="s">
        <v>112</v>
      </c>
    </row>
    <row r="16106" customFormat="false" ht="12.75" hidden="false" customHeight="false" outlineLevel="0" collapsed="false">
      <c r="A16106" s="0" t="s">
        <v>49</v>
      </c>
      <c r="B16106" s="0" t="s">
        <v>110</v>
      </c>
      <c r="C16106" s="0" t="s">
        <v>108</v>
      </c>
      <c r="D16106" s="116" t="n">
        <v>47150</v>
      </c>
      <c r="E16106" s="0" t="n">
        <v>1.205</v>
      </c>
      <c r="F16106" s="0" t="n">
        <v>2376543</v>
      </c>
      <c r="G16106" s="151" t="s">
        <v>111</v>
      </c>
      <c r="H16106" s="151" t="s">
        <v>111</v>
      </c>
      <c r="I16106" s="152" t="s">
        <v>112</v>
      </c>
    </row>
    <row r="16107" customFormat="false" ht="12.75" hidden="false" customHeight="false" outlineLevel="0" collapsed="false">
      <c r="A16107" s="0" t="s">
        <v>49</v>
      </c>
      <c r="B16107" s="0" t="s">
        <v>113</v>
      </c>
      <c r="C16107" s="0" t="s">
        <v>108</v>
      </c>
      <c r="D16107" s="116" t="n">
        <v>47150</v>
      </c>
      <c r="E16107" s="0" t="n">
        <v>0.05</v>
      </c>
      <c r="F16107" s="0" t="n">
        <v>2376544</v>
      </c>
      <c r="G16107" s="151" t="s">
        <v>111</v>
      </c>
      <c r="H16107" s="151" t="s">
        <v>111</v>
      </c>
      <c r="I16107" s="152" t="s">
        <v>112</v>
      </c>
    </row>
    <row r="16108" customFormat="false" ht="12.75" hidden="false" customHeight="false" outlineLevel="0" collapsed="false">
      <c r="A16108" s="0" t="s">
        <v>50</v>
      </c>
      <c r="B16108" s="0" t="s">
        <v>110</v>
      </c>
      <c r="C16108" s="0" t="s">
        <v>108</v>
      </c>
      <c r="D16108" s="116" t="n">
        <v>47150</v>
      </c>
      <c r="E16108" s="0" t="n">
        <v>1.57</v>
      </c>
      <c r="F16108" s="0" t="n">
        <v>2376545</v>
      </c>
      <c r="G16108" s="151" t="s">
        <v>111</v>
      </c>
      <c r="H16108" s="151" t="s">
        <v>111</v>
      </c>
      <c r="I16108" s="152" t="s">
        <v>112</v>
      </c>
    </row>
    <row r="16109" customFormat="false" ht="12.75" hidden="false" customHeight="false" outlineLevel="0" collapsed="false">
      <c r="A16109" s="0" t="s">
        <v>50</v>
      </c>
      <c r="B16109" s="0" t="s">
        <v>113</v>
      </c>
      <c r="C16109" s="0" t="s">
        <v>108</v>
      </c>
      <c r="D16109" s="116" t="n">
        <v>47150</v>
      </c>
      <c r="E16109" s="0" t="n">
        <v>-0.28</v>
      </c>
      <c r="F16109" s="0" t="n">
        <v>2376546</v>
      </c>
      <c r="G16109" s="151" t="s">
        <v>111</v>
      </c>
      <c r="H16109" s="151" t="s">
        <v>111</v>
      </c>
      <c r="I16109" s="152" t="s">
        <v>112</v>
      </c>
    </row>
    <row r="16110" customFormat="false" ht="12.75" hidden="false" customHeight="false" outlineLevel="0" collapsed="false">
      <c r="A16110" s="0" t="s">
        <v>51</v>
      </c>
      <c r="B16110" s="0" t="s">
        <v>110</v>
      </c>
      <c r="C16110" s="0" t="s">
        <v>108</v>
      </c>
      <c r="D16110" s="116" t="n">
        <v>47150</v>
      </c>
      <c r="E16110" s="0" t="n">
        <v>1.57</v>
      </c>
      <c r="F16110" s="0" t="n">
        <v>2376547</v>
      </c>
      <c r="G16110" s="151" t="s">
        <v>111</v>
      </c>
      <c r="H16110" s="151" t="s">
        <v>111</v>
      </c>
      <c r="I16110" s="152" t="s">
        <v>112</v>
      </c>
    </row>
    <row r="16111" customFormat="false" ht="12.75" hidden="false" customHeight="false" outlineLevel="0" collapsed="false">
      <c r="A16111" s="0" t="s">
        <v>51</v>
      </c>
      <c r="B16111" s="0" t="s">
        <v>113</v>
      </c>
      <c r="C16111" s="0" t="s">
        <v>108</v>
      </c>
      <c r="D16111" s="116" t="n">
        <v>47150</v>
      </c>
      <c r="E16111" s="0" t="n">
        <v>0.5</v>
      </c>
      <c r="F16111" s="0" t="n">
        <v>2376548</v>
      </c>
      <c r="G16111" s="151" t="s">
        <v>111</v>
      </c>
      <c r="H16111" s="151" t="s">
        <v>111</v>
      </c>
      <c r="I16111" s="152" t="s">
        <v>112</v>
      </c>
    </row>
    <row r="16112" customFormat="false" ht="12.75" hidden="false" customHeight="false" outlineLevel="0" collapsed="false">
      <c r="A16112" s="0" t="s">
        <v>52</v>
      </c>
      <c r="B16112" s="0" t="s">
        <v>110</v>
      </c>
      <c r="C16112" s="0" t="s">
        <v>108</v>
      </c>
      <c r="D16112" s="116" t="n">
        <v>47150</v>
      </c>
      <c r="E16112" s="0" t="n">
        <v>1.57</v>
      </c>
      <c r="F16112" s="0" t="n">
        <v>2376549</v>
      </c>
      <c r="G16112" s="151" t="s">
        <v>111</v>
      </c>
      <c r="H16112" s="151" t="s">
        <v>111</v>
      </c>
      <c r="I16112" s="152" t="s">
        <v>112</v>
      </c>
    </row>
    <row r="16113" customFormat="false" ht="12.75" hidden="false" customHeight="false" outlineLevel="0" collapsed="false">
      <c r="A16113" s="0" t="s">
        <v>52</v>
      </c>
      <c r="B16113" s="0" t="s">
        <v>113</v>
      </c>
      <c r="C16113" s="0" t="s">
        <v>108</v>
      </c>
      <c r="D16113" s="116" t="n">
        <v>47150</v>
      </c>
      <c r="E16113" s="0" t="n">
        <v>-0.2</v>
      </c>
      <c r="F16113" s="0" t="n">
        <v>2376550</v>
      </c>
      <c r="G16113" s="151" t="s">
        <v>111</v>
      </c>
      <c r="H16113" s="151" t="s">
        <v>111</v>
      </c>
      <c r="I16113" s="152" t="s">
        <v>112</v>
      </c>
    </row>
    <row r="16114" customFormat="false" ht="12.75" hidden="false" customHeight="false" outlineLevel="0" collapsed="false">
      <c r="A16114" s="0" t="s">
        <v>53</v>
      </c>
      <c r="B16114" s="0" t="s">
        <v>110</v>
      </c>
      <c r="C16114" s="0" t="s">
        <v>108</v>
      </c>
      <c r="D16114" s="116" t="n">
        <v>47150</v>
      </c>
      <c r="E16114" s="0" t="n">
        <v>1.205</v>
      </c>
      <c r="F16114" s="0" t="n">
        <v>2376551</v>
      </c>
      <c r="G16114" s="151" t="s">
        <v>111</v>
      </c>
      <c r="H16114" s="151" t="s">
        <v>111</v>
      </c>
      <c r="I16114" s="152" t="s">
        <v>112</v>
      </c>
    </row>
    <row r="16115" customFormat="false" ht="12.75" hidden="false" customHeight="false" outlineLevel="0" collapsed="false">
      <c r="A16115" s="0" t="s">
        <v>53</v>
      </c>
      <c r="B16115" s="0" t="s">
        <v>113</v>
      </c>
      <c r="C16115" s="0" t="s">
        <v>108</v>
      </c>
      <c r="D16115" s="116" t="n">
        <v>47150</v>
      </c>
      <c r="E16115" s="0" t="n">
        <v>0.05</v>
      </c>
      <c r="F16115" s="0" t="n">
        <v>2376552</v>
      </c>
      <c r="G16115" s="151" t="s">
        <v>111</v>
      </c>
      <c r="H16115" s="151" t="s">
        <v>111</v>
      </c>
      <c r="I16115" s="152" t="s">
        <v>112</v>
      </c>
    </row>
    <row r="16116" customFormat="false" ht="12.75" hidden="false" customHeight="false" outlineLevel="0" collapsed="false">
      <c r="A16116" s="0" t="s">
        <v>17</v>
      </c>
      <c r="B16116" s="0" t="s">
        <v>110</v>
      </c>
      <c r="C16116" s="0" t="s">
        <v>108</v>
      </c>
      <c r="D16116" s="116" t="n">
        <v>47150</v>
      </c>
      <c r="E16116" s="0" t="n">
        <v>0</v>
      </c>
      <c r="F16116" s="0" t="n">
        <v>2376553</v>
      </c>
      <c r="G16116" s="151" t="s">
        <v>111</v>
      </c>
      <c r="H16116" s="151" t="s">
        <v>111</v>
      </c>
      <c r="I16116" s="152" t="s">
        <v>112</v>
      </c>
    </row>
    <row r="16117" customFormat="false" ht="12.75" hidden="false" customHeight="false" outlineLevel="0" collapsed="false">
      <c r="A16117" s="0" t="s">
        <v>17</v>
      </c>
      <c r="B16117" s="0" t="s">
        <v>113</v>
      </c>
      <c r="C16117" s="0" t="s">
        <v>108</v>
      </c>
      <c r="D16117" s="116" t="n">
        <v>47150</v>
      </c>
      <c r="E16117" s="0" t="n">
        <v>0</v>
      </c>
      <c r="F16117" s="0" t="n">
        <v>2376554</v>
      </c>
      <c r="G16117" s="151" t="s">
        <v>111</v>
      </c>
      <c r="H16117" s="151" t="s">
        <v>111</v>
      </c>
      <c r="I16117" s="152" t="s">
        <v>112</v>
      </c>
    </row>
    <row r="16118" customFormat="false" ht="12.75" hidden="false" customHeight="false" outlineLevel="0" collapsed="false">
      <c r="A16118" s="0" t="s">
        <v>18</v>
      </c>
      <c r="B16118" s="0" t="s">
        <v>110</v>
      </c>
      <c r="C16118" s="0" t="s">
        <v>108</v>
      </c>
      <c r="D16118" s="116" t="n">
        <v>47150</v>
      </c>
      <c r="E16118" s="0" t="n">
        <v>0</v>
      </c>
      <c r="F16118" s="0" t="n">
        <v>2376555</v>
      </c>
      <c r="G16118" s="151" t="s">
        <v>111</v>
      </c>
      <c r="H16118" s="151" t="s">
        <v>111</v>
      </c>
      <c r="I16118" s="152" t="s">
        <v>112</v>
      </c>
    </row>
    <row r="16119" customFormat="false" ht="12.75" hidden="false" customHeight="false" outlineLevel="0" collapsed="false">
      <c r="A16119" s="0" t="s">
        <v>18</v>
      </c>
      <c r="B16119" s="0" t="s">
        <v>113</v>
      </c>
      <c r="C16119" s="0" t="s">
        <v>108</v>
      </c>
      <c r="D16119" s="116" t="n">
        <v>47150</v>
      </c>
      <c r="E16119" s="0" t="n">
        <v>0</v>
      </c>
      <c r="F16119" s="0" t="n">
        <v>2376556</v>
      </c>
      <c r="G16119" s="151" t="s">
        <v>111</v>
      </c>
      <c r="H16119" s="151" t="s">
        <v>111</v>
      </c>
      <c r="I16119" s="152" t="s">
        <v>112</v>
      </c>
    </row>
    <row r="16120" customFormat="false" ht="12.75" hidden="false" customHeight="false" outlineLevel="0" collapsed="false">
      <c r="A16120" s="0" t="s">
        <v>19</v>
      </c>
      <c r="B16120" s="0" t="s">
        <v>110</v>
      </c>
      <c r="C16120" s="0" t="s">
        <v>108</v>
      </c>
      <c r="D16120" s="116" t="n">
        <v>47150</v>
      </c>
      <c r="E16120" s="0" t="n">
        <v>0</v>
      </c>
      <c r="F16120" s="0" t="n">
        <v>2376557</v>
      </c>
      <c r="G16120" s="151" t="s">
        <v>111</v>
      </c>
      <c r="H16120" s="151" t="s">
        <v>111</v>
      </c>
      <c r="I16120" s="152" t="s">
        <v>112</v>
      </c>
    </row>
    <row r="16121" customFormat="false" ht="12.75" hidden="false" customHeight="false" outlineLevel="0" collapsed="false">
      <c r="A16121" s="0" t="s">
        <v>19</v>
      </c>
      <c r="B16121" s="0" t="s">
        <v>113</v>
      </c>
      <c r="C16121" s="0" t="s">
        <v>108</v>
      </c>
      <c r="D16121" s="116" t="n">
        <v>47150</v>
      </c>
      <c r="E16121" s="0" t="n">
        <v>0</v>
      </c>
      <c r="F16121" s="0" t="n">
        <v>2376558</v>
      </c>
      <c r="G16121" s="151" t="s">
        <v>111</v>
      </c>
      <c r="H16121" s="151" t="s">
        <v>111</v>
      </c>
      <c r="I16121" s="152" t="s">
        <v>112</v>
      </c>
    </row>
    <row r="16122" customFormat="false" ht="12.75" hidden="false" customHeight="false" outlineLevel="0" collapsed="false">
      <c r="A16122" s="0" t="s">
        <v>21</v>
      </c>
      <c r="B16122" s="0" t="s">
        <v>110</v>
      </c>
      <c r="C16122" s="0" t="s">
        <v>108</v>
      </c>
      <c r="D16122" s="116" t="n">
        <v>47150</v>
      </c>
      <c r="E16122" s="0" t="n">
        <v>0</v>
      </c>
      <c r="F16122" s="0" t="n">
        <v>2376559</v>
      </c>
      <c r="G16122" s="151" t="s">
        <v>111</v>
      </c>
      <c r="H16122" s="151" t="s">
        <v>111</v>
      </c>
      <c r="I16122" s="152" t="s">
        <v>112</v>
      </c>
    </row>
    <row r="16123" customFormat="false" ht="12.75" hidden="false" customHeight="false" outlineLevel="0" collapsed="false">
      <c r="A16123" s="0" t="s">
        <v>21</v>
      </c>
      <c r="B16123" s="0" t="s">
        <v>113</v>
      </c>
      <c r="C16123" s="0" t="s">
        <v>108</v>
      </c>
      <c r="D16123" s="116" t="n">
        <v>47150</v>
      </c>
      <c r="E16123" s="0" t="n">
        <v>0</v>
      </c>
      <c r="F16123" s="0" t="n">
        <v>2376560</v>
      </c>
      <c r="G16123" s="151" t="s">
        <v>111</v>
      </c>
      <c r="H16123" s="151" t="s">
        <v>111</v>
      </c>
      <c r="I16123" s="152" t="s">
        <v>112</v>
      </c>
    </row>
    <row r="16124" customFormat="false" ht="12.75" hidden="false" customHeight="false" outlineLevel="0" collapsed="false">
      <c r="A16124" s="0" t="s">
        <v>22</v>
      </c>
      <c r="B16124" s="0" t="s">
        <v>110</v>
      </c>
      <c r="C16124" s="0" t="s">
        <v>108</v>
      </c>
      <c r="D16124" s="116" t="n">
        <v>47150</v>
      </c>
      <c r="E16124" s="0" t="n">
        <v>0</v>
      </c>
      <c r="F16124" s="0" t="n">
        <v>2376561</v>
      </c>
      <c r="G16124" s="151" t="s">
        <v>111</v>
      </c>
      <c r="H16124" s="151" t="s">
        <v>111</v>
      </c>
      <c r="I16124" s="152" t="s">
        <v>112</v>
      </c>
    </row>
    <row r="16125" customFormat="false" ht="12.75" hidden="false" customHeight="false" outlineLevel="0" collapsed="false">
      <c r="A16125" s="0" t="s">
        <v>59</v>
      </c>
      <c r="B16125" s="0" t="s">
        <v>110</v>
      </c>
      <c r="C16125" s="0" t="s">
        <v>108</v>
      </c>
      <c r="D16125" s="116" t="n">
        <v>47178</v>
      </c>
      <c r="E16125" s="0" t="n">
        <v>0.815</v>
      </c>
      <c r="F16125" s="0" t="n">
        <v>2376515</v>
      </c>
      <c r="G16125" s="151" t="s">
        <v>111</v>
      </c>
      <c r="H16125" s="151" t="s">
        <v>111</v>
      </c>
      <c r="I16125" s="152" t="s">
        <v>112</v>
      </c>
    </row>
    <row r="16126" customFormat="false" ht="12.75" hidden="false" customHeight="false" outlineLevel="0" collapsed="false">
      <c r="A16126" s="0" t="s">
        <v>59</v>
      </c>
      <c r="B16126" s="0" t="s">
        <v>113</v>
      </c>
      <c r="C16126" s="0" t="s">
        <v>108</v>
      </c>
      <c r="D16126" s="116" t="n">
        <v>47178</v>
      </c>
      <c r="E16126" s="0" t="n">
        <v>0.05</v>
      </c>
      <c r="F16126" s="0" t="n">
        <v>2376516</v>
      </c>
      <c r="G16126" s="151" t="s">
        <v>111</v>
      </c>
      <c r="H16126" s="151" t="s">
        <v>111</v>
      </c>
      <c r="I16126" s="152" t="s">
        <v>112</v>
      </c>
    </row>
    <row r="16127" customFormat="false" ht="12.75" hidden="false" customHeight="false" outlineLevel="0" collapsed="false">
      <c r="A16127" s="0" t="s">
        <v>60</v>
      </c>
      <c r="B16127" s="0" t="s">
        <v>110</v>
      </c>
      <c r="C16127" s="0" t="s">
        <v>108</v>
      </c>
      <c r="D16127" s="116" t="n">
        <v>47178</v>
      </c>
      <c r="E16127" s="0" t="n">
        <v>0.815</v>
      </c>
      <c r="F16127" s="0" t="n">
        <v>2376517</v>
      </c>
      <c r="G16127" s="151" t="s">
        <v>111</v>
      </c>
      <c r="H16127" s="151" t="s">
        <v>111</v>
      </c>
      <c r="I16127" s="152" t="s">
        <v>112</v>
      </c>
    </row>
    <row r="16128" customFormat="false" ht="12.75" hidden="false" customHeight="false" outlineLevel="0" collapsed="false">
      <c r="A16128" s="0" t="s">
        <v>60</v>
      </c>
      <c r="B16128" s="0" t="s">
        <v>113</v>
      </c>
      <c r="C16128" s="0" t="s">
        <v>108</v>
      </c>
      <c r="D16128" s="116" t="n">
        <v>47178</v>
      </c>
      <c r="E16128" s="0" t="n">
        <v>0.15</v>
      </c>
      <c r="F16128" s="0" t="n">
        <v>2376518</v>
      </c>
      <c r="G16128" s="151" t="s">
        <v>111</v>
      </c>
      <c r="H16128" s="151" t="s">
        <v>111</v>
      </c>
      <c r="I16128" s="152" t="s">
        <v>112</v>
      </c>
    </row>
    <row r="16129" customFormat="false" ht="12.75" hidden="false" customHeight="false" outlineLevel="0" collapsed="false">
      <c r="A16129" s="0" t="s">
        <v>61</v>
      </c>
      <c r="B16129" s="0" t="s">
        <v>110</v>
      </c>
      <c r="C16129" s="0" t="s">
        <v>108</v>
      </c>
      <c r="D16129" s="116" t="n">
        <v>47178</v>
      </c>
      <c r="E16129" s="0" t="n">
        <v>0.815</v>
      </c>
      <c r="F16129" s="0" t="n">
        <v>2376519</v>
      </c>
      <c r="G16129" s="151" t="s">
        <v>111</v>
      </c>
      <c r="H16129" s="151" t="s">
        <v>111</v>
      </c>
      <c r="I16129" s="152" t="s">
        <v>112</v>
      </c>
    </row>
    <row r="16130" customFormat="false" ht="12.75" hidden="false" customHeight="false" outlineLevel="0" collapsed="false">
      <c r="A16130" s="0" t="s">
        <v>61</v>
      </c>
      <c r="B16130" s="0" t="s">
        <v>113</v>
      </c>
      <c r="C16130" s="0" t="s">
        <v>108</v>
      </c>
      <c r="D16130" s="116" t="n">
        <v>47178</v>
      </c>
      <c r="E16130" s="0" t="n">
        <v>0.05</v>
      </c>
      <c r="F16130" s="0" t="n">
        <v>2376520</v>
      </c>
      <c r="G16130" s="151" t="s">
        <v>111</v>
      </c>
      <c r="H16130" s="151" t="s">
        <v>111</v>
      </c>
      <c r="I16130" s="152" t="s">
        <v>112</v>
      </c>
    </row>
    <row r="16131" customFormat="false" ht="12.75" hidden="false" customHeight="false" outlineLevel="0" collapsed="false">
      <c r="A16131" s="0" t="s">
        <v>62</v>
      </c>
      <c r="B16131" s="0" t="s">
        <v>110</v>
      </c>
      <c r="C16131" s="0" t="s">
        <v>108</v>
      </c>
      <c r="D16131" s="116" t="n">
        <v>47178</v>
      </c>
      <c r="E16131" s="0" t="n">
        <v>0.815</v>
      </c>
      <c r="F16131" s="0" t="n">
        <v>2376521</v>
      </c>
      <c r="G16131" s="151" t="s">
        <v>111</v>
      </c>
      <c r="H16131" s="151" t="s">
        <v>111</v>
      </c>
      <c r="I16131" s="152" t="s">
        <v>112</v>
      </c>
    </row>
    <row r="16132" customFormat="false" ht="12.75" hidden="false" customHeight="false" outlineLevel="0" collapsed="false">
      <c r="A16132" s="0" t="s">
        <v>62</v>
      </c>
      <c r="B16132" s="0" t="s">
        <v>113</v>
      </c>
      <c r="C16132" s="0" t="s">
        <v>108</v>
      </c>
      <c r="D16132" s="116" t="n">
        <v>47178</v>
      </c>
      <c r="E16132" s="0" t="n">
        <v>0.15</v>
      </c>
      <c r="F16132" s="0" t="n">
        <v>2376522</v>
      </c>
      <c r="G16132" s="151" t="s">
        <v>111</v>
      </c>
      <c r="H16132" s="151" t="s">
        <v>111</v>
      </c>
      <c r="I16132" s="152" t="s">
        <v>112</v>
      </c>
    </row>
    <row r="16133" customFormat="false" ht="12.75" hidden="false" customHeight="false" outlineLevel="0" collapsed="false">
      <c r="A16133" s="0" t="s">
        <v>82</v>
      </c>
      <c r="B16133" s="0" t="s">
        <v>110</v>
      </c>
      <c r="C16133" s="0" t="s">
        <v>108</v>
      </c>
      <c r="D16133" s="116" t="n">
        <v>47178</v>
      </c>
      <c r="E16133" s="0" t="n">
        <v>0</v>
      </c>
      <c r="F16133" s="0" t="n">
        <v>2376523</v>
      </c>
      <c r="G16133" s="151" t="s">
        <v>111</v>
      </c>
      <c r="H16133" s="151" t="s">
        <v>111</v>
      </c>
      <c r="I16133" s="152" t="s">
        <v>112</v>
      </c>
    </row>
    <row r="16134" customFormat="false" ht="12.75" hidden="false" customHeight="false" outlineLevel="0" collapsed="false">
      <c r="A16134" s="0" t="s">
        <v>82</v>
      </c>
      <c r="B16134" s="0" t="s">
        <v>113</v>
      </c>
      <c r="C16134" s="0" t="s">
        <v>108</v>
      </c>
      <c r="D16134" s="116" t="n">
        <v>47178</v>
      </c>
      <c r="E16134" s="0" t="n">
        <v>0</v>
      </c>
      <c r="F16134" s="0" t="n">
        <v>2376524</v>
      </c>
      <c r="G16134" s="151" t="s">
        <v>111</v>
      </c>
      <c r="H16134" s="151" t="s">
        <v>111</v>
      </c>
      <c r="I16134" s="152" t="s">
        <v>112</v>
      </c>
    </row>
    <row r="16135" customFormat="false" ht="12.75" hidden="false" customHeight="false" outlineLevel="0" collapsed="false">
      <c r="A16135" s="0" t="s">
        <v>83</v>
      </c>
      <c r="B16135" s="0" t="s">
        <v>110</v>
      </c>
      <c r="C16135" s="0" t="s">
        <v>108</v>
      </c>
      <c r="D16135" s="116" t="n">
        <v>47178</v>
      </c>
      <c r="E16135" s="0" t="n">
        <v>0</v>
      </c>
      <c r="F16135" s="0" t="n">
        <v>2376525</v>
      </c>
      <c r="G16135" s="151" t="s">
        <v>111</v>
      </c>
      <c r="H16135" s="151" t="s">
        <v>111</v>
      </c>
      <c r="I16135" s="152" t="s">
        <v>112</v>
      </c>
    </row>
    <row r="16136" customFormat="false" ht="12.75" hidden="false" customHeight="false" outlineLevel="0" collapsed="false">
      <c r="A16136" s="0" t="s">
        <v>83</v>
      </c>
      <c r="B16136" s="0" t="s">
        <v>113</v>
      </c>
      <c r="C16136" s="0" t="s">
        <v>108</v>
      </c>
      <c r="D16136" s="116" t="n">
        <v>47178</v>
      </c>
      <c r="E16136" s="0" t="n">
        <v>0</v>
      </c>
      <c r="F16136" s="0" t="n">
        <v>2376526</v>
      </c>
      <c r="G16136" s="151" t="s">
        <v>111</v>
      </c>
      <c r="H16136" s="151" t="s">
        <v>111</v>
      </c>
      <c r="I16136" s="152" t="s">
        <v>112</v>
      </c>
    </row>
    <row r="16137" customFormat="false" ht="12.75" hidden="false" customHeight="false" outlineLevel="0" collapsed="false">
      <c r="A16137" s="0" t="s">
        <v>84</v>
      </c>
      <c r="B16137" s="0" t="s">
        <v>110</v>
      </c>
      <c r="C16137" s="0" t="s">
        <v>108</v>
      </c>
      <c r="D16137" s="116" t="n">
        <v>47178</v>
      </c>
      <c r="E16137" s="0" t="n">
        <v>0.24</v>
      </c>
      <c r="F16137" s="0" t="n">
        <v>2376527</v>
      </c>
      <c r="G16137" s="151" t="s">
        <v>111</v>
      </c>
      <c r="H16137" s="151" t="s">
        <v>111</v>
      </c>
      <c r="I16137" s="152" t="s">
        <v>112</v>
      </c>
    </row>
    <row r="16138" customFormat="false" ht="12.75" hidden="false" customHeight="false" outlineLevel="0" collapsed="false">
      <c r="A16138" s="0" t="s">
        <v>84</v>
      </c>
      <c r="B16138" s="0" t="s">
        <v>113</v>
      </c>
      <c r="C16138" s="0" t="s">
        <v>108</v>
      </c>
      <c r="D16138" s="116" t="n">
        <v>47178</v>
      </c>
      <c r="E16138" s="0" t="n">
        <v>0</v>
      </c>
      <c r="F16138" s="0" t="n">
        <v>2376528</v>
      </c>
      <c r="G16138" s="151" t="s">
        <v>111</v>
      </c>
      <c r="H16138" s="151" t="s">
        <v>111</v>
      </c>
      <c r="I16138" s="152" t="s">
        <v>112</v>
      </c>
    </row>
    <row r="16139" customFormat="false" ht="12.75" hidden="false" customHeight="false" outlineLevel="0" collapsed="false">
      <c r="A16139" s="0" t="s">
        <v>85</v>
      </c>
      <c r="B16139" s="0" t="s">
        <v>110</v>
      </c>
      <c r="C16139" s="0" t="s">
        <v>108</v>
      </c>
      <c r="D16139" s="116" t="n">
        <v>47178</v>
      </c>
      <c r="E16139" s="0" t="n">
        <v>0.24</v>
      </c>
      <c r="F16139" s="0" t="n">
        <v>2376529</v>
      </c>
      <c r="G16139" s="151" t="s">
        <v>111</v>
      </c>
      <c r="H16139" s="151" t="s">
        <v>111</v>
      </c>
      <c r="I16139" s="152" t="s">
        <v>112</v>
      </c>
    </row>
    <row r="16140" customFormat="false" ht="12.75" hidden="false" customHeight="false" outlineLevel="0" collapsed="false">
      <c r="A16140" s="0" t="s">
        <v>85</v>
      </c>
      <c r="B16140" s="0" t="s">
        <v>113</v>
      </c>
      <c r="C16140" s="0" t="s">
        <v>108</v>
      </c>
      <c r="D16140" s="116" t="n">
        <v>47178</v>
      </c>
      <c r="E16140" s="0" t="n">
        <v>0</v>
      </c>
      <c r="F16140" s="0" t="n">
        <v>2376530</v>
      </c>
      <c r="G16140" s="151" t="s">
        <v>111</v>
      </c>
      <c r="H16140" s="151" t="s">
        <v>111</v>
      </c>
      <c r="I16140" s="152" t="s">
        <v>112</v>
      </c>
    </row>
    <row r="16141" customFormat="false" ht="12.75" hidden="false" customHeight="false" outlineLevel="0" collapsed="false">
      <c r="A16141" s="0" t="s">
        <v>86</v>
      </c>
      <c r="B16141" s="0" t="s">
        <v>110</v>
      </c>
      <c r="C16141" s="0" t="s">
        <v>108</v>
      </c>
      <c r="D16141" s="116" t="n">
        <v>47178</v>
      </c>
      <c r="E16141" s="0" t="n">
        <v>0.39</v>
      </c>
      <c r="F16141" s="0" t="n">
        <v>2376531</v>
      </c>
      <c r="G16141" s="151" t="s">
        <v>111</v>
      </c>
      <c r="H16141" s="151" t="s">
        <v>111</v>
      </c>
      <c r="I16141" s="152" t="s">
        <v>112</v>
      </c>
    </row>
    <row r="16142" customFormat="false" ht="12.75" hidden="false" customHeight="false" outlineLevel="0" collapsed="false">
      <c r="A16142" s="0" t="s">
        <v>86</v>
      </c>
      <c r="B16142" s="0" t="s">
        <v>113</v>
      </c>
      <c r="C16142" s="0" t="s">
        <v>108</v>
      </c>
      <c r="D16142" s="116" t="n">
        <v>47178</v>
      </c>
      <c r="E16142" s="0" t="n">
        <v>0.08</v>
      </c>
      <c r="F16142" s="0" t="n">
        <v>2376532</v>
      </c>
      <c r="G16142" s="151" t="s">
        <v>111</v>
      </c>
      <c r="H16142" s="151" t="s">
        <v>111</v>
      </c>
      <c r="I16142" s="152" t="s">
        <v>112</v>
      </c>
    </row>
    <row r="16143" customFormat="false" ht="12.75" hidden="false" customHeight="false" outlineLevel="0" collapsed="false">
      <c r="A16143" s="0" t="s">
        <v>87</v>
      </c>
      <c r="B16143" s="0" t="s">
        <v>110</v>
      </c>
      <c r="C16143" s="0" t="s">
        <v>108</v>
      </c>
      <c r="D16143" s="116" t="n">
        <v>47178</v>
      </c>
      <c r="E16143" s="0" t="n">
        <v>0.39</v>
      </c>
      <c r="F16143" s="0" t="n">
        <v>2376533</v>
      </c>
      <c r="G16143" s="151" t="s">
        <v>111</v>
      </c>
      <c r="H16143" s="151" t="s">
        <v>111</v>
      </c>
      <c r="I16143" s="152" t="s">
        <v>112</v>
      </c>
    </row>
    <row r="16144" customFormat="false" ht="12.75" hidden="false" customHeight="false" outlineLevel="0" collapsed="false">
      <c r="A16144" s="0" t="s">
        <v>87</v>
      </c>
      <c r="B16144" s="0" t="s">
        <v>113</v>
      </c>
      <c r="C16144" s="0" t="s">
        <v>108</v>
      </c>
      <c r="D16144" s="116" t="n">
        <v>47178</v>
      </c>
      <c r="E16144" s="0" t="n">
        <v>0.08</v>
      </c>
      <c r="F16144" s="0" t="n">
        <v>2376534</v>
      </c>
      <c r="G16144" s="151" t="s">
        <v>111</v>
      </c>
      <c r="H16144" s="151" t="s">
        <v>111</v>
      </c>
      <c r="I16144" s="152" t="s">
        <v>112</v>
      </c>
    </row>
    <row r="16145" customFormat="false" ht="12.75" hidden="false" customHeight="false" outlineLevel="0" collapsed="false">
      <c r="A16145" s="0" t="s">
        <v>88</v>
      </c>
      <c r="B16145" s="0" t="s">
        <v>110</v>
      </c>
      <c r="C16145" s="0" t="s">
        <v>108</v>
      </c>
      <c r="D16145" s="116" t="n">
        <v>47178</v>
      </c>
      <c r="E16145" s="0" t="n">
        <v>0.39</v>
      </c>
      <c r="F16145" s="0" t="n">
        <v>2376535</v>
      </c>
      <c r="G16145" s="151" t="s">
        <v>111</v>
      </c>
      <c r="H16145" s="151" t="s">
        <v>111</v>
      </c>
      <c r="I16145" s="152" t="s">
        <v>112</v>
      </c>
    </row>
    <row r="16146" customFormat="false" ht="12.75" hidden="false" customHeight="false" outlineLevel="0" collapsed="false">
      <c r="A16146" s="0" t="s">
        <v>88</v>
      </c>
      <c r="B16146" s="0" t="s">
        <v>113</v>
      </c>
      <c r="C16146" s="0" t="s">
        <v>108</v>
      </c>
      <c r="D16146" s="116" t="n">
        <v>47178</v>
      </c>
      <c r="E16146" s="0" t="n">
        <v>0.08</v>
      </c>
      <c r="F16146" s="0" t="n">
        <v>2376536</v>
      </c>
      <c r="G16146" s="151" t="s">
        <v>111</v>
      </c>
      <c r="H16146" s="151" t="s">
        <v>111</v>
      </c>
      <c r="I16146" s="152" t="s">
        <v>112</v>
      </c>
    </row>
    <row r="16147" customFormat="false" ht="12.75" hidden="false" customHeight="false" outlineLevel="0" collapsed="false">
      <c r="A16147" s="0" t="s">
        <v>89</v>
      </c>
      <c r="B16147" s="0" t="s">
        <v>110</v>
      </c>
      <c r="C16147" s="0" t="s">
        <v>108</v>
      </c>
      <c r="D16147" s="116" t="n">
        <v>47178</v>
      </c>
      <c r="E16147" s="0" t="n">
        <v>0.39</v>
      </c>
      <c r="F16147" s="0" t="n">
        <v>2376537</v>
      </c>
      <c r="G16147" s="151" t="s">
        <v>111</v>
      </c>
      <c r="H16147" s="151" t="s">
        <v>111</v>
      </c>
      <c r="I16147" s="152" t="s">
        <v>112</v>
      </c>
    </row>
    <row r="16148" customFormat="false" ht="12.75" hidden="false" customHeight="false" outlineLevel="0" collapsed="false">
      <c r="A16148" s="0" t="s">
        <v>89</v>
      </c>
      <c r="B16148" s="0" t="s">
        <v>113</v>
      </c>
      <c r="C16148" s="0" t="s">
        <v>108</v>
      </c>
      <c r="D16148" s="116" t="n">
        <v>47178</v>
      </c>
      <c r="E16148" s="0" t="n">
        <v>0.08</v>
      </c>
      <c r="F16148" s="0" t="n">
        <v>2376538</v>
      </c>
      <c r="G16148" s="151" t="s">
        <v>111</v>
      </c>
      <c r="H16148" s="151" t="s">
        <v>111</v>
      </c>
      <c r="I16148" s="152" t="s">
        <v>112</v>
      </c>
    </row>
    <row r="16149" customFormat="false" ht="12.75" hidden="false" customHeight="false" outlineLevel="0" collapsed="false">
      <c r="A16149" s="0" t="s">
        <v>90</v>
      </c>
      <c r="B16149" s="0" t="s">
        <v>110</v>
      </c>
      <c r="C16149" s="0" t="s">
        <v>108</v>
      </c>
      <c r="D16149" s="116" t="n">
        <v>47178</v>
      </c>
      <c r="E16149" s="0" t="n">
        <v>0.39</v>
      </c>
      <c r="F16149" s="0" t="n">
        <v>2376539</v>
      </c>
      <c r="G16149" s="151" t="s">
        <v>111</v>
      </c>
      <c r="H16149" s="151" t="s">
        <v>111</v>
      </c>
      <c r="I16149" s="152" t="s">
        <v>112</v>
      </c>
    </row>
    <row r="16150" customFormat="false" ht="12.75" hidden="false" customHeight="false" outlineLevel="0" collapsed="false">
      <c r="A16150" s="0" t="s">
        <v>90</v>
      </c>
      <c r="B16150" s="0" t="s">
        <v>113</v>
      </c>
      <c r="C16150" s="0" t="s">
        <v>108</v>
      </c>
      <c r="D16150" s="116" t="n">
        <v>47178</v>
      </c>
      <c r="E16150" s="0" t="n">
        <v>0.08</v>
      </c>
      <c r="F16150" s="0" t="n">
        <v>2376540</v>
      </c>
      <c r="G16150" s="151" t="s">
        <v>111</v>
      </c>
      <c r="H16150" s="151" t="s">
        <v>111</v>
      </c>
      <c r="I16150" s="152" t="s">
        <v>112</v>
      </c>
    </row>
    <row r="16151" customFormat="false" ht="12.75" hidden="false" customHeight="false" outlineLevel="0" collapsed="false">
      <c r="A16151" s="0" t="s">
        <v>91</v>
      </c>
      <c r="B16151" s="0" t="s">
        <v>110</v>
      </c>
      <c r="C16151" s="0" t="s">
        <v>108</v>
      </c>
      <c r="D16151" s="116" t="n">
        <v>47178</v>
      </c>
      <c r="E16151" s="0" t="n">
        <v>0</v>
      </c>
      <c r="F16151" s="0" t="n">
        <v>2376541</v>
      </c>
      <c r="G16151" s="151" t="s">
        <v>111</v>
      </c>
      <c r="H16151" s="151" t="s">
        <v>111</v>
      </c>
      <c r="I16151" s="152" t="s">
        <v>112</v>
      </c>
    </row>
    <row r="16152" customFormat="false" ht="12.75" hidden="false" customHeight="false" outlineLevel="0" collapsed="false">
      <c r="A16152" s="0" t="s">
        <v>91</v>
      </c>
      <c r="B16152" s="0" t="s">
        <v>113</v>
      </c>
      <c r="C16152" s="0" t="s">
        <v>108</v>
      </c>
      <c r="D16152" s="116" t="n">
        <v>47178</v>
      </c>
      <c r="E16152" s="0" t="n">
        <v>0</v>
      </c>
      <c r="F16152" s="0" t="n">
        <v>2376542</v>
      </c>
      <c r="G16152" s="151" t="s">
        <v>111</v>
      </c>
      <c r="H16152" s="151" t="s">
        <v>111</v>
      </c>
      <c r="I16152" s="152" t="s">
        <v>112</v>
      </c>
    </row>
    <row r="16153" customFormat="false" ht="12.75" hidden="false" customHeight="false" outlineLevel="0" collapsed="false">
      <c r="A16153" s="0" t="s">
        <v>49</v>
      </c>
      <c r="B16153" s="0" t="s">
        <v>110</v>
      </c>
      <c r="C16153" s="0" t="s">
        <v>108</v>
      </c>
      <c r="D16153" s="116" t="n">
        <v>47178</v>
      </c>
      <c r="E16153" s="0" t="n">
        <v>0.815</v>
      </c>
      <c r="F16153" s="0" t="n">
        <v>2376543</v>
      </c>
      <c r="G16153" s="151" t="s">
        <v>111</v>
      </c>
      <c r="H16153" s="151" t="s">
        <v>111</v>
      </c>
      <c r="I16153" s="152" t="s">
        <v>112</v>
      </c>
    </row>
    <row r="16154" customFormat="false" ht="12.75" hidden="false" customHeight="false" outlineLevel="0" collapsed="false">
      <c r="A16154" s="0" t="s">
        <v>49</v>
      </c>
      <c r="B16154" s="0" t="s">
        <v>113</v>
      </c>
      <c r="C16154" s="0" t="s">
        <v>108</v>
      </c>
      <c r="D16154" s="116" t="n">
        <v>47178</v>
      </c>
      <c r="E16154" s="0" t="n">
        <v>0.05</v>
      </c>
      <c r="F16154" s="0" t="n">
        <v>2376544</v>
      </c>
      <c r="G16154" s="151" t="s">
        <v>111</v>
      </c>
      <c r="H16154" s="151" t="s">
        <v>111</v>
      </c>
      <c r="I16154" s="152" t="s">
        <v>112</v>
      </c>
    </row>
    <row r="16155" customFormat="false" ht="12.75" hidden="false" customHeight="false" outlineLevel="0" collapsed="false">
      <c r="A16155" s="0" t="s">
        <v>50</v>
      </c>
      <c r="B16155" s="0" t="s">
        <v>110</v>
      </c>
      <c r="C16155" s="0" t="s">
        <v>108</v>
      </c>
      <c r="D16155" s="116" t="n">
        <v>47178</v>
      </c>
      <c r="E16155" s="0" t="n">
        <v>0.93</v>
      </c>
      <c r="F16155" s="0" t="n">
        <v>2376545</v>
      </c>
      <c r="G16155" s="151" t="s">
        <v>111</v>
      </c>
      <c r="H16155" s="151" t="s">
        <v>111</v>
      </c>
      <c r="I16155" s="152" t="s">
        <v>112</v>
      </c>
    </row>
    <row r="16156" customFormat="false" ht="12.75" hidden="false" customHeight="false" outlineLevel="0" collapsed="false">
      <c r="A16156" s="0" t="s">
        <v>50</v>
      </c>
      <c r="B16156" s="0" t="s">
        <v>113</v>
      </c>
      <c r="C16156" s="0" t="s">
        <v>108</v>
      </c>
      <c r="D16156" s="116" t="n">
        <v>47178</v>
      </c>
      <c r="E16156" s="0" t="n">
        <v>-0.17</v>
      </c>
      <c r="F16156" s="0" t="n">
        <v>2376546</v>
      </c>
      <c r="G16156" s="151" t="s">
        <v>111</v>
      </c>
      <c r="H16156" s="151" t="s">
        <v>111</v>
      </c>
      <c r="I16156" s="152" t="s">
        <v>112</v>
      </c>
    </row>
    <row r="16157" customFormat="false" ht="12.75" hidden="false" customHeight="false" outlineLevel="0" collapsed="false">
      <c r="A16157" s="0" t="s">
        <v>51</v>
      </c>
      <c r="B16157" s="0" t="s">
        <v>110</v>
      </c>
      <c r="C16157" s="0" t="s">
        <v>108</v>
      </c>
      <c r="D16157" s="116" t="n">
        <v>47178</v>
      </c>
      <c r="E16157" s="0" t="n">
        <v>0.93</v>
      </c>
      <c r="F16157" s="0" t="n">
        <v>2376547</v>
      </c>
      <c r="G16157" s="151" t="s">
        <v>111</v>
      </c>
      <c r="H16157" s="151" t="s">
        <v>111</v>
      </c>
      <c r="I16157" s="152" t="s">
        <v>112</v>
      </c>
    </row>
    <row r="16158" customFormat="false" ht="12.75" hidden="false" customHeight="false" outlineLevel="0" collapsed="false">
      <c r="A16158" s="0" t="s">
        <v>51</v>
      </c>
      <c r="B16158" s="0" t="s">
        <v>113</v>
      </c>
      <c r="C16158" s="0" t="s">
        <v>108</v>
      </c>
      <c r="D16158" s="116" t="n">
        <v>47178</v>
      </c>
      <c r="E16158" s="0" t="n">
        <v>0.1</v>
      </c>
      <c r="F16158" s="0" t="n">
        <v>2376548</v>
      </c>
      <c r="G16158" s="151" t="s">
        <v>111</v>
      </c>
      <c r="H16158" s="151" t="s">
        <v>111</v>
      </c>
      <c r="I16158" s="152" t="s">
        <v>112</v>
      </c>
    </row>
    <row r="16159" customFormat="false" ht="12.75" hidden="false" customHeight="false" outlineLevel="0" collapsed="false">
      <c r="A16159" s="0" t="s">
        <v>52</v>
      </c>
      <c r="B16159" s="0" t="s">
        <v>110</v>
      </c>
      <c r="C16159" s="0" t="s">
        <v>108</v>
      </c>
      <c r="D16159" s="116" t="n">
        <v>47178</v>
      </c>
      <c r="E16159" s="0" t="n">
        <v>0.93</v>
      </c>
      <c r="F16159" s="0" t="n">
        <v>2376549</v>
      </c>
      <c r="G16159" s="151" t="s">
        <v>111</v>
      </c>
      <c r="H16159" s="151" t="s">
        <v>111</v>
      </c>
      <c r="I16159" s="152" t="s">
        <v>112</v>
      </c>
    </row>
    <row r="16160" customFormat="false" ht="12.75" hidden="false" customHeight="false" outlineLevel="0" collapsed="false">
      <c r="A16160" s="0" t="s">
        <v>52</v>
      </c>
      <c r="B16160" s="0" t="s">
        <v>113</v>
      </c>
      <c r="C16160" s="0" t="s">
        <v>108</v>
      </c>
      <c r="D16160" s="116" t="n">
        <v>47178</v>
      </c>
      <c r="E16160" s="0" t="n">
        <v>-0.05</v>
      </c>
      <c r="F16160" s="0" t="n">
        <v>2376550</v>
      </c>
      <c r="G16160" s="151" t="s">
        <v>111</v>
      </c>
      <c r="H16160" s="151" t="s">
        <v>111</v>
      </c>
      <c r="I16160" s="152" t="s">
        <v>112</v>
      </c>
    </row>
    <row r="16161" customFormat="false" ht="12.75" hidden="false" customHeight="false" outlineLevel="0" collapsed="false">
      <c r="A16161" s="0" t="s">
        <v>53</v>
      </c>
      <c r="B16161" s="0" t="s">
        <v>110</v>
      </c>
      <c r="C16161" s="0" t="s">
        <v>108</v>
      </c>
      <c r="D16161" s="116" t="n">
        <v>47178</v>
      </c>
      <c r="E16161" s="0" t="n">
        <v>0.815</v>
      </c>
      <c r="F16161" s="0" t="n">
        <v>2376551</v>
      </c>
      <c r="G16161" s="151" t="s">
        <v>111</v>
      </c>
      <c r="H16161" s="151" t="s">
        <v>111</v>
      </c>
      <c r="I16161" s="152" t="s">
        <v>112</v>
      </c>
    </row>
    <row r="16162" customFormat="false" ht="12.75" hidden="false" customHeight="false" outlineLevel="0" collapsed="false">
      <c r="A16162" s="0" t="s">
        <v>53</v>
      </c>
      <c r="B16162" s="0" t="s">
        <v>113</v>
      </c>
      <c r="C16162" s="0" t="s">
        <v>108</v>
      </c>
      <c r="D16162" s="116" t="n">
        <v>47178</v>
      </c>
      <c r="E16162" s="0" t="n">
        <v>0.05</v>
      </c>
      <c r="F16162" s="0" t="n">
        <v>2376552</v>
      </c>
      <c r="G16162" s="151" t="s">
        <v>111</v>
      </c>
      <c r="H16162" s="151" t="s">
        <v>111</v>
      </c>
      <c r="I16162" s="152" t="s">
        <v>112</v>
      </c>
    </row>
    <row r="16163" customFormat="false" ht="12.75" hidden="false" customHeight="false" outlineLevel="0" collapsed="false">
      <c r="A16163" s="0" t="s">
        <v>17</v>
      </c>
      <c r="B16163" s="0" t="s">
        <v>110</v>
      </c>
      <c r="C16163" s="0" t="s">
        <v>108</v>
      </c>
      <c r="D16163" s="116" t="n">
        <v>47178</v>
      </c>
      <c r="E16163" s="0" t="n">
        <v>0</v>
      </c>
      <c r="F16163" s="0" t="n">
        <v>2376553</v>
      </c>
      <c r="G16163" s="151" t="s">
        <v>111</v>
      </c>
      <c r="H16163" s="151" t="s">
        <v>111</v>
      </c>
      <c r="I16163" s="152" t="s">
        <v>112</v>
      </c>
    </row>
    <row r="16164" customFormat="false" ht="12.75" hidden="false" customHeight="false" outlineLevel="0" collapsed="false">
      <c r="A16164" s="0" t="s">
        <v>17</v>
      </c>
      <c r="B16164" s="0" t="s">
        <v>113</v>
      </c>
      <c r="C16164" s="0" t="s">
        <v>108</v>
      </c>
      <c r="D16164" s="116" t="n">
        <v>47178</v>
      </c>
      <c r="E16164" s="0" t="n">
        <v>0</v>
      </c>
      <c r="F16164" s="0" t="n">
        <v>2376554</v>
      </c>
      <c r="G16164" s="151" t="s">
        <v>111</v>
      </c>
      <c r="H16164" s="151" t="s">
        <v>111</v>
      </c>
      <c r="I16164" s="152" t="s">
        <v>112</v>
      </c>
    </row>
    <row r="16165" customFormat="false" ht="12.75" hidden="false" customHeight="false" outlineLevel="0" collapsed="false">
      <c r="A16165" s="0" t="s">
        <v>18</v>
      </c>
      <c r="B16165" s="0" t="s">
        <v>110</v>
      </c>
      <c r="C16165" s="0" t="s">
        <v>108</v>
      </c>
      <c r="D16165" s="116" t="n">
        <v>47178</v>
      </c>
      <c r="E16165" s="0" t="n">
        <v>0</v>
      </c>
      <c r="F16165" s="0" t="n">
        <v>2376555</v>
      </c>
      <c r="G16165" s="151" t="s">
        <v>111</v>
      </c>
      <c r="H16165" s="151" t="s">
        <v>111</v>
      </c>
      <c r="I16165" s="152" t="s">
        <v>112</v>
      </c>
    </row>
    <row r="16166" customFormat="false" ht="12.75" hidden="false" customHeight="false" outlineLevel="0" collapsed="false">
      <c r="A16166" s="0" t="s">
        <v>18</v>
      </c>
      <c r="B16166" s="0" t="s">
        <v>113</v>
      </c>
      <c r="C16166" s="0" t="s">
        <v>108</v>
      </c>
      <c r="D16166" s="116" t="n">
        <v>47178</v>
      </c>
      <c r="E16166" s="0" t="n">
        <v>0</v>
      </c>
      <c r="F16166" s="0" t="n">
        <v>2376556</v>
      </c>
      <c r="G16166" s="151" t="s">
        <v>111</v>
      </c>
      <c r="H16166" s="151" t="s">
        <v>111</v>
      </c>
      <c r="I16166" s="152" t="s">
        <v>112</v>
      </c>
    </row>
    <row r="16167" customFormat="false" ht="12.75" hidden="false" customHeight="false" outlineLevel="0" collapsed="false">
      <c r="A16167" s="0" t="s">
        <v>19</v>
      </c>
      <c r="B16167" s="0" t="s">
        <v>110</v>
      </c>
      <c r="C16167" s="0" t="s">
        <v>108</v>
      </c>
      <c r="D16167" s="116" t="n">
        <v>47178</v>
      </c>
      <c r="E16167" s="0" t="n">
        <v>0</v>
      </c>
      <c r="F16167" s="0" t="n">
        <v>2376557</v>
      </c>
      <c r="G16167" s="151" t="s">
        <v>111</v>
      </c>
      <c r="H16167" s="151" t="s">
        <v>111</v>
      </c>
      <c r="I16167" s="152" t="s">
        <v>112</v>
      </c>
    </row>
    <row r="16168" customFormat="false" ht="12.75" hidden="false" customHeight="false" outlineLevel="0" collapsed="false">
      <c r="A16168" s="0" t="s">
        <v>19</v>
      </c>
      <c r="B16168" s="0" t="s">
        <v>113</v>
      </c>
      <c r="C16168" s="0" t="s">
        <v>108</v>
      </c>
      <c r="D16168" s="116" t="n">
        <v>47178</v>
      </c>
      <c r="E16168" s="0" t="n">
        <v>0</v>
      </c>
      <c r="F16168" s="0" t="n">
        <v>2376558</v>
      </c>
      <c r="G16168" s="151" t="s">
        <v>111</v>
      </c>
      <c r="H16168" s="151" t="s">
        <v>111</v>
      </c>
      <c r="I16168" s="152" t="s">
        <v>112</v>
      </c>
    </row>
    <row r="16169" customFormat="false" ht="12.75" hidden="false" customHeight="false" outlineLevel="0" collapsed="false">
      <c r="A16169" s="0" t="s">
        <v>21</v>
      </c>
      <c r="B16169" s="0" t="s">
        <v>110</v>
      </c>
      <c r="C16169" s="0" t="s">
        <v>108</v>
      </c>
      <c r="D16169" s="116" t="n">
        <v>47178</v>
      </c>
      <c r="E16169" s="0" t="n">
        <v>0</v>
      </c>
      <c r="F16169" s="0" t="n">
        <v>2376559</v>
      </c>
      <c r="G16169" s="151" t="s">
        <v>111</v>
      </c>
      <c r="H16169" s="151" t="s">
        <v>111</v>
      </c>
      <c r="I16169" s="152" t="s">
        <v>112</v>
      </c>
    </row>
    <row r="16170" customFormat="false" ht="12.75" hidden="false" customHeight="false" outlineLevel="0" collapsed="false">
      <c r="A16170" s="0" t="s">
        <v>21</v>
      </c>
      <c r="B16170" s="0" t="s">
        <v>113</v>
      </c>
      <c r="C16170" s="0" t="s">
        <v>108</v>
      </c>
      <c r="D16170" s="116" t="n">
        <v>47178</v>
      </c>
      <c r="E16170" s="0" t="n">
        <v>0</v>
      </c>
      <c r="F16170" s="0" t="n">
        <v>2376560</v>
      </c>
      <c r="G16170" s="151" t="s">
        <v>111</v>
      </c>
      <c r="H16170" s="151" t="s">
        <v>111</v>
      </c>
      <c r="I16170" s="152" t="s">
        <v>112</v>
      </c>
    </row>
    <row r="16171" customFormat="false" ht="12.75" hidden="false" customHeight="false" outlineLevel="0" collapsed="false">
      <c r="A16171" s="0" t="s">
        <v>22</v>
      </c>
      <c r="B16171" s="0" t="s">
        <v>110</v>
      </c>
      <c r="C16171" s="0" t="s">
        <v>108</v>
      </c>
      <c r="D16171" s="116" t="n">
        <v>47178</v>
      </c>
      <c r="E16171" s="0" t="n">
        <v>0</v>
      </c>
      <c r="F16171" s="0" t="n">
        <v>2376561</v>
      </c>
      <c r="G16171" s="151" t="s">
        <v>111</v>
      </c>
      <c r="H16171" s="151" t="s">
        <v>111</v>
      </c>
      <c r="I16171" s="152" t="s">
        <v>112</v>
      </c>
    </row>
    <row r="16172" customFormat="false" ht="12.75" hidden="false" customHeight="false" outlineLevel="0" collapsed="false">
      <c r="A16172" s="0" t="s">
        <v>59</v>
      </c>
      <c r="B16172" s="0" t="s">
        <v>110</v>
      </c>
      <c r="C16172" s="0" t="s">
        <v>108</v>
      </c>
      <c r="D16172" s="116" t="n">
        <v>47178</v>
      </c>
      <c r="E16172" s="0" t="n">
        <v>0.735</v>
      </c>
      <c r="F16172" s="0" t="n">
        <v>2166338</v>
      </c>
      <c r="G16172" s="151" t="s">
        <v>111</v>
      </c>
      <c r="H16172" s="151" t="s">
        <v>111</v>
      </c>
      <c r="I16172" s="152" t="s">
        <v>112</v>
      </c>
    </row>
    <row r="16173" customFormat="false" ht="12.75" hidden="false" customHeight="false" outlineLevel="0" collapsed="false">
      <c r="A16173" s="0" t="s">
        <v>59</v>
      </c>
      <c r="B16173" s="0" t="s">
        <v>113</v>
      </c>
      <c r="C16173" s="0" t="s">
        <v>108</v>
      </c>
      <c r="D16173" s="116" t="n">
        <v>47178</v>
      </c>
      <c r="E16173" s="0" t="n">
        <v>0.03</v>
      </c>
      <c r="F16173" s="0" t="n">
        <v>2166339</v>
      </c>
      <c r="G16173" s="151" t="s">
        <v>111</v>
      </c>
      <c r="H16173" s="151" t="s">
        <v>111</v>
      </c>
      <c r="I16173" s="152" t="s">
        <v>112</v>
      </c>
    </row>
    <row r="16174" customFormat="false" ht="12.75" hidden="false" customHeight="false" outlineLevel="0" collapsed="false">
      <c r="A16174" s="0" t="s">
        <v>60</v>
      </c>
      <c r="B16174" s="0" t="s">
        <v>110</v>
      </c>
      <c r="C16174" s="0" t="s">
        <v>108</v>
      </c>
      <c r="D16174" s="116" t="n">
        <v>47178</v>
      </c>
      <c r="E16174" s="0" t="n">
        <v>0.735</v>
      </c>
      <c r="F16174" s="0" t="n">
        <v>2166340</v>
      </c>
      <c r="G16174" s="151" t="s">
        <v>111</v>
      </c>
      <c r="H16174" s="151" t="s">
        <v>111</v>
      </c>
      <c r="I16174" s="152" t="s">
        <v>112</v>
      </c>
    </row>
    <row r="16175" customFormat="false" ht="12.75" hidden="false" customHeight="false" outlineLevel="0" collapsed="false">
      <c r="A16175" s="0" t="s">
        <v>60</v>
      </c>
      <c r="B16175" s="0" t="s">
        <v>113</v>
      </c>
      <c r="C16175" s="0" t="s">
        <v>108</v>
      </c>
      <c r="D16175" s="116" t="n">
        <v>47178</v>
      </c>
      <c r="E16175" s="0" t="n">
        <v>0.13</v>
      </c>
      <c r="F16175" s="0" t="n">
        <v>2166341</v>
      </c>
      <c r="G16175" s="151" t="s">
        <v>111</v>
      </c>
      <c r="H16175" s="151" t="s">
        <v>111</v>
      </c>
      <c r="I16175" s="152" t="s">
        <v>112</v>
      </c>
    </row>
    <row r="16176" customFormat="false" ht="12.75" hidden="false" customHeight="false" outlineLevel="0" collapsed="false">
      <c r="A16176" s="0" t="s">
        <v>61</v>
      </c>
      <c r="B16176" s="0" t="s">
        <v>110</v>
      </c>
      <c r="C16176" s="0" t="s">
        <v>108</v>
      </c>
      <c r="D16176" s="116" t="n">
        <v>47178</v>
      </c>
      <c r="E16176" s="0" t="n">
        <v>0.735</v>
      </c>
      <c r="F16176" s="0" t="n">
        <v>2166342</v>
      </c>
      <c r="G16176" s="151" t="s">
        <v>111</v>
      </c>
      <c r="H16176" s="151" t="s">
        <v>111</v>
      </c>
      <c r="I16176" s="152" t="s">
        <v>112</v>
      </c>
    </row>
    <row r="16177" customFormat="false" ht="12.75" hidden="false" customHeight="false" outlineLevel="0" collapsed="false">
      <c r="A16177" s="0" t="s">
        <v>61</v>
      </c>
      <c r="B16177" s="0" t="s">
        <v>113</v>
      </c>
      <c r="C16177" s="0" t="s">
        <v>108</v>
      </c>
      <c r="D16177" s="116" t="n">
        <v>47178</v>
      </c>
      <c r="E16177" s="0" t="n">
        <v>0.03</v>
      </c>
      <c r="F16177" s="0" t="n">
        <v>2166343</v>
      </c>
      <c r="G16177" s="151" t="s">
        <v>111</v>
      </c>
      <c r="H16177" s="151" t="s">
        <v>111</v>
      </c>
      <c r="I16177" s="152" t="s">
        <v>112</v>
      </c>
    </row>
    <row r="16178" customFormat="false" ht="12.75" hidden="false" customHeight="false" outlineLevel="0" collapsed="false">
      <c r="A16178" s="0" t="s">
        <v>62</v>
      </c>
      <c r="B16178" s="0" t="s">
        <v>110</v>
      </c>
      <c r="C16178" s="0" t="s">
        <v>108</v>
      </c>
      <c r="D16178" s="116" t="n">
        <v>47178</v>
      </c>
      <c r="E16178" s="0" t="n">
        <v>0.735</v>
      </c>
      <c r="F16178" s="0" t="n">
        <v>2166344</v>
      </c>
      <c r="G16178" s="151" t="s">
        <v>111</v>
      </c>
      <c r="H16178" s="151" t="s">
        <v>111</v>
      </c>
      <c r="I16178" s="152" t="s">
        <v>112</v>
      </c>
    </row>
    <row r="16179" customFormat="false" ht="12.75" hidden="false" customHeight="false" outlineLevel="0" collapsed="false">
      <c r="A16179" s="0" t="s">
        <v>62</v>
      </c>
      <c r="B16179" s="0" t="s">
        <v>113</v>
      </c>
      <c r="C16179" s="0" t="s">
        <v>108</v>
      </c>
      <c r="D16179" s="116" t="n">
        <v>47178</v>
      </c>
      <c r="E16179" s="0" t="n">
        <v>0.13</v>
      </c>
      <c r="F16179" s="0" t="n">
        <v>2166345</v>
      </c>
      <c r="G16179" s="151" t="s">
        <v>111</v>
      </c>
      <c r="H16179" s="151" t="s">
        <v>111</v>
      </c>
      <c r="I16179" s="152" t="s">
        <v>112</v>
      </c>
    </row>
    <row r="16180" customFormat="false" ht="12.75" hidden="false" customHeight="false" outlineLevel="0" collapsed="false">
      <c r="A16180" s="0" t="s">
        <v>82</v>
      </c>
      <c r="B16180" s="0" t="s">
        <v>110</v>
      </c>
      <c r="C16180" s="0" t="s">
        <v>108</v>
      </c>
      <c r="D16180" s="116" t="n">
        <v>47178</v>
      </c>
      <c r="E16180" s="0" t="n">
        <v>0</v>
      </c>
      <c r="F16180" s="0" t="n">
        <v>2166346</v>
      </c>
      <c r="G16180" s="151" t="s">
        <v>111</v>
      </c>
      <c r="H16180" s="151" t="s">
        <v>111</v>
      </c>
      <c r="I16180" s="152" t="s">
        <v>112</v>
      </c>
    </row>
    <row r="16181" customFormat="false" ht="12.75" hidden="false" customHeight="false" outlineLevel="0" collapsed="false">
      <c r="A16181" s="0" t="s">
        <v>82</v>
      </c>
      <c r="B16181" s="0" t="s">
        <v>113</v>
      </c>
      <c r="C16181" s="0" t="s">
        <v>108</v>
      </c>
      <c r="D16181" s="116" t="n">
        <v>47178</v>
      </c>
      <c r="E16181" s="0" t="n">
        <v>0</v>
      </c>
      <c r="F16181" s="0" t="n">
        <v>2166347</v>
      </c>
      <c r="G16181" s="151" t="s">
        <v>111</v>
      </c>
      <c r="H16181" s="151" t="s">
        <v>111</v>
      </c>
      <c r="I16181" s="152" t="s">
        <v>112</v>
      </c>
    </row>
    <row r="16182" customFormat="false" ht="12.75" hidden="false" customHeight="false" outlineLevel="0" collapsed="false">
      <c r="A16182" s="0" t="s">
        <v>83</v>
      </c>
      <c r="B16182" s="0" t="s">
        <v>110</v>
      </c>
      <c r="C16182" s="0" t="s">
        <v>108</v>
      </c>
      <c r="D16182" s="116" t="n">
        <v>47178</v>
      </c>
      <c r="E16182" s="0" t="n">
        <v>0</v>
      </c>
      <c r="F16182" s="0" t="n">
        <v>2166348</v>
      </c>
      <c r="G16182" s="151" t="s">
        <v>111</v>
      </c>
      <c r="H16182" s="151" t="s">
        <v>111</v>
      </c>
      <c r="I16182" s="152" t="s">
        <v>112</v>
      </c>
    </row>
    <row r="16183" customFormat="false" ht="12.75" hidden="false" customHeight="false" outlineLevel="0" collapsed="false">
      <c r="A16183" s="0" t="s">
        <v>83</v>
      </c>
      <c r="B16183" s="0" t="s">
        <v>113</v>
      </c>
      <c r="C16183" s="0" t="s">
        <v>108</v>
      </c>
      <c r="D16183" s="116" t="n">
        <v>47178</v>
      </c>
      <c r="E16183" s="0" t="n">
        <v>0</v>
      </c>
      <c r="F16183" s="0" t="n">
        <v>2166349</v>
      </c>
      <c r="G16183" s="151" t="s">
        <v>111</v>
      </c>
      <c r="H16183" s="151" t="s">
        <v>111</v>
      </c>
      <c r="I16183" s="152" t="s">
        <v>112</v>
      </c>
    </row>
    <row r="16184" customFormat="false" ht="12.75" hidden="false" customHeight="false" outlineLevel="0" collapsed="false">
      <c r="A16184" s="0" t="s">
        <v>84</v>
      </c>
      <c r="B16184" s="0" t="s">
        <v>110</v>
      </c>
      <c r="C16184" s="0" t="s">
        <v>108</v>
      </c>
      <c r="D16184" s="116" t="n">
        <v>47178</v>
      </c>
      <c r="E16184" s="0" t="n">
        <v>0.27</v>
      </c>
      <c r="F16184" s="0" t="n">
        <v>2166350</v>
      </c>
      <c r="G16184" s="151" t="s">
        <v>111</v>
      </c>
      <c r="H16184" s="151" t="s">
        <v>111</v>
      </c>
      <c r="I16184" s="152" t="s">
        <v>112</v>
      </c>
    </row>
    <row r="16185" customFormat="false" ht="12.75" hidden="false" customHeight="false" outlineLevel="0" collapsed="false">
      <c r="A16185" s="0" t="s">
        <v>84</v>
      </c>
      <c r="B16185" s="0" t="s">
        <v>113</v>
      </c>
      <c r="C16185" s="0" t="s">
        <v>108</v>
      </c>
      <c r="D16185" s="116" t="n">
        <v>47178</v>
      </c>
      <c r="E16185" s="0" t="n">
        <v>0</v>
      </c>
      <c r="F16185" s="0" t="n">
        <v>2166351</v>
      </c>
      <c r="G16185" s="151" t="s">
        <v>111</v>
      </c>
      <c r="H16185" s="151" t="s">
        <v>111</v>
      </c>
      <c r="I16185" s="152" t="s">
        <v>112</v>
      </c>
    </row>
    <row r="16186" customFormat="false" ht="12.75" hidden="false" customHeight="false" outlineLevel="0" collapsed="false">
      <c r="A16186" s="0" t="s">
        <v>85</v>
      </c>
      <c r="B16186" s="0" t="s">
        <v>110</v>
      </c>
      <c r="C16186" s="0" t="s">
        <v>108</v>
      </c>
      <c r="D16186" s="116" t="n">
        <v>47178</v>
      </c>
      <c r="E16186" s="0" t="n">
        <v>0.27</v>
      </c>
      <c r="F16186" s="0" t="n">
        <v>2166352</v>
      </c>
      <c r="G16186" s="151" t="s">
        <v>111</v>
      </c>
      <c r="H16186" s="151" t="s">
        <v>111</v>
      </c>
      <c r="I16186" s="152" t="s">
        <v>112</v>
      </c>
    </row>
    <row r="16187" customFormat="false" ht="12.75" hidden="false" customHeight="false" outlineLevel="0" collapsed="false">
      <c r="A16187" s="0" t="s">
        <v>85</v>
      </c>
      <c r="B16187" s="0" t="s">
        <v>113</v>
      </c>
      <c r="C16187" s="0" t="s">
        <v>108</v>
      </c>
      <c r="D16187" s="116" t="n">
        <v>47178</v>
      </c>
      <c r="E16187" s="0" t="n">
        <v>0</v>
      </c>
      <c r="F16187" s="0" t="n">
        <v>2166353</v>
      </c>
      <c r="G16187" s="151" t="s">
        <v>111</v>
      </c>
      <c r="H16187" s="151" t="s">
        <v>111</v>
      </c>
      <c r="I16187" s="152" t="s">
        <v>112</v>
      </c>
    </row>
    <row r="16188" customFormat="false" ht="12.75" hidden="false" customHeight="false" outlineLevel="0" collapsed="false">
      <c r="A16188" s="0" t="s">
        <v>86</v>
      </c>
      <c r="B16188" s="0" t="s">
        <v>110</v>
      </c>
      <c r="C16188" s="0" t="s">
        <v>108</v>
      </c>
      <c r="D16188" s="116" t="n">
        <v>47178</v>
      </c>
      <c r="E16188" s="0" t="n">
        <v>0.39</v>
      </c>
      <c r="F16188" s="0" t="n">
        <v>2166354</v>
      </c>
      <c r="G16188" s="151" t="s">
        <v>111</v>
      </c>
      <c r="H16188" s="151" t="s">
        <v>111</v>
      </c>
      <c r="I16188" s="152" t="s">
        <v>112</v>
      </c>
    </row>
    <row r="16189" customFormat="false" ht="12.75" hidden="false" customHeight="false" outlineLevel="0" collapsed="false">
      <c r="A16189" s="0" t="s">
        <v>86</v>
      </c>
      <c r="B16189" s="0" t="s">
        <v>113</v>
      </c>
      <c r="C16189" s="0" t="s">
        <v>108</v>
      </c>
      <c r="D16189" s="116" t="n">
        <v>47178</v>
      </c>
      <c r="E16189" s="0" t="n">
        <v>0.05</v>
      </c>
      <c r="F16189" s="0" t="n">
        <v>2166355</v>
      </c>
      <c r="G16189" s="151" t="s">
        <v>111</v>
      </c>
      <c r="H16189" s="151" t="s">
        <v>111</v>
      </c>
      <c r="I16189" s="152" t="s">
        <v>112</v>
      </c>
    </row>
    <row r="16190" customFormat="false" ht="12.75" hidden="false" customHeight="false" outlineLevel="0" collapsed="false">
      <c r="A16190" s="0" t="s">
        <v>87</v>
      </c>
      <c r="B16190" s="0" t="s">
        <v>110</v>
      </c>
      <c r="C16190" s="0" t="s">
        <v>108</v>
      </c>
      <c r="D16190" s="116" t="n">
        <v>47178</v>
      </c>
      <c r="E16190" s="0" t="n">
        <v>0.39</v>
      </c>
      <c r="F16190" s="0" t="n">
        <v>2166356</v>
      </c>
      <c r="G16190" s="151" t="s">
        <v>111</v>
      </c>
      <c r="H16190" s="151" t="s">
        <v>111</v>
      </c>
      <c r="I16190" s="152" t="s">
        <v>112</v>
      </c>
    </row>
    <row r="16191" customFormat="false" ht="12.75" hidden="false" customHeight="false" outlineLevel="0" collapsed="false">
      <c r="A16191" s="0" t="s">
        <v>87</v>
      </c>
      <c r="B16191" s="0" t="s">
        <v>113</v>
      </c>
      <c r="C16191" s="0" t="s">
        <v>108</v>
      </c>
      <c r="D16191" s="116" t="n">
        <v>47178</v>
      </c>
      <c r="E16191" s="0" t="n">
        <v>0.05</v>
      </c>
      <c r="F16191" s="0" t="n">
        <v>2166357</v>
      </c>
      <c r="G16191" s="151" t="s">
        <v>111</v>
      </c>
      <c r="H16191" s="151" t="s">
        <v>111</v>
      </c>
      <c r="I16191" s="152" t="s">
        <v>112</v>
      </c>
    </row>
    <row r="16192" customFormat="false" ht="12.75" hidden="false" customHeight="false" outlineLevel="0" collapsed="false">
      <c r="A16192" s="0" t="s">
        <v>88</v>
      </c>
      <c r="B16192" s="0" t="s">
        <v>110</v>
      </c>
      <c r="C16192" s="0" t="s">
        <v>108</v>
      </c>
      <c r="D16192" s="116" t="n">
        <v>47178</v>
      </c>
      <c r="E16192" s="0" t="n">
        <v>0.39</v>
      </c>
      <c r="F16192" s="0" t="n">
        <v>2166358</v>
      </c>
      <c r="G16192" s="151" t="s">
        <v>111</v>
      </c>
      <c r="H16192" s="151" t="s">
        <v>111</v>
      </c>
      <c r="I16192" s="152" t="s">
        <v>112</v>
      </c>
    </row>
    <row r="16193" customFormat="false" ht="12.75" hidden="false" customHeight="false" outlineLevel="0" collapsed="false">
      <c r="A16193" s="0" t="s">
        <v>88</v>
      </c>
      <c r="B16193" s="0" t="s">
        <v>113</v>
      </c>
      <c r="C16193" s="0" t="s">
        <v>108</v>
      </c>
      <c r="D16193" s="116" t="n">
        <v>47178</v>
      </c>
      <c r="E16193" s="0" t="n">
        <v>0.05</v>
      </c>
      <c r="F16193" s="0" t="n">
        <v>2166359</v>
      </c>
      <c r="G16193" s="151" t="s">
        <v>111</v>
      </c>
      <c r="H16193" s="151" t="s">
        <v>111</v>
      </c>
      <c r="I16193" s="152" t="s">
        <v>112</v>
      </c>
    </row>
    <row r="16194" customFormat="false" ht="12.75" hidden="false" customHeight="false" outlineLevel="0" collapsed="false">
      <c r="A16194" s="0" t="s">
        <v>89</v>
      </c>
      <c r="B16194" s="0" t="s">
        <v>110</v>
      </c>
      <c r="C16194" s="0" t="s">
        <v>108</v>
      </c>
      <c r="D16194" s="116" t="n">
        <v>47178</v>
      </c>
      <c r="E16194" s="0" t="n">
        <v>0.39</v>
      </c>
      <c r="F16194" s="0" t="n">
        <v>2166360</v>
      </c>
      <c r="G16194" s="151" t="s">
        <v>111</v>
      </c>
      <c r="H16194" s="151" t="s">
        <v>111</v>
      </c>
      <c r="I16194" s="152" t="s">
        <v>112</v>
      </c>
    </row>
    <row r="16195" customFormat="false" ht="12.75" hidden="false" customHeight="false" outlineLevel="0" collapsed="false">
      <c r="A16195" s="0" t="s">
        <v>89</v>
      </c>
      <c r="B16195" s="0" t="s">
        <v>113</v>
      </c>
      <c r="C16195" s="0" t="s">
        <v>108</v>
      </c>
      <c r="D16195" s="116" t="n">
        <v>47178</v>
      </c>
      <c r="E16195" s="0" t="n">
        <v>0.05</v>
      </c>
      <c r="F16195" s="0" t="n">
        <v>2166361</v>
      </c>
      <c r="G16195" s="151" t="s">
        <v>111</v>
      </c>
      <c r="H16195" s="151" t="s">
        <v>111</v>
      </c>
      <c r="I16195" s="152" t="s">
        <v>112</v>
      </c>
    </row>
    <row r="16196" customFormat="false" ht="12.75" hidden="false" customHeight="false" outlineLevel="0" collapsed="false">
      <c r="A16196" s="0" t="s">
        <v>90</v>
      </c>
      <c r="B16196" s="0" t="s">
        <v>110</v>
      </c>
      <c r="C16196" s="0" t="s">
        <v>108</v>
      </c>
      <c r="D16196" s="116" t="n">
        <v>47178</v>
      </c>
      <c r="E16196" s="0" t="n">
        <v>0.39</v>
      </c>
      <c r="F16196" s="0" t="n">
        <v>2166362</v>
      </c>
      <c r="G16196" s="151" t="s">
        <v>111</v>
      </c>
      <c r="H16196" s="151" t="s">
        <v>111</v>
      </c>
      <c r="I16196" s="152" t="s">
        <v>112</v>
      </c>
    </row>
    <row r="16197" customFormat="false" ht="12.75" hidden="false" customHeight="false" outlineLevel="0" collapsed="false">
      <c r="A16197" s="0" t="s">
        <v>90</v>
      </c>
      <c r="B16197" s="0" t="s">
        <v>113</v>
      </c>
      <c r="C16197" s="0" t="s">
        <v>108</v>
      </c>
      <c r="D16197" s="116" t="n">
        <v>47178</v>
      </c>
      <c r="E16197" s="0" t="n">
        <v>0.05</v>
      </c>
      <c r="F16197" s="0" t="n">
        <v>2166363</v>
      </c>
      <c r="G16197" s="151" t="s">
        <v>111</v>
      </c>
      <c r="H16197" s="151" t="s">
        <v>111</v>
      </c>
      <c r="I16197" s="152" t="s">
        <v>112</v>
      </c>
    </row>
    <row r="16198" customFormat="false" ht="12.75" hidden="false" customHeight="false" outlineLevel="0" collapsed="false">
      <c r="A16198" s="0" t="s">
        <v>91</v>
      </c>
      <c r="B16198" s="0" t="s">
        <v>110</v>
      </c>
      <c r="C16198" s="0" t="s">
        <v>108</v>
      </c>
      <c r="D16198" s="116" t="n">
        <v>47178</v>
      </c>
      <c r="E16198" s="0" t="n">
        <v>0</v>
      </c>
      <c r="F16198" s="0" t="n">
        <v>2166364</v>
      </c>
      <c r="G16198" s="151" t="s">
        <v>111</v>
      </c>
      <c r="H16198" s="151" t="s">
        <v>111</v>
      </c>
      <c r="I16198" s="152" t="s">
        <v>112</v>
      </c>
    </row>
    <row r="16199" customFormat="false" ht="12.75" hidden="false" customHeight="false" outlineLevel="0" collapsed="false">
      <c r="A16199" s="0" t="s">
        <v>91</v>
      </c>
      <c r="B16199" s="0" t="s">
        <v>113</v>
      </c>
      <c r="C16199" s="0" t="s">
        <v>108</v>
      </c>
      <c r="D16199" s="116" t="n">
        <v>47178</v>
      </c>
      <c r="E16199" s="0" t="n">
        <v>0</v>
      </c>
      <c r="F16199" s="0" t="n">
        <v>2166365</v>
      </c>
      <c r="G16199" s="151" t="s">
        <v>111</v>
      </c>
      <c r="H16199" s="151" t="s">
        <v>111</v>
      </c>
      <c r="I16199" s="152" t="s">
        <v>112</v>
      </c>
    </row>
    <row r="16200" customFormat="false" ht="12.75" hidden="false" customHeight="false" outlineLevel="0" collapsed="false">
      <c r="A16200" s="0" t="s">
        <v>49</v>
      </c>
      <c r="B16200" s="0" t="s">
        <v>110</v>
      </c>
      <c r="C16200" s="0" t="s">
        <v>108</v>
      </c>
      <c r="D16200" s="116" t="n">
        <v>47178</v>
      </c>
      <c r="E16200" s="0" t="n">
        <v>0.735</v>
      </c>
      <c r="F16200" s="0" t="n">
        <v>2166366</v>
      </c>
      <c r="G16200" s="151" t="s">
        <v>111</v>
      </c>
      <c r="H16200" s="151" t="s">
        <v>111</v>
      </c>
      <c r="I16200" s="152" t="s">
        <v>112</v>
      </c>
    </row>
    <row r="16201" customFormat="false" ht="12.75" hidden="false" customHeight="false" outlineLevel="0" collapsed="false">
      <c r="A16201" s="0" t="s">
        <v>49</v>
      </c>
      <c r="B16201" s="0" t="s">
        <v>113</v>
      </c>
      <c r="C16201" s="0" t="s">
        <v>108</v>
      </c>
      <c r="D16201" s="116" t="n">
        <v>47178</v>
      </c>
      <c r="E16201" s="0" t="n">
        <v>0.03</v>
      </c>
      <c r="F16201" s="0" t="n">
        <v>2166367</v>
      </c>
      <c r="G16201" s="151" t="s">
        <v>111</v>
      </c>
      <c r="H16201" s="151" t="s">
        <v>111</v>
      </c>
      <c r="I16201" s="152" t="s">
        <v>112</v>
      </c>
    </row>
    <row r="16202" customFormat="false" ht="12.75" hidden="false" customHeight="false" outlineLevel="0" collapsed="false">
      <c r="A16202" s="0" t="s">
        <v>50</v>
      </c>
      <c r="B16202" s="0" t="s">
        <v>110</v>
      </c>
      <c r="C16202" s="0" t="s">
        <v>108</v>
      </c>
      <c r="D16202" s="116" t="n">
        <v>47178</v>
      </c>
      <c r="E16202" s="0" t="n">
        <v>0.965</v>
      </c>
      <c r="F16202" s="0" t="n">
        <v>2166368</v>
      </c>
      <c r="G16202" s="151" t="s">
        <v>111</v>
      </c>
      <c r="H16202" s="151" t="s">
        <v>111</v>
      </c>
      <c r="I16202" s="152" t="s">
        <v>112</v>
      </c>
    </row>
    <row r="16203" customFormat="false" ht="12.75" hidden="false" customHeight="false" outlineLevel="0" collapsed="false">
      <c r="A16203" s="0" t="s">
        <v>50</v>
      </c>
      <c r="B16203" s="0" t="s">
        <v>113</v>
      </c>
      <c r="C16203" s="0" t="s">
        <v>108</v>
      </c>
      <c r="D16203" s="116" t="n">
        <v>47178</v>
      </c>
      <c r="E16203" s="0" t="n">
        <v>-0.17</v>
      </c>
      <c r="F16203" s="0" t="n">
        <v>2166369</v>
      </c>
      <c r="G16203" s="151" t="s">
        <v>111</v>
      </c>
      <c r="H16203" s="151" t="s">
        <v>111</v>
      </c>
      <c r="I16203" s="152" t="s">
        <v>112</v>
      </c>
    </row>
    <row r="16204" customFormat="false" ht="12.75" hidden="false" customHeight="false" outlineLevel="0" collapsed="false">
      <c r="A16204" s="0" t="s">
        <v>51</v>
      </c>
      <c r="B16204" s="0" t="s">
        <v>110</v>
      </c>
      <c r="C16204" s="0" t="s">
        <v>108</v>
      </c>
      <c r="D16204" s="116" t="n">
        <v>47178</v>
      </c>
      <c r="E16204" s="0" t="n">
        <v>0.965</v>
      </c>
      <c r="F16204" s="0" t="n">
        <v>2166370</v>
      </c>
      <c r="G16204" s="151" t="s">
        <v>111</v>
      </c>
      <c r="H16204" s="151" t="s">
        <v>111</v>
      </c>
      <c r="I16204" s="152" t="s">
        <v>112</v>
      </c>
    </row>
    <row r="16205" customFormat="false" ht="12.75" hidden="false" customHeight="false" outlineLevel="0" collapsed="false">
      <c r="A16205" s="0" t="s">
        <v>51</v>
      </c>
      <c r="B16205" s="0" t="s">
        <v>113</v>
      </c>
      <c r="C16205" s="0" t="s">
        <v>108</v>
      </c>
      <c r="D16205" s="116" t="n">
        <v>47178</v>
      </c>
      <c r="E16205" s="0" t="n">
        <v>0.35</v>
      </c>
      <c r="F16205" s="0" t="n">
        <v>2166371</v>
      </c>
      <c r="G16205" s="151" t="s">
        <v>111</v>
      </c>
      <c r="H16205" s="151" t="s">
        <v>111</v>
      </c>
      <c r="I16205" s="152" t="s">
        <v>112</v>
      </c>
    </row>
    <row r="16206" customFormat="false" ht="12.75" hidden="false" customHeight="false" outlineLevel="0" collapsed="false">
      <c r="A16206" s="0" t="s">
        <v>52</v>
      </c>
      <c r="B16206" s="0" t="s">
        <v>110</v>
      </c>
      <c r="C16206" s="0" t="s">
        <v>108</v>
      </c>
      <c r="D16206" s="116" t="n">
        <v>47178</v>
      </c>
      <c r="E16206" s="0" t="n">
        <v>0.965</v>
      </c>
      <c r="F16206" s="0" t="n">
        <v>2166372</v>
      </c>
      <c r="G16206" s="151" t="s">
        <v>111</v>
      </c>
      <c r="H16206" s="151" t="s">
        <v>111</v>
      </c>
      <c r="I16206" s="152" t="s">
        <v>112</v>
      </c>
    </row>
    <row r="16207" customFormat="false" ht="12.75" hidden="false" customHeight="false" outlineLevel="0" collapsed="false">
      <c r="A16207" s="0" t="s">
        <v>52</v>
      </c>
      <c r="B16207" s="0" t="s">
        <v>113</v>
      </c>
      <c r="C16207" s="0" t="s">
        <v>108</v>
      </c>
      <c r="D16207" s="116" t="n">
        <v>47178</v>
      </c>
      <c r="E16207" s="0" t="n">
        <v>-0.05</v>
      </c>
      <c r="F16207" s="0" t="n">
        <v>2166373</v>
      </c>
      <c r="G16207" s="151" t="s">
        <v>111</v>
      </c>
      <c r="H16207" s="151" t="s">
        <v>111</v>
      </c>
      <c r="I16207" s="152" t="s">
        <v>112</v>
      </c>
    </row>
    <row r="16208" customFormat="false" ht="12.75" hidden="false" customHeight="false" outlineLevel="0" collapsed="false">
      <c r="A16208" s="0" t="s">
        <v>53</v>
      </c>
      <c r="B16208" s="0" t="s">
        <v>110</v>
      </c>
      <c r="C16208" s="0" t="s">
        <v>108</v>
      </c>
      <c r="D16208" s="116" t="n">
        <v>47178</v>
      </c>
      <c r="E16208" s="0" t="n">
        <v>0.735</v>
      </c>
      <c r="F16208" s="0" t="n">
        <v>2166374</v>
      </c>
      <c r="G16208" s="151" t="s">
        <v>111</v>
      </c>
      <c r="H16208" s="151" t="s">
        <v>111</v>
      </c>
      <c r="I16208" s="152" t="s">
        <v>112</v>
      </c>
    </row>
    <row r="16209" customFormat="false" ht="12.75" hidden="false" customHeight="false" outlineLevel="0" collapsed="false">
      <c r="A16209" s="0" t="s">
        <v>53</v>
      </c>
      <c r="B16209" s="0" t="s">
        <v>113</v>
      </c>
      <c r="C16209" s="0" t="s">
        <v>108</v>
      </c>
      <c r="D16209" s="116" t="n">
        <v>47178</v>
      </c>
      <c r="E16209" s="0" t="n">
        <v>0.03</v>
      </c>
      <c r="F16209" s="0" t="n">
        <v>2166375</v>
      </c>
      <c r="G16209" s="151" t="s">
        <v>111</v>
      </c>
      <c r="H16209" s="151" t="s">
        <v>111</v>
      </c>
      <c r="I16209" s="152" t="s">
        <v>112</v>
      </c>
    </row>
    <row r="16210" customFormat="false" ht="12.75" hidden="false" customHeight="false" outlineLevel="0" collapsed="false">
      <c r="A16210" s="0" t="s">
        <v>17</v>
      </c>
      <c r="B16210" s="0" t="s">
        <v>110</v>
      </c>
      <c r="C16210" s="0" t="s">
        <v>108</v>
      </c>
      <c r="D16210" s="116" t="n">
        <v>47178</v>
      </c>
      <c r="E16210" s="0" t="n">
        <v>0</v>
      </c>
      <c r="F16210" s="0" t="n">
        <v>2166376</v>
      </c>
      <c r="G16210" s="151" t="s">
        <v>111</v>
      </c>
      <c r="H16210" s="151" t="s">
        <v>111</v>
      </c>
      <c r="I16210" s="152" t="s">
        <v>112</v>
      </c>
    </row>
    <row r="16211" customFormat="false" ht="12.75" hidden="false" customHeight="false" outlineLevel="0" collapsed="false">
      <c r="A16211" s="0" t="s">
        <v>17</v>
      </c>
      <c r="B16211" s="0" t="s">
        <v>113</v>
      </c>
      <c r="C16211" s="0" t="s">
        <v>108</v>
      </c>
      <c r="D16211" s="116" t="n">
        <v>47178</v>
      </c>
      <c r="E16211" s="0" t="n">
        <v>0</v>
      </c>
      <c r="F16211" s="0" t="n">
        <v>2166377</v>
      </c>
      <c r="G16211" s="151" t="s">
        <v>111</v>
      </c>
      <c r="H16211" s="151" t="s">
        <v>111</v>
      </c>
      <c r="I16211" s="152" t="s">
        <v>112</v>
      </c>
    </row>
    <row r="16212" customFormat="false" ht="12.75" hidden="false" customHeight="false" outlineLevel="0" collapsed="false">
      <c r="A16212" s="0" t="s">
        <v>18</v>
      </c>
      <c r="B16212" s="0" t="s">
        <v>110</v>
      </c>
      <c r="C16212" s="0" t="s">
        <v>108</v>
      </c>
      <c r="D16212" s="116" t="n">
        <v>47178</v>
      </c>
      <c r="E16212" s="0" t="n">
        <v>0</v>
      </c>
      <c r="F16212" s="0" t="n">
        <v>2166378</v>
      </c>
      <c r="G16212" s="151" t="s">
        <v>111</v>
      </c>
      <c r="H16212" s="151" t="s">
        <v>111</v>
      </c>
      <c r="I16212" s="152" t="s">
        <v>112</v>
      </c>
    </row>
    <row r="16213" customFormat="false" ht="12.75" hidden="false" customHeight="false" outlineLevel="0" collapsed="false">
      <c r="A16213" s="0" t="s">
        <v>18</v>
      </c>
      <c r="B16213" s="0" t="s">
        <v>113</v>
      </c>
      <c r="C16213" s="0" t="s">
        <v>108</v>
      </c>
      <c r="D16213" s="116" t="n">
        <v>47178</v>
      </c>
      <c r="E16213" s="0" t="n">
        <v>0</v>
      </c>
      <c r="F16213" s="0" t="n">
        <v>2166379</v>
      </c>
      <c r="G16213" s="151" t="s">
        <v>111</v>
      </c>
      <c r="H16213" s="151" t="s">
        <v>111</v>
      </c>
      <c r="I16213" s="152" t="s">
        <v>112</v>
      </c>
    </row>
    <row r="16214" customFormat="false" ht="12.75" hidden="false" customHeight="false" outlineLevel="0" collapsed="false">
      <c r="A16214" s="0" t="s">
        <v>19</v>
      </c>
      <c r="B16214" s="0" t="s">
        <v>110</v>
      </c>
      <c r="C16214" s="0" t="s">
        <v>108</v>
      </c>
      <c r="D16214" s="116" t="n">
        <v>47178</v>
      </c>
      <c r="E16214" s="0" t="n">
        <v>0</v>
      </c>
      <c r="F16214" s="0" t="n">
        <v>2166380</v>
      </c>
      <c r="G16214" s="151" t="s">
        <v>111</v>
      </c>
      <c r="H16214" s="151" t="s">
        <v>111</v>
      </c>
      <c r="I16214" s="152" t="s">
        <v>112</v>
      </c>
    </row>
    <row r="16215" customFormat="false" ht="12.75" hidden="false" customHeight="false" outlineLevel="0" collapsed="false">
      <c r="A16215" s="0" t="s">
        <v>19</v>
      </c>
      <c r="B16215" s="0" t="s">
        <v>113</v>
      </c>
      <c r="C16215" s="0" t="s">
        <v>108</v>
      </c>
      <c r="D16215" s="116" t="n">
        <v>47178</v>
      </c>
      <c r="E16215" s="0" t="n">
        <v>0</v>
      </c>
      <c r="F16215" s="0" t="n">
        <v>2166381</v>
      </c>
      <c r="G16215" s="151" t="s">
        <v>111</v>
      </c>
      <c r="H16215" s="151" t="s">
        <v>111</v>
      </c>
      <c r="I16215" s="152" t="s">
        <v>112</v>
      </c>
    </row>
    <row r="16216" customFormat="false" ht="12.75" hidden="false" customHeight="false" outlineLevel="0" collapsed="false">
      <c r="A16216" s="0" t="s">
        <v>21</v>
      </c>
      <c r="B16216" s="0" t="s">
        <v>110</v>
      </c>
      <c r="C16216" s="0" t="s">
        <v>108</v>
      </c>
      <c r="D16216" s="116" t="n">
        <v>47178</v>
      </c>
      <c r="E16216" s="0" t="n">
        <v>0</v>
      </c>
      <c r="F16216" s="0" t="n">
        <v>2166382</v>
      </c>
      <c r="G16216" s="151" t="s">
        <v>111</v>
      </c>
      <c r="H16216" s="151" t="s">
        <v>111</v>
      </c>
      <c r="I16216" s="152" t="s">
        <v>112</v>
      </c>
    </row>
    <row r="16217" customFormat="false" ht="12.75" hidden="false" customHeight="false" outlineLevel="0" collapsed="false">
      <c r="A16217" s="0" t="s">
        <v>21</v>
      </c>
      <c r="B16217" s="0" t="s">
        <v>113</v>
      </c>
      <c r="C16217" s="0" t="s">
        <v>108</v>
      </c>
      <c r="D16217" s="116" t="n">
        <v>47178</v>
      </c>
      <c r="E16217" s="0" t="n">
        <v>0</v>
      </c>
      <c r="F16217" s="0" t="n">
        <v>2166383</v>
      </c>
      <c r="G16217" s="151" t="s">
        <v>111</v>
      </c>
      <c r="H16217" s="151" t="s">
        <v>111</v>
      </c>
      <c r="I16217" s="152" t="s">
        <v>112</v>
      </c>
    </row>
    <row r="16218" customFormat="false" ht="12.75" hidden="false" customHeight="false" outlineLevel="0" collapsed="false">
      <c r="A16218" s="0" t="s">
        <v>22</v>
      </c>
      <c r="B16218" s="0" t="s">
        <v>110</v>
      </c>
      <c r="C16218" s="0" t="s">
        <v>108</v>
      </c>
      <c r="D16218" s="116" t="n">
        <v>47178</v>
      </c>
      <c r="E16218" s="0" t="n">
        <v>0</v>
      </c>
      <c r="F16218" s="0" t="n">
        <v>2166384</v>
      </c>
      <c r="G16218" s="151" t="s">
        <v>111</v>
      </c>
      <c r="H16218" s="151" t="s">
        <v>111</v>
      </c>
      <c r="I16218" s="152" t="s">
        <v>112</v>
      </c>
    </row>
    <row r="16219" customFormat="false" ht="12.75" hidden="false" customHeight="false" outlineLevel="0" collapsed="false">
      <c r="A16219" s="0" t="s">
        <v>59</v>
      </c>
      <c r="B16219" s="0" t="s">
        <v>110</v>
      </c>
      <c r="C16219" s="0" t="s">
        <v>108</v>
      </c>
      <c r="D16219" s="116" t="n">
        <v>47209</v>
      </c>
      <c r="E16219" s="0" t="n">
        <v>0.365</v>
      </c>
      <c r="F16219" s="0" t="n">
        <v>2166338</v>
      </c>
      <c r="G16219" s="151" t="s">
        <v>111</v>
      </c>
      <c r="H16219" s="151" t="s">
        <v>111</v>
      </c>
      <c r="I16219" s="152" t="s">
        <v>112</v>
      </c>
    </row>
    <row r="16220" customFormat="false" ht="12.75" hidden="false" customHeight="false" outlineLevel="0" collapsed="false">
      <c r="A16220" s="0" t="s">
        <v>59</v>
      </c>
      <c r="B16220" s="0" t="s">
        <v>113</v>
      </c>
      <c r="C16220" s="0" t="s">
        <v>108</v>
      </c>
      <c r="D16220" s="116" t="n">
        <v>47209</v>
      </c>
      <c r="E16220" s="0" t="n">
        <v>0.0025</v>
      </c>
      <c r="F16220" s="0" t="n">
        <v>2166339</v>
      </c>
      <c r="G16220" s="151" t="s">
        <v>111</v>
      </c>
      <c r="H16220" s="151" t="s">
        <v>111</v>
      </c>
      <c r="I16220" s="152" t="s">
        <v>112</v>
      </c>
    </row>
    <row r="16221" customFormat="false" ht="12.75" hidden="false" customHeight="false" outlineLevel="0" collapsed="false">
      <c r="A16221" s="0" t="s">
        <v>60</v>
      </c>
      <c r="B16221" s="0" t="s">
        <v>110</v>
      </c>
      <c r="C16221" s="0" t="s">
        <v>108</v>
      </c>
      <c r="D16221" s="116" t="n">
        <v>47209</v>
      </c>
      <c r="E16221" s="0" t="n">
        <v>0.365</v>
      </c>
      <c r="F16221" s="0" t="n">
        <v>2166340</v>
      </c>
      <c r="G16221" s="151" t="s">
        <v>111</v>
      </c>
      <c r="H16221" s="151" t="s">
        <v>111</v>
      </c>
      <c r="I16221" s="152" t="s">
        <v>112</v>
      </c>
    </row>
    <row r="16222" customFormat="false" ht="12.75" hidden="false" customHeight="false" outlineLevel="0" collapsed="false">
      <c r="A16222" s="0" t="s">
        <v>60</v>
      </c>
      <c r="B16222" s="0" t="s">
        <v>113</v>
      </c>
      <c r="C16222" s="0" t="s">
        <v>108</v>
      </c>
      <c r="D16222" s="116" t="n">
        <v>47209</v>
      </c>
      <c r="E16222" s="0" t="n">
        <v>0.0325</v>
      </c>
      <c r="F16222" s="0" t="n">
        <v>2166341</v>
      </c>
      <c r="G16222" s="151" t="s">
        <v>111</v>
      </c>
      <c r="H16222" s="151" t="s">
        <v>111</v>
      </c>
      <c r="I16222" s="152" t="s">
        <v>112</v>
      </c>
    </row>
    <row r="16223" customFormat="false" ht="12.75" hidden="false" customHeight="false" outlineLevel="0" collapsed="false">
      <c r="A16223" s="0" t="s">
        <v>61</v>
      </c>
      <c r="B16223" s="0" t="s">
        <v>110</v>
      </c>
      <c r="C16223" s="0" t="s">
        <v>108</v>
      </c>
      <c r="D16223" s="116" t="n">
        <v>47209</v>
      </c>
      <c r="E16223" s="0" t="n">
        <v>0.365</v>
      </c>
      <c r="F16223" s="0" t="n">
        <v>2166342</v>
      </c>
      <c r="G16223" s="151" t="s">
        <v>111</v>
      </c>
      <c r="H16223" s="151" t="s">
        <v>111</v>
      </c>
      <c r="I16223" s="152" t="s">
        <v>112</v>
      </c>
    </row>
    <row r="16224" customFormat="false" ht="12.75" hidden="false" customHeight="false" outlineLevel="0" collapsed="false">
      <c r="A16224" s="0" t="s">
        <v>61</v>
      </c>
      <c r="B16224" s="0" t="s">
        <v>113</v>
      </c>
      <c r="C16224" s="0" t="s">
        <v>108</v>
      </c>
      <c r="D16224" s="116" t="n">
        <v>47209</v>
      </c>
      <c r="E16224" s="0" t="n">
        <v>0.0025</v>
      </c>
      <c r="F16224" s="0" t="n">
        <v>2166343</v>
      </c>
      <c r="G16224" s="151" t="s">
        <v>111</v>
      </c>
      <c r="H16224" s="151" t="s">
        <v>111</v>
      </c>
      <c r="I16224" s="152" t="s">
        <v>112</v>
      </c>
    </row>
    <row r="16225" customFormat="false" ht="12.75" hidden="false" customHeight="false" outlineLevel="0" collapsed="false">
      <c r="A16225" s="0" t="s">
        <v>62</v>
      </c>
      <c r="B16225" s="0" t="s">
        <v>110</v>
      </c>
      <c r="C16225" s="0" t="s">
        <v>108</v>
      </c>
      <c r="D16225" s="116" t="n">
        <v>47209</v>
      </c>
      <c r="E16225" s="0" t="n">
        <v>0.365</v>
      </c>
      <c r="F16225" s="0" t="n">
        <v>2166344</v>
      </c>
      <c r="G16225" s="151" t="s">
        <v>111</v>
      </c>
      <c r="H16225" s="151" t="s">
        <v>111</v>
      </c>
      <c r="I16225" s="152" t="s">
        <v>112</v>
      </c>
    </row>
    <row r="16226" customFormat="false" ht="12.75" hidden="false" customHeight="false" outlineLevel="0" collapsed="false">
      <c r="A16226" s="0" t="s">
        <v>62</v>
      </c>
      <c r="B16226" s="0" t="s">
        <v>113</v>
      </c>
      <c r="C16226" s="0" t="s">
        <v>108</v>
      </c>
      <c r="D16226" s="116" t="n">
        <v>47209</v>
      </c>
      <c r="E16226" s="0" t="n">
        <v>0.0325</v>
      </c>
      <c r="F16226" s="0" t="n">
        <v>2166345</v>
      </c>
      <c r="G16226" s="151" t="s">
        <v>111</v>
      </c>
      <c r="H16226" s="151" t="s">
        <v>111</v>
      </c>
      <c r="I16226" s="152" t="s">
        <v>112</v>
      </c>
    </row>
    <row r="16227" customFormat="false" ht="12.75" hidden="false" customHeight="false" outlineLevel="0" collapsed="false">
      <c r="A16227" s="0" t="s">
        <v>82</v>
      </c>
      <c r="B16227" s="0" t="s">
        <v>110</v>
      </c>
      <c r="C16227" s="0" t="s">
        <v>108</v>
      </c>
      <c r="D16227" s="116" t="n">
        <v>47209</v>
      </c>
      <c r="E16227" s="0" t="n">
        <v>0</v>
      </c>
      <c r="F16227" s="0" t="n">
        <v>2166346</v>
      </c>
      <c r="G16227" s="151" t="s">
        <v>111</v>
      </c>
      <c r="H16227" s="151" t="s">
        <v>111</v>
      </c>
      <c r="I16227" s="152" t="s">
        <v>112</v>
      </c>
    </row>
    <row r="16228" customFormat="false" ht="12.75" hidden="false" customHeight="false" outlineLevel="0" collapsed="false">
      <c r="A16228" s="0" t="s">
        <v>82</v>
      </c>
      <c r="B16228" s="0" t="s">
        <v>113</v>
      </c>
      <c r="C16228" s="0" t="s">
        <v>108</v>
      </c>
      <c r="D16228" s="116" t="n">
        <v>47209</v>
      </c>
      <c r="E16228" s="0" t="n">
        <v>0</v>
      </c>
      <c r="F16228" s="0" t="n">
        <v>2166347</v>
      </c>
      <c r="G16228" s="151" t="s">
        <v>111</v>
      </c>
      <c r="H16228" s="151" t="s">
        <v>111</v>
      </c>
      <c r="I16228" s="152" t="s">
        <v>112</v>
      </c>
    </row>
    <row r="16229" customFormat="false" ht="12.75" hidden="false" customHeight="false" outlineLevel="0" collapsed="false">
      <c r="A16229" s="0" t="s">
        <v>83</v>
      </c>
      <c r="B16229" s="0" t="s">
        <v>110</v>
      </c>
      <c r="C16229" s="0" t="s">
        <v>108</v>
      </c>
      <c r="D16229" s="116" t="n">
        <v>47209</v>
      </c>
      <c r="E16229" s="0" t="n">
        <v>0</v>
      </c>
      <c r="F16229" s="0" t="n">
        <v>2166348</v>
      </c>
      <c r="G16229" s="151" t="s">
        <v>111</v>
      </c>
      <c r="H16229" s="151" t="s">
        <v>111</v>
      </c>
      <c r="I16229" s="152" t="s">
        <v>112</v>
      </c>
    </row>
    <row r="16230" customFormat="false" ht="12.75" hidden="false" customHeight="false" outlineLevel="0" collapsed="false">
      <c r="A16230" s="0" t="s">
        <v>83</v>
      </c>
      <c r="B16230" s="0" t="s">
        <v>113</v>
      </c>
      <c r="C16230" s="0" t="s">
        <v>108</v>
      </c>
      <c r="D16230" s="116" t="n">
        <v>47209</v>
      </c>
      <c r="E16230" s="0" t="n">
        <v>0</v>
      </c>
      <c r="F16230" s="0" t="n">
        <v>2166349</v>
      </c>
      <c r="G16230" s="151" t="s">
        <v>111</v>
      </c>
      <c r="H16230" s="151" t="s">
        <v>111</v>
      </c>
      <c r="I16230" s="152" t="s">
        <v>112</v>
      </c>
    </row>
    <row r="16231" customFormat="false" ht="12.75" hidden="false" customHeight="false" outlineLevel="0" collapsed="false">
      <c r="A16231" s="0" t="s">
        <v>84</v>
      </c>
      <c r="B16231" s="0" t="s">
        <v>110</v>
      </c>
      <c r="C16231" s="0" t="s">
        <v>108</v>
      </c>
      <c r="D16231" s="116" t="n">
        <v>47209</v>
      </c>
      <c r="E16231" s="0" t="n">
        <v>0.205</v>
      </c>
      <c r="F16231" s="0" t="n">
        <v>2166350</v>
      </c>
      <c r="G16231" s="151" t="s">
        <v>111</v>
      </c>
      <c r="H16231" s="151" t="s">
        <v>111</v>
      </c>
      <c r="I16231" s="152" t="s">
        <v>112</v>
      </c>
    </row>
    <row r="16232" customFormat="false" ht="12.75" hidden="false" customHeight="false" outlineLevel="0" collapsed="false">
      <c r="A16232" s="0" t="s">
        <v>84</v>
      </c>
      <c r="B16232" s="0" t="s">
        <v>113</v>
      </c>
      <c r="C16232" s="0" t="s">
        <v>108</v>
      </c>
      <c r="D16232" s="116" t="n">
        <v>47209</v>
      </c>
      <c r="E16232" s="0" t="n">
        <v>0</v>
      </c>
      <c r="F16232" s="0" t="n">
        <v>2166351</v>
      </c>
      <c r="G16232" s="151" t="s">
        <v>111</v>
      </c>
      <c r="H16232" s="151" t="s">
        <v>111</v>
      </c>
      <c r="I16232" s="152" t="s">
        <v>112</v>
      </c>
    </row>
    <row r="16233" customFormat="false" ht="12.75" hidden="false" customHeight="false" outlineLevel="0" collapsed="false">
      <c r="A16233" s="0" t="s">
        <v>85</v>
      </c>
      <c r="B16233" s="0" t="s">
        <v>110</v>
      </c>
      <c r="C16233" s="0" t="s">
        <v>108</v>
      </c>
      <c r="D16233" s="116" t="n">
        <v>47209</v>
      </c>
      <c r="E16233" s="0" t="n">
        <v>0.205</v>
      </c>
      <c r="F16233" s="0" t="n">
        <v>2166352</v>
      </c>
      <c r="G16233" s="151" t="s">
        <v>111</v>
      </c>
      <c r="H16233" s="151" t="s">
        <v>111</v>
      </c>
      <c r="I16233" s="152" t="s">
        <v>112</v>
      </c>
    </row>
    <row r="16234" customFormat="false" ht="12.75" hidden="false" customHeight="false" outlineLevel="0" collapsed="false">
      <c r="A16234" s="0" t="s">
        <v>85</v>
      </c>
      <c r="B16234" s="0" t="s">
        <v>113</v>
      </c>
      <c r="C16234" s="0" t="s">
        <v>108</v>
      </c>
      <c r="D16234" s="116" t="n">
        <v>47209</v>
      </c>
      <c r="E16234" s="0" t="n">
        <v>0</v>
      </c>
      <c r="F16234" s="0" t="n">
        <v>2166353</v>
      </c>
      <c r="G16234" s="151" t="s">
        <v>111</v>
      </c>
      <c r="H16234" s="151" t="s">
        <v>111</v>
      </c>
      <c r="I16234" s="152" t="s">
        <v>112</v>
      </c>
    </row>
    <row r="16235" customFormat="false" ht="12.75" hidden="false" customHeight="false" outlineLevel="0" collapsed="false">
      <c r="A16235" s="0" t="s">
        <v>86</v>
      </c>
      <c r="B16235" s="0" t="s">
        <v>110</v>
      </c>
      <c r="C16235" s="0" t="s">
        <v>108</v>
      </c>
      <c r="D16235" s="116" t="n">
        <v>47209</v>
      </c>
      <c r="E16235" s="0" t="n">
        <v>0.25</v>
      </c>
      <c r="F16235" s="0" t="n">
        <v>2166354</v>
      </c>
      <c r="G16235" s="151" t="s">
        <v>111</v>
      </c>
      <c r="H16235" s="151" t="s">
        <v>111</v>
      </c>
      <c r="I16235" s="152" t="s">
        <v>112</v>
      </c>
    </row>
    <row r="16236" customFormat="false" ht="12.75" hidden="false" customHeight="false" outlineLevel="0" collapsed="false">
      <c r="A16236" s="0" t="s">
        <v>86</v>
      </c>
      <c r="B16236" s="0" t="s">
        <v>113</v>
      </c>
      <c r="C16236" s="0" t="s">
        <v>108</v>
      </c>
      <c r="D16236" s="116" t="n">
        <v>47209</v>
      </c>
      <c r="E16236" s="0" t="n">
        <v>0.005</v>
      </c>
      <c r="F16236" s="0" t="n">
        <v>2166355</v>
      </c>
      <c r="G16236" s="151" t="s">
        <v>111</v>
      </c>
      <c r="H16236" s="151" t="s">
        <v>111</v>
      </c>
      <c r="I16236" s="152" t="s">
        <v>112</v>
      </c>
    </row>
    <row r="16237" customFormat="false" ht="12.75" hidden="false" customHeight="false" outlineLevel="0" collapsed="false">
      <c r="A16237" s="0" t="s">
        <v>87</v>
      </c>
      <c r="B16237" s="0" t="s">
        <v>110</v>
      </c>
      <c r="C16237" s="0" t="s">
        <v>108</v>
      </c>
      <c r="D16237" s="116" t="n">
        <v>47209</v>
      </c>
      <c r="E16237" s="0" t="n">
        <v>0.25</v>
      </c>
      <c r="F16237" s="0" t="n">
        <v>2166356</v>
      </c>
      <c r="G16237" s="151" t="s">
        <v>111</v>
      </c>
      <c r="H16237" s="151" t="s">
        <v>111</v>
      </c>
      <c r="I16237" s="152" t="s">
        <v>112</v>
      </c>
    </row>
    <row r="16238" customFormat="false" ht="12.75" hidden="false" customHeight="false" outlineLevel="0" collapsed="false">
      <c r="A16238" s="0" t="s">
        <v>87</v>
      </c>
      <c r="B16238" s="0" t="s">
        <v>113</v>
      </c>
      <c r="C16238" s="0" t="s">
        <v>108</v>
      </c>
      <c r="D16238" s="116" t="n">
        <v>47209</v>
      </c>
      <c r="E16238" s="0" t="n">
        <v>0.005</v>
      </c>
      <c r="F16238" s="0" t="n">
        <v>2166357</v>
      </c>
      <c r="G16238" s="151" t="s">
        <v>111</v>
      </c>
      <c r="H16238" s="151" t="s">
        <v>111</v>
      </c>
      <c r="I16238" s="152" t="s">
        <v>112</v>
      </c>
    </row>
    <row r="16239" customFormat="false" ht="12.75" hidden="false" customHeight="false" outlineLevel="0" collapsed="false">
      <c r="A16239" s="0" t="s">
        <v>88</v>
      </c>
      <c r="B16239" s="0" t="s">
        <v>110</v>
      </c>
      <c r="C16239" s="0" t="s">
        <v>108</v>
      </c>
      <c r="D16239" s="116" t="n">
        <v>47209</v>
      </c>
      <c r="E16239" s="0" t="n">
        <v>0.25</v>
      </c>
      <c r="F16239" s="0" t="n">
        <v>2166358</v>
      </c>
      <c r="G16239" s="151" t="s">
        <v>111</v>
      </c>
      <c r="H16239" s="151" t="s">
        <v>111</v>
      </c>
      <c r="I16239" s="152" t="s">
        <v>112</v>
      </c>
    </row>
    <row r="16240" customFormat="false" ht="12.75" hidden="false" customHeight="false" outlineLevel="0" collapsed="false">
      <c r="A16240" s="0" t="s">
        <v>88</v>
      </c>
      <c r="B16240" s="0" t="s">
        <v>113</v>
      </c>
      <c r="C16240" s="0" t="s">
        <v>108</v>
      </c>
      <c r="D16240" s="116" t="n">
        <v>47209</v>
      </c>
      <c r="E16240" s="0" t="n">
        <v>0.005</v>
      </c>
      <c r="F16240" s="0" t="n">
        <v>2166359</v>
      </c>
      <c r="G16240" s="151" t="s">
        <v>111</v>
      </c>
      <c r="H16240" s="151" t="s">
        <v>111</v>
      </c>
      <c r="I16240" s="152" t="s">
        <v>112</v>
      </c>
    </row>
    <row r="16241" customFormat="false" ht="12.75" hidden="false" customHeight="false" outlineLevel="0" collapsed="false">
      <c r="A16241" s="0" t="s">
        <v>89</v>
      </c>
      <c r="B16241" s="0" t="s">
        <v>110</v>
      </c>
      <c r="C16241" s="0" t="s">
        <v>108</v>
      </c>
      <c r="D16241" s="116" t="n">
        <v>47209</v>
      </c>
      <c r="E16241" s="0" t="n">
        <v>0.25</v>
      </c>
      <c r="F16241" s="0" t="n">
        <v>2166360</v>
      </c>
      <c r="G16241" s="151" t="s">
        <v>111</v>
      </c>
      <c r="H16241" s="151" t="s">
        <v>111</v>
      </c>
      <c r="I16241" s="152" t="s">
        <v>112</v>
      </c>
    </row>
    <row r="16242" customFormat="false" ht="12.75" hidden="false" customHeight="false" outlineLevel="0" collapsed="false">
      <c r="A16242" s="0" t="s">
        <v>89</v>
      </c>
      <c r="B16242" s="0" t="s">
        <v>113</v>
      </c>
      <c r="C16242" s="0" t="s">
        <v>108</v>
      </c>
      <c r="D16242" s="116" t="n">
        <v>47209</v>
      </c>
      <c r="E16242" s="0" t="n">
        <v>0.005</v>
      </c>
      <c r="F16242" s="0" t="n">
        <v>2166361</v>
      </c>
      <c r="G16242" s="151" t="s">
        <v>111</v>
      </c>
      <c r="H16242" s="151" t="s">
        <v>111</v>
      </c>
      <c r="I16242" s="152" t="s">
        <v>112</v>
      </c>
    </row>
    <row r="16243" customFormat="false" ht="12.75" hidden="false" customHeight="false" outlineLevel="0" collapsed="false">
      <c r="A16243" s="0" t="s">
        <v>90</v>
      </c>
      <c r="B16243" s="0" t="s">
        <v>110</v>
      </c>
      <c r="C16243" s="0" t="s">
        <v>108</v>
      </c>
      <c r="D16243" s="116" t="n">
        <v>47209</v>
      </c>
      <c r="E16243" s="0" t="n">
        <v>0.25</v>
      </c>
      <c r="F16243" s="0" t="n">
        <v>2166362</v>
      </c>
      <c r="G16243" s="151" t="s">
        <v>111</v>
      </c>
      <c r="H16243" s="151" t="s">
        <v>111</v>
      </c>
      <c r="I16243" s="152" t="s">
        <v>112</v>
      </c>
    </row>
    <row r="16244" customFormat="false" ht="12.75" hidden="false" customHeight="false" outlineLevel="0" collapsed="false">
      <c r="A16244" s="0" t="s">
        <v>90</v>
      </c>
      <c r="B16244" s="0" t="s">
        <v>113</v>
      </c>
      <c r="C16244" s="0" t="s">
        <v>108</v>
      </c>
      <c r="D16244" s="116" t="n">
        <v>47209</v>
      </c>
      <c r="E16244" s="0" t="n">
        <v>0.005</v>
      </c>
      <c r="F16244" s="0" t="n">
        <v>2166363</v>
      </c>
      <c r="G16244" s="151" t="s">
        <v>111</v>
      </c>
      <c r="H16244" s="151" t="s">
        <v>111</v>
      </c>
      <c r="I16244" s="152" t="s">
        <v>112</v>
      </c>
    </row>
    <row r="16245" customFormat="false" ht="12.75" hidden="false" customHeight="false" outlineLevel="0" collapsed="false">
      <c r="A16245" s="0" t="s">
        <v>91</v>
      </c>
      <c r="B16245" s="0" t="s">
        <v>110</v>
      </c>
      <c r="C16245" s="0" t="s">
        <v>108</v>
      </c>
      <c r="D16245" s="116" t="n">
        <v>47209</v>
      </c>
      <c r="E16245" s="0" t="n">
        <v>0</v>
      </c>
      <c r="F16245" s="0" t="n">
        <v>2166364</v>
      </c>
      <c r="G16245" s="151" t="s">
        <v>111</v>
      </c>
      <c r="H16245" s="151" t="s">
        <v>111</v>
      </c>
      <c r="I16245" s="152" t="s">
        <v>112</v>
      </c>
    </row>
    <row r="16246" customFormat="false" ht="12.75" hidden="false" customHeight="false" outlineLevel="0" collapsed="false">
      <c r="A16246" s="0" t="s">
        <v>91</v>
      </c>
      <c r="B16246" s="0" t="s">
        <v>113</v>
      </c>
      <c r="C16246" s="0" t="s">
        <v>108</v>
      </c>
      <c r="D16246" s="116" t="n">
        <v>47209</v>
      </c>
      <c r="E16246" s="0" t="n">
        <v>0</v>
      </c>
      <c r="F16246" s="0" t="n">
        <v>2166365</v>
      </c>
      <c r="G16246" s="151" t="s">
        <v>111</v>
      </c>
      <c r="H16246" s="151" t="s">
        <v>111</v>
      </c>
      <c r="I16246" s="152" t="s">
        <v>112</v>
      </c>
    </row>
    <row r="16247" customFormat="false" ht="12.75" hidden="false" customHeight="false" outlineLevel="0" collapsed="false">
      <c r="A16247" s="0" t="s">
        <v>49</v>
      </c>
      <c r="B16247" s="0" t="s">
        <v>110</v>
      </c>
      <c r="C16247" s="0" t="s">
        <v>108</v>
      </c>
      <c r="D16247" s="116" t="n">
        <v>47209</v>
      </c>
      <c r="E16247" s="0" t="n">
        <v>0.365</v>
      </c>
      <c r="F16247" s="0" t="n">
        <v>2166366</v>
      </c>
      <c r="G16247" s="151" t="s">
        <v>111</v>
      </c>
      <c r="H16247" s="151" t="s">
        <v>111</v>
      </c>
      <c r="I16247" s="152" t="s">
        <v>112</v>
      </c>
    </row>
    <row r="16248" customFormat="false" ht="12.75" hidden="false" customHeight="false" outlineLevel="0" collapsed="false">
      <c r="A16248" s="0" t="s">
        <v>49</v>
      </c>
      <c r="B16248" s="0" t="s">
        <v>113</v>
      </c>
      <c r="C16248" s="0" t="s">
        <v>108</v>
      </c>
      <c r="D16248" s="116" t="n">
        <v>47209</v>
      </c>
      <c r="E16248" s="0" t="n">
        <v>0.0025</v>
      </c>
      <c r="F16248" s="0" t="n">
        <v>2166367</v>
      </c>
      <c r="G16248" s="151" t="s">
        <v>111</v>
      </c>
      <c r="H16248" s="151" t="s">
        <v>111</v>
      </c>
      <c r="I16248" s="152" t="s">
        <v>112</v>
      </c>
    </row>
    <row r="16249" customFormat="false" ht="12.75" hidden="false" customHeight="false" outlineLevel="0" collapsed="false">
      <c r="A16249" s="0" t="s">
        <v>50</v>
      </c>
      <c r="B16249" s="0" t="s">
        <v>110</v>
      </c>
      <c r="C16249" s="0" t="s">
        <v>108</v>
      </c>
      <c r="D16249" s="116" t="n">
        <v>47209</v>
      </c>
      <c r="E16249" s="0" t="n">
        <v>0.45</v>
      </c>
      <c r="F16249" s="0" t="n">
        <v>2166368</v>
      </c>
      <c r="G16249" s="151" t="s">
        <v>111</v>
      </c>
      <c r="H16249" s="151" t="s">
        <v>111</v>
      </c>
      <c r="I16249" s="152" t="s">
        <v>112</v>
      </c>
    </row>
    <row r="16250" customFormat="false" ht="12.75" hidden="false" customHeight="false" outlineLevel="0" collapsed="false">
      <c r="A16250" s="0" t="s">
        <v>50</v>
      </c>
      <c r="B16250" s="0" t="s">
        <v>113</v>
      </c>
      <c r="C16250" s="0" t="s">
        <v>108</v>
      </c>
      <c r="D16250" s="116" t="n">
        <v>47209</v>
      </c>
      <c r="E16250" s="0" t="n">
        <v>-0.085</v>
      </c>
      <c r="F16250" s="0" t="n">
        <v>2166369</v>
      </c>
      <c r="G16250" s="151" t="s">
        <v>111</v>
      </c>
      <c r="H16250" s="151" t="s">
        <v>111</v>
      </c>
      <c r="I16250" s="152" t="s">
        <v>112</v>
      </c>
    </row>
    <row r="16251" customFormat="false" ht="12.75" hidden="false" customHeight="false" outlineLevel="0" collapsed="false">
      <c r="A16251" s="0" t="s">
        <v>51</v>
      </c>
      <c r="B16251" s="0" t="s">
        <v>110</v>
      </c>
      <c r="C16251" s="0" t="s">
        <v>108</v>
      </c>
      <c r="D16251" s="116" t="n">
        <v>47209</v>
      </c>
      <c r="E16251" s="0" t="n">
        <v>0.45</v>
      </c>
      <c r="F16251" s="0" t="n">
        <v>2166370</v>
      </c>
      <c r="G16251" s="151" t="s">
        <v>111</v>
      </c>
      <c r="H16251" s="151" t="s">
        <v>111</v>
      </c>
      <c r="I16251" s="152" t="s">
        <v>112</v>
      </c>
    </row>
    <row r="16252" customFormat="false" ht="12.75" hidden="false" customHeight="false" outlineLevel="0" collapsed="false">
      <c r="A16252" s="0" t="s">
        <v>51</v>
      </c>
      <c r="B16252" s="0" t="s">
        <v>113</v>
      </c>
      <c r="C16252" s="0" t="s">
        <v>108</v>
      </c>
      <c r="D16252" s="116" t="n">
        <v>47209</v>
      </c>
      <c r="E16252" s="0" t="n">
        <v>0.02</v>
      </c>
      <c r="F16252" s="0" t="n">
        <v>2166371</v>
      </c>
      <c r="G16252" s="151" t="s">
        <v>111</v>
      </c>
      <c r="H16252" s="151" t="s">
        <v>111</v>
      </c>
      <c r="I16252" s="152" t="s">
        <v>112</v>
      </c>
    </row>
    <row r="16253" customFormat="false" ht="12.75" hidden="false" customHeight="false" outlineLevel="0" collapsed="false">
      <c r="A16253" s="0" t="s">
        <v>52</v>
      </c>
      <c r="B16253" s="0" t="s">
        <v>110</v>
      </c>
      <c r="C16253" s="0" t="s">
        <v>108</v>
      </c>
      <c r="D16253" s="116" t="n">
        <v>47209</v>
      </c>
      <c r="E16253" s="0" t="n">
        <v>0.45</v>
      </c>
      <c r="F16253" s="0" t="n">
        <v>2166372</v>
      </c>
      <c r="G16253" s="151" t="s">
        <v>111</v>
      </c>
      <c r="H16253" s="151" t="s">
        <v>111</v>
      </c>
      <c r="I16253" s="152" t="s">
        <v>112</v>
      </c>
    </row>
    <row r="16254" customFormat="false" ht="12.75" hidden="false" customHeight="false" outlineLevel="0" collapsed="false">
      <c r="A16254" s="0" t="s">
        <v>52</v>
      </c>
      <c r="B16254" s="0" t="s">
        <v>113</v>
      </c>
      <c r="C16254" s="0" t="s">
        <v>108</v>
      </c>
      <c r="D16254" s="116" t="n">
        <v>47209</v>
      </c>
      <c r="E16254" s="0" t="n">
        <v>-0.045</v>
      </c>
      <c r="F16254" s="0" t="n">
        <v>2166373</v>
      </c>
      <c r="G16254" s="151" t="s">
        <v>111</v>
      </c>
      <c r="H16254" s="151" t="s">
        <v>111</v>
      </c>
      <c r="I16254" s="152" t="s">
        <v>112</v>
      </c>
    </row>
    <row r="16255" customFormat="false" ht="12.75" hidden="false" customHeight="false" outlineLevel="0" collapsed="false">
      <c r="A16255" s="0" t="s">
        <v>53</v>
      </c>
      <c r="B16255" s="0" t="s">
        <v>110</v>
      </c>
      <c r="C16255" s="0" t="s">
        <v>108</v>
      </c>
      <c r="D16255" s="116" t="n">
        <v>47209</v>
      </c>
      <c r="E16255" s="0" t="n">
        <v>0.25</v>
      </c>
      <c r="F16255" s="0" t="n">
        <v>2166374</v>
      </c>
      <c r="G16255" s="151" t="s">
        <v>111</v>
      </c>
      <c r="H16255" s="151" t="s">
        <v>111</v>
      </c>
      <c r="I16255" s="152" t="s">
        <v>112</v>
      </c>
    </row>
    <row r="16256" customFormat="false" ht="12.75" hidden="false" customHeight="false" outlineLevel="0" collapsed="false">
      <c r="A16256" s="0" t="s">
        <v>53</v>
      </c>
      <c r="B16256" s="0" t="s">
        <v>113</v>
      </c>
      <c r="C16256" s="0" t="s">
        <v>108</v>
      </c>
      <c r="D16256" s="116" t="n">
        <v>47209</v>
      </c>
      <c r="E16256" s="0" t="n">
        <v>0.005</v>
      </c>
      <c r="F16256" s="0" t="n">
        <v>2166375</v>
      </c>
      <c r="G16256" s="151" t="s">
        <v>111</v>
      </c>
      <c r="H16256" s="151" t="s">
        <v>111</v>
      </c>
      <c r="I16256" s="152" t="s">
        <v>112</v>
      </c>
    </row>
    <row r="16257" customFormat="false" ht="12.75" hidden="false" customHeight="false" outlineLevel="0" collapsed="false">
      <c r="A16257" s="0" t="s">
        <v>17</v>
      </c>
      <c r="B16257" s="0" t="s">
        <v>110</v>
      </c>
      <c r="C16257" s="0" t="s">
        <v>108</v>
      </c>
      <c r="D16257" s="116" t="n">
        <v>47209</v>
      </c>
      <c r="E16257" s="0" t="n">
        <v>0</v>
      </c>
      <c r="F16257" s="0" t="n">
        <v>2166376</v>
      </c>
      <c r="G16257" s="151" t="s">
        <v>111</v>
      </c>
      <c r="H16257" s="151" t="s">
        <v>111</v>
      </c>
      <c r="I16257" s="152" t="s">
        <v>112</v>
      </c>
    </row>
    <row r="16258" customFormat="false" ht="12.75" hidden="false" customHeight="false" outlineLevel="0" collapsed="false">
      <c r="A16258" s="0" t="s">
        <v>17</v>
      </c>
      <c r="B16258" s="0" t="s">
        <v>113</v>
      </c>
      <c r="C16258" s="0" t="s">
        <v>108</v>
      </c>
      <c r="D16258" s="116" t="n">
        <v>47209</v>
      </c>
      <c r="E16258" s="0" t="n">
        <v>0</v>
      </c>
      <c r="F16258" s="0" t="n">
        <v>2166377</v>
      </c>
      <c r="G16258" s="151" t="s">
        <v>111</v>
      </c>
      <c r="H16258" s="151" t="s">
        <v>111</v>
      </c>
      <c r="I16258" s="152" t="s">
        <v>112</v>
      </c>
    </row>
    <row r="16259" customFormat="false" ht="12.75" hidden="false" customHeight="false" outlineLevel="0" collapsed="false">
      <c r="A16259" s="0" t="s">
        <v>18</v>
      </c>
      <c r="B16259" s="0" t="s">
        <v>110</v>
      </c>
      <c r="C16259" s="0" t="s">
        <v>108</v>
      </c>
      <c r="D16259" s="116" t="n">
        <v>47209</v>
      </c>
      <c r="E16259" s="0" t="n">
        <v>0</v>
      </c>
      <c r="F16259" s="0" t="n">
        <v>2166378</v>
      </c>
      <c r="G16259" s="151" t="s">
        <v>111</v>
      </c>
      <c r="H16259" s="151" t="s">
        <v>111</v>
      </c>
      <c r="I16259" s="152" t="s">
        <v>112</v>
      </c>
    </row>
    <row r="16260" customFormat="false" ht="12.75" hidden="false" customHeight="false" outlineLevel="0" collapsed="false">
      <c r="A16260" s="0" t="s">
        <v>18</v>
      </c>
      <c r="B16260" s="0" t="s">
        <v>113</v>
      </c>
      <c r="C16260" s="0" t="s">
        <v>108</v>
      </c>
      <c r="D16260" s="116" t="n">
        <v>47209</v>
      </c>
      <c r="E16260" s="0" t="n">
        <v>0</v>
      </c>
      <c r="F16260" s="0" t="n">
        <v>2166379</v>
      </c>
      <c r="G16260" s="151" t="s">
        <v>111</v>
      </c>
      <c r="H16260" s="151" t="s">
        <v>111</v>
      </c>
      <c r="I16260" s="152" t="s">
        <v>112</v>
      </c>
    </row>
    <row r="16261" customFormat="false" ht="12.75" hidden="false" customHeight="false" outlineLevel="0" collapsed="false">
      <c r="A16261" s="0" t="s">
        <v>19</v>
      </c>
      <c r="B16261" s="0" t="s">
        <v>110</v>
      </c>
      <c r="C16261" s="0" t="s">
        <v>108</v>
      </c>
      <c r="D16261" s="116" t="n">
        <v>47209</v>
      </c>
      <c r="E16261" s="0" t="n">
        <v>0</v>
      </c>
      <c r="F16261" s="0" t="n">
        <v>2166380</v>
      </c>
      <c r="G16261" s="151" t="s">
        <v>111</v>
      </c>
      <c r="H16261" s="151" t="s">
        <v>111</v>
      </c>
      <c r="I16261" s="152" t="s">
        <v>112</v>
      </c>
    </row>
    <row r="16262" customFormat="false" ht="12.75" hidden="false" customHeight="false" outlineLevel="0" collapsed="false">
      <c r="A16262" s="0" t="s">
        <v>19</v>
      </c>
      <c r="B16262" s="0" t="s">
        <v>113</v>
      </c>
      <c r="C16262" s="0" t="s">
        <v>108</v>
      </c>
      <c r="D16262" s="116" t="n">
        <v>47209</v>
      </c>
      <c r="E16262" s="0" t="n">
        <v>0</v>
      </c>
      <c r="F16262" s="0" t="n">
        <v>2166381</v>
      </c>
      <c r="G16262" s="151" t="s">
        <v>111</v>
      </c>
      <c r="H16262" s="151" t="s">
        <v>111</v>
      </c>
      <c r="I16262" s="152" t="s">
        <v>112</v>
      </c>
    </row>
    <row r="16263" customFormat="false" ht="12.75" hidden="false" customHeight="false" outlineLevel="0" collapsed="false">
      <c r="A16263" s="0" t="s">
        <v>21</v>
      </c>
      <c r="B16263" s="0" t="s">
        <v>110</v>
      </c>
      <c r="C16263" s="0" t="s">
        <v>108</v>
      </c>
      <c r="D16263" s="116" t="n">
        <v>47209</v>
      </c>
      <c r="E16263" s="0" t="n">
        <v>0</v>
      </c>
      <c r="F16263" s="0" t="n">
        <v>2166382</v>
      </c>
      <c r="G16263" s="151" t="s">
        <v>111</v>
      </c>
      <c r="H16263" s="151" t="s">
        <v>111</v>
      </c>
      <c r="I16263" s="152" t="s">
        <v>112</v>
      </c>
    </row>
    <row r="16264" customFormat="false" ht="12.75" hidden="false" customHeight="false" outlineLevel="0" collapsed="false">
      <c r="A16264" s="0" t="s">
        <v>21</v>
      </c>
      <c r="B16264" s="0" t="s">
        <v>113</v>
      </c>
      <c r="C16264" s="0" t="s">
        <v>108</v>
      </c>
      <c r="D16264" s="116" t="n">
        <v>47209</v>
      </c>
      <c r="E16264" s="0" t="n">
        <v>0</v>
      </c>
      <c r="F16264" s="0" t="n">
        <v>2166383</v>
      </c>
      <c r="G16264" s="151" t="s">
        <v>111</v>
      </c>
      <c r="H16264" s="151" t="s">
        <v>111</v>
      </c>
      <c r="I16264" s="152" t="s">
        <v>112</v>
      </c>
    </row>
    <row r="16265" customFormat="false" ht="12.75" hidden="false" customHeight="false" outlineLevel="0" collapsed="false">
      <c r="A16265" s="0" t="s">
        <v>22</v>
      </c>
      <c r="B16265" s="0" t="s">
        <v>110</v>
      </c>
      <c r="C16265" s="0" t="s">
        <v>108</v>
      </c>
      <c r="D16265" s="116" t="n">
        <v>47209</v>
      </c>
      <c r="E16265" s="0" t="n">
        <v>0</v>
      </c>
      <c r="F16265" s="0" t="n">
        <v>2166384</v>
      </c>
      <c r="G16265" s="151" t="s">
        <v>111</v>
      </c>
      <c r="H16265" s="151" t="s">
        <v>111</v>
      </c>
      <c r="I16265" s="152" t="s">
        <v>112</v>
      </c>
    </row>
    <row r="16266" customFormat="false" ht="12.75" hidden="false" customHeight="false" outlineLevel="0" collapsed="false">
      <c r="A16266" s="0" t="s">
        <v>59</v>
      </c>
      <c r="B16266" s="0" t="s">
        <v>110</v>
      </c>
      <c r="C16266" s="0" t="s">
        <v>108</v>
      </c>
      <c r="D16266" s="116" t="n">
        <v>47239</v>
      </c>
      <c r="E16266" s="0" t="n">
        <v>0.2975</v>
      </c>
      <c r="F16266" s="0" t="n">
        <v>2166338</v>
      </c>
      <c r="G16266" s="151" t="s">
        <v>111</v>
      </c>
      <c r="H16266" s="151" t="s">
        <v>111</v>
      </c>
      <c r="I16266" s="152" t="s">
        <v>112</v>
      </c>
    </row>
    <row r="16267" customFormat="false" ht="12.75" hidden="false" customHeight="false" outlineLevel="0" collapsed="false">
      <c r="A16267" s="0" t="s">
        <v>59</v>
      </c>
      <c r="B16267" s="0" t="s">
        <v>113</v>
      </c>
      <c r="C16267" s="0" t="s">
        <v>108</v>
      </c>
      <c r="D16267" s="116" t="n">
        <v>47239</v>
      </c>
      <c r="E16267" s="0" t="n">
        <v>0.0025</v>
      </c>
      <c r="F16267" s="0" t="n">
        <v>2166339</v>
      </c>
      <c r="G16267" s="151" t="s">
        <v>111</v>
      </c>
      <c r="H16267" s="151" t="s">
        <v>111</v>
      </c>
      <c r="I16267" s="152" t="s">
        <v>112</v>
      </c>
    </row>
    <row r="16268" customFormat="false" ht="12.75" hidden="false" customHeight="false" outlineLevel="0" collapsed="false">
      <c r="A16268" s="0" t="s">
        <v>60</v>
      </c>
      <c r="B16268" s="0" t="s">
        <v>110</v>
      </c>
      <c r="C16268" s="0" t="s">
        <v>108</v>
      </c>
      <c r="D16268" s="116" t="n">
        <v>47239</v>
      </c>
      <c r="E16268" s="0" t="n">
        <v>0.2975</v>
      </c>
      <c r="F16268" s="0" t="n">
        <v>2166340</v>
      </c>
      <c r="G16268" s="151" t="s">
        <v>111</v>
      </c>
      <c r="H16268" s="151" t="s">
        <v>111</v>
      </c>
      <c r="I16268" s="152" t="s">
        <v>112</v>
      </c>
    </row>
    <row r="16269" customFormat="false" ht="12.75" hidden="false" customHeight="false" outlineLevel="0" collapsed="false">
      <c r="A16269" s="0" t="s">
        <v>60</v>
      </c>
      <c r="B16269" s="0" t="s">
        <v>113</v>
      </c>
      <c r="C16269" s="0" t="s">
        <v>108</v>
      </c>
      <c r="D16269" s="116" t="n">
        <v>47239</v>
      </c>
      <c r="E16269" s="0" t="n">
        <v>0.0325</v>
      </c>
      <c r="F16269" s="0" t="n">
        <v>2166341</v>
      </c>
      <c r="G16269" s="151" t="s">
        <v>111</v>
      </c>
      <c r="H16269" s="151" t="s">
        <v>111</v>
      </c>
      <c r="I16269" s="152" t="s">
        <v>112</v>
      </c>
    </row>
    <row r="16270" customFormat="false" ht="12.75" hidden="false" customHeight="false" outlineLevel="0" collapsed="false">
      <c r="A16270" s="0" t="s">
        <v>61</v>
      </c>
      <c r="B16270" s="0" t="s">
        <v>110</v>
      </c>
      <c r="C16270" s="0" t="s">
        <v>108</v>
      </c>
      <c r="D16270" s="116" t="n">
        <v>47239</v>
      </c>
      <c r="E16270" s="0" t="n">
        <v>0.2975</v>
      </c>
      <c r="F16270" s="0" t="n">
        <v>2166342</v>
      </c>
      <c r="G16270" s="151" t="s">
        <v>111</v>
      </c>
      <c r="H16270" s="151" t="s">
        <v>111</v>
      </c>
      <c r="I16270" s="152" t="s">
        <v>112</v>
      </c>
    </row>
    <row r="16271" customFormat="false" ht="12.75" hidden="false" customHeight="false" outlineLevel="0" collapsed="false">
      <c r="A16271" s="0" t="s">
        <v>61</v>
      </c>
      <c r="B16271" s="0" t="s">
        <v>113</v>
      </c>
      <c r="C16271" s="0" t="s">
        <v>108</v>
      </c>
      <c r="D16271" s="116" t="n">
        <v>47239</v>
      </c>
      <c r="E16271" s="0" t="n">
        <v>0.0025</v>
      </c>
      <c r="F16271" s="0" t="n">
        <v>2166343</v>
      </c>
      <c r="G16271" s="151" t="s">
        <v>111</v>
      </c>
      <c r="H16271" s="151" t="s">
        <v>111</v>
      </c>
      <c r="I16271" s="152" t="s">
        <v>112</v>
      </c>
    </row>
    <row r="16272" customFormat="false" ht="12.75" hidden="false" customHeight="false" outlineLevel="0" collapsed="false">
      <c r="A16272" s="0" t="s">
        <v>62</v>
      </c>
      <c r="B16272" s="0" t="s">
        <v>110</v>
      </c>
      <c r="C16272" s="0" t="s">
        <v>108</v>
      </c>
      <c r="D16272" s="116" t="n">
        <v>47239</v>
      </c>
      <c r="E16272" s="0" t="n">
        <v>0.2975</v>
      </c>
      <c r="F16272" s="0" t="n">
        <v>2166344</v>
      </c>
      <c r="G16272" s="151" t="s">
        <v>111</v>
      </c>
      <c r="H16272" s="151" t="s">
        <v>111</v>
      </c>
      <c r="I16272" s="152" t="s">
        <v>112</v>
      </c>
    </row>
    <row r="16273" customFormat="false" ht="12.75" hidden="false" customHeight="false" outlineLevel="0" collapsed="false">
      <c r="A16273" s="0" t="s">
        <v>62</v>
      </c>
      <c r="B16273" s="0" t="s">
        <v>113</v>
      </c>
      <c r="C16273" s="0" t="s">
        <v>108</v>
      </c>
      <c r="D16273" s="116" t="n">
        <v>47239</v>
      </c>
      <c r="E16273" s="0" t="n">
        <v>0.0325</v>
      </c>
      <c r="F16273" s="0" t="n">
        <v>2166345</v>
      </c>
      <c r="G16273" s="151" t="s">
        <v>111</v>
      </c>
      <c r="H16273" s="151" t="s">
        <v>111</v>
      </c>
      <c r="I16273" s="152" t="s">
        <v>112</v>
      </c>
    </row>
    <row r="16274" customFormat="false" ht="12.75" hidden="false" customHeight="false" outlineLevel="0" collapsed="false">
      <c r="A16274" s="0" t="s">
        <v>82</v>
      </c>
      <c r="B16274" s="0" t="s">
        <v>110</v>
      </c>
      <c r="C16274" s="0" t="s">
        <v>108</v>
      </c>
      <c r="D16274" s="116" t="n">
        <v>47239</v>
      </c>
      <c r="E16274" s="0" t="n">
        <v>0</v>
      </c>
      <c r="F16274" s="0" t="n">
        <v>2166346</v>
      </c>
      <c r="G16274" s="151" t="s">
        <v>111</v>
      </c>
      <c r="H16274" s="151" t="s">
        <v>111</v>
      </c>
      <c r="I16274" s="152" t="s">
        <v>112</v>
      </c>
    </row>
    <row r="16275" customFormat="false" ht="12.75" hidden="false" customHeight="false" outlineLevel="0" collapsed="false">
      <c r="A16275" s="0" t="s">
        <v>82</v>
      </c>
      <c r="B16275" s="0" t="s">
        <v>113</v>
      </c>
      <c r="C16275" s="0" t="s">
        <v>108</v>
      </c>
      <c r="D16275" s="116" t="n">
        <v>47239</v>
      </c>
      <c r="E16275" s="0" t="n">
        <v>0</v>
      </c>
      <c r="F16275" s="0" t="n">
        <v>2166347</v>
      </c>
      <c r="G16275" s="151" t="s">
        <v>111</v>
      </c>
      <c r="H16275" s="151" t="s">
        <v>111</v>
      </c>
      <c r="I16275" s="152" t="s">
        <v>112</v>
      </c>
    </row>
    <row r="16276" customFormat="false" ht="12.75" hidden="false" customHeight="false" outlineLevel="0" collapsed="false">
      <c r="A16276" s="0" t="s">
        <v>83</v>
      </c>
      <c r="B16276" s="0" t="s">
        <v>110</v>
      </c>
      <c r="C16276" s="0" t="s">
        <v>108</v>
      </c>
      <c r="D16276" s="116" t="n">
        <v>47239</v>
      </c>
      <c r="E16276" s="0" t="n">
        <v>0</v>
      </c>
      <c r="F16276" s="0" t="n">
        <v>2166348</v>
      </c>
      <c r="G16276" s="151" t="s">
        <v>111</v>
      </c>
      <c r="H16276" s="151" t="s">
        <v>111</v>
      </c>
      <c r="I16276" s="152" t="s">
        <v>112</v>
      </c>
    </row>
    <row r="16277" customFormat="false" ht="12.75" hidden="false" customHeight="false" outlineLevel="0" collapsed="false">
      <c r="A16277" s="0" t="s">
        <v>83</v>
      </c>
      <c r="B16277" s="0" t="s">
        <v>113</v>
      </c>
      <c r="C16277" s="0" t="s">
        <v>108</v>
      </c>
      <c r="D16277" s="116" t="n">
        <v>47239</v>
      </c>
      <c r="E16277" s="0" t="n">
        <v>0</v>
      </c>
      <c r="F16277" s="0" t="n">
        <v>2166349</v>
      </c>
      <c r="G16277" s="151" t="s">
        <v>111</v>
      </c>
      <c r="H16277" s="151" t="s">
        <v>111</v>
      </c>
      <c r="I16277" s="152" t="s">
        <v>112</v>
      </c>
    </row>
    <row r="16278" customFormat="false" ht="12.75" hidden="false" customHeight="false" outlineLevel="0" collapsed="false">
      <c r="A16278" s="0" t="s">
        <v>84</v>
      </c>
      <c r="B16278" s="0" t="s">
        <v>110</v>
      </c>
      <c r="C16278" s="0" t="s">
        <v>108</v>
      </c>
      <c r="D16278" s="116" t="n">
        <v>47239</v>
      </c>
      <c r="E16278" s="0" t="n">
        <v>0.1925</v>
      </c>
      <c r="F16278" s="0" t="n">
        <v>2166350</v>
      </c>
      <c r="G16278" s="151" t="s">
        <v>111</v>
      </c>
      <c r="H16278" s="151" t="s">
        <v>111</v>
      </c>
      <c r="I16278" s="152" t="s">
        <v>112</v>
      </c>
    </row>
    <row r="16279" customFormat="false" ht="12.75" hidden="false" customHeight="false" outlineLevel="0" collapsed="false">
      <c r="A16279" s="0" t="s">
        <v>84</v>
      </c>
      <c r="B16279" s="0" t="s">
        <v>113</v>
      </c>
      <c r="C16279" s="0" t="s">
        <v>108</v>
      </c>
      <c r="D16279" s="116" t="n">
        <v>47239</v>
      </c>
      <c r="E16279" s="0" t="n">
        <v>0</v>
      </c>
      <c r="F16279" s="0" t="n">
        <v>2166351</v>
      </c>
      <c r="G16279" s="151" t="s">
        <v>111</v>
      </c>
      <c r="H16279" s="151" t="s">
        <v>111</v>
      </c>
      <c r="I16279" s="152" t="s">
        <v>112</v>
      </c>
    </row>
    <row r="16280" customFormat="false" ht="12.75" hidden="false" customHeight="false" outlineLevel="0" collapsed="false">
      <c r="A16280" s="0" t="s">
        <v>85</v>
      </c>
      <c r="B16280" s="0" t="s">
        <v>110</v>
      </c>
      <c r="C16280" s="0" t="s">
        <v>108</v>
      </c>
      <c r="D16280" s="116" t="n">
        <v>47239</v>
      </c>
      <c r="E16280" s="0" t="n">
        <v>0.1925</v>
      </c>
      <c r="F16280" s="0" t="n">
        <v>2166352</v>
      </c>
      <c r="G16280" s="151" t="s">
        <v>111</v>
      </c>
      <c r="H16280" s="151" t="s">
        <v>111</v>
      </c>
      <c r="I16280" s="152" t="s">
        <v>112</v>
      </c>
    </row>
    <row r="16281" customFormat="false" ht="12.75" hidden="false" customHeight="false" outlineLevel="0" collapsed="false">
      <c r="A16281" s="0" t="s">
        <v>85</v>
      </c>
      <c r="B16281" s="0" t="s">
        <v>113</v>
      </c>
      <c r="C16281" s="0" t="s">
        <v>108</v>
      </c>
      <c r="D16281" s="116" t="n">
        <v>47239</v>
      </c>
      <c r="E16281" s="0" t="n">
        <v>0</v>
      </c>
      <c r="F16281" s="0" t="n">
        <v>2166353</v>
      </c>
      <c r="G16281" s="151" t="s">
        <v>111</v>
      </c>
      <c r="H16281" s="151" t="s">
        <v>111</v>
      </c>
      <c r="I16281" s="152" t="s">
        <v>112</v>
      </c>
    </row>
    <row r="16282" customFormat="false" ht="12.75" hidden="false" customHeight="false" outlineLevel="0" collapsed="false">
      <c r="A16282" s="0" t="s">
        <v>86</v>
      </c>
      <c r="B16282" s="0" t="s">
        <v>110</v>
      </c>
      <c r="C16282" s="0" t="s">
        <v>108</v>
      </c>
      <c r="D16282" s="116" t="n">
        <v>47239</v>
      </c>
      <c r="E16282" s="0" t="n">
        <v>0.2025</v>
      </c>
      <c r="F16282" s="0" t="n">
        <v>2166354</v>
      </c>
      <c r="G16282" s="151" t="s">
        <v>111</v>
      </c>
      <c r="H16282" s="151" t="s">
        <v>111</v>
      </c>
      <c r="I16282" s="152" t="s">
        <v>112</v>
      </c>
    </row>
    <row r="16283" customFormat="false" ht="12.75" hidden="false" customHeight="false" outlineLevel="0" collapsed="false">
      <c r="A16283" s="0" t="s">
        <v>86</v>
      </c>
      <c r="B16283" s="0" t="s">
        <v>113</v>
      </c>
      <c r="C16283" s="0" t="s">
        <v>108</v>
      </c>
      <c r="D16283" s="116" t="n">
        <v>47239</v>
      </c>
      <c r="E16283" s="0" t="n">
        <v>0.005</v>
      </c>
      <c r="F16283" s="0" t="n">
        <v>2166355</v>
      </c>
      <c r="G16283" s="151" t="s">
        <v>111</v>
      </c>
      <c r="H16283" s="151" t="s">
        <v>111</v>
      </c>
      <c r="I16283" s="152" t="s">
        <v>112</v>
      </c>
    </row>
    <row r="16284" customFormat="false" ht="12.75" hidden="false" customHeight="false" outlineLevel="0" collapsed="false">
      <c r="A16284" s="0" t="s">
        <v>87</v>
      </c>
      <c r="B16284" s="0" t="s">
        <v>110</v>
      </c>
      <c r="C16284" s="0" t="s">
        <v>108</v>
      </c>
      <c r="D16284" s="116" t="n">
        <v>47239</v>
      </c>
      <c r="E16284" s="0" t="n">
        <v>0.2025</v>
      </c>
      <c r="F16284" s="0" t="n">
        <v>2166356</v>
      </c>
      <c r="G16284" s="151" t="s">
        <v>111</v>
      </c>
      <c r="H16284" s="151" t="s">
        <v>111</v>
      </c>
      <c r="I16284" s="152" t="s">
        <v>112</v>
      </c>
    </row>
    <row r="16285" customFormat="false" ht="12.75" hidden="false" customHeight="false" outlineLevel="0" collapsed="false">
      <c r="A16285" s="0" t="s">
        <v>87</v>
      </c>
      <c r="B16285" s="0" t="s">
        <v>113</v>
      </c>
      <c r="C16285" s="0" t="s">
        <v>108</v>
      </c>
      <c r="D16285" s="116" t="n">
        <v>47239</v>
      </c>
      <c r="E16285" s="0" t="n">
        <v>0.005</v>
      </c>
      <c r="F16285" s="0" t="n">
        <v>2166357</v>
      </c>
      <c r="G16285" s="151" t="s">
        <v>111</v>
      </c>
      <c r="H16285" s="151" t="s">
        <v>111</v>
      </c>
      <c r="I16285" s="152" t="s">
        <v>112</v>
      </c>
    </row>
    <row r="16286" customFormat="false" ht="12.75" hidden="false" customHeight="false" outlineLevel="0" collapsed="false">
      <c r="A16286" s="0" t="s">
        <v>88</v>
      </c>
      <c r="B16286" s="0" t="s">
        <v>110</v>
      </c>
      <c r="C16286" s="0" t="s">
        <v>108</v>
      </c>
      <c r="D16286" s="116" t="n">
        <v>47239</v>
      </c>
      <c r="E16286" s="0" t="n">
        <v>0.2025</v>
      </c>
      <c r="F16286" s="0" t="n">
        <v>2166358</v>
      </c>
      <c r="G16286" s="151" t="s">
        <v>111</v>
      </c>
      <c r="H16286" s="151" t="s">
        <v>111</v>
      </c>
      <c r="I16286" s="152" t="s">
        <v>112</v>
      </c>
    </row>
    <row r="16287" customFormat="false" ht="12.75" hidden="false" customHeight="false" outlineLevel="0" collapsed="false">
      <c r="A16287" s="0" t="s">
        <v>88</v>
      </c>
      <c r="B16287" s="0" t="s">
        <v>113</v>
      </c>
      <c r="C16287" s="0" t="s">
        <v>108</v>
      </c>
      <c r="D16287" s="116" t="n">
        <v>47239</v>
      </c>
      <c r="E16287" s="0" t="n">
        <v>0.005</v>
      </c>
      <c r="F16287" s="0" t="n">
        <v>2166359</v>
      </c>
      <c r="G16287" s="151" t="s">
        <v>111</v>
      </c>
      <c r="H16287" s="151" t="s">
        <v>111</v>
      </c>
      <c r="I16287" s="152" t="s">
        <v>112</v>
      </c>
    </row>
    <row r="16288" customFormat="false" ht="12.75" hidden="false" customHeight="false" outlineLevel="0" collapsed="false">
      <c r="A16288" s="0" t="s">
        <v>89</v>
      </c>
      <c r="B16288" s="0" t="s">
        <v>110</v>
      </c>
      <c r="C16288" s="0" t="s">
        <v>108</v>
      </c>
      <c r="D16288" s="116" t="n">
        <v>47239</v>
      </c>
      <c r="E16288" s="0" t="n">
        <v>0.2025</v>
      </c>
      <c r="F16288" s="0" t="n">
        <v>2166360</v>
      </c>
      <c r="G16288" s="151" t="s">
        <v>111</v>
      </c>
      <c r="H16288" s="151" t="s">
        <v>111</v>
      </c>
      <c r="I16288" s="152" t="s">
        <v>112</v>
      </c>
    </row>
    <row r="16289" customFormat="false" ht="12.75" hidden="false" customHeight="false" outlineLevel="0" collapsed="false">
      <c r="A16289" s="0" t="s">
        <v>89</v>
      </c>
      <c r="B16289" s="0" t="s">
        <v>113</v>
      </c>
      <c r="C16289" s="0" t="s">
        <v>108</v>
      </c>
      <c r="D16289" s="116" t="n">
        <v>47239</v>
      </c>
      <c r="E16289" s="0" t="n">
        <v>0.005</v>
      </c>
      <c r="F16289" s="0" t="n">
        <v>2166361</v>
      </c>
      <c r="G16289" s="151" t="s">
        <v>111</v>
      </c>
      <c r="H16289" s="151" t="s">
        <v>111</v>
      </c>
      <c r="I16289" s="152" t="s">
        <v>112</v>
      </c>
    </row>
    <row r="16290" customFormat="false" ht="12.75" hidden="false" customHeight="false" outlineLevel="0" collapsed="false">
      <c r="A16290" s="0" t="s">
        <v>90</v>
      </c>
      <c r="B16290" s="0" t="s">
        <v>110</v>
      </c>
      <c r="C16290" s="0" t="s">
        <v>108</v>
      </c>
      <c r="D16290" s="116" t="n">
        <v>47239</v>
      </c>
      <c r="E16290" s="0" t="n">
        <v>0.2025</v>
      </c>
      <c r="F16290" s="0" t="n">
        <v>2166362</v>
      </c>
      <c r="G16290" s="151" t="s">
        <v>111</v>
      </c>
      <c r="H16290" s="151" t="s">
        <v>111</v>
      </c>
      <c r="I16290" s="152" t="s">
        <v>112</v>
      </c>
    </row>
    <row r="16291" customFormat="false" ht="12.75" hidden="false" customHeight="false" outlineLevel="0" collapsed="false">
      <c r="A16291" s="0" t="s">
        <v>90</v>
      </c>
      <c r="B16291" s="0" t="s">
        <v>113</v>
      </c>
      <c r="C16291" s="0" t="s">
        <v>108</v>
      </c>
      <c r="D16291" s="116" t="n">
        <v>47239</v>
      </c>
      <c r="E16291" s="0" t="n">
        <v>0.005</v>
      </c>
      <c r="F16291" s="0" t="n">
        <v>2166363</v>
      </c>
      <c r="G16291" s="151" t="s">
        <v>111</v>
      </c>
      <c r="H16291" s="151" t="s">
        <v>111</v>
      </c>
      <c r="I16291" s="152" t="s">
        <v>112</v>
      </c>
    </row>
    <row r="16292" customFormat="false" ht="12.75" hidden="false" customHeight="false" outlineLevel="0" collapsed="false">
      <c r="A16292" s="0" t="s">
        <v>91</v>
      </c>
      <c r="B16292" s="0" t="s">
        <v>110</v>
      </c>
      <c r="C16292" s="0" t="s">
        <v>108</v>
      </c>
      <c r="D16292" s="116" t="n">
        <v>47239</v>
      </c>
      <c r="E16292" s="0" t="n">
        <v>0</v>
      </c>
      <c r="F16292" s="0" t="n">
        <v>2166364</v>
      </c>
      <c r="G16292" s="151" t="s">
        <v>111</v>
      </c>
      <c r="H16292" s="151" t="s">
        <v>111</v>
      </c>
      <c r="I16292" s="152" t="s">
        <v>112</v>
      </c>
    </row>
    <row r="16293" customFormat="false" ht="12.75" hidden="false" customHeight="false" outlineLevel="0" collapsed="false">
      <c r="A16293" s="0" t="s">
        <v>91</v>
      </c>
      <c r="B16293" s="0" t="s">
        <v>113</v>
      </c>
      <c r="C16293" s="0" t="s">
        <v>108</v>
      </c>
      <c r="D16293" s="116" t="n">
        <v>47239</v>
      </c>
      <c r="E16293" s="0" t="n">
        <v>0</v>
      </c>
      <c r="F16293" s="0" t="n">
        <v>2166365</v>
      </c>
      <c r="G16293" s="151" t="s">
        <v>111</v>
      </c>
      <c r="H16293" s="151" t="s">
        <v>111</v>
      </c>
      <c r="I16293" s="152" t="s">
        <v>112</v>
      </c>
    </row>
    <row r="16294" customFormat="false" ht="12.75" hidden="false" customHeight="false" outlineLevel="0" collapsed="false">
      <c r="A16294" s="0" t="s">
        <v>49</v>
      </c>
      <c r="B16294" s="0" t="s">
        <v>110</v>
      </c>
      <c r="C16294" s="0" t="s">
        <v>108</v>
      </c>
      <c r="D16294" s="116" t="n">
        <v>47239</v>
      </c>
      <c r="E16294" s="0" t="n">
        <v>0.2975</v>
      </c>
      <c r="F16294" s="0" t="n">
        <v>2166366</v>
      </c>
      <c r="G16294" s="151" t="s">
        <v>111</v>
      </c>
      <c r="H16294" s="151" t="s">
        <v>111</v>
      </c>
      <c r="I16294" s="152" t="s">
        <v>112</v>
      </c>
    </row>
    <row r="16295" customFormat="false" ht="12.75" hidden="false" customHeight="false" outlineLevel="0" collapsed="false">
      <c r="A16295" s="0" t="s">
        <v>49</v>
      </c>
      <c r="B16295" s="0" t="s">
        <v>113</v>
      </c>
      <c r="C16295" s="0" t="s">
        <v>108</v>
      </c>
      <c r="D16295" s="116" t="n">
        <v>47239</v>
      </c>
      <c r="E16295" s="0" t="n">
        <v>0.0025</v>
      </c>
      <c r="F16295" s="0" t="n">
        <v>2166367</v>
      </c>
      <c r="G16295" s="151" t="s">
        <v>111</v>
      </c>
      <c r="H16295" s="151" t="s">
        <v>111</v>
      </c>
      <c r="I16295" s="152" t="s">
        <v>112</v>
      </c>
    </row>
    <row r="16296" customFormat="false" ht="12.75" hidden="false" customHeight="false" outlineLevel="0" collapsed="false">
      <c r="A16296" s="0" t="s">
        <v>50</v>
      </c>
      <c r="B16296" s="0" t="s">
        <v>110</v>
      </c>
      <c r="C16296" s="0" t="s">
        <v>108</v>
      </c>
      <c r="D16296" s="116" t="n">
        <v>47239</v>
      </c>
      <c r="E16296" s="0" t="n">
        <v>0.42</v>
      </c>
      <c r="F16296" s="0" t="n">
        <v>2166368</v>
      </c>
      <c r="G16296" s="151" t="s">
        <v>111</v>
      </c>
      <c r="H16296" s="151" t="s">
        <v>111</v>
      </c>
      <c r="I16296" s="152" t="s">
        <v>112</v>
      </c>
    </row>
    <row r="16297" customFormat="false" ht="12.75" hidden="false" customHeight="false" outlineLevel="0" collapsed="false">
      <c r="A16297" s="0" t="s">
        <v>50</v>
      </c>
      <c r="B16297" s="0" t="s">
        <v>113</v>
      </c>
      <c r="C16297" s="0" t="s">
        <v>108</v>
      </c>
      <c r="D16297" s="116" t="n">
        <v>47239</v>
      </c>
      <c r="E16297" s="0" t="n">
        <v>-0.065</v>
      </c>
      <c r="F16297" s="0" t="n">
        <v>2166369</v>
      </c>
      <c r="G16297" s="151" t="s">
        <v>111</v>
      </c>
      <c r="H16297" s="151" t="s">
        <v>111</v>
      </c>
      <c r="I16297" s="152" t="s">
        <v>112</v>
      </c>
    </row>
    <row r="16298" customFormat="false" ht="12.75" hidden="false" customHeight="false" outlineLevel="0" collapsed="false">
      <c r="A16298" s="0" t="s">
        <v>51</v>
      </c>
      <c r="B16298" s="0" t="s">
        <v>110</v>
      </c>
      <c r="C16298" s="0" t="s">
        <v>108</v>
      </c>
      <c r="D16298" s="116" t="n">
        <v>47239</v>
      </c>
      <c r="E16298" s="0" t="n">
        <v>0.42</v>
      </c>
      <c r="F16298" s="0" t="n">
        <v>2166370</v>
      </c>
      <c r="G16298" s="151" t="s">
        <v>111</v>
      </c>
      <c r="H16298" s="151" t="s">
        <v>111</v>
      </c>
      <c r="I16298" s="152" t="s">
        <v>112</v>
      </c>
    </row>
    <row r="16299" customFormat="false" ht="12.75" hidden="false" customHeight="false" outlineLevel="0" collapsed="false">
      <c r="A16299" s="0" t="s">
        <v>51</v>
      </c>
      <c r="B16299" s="0" t="s">
        <v>113</v>
      </c>
      <c r="C16299" s="0" t="s">
        <v>108</v>
      </c>
      <c r="D16299" s="116" t="n">
        <v>47239</v>
      </c>
      <c r="E16299" s="0" t="n">
        <v>0.02</v>
      </c>
      <c r="F16299" s="0" t="n">
        <v>2166371</v>
      </c>
      <c r="G16299" s="151" t="s">
        <v>111</v>
      </c>
      <c r="H16299" s="151" t="s">
        <v>111</v>
      </c>
      <c r="I16299" s="152" t="s">
        <v>112</v>
      </c>
    </row>
    <row r="16300" customFormat="false" ht="12.75" hidden="false" customHeight="false" outlineLevel="0" collapsed="false">
      <c r="A16300" s="0" t="s">
        <v>52</v>
      </c>
      <c r="B16300" s="0" t="s">
        <v>110</v>
      </c>
      <c r="C16300" s="0" t="s">
        <v>108</v>
      </c>
      <c r="D16300" s="116" t="n">
        <v>47239</v>
      </c>
      <c r="E16300" s="0" t="n">
        <v>0.42</v>
      </c>
      <c r="F16300" s="0" t="n">
        <v>2166372</v>
      </c>
      <c r="G16300" s="151" t="s">
        <v>111</v>
      </c>
      <c r="H16300" s="151" t="s">
        <v>111</v>
      </c>
      <c r="I16300" s="152" t="s">
        <v>112</v>
      </c>
    </row>
    <row r="16301" customFormat="false" ht="12.75" hidden="false" customHeight="false" outlineLevel="0" collapsed="false">
      <c r="A16301" s="0" t="s">
        <v>52</v>
      </c>
      <c r="B16301" s="0" t="s">
        <v>113</v>
      </c>
      <c r="C16301" s="0" t="s">
        <v>108</v>
      </c>
      <c r="D16301" s="116" t="n">
        <v>47239</v>
      </c>
      <c r="E16301" s="0" t="n">
        <v>-0.035</v>
      </c>
      <c r="F16301" s="0" t="n">
        <v>2166373</v>
      </c>
      <c r="G16301" s="151" t="s">
        <v>111</v>
      </c>
      <c r="H16301" s="151" t="s">
        <v>111</v>
      </c>
      <c r="I16301" s="152" t="s">
        <v>112</v>
      </c>
    </row>
    <row r="16302" customFormat="false" ht="12.75" hidden="false" customHeight="false" outlineLevel="0" collapsed="false">
      <c r="A16302" s="0" t="s">
        <v>53</v>
      </c>
      <c r="B16302" s="0" t="s">
        <v>110</v>
      </c>
      <c r="C16302" s="0" t="s">
        <v>108</v>
      </c>
      <c r="D16302" s="116" t="n">
        <v>47239</v>
      </c>
      <c r="E16302" s="0" t="n">
        <v>0.2025</v>
      </c>
      <c r="F16302" s="0" t="n">
        <v>2166374</v>
      </c>
      <c r="G16302" s="151" t="s">
        <v>111</v>
      </c>
      <c r="H16302" s="151" t="s">
        <v>111</v>
      </c>
      <c r="I16302" s="152" t="s">
        <v>112</v>
      </c>
    </row>
    <row r="16303" customFormat="false" ht="12.75" hidden="false" customHeight="false" outlineLevel="0" collapsed="false">
      <c r="A16303" s="0" t="s">
        <v>53</v>
      </c>
      <c r="B16303" s="0" t="s">
        <v>113</v>
      </c>
      <c r="C16303" s="0" t="s">
        <v>108</v>
      </c>
      <c r="D16303" s="116" t="n">
        <v>47239</v>
      </c>
      <c r="E16303" s="0" t="n">
        <v>0.005</v>
      </c>
      <c r="F16303" s="0" t="n">
        <v>2166375</v>
      </c>
      <c r="G16303" s="151" t="s">
        <v>111</v>
      </c>
      <c r="H16303" s="151" t="s">
        <v>111</v>
      </c>
      <c r="I16303" s="152" t="s">
        <v>112</v>
      </c>
    </row>
    <row r="16304" customFormat="false" ht="12.75" hidden="false" customHeight="false" outlineLevel="0" collapsed="false">
      <c r="A16304" s="0" t="s">
        <v>17</v>
      </c>
      <c r="B16304" s="0" t="s">
        <v>110</v>
      </c>
      <c r="C16304" s="0" t="s">
        <v>108</v>
      </c>
      <c r="D16304" s="116" t="n">
        <v>47239</v>
      </c>
      <c r="E16304" s="0" t="n">
        <v>0</v>
      </c>
      <c r="F16304" s="0" t="n">
        <v>2166376</v>
      </c>
      <c r="G16304" s="151" t="s">
        <v>111</v>
      </c>
      <c r="H16304" s="151" t="s">
        <v>111</v>
      </c>
      <c r="I16304" s="152" t="s">
        <v>112</v>
      </c>
    </row>
    <row r="16305" customFormat="false" ht="12.75" hidden="false" customHeight="false" outlineLevel="0" collapsed="false">
      <c r="A16305" s="0" t="s">
        <v>17</v>
      </c>
      <c r="B16305" s="0" t="s">
        <v>113</v>
      </c>
      <c r="C16305" s="0" t="s">
        <v>108</v>
      </c>
      <c r="D16305" s="116" t="n">
        <v>47239</v>
      </c>
      <c r="E16305" s="0" t="n">
        <v>0</v>
      </c>
      <c r="F16305" s="0" t="n">
        <v>2166377</v>
      </c>
      <c r="G16305" s="151" t="s">
        <v>111</v>
      </c>
      <c r="H16305" s="151" t="s">
        <v>111</v>
      </c>
      <c r="I16305" s="152" t="s">
        <v>112</v>
      </c>
    </row>
    <row r="16306" customFormat="false" ht="12.75" hidden="false" customHeight="false" outlineLevel="0" collapsed="false">
      <c r="A16306" s="0" t="s">
        <v>18</v>
      </c>
      <c r="B16306" s="0" t="s">
        <v>110</v>
      </c>
      <c r="C16306" s="0" t="s">
        <v>108</v>
      </c>
      <c r="D16306" s="116" t="n">
        <v>47239</v>
      </c>
      <c r="E16306" s="0" t="n">
        <v>0</v>
      </c>
      <c r="F16306" s="0" t="n">
        <v>2166378</v>
      </c>
      <c r="G16306" s="151" t="s">
        <v>111</v>
      </c>
      <c r="H16306" s="151" t="s">
        <v>111</v>
      </c>
      <c r="I16306" s="152" t="s">
        <v>112</v>
      </c>
    </row>
    <row r="16307" customFormat="false" ht="12.75" hidden="false" customHeight="false" outlineLevel="0" collapsed="false">
      <c r="A16307" s="0" t="s">
        <v>18</v>
      </c>
      <c r="B16307" s="0" t="s">
        <v>113</v>
      </c>
      <c r="C16307" s="0" t="s">
        <v>108</v>
      </c>
      <c r="D16307" s="116" t="n">
        <v>47239</v>
      </c>
      <c r="E16307" s="0" t="n">
        <v>0</v>
      </c>
      <c r="F16307" s="0" t="n">
        <v>2166379</v>
      </c>
      <c r="G16307" s="151" t="s">
        <v>111</v>
      </c>
      <c r="H16307" s="151" t="s">
        <v>111</v>
      </c>
      <c r="I16307" s="152" t="s">
        <v>112</v>
      </c>
    </row>
    <row r="16308" customFormat="false" ht="12.75" hidden="false" customHeight="false" outlineLevel="0" collapsed="false">
      <c r="A16308" s="0" t="s">
        <v>19</v>
      </c>
      <c r="B16308" s="0" t="s">
        <v>110</v>
      </c>
      <c r="C16308" s="0" t="s">
        <v>108</v>
      </c>
      <c r="D16308" s="116" t="n">
        <v>47239</v>
      </c>
      <c r="E16308" s="0" t="n">
        <v>0</v>
      </c>
      <c r="F16308" s="0" t="n">
        <v>2166380</v>
      </c>
      <c r="G16308" s="151" t="s">
        <v>111</v>
      </c>
      <c r="H16308" s="151" t="s">
        <v>111</v>
      </c>
      <c r="I16308" s="152" t="s">
        <v>112</v>
      </c>
    </row>
    <row r="16309" customFormat="false" ht="12.75" hidden="false" customHeight="false" outlineLevel="0" collapsed="false">
      <c r="A16309" s="0" t="s">
        <v>19</v>
      </c>
      <c r="B16309" s="0" t="s">
        <v>113</v>
      </c>
      <c r="C16309" s="0" t="s">
        <v>108</v>
      </c>
      <c r="D16309" s="116" t="n">
        <v>47239</v>
      </c>
      <c r="E16309" s="0" t="n">
        <v>0</v>
      </c>
      <c r="F16309" s="0" t="n">
        <v>2166381</v>
      </c>
      <c r="G16309" s="151" t="s">
        <v>111</v>
      </c>
      <c r="H16309" s="151" t="s">
        <v>111</v>
      </c>
      <c r="I16309" s="152" t="s">
        <v>112</v>
      </c>
    </row>
    <row r="16310" customFormat="false" ht="12.75" hidden="false" customHeight="false" outlineLevel="0" collapsed="false">
      <c r="A16310" s="0" t="s">
        <v>21</v>
      </c>
      <c r="B16310" s="0" t="s">
        <v>110</v>
      </c>
      <c r="C16310" s="0" t="s">
        <v>108</v>
      </c>
      <c r="D16310" s="116" t="n">
        <v>47239</v>
      </c>
      <c r="E16310" s="0" t="n">
        <v>0</v>
      </c>
      <c r="F16310" s="0" t="n">
        <v>2166382</v>
      </c>
      <c r="G16310" s="151" t="s">
        <v>111</v>
      </c>
      <c r="H16310" s="151" t="s">
        <v>111</v>
      </c>
      <c r="I16310" s="152" t="s">
        <v>112</v>
      </c>
    </row>
    <row r="16311" customFormat="false" ht="12.75" hidden="false" customHeight="false" outlineLevel="0" collapsed="false">
      <c r="A16311" s="0" t="s">
        <v>21</v>
      </c>
      <c r="B16311" s="0" t="s">
        <v>113</v>
      </c>
      <c r="C16311" s="0" t="s">
        <v>108</v>
      </c>
      <c r="D16311" s="116" t="n">
        <v>47239</v>
      </c>
      <c r="E16311" s="0" t="n">
        <v>0</v>
      </c>
      <c r="F16311" s="0" t="n">
        <v>2166383</v>
      </c>
      <c r="G16311" s="151" t="s">
        <v>111</v>
      </c>
      <c r="H16311" s="151" t="s">
        <v>111</v>
      </c>
      <c r="I16311" s="152" t="s">
        <v>112</v>
      </c>
    </row>
    <row r="16312" customFormat="false" ht="12.75" hidden="false" customHeight="false" outlineLevel="0" collapsed="false">
      <c r="A16312" s="0" t="s">
        <v>22</v>
      </c>
      <c r="B16312" s="0" t="s">
        <v>110</v>
      </c>
      <c r="C16312" s="0" t="s">
        <v>108</v>
      </c>
      <c r="D16312" s="116" t="n">
        <v>47239</v>
      </c>
      <c r="E16312" s="0" t="n">
        <v>0</v>
      </c>
      <c r="F16312" s="0" t="n">
        <v>2166384</v>
      </c>
      <c r="G16312" s="151" t="s">
        <v>111</v>
      </c>
      <c r="H16312" s="151" t="s">
        <v>111</v>
      </c>
      <c r="I16312" s="152" t="s">
        <v>112</v>
      </c>
    </row>
    <row r="16313" customFormat="false" ht="12.75" hidden="false" customHeight="false" outlineLevel="0" collapsed="false">
      <c r="A16313" s="0" t="s">
        <v>59</v>
      </c>
      <c r="B16313" s="0" t="s">
        <v>110</v>
      </c>
      <c r="C16313" s="0" t="s">
        <v>108</v>
      </c>
      <c r="D16313" s="116" t="n">
        <v>47270</v>
      </c>
      <c r="E16313" s="0" t="n">
        <v>0.2975</v>
      </c>
      <c r="F16313" s="0" t="n">
        <v>2166338</v>
      </c>
      <c r="G16313" s="151" t="s">
        <v>111</v>
      </c>
      <c r="H16313" s="151" t="s">
        <v>111</v>
      </c>
      <c r="I16313" s="152" t="s">
        <v>112</v>
      </c>
    </row>
    <row r="16314" customFormat="false" ht="12.75" hidden="false" customHeight="false" outlineLevel="0" collapsed="false">
      <c r="A16314" s="0" t="s">
        <v>59</v>
      </c>
      <c r="B16314" s="0" t="s">
        <v>113</v>
      </c>
      <c r="C16314" s="0" t="s">
        <v>108</v>
      </c>
      <c r="D16314" s="116" t="n">
        <v>47270</v>
      </c>
      <c r="E16314" s="0" t="n">
        <v>0.0025</v>
      </c>
      <c r="F16314" s="0" t="n">
        <v>2166339</v>
      </c>
      <c r="G16314" s="151" t="s">
        <v>111</v>
      </c>
      <c r="H16314" s="151" t="s">
        <v>111</v>
      </c>
      <c r="I16314" s="152" t="s">
        <v>112</v>
      </c>
    </row>
    <row r="16315" customFormat="false" ht="12.75" hidden="false" customHeight="false" outlineLevel="0" collapsed="false">
      <c r="A16315" s="0" t="s">
        <v>60</v>
      </c>
      <c r="B16315" s="0" t="s">
        <v>110</v>
      </c>
      <c r="C16315" s="0" t="s">
        <v>108</v>
      </c>
      <c r="D16315" s="116" t="n">
        <v>47270</v>
      </c>
      <c r="E16315" s="0" t="n">
        <v>0.2975</v>
      </c>
      <c r="F16315" s="0" t="n">
        <v>2166340</v>
      </c>
      <c r="G16315" s="151" t="s">
        <v>111</v>
      </c>
      <c r="H16315" s="151" t="s">
        <v>111</v>
      </c>
      <c r="I16315" s="152" t="s">
        <v>112</v>
      </c>
    </row>
    <row r="16316" customFormat="false" ht="12.75" hidden="false" customHeight="false" outlineLevel="0" collapsed="false">
      <c r="A16316" s="0" t="s">
        <v>60</v>
      </c>
      <c r="B16316" s="0" t="s">
        <v>113</v>
      </c>
      <c r="C16316" s="0" t="s">
        <v>108</v>
      </c>
      <c r="D16316" s="116" t="n">
        <v>47270</v>
      </c>
      <c r="E16316" s="0" t="n">
        <v>0.0425</v>
      </c>
      <c r="F16316" s="0" t="n">
        <v>2166341</v>
      </c>
      <c r="G16316" s="151" t="s">
        <v>111</v>
      </c>
      <c r="H16316" s="151" t="s">
        <v>111</v>
      </c>
      <c r="I16316" s="152" t="s">
        <v>112</v>
      </c>
    </row>
    <row r="16317" customFormat="false" ht="12.75" hidden="false" customHeight="false" outlineLevel="0" collapsed="false">
      <c r="A16317" s="0" t="s">
        <v>61</v>
      </c>
      <c r="B16317" s="0" t="s">
        <v>110</v>
      </c>
      <c r="C16317" s="0" t="s">
        <v>108</v>
      </c>
      <c r="D16317" s="116" t="n">
        <v>47270</v>
      </c>
      <c r="E16317" s="0" t="n">
        <v>0.2975</v>
      </c>
      <c r="F16317" s="0" t="n">
        <v>2166342</v>
      </c>
      <c r="G16317" s="151" t="s">
        <v>111</v>
      </c>
      <c r="H16317" s="151" t="s">
        <v>111</v>
      </c>
      <c r="I16317" s="152" t="s">
        <v>112</v>
      </c>
    </row>
    <row r="16318" customFormat="false" ht="12.75" hidden="false" customHeight="false" outlineLevel="0" collapsed="false">
      <c r="A16318" s="0" t="s">
        <v>61</v>
      </c>
      <c r="B16318" s="0" t="s">
        <v>113</v>
      </c>
      <c r="C16318" s="0" t="s">
        <v>108</v>
      </c>
      <c r="D16318" s="116" t="n">
        <v>47270</v>
      </c>
      <c r="E16318" s="0" t="n">
        <v>0.0025</v>
      </c>
      <c r="F16318" s="0" t="n">
        <v>2166343</v>
      </c>
      <c r="G16318" s="151" t="s">
        <v>111</v>
      </c>
      <c r="H16318" s="151" t="s">
        <v>111</v>
      </c>
      <c r="I16318" s="152" t="s">
        <v>112</v>
      </c>
    </row>
    <row r="16319" customFormat="false" ht="12.75" hidden="false" customHeight="false" outlineLevel="0" collapsed="false">
      <c r="A16319" s="0" t="s">
        <v>62</v>
      </c>
      <c r="B16319" s="0" t="s">
        <v>110</v>
      </c>
      <c r="C16319" s="0" t="s">
        <v>108</v>
      </c>
      <c r="D16319" s="116" t="n">
        <v>47270</v>
      </c>
      <c r="E16319" s="0" t="n">
        <v>0.2975</v>
      </c>
      <c r="F16319" s="0" t="n">
        <v>2166344</v>
      </c>
      <c r="G16319" s="151" t="s">
        <v>111</v>
      </c>
      <c r="H16319" s="151" t="s">
        <v>111</v>
      </c>
      <c r="I16319" s="152" t="s">
        <v>112</v>
      </c>
    </row>
    <row r="16320" customFormat="false" ht="12.75" hidden="false" customHeight="false" outlineLevel="0" collapsed="false">
      <c r="A16320" s="0" t="s">
        <v>62</v>
      </c>
      <c r="B16320" s="0" t="s">
        <v>113</v>
      </c>
      <c r="C16320" s="0" t="s">
        <v>108</v>
      </c>
      <c r="D16320" s="116" t="n">
        <v>47270</v>
      </c>
      <c r="E16320" s="0" t="n">
        <v>0.0425</v>
      </c>
      <c r="F16320" s="0" t="n">
        <v>2166345</v>
      </c>
      <c r="G16320" s="151" t="s">
        <v>111</v>
      </c>
      <c r="H16320" s="151" t="s">
        <v>111</v>
      </c>
      <c r="I16320" s="152" t="s">
        <v>112</v>
      </c>
    </row>
    <row r="16321" customFormat="false" ht="12.75" hidden="false" customHeight="false" outlineLevel="0" collapsed="false">
      <c r="A16321" s="0" t="s">
        <v>82</v>
      </c>
      <c r="B16321" s="0" t="s">
        <v>110</v>
      </c>
      <c r="C16321" s="0" t="s">
        <v>108</v>
      </c>
      <c r="D16321" s="116" t="n">
        <v>47270</v>
      </c>
      <c r="E16321" s="0" t="n">
        <v>0</v>
      </c>
      <c r="F16321" s="0" t="n">
        <v>2166346</v>
      </c>
      <c r="G16321" s="151" t="s">
        <v>111</v>
      </c>
      <c r="H16321" s="151" t="s">
        <v>111</v>
      </c>
      <c r="I16321" s="152" t="s">
        <v>112</v>
      </c>
    </row>
    <row r="16322" customFormat="false" ht="12.75" hidden="false" customHeight="false" outlineLevel="0" collapsed="false">
      <c r="A16322" s="0" t="s">
        <v>82</v>
      </c>
      <c r="B16322" s="0" t="s">
        <v>113</v>
      </c>
      <c r="C16322" s="0" t="s">
        <v>108</v>
      </c>
      <c r="D16322" s="116" t="n">
        <v>47270</v>
      </c>
      <c r="E16322" s="0" t="n">
        <v>0</v>
      </c>
      <c r="F16322" s="0" t="n">
        <v>2166347</v>
      </c>
      <c r="G16322" s="151" t="s">
        <v>111</v>
      </c>
      <c r="H16322" s="151" t="s">
        <v>111</v>
      </c>
      <c r="I16322" s="152" t="s">
        <v>112</v>
      </c>
    </row>
    <row r="16323" customFormat="false" ht="12.75" hidden="false" customHeight="false" outlineLevel="0" collapsed="false">
      <c r="A16323" s="0" t="s">
        <v>83</v>
      </c>
      <c r="B16323" s="0" t="s">
        <v>110</v>
      </c>
      <c r="C16323" s="0" t="s">
        <v>108</v>
      </c>
      <c r="D16323" s="116" t="n">
        <v>47270</v>
      </c>
      <c r="E16323" s="0" t="n">
        <v>0</v>
      </c>
      <c r="F16323" s="0" t="n">
        <v>2166348</v>
      </c>
      <c r="G16323" s="151" t="s">
        <v>111</v>
      </c>
      <c r="H16323" s="151" t="s">
        <v>111</v>
      </c>
      <c r="I16323" s="152" t="s">
        <v>112</v>
      </c>
    </row>
    <row r="16324" customFormat="false" ht="12.75" hidden="false" customHeight="false" outlineLevel="0" collapsed="false">
      <c r="A16324" s="0" t="s">
        <v>83</v>
      </c>
      <c r="B16324" s="0" t="s">
        <v>113</v>
      </c>
      <c r="C16324" s="0" t="s">
        <v>108</v>
      </c>
      <c r="D16324" s="116" t="n">
        <v>47270</v>
      </c>
      <c r="E16324" s="0" t="n">
        <v>0</v>
      </c>
      <c r="F16324" s="0" t="n">
        <v>2166349</v>
      </c>
      <c r="G16324" s="151" t="s">
        <v>111</v>
      </c>
      <c r="H16324" s="151" t="s">
        <v>111</v>
      </c>
      <c r="I16324" s="152" t="s">
        <v>112</v>
      </c>
    </row>
    <row r="16325" customFormat="false" ht="12.75" hidden="false" customHeight="false" outlineLevel="0" collapsed="false">
      <c r="A16325" s="0" t="s">
        <v>84</v>
      </c>
      <c r="B16325" s="0" t="s">
        <v>110</v>
      </c>
      <c r="C16325" s="0" t="s">
        <v>108</v>
      </c>
      <c r="D16325" s="116" t="n">
        <v>47270</v>
      </c>
      <c r="E16325" s="0" t="n">
        <v>0.1925</v>
      </c>
      <c r="F16325" s="0" t="n">
        <v>2166350</v>
      </c>
      <c r="G16325" s="151" t="s">
        <v>111</v>
      </c>
      <c r="H16325" s="151" t="s">
        <v>111</v>
      </c>
      <c r="I16325" s="152" t="s">
        <v>112</v>
      </c>
    </row>
    <row r="16326" customFormat="false" ht="12.75" hidden="false" customHeight="false" outlineLevel="0" collapsed="false">
      <c r="A16326" s="0" t="s">
        <v>84</v>
      </c>
      <c r="B16326" s="0" t="s">
        <v>113</v>
      </c>
      <c r="C16326" s="0" t="s">
        <v>108</v>
      </c>
      <c r="D16326" s="116" t="n">
        <v>47270</v>
      </c>
      <c r="E16326" s="0" t="n">
        <v>0</v>
      </c>
      <c r="F16326" s="0" t="n">
        <v>2166351</v>
      </c>
      <c r="G16326" s="151" t="s">
        <v>111</v>
      </c>
      <c r="H16326" s="151" t="s">
        <v>111</v>
      </c>
      <c r="I16326" s="152" t="s">
        <v>112</v>
      </c>
    </row>
    <row r="16327" customFormat="false" ht="12.75" hidden="false" customHeight="false" outlineLevel="0" collapsed="false">
      <c r="A16327" s="0" t="s">
        <v>85</v>
      </c>
      <c r="B16327" s="0" t="s">
        <v>110</v>
      </c>
      <c r="C16327" s="0" t="s">
        <v>108</v>
      </c>
      <c r="D16327" s="116" t="n">
        <v>47270</v>
      </c>
      <c r="E16327" s="0" t="n">
        <v>0.1925</v>
      </c>
      <c r="F16327" s="0" t="n">
        <v>2166352</v>
      </c>
      <c r="G16327" s="151" t="s">
        <v>111</v>
      </c>
      <c r="H16327" s="151" t="s">
        <v>111</v>
      </c>
      <c r="I16327" s="152" t="s">
        <v>112</v>
      </c>
    </row>
    <row r="16328" customFormat="false" ht="12.75" hidden="false" customHeight="false" outlineLevel="0" collapsed="false">
      <c r="A16328" s="0" t="s">
        <v>85</v>
      </c>
      <c r="B16328" s="0" t="s">
        <v>113</v>
      </c>
      <c r="C16328" s="0" t="s">
        <v>108</v>
      </c>
      <c r="D16328" s="116" t="n">
        <v>47270</v>
      </c>
      <c r="E16328" s="0" t="n">
        <v>0</v>
      </c>
      <c r="F16328" s="0" t="n">
        <v>2166353</v>
      </c>
      <c r="G16328" s="151" t="s">
        <v>111</v>
      </c>
      <c r="H16328" s="151" t="s">
        <v>111</v>
      </c>
      <c r="I16328" s="152" t="s">
        <v>112</v>
      </c>
    </row>
    <row r="16329" customFormat="false" ht="12.75" hidden="false" customHeight="false" outlineLevel="0" collapsed="false">
      <c r="A16329" s="0" t="s">
        <v>86</v>
      </c>
      <c r="B16329" s="0" t="s">
        <v>110</v>
      </c>
      <c r="C16329" s="0" t="s">
        <v>108</v>
      </c>
      <c r="D16329" s="116" t="n">
        <v>47270</v>
      </c>
      <c r="E16329" s="0" t="n">
        <v>0.2025</v>
      </c>
      <c r="F16329" s="0" t="n">
        <v>2166354</v>
      </c>
      <c r="G16329" s="151" t="s">
        <v>111</v>
      </c>
      <c r="H16329" s="151" t="s">
        <v>111</v>
      </c>
      <c r="I16329" s="152" t="s">
        <v>112</v>
      </c>
    </row>
    <row r="16330" customFormat="false" ht="12.75" hidden="false" customHeight="false" outlineLevel="0" collapsed="false">
      <c r="A16330" s="0" t="s">
        <v>86</v>
      </c>
      <c r="B16330" s="0" t="s">
        <v>113</v>
      </c>
      <c r="C16330" s="0" t="s">
        <v>108</v>
      </c>
      <c r="D16330" s="116" t="n">
        <v>47270</v>
      </c>
      <c r="E16330" s="0" t="n">
        <v>0.005</v>
      </c>
      <c r="F16330" s="0" t="n">
        <v>2166355</v>
      </c>
      <c r="G16330" s="151" t="s">
        <v>111</v>
      </c>
      <c r="H16330" s="151" t="s">
        <v>111</v>
      </c>
      <c r="I16330" s="152" t="s">
        <v>112</v>
      </c>
    </row>
    <row r="16331" customFormat="false" ht="12.75" hidden="false" customHeight="false" outlineLevel="0" collapsed="false">
      <c r="A16331" s="0" t="s">
        <v>87</v>
      </c>
      <c r="B16331" s="0" t="s">
        <v>110</v>
      </c>
      <c r="C16331" s="0" t="s">
        <v>108</v>
      </c>
      <c r="D16331" s="116" t="n">
        <v>47270</v>
      </c>
      <c r="E16331" s="0" t="n">
        <v>0.2025</v>
      </c>
      <c r="F16331" s="0" t="n">
        <v>2166356</v>
      </c>
      <c r="G16331" s="151" t="s">
        <v>111</v>
      </c>
      <c r="H16331" s="151" t="s">
        <v>111</v>
      </c>
      <c r="I16331" s="152" t="s">
        <v>112</v>
      </c>
    </row>
    <row r="16332" customFormat="false" ht="12.75" hidden="false" customHeight="false" outlineLevel="0" collapsed="false">
      <c r="A16332" s="0" t="s">
        <v>87</v>
      </c>
      <c r="B16332" s="0" t="s">
        <v>113</v>
      </c>
      <c r="C16332" s="0" t="s">
        <v>108</v>
      </c>
      <c r="D16332" s="116" t="n">
        <v>47270</v>
      </c>
      <c r="E16332" s="0" t="n">
        <v>0.005</v>
      </c>
      <c r="F16332" s="0" t="n">
        <v>2166357</v>
      </c>
      <c r="G16332" s="151" t="s">
        <v>111</v>
      </c>
      <c r="H16332" s="151" t="s">
        <v>111</v>
      </c>
      <c r="I16332" s="152" t="s">
        <v>112</v>
      </c>
    </row>
    <row r="16333" customFormat="false" ht="12.75" hidden="false" customHeight="false" outlineLevel="0" collapsed="false">
      <c r="A16333" s="0" t="s">
        <v>88</v>
      </c>
      <c r="B16333" s="0" t="s">
        <v>110</v>
      </c>
      <c r="C16333" s="0" t="s">
        <v>108</v>
      </c>
      <c r="D16333" s="116" t="n">
        <v>47270</v>
      </c>
      <c r="E16333" s="0" t="n">
        <v>0.2025</v>
      </c>
      <c r="F16333" s="0" t="n">
        <v>2166358</v>
      </c>
      <c r="G16333" s="151" t="s">
        <v>111</v>
      </c>
      <c r="H16333" s="151" t="s">
        <v>111</v>
      </c>
      <c r="I16333" s="152" t="s">
        <v>112</v>
      </c>
    </row>
    <row r="16334" customFormat="false" ht="12.75" hidden="false" customHeight="false" outlineLevel="0" collapsed="false">
      <c r="A16334" s="0" t="s">
        <v>88</v>
      </c>
      <c r="B16334" s="0" t="s">
        <v>113</v>
      </c>
      <c r="C16334" s="0" t="s">
        <v>108</v>
      </c>
      <c r="D16334" s="116" t="n">
        <v>47270</v>
      </c>
      <c r="E16334" s="0" t="n">
        <v>0.005</v>
      </c>
      <c r="F16334" s="0" t="n">
        <v>2166359</v>
      </c>
      <c r="G16334" s="151" t="s">
        <v>111</v>
      </c>
      <c r="H16334" s="151" t="s">
        <v>111</v>
      </c>
      <c r="I16334" s="152" t="s">
        <v>112</v>
      </c>
    </row>
    <row r="16335" customFormat="false" ht="12.75" hidden="false" customHeight="false" outlineLevel="0" collapsed="false">
      <c r="A16335" s="0" t="s">
        <v>89</v>
      </c>
      <c r="B16335" s="0" t="s">
        <v>110</v>
      </c>
      <c r="C16335" s="0" t="s">
        <v>108</v>
      </c>
      <c r="D16335" s="116" t="n">
        <v>47270</v>
      </c>
      <c r="E16335" s="0" t="n">
        <v>0.2025</v>
      </c>
      <c r="F16335" s="0" t="n">
        <v>2166360</v>
      </c>
      <c r="G16335" s="151" t="s">
        <v>111</v>
      </c>
      <c r="H16335" s="151" t="s">
        <v>111</v>
      </c>
      <c r="I16335" s="152" t="s">
        <v>112</v>
      </c>
    </row>
    <row r="16336" customFormat="false" ht="12.75" hidden="false" customHeight="false" outlineLevel="0" collapsed="false">
      <c r="A16336" s="0" t="s">
        <v>89</v>
      </c>
      <c r="B16336" s="0" t="s">
        <v>113</v>
      </c>
      <c r="C16336" s="0" t="s">
        <v>108</v>
      </c>
      <c r="D16336" s="116" t="n">
        <v>47270</v>
      </c>
      <c r="E16336" s="0" t="n">
        <v>0.005</v>
      </c>
      <c r="F16336" s="0" t="n">
        <v>2166361</v>
      </c>
      <c r="G16336" s="151" t="s">
        <v>111</v>
      </c>
      <c r="H16336" s="151" t="s">
        <v>111</v>
      </c>
      <c r="I16336" s="152" t="s">
        <v>112</v>
      </c>
    </row>
    <row r="16337" customFormat="false" ht="12.75" hidden="false" customHeight="false" outlineLevel="0" collapsed="false">
      <c r="A16337" s="0" t="s">
        <v>90</v>
      </c>
      <c r="B16337" s="0" t="s">
        <v>110</v>
      </c>
      <c r="C16337" s="0" t="s">
        <v>108</v>
      </c>
      <c r="D16337" s="116" t="n">
        <v>47270</v>
      </c>
      <c r="E16337" s="0" t="n">
        <v>0.2025</v>
      </c>
      <c r="F16337" s="0" t="n">
        <v>2166362</v>
      </c>
      <c r="G16337" s="151" t="s">
        <v>111</v>
      </c>
      <c r="H16337" s="151" t="s">
        <v>111</v>
      </c>
      <c r="I16337" s="152" t="s">
        <v>112</v>
      </c>
    </row>
    <row r="16338" customFormat="false" ht="12.75" hidden="false" customHeight="false" outlineLevel="0" collapsed="false">
      <c r="A16338" s="0" t="s">
        <v>90</v>
      </c>
      <c r="B16338" s="0" t="s">
        <v>113</v>
      </c>
      <c r="C16338" s="0" t="s">
        <v>108</v>
      </c>
      <c r="D16338" s="116" t="n">
        <v>47270</v>
      </c>
      <c r="E16338" s="0" t="n">
        <v>0.005</v>
      </c>
      <c r="F16338" s="0" t="n">
        <v>2166363</v>
      </c>
      <c r="G16338" s="151" t="s">
        <v>111</v>
      </c>
      <c r="H16338" s="151" t="s">
        <v>111</v>
      </c>
      <c r="I16338" s="152" t="s">
        <v>112</v>
      </c>
    </row>
    <row r="16339" customFormat="false" ht="12.75" hidden="false" customHeight="false" outlineLevel="0" collapsed="false">
      <c r="A16339" s="0" t="s">
        <v>91</v>
      </c>
      <c r="B16339" s="0" t="s">
        <v>110</v>
      </c>
      <c r="C16339" s="0" t="s">
        <v>108</v>
      </c>
      <c r="D16339" s="116" t="n">
        <v>47270</v>
      </c>
      <c r="E16339" s="0" t="n">
        <v>0</v>
      </c>
      <c r="F16339" s="0" t="n">
        <v>2166364</v>
      </c>
      <c r="G16339" s="151" t="s">
        <v>111</v>
      </c>
      <c r="H16339" s="151" t="s">
        <v>111</v>
      </c>
      <c r="I16339" s="152" t="s">
        <v>112</v>
      </c>
    </row>
    <row r="16340" customFormat="false" ht="12.75" hidden="false" customHeight="false" outlineLevel="0" collapsed="false">
      <c r="A16340" s="0" t="s">
        <v>91</v>
      </c>
      <c r="B16340" s="0" t="s">
        <v>113</v>
      </c>
      <c r="C16340" s="0" t="s">
        <v>108</v>
      </c>
      <c r="D16340" s="116" t="n">
        <v>47270</v>
      </c>
      <c r="E16340" s="0" t="n">
        <v>0</v>
      </c>
      <c r="F16340" s="0" t="n">
        <v>2166365</v>
      </c>
      <c r="G16340" s="151" t="s">
        <v>111</v>
      </c>
      <c r="H16340" s="151" t="s">
        <v>111</v>
      </c>
      <c r="I16340" s="152" t="s">
        <v>112</v>
      </c>
    </row>
    <row r="16341" customFormat="false" ht="12.75" hidden="false" customHeight="false" outlineLevel="0" collapsed="false">
      <c r="A16341" s="0" t="s">
        <v>49</v>
      </c>
      <c r="B16341" s="0" t="s">
        <v>110</v>
      </c>
      <c r="C16341" s="0" t="s">
        <v>108</v>
      </c>
      <c r="D16341" s="116" t="n">
        <v>47270</v>
      </c>
      <c r="E16341" s="0" t="n">
        <v>0.2975</v>
      </c>
      <c r="F16341" s="0" t="n">
        <v>2166366</v>
      </c>
      <c r="G16341" s="151" t="s">
        <v>111</v>
      </c>
      <c r="H16341" s="151" t="s">
        <v>111</v>
      </c>
      <c r="I16341" s="152" t="s">
        <v>112</v>
      </c>
    </row>
    <row r="16342" customFormat="false" ht="12.75" hidden="false" customHeight="false" outlineLevel="0" collapsed="false">
      <c r="A16342" s="0" t="s">
        <v>49</v>
      </c>
      <c r="B16342" s="0" t="s">
        <v>113</v>
      </c>
      <c r="C16342" s="0" t="s">
        <v>108</v>
      </c>
      <c r="D16342" s="116" t="n">
        <v>47270</v>
      </c>
      <c r="E16342" s="0" t="n">
        <v>0.0025</v>
      </c>
      <c r="F16342" s="0" t="n">
        <v>2166367</v>
      </c>
      <c r="G16342" s="151" t="s">
        <v>111</v>
      </c>
      <c r="H16342" s="151" t="s">
        <v>111</v>
      </c>
      <c r="I16342" s="152" t="s">
        <v>112</v>
      </c>
    </row>
    <row r="16343" customFormat="false" ht="12.75" hidden="false" customHeight="false" outlineLevel="0" collapsed="false">
      <c r="A16343" s="0" t="s">
        <v>50</v>
      </c>
      <c r="B16343" s="0" t="s">
        <v>110</v>
      </c>
      <c r="C16343" s="0" t="s">
        <v>108</v>
      </c>
      <c r="D16343" s="116" t="n">
        <v>47270</v>
      </c>
      <c r="E16343" s="0" t="n">
        <v>0.41</v>
      </c>
      <c r="F16343" s="0" t="n">
        <v>2166368</v>
      </c>
      <c r="G16343" s="151" t="s">
        <v>111</v>
      </c>
      <c r="H16343" s="151" t="s">
        <v>111</v>
      </c>
      <c r="I16343" s="152" t="s">
        <v>112</v>
      </c>
    </row>
    <row r="16344" customFormat="false" ht="12.75" hidden="false" customHeight="false" outlineLevel="0" collapsed="false">
      <c r="A16344" s="0" t="s">
        <v>50</v>
      </c>
      <c r="B16344" s="0" t="s">
        <v>113</v>
      </c>
      <c r="C16344" s="0" t="s">
        <v>108</v>
      </c>
      <c r="D16344" s="116" t="n">
        <v>47270</v>
      </c>
      <c r="E16344" s="0" t="n">
        <v>-0.055</v>
      </c>
      <c r="F16344" s="0" t="n">
        <v>2166369</v>
      </c>
      <c r="G16344" s="151" t="s">
        <v>111</v>
      </c>
      <c r="H16344" s="151" t="s">
        <v>111</v>
      </c>
      <c r="I16344" s="152" t="s">
        <v>112</v>
      </c>
    </row>
    <row r="16345" customFormat="false" ht="12.75" hidden="false" customHeight="false" outlineLevel="0" collapsed="false">
      <c r="A16345" s="0" t="s">
        <v>51</v>
      </c>
      <c r="B16345" s="0" t="s">
        <v>110</v>
      </c>
      <c r="C16345" s="0" t="s">
        <v>108</v>
      </c>
      <c r="D16345" s="116" t="n">
        <v>47270</v>
      </c>
      <c r="E16345" s="0" t="n">
        <v>0.41</v>
      </c>
      <c r="F16345" s="0" t="n">
        <v>2166370</v>
      </c>
      <c r="G16345" s="151" t="s">
        <v>111</v>
      </c>
      <c r="H16345" s="151" t="s">
        <v>111</v>
      </c>
      <c r="I16345" s="152" t="s">
        <v>112</v>
      </c>
    </row>
    <row r="16346" customFormat="false" ht="12.75" hidden="false" customHeight="false" outlineLevel="0" collapsed="false">
      <c r="A16346" s="0" t="s">
        <v>51</v>
      </c>
      <c r="B16346" s="0" t="s">
        <v>113</v>
      </c>
      <c r="C16346" s="0" t="s">
        <v>108</v>
      </c>
      <c r="D16346" s="116" t="n">
        <v>47270</v>
      </c>
      <c r="E16346" s="0" t="n">
        <v>0.035</v>
      </c>
      <c r="F16346" s="0" t="n">
        <v>2166371</v>
      </c>
      <c r="G16346" s="151" t="s">
        <v>111</v>
      </c>
      <c r="H16346" s="151" t="s">
        <v>111</v>
      </c>
      <c r="I16346" s="152" t="s">
        <v>112</v>
      </c>
    </row>
    <row r="16347" customFormat="false" ht="12.75" hidden="false" customHeight="false" outlineLevel="0" collapsed="false">
      <c r="A16347" s="0" t="s">
        <v>52</v>
      </c>
      <c r="B16347" s="0" t="s">
        <v>110</v>
      </c>
      <c r="C16347" s="0" t="s">
        <v>108</v>
      </c>
      <c r="D16347" s="116" t="n">
        <v>47270</v>
      </c>
      <c r="E16347" s="0" t="n">
        <v>0.41</v>
      </c>
      <c r="F16347" s="0" t="n">
        <v>2166372</v>
      </c>
      <c r="G16347" s="151" t="s">
        <v>111</v>
      </c>
      <c r="H16347" s="151" t="s">
        <v>111</v>
      </c>
      <c r="I16347" s="152" t="s">
        <v>112</v>
      </c>
    </row>
    <row r="16348" customFormat="false" ht="12.75" hidden="false" customHeight="false" outlineLevel="0" collapsed="false">
      <c r="A16348" s="0" t="s">
        <v>52</v>
      </c>
      <c r="B16348" s="0" t="s">
        <v>113</v>
      </c>
      <c r="C16348" s="0" t="s">
        <v>108</v>
      </c>
      <c r="D16348" s="116" t="n">
        <v>47270</v>
      </c>
      <c r="E16348" s="0" t="n">
        <v>-0.035</v>
      </c>
      <c r="F16348" s="0" t="n">
        <v>2166373</v>
      </c>
      <c r="G16348" s="151" t="s">
        <v>111</v>
      </c>
      <c r="H16348" s="151" t="s">
        <v>111</v>
      </c>
      <c r="I16348" s="152" t="s">
        <v>112</v>
      </c>
    </row>
    <row r="16349" customFormat="false" ht="12.75" hidden="false" customHeight="false" outlineLevel="0" collapsed="false">
      <c r="A16349" s="0" t="s">
        <v>53</v>
      </c>
      <c r="B16349" s="0" t="s">
        <v>110</v>
      </c>
      <c r="C16349" s="0" t="s">
        <v>108</v>
      </c>
      <c r="D16349" s="116" t="n">
        <v>47270</v>
      </c>
      <c r="E16349" s="0" t="n">
        <v>0.2025</v>
      </c>
      <c r="F16349" s="0" t="n">
        <v>2166374</v>
      </c>
      <c r="G16349" s="151" t="s">
        <v>111</v>
      </c>
      <c r="H16349" s="151" t="s">
        <v>111</v>
      </c>
      <c r="I16349" s="152" t="s">
        <v>112</v>
      </c>
    </row>
    <row r="16350" customFormat="false" ht="12.75" hidden="false" customHeight="false" outlineLevel="0" collapsed="false">
      <c r="A16350" s="0" t="s">
        <v>53</v>
      </c>
      <c r="B16350" s="0" t="s">
        <v>113</v>
      </c>
      <c r="C16350" s="0" t="s">
        <v>108</v>
      </c>
      <c r="D16350" s="116" t="n">
        <v>47270</v>
      </c>
      <c r="E16350" s="0" t="n">
        <v>0.005</v>
      </c>
      <c r="F16350" s="0" t="n">
        <v>2166375</v>
      </c>
      <c r="G16350" s="151" t="s">
        <v>111</v>
      </c>
      <c r="H16350" s="151" t="s">
        <v>111</v>
      </c>
      <c r="I16350" s="152" t="s">
        <v>112</v>
      </c>
    </row>
    <row r="16351" customFormat="false" ht="12.75" hidden="false" customHeight="false" outlineLevel="0" collapsed="false">
      <c r="A16351" s="0" t="s">
        <v>17</v>
      </c>
      <c r="B16351" s="0" t="s">
        <v>110</v>
      </c>
      <c r="C16351" s="0" t="s">
        <v>108</v>
      </c>
      <c r="D16351" s="116" t="n">
        <v>47270</v>
      </c>
      <c r="E16351" s="0" t="n">
        <v>0</v>
      </c>
      <c r="F16351" s="0" t="n">
        <v>2166376</v>
      </c>
      <c r="G16351" s="151" t="s">
        <v>111</v>
      </c>
      <c r="H16351" s="151" t="s">
        <v>111</v>
      </c>
      <c r="I16351" s="152" t="s">
        <v>112</v>
      </c>
    </row>
    <row r="16352" customFormat="false" ht="12.75" hidden="false" customHeight="false" outlineLevel="0" collapsed="false">
      <c r="A16352" s="0" t="s">
        <v>17</v>
      </c>
      <c r="B16352" s="0" t="s">
        <v>113</v>
      </c>
      <c r="C16352" s="0" t="s">
        <v>108</v>
      </c>
      <c r="D16352" s="116" t="n">
        <v>47270</v>
      </c>
      <c r="E16352" s="0" t="n">
        <v>0</v>
      </c>
      <c r="F16352" s="0" t="n">
        <v>2166377</v>
      </c>
      <c r="G16352" s="151" t="s">
        <v>111</v>
      </c>
      <c r="H16352" s="151" t="s">
        <v>111</v>
      </c>
      <c r="I16352" s="152" t="s">
        <v>112</v>
      </c>
    </row>
    <row r="16353" customFormat="false" ht="12.75" hidden="false" customHeight="false" outlineLevel="0" collapsed="false">
      <c r="A16353" s="0" t="s">
        <v>18</v>
      </c>
      <c r="B16353" s="0" t="s">
        <v>110</v>
      </c>
      <c r="C16353" s="0" t="s">
        <v>108</v>
      </c>
      <c r="D16353" s="116" t="n">
        <v>47270</v>
      </c>
      <c r="E16353" s="0" t="n">
        <v>0</v>
      </c>
      <c r="F16353" s="0" t="n">
        <v>2166378</v>
      </c>
      <c r="G16353" s="151" t="s">
        <v>111</v>
      </c>
      <c r="H16353" s="151" t="s">
        <v>111</v>
      </c>
      <c r="I16353" s="152" t="s">
        <v>112</v>
      </c>
    </row>
    <row r="16354" customFormat="false" ht="12.75" hidden="false" customHeight="false" outlineLevel="0" collapsed="false">
      <c r="A16354" s="0" t="s">
        <v>18</v>
      </c>
      <c r="B16354" s="0" t="s">
        <v>113</v>
      </c>
      <c r="C16354" s="0" t="s">
        <v>108</v>
      </c>
      <c r="D16354" s="116" t="n">
        <v>47270</v>
      </c>
      <c r="E16354" s="0" t="n">
        <v>0</v>
      </c>
      <c r="F16354" s="0" t="n">
        <v>2166379</v>
      </c>
      <c r="G16354" s="151" t="s">
        <v>111</v>
      </c>
      <c r="H16354" s="151" t="s">
        <v>111</v>
      </c>
      <c r="I16354" s="152" t="s">
        <v>112</v>
      </c>
    </row>
    <row r="16355" customFormat="false" ht="12.75" hidden="false" customHeight="false" outlineLevel="0" collapsed="false">
      <c r="A16355" s="0" t="s">
        <v>19</v>
      </c>
      <c r="B16355" s="0" t="s">
        <v>110</v>
      </c>
      <c r="C16355" s="0" t="s">
        <v>108</v>
      </c>
      <c r="D16355" s="116" t="n">
        <v>47270</v>
      </c>
      <c r="E16355" s="0" t="n">
        <v>0</v>
      </c>
      <c r="F16355" s="0" t="n">
        <v>2166380</v>
      </c>
      <c r="G16355" s="151" t="s">
        <v>111</v>
      </c>
      <c r="H16355" s="151" t="s">
        <v>111</v>
      </c>
      <c r="I16355" s="152" t="s">
        <v>112</v>
      </c>
    </row>
    <row r="16356" customFormat="false" ht="12.75" hidden="false" customHeight="false" outlineLevel="0" collapsed="false">
      <c r="A16356" s="0" t="s">
        <v>19</v>
      </c>
      <c r="B16356" s="0" t="s">
        <v>113</v>
      </c>
      <c r="C16356" s="0" t="s">
        <v>108</v>
      </c>
      <c r="D16356" s="116" t="n">
        <v>47270</v>
      </c>
      <c r="E16356" s="0" t="n">
        <v>0</v>
      </c>
      <c r="F16356" s="0" t="n">
        <v>2166381</v>
      </c>
      <c r="G16356" s="151" t="s">
        <v>111</v>
      </c>
      <c r="H16356" s="151" t="s">
        <v>111</v>
      </c>
      <c r="I16356" s="152" t="s">
        <v>112</v>
      </c>
    </row>
    <row r="16357" customFormat="false" ht="12.75" hidden="false" customHeight="false" outlineLevel="0" collapsed="false">
      <c r="A16357" s="0" t="s">
        <v>21</v>
      </c>
      <c r="B16357" s="0" t="s">
        <v>110</v>
      </c>
      <c r="C16357" s="0" t="s">
        <v>108</v>
      </c>
      <c r="D16357" s="116" t="n">
        <v>47270</v>
      </c>
      <c r="E16357" s="0" t="n">
        <v>0</v>
      </c>
      <c r="F16357" s="0" t="n">
        <v>2166382</v>
      </c>
      <c r="G16357" s="151" t="s">
        <v>111</v>
      </c>
      <c r="H16357" s="151" t="s">
        <v>111</v>
      </c>
      <c r="I16357" s="152" t="s">
        <v>112</v>
      </c>
    </row>
    <row r="16358" customFormat="false" ht="12.75" hidden="false" customHeight="false" outlineLevel="0" collapsed="false">
      <c r="A16358" s="0" t="s">
        <v>21</v>
      </c>
      <c r="B16358" s="0" t="s">
        <v>113</v>
      </c>
      <c r="C16358" s="0" t="s">
        <v>108</v>
      </c>
      <c r="D16358" s="116" t="n">
        <v>47270</v>
      </c>
      <c r="E16358" s="0" t="n">
        <v>0</v>
      </c>
      <c r="F16358" s="0" t="n">
        <v>2166383</v>
      </c>
      <c r="G16358" s="151" t="s">
        <v>111</v>
      </c>
      <c r="H16358" s="151" t="s">
        <v>111</v>
      </c>
      <c r="I16358" s="152" t="s">
        <v>112</v>
      </c>
    </row>
    <row r="16359" customFormat="false" ht="12.75" hidden="false" customHeight="false" outlineLevel="0" collapsed="false">
      <c r="A16359" s="0" t="s">
        <v>22</v>
      </c>
      <c r="B16359" s="0" t="s">
        <v>110</v>
      </c>
      <c r="C16359" s="0" t="s">
        <v>108</v>
      </c>
      <c r="D16359" s="116" t="n">
        <v>47270</v>
      </c>
      <c r="E16359" s="0" t="n">
        <v>0</v>
      </c>
      <c r="F16359" s="0" t="n">
        <v>2166384</v>
      </c>
      <c r="G16359" s="151" t="s">
        <v>111</v>
      </c>
      <c r="H16359" s="151" t="s">
        <v>111</v>
      </c>
      <c r="I16359" s="152" t="s">
        <v>112</v>
      </c>
    </row>
    <row r="16360" customFormat="false" ht="12.75" hidden="false" customHeight="false" outlineLevel="0" collapsed="false">
      <c r="A16360" s="0" t="s">
        <v>59</v>
      </c>
      <c r="B16360" s="0" t="s">
        <v>110</v>
      </c>
      <c r="C16360" s="0" t="s">
        <v>108</v>
      </c>
      <c r="D16360" s="116" t="n">
        <v>47300</v>
      </c>
      <c r="E16360" s="0" t="n">
        <v>0.31</v>
      </c>
      <c r="F16360" s="0" t="n">
        <v>2166338</v>
      </c>
      <c r="G16360" s="151" t="s">
        <v>111</v>
      </c>
      <c r="H16360" s="151" t="s">
        <v>111</v>
      </c>
      <c r="I16360" s="152" t="s">
        <v>112</v>
      </c>
    </row>
    <row r="16361" customFormat="false" ht="12.75" hidden="false" customHeight="false" outlineLevel="0" collapsed="false">
      <c r="A16361" s="0" t="s">
        <v>59</v>
      </c>
      <c r="B16361" s="0" t="s">
        <v>113</v>
      </c>
      <c r="C16361" s="0" t="s">
        <v>108</v>
      </c>
      <c r="D16361" s="116" t="n">
        <v>47300</v>
      </c>
      <c r="E16361" s="0" t="n">
        <v>0.0025</v>
      </c>
      <c r="F16361" s="0" t="n">
        <v>2166339</v>
      </c>
      <c r="G16361" s="151" t="s">
        <v>111</v>
      </c>
      <c r="H16361" s="151" t="s">
        <v>111</v>
      </c>
      <c r="I16361" s="152" t="s">
        <v>112</v>
      </c>
    </row>
    <row r="16362" customFormat="false" ht="12.75" hidden="false" customHeight="false" outlineLevel="0" collapsed="false">
      <c r="A16362" s="0" t="s">
        <v>60</v>
      </c>
      <c r="B16362" s="0" t="s">
        <v>110</v>
      </c>
      <c r="C16362" s="0" t="s">
        <v>108</v>
      </c>
      <c r="D16362" s="116" t="n">
        <v>47300</v>
      </c>
      <c r="E16362" s="0" t="n">
        <v>0.31</v>
      </c>
      <c r="F16362" s="0" t="n">
        <v>2166340</v>
      </c>
      <c r="G16362" s="151" t="s">
        <v>111</v>
      </c>
      <c r="H16362" s="151" t="s">
        <v>111</v>
      </c>
      <c r="I16362" s="152" t="s">
        <v>112</v>
      </c>
    </row>
    <row r="16363" customFormat="false" ht="12.75" hidden="false" customHeight="false" outlineLevel="0" collapsed="false">
      <c r="A16363" s="0" t="s">
        <v>60</v>
      </c>
      <c r="B16363" s="0" t="s">
        <v>113</v>
      </c>
      <c r="C16363" s="0" t="s">
        <v>108</v>
      </c>
      <c r="D16363" s="116" t="n">
        <v>47300</v>
      </c>
      <c r="E16363" s="0" t="n">
        <v>0.0525</v>
      </c>
      <c r="F16363" s="0" t="n">
        <v>2166341</v>
      </c>
      <c r="G16363" s="151" t="s">
        <v>111</v>
      </c>
      <c r="H16363" s="151" t="s">
        <v>111</v>
      </c>
      <c r="I16363" s="152" t="s">
        <v>112</v>
      </c>
    </row>
    <row r="16364" customFormat="false" ht="12.75" hidden="false" customHeight="false" outlineLevel="0" collapsed="false">
      <c r="A16364" s="0" t="s">
        <v>61</v>
      </c>
      <c r="B16364" s="0" t="s">
        <v>110</v>
      </c>
      <c r="C16364" s="0" t="s">
        <v>108</v>
      </c>
      <c r="D16364" s="116" t="n">
        <v>47300</v>
      </c>
      <c r="E16364" s="0" t="n">
        <v>0.31</v>
      </c>
      <c r="F16364" s="0" t="n">
        <v>2166342</v>
      </c>
      <c r="G16364" s="151" t="s">
        <v>111</v>
      </c>
      <c r="H16364" s="151" t="s">
        <v>111</v>
      </c>
      <c r="I16364" s="152" t="s">
        <v>112</v>
      </c>
    </row>
    <row r="16365" customFormat="false" ht="12.75" hidden="false" customHeight="false" outlineLevel="0" collapsed="false">
      <c r="A16365" s="0" t="s">
        <v>61</v>
      </c>
      <c r="B16365" s="0" t="s">
        <v>113</v>
      </c>
      <c r="C16365" s="0" t="s">
        <v>108</v>
      </c>
      <c r="D16365" s="116" t="n">
        <v>47300</v>
      </c>
      <c r="E16365" s="0" t="n">
        <v>0.0025</v>
      </c>
      <c r="F16365" s="0" t="n">
        <v>2166343</v>
      </c>
      <c r="G16365" s="151" t="s">
        <v>111</v>
      </c>
      <c r="H16365" s="151" t="s">
        <v>111</v>
      </c>
      <c r="I16365" s="152" t="s">
        <v>112</v>
      </c>
    </row>
    <row r="16366" customFormat="false" ht="12.75" hidden="false" customHeight="false" outlineLevel="0" collapsed="false">
      <c r="A16366" s="0" t="s">
        <v>62</v>
      </c>
      <c r="B16366" s="0" t="s">
        <v>110</v>
      </c>
      <c r="C16366" s="0" t="s">
        <v>108</v>
      </c>
      <c r="D16366" s="116" t="n">
        <v>47300</v>
      </c>
      <c r="E16366" s="0" t="n">
        <v>0.31</v>
      </c>
      <c r="F16366" s="0" t="n">
        <v>2166344</v>
      </c>
      <c r="G16366" s="151" t="s">
        <v>111</v>
      </c>
      <c r="H16366" s="151" t="s">
        <v>111</v>
      </c>
      <c r="I16366" s="152" t="s">
        <v>112</v>
      </c>
    </row>
    <row r="16367" customFormat="false" ht="12.75" hidden="false" customHeight="false" outlineLevel="0" collapsed="false">
      <c r="A16367" s="0" t="s">
        <v>62</v>
      </c>
      <c r="B16367" s="0" t="s">
        <v>113</v>
      </c>
      <c r="C16367" s="0" t="s">
        <v>108</v>
      </c>
      <c r="D16367" s="116" t="n">
        <v>47300</v>
      </c>
      <c r="E16367" s="0" t="n">
        <v>0.0525</v>
      </c>
      <c r="F16367" s="0" t="n">
        <v>2166345</v>
      </c>
      <c r="G16367" s="151" t="s">
        <v>111</v>
      </c>
      <c r="H16367" s="151" t="s">
        <v>111</v>
      </c>
      <c r="I16367" s="152" t="s">
        <v>112</v>
      </c>
    </row>
    <row r="16368" customFormat="false" ht="12.75" hidden="false" customHeight="false" outlineLevel="0" collapsed="false">
      <c r="A16368" s="0" t="s">
        <v>82</v>
      </c>
      <c r="B16368" s="0" t="s">
        <v>110</v>
      </c>
      <c r="C16368" s="0" t="s">
        <v>108</v>
      </c>
      <c r="D16368" s="116" t="n">
        <v>47300</v>
      </c>
      <c r="E16368" s="0" t="n">
        <v>0</v>
      </c>
      <c r="F16368" s="0" t="n">
        <v>2166346</v>
      </c>
      <c r="G16368" s="151" t="s">
        <v>111</v>
      </c>
      <c r="H16368" s="151" t="s">
        <v>111</v>
      </c>
      <c r="I16368" s="152" t="s">
        <v>112</v>
      </c>
    </row>
    <row r="16369" customFormat="false" ht="12.75" hidden="false" customHeight="false" outlineLevel="0" collapsed="false">
      <c r="A16369" s="0" t="s">
        <v>82</v>
      </c>
      <c r="B16369" s="0" t="s">
        <v>113</v>
      </c>
      <c r="C16369" s="0" t="s">
        <v>108</v>
      </c>
      <c r="D16369" s="116" t="n">
        <v>47300</v>
      </c>
      <c r="E16369" s="0" t="n">
        <v>0</v>
      </c>
      <c r="F16369" s="0" t="n">
        <v>2166347</v>
      </c>
      <c r="G16369" s="151" t="s">
        <v>111</v>
      </c>
      <c r="H16369" s="151" t="s">
        <v>111</v>
      </c>
      <c r="I16369" s="152" t="s">
        <v>112</v>
      </c>
    </row>
    <row r="16370" customFormat="false" ht="12.75" hidden="false" customHeight="false" outlineLevel="0" collapsed="false">
      <c r="A16370" s="0" t="s">
        <v>83</v>
      </c>
      <c r="B16370" s="0" t="s">
        <v>110</v>
      </c>
      <c r="C16370" s="0" t="s">
        <v>108</v>
      </c>
      <c r="D16370" s="116" t="n">
        <v>47300</v>
      </c>
      <c r="E16370" s="0" t="n">
        <v>0</v>
      </c>
      <c r="F16370" s="0" t="n">
        <v>2166348</v>
      </c>
      <c r="G16370" s="151" t="s">
        <v>111</v>
      </c>
      <c r="H16370" s="151" t="s">
        <v>111</v>
      </c>
      <c r="I16370" s="152" t="s">
        <v>112</v>
      </c>
    </row>
    <row r="16371" customFormat="false" ht="12.75" hidden="false" customHeight="false" outlineLevel="0" collapsed="false">
      <c r="A16371" s="0" t="s">
        <v>83</v>
      </c>
      <c r="B16371" s="0" t="s">
        <v>113</v>
      </c>
      <c r="C16371" s="0" t="s">
        <v>108</v>
      </c>
      <c r="D16371" s="116" t="n">
        <v>47300</v>
      </c>
      <c r="E16371" s="0" t="n">
        <v>0</v>
      </c>
      <c r="F16371" s="0" t="n">
        <v>2166349</v>
      </c>
      <c r="G16371" s="151" t="s">
        <v>111</v>
      </c>
      <c r="H16371" s="151" t="s">
        <v>111</v>
      </c>
      <c r="I16371" s="152" t="s">
        <v>112</v>
      </c>
    </row>
    <row r="16372" customFormat="false" ht="12.75" hidden="false" customHeight="false" outlineLevel="0" collapsed="false">
      <c r="A16372" s="0" t="s">
        <v>84</v>
      </c>
      <c r="B16372" s="0" t="s">
        <v>110</v>
      </c>
      <c r="C16372" s="0" t="s">
        <v>108</v>
      </c>
      <c r="D16372" s="116" t="n">
        <v>47300</v>
      </c>
      <c r="E16372" s="0" t="n">
        <v>0.1925</v>
      </c>
      <c r="F16372" s="0" t="n">
        <v>2166350</v>
      </c>
      <c r="G16372" s="151" t="s">
        <v>111</v>
      </c>
      <c r="H16372" s="151" t="s">
        <v>111</v>
      </c>
      <c r="I16372" s="152" t="s">
        <v>112</v>
      </c>
    </row>
    <row r="16373" customFormat="false" ht="12.75" hidden="false" customHeight="false" outlineLevel="0" collapsed="false">
      <c r="A16373" s="0" t="s">
        <v>84</v>
      </c>
      <c r="B16373" s="0" t="s">
        <v>113</v>
      </c>
      <c r="C16373" s="0" t="s">
        <v>108</v>
      </c>
      <c r="D16373" s="116" t="n">
        <v>47300</v>
      </c>
      <c r="E16373" s="0" t="n">
        <v>0</v>
      </c>
      <c r="F16373" s="0" t="n">
        <v>2166351</v>
      </c>
      <c r="G16373" s="151" t="s">
        <v>111</v>
      </c>
      <c r="H16373" s="151" t="s">
        <v>111</v>
      </c>
      <c r="I16373" s="152" t="s">
        <v>112</v>
      </c>
    </row>
    <row r="16374" customFormat="false" ht="12.75" hidden="false" customHeight="false" outlineLevel="0" collapsed="false">
      <c r="A16374" s="0" t="s">
        <v>85</v>
      </c>
      <c r="B16374" s="0" t="s">
        <v>110</v>
      </c>
      <c r="C16374" s="0" t="s">
        <v>108</v>
      </c>
      <c r="D16374" s="116" t="n">
        <v>47300</v>
      </c>
      <c r="E16374" s="0" t="n">
        <v>0.1925</v>
      </c>
      <c r="F16374" s="0" t="n">
        <v>2166352</v>
      </c>
      <c r="G16374" s="151" t="s">
        <v>111</v>
      </c>
      <c r="H16374" s="151" t="s">
        <v>111</v>
      </c>
      <c r="I16374" s="152" t="s">
        <v>112</v>
      </c>
    </row>
    <row r="16375" customFormat="false" ht="12.75" hidden="false" customHeight="false" outlineLevel="0" collapsed="false">
      <c r="A16375" s="0" t="s">
        <v>85</v>
      </c>
      <c r="B16375" s="0" t="s">
        <v>113</v>
      </c>
      <c r="C16375" s="0" t="s">
        <v>108</v>
      </c>
      <c r="D16375" s="116" t="n">
        <v>47300</v>
      </c>
      <c r="E16375" s="0" t="n">
        <v>0</v>
      </c>
      <c r="F16375" s="0" t="n">
        <v>2166353</v>
      </c>
      <c r="G16375" s="151" t="s">
        <v>111</v>
      </c>
      <c r="H16375" s="151" t="s">
        <v>111</v>
      </c>
      <c r="I16375" s="152" t="s">
        <v>112</v>
      </c>
    </row>
    <row r="16376" customFormat="false" ht="12.75" hidden="false" customHeight="false" outlineLevel="0" collapsed="false">
      <c r="A16376" s="0" t="s">
        <v>86</v>
      </c>
      <c r="B16376" s="0" t="s">
        <v>110</v>
      </c>
      <c r="C16376" s="0" t="s">
        <v>108</v>
      </c>
      <c r="D16376" s="116" t="n">
        <v>47300</v>
      </c>
      <c r="E16376" s="0" t="n">
        <v>0.215</v>
      </c>
      <c r="F16376" s="0" t="n">
        <v>2166354</v>
      </c>
      <c r="G16376" s="151" t="s">
        <v>111</v>
      </c>
      <c r="H16376" s="151" t="s">
        <v>111</v>
      </c>
      <c r="I16376" s="152" t="s">
        <v>112</v>
      </c>
    </row>
    <row r="16377" customFormat="false" ht="12.75" hidden="false" customHeight="false" outlineLevel="0" collapsed="false">
      <c r="A16377" s="0" t="s">
        <v>86</v>
      </c>
      <c r="B16377" s="0" t="s">
        <v>113</v>
      </c>
      <c r="C16377" s="0" t="s">
        <v>108</v>
      </c>
      <c r="D16377" s="116" t="n">
        <v>47300</v>
      </c>
      <c r="E16377" s="0" t="n">
        <v>0.0075</v>
      </c>
      <c r="F16377" s="0" t="n">
        <v>2166355</v>
      </c>
      <c r="G16377" s="151" t="s">
        <v>111</v>
      </c>
      <c r="H16377" s="151" t="s">
        <v>111</v>
      </c>
      <c r="I16377" s="152" t="s">
        <v>112</v>
      </c>
    </row>
    <row r="16378" customFormat="false" ht="12.75" hidden="false" customHeight="false" outlineLevel="0" collapsed="false">
      <c r="A16378" s="0" t="s">
        <v>87</v>
      </c>
      <c r="B16378" s="0" t="s">
        <v>110</v>
      </c>
      <c r="C16378" s="0" t="s">
        <v>108</v>
      </c>
      <c r="D16378" s="116" t="n">
        <v>47300</v>
      </c>
      <c r="E16378" s="0" t="n">
        <v>0.215</v>
      </c>
      <c r="F16378" s="0" t="n">
        <v>2166356</v>
      </c>
      <c r="G16378" s="151" t="s">
        <v>111</v>
      </c>
      <c r="H16378" s="151" t="s">
        <v>111</v>
      </c>
      <c r="I16378" s="152" t="s">
        <v>112</v>
      </c>
    </row>
    <row r="16379" customFormat="false" ht="12.75" hidden="false" customHeight="false" outlineLevel="0" collapsed="false">
      <c r="A16379" s="0" t="s">
        <v>87</v>
      </c>
      <c r="B16379" s="0" t="s">
        <v>113</v>
      </c>
      <c r="C16379" s="0" t="s">
        <v>108</v>
      </c>
      <c r="D16379" s="116" t="n">
        <v>47300</v>
      </c>
      <c r="E16379" s="0" t="n">
        <v>0.0075</v>
      </c>
      <c r="F16379" s="0" t="n">
        <v>2166357</v>
      </c>
      <c r="G16379" s="151" t="s">
        <v>111</v>
      </c>
      <c r="H16379" s="151" t="s">
        <v>111</v>
      </c>
      <c r="I16379" s="152" t="s">
        <v>112</v>
      </c>
    </row>
    <row r="16380" customFormat="false" ht="12.75" hidden="false" customHeight="false" outlineLevel="0" collapsed="false">
      <c r="A16380" s="0" t="s">
        <v>88</v>
      </c>
      <c r="B16380" s="0" t="s">
        <v>110</v>
      </c>
      <c r="C16380" s="0" t="s">
        <v>108</v>
      </c>
      <c r="D16380" s="116" t="n">
        <v>47300</v>
      </c>
      <c r="E16380" s="0" t="n">
        <v>0.215</v>
      </c>
      <c r="F16380" s="0" t="n">
        <v>2166358</v>
      </c>
      <c r="G16380" s="151" t="s">
        <v>111</v>
      </c>
      <c r="H16380" s="151" t="s">
        <v>111</v>
      </c>
      <c r="I16380" s="152" t="s">
        <v>112</v>
      </c>
    </row>
    <row r="16381" customFormat="false" ht="12.75" hidden="false" customHeight="false" outlineLevel="0" collapsed="false">
      <c r="A16381" s="0" t="s">
        <v>88</v>
      </c>
      <c r="B16381" s="0" t="s">
        <v>113</v>
      </c>
      <c r="C16381" s="0" t="s">
        <v>108</v>
      </c>
      <c r="D16381" s="116" t="n">
        <v>47300</v>
      </c>
      <c r="E16381" s="0" t="n">
        <v>0.0075</v>
      </c>
      <c r="F16381" s="0" t="n">
        <v>2166359</v>
      </c>
      <c r="G16381" s="151" t="s">
        <v>111</v>
      </c>
      <c r="H16381" s="151" t="s">
        <v>111</v>
      </c>
      <c r="I16381" s="152" t="s">
        <v>112</v>
      </c>
    </row>
    <row r="16382" customFormat="false" ht="12.75" hidden="false" customHeight="false" outlineLevel="0" collapsed="false">
      <c r="A16382" s="0" t="s">
        <v>89</v>
      </c>
      <c r="B16382" s="0" t="s">
        <v>110</v>
      </c>
      <c r="C16382" s="0" t="s">
        <v>108</v>
      </c>
      <c r="D16382" s="116" t="n">
        <v>47300</v>
      </c>
      <c r="E16382" s="0" t="n">
        <v>0.215</v>
      </c>
      <c r="F16382" s="0" t="n">
        <v>2166360</v>
      </c>
      <c r="G16382" s="151" t="s">
        <v>111</v>
      </c>
      <c r="H16382" s="151" t="s">
        <v>111</v>
      </c>
      <c r="I16382" s="152" t="s">
        <v>112</v>
      </c>
    </row>
    <row r="16383" customFormat="false" ht="12.75" hidden="false" customHeight="false" outlineLevel="0" collapsed="false">
      <c r="A16383" s="0" t="s">
        <v>89</v>
      </c>
      <c r="B16383" s="0" t="s">
        <v>113</v>
      </c>
      <c r="C16383" s="0" t="s">
        <v>108</v>
      </c>
      <c r="D16383" s="116" t="n">
        <v>47300</v>
      </c>
      <c r="E16383" s="0" t="n">
        <v>0.0075</v>
      </c>
      <c r="F16383" s="0" t="n">
        <v>2166361</v>
      </c>
      <c r="G16383" s="151" t="s">
        <v>111</v>
      </c>
      <c r="H16383" s="151" t="s">
        <v>111</v>
      </c>
      <c r="I16383" s="152" t="s">
        <v>112</v>
      </c>
    </row>
    <row r="16384" customFormat="false" ht="12.75" hidden="false" customHeight="false" outlineLevel="0" collapsed="false">
      <c r="A16384" s="0" t="s">
        <v>90</v>
      </c>
      <c r="B16384" s="0" t="s">
        <v>110</v>
      </c>
      <c r="C16384" s="0" t="s">
        <v>108</v>
      </c>
      <c r="D16384" s="116" t="n">
        <v>47300</v>
      </c>
      <c r="E16384" s="0" t="n">
        <v>0.215</v>
      </c>
      <c r="F16384" s="0" t="n">
        <v>2166362</v>
      </c>
      <c r="G16384" s="151" t="s">
        <v>111</v>
      </c>
      <c r="H16384" s="151" t="s">
        <v>111</v>
      </c>
      <c r="I16384" s="152" t="s">
        <v>112</v>
      </c>
    </row>
    <row r="16385" customFormat="false" ht="12.75" hidden="false" customHeight="false" outlineLevel="0" collapsed="false">
      <c r="A16385" s="0" t="s">
        <v>90</v>
      </c>
      <c r="B16385" s="0" t="s">
        <v>113</v>
      </c>
      <c r="C16385" s="0" t="s">
        <v>108</v>
      </c>
      <c r="D16385" s="116" t="n">
        <v>47300</v>
      </c>
      <c r="E16385" s="0" t="n">
        <v>0.0075</v>
      </c>
      <c r="F16385" s="0" t="n">
        <v>2166363</v>
      </c>
      <c r="G16385" s="151" t="s">
        <v>111</v>
      </c>
      <c r="H16385" s="151" t="s">
        <v>111</v>
      </c>
      <c r="I16385" s="152" t="s">
        <v>112</v>
      </c>
    </row>
    <row r="16386" customFormat="false" ht="12.75" hidden="false" customHeight="false" outlineLevel="0" collapsed="false">
      <c r="A16386" s="0" t="s">
        <v>91</v>
      </c>
      <c r="B16386" s="0" t="s">
        <v>110</v>
      </c>
      <c r="C16386" s="0" t="s">
        <v>108</v>
      </c>
      <c r="D16386" s="116" t="n">
        <v>47300</v>
      </c>
      <c r="E16386" s="0" t="n">
        <v>0</v>
      </c>
      <c r="F16386" s="0" t="n">
        <v>2166364</v>
      </c>
      <c r="G16386" s="151" t="s">
        <v>111</v>
      </c>
      <c r="H16386" s="151" t="s">
        <v>111</v>
      </c>
      <c r="I16386" s="152" t="s">
        <v>112</v>
      </c>
    </row>
    <row r="16387" customFormat="false" ht="12.75" hidden="false" customHeight="false" outlineLevel="0" collapsed="false">
      <c r="A16387" s="0" t="s">
        <v>91</v>
      </c>
      <c r="B16387" s="0" t="s">
        <v>113</v>
      </c>
      <c r="C16387" s="0" t="s">
        <v>108</v>
      </c>
      <c r="D16387" s="116" t="n">
        <v>47300</v>
      </c>
      <c r="E16387" s="0" t="n">
        <v>0</v>
      </c>
      <c r="F16387" s="0" t="n">
        <v>2166365</v>
      </c>
      <c r="G16387" s="151" t="s">
        <v>111</v>
      </c>
      <c r="H16387" s="151" t="s">
        <v>111</v>
      </c>
      <c r="I16387" s="152" t="s">
        <v>112</v>
      </c>
    </row>
    <row r="16388" customFormat="false" ht="12.75" hidden="false" customHeight="false" outlineLevel="0" collapsed="false">
      <c r="A16388" s="0" t="s">
        <v>49</v>
      </c>
      <c r="B16388" s="0" t="s">
        <v>110</v>
      </c>
      <c r="C16388" s="0" t="s">
        <v>108</v>
      </c>
      <c r="D16388" s="116" t="n">
        <v>47300</v>
      </c>
      <c r="E16388" s="0" t="n">
        <v>0.31</v>
      </c>
      <c r="F16388" s="0" t="n">
        <v>2166366</v>
      </c>
      <c r="G16388" s="151" t="s">
        <v>111</v>
      </c>
      <c r="H16388" s="151" t="s">
        <v>111</v>
      </c>
      <c r="I16388" s="152" t="s">
        <v>112</v>
      </c>
    </row>
    <row r="16389" customFormat="false" ht="12.75" hidden="false" customHeight="false" outlineLevel="0" collapsed="false">
      <c r="A16389" s="0" t="s">
        <v>49</v>
      </c>
      <c r="B16389" s="0" t="s">
        <v>113</v>
      </c>
      <c r="C16389" s="0" t="s">
        <v>108</v>
      </c>
      <c r="D16389" s="116" t="n">
        <v>47300</v>
      </c>
      <c r="E16389" s="0" t="n">
        <v>0.0025</v>
      </c>
      <c r="F16389" s="0" t="n">
        <v>2166367</v>
      </c>
      <c r="G16389" s="151" t="s">
        <v>111</v>
      </c>
      <c r="H16389" s="151" t="s">
        <v>111</v>
      </c>
      <c r="I16389" s="152" t="s">
        <v>112</v>
      </c>
    </row>
    <row r="16390" customFormat="false" ht="12.75" hidden="false" customHeight="false" outlineLevel="0" collapsed="false">
      <c r="A16390" s="0" t="s">
        <v>50</v>
      </c>
      <c r="B16390" s="0" t="s">
        <v>110</v>
      </c>
      <c r="C16390" s="0" t="s">
        <v>108</v>
      </c>
      <c r="D16390" s="116" t="n">
        <v>47300</v>
      </c>
      <c r="E16390" s="0" t="n">
        <v>0.445</v>
      </c>
      <c r="F16390" s="0" t="n">
        <v>2166368</v>
      </c>
      <c r="G16390" s="151" t="s">
        <v>111</v>
      </c>
      <c r="H16390" s="151" t="s">
        <v>111</v>
      </c>
      <c r="I16390" s="152" t="s">
        <v>112</v>
      </c>
    </row>
    <row r="16391" customFormat="false" ht="12.75" hidden="false" customHeight="false" outlineLevel="0" collapsed="false">
      <c r="A16391" s="0" t="s">
        <v>50</v>
      </c>
      <c r="B16391" s="0" t="s">
        <v>113</v>
      </c>
      <c r="C16391" s="0" t="s">
        <v>108</v>
      </c>
      <c r="D16391" s="116" t="n">
        <v>47300</v>
      </c>
      <c r="E16391" s="0" t="n">
        <v>-0.02</v>
      </c>
      <c r="F16391" s="0" t="n">
        <v>2166369</v>
      </c>
      <c r="G16391" s="151" t="s">
        <v>111</v>
      </c>
      <c r="H16391" s="151" t="s">
        <v>111</v>
      </c>
      <c r="I16391" s="152" t="s">
        <v>112</v>
      </c>
    </row>
    <row r="16392" customFormat="false" ht="12.75" hidden="false" customHeight="false" outlineLevel="0" collapsed="false">
      <c r="A16392" s="0" t="s">
        <v>51</v>
      </c>
      <c r="B16392" s="0" t="s">
        <v>110</v>
      </c>
      <c r="C16392" s="0" t="s">
        <v>108</v>
      </c>
      <c r="D16392" s="116" t="n">
        <v>47300</v>
      </c>
      <c r="E16392" s="0" t="n">
        <v>0.445</v>
      </c>
      <c r="F16392" s="0" t="n">
        <v>2166370</v>
      </c>
      <c r="G16392" s="151" t="s">
        <v>111</v>
      </c>
      <c r="H16392" s="151" t="s">
        <v>111</v>
      </c>
      <c r="I16392" s="152" t="s">
        <v>112</v>
      </c>
    </row>
    <row r="16393" customFormat="false" ht="12.75" hidden="false" customHeight="false" outlineLevel="0" collapsed="false">
      <c r="A16393" s="0" t="s">
        <v>51</v>
      </c>
      <c r="B16393" s="0" t="s">
        <v>113</v>
      </c>
      <c r="C16393" s="0" t="s">
        <v>108</v>
      </c>
      <c r="D16393" s="116" t="n">
        <v>47300</v>
      </c>
      <c r="E16393" s="0" t="n">
        <v>0.035</v>
      </c>
      <c r="F16393" s="0" t="n">
        <v>2166371</v>
      </c>
      <c r="G16393" s="151" t="s">
        <v>111</v>
      </c>
      <c r="H16393" s="151" t="s">
        <v>111</v>
      </c>
      <c r="I16393" s="152" t="s">
        <v>112</v>
      </c>
    </row>
    <row r="16394" customFormat="false" ht="12.75" hidden="false" customHeight="false" outlineLevel="0" collapsed="false">
      <c r="A16394" s="0" t="s">
        <v>52</v>
      </c>
      <c r="B16394" s="0" t="s">
        <v>110</v>
      </c>
      <c r="C16394" s="0" t="s">
        <v>108</v>
      </c>
      <c r="D16394" s="116" t="n">
        <v>47300</v>
      </c>
      <c r="E16394" s="0" t="n">
        <v>0.445</v>
      </c>
      <c r="F16394" s="0" t="n">
        <v>2166372</v>
      </c>
      <c r="G16394" s="151" t="s">
        <v>111</v>
      </c>
      <c r="H16394" s="151" t="s">
        <v>111</v>
      </c>
      <c r="I16394" s="152" t="s">
        <v>112</v>
      </c>
    </row>
    <row r="16395" customFormat="false" ht="12.75" hidden="false" customHeight="false" outlineLevel="0" collapsed="false">
      <c r="A16395" s="0" t="s">
        <v>52</v>
      </c>
      <c r="B16395" s="0" t="s">
        <v>113</v>
      </c>
      <c r="C16395" s="0" t="s">
        <v>108</v>
      </c>
      <c r="D16395" s="116" t="n">
        <v>47300</v>
      </c>
      <c r="E16395" s="0" t="n">
        <v>-0.02</v>
      </c>
      <c r="F16395" s="0" t="n">
        <v>2166373</v>
      </c>
      <c r="G16395" s="151" t="s">
        <v>111</v>
      </c>
      <c r="H16395" s="151" t="s">
        <v>111</v>
      </c>
      <c r="I16395" s="152" t="s">
        <v>112</v>
      </c>
    </row>
    <row r="16396" customFormat="false" ht="12.75" hidden="false" customHeight="false" outlineLevel="0" collapsed="false">
      <c r="A16396" s="0" t="s">
        <v>53</v>
      </c>
      <c r="B16396" s="0" t="s">
        <v>110</v>
      </c>
      <c r="C16396" s="0" t="s">
        <v>108</v>
      </c>
      <c r="D16396" s="116" t="n">
        <v>47300</v>
      </c>
      <c r="E16396" s="0" t="n">
        <v>0.215</v>
      </c>
      <c r="F16396" s="0" t="n">
        <v>2166374</v>
      </c>
      <c r="G16396" s="151" t="s">
        <v>111</v>
      </c>
      <c r="H16396" s="151" t="s">
        <v>111</v>
      </c>
      <c r="I16396" s="152" t="s">
        <v>112</v>
      </c>
    </row>
    <row r="16397" customFormat="false" ht="12.75" hidden="false" customHeight="false" outlineLevel="0" collapsed="false">
      <c r="A16397" s="0" t="s">
        <v>53</v>
      </c>
      <c r="B16397" s="0" t="s">
        <v>113</v>
      </c>
      <c r="C16397" s="0" t="s">
        <v>108</v>
      </c>
      <c r="D16397" s="116" t="n">
        <v>47300</v>
      </c>
      <c r="E16397" s="0" t="n">
        <v>0.0075</v>
      </c>
      <c r="F16397" s="0" t="n">
        <v>2166375</v>
      </c>
      <c r="G16397" s="151" t="s">
        <v>111</v>
      </c>
      <c r="H16397" s="151" t="s">
        <v>111</v>
      </c>
      <c r="I16397" s="152" t="s">
        <v>112</v>
      </c>
    </row>
    <row r="16398" customFormat="false" ht="12.75" hidden="false" customHeight="false" outlineLevel="0" collapsed="false">
      <c r="A16398" s="0" t="s">
        <v>17</v>
      </c>
      <c r="B16398" s="0" t="s">
        <v>110</v>
      </c>
      <c r="C16398" s="0" t="s">
        <v>108</v>
      </c>
      <c r="D16398" s="116" t="n">
        <v>47300</v>
      </c>
      <c r="E16398" s="0" t="n">
        <v>0</v>
      </c>
      <c r="F16398" s="0" t="n">
        <v>2166376</v>
      </c>
      <c r="G16398" s="151" t="s">
        <v>111</v>
      </c>
      <c r="H16398" s="151" t="s">
        <v>111</v>
      </c>
      <c r="I16398" s="152" t="s">
        <v>112</v>
      </c>
    </row>
    <row r="16399" customFormat="false" ht="12.75" hidden="false" customHeight="false" outlineLevel="0" collapsed="false">
      <c r="A16399" s="0" t="s">
        <v>17</v>
      </c>
      <c r="B16399" s="0" t="s">
        <v>113</v>
      </c>
      <c r="C16399" s="0" t="s">
        <v>108</v>
      </c>
      <c r="D16399" s="116" t="n">
        <v>47300</v>
      </c>
      <c r="E16399" s="0" t="n">
        <v>0</v>
      </c>
      <c r="F16399" s="0" t="n">
        <v>2166377</v>
      </c>
      <c r="G16399" s="151" t="s">
        <v>111</v>
      </c>
      <c r="H16399" s="151" t="s">
        <v>111</v>
      </c>
      <c r="I16399" s="152" t="s">
        <v>112</v>
      </c>
    </row>
    <row r="16400" customFormat="false" ht="12.75" hidden="false" customHeight="false" outlineLevel="0" collapsed="false">
      <c r="A16400" s="0" t="s">
        <v>18</v>
      </c>
      <c r="B16400" s="0" t="s">
        <v>110</v>
      </c>
      <c r="C16400" s="0" t="s">
        <v>108</v>
      </c>
      <c r="D16400" s="116" t="n">
        <v>47300</v>
      </c>
      <c r="E16400" s="0" t="n">
        <v>0</v>
      </c>
      <c r="F16400" s="0" t="n">
        <v>2166378</v>
      </c>
      <c r="G16400" s="151" t="s">
        <v>111</v>
      </c>
      <c r="H16400" s="151" t="s">
        <v>111</v>
      </c>
      <c r="I16400" s="152" t="s">
        <v>112</v>
      </c>
    </row>
    <row r="16401" customFormat="false" ht="12.75" hidden="false" customHeight="false" outlineLevel="0" collapsed="false">
      <c r="A16401" s="0" t="s">
        <v>18</v>
      </c>
      <c r="B16401" s="0" t="s">
        <v>113</v>
      </c>
      <c r="C16401" s="0" t="s">
        <v>108</v>
      </c>
      <c r="D16401" s="116" t="n">
        <v>47300</v>
      </c>
      <c r="E16401" s="0" t="n">
        <v>0</v>
      </c>
      <c r="F16401" s="0" t="n">
        <v>2166379</v>
      </c>
      <c r="G16401" s="151" t="s">
        <v>111</v>
      </c>
      <c r="H16401" s="151" t="s">
        <v>111</v>
      </c>
      <c r="I16401" s="152" t="s">
        <v>112</v>
      </c>
    </row>
    <row r="16402" customFormat="false" ht="12.75" hidden="false" customHeight="false" outlineLevel="0" collapsed="false">
      <c r="A16402" s="0" t="s">
        <v>19</v>
      </c>
      <c r="B16402" s="0" t="s">
        <v>110</v>
      </c>
      <c r="C16402" s="0" t="s">
        <v>108</v>
      </c>
      <c r="D16402" s="116" t="n">
        <v>47300</v>
      </c>
      <c r="E16402" s="0" t="n">
        <v>0</v>
      </c>
      <c r="F16402" s="0" t="n">
        <v>2166380</v>
      </c>
      <c r="G16402" s="151" t="s">
        <v>111</v>
      </c>
      <c r="H16402" s="151" t="s">
        <v>111</v>
      </c>
      <c r="I16402" s="152" t="s">
        <v>112</v>
      </c>
    </row>
    <row r="16403" customFormat="false" ht="12.75" hidden="false" customHeight="false" outlineLevel="0" collapsed="false">
      <c r="A16403" s="0" t="s">
        <v>19</v>
      </c>
      <c r="B16403" s="0" t="s">
        <v>113</v>
      </c>
      <c r="C16403" s="0" t="s">
        <v>108</v>
      </c>
      <c r="D16403" s="116" t="n">
        <v>47300</v>
      </c>
      <c r="E16403" s="0" t="n">
        <v>0</v>
      </c>
      <c r="F16403" s="0" t="n">
        <v>2166381</v>
      </c>
      <c r="G16403" s="151" t="s">
        <v>111</v>
      </c>
      <c r="H16403" s="151" t="s">
        <v>111</v>
      </c>
      <c r="I16403" s="152" t="s">
        <v>112</v>
      </c>
    </row>
    <row r="16404" customFormat="false" ht="12.75" hidden="false" customHeight="false" outlineLevel="0" collapsed="false">
      <c r="A16404" s="0" t="s">
        <v>21</v>
      </c>
      <c r="B16404" s="0" t="s">
        <v>110</v>
      </c>
      <c r="C16404" s="0" t="s">
        <v>108</v>
      </c>
      <c r="D16404" s="116" t="n">
        <v>47300</v>
      </c>
      <c r="E16404" s="0" t="n">
        <v>0</v>
      </c>
      <c r="F16404" s="0" t="n">
        <v>2166382</v>
      </c>
      <c r="G16404" s="151" t="s">
        <v>111</v>
      </c>
      <c r="H16404" s="151" t="s">
        <v>111</v>
      </c>
      <c r="I16404" s="152" t="s">
        <v>112</v>
      </c>
    </row>
    <row r="16405" customFormat="false" ht="12.75" hidden="false" customHeight="false" outlineLevel="0" collapsed="false">
      <c r="A16405" s="0" t="s">
        <v>21</v>
      </c>
      <c r="B16405" s="0" t="s">
        <v>113</v>
      </c>
      <c r="C16405" s="0" t="s">
        <v>108</v>
      </c>
      <c r="D16405" s="116" t="n">
        <v>47300</v>
      </c>
      <c r="E16405" s="0" t="n">
        <v>0</v>
      </c>
      <c r="F16405" s="0" t="n">
        <v>2166383</v>
      </c>
      <c r="G16405" s="151" t="s">
        <v>111</v>
      </c>
      <c r="H16405" s="151" t="s">
        <v>111</v>
      </c>
      <c r="I16405" s="152" t="s">
        <v>112</v>
      </c>
    </row>
    <row r="16406" customFormat="false" ht="12.75" hidden="false" customHeight="false" outlineLevel="0" collapsed="false">
      <c r="A16406" s="0" t="s">
        <v>22</v>
      </c>
      <c r="B16406" s="0" t="s">
        <v>110</v>
      </c>
      <c r="C16406" s="0" t="s">
        <v>108</v>
      </c>
      <c r="D16406" s="116" t="n">
        <v>47300</v>
      </c>
      <c r="E16406" s="0" t="n">
        <v>0</v>
      </c>
      <c r="F16406" s="0" t="n">
        <v>2166384</v>
      </c>
      <c r="G16406" s="151" t="s">
        <v>111</v>
      </c>
      <c r="H16406" s="151" t="s">
        <v>111</v>
      </c>
      <c r="I16406" s="152" t="s">
        <v>112</v>
      </c>
    </row>
    <row r="16407" customFormat="false" ht="12.75" hidden="false" customHeight="false" outlineLevel="0" collapsed="false">
      <c r="A16407" s="0" t="s">
        <v>59</v>
      </c>
      <c r="B16407" s="0" t="s">
        <v>110</v>
      </c>
      <c r="C16407" s="0" t="s">
        <v>108</v>
      </c>
      <c r="D16407" s="116" t="n">
        <v>47331</v>
      </c>
      <c r="E16407" s="0" t="n">
        <v>0.31</v>
      </c>
      <c r="F16407" s="0" t="n">
        <v>2166338</v>
      </c>
      <c r="G16407" s="151" t="s">
        <v>111</v>
      </c>
      <c r="H16407" s="151" t="s">
        <v>111</v>
      </c>
      <c r="I16407" s="152" t="s">
        <v>112</v>
      </c>
    </row>
    <row r="16408" customFormat="false" ht="12.75" hidden="false" customHeight="false" outlineLevel="0" collapsed="false">
      <c r="A16408" s="0" t="s">
        <v>59</v>
      </c>
      <c r="B16408" s="0" t="s">
        <v>113</v>
      </c>
      <c r="C16408" s="0" t="s">
        <v>108</v>
      </c>
      <c r="D16408" s="116" t="n">
        <v>47331</v>
      </c>
      <c r="E16408" s="0" t="n">
        <v>0.0025</v>
      </c>
      <c r="F16408" s="0" t="n">
        <v>2166339</v>
      </c>
      <c r="G16408" s="151" t="s">
        <v>111</v>
      </c>
      <c r="H16408" s="151" t="s">
        <v>111</v>
      </c>
      <c r="I16408" s="152" t="s">
        <v>112</v>
      </c>
    </row>
    <row r="16409" customFormat="false" ht="12.75" hidden="false" customHeight="false" outlineLevel="0" collapsed="false">
      <c r="A16409" s="0" t="s">
        <v>60</v>
      </c>
      <c r="B16409" s="0" t="s">
        <v>110</v>
      </c>
      <c r="C16409" s="0" t="s">
        <v>108</v>
      </c>
      <c r="D16409" s="116" t="n">
        <v>47331</v>
      </c>
      <c r="E16409" s="0" t="n">
        <v>0.31</v>
      </c>
      <c r="F16409" s="0" t="n">
        <v>2166340</v>
      </c>
      <c r="G16409" s="151" t="s">
        <v>111</v>
      </c>
      <c r="H16409" s="151" t="s">
        <v>111</v>
      </c>
      <c r="I16409" s="152" t="s">
        <v>112</v>
      </c>
    </row>
    <row r="16410" customFormat="false" ht="12.75" hidden="false" customHeight="false" outlineLevel="0" collapsed="false">
      <c r="A16410" s="0" t="s">
        <v>60</v>
      </c>
      <c r="B16410" s="0" t="s">
        <v>113</v>
      </c>
      <c r="C16410" s="0" t="s">
        <v>108</v>
      </c>
      <c r="D16410" s="116" t="n">
        <v>47331</v>
      </c>
      <c r="E16410" s="0" t="n">
        <v>0.0525</v>
      </c>
      <c r="F16410" s="0" t="n">
        <v>2166341</v>
      </c>
      <c r="G16410" s="151" t="s">
        <v>111</v>
      </c>
      <c r="H16410" s="151" t="s">
        <v>111</v>
      </c>
      <c r="I16410" s="152" t="s">
        <v>112</v>
      </c>
    </row>
    <row r="16411" customFormat="false" ht="12.75" hidden="false" customHeight="false" outlineLevel="0" collapsed="false">
      <c r="A16411" s="0" t="s">
        <v>61</v>
      </c>
      <c r="B16411" s="0" t="s">
        <v>110</v>
      </c>
      <c r="C16411" s="0" t="s">
        <v>108</v>
      </c>
      <c r="D16411" s="116" t="n">
        <v>47331</v>
      </c>
      <c r="E16411" s="0" t="n">
        <v>0.31</v>
      </c>
      <c r="F16411" s="0" t="n">
        <v>2166342</v>
      </c>
      <c r="G16411" s="151" t="s">
        <v>111</v>
      </c>
      <c r="H16411" s="151" t="s">
        <v>111</v>
      </c>
      <c r="I16411" s="152" t="s">
        <v>112</v>
      </c>
    </row>
    <row r="16412" customFormat="false" ht="12.75" hidden="false" customHeight="false" outlineLevel="0" collapsed="false">
      <c r="A16412" s="0" t="s">
        <v>61</v>
      </c>
      <c r="B16412" s="0" t="s">
        <v>113</v>
      </c>
      <c r="C16412" s="0" t="s">
        <v>108</v>
      </c>
      <c r="D16412" s="116" t="n">
        <v>47331</v>
      </c>
      <c r="E16412" s="0" t="n">
        <v>0.0025</v>
      </c>
      <c r="F16412" s="0" t="n">
        <v>2166343</v>
      </c>
      <c r="G16412" s="151" t="s">
        <v>111</v>
      </c>
      <c r="H16412" s="151" t="s">
        <v>111</v>
      </c>
      <c r="I16412" s="152" t="s">
        <v>112</v>
      </c>
    </row>
    <row r="16413" customFormat="false" ht="12.75" hidden="false" customHeight="false" outlineLevel="0" collapsed="false">
      <c r="A16413" s="0" t="s">
        <v>62</v>
      </c>
      <c r="B16413" s="0" t="s">
        <v>110</v>
      </c>
      <c r="C16413" s="0" t="s">
        <v>108</v>
      </c>
      <c r="D16413" s="116" t="n">
        <v>47331</v>
      </c>
      <c r="E16413" s="0" t="n">
        <v>0.31</v>
      </c>
      <c r="F16413" s="0" t="n">
        <v>2166344</v>
      </c>
      <c r="G16413" s="151" t="s">
        <v>111</v>
      </c>
      <c r="H16413" s="151" t="s">
        <v>111</v>
      </c>
      <c r="I16413" s="152" t="s">
        <v>112</v>
      </c>
    </row>
    <row r="16414" customFormat="false" ht="12.75" hidden="false" customHeight="false" outlineLevel="0" collapsed="false">
      <c r="A16414" s="0" t="s">
        <v>62</v>
      </c>
      <c r="B16414" s="0" t="s">
        <v>113</v>
      </c>
      <c r="C16414" s="0" t="s">
        <v>108</v>
      </c>
      <c r="D16414" s="116" t="n">
        <v>47331</v>
      </c>
      <c r="E16414" s="0" t="n">
        <v>0.0525</v>
      </c>
      <c r="F16414" s="0" t="n">
        <v>2166345</v>
      </c>
      <c r="G16414" s="151" t="s">
        <v>111</v>
      </c>
      <c r="H16414" s="151" t="s">
        <v>111</v>
      </c>
      <c r="I16414" s="152" t="s">
        <v>112</v>
      </c>
    </row>
    <row r="16415" customFormat="false" ht="12.75" hidden="false" customHeight="false" outlineLevel="0" collapsed="false">
      <c r="A16415" s="0" t="s">
        <v>82</v>
      </c>
      <c r="B16415" s="0" t="s">
        <v>110</v>
      </c>
      <c r="C16415" s="0" t="s">
        <v>108</v>
      </c>
      <c r="D16415" s="116" t="n">
        <v>47331</v>
      </c>
      <c r="E16415" s="0" t="n">
        <v>0</v>
      </c>
      <c r="F16415" s="0" t="n">
        <v>2166346</v>
      </c>
      <c r="G16415" s="151" t="s">
        <v>111</v>
      </c>
      <c r="H16415" s="151" t="s">
        <v>111</v>
      </c>
      <c r="I16415" s="152" t="s">
        <v>112</v>
      </c>
    </row>
    <row r="16416" customFormat="false" ht="12.75" hidden="false" customHeight="false" outlineLevel="0" collapsed="false">
      <c r="A16416" s="0" t="s">
        <v>82</v>
      </c>
      <c r="B16416" s="0" t="s">
        <v>113</v>
      </c>
      <c r="C16416" s="0" t="s">
        <v>108</v>
      </c>
      <c r="D16416" s="116" t="n">
        <v>47331</v>
      </c>
      <c r="E16416" s="0" t="n">
        <v>0</v>
      </c>
      <c r="F16416" s="0" t="n">
        <v>2166347</v>
      </c>
      <c r="G16416" s="151" t="s">
        <v>111</v>
      </c>
      <c r="H16416" s="151" t="s">
        <v>111</v>
      </c>
      <c r="I16416" s="152" t="s">
        <v>112</v>
      </c>
    </row>
    <row r="16417" customFormat="false" ht="12.75" hidden="false" customHeight="false" outlineLevel="0" collapsed="false">
      <c r="A16417" s="0" t="s">
        <v>83</v>
      </c>
      <c r="B16417" s="0" t="s">
        <v>110</v>
      </c>
      <c r="C16417" s="0" t="s">
        <v>108</v>
      </c>
      <c r="D16417" s="116" t="n">
        <v>47331</v>
      </c>
      <c r="E16417" s="0" t="n">
        <v>0</v>
      </c>
      <c r="F16417" s="0" t="n">
        <v>2166348</v>
      </c>
      <c r="G16417" s="151" t="s">
        <v>111</v>
      </c>
      <c r="H16417" s="151" t="s">
        <v>111</v>
      </c>
      <c r="I16417" s="152" t="s">
        <v>112</v>
      </c>
    </row>
    <row r="16418" customFormat="false" ht="12.75" hidden="false" customHeight="false" outlineLevel="0" collapsed="false">
      <c r="A16418" s="0" t="s">
        <v>83</v>
      </c>
      <c r="B16418" s="0" t="s">
        <v>113</v>
      </c>
      <c r="C16418" s="0" t="s">
        <v>108</v>
      </c>
      <c r="D16418" s="116" t="n">
        <v>47331</v>
      </c>
      <c r="E16418" s="0" t="n">
        <v>0</v>
      </c>
      <c r="F16418" s="0" t="n">
        <v>2166349</v>
      </c>
      <c r="G16418" s="151" t="s">
        <v>111</v>
      </c>
      <c r="H16418" s="151" t="s">
        <v>111</v>
      </c>
      <c r="I16418" s="152" t="s">
        <v>112</v>
      </c>
    </row>
    <row r="16419" customFormat="false" ht="12.75" hidden="false" customHeight="false" outlineLevel="0" collapsed="false">
      <c r="A16419" s="0" t="s">
        <v>84</v>
      </c>
      <c r="B16419" s="0" t="s">
        <v>110</v>
      </c>
      <c r="C16419" s="0" t="s">
        <v>108</v>
      </c>
      <c r="D16419" s="116" t="n">
        <v>47331</v>
      </c>
      <c r="E16419" s="0" t="n">
        <v>0.1925</v>
      </c>
      <c r="F16419" s="0" t="n">
        <v>2166350</v>
      </c>
      <c r="G16419" s="151" t="s">
        <v>111</v>
      </c>
      <c r="H16419" s="151" t="s">
        <v>111</v>
      </c>
      <c r="I16419" s="152" t="s">
        <v>112</v>
      </c>
    </row>
    <row r="16420" customFormat="false" ht="12.75" hidden="false" customHeight="false" outlineLevel="0" collapsed="false">
      <c r="A16420" s="0" t="s">
        <v>84</v>
      </c>
      <c r="B16420" s="0" t="s">
        <v>113</v>
      </c>
      <c r="C16420" s="0" t="s">
        <v>108</v>
      </c>
      <c r="D16420" s="116" t="n">
        <v>47331</v>
      </c>
      <c r="E16420" s="0" t="n">
        <v>0</v>
      </c>
      <c r="F16420" s="0" t="n">
        <v>2166351</v>
      </c>
      <c r="G16420" s="151" t="s">
        <v>111</v>
      </c>
      <c r="H16420" s="151" t="s">
        <v>111</v>
      </c>
      <c r="I16420" s="152" t="s">
        <v>112</v>
      </c>
    </row>
    <row r="16421" customFormat="false" ht="12.75" hidden="false" customHeight="false" outlineLevel="0" collapsed="false">
      <c r="A16421" s="0" t="s">
        <v>85</v>
      </c>
      <c r="B16421" s="0" t="s">
        <v>110</v>
      </c>
      <c r="C16421" s="0" t="s">
        <v>108</v>
      </c>
      <c r="D16421" s="116" t="n">
        <v>47331</v>
      </c>
      <c r="E16421" s="0" t="n">
        <v>0.1925</v>
      </c>
      <c r="F16421" s="0" t="n">
        <v>2166352</v>
      </c>
      <c r="G16421" s="151" t="s">
        <v>111</v>
      </c>
      <c r="H16421" s="151" t="s">
        <v>111</v>
      </c>
      <c r="I16421" s="152" t="s">
        <v>112</v>
      </c>
    </row>
    <row r="16422" customFormat="false" ht="12.75" hidden="false" customHeight="false" outlineLevel="0" collapsed="false">
      <c r="A16422" s="0" t="s">
        <v>85</v>
      </c>
      <c r="B16422" s="0" t="s">
        <v>113</v>
      </c>
      <c r="C16422" s="0" t="s">
        <v>108</v>
      </c>
      <c r="D16422" s="116" t="n">
        <v>47331</v>
      </c>
      <c r="E16422" s="0" t="n">
        <v>0</v>
      </c>
      <c r="F16422" s="0" t="n">
        <v>2166353</v>
      </c>
      <c r="G16422" s="151" t="s">
        <v>111</v>
      </c>
      <c r="H16422" s="151" t="s">
        <v>111</v>
      </c>
      <c r="I16422" s="152" t="s">
        <v>112</v>
      </c>
    </row>
    <row r="16423" customFormat="false" ht="12.75" hidden="false" customHeight="false" outlineLevel="0" collapsed="false">
      <c r="A16423" s="0" t="s">
        <v>86</v>
      </c>
      <c r="B16423" s="0" t="s">
        <v>110</v>
      </c>
      <c r="C16423" s="0" t="s">
        <v>108</v>
      </c>
      <c r="D16423" s="116" t="n">
        <v>47331</v>
      </c>
      <c r="E16423" s="0" t="n">
        <v>0.215</v>
      </c>
      <c r="F16423" s="0" t="n">
        <v>2166354</v>
      </c>
      <c r="G16423" s="151" t="s">
        <v>111</v>
      </c>
      <c r="H16423" s="151" t="s">
        <v>111</v>
      </c>
      <c r="I16423" s="152" t="s">
        <v>112</v>
      </c>
    </row>
    <row r="16424" customFormat="false" ht="12.75" hidden="false" customHeight="false" outlineLevel="0" collapsed="false">
      <c r="A16424" s="0" t="s">
        <v>86</v>
      </c>
      <c r="B16424" s="0" t="s">
        <v>113</v>
      </c>
      <c r="C16424" s="0" t="s">
        <v>108</v>
      </c>
      <c r="D16424" s="116" t="n">
        <v>47331</v>
      </c>
      <c r="E16424" s="0" t="n">
        <v>0.0075</v>
      </c>
      <c r="F16424" s="0" t="n">
        <v>2166355</v>
      </c>
      <c r="G16424" s="151" t="s">
        <v>111</v>
      </c>
      <c r="H16424" s="151" t="s">
        <v>111</v>
      </c>
      <c r="I16424" s="152" t="s">
        <v>112</v>
      </c>
    </row>
    <row r="16425" customFormat="false" ht="12.75" hidden="false" customHeight="false" outlineLevel="0" collapsed="false">
      <c r="A16425" s="0" t="s">
        <v>87</v>
      </c>
      <c r="B16425" s="0" t="s">
        <v>110</v>
      </c>
      <c r="C16425" s="0" t="s">
        <v>108</v>
      </c>
      <c r="D16425" s="116" t="n">
        <v>47331</v>
      </c>
      <c r="E16425" s="0" t="n">
        <v>0.215</v>
      </c>
      <c r="F16425" s="0" t="n">
        <v>2166356</v>
      </c>
      <c r="G16425" s="151" t="s">
        <v>111</v>
      </c>
      <c r="H16425" s="151" t="s">
        <v>111</v>
      </c>
      <c r="I16425" s="152" t="s">
        <v>112</v>
      </c>
    </row>
    <row r="16426" customFormat="false" ht="12.75" hidden="false" customHeight="false" outlineLevel="0" collapsed="false">
      <c r="A16426" s="0" t="s">
        <v>87</v>
      </c>
      <c r="B16426" s="0" t="s">
        <v>113</v>
      </c>
      <c r="C16426" s="0" t="s">
        <v>108</v>
      </c>
      <c r="D16426" s="116" t="n">
        <v>47331</v>
      </c>
      <c r="E16426" s="0" t="n">
        <v>0.0075</v>
      </c>
      <c r="F16426" s="0" t="n">
        <v>2166357</v>
      </c>
      <c r="G16426" s="151" t="s">
        <v>111</v>
      </c>
      <c r="H16426" s="151" t="s">
        <v>111</v>
      </c>
      <c r="I16426" s="152" t="s">
        <v>112</v>
      </c>
    </row>
    <row r="16427" customFormat="false" ht="12.75" hidden="false" customHeight="false" outlineLevel="0" collapsed="false">
      <c r="A16427" s="0" t="s">
        <v>88</v>
      </c>
      <c r="B16427" s="0" t="s">
        <v>110</v>
      </c>
      <c r="C16427" s="0" t="s">
        <v>108</v>
      </c>
      <c r="D16427" s="116" t="n">
        <v>47331</v>
      </c>
      <c r="E16427" s="0" t="n">
        <v>0.215</v>
      </c>
      <c r="F16427" s="0" t="n">
        <v>2166358</v>
      </c>
      <c r="G16427" s="151" t="s">
        <v>111</v>
      </c>
      <c r="H16427" s="151" t="s">
        <v>111</v>
      </c>
      <c r="I16427" s="152" t="s">
        <v>112</v>
      </c>
    </row>
    <row r="16428" customFormat="false" ht="12.75" hidden="false" customHeight="false" outlineLevel="0" collapsed="false">
      <c r="A16428" s="0" t="s">
        <v>88</v>
      </c>
      <c r="B16428" s="0" t="s">
        <v>113</v>
      </c>
      <c r="C16428" s="0" t="s">
        <v>108</v>
      </c>
      <c r="D16428" s="116" t="n">
        <v>47331</v>
      </c>
      <c r="E16428" s="0" t="n">
        <v>0.0075</v>
      </c>
      <c r="F16428" s="0" t="n">
        <v>2166359</v>
      </c>
      <c r="G16428" s="151" t="s">
        <v>111</v>
      </c>
      <c r="H16428" s="151" t="s">
        <v>111</v>
      </c>
      <c r="I16428" s="152" t="s">
        <v>112</v>
      </c>
    </row>
    <row r="16429" customFormat="false" ht="12.75" hidden="false" customHeight="false" outlineLevel="0" collapsed="false">
      <c r="A16429" s="0" t="s">
        <v>89</v>
      </c>
      <c r="B16429" s="0" t="s">
        <v>110</v>
      </c>
      <c r="C16429" s="0" t="s">
        <v>108</v>
      </c>
      <c r="D16429" s="116" t="n">
        <v>47331</v>
      </c>
      <c r="E16429" s="0" t="n">
        <v>0.215</v>
      </c>
      <c r="F16429" s="0" t="n">
        <v>2166360</v>
      </c>
      <c r="G16429" s="151" t="s">
        <v>111</v>
      </c>
      <c r="H16429" s="151" t="s">
        <v>111</v>
      </c>
      <c r="I16429" s="152" t="s">
        <v>112</v>
      </c>
    </row>
    <row r="16430" customFormat="false" ht="12.75" hidden="false" customHeight="false" outlineLevel="0" collapsed="false">
      <c r="A16430" s="0" t="s">
        <v>89</v>
      </c>
      <c r="B16430" s="0" t="s">
        <v>113</v>
      </c>
      <c r="C16430" s="0" t="s">
        <v>108</v>
      </c>
      <c r="D16430" s="116" t="n">
        <v>47331</v>
      </c>
      <c r="E16430" s="0" t="n">
        <v>0.0075</v>
      </c>
      <c r="F16430" s="0" t="n">
        <v>2166361</v>
      </c>
      <c r="G16430" s="151" t="s">
        <v>111</v>
      </c>
      <c r="H16430" s="151" t="s">
        <v>111</v>
      </c>
      <c r="I16430" s="152" t="s">
        <v>112</v>
      </c>
    </row>
    <row r="16431" customFormat="false" ht="12.75" hidden="false" customHeight="false" outlineLevel="0" collapsed="false">
      <c r="A16431" s="0" t="s">
        <v>90</v>
      </c>
      <c r="B16431" s="0" t="s">
        <v>110</v>
      </c>
      <c r="C16431" s="0" t="s">
        <v>108</v>
      </c>
      <c r="D16431" s="116" t="n">
        <v>47331</v>
      </c>
      <c r="E16431" s="0" t="n">
        <v>0.215</v>
      </c>
      <c r="F16431" s="0" t="n">
        <v>2166362</v>
      </c>
      <c r="G16431" s="151" t="s">
        <v>111</v>
      </c>
      <c r="H16431" s="151" t="s">
        <v>111</v>
      </c>
      <c r="I16431" s="152" t="s">
        <v>112</v>
      </c>
    </row>
    <row r="16432" customFormat="false" ht="12.75" hidden="false" customHeight="false" outlineLevel="0" collapsed="false">
      <c r="A16432" s="0" t="s">
        <v>90</v>
      </c>
      <c r="B16432" s="0" t="s">
        <v>113</v>
      </c>
      <c r="C16432" s="0" t="s">
        <v>108</v>
      </c>
      <c r="D16432" s="116" t="n">
        <v>47331</v>
      </c>
      <c r="E16432" s="0" t="n">
        <v>0.0075</v>
      </c>
      <c r="F16432" s="0" t="n">
        <v>2166363</v>
      </c>
      <c r="G16432" s="151" t="s">
        <v>111</v>
      </c>
      <c r="H16432" s="151" t="s">
        <v>111</v>
      </c>
      <c r="I16432" s="152" t="s">
        <v>112</v>
      </c>
    </row>
    <row r="16433" customFormat="false" ht="12.75" hidden="false" customHeight="false" outlineLevel="0" collapsed="false">
      <c r="A16433" s="0" t="s">
        <v>91</v>
      </c>
      <c r="B16433" s="0" t="s">
        <v>110</v>
      </c>
      <c r="C16433" s="0" t="s">
        <v>108</v>
      </c>
      <c r="D16433" s="116" t="n">
        <v>47331</v>
      </c>
      <c r="E16433" s="0" t="n">
        <v>0</v>
      </c>
      <c r="F16433" s="0" t="n">
        <v>2166364</v>
      </c>
      <c r="G16433" s="151" t="s">
        <v>111</v>
      </c>
      <c r="H16433" s="151" t="s">
        <v>111</v>
      </c>
      <c r="I16433" s="152" t="s">
        <v>112</v>
      </c>
    </row>
    <row r="16434" customFormat="false" ht="12.75" hidden="false" customHeight="false" outlineLevel="0" collapsed="false">
      <c r="A16434" s="0" t="s">
        <v>91</v>
      </c>
      <c r="B16434" s="0" t="s">
        <v>113</v>
      </c>
      <c r="C16434" s="0" t="s">
        <v>108</v>
      </c>
      <c r="D16434" s="116" t="n">
        <v>47331</v>
      </c>
      <c r="E16434" s="0" t="n">
        <v>0</v>
      </c>
      <c r="F16434" s="0" t="n">
        <v>2166365</v>
      </c>
      <c r="G16434" s="151" t="s">
        <v>111</v>
      </c>
      <c r="H16434" s="151" t="s">
        <v>111</v>
      </c>
      <c r="I16434" s="152" t="s">
        <v>112</v>
      </c>
    </row>
    <row r="16435" customFormat="false" ht="12.75" hidden="false" customHeight="false" outlineLevel="0" collapsed="false">
      <c r="A16435" s="0" t="s">
        <v>49</v>
      </c>
      <c r="B16435" s="0" t="s">
        <v>110</v>
      </c>
      <c r="C16435" s="0" t="s">
        <v>108</v>
      </c>
      <c r="D16435" s="116" t="n">
        <v>47331</v>
      </c>
      <c r="E16435" s="0" t="n">
        <v>0.31</v>
      </c>
      <c r="F16435" s="0" t="n">
        <v>2166366</v>
      </c>
      <c r="G16435" s="151" t="s">
        <v>111</v>
      </c>
      <c r="H16435" s="151" t="s">
        <v>111</v>
      </c>
      <c r="I16435" s="152" t="s">
        <v>112</v>
      </c>
    </row>
    <row r="16436" customFormat="false" ht="12.75" hidden="false" customHeight="false" outlineLevel="0" collapsed="false">
      <c r="A16436" s="0" t="s">
        <v>49</v>
      </c>
      <c r="B16436" s="0" t="s">
        <v>113</v>
      </c>
      <c r="C16436" s="0" t="s">
        <v>108</v>
      </c>
      <c r="D16436" s="116" t="n">
        <v>47331</v>
      </c>
      <c r="E16436" s="0" t="n">
        <v>0.0025</v>
      </c>
      <c r="F16436" s="0" t="n">
        <v>2166367</v>
      </c>
      <c r="G16436" s="151" t="s">
        <v>111</v>
      </c>
      <c r="H16436" s="151" t="s">
        <v>111</v>
      </c>
      <c r="I16436" s="152" t="s">
        <v>112</v>
      </c>
    </row>
    <row r="16437" customFormat="false" ht="12.75" hidden="false" customHeight="false" outlineLevel="0" collapsed="false">
      <c r="A16437" s="0" t="s">
        <v>50</v>
      </c>
      <c r="B16437" s="0" t="s">
        <v>110</v>
      </c>
      <c r="C16437" s="0" t="s">
        <v>108</v>
      </c>
      <c r="D16437" s="116" t="n">
        <v>47331</v>
      </c>
      <c r="E16437" s="0" t="n">
        <v>0.5</v>
      </c>
      <c r="F16437" s="0" t="n">
        <v>2166368</v>
      </c>
      <c r="G16437" s="151" t="s">
        <v>111</v>
      </c>
      <c r="H16437" s="151" t="s">
        <v>111</v>
      </c>
      <c r="I16437" s="152" t="s">
        <v>112</v>
      </c>
    </row>
    <row r="16438" customFormat="false" ht="12.75" hidden="false" customHeight="false" outlineLevel="0" collapsed="false">
      <c r="A16438" s="0" t="s">
        <v>50</v>
      </c>
      <c r="B16438" s="0" t="s">
        <v>113</v>
      </c>
      <c r="C16438" s="0" t="s">
        <v>108</v>
      </c>
      <c r="D16438" s="116" t="n">
        <v>47331</v>
      </c>
      <c r="E16438" s="0" t="n">
        <v>-0.02</v>
      </c>
      <c r="F16438" s="0" t="n">
        <v>2166369</v>
      </c>
      <c r="G16438" s="151" t="s">
        <v>111</v>
      </c>
      <c r="H16438" s="151" t="s">
        <v>111</v>
      </c>
      <c r="I16438" s="152" t="s">
        <v>112</v>
      </c>
    </row>
    <row r="16439" customFormat="false" ht="12.75" hidden="false" customHeight="false" outlineLevel="0" collapsed="false">
      <c r="A16439" s="0" t="s">
        <v>51</v>
      </c>
      <c r="B16439" s="0" t="s">
        <v>110</v>
      </c>
      <c r="C16439" s="0" t="s">
        <v>108</v>
      </c>
      <c r="D16439" s="116" t="n">
        <v>47331</v>
      </c>
      <c r="E16439" s="0" t="n">
        <v>0.5</v>
      </c>
      <c r="F16439" s="0" t="n">
        <v>2166370</v>
      </c>
      <c r="G16439" s="151" t="s">
        <v>111</v>
      </c>
      <c r="H16439" s="151" t="s">
        <v>111</v>
      </c>
      <c r="I16439" s="152" t="s">
        <v>112</v>
      </c>
    </row>
    <row r="16440" customFormat="false" ht="12.75" hidden="false" customHeight="false" outlineLevel="0" collapsed="false">
      <c r="A16440" s="0" t="s">
        <v>51</v>
      </c>
      <c r="B16440" s="0" t="s">
        <v>113</v>
      </c>
      <c r="C16440" s="0" t="s">
        <v>108</v>
      </c>
      <c r="D16440" s="116" t="n">
        <v>47331</v>
      </c>
      <c r="E16440" s="0" t="n">
        <v>0.035</v>
      </c>
      <c r="F16440" s="0" t="n">
        <v>2166371</v>
      </c>
      <c r="G16440" s="151" t="s">
        <v>111</v>
      </c>
      <c r="H16440" s="151" t="s">
        <v>111</v>
      </c>
      <c r="I16440" s="152" t="s">
        <v>112</v>
      </c>
    </row>
    <row r="16441" customFormat="false" ht="12.75" hidden="false" customHeight="false" outlineLevel="0" collapsed="false">
      <c r="A16441" s="0" t="s">
        <v>52</v>
      </c>
      <c r="B16441" s="0" t="s">
        <v>110</v>
      </c>
      <c r="C16441" s="0" t="s">
        <v>108</v>
      </c>
      <c r="D16441" s="116" t="n">
        <v>47331</v>
      </c>
      <c r="E16441" s="0" t="n">
        <v>0.5</v>
      </c>
      <c r="F16441" s="0" t="n">
        <v>2166372</v>
      </c>
      <c r="G16441" s="151" t="s">
        <v>111</v>
      </c>
      <c r="H16441" s="151" t="s">
        <v>111</v>
      </c>
      <c r="I16441" s="152" t="s">
        <v>112</v>
      </c>
    </row>
    <row r="16442" customFormat="false" ht="12.75" hidden="false" customHeight="false" outlineLevel="0" collapsed="false">
      <c r="A16442" s="0" t="s">
        <v>52</v>
      </c>
      <c r="B16442" s="0" t="s">
        <v>113</v>
      </c>
      <c r="C16442" s="0" t="s">
        <v>108</v>
      </c>
      <c r="D16442" s="116" t="n">
        <v>47331</v>
      </c>
      <c r="E16442" s="0" t="n">
        <v>-0.02</v>
      </c>
      <c r="F16442" s="0" t="n">
        <v>2166373</v>
      </c>
      <c r="G16442" s="151" t="s">
        <v>111</v>
      </c>
      <c r="H16442" s="151" t="s">
        <v>111</v>
      </c>
      <c r="I16442" s="152" t="s">
        <v>112</v>
      </c>
    </row>
    <row r="16443" customFormat="false" ht="12.75" hidden="false" customHeight="false" outlineLevel="0" collapsed="false">
      <c r="A16443" s="0" t="s">
        <v>53</v>
      </c>
      <c r="B16443" s="0" t="s">
        <v>110</v>
      </c>
      <c r="C16443" s="0" t="s">
        <v>108</v>
      </c>
      <c r="D16443" s="116" t="n">
        <v>47331</v>
      </c>
      <c r="E16443" s="0" t="n">
        <v>0.215</v>
      </c>
      <c r="F16443" s="0" t="n">
        <v>2166374</v>
      </c>
      <c r="G16443" s="151" t="s">
        <v>111</v>
      </c>
      <c r="H16443" s="151" t="s">
        <v>111</v>
      </c>
      <c r="I16443" s="152" t="s">
        <v>112</v>
      </c>
    </row>
    <row r="16444" customFormat="false" ht="12.75" hidden="false" customHeight="false" outlineLevel="0" collapsed="false">
      <c r="A16444" s="0" t="s">
        <v>53</v>
      </c>
      <c r="B16444" s="0" t="s">
        <v>113</v>
      </c>
      <c r="C16444" s="0" t="s">
        <v>108</v>
      </c>
      <c r="D16444" s="116" t="n">
        <v>47331</v>
      </c>
      <c r="E16444" s="0" t="n">
        <v>0.0075</v>
      </c>
      <c r="F16444" s="0" t="n">
        <v>2166375</v>
      </c>
      <c r="G16444" s="151" t="s">
        <v>111</v>
      </c>
      <c r="H16444" s="151" t="s">
        <v>111</v>
      </c>
      <c r="I16444" s="152" t="s">
        <v>112</v>
      </c>
    </row>
    <row r="16445" customFormat="false" ht="12.75" hidden="false" customHeight="false" outlineLevel="0" collapsed="false">
      <c r="A16445" s="0" t="s">
        <v>17</v>
      </c>
      <c r="B16445" s="0" t="s">
        <v>110</v>
      </c>
      <c r="C16445" s="0" t="s">
        <v>108</v>
      </c>
      <c r="D16445" s="116" t="n">
        <v>47331</v>
      </c>
      <c r="E16445" s="0" t="n">
        <v>0</v>
      </c>
      <c r="F16445" s="0" t="n">
        <v>2166376</v>
      </c>
      <c r="G16445" s="151" t="s">
        <v>111</v>
      </c>
      <c r="H16445" s="151" t="s">
        <v>111</v>
      </c>
      <c r="I16445" s="152" t="s">
        <v>112</v>
      </c>
    </row>
    <row r="16446" customFormat="false" ht="12.75" hidden="false" customHeight="false" outlineLevel="0" collapsed="false">
      <c r="A16446" s="0" t="s">
        <v>17</v>
      </c>
      <c r="B16446" s="0" t="s">
        <v>113</v>
      </c>
      <c r="C16446" s="0" t="s">
        <v>108</v>
      </c>
      <c r="D16446" s="116" t="n">
        <v>47331</v>
      </c>
      <c r="E16446" s="0" t="n">
        <v>0</v>
      </c>
      <c r="F16446" s="0" t="n">
        <v>2166377</v>
      </c>
      <c r="G16446" s="151" t="s">
        <v>111</v>
      </c>
      <c r="H16446" s="151" t="s">
        <v>111</v>
      </c>
      <c r="I16446" s="152" t="s">
        <v>112</v>
      </c>
    </row>
    <row r="16447" customFormat="false" ht="12.75" hidden="false" customHeight="false" outlineLevel="0" collapsed="false">
      <c r="A16447" s="0" t="s">
        <v>18</v>
      </c>
      <c r="B16447" s="0" t="s">
        <v>110</v>
      </c>
      <c r="C16447" s="0" t="s">
        <v>108</v>
      </c>
      <c r="D16447" s="116" t="n">
        <v>47331</v>
      </c>
      <c r="E16447" s="0" t="n">
        <v>0</v>
      </c>
      <c r="F16447" s="0" t="n">
        <v>2166378</v>
      </c>
      <c r="G16447" s="151" t="s">
        <v>111</v>
      </c>
      <c r="H16447" s="151" t="s">
        <v>111</v>
      </c>
      <c r="I16447" s="152" t="s">
        <v>112</v>
      </c>
    </row>
    <row r="16448" customFormat="false" ht="12.75" hidden="false" customHeight="false" outlineLevel="0" collapsed="false">
      <c r="A16448" s="0" t="s">
        <v>18</v>
      </c>
      <c r="B16448" s="0" t="s">
        <v>113</v>
      </c>
      <c r="C16448" s="0" t="s">
        <v>108</v>
      </c>
      <c r="D16448" s="116" t="n">
        <v>47331</v>
      </c>
      <c r="E16448" s="0" t="n">
        <v>0</v>
      </c>
      <c r="F16448" s="0" t="n">
        <v>2166379</v>
      </c>
      <c r="G16448" s="151" t="s">
        <v>111</v>
      </c>
      <c r="H16448" s="151" t="s">
        <v>111</v>
      </c>
      <c r="I16448" s="152" t="s">
        <v>112</v>
      </c>
    </row>
    <row r="16449" customFormat="false" ht="12.75" hidden="false" customHeight="false" outlineLevel="0" collapsed="false">
      <c r="A16449" s="0" t="s">
        <v>19</v>
      </c>
      <c r="B16449" s="0" t="s">
        <v>110</v>
      </c>
      <c r="C16449" s="0" t="s">
        <v>108</v>
      </c>
      <c r="D16449" s="116" t="n">
        <v>47331</v>
      </c>
      <c r="E16449" s="0" t="n">
        <v>0</v>
      </c>
      <c r="F16449" s="0" t="n">
        <v>2166380</v>
      </c>
      <c r="G16449" s="151" t="s">
        <v>111</v>
      </c>
      <c r="H16449" s="151" t="s">
        <v>111</v>
      </c>
      <c r="I16449" s="152" t="s">
        <v>112</v>
      </c>
    </row>
    <row r="16450" customFormat="false" ht="12.75" hidden="false" customHeight="false" outlineLevel="0" collapsed="false">
      <c r="A16450" s="0" t="s">
        <v>19</v>
      </c>
      <c r="B16450" s="0" t="s">
        <v>113</v>
      </c>
      <c r="C16450" s="0" t="s">
        <v>108</v>
      </c>
      <c r="D16450" s="116" t="n">
        <v>47331</v>
      </c>
      <c r="E16450" s="0" t="n">
        <v>0</v>
      </c>
      <c r="F16450" s="0" t="n">
        <v>2166381</v>
      </c>
      <c r="G16450" s="151" t="s">
        <v>111</v>
      </c>
      <c r="H16450" s="151" t="s">
        <v>111</v>
      </c>
      <c r="I16450" s="152" t="s">
        <v>112</v>
      </c>
    </row>
    <row r="16451" customFormat="false" ht="12.75" hidden="false" customHeight="false" outlineLevel="0" collapsed="false">
      <c r="A16451" s="0" t="s">
        <v>21</v>
      </c>
      <c r="B16451" s="0" t="s">
        <v>110</v>
      </c>
      <c r="C16451" s="0" t="s">
        <v>108</v>
      </c>
      <c r="D16451" s="116" t="n">
        <v>47331</v>
      </c>
      <c r="E16451" s="0" t="n">
        <v>0</v>
      </c>
      <c r="F16451" s="0" t="n">
        <v>2166382</v>
      </c>
      <c r="G16451" s="151" t="s">
        <v>111</v>
      </c>
      <c r="H16451" s="151" t="s">
        <v>111</v>
      </c>
      <c r="I16451" s="152" t="s">
        <v>112</v>
      </c>
    </row>
    <row r="16452" customFormat="false" ht="12.75" hidden="false" customHeight="false" outlineLevel="0" collapsed="false">
      <c r="A16452" s="0" t="s">
        <v>21</v>
      </c>
      <c r="B16452" s="0" t="s">
        <v>113</v>
      </c>
      <c r="C16452" s="0" t="s">
        <v>108</v>
      </c>
      <c r="D16452" s="116" t="n">
        <v>47331</v>
      </c>
      <c r="E16452" s="0" t="n">
        <v>0</v>
      </c>
      <c r="F16452" s="0" t="n">
        <v>2166383</v>
      </c>
      <c r="G16452" s="151" t="s">
        <v>111</v>
      </c>
      <c r="H16452" s="151" t="s">
        <v>111</v>
      </c>
      <c r="I16452" s="152" t="s">
        <v>112</v>
      </c>
    </row>
    <row r="16453" customFormat="false" ht="12.75" hidden="false" customHeight="false" outlineLevel="0" collapsed="false">
      <c r="A16453" s="0" t="s">
        <v>22</v>
      </c>
      <c r="B16453" s="0" t="s">
        <v>110</v>
      </c>
      <c r="C16453" s="0" t="s">
        <v>108</v>
      </c>
      <c r="D16453" s="116" t="n">
        <v>47331</v>
      </c>
      <c r="E16453" s="0" t="n">
        <v>0</v>
      </c>
      <c r="F16453" s="0" t="n">
        <v>2166384</v>
      </c>
      <c r="G16453" s="151" t="s">
        <v>111</v>
      </c>
      <c r="H16453" s="151" t="s">
        <v>111</v>
      </c>
      <c r="I16453" s="152" t="s">
        <v>112</v>
      </c>
    </row>
    <row r="16454" customFormat="false" ht="12.75" hidden="false" customHeight="false" outlineLevel="0" collapsed="false">
      <c r="A16454" s="0" t="s">
        <v>59</v>
      </c>
      <c r="B16454" s="0" t="s">
        <v>110</v>
      </c>
      <c r="C16454" s="0" t="s">
        <v>108</v>
      </c>
      <c r="D16454" s="116" t="n">
        <v>47362</v>
      </c>
      <c r="E16454" s="0" t="n">
        <v>0.3</v>
      </c>
      <c r="F16454" s="0" t="n">
        <v>2166338</v>
      </c>
      <c r="G16454" s="151" t="s">
        <v>111</v>
      </c>
      <c r="H16454" s="151" t="s">
        <v>111</v>
      </c>
      <c r="I16454" s="152" t="s">
        <v>112</v>
      </c>
    </row>
    <row r="16455" customFormat="false" ht="12.75" hidden="false" customHeight="false" outlineLevel="0" collapsed="false">
      <c r="A16455" s="0" t="s">
        <v>59</v>
      </c>
      <c r="B16455" s="0" t="s">
        <v>113</v>
      </c>
      <c r="C16455" s="0" t="s">
        <v>108</v>
      </c>
      <c r="D16455" s="116" t="n">
        <v>47362</v>
      </c>
      <c r="E16455" s="0" t="n">
        <v>0.0025</v>
      </c>
      <c r="F16455" s="0" t="n">
        <v>2166339</v>
      </c>
      <c r="G16455" s="151" t="s">
        <v>111</v>
      </c>
      <c r="H16455" s="151" t="s">
        <v>111</v>
      </c>
      <c r="I16455" s="152" t="s">
        <v>112</v>
      </c>
    </row>
    <row r="16456" customFormat="false" ht="12.75" hidden="false" customHeight="false" outlineLevel="0" collapsed="false">
      <c r="A16456" s="0" t="s">
        <v>60</v>
      </c>
      <c r="B16456" s="0" t="s">
        <v>110</v>
      </c>
      <c r="C16456" s="0" t="s">
        <v>108</v>
      </c>
      <c r="D16456" s="116" t="n">
        <v>47362</v>
      </c>
      <c r="E16456" s="0" t="n">
        <v>0.3</v>
      </c>
      <c r="F16456" s="0" t="n">
        <v>2166340</v>
      </c>
      <c r="G16456" s="151" t="s">
        <v>111</v>
      </c>
      <c r="H16456" s="151" t="s">
        <v>111</v>
      </c>
      <c r="I16456" s="152" t="s">
        <v>112</v>
      </c>
    </row>
    <row r="16457" customFormat="false" ht="12.75" hidden="false" customHeight="false" outlineLevel="0" collapsed="false">
      <c r="A16457" s="0" t="s">
        <v>60</v>
      </c>
      <c r="B16457" s="0" t="s">
        <v>113</v>
      </c>
      <c r="C16457" s="0" t="s">
        <v>108</v>
      </c>
      <c r="D16457" s="116" t="n">
        <v>47362</v>
      </c>
      <c r="E16457" s="0" t="n">
        <v>0.0325</v>
      </c>
      <c r="F16457" s="0" t="n">
        <v>2166341</v>
      </c>
      <c r="G16457" s="151" t="s">
        <v>111</v>
      </c>
      <c r="H16457" s="151" t="s">
        <v>111</v>
      </c>
      <c r="I16457" s="152" t="s">
        <v>112</v>
      </c>
    </row>
    <row r="16458" customFormat="false" ht="12.75" hidden="false" customHeight="false" outlineLevel="0" collapsed="false">
      <c r="A16458" s="0" t="s">
        <v>61</v>
      </c>
      <c r="B16458" s="0" t="s">
        <v>110</v>
      </c>
      <c r="C16458" s="0" t="s">
        <v>108</v>
      </c>
      <c r="D16458" s="116" t="n">
        <v>47362</v>
      </c>
      <c r="E16458" s="0" t="n">
        <v>0.3</v>
      </c>
      <c r="F16458" s="0" t="n">
        <v>2166342</v>
      </c>
      <c r="G16458" s="151" t="s">
        <v>111</v>
      </c>
      <c r="H16458" s="151" t="s">
        <v>111</v>
      </c>
      <c r="I16458" s="152" t="s">
        <v>112</v>
      </c>
    </row>
    <row r="16459" customFormat="false" ht="12.75" hidden="false" customHeight="false" outlineLevel="0" collapsed="false">
      <c r="A16459" s="0" t="s">
        <v>61</v>
      </c>
      <c r="B16459" s="0" t="s">
        <v>113</v>
      </c>
      <c r="C16459" s="0" t="s">
        <v>108</v>
      </c>
      <c r="D16459" s="116" t="n">
        <v>47362</v>
      </c>
      <c r="E16459" s="0" t="n">
        <v>0.0025</v>
      </c>
      <c r="F16459" s="0" t="n">
        <v>2166343</v>
      </c>
      <c r="G16459" s="151" t="s">
        <v>111</v>
      </c>
      <c r="H16459" s="151" t="s">
        <v>111</v>
      </c>
      <c r="I16459" s="152" t="s">
        <v>112</v>
      </c>
    </row>
    <row r="16460" customFormat="false" ht="12.75" hidden="false" customHeight="false" outlineLevel="0" collapsed="false">
      <c r="A16460" s="0" t="s">
        <v>62</v>
      </c>
      <c r="B16460" s="0" t="s">
        <v>110</v>
      </c>
      <c r="C16460" s="0" t="s">
        <v>108</v>
      </c>
      <c r="D16460" s="116" t="n">
        <v>47362</v>
      </c>
      <c r="E16460" s="0" t="n">
        <v>0.3</v>
      </c>
      <c r="F16460" s="0" t="n">
        <v>2166344</v>
      </c>
      <c r="G16460" s="151" t="s">
        <v>111</v>
      </c>
      <c r="H16460" s="151" t="s">
        <v>111</v>
      </c>
      <c r="I16460" s="152" t="s">
        <v>112</v>
      </c>
    </row>
    <row r="16461" customFormat="false" ht="12.75" hidden="false" customHeight="false" outlineLevel="0" collapsed="false">
      <c r="A16461" s="0" t="s">
        <v>62</v>
      </c>
      <c r="B16461" s="0" t="s">
        <v>113</v>
      </c>
      <c r="C16461" s="0" t="s">
        <v>108</v>
      </c>
      <c r="D16461" s="116" t="n">
        <v>47362</v>
      </c>
      <c r="E16461" s="0" t="n">
        <v>0.0325</v>
      </c>
      <c r="F16461" s="0" t="n">
        <v>2166345</v>
      </c>
      <c r="G16461" s="151" t="s">
        <v>111</v>
      </c>
      <c r="H16461" s="151" t="s">
        <v>111</v>
      </c>
      <c r="I16461" s="152" t="s">
        <v>112</v>
      </c>
    </row>
    <row r="16462" customFormat="false" ht="12.75" hidden="false" customHeight="false" outlineLevel="0" collapsed="false">
      <c r="A16462" s="0" t="s">
        <v>82</v>
      </c>
      <c r="B16462" s="0" t="s">
        <v>110</v>
      </c>
      <c r="C16462" s="0" t="s">
        <v>108</v>
      </c>
      <c r="D16462" s="116" t="n">
        <v>47362</v>
      </c>
      <c r="E16462" s="0" t="n">
        <v>0</v>
      </c>
      <c r="F16462" s="0" t="n">
        <v>2166346</v>
      </c>
      <c r="G16462" s="151" t="s">
        <v>111</v>
      </c>
      <c r="H16462" s="151" t="s">
        <v>111</v>
      </c>
      <c r="I16462" s="152" t="s">
        <v>112</v>
      </c>
    </row>
    <row r="16463" customFormat="false" ht="12.75" hidden="false" customHeight="false" outlineLevel="0" collapsed="false">
      <c r="A16463" s="0" t="s">
        <v>82</v>
      </c>
      <c r="B16463" s="0" t="s">
        <v>113</v>
      </c>
      <c r="C16463" s="0" t="s">
        <v>108</v>
      </c>
      <c r="D16463" s="116" t="n">
        <v>47362</v>
      </c>
      <c r="E16463" s="0" t="n">
        <v>0</v>
      </c>
      <c r="F16463" s="0" t="n">
        <v>2166347</v>
      </c>
      <c r="G16463" s="151" t="s">
        <v>111</v>
      </c>
      <c r="H16463" s="151" t="s">
        <v>111</v>
      </c>
      <c r="I16463" s="152" t="s">
        <v>112</v>
      </c>
    </row>
    <row r="16464" customFormat="false" ht="12.75" hidden="false" customHeight="false" outlineLevel="0" collapsed="false">
      <c r="A16464" s="0" t="s">
        <v>83</v>
      </c>
      <c r="B16464" s="0" t="s">
        <v>110</v>
      </c>
      <c r="C16464" s="0" t="s">
        <v>108</v>
      </c>
      <c r="D16464" s="116" t="n">
        <v>47362</v>
      </c>
      <c r="E16464" s="0" t="n">
        <v>0</v>
      </c>
      <c r="F16464" s="0" t="n">
        <v>2166348</v>
      </c>
      <c r="G16464" s="151" t="s">
        <v>111</v>
      </c>
      <c r="H16464" s="151" t="s">
        <v>111</v>
      </c>
      <c r="I16464" s="152" t="s">
        <v>112</v>
      </c>
    </row>
    <row r="16465" customFormat="false" ht="12.75" hidden="false" customHeight="false" outlineLevel="0" collapsed="false">
      <c r="A16465" s="0" t="s">
        <v>83</v>
      </c>
      <c r="B16465" s="0" t="s">
        <v>113</v>
      </c>
      <c r="C16465" s="0" t="s">
        <v>108</v>
      </c>
      <c r="D16465" s="116" t="n">
        <v>47362</v>
      </c>
      <c r="E16465" s="0" t="n">
        <v>0</v>
      </c>
      <c r="F16465" s="0" t="n">
        <v>2166349</v>
      </c>
      <c r="G16465" s="151" t="s">
        <v>111</v>
      </c>
      <c r="H16465" s="151" t="s">
        <v>111</v>
      </c>
      <c r="I16465" s="152" t="s">
        <v>112</v>
      </c>
    </row>
    <row r="16466" customFormat="false" ht="12.75" hidden="false" customHeight="false" outlineLevel="0" collapsed="false">
      <c r="A16466" s="0" t="s">
        <v>84</v>
      </c>
      <c r="B16466" s="0" t="s">
        <v>110</v>
      </c>
      <c r="C16466" s="0" t="s">
        <v>108</v>
      </c>
      <c r="D16466" s="116" t="n">
        <v>47362</v>
      </c>
      <c r="E16466" s="0" t="n">
        <v>0.1925</v>
      </c>
      <c r="F16466" s="0" t="n">
        <v>2166350</v>
      </c>
      <c r="G16466" s="151" t="s">
        <v>111</v>
      </c>
      <c r="H16466" s="151" t="s">
        <v>111</v>
      </c>
      <c r="I16466" s="152" t="s">
        <v>112</v>
      </c>
    </row>
    <row r="16467" customFormat="false" ht="12.75" hidden="false" customHeight="false" outlineLevel="0" collapsed="false">
      <c r="A16467" s="0" t="s">
        <v>84</v>
      </c>
      <c r="B16467" s="0" t="s">
        <v>113</v>
      </c>
      <c r="C16467" s="0" t="s">
        <v>108</v>
      </c>
      <c r="D16467" s="116" t="n">
        <v>47362</v>
      </c>
      <c r="E16467" s="0" t="n">
        <v>0</v>
      </c>
      <c r="F16467" s="0" t="n">
        <v>2166351</v>
      </c>
      <c r="G16467" s="151" t="s">
        <v>111</v>
      </c>
      <c r="H16467" s="151" t="s">
        <v>111</v>
      </c>
      <c r="I16467" s="152" t="s">
        <v>112</v>
      </c>
    </row>
    <row r="16468" customFormat="false" ht="12.75" hidden="false" customHeight="false" outlineLevel="0" collapsed="false">
      <c r="A16468" s="0" t="s">
        <v>85</v>
      </c>
      <c r="B16468" s="0" t="s">
        <v>110</v>
      </c>
      <c r="C16468" s="0" t="s">
        <v>108</v>
      </c>
      <c r="D16468" s="116" t="n">
        <v>47362</v>
      </c>
      <c r="E16468" s="0" t="n">
        <v>0.1925</v>
      </c>
      <c r="F16468" s="0" t="n">
        <v>2166352</v>
      </c>
      <c r="G16468" s="151" t="s">
        <v>111</v>
      </c>
      <c r="H16468" s="151" t="s">
        <v>111</v>
      </c>
      <c r="I16468" s="152" t="s">
        <v>112</v>
      </c>
    </row>
    <row r="16469" customFormat="false" ht="12.75" hidden="false" customHeight="false" outlineLevel="0" collapsed="false">
      <c r="A16469" s="0" t="s">
        <v>85</v>
      </c>
      <c r="B16469" s="0" t="s">
        <v>113</v>
      </c>
      <c r="C16469" s="0" t="s">
        <v>108</v>
      </c>
      <c r="D16469" s="116" t="n">
        <v>47362</v>
      </c>
      <c r="E16469" s="0" t="n">
        <v>0</v>
      </c>
      <c r="F16469" s="0" t="n">
        <v>2166353</v>
      </c>
      <c r="G16469" s="151" t="s">
        <v>111</v>
      </c>
      <c r="H16469" s="151" t="s">
        <v>111</v>
      </c>
      <c r="I16469" s="152" t="s">
        <v>112</v>
      </c>
    </row>
    <row r="16470" customFormat="false" ht="12.75" hidden="false" customHeight="false" outlineLevel="0" collapsed="false">
      <c r="A16470" s="0" t="s">
        <v>86</v>
      </c>
      <c r="B16470" s="0" t="s">
        <v>110</v>
      </c>
      <c r="C16470" s="0" t="s">
        <v>108</v>
      </c>
      <c r="D16470" s="116" t="n">
        <v>47362</v>
      </c>
      <c r="E16470" s="0" t="n">
        <v>0.195</v>
      </c>
      <c r="F16470" s="0" t="n">
        <v>2166354</v>
      </c>
      <c r="G16470" s="151" t="s">
        <v>111</v>
      </c>
      <c r="H16470" s="151" t="s">
        <v>111</v>
      </c>
      <c r="I16470" s="152" t="s">
        <v>112</v>
      </c>
    </row>
    <row r="16471" customFormat="false" ht="12.75" hidden="false" customHeight="false" outlineLevel="0" collapsed="false">
      <c r="A16471" s="0" t="s">
        <v>86</v>
      </c>
      <c r="B16471" s="0" t="s">
        <v>113</v>
      </c>
      <c r="C16471" s="0" t="s">
        <v>108</v>
      </c>
      <c r="D16471" s="116" t="n">
        <v>47362</v>
      </c>
      <c r="E16471" s="0" t="n">
        <v>0.005</v>
      </c>
      <c r="F16471" s="0" t="n">
        <v>2166355</v>
      </c>
      <c r="G16471" s="151" t="s">
        <v>111</v>
      </c>
      <c r="H16471" s="151" t="s">
        <v>111</v>
      </c>
      <c r="I16471" s="152" t="s">
        <v>112</v>
      </c>
    </row>
    <row r="16472" customFormat="false" ht="12.75" hidden="false" customHeight="false" outlineLevel="0" collapsed="false">
      <c r="A16472" s="0" t="s">
        <v>87</v>
      </c>
      <c r="B16472" s="0" t="s">
        <v>110</v>
      </c>
      <c r="C16472" s="0" t="s">
        <v>108</v>
      </c>
      <c r="D16472" s="116" t="n">
        <v>47362</v>
      </c>
      <c r="E16472" s="0" t="n">
        <v>0.195</v>
      </c>
      <c r="F16472" s="0" t="n">
        <v>2166356</v>
      </c>
      <c r="G16472" s="151" t="s">
        <v>111</v>
      </c>
      <c r="H16472" s="151" t="s">
        <v>111</v>
      </c>
      <c r="I16472" s="152" t="s">
        <v>112</v>
      </c>
    </row>
    <row r="16473" customFormat="false" ht="12.75" hidden="false" customHeight="false" outlineLevel="0" collapsed="false">
      <c r="A16473" s="0" t="s">
        <v>87</v>
      </c>
      <c r="B16473" s="0" t="s">
        <v>113</v>
      </c>
      <c r="C16473" s="0" t="s">
        <v>108</v>
      </c>
      <c r="D16473" s="116" t="n">
        <v>47362</v>
      </c>
      <c r="E16473" s="0" t="n">
        <v>0.005</v>
      </c>
      <c r="F16473" s="0" t="n">
        <v>2166357</v>
      </c>
      <c r="G16473" s="151" t="s">
        <v>111</v>
      </c>
      <c r="H16473" s="151" t="s">
        <v>111</v>
      </c>
      <c r="I16473" s="152" t="s">
        <v>112</v>
      </c>
    </row>
    <row r="16474" customFormat="false" ht="12.75" hidden="false" customHeight="false" outlineLevel="0" collapsed="false">
      <c r="A16474" s="0" t="s">
        <v>88</v>
      </c>
      <c r="B16474" s="0" t="s">
        <v>110</v>
      </c>
      <c r="C16474" s="0" t="s">
        <v>108</v>
      </c>
      <c r="D16474" s="116" t="n">
        <v>47362</v>
      </c>
      <c r="E16474" s="0" t="n">
        <v>0.195</v>
      </c>
      <c r="F16474" s="0" t="n">
        <v>2166358</v>
      </c>
      <c r="G16474" s="151" t="s">
        <v>111</v>
      </c>
      <c r="H16474" s="151" t="s">
        <v>111</v>
      </c>
      <c r="I16474" s="152" t="s">
        <v>112</v>
      </c>
    </row>
    <row r="16475" customFormat="false" ht="12.75" hidden="false" customHeight="false" outlineLevel="0" collapsed="false">
      <c r="A16475" s="0" t="s">
        <v>88</v>
      </c>
      <c r="B16475" s="0" t="s">
        <v>113</v>
      </c>
      <c r="C16475" s="0" t="s">
        <v>108</v>
      </c>
      <c r="D16475" s="116" t="n">
        <v>47362</v>
      </c>
      <c r="E16475" s="0" t="n">
        <v>0.005</v>
      </c>
      <c r="F16475" s="0" t="n">
        <v>2166359</v>
      </c>
      <c r="G16475" s="151" t="s">
        <v>111</v>
      </c>
      <c r="H16475" s="151" t="s">
        <v>111</v>
      </c>
      <c r="I16475" s="152" t="s">
        <v>112</v>
      </c>
    </row>
    <row r="16476" customFormat="false" ht="12.75" hidden="false" customHeight="false" outlineLevel="0" collapsed="false">
      <c r="A16476" s="0" t="s">
        <v>89</v>
      </c>
      <c r="B16476" s="0" t="s">
        <v>110</v>
      </c>
      <c r="C16476" s="0" t="s">
        <v>108</v>
      </c>
      <c r="D16476" s="116" t="n">
        <v>47362</v>
      </c>
      <c r="E16476" s="0" t="n">
        <v>0.195</v>
      </c>
      <c r="F16476" s="0" t="n">
        <v>2166360</v>
      </c>
      <c r="G16476" s="151" t="s">
        <v>111</v>
      </c>
      <c r="H16476" s="151" t="s">
        <v>111</v>
      </c>
      <c r="I16476" s="152" t="s">
        <v>112</v>
      </c>
    </row>
    <row r="16477" customFormat="false" ht="12.75" hidden="false" customHeight="false" outlineLevel="0" collapsed="false">
      <c r="A16477" s="0" t="s">
        <v>89</v>
      </c>
      <c r="B16477" s="0" t="s">
        <v>113</v>
      </c>
      <c r="C16477" s="0" t="s">
        <v>108</v>
      </c>
      <c r="D16477" s="116" t="n">
        <v>47362</v>
      </c>
      <c r="E16477" s="0" t="n">
        <v>0.005</v>
      </c>
      <c r="F16477" s="0" t="n">
        <v>2166361</v>
      </c>
      <c r="G16477" s="151" t="s">
        <v>111</v>
      </c>
      <c r="H16477" s="151" t="s">
        <v>111</v>
      </c>
      <c r="I16477" s="152" t="s">
        <v>112</v>
      </c>
    </row>
    <row r="16478" customFormat="false" ht="12.75" hidden="false" customHeight="false" outlineLevel="0" collapsed="false">
      <c r="A16478" s="0" t="s">
        <v>90</v>
      </c>
      <c r="B16478" s="0" t="s">
        <v>110</v>
      </c>
      <c r="C16478" s="0" t="s">
        <v>108</v>
      </c>
      <c r="D16478" s="116" t="n">
        <v>47362</v>
      </c>
      <c r="E16478" s="0" t="n">
        <v>0.195</v>
      </c>
      <c r="F16478" s="0" t="n">
        <v>2166362</v>
      </c>
      <c r="G16478" s="151" t="s">
        <v>111</v>
      </c>
      <c r="H16478" s="151" t="s">
        <v>111</v>
      </c>
      <c r="I16478" s="152" t="s">
        <v>112</v>
      </c>
    </row>
    <row r="16479" customFormat="false" ht="12.75" hidden="false" customHeight="false" outlineLevel="0" collapsed="false">
      <c r="A16479" s="0" t="s">
        <v>90</v>
      </c>
      <c r="B16479" s="0" t="s">
        <v>113</v>
      </c>
      <c r="C16479" s="0" t="s">
        <v>108</v>
      </c>
      <c r="D16479" s="116" t="n">
        <v>47362</v>
      </c>
      <c r="E16479" s="0" t="n">
        <v>0.005</v>
      </c>
      <c r="F16479" s="0" t="n">
        <v>2166363</v>
      </c>
      <c r="G16479" s="151" t="s">
        <v>111</v>
      </c>
      <c r="H16479" s="151" t="s">
        <v>111</v>
      </c>
      <c r="I16479" s="152" t="s">
        <v>112</v>
      </c>
    </row>
    <row r="16480" customFormat="false" ht="12.75" hidden="false" customHeight="false" outlineLevel="0" collapsed="false">
      <c r="A16480" s="0" t="s">
        <v>91</v>
      </c>
      <c r="B16480" s="0" t="s">
        <v>110</v>
      </c>
      <c r="C16480" s="0" t="s">
        <v>108</v>
      </c>
      <c r="D16480" s="116" t="n">
        <v>47362</v>
      </c>
      <c r="E16480" s="0" t="n">
        <v>0</v>
      </c>
      <c r="F16480" s="0" t="n">
        <v>2166364</v>
      </c>
      <c r="G16480" s="151" t="s">
        <v>111</v>
      </c>
      <c r="H16480" s="151" t="s">
        <v>111</v>
      </c>
      <c r="I16480" s="152" t="s">
        <v>112</v>
      </c>
    </row>
    <row r="16481" customFormat="false" ht="12.75" hidden="false" customHeight="false" outlineLevel="0" collapsed="false">
      <c r="A16481" s="0" t="s">
        <v>91</v>
      </c>
      <c r="B16481" s="0" t="s">
        <v>113</v>
      </c>
      <c r="C16481" s="0" t="s">
        <v>108</v>
      </c>
      <c r="D16481" s="116" t="n">
        <v>47362</v>
      </c>
      <c r="E16481" s="0" t="n">
        <v>0</v>
      </c>
      <c r="F16481" s="0" t="n">
        <v>2166365</v>
      </c>
      <c r="G16481" s="151" t="s">
        <v>111</v>
      </c>
      <c r="H16481" s="151" t="s">
        <v>111</v>
      </c>
      <c r="I16481" s="152" t="s">
        <v>112</v>
      </c>
    </row>
    <row r="16482" customFormat="false" ht="12.75" hidden="false" customHeight="false" outlineLevel="0" collapsed="false">
      <c r="A16482" s="0" t="s">
        <v>49</v>
      </c>
      <c r="B16482" s="0" t="s">
        <v>110</v>
      </c>
      <c r="C16482" s="0" t="s">
        <v>108</v>
      </c>
      <c r="D16482" s="116" t="n">
        <v>47362</v>
      </c>
      <c r="E16482" s="0" t="n">
        <v>0.3</v>
      </c>
      <c r="F16482" s="0" t="n">
        <v>2166366</v>
      </c>
      <c r="G16482" s="151" t="s">
        <v>111</v>
      </c>
      <c r="H16482" s="151" t="s">
        <v>111</v>
      </c>
      <c r="I16482" s="152" t="s">
        <v>112</v>
      </c>
    </row>
    <row r="16483" customFormat="false" ht="12.75" hidden="false" customHeight="false" outlineLevel="0" collapsed="false">
      <c r="A16483" s="0" t="s">
        <v>49</v>
      </c>
      <c r="B16483" s="0" t="s">
        <v>113</v>
      </c>
      <c r="C16483" s="0" t="s">
        <v>108</v>
      </c>
      <c r="D16483" s="116" t="n">
        <v>47362</v>
      </c>
      <c r="E16483" s="0" t="n">
        <v>0.0025</v>
      </c>
      <c r="F16483" s="0" t="n">
        <v>2166367</v>
      </c>
      <c r="G16483" s="151" t="s">
        <v>111</v>
      </c>
      <c r="H16483" s="151" t="s">
        <v>111</v>
      </c>
      <c r="I16483" s="152" t="s">
        <v>112</v>
      </c>
    </row>
    <row r="16484" customFormat="false" ht="12.75" hidden="false" customHeight="false" outlineLevel="0" collapsed="false">
      <c r="A16484" s="0" t="s">
        <v>50</v>
      </c>
      <c r="B16484" s="0" t="s">
        <v>110</v>
      </c>
      <c r="C16484" s="0" t="s">
        <v>108</v>
      </c>
      <c r="D16484" s="116" t="n">
        <v>47362</v>
      </c>
      <c r="E16484" s="0" t="n">
        <v>0.41</v>
      </c>
      <c r="F16484" s="0" t="n">
        <v>2166368</v>
      </c>
      <c r="G16484" s="151" t="s">
        <v>111</v>
      </c>
      <c r="H16484" s="151" t="s">
        <v>111</v>
      </c>
      <c r="I16484" s="152" t="s">
        <v>112</v>
      </c>
    </row>
    <row r="16485" customFormat="false" ht="12.75" hidden="false" customHeight="false" outlineLevel="0" collapsed="false">
      <c r="A16485" s="0" t="s">
        <v>50</v>
      </c>
      <c r="B16485" s="0" t="s">
        <v>113</v>
      </c>
      <c r="C16485" s="0" t="s">
        <v>108</v>
      </c>
      <c r="D16485" s="116" t="n">
        <v>47362</v>
      </c>
      <c r="E16485" s="0" t="n">
        <v>-0.04</v>
      </c>
      <c r="F16485" s="0" t="n">
        <v>2166369</v>
      </c>
      <c r="G16485" s="151" t="s">
        <v>111</v>
      </c>
      <c r="H16485" s="151" t="s">
        <v>111</v>
      </c>
      <c r="I16485" s="152" t="s">
        <v>112</v>
      </c>
    </row>
    <row r="16486" customFormat="false" ht="12.75" hidden="false" customHeight="false" outlineLevel="0" collapsed="false">
      <c r="A16486" s="0" t="s">
        <v>51</v>
      </c>
      <c r="B16486" s="0" t="s">
        <v>110</v>
      </c>
      <c r="C16486" s="0" t="s">
        <v>108</v>
      </c>
      <c r="D16486" s="116" t="n">
        <v>47362</v>
      </c>
      <c r="E16486" s="0" t="n">
        <v>0.41</v>
      </c>
      <c r="F16486" s="0" t="n">
        <v>2166370</v>
      </c>
      <c r="G16486" s="151" t="s">
        <v>111</v>
      </c>
      <c r="H16486" s="151" t="s">
        <v>111</v>
      </c>
      <c r="I16486" s="152" t="s">
        <v>112</v>
      </c>
    </row>
    <row r="16487" customFormat="false" ht="12.75" hidden="false" customHeight="false" outlineLevel="0" collapsed="false">
      <c r="A16487" s="0" t="s">
        <v>51</v>
      </c>
      <c r="B16487" s="0" t="s">
        <v>113</v>
      </c>
      <c r="C16487" s="0" t="s">
        <v>108</v>
      </c>
      <c r="D16487" s="116" t="n">
        <v>47362</v>
      </c>
      <c r="E16487" s="0" t="n">
        <v>0.035</v>
      </c>
      <c r="F16487" s="0" t="n">
        <v>2166371</v>
      </c>
      <c r="G16487" s="151" t="s">
        <v>111</v>
      </c>
      <c r="H16487" s="151" t="s">
        <v>111</v>
      </c>
      <c r="I16487" s="152" t="s">
        <v>112</v>
      </c>
    </row>
    <row r="16488" customFormat="false" ht="12.75" hidden="false" customHeight="false" outlineLevel="0" collapsed="false">
      <c r="A16488" s="0" t="s">
        <v>52</v>
      </c>
      <c r="B16488" s="0" t="s">
        <v>110</v>
      </c>
      <c r="C16488" s="0" t="s">
        <v>108</v>
      </c>
      <c r="D16488" s="116" t="n">
        <v>47362</v>
      </c>
      <c r="E16488" s="0" t="n">
        <v>0.41</v>
      </c>
      <c r="F16488" s="0" t="n">
        <v>2166372</v>
      </c>
      <c r="G16488" s="151" t="s">
        <v>111</v>
      </c>
      <c r="H16488" s="151" t="s">
        <v>111</v>
      </c>
      <c r="I16488" s="152" t="s">
        <v>112</v>
      </c>
    </row>
    <row r="16489" customFormat="false" ht="12.75" hidden="false" customHeight="false" outlineLevel="0" collapsed="false">
      <c r="A16489" s="0" t="s">
        <v>52</v>
      </c>
      <c r="B16489" s="0" t="s">
        <v>113</v>
      </c>
      <c r="C16489" s="0" t="s">
        <v>108</v>
      </c>
      <c r="D16489" s="116" t="n">
        <v>47362</v>
      </c>
      <c r="E16489" s="0" t="n">
        <v>-0.02</v>
      </c>
      <c r="F16489" s="0" t="n">
        <v>2166373</v>
      </c>
      <c r="G16489" s="151" t="s">
        <v>111</v>
      </c>
      <c r="H16489" s="151" t="s">
        <v>111</v>
      </c>
      <c r="I16489" s="152" t="s">
        <v>112</v>
      </c>
    </row>
    <row r="16490" customFormat="false" ht="12.75" hidden="false" customHeight="false" outlineLevel="0" collapsed="false">
      <c r="A16490" s="0" t="s">
        <v>53</v>
      </c>
      <c r="B16490" s="0" t="s">
        <v>110</v>
      </c>
      <c r="C16490" s="0" t="s">
        <v>108</v>
      </c>
      <c r="D16490" s="116" t="n">
        <v>47362</v>
      </c>
      <c r="E16490" s="0" t="n">
        <v>0.195</v>
      </c>
      <c r="F16490" s="0" t="n">
        <v>2166374</v>
      </c>
      <c r="G16490" s="151" t="s">
        <v>111</v>
      </c>
      <c r="H16490" s="151" t="s">
        <v>111</v>
      </c>
      <c r="I16490" s="152" t="s">
        <v>112</v>
      </c>
    </row>
    <row r="16491" customFormat="false" ht="12.75" hidden="false" customHeight="false" outlineLevel="0" collapsed="false">
      <c r="A16491" s="0" t="s">
        <v>53</v>
      </c>
      <c r="B16491" s="0" t="s">
        <v>113</v>
      </c>
      <c r="C16491" s="0" t="s">
        <v>108</v>
      </c>
      <c r="D16491" s="116" t="n">
        <v>47362</v>
      </c>
      <c r="E16491" s="0" t="n">
        <v>0.005</v>
      </c>
      <c r="F16491" s="0" t="n">
        <v>2166375</v>
      </c>
      <c r="G16491" s="151" t="s">
        <v>111</v>
      </c>
      <c r="H16491" s="151" t="s">
        <v>111</v>
      </c>
      <c r="I16491" s="152" t="s">
        <v>112</v>
      </c>
    </row>
    <row r="16492" customFormat="false" ht="12.75" hidden="false" customHeight="false" outlineLevel="0" collapsed="false">
      <c r="A16492" s="0" t="s">
        <v>17</v>
      </c>
      <c r="B16492" s="0" t="s">
        <v>110</v>
      </c>
      <c r="C16492" s="0" t="s">
        <v>108</v>
      </c>
      <c r="D16492" s="116" t="n">
        <v>47362</v>
      </c>
      <c r="E16492" s="0" t="n">
        <v>0</v>
      </c>
      <c r="F16492" s="0" t="n">
        <v>2166376</v>
      </c>
      <c r="G16492" s="151" t="s">
        <v>111</v>
      </c>
      <c r="H16492" s="151" t="s">
        <v>111</v>
      </c>
      <c r="I16492" s="152" t="s">
        <v>112</v>
      </c>
    </row>
    <row r="16493" customFormat="false" ht="12.75" hidden="false" customHeight="false" outlineLevel="0" collapsed="false">
      <c r="A16493" s="0" t="s">
        <v>17</v>
      </c>
      <c r="B16493" s="0" t="s">
        <v>113</v>
      </c>
      <c r="C16493" s="0" t="s">
        <v>108</v>
      </c>
      <c r="D16493" s="116" t="n">
        <v>47362</v>
      </c>
      <c r="E16493" s="0" t="n">
        <v>0</v>
      </c>
      <c r="F16493" s="0" t="n">
        <v>2166377</v>
      </c>
      <c r="G16493" s="151" t="s">
        <v>111</v>
      </c>
      <c r="H16493" s="151" t="s">
        <v>111</v>
      </c>
      <c r="I16493" s="152" t="s">
        <v>112</v>
      </c>
    </row>
    <row r="16494" customFormat="false" ht="12.75" hidden="false" customHeight="false" outlineLevel="0" collapsed="false">
      <c r="A16494" s="0" t="s">
        <v>18</v>
      </c>
      <c r="B16494" s="0" t="s">
        <v>110</v>
      </c>
      <c r="C16494" s="0" t="s">
        <v>108</v>
      </c>
      <c r="D16494" s="116" t="n">
        <v>47362</v>
      </c>
      <c r="E16494" s="0" t="n">
        <v>0</v>
      </c>
      <c r="F16494" s="0" t="n">
        <v>2166378</v>
      </c>
      <c r="G16494" s="151" t="s">
        <v>111</v>
      </c>
      <c r="H16494" s="151" t="s">
        <v>111</v>
      </c>
      <c r="I16494" s="152" t="s">
        <v>112</v>
      </c>
    </row>
    <row r="16495" customFormat="false" ht="12.75" hidden="false" customHeight="false" outlineLevel="0" collapsed="false">
      <c r="A16495" s="0" t="s">
        <v>18</v>
      </c>
      <c r="B16495" s="0" t="s">
        <v>113</v>
      </c>
      <c r="C16495" s="0" t="s">
        <v>108</v>
      </c>
      <c r="D16495" s="116" t="n">
        <v>47362</v>
      </c>
      <c r="E16495" s="0" t="n">
        <v>0</v>
      </c>
      <c r="F16495" s="0" t="n">
        <v>2166379</v>
      </c>
      <c r="G16495" s="151" t="s">
        <v>111</v>
      </c>
      <c r="H16495" s="151" t="s">
        <v>111</v>
      </c>
      <c r="I16495" s="152" t="s">
        <v>112</v>
      </c>
    </row>
    <row r="16496" customFormat="false" ht="12.75" hidden="false" customHeight="false" outlineLevel="0" collapsed="false">
      <c r="A16496" s="0" t="s">
        <v>19</v>
      </c>
      <c r="B16496" s="0" t="s">
        <v>110</v>
      </c>
      <c r="C16496" s="0" t="s">
        <v>108</v>
      </c>
      <c r="D16496" s="116" t="n">
        <v>47362</v>
      </c>
      <c r="E16496" s="0" t="n">
        <v>0</v>
      </c>
      <c r="F16496" s="0" t="n">
        <v>2166380</v>
      </c>
      <c r="G16496" s="151" t="s">
        <v>111</v>
      </c>
      <c r="H16496" s="151" t="s">
        <v>111</v>
      </c>
      <c r="I16496" s="152" t="s">
        <v>112</v>
      </c>
    </row>
    <row r="16497" customFormat="false" ht="12.75" hidden="false" customHeight="false" outlineLevel="0" collapsed="false">
      <c r="A16497" s="0" t="s">
        <v>19</v>
      </c>
      <c r="B16497" s="0" t="s">
        <v>113</v>
      </c>
      <c r="C16497" s="0" t="s">
        <v>108</v>
      </c>
      <c r="D16497" s="116" t="n">
        <v>47362</v>
      </c>
      <c r="E16497" s="0" t="n">
        <v>0</v>
      </c>
      <c r="F16497" s="0" t="n">
        <v>2166381</v>
      </c>
      <c r="G16497" s="151" t="s">
        <v>111</v>
      </c>
      <c r="H16497" s="151" t="s">
        <v>111</v>
      </c>
      <c r="I16497" s="152" t="s">
        <v>112</v>
      </c>
    </row>
    <row r="16498" customFormat="false" ht="12.75" hidden="false" customHeight="false" outlineLevel="0" collapsed="false">
      <c r="A16498" s="0" t="s">
        <v>21</v>
      </c>
      <c r="B16498" s="0" t="s">
        <v>110</v>
      </c>
      <c r="C16498" s="0" t="s">
        <v>108</v>
      </c>
      <c r="D16498" s="116" t="n">
        <v>47362</v>
      </c>
      <c r="E16498" s="0" t="n">
        <v>0</v>
      </c>
      <c r="F16498" s="0" t="n">
        <v>2166382</v>
      </c>
      <c r="G16498" s="151" t="s">
        <v>111</v>
      </c>
      <c r="H16498" s="151" t="s">
        <v>111</v>
      </c>
      <c r="I16498" s="152" t="s">
        <v>112</v>
      </c>
    </row>
    <row r="16499" customFormat="false" ht="12.75" hidden="false" customHeight="false" outlineLevel="0" collapsed="false">
      <c r="A16499" s="0" t="s">
        <v>21</v>
      </c>
      <c r="B16499" s="0" t="s">
        <v>113</v>
      </c>
      <c r="C16499" s="0" t="s">
        <v>108</v>
      </c>
      <c r="D16499" s="116" t="n">
        <v>47362</v>
      </c>
      <c r="E16499" s="0" t="n">
        <v>0</v>
      </c>
      <c r="F16499" s="0" t="n">
        <v>2166383</v>
      </c>
      <c r="G16499" s="151" t="s">
        <v>111</v>
      </c>
      <c r="H16499" s="151" t="s">
        <v>111</v>
      </c>
      <c r="I16499" s="152" t="s">
        <v>112</v>
      </c>
    </row>
    <row r="16500" customFormat="false" ht="12.75" hidden="false" customHeight="false" outlineLevel="0" collapsed="false">
      <c r="A16500" s="0" t="s">
        <v>22</v>
      </c>
      <c r="B16500" s="0" t="s">
        <v>110</v>
      </c>
      <c r="C16500" s="0" t="s">
        <v>108</v>
      </c>
      <c r="D16500" s="116" t="n">
        <v>47362</v>
      </c>
      <c r="E16500" s="0" t="n">
        <v>0</v>
      </c>
      <c r="F16500" s="0" t="n">
        <v>2166384</v>
      </c>
      <c r="G16500" s="151" t="s">
        <v>111</v>
      </c>
      <c r="H16500" s="151" t="s">
        <v>111</v>
      </c>
      <c r="I16500" s="152" t="s">
        <v>112</v>
      </c>
    </row>
    <row r="16501" customFormat="false" ht="12.75" hidden="false" customHeight="false" outlineLevel="0" collapsed="false">
      <c r="A16501" s="0" t="s">
        <v>59</v>
      </c>
      <c r="B16501" s="0" t="s">
        <v>110</v>
      </c>
      <c r="C16501" s="0" t="s">
        <v>108</v>
      </c>
      <c r="D16501" s="116" t="n">
        <v>47392</v>
      </c>
      <c r="E16501" s="0" t="n">
        <v>0.37253</v>
      </c>
      <c r="F16501" s="0" t="n">
        <v>2166338</v>
      </c>
      <c r="G16501" s="151" t="s">
        <v>111</v>
      </c>
      <c r="H16501" s="151" t="s">
        <v>111</v>
      </c>
      <c r="I16501" s="152" t="s">
        <v>112</v>
      </c>
    </row>
    <row r="16502" customFormat="false" ht="12.75" hidden="false" customHeight="false" outlineLevel="0" collapsed="false">
      <c r="A16502" s="0" t="s">
        <v>59</v>
      </c>
      <c r="B16502" s="0" t="s">
        <v>113</v>
      </c>
      <c r="C16502" s="0" t="s">
        <v>108</v>
      </c>
      <c r="D16502" s="116" t="n">
        <v>47392</v>
      </c>
      <c r="E16502" s="0" t="n">
        <v>0.0025</v>
      </c>
      <c r="F16502" s="0" t="n">
        <v>2166339</v>
      </c>
      <c r="G16502" s="151" t="s">
        <v>111</v>
      </c>
      <c r="H16502" s="151" t="s">
        <v>111</v>
      </c>
      <c r="I16502" s="152" t="s">
        <v>112</v>
      </c>
    </row>
    <row r="16503" customFormat="false" ht="12.75" hidden="false" customHeight="false" outlineLevel="0" collapsed="false">
      <c r="A16503" s="0" t="s">
        <v>60</v>
      </c>
      <c r="B16503" s="0" t="s">
        <v>110</v>
      </c>
      <c r="C16503" s="0" t="s">
        <v>108</v>
      </c>
      <c r="D16503" s="116" t="n">
        <v>47392</v>
      </c>
      <c r="E16503" s="0" t="n">
        <v>0.37253</v>
      </c>
      <c r="F16503" s="0" t="n">
        <v>2166340</v>
      </c>
      <c r="G16503" s="151" t="s">
        <v>111</v>
      </c>
      <c r="H16503" s="151" t="s">
        <v>111</v>
      </c>
      <c r="I16503" s="152" t="s">
        <v>112</v>
      </c>
    </row>
    <row r="16504" customFormat="false" ht="12.75" hidden="false" customHeight="false" outlineLevel="0" collapsed="false">
      <c r="A16504" s="0" t="s">
        <v>60</v>
      </c>
      <c r="B16504" s="0" t="s">
        <v>113</v>
      </c>
      <c r="C16504" s="0" t="s">
        <v>108</v>
      </c>
      <c r="D16504" s="116" t="n">
        <v>47392</v>
      </c>
      <c r="E16504" s="0" t="n">
        <v>0.0325</v>
      </c>
      <c r="F16504" s="0" t="n">
        <v>2166341</v>
      </c>
      <c r="G16504" s="151" t="s">
        <v>111</v>
      </c>
      <c r="H16504" s="151" t="s">
        <v>111</v>
      </c>
      <c r="I16504" s="152" t="s">
        <v>112</v>
      </c>
    </row>
    <row r="16505" customFormat="false" ht="12.75" hidden="false" customHeight="false" outlineLevel="0" collapsed="false">
      <c r="A16505" s="0" t="s">
        <v>61</v>
      </c>
      <c r="B16505" s="0" t="s">
        <v>110</v>
      </c>
      <c r="C16505" s="0" t="s">
        <v>108</v>
      </c>
      <c r="D16505" s="116" t="n">
        <v>47392</v>
      </c>
      <c r="E16505" s="0" t="n">
        <v>0.37253</v>
      </c>
      <c r="F16505" s="0" t="n">
        <v>2166342</v>
      </c>
      <c r="G16505" s="151" t="s">
        <v>111</v>
      </c>
      <c r="H16505" s="151" t="s">
        <v>111</v>
      </c>
      <c r="I16505" s="152" t="s">
        <v>112</v>
      </c>
    </row>
    <row r="16506" customFormat="false" ht="12.75" hidden="false" customHeight="false" outlineLevel="0" collapsed="false">
      <c r="A16506" s="0" t="s">
        <v>61</v>
      </c>
      <c r="B16506" s="0" t="s">
        <v>113</v>
      </c>
      <c r="C16506" s="0" t="s">
        <v>108</v>
      </c>
      <c r="D16506" s="116" t="n">
        <v>47392</v>
      </c>
      <c r="E16506" s="0" t="n">
        <v>0.0025</v>
      </c>
      <c r="F16506" s="0" t="n">
        <v>2166343</v>
      </c>
      <c r="G16506" s="151" t="s">
        <v>111</v>
      </c>
      <c r="H16506" s="151" t="s">
        <v>111</v>
      </c>
      <c r="I16506" s="152" t="s">
        <v>112</v>
      </c>
    </row>
    <row r="16507" customFormat="false" ht="12.75" hidden="false" customHeight="false" outlineLevel="0" collapsed="false">
      <c r="A16507" s="0" t="s">
        <v>62</v>
      </c>
      <c r="B16507" s="0" t="s">
        <v>110</v>
      </c>
      <c r="C16507" s="0" t="s">
        <v>108</v>
      </c>
      <c r="D16507" s="116" t="n">
        <v>47392</v>
      </c>
      <c r="E16507" s="0" t="n">
        <v>0.37253</v>
      </c>
      <c r="F16507" s="0" t="n">
        <v>2166344</v>
      </c>
      <c r="G16507" s="151" t="s">
        <v>111</v>
      </c>
      <c r="H16507" s="151" t="s">
        <v>111</v>
      </c>
      <c r="I16507" s="152" t="s">
        <v>112</v>
      </c>
    </row>
    <row r="16508" customFormat="false" ht="12.75" hidden="false" customHeight="false" outlineLevel="0" collapsed="false">
      <c r="A16508" s="0" t="s">
        <v>62</v>
      </c>
      <c r="B16508" s="0" t="s">
        <v>113</v>
      </c>
      <c r="C16508" s="0" t="s">
        <v>108</v>
      </c>
      <c r="D16508" s="116" t="n">
        <v>47392</v>
      </c>
      <c r="E16508" s="0" t="n">
        <v>0.0325</v>
      </c>
      <c r="F16508" s="0" t="n">
        <v>2166345</v>
      </c>
      <c r="G16508" s="151" t="s">
        <v>111</v>
      </c>
      <c r="H16508" s="151" t="s">
        <v>111</v>
      </c>
      <c r="I16508" s="152" t="s">
        <v>112</v>
      </c>
    </row>
    <row r="16509" customFormat="false" ht="12.75" hidden="false" customHeight="false" outlineLevel="0" collapsed="false">
      <c r="A16509" s="0" t="s">
        <v>82</v>
      </c>
      <c r="B16509" s="0" t="s">
        <v>110</v>
      </c>
      <c r="C16509" s="0" t="s">
        <v>108</v>
      </c>
      <c r="D16509" s="116" t="n">
        <v>47392</v>
      </c>
      <c r="E16509" s="0" t="n">
        <v>0</v>
      </c>
      <c r="F16509" s="0" t="n">
        <v>2166346</v>
      </c>
      <c r="G16509" s="151" t="s">
        <v>111</v>
      </c>
      <c r="H16509" s="151" t="s">
        <v>111</v>
      </c>
      <c r="I16509" s="152" t="s">
        <v>112</v>
      </c>
    </row>
    <row r="16510" customFormat="false" ht="12.75" hidden="false" customHeight="false" outlineLevel="0" collapsed="false">
      <c r="A16510" s="0" t="s">
        <v>82</v>
      </c>
      <c r="B16510" s="0" t="s">
        <v>113</v>
      </c>
      <c r="C16510" s="0" t="s">
        <v>108</v>
      </c>
      <c r="D16510" s="116" t="n">
        <v>47392</v>
      </c>
      <c r="E16510" s="0" t="n">
        <v>0</v>
      </c>
      <c r="F16510" s="0" t="n">
        <v>2166347</v>
      </c>
      <c r="G16510" s="151" t="s">
        <v>111</v>
      </c>
      <c r="H16510" s="151" t="s">
        <v>111</v>
      </c>
      <c r="I16510" s="152" t="s">
        <v>112</v>
      </c>
    </row>
    <row r="16511" customFormat="false" ht="12.75" hidden="false" customHeight="false" outlineLevel="0" collapsed="false">
      <c r="A16511" s="0" t="s">
        <v>83</v>
      </c>
      <c r="B16511" s="0" t="s">
        <v>110</v>
      </c>
      <c r="C16511" s="0" t="s">
        <v>108</v>
      </c>
      <c r="D16511" s="116" t="n">
        <v>47392</v>
      </c>
      <c r="E16511" s="0" t="n">
        <v>0</v>
      </c>
      <c r="F16511" s="0" t="n">
        <v>2166348</v>
      </c>
      <c r="G16511" s="151" t="s">
        <v>111</v>
      </c>
      <c r="H16511" s="151" t="s">
        <v>111</v>
      </c>
      <c r="I16511" s="152" t="s">
        <v>112</v>
      </c>
    </row>
    <row r="16512" customFormat="false" ht="12.75" hidden="false" customHeight="false" outlineLevel="0" collapsed="false">
      <c r="A16512" s="0" t="s">
        <v>83</v>
      </c>
      <c r="B16512" s="0" t="s">
        <v>113</v>
      </c>
      <c r="C16512" s="0" t="s">
        <v>108</v>
      </c>
      <c r="D16512" s="116" t="n">
        <v>47392</v>
      </c>
      <c r="E16512" s="0" t="n">
        <v>0</v>
      </c>
      <c r="F16512" s="0" t="n">
        <v>2166349</v>
      </c>
      <c r="G16512" s="151" t="s">
        <v>111</v>
      </c>
      <c r="H16512" s="151" t="s">
        <v>111</v>
      </c>
      <c r="I16512" s="152" t="s">
        <v>112</v>
      </c>
    </row>
    <row r="16513" customFormat="false" ht="12.75" hidden="false" customHeight="false" outlineLevel="0" collapsed="false">
      <c r="A16513" s="0" t="s">
        <v>84</v>
      </c>
      <c r="B16513" s="0" t="s">
        <v>110</v>
      </c>
      <c r="C16513" s="0" t="s">
        <v>108</v>
      </c>
      <c r="D16513" s="116" t="n">
        <v>47392</v>
      </c>
      <c r="E16513" s="0" t="n">
        <v>0.1975</v>
      </c>
      <c r="F16513" s="0" t="n">
        <v>2166350</v>
      </c>
      <c r="G16513" s="151" t="s">
        <v>111</v>
      </c>
      <c r="H16513" s="151" t="s">
        <v>111</v>
      </c>
      <c r="I16513" s="152" t="s">
        <v>112</v>
      </c>
    </row>
    <row r="16514" customFormat="false" ht="12.75" hidden="false" customHeight="false" outlineLevel="0" collapsed="false">
      <c r="A16514" s="0" t="s">
        <v>84</v>
      </c>
      <c r="B16514" s="0" t="s">
        <v>113</v>
      </c>
      <c r="C16514" s="0" t="s">
        <v>108</v>
      </c>
      <c r="D16514" s="116" t="n">
        <v>47392</v>
      </c>
      <c r="E16514" s="0" t="n">
        <v>0</v>
      </c>
      <c r="F16514" s="0" t="n">
        <v>2166351</v>
      </c>
      <c r="G16514" s="151" t="s">
        <v>111</v>
      </c>
      <c r="H16514" s="151" t="s">
        <v>111</v>
      </c>
      <c r="I16514" s="152" t="s">
        <v>112</v>
      </c>
    </row>
    <row r="16515" customFormat="false" ht="12.75" hidden="false" customHeight="false" outlineLevel="0" collapsed="false">
      <c r="A16515" s="0" t="s">
        <v>85</v>
      </c>
      <c r="B16515" s="0" t="s">
        <v>110</v>
      </c>
      <c r="C16515" s="0" t="s">
        <v>108</v>
      </c>
      <c r="D16515" s="116" t="n">
        <v>47392</v>
      </c>
      <c r="E16515" s="0" t="n">
        <v>0.1975</v>
      </c>
      <c r="F16515" s="0" t="n">
        <v>2166352</v>
      </c>
      <c r="G16515" s="151" t="s">
        <v>111</v>
      </c>
      <c r="H16515" s="151" t="s">
        <v>111</v>
      </c>
      <c r="I16515" s="152" t="s">
        <v>112</v>
      </c>
    </row>
    <row r="16516" customFormat="false" ht="12.75" hidden="false" customHeight="false" outlineLevel="0" collapsed="false">
      <c r="A16516" s="0" t="s">
        <v>85</v>
      </c>
      <c r="B16516" s="0" t="s">
        <v>113</v>
      </c>
      <c r="C16516" s="0" t="s">
        <v>108</v>
      </c>
      <c r="D16516" s="116" t="n">
        <v>47392</v>
      </c>
      <c r="E16516" s="0" t="n">
        <v>0</v>
      </c>
      <c r="F16516" s="0" t="n">
        <v>2166353</v>
      </c>
      <c r="G16516" s="151" t="s">
        <v>111</v>
      </c>
      <c r="H16516" s="151" t="s">
        <v>111</v>
      </c>
      <c r="I16516" s="152" t="s">
        <v>112</v>
      </c>
    </row>
    <row r="16517" customFormat="false" ht="12.75" hidden="false" customHeight="false" outlineLevel="0" collapsed="false">
      <c r="A16517" s="0" t="s">
        <v>86</v>
      </c>
      <c r="B16517" s="0" t="s">
        <v>110</v>
      </c>
      <c r="C16517" s="0" t="s">
        <v>108</v>
      </c>
      <c r="D16517" s="116" t="n">
        <v>47392</v>
      </c>
      <c r="E16517" s="0" t="n">
        <v>0.215</v>
      </c>
      <c r="F16517" s="0" t="n">
        <v>2166354</v>
      </c>
      <c r="G16517" s="151" t="s">
        <v>111</v>
      </c>
      <c r="H16517" s="151" t="s">
        <v>111</v>
      </c>
      <c r="I16517" s="152" t="s">
        <v>112</v>
      </c>
    </row>
    <row r="16518" customFormat="false" ht="12.75" hidden="false" customHeight="false" outlineLevel="0" collapsed="false">
      <c r="A16518" s="0" t="s">
        <v>86</v>
      </c>
      <c r="B16518" s="0" t="s">
        <v>113</v>
      </c>
      <c r="C16518" s="0" t="s">
        <v>108</v>
      </c>
      <c r="D16518" s="116" t="n">
        <v>47392</v>
      </c>
      <c r="E16518" s="0" t="n">
        <v>0.0025</v>
      </c>
      <c r="F16518" s="0" t="n">
        <v>2166355</v>
      </c>
      <c r="G16518" s="151" t="s">
        <v>111</v>
      </c>
      <c r="H16518" s="151" t="s">
        <v>111</v>
      </c>
      <c r="I16518" s="152" t="s">
        <v>112</v>
      </c>
    </row>
    <row r="16519" customFormat="false" ht="12.75" hidden="false" customHeight="false" outlineLevel="0" collapsed="false">
      <c r="A16519" s="0" t="s">
        <v>87</v>
      </c>
      <c r="B16519" s="0" t="s">
        <v>110</v>
      </c>
      <c r="C16519" s="0" t="s">
        <v>108</v>
      </c>
      <c r="D16519" s="116" t="n">
        <v>47392</v>
      </c>
      <c r="E16519" s="0" t="n">
        <v>0.215</v>
      </c>
      <c r="F16519" s="0" t="n">
        <v>2166356</v>
      </c>
      <c r="G16519" s="151" t="s">
        <v>111</v>
      </c>
      <c r="H16519" s="151" t="s">
        <v>111</v>
      </c>
      <c r="I16519" s="152" t="s">
        <v>112</v>
      </c>
    </row>
    <row r="16520" customFormat="false" ht="12.75" hidden="false" customHeight="false" outlineLevel="0" collapsed="false">
      <c r="A16520" s="0" t="s">
        <v>87</v>
      </c>
      <c r="B16520" s="0" t="s">
        <v>113</v>
      </c>
      <c r="C16520" s="0" t="s">
        <v>108</v>
      </c>
      <c r="D16520" s="116" t="n">
        <v>47392</v>
      </c>
      <c r="E16520" s="0" t="n">
        <v>0.0025</v>
      </c>
      <c r="F16520" s="0" t="n">
        <v>2166357</v>
      </c>
      <c r="G16520" s="151" t="s">
        <v>111</v>
      </c>
      <c r="H16520" s="151" t="s">
        <v>111</v>
      </c>
      <c r="I16520" s="152" t="s">
        <v>112</v>
      </c>
    </row>
    <row r="16521" customFormat="false" ht="12.75" hidden="false" customHeight="false" outlineLevel="0" collapsed="false">
      <c r="A16521" s="0" t="s">
        <v>88</v>
      </c>
      <c r="B16521" s="0" t="s">
        <v>110</v>
      </c>
      <c r="C16521" s="0" t="s">
        <v>108</v>
      </c>
      <c r="D16521" s="116" t="n">
        <v>47392</v>
      </c>
      <c r="E16521" s="0" t="n">
        <v>0.215</v>
      </c>
      <c r="F16521" s="0" t="n">
        <v>2166358</v>
      </c>
      <c r="G16521" s="151" t="s">
        <v>111</v>
      </c>
      <c r="H16521" s="151" t="s">
        <v>111</v>
      </c>
      <c r="I16521" s="152" t="s">
        <v>112</v>
      </c>
    </row>
    <row r="16522" customFormat="false" ht="12.75" hidden="false" customHeight="false" outlineLevel="0" collapsed="false">
      <c r="A16522" s="0" t="s">
        <v>88</v>
      </c>
      <c r="B16522" s="0" t="s">
        <v>113</v>
      </c>
      <c r="C16522" s="0" t="s">
        <v>108</v>
      </c>
      <c r="D16522" s="116" t="n">
        <v>47392</v>
      </c>
      <c r="E16522" s="0" t="n">
        <v>0.0025</v>
      </c>
      <c r="F16522" s="0" t="n">
        <v>2166359</v>
      </c>
      <c r="G16522" s="151" t="s">
        <v>111</v>
      </c>
      <c r="H16522" s="151" t="s">
        <v>111</v>
      </c>
      <c r="I16522" s="152" t="s">
        <v>112</v>
      </c>
    </row>
    <row r="16523" customFormat="false" ht="12.75" hidden="false" customHeight="false" outlineLevel="0" collapsed="false">
      <c r="A16523" s="0" t="s">
        <v>89</v>
      </c>
      <c r="B16523" s="0" t="s">
        <v>110</v>
      </c>
      <c r="C16523" s="0" t="s">
        <v>108</v>
      </c>
      <c r="D16523" s="116" t="n">
        <v>47392</v>
      </c>
      <c r="E16523" s="0" t="n">
        <v>0.215</v>
      </c>
      <c r="F16523" s="0" t="n">
        <v>2166360</v>
      </c>
      <c r="G16523" s="151" t="s">
        <v>111</v>
      </c>
      <c r="H16523" s="151" t="s">
        <v>111</v>
      </c>
      <c r="I16523" s="152" t="s">
        <v>112</v>
      </c>
    </row>
    <row r="16524" customFormat="false" ht="12.75" hidden="false" customHeight="false" outlineLevel="0" collapsed="false">
      <c r="A16524" s="0" t="s">
        <v>89</v>
      </c>
      <c r="B16524" s="0" t="s">
        <v>113</v>
      </c>
      <c r="C16524" s="0" t="s">
        <v>108</v>
      </c>
      <c r="D16524" s="116" t="n">
        <v>47392</v>
      </c>
      <c r="E16524" s="0" t="n">
        <v>0.0025</v>
      </c>
      <c r="F16524" s="0" t="n">
        <v>2166361</v>
      </c>
      <c r="G16524" s="151" t="s">
        <v>111</v>
      </c>
      <c r="H16524" s="151" t="s">
        <v>111</v>
      </c>
      <c r="I16524" s="152" t="s">
        <v>112</v>
      </c>
    </row>
    <row r="16525" customFormat="false" ht="12.75" hidden="false" customHeight="false" outlineLevel="0" collapsed="false">
      <c r="A16525" s="0" t="s">
        <v>90</v>
      </c>
      <c r="B16525" s="0" t="s">
        <v>110</v>
      </c>
      <c r="C16525" s="0" t="s">
        <v>108</v>
      </c>
      <c r="D16525" s="116" t="n">
        <v>47392</v>
      </c>
      <c r="E16525" s="0" t="n">
        <v>0.215</v>
      </c>
      <c r="F16525" s="0" t="n">
        <v>2166362</v>
      </c>
      <c r="G16525" s="151" t="s">
        <v>111</v>
      </c>
      <c r="H16525" s="151" t="s">
        <v>111</v>
      </c>
      <c r="I16525" s="152" t="s">
        <v>112</v>
      </c>
    </row>
    <row r="16526" customFormat="false" ht="12.75" hidden="false" customHeight="false" outlineLevel="0" collapsed="false">
      <c r="A16526" s="0" t="s">
        <v>90</v>
      </c>
      <c r="B16526" s="0" t="s">
        <v>113</v>
      </c>
      <c r="C16526" s="0" t="s">
        <v>108</v>
      </c>
      <c r="D16526" s="116" t="n">
        <v>47392</v>
      </c>
      <c r="E16526" s="0" t="n">
        <v>0.0025</v>
      </c>
      <c r="F16526" s="0" t="n">
        <v>2166363</v>
      </c>
      <c r="G16526" s="151" t="s">
        <v>111</v>
      </c>
      <c r="H16526" s="151" t="s">
        <v>111</v>
      </c>
      <c r="I16526" s="152" t="s">
        <v>112</v>
      </c>
    </row>
    <row r="16527" customFormat="false" ht="12.75" hidden="false" customHeight="false" outlineLevel="0" collapsed="false">
      <c r="A16527" s="0" t="s">
        <v>91</v>
      </c>
      <c r="B16527" s="0" t="s">
        <v>110</v>
      </c>
      <c r="C16527" s="0" t="s">
        <v>108</v>
      </c>
      <c r="D16527" s="116" t="n">
        <v>47392</v>
      </c>
      <c r="E16527" s="0" t="n">
        <v>0</v>
      </c>
      <c r="F16527" s="0" t="n">
        <v>2166364</v>
      </c>
      <c r="G16527" s="151" t="s">
        <v>111</v>
      </c>
      <c r="H16527" s="151" t="s">
        <v>111</v>
      </c>
      <c r="I16527" s="152" t="s">
        <v>112</v>
      </c>
    </row>
    <row r="16528" customFormat="false" ht="12.75" hidden="false" customHeight="false" outlineLevel="0" collapsed="false">
      <c r="A16528" s="0" t="s">
        <v>91</v>
      </c>
      <c r="B16528" s="0" t="s">
        <v>113</v>
      </c>
      <c r="C16528" s="0" t="s">
        <v>108</v>
      </c>
      <c r="D16528" s="116" t="n">
        <v>47392</v>
      </c>
      <c r="E16528" s="0" t="n">
        <v>0</v>
      </c>
      <c r="F16528" s="0" t="n">
        <v>2166365</v>
      </c>
      <c r="G16528" s="151" t="s">
        <v>111</v>
      </c>
      <c r="H16528" s="151" t="s">
        <v>111</v>
      </c>
      <c r="I16528" s="152" t="s">
        <v>112</v>
      </c>
    </row>
    <row r="16529" customFormat="false" ht="12.75" hidden="false" customHeight="false" outlineLevel="0" collapsed="false">
      <c r="A16529" s="0" t="s">
        <v>49</v>
      </c>
      <c r="B16529" s="0" t="s">
        <v>110</v>
      </c>
      <c r="C16529" s="0" t="s">
        <v>108</v>
      </c>
      <c r="D16529" s="116" t="n">
        <v>47392</v>
      </c>
      <c r="E16529" s="0" t="n">
        <v>0.37253</v>
      </c>
      <c r="F16529" s="0" t="n">
        <v>2166366</v>
      </c>
      <c r="G16529" s="151" t="s">
        <v>111</v>
      </c>
      <c r="H16529" s="151" t="s">
        <v>111</v>
      </c>
      <c r="I16529" s="152" t="s">
        <v>112</v>
      </c>
    </row>
    <row r="16530" customFormat="false" ht="12.75" hidden="false" customHeight="false" outlineLevel="0" collapsed="false">
      <c r="A16530" s="0" t="s">
        <v>49</v>
      </c>
      <c r="B16530" s="0" t="s">
        <v>113</v>
      </c>
      <c r="C16530" s="0" t="s">
        <v>108</v>
      </c>
      <c r="D16530" s="116" t="n">
        <v>47392</v>
      </c>
      <c r="E16530" s="0" t="n">
        <v>0.0025</v>
      </c>
      <c r="F16530" s="0" t="n">
        <v>2166367</v>
      </c>
      <c r="G16530" s="151" t="s">
        <v>111</v>
      </c>
      <c r="H16530" s="151" t="s">
        <v>111</v>
      </c>
      <c r="I16530" s="152" t="s">
        <v>112</v>
      </c>
    </row>
    <row r="16531" customFormat="false" ht="12.75" hidden="false" customHeight="false" outlineLevel="0" collapsed="false">
      <c r="A16531" s="0" t="s">
        <v>50</v>
      </c>
      <c r="B16531" s="0" t="s">
        <v>110</v>
      </c>
      <c r="C16531" s="0" t="s">
        <v>108</v>
      </c>
      <c r="D16531" s="116" t="n">
        <v>47392</v>
      </c>
      <c r="E16531" s="0" t="n">
        <v>0.445</v>
      </c>
      <c r="F16531" s="0" t="n">
        <v>2166368</v>
      </c>
      <c r="G16531" s="151" t="s">
        <v>111</v>
      </c>
      <c r="H16531" s="151" t="s">
        <v>111</v>
      </c>
      <c r="I16531" s="152" t="s">
        <v>112</v>
      </c>
    </row>
    <row r="16532" customFormat="false" ht="12.75" hidden="false" customHeight="false" outlineLevel="0" collapsed="false">
      <c r="A16532" s="0" t="s">
        <v>50</v>
      </c>
      <c r="B16532" s="0" t="s">
        <v>113</v>
      </c>
      <c r="C16532" s="0" t="s">
        <v>108</v>
      </c>
      <c r="D16532" s="116" t="n">
        <v>47392</v>
      </c>
      <c r="E16532" s="0" t="n">
        <v>-0.085</v>
      </c>
      <c r="F16532" s="0" t="n">
        <v>2166369</v>
      </c>
      <c r="G16532" s="151" t="s">
        <v>111</v>
      </c>
      <c r="H16532" s="151" t="s">
        <v>111</v>
      </c>
      <c r="I16532" s="152" t="s">
        <v>112</v>
      </c>
    </row>
    <row r="16533" customFormat="false" ht="12.75" hidden="false" customHeight="false" outlineLevel="0" collapsed="false">
      <c r="A16533" s="0" t="s">
        <v>51</v>
      </c>
      <c r="B16533" s="0" t="s">
        <v>110</v>
      </c>
      <c r="C16533" s="0" t="s">
        <v>108</v>
      </c>
      <c r="D16533" s="116" t="n">
        <v>47392</v>
      </c>
      <c r="E16533" s="0" t="n">
        <v>0.445</v>
      </c>
      <c r="F16533" s="0" t="n">
        <v>2166370</v>
      </c>
      <c r="G16533" s="151" t="s">
        <v>111</v>
      </c>
      <c r="H16533" s="151" t="s">
        <v>111</v>
      </c>
      <c r="I16533" s="152" t="s">
        <v>112</v>
      </c>
    </row>
    <row r="16534" customFormat="false" ht="12.75" hidden="false" customHeight="false" outlineLevel="0" collapsed="false">
      <c r="A16534" s="0" t="s">
        <v>51</v>
      </c>
      <c r="B16534" s="0" t="s">
        <v>113</v>
      </c>
      <c r="C16534" s="0" t="s">
        <v>108</v>
      </c>
      <c r="D16534" s="116" t="n">
        <v>47392</v>
      </c>
      <c r="E16534" s="0" t="n">
        <v>0.035</v>
      </c>
      <c r="F16534" s="0" t="n">
        <v>2166371</v>
      </c>
      <c r="G16534" s="151" t="s">
        <v>111</v>
      </c>
      <c r="H16534" s="151" t="s">
        <v>111</v>
      </c>
      <c r="I16534" s="152" t="s">
        <v>112</v>
      </c>
    </row>
    <row r="16535" customFormat="false" ht="12.75" hidden="false" customHeight="false" outlineLevel="0" collapsed="false">
      <c r="A16535" s="0" t="s">
        <v>52</v>
      </c>
      <c r="B16535" s="0" t="s">
        <v>110</v>
      </c>
      <c r="C16535" s="0" t="s">
        <v>108</v>
      </c>
      <c r="D16535" s="116" t="n">
        <v>47392</v>
      </c>
      <c r="E16535" s="0" t="n">
        <v>0.445</v>
      </c>
      <c r="F16535" s="0" t="n">
        <v>2166372</v>
      </c>
      <c r="G16535" s="151" t="s">
        <v>111</v>
      </c>
      <c r="H16535" s="151" t="s">
        <v>111</v>
      </c>
      <c r="I16535" s="152" t="s">
        <v>112</v>
      </c>
    </row>
    <row r="16536" customFormat="false" ht="12.75" hidden="false" customHeight="false" outlineLevel="0" collapsed="false">
      <c r="A16536" s="0" t="s">
        <v>52</v>
      </c>
      <c r="B16536" s="0" t="s">
        <v>113</v>
      </c>
      <c r="C16536" s="0" t="s">
        <v>108</v>
      </c>
      <c r="D16536" s="116" t="n">
        <v>47392</v>
      </c>
      <c r="E16536" s="0" t="n">
        <v>-0.055</v>
      </c>
      <c r="F16536" s="0" t="n">
        <v>2166373</v>
      </c>
      <c r="G16536" s="151" t="s">
        <v>111</v>
      </c>
      <c r="H16536" s="151" t="s">
        <v>111</v>
      </c>
      <c r="I16536" s="152" t="s">
        <v>112</v>
      </c>
    </row>
    <row r="16537" customFormat="false" ht="12.75" hidden="false" customHeight="false" outlineLevel="0" collapsed="false">
      <c r="A16537" s="0" t="s">
        <v>53</v>
      </c>
      <c r="B16537" s="0" t="s">
        <v>110</v>
      </c>
      <c r="C16537" s="0" t="s">
        <v>108</v>
      </c>
      <c r="D16537" s="116" t="n">
        <v>47392</v>
      </c>
      <c r="E16537" s="0" t="n">
        <v>0.215</v>
      </c>
      <c r="F16537" s="0" t="n">
        <v>2166374</v>
      </c>
      <c r="G16537" s="151" t="s">
        <v>111</v>
      </c>
      <c r="H16537" s="151" t="s">
        <v>111</v>
      </c>
      <c r="I16537" s="152" t="s">
        <v>112</v>
      </c>
    </row>
    <row r="16538" customFormat="false" ht="12.75" hidden="false" customHeight="false" outlineLevel="0" collapsed="false">
      <c r="A16538" s="0" t="s">
        <v>53</v>
      </c>
      <c r="B16538" s="0" t="s">
        <v>113</v>
      </c>
      <c r="C16538" s="0" t="s">
        <v>108</v>
      </c>
      <c r="D16538" s="116" t="n">
        <v>47392</v>
      </c>
      <c r="E16538" s="0" t="n">
        <v>0.0025</v>
      </c>
      <c r="F16538" s="0" t="n">
        <v>2166375</v>
      </c>
      <c r="G16538" s="151" t="s">
        <v>111</v>
      </c>
      <c r="H16538" s="151" t="s">
        <v>111</v>
      </c>
      <c r="I16538" s="152" t="s">
        <v>112</v>
      </c>
    </row>
    <row r="16539" customFormat="false" ht="12.75" hidden="false" customHeight="false" outlineLevel="0" collapsed="false">
      <c r="A16539" s="0" t="s">
        <v>17</v>
      </c>
      <c r="B16539" s="0" t="s">
        <v>110</v>
      </c>
      <c r="C16539" s="0" t="s">
        <v>108</v>
      </c>
      <c r="D16539" s="116" t="n">
        <v>47392</v>
      </c>
      <c r="E16539" s="0" t="n">
        <v>0</v>
      </c>
      <c r="F16539" s="0" t="n">
        <v>2166376</v>
      </c>
      <c r="G16539" s="151" t="s">
        <v>111</v>
      </c>
      <c r="H16539" s="151" t="s">
        <v>111</v>
      </c>
      <c r="I16539" s="152" t="s">
        <v>112</v>
      </c>
    </row>
    <row r="16540" customFormat="false" ht="12.75" hidden="false" customHeight="false" outlineLevel="0" collapsed="false">
      <c r="A16540" s="0" t="s">
        <v>17</v>
      </c>
      <c r="B16540" s="0" t="s">
        <v>113</v>
      </c>
      <c r="C16540" s="0" t="s">
        <v>108</v>
      </c>
      <c r="D16540" s="116" t="n">
        <v>47392</v>
      </c>
      <c r="E16540" s="0" t="n">
        <v>0</v>
      </c>
      <c r="F16540" s="0" t="n">
        <v>2166377</v>
      </c>
      <c r="G16540" s="151" t="s">
        <v>111</v>
      </c>
      <c r="H16540" s="151" t="s">
        <v>111</v>
      </c>
      <c r="I16540" s="152" t="s">
        <v>112</v>
      </c>
    </row>
    <row r="16541" customFormat="false" ht="12.75" hidden="false" customHeight="false" outlineLevel="0" collapsed="false">
      <c r="A16541" s="0" t="s">
        <v>18</v>
      </c>
      <c r="B16541" s="0" t="s">
        <v>110</v>
      </c>
      <c r="C16541" s="0" t="s">
        <v>108</v>
      </c>
      <c r="D16541" s="116" t="n">
        <v>47392</v>
      </c>
      <c r="E16541" s="0" t="n">
        <v>0</v>
      </c>
      <c r="F16541" s="0" t="n">
        <v>2166378</v>
      </c>
      <c r="G16541" s="151" t="s">
        <v>111</v>
      </c>
      <c r="H16541" s="151" t="s">
        <v>111</v>
      </c>
      <c r="I16541" s="152" t="s">
        <v>112</v>
      </c>
    </row>
    <row r="16542" customFormat="false" ht="12.75" hidden="false" customHeight="false" outlineLevel="0" collapsed="false">
      <c r="A16542" s="0" t="s">
        <v>18</v>
      </c>
      <c r="B16542" s="0" t="s">
        <v>113</v>
      </c>
      <c r="C16542" s="0" t="s">
        <v>108</v>
      </c>
      <c r="D16542" s="116" t="n">
        <v>47392</v>
      </c>
      <c r="E16542" s="0" t="n">
        <v>0</v>
      </c>
      <c r="F16542" s="0" t="n">
        <v>2166379</v>
      </c>
      <c r="G16542" s="151" t="s">
        <v>111</v>
      </c>
      <c r="H16542" s="151" t="s">
        <v>111</v>
      </c>
      <c r="I16542" s="152" t="s">
        <v>112</v>
      </c>
    </row>
    <row r="16543" customFormat="false" ht="12.75" hidden="false" customHeight="false" outlineLevel="0" collapsed="false">
      <c r="A16543" s="0" t="s">
        <v>19</v>
      </c>
      <c r="B16543" s="0" t="s">
        <v>110</v>
      </c>
      <c r="C16543" s="0" t="s">
        <v>108</v>
      </c>
      <c r="D16543" s="116" t="n">
        <v>47392</v>
      </c>
      <c r="E16543" s="0" t="n">
        <v>0</v>
      </c>
      <c r="F16543" s="0" t="n">
        <v>2166380</v>
      </c>
      <c r="G16543" s="151" t="s">
        <v>111</v>
      </c>
      <c r="H16543" s="151" t="s">
        <v>111</v>
      </c>
      <c r="I16543" s="152" t="s">
        <v>112</v>
      </c>
    </row>
    <row r="16544" customFormat="false" ht="12.75" hidden="false" customHeight="false" outlineLevel="0" collapsed="false">
      <c r="A16544" s="0" t="s">
        <v>19</v>
      </c>
      <c r="B16544" s="0" t="s">
        <v>113</v>
      </c>
      <c r="C16544" s="0" t="s">
        <v>108</v>
      </c>
      <c r="D16544" s="116" t="n">
        <v>47392</v>
      </c>
      <c r="E16544" s="0" t="n">
        <v>0</v>
      </c>
      <c r="F16544" s="0" t="n">
        <v>2166381</v>
      </c>
      <c r="G16544" s="151" t="s">
        <v>111</v>
      </c>
      <c r="H16544" s="151" t="s">
        <v>111</v>
      </c>
      <c r="I16544" s="152" t="s">
        <v>112</v>
      </c>
    </row>
    <row r="16545" customFormat="false" ht="12.75" hidden="false" customHeight="false" outlineLevel="0" collapsed="false">
      <c r="A16545" s="0" t="s">
        <v>21</v>
      </c>
      <c r="B16545" s="0" t="s">
        <v>110</v>
      </c>
      <c r="C16545" s="0" t="s">
        <v>108</v>
      </c>
      <c r="D16545" s="116" t="n">
        <v>47392</v>
      </c>
      <c r="E16545" s="0" t="n">
        <v>0</v>
      </c>
      <c r="F16545" s="0" t="n">
        <v>2166382</v>
      </c>
      <c r="G16545" s="151" t="s">
        <v>111</v>
      </c>
      <c r="H16545" s="151" t="s">
        <v>111</v>
      </c>
      <c r="I16545" s="152" t="s">
        <v>112</v>
      </c>
    </row>
    <row r="16546" customFormat="false" ht="12.75" hidden="false" customHeight="false" outlineLevel="0" collapsed="false">
      <c r="A16546" s="0" t="s">
        <v>21</v>
      </c>
      <c r="B16546" s="0" t="s">
        <v>113</v>
      </c>
      <c r="C16546" s="0" t="s">
        <v>108</v>
      </c>
      <c r="D16546" s="116" t="n">
        <v>47392</v>
      </c>
      <c r="E16546" s="0" t="n">
        <v>0</v>
      </c>
      <c r="F16546" s="0" t="n">
        <v>2166383</v>
      </c>
      <c r="G16546" s="151" t="s">
        <v>111</v>
      </c>
      <c r="H16546" s="151" t="s">
        <v>111</v>
      </c>
      <c r="I16546" s="152" t="s">
        <v>112</v>
      </c>
    </row>
    <row r="16547" customFormat="false" ht="12.75" hidden="false" customHeight="false" outlineLevel="0" collapsed="false">
      <c r="A16547" s="0" t="s">
        <v>22</v>
      </c>
      <c r="B16547" s="0" t="s">
        <v>110</v>
      </c>
      <c r="C16547" s="0" t="s">
        <v>108</v>
      </c>
      <c r="D16547" s="116" t="n">
        <v>47392</v>
      </c>
      <c r="E16547" s="0" t="n">
        <v>0</v>
      </c>
      <c r="F16547" s="0" t="n">
        <v>2166384</v>
      </c>
      <c r="G16547" s="151" t="s">
        <v>111</v>
      </c>
      <c r="H16547" s="151" t="s">
        <v>111</v>
      </c>
      <c r="I16547" s="152" t="s">
        <v>112</v>
      </c>
    </row>
    <row r="16548" customFormat="false" ht="12.75" hidden="false" customHeight="false" outlineLevel="0" collapsed="false">
      <c r="A16548" s="0" t="s">
        <v>59</v>
      </c>
      <c r="B16548" s="0" t="s">
        <v>110</v>
      </c>
      <c r="C16548" s="0" t="s">
        <v>108</v>
      </c>
      <c r="D16548" s="116" t="n">
        <v>47423</v>
      </c>
      <c r="E16548" s="0" t="n">
        <v>0.565</v>
      </c>
      <c r="F16548" s="0" t="n">
        <v>2166338</v>
      </c>
      <c r="G16548" s="151" t="s">
        <v>111</v>
      </c>
      <c r="H16548" s="151" t="s">
        <v>111</v>
      </c>
      <c r="I16548" s="152" t="s">
        <v>112</v>
      </c>
    </row>
    <row r="16549" customFormat="false" ht="12.75" hidden="false" customHeight="false" outlineLevel="0" collapsed="false">
      <c r="A16549" s="0" t="s">
        <v>59</v>
      </c>
      <c r="B16549" s="0" t="s">
        <v>113</v>
      </c>
      <c r="C16549" s="0" t="s">
        <v>108</v>
      </c>
      <c r="D16549" s="116" t="n">
        <v>47423</v>
      </c>
      <c r="E16549" s="0" t="n">
        <v>0.03</v>
      </c>
      <c r="F16549" s="0" t="n">
        <v>2166339</v>
      </c>
      <c r="G16549" s="151" t="s">
        <v>111</v>
      </c>
      <c r="H16549" s="151" t="s">
        <v>111</v>
      </c>
      <c r="I16549" s="152" t="s">
        <v>112</v>
      </c>
    </row>
    <row r="16550" customFormat="false" ht="12.75" hidden="false" customHeight="false" outlineLevel="0" collapsed="false">
      <c r="A16550" s="0" t="s">
        <v>60</v>
      </c>
      <c r="B16550" s="0" t="s">
        <v>110</v>
      </c>
      <c r="C16550" s="0" t="s">
        <v>108</v>
      </c>
      <c r="D16550" s="116" t="n">
        <v>47423</v>
      </c>
      <c r="E16550" s="0" t="n">
        <v>0.565</v>
      </c>
      <c r="F16550" s="0" t="n">
        <v>2166340</v>
      </c>
      <c r="G16550" s="151" t="s">
        <v>111</v>
      </c>
      <c r="H16550" s="151" t="s">
        <v>111</v>
      </c>
      <c r="I16550" s="152" t="s">
        <v>112</v>
      </c>
    </row>
    <row r="16551" customFormat="false" ht="12.75" hidden="false" customHeight="false" outlineLevel="0" collapsed="false">
      <c r="A16551" s="0" t="s">
        <v>60</v>
      </c>
      <c r="B16551" s="0" t="s">
        <v>113</v>
      </c>
      <c r="C16551" s="0" t="s">
        <v>108</v>
      </c>
      <c r="D16551" s="116" t="n">
        <v>47423</v>
      </c>
      <c r="E16551" s="0" t="n">
        <v>0.12</v>
      </c>
      <c r="F16551" s="0" t="n">
        <v>2166341</v>
      </c>
      <c r="G16551" s="151" t="s">
        <v>111</v>
      </c>
      <c r="H16551" s="151" t="s">
        <v>111</v>
      </c>
      <c r="I16551" s="152" t="s">
        <v>112</v>
      </c>
    </row>
    <row r="16552" customFormat="false" ht="12.75" hidden="false" customHeight="false" outlineLevel="0" collapsed="false">
      <c r="A16552" s="0" t="s">
        <v>61</v>
      </c>
      <c r="B16552" s="0" t="s">
        <v>110</v>
      </c>
      <c r="C16552" s="0" t="s">
        <v>108</v>
      </c>
      <c r="D16552" s="116" t="n">
        <v>47423</v>
      </c>
      <c r="E16552" s="0" t="n">
        <v>0.565</v>
      </c>
      <c r="F16552" s="0" t="n">
        <v>2166342</v>
      </c>
      <c r="G16552" s="151" t="s">
        <v>111</v>
      </c>
      <c r="H16552" s="151" t="s">
        <v>111</v>
      </c>
      <c r="I16552" s="152" t="s">
        <v>112</v>
      </c>
    </row>
    <row r="16553" customFormat="false" ht="12.75" hidden="false" customHeight="false" outlineLevel="0" collapsed="false">
      <c r="A16553" s="0" t="s">
        <v>61</v>
      </c>
      <c r="B16553" s="0" t="s">
        <v>113</v>
      </c>
      <c r="C16553" s="0" t="s">
        <v>108</v>
      </c>
      <c r="D16553" s="116" t="n">
        <v>47423</v>
      </c>
      <c r="E16553" s="0" t="n">
        <v>0.03</v>
      </c>
      <c r="F16553" s="0" t="n">
        <v>2166343</v>
      </c>
      <c r="G16553" s="151" t="s">
        <v>111</v>
      </c>
      <c r="H16553" s="151" t="s">
        <v>111</v>
      </c>
      <c r="I16553" s="152" t="s">
        <v>112</v>
      </c>
    </row>
    <row r="16554" customFormat="false" ht="12.75" hidden="false" customHeight="false" outlineLevel="0" collapsed="false">
      <c r="A16554" s="0" t="s">
        <v>62</v>
      </c>
      <c r="B16554" s="0" t="s">
        <v>110</v>
      </c>
      <c r="C16554" s="0" t="s">
        <v>108</v>
      </c>
      <c r="D16554" s="116" t="n">
        <v>47423</v>
      </c>
      <c r="E16554" s="0" t="n">
        <v>0.565</v>
      </c>
      <c r="F16554" s="0" t="n">
        <v>2166344</v>
      </c>
      <c r="G16554" s="151" t="s">
        <v>111</v>
      </c>
      <c r="H16554" s="151" t="s">
        <v>111</v>
      </c>
      <c r="I16554" s="152" t="s">
        <v>112</v>
      </c>
    </row>
    <row r="16555" customFormat="false" ht="12.75" hidden="false" customHeight="false" outlineLevel="0" collapsed="false">
      <c r="A16555" s="0" t="s">
        <v>62</v>
      </c>
      <c r="B16555" s="0" t="s">
        <v>113</v>
      </c>
      <c r="C16555" s="0" t="s">
        <v>108</v>
      </c>
      <c r="D16555" s="116" t="n">
        <v>47423</v>
      </c>
      <c r="E16555" s="0" t="n">
        <v>0.12</v>
      </c>
      <c r="F16555" s="0" t="n">
        <v>2166345</v>
      </c>
      <c r="G16555" s="151" t="s">
        <v>111</v>
      </c>
      <c r="H16555" s="151" t="s">
        <v>111</v>
      </c>
      <c r="I16555" s="152" t="s">
        <v>112</v>
      </c>
    </row>
    <row r="16556" customFormat="false" ht="12.75" hidden="false" customHeight="false" outlineLevel="0" collapsed="false">
      <c r="A16556" s="0" t="s">
        <v>82</v>
      </c>
      <c r="B16556" s="0" t="s">
        <v>110</v>
      </c>
      <c r="C16556" s="0" t="s">
        <v>108</v>
      </c>
      <c r="D16556" s="116" t="n">
        <v>47423</v>
      </c>
      <c r="E16556" s="0" t="n">
        <v>0</v>
      </c>
      <c r="F16556" s="0" t="n">
        <v>2166346</v>
      </c>
      <c r="G16556" s="151" t="s">
        <v>111</v>
      </c>
      <c r="H16556" s="151" t="s">
        <v>111</v>
      </c>
      <c r="I16556" s="152" t="s">
        <v>112</v>
      </c>
    </row>
    <row r="16557" customFormat="false" ht="12.75" hidden="false" customHeight="false" outlineLevel="0" collapsed="false">
      <c r="A16557" s="0" t="s">
        <v>82</v>
      </c>
      <c r="B16557" s="0" t="s">
        <v>113</v>
      </c>
      <c r="C16557" s="0" t="s">
        <v>108</v>
      </c>
      <c r="D16557" s="116" t="n">
        <v>47423</v>
      </c>
      <c r="E16557" s="0" t="n">
        <v>0</v>
      </c>
      <c r="F16557" s="0" t="n">
        <v>2166347</v>
      </c>
      <c r="G16557" s="151" t="s">
        <v>111</v>
      </c>
      <c r="H16557" s="151" t="s">
        <v>111</v>
      </c>
      <c r="I16557" s="152" t="s">
        <v>112</v>
      </c>
    </row>
    <row r="16558" customFormat="false" ht="12.75" hidden="false" customHeight="false" outlineLevel="0" collapsed="false">
      <c r="A16558" s="0" t="s">
        <v>83</v>
      </c>
      <c r="B16558" s="0" t="s">
        <v>110</v>
      </c>
      <c r="C16558" s="0" t="s">
        <v>108</v>
      </c>
      <c r="D16558" s="116" t="n">
        <v>47423</v>
      </c>
      <c r="E16558" s="0" t="n">
        <v>0</v>
      </c>
      <c r="F16558" s="0" t="n">
        <v>2166348</v>
      </c>
      <c r="G16558" s="151" t="s">
        <v>111</v>
      </c>
      <c r="H16558" s="151" t="s">
        <v>111</v>
      </c>
      <c r="I16558" s="152" t="s">
        <v>112</v>
      </c>
    </row>
    <row r="16559" customFormat="false" ht="12.75" hidden="false" customHeight="false" outlineLevel="0" collapsed="false">
      <c r="A16559" s="0" t="s">
        <v>83</v>
      </c>
      <c r="B16559" s="0" t="s">
        <v>113</v>
      </c>
      <c r="C16559" s="0" t="s">
        <v>108</v>
      </c>
      <c r="D16559" s="116" t="n">
        <v>47423</v>
      </c>
      <c r="E16559" s="0" t="n">
        <v>0</v>
      </c>
      <c r="F16559" s="0" t="n">
        <v>2166349</v>
      </c>
      <c r="G16559" s="151" t="s">
        <v>111</v>
      </c>
      <c r="H16559" s="151" t="s">
        <v>111</v>
      </c>
      <c r="I16559" s="152" t="s">
        <v>112</v>
      </c>
    </row>
    <row r="16560" customFormat="false" ht="12.75" hidden="false" customHeight="false" outlineLevel="0" collapsed="false">
      <c r="A16560" s="0" t="s">
        <v>84</v>
      </c>
      <c r="B16560" s="0" t="s">
        <v>110</v>
      </c>
      <c r="C16560" s="0" t="s">
        <v>108</v>
      </c>
      <c r="D16560" s="116" t="n">
        <v>47423</v>
      </c>
      <c r="E16560" s="0" t="n">
        <v>0.2725</v>
      </c>
      <c r="F16560" s="0" t="n">
        <v>2166350</v>
      </c>
      <c r="G16560" s="151" t="s">
        <v>111</v>
      </c>
      <c r="H16560" s="151" t="s">
        <v>111</v>
      </c>
      <c r="I16560" s="152" t="s">
        <v>112</v>
      </c>
    </row>
    <row r="16561" customFormat="false" ht="12.75" hidden="false" customHeight="false" outlineLevel="0" collapsed="false">
      <c r="A16561" s="0" t="s">
        <v>84</v>
      </c>
      <c r="B16561" s="0" t="s">
        <v>113</v>
      </c>
      <c r="C16561" s="0" t="s">
        <v>108</v>
      </c>
      <c r="D16561" s="116" t="n">
        <v>47423</v>
      </c>
      <c r="E16561" s="0" t="n">
        <v>0</v>
      </c>
      <c r="F16561" s="0" t="n">
        <v>2166351</v>
      </c>
      <c r="G16561" s="151" t="s">
        <v>111</v>
      </c>
      <c r="H16561" s="151" t="s">
        <v>111</v>
      </c>
      <c r="I16561" s="152" t="s">
        <v>112</v>
      </c>
    </row>
    <row r="16562" customFormat="false" ht="12.75" hidden="false" customHeight="false" outlineLevel="0" collapsed="false">
      <c r="A16562" s="0" t="s">
        <v>85</v>
      </c>
      <c r="B16562" s="0" t="s">
        <v>110</v>
      </c>
      <c r="C16562" s="0" t="s">
        <v>108</v>
      </c>
      <c r="D16562" s="116" t="n">
        <v>47423</v>
      </c>
      <c r="E16562" s="0" t="n">
        <v>0.2725</v>
      </c>
      <c r="F16562" s="0" t="n">
        <v>2166352</v>
      </c>
      <c r="G16562" s="151" t="s">
        <v>111</v>
      </c>
      <c r="H16562" s="151" t="s">
        <v>111</v>
      </c>
      <c r="I16562" s="152" t="s">
        <v>112</v>
      </c>
    </row>
    <row r="16563" customFormat="false" ht="12.75" hidden="false" customHeight="false" outlineLevel="0" collapsed="false">
      <c r="A16563" s="0" t="s">
        <v>85</v>
      </c>
      <c r="B16563" s="0" t="s">
        <v>113</v>
      </c>
      <c r="C16563" s="0" t="s">
        <v>108</v>
      </c>
      <c r="D16563" s="116" t="n">
        <v>47423</v>
      </c>
      <c r="E16563" s="0" t="n">
        <v>0</v>
      </c>
      <c r="F16563" s="0" t="n">
        <v>2166353</v>
      </c>
      <c r="G16563" s="151" t="s">
        <v>111</v>
      </c>
      <c r="H16563" s="151" t="s">
        <v>111</v>
      </c>
      <c r="I16563" s="152" t="s">
        <v>112</v>
      </c>
    </row>
    <row r="16564" customFormat="false" ht="12.75" hidden="false" customHeight="false" outlineLevel="0" collapsed="false">
      <c r="A16564" s="0" t="s">
        <v>86</v>
      </c>
      <c r="B16564" s="0" t="s">
        <v>110</v>
      </c>
      <c r="C16564" s="0" t="s">
        <v>108</v>
      </c>
      <c r="D16564" s="116" t="n">
        <v>47423</v>
      </c>
      <c r="E16564" s="0" t="n">
        <v>0.315</v>
      </c>
      <c r="F16564" s="0" t="n">
        <v>2166354</v>
      </c>
      <c r="G16564" s="151" t="s">
        <v>111</v>
      </c>
      <c r="H16564" s="151" t="s">
        <v>111</v>
      </c>
      <c r="I16564" s="152" t="s">
        <v>112</v>
      </c>
    </row>
    <row r="16565" customFormat="false" ht="12.75" hidden="false" customHeight="false" outlineLevel="0" collapsed="false">
      <c r="A16565" s="0" t="s">
        <v>86</v>
      </c>
      <c r="B16565" s="0" t="s">
        <v>113</v>
      </c>
      <c r="C16565" s="0" t="s">
        <v>108</v>
      </c>
      <c r="D16565" s="116" t="n">
        <v>47423</v>
      </c>
      <c r="E16565" s="0" t="n">
        <v>0.05</v>
      </c>
      <c r="F16565" s="0" t="n">
        <v>2166355</v>
      </c>
      <c r="G16565" s="151" t="s">
        <v>111</v>
      </c>
      <c r="H16565" s="151" t="s">
        <v>111</v>
      </c>
      <c r="I16565" s="152" t="s">
        <v>112</v>
      </c>
    </row>
    <row r="16566" customFormat="false" ht="12.75" hidden="false" customHeight="false" outlineLevel="0" collapsed="false">
      <c r="A16566" s="0" t="s">
        <v>87</v>
      </c>
      <c r="B16566" s="0" t="s">
        <v>110</v>
      </c>
      <c r="C16566" s="0" t="s">
        <v>108</v>
      </c>
      <c r="D16566" s="116" t="n">
        <v>47423</v>
      </c>
      <c r="E16566" s="0" t="n">
        <v>0.315</v>
      </c>
      <c r="F16566" s="0" t="n">
        <v>2166356</v>
      </c>
      <c r="G16566" s="151" t="s">
        <v>111</v>
      </c>
      <c r="H16566" s="151" t="s">
        <v>111</v>
      </c>
      <c r="I16566" s="152" t="s">
        <v>112</v>
      </c>
    </row>
    <row r="16567" customFormat="false" ht="12.75" hidden="false" customHeight="false" outlineLevel="0" collapsed="false">
      <c r="A16567" s="0" t="s">
        <v>87</v>
      </c>
      <c r="B16567" s="0" t="s">
        <v>113</v>
      </c>
      <c r="C16567" s="0" t="s">
        <v>108</v>
      </c>
      <c r="D16567" s="116" t="n">
        <v>47423</v>
      </c>
      <c r="E16567" s="0" t="n">
        <v>0.05</v>
      </c>
      <c r="F16567" s="0" t="n">
        <v>2166357</v>
      </c>
      <c r="G16567" s="151" t="s">
        <v>111</v>
      </c>
      <c r="H16567" s="151" t="s">
        <v>111</v>
      </c>
      <c r="I16567" s="152" t="s">
        <v>112</v>
      </c>
    </row>
    <row r="16568" customFormat="false" ht="12.75" hidden="false" customHeight="false" outlineLevel="0" collapsed="false">
      <c r="A16568" s="0" t="s">
        <v>88</v>
      </c>
      <c r="B16568" s="0" t="s">
        <v>110</v>
      </c>
      <c r="C16568" s="0" t="s">
        <v>108</v>
      </c>
      <c r="D16568" s="116" t="n">
        <v>47423</v>
      </c>
      <c r="E16568" s="0" t="n">
        <v>0.315</v>
      </c>
      <c r="F16568" s="0" t="n">
        <v>2166358</v>
      </c>
      <c r="G16568" s="151" t="s">
        <v>111</v>
      </c>
      <c r="H16568" s="151" t="s">
        <v>111</v>
      </c>
      <c r="I16568" s="152" t="s">
        <v>112</v>
      </c>
    </row>
    <row r="16569" customFormat="false" ht="12.75" hidden="false" customHeight="false" outlineLevel="0" collapsed="false">
      <c r="A16569" s="0" t="s">
        <v>88</v>
      </c>
      <c r="B16569" s="0" t="s">
        <v>113</v>
      </c>
      <c r="C16569" s="0" t="s">
        <v>108</v>
      </c>
      <c r="D16569" s="116" t="n">
        <v>47423</v>
      </c>
      <c r="E16569" s="0" t="n">
        <v>0.05</v>
      </c>
      <c r="F16569" s="0" t="n">
        <v>2166359</v>
      </c>
      <c r="G16569" s="151" t="s">
        <v>111</v>
      </c>
      <c r="H16569" s="151" t="s">
        <v>111</v>
      </c>
      <c r="I16569" s="152" t="s">
        <v>112</v>
      </c>
    </row>
    <row r="16570" customFormat="false" ht="12.75" hidden="false" customHeight="false" outlineLevel="0" collapsed="false">
      <c r="A16570" s="0" t="s">
        <v>89</v>
      </c>
      <c r="B16570" s="0" t="s">
        <v>110</v>
      </c>
      <c r="C16570" s="0" t="s">
        <v>108</v>
      </c>
      <c r="D16570" s="116" t="n">
        <v>47423</v>
      </c>
      <c r="E16570" s="0" t="n">
        <v>0.315</v>
      </c>
      <c r="F16570" s="0" t="n">
        <v>2166360</v>
      </c>
      <c r="G16570" s="151" t="s">
        <v>111</v>
      </c>
      <c r="H16570" s="151" t="s">
        <v>111</v>
      </c>
      <c r="I16570" s="152" t="s">
        <v>112</v>
      </c>
    </row>
    <row r="16571" customFormat="false" ht="12.75" hidden="false" customHeight="false" outlineLevel="0" collapsed="false">
      <c r="A16571" s="0" t="s">
        <v>89</v>
      </c>
      <c r="B16571" s="0" t="s">
        <v>113</v>
      </c>
      <c r="C16571" s="0" t="s">
        <v>108</v>
      </c>
      <c r="D16571" s="116" t="n">
        <v>47423</v>
      </c>
      <c r="E16571" s="0" t="n">
        <v>0.05</v>
      </c>
      <c r="F16571" s="0" t="n">
        <v>2166361</v>
      </c>
      <c r="G16571" s="151" t="s">
        <v>111</v>
      </c>
      <c r="H16571" s="151" t="s">
        <v>111</v>
      </c>
      <c r="I16571" s="152" t="s">
        <v>112</v>
      </c>
    </row>
    <row r="16572" customFormat="false" ht="12.75" hidden="false" customHeight="false" outlineLevel="0" collapsed="false">
      <c r="A16572" s="0" t="s">
        <v>90</v>
      </c>
      <c r="B16572" s="0" t="s">
        <v>110</v>
      </c>
      <c r="C16572" s="0" t="s">
        <v>108</v>
      </c>
      <c r="D16572" s="116" t="n">
        <v>47423</v>
      </c>
      <c r="E16572" s="0" t="n">
        <v>0.315</v>
      </c>
      <c r="F16572" s="0" t="n">
        <v>2166362</v>
      </c>
      <c r="G16572" s="151" t="s">
        <v>111</v>
      </c>
      <c r="H16572" s="151" t="s">
        <v>111</v>
      </c>
      <c r="I16572" s="152" t="s">
        <v>112</v>
      </c>
    </row>
    <row r="16573" customFormat="false" ht="12.75" hidden="false" customHeight="false" outlineLevel="0" collapsed="false">
      <c r="A16573" s="0" t="s">
        <v>90</v>
      </c>
      <c r="B16573" s="0" t="s">
        <v>113</v>
      </c>
      <c r="C16573" s="0" t="s">
        <v>108</v>
      </c>
      <c r="D16573" s="116" t="n">
        <v>47423</v>
      </c>
      <c r="E16573" s="0" t="n">
        <v>0.05</v>
      </c>
      <c r="F16573" s="0" t="n">
        <v>2166363</v>
      </c>
      <c r="G16573" s="151" t="s">
        <v>111</v>
      </c>
      <c r="H16573" s="151" t="s">
        <v>111</v>
      </c>
      <c r="I16573" s="152" t="s">
        <v>112</v>
      </c>
    </row>
    <row r="16574" customFormat="false" ht="12.75" hidden="false" customHeight="false" outlineLevel="0" collapsed="false">
      <c r="A16574" s="0" t="s">
        <v>91</v>
      </c>
      <c r="B16574" s="0" t="s">
        <v>110</v>
      </c>
      <c r="C16574" s="0" t="s">
        <v>108</v>
      </c>
      <c r="D16574" s="116" t="n">
        <v>47423</v>
      </c>
      <c r="E16574" s="0" t="n">
        <v>0</v>
      </c>
      <c r="F16574" s="0" t="n">
        <v>2166364</v>
      </c>
      <c r="G16574" s="151" t="s">
        <v>111</v>
      </c>
      <c r="H16574" s="151" t="s">
        <v>111</v>
      </c>
      <c r="I16574" s="152" t="s">
        <v>112</v>
      </c>
    </row>
    <row r="16575" customFormat="false" ht="12.75" hidden="false" customHeight="false" outlineLevel="0" collapsed="false">
      <c r="A16575" s="0" t="s">
        <v>91</v>
      </c>
      <c r="B16575" s="0" t="s">
        <v>113</v>
      </c>
      <c r="C16575" s="0" t="s">
        <v>108</v>
      </c>
      <c r="D16575" s="116" t="n">
        <v>47423</v>
      </c>
      <c r="E16575" s="0" t="n">
        <v>0</v>
      </c>
      <c r="F16575" s="0" t="n">
        <v>2166365</v>
      </c>
      <c r="G16575" s="151" t="s">
        <v>111</v>
      </c>
      <c r="H16575" s="151" t="s">
        <v>111</v>
      </c>
      <c r="I16575" s="152" t="s">
        <v>112</v>
      </c>
    </row>
    <row r="16576" customFormat="false" ht="12.75" hidden="false" customHeight="false" outlineLevel="0" collapsed="false">
      <c r="A16576" s="0" t="s">
        <v>49</v>
      </c>
      <c r="B16576" s="0" t="s">
        <v>110</v>
      </c>
      <c r="C16576" s="0" t="s">
        <v>108</v>
      </c>
      <c r="D16576" s="116" t="n">
        <v>47423</v>
      </c>
      <c r="E16576" s="0" t="n">
        <v>0.565</v>
      </c>
      <c r="F16576" s="0" t="n">
        <v>2166366</v>
      </c>
      <c r="G16576" s="151" t="s">
        <v>111</v>
      </c>
      <c r="H16576" s="151" t="s">
        <v>111</v>
      </c>
      <c r="I16576" s="152" t="s">
        <v>112</v>
      </c>
    </row>
    <row r="16577" customFormat="false" ht="12.75" hidden="false" customHeight="false" outlineLevel="0" collapsed="false">
      <c r="A16577" s="0" t="s">
        <v>49</v>
      </c>
      <c r="B16577" s="0" t="s">
        <v>113</v>
      </c>
      <c r="C16577" s="0" t="s">
        <v>108</v>
      </c>
      <c r="D16577" s="116" t="n">
        <v>47423</v>
      </c>
      <c r="E16577" s="0" t="n">
        <v>0.03</v>
      </c>
      <c r="F16577" s="0" t="n">
        <v>2166367</v>
      </c>
      <c r="G16577" s="151" t="s">
        <v>111</v>
      </c>
      <c r="H16577" s="151" t="s">
        <v>111</v>
      </c>
      <c r="I16577" s="152" t="s">
        <v>112</v>
      </c>
    </row>
    <row r="16578" customFormat="false" ht="12.75" hidden="false" customHeight="false" outlineLevel="0" collapsed="false">
      <c r="A16578" s="0" t="s">
        <v>50</v>
      </c>
      <c r="B16578" s="0" t="s">
        <v>110</v>
      </c>
      <c r="C16578" s="0" t="s">
        <v>108</v>
      </c>
      <c r="D16578" s="116" t="n">
        <v>47423</v>
      </c>
      <c r="E16578" s="0" t="n">
        <v>0.885</v>
      </c>
      <c r="F16578" s="0" t="n">
        <v>2166368</v>
      </c>
      <c r="G16578" s="151" t="s">
        <v>111</v>
      </c>
      <c r="H16578" s="151" t="s">
        <v>111</v>
      </c>
      <c r="I16578" s="152" t="s">
        <v>112</v>
      </c>
    </row>
    <row r="16579" customFormat="false" ht="12.75" hidden="false" customHeight="false" outlineLevel="0" collapsed="false">
      <c r="A16579" s="0" t="s">
        <v>50</v>
      </c>
      <c r="B16579" s="0" t="s">
        <v>113</v>
      </c>
      <c r="C16579" s="0" t="s">
        <v>108</v>
      </c>
      <c r="D16579" s="116" t="n">
        <v>47423</v>
      </c>
      <c r="E16579" s="0" t="n">
        <v>-0.62</v>
      </c>
      <c r="F16579" s="0" t="n">
        <v>2166369</v>
      </c>
      <c r="G16579" s="151" t="s">
        <v>111</v>
      </c>
      <c r="H16579" s="151" t="s">
        <v>111</v>
      </c>
      <c r="I16579" s="152" t="s">
        <v>112</v>
      </c>
    </row>
    <row r="16580" customFormat="false" ht="12.75" hidden="false" customHeight="false" outlineLevel="0" collapsed="false">
      <c r="A16580" s="0" t="s">
        <v>51</v>
      </c>
      <c r="B16580" s="0" t="s">
        <v>110</v>
      </c>
      <c r="C16580" s="0" t="s">
        <v>108</v>
      </c>
      <c r="D16580" s="116" t="n">
        <v>47423</v>
      </c>
      <c r="E16580" s="0" t="n">
        <v>0.885</v>
      </c>
      <c r="F16580" s="0" t="n">
        <v>2166370</v>
      </c>
      <c r="G16580" s="151" t="s">
        <v>111</v>
      </c>
      <c r="H16580" s="151" t="s">
        <v>111</v>
      </c>
      <c r="I16580" s="152" t="s">
        <v>112</v>
      </c>
    </row>
    <row r="16581" customFormat="false" ht="12.75" hidden="false" customHeight="false" outlineLevel="0" collapsed="false">
      <c r="A16581" s="0" t="s">
        <v>51</v>
      </c>
      <c r="B16581" s="0" t="s">
        <v>113</v>
      </c>
      <c r="C16581" s="0" t="s">
        <v>108</v>
      </c>
      <c r="D16581" s="116" t="n">
        <v>47423</v>
      </c>
      <c r="E16581" s="0" t="n">
        <v>0.1</v>
      </c>
      <c r="F16581" s="0" t="n">
        <v>2166371</v>
      </c>
      <c r="G16581" s="151" t="s">
        <v>111</v>
      </c>
      <c r="H16581" s="151" t="s">
        <v>111</v>
      </c>
      <c r="I16581" s="152" t="s">
        <v>112</v>
      </c>
    </row>
    <row r="16582" customFormat="false" ht="12.75" hidden="false" customHeight="false" outlineLevel="0" collapsed="false">
      <c r="A16582" s="0" t="s">
        <v>52</v>
      </c>
      <c r="B16582" s="0" t="s">
        <v>110</v>
      </c>
      <c r="C16582" s="0" t="s">
        <v>108</v>
      </c>
      <c r="D16582" s="116" t="n">
        <v>47423</v>
      </c>
      <c r="E16582" s="0" t="n">
        <v>0.885</v>
      </c>
      <c r="F16582" s="0" t="n">
        <v>2166372</v>
      </c>
      <c r="G16582" s="151" t="s">
        <v>111</v>
      </c>
      <c r="H16582" s="151" t="s">
        <v>111</v>
      </c>
      <c r="I16582" s="152" t="s">
        <v>112</v>
      </c>
    </row>
    <row r="16583" customFormat="false" ht="12.75" hidden="false" customHeight="false" outlineLevel="0" collapsed="false">
      <c r="A16583" s="0" t="s">
        <v>52</v>
      </c>
      <c r="B16583" s="0" t="s">
        <v>113</v>
      </c>
      <c r="C16583" s="0" t="s">
        <v>108</v>
      </c>
      <c r="D16583" s="116" t="n">
        <v>47423</v>
      </c>
      <c r="E16583" s="0" t="n">
        <v>-0.5</v>
      </c>
      <c r="F16583" s="0" t="n">
        <v>2166373</v>
      </c>
      <c r="G16583" s="151" t="s">
        <v>111</v>
      </c>
      <c r="H16583" s="151" t="s">
        <v>111</v>
      </c>
      <c r="I16583" s="152" t="s">
        <v>112</v>
      </c>
    </row>
    <row r="16584" customFormat="false" ht="12.75" hidden="false" customHeight="false" outlineLevel="0" collapsed="false">
      <c r="A16584" s="0" t="s">
        <v>53</v>
      </c>
      <c r="B16584" s="0" t="s">
        <v>110</v>
      </c>
      <c r="C16584" s="0" t="s">
        <v>108</v>
      </c>
      <c r="D16584" s="116" t="n">
        <v>47423</v>
      </c>
      <c r="E16584" s="0" t="n">
        <v>0.565</v>
      </c>
      <c r="F16584" s="0" t="n">
        <v>2166374</v>
      </c>
      <c r="G16584" s="151" t="s">
        <v>111</v>
      </c>
      <c r="H16584" s="151" t="s">
        <v>111</v>
      </c>
      <c r="I16584" s="152" t="s">
        <v>112</v>
      </c>
    </row>
    <row r="16585" customFormat="false" ht="12.75" hidden="false" customHeight="false" outlineLevel="0" collapsed="false">
      <c r="A16585" s="0" t="s">
        <v>53</v>
      </c>
      <c r="B16585" s="0" t="s">
        <v>113</v>
      </c>
      <c r="C16585" s="0" t="s">
        <v>108</v>
      </c>
      <c r="D16585" s="116" t="n">
        <v>47423</v>
      </c>
      <c r="E16585" s="0" t="n">
        <v>0.03</v>
      </c>
      <c r="F16585" s="0" t="n">
        <v>2166375</v>
      </c>
      <c r="G16585" s="151" t="s">
        <v>111</v>
      </c>
      <c r="H16585" s="151" t="s">
        <v>111</v>
      </c>
      <c r="I16585" s="152" t="s">
        <v>112</v>
      </c>
    </row>
    <row r="16586" customFormat="false" ht="12.75" hidden="false" customHeight="false" outlineLevel="0" collapsed="false">
      <c r="A16586" s="0" t="s">
        <v>17</v>
      </c>
      <c r="B16586" s="0" t="s">
        <v>110</v>
      </c>
      <c r="C16586" s="0" t="s">
        <v>108</v>
      </c>
      <c r="D16586" s="116" t="n">
        <v>47423</v>
      </c>
      <c r="E16586" s="0" t="n">
        <v>0</v>
      </c>
      <c r="F16586" s="0" t="n">
        <v>2166376</v>
      </c>
      <c r="G16586" s="151" t="s">
        <v>111</v>
      </c>
      <c r="H16586" s="151" t="s">
        <v>111</v>
      </c>
      <c r="I16586" s="152" t="s">
        <v>112</v>
      </c>
    </row>
    <row r="16587" customFormat="false" ht="12.75" hidden="false" customHeight="false" outlineLevel="0" collapsed="false">
      <c r="A16587" s="0" t="s">
        <v>17</v>
      </c>
      <c r="B16587" s="0" t="s">
        <v>113</v>
      </c>
      <c r="C16587" s="0" t="s">
        <v>108</v>
      </c>
      <c r="D16587" s="116" t="n">
        <v>47423</v>
      </c>
      <c r="E16587" s="0" t="n">
        <v>0</v>
      </c>
      <c r="F16587" s="0" t="n">
        <v>2166377</v>
      </c>
      <c r="G16587" s="151" t="s">
        <v>111</v>
      </c>
      <c r="H16587" s="151" t="s">
        <v>111</v>
      </c>
      <c r="I16587" s="152" t="s">
        <v>112</v>
      </c>
    </row>
    <row r="16588" customFormat="false" ht="12.75" hidden="false" customHeight="false" outlineLevel="0" collapsed="false">
      <c r="A16588" s="0" t="s">
        <v>18</v>
      </c>
      <c r="B16588" s="0" t="s">
        <v>110</v>
      </c>
      <c r="C16588" s="0" t="s">
        <v>108</v>
      </c>
      <c r="D16588" s="116" t="n">
        <v>47423</v>
      </c>
      <c r="E16588" s="0" t="n">
        <v>0</v>
      </c>
      <c r="F16588" s="0" t="n">
        <v>2166378</v>
      </c>
      <c r="G16588" s="151" t="s">
        <v>111</v>
      </c>
      <c r="H16588" s="151" t="s">
        <v>111</v>
      </c>
      <c r="I16588" s="152" t="s">
        <v>112</v>
      </c>
    </row>
    <row r="16589" customFormat="false" ht="12.75" hidden="false" customHeight="false" outlineLevel="0" collapsed="false">
      <c r="A16589" s="0" t="s">
        <v>18</v>
      </c>
      <c r="B16589" s="0" t="s">
        <v>113</v>
      </c>
      <c r="C16589" s="0" t="s">
        <v>108</v>
      </c>
      <c r="D16589" s="116" t="n">
        <v>47423</v>
      </c>
      <c r="E16589" s="0" t="n">
        <v>0</v>
      </c>
      <c r="F16589" s="0" t="n">
        <v>2166379</v>
      </c>
      <c r="G16589" s="151" t="s">
        <v>111</v>
      </c>
      <c r="H16589" s="151" t="s">
        <v>111</v>
      </c>
      <c r="I16589" s="152" t="s">
        <v>112</v>
      </c>
    </row>
    <row r="16590" customFormat="false" ht="12.75" hidden="false" customHeight="false" outlineLevel="0" collapsed="false">
      <c r="A16590" s="0" t="s">
        <v>19</v>
      </c>
      <c r="B16590" s="0" t="s">
        <v>110</v>
      </c>
      <c r="C16590" s="0" t="s">
        <v>108</v>
      </c>
      <c r="D16590" s="116" t="n">
        <v>47423</v>
      </c>
      <c r="E16590" s="0" t="n">
        <v>0</v>
      </c>
      <c r="F16590" s="0" t="n">
        <v>2166380</v>
      </c>
      <c r="G16590" s="151" t="s">
        <v>111</v>
      </c>
      <c r="H16590" s="151" t="s">
        <v>111</v>
      </c>
      <c r="I16590" s="152" t="s">
        <v>112</v>
      </c>
    </row>
    <row r="16591" customFormat="false" ht="12.75" hidden="false" customHeight="false" outlineLevel="0" collapsed="false">
      <c r="A16591" s="0" t="s">
        <v>19</v>
      </c>
      <c r="B16591" s="0" t="s">
        <v>113</v>
      </c>
      <c r="C16591" s="0" t="s">
        <v>108</v>
      </c>
      <c r="D16591" s="116" t="n">
        <v>47423</v>
      </c>
      <c r="E16591" s="0" t="n">
        <v>0</v>
      </c>
      <c r="F16591" s="0" t="n">
        <v>2166381</v>
      </c>
      <c r="G16591" s="151" t="s">
        <v>111</v>
      </c>
      <c r="H16591" s="151" t="s">
        <v>111</v>
      </c>
      <c r="I16591" s="152" t="s">
        <v>112</v>
      </c>
    </row>
    <row r="16592" customFormat="false" ht="12.75" hidden="false" customHeight="false" outlineLevel="0" collapsed="false">
      <c r="A16592" s="0" t="s">
        <v>21</v>
      </c>
      <c r="B16592" s="0" t="s">
        <v>110</v>
      </c>
      <c r="C16592" s="0" t="s">
        <v>108</v>
      </c>
      <c r="D16592" s="116" t="n">
        <v>47423</v>
      </c>
      <c r="E16592" s="0" t="n">
        <v>0</v>
      </c>
      <c r="F16592" s="0" t="n">
        <v>2166382</v>
      </c>
      <c r="G16592" s="151" t="s">
        <v>111</v>
      </c>
      <c r="H16592" s="151" t="s">
        <v>111</v>
      </c>
      <c r="I16592" s="152" t="s">
        <v>112</v>
      </c>
    </row>
    <row r="16593" customFormat="false" ht="12.75" hidden="false" customHeight="false" outlineLevel="0" collapsed="false">
      <c r="A16593" s="0" t="s">
        <v>21</v>
      </c>
      <c r="B16593" s="0" t="s">
        <v>113</v>
      </c>
      <c r="C16593" s="0" t="s">
        <v>108</v>
      </c>
      <c r="D16593" s="116" t="n">
        <v>47423</v>
      </c>
      <c r="E16593" s="0" t="n">
        <v>0</v>
      </c>
      <c r="F16593" s="0" t="n">
        <v>2166383</v>
      </c>
      <c r="G16593" s="151" t="s">
        <v>111</v>
      </c>
      <c r="H16593" s="151" t="s">
        <v>111</v>
      </c>
      <c r="I16593" s="152" t="s">
        <v>112</v>
      </c>
    </row>
    <row r="16594" customFormat="false" ht="12.75" hidden="false" customHeight="false" outlineLevel="0" collapsed="false">
      <c r="A16594" s="0" t="s">
        <v>22</v>
      </c>
      <c r="B16594" s="0" t="s">
        <v>110</v>
      </c>
      <c r="C16594" s="0" t="s">
        <v>108</v>
      </c>
      <c r="D16594" s="116" t="n">
        <v>47423</v>
      </c>
      <c r="E16594" s="0" t="n">
        <v>0</v>
      </c>
      <c r="F16594" s="0" t="n">
        <v>2166384</v>
      </c>
      <c r="G16594" s="151" t="s">
        <v>111</v>
      </c>
      <c r="H16594" s="151" t="s">
        <v>111</v>
      </c>
      <c r="I16594" s="152" t="s">
        <v>112</v>
      </c>
    </row>
    <row r="16595" customFormat="false" ht="12.75" hidden="false" customHeight="false" outlineLevel="0" collapsed="false">
      <c r="A16595" s="0" t="s">
        <v>59</v>
      </c>
      <c r="B16595" s="0" t="s">
        <v>110</v>
      </c>
      <c r="C16595" s="0" t="s">
        <v>108</v>
      </c>
      <c r="D16595" s="116" t="n">
        <v>47453</v>
      </c>
      <c r="E16595" s="0" t="n">
        <v>0.9</v>
      </c>
      <c r="F16595" s="0" t="n">
        <v>2166338</v>
      </c>
      <c r="G16595" s="151" t="s">
        <v>111</v>
      </c>
      <c r="H16595" s="151" t="s">
        <v>111</v>
      </c>
      <c r="I16595" s="152" t="s">
        <v>112</v>
      </c>
    </row>
    <row r="16596" customFormat="false" ht="12.75" hidden="false" customHeight="false" outlineLevel="0" collapsed="false">
      <c r="A16596" s="0" t="s">
        <v>59</v>
      </c>
      <c r="B16596" s="0" t="s">
        <v>113</v>
      </c>
      <c r="C16596" s="0" t="s">
        <v>108</v>
      </c>
      <c r="D16596" s="116" t="n">
        <v>47453</v>
      </c>
      <c r="E16596" s="0" t="n">
        <v>0.03</v>
      </c>
      <c r="F16596" s="0" t="n">
        <v>2166339</v>
      </c>
      <c r="G16596" s="151" t="s">
        <v>111</v>
      </c>
      <c r="H16596" s="151" t="s">
        <v>111</v>
      </c>
      <c r="I16596" s="152" t="s">
        <v>112</v>
      </c>
    </row>
    <row r="16597" customFormat="false" ht="12.75" hidden="false" customHeight="false" outlineLevel="0" collapsed="false">
      <c r="A16597" s="0" t="s">
        <v>60</v>
      </c>
      <c r="B16597" s="0" t="s">
        <v>110</v>
      </c>
      <c r="C16597" s="0" t="s">
        <v>108</v>
      </c>
      <c r="D16597" s="116" t="n">
        <v>47453</v>
      </c>
      <c r="E16597" s="0" t="n">
        <v>0.9</v>
      </c>
      <c r="F16597" s="0" t="n">
        <v>2166340</v>
      </c>
      <c r="G16597" s="151" t="s">
        <v>111</v>
      </c>
      <c r="H16597" s="151" t="s">
        <v>111</v>
      </c>
      <c r="I16597" s="152" t="s">
        <v>112</v>
      </c>
    </row>
    <row r="16598" customFormat="false" ht="12.75" hidden="false" customHeight="false" outlineLevel="0" collapsed="false">
      <c r="A16598" s="0" t="s">
        <v>60</v>
      </c>
      <c r="B16598" s="0" t="s">
        <v>113</v>
      </c>
      <c r="C16598" s="0" t="s">
        <v>108</v>
      </c>
      <c r="D16598" s="116" t="n">
        <v>47453</v>
      </c>
      <c r="E16598" s="0" t="n">
        <v>0.27</v>
      </c>
      <c r="F16598" s="0" t="n">
        <v>2166341</v>
      </c>
      <c r="G16598" s="151" t="s">
        <v>111</v>
      </c>
      <c r="H16598" s="151" t="s">
        <v>111</v>
      </c>
      <c r="I16598" s="152" t="s">
        <v>112</v>
      </c>
    </row>
    <row r="16599" customFormat="false" ht="12.75" hidden="false" customHeight="false" outlineLevel="0" collapsed="false">
      <c r="A16599" s="0" t="s">
        <v>61</v>
      </c>
      <c r="B16599" s="0" t="s">
        <v>110</v>
      </c>
      <c r="C16599" s="0" t="s">
        <v>108</v>
      </c>
      <c r="D16599" s="116" t="n">
        <v>47453</v>
      </c>
      <c r="E16599" s="0" t="n">
        <v>0.9</v>
      </c>
      <c r="F16599" s="0" t="n">
        <v>2166342</v>
      </c>
      <c r="G16599" s="151" t="s">
        <v>111</v>
      </c>
      <c r="H16599" s="151" t="s">
        <v>111</v>
      </c>
      <c r="I16599" s="152" t="s">
        <v>112</v>
      </c>
    </row>
    <row r="16600" customFormat="false" ht="12.75" hidden="false" customHeight="false" outlineLevel="0" collapsed="false">
      <c r="A16600" s="0" t="s">
        <v>61</v>
      </c>
      <c r="B16600" s="0" t="s">
        <v>113</v>
      </c>
      <c r="C16600" s="0" t="s">
        <v>108</v>
      </c>
      <c r="D16600" s="116" t="n">
        <v>47453</v>
      </c>
      <c r="E16600" s="0" t="n">
        <v>0.03</v>
      </c>
      <c r="F16600" s="0" t="n">
        <v>2166343</v>
      </c>
      <c r="G16600" s="151" t="s">
        <v>111</v>
      </c>
      <c r="H16600" s="151" t="s">
        <v>111</v>
      </c>
      <c r="I16600" s="152" t="s">
        <v>112</v>
      </c>
    </row>
    <row r="16601" customFormat="false" ht="12.75" hidden="false" customHeight="false" outlineLevel="0" collapsed="false">
      <c r="A16601" s="0" t="s">
        <v>62</v>
      </c>
      <c r="B16601" s="0" t="s">
        <v>110</v>
      </c>
      <c r="C16601" s="0" t="s">
        <v>108</v>
      </c>
      <c r="D16601" s="116" t="n">
        <v>47453</v>
      </c>
      <c r="E16601" s="0" t="n">
        <v>0.9</v>
      </c>
      <c r="F16601" s="0" t="n">
        <v>2166344</v>
      </c>
      <c r="G16601" s="151" t="s">
        <v>111</v>
      </c>
      <c r="H16601" s="151" t="s">
        <v>111</v>
      </c>
      <c r="I16601" s="152" t="s">
        <v>112</v>
      </c>
    </row>
    <row r="16602" customFormat="false" ht="12.75" hidden="false" customHeight="false" outlineLevel="0" collapsed="false">
      <c r="A16602" s="0" t="s">
        <v>62</v>
      </c>
      <c r="B16602" s="0" t="s">
        <v>113</v>
      </c>
      <c r="C16602" s="0" t="s">
        <v>108</v>
      </c>
      <c r="D16602" s="116" t="n">
        <v>47453</v>
      </c>
      <c r="E16602" s="0" t="n">
        <v>0.27</v>
      </c>
      <c r="F16602" s="0" t="n">
        <v>2166345</v>
      </c>
      <c r="G16602" s="151" t="s">
        <v>111</v>
      </c>
      <c r="H16602" s="151" t="s">
        <v>111</v>
      </c>
      <c r="I16602" s="152" t="s">
        <v>112</v>
      </c>
    </row>
    <row r="16603" customFormat="false" ht="12.75" hidden="false" customHeight="false" outlineLevel="0" collapsed="false">
      <c r="A16603" s="0" t="s">
        <v>82</v>
      </c>
      <c r="B16603" s="0" t="s">
        <v>110</v>
      </c>
      <c r="C16603" s="0" t="s">
        <v>108</v>
      </c>
      <c r="D16603" s="116" t="n">
        <v>47453</v>
      </c>
      <c r="E16603" s="0" t="n">
        <v>0</v>
      </c>
      <c r="F16603" s="0" t="n">
        <v>2166346</v>
      </c>
      <c r="G16603" s="151" t="s">
        <v>111</v>
      </c>
      <c r="H16603" s="151" t="s">
        <v>111</v>
      </c>
      <c r="I16603" s="152" t="s">
        <v>112</v>
      </c>
    </row>
    <row r="16604" customFormat="false" ht="12.75" hidden="false" customHeight="false" outlineLevel="0" collapsed="false">
      <c r="A16604" s="0" t="s">
        <v>82</v>
      </c>
      <c r="B16604" s="0" t="s">
        <v>113</v>
      </c>
      <c r="C16604" s="0" t="s">
        <v>108</v>
      </c>
      <c r="D16604" s="116" t="n">
        <v>47453</v>
      </c>
      <c r="E16604" s="0" t="n">
        <v>0</v>
      </c>
      <c r="F16604" s="0" t="n">
        <v>2166347</v>
      </c>
      <c r="G16604" s="151" t="s">
        <v>111</v>
      </c>
      <c r="H16604" s="151" t="s">
        <v>111</v>
      </c>
      <c r="I16604" s="152" t="s">
        <v>112</v>
      </c>
    </row>
    <row r="16605" customFormat="false" ht="12.75" hidden="false" customHeight="false" outlineLevel="0" collapsed="false">
      <c r="A16605" s="0" t="s">
        <v>83</v>
      </c>
      <c r="B16605" s="0" t="s">
        <v>110</v>
      </c>
      <c r="C16605" s="0" t="s">
        <v>108</v>
      </c>
      <c r="D16605" s="116" t="n">
        <v>47453</v>
      </c>
      <c r="E16605" s="0" t="n">
        <v>0</v>
      </c>
      <c r="F16605" s="0" t="n">
        <v>2166348</v>
      </c>
      <c r="G16605" s="151" t="s">
        <v>111</v>
      </c>
      <c r="H16605" s="151" t="s">
        <v>111</v>
      </c>
      <c r="I16605" s="152" t="s">
        <v>112</v>
      </c>
    </row>
    <row r="16606" customFormat="false" ht="12.75" hidden="false" customHeight="false" outlineLevel="0" collapsed="false">
      <c r="A16606" s="0" t="s">
        <v>83</v>
      </c>
      <c r="B16606" s="0" t="s">
        <v>113</v>
      </c>
      <c r="C16606" s="0" t="s">
        <v>108</v>
      </c>
      <c r="D16606" s="116" t="n">
        <v>47453</v>
      </c>
      <c r="E16606" s="0" t="n">
        <v>0</v>
      </c>
      <c r="F16606" s="0" t="n">
        <v>2166349</v>
      </c>
      <c r="G16606" s="151" t="s">
        <v>111</v>
      </c>
      <c r="H16606" s="151" t="s">
        <v>111</v>
      </c>
      <c r="I16606" s="152" t="s">
        <v>112</v>
      </c>
    </row>
    <row r="16607" customFormat="false" ht="12.75" hidden="false" customHeight="false" outlineLevel="0" collapsed="false">
      <c r="A16607" s="0" t="s">
        <v>84</v>
      </c>
      <c r="B16607" s="0" t="s">
        <v>110</v>
      </c>
      <c r="C16607" s="0" t="s">
        <v>108</v>
      </c>
      <c r="D16607" s="116" t="n">
        <v>47453</v>
      </c>
      <c r="E16607" s="0" t="n">
        <v>0.3075</v>
      </c>
      <c r="F16607" s="0" t="n">
        <v>2166350</v>
      </c>
      <c r="G16607" s="151" t="s">
        <v>111</v>
      </c>
      <c r="H16607" s="151" t="s">
        <v>111</v>
      </c>
      <c r="I16607" s="152" t="s">
        <v>112</v>
      </c>
    </row>
    <row r="16608" customFormat="false" ht="12.75" hidden="false" customHeight="false" outlineLevel="0" collapsed="false">
      <c r="A16608" s="0" t="s">
        <v>84</v>
      </c>
      <c r="B16608" s="0" t="s">
        <v>113</v>
      </c>
      <c r="C16608" s="0" t="s">
        <v>108</v>
      </c>
      <c r="D16608" s="116" t="n">
        <v>47453</v>
      </c>
      <c r="E16608" s="0" t="n">
        <v>0</v>
      </c>
      <c r="F16608" s="0" t="n">
        <v>2166351</v>
      </c>
      <c r="G16608" s="151" t="s">
        <v>111</v>
      </c>
      <c r="H16608" s="151" t="s">
        <v>111</v>
      </c>
      <c r="I16608" s="152" t="s">
        <v>112</v>
      </c>
    </row>
    <row r="16609" customFormat="false" ht="12.75" hidden="false" customHeight="false" outlineLevel="0" collapsed="false">
      <c r="A16609" s="0" t="s">
        <v>85</v>
      </c>
      <c r="B16609" s="0" t="s">
        <v>110</v>
      </c>
      <c r="C16609" s="0" t="s">
        <v>108</v>
      </c>
      <c r="D16609" s="116" t="n">
        <v>47453</v>
      </c>
      <c r="E16609" s="0" t="n">
        <v>0.3075</v>
      </c>
      <c r="F16609" s="0" t="n">
        <v>2166352</v>
      </c>
      <c r="G16609" s="151" t="s">
        <v>111</v>
      </c>
      <c r="H16609" s="151" t="s">
        <v>111</v>
      </c>
      <c r="I16609" s="152" t="s">
        <v>112</v>
      </c>
    </row>
    <row r="16610" customFormat="false" ht="12.75" hidden="false" customHeight="false" outlineLevel="0" collapsed="false">
      <c r="A16610" s="0" t="s">
        <v>85</v>
      </c>
      <c r="B16610" s="0" t="s">
        <v>113</v>
      </c>
      <c r="C16610" s="0" t="s">
        <v>108</v>
      </c>
      <c r="D16610" s="116" t="n">
        <v>47453</v>
      </c>
      <c r="E16610" s="0" t="n">
        <v>0</v>
      </c>
      <c r="F16610" s="0" t="n">
        <v>2166353</v>
      </c>
      <c r="G16610" s="151" t="s">
        <v>111</v>
      </c>
      <c r="H16610" s="151" t="s">
        <v>111</v>
      </c>
      <c r="I16610" s="152" t="s">
        <v>112</v>
      </c>
    </row>
    <row r="16611" customFormat="false" ht="12.75" hidden="false" customHeight="false" outlineLevel="0" collapsed="false">
      <c r="A16611" s="0" t="s">
        <v>86</v>
      </c>
      <c r="B16611" s="0" t="s">
        <v>110</v>
      </c>
      <c r="C16611" s="0" t="s">
        <v>108</v>
      </c>
      <c r="D16611" s="116" t="n">
        <v>47453</v>
      </c>
      <c r="E16611" s="0" t="n">
        <v>0.395</v>
      </c>
      <c r="F16611" s="0" t="n">
        <v>2166354</v>
      </c>
      <c r="G16611" s="151" t="s">
        <v>111</v>
      </c>
      <c r="H16611" s="151" t="s">
        <v>111</v>
      </c>
      <c r="I16611" s="152" t="s">
        <v>112</v>
      </c>
    </row>
    <row r="16612" customFormat="false" ht="12.75" hidden="false" customHeight="false" outlineLevel="0" collapsed="false">
      <c r="A16612" s="0" t="s">
        <v>86</v>
      </c>
      <c r="B16612" s="0" t="s">
        <v>113</v>
      </c>
      <c r="C16612" s="0" t="s">
        <v>108</v>
      </c>
      <c r="D16612" s="116" t="n">
        <v>47453</v>
      </c>
      <c r="E16612" s="0" t="n">
        <v>0.01</v>
      </c>
      <c r="F16612" s="0" t="n">
        <v>2166355</v>
      </c>
      <c r="G16612" s="151" t="s">
        <v>111</v>
      </c>
      <c r="H16612" s="151" t="s">
        <v>111</v>
      </c>
      <c r="I16612" s="152" t="s">
        <v>112</v>
      </c>
    </row>
    <row r="16613" customFormat="false" ht="12.75" hidden="false" customHeight="false" outlineLevel="0" collapsed="false">
      <c r="A16613" s="0" t="s">
        <v>87</v>
      </c>
      <c r="B16613" s="0" t="s">
        <v>110</v>
      </c>
      <c r="C16613" s="0" t="s">
        <v>108</v>
      </c>
      <c r="D16613" s="116" t="n">
        <v>47453</v>
      </c>
      <c r="E16613" s="0" t="n">
        <v>0.395</v>
      </c>
      <c r="F16613" s="0" t="n">
        <v>2166356</v>
      </c>
      <c r="G16613" s="151" t="s">
        <v>111</v>
      </c>
      <c r="H16613" s="151" t="s">
        <v>111</v>
      </c>
      <c r="I16613" s="152" t="s">
        <v>112</v>
      </c>
    </row>
    <row r="16614" customFormat="false" ht="12.75" hidden="false" customHeight="false" outlineLevel="0" collapsed="false">
      <c r="A16614" s="0" t="s">
        <v>87</v>
      </c>
      <c r="B16614" s="0" t="s">
        <v>113</v>
      </c>
      <c r="C16614" s="0" t="s">
        <v>108</v>
      </c>
      <c r="D16614" s="116" t="n">
        <v>47453</v>
      </c>
      <c r="E16614" s="0" t="n">
        <v>0.01</v>
      </c>
      <c r="F16614" s="0" t="n">
        <v>2166357</v>
      </c>
      <c r="G16614" s="151" t="s">
        <v>111</v>
      </c>
      <c r="H16614" s="151" t="s">
        <v>111</v>
      </c>
      <c r="I16614" s="152" t="s">
        <v>112</v>
      </c>
    </row>
    <row r="16615" customFormat="false" ht="12.75" hidden="false" customHeight="false" outlineLevel="0" collapsed="false">
      <c r="A16615" s="0" t="s">
        <v>88</v>
      </c>
      <c r="B16615" s="0" t="s">
        <v>110</v>
      </c>
      <c r="C16615" s="0" t="s">
        <v>108</v>
      </c>
      <c r="D16615" s="116" t="n">
        <v>47453</v>
      </c>
      <c r="E16615" s="0" t="n">
        <v>0.395</v>
      </c>
      <c r="F16615" s="0" t="n">
        <v>2166358</v>
      </c>
      <c r="G16615" s="151" t="s">
        <v>111</v>
      </c>
      <c r="H16615" s="151" t="s">
        <v>111</v>
      </c>
      <c r="I16615" s="152" t="s">
        <v>112</v>
      </c>
    </row>
    <row r="16616" customFormat="false" ht="12.75" hidden="false" customHeight="false" outlineLevel="0" collapsed="false">
      <c r="A16616" s="0" t="s">
        <v>88</v>
      </c>
      <c r="B16616" s="0" t="s">
        <v>113</v>
      </c>
      <c r="C16616" s="0" t="s">
        <v>108</v>
      </c>
      <c r="D16616" s="116" t="n">
        <v>47453</v>
      </c>
      <c r="E16616" s="0" t="n">
        <v>0.01</v>
      </c>
      <c r="F16616" s="0" t="n">
        <v>2166359</v>
      </c>
      <c r="G16616" s="151" t="s">
        <v>111</v>
      </c>
      <c r="H16616" s="151" t="s">
        <v>111</v>
      </c>
      <c r="I16616" s="152" t="s">
        <v>112</v>
      </c>
    </row>
    <row r="16617" customFormat="false" ht="12.75" hidden="false" customHeight="false" outlineLevel="0" collapsed="false">
      <c r="A16617" s="0" t="s">
        <v>89</v>
      </c>
      <c r="B16617" s="0" t="s">
        <v>110</v>
      </c>
      <c r="C16617" s="0" t="s">
        <v>108</v>
      </c>
      <c r="D16617" s="116" t="n">
        <v>47453</v>
      </c>
      <c r="E16617" s="0" t="n">
        <v>0.395</v>
      </c>
      <c r="F16617" s="0" t="n">
        <v>2166360</v>
      </c>
      <c r="G16617" s="151" t="s">
        <v>111</v>
      </c>
      <c r="H16617" s="151" t="s">
        <v>111</v>
      </c>
      <c r="I16617" s="152" t="s">
        <v>112</v>
      </c>
    </row>
    <row r="16618" customFormat="false" ht="12.75" hidden="false" customHeight="false" outlineLevel="0" collapsed="false">
      <c r="A16618" s="0" t="s">
        <v>89</v>
      </c>
      <c r="B16618" s="0" t="s">
        <v>113</v>
      </c>
      <c r="C16618" s="0" t="s">
        <v>108</v>
      </c>
      <c r="D16618" s="116" t="n">
        <v>47453</v>
      </c>
      <c r="E16618" s="0" t="n">
        <v>0.01</v>
      </c>
      <c r="F16618" s="0" t="n">
        <v>2166361</v>
      </c>
      <c r="G16618" s="151" t="s">
        <v>111</v>
      </c>
      <c r="H16618" s="151" t="s">
        <v>111</v>
      </c>
      <c r="I16618" s="152" t="s">
        <v>112</v>
      </c>
    </row>
    <row r="16619" customFormat="false" ht="12.75" hidden="false" customHeight="false" outlineLevel="0" collapsed="false">
      <c r="A16619" s="0" t="s">
        <v>90</v>
      </c>
      <c r="B16619" s="0" t="s">
        <v>110</v>
      </c>
      <c r="C16619" s="0" t="s">
        <v>108</v>
      </c>
      <c r="D16619" s="116" t="n">
        <v>47453</v>
      </c>
      <c r="E16619" s="0" t="n">
        <v>0.395</v>
      </c>
      <c r="F16619" s="0" t="n">
        <v>2166362</v>
      </c>
      <c r="G16619" s="151" t="s">
        <v>111</v>
      </c>
      <c r="H16619" s="151" t="s">
        <v>111</v>
      </c>
      <c r="I16619" s="152" t="s">
        <v>112</v>
      </c>
    </row>
    <row r="16620" customFormat="false" ht="12.75" hidden="false" customHeight="false" outlineLevel="0" collapsed="false">
      <c r="A16620" s="0" t="s">
        <v>90</v>
      </c>
      <c r="B16620" s="0" t="s">
        <v>113</v>
      </c>
      <c r="C16620" s="0" t="s">
        <v>108</v>
      </c>
      <c r="D16620" s="116" t="n">
        <v>47453</v>
      </c>
      <c r="E16620" s="0" t="n">
        <v>0.01</v>
      </c>
      <c r="F16620" s="0" t="n">
        <v>2166363</v>
      </c>
      <c r="G16620" s="151" t="s">
        <v>111</v>
      </c>
      <c r="H16620" s="151" t="s">
        <v>111</v>
      </c>
      <c r="I16620" s="152" t="s">
        <v>112</v>
      </c>
    </row>
    <row r="16621" customFormat="false" ht="12.75" hidden="false" customHeight="false" outlineLevel="0" collapsed="false">
      <c r="A16621" s="0" t="s">
        <v>91</v>
      </c>
      <c r="B16621" s="0" t="s">
        <v>110</v>
      </c>
      <c r="C16621" s="0" t="s">
        <v>108</v>
      </c>
      <c r="D16621" s="116" t="n">
        <v>47453</v>
      </c>
      <c r="E16621" s="0" t="n">
        <v>0</v>
      </c>
      <c r="F16621" s="0" t="n">
        <v>2166364</v>
      </c>
      <c r="G16621" s="151" t="s">
        <v>111</v>
      </c>
      <c r="H16621" s="151" t="s">
        <v>111</v>
      </c>
      <c r="I16621" s="152" t="s">
        <v>112</v>
      </c>
    </row>
    <row r="16622" customFormat="false" ht="12.75" hidden="false" customHeight="false" outlineLevel="0" collapsed="false">
      <c r="A16622" s="0" t="s">
        <v>91</v>
      </c>
      <c r="B16622" s="0" t="s">
        <v>113</v>
      </c>
      <c r="C16622" s="0" t="s">
        <v>108</v>
      </c>
      <c r="D16622" s="116" t="n">
        <v>47453</v>
      </c>
      <c r="E16622" s="0" t="n">
        <v>0</v>
      </c>
      <c r="F16622" s="0" t="n">
        <v>2166365</v>
      </c>
      <c r="G16622" s="151" t="s">
        <v>111</v>
      </c>
      <c r="H16622" s="151" t="s">
        <v>111</v>
      </c>
      <c r="I16622" s="152" t="s">
        <v>112</v>
      </c>
    </row>
    <row r="16623" customFormat="false" ht="12.75" hidden="false" customHeight="false" outlineLevel="0" collapsed="false">
      <c r="A16623" s="0" t="s">
        <v>49</v>
      </c>
      <c r="B16623" s="0" t="s">
        <v>110</v>
      </c>
      <c r="C16623" s="0" t="s">
        <v>108</v>
      </c>
      <c r="D16623" s="116" t="n">
        <v>47453</v>
      </c>
      <c r="E16623" s="0" t="n">
        <v>0.9</v>
      </c>
      <c r="F16623" s="0" t="n">
        <v>2166366</v>
      </c>
      <c r="G16623" s="151" t="s">
        <v>111</v>
      </c>
      <c r="H16623" s="151" t="s">
        <v>111</v>
      </c>
      <c r="I16623" s="152" t="s">
        <v>112</v>
      </c>
    </row>
    <row r="16624" customFormat="false" ht="12.75" hidden="false" customHeight="false" outlineLevel="0" collapsed="false">
      <c r="A16624" s="0" t="s">
        <v>49</v>
      </c>
      <c r="B16624" s="0" t="s">
        <v>113</v>
      </c>
      <c r="C16624" s="0" t="s">
        <v>108</v>
      </c>
      <c r="D16624" s="116" t="n">
        <v>47453</v>
      </c>
      <c r="E16624" s="0" t="n">
        <v>0.03</v>
      </c>
      <c r="F16624" s="0" t="n">
        <v>2166367</v>
      </c>
      <c r="G16624" s="151" t="s">
        <v>111</v>
      </c>
      <c r="H16624" s="151" t="s">
        <v>111</v>
      </c>
      <c r="I16624" s="152" t="s">
        <v>112</v>
      </c>
    </row>
    <row r="16625" customFormat="false" ht="12.75" hidden="false" customHeight="false" outlineLevel="0" collapsed="false">
      <c r="A16625" s="0" t="s">
        <v>50</v>
      </c>
      <c r="B16625" s="0" t="s">
        <v>110</v>
      </c>
      <c r="C16625" s="0" t="s">
        <v>108</v>
      </c>
      <c r="D16625" s="116" t="n">
        <v>47453</v>
      </c>
      <c r="E16625" s="0" t="n">
        <v>1.31</v>
      </c>
      <c r="F16625" s="0" t="n">
        <v>2166368</v>
      </c>
      <c r="G16625" s="151" t="s">
        <v>111</v>
      </c>
      <c r="H16625" s="151" t="s">
        <v>111</v>
      </c>
      <c r="I16625" s="152" t="s">
        <v>112</v>
      </c>
    </row>
    <row r="16626" customFormat="false" ht="12.75" hidden="false" customHeight="false" outlineLevel="0" collapsed="false">
      <c r="A16626" s="0" t="s">
        <v>50</v>
      </c>
      <c r="B16626" s="0" t="s">
        <v>113</v>
      </c>
      <c r="C16626" s="0" t="s">
        <v>108</v>
      </c>
      <c r="D16626" s="116" t="n">
        <v>47453</v>
      </c>
      <c r="E16626" s="0" t="n">
        <v>-0.78</v>
      </c>
      <c r="F16626" s="0" t="n">
        <v>2166369</v>
      </c>
      <c r="G16626" s="151" t="s">
        <v>111</v>
      </c>
      <c r="H16626" s="151" t="s">
        <v>111</v>
      </c>
      <c r="I16626" s="152" t="s">
        <v>112</v>
      </c>
    </row>
    <row r="16627" customFormat="false" ht="12.75" hidden="false" customHeight="false" outlineLevel="0" collapsed="false">
      <c r="A16627" s="0" t="s">
        <v>51</v>
      </c>
      <c r="B16627" s="0" t="s">
        <v>110</v>
      </c>
      <c r="C16627" s="0" t="s">
        <v>108</v>
      </c>
      <c r="D16627" s="116" t="n">
        <v>47453</v>
      </c>
      <c r="E16627" s="0" t="n">
        <v>1.31</v>
      </c>
      <c r="F16627" s="0" t="n">
        <v>2166370</v>
      </c>
      <c r="G16627" s="151" t="s">
        <v>111</v>
      </c>
      <c r="H16627" s="151" t="s">
        <v>111</v>
      </c>
      <c r="I16627" s="152" t="s">
        <v>112</v>
      </c>
    </row>
    <row r="16628" customFormat="false" ht="12.75" hidden="false" customHeight="false" outlineLevel="0" collapsed="false">
      <c r="A16628" s="0" t="s">
        <v>51</v>
      </c>
      <c r="B16628" s="0" t="s">
        <v>113</v>
      </c>
      <c r="C16628" s="0" t="s">
        <v>108</v>
      </c>
      <c r="D16628" s="116" t="n">
        <v>47453</v>
      </c>
      <c r="E16628" s="0" t="n">
        <v>0.3</v>
      </c>
      <c r="F16628" s="0" t="n">
        <v>2166371</v>
      </c>
      <c r="G16628" s="151" t="s">
        <v>111</v>
      </c>
      <c r="H16628" s="151" t="s">
        <v>111</v>
      </c>
      <c r="I16628" s="152" t="s">
        <v>112</v>
      </c>
    </row>
    <row r="16629" customFormat="false" ht="12.75" hidden="false" customHeight="false" outlineLevel="0" collapsed="false">
      <c r="A16629" s="0" t="s">
        <v>52</v>
      </c>
      <c r="B16629" s="0" t="s">
        <v>110</v>
      </c>
      <c r="C16629" s="0" t="s">
        <v>108</v>
      </c>
      <c r="D16629" s="116" t="n">
        <v>47453</v>
      </c>
      <c r="E16629" s="0" t="n">
        <v>1.31</v>
      </c>
      <c r="F16629" s="0" t="n">
        <v>2166372</v>
      </c>
      <c r="G16629" s="151" t="s">
        <v>111</v>
      </c>
      <c r="H16629" s="151" t="s">
        <v>111</v>
      </c>
      <c r="I16629" s="152" t="s">
        <v>112</v>
      </c>
    </row>
    <row r="16630" customFormat="false" ht="12.75" hidden="false" customHeight="false" outlineLevel="0" collapsed="false">
      <c r="A16630" s="0" t="s">
        <v>52</v>
      </c>
      <c r="B16630" s="0" t="s">
        <v>113</v>
      </c>
      <c r="C16630" s="0" t="s">
        <v>108</v>
      </c>
      <c r="D16630" s="116" t="n">
        <v>47453</v>
      </c>
      <c r="E16630" s="0" t="n">
        <v>-0.7</v>
      </c>
      <c r="F16630" s="0" t="n">
        <v>2166373</v>
      </c>
      <c r="G16630" s="151" t="s">
        <v>111</v>
      </c>
      <c r="H16630" s="151" t="s">
        <v>111</v>
      </c>
      <c r="I16630" s="152" t="s">
        <v>112</v>
      </c>
    </row>
    <row r="16631" customFormat="false" ht="12.75" hidden="false" customHeight="false" outlineLevel="0" collapsed="false">
      <c r="A16631" s="0" t="s">
        <v>53</v>
      </c>
      <c r="B16631" s="0" t="s">
        <v>110</v>
      </c>
      <c r="C16631" s="0" t="s">
        <v>108</v>
      </c>
      <c r="D16631" s="116" t="n">
        <v>47453</v>
      </c>
      <c r="E16631" s="0" t="n">
        <v>0.9</v>
      </c>
      <c r="F16631" s="0" t="n">
        <v>2166374</v>
      </c>
      <c r="G16631" s="151" t="s">
        <v>111</v>
      </c>
      <c r="H16631" s="151" t="s">
        <v>111</v>
      </c>
      <c r="I16631" s="152" t="s">
        <v>112</v>
      </c>
    </row>
    <row r="16632" customFormat="false" ht="12.75" hidden="false" customHeight="false" outlineLevel="0" collapsed="false">
      <c r="A16632" s="0" t="s">
        <v>53</v>
      </c>
      <c r="B16632" s="0" t="s">
        <v>113</v>
      </c>
      <c r="C16632" s="0" t="s">
        <v>108</v>
      </c>
      <c r="D16632" s="116" t="n">
        <v>47453</v>
      </c>
      <c r="E16632" s="0" t="n">
        <v>0.03</v>
      </c>
      <c r="F16632" s="0" t="n">
        <v>2166375</v>
      </c>
      <c r="G16632" s="151" t="s">
        <v>111</v>
      </c>
      <c r="H16632" s="151" t="s">
        <v>111</v>
      </c>
      <c r="I16632" s="152" t="s">
        <v>112</v>
      </c>
    </row>
    <row r="16633" customFormat="false" ht="12.75" hidden="false" customHeight="false" outlineLevel="0" collapsed="false">
      <c r="A16633" s="0" t="s">
        <v>17</v>
      </c>
      <c r="B16633" s="0" t="s">
        <v>110</v>
      </c>
      <c r="C16633" s="0" t="s">
        <v>108</v>
      </c>
      <c r="D16633" s="116" t="n">
        <v>47453</v>
      </c>
      <c r="E16633" s="0" t="n">
        <v>0</v>
      </c>
      <c r="F16633" s="0" t="n">
        <v>2166376</v>
      </c>
      <c r="G16633" s="151" t="s">
        <v>111</v>
      </c>
      <c r="H16633" s="151" t="s">
        <v>111</v>
      </c>
      <c r="I16633" s="152" t="s">
        <v>112</v>
      </c>
    </row>
    <row r="16634" customFormat="false" ht="12.75" hidden="false" customHeight="false" outlineLevel="0" collapsed="false">
      <c r="A16634" s="0" t="s">
        <v>17</v>
      </c>
      <c r="B16634" s="0" t="s">
        <v>113</v>
      </c>
      <c r="C16634" s="0" t="s">
        <v>108</v>
      </c>
      <c r="D16634" s="116" t="n">
        <v>47453</v>
      </c>
      <c r="E16634" s="0" t="n">
        <v>0</v>
      </c>
      <c r="F16634" s="0" t="n">
        <v>2166377</v>
      </c>
      <c r="G16634" s="151" t="s">
        <v>111</v>
      </c>
      <c r="H16634" s="151" t="s">
        <v>111</v>
      </c>
      <c r="I16634" s="152" t="s">
        <v>112</v>
      </c>
    </row>
    <row r="16635" customFormat="false" ht="12.75" hidden="false" customHeight="false" outlineLevel="0" collapsed="false">
      <c r="A16635" s="0" t="s">
        <v>18</v>
      </c>
      <c r="B16635" s="0" t="s">
        <v>110</v>
      </c>
      <c r="C16635" s="0" t="s">
        <v>108</v>
      </c>
      <c r="D16635" s="116" t="n">
        <v>47453</v>
      </c>
      <c r="E16635" s="0" t="n">
        <v>0</v>
      </c>
      <c r="F16635" s="0" t="n">
        <v>2166378</v>
      </c>
      <c r="G16635" s="151" t="s">
        <v>111</v>
      </c>
      <c r="H16635" s="151" t="s">
        <v>111</v>
      </c>
      <c r="I16635" s="152" t="s">
        <v>112</v>
      </c>
    </row>
    <row r="16636" customFormat="false" ht="12.75" hidden="false" customHeight="false" outlineLevel="0" collapsed="false">
      <c r="A16636" s="0" t="s">
        <v>18</v>
      </c>
      <c r="B16636" s="0" t="s">
        <v>113</v>
      </c>
      <c r="C16636" s="0" t="s">
        <v>108</v>
      </c>
      <c r="D16636" s="116" t="n">
        <v>47453</v>
      </c>
      <c r="E16636" s="0" t="n">
        <v>0</v>
      </c>
      <c r="F16636" s="0" t="n">
        <v>2166379</v>
      </c>
      <c r="G16636" s="151" t="s">
        <v>111</v>
      </c>
      <c r="H16636" s="151" t="s">
        <v>111</v>
      </c>
      <c r="I16636" s="152" t="s">
        <v>112</v>
      </c>
    </row>
    <row r="16637" customFormat="false" ht="12.75" hidden="false" customHeight="false" outlineLevel="0" collapsed="false">
      <c r="A16637" s="0" t="s">
        <v>19</v>
      </c>
      <c r="B16637" s="0" t="s">
        <v>110</v>
      </c>
      <c r="C16637" s="0" t="s">
        <v>108</v>
      </c>
      <c r="D16637" s="116" t="n">
        <v>47453</v>
      </c>
      <c r="E16637" s="0" t="n">
        <v>0</v>
      </c>
      <c r="F16637" s="0" t="n">
        <v>2166380</v>
      </c>
      <c r="G16637" s="151" t="s">
        <v>111</v>
      </c>
      <c r="H16637" s="151" t="s">
        <v>111</v>
      </c>
      <c r="I16637" s="152" t="s">
        <v>112</v>
      </c>
    </row>
    <row r="16638" customFormat="false" ht="12.75" hidden="false" customHeight="false" outlineLevel="0" collapsed="false">
      <c r="A16638" s="0" t="s">
        <v>19</v>
      </c>
      <c r="B16638" s="0" t="s">
        <v>113</v>
      </c>
      <c r="C16638" s="0" t="s">
        <v>108</v>
      </c>
      <c r="D16638" s="116" t="n">
        <v>47453</v>
      </c>
      <c r="E16638" s="0" t="n">
        <v>0</v>
      </c>
      <c r="F16638" s="0" t="n">
        <v>2166381</v>
      </c>
      <c r="G16638" s="151" t="s">
        <v>111</v>
      </c>
      <c r="H16638" s="151" t="s">
        <v>111</v>
      </c>
      <c r="I16638" s="152" t="s">
        <v>112</v>
      </c>
    </row>
    <row r="16639" customFormat="false" ht="12.75" hidden="false" customHeight="false" outlineLevel="0" collapsed="false">
      <c r="A16639" s="0" t="s">
        <v>21</v>
      </c>
      <c r="B16639" s="0" t="s">
        <v>110</v>
      </c>
      <c r="C16639" s="0" t="s">
        <v>108</v>
      </c>
      <c r="D16639" s="116" t="n">
        <v>47453</v>
      </c>
      <c r="E16639" s="0" t="n">
        <v>0</v>
      </c>
      <c r="F16639" s="0" t="n">
        <v>2166382</v>
      </c>
      <c r="G16639" s="151" t="s">
        <v>111</v>
      </c>
      <c r="H16639" s="151" t="s">
        <v>111</v>
      </c>
      <c r="I16639" s="152" t="s">
        <v>112</v>
      </c>
    </row>
    <row r="16640" customFormat="false" ht="12.75" hidden="false" customHeight="false" outlineLevel="0" collapsed="false">
      <c r="A16640" s="0" t="s">
        <v>21</v>
      </c>
      <c r="B16640" s="0" t="s">
        <v>113</v>
      </c>
      <c r="C16640" s="0" t="s">
        <v>108</v>
      </c>
      <c r="D16640" s="116" t="n">
        <v>47453</v>
      </c>
      <c r="E16640" s="0" t="n">
        <v>0</v>
      </c>
      <c r="F16640" s="0" t="n">
        <v>2166383</v>
      </c>
      <c r="G16640" s="151" t="s">
        <v>111</v>
      </c>
      <c r="H16640" s="151" t="s">
        <v>111</v>
      </c>
      <c r="I16640" s="152" t="s">
        <v>112</v>
      </c>
    </row>
    <row r="16641" customFormat="false" ht="12.75" hidden="false" customHeight="false" outlineLevel="0" collapsed="false">
      <c r="A16641" s="0" t="s">
        <v>22</v>
      </c>
      <c r="B16641" s="0" t="s">
        <v>110</v>
      </c>
      <c r="C16641" s="0" t="s">
        <v>108</v>
      </c>
      <c r="D16641" s="116" t="n">
        <v>47453</v>
      </c>
      <c r="E16641" s="0" t="n">
        <v>0</v>
      </c>
      <c r="F16641" s="0" t="n">
        <v>2166384</v>
      </c>
      <c r="G16641" s="151" t="s">
        <v>111</v>
      </c>
      <c r="H16641" s="151" t="s">
        <v>111</v>
      </c>
      <c r="I16641" s="152" t="s">
        <v>112</v>
      </c>
    </row>
    <row r="16642" customFormat="false" ht="12.75" hidden="false" customHeight="false" outlineLevel="0" collapsed="false">
      <c r="A16642" s="0" t="s">
        <v>91</v>
      </c>
      <c r="B16642" s="0" t="s">
        <v>113</v>
      </c>
      <c r="C16642" s="0" t="s">
        <v>108</v>
      </c>
      <c r="D16642" s="116" t="n">
        <v>47027</v>
      </c>
      <c r="E16642" s="0" t="n">
        <v>0</v>
      </c>
      <c r="F16642" s="0" t="n">
        <v>2076561</v>
      </c>
      <c r="G16642" s="151" t="s">
        <v>111</v>
      </c>
      <c r="H16642" s="151" t="s">
        <v>114</v>
      </c>
      <c r="I16642" s="152" t="s">
        <v>112</v>
      </c>
    </row>
    <row r="16643" customFormat="false" ht="12.75" hidden="false" customHeight="false" outlineLevel="0" collapsed="false">
      <c r="A16643" s="0" t="s">
        <v>49</v>
      </c>
      <c r="B16643" s="0" t="s">
        <v>110</v>
      </c>
      <c r="C16643" s="0" t="s">
        <v>108</v>
      </c>
      <c r="D16643" s="116" t="n">
        <v>47027</v>
      </c>
      <c r="E16643" s="0" t="n">
        <v>0.37253</v>
      </c>
      <c r="F16643" s="0" t="n">
        <v>2076562</v>
      </c>
      <c r="G16643" s="151" t="s">
        <v>111</v>
      </c>
      <c r="H16643" s="151" t="s">
        <v>114</v>
      </c>
      <c r="I16643" s="152" t="s">
        <v>112</v>
      </c>
    </row>
    <row r="16644" customFormat="false" ht="12.75" hidden="false" customHeight="false" outlineLevel="0" collapsed="false">
      <c r="A16644" s="0" t="s">
        <v>49</v>
      </c>
      <c r="B16644" s="0" t="s">
        <v>113</v>
      </c>
      <c r="C16644" s="0" t="s">
        <v>108</v>
      </c>
      <c r="D16644" s="116" t="n">
        <v>47027</v>
      </c>
      <c r="E16644" s="0" t="n">
        <v>0.0025</v>
      </c>
      <c r="F16644" s="0" t="n">
        <v>2076563</v>
      </c>
      <c r="G16644" s="151" t="s">
        <v>111</v>
      </c>
      <c r="H16644" s="151" t="s">
        <v>114</v>
      </c>
      <c r="I16644" s="152" t="s">
        <v>112</v>
      </c>
    </row>
    <row r="16645" customFormat="false" ht="12.75" hidden="false" customHeight="false" outlineLevel="0" collapsed="false">
      <c r="A16645" s="0" t="s">
        <v>50</v>
      </c>
      <c r="B16645" s="0" t="s">
        <v>110</v>
      </c>
      <c r="C16645" s="0" t="s">
        <v>108</v>
      </c>
      <c r="D16645" s="116" t="n">
        <v>47027</v>
      </c>
      <c r="E16645" s="0" t="n">
        <v>0.461</v>
      </c>
      <c r="F16645" s="0" t="n">
        <v>2076564</v>
      </c>
      <c r="G16645" s="151" t="s">
        <v>111</v>
      </c>
      <c r="H16645" s="151" t="s">
        <v>114</v>
      </c>
      <c r="I16645" s="152" t="s">
        <v>112</v>
      </c>
    </row>
    <row r="16646" customFormat="false" ht="12.75" hidden="false" customHeight="false" outlineLevel="0" collapsed="false">
      <c r="A16646" s="0" t="s">
        <v>50</v>
      </c>
      <c r="B16646" s="0" t="s">
        <v>113</v>
      </c>
      <c r="C16646" s="0" t="s">
        <v>108</v>
      </c>
      <c r="D16646" s="116" t="n">
        <v>47027</v>
      </c>
      <c r="E16646" s="0" t="n">
        <v>-0.085</v>
      </c>
      <c r="F16646" s="0" t="n">
        <v>2076565</v>
      </c>
      <c r="G16646" s="151" t="s">
        <v>111</v>
      </c>
      <c r="H16646" s="151" t="s">
        <v>114</v>
      </c>
      <c r="I16646" s="152" t="s">
        <v>112</v>
      </c>
    </row>
    <row r="16647" customFormat="false" ht="12.75" hidden="false" customHeight="false" outlineLevel="0" collapsed="false">
      <c r="A16647" s="0" t="s">
        <v>51</v>
      </c>
      <c r="B16647" s="0" t="s">
        <v>110</v>
      </c>
      <c r="C16647" s="0" t="s">
        <v>108</v>
      </c>
      <c r="D16647" s="116" t="n">
        <v>47027</v>
      </c>
      <c r="E16647" s="0" t="n">
        <v>0.461</v>
      </c>
      <c r="F16647" s="0" t="n">
        <v>2076566</v>
      </c>
      <c r="G16647" s="151" t="s">
        <v>111</v>
      </c>
      <c r="H16647" s="151" t="s">
        <v>114</v>
      </c>
      <c r="I16647" s="152" t="s">
        <v>112</v>
      </c>
    </row>
    <row r="16648" customFormat="false" ht="12.75" hidden="false" customHeight="false" outlineLevel="0" collapsed="false">
      <c r="A16648" s="0" t="s">
        <v>51</v>
      </c>
      <c r="B16648" s="0" t="s">
        <v>113</v>
      </c>
      <c r="C16648" s="0" t="s">
        <v>108</v>
      </c>
      <c r="D16648" s="116" t="n">
        <v>47027</v>
      </c>
      <c r="E16648" s="0" t="n">
        <v>0.035</v>
      </c>
      <c r="F16648" s="0" t="n">
        <v>2076567</v>
      </c>
      <c r="G16648" s="151" t="s">
        <v>111</v>
      </c>
      <c r="H16648" s="151" t="s">
        <v>114</v>
      </c>
      <c r="I16648" s="152" t="s">
        <v>112</v>
      </c>
    </row>
    <row r="16649" customFormat="false" ht="12.75" hidden="false" customHeight="false" outlineLevel="0" collapsed="false">
      <c r="A16649" s="0" t="s">
        <v>52</v>
      </c>
      <c r="B16649" s="0" t="s">
        <v>110</v>
      </c>
      <c r="C16649" s="0" t="s">
        <v>108</v>
      </c>
      <c r="D16649" s="116" t="n">
        <v>47027</v>
      </c>
      <c r="E16649" s="0" t="n">
        <v>0.461</v>
      </c>
      <c r="F16649" s="0" t="n">
        <v>2076568</v>
      </c>
      <c r="G16649" s="151" t="s">
        <v>111</v>
      </c>
      <c r="H16649" s="151" t="s">
        <v>114</v>
      </c>
      <c r="I16649" s="152" t="s">
        <v>112</v>
      </c>
    </row>
    <row r="16650" customFormat="false" ht="12.75" hidden="false" customHeight="false" outlineLevel="0" collapsed="false">
      <c r="A16650" s="0" t="s">
        <v>52</v>
      </c>
      <c r="B16650" s="0" t="s">
        <v>113</v>
      </c>
      <c r="C16650" s="0" t="s">
        <v>108</v>
      </c>
      <c r="D16650" s="116" t="n">
        <v>47027</v>
      </c>
      <c r="E16650" s="0" t="n">
        <v>-0.055</v>
      </c>
      <c r="F16650" s="0" t="n">
        <v>2076569</v>
      </c>
      <c r="G16650" s="151" t="s">
        <v>111</v>
      </c>
      <c r="H16650" s="151" t="s">
        <v>114</v>
      </c>
      <c r="I16650" s="152" t="s">
        <v>112</v>
      </c>
    </row>
    <row r="16651" customFormat="false" ht="12.75" hidden="false" customHeight="false" outlineLevel="0" collapsed="false">
      <c r="A16651" s="0" t="s">
        <v>53</v>
      </c>
      <c r="B16651" s="0" t="s">
        <v>110</v>
      </c>
      <c r="C16651" s="0" t="s">
        <v>108</v>
      </c>
      <c r="D16651" s="116" t="n">
        <v>47027</v>
      </c>
      <c r="E16651" s="0" t="n">
        <v>0.215</v>
      </c>
      <c r="F16651" s="0" t="n">
        <v>2076570</v>
      </c>
      <c r="G16651" s="151" t="s">
        <v>111</v>
      </c>
      <c r="H16651" s="151" t="s">
        <v>114</v>
      </c>
      <c r="I16651" s="152" t="s">
        <v>112</v>
      </c>
    </row>
    <row r="16652" customFormat="false" ht="12.75" hidden="false" customHeight="false" outlineLevel="0" collapsed="false">
      <c r="A16652" s="0" t="s">
        <v>53</v>
      </c>
      <c r="B16652" s="0" t="s">
        <v>113</v>
      </c>
      <c r="C16652" s="0" t="s">
        <v>108</v>
      </c>
      <c r="D16652" s="116" t="n">
        <v>47027</v>
      </c>
      <c r="E16652" s="0" t="n">
        <v>0.0025</v>
      </c>
      <c r="F16652" s="0" t="n">
        <v>2076571</v>
      </c>
      <c r="G16652" s="151" t="s">
        <v>111</v>
      </c>
      <c r="H16652" s="151" t="s">
        <v>114</v>
      </c>
      <c r="I16652" s="152" t="s">
        <v>112</v>
      </c>
    </row>
    <row r="16653" customFormat="false" ht="12.75" hidden="false" customHeight="false" outlineLevel="0" collapsed="false">
      <c r="A16653" s="0" t="s">
        <v>17</v>
      </c>
      <c r="B16653" s="0" t="s">
        <v>110</v>
      </c>
      <c r="C16653" s="0" t="s">
        <v>108</v>
      </c>
      <c r="D16653" s="116" t="n">
        <v>47027</v>
      </c>
      <c r="E16653" s="0" t="n">
        <v>0</v>
      </c>
      <c r="F16653" s="0" t="n">
        <v>2076572</v>
      </c>
      <c r="G16653" s="151" t="s">
        <v>111</v>
      </c>
      <c r="H16653" s="151" t="s">
        <v>114</v>
      </c>
      <c r="I16653" s="152" t="s">
        <v>112</v>
      </c>
    </row>
    <row r="16654" customFormat="false" ht="12.75" hidden="false" customHeight="false" outlineLevel="0" collapsed="false">
      <c r="A16654" s="0" t="s">
        <v>17</v>
      </c>
      <c r="B16654" s="0" t="s">
        <v>113</v>
      </c>
      <c r="C16654" s="0" t="s">
        <v>108</v>
      </c>
      <c r="D16654" s="116" t="n">
        <v>47027</v>
      </c>
      <c r="E16654" s="0" t="n">
        <v>0</v>
      </c>
      <c r="F16654" s="0" t="n">
        <v>2076573</v>
      </c>
      <c r="G16654" s="151" t="s">
        <v>111</v>
      </c>
      <c r="H16654" s="151" t="s">
        <v>114</v>
      </c>
      <c r="I16654" s="152" t="s">
        <v>112</v>
      </c>
    </row>
    <row r="16655" customFormat="false" ht="12.75" hidden="false" customHeight="false" outlineLevel="0" collapsed="false">
      <c r="A16655" s="0" t="s">
        <v>18</v>
      </c>
      <c r="B16655" s="0" t="s">
        <v>110</v>
      </c>
      <c r="C16655" s="0" t="s">
        <v>108</v>
      </c>
      <c r="D16655" s="116" t="n">
        <v>47027</v>
      </c>
      <c r="E16655" s="0" t="n">
        <v>0</v>
      </c>
      <c r="F16655" s="0" t="n">
        <v>2076574</v>
      </c>
      <c r="G16655" s="151" t="s">
        <v>111</v>
      </c>
      <c r="H16655" s="151" t="s">
        <v>114</v>
      </c>
      <c r="I16655" s="152" t="s">
        <v>112</v>
      </c>
    </row>
    <row r="16656" customFormat="false" ht="12.75" hidden="false" customHeight="false" outlineLevel="0" collapsed="false">
      <c r="A16656" s="0" t="s">
        <v>18</v>
      </c>
      <c r="B16656" s="0" t="s">
        <v>113</v>
      </c>
      <c r="C16656" s="0" t="s">
        <v>108</v>
      </c>
      <c r="D16656" s="116" t="n">
        <v>47027</v>
      </c>
      <c r="E16656" s="0" t="n">
        <v>0</v>
      </c>
      <c r="F16656" s="0" t="n">
        <v>2076575</v>
      </c>
      <c r="G16656" s="151" t="s">
        <v>111</v>
      </c>
      <c r="H16656" s="151" t="s">
        <v>114</v>
      </c>
      <c r="I16656" s="152" t="s">
        <v>112</v>
      </c>
    </row>
    <row r="16657" customFormat="false" ht="12.75" hidden="false" customHeight="false" outlineLevel="0" collapsed="false">
      <c r="A16657" s="0" t="s">
        <v>19</v>
      </c>
      <c r="B16657" s="0" t="s">
        <v>110</v>
      </c>
      <c r="C16657" s="0" t="s">
        <v>108</v>
      </c>
      <c r="D16657" s="116" t="n">
        <v>47027</v>
      </c>
      <c r="E16657" s="0" t="n">
        <v>0</v>
      </c>
      <c r="F16657" s="0" t="n">
        <v>2076576</v>
      </c>
      <c r="G16657" s="151" t="s">
        <v>111</v>
      </c>
      <c r="H16657" s="151" t="s">
        <v>114</v>
      </c>
      <c r="I16657" s="152" t="s">
        <v>112</v>
      </c>
    </row>
    <row r="16658" customFormat="false" ht="12.75" hidden="false" customHeight="false" outlineLevel="0" collapsed="false">
      <c r="A16658" s="0" t="s">
        <v>19</v>
      </c>
      <c r="B16658" s="0" t="s">
        <v>113</v>
      </c>
      <c r="C16658" s="0" t="s">
        <v>108</v>
      </c>
      <c r="D16658" s="116" t="n">
        <v>47027</v>
      </c>
      <c r="E16658" s="0" t="n">
        <v>0</v>
      </c>
      <c r="F16658" s="0" t="n">
        <v>2076577</v>
      </c>
      <c r="G16658" s="151" t="s">
        <v>111</v>
      </c>
      <c r="H16658" s="151" t="s">
        <v>114</v>
      </c>
      <c r="I16658" s="152" t="s">
        <v>112</v>
      </c>
    </row>
    <row r="16659" customFormat="false" ht="12.75" hidden="false" customHeight="false" outlineLevel="0" collapsed="false">
      <c r="A16659" s="0" t="s">
        <v>21</v>
      </c>
      <c r="B16659" s="0" t="s">
        <v>110</v>
      </c>
      <c r="C16659" s="0" t="s">
        <v>108</v>
      </c>
      <c r="D16659" s="116" t="n">
        <v>47027</v>
      </c>
      <c r="E16659" s="0" t="n">
        <v>0</v>
      </c>
      <c r="F16659" s="0" t="n">
        <v>2076578</v>
      </c>
      <c r="G16659" s="151" t="s">
        <v>111</v>
      </c>
      <c r="H16659" s="151" t="s">
        <v>114</v>
      </c>
      <c r="I16659" s="152" t="s">
        <v>112</v>
      </c>
    </row>
    <row r="16660" customFormat="false" ht="12.75" hidden="false" customHeight="false" outlineLevel="0" collapsed="false">
      <c r="A16660" s="0" t="s">
        <v>21</v>
      </c>
      <c r="B16660" s="0" t="s">
        <v>113</v>
      </c>
      <c r="C16660" s="0" t="s">
        <v>108</v>
      </c>
      <c r="D16660" s="116" t="n">
        <v>47027</v>
      </c>
      <c r="E16660" s="0" t="n">
        <v>0</v>
      </c>
      <c r="F16660" s="0" t="n">
        <v>2076579</v>
      </c>
      <c r="G16660" s="151" t="s">
        <v>111</v>
      </c>
      <c r="H16660" s="151" t="s">
        <v>114</v>
      </c>
      <c r="I16660" s="152" t="s">
        <v>112</v>
      </c>
    </row>
    <row r="16661" customFormat="false" ht="12.75" hidden="false" customHeight="false" outlineLevel="0" collapsed="false">
      <c r="A16661" s="0" t="s">
        <v>22</v>
      </c>
      <c r="B16661" s="0" t="s">
        <v>110</v>
      </c>
      <c r="C16661" s="0" t="s">
        <v>108</v>
      </c>
      <c r="D16661" s="116" t="n">
        <v>47027</v>
      </c>
      <c r="E16661" s="0" t="n">
        <v>0</v>
      </c>
      <c r="F16661" s="0" t="n">
        <v>2076580</v>
      </c>
      <c r="G16661" s="151" t="s">
        <v>111</v>
      </c>
      <c r="H16661" s="151" t="s">
        <v>114</v>
      </c>
      <c r="I16661" s="152" t="s">
        <v>112</v>
      </c>
    </row>
    <row r="16662" customFormat="false" ht="12.75" hidden="false" customHeight="false" outlineLevel="0" collapsed="false">
      <c r="B16662" s="0" t="s">
        <v>110</v>
      </c>
      <c r="C16662" s="0" t="s">
        <v>108</v>
      </c>
      <c r="D16662" s="116" t="n">
        <v>47027</v>
      </c>
      <c r="I16662" s="152" t="s">
        <v>109</v>
      </c>
    </row>
    <row r="16663" customFormat="false" ht="12.75" hidden="false" customHeight="false" outlineLevel="0" collapsed="false">
      <c r="B16663" s="0" t="s">
        <v>110</v>
      </c>
      <c r="C16663" s="0" t="s">
        <v>108</v>
      </c>
      <c r="D16663" s="116" t="n">
        <v>47027</v>
      </c>
      <c r="I16663" s="152" t="s">
        <v>109</v>
      </c>
    </row>
    <row r="16664" customFormat="false" ht="12.75" hidden="false" customHeight="false" outlineLevel="0" collapsed="false">
      <c r="A16664" s="0" t="s">
        <v>59</v>
      </c>
      <c r="B16664" s="0" t="s">
        <v>110</v>
      </c>
      <c r="C16664" s="0" t="s">
        <v>108</v>
      </c>
      <c r="D16664" s="116" t="n">
        <v>47058</v>
      </c>
      <c r="E16664" s="0" t="n">
        <v>0.66</v>
      </c>
      <c r="F16664" s="0" t="n">
        <v>2076534</v>
      </c>
      <c r="G16664" s="151" t="s">
        <v>111</v>
      </c>
      <c r="H16664" s="151" t="s">
        <v>114</v>
      </c>
      <c r="I16664" s="152" t="s">
        <v>112</v>
      </c>
    </row>
    <row r="16665" customFormat="false" ht="12.75" hidden="false" customHeight="false" outlineLevel="0" collapsed="false">
      <c r="A16665" s="0" t="s">
        <v>59</v>
      </c>
      <c r="B16665" s="0" t="s">
        <v>113</v>
      </c>
      <c r="C16665" s="0" t="s">
        <v>108</v>
      </c>
      <c r="D16665" s="116" t="n">
        <v>47058</v>
      </c>
      <c r="E16665" s="0" t="n">
        <v>0.03</v>
      </c>
      <c r="F16665" s="0" t="n">
        <v>2076535</v>
      </c>
      <c r="G16665" s="151" t="s">
        <v>111</v>
      </c>
      <c r="H16665" s="151" t="s">
        <v>114</v>
      </c>
      <c r="I16665" s="152" t="s">
        <v>112</v>
      </c>
    </row>
    <row r="16666" customFormat="false" ht="12.75" hidden="false" customHeight="false" outlineLevel="0" collapsed="false">
      <c r="A16666" s="0" t="s">
        <v>60</v>
      </c>
      <c r="B16666" s="0" t="s">
        <v>110</v>
      </c>
      <c r="C16666" s="0" t="s">
        <v>108</v>
      </c>
      <c r="D16666" s="116" t="n">
        <v>47058</v>
      </c>
      <c r="E16666" s="0" t="n">
        <v>0.66</v>
      </c>
      <c r="F16666" s="0" t="n">
        <v>2076536</v>
      </c>
      <c r="G16666" s="151" t="s">
        <v>111</v>
      </c>
      <c r="H16666" s="151" t="s">
        <v>114</v>
      </c>
      <c r="I16666" s="152" t="s">
        <v>112</v>
      </c>
    </row>
    <row r="16667" customFormat="false" ht="12.75" hidden="false" customHeight="false" outlineLevel="0" collapsed="false">
      <c r="A16667" s="0" t="s">
        <v>60</v>
      </c>
      <c r="B16667" s="0" t="s">
        <v>113</v>
      </c>
      <c r="C16667" s="0" t="s">
        <v>108</v>
      </c>
      <c r="D16667" s="116" t="n">
        <v>47058</v>
      </c>
      <c r="E16667" s="0" t="n">
        <v>0.12</v>
      </c>
      <c r="F16667" s="0" t="n">
        <v>2076537</v>
      </c>
      <c r="G16667" s="151" t="s">
        <v>111</v>
      </c>
      <c r="H16667" s="151" t="s">
        <v>114</v>
      </c>
      <c r="I16667" s="152" t="s">
        <v>112</v>
      </c>
    </row>
    <row r="16668" customFormat="false" ht="12.75" hidden="false" customHeight="false" outlineLevel="0" collapsed="false">
      <c r="A16668" s="0" t="s">
        <v>61</v>
      </c>
      <c r="B16668" s="0" t="s">
        <v>110</v>
      </c>
      <c r="C16668" s="0" t="s">
        <v>108</v>
      </c>
      <c r="D16668" s="116" t="n">
        <v>47058</v>
      </c>
      <c r="E16668" s="0" t="n">
        <v>0.66</v>
      </c>
      <c r="F16668" s="0" t="n">
        <v>2076538</v>
      </c>
      <c r="G16668" s="151" t="s">
        <v>111</v>
      </c>
      <c r="H16668" s="151" t="s">
        <v>114</v>
      </c>
      <c r="I16668" s="152" t="s">
        <v>112</v>
      </c>
    </row>
    <row r="16669" customFormat="false" ht="12.75" hidden="false" customHeight="false" outlineLevel="0" collapsed="false">
      <c r="A16669" s="0" t="s">
        <v>61</v>
      </c>
      <c r="B16669" s="0" t="s">
        <v>113</v>
      </c>
      <c r="C16669" s="0" t="s">
        <v>108</v>
      </c>
      <c r="D16669" s="116" t="n">
        <v>47058</v>
      </c>
      <c r="E16669" s="0" t="n">
        <v>0.03</v>
      </c>
      <c r="F16669" s="0" t="n">
        <v>2076539</v>
      </c>
      <c r="G16669" s="151" t="s">
        <v>111</v>
      </c>
      <c r="H16669" s="151" t="s">
        <v>114</v>
      </c>
      <c r="I16669" s="152" t="s">
        <v>112</v>
      </c>
    </row>
    <row r="16670" customFormat="false" ht="12.75" hidden="false" customHeight="false" outlineLevel="0" collapsed="false">
      <c r="A16670" s="0" t="s">
        <v>62</v>
      </c>
      <c r="B16670" s="0" t="s">
        <v>110</v>
      </c>
      <c r="C16670" s="0" t="s">
        <v>108</v>
      </c>
      <c r="D16670" s="116" t="n">
        <v>47058</v>
      </c>
      <c r="E16670" s="0" t="n">
        <v>0.66</v>
      </c>
      <c r="F16670" s="0" t="n">
        <v>2076540</v>
      </c>
      <c r="G16670" s="151" t="s">
        <v>111</v>
      </c>
      <c r="H16670" s="151" t="s">
        <v>114</v>
      </c>
      <c r="I16670" s="152" t="s">
        <v>112</v>
      </c>
    </row>
    <row r="16671" customFormat="false" ht="12.75" hidden="false" customHeight="false" outlineLevel="0" collapsed="false">
      <c r="A16671" s="0" t="s">
        <v>62</v>
      </c>
      <c r="B16671" s="0" t="s">
        <v>113</v>
      </c>
      <c r="C16671" s="0" t="s">
        <v>108</v>
      </c>
      <c r="D16671" s="116" t="n">
        <v>47058</v>
      </c>
      <c r="E16671" s="0" t="n">
        <v>0.12</v>
      </c>
      <c r="F16671" s="0" t="n">
        <v>2076541</v>
      </c>
      <c r="G16671" s="151" t="s">
        <v>111</v>
      </c>
      <c r="H16671" s="151" t="s">
        <v>114</v>
      </c>
      <c r="I16671" s="152" t="s">
        <v>112</v>
      </c>
    </row>
    <row r="16672" customFormat="false" ht="12.75" hidden="false" customHeight="false" outlineLevel="0" collapsed="false">
      <c r="A16672" s="0" t="s">
        <v>82</v>
      </c>
      <c r="B16672" s="0" t="s">
        <v>110</v>
      </c>
      <c r="C16672" s="0" t="s">
        <v>108</v>
      </c>
      <c r="D16672" s="116" t="n">
        <v>47058</v>
      </c>
      <c r="E16672" s="0" t="n">
        <v>0</v>
      </c>
      <c r="F16672" s="0" t="n">
        <v>2076542</v>
      </c>
      <c r="G16672" s="151" t="s">
        <v>111</v>
      </c>
      <c r="H16672" s="151" t="s">
        <v>114</v>
      </c>
      <c r="I16672" s="152" t="s">
        <v>112</v>
      </c>
    </row>
    <row r="16673" customFormat="false" ht="12.75" hidden="false" customHeight="false" outlineLevel="0" collapsed="false">
      <c r="A16673" s="0" t="s">
        <v>82</v>
      </c>
      <c r="B16673" s="0" t="s">
        <v>113</v>
      </c>
      <c r="C16673" s="0" t="s">
        <v>108</v>
      </c>
      <c r="D16673" s="116" t="n">
        <v>47058</v>
      </c>
      <c r="E16673" s="0" t="n">
        <v>0</v>
      </c>
      <c r="F16673" s="0" t="n">
        <v>2076543</v>
      </c>
      <c r="G16673" s="151" t="s">
        <v>111</v>
      </c>
      <c r="H16673" s="151" t="s">
        <v>114</v>
      </c>
      <c r="I16673" s="152" t="s">
        <v>112</v>
      </c>
    </row>
    <row r="16674" customFormat="false" ht="12.75" hidden="false" customHeight="false" outlineLevel="0" collapsed="false">
      <c r="A16674" s="0" t="s">
        <v>83</v>
      </c>
      <c r="B16674" s="0" t="s">
        <v>110</v>
      </c>
      <c r="C16674" s="0" t="s">
        <v>108</v>
      </c>
      <c r="D16674" s="116" t="n">
        <v>47058</v>
      </c>
      <c r="E16674" s="0" t="n">
        <v>0</v>
      </c>
      <c r="F16674" s="0" t="n">
        <v>2076544</v>
      </c>
      <c r="G16674" s="151" t="s">
        <v>111</v>
      </c>
      <c r="H16674" s="151" t="s">
        <v>114</v>
      </c>
      <c r="I16674" s="152" t="s">
        <v>112</v>
      </c>
    </row>
    <row r="16675" customFormat="false" ht="12.75" hidden="false" customHeight="false" outlineLevel="0" collapsed="false">
      <c r="A16675" s="0" t="s">
        <v>83</v>
      </c>
      <c r="B16675" s="0" t="s">
        <v>113</v>
      </c>
      <c r="C16675" s="0" t="s">
        <v>108</v>
      </c>
      <c r="D16675" s="116" t="n">
        <v>47058</v>
      </c>
      <c r="E16675" s="0" t="n">
        <v>0</v>
      </c>
      <c r="F16675" s="0" t="n">
        <v>2076545</v>
      </c>
      <c r="G16675" s="151" t="s">
        <v>111</v>
      </c>
      <c r="H16675" s="151" t="s">
        <v>114</v>
      </c>
      <c r="I16675" s="152" t="s">
        <v>112</v>
      </c>
    </row>
    <row r="16676" customFormat="false" ht="12.75" hidden="false" customHeight="false" outlineLevel="0" collapsed="false">
      <c r="A16676" s="0" t="s">
        <v>84</v>
      </c>
      <c r="B16676" s="0" t="s">
        <v>110</v>
      </c>
      <c r="C16676" s="0" t="s">
        <v>108</v>
      </c>
      <c r="D16676" s="116" t="n">
        <v>47058</v>
      </c>
      <c r="E16676" s="0" t="n">
        <v>0.2725</v>
      </c>
      <c r="F16676" s="0" t="n">
        <v>2076546</v>
      </c>
      <c r="G16676" s="151" t="s">
        <v>111</v>
      </c>
      <c r="H16676" s="151" t="s">
        <v>114</v>
      </c>
      <c r="I16676" s="152" t="s">
        <v>112</v>
      </c>
    </row>
    <row r="16677" customFormat="false" ht="12.75" hidden="false" customHeight="false" outlineLevel="0" collapsed="false">
      <c r="A16677" s="0" t="s">
        <v>84</v>
      </c>
      <c r="B16677" s="0" t="s">
        <v>113</v>
      </c>
      <c r="C16677" s="0" t="s">
        <v>108</v>
      </c>
      <c r="D16677" s="116" t="n">
        <v>47058</v>
      </c>
      <c r="E16677" s="0" t="n">
        <v>0</v>
      </c>
      <c r="F16677" s="0" t="n">
        <v>2076547</v>
      </c>
      <c r="G16677" s="151" t="s">
        <v>111</v>
      </c>
      <c r="H16677" s="151" t="s">
        <v>114</v>
      </c>
      <c r="I16677" s="152" t="s">
        <v>112</v>
      </c>
    </row>
    <row r="16678" customFormat="false" ht="12.75" hidden="false" customHeight="false" outlineLevel="0" collapsed="false">
      <c r="A16678" s="0" t="s">
        <v>85</v>
      </c>
      <c r="B16678" s="0" t="s">
        <v>110</v>
      </c>
      <c r="C16678" s="0" t="s">
        <v>108</v>
      </c>
      <c r="D16678" s="116" t="n">
        <v>47058</v>
      </c>
      <c r="E16678" s="0" t="n">
        <v>0.2725</v>
      </c>
      <c r="F16678" s="0" t="n">
        <v>2076548</v>
      </c>
      <c r="G16678" s="151" t="s">
        <v>111</v>
      </c>
      <c r="H16678" s="151" t="s">
        <v>114</v>
      </c>
      <c r="I16678" s="152" t="s">
        <v>112</v>
      </c>
    </row>
    <row r="16679" customFormat="false" ht="12.75" hidden="false" customHeight="false" outlineLevel="0" collapsed="false">
      <c r="A16679" s="0" t="s">
        <v>85</v>
      </c>
      <c r="B16679" s="0" t="s">
        <v>113</v>
      </c>
      <c r="C16679" s="0" t="s">
        <v>108</v>
      </c>
      <c r="D16679" s="116" t="n">
        <v>47058</v>
      </c>
      <c r="E16679" s="0" t="n">
        <v>0</v>
      </c>
      <c r="F16679" s="0" t="n">
        <v>2076549</v>
      </c>
      <c r="G16679" s="151" t="s">
        <v>111</v>
      </c>
      <c r="H16679" s="151" t="s">
        <v>114</v>
      </c>
      <c r="I16679" s="152" t="s">
        <v>112</v>
      </c>
    </row>
    <row r="16680" customFormat="false" ht="12.75" hidden="false" customHeight="false" outlineLevel="0" collapsed="false">
      <c r="A16680" s="0" t="s">
        <v>86</v>
      </c>
      <c r="B16680" s="0" t="s">
        <v>110</v>
      </c>
      <c r="C16680" s="0" t="s">
        <v>108</v>
      </c>
      <c r="D16680" s="116" t="n">
        <v>47058</v>
      </c>
      <c r="E16680" s="0" t="n">
        <v>0.315</v>
      </c>
      <c r="F16680" s="0" t="n">
        <v>2076550</v>
      </c>
      <c r="G16680" s="151" t="s">
        <v>111</v>
      </c>
      <c r="H16680" s="151" t="s">
        <v>114</v>
      </c>
      <c r="I16680" s="152" t="s">
        <v>112</v>
      </c>
    </row>
    <row r="16681" customFormat="false" ht="12.75" hidden="false" customHeight="false" outlineLevel="0" collapsed="false">
      <c r="A16681" s="0" t="s">
        <v>86</v>
      </c>
      <c r="B16681" s="0" t="s">
        <v>113</v>
      </c>
      <c r="C16681" s="0" t="s">
        <v>108</v>
      </c>
      <c r="D16681" s="116" t="n">
        <v>47058</v>
      </c>
      <c r="E16681" s="0" t="n">
        <v>0.05</v>
      </c>
      <c r="F16681" s="0" t="n">
        <v>2076551</v>
      </c>
      <c r="G16681" s="151" t="s">
        <v>111</v>
      </c>
      <c r="H16681" s="151" t="s">
        <v>114</v>
      </c>
      <c r="I16681" s="152" t="s">
        <v>112</v>
      </c>
    </row>
    <row r="16682" customFormat="false" ht="12.75" hidden="false" customHeight="false" outlineLevel="0" collapsed="false">
      <c r="A16682" s="0" t="s">
        <v>87</v>
      </c>
      <c r="B16682" s="0" t="s">
        <v>110</v>
      </c>
      <c r="C16682" s="0" t="s">
        <v>108</v>
      </c>
      <c r="D16682" s="116" t="n">
        <v>47058</v>
      </c>
      <c r="E16682" s="0" t="n">
        <v>0.315</v>
      </c>
      <c r="F16682" s="0" t="n">
        <v>2076552</v>
      </c>
      <c r="G16682" s="151" t="s">
        <v>111</v>
      </c>
      <c r="H16682" s="151" t="s">
        <v>114</v>
      </c>
      <c r="I16682" s="152" t="s">
        <v>112</v>
      </c>
    </row>
    <row r="16683" customFormat="false" ht="12.75" hidden="false" customHeight="false" outlineLevel="0" collapsed="false">
      <c r="A16683" s="0" t="s">
        <v>87</v>
      </c>
      <c r="B16683" s="0" t="s">
        <v>113</v>
      </c>
      <c r="C16683" s="0" t="s">
        <v>108</v>
      </c>
      <c r="D16683" s="116" t="n">
        <v>47058</v>
      </c>
      <c r="E16683" s="0" t="n">
        <v>0.05</v>
      </c>
      <c r="F16683" s="0" t="n">
        <v>2076553</v>
      </c>
      <c r="G16683" s="151" t="s">
        <v>111</v>
      </c>
      <c r="H16683" s="151" t="s">
        <v>114</v>
      </c>
      <c r="I16683" s="152" t="s">
        <v>112</v>
      </c>
    </row>
    <row r="16684" customFormat="false" ht="12.75" hidden="false" customHeight="false" outlineLevel="0" collapsed="false">
      <c r="A16684" s="0" t="s">
        <v>88</v>
      </c>
      <c r="B16684" s="0" t="s">
        <v>110</v>
      </c>
      <c r="C16684" s="0" t="s">
        <v>108</v>
      </c>
      <c r="D16684" s="116" t="n">
        <v>47058</v>
      </c>
      <c r="E16684" s="0" t="n">
        <v>0.315</v>
      </c>
      <c r="F16684" s="0" t="n">
        <v>2076554</v>
      </c>
      <c r="G16684" s="151" t="s">
        <v>111</v>
      </c>
      <c r="H16684" s="151" t="s">
        <v>114</v>
      </c>
      <c r="I16684" s="152" t="s">
        <v>112</v>
      </c>
    </row>
    <row r="16685" customFormat="false" ht="12.75" hidden="false" customHeight="false" outlineLevel="0" collapsed="false">
      <c r="A16685" s="0" t="s">
        <v>88</v>
      </c>
      <c r="B16685" s="0" t="s">
        <v>113</v>
      </c>
      <c r="C16685" s="0" t="s">
        <v>108</v>
      </c>
      <c r="D16685" s="116" t="n">
        <v>47058</v>
      </c>
      <c r="E16685" s="0" t="n">
        <v>0.05</v>
      </c>
      <c r="F16685" s="0" t="n">
        <v>2076555</v>
      </c>
      <c r="G16685" s="151" t="s">
        <v>111</v>
      </c>
      <c r="H16685" s="151" t="s">
        <v>114</v>
      </c>
      <c r="I16685" s="152" t="s">
        <v>112</v>
      </c>
    </row>
    <row r="16686" customFormat="false" ht="12.75" hidden="false" customHeight="false" outlineLevel="0" collapsed="false">
      <c r="A16686" s="0" t="s">
        <v>89</v>
      </c>
      <c r="B16686" s="0" t="s">
        <v>110</v>
      </c>
      <c r="C16686" s="0" t="s">
        <v>108</v>
      </c>
      <c r="D16686" s="116" t="n">
        <v>47058</v>
      </c>
      <c r="E16686" s="0" t="n">
        <v>0.315</v>
      </c>
      <c r="F16686" s="0" t="n">
        <v>2076556</v>
      </c>
      <c r="G16686" s="151" t="s">
        <v>111</v>
      </c>
      <c r="H16686" s="151" t="s">
        <v>114</v>
      </c>
      <c r="I16686" s="152" t="s">
        <v>112</v>
      </c>
    </row>
    <row r="16687" customFormat="false" ht="12.75" hidden="false" customHeight="false" outlineLevel="0" collapsed="false">
      <c r="A16687" s="0" t="s">
        <v>89</v>
      </c>
      <c r="B16687" s="0" t="s">
        <v>113</v>
      </c>
      <c r="C16687" s="0" t="s">
        <v>108</v>
      </c>
      <c r="D16687" s="116" t="n">
        <v>47058</v>
      </c>
      <c r="E16687" s="0" t="n">
        <v>0.05</v>
      </c>
      <c r="F16687" s="0" t="n">
        <v>2076557</v>
      </c>
      <c r="G16687" s="151" t="s">
        <v>111</v>
      </c>
      <c r="H16687" s="151" t="s">
        <v>114</v>
      </c>
      <c r="I16687" s="152" t="s">
        <v>112</v>
      </c>
    </row>
    <row r="16688" customFormat="false" ht="12.75" hidden="false" customHeight="false" outlineLevel="0" collapsed="false">
      <c r="A16688" s="0" t="s">
        <v>90</v>
      </c>
      <c r="B16688" s="0" t="s">
        <v>110</v>
      </c>
      <c r="C16688" s="0" t="s">
        <v>108</v>
      </c>
      <c r="D16688" s="116" t="n">
        <v>47058</v>
      </c>
      <c r="E16688" s="0" t="n">
        <v>0.315</v>
      </c>
      <c r="F16688" s="0" t="n">
        <v>2076558</v>
      </c>
      <c r="G16688" s="151" t="s">
        <v>111</v>
      </c>
      <c r="H16688" s="151" t="s">
        <v>114</v>
      </c>
      <c r="I16688" s="152" t="s">
        <v>112</v>
      </c>
    </row>
    <row r="16689" customFormat="false" ht="12.75" hidden="false" customHeight="false" outlineLevel="0" collapsed="false">
      <c r="A16689" s="0" t="s">
        <v>90</v>
      </c>
      <c r="B16689" s="0" t="s">
        <v>113</v>
      </c>
      <c r="C16689" s="0" t="s">
        <v>108</v>
      </c>
      <c r="D16689" s="116" t="n">
        <v>47058</v>
      </c>
      <c r="E16689" s="0" t="n">
        <v>0.05</v>
      </c>
      <c r="F16689" s="0" t="n">
        <v>2076559</v>
      </c>
      <c r="G16689" s="151" t="s">
        <v>111</v>
      </c>
      <c r="H16689" s="151" t="s">
        <v>114</v>
      </c>
      <c r="I16689" s="152" t="s">
        <v>112</v>
      </c>
    </row>
    <row r="16690" customFormat="false" ht="12.75" hidden="false" customHeight="false" outlineLevel="0" collapsed="false">
      <c r="A16690" s="0" t="s">
        <v>91</v>
      </c>
      <c r="B16690" s="0" t="s">
        <v>110</v>
      </c>
      <c r="C16690" s="0" t="s">
        <v>108</v>
      </c>
      <c r="D16690" s="116" t="n">
        <v>47058</v>
      </c>
      <c r="E16690" s="0" t="n">
        <v>0</v>
      </c>
      <c r="F16690" s="0" t="n">
        <v>2076560</v>
      </c>
      <c r="G16690" s="151" t="s">
        <v>111</v>
      </c>
      <c r="H16690" s="151" t="s">
        <v>114</v>
      </c>
      <c r="I16690" s="152" t="s">
        <v>112</v>
      </c>
    </row>
    <row r="16691" customFormat="false" ht="12.75" hidden="false" customHeight="false" outlineLevel="0" collapsed="false">
      <c r="A16691" s="0" t="s">
        <v>91</v>
      </c>
      <c r="B16691" s="0" t="s">
        <v>113</v>
      </c>
      <c r="C16691" s="0" t="s">
        <v>108</v>
      </c>
      <c r="D16691" s="116" t="n">
        <v>47058</v>
      </c>
      <c r="E16691" s="0" t="n">
        <v>0</v>
      </c>
      <c r="F16691" s="0" t="n">
        <v>2076561</v>
      </c>
      <c r="G16691" s="151" t="s">
        <v>111</v>
      </c>
      <c r="H16691" s="151" t="s">
        <v>114</v>
      </c>
      <c r="I16691" s="152" t="s">
        <v>112</v>
      </c>
    </row>
    <row r="16692" customFormat="false" ht="12.75" hidden="false" customHeight="false" outlineLevel="0" collapsed="false">
      <c r="A16692" s="0" t="s">
        <v>49</v>
      </c>
      <c r="B16692" s="0" t="s">
        <v>110</v>
      </c>
      <c r="C16692" s="0" t="s">
        <v>108</v>
      </c>
      <c r="D16692" s="116" t="n">
        <v>47058</v>
      </c>
      <c r="E16692" s="0" t="n">
        <v>0.66</v>
      </c>
      <c r="F16692" s="0" t="n">
        <v>2076562</v>
      </c>
      <c r="G16692" s="151" t="s">
        <v>111</v>
      </c>
      <c r="H16692" s="151" t="s">
        <v>114</v>
      </c>
      <c r="I16692" s="152" t="s">
        <v>112</v>
      </c>
    </row>
    <row r="16693" customFormat="false" ht="12.75" hidden="false" customHeight="false" outlineLevel="0" collapsed="false">
      <c r="A16693" s="0" t="s">
        <v>49</v>
      </c>
      <c r="B16693" s="0" t="s">
        <v>113</v>
      </c>
      <c r="C16693" s="0" t="s">
        <v>108</v>
      </c>
      <c r="D16693" s="116" t="n">
        <v>47058</v>
      </c>
      <c r="E16693" s="0" t="n">
        <v>0.03</v>
      </c>
      <c r="F16693" s="0" t="n">
        <v>2076563</v>
      </c>
      <c r="G16693" s="151" t="s">
        <v>111</v>
      </c>
      <c r="H16693" s="151" t="s">
        <v>114</v>
      </c>
      <c r="I16693" s="152" t="s">
        <v>112</v>
      </c>
    </row>
    <row r="16694" customFormat="false" ht="12.75" hidden="false" customHeight="false" outlineLevel="0" collapsed="false">
      <c r="A16694" s="0" t="s">
        <v>50</v>
      </c>
      <c r="B16694" s="0" t="s">
        <v>110</v>
      </c>
      <c r="C16694" s="0" t="s">
        <v>108</v>
      </c>
      <c r="D16694" s="116" t="n">
        <v>47058</v>
      </c>
      <c r="E16694" s="0" t="n">
        <v>0.885</v>
      </c>
      <c r="F16694" s="0" t="n">
        <v>2076564</v>
      </c>
      <c r="G16694" s="151" t="s">
        <v>111</v>
      </c>
      <c r="H16694" s="151" t="s">
        <v>114</v>
      </c>
      <c r="I16694" s="152" t="s">
        <v>112</v>
      </c>
    </row>
    <row r="16695" customFormat="false" ht="12.75" hidden="false" customHeight="false" outlineLevel="0" collapsed="false">
      <c r="A16695" s="0" t="s">
        <v>50</v>
      </c>
      <c r="B16695" s="0" t="s">
        <v>113</v>
      </c>
      <c r="C16695" s="0" t="s">
        <v>108</v>
      </c>
      <c r="D16695" s="116" t="n">
        <v>47058</v>
      </c>
      <c r="E16695" s="0" t="n">
        <v>-0.17</v>
      </c>
      <c r="F16695" s="0" t="n">
        <v>2076565</v>
      </c>
      <c r="G16695" s="151" t="s">
        <v>111</v>
      </c>
      <c r="H16695" s="151" t="s">
        <v>114</v>
      </c>
      <c r="I16695" s="152" t="s">
        <v>112</v>
      </c>
    </row>
    <row r="16696" customFormat="false" ht="12.75" hidden="false" customHeight="false" outlineLevel="0" collapsed="false">
      <c r="A16696" s="0" t="s">
        <v>51</v>
      </c>
      <c r="B16696" s="0" t="s">
        <v>110</v>
      </c>
      <c r="C16696" s="0" t="s">
        <v>108</v>
      </c>
      <c r="D16696" s="116" t="n">
        <v>47058</v>
      </c>
      <c r="E16696" s="0" t="n">
        <v>0.885</v>
      </c>
      <c r="F16696" s="0" t="n">
        <v>2076566</v>
      </c>
      <c r="G16696" s="151" t="s">
        <v>111</v>
      </c>
      <c r="H16696" s="151" t="s">
        <v>114</v>
      </c>
      <c r="I16696" s="152" t="s">
        <v>112</v>
      </c>
    </row>
    <row r="16697" customFormat="false" ht="12.75" hidden="false" customHeight="false" outlineLevel="0" collapsed="false">
      <c r="A16697" s="0" t="s">
        <v>51</v>
      </c>
      <c r="B16697" s="0" t="s">
        <v>113</v>
      </c>
      <c r="C16697" s="0" t="s">
        <v>108</v>
      </c>
      <c r="D16697" s="116" t="n">
        <v>47058</v>
      </c>
      <c r="E16697" s="0" t="n">
        <v>0.06</v>
      </c>
      <c r="F16697" s="0" t="n">
        <v>2076567</v>
      </c>
      <c r="G16697" s="151" t="s">
        <v>111</v>
      </c>
      <c r="H16697" s="151" t="s">
        <v>114</v>
      </c>
      <c r="I16697" s="152" t="s">
        <v>112</v>
      </c>
    </row>
    <row r="16698" customFormat="false" ht="12.75" hidden="false" customHeight="false" outlineLevel="0" collapsed="false">
      <c r="A16698" s="0" t="s">
        <v>52</v>
      </c>
      <c r="B16698" s="0" t="s">
        <v>110</v>
      </c>
      <c r="C16698" s="0" t="s">
        <v>108</v>
      </c>
      <c r="D16698" s="116" t="n">
        <v>47058</v>
      </c>
      <c r="E16698" s="0" t="n">
        <v>0.885</v>
      </c>
      <c r="F16698" s="0" t="n">
        <v>2076568</v>
      </c>
      <c r="G16698" s="151" t="s">
        <v>111</v>
      </c>
      <c r="H16698" s="151" t="s">
        <v>114</v>
      </c>
      <c r="I16698" s="152" t="s">
        <v>112</v>
      </c>
    </row>
    <row r="16699" customFormat="false" ht="12.75" hidden="false" customHeight="false" outlineLevel="0" collapsed="false">
      <c r="A16699" s="0" t="s">
        <v>52</v>
      </c>
      <c r="B16699" s="0" t="s">
        <v>113</v>
      </c>
      <c r="C16699" s="0" t="s">
        <v>108</v>
      </c>
      <c r="D16699" s="116" t="n">
        <v>47058</v>
      </c>
      <c r="E16699" s="0" t="n">
        <v>-0.05</v>
      </c>
      <c r="F16699" s="0" t="n">
        <v>2076569</v>
      </c>
      <c r="G16699" s="151" t="s">
        <v>111</v>
      </c>
      <c r="H16699" s="151" t="s">
        <v>114</v>
      </c>
      <c r="I16699" s="152" t="s">
        <v>112</v>
      </c>
    </row>
    <row r="16700" customFormat="false" ht="12.75" hidden="false" customHeight="false" outlineLevel="0" collapsed="false">
      <c r="A16700" s="0" t="s">
        <v>53</v>
      </c>
      <c r="B16700" s="0" t="s">
        <v>110</v>
      </c>
      <c r="C16700" s="0" t="s">
        <v>108</v>
      </c>
      <c r="D16700" s="116" t="n">
        <v>47058</v>
      </c>
      <c r="E16700" s="0" t="n">
        <v>0.66</v>
      </c>
      <c r="F16700" s="0" t="n">
        <v>2076570</v>
      </c>
      <c r="G16700" s="151" t="s">
        <v>111</v>
      </c>
      <c r="H16700" s="151" t="s">
        <v>114</v>
      </c>
      <c r="I16700" s="152" t="s">
        <v>112</v>
      </c>
    </row>
    <row r="16701" customFormat="false" ht="12.75" hidden="false" customHeight="false" outlineLevel="0" collapsed="false">
      <c r="A16701" s="0" t="s">
        <v>53</v>
      </c>
      <c r="B16701" s="0" t="s">
        <v>113</v>
      </c>
      <c r="C16701" s="0" t="s">
        <v>108</v>
      </c>
      <c r="D16701" s="116" t="n">
        <v>47058</v>
      </c>
      <c r="E16701" s="0" t="n">
        <v>0.03</v>
      </c>
      <c r="F16701" s="0" t="n">
        <v>2076571</v>
      </c>
      <c r="G16701" s="151" t="s">
        <v>111</v>
      </c>
      <c r="H16701" s="151" t="s">
        <v>114</v>
      </c>
      <c r="I16701" s="152" t="s">
        <v>112</v>
      </c>
    </row>
    <row r="16702" customFormat="false" ht="12.75" hidden="false" customHeight="false" outlineLevel="0" collapsed="false">
      <c r="A16702" s="0" t="s">
        <v>17</v>
      </c>
      <c r="B16702" s="0" t="s">
        <v>110</v>
      </c>
      <c r="C16702" s="0" t="s">
        <v>108</v>
      </c>
      <c r="D16702" s="116" t="n">
        <v>47058</v>
      </c>
      <c r="E16702" s="0" t="n">
        <v>0</v>
      </c>
      <c r="F16702" s="0" t="n">
        <v>2076572</v>
      </c>
      <c r="G16702" s="151" t="s">
        <v>111</v>
      </c>
      <c r="H16702" s="151" t="s">
        <v>114</v>
      </c>
      <c r="I16702" s="152" t="s">
        <v>112</v>
      </c>
    </row>
    <row r="16703" customFormat="false" ht="12.75" hidden="false" customHeight="false" outlineLevel="0" collapsed="false">
      <c r="A16703" s="0" t="s">
        <v>17</v>
      </c>
      <c r="B16703" s="0" t="s">
        <v>113</v>
      </c>
      <c r="C16703" s="0" t="s">
        <v>108</v>
      </c>
      <c r="D16703" s="116" t="n">
        <v>47058</v>
      </c>
      <c r="E16703" s="0" t="n">
        <v>0</v>
      </c>
      <c r="F16703" s="0" t="n">
        <v>2076573</v>
      </c>
      <c r="G16703" s="151" t="s">
        <v>111</v>
      </c>
      <c r="H16703" s="151" t="s">
        <v>114</v>
      </c>
      <c r="I16703" s="152" t="s">
        <v>112</v>
      </c>
    </row>
    <row r="16704" customFormat="false" ht="12.75" hidden="false" customHeight="false" outlineLevel="0" collapsed="false">
      <c r="A16704" s="0" t="s">
        <v>18</v>
      </c>
      <c r="B16704" s="0" t="s">
        <v>110</v>
      </c>
      <c r="C16704" s="0" t="s">
        <v>108</v>
      </c>
      <c r="D16704" s="116" t="n">
        <v>47058</v>
      </c>
      <c r="E16704" s="0" t="n">
        <v>0</v>
      </c>
      <c r="F16704" s="0" t="n">
        <v>2076574</v>
      </c>
      <c r="G16704" s="151" t="s">
        <v>111</v>
      </c>
      <c r="H16704" s="151" t="s">
        <v>114</v>
      </c>
      <c r="I16704" s="152" t="s">
        <v>112</v>
      </c>
    </row>
    <row r="16705" customFormat="false" ht="12.75" hidden="false" customHeight="false" outlineLevel="0" collapsed="false">
      <c r="A16705" s="0" t="s">
        <v>18</v>
      </c>
      <c r="B16705" s="0" t="s">
        <v>113</v>
      </c>
      <c r="C16705" s="0" t="s">
        <v>108</v>
      </c>
      <c r="D16705" s="116" t="n">
        <v>47058</v>
      </c>
      <c r="E16705" s="0" t="n">
        <v>0</v>
      </c>
      <c r="F16705" s="0" t="n">
        <v>2076575</v>
      </c>
      <c r="G16705" s="151" t="s">
        <v>111</v>
      </c>
      <c r="H16705" s="151" t="s">
        <v>114</v>
      </c>
      <c r="I16705" s="152" t="s">
        <v>112</v>
      </c>
    </row>
    <row r="16706" customFormat="false" ht="12.75" hidden="false" customHeight="false" outlineLevel="0" collapsed="false">
      <c r="A16706" s="0" t="s">
        <v>19</v>
      </c>
      <c r="B16706" s="0" t="s">
        <v>110</v>
      </c>
      <c r="C16706" s="0" t="s">
        <v>108</v>
      </c>
      <c r="D16706" s="116" t="n">
        <v>47058</v>
      </c>
      <c r="E16706" s="0" t="n">
        <v>0</v>
      </c>
      <c r="F16706" s="0" t="n">
        <v>2076576</v>
      </c>
      <c r="G16706" s="151" t="s">
        <v>111</v>
      </c>
      <c r="H16706" s="151" t="s">
        <v>114</v>
      </c>
      <c r="I16706" s="152" t="s">
        <v>112</v>
      </c>
    </row>
    <row r="16707" customFormat="false" ht="12.75" hidden="false" customHeight="false" outlineLevel="0" collapsed="false">
      <c r="A16707" s="0" t="s">
        <v>19</v>
      </c>
      <c r="B16707" s="0" t="s">
        <v>113</v>
      </c>
      <c r="C16707" s="0" t="s">
        <v>108</v>
      </c>
      <c r="D16707" s="116" t="n">
        <v>47058</v>
      </c>
      <c r="E16707" s="0" t="n">
        <v>0</v>
      </c>
      <c r="F16707" s="0" t="n">
        <v>2076577</v>
      </c>
      <c r="G16707" s="151" t="s">
        <v>111</v>
      </c>
      <c r="H16707" s="151" t="s">
        <v>114</v>
      </c>
      <c r="I16707" s="152" t="s">
        <v>112</v>
      </c>
    </row>
    <row r="16708" customFormat="false" ht="12.75" hidden="false" customHeight="false" outlineLevel="0" collapsed="false">
      <c r="A16708" s="0" t="s">
        <v>21</v>
      </c>
      <c r="B16708" s="0" t="s">
        <v>110</v>
      </c>
      <c r="C16708" s="0" t="s">
        <v>108</v>
      </c>
      <c r="D16708" s="116" t="n">
        <v>47058</v>
      </c>
      <c r="E16708" s="0" t="n">
        <v>0</v>
      </c>
      <c r="F16708" s="0" t="n">
        <v>2076578</v>
      </c>
      <c r="G16708" s="151" t="s">
        <v>111</v>
      </c>
      <c r="H16708" s="151" t="s">
        <v>114</v>
      </c>
      <c r="I16708" s="152" t="s">
        <v>112</v>
      </c>
    </row>
    <row r="16709" customFormat="false" ht="12.75" hidden="false" customHeight="false" outlineLevel="0" collapsed="false">
      <c r="A16709" s="0" t="s">
        <v>21</v>
      </c>
      <c r="B16709" s="0" t="s">
        <v>113</v>
      </c>
      <c r="C16709" s="0" t="s">
        <v>108</v>
      </c>
      <c r="D16709" s="116" t="n">
        <v>47058</v>
      </c>
      <c r="E16709" s="0" t="n">
        <v>0</v>
      </c>
      <c r="F16709" s="0" t="n">
        <v>2076579</v>
      </c>
      <c r="G16709" s="151" t="s">
        <v>111</v>
      </c>
      <c r="H16709" s="151" t="s">
        <v>114</v>
      </c>
      <c r="I16709" s="152" t="s">
        <v>112</v>
      </c>
    </row>
    <row r="16710" customFormat="false" ht="12.75" hidden="false" customHeight="false" outlineLevel="0" collapsed="false">
      <c r="A16710" s="0" t="s">
        <v>22</v>
      </c>
      <c r="B16710" s="0" t="s">
        <v>110</v>
      </c>
      <c r="C16710" s="0" t="s">
        <v>108</v>
      </c>
      <c r="D16710" s="116" t="n">
        <v>47058</v>
      </c>
      <c r="E16710" s="0" t="n">
        <v>0</v>
      </c>
      <c r="F16710" s="0" t="n">
        <v>2076580</v>
      </c>
      <c r="G16710" s="151" t="s">
        <v>111</v>
      </c>
      <c r="H16710" s="151" t="s">
        <v>114</v>
      </c>
      <c r="I16710" s="152" t="s">
        <v>112</v>
      </c>
    </row>
    <row r="16711" customFormat="false" ht="12.75" hidden="false" customHeight="false" outlineLevel="0" collapsed="false">
      <c r="B16711" s="0" t="s">
        <v>110</v>
      </c>
      <c r="C16711" s="0" t="s">
        <v>108</v>
      </c>
      <c r="D16711" s="116" t="n">
        <v>47058</v>
      </c>
      <c r="I16711" s="152" t="s">
        <v>109</v>
      </c>
    </row>
    <row r="16712" customFormat="false" ht="12.75" hidden="false" customHeight="false" outlineLevel="0" collapsed="false">
      <c r="B16712" s="0" t="s">
        <v>110</v>
      </c>
      <c r="C16712" s="0" t="s">
        <v>108</v>
      </c>
      <c r="D16712" s="116" t="n">
        <v>47058</v>
      </c>
      <c r="I16712" s="152" t="s">
        <v>109</v>
      </c>
    </row>
    <row r="16713" customFormat="false" ht="12.75" hidden="false" customHeight="false" outlineLevel="0" collapsed="false">
      <c r="A16713" s="0" t="s">
        <v>59</v>
      </c>
      <c r="B16713" s="0" t="s">
        <v>110</v>
      </c>
      <c r="C16713" s="0" t="s">
        <v>108</v>
      </c>
      <c r="D16713" s="116" t="n">
        <v>47088</v>
      </c>
      <c r="E16713" s="0" t="n">
        <v>1.03</v>
      </c>
      <c r="F16713" s="0" t="n">
        <v>2076534</v>
      </c>
      <c r="G16713" s="151" t="s">
        <v>111</v>
      </c>
      <c r="H16713" s="151" t="s">
        <v>114</v>
      </c>
      <c r="I16713" s="152" t="s">
        <v>112</v>
      </c>
    </row>
    <row r="16714" customFormat="false" ht="12.75" hidden="false" customHeight="false" outlineLevel="0" collapsed="false">
      <c r="A16714" s="0" t="s">
        <v>59</v>
      </c>
      <c r="B16714" s="0" t="s">
        <v>113</v>
      </c>
      <c r="C16714" s="0" t="s">
        <v>108</v>
      </c>
      <c r="D16714" s="116" t="n">
        <v>47088</v>
      </c>
      <c r="E16714" s="0" t="n">
        <v>0.04</v>
      </c>
      <c r="F16714" s="0" t="n">
        <v>2076535</v>
      </c>
      <c r="G16714" s="151" t="s">
        <v>111</v>
      </c>
      <c r="H16714" s="151" t="s">
        <v>114</v>
      </c>
      <c r="I16714" s="152" t="s">
        <v>112</v>
      </c>
    </row>
    <row r="16715" customFormat="false" ht="12.75" hidden="false" customHeight="false" outlineLevel="0" collapsed="false">
      <c r="A16715" s="0" t="s">
        <v>60</v>
      </c>
      <c r="B16715" s="0" t="s">
        <v>110</v>
      </c>
      <c r="C16715" s="0" t="s">
        <v>108</v>
      </c>
      <c r="D16715" s="116" t="n">
        <v>47088</v>
      </c>
      <c r="E16715" s="0" t="n">
        <v>1.03</v>
      </c>
      <c r="F16715" s="0" t="n">
        <v>2076536</v>
      </c>
      <c r="G16715" s="151" t="s">
        <v>111</v>
      </c>
      <c r="H16715" s="151" t="s">
        <v>114</v>
      </c>
      <c r="I16715" s="152" t="s">
        <v>112</v>
      </c>
    </row>
    <row r="16716" customFormat="false" ht="12.75" hidden="false" customHeight="false" outlineLevel="0" collapsed="false">
      <c r="A16716" s="0" t="s">
        <v>60</v>
      </c>
      <c r="B16716" s="0" t="s">
        <v>113</v>
      </c>
      <c r="C16716" s="0" t="s">
        <v>108</v>
      </c>
      <c r="D16716" s="116" t="n">
        <v>47088</v>
      </c>
      <c r="E16716" s="0" t="n">
        <v>0.28</v>
      </c>
      <c r="F16716" s="0" t="n">
        <v>2076537</v>
      </c>
      <c r="G16716" s="151" t="s">
        <v>111</v>
      </c>
      <c r="H16716" s="151" t="s">
        <v>114</v>
      </c>
      <c r="I16716" s="152" t="s">
        <v>112</v>
      </c>
    </row>
    <row r="16717" customFormat="false" ht="12.75" hidden="false" customHeight="false" outlineLevel="0" collapsed="false">
      <c r="A16717" s="0" t="s">
        <v>61</v>
      </c>
      <c r="B16717" s="0" t="s">
        <v>110</v>
      </c>
      <c r="C16717" s="0" t="s">
        <v>108</v>
      </c>
      <c r="D16717" s="116" t="n">
        <v>47088</v>
      </c>
      <c r="E16717" s="0" t="n">
        <v>1.03</v>
      </c>
      <c r="F16717" s="0" t="n">
        <v>2076538</v>
      </c>
      <c r="G16717" s="151" t="s">
        <v>111</v>
      </c>
      <c r="H16717" s="151" t="s">
        <v>114</v>
      </c>
      <c r="I16717" s="152" t="s">
        <v>112</v>
      </c>
    </row>
    <row r="16718" customFormat="false" ht="12.75" hidden="false" customHeight="false" outlineLevel="0" collapsed="false">
      <c r="A16718" s="0" t="s">
        <v>61</v>
      </c>
      <c r="B16718" s="0" t="s">
        <v>113</v>
      </c>
      <c r="C16718" s="0" t="s">
        <v>108</v>
      </c>
      <c r="D16718" s="116" t="n">
        <v>47088</v>
      </c>
      <c r="E16718" s="0" t="n">
        <v>0.04</v>
      </c>
      <c r="F16718" s="0" t="n">
        <v>2076539</v>
      </c>
      <c r="G16718" s="151" t="s">
        <v>111</v>
      </c>
      <c r="H16718" s="151" t="s">
        <v>114</v>
      </c>
      <c r="I16718" s="152" t="s">
        <v>112</v>
      </c>
    </row>
    <row r="16719" customFormat="false" ht="12.75" hidden="false" customHeight="false" outlineLevel="0" collapsed="false">
      <c r="A16719" s="0" t="s">
        <v>62</v>
      </c>
      <c r="B16719" s="0" t="s">
        <v>110</v>
      </c>
      <c r="C16719" s="0" t="s">
        <v>108</v>
      </c>
      <c r="D16719" s="116" t="n">
        <v>47088</v>
      </c>
      <c r="E16719" s="0" t="n">
        <v>1.03</v>
      </c>
      <c r="F16719" s="0" t="n">
        <v>2076540</v>
      </c>
      <c r="G16719" s="151" t="s">
        <v>111</v>
      </c>
      <c r="H16719" s="151" t="s">
        <v>114</v>
      </c>
      <c r="I16719" s="152" t="s">
        <v>112</v>
      </c>
    </row>
    <row r="16720" customFormat="false" ht="12.75" hidden="false" customHeight="false" outlineLevel="0" collapsed="false">
      <c r="A16720" s="0" t="s">
        <v>62</v>
      </c>
      <c r="B16720" s="0" t="s">
        <v>113</v>
      </c>
      <c r="C16720" s="0" t="s">
        <v>108</v>
      </c>
      <c r="D16720" s="116" t="n">
        <v>47088</v>
      </c>
      <c r="E16720" s="0" t="n">
        <v>0.28</v>
      </c>
      <c r="F16720" s="0" t="n">
        <v>2076541</v>
      </c>
      <c r="G16720" s="151" t="s">
        <v>111</v>
      </c>
      <c r="H16720" s="151" t="s">
        <v>114</v>
      </c>
      <c r="I16720" s="152" t="s">
        <v>112</v>
      </c>
    </row>
    <row r="16721" customFormat="false" ht="12.75" hidden="false" customHeight="false" outlineLevel="0" collapsed="false">
      <c r="A16721" s="0" t="s">
        <v>82</v>
      </c>
      <c r="B16721" s="0" t="s">
        <v>110</v>
      </c>
      <c r="C16721" s="0" t="s">
        <v>108</v>
      </c>
      <c r="D16721" s="116" t="n">
        <v>47088</v>
      </c>
      <c r="E16721" s="0" t="n">
        <v>0</v>
      </c>
      <c r="F16721" s="0" t="n">
        <v>2076542</v>
      </c>
      <c r="G16721" s="151" t="s">
        <v>111</v>
      </c>
      <c r="H16721" s="151" t="s">
        <v>114</v>
      </c>
      <c r="I16721" s="152" t="s">
        <v>112</v>
      </c>
    </row>
    <row r="16722" customFormat="false" ht="12.75" hidden="false" customHeight="false" outlineLevel="0" collapsed="false">
      <c r="A16722" s="0" t="s">
        <v>82</v>
      </c>
      <c r="B16722" s="0" t="s">
        <v>113</v>
      </c>
      <c r="C16722" s="0" t="s">
        <v>108</v>
      </c>
      <c r="D16722" s="116" t="n">
        <v>47088</v>
      </c>
      <c r="E16722" s="0" t="n">
        <v>0</v>
      </c>
      <c r="F16722" s="0" t="n">
        <v>2076543</v>
      </c>
      <c r="G16722" s="151" t="s">
        <v>111</v>
      </c>
      <c r="H16722" s="151" t="s">
        <v>114</v>
      </c>
      <c r="I16722" s="152" t="s">
        <v>112</v>
      </c>
    </row>
    <row r="16723" customFormat="false" ht="12.75" hidden="false" customHeight="false" outlineLevel="0" collapsed="false">
      <c r="A16723" s="0" t="s">
        <v>83</v>
      </c>
      <c r="B16723" s="0" t="s">
        <v>110</v>
      </c>
      <c r="C16723" s="0" t="s">
        <v>108</v>
      </c>
      <c r="D16723" s="116" t="n">
        <v>47088</v>
      </c>
      <c r="E16723" s="0" t="n">
        <v>0</v>
      </c>
      <c r="F16723" s="0" t="n">
        <v>2076544</v>
      </c>
      <c r="G16723" s="151" t="s">
        <v>111</v>
      </c>
      <c r="H16723" s="151" t="s">
        <v>114</v>
      </c>
      <c r="I16723" s="152" t="s">
        <v>112</v>
      </c>
    </row>
    <row r="16724" customFormat="false" ht="12.75" hidden="false" customHeight="false" outlineLevel="0" collapsed="false">
      <c r="A16724" s="0" t="s">
        <v>83</v>
      </c>
      <c r="B16724" s="0" t="s">
        <v>113</v>
      </c>
      <c r="C16724" s="0" t="s">
        <v>108</v>
      </c>
      <c r="D16724" s="116" t="n">
        <v>47088</v>
      </c>
      <c r="E16724" s="0" t="n">
        <v>0</v>
      </c>
      <c r="F16724" s="0" t="n">
        <v>2076545</v>
      </c>
      <c r="G16724" s="151" t="s">
        <v>111</v>
      </c>
      <c r="H16724" s="151" t="s">
        <v>114</v>
      </c>
      <c r="I16724" s="152" t="s">
        <v>112</v>
      </c>
    </row>
    <row r="16725" customFormat="false" ht="12.75" hidden="false" customHeight="false" outlineLevel="0" collapsed="false">
      <c r="A16725" s="0" t="s">
        <v>84</v>
      </c>
      <c r="B16725" s="0" t="s">
        <v>110</v>
      </c>
      <c r="C16725" s="0" t="s">
        <v>108</v>
      </c>
      <c r="D16725" s="116" t="n">
        <v>47088</v>
      </c>
      <c r="E16725" s="0" t="n">
        <v>0.3075</v>
      </c>
      <c r="F16725" s="0" t="n">
        <v>2076546</v>
      </c>
      <c r="G16725" s="151" t="s">
        <v>111</v>
      </c>
      <c r="H16725" s="151" t="s">
        <v>114</v>
      </c>
      <c r="I16725" s="152" t="s">
        <v>112</v>
      </c>
    </row>
    <row r="16726" customFormat="false" ht="12.75" hidden="false" customHeight="false" outlineLevel="0" collapsed="false">
      <c r="A16726" s="0" t="s">
        <v>84</v>
      </c>
      <c r="B16726" s="0" t="s">
        <v>113</v>
      </c>
      <c r="C16726" s="0" t="s">
        <v>108</v>
      </c>
      <c r="D16726" s="116" t="n">
        <v>47088</v>
      </c>
      <c r="E16726" s="0" t="n">
        <v>0</v>
      </c>
      <c r="F16726" s="0" t="n">
        <v>2076547</v>
      </c>
      <c r="G16726" s="151" t="s">
        <v>111</v>
      </c>
      <c r="H16726" s="151" t="s">
        <v>114</v>
      </c>
      <c r="I16726" s="152" t="s">
        <v>112</v>
      </c>
    </row>
    <row r="16727" customFormat="false" ht="12.75" hidden="false" customHeight="false" outlineLevel="0" collapsed="false">
      <c r="A16727" s="0" t="s">
        <v>85</v>
      </c>
      <c r="B16727" s="0" t="s">
        <v>110</v>
      </c>
      <c r="C16727" s="0" t="s">
        <v>108</v>
      </c>
      <c r="D16727" s="116" t="n">
        <v>47088</v>
      </c>
      <c r="E16727" s="0" t="n">
        <v>0.3075</v>
      </c>
      <c r="F16727" s="0" t="n">
        <v>2076548</v>
      </c>
      <c r="G16727" s="151" t="s">
        <v>111</v>
      </c>
      <c r="H16727" s="151" t="s">
        <v>114</v>
      </c>
      <c r="I16727" s="152" t="s">
        <v>112</v>
      </c>
    </row>
    <row r="16728" customFormat="false" ht="12.75" hidden="false" customHeight="false" outlineLevel="0" collapsed="false">
      <c r="A16728" s="0" t="s">
        <v>85</v>
      </c>
      <c r="B16728" s="0" t="s">
        <v>113</v>
      </c>
      <c r="C16728" s="0" t="s">
        <v>108</v>
      </c>
      <c r="D16728" s="116" t="n">
        <v>47088</v>
      </c>
      <c r="E16728" s="0" t="n">
        <v>0</v>
      </c>
      <c r="F16728" s="0" t="n">
        <v>2076549</v>
      </c>
      <c r="G16728" s="151" t="s">
        <v>111</v>
      </c>
      <c r="H16728" s="151" t="s">
        <v>114</v>
      </c>
      <c r="I16728" s="152" t="s">
        <v>112</v>
      </c>
    </row>
    <row r="16729" customFormat="false" ht="12.75" hidden="false" customHeight="false" outlineLevel="0" collapsed="false">
      <c r="A16729" s="0" t="s">
        <v>86</v>
      </c>
      <c r="B16729" s="0" t="s">
        <v>110</v>
      </c>
      <c r="C16729" s="0" t="s">
        <v>108</v>
      </c>
      <c r="D16729" s="116" t="n">
        <v>47088</v>
      </c>
      <c r="E16729" s="0" t="n">
        <v>0.395</v>
      </c>
      <c r="F16729" s="0" t="n">
        <v>2076550</v>
      </c>
      <c r="G16729" s="151" t="s">
        <v>111</v>
      </c>
      <c r="H16729" s="151" t="s">
        <v>114</v>
      </c>
      <c r="I16729" s="152" t="s">
        <v>112</v>
      </c>
    </row>
    <row r="16730" customFormat="false" ht="12.75" hidden="false" customHeight="false" outlineLevel="0" collapsed="false">
      <c r="A16730" s="0" t="s">
        <v>86</v>
      </c>
      <c r="B16730" s="0" t="s">
        <v>113</v>
      </c>
      <c r="C16730" s="0" t="s">
        <v>108</v>
      </c>
      <c r="D16730" s="116" t="n">
        <v>47088</v>
      </c>
      <c r="E16730" s="0" t="n">
        <v>0.05</v>
      </c>
      <c r="F16730" s="0" t="n">
        <v>2076551</v>
      </c>
      <c r="G16730" s="151" t="s">
        <v>111</v>
      </c>
      <c r="H16730" s="151" t="s">
        <v>114</v>
      </c>
      <c r="I16730" s="152" t="s">
        <v>112</v>
      </c>
    </row>
    <row r="16731" customFormat="false" ht="12.75" hidden="false" customHeight="false" outlineLevel="0" collapsed="false">
      <c r="A16731" s="0" t="s">
        <v>87</v>
      </c>
      <c r="B16731" s="0" t="s">
        <v>110</v>
      </c>
      <c r="C16731" s="0" t="s">
        <v>108</v>
      </c>
      <c r="D16731" s="116" t="n">
        <v>47088</v>
      </c>
      <c r="E16731" s="0" t="n">
        <v>0.395</v>
      </c>
      <c r="F16731" s="0" t="n">
        <v>2076552</v>
      </c>
      <c r="G16731" s="151" t="s">
        <v>111</v>
      </c>
      <c r="H16731" s="151" t="s">
        <v>114</v>
      </c>
      <c r="I16731" s="152" t="s">
        <v>112</v>
      </c>
    </row>
    <row r="16732" customFormat="false" ht="12.75" hidden="false" customHeight="false" outlineLevel="0" collapsed="false">
      <c r="A16732" s="0" t="s">
        <v>87</v>
      </c>
      <c r="B16732" s="0" t="s">
        <v>113</v>
      </c>
      <c r="C16732" s="0" t="s">
        <v>108</v>
      </c>
      <c r="D16732" s="116" t="n">
        <v>47088</v>
      </c>
      <c r="E16732" s="0" t="n">
        <v>0.05</v>
      </c>
      <c r="F16732" s="0" t="n">
        <v>2076553</v>
      </c>
      <c r="G16732" s="151" t="s">
        <v>111</v>
      </c>
      <c r="H16732" s="151" t="s">
        <v>114</v>
      </c>
      <c r="I16732" s="152" t="s">
        <v>112</v>
      </c>
    </row>
    <row r="16733" customFormat="false" ht="12.75" hidden="false" customHeight="false" outlineLevel="0" collapsed="false">
      <c r="A16733" s="0" t="s">
        <v>88</v>
      </c>
      <c r="B16733" s="0" t="s">
        <v>110</v>
      </c>
      <c r="C16733" s="0" t="s">
        <v>108</v>
      </c>
      <c r="D16733" s="116" t="n">
        <v>47088</v>
      </c>
      <c r="E16733" s="0" t="n">
        <v>0.395</v>
      </c>
      <c r="F16733" s="0" t="n">
        <v>2076554</v>
      </c>
      <c r="G16733" s="151" t="s">
        <v>111</v>
      </c>
      <c r="H16733" s="151" t="s">
        <v>114</v>
      </c>
      <c r="I16733" s="152" t="s">
        <v>112</v>
      </c>
    </row>
    <row r="16734" customFormat="false" ht="12.75" hidden="false" customHeight="false" outlineLevel="0" collapsed="false">
      <c r="A16734" s="0" t="s">
        <v>88</v>
      </c>
      <c r="B16734" s="0" t="s">
        <v>113</v>
      </c>
      <c r="C16734" s="0" t="s">
        <v>108</v>
      </c>
      <c r="D16734" s="116" t="n">
        <v>47088</v>
      </c>
      <c r="E16734" s="0" t="n">
        <v>0.05</v>
      </c>
      <c r="F16734" s="0" t="n">
        <v>2076555</v>
      </c>
      <c r="G16734" s="151" t="s">
        <v>111</v>
      </c>
      <c r="H16734" s="151" t="s">
        <v>114</v>
      </c>
      <c r="I16734" s="152" t="s">
        <v>112</v>
      </c>
    </row>
    <row r="16735" customFormat="false" ht="12.75" hidden="false" customHeight="false" outlineLevel="0" collapsed="false">
      <c r="A16735" s="0" t="s">
        <v>89</v>
      </c>
      <c r="B16735" s="0" t="s">
        <v>110</v>
      </c>
      <c r="C16735" s="0" t="s">
        <v>108</v>
      </c>
      <c r="D16735" s="116" t="n">
        <v>47088</v>
      </c>
      <c r="E16735" s="0" t="n">
        <v>0.395</v>
      </c>
      <c r="F16735" s="0" t="n">
        <v>2076556</v>
      </c>
      <c r="G16735" s="151" t="s">
        <v>111</v>
      </c>
      <c r="H16735" s="151" t="s">
        <v>114</v>
      </c>
      <c r="I16735" s="152" t="s">
        <v>112</v>
      </c>
    </row>
    <row r="16736" customFormat="false" ht="12.75" hidden="false" customHeight="false" outlineLevel="0" collapsed="false">
      <c r="A16736" s="0" t="s">
        <v>89</v>
      </c>
      <c r="B16736" s="0" t="s">
        <v>113</v>
      </c>
      <c r="C16736" s="0" t="s">
        <v>108</v>
      </c>
      <c r="D16736" s="116" t="n">
        <v>47088</v>
      </c>
      <c r="E16736" s="0" t="n">
        <v>0.05</v>
      </c>
      <c r="F16736" s="0" t="n">
        <v>2076557</v>
      </c>
      <c r="G16736" s="151" t="s">
        <v>111</v>
      </c>
      <c r="H16736" s="151" t="s">
        <v>114</v>
      </c>
      <c r="I16736" s="152" t="s">
        <v>112</v>
      </c>
    </row>
    <row r="16737" customFormat="false" ht="12.75" hidden="false" customHeight="false" outlineLevel="0" collapsed="false">
      <c r="A16737" s="0" t="s">
        <v>90</v>
      </c>
      <c r="B16737" s="0" t="s">
        <v>110</v>
      </c>
      <c r="C16737" s="0" t="s">
        <v>108</v>
      </c>
      <c r="D16737" s="116" t="n">
        <v>47088</v>
      </c>
      <c r="E16737" s="0" t="n">
        <v>0.395</v>
      </c>
      <c r="F16737" s="0" t="n">
        <v>2076558</v>
      </c>
      <c r="G16737" s="151" t="s">
        <v>111</v>
      </c>
      <c r="H16737" s="151" t="s">
        <v>114</v>
      </c>
      <c r="I16737" s="152" t="s">
        <v>112</v>
      </c>
    </row>
    <row r="16738" customFormat="false" ht="12.75" hidden="false" customHeight="false" outlineLevel="0" collapsed="false">
      <c r="A16738" s="0" t="s">
        <v>90</v>
      </c>
      <c r="B16738" s="0" t="s">
        <v>113</v>
      </c>
      <c r="C16738" s="0" t="s">
        <v>108</v>
      </c>
      <c r="D16738" s="116" t="n">
        <v>47088</v>
      </c>
      <c r="E16738" s="0" t="n">
        <v>0.05</v>
      </c>
      <c r="F16738" s="0" t="n">
        <v>2076559</v>
      </c>
      <c r="G16738" s="151" t="s">
        <v>111</v>
      </c>
      <c r="H16738" s="151" t="s">
        <v>114</v>
      </c>
      <c r="I16738" s="152" t="s">
        <v>112</v>
      </c>
    </row>
    <row r="16739" customFormat="false" ht="12.75" hidden="false" customHeight="false" outlineLevel="0" collapsed="false">
      <c r="A16739" s="0" t="s">
        <v>91</v>
      </c>
      <c r="B16739" s="0" t="s">
        <v>110</v>
      </c>
      <c r="C16739" s="0" t="s">
        <v>108</v>
      </c>
      <c r="D16739" s="116" t="n">
        <v>47088</v>
      </c>
      <c r="E16739" s="0" t="n">
        <v>0</v>
      </c>
      <c r="F16739" s="0" t="n">
        <v>2076560</v>
      </c>
      <c r="G16739" s="151" t="s">
        <v>111</v>
      </c>
      <c r="H16739" s="151" t="s">
        <v>114</v>
      </c>
      <c r="I16739" s="152" t="s">
        <v>112</v>
      </c>
    </row>
    <row r="16740" customFormat="false" ht="12.75" hidden="false" customHeight="false" outlineLevel="0" collapsed="false">
      <c r="A16740" s="0" t="s">
        <v>91</v>
      </c>
      <c r="B16740" s="0" t="s">
        <v>113</v>
      </c>
      <c r="C16740" s="0" t="s">
        <v>108</v>
      </c>
      <c r="D16740" s="116" t="n">
        <v>47088</v>
      </c>
      <c r="E16740" s="0" t="n">
        <v>0</v>
      </c>
      <c r="F16740" s="0" t="n">
        <v>2076561</v>
      </c>
      <c r="G16740" s="151" t="s">
        <v>111</v>
      </c>
      <c r="H16740" s="151" t="s">
        <v>114</v>
      </c>
      <c r="I16740" s="152" t="s">
        <v>112</v>
      </c>
    </row>
    <row r="16741" customFormat="false" ht="12.75" hidden="false" customHeight="false" outlineLevel="0" collapsed="false">
      <c r="A16741" s="0" t="s">
        <v>49</v>
      </c>
      <c r="B16741" s="0" t="s">
        <v>110</v>
      </c>
      <c r="C16741" s="0" t="s">
        <v>108</v>
      </c>
      <c r="D16741" s="116" t="n">
        <v>47088</v>
      </c>
      <c r="E16741" s="0" t="n">
        <v>1.03</v>
      </c>
      <c r="F16741" s="0" t="n">
        <v>2076562</v>
      </c>
      <c r="G16741" s="151" t="s">
        <v>111</v>
      </c>
      <c r="H16741" s="151" t="s">
        <v>114</v>
      </c>
      <c r="I16741" s="152" t="s">
        <v>112</v>
      </c>
    </row>
    <row r="16742" customFormat="false" ht="12.75" hidden="false" customHeight="false" outlineLevel="0" collapsed="false">
      <c r="A16742" s="0" t="s">
        <v>49</v>
      </c>
      <c r="B16742" s="0" t="s">
        <v>113</v>
      </c>
      <c r="C16742" s="0" t="s">
        <v>108</v>
      </c>
      <c r="D16742" s="116" t="n">
        <v>47088</v>
      </c>
      <c r="E16742" s="0" t="n">
        <v>0.04</v>
      </c>
      <c r="F16742" s="0" t="n">
        <v>2076563</v>
      </c>
      <c r="G16742" s="151" t="s">
        <v>111</v>
      </c>
      <c r="H16742" s="151" t="s">
        <v>114</v>
      </c>
      <c r="I16742" s="152" t="s">
        <v>112</v>
      </c>
    </row>
    <row r="16743" customFormat="false" ht="12.75" hidden="false" customHeight="false" outlineLevel="0" collapsed="false">
      <c r="A16743" s="0" t="s">
        <v>50</v>
      </c>
      <c r="B16743" s="0" t="s">
        <v>110</v>
      </c>
      <c r="C16743" s="0" t="s">
        <v>108</v>
      </c>
      <c r="D16743" s="116" t="n">
        <v>47088</v>
      </c>
      <c r="E16743" s="0" t="n">
        <v>1.31</v>
      </c>
      <c r="F16743" s="0" t="n">
        <v>2076564</v>
      </c>
      <c r="G16743" s="151" t="s">
        <v>111</v>
      </c>
      <c r="H16743" s="151" t="s">
        <v>114</v>
      </c>
      <c r="I16743" s="152" t="s">
        <v>112</v>
      </c>
    </row>
    <row r="16744" customFormat="false" ht="12.75" hidden="false" customHeight="false" outlineLevel="0" collapsed="false">
      <c r="A16744" s="0" t="s">
        <v>50</v>
      </c>
      <c r="B16744" s="0" t="s">
        <v>113</v>
      </c>
      <c r="C16744" s="0" t="s">
        <v>108</v>
      </c>
      <c r="D16744" s="116" t="n">
        <v>47088</v>
      </c>
      <c r="E16744" s="0" t="n">
        <v>-0.13</v>
      </c>
      <c r="F16744" s="0" t="n">
        <v>2076565</v>
      </c>
      <c r="G16744" s="151" t="s">
        <v>111</v>
      </c>
      <c r="H16744" s="151" t="s">
        <v>114</v>
      </c>
      <c r="I16744" s="152" t="s">
        <v>112</v>
      </c>
    </row>
    <row r="16745" customFormat="false" ht="12.75" hidden="false" customHeight="false" outlineLevel="0" collapsed="false">
      <c r="A16745" s="0" t="s">
        <v>51</v>
      </c>
      <c r="B16745" s="0" t="s">
        <v>110</v>
      </c>
      <c r="C16745" s="0" t="s">
        <v>108</v>
      </c>
      <c r="D16745" s="116" t="n">
        <v>47088</v>
      </c>
      <c r="E16745" s="0" t="n">
        <v>1.31</v>
      </c>
      <c r="F16745" s="0" t="n">
        <v>2076566</v>
      </c>
      <c r="G16745" s="151" t="s">
        <v>111</v>
      </c>
      <c r="H16745" s="151" t="s">
        <v>114</v>
      </c>
      <c r="I16745" s="152" t="s">
        <v>112</v>
      </c>
    </row>
    <row r="16746" customFormat="false" ht="12.75" hidden="false" customHeight="false" outlineLevel="0" collapsed="false">
      <c r="A16746" s="0" t="s">
        <v>51</v>
      </c>
      <c r="B16746" s="0" t="s">
        <v>113</v>
      </c>
      <c r="C16746" s="0" t="s">
        <v>108</v>
      </c>
      <c r="D16746" s="116" t="n">
        <v>47088</v>
      </c>
      <c r="E16746" s="0" t="n">
        <v>0.11</v>
      </c>
      <c r="F16746" s="0" t="n">
        <v>2076567</v>
      </c>
      <c r="G16746" s="151" t="s">
        <v>111</v>
      </c>
      <c r="H16746" s="151" t="s">
        <v>114</v>
      </c>
      <c r="I16746" s="152" t="s">
        <v>112</v>
      </c>
    </row>
    <row r="16747" customFormat="false" ht="12.75" hidden="false" customHeight="false" outlineLevel="0" collapsed="false">
      <c r="A16747" s="0" t="s">
        <v>52</v>
      </c>
      <c r="B16747" s="0" t="s">
        <v>110</v>
      </c>
      <c r="C16747" s="0" t="s">
        <v>108</v>
      </c>
      <c r="D16747" s="116" t="n">
        <v>47088</v>
      </c>
      <c r="E16747" s="0" t="n">
        <v>1.31</v>
      </c>
      <c r="F16747" s="0" t="n">
        <v>2076568</v>
      </c>
      <c r="G16747" s="151" t="s">
        <v>111</v>
      </c>
      <c r="H16747" s="151" t="s">
        <v>114</v>
      </c>
      <c r="I16747" s="152" t="s">
        <v>112</v>
      </c>
    </row>
    <row r="16748" customFormat="false" ht="12.75" hidden="false" customHeight="false" outlineLevel="0" collapsed="false">
      <c r="A16748" s="0" t="s">
        <v>52</v>
      </c>
      <c r="B16748" s="0" t="s">
        <v>113</v>
      </c>
      <c r="C16748" s="0" t="s">
        <v>108</v>
      </c>
      <c r="D16748" s="116" t="n">
        <v>47088</v>
      </c>
      <c r="E16748" s="0" t="n">
        <v>-0.05</v>
      </c>
      <c r="F16748" s="0" t="n">
        <v>2076569</v>
      </c>
      <c r="G16748" s="151" t="s">
        <v>111</v>
      </c>
      <c r="H16748" s="151" t="s">
        <v>114</v>
      </c>
      <c r="I16748" s="152" t="s">
        <v>112</v>
      </c>
    </row>
    <row r="16749" customFormat="false" ht="12.75" hidden="false" customHeight="false" outlineLevel="0" collapsed="false">
      <c r="A16749" s="0" t="s">
        <v>53</v>
      </c>
      <c r="B16749" s="0" t="s">
        <v>110</v>
      </c>
      <c r="C16749" s="0" t="s">
        <v>108</v>
      </c>
      <c r="D16749" s="116" t="n">
        <v>47088</v>
      </c>
      <c r="E16749" s="0" t="n">
        <v>1.03</v>
      </c>
      <c r="F16749" s="0" t="n">
        <v>2076570</v>
      </c>
      <c r="G16749" s="151" t="s">
        <v>111</v>
      </c>
      <c r="H16749" s="151" t="s">
        <v>114</v>
      </c>
      <c r="I16749" s="152" t="s">
        <v>112</v>
      </c>
    </row>
    <row r="16750" customFormat="false" ht="12.75" hidden="false" customHeight="false" outlineLevel="0" collapsed="false">
      <c r="A16750" s="0" t="s">
        <v>53</v>
      </c>
      <c r="B16750" s="0" t="s">
        <v>113</v>
      </c>
      <c r="C16750" s="0" t="s">
        <v>108</v>
      </c>
      <c r="D16750" s="116" t="n">
        <v>47088</v>
      </c>
      <c r="E16750" s="0" t="n">
        <v>0.04</v>
      </c>
      <c r="F16750" s="0" t="n">
        <v>2076571</v>
      </c>
      <c r="G16750" s="151" t="s">
        <v>111</v>
      </c>
      <c r="H16750" s="151" t="s">
        <v>114</v>
      </c>
      <c r="I16750" s="152" t="s">
        <v>112</v>
      </c>
    </row>
    <row r="16751" customFormat="false" ht="12.75" hidden="false" customHeight="false" outlineLevel="0" collapsed="false">
      <c r="A16751" s="0" t="s">
        <v>17</v>
      </c>
      <c r="B16751" s="0" t="s">
        <v>110</v>
      </c>
      <c r="C16751" s="0" t="s">
        <v>108</v>
      </c>
      <c r="D16751" s="116" t="n">
        <v>47088</v>
      </c>
      <c r="E16751" s="0" t="n">
        <v>0</v>
      </c>
      <c r="F16751" s="0" t="n">
        <v>2076572</v>
      </c>
      <c r="G16751" s="151" t="s">
        <v>111</v>
      </c>
      <c r="H16751" s="151" t="s">
        <v>114</v>
      </c>
      <c r="I16751" s="152" t="s">
        <v>112</v>
      </c>
    </row>
    <row r="16752" customFormat="false" ht="12.75" hidden="false" customHeight="false" outlineLevel="0" collapsed="false">
      <c r="A16752" s="0" t="s">
        <v>17</v>
      </c>
      <c r="B16752" s="0" t="s">
        <v>113</v>
      </c>
      <c r="C16752" s="0" t="s">
        <v>108</v>
      </c>
      <c r="D16752" s="116" t="n">
        <v>47088</v>
      </c>
      <c r="E16752" s="0" t="n">
        <v>0</v>
      </c>
      <c r="F16752" s="0" t="n">
        <v>2076573</v>
      </c>
      <c r="G16752" s="151" t="s">
        <v>111</v>
      </c>
      <c r="H16752" s="151" t="s">
        <v>114</v>
      </c>
      <c r="I16752" s="152" t="s">
        <v>112</v>
      </c>
    </row>
    <row r="16753" customFormat="false" ht="12.75" hidden="false" customHeight="false" outlineLevel="0" collapsed="false">
      <c r="A16753" s="0" t="s">
        <v>18</v>
      </c>
      <c r="B16753" s="0" t="s">
        <v>110</v>
      </c>
      <c r="C16753" s="0" t="s">
        <v>108</v>
      </c>
      <c r="D16753" s="116" t="n">
        <v>47088</v>
      </c>
      <c r="E16753" s="0" t="n">
        <v>0</v>
      </c>
      <c r="F16753" s="0" t="n">
        <v>2076574</v>
      </c>
      <c r="G16753" s="151" t="s">
        <v>111</v>
      </c>
      <c r="H16753" s="151" t="s">
        <v>114</v>
      </c>
      <c r="I16753" s="152" t="s">
        <v>112</v>
      </c>
    </row>
    <row r="16754" customFormat="false" ht="12.75" hidden="false" customHeight="false" outlineLevel="0" collapsed="false">
      <c r="A16754" s="0" t="s">
        <v>18</v>
      </c>
      <c r="B16754" s="0" t="s">
        <v>113</v>
      </c>
      <c r="C16754" s="0" t="s">
        <v>108</v>
      </c>
      <c r="D16754" s="116" t="n">
        <v>47088</v>
      </c>
      <c r="E16754" s="0" t="n">
        <v>0</v>
      </c>
      <c r="F16754" s="0" t="n">
        <v>2076575</v>
      </c>
      <c r="G16754" s="151" t="s">
        <v>111</v>
      </c>
      <c r="H16754" s="151" t="s">
        <v>114</v>
      </c>
      <c r="I16754" s="152" t="s">
        <v>112</v>
      </c>
    </row>
    <row r="16755" customFormat="false" ht="12.75" hidden="false" customHeight="false" outlineLevel="0" collapsed="false">
      <c r="A16755" s="0" t="s">
        <v>19</v>
      </c>
      <c r="B16755" s="0" t="s">
        <v>110</v>
      </c>
      <c r="C16755" s="0" t="s">
        <v>108</v>
      </c>
      <c r="D16755" s="116" t="n">
        <v>47088</v>
      </c>
      <c r="E16755" s="0" t="n">
        <v>0</v>
      </c>
      <c r="F16755" s="0" t="n">
        <v>2076576</v>
      </c>
      <c r="G16755" s="151" t="s">
        <v>111</v>
      </c>
      <c r="H16755" s="151" t="s">
        <v>114</v>
      </c>
      <c r="I16755" s="152" t="s">
        <v>112</v>
      </c>
    </row>
    <row r="16756" customFormat="false" ht="12.75" hidden="false" customHeight="false" outlineLevel="0" collapsed="false">
      <c r="A16756" s="0" t="s">
        <v>19</v>
      </c>
      <c r="B16756" s="0" t="s">
        <v>113</v>
      </c>
      <c r="C16756" s="0" t="s">
        <v>108</v>
      </c>
      <c r="D16756" s="116" t="n">
        <v>47088</v>
      </c>
      <c r="E16756" s="0" t="n">
        <v>0</v>
      </c>
      <c r="F16756" s="0" t="n">
        <v>2076577</v>
      </c>
      <c r="G16756" s="151" t="s">
        <v>111</v>
      </c>
      <c r="H16756" s="151" t="s">
        <v>114</v>
      </c>
      <c r="I16756" s="152" t="s">
        <v>112</v>
      </c>
    </row>
    <row r="16757" customFormat="false" ht="12.75" hidden="false" customHeight="false" outlineLevel="0" collapsed="false">
      <c r="A16757" s="0" t="s">
        <v>21</v>
      </c>
      <c r="B16757" s="0" t="s">
        <v>110</v>
      </c>
      <c r="C16757" s="0" t="s">
        <v>108</v>
      </c>
      <c r="D16757" s="116" t="n">
        <v>47088</v>
      </c>
      <c r="E16757" s="0" t="n">
        <v>0</v>
      </c>
      <c r="F16757" s="0" t="n">
        <v>2076578</v>
      </c>
      <c r="G16757" s="151" t="s">
        <v>111</v>
      </c>
      <c r="H16757" s="151" t="s">
        <v>114</v>
      </c>
      <c r="I16757" s="152" t="s">
        <v>112</v>
      </c>
    </row>
    <row r="16758" customFormat="false" ht="12.75" hidden="false" customHeight="false" outlineLevel="0" collapsed="false">
      <c r="A16758" s="0" t="s">
        <v>21</v>
      </c>
      <c r="B16758" s="0" t="s">
        <v>113</v>
      </c>
      <c r="C16758" s="0" t="s">
        <v>108</v>
      </c>
      <c r="D16758" s="116" t="n">
        <v>47088</v>
      </c>
      <c r="E16758" s="0" t="n">
        <v>0</v>
      </c>
      <c r="F16758" s="0" t="n">
        <v>2076579</v>
      </c>
      <c r="G16758" s="151" t="s">
        <v>111</v>
      </c>
      <c r="H16758" s="151" t="s">
        <v>114</v>
      </c>
      <c r="I16758" s="152" t="s">
        <v>112</v>
      </c>
    </row>
    <row r="16759" customFormat="false" ht="12.75" hidden="false" customHeight="false" outlineLevel="0" collapsed="false">
      <c r="A16759" s="0" t="s">
        <v>22</v>
      </c>
      <c r="B16759" s="0" t="s">
        <v>110</v>
      </c>
      <c r="C16759" s="0" t="s">
        <v>108</v>
      </c>
      <c r="D16759" s="116" t="n">
        <v>47088</v>
      </c>
      <c r="E16759" s="0" t="n">
        <v>0</v>
      </c>
      <c r="F16759" s="0" t="n">
        <v>2076580</v>
      </c>
      <c r="G16759" s="151" t="s">
        <v>111</v>
      </c>
      <c r="H16759" s="151" t="s">
        <v>114</v>
      </c>
      <c r="I16759" s="152" t="s">
        <v>112</v>
      </c>
    </row>
    <row r="16760" customFormat="false" ht="12.75" hidden="false" customHeight="false" outlineLevel="0" collapsed="false">
      <c r="B16760" s="0" t="s">
        <v>110</v>
      </c>
      <c r="C16760" s="0" t="s">
        <v>108</v>
      </c>
      <c r="D16760" s="116" t="n">
        <v>47088</v>
      </c>
      <c r="I16760" s="152" t="s">
        <v>109</v>
      </c>
    </row>
    <row r="16761" customFormat="false" ht="12.75" hidden="false" customHeight="false" outlineLevel="0" collapsed="false">
      <c r="B16761" s="0" t="s">
        <v>110</v>
      </c>
      <c r="C16761" s="0" t="s">
        <v>108</v>
      </c>
      <c r="D16761" s="116" t="n">
        <v>47088</v>
      </c>
      <c r="I16761" s="152" t="s">
        <v>109</v>
      </c>
    </row>
    <row r="16762" customFormat="false" ht="12.75" hidden="false" customHeight="false" outlineLevel="0" collapsed="false">
      <c r="A16762" s="0" t="s">
        <v>59</v>
      </c>
      <c r="B16762" s="0" t="s">
        <v>110</v>
      </c>
      <c r="C16762" s="0" t="s">
        <v>108</v>
      </c>
      <c r="D16762" s="116" t="n">
        <v>47119</v>
      </c>
      <c r="E16762" s="0" t="n">
        <v>1.25</v>
      </c>
      <c r="F16762" s="0" t="n">
        <v>2076534</v>
      </c>
      <c r="G16762" s="151" t="s">
        <v>111</v>
      </c>
      <c r="H16762" s="151" t="s">
        <v>114</v>
      </c>
      <c r="I16762" s="152" t="s">
        <v>112</v>
      </c>
    </row>
    <row r="16763" customFormat="false" ht="12.75" hidden="false" customHeight="false" outlineLevel="0" collapsed="false">
      <c r="A16763" s="0" t="s">
        <v>59</v>
      </c>
      <c r="B16763" s="0" t="s">
        <v>113</v>
      </c>
      <c r="C16763" s="0" t="s">
        <v>108</v>
      </c>
      <c r="D16763" s="116" t="n">
        <v>47119</v>
      </c>
      <c r="E16763" s="0" t="n">
        <v>0.04</v>
      </c>
      <c r="F16763" s="0" t="n">
        <v>2076535</v>
      </c>
      <c r="G16763" s="151" t="s">
        <v>111</v>
      </c>
      <c r="H16763" s="151" t="s">
        <v>114</v>
      </c>
      <c r="I16763" s="152" t="s">
        <v>112</v>
      </c>
    </row>
    <row r="16764" customFormat="false" ht="12.75" hidden="false" customHeight="false" outlineLevel="0" collapsed="false">
      <c r="A16764" s="0" t="s">
        <v>60</v>
      </c>
      <c r="B16764" s="0" t="s">
        <v>110</v>
      </c>
      <c r="C16764" s="0" t="s">
        <v>108</v>
      </c>
      <c r="D16764" s="116" t="n">
        <v>47119</v>
      </c>
      <c r="E16764" s="0" t="n">
        <v>1.25</v>
      </c>
      <c r="F16764" s="0" t="n">
        <v>2076536</v>
      </c>
      <c r="G16764" s="151" t="s">
        <v>111</v>
      </c>
      <c r="H16764" s="151" t="s">
        <v>114</v>
      </c>
      <c r="I16764" s="152" t="s">
        <v>112</v>
      </c>
    </row>
    <row r="16765" customFormat="false" ht="12.75" hidden="false" customHeight="false" outlineLevel="0" collapsed="false">
      <c r="A16765" s="0" t="s">
        <v>60</v>
      </c>
      <c r="B16765" s="0" t="s">
        <v>113</v>
      </c>
      <c r="C16765" s="0" t="s">
        <v>108</v>
      </c>
      <c r="D16765" s="116" t="n">
        <v>47119</v>
      </c>
      <c r="E16765" s="0" t="n">
        <v>0.31</v>
      </c>
      <c r="F16765" s="0" t="n">
        <v>2076537</v>
      </c>
      <c r="G16765" s="151" t="s">
        <v>111</v>
      </c>
      <c r="H16765" s="151" t="s">
        <v>114</v>
      </c>
      <c r="I16765" s="152" t="s">
        <v>112</v>
      </c>
    </row>
    <row r="16766" customFormat="false" ht="12.75" hidden="false" customHeight="false" outlineLevel="0" collapsed="false">
      <c r="A16766" s="0" t="s">
        <v>61</v>
      </c>
      <c r="B16766" s="0" t="s">
        <v>110</v>
      </c>
      <c r="C16766" s="0" t="s">
        <v>108</v>
      </c>
      <c r="D16766" s="116" t="n">
        <v>47119</v>
      </c>
      <c r="E16766" s="0" t="n">
        <v>1.25</v>
      </c>
      <c r="F16766" s="0" t="n">
        <v>2076538</v>
      </c>
      <c r="G16766" s="151" t="s">
        <v>111</v>
      </c>
      <c r="H16766" s="151" t="s">
        <v>114</v>
      </c>
      <c r="I16766" s="152" t="s">
        <v>112</v>
      </c>
    </row>
    <row r="16767" customFormat="false" ht="12.75" hidden="false" customHeight="false" outlineLevel="0" collapsed="false">
      <c r="A16767" s="0" t="s">
        <v>61</v>
      </c>
      <c r="B16767" s="0" t="s">
        <v>113</v>
      </c>
      <c r="C16767" s="0" t="s">
        <v>108</v>
      </c>
      <c r="D16767" s="116" t="n">
        <v>47119</v>
      </c>
      <c r="E16767" s="0" t="n">
        <v>0.04</v>
      </c>
      <c r="F16767" s="0" t="n">
        <v>2076539</v>
      </c>
      <c r="G16767" s="151" t="s">
        <v>111</v>
      </c>
      <c r="H16767" s="151" t="s">
        <v>114</v>
      </c>
      <c r="I16767" s="152" t="s">
        <v>112</v>
      </c>
    </row>
    <row r="16768" customFormat="false" ht="12.75" hidden="false" customHeight="false" outlineLevel="0" collapsed="false">
      <c r="A16768" s="0" t="s">
        <v>62</v>
      </c>
      <c r="B16768" s="0" t="s">
        <v>110</v>
      </c>
      <c r="C16768" s="0" t="s">
        <v>108</v>
      </c>
      <c r="D16768" s="116" t="n">
        <v>47119</v>
      </c>
      <c r="E16768" s="0" t="n">
        <v>1.25</v>
      </c>
      <c r="F16768" s="0" t="n">
        <v>2076540</v>
      </c>
      <c r="G16768" s="151" t="s">
        <v>111</v>
      </c>
      <c r="H16768" s="151" t="s">
        <v>114</v>
      </c>
      <c r="I16768" s="152" t="s">
        <v>112</v>
      </c>
    </row>
    <row r="16769" customFormat="false" ht="12.75" hidden="false" customHeight="false" outlineLevel="0" collapsed="false">
      <c r="A16769" s="0" t="s">
        <v>62</v>
      </c>
      <c r="B16769" s="0" t="s">
        <v>113</v>
      </c>
      <c r="C16769" s="0" t="s">
        <v>108</v>
      </c>
      <c r="D16769" s="116" t="n">
        <v>47119</v>
      </c>
      <c r="E16769" s="0" t="n">
        <v>0.31</v>
      </c>
      <c r="F16769" s="0" t="n">
        <v>2076541</v>
      </c>
      <c r="G16769" s="151" t="s">
        <v>111</v>
      </c>
      <c r="H16769" s="151" t="s">
        <v>114</v>
      </c>
      <c r="I16769" s="152" t="s">
        <v>112</v>
      </c>
    </row>
    <row r="16770" customFormat="false" ht="12.75" hidden="false" customHeight="false" outlineLevel="0" collapsed="false">
      <c r="A16770" s="0" t="s">
        <v>82</v>
      </c>
      <c r="B16770" s="0" t="s">
        <v>110</v>
      </c>
      <c r="C16770" s="0" t="s">
        <v>108</v>
      </c>
      <c r="D16770" s="116" t="n">
        <v>47119</v>
      </c>
      <c r="E16770" s="0" t="n">
        <v>0</v>
      </c>
      <c r="F16770" s="0" t="n">
        <v>2076542</v>
      </c>
      <c r="G16770" s="151" t="s">
        <v>111</v>
      </c>
      <c r="H16770" s="151" t="s">
        <v>114</v>
      </c>
      <c r="I16770" s="152" t="s">
        <v>112</v>
      </c>
    </row>
    <row r="16771" customFormat="false" ht="12.75" hidden="false" customHeight="false" outlineLevel="0" collapsed="false">
      <c r="A16771" s="0" t="s">
        <v>82</v>
      </c>
      <c r="B16771" s="0" t="s">
        <v>113</v>
      </c>
      <c r="C16771" s="0" t="s">
        <v>108</v>
      </c>
      <c r="D16771" s="116" t="n">
        <v>47119</v>
      </c>
      <c r="E16771" s="0" t="n">
        <v>0</v>
      </c>
      <c r="F16771" s="0" t="n">
        <v>2076543</v>
      </c>
      <c r="G16771" s="151" t="s">
        <v>111</v>
      </c>
      <c r="H16771" s="151" t="s">
        <v>114</v>
      </c>
      <c r="I16771" s="152" t="s">
        <v>112</v>
      </c>
    </row>
    <row r="16772" customFormat="false" ht="12.75" hidden="false" customHeight="false" outlineLevel="0" collapsed="false">
      <c r="A16772" s="0" t="s">
        <v>83</v>
      </c>
      <c r="B16772" s="0" t="s">
        <v>110</v>
      </c>
      <c r="C16772" s="0" t="s">
        <v>108</v>
      </c>
      <c r="D16772" s="116" t="n">
        <v>47119</v>
      </c>
      <c r="E16772" s="0" t="n">
        <v>0</v>
      </c>
      <c r="F16772" s="0" t="n">
        <v>2076544</v>
      </c>
      <c r="G16772" s="151" t="s">
        <v>111</v>
      </c>
      <c r="H16772" s="151" t="s">
        <v>114</v>
      </c>
      <c r="I16772" s="152" t="s">
        <v>112</v>
      </c>
    </row>
    <row r="16773" customFormat="false" ht="12.75" hidden="false" customHeight="false" outlineLevel="0" collapsed="false">
      <c r="A16773" s="0" t="s">
        <v>83</v>
      </c>
      <c r="B16773" s="0" t="s">
        <v>113</v>
      </c>
      <c r="C16773" s="0" t="s">
        <v>108</v>
      </c>
      <c r="D16773" s="116" t="n">
        <v>47119</v>
      </c>
      <c r="E16773" s="0" t="n">
        <v>0</v>
      </c>
      <c r="F16773" s="0" t="n">
        <v>2076545</v>
      </c>
      <c r="G16773" s="151" t="s">
        <v>111</v>
      </c>
      <c r="H16773" s="151" t="s">
        <v>114</v>
      </c>
      <c r="I16773" s="152" t="s">
        <v>112</v>
      </c>
    </row>
    <row r="16774" customFormat="false" ht="12.75" hidden="false" customHeight="false" outlineLevel="0" collapsed="false">
      <c r="A16774" s="0" t="s">
        <v>84</v>
      </c>
      <c r="B16774" s="0" t="s">
        <v>110</v>
      </c>
      <c r="C16774" s="0" t="s">
        <v>108</v>
      </c>
      <c r="D16774" s="116" t="n">
        <v>47119</v>
      </c>
      <c r="E16774" s="0" t="n">
        <v>0.3125</v>
      </c>
      <c r="F16774" s="0" t="n">
        <v>2076546</v>
      </c>
      <c r="G16774" s="151" t="s">
        <v>111</v>
      </c>
      <c r="H16774" s="151" t="s">
        <v>114</v>
      </c>
      <c r="I16774" s="152" t="s">
        <v>112</v>
      </c>
    </row>
    <row r="16775" customFormat="false" ht="12.75" hidden="false" customHeight="false" outlineLevel="0" collapsed="false">
      <c r="A16775" s="0" t="s">
        <v>84</v>
      </c>
      <c r="B16775" s="0" t="s">
        <v>113</v>
      </c>
      <c r="C16775" s="0" t="s">
        <v>108</v>
      </c>
      <c r="D16775" s="116" t="n">
        <v>47119</v>
      </c>
      <c r="E16775" s="0" t="n">
        <v>0</v>
      </c>
      <c r="F16775" s="0" t="n">
        <v>2076547</v>
      </c>
      <c r="G16775" s="151" t="s">
        <v>111</v>
      </c>
      <c r="H16775" s="151" t="s">
        <v>114</v>
      </c>
      <c r="I16775" s="152" t="s">
        <v>112</v>
      </c>
    </row>
    <row r="16776" customFormat="false" ht="12.75" hidden="false" customHeight="false" outlineLevel="0" collapsed="false">
      <c r="A16776" s="0" t="s">
        <v>85</v>
      </c>
      <c r="B16776" s="0" t="s">
        <v>110</v>
      </c>
      <c r="C16776" s="0" t="s">
        <v>108</v>
      </c>
      <c r="D16776" s="116" t="n">
        <v>47119</v>
      </c>
      <c r="E16776" s="0" t="n">
        <v>0.3125</v>
      </c>
      <c r="F16776" s="0" t="n">
        <v>2076548</v>
      </c>
      <c r="G16776" s="151" t="s">
        <v>111</v>
      </c>
      <c r="H16776" s="151" t="s">
        <v>114</v>
      </c>
      <c r="I16776" s="152" t="s">
        <v>112</v>
      </c>
    </row>
    <row r="16777" customFormat="false" ht="12.75" hidden="false" customHeight="false" outlineLevel="0" collapsed="false">
      <c r="A16777" s="0" t="s">
        <v>85</v>
      </c>
      <c r="B16777" s="0" t="s">
        <v>113</v>
      </c>
      <c r="C16777" s="0" t="s">
        <v>108</v>
      </c>
      <c r="D16777" s="116" t="n">
        <v>47119</v>
      </c>
      <c r="E16777" s="0" t="n">
        <v>0</v>
      </c>
      <c r="F16777" s="0" t="n">
        <v>2076549</v>
      </c>
      <c r="G16777" s="151" t="s">
        <v>111</v>
      </c>
      <c r="H16777" s="151" t="s">
        <v>114</v>
      </c>
      <c r="I16777" s="152" t="s">
        <v>112</v>
      </c>
    </row>
    <row r="16778" customFormat="false" ht="12.75" hidden="false" customHeight="false" outlineLevel="0" collapsed="false">
      <c r="A16778" s="0" t="s">
        <v>86</v>
      </c>
      <c r="B16778" s="0" t="s">
        <v>110</v>
      </c>
      <c r="C16778" s="0" t="s">
        <v>108</v>
      </c>
      <c r="D16778" s="116" t="n">
        <v>47119</v>
      </c>
      <c r="E16778" s="0" t="n">
        <v>0.465</v>
      </c>
      <c r="F16778" s="0" t="n">
        <v>2076550</v>
      </c>
      <c r="G16778" s="151" t="s">
        <v>111</v>
      </c>
      <c r="H16778" s="151" t="s">
        <v>114</v>
      </c>
      <c r="I16778" s="152" t="s">
        <v>112</v>
      </c>
    </row>
    <row r="16779" customFormat="false" ht="12.75" hidden="false" customHeight="false" outlineLevel="0" collapsed="false">
      <c r="A16779" s="0" t="s">
        <v>86</v>
      </c>
      <c r="B16779" s="0" t="s">
        <v>113</v>
      </c>
      <c r="C16779" s="0" t="s">
        <v>108</v>
      </c>
      <c r="D16779" s="116" t="n">
        <v>47119</v>
      </c>
      <c r="E16779" s="0" t="n">
        <v>0.05</v>
      </c>
      <c r="F16779" s="0" t="n">
        <v>2076551</v>
      </c>
      <c r="G16779" s="151" t="s">
        <v>111</v>
      </c>
      <c r="H16779" s="151" t="s">
        <v>114</v>
      </c>
      <c r="I16779" s="152" t="s">
        <v>112</v>
      </c>
    </row>
    <row r="16780" customFormat="false" ht="12.75" hidden="false" customHeight="false" outlineLevel="0" collapsed="false">
      <c r="A16780" s="0" t="s">
        <v>87</v>
      </c>
      <c r="B16780" s="0" t="s">
        <v>110</v>
      </c>
      <c r="C16780" s="0" t="s">
        <v>108</v>
      </c>
      <c r="D16780" s="116" t="n">
        <v>47119</v>
      </c>
      <c r="E16780" s="0" t="n">
        <v>0.465</v>
      </c>
      <c r="F16780" s="0" t="n">
        <v>2076552</v>
      </c>
      <c r="G16780" s="151" t="s">
        <v>111</v>
      </c>
      <c r="H16780" s="151" t="s">
        <v>114</v>
      </c>
      <c r="I16780" s="152" t="s">
        <v>112</v>
      </c>
    </row>
    <row r="16781" customFormat="false" ht="12.75" hidden="false" customHeight="false" outlineLevel="0" collapsed="false">
      <c r="A16781" s="0" t="s">
        <v>87</v>
      </c>
      <c r="B16781" s="0" t="s">
        <v>113</v>
      </c>
      <c r="C16781" s="0" t="s">
        <v>108</v>
      </c>
      <c r="D16781" s="116" t="n">
        <v>47119</v>
      </c>
      <c r="E16781" s="0" t="n">
        <v>0.05</v>
      </c>
      <c r="F16781" s="0" t="n">
        <v>2076553</v>
      </c>
      <c r="G16781" s="151" t="s">
        <v>111</v>
      </c>
      <c r="H16781" s="151" t="s">
        <v>114</v>
      </c>
      <c r="I16781" s="152" t="s">
        <v>112</v>
      </c>
    </row>
    <row r="16782" customFormat="false" ht="12.75" hidden="false" customHeight="false" outlineLevel="0" collapsed="false">
      <c r="A16782" s="0" t="s">
        <v>88</v>
      </c>
      <c r="B16782" s="0" t="s">
        <v>110</v>
      </c>
      <c r="C16782" s="0" t="s">
        <v>108</v>
      </c>
      <c r="D16782" s="116" t="n">
        <v>47119</v>
      </c>
      <c r="E16782" s="0" t="n">
        <v>0.465</v>
      </c>
      <c r="F16782" s="0" t="n">
        <v>2076554</v>
      </c>
      <c r="G16782" s="151" t="s">
        <v>111</v>
      </c>
      <c r="H16782" s="151" t="s">
        <v>114</v>
      </c>
      <c r="I16782" s="152" t="s">
        <v>112</v>
      </c>
    </row>
    <row r="16783" customFormat="false" ht="12.75" hidden="false" customHeight="false" outlineLevel="0" collapsed="false">
      <c r="A16783" s="0" t="s">
        <v>88</v>
      </c>
      <c r="B16783" s="0" t="s">
        <v>113</v>
      </c>
      <c r="C16783" s="0" t="s">
        <v>108</v>
      </c>
      <c r="D16783" s="116" t="n">
        <v>47119</v>
      </c>
      <c r="E16783" s="0" t="n">
        <v>0.05</v>
      </c>
      <c r="F16783" s="0" t="n">
        <v>2076555</v>
      </c>
      <c r="G16783" s="151" t="s">
        <v>111</v>
      </c>
      <c r="H16783" s="151" t="s">
        <v>114</v>
      </c>
      <c r="I16783" s="152" t="s">
        <v>112</v>
      </c>
    </row>
    <row r="16784" customFormat="false" ht="12.75" hidden="false" customHeight="false" outlineLevel="0" collapsed="false">
      <c r="A16784" s="0" t="s">
        <v>89</v>
      </c>
      <c r="B16784" s="0" t="s">
        <v>110</v>
      </c>
      <c r="C16784" s="0" t="s">
        <v>108</v>
      </c>
      <c r="D16784" s="116" t="n">
        <v>47119</v>
      </c>
      <c r="E16784" s="0" t="n">
        <v>0.465</v>
      </c>
      <c r="F16784" s="0" t="n">
        <v>2076556</v>
      </c>
      <c r="G16784" s="151" t="s">
        <v>111</v>
      </c>
      <c r="H16784" s="151" t="s">
        <v>114</v>
      </c>
      <c r="I16784" s="152" t="s">
        <v>112</v>
      </c>
    </row>
    <row r="16785" customFormat="false" ht="12.75" hidden="false" customHeight="false" outlineLevel="0" collapsed="false">
      <c r="A16785" s="0" t="s">
        <v>89</v>
      </c>
      <c r="B16785" s="0" t="s">
        <v>113</v>
      </c>
      <c r="C16785" s="0" t="s">
        <v>108</v>
      </c>
      <c r="D16785" s="116" t="n">
        <v>47119</v>
      </c>
      <c r="E16785" s="0" t="n">
        <v>0.05</v>
      </c>
      <c r="F16785" s="0" t="n">
        <v>2076557</v>
      </c>
      <c r="G16785" s="151" t="s">
        <v>111</v>
      </c>
      <c r="H16785" s="151" t="s">
        <v>114</v>
      </c>
      <c r="I16785" s="152" t="s">
        <v>112</v>
      </c>
    </row>
    <row r="16786" customFormat="false" ht="12.75" hidden="false" customHeight="false" outlineLevel="0" collapsed="false">
      <c r="A16786" s="0" t="s">
        <v>90</v>
      </c>
      <c r="B16786" s="0" t="s">
        <v>110</v>
      </c>
      <c r="C16786" s="0" t="s">
        <v>108</v>
      </c>
      <c r="D16786" s="116" t="n">
        <v>47119</v>
      </c>
      <c r="E16786" s="0" t="n">
        <v>0.465</v>
      </c>
      <c r="F16786" s="0" t="n">
        <v>2076558</v>
      </c>
      <c r="G16786" s="151" t="s">
        <v>111</v>
      </c>
      <c r="H16786" s="151" t="s">
        <v>114</v>
      </c>
      <c r="I16786" s="152" t="s">
        <v>112</v>
      </c>
    </row>
    <row r="16787" customFormat="false" ht="12.75" hidden="false" customHeight="false" outlineLevel="0" collapsed="false">
      <c r="A16787" s="0" t="s">
        <v>90</v>
      </c>
      <c r="B16787" s="0" t="s">
        <v>113</v>
      </c>
      <c r="C16787" s="0" t="s">
        <v>108</v>
      </c>
      <c r="D16787" s="116" t="n">
        <v>47119</v>
      </c>
      <c r="E16787" s="0" t="n">
        <v>0.05</v>
      </c>
      <c r="F16787" s="0" t="n">
        <v>2076559</v>
      </c>
      <c r="G16787" s="151" t="s">
        <v>111</v>
      </c>
      <c r="H16787" s="151" t="s">
        <v>114</v>
      </c>
      <c r="I16787" s="152" t="s">
        <v>112</v>
      </c>
    </row>
    <row r="16788" customFormat="false" ht="12.75" hidden="false" customHeight="false" outlineLevel="0" collapsed="false">
      <c r="A16788" s="0" t="s">
        <v>91</v>
      </c>
      <c r="B16788" s="0" t="s">
        <v>110</v>
      </c>
      <c r="C16788" s="0" t="s">
        <v>108</v>
      </c>
      <c r="D16788" s="116" t="n">
        <v>47119</v>
      </c>
      <c r="E16788" s="0" t="n">
        <v>0</v>
      </c>
      <c r="F16788" s="0" t="n">
        <v>2076560</v>
      </c>
      <c r="G16788" s="151" t="s">
        <v>111</v>
      </c>
      <c r="H16788" s="151" t="s">
        <v>114</v>
      </c>
      <c r="I16788" s="152" t="s">
        <v>112</v>
      </c>
    </row>
    <row r="16789" customFormat="false" ht="12.75" hidden="false" customHeight="false" outlineLevel="0" collapsed="false">
      <c r="A16789" s="0" t="s">
        <v>91</v>
      </c>
      <c r="B16789" s="0" t="s">
        <v>113</v>
      </c>
      <c r="C16789" s="0" t="s">
        <v>108</v>
      </c>
      <c r="D16789" s="116" t="n">
        <v>47119</v>
      </c>
      <c r="E16789" s="0" t="n">
        <v>0</v>
      </c>
      <c r="F16789" s="0" t="n">
        <v>2076561</v>
      </c>
      <c r="G16789" s="151" t="s">
        <v>111</v>
      </c>
      <c r="H16789" s="151" t="s">
        <v>114</v>
      </c>
      <c r="I16789" s="152" t="s">
        <v>112</v>
      </c>
    </row>
    <row r="16790" customFormat="false" ht="12.75" hidden="false" customHeight="false" outlineLevel="0" collapsed="false">
      <c r="A16790" s="0" t="s">
        <v>49</v>
      </c>
      <c r="B16790" s="0" t="s">
        <v>110</v>
      </c>
      <c r="C16790" s="0" t="s">
        <v>108</v>
      </c>
      <c r="D16790" s="116" t="n">
        <v>47119</v>
      </c>
      <c r="E16790" s="0" t="n">
        <v>1.25</v>
      </c>
      <c r="F16790" s="0" t="n">
        <v>2076562</v>
      </c>
      <c r="G16790" s="151" t="s">
        <v>111</v>
      </c>
      <c r="H16790" s="151" t="s">
        <v>114</v>
      </c>
      <c r="I16790" s="152" t="s">
        <v>112</v>
      </c>
    </row>
    <row r="16791" customFormat="false" ht="12.75" hidden="false" customHeight="false" outlineLevel="0" collapsed="false">
      <c r="A16791" s="0" t="s">
        <v>49</v>
      </c>
      <c r="B16791" s="0" t="s">
        <v>113</v>
      </c>
      <c r="C16791" s="0" t="s">
        <v>108</v>
      </c>
      <c r="D16791" s="116" t="n">
        <v>47119</v>
      </c>
      <c r="E16791" s="0" t="n">
        <v>0.04</v>
      </c>
      <c r="F16791" s="0" t="n">
        <v>2076563</v>
      </c>
      <c r="G16791" s="151" t="s">
        <v>111</v>
      </c>
      <c r="H16791" s="151" t="s">
        <v>114</v>
      </c>
      <c r="I16791" s="152" t="s">
        <v>112</v>
      </c>
    </row>
    <row r="16792" customFormat="false" ht="12.75" hidden="false" customHeight="false" outlineLevel="0" collapsed="false">
      <c r="A16792" s="0" t="s">
        <v>50</v>
      </c>
      <c r="B16792" s="0" t="s">
        <v>110</v>
      </c>
      <c r="C16792" s="0" t="s">
        <v>108</v>
      </c>
      <c r="D16792" s="116" t="n">
        <v>47119</v>
      </c>
      <c r="E16792" s="0" t="n">
        <v>1.645</v>
      </c>
      <c r="F16792" s="0" t="n">
        <v>2076564</v>
      </c>
      <c r="G16792" s="151" t="s">
        <v>111</v>
      </c>
      <c r="H16792" s="151" t="s">
        <v>114</v>
      </c>
      <c r="I16792" s="152" t="s">
        <v>112</v>
      </c>
    </row>
    <row r="16793" customFormat="false" ht="12.75" hidden="false" customHeight="false" outlineLevel="0" collapsed="false">
      <c r="A16793" s="0" t="s">
        <v>50</v>
      </c>
      <c r="B16793" s="0" t="s">
        <v>113</v>
      </c>
      <c r="C16793" s="0" t="s">
        <v>108</v>
      </c>
      <c r="D16793" s="116" t="n">
        <v>47119</v>
      </c>
      <c r="E16793" s="0" t="n">
        <v>-0.25</v>
      </c>
      <c r="F16793" s="0" t="n">
        <v>2076565</v>
      </c>
      <c r="G16793" s="151" t="s">
        <v>111</v>
      </c>
      <c r="H16793" s="151" t="s">
        <v>114</v>
      </c>
      <c r="I16793" s="152" t="s">
        <v>112</v>
      </c>
    </row>
    <row r="16794" customFormat="false" ht="12.75" hidden="false" customHeight="false" outlineLevel="0" collapsed="false">
      <c r="A16794" s="0" t="s">
        <v>51</v>
      </c>
      <c r="B16794" s="0" t="s">
        <v>110</v>
      </c>
      <c r="C16794" s="0" t="s">
        <v>108</v>
      </c>
      <c r="D16794" s="116" t="n">
        <v>47119</v>
      </c>
      <c r="E16794" s="0" t="n">
        <v>1.645</v>
      </c>
      <c r="F16794" s="0" t="n">
        <v>2076566</v>
      </c>
      <c r="G16794" s="151" t="s">
        <v>111</v>
      </c>
      <c r="H16794" s="151" t="s">
        <v>114</v>
      </c>
      <c r="I16794" s="152" t="s">
        <v>112</v>
      </c>
    </row>
    <row r="16795" customFormat="false" ht="12.75" hidden="false" customHeight="false" outlineLevel="0" collapsed="false">
      <c r="A16795" s="0" t="s">
        <v>51</v>
      </c>
      <c r="B16795" s="0" t="s">
        <v>113</v>
      </c>
      <c r="C16795" s="0" t="s">
        <v>108</v>
      </c>
      <c r="D16795" s="116" t="n">
        <v>47119</v>
      </c>
      <c r="E16795" s="0" t="n">
        <v>0.39</v>
      </c>
      <c r="F16795" s="0" t="n">
        <v>2076567</v>
      </c>
      <c r="G16795" s="151" t="s">
        <v>111</v>
      </c>
      <c r="H16795" s="151" t="s">
        <v>114</v>
      </c>
      <c r="I16795" s="152" t="s">
        <v>112</v>
      </c>
    </row>
    <row r="16796" customFormat="false" ht="12.75" hidden="false" customHeight="false" outlineLevel="0" collapsed="false">
      <c r="A16796" s="0" t="s">
        <v>52</v>
      </c>
      <c r="B16796" s="0" t="s">
        <v>110</v>
      </c>
      <c r="C16796" s="0" t="s">
        <v>108</v>
      </c>
      <c r="D16796" s="116" t="n">
        <v>47119</v>
      </c>
      <c r="E16796" s="0" t="n">
        <v>1.645</v>
      </c>
      <c r="F16796" s="0" t="n">
        <v>2076568</v>
      </c>
      <c r="G16796" s="151" t="s">
        <v>111</v>
      </c>
      <c r="H16796" s="151" t="s">
        <v>114</v>
      </c>
      <c r="I16796" s="152" t="s">
        <v>112</v>
      </c>
    </row>
    <row r="16797" customFormat="false" ht="12.75" hidden="false" customHeight="false" outlineLevel="0" collapsed="false">
      <c r="A16797" s="0" t="s">
        <v>52</v>
      </c>
      <c r="B16797" s="0" t="s">
        <v>113</v>
      </c>
      <c r="C16797" s="0" t="s">
        <v>108</v>
      </c>
      <c r="D16797" s="116" t="n">
        <v>47119</v>
      </c>
      <c r="E16797" s="0" t="n">
        <v>-0.2</v>
      </c>
      <c r="F16797" s="0" t="n">
        <v>2076569</v>
      </c>
      <c r="G16797" s="151" t="s">
        <v>111</v>
      </c>
      <c r="H16797" s="151" t="s">
        <v>114</v>
      </c>
      <c r="I16797" s="152" t="s">
        <v>112</v>
      </c>
    </row>
    <row r="16798" customFormat="false" ht="12.75" hidden="false" customHeight="false" outlineLevel="0" collapsed="false">
      <c r="A16798" s="0" t="s">
        <v>53</v>
      </c>
      <c r="B16798" s="0" t="s">
        <v>110</v>
      </c>
      <c r="C16798" s="0" t="s">
        <v>108</v>
      </c>
      <c r="D16798" s="116" t="n">
        <v>47119</v>
      </c>
      <c r="E16798" s="0" t="n">
        <v>1.25</v>
      </c>
      <c r="F16798" s="0" t="n">
        <v>2076570</v>
      </c>
      <c r="G16798" s="151" t="s">
        <v>111</v>
      </c>
      <c r="H16798" s="151" t="s">
        <v>114</v>
      </c>
      <c r="I16798" s="152" t="s">
        <v>112</v>
      </c>
    </row>
    <row r="16799" customFormat="false" ht="12.75" hidden="false" customHeight="false" outlineLevel="0" collapsed="false">
      <c r="A16799" s="0" t="s">
        <v>53</v>
      </c>
      <c r="B16799" s="0" t="s">
        <v>113</v>
      </c>
      <c r="C16799" s="0" t="s">
        <v>108</v>
      </c>
      <c r="D16799" s="116" t="n">
        <v>47119</v>
      </c>
      <c r="E16799" s="0" t="n">
        <v>0.04</v>
      </c>
      <c r="F16799" s="0" t="n">
        <v>2076571</v>
      </c>
      <c r="G16799" s="151" t="s">
        <v>111</v>
      </c>
      <c r="H16799" s="151" t="s">
        <v>114</v>
      </c>
      <c r="I16799" s="152" t="s">
        <v>112</v>
      </c>
    </row>
    <row r="16800" customFormat="false" ht="12.75" hidden="false" customHeight="false" outlineLevel="0" collapsed="false">
      <c r="A16800" s="0" t="s">
        <v>17</v>
      </c>
      <c r="B16800" s="0" t="s">
        <v>110</v>
      </c>
      <c r="C16800" s="0" t="s">
        <v>108</v>
      </c>
      <c r="D16800" s="116" t="n">
        <v>47119</v>
      </c>
      <c r="E16800" s="0" t="n">
        <v>0</v>
      </c>
      <c r="F16800" s="0" t="n">
        <v>2076572</v>
      </c>
      <c r="G16800" s="151" t="s">
        <v>111</v>
      </c>
      <c r="H16800" s="151" t="s">
        <v>114</v>
      </c>
      <c r="I16800" s="152" t="s">
        <v>112</v>
      </c>
    </row>
    <row r="16801" customFormat="false" ht="12.75" hidden="false" customHeight="false" outlineLevel="0" collapsed="false">
      <c r="A16801" s="0" t="s">
        <v>17</v>
      </c>
      <c r="B16801" s="0" t="s">
        <v>113</v>
      </c>
      <c r="C16801" s="0" t="s">
        <v>108</v>
      </c>
      <c r="D16801" s="116" t="n">
        <v>47119</v>
      </c>
      <c r="E16801" s="0" t="n">
        <v>0</v>
      </c>
      <c r="F16801" s="0" t="n">
        <v>2076573</v>
      </c>
      <c r="G16801" s="151" t="s">
        <v>111</v>
      </c>
      <c r="H16801" s="151" t="s">
        <v>114</v>
      </c>
      <c r="I16801" s="152" t="s">
        <v>112</v>
      </c>
    </row>
    <row r="16802" customFormat="false" ht="12.75" hidden="false" customHeight="false" outlineLevel="0" collapsed="false">
      <c r="A16802" s="0" t="s">
        <v>18</v>
      </c>
      <c r="B16802" s="0" t="s">
        <v>110</v>
      </c>
      <c r="C16802" s="0" t="s">
        <v>108</v>
      </c>
      <c r="D16802" s="116" t="n">
        <v>47119</v>
      </c>
      <c r="E16802" s="0" t="n">
        <v>0</v>
      </c>
      <c r="F16802" s="0" t="n">
        <v>2076574</v>
      </c>
      <c r="G16802" s="151" t="s">
        <v>111</v>
      </c>
      <c r="H16802" s="151" t="s">
        <v>114</v>
      </c>
      <c r="I16802" s="152" t="s">
        <v>112</v>
      </c>
    </row>
    <row r="16803" customFormat="false" ht="12.75" hidden="false" customHeight="false" outlineLevel="0" collapsed="false">
      <c r="A16803" s="0" t="s">
        <v>18</v>
      </c>
      <c r="B16803" s="0" t="s">
        <v>113</v>
      </c>
      <c r="C16803" s="0" t="s">
        <v>108</v>
      </c>
      <c r="D16803" s="116" t="n">
        <v>47119</v>
      </c>
      <c r="E16803" s="0" t="n">
        <v>0</v>
      </c>
      <c r="F16803" s="0" t="n">
        <v>2076575</v>
      </c>
      <c r="G16803" s="151" t="s">
        <v>111</v>
      </c>
      <c r="H16803" s="151" t="s">
        <v>114</v>
      </c>
      <c r="I16803" s="152" t="s">
        <v>112</v>
      </c>
    </row>
    <row r="16804" customFormat="false" ht="12.75" hidden="false" customHeight="false" outlineLevel="0" collapsed="false">
      <c r="A16804" s="0" t="s">
        <v>19</v>
      </c>
      <c r="B16804" s="0" t="s">
        <v>110</v>
      </c>
      <c r="C16804" s="0" t="s">
        <v>108</v>
      </c>
      <c r="D16804" s="116" t="n">
        <v>47119</v>
      </c>
      <c r="E16804" s="0" t="n">
        <v>0</v>
      </c>
      <c r="F16804" s="0" t="n">
        <v>2076576</v>
      </c>
      <c r="G16804" s="151" t="s">
        <v>111</v>
      </c>
      <c r="H16804" s="151" t="s">
        <v>114</v>
      </c>
      <c r="I16804" s="152" t="s">
        <v>112</v>
      </c>
    </row>
    <row r="16805" customFormat="false" ht="12.75" hidden="false" customHeight="false" outlineLevel="0" collapsed="false">
      <c r="A16805" s="0" t="s">
        <v>19</v>
      </c>
      <c r="B16805" s="0" t="s">
        <v>113</v>
      </c>
      <c r="C16805" s="0" t="s">
        <v>108</v>
      </c>
      <c r="D16805" s="116" t="n">
        <v>47119</v>
      </c>
      <c r="E16805" s="0" t="n">
        <v>0</v>
      </c>
      <c r="F16805" s="0" t="n">
        <v>2076577</v>
      </c>
      <c r="G16805" s="151" t="s">
        <v>111</v>
      </c>
      <c r="H16805" s="151" t="s">
        <v>114</v>
      </c>
      <c r="I16805" s="152" t="s">
        <v>112</v>
      </c>
    </row>
    <row r="16806" customFormat="false" ht="12.75" hidden="false" customHeight="false" outlineLevel="0" collapsed="false">
      <c r="A16806" s="0" t="s">
        <v>21</v>
      </c>
      <c r="B16806" s="0" t="s">
        <v>110</v>
      </c>
      <c r="C16806" s="0" t="s">
        <v>108</v>
      </c>
      <c r="D16806" s="116" t="n">
        <v>47119</v>
      </c>
      <c r="E16806" s="0" t="n">
        <v>0</v>
      </c>
      <c r="F16806" s="0" t="n">
        <v>2076578</v>
      </c>
      <c r="G16806" s="151" t="s">
        <v>111</v>
      </c>
      <c r="H16806" s="151" t="s">
        <v>114</v>
      </c>
      <c r="I16806" s="152" t="s">
        <v>112</v>
      </c>
    </row>
    <row r="16807" customFormat="false" ht="12.75" hidden="false" customHeight="false" outlineLevel="0" collapsed="false">
      <c r="A16807" s="0" t="s">
        <v>21</v>
      </c>
      <c r="B16807" s="0" t="s">
        <v>113</v>
      </c>
      <c r="C16807" s="0" t="s">
        <v>108</v>
      </c>
      <c r="D16807" s="116" t="n">
        <v>47119</v>
      </c>
      <c r="E16807" s="0" t="n">
        <v>0</v>
      </c>
      <c r="F16807" s="0" t="n">
        <v>2076579</v>
      </c>
      <c r="G16807" s="151" t="s">
        <v>111</v>
      </c>
      <c r="H16807" s="151" t="s">
        <v>114</v>
      </c>
      <c r="I16807" s="152" t="s">
        <v>112</v>
      </c>
    </row>
    <row r="16808" customFormat="false" ht="12.75" hidden="false" customHeight="false" outlineLevel="0" collapsed="false">
      <c r="A16808" s="0" t="s">
        <v>22</v>
      </c>
      <c r="B16808" s="0" t="s">
        <v>110</v>
      </c>
      <c r="C16808" s="0" t="s">
        <v>108</v>
      </c>
      <c r="D16808" s="116" t="n">
        <v>47119</v>
      </c>
      <c r="E16808" s="0" t="n">
        <v>0</v>
      </c>
      <c r="F16808" s="0" t="n">
        <v>2076580</v>
      </c>
      <c r="G16808" s="151" t="s">
        <v>111</v>
      </c>
      <c r="H16808" s="151" t="s">
        <v>114</v>
      </c>
      <c r="I16808" s="152" t="s">
        <v>112</v>
      </c>
    </row>
    <row r="16809" customFormat="false" ht="12.75" hidden="false" customHeight="false" outlineLevel="0" collapsed="false">
      <c r="B16809" s="0" t="s">
        <v>110</v>
      </c>
      <c r="C16809" s="0" t="s">
        <v>108</v>
      </c>
      <c r="D16809" s="116" t="n">
        <v>47119</v>
      </c>
      <c r="I16809" s="152" t="s">
        <v>109</v>
      </c>
    </row>
    <row r="16810" customFormat="false" ht="12.75" hidden="false" customHeight="false" outlineLevel="0" collapsed="false">
      <c r="B16810" s="0" t="s">
        <v>110</v>
      </c>
      <c r="C16810" s="0" t="s">
        <v>108</v>
      </c>
      <c r="D16810" s="116" t="n">
        <v>47119</v>
      </c>
      <c r="I16810" s="152" t="s">
        <v>109</v>
      </c>
    </row>
    <row r="16811" customFormat="false" ht="12.75" hidden="false" customHeight="false" outlineLevel="0" collapsed="false">
      <c r="A16811" s="0" t="s">
        <v>59</v>
      </c>
      <c r="B16811" s="0" t="s">
        <v>110</v>
      </c>
      <c r="C16811" s="0" t="s">
        <v>108</v>
      </c>
      <c r="D16811" s="116" t="n">
        <v>47150</v>
      </c>
      <c r="E16811" s="0" t="n">
        <v>1.25</v>
      </c>
      <c r="F16811" s="0" t="n">
        <v>2076534</v>
      </c>
      <c r="G16811" s="151" t="s">
        <v>111</v>
      </c>
      <c r="H16811" s="151" t="s">
        <v>114</v>
      </c>
      <c r="I16811" s="152" t="s">
        <v>112</v>
      </c>
    </row>
    <row r="16812" customFormat="false" ht="12.75" hidden="false" customHeight="false" outlineLevel="0" collapsed="false">
      <c r="A16812" s="0" t="s">
        <v>59</v>
      </c>
      <c r="B16812" s="0" t="s">
        <v>113</v>
      </c>
      <c r="C16812" s="0" t="s">
        <v>108</v>
      </c>
      <c r="D16812" s="116" t="n">
        <v>47150</v>
      </c>
      <c r="E16812" s="0" t="n">
        <v>0.04</v>
      </c>
      <c r="F16812" s="0" t="n">
        <v>2076535</v>
      </c>
      <c r="G16812" s="151" t="s">
        <v>111</v>
      </c>
      <c r="H16812" s="151" t="s">
        <v>114</v>
      </c>
      <c r="I16812" s="152" t="s">
        <v>112</v>
      </c>
    </row>
    <row r="16813" customFormat="false" ht="12.75" hidden="false" customHeight="false" outlineLevel="0" collapsed="false">
      <c r="A16813" s="0" t="s">
        <v>60</v>
      </c>
      <c r="B16813" s="0" t="s">
        <v>110</v>
      </c>
      <c r="C16813" s="0" t="s">
        <v>108</v>
      </c>
      <c r="D16813" s="116" t="n">
        <v>47150</v>
      </c>
      <c r="E16813" s="0" t="n">
        <v>1.25</v>
      </c>
      <c r="F16813" s="0" t="n">
        <v>2076536</v>
      </c>
      <c r="G16813" s="151" t="s">
        <v>111</v>
      </c>
      <c r="H16813" s="151" t="s">
        <v>114</v>
      </c>
      <c r="I16813" s="152" t="s">
        <v>112</v>
      </c>
    </row>
    <row r="16814" customFormat="false" ht="12.75" hidden="false" customHeight="false" outlineLevel="0" collapsed="false">
      <c r="A16814" s="0" t="s">
        <v>60</v>
      </c>
      <c r="B16814" s="0" t="s">
        <v>113</v>
      </c>
      <c r="C16814" s="0" t="s">
        <v>108</v>
      </c>
      <c r="D16814" s="116" t="n">
        <v>47150</v>
      </c>
      <c r="E16814" s="0" t="n">
        <v>0.31</v>
      </c>
      <c r="F16814" s="0" t="n">
        <v>2076537</v>
      </c>
      <c r="G16814" s="151" t="s">
        <v>111</v>
      </c>
      <c r="H16814" s="151" t="s">
        <v>114</v>
      </c>
      <c r="I16814" s="152" t="s">
        <v>112</v>
      </c>
    </row>
    <row r="16815" customFormat="false" ht="12.75" hidden="false" customHeight="false" outlineLevel="0" collapsed="false">
      <c r="A16815" s="0" t="s">
        <v>61</v>
      </c>
      <c r="B16815" s="0" t="s">
        <v>110</v>
      </c>
      <c r="C16815" s="0" t="s">
        <v>108</v>
      </c>
      <c r="D16815" s="116" t="n">
        <v>47150</v>
      </c>
      <c r="E16815" s="0" t="n">
        <v>1.25</v>
      </c>
      <c r="F16815" s="0" t="n">
        <v>2076538</v>
      </c>
      <c r="G16815" s="151" t="s">
        <v>111</v>
      </c>
      <c r="H16815" s="151" t="s">
        <v>114</v>
      </c>
      <c r="I16815" s="152" t="s">
        <v>112</v>
      </c>
    </row>
    <row r="16816" customFormat="false" ht="12.75" hidden="false" customHeight="false" outlineLevel="0" collapsed="false">
      <c r="A16816" s="0" t="s">
        <v>61</v>
      </c>
      <c r="B16816" s="0" t="s">
        <v>113</v>
      </c>
      <c r="C16816" s="0" t="s">
        <v>108</v>
      </c>
      <c r="D16816" s="116" t="n">
        <v>47150</v>
      </c>
      <c r="E16816" s="0" t="n">
        <v>0.04</v>
      </c>
      <c r="F16816" s="0" t="n">
        <v>2076539</v>
      </c>
      <c r="G16816" s="151" t="s">
        <v>111</v>
      </c>
      <c r="H16816" s="151" t="s">
        <v>114</v>
      </c>
      <c r="I16816" s="152" t="s">
        <v>112</v>
      </c>
    </row>
    <row r="16817" customFormat="false" ht="12.75" hidden="false" customHeight="false" outlineLevel="0" collapsed="false">
      <c r="A16817" s="0" t="s">
        <v>62</v>
      </c>
      <c r="B16817" s="0" t="s">
        <v>110</v>
      </c>
      <c r="C16817" s="0" t="s">
        <v>108</v>
      </c>
      <c r="D16817" s="116" t="n">
        <v>47150</v>
      </c>
      <c r="E16817" s="0" t="n">
        <v>1.25</v>
      </c>
      <c r="F16817" s="0" t="n">
        <v>2076540</v>
      </c>
      <c r="G16817" s="151" t="s">
        <v>111</v>
      </c>
      <c r="H16817" s="151" t="s">
        <v>114</v>
      </c>
      <c r="I16817" s="152" t="s">
        <v>112</v>
      </c>
    </row>
    <row r="16818" customFormat="false" ht="12.75" hidden="false" customHeight="false" outlineLevel="0" collapsed="false">
      <c r="A16818" s="0" t="s">
        <v>62</v>
      </c>
      <c r="B16818" s="0" t="s">
        <v>113</v>
      </c>
      <c r="C16818" s="0" t="s">
        <v>108</v>
      </c>
      <c r="D16818" s="116" t="n">
        <v>47150</v>
      </c>
      <c r="E16818" s="0" t="n">
        <v>0.31</v>
      </c>
      <c r="F16818" s="0" t="n">
        <v>2076541</v>
      </c>
      <c r="G16818" s="151" t="s">
        <v>111</v>
      </c>
      <c r="H16818" s="151" t="s">
        <v>114</v>
      </c>
      <c r="I16818" s="152" t="s">
        <v>112</v>
      </c>
    </row>
    <row r="16819" customFormat="false" ht="12.75" hidden="false" customHeight="false" outlineLevel="0" collapsed="false">
      <c r="A16819" s="0" t="s">
        <v>82</v>
      </c>
      <c r="B16819" s="0" t="s">
        <v>110</v>
      </c>
      <c r="C16819" s="0" t="s">
        <v>108</v>
      </c>
      <c r="D16819" s="116" t="n">
        <v>47150</v>
      </c>
      <c r="E16819" s="0" t="n">
        <v>0</v>
      </c>
      <c r="F16819" s="0" t="n">
        <v>2076542</v>
      </c>
      <c r="G16819" s="151" t="s">
        <v>111</v>
      </c>
      <c r="H16819" s="151" t="s">
        <v>114</v>
      </c>
      <c r="I16819" s="152" t="s">
        <v>112</v>
      </c>
    </row>
    <row r="16820" customFormat="false" ht="12.75" hidden="false" customHeight="false" outlineLevel="0" collapsed="false">
      <c r="A16820" s="0" t="s">
        <v>82</v>
      </c>
      <c r="B16820" s="0" t="s">
        <v>113</v>
      </c>
      <c r="C16820" s="0" t="s">
        <v>108</v>
      </c>
      <c r="D16820" s="116" t="n">
        <v>47150</v>
      </c>
      <c r="E16820" s="0" t="n">
        <v>0</v>
      </c>
      <c r="F16820" s="0" t="n">
        <v>2076543</v>
      </c>
      <c r="G16820" s="151" t="s">
        <v>111</v>
      </c>
      <c r="H16820" s="151" t="s">
        <v>114</v>
      </c>
      <c r="I16820" s="152" t="s">
        <v>112</v>
      </c>
    </row>
    <row r="16821" customFormat="false" ht="12.75" hidden="false" customHeight="false" outlineLevel="0" collapsed="false">
      <c r="A16821" s="0" t="s">
        <v>83</v>
      </c>
      <c r="B16821" s="0" t="s">
        <v>110</v>
      </c>
      <c r="C16821" s="0" t="s">
        <v>108</v>
      </c>
      <c r="D16821" s="116" t="n">
        <v>47150</v>
      </c>
      <c r="E16821" s="0" t="n">
        <v>0</v>
      </c>
      <c r="F16821" s="0" t="n">
        <v>2076544</v>
      </c>
      <c r="G16821" s="151" t="s">
        <v>111</v>
      </c>
      <c r="H16821" s="151" t="s">
        <v>114</v>
      </c>
      <c r="I16821" s="152" t="s">
        <v>112</v>
      </c>
    </row>
    <row r="16822" customFormat="false" ht="12.75" hidden="false" customHeight="false" outlineLevel="0" collapsed="false">
      <c r="A16822" s="0" t="s">
        <v>83</v>
      </c>
      <c r="B16822" s="0" t="s">
        <v>113</v>
      </c>
      <c r="C16822" s="0" t="s">
        <v>108</v>
      </c>
      <c r="D16822" s="116" t="n">
        <v>47150</v>
      </c>
      <c r="E16822" s="0" t="n">
        <v>0</v>
      </c>
      <c r="F16822" s="0" t="n">
        <v>2076545</v>
      </c>
      <c r="G16822" s="151" t="s">
        <v>111</v>
      </c>
      <c r="H16822" s="151" t="s">
        <v>114</v>
      </c>
      <c r="I16822" s="152" t="s">
        <v>112</v>
      </c>
    </row>
    <row r="16823" customFormat="false" ht="12.75" hidden="false" customHeight="false" outlineLevel="0" collapsed="false">
      <c r="A16823" s="0" t="s">
        <v>84</v>
      </c>
      <c r="B16823" s="0" t="s">
        <v>110</v>
      </c>
      <c r="C16823" s="0" t="s">
        <v>108</v>
      </c>
      <c r="D16823" s="116" t="n">
        <v>47150</v>
      </c>
      <c r="E16823" s="0" t="n">
        <v>0.3125</v>
      </c>
      <c r="F16823" s="0" t="n">
        <v>2076546</v>
      </c>
      <c r="G16823" s="151" t="s">
        <v>111</v>
      </c>
      <c r="H16823" s="151" t="s">
        <v>114</v>
      </c>
      <c r="I16823" s="152" t="s">
        <v>112</v>
      </c>
    </row>
    <row r="16824" customFormat="false" ht="12.75" hidden="false" customHeight="false" outlineLevel="0" collapsed="false">
      <c r="A16824" s="0" t="s">
        <v>84</v>
      </c>
      <c r="B16824" s="0" t="s">
        <v>113</v>
      </c>
      <c r="C16824" s="0" t="s">
        <v>108</v>
      </c>
      <c r="D16824" s="116" t="n">
        <v>47150</v>
      </c>
      <c r="E16824" s="0" t="n">
        <v>0</v>
      </c>
      <c r="F16824" s="0" t="n">
        <v>2076547</v>
      </c>
      <c r="G16824" s="151" t="s">
        <v>111</v>
      </c>
      <c r="H16824" s="151" t="s">
        <v>114</v>
      </c>
      <c r="I16824" s="152" t="s">
        <v>112</v>
      </c>
    </row>
    <row r="16825" customFormat="false" ht="12.75" hidden="false" customHeight="false" outlineLevel="0" collapsed="false">
      <c r="A16825" s="0" t="s">
        <v>85</v>
      </c>
      <c r="B16825" s="0" t="s">
        <v>110</v>
      </c>
      <c r="C16825" s="0" t="s">
        <v>108</v>
      </c>
      <c r="D16825" s="116" t="n">
        <v>47150</v>
      </c>
      <c r="E16825" s="0" t="n">
        <v>0.3125</v>
      </c>
      <c r="F16825" s="0" t="n">
        <v>2076548</v>
      </c>
      <c r="G16825" s="151" t="s">
        <v>111</v>
      </c>
      <c r="H16825" s="151" t="s">
        <v>114</v>
      </c>
      <c r="I16825" s="152" t="s">
        <v>112</v>
      </c>
    </row>
    <row r="16826" customFormat="false" ht="12.75" hidden="false" customHeight="false" outlineLevel="0" collapsed="false">
      <c r="A16826" s="0" t="s">
        <v>85</v>
      </c>
      <c r="B16826" s="0" t="s">
        <v>113</v>
      </c>
      <c r="C16826" s="0" t="s">
        <v>108</v>
      </c>
      <c r="D16826" s="116" t="n">
        <v>47150</v>
      </c>
      <c r="E16826" s="0" t="n">
        <v>0</v>
      </c>
      <c r="F16826" s="0" t="n">
        <v>2076549</v>
      </c>
      <c r="G16826" s="151" t="s">
        <v>111</v>
      </c>
      <c r="H16826" s="151" t="s">
        <v>114</v>
      </c>
      <c r="I16826" s="152" t="s">
        <v>112</v>
      </c>
    </row>
    <row r="16827" customFormat="false" ht="12.75" hidden="false" customHeight="false" outlineLevel="0" collapsed="false">
      <c r="A16827" s="0" t="s">
        <v>86</v>
      </c>
      <c r="B16827" s="0" t="s">
        <v>110</v>
      </c>
      <c r="C16827" s="0" t="s">
        <v>108</v>
      </c>
      <c r="D16827" s="116" t="n">
        <v>47150</v>
      </c>
      <c r="E16827" s="0" t="n">
        <v>0.435</v>
      </c>
      <c r="F16827" s="0" t="n">
        <v>2076550</v>
      </c>
      <c r="G16827" s="151" t="s">
        <v>111</v>
      </c>
      <c r="H16827" s="151" t="s">
        <v>114</v>
      </c>
      <c r="I16827" s="152" t="s">
        <v>112</v>
      </c>
    </row>
    <row r="16828" customFormat="false" ht="12.75" hidden="false" customHeight="false" outlineLevel="0" collapsed="false">
      <c r="A16828" s="0" t="s">
        <v>86</v>
      </c>
      <c r="B16828" s="0" t="s">
        <v>113</v>
      </c>
      <c r="C16828" s="0" t="s">
        <v>108</v>
      </c>
      <c r="D16828" s="116" t="n">
        <v>47150</v>
      </c>
      <c r="E16828" s="0" t="n">
        <v>0.05</v>
      </c>
      <c r="F16828" s="0" t="n">
        <v>2076551</v>
      </c>
      <c r="G16828" s="151" t="s">
        <v>111</v>
      </c>
      <c r="H16828" s="151" t="s">
        <v>114</v>
      </c>
      <c r="I16828" s="152" t="s">
        <v>112</v>
      </c>
    </row>
    <row r="16829" customFormat="false" ht="12.75" hidden="false" customHeight="false" outlineLevel="0" collapsed="false">
      <c r="A16829" s="0" t="s">
        <v>87</v>
      </c>
      <c r="B16829" s="0" t="s">
        <v>110</v>
      </c>
      <c r="C16829" s="0" t="s">
        <v>108</v>
      </c>
      <c r="D16829" s="116" t="n">
        <v>47150</v>
      </c>
      <c r="E16829" s="0" t="n">
        <v>0.435</v>
      </c>
      <c r="F16829" s="0" t="n">
        <v>2076552</v>
      </c>
      <c r="G16829" s="151" t="s">
        <v>111</v>
      </c>
      <c r="H16829" s="151" t="s">
        <v>114</v>
      </c>
      <c r="I16829" s="152" t="s">
        <v>112</v>
      </c>
    </row>
    <row r="16830" customFormat="false" ht="12.75" hidden="false" customHeight="false" outlineLevel="0" collapsed="false">
      <c r="A16830" s="0" t="s">
        <v>87</v>
      </c>
      <c r="B16830" s="0" t="s">
        <v>113</v>
      </c>
      <c r="C16830" s="0" t="s">
        <v>108</v>
      </c>
      <c r="D16830" s="116" t="n">
        <v>47150</v>
      </c>
      <c r="E16830" s="0" t="n">
        <v>0.05</v>
      </c>
      <c r="F16830" s="0" t="n">
        <v>2076553</v>
      </c>
      <c r="G16830" s="151" t="s">
        <v>111</v>
      </c>
      <c r="H16830" s="151" t="s">
        <v>114</v>
      </c>
      <c r="I16830" s="152" t="s">
        <v>112</v>
      </c>
    </row>
    <row r="16831" customFormat="false" ht="12.75" hidden="false" customHeight="false" outlineLevel="0" collapsed="false">
      <c r="A16831" s="0" t="s">
        <v>88</v>
      </c>
      <c r="B16831" s="0" t="s">
        <v>110</v>
      </c>
      <c r="C16831" s="0" t="s">
        <v>108</v>
      </c>
      <c r="D16831" s="116" t="n">
        <v>47150</v>
      </c>
      <c r="E16831" s="0" t="n">
        <v>0.435</v>
      </c>
      <c r="F16831" s="0" t="n">
        <v>2076554</v>
      </c>
      <c r="G16831" s="151" t="s">
        <v>111</v>
      </c>
      <c r="H16831" s="151" t="s">
        <v>114</v>
      </c>
      <c r="I16831" s="152" t="s">
        <v>112</v>
      </c>
    </row>
    <row r="16832" customFormat="false" ht="12.75" hidden="false" customHeight="false" outlineLevel="0" collapsed="false">
      <c r="A16832" s="0" t="s">
        <v>88</v>
      </c>
      <c r="B16832" s="0" t="s">
        <v>113</v>
      </c>
      <c r="C16832" s="0" t="s">
        <v>108</v>
      </c>
      <c r="D16832" s="116" t="n">
        <v>47150</v>
      </c>
      <c r="E16832" s="0" t="n">
        <v>0.05</v>
      </c>
      <c r="F16832" s="0" t="n">
        <v>2076555</v>
      </c>
      <c r="G16832" s="151" t="s">
        <v>111</v>
      </c>
      <c r="H16832" s="151" t="s">
        <v>114</v>
      </c>
      <c r="I16832" s="152" t="s">
        <v>112</v>
      </c>
    </row>
    <row r="16833" customFormat="false" ht="12.75" hidden="false" customHeight="false" outlineLevel="0" collapsed="false">
      <c r="A16833" s="0" t="s">
        <v>89</v>
      </c>
      <c r="B16833" s="0" t="s">
        <v>110</v>
      </c>
      <c r="C16833" s="0" t="s">
        <v>108</v>
      </c>
      <c r="D16833" s="116" t="n">
        <v>47150</v>
      </c>
      <c r="E16833" s="0" t="n">
        <v>0.435</v>
      </c>
      <c r="F16833" s="0" t="n">
        <v>2076556</v>
      </c>
      <c r="G16833" s="151" t="s">
        <v>111</v>
      </c>
      <c r="H16833" s="151" t="s">
        <v>114</v>
      </c>
      <c r="I16833" s="152" t="s">
        <v>112</v>
      </c>
    </row>
    <row r="16834" customFormat="false" ht="12.75" hidden="false" customHeight="false" outlineLevel="0" collapsed="false">
      <c r="A16834" s="0" t="s">
        <v>89</v>
      </c>
      <c r="B16834" s="0" t="s">
        <v>113</v>
      </c>
      <c r="C16834" s="0" t="s">
        <v>108</v>
      </c>
      <c r="D16834" s="116" t="n">
        <v>47150</v>
      </c>
      <c r="E16834" s="0" t="n">
        <v>0.05</v>
      </c>
      <c r="F16834" s="0" t="n">
        <v>2076557</v>
      </c>
      <c r="G16834" s="151" t="s">
        <v>111</v>
      </c>
      <c r="H16834" s="151" t="s">
        <v>114</v>
      </c>
      <c r="I16834" s="152" t="s">
        <v>112</v>
      </c>
    </row>
    <row r="16835" customFormat="false" ht="12.75" hidden="false" customHeight="false" outlineLevel="0" collapsed="false">
      <c r="A16835" s="0" t="s">
        <v>90</v>
      </c>
      <c r="B16835" s="0" t="s">
        <v>110</v>
      </c>
      <c r="C16835" s="0" t="s">
        <v>108</v>
      </c>
      <c r="D16835" s="116" t="n">
        <v>47150</v>
      </c>
      <c r="E16835" s="0" t="n">
        <v>0.435</v>
      </c>
      <c r="F16835" s="0" t="n">
        <v>2076558</v>
      </c>
      <c r="G16835" s="151" t="s">
        <v>111</v>
      </c>
      <c r="H16835" s="151" t="s">
        <v>114</v>
      </c>
      <c r="I16835" s="152" t="s">
        <v>112</v>
      </c>
    </row>
    <row r="16836" customFormat="false" ht="12.75" hidden="false" customHeight="false" outlineLevel="0" collapsed="false">
      <c r="A16836" s="0" t="s">
        <v>90</v>
      </c>
      <c r="B16836" s="0" t="s">
        <v>113</v>
      </c>
      <c r="C16836" s="0" t="s">
        <v>108</v>
      </c>
      <c r="D16836" s="116" t="n">
        <v>47150</v>
      </c>
      <c r="E16836" s="0" t="n">
        <v>0.05</v>
      </c>
      <c r="F16836" s="0" t="n">
        <v>2076559</v>
      </c>
      <c r="G16836" s="151" t="s">
        <v>111</v>
      </c>
      <c r="H16836" s="151" t="s">
        <v>114</v>
      </c>
      <c r="I16836" s="152" t="s">
        <v>112</v>
      </c>
    </row>
    <row r="16837" customFormat="false" ht="12.75" hidden="false" customHeight="false" outlineLevel="0" collapsed="false">
      <c r="A16837" s="0" t="s">
        <v>91</v>
      </c>
      <c r="B16837" s="0" t="s">
        <v>110</v>
      </c>
      <c r="C16837" s="0" t="s">
        <v>108</v>
      </c>
      <c r="D16837" s="116" t="n">
        <v>47150</v>
      </c>
      <c r="E16837" s="0" t="n">
        <v>0</v>
      </c>
      <c r="F16837" s="0" t="n">
        <v>2076560</v>
      </c>
      <c r="G16837" s="151" t="s">
        <v>111</v>
      </c>
      <c r="H16837" s="151" t="s">
        <v>114</v>
      </c>
      <c r="I16837" s="152" t="s">
        <v>112</v>
      </c>
    </row>
    <row r="16838" customFormat="false" ht="12.75" hidden="false" customHeight="false" outlineLevel="0" collapsed="false">
      <c r="A16838" s="0" t="s">
        <v>91</v>
      </c>
      <c r="B16838" s="0" t="s">
        <v>113</v>
      </c>
      <c r="C16838" s="0" t="s">
        <v>108</v>
      </c>
      <c r="D16838" s="116" t="n">
        <v>47150</v>
      </c>
      <c r="E16838" s="0" t="n">
        <v>0</v>
      </c>
      <c r="F16838" s="0" t="n">
        <v>2076561</v>
      </c>
      <c r="G16838" s="151" t="s">
        <v>111</v>
      </c>
      <c r="H16838" s="151" t="s">
        <v>114</v>
      </c>
      <c r="I16838" s="152" t="s">
        <v>112</v>
      </c>
    </row>
    <row r="16839" customFormat="false" ht="12.75" hidden="false" customHeight="false" outlineLevel="0" collapsed="false">
      <c r="A16839" s="0" t="s">
        <v>49</v>
      </c>
      <c r="B16839" s="0" t="s">
        <v>110</v>
      </c>
      <c r="C16839" s="0" t="s">
        <v>108</v>
      </c>
      <c r="D16839" s="116" t="n">
        <v>47150</v>
      </c>
      <c r="E16839" s="0" t="n">
        <v>1.25</v>
      </c>
      <c r="F16839" s="0" t="n">
        <v>2076562</v>
      </c>
      <c r="G16839" s="151" t="s">
        <v>111</v>
      </c>
      <c r="H16839" s="151" t="s">
        <v>114</v>
      </c>
      <c r="I16839" s="152" t="s">
        <v>112</v>
      </c>
    </row>
    <row r="16840" customFormat="false" ht="12.75" hidden="false" customHeight="false" outlineLevel="0" collapsed="false">
      <c r="A16840" s="0" t="s">
        <v>49</v>
      </c>
      <c r="B16840" s="0" t="s">
        <v>113</v>
      </c>
      <c r="C16840" s="0" t="s">
        <v>108</v>
      </c>
      <c r="D16840" s="116" t="n">
        <v>47150</v>
      </c>
      <c r="E16840" s="0" t="n">
        <v>0.04</v>
      </c>
      <c r="F16840" s="0" t="n">
        <v>2076563</v>
      </c>
      <c r="G16840" s="151" t="s">
        <v>111</v>
      </c>
      <c r="H16840" s="151" t="s">
        <v>114</v>
      </c>
      <c r="I16840" s="152" t="s">
        <v>112</v>
      </c>
    </row>
    <row r="16841" customFormat="false" ht="12.75" hidden="false" customHeight="false" outlineLevel="0" collapsed="false">
      <c r="A16841" s="0" t="s">
        <v>50</v>
      </c>
      <c r="B16841" s="0" t="s">
        <v>110</v>
      </c>
      <c r="C16841" s="0" t="s">
        <v>108</v>
      </c>
      <c r="D16841" s="116" t="n">
        <v>47150</v>
      </c>
      <c r="E16841" s="0" t="n">
        <v>1.595</v>
      </c>
      <c r="F16841" s="0" t="n">
        <v>2076564</v>
      </c>
      <c r="G16841" s="151" t="s">
        <v>111</v>
      </c>
      <c r="H16841" s="151" t="s">
        <v>114</v>
      </c>
      <c r="I16841" s="152" t="s">
        <v>112</v>
      </c>
    </row>
    <row r="16842" customFormat="false" ht="12.75" hidden="false" customHeight="false" outlineLevel="0" collapsed="false">
      <c r="A16842" s="0" t="s">
        <v>50</v>
      </c>
      <c r="B16842" s="0" t="s">
        <v>113</v>
      </c>
      <c r="C16842" s="0" t="s">
        <v>108</v>
      </c>
      <c r="D16842" s="116" t="n">
        <v>47150</v>
      </c>
      <c r="E16842" s="0" t="n">
        <v>-0.28</v>
      </c>
      <c r="F16842" s="0" t="n">
        <v>2076565</v>
      </c>
      <c r="G16842" s="151" t="s">
        <v>111</v>
      </c>
      <c r="H16842" s="151" t="s">
        <v>114</v>
      </c>
      <c r="I16842" s="152" t="s">
        <v>112</v>
      </c>
    </row>
    <row r="16843" customFormat="false" ht="12.75" hidden="false" customHeight="false" outlineLevel="0" collapsed="false">
      <c r="A16843" s="0" t="s">
        <v>51</v>
      </c>
      <c r="B16843" s="0" t="s">
        <v>110</v>
      </c>
      <c r="C16843" s="0" t="s">
        <v>108</v>
      </c>
      <c r="D16843" s="116" t="n">
        <v>47150</v>
      </c>
      <c r="E16843" s="0" t="n">
        <v>1.595</v>
      </c>
      <c r="F16843" s="0" t="n">
        <v>2076566</v>
      </c>
      <c r="G16843" s="151" t="s">
        <v>111</v>
      </c>
      <c r="H16843" s="151" t="s">
        <v>114</v>
      </c>
      <c r="I16843" s="152" t="s">
        <v>112</v>
      </c>
    </row>
    <row r="16844" customFormat="false" ht="12.75" hidden="false" customHeight="false" outlineLevel="0" collapsed="false">
      <c r="A16844" s="0" t="s">
        <v>51</v>
      </c>
      <c r="B16844" s="0" t="s">
        <v>113</v>
      </c>
      <c r="C16844" s="0" t="s">
        <v>108</v>
      </c>
      <c r="D16844" s="116" t="n">
        <v>47150</v>
      </c>
      <c r="E16844" s="0" t="n">
        <v>0.39</v>
      </c>
      <c r="F16844" s="0" t="n">
        <v>2076567</v>
      </c>
      <c r="G16844" s="151" t="s">
        <v>111</v>
      </c>
      <c r="H16844" s="151" t="s">
        <v>114</v>
      </c>
      <c r="I16844" s="152" t="s">
        <v>112</v>
      </c>
    </row>
    <row r="16845" customFormat="false" ht="12.75" hidden="false" customHeight="false" outlineLevel="0" collapsed="false">
      <c r="A16845" s="0" t="s">
        <v>52</v>
      </c>
      <c r="B16845" s="0" t="s">
        <v>110</v>
      </c>
      <c r="C16845" s="0" t="s">
        <v>108</v>
      </c>
      <c r="D16845" s="116" t="n">
        <v>47150</v>
      </c>
      <c r="E16845" s="0" t="n">
        <v>1.595</v>
      </c>
      <c r="F16845" s="0" t="n">
        <v>2076568</v>
      </c>
      <c r="G16845" s="151" t="s">
        <v>111</v>
      </c>
      <c r="H16845" s="151" t="s">
        <v>114</v>
      </c>
      <c r="I16845" s="152" t="s">
        <v>112</v>
      </c>
    </row>
    <row r="16846" customFormat="false" ht="12.75" hidden="false" customHeight="false" outlineLevel="0" collapsed="false">
      <c r="A16846" s="0" t="s">
        <v>52</v>
      </c>
      <c r="B16846" s="0" t="s">
        <v>113</v>
      </c>
      <c r="C16846" s="0" t="s">
        <v>108</v>
      </c>
      <c r="D16846" s="116" t="n">
        <v>47150</v>
      </c>
      <c r="E16846" s="0" t="n">
        <v>-0.2</v>
      </c>
      <c r="F16846" s="0" t="n">
        <v>2076569</v>
      </c>
      <c r="G16846" s="151" t="s">
        <v>111</v>
      </c>
      <c r="H16846" s="151" t="s">
        <v>114</v>
      </c>
      <c r="I16846" s="152" t="s">
        <v>112</v>
      </c>
    </row>
    <row r="16847" customFormat="false" ht="12.75" hidden="false" customHeight="false" outlineLevel="0" collapsed="false">
      <c r="A16847" s="0" t="s">
        <v>53</v>
      </c>
      <c r="B16847" s="0" t="s">
        <v>110</v>
      </c>
      <c r="C16847" s="0" t="s">
        <v>108</v>
      </c>
      <c r="D16847" s="116" t="n">
        <v>47150</v>
      </c>
      <c r="E16847" s="0" t="n">
        <v>1.25</v>
      </c>
      <c r="F16847" s="0" t="n">
        <v>2076570</v>
      </c>
      <c r="G16847" s="151" t="s">
        <v>111</v>
      </c>
      <c r="H16847" s="151" t="s">
        <v>114</v>
      </c>
      <c r="I16847" s="152" t="s">
        <v>112</v>
      </c>
    </row>
    <row r="16848" customFormat="false" ht="12.75" hidden="false" customHeight="false" outlineLevel="0" collapsed="false">
      <c r="A16848" s="0" t="s">
        <v>53</v>
      </c>
      <c r="B16848" s="0" t="s">
        <v>113</v>
      </c>
      <c r="C16848" s="0" t="s">
        <v>108</v>
      </c>
      <c r="D16848" s="116" t="n">
        <v>47150</v>
      </c>
      <c r="E16848" s="0" t="n">
        <v>0.04</v>
      </c>
      <c r="F16848" s="0" t="n">
        <v>2076571</v>
      </c>
      <c r="G16848" s="151" t="s">
        <v>111</v>
      </c>
      <c r="H16848" s="151" t="s">
        <v>114</v>
      </c>
      <c r="I16848" s="152" t="s">
        <v>112</v>
      </c>
    </row>
    <row r="16849" customFormat="false" ht="12.75" hidden="false" customHeight="false" outlineLevel="0" collapsed="false">
      <c r="A16849" s="0" t="s">
        <v>17</v>
      </c>
      <c r="B16849" s="0" t="s">
        <v>110</v>
      </c>
      <c r="C16849" s="0" t="s">
        <v>108</v>
      </c>
      <c r="D16849" s="116" t="n">
        <v>47150</v>
      </c>
      <c r="E16849" s="0" t="n">
        <v>0</v>
      </c>
      <c r="F16849" s="0" t="n">
        <v>2076572</v>
      </c>
      <c r="G16849" s="151" t="s">
        <v>111</v>
      </c>
      <c r="H16849" s="151" t="s">
        <v>114</v>
      </c>
      <c r="I16849" s="152" t="s">
        <v>112</v>
      </c>
    </row>
    <row r="16850" customFormat="false" ht="12.75" hidden="false" customHeight="false" outlineLevel="0" collapsed="false">
      <c r="A16850" s="0" t="s">
        <v>17</v>
      </c>
      <c r="B16850" s="0" t="s">
        <v>113</v>
      </c>
      <c r="C16850" s="0" t="s">
        <v>108</v>
      </c>
      <c r="D16850" s="116" t="n">
        <v>47150</v>
      </c>
      <c r="E16850" s="0" t="n">
        <v>0</v>
      </c>
      <c r="F16850" s="0" t="n">
        <v>2076573</v>
      </c>
      <c r="G16850" s="151" t="s">
        <v>111</v>
      </c>
      <c r="H16850" s="151" t="s">
        <v>114</v>
      </c>
      <c r="I16850" s="152" t="s">
        <v>112</v>
      </c>
    </row>
    <row r="16851" customFormat="false" ht="12.75" hidden="false" customHeight="false" outlineLevel="0" collapsed="false">
      <c r="A16851" s="0" t="s">
        <v>18</v>
      </c>
      <c r="B16851" s="0" t="s">
        <v>110</v>
      </c>
      <c r="C16851" s="0" t="s">
        <v>108</v>
      </c>
      <c r="D16851" s="116" t="n">
        <v>47150</v>
      </c>
      <c r="E16851" s="0" t="n">
        <v>0</v>
      </c>
      <c r="F16851" s="0" t="n">
        <v>2076574</v>
      </c>
      <c r="G16851" s="151" t="s">
        <v>111</v>
      </c>
      <c r="H16851" s="151" t="s">
        <v>114</v>
      </c>
      <c r="I16851" s="152" t="s">
        <v>112</v>
      </c>
    </row>
    <row r="16852" customFormat="false" ht="12.75" hidden="false" customHeight="false" outlineLevel="0" collapsed="false">
      <c r="A16852" s="0" t="s">
        <v>18</v>
      </c>
      <c r="B16852" s="0" t="s">
        <v>113</v>
      </c>
      <c r="C16852" s="0" t="s">
        <v>108</v>
      </c>
      <c r="D16852" s="116" t="n">
        <v>47150</v>
      </c>
      <c r="E16852" s="0" t="n">
        <v>0</v>
      </c>
      <c r="F16852" s="0" t="n">
        <v>2076575</v>
      </c>
      <c r="G16852" s="151" t="s">
        <v>111</v>
      </c>
      <c r="H16852" s="151" t="s">
        <v>114</v>
      </c>
      <c r="I16852" s="152" t="s">
        <v>112</v>
      </c>
    </row>
    <row r="16853" customFormat="false" ht="12.75" hidden="false" customHeight="false" outlineLevel="0" collapsed="false">
      <c r="A16853" s="0" t="s">
        <v>19</v>
      </c>
      <c r="B16853" s="0" t="s">
        <v>110</v>
      </c>
      <c r="C16853" s="0" t="s">
        <v>108</v>
      </c>
      <c r="D16853" s="116" t="n">
        <v>47150</v>
      </c>
      <c r="E16853" s="0" t="n">
        <v>0</v>
      </c>
      <c r="F16853" s="0" t="n">
        <v>2076576</v>
      </c>
      <c r="G16853" s="151" t="s">
        <v>111</v>
      </c>
      <c r="H16853" s="151" t="s">
        <v>114</v>
      </c>
      <c r="I16853" s="152" t="s">
        <v>112</v>
      </c>
    </row>
    <row r="16854" customFormat="false" ht="12.75" hidden="false" customHeight="false" outlineLevel="0" collapsed="false">
      <c r="A16854" s="0" t="s">
        <v>19</v>
      </c>
      <c r="B16854" s="0" t="s">
        <v>113</v>
      </c>
      <c r="C16854" s="0" t="s">
        <v>108</v>
      </c>
      <c r="D16854" s="116" t="n">
        <v>47150</v>
      </c>
      <c r="E16854" s="0" t="n">
        <v>0</v>
      </c>
      <c r="F16854" s="0" t="n">
        <v>2076577</v>
      </c>
      <c r="G16854" s="151" t="s">
        <v>111</v>
      </c>
      <c r="H16854" s="151" t="s">
        <v>114</v>
      </c>
      <c r="I16854" s="152" t="s">
        <v>112</v>
      </c>
    </row>
    <row r="16855" customFormat="false" ht="12.75" hidden="false" customHeight="false" outlineLevel="0" collapsed="false">
      <c r="A16855" s="0" t="s">
        <v>21</v>
      </c>
      <c r="B16855" s="0" t="s">
        <v>110</v>
      </c>
      <c r="C16855" s="0" t="s">
        <v>108</v>
      </c>
      <c r="D16855" s="116" t="n">
        <v>47150</v>
      </c>
      <c r="E16855" s="0" t="n">
        <v>0</v>
      </c>
      <c r="F16855" s="0" t="n">
        <v>2076578</v>
      </c>
      <c r="G16855" s="151" t="s">
        <v>111</v>
      </c>
      <c r="H16855" s="151" t="s">
        <v>114</v>
      </c>
      <c r="I16855" s="152" t="s">
        <v>112</v>
      </c>
    </row>
    <row r="16856" customFormat="false" ht="12.75" hidden="false" customHeight="false" outlineLevel="0" collapsed="false">
      <c r="A16856" s="0" t="s">
        <v>21</v>
      </c>
      <c r="B16856" s="0" t="s">
        <v>113</v>
      </c>
      <c r="C16856" s="0" t="s">
        <v>108</v>
      </c>
      <c r="D16856" s="116" t="n">
        <v>47150</v>
      </c>
      <c r="E16856" s="0" t="n">
        <v>0</v>
      </c>
      <c r="F16856" s="0" t="n">
        <v>2076579</v>
      </c>
      <c r="G16856" s="151" t="s">
        <v>111</v>
      </c>
      <c r="H16856" s="151" t="s">
        <v>114</v>
      </c>
      <c r="I16856" s="152" t="s">
        <v>112</v>
      </c>
    </row>
    <row r="16857" customFormat="false" ht="12.75" hidden="false" customHeight="false" outlineLevel="0" collapsed="false">
      <c r="A16857" s="0" t="s">
        <v>22</v>
      </c>
      <c r="B16857" s="0" t="s">
        <v>110</v>
      </c>
      <c r="C16857" s="0" t="s">
        <v>108</v>
      </c>
      <c r="D16857" s="116" t="n">
        <v>47150</v>
      </c>
      <c r="E16857" s="0" t="n">
        <v>0</v>
      </c>
      <c r="F16857" s="0" t="n">
        <v>2076580</v>
      </c>
      <c r="G16857" s="151" t="s">
        <v>111</v>
      </c>
      <c r="H16857" s="151" t="s">
        <v>114</v>
      </c>
      <c r="I16857" s="152" t="s">
        <v>112</v>
      </c>
    </row>
    <row r="16858" customFormat="false" ht="12.75" hidden="false" customHeight="false" outlineLevel="0" collapsed="false">
      <c r="B16858" s="0" t="s">
        <v>110</v>
      </c>
      <c r="C16858" s="0" t="s">
        <v>108</v>
      </c>
      <c r="D16858" s="116" t="n">
        <v>47150</v>
      </c>
      <c r="I16858" s="152" t="s">
        <v>109</v>
      </c>
    </row>
    <row r="16859" customFormat="false" ht="12.75" hidden="false" customHeight="false" outlineLevel="0" collapsed="false">
      <c r="B16859" s="0" t="s">
        <v>110</v>
      </c>
      <c r="C16859" s="0" t="s">
        <v>108</v>
      </c>
      <c r="D16859" s="116" t="n">
        <v>47150</v>
      </c>
      <c r="I16859" s="152" t="s">
        <v>109</v>
      </c>
    </row>
    <row r="16860" customFormat="false" ht="12.75" hidden="false" customHeight="false" outlineLevel="0" collapsed="false">
      <c r="A16860" s="0" t="s">
        <v>59</v>
      </c>
      <c r="B16860" s="0" t="s">
        <v>110</v>
      </c>
      <c r="C16860" s="0" t="s">
        <v>108</v>
      </c>
      <c r="D16860" s="116" t="n">
        <v>47178</v>
      </c>
      <c r="E16860" s="0" t="n">
        <v>0.905</v>
      </c>
      <c r="F16860" s="0" t="n">
        <v>2076534</v>
      </c>
      <c r="G16860" s="151" t="s">
        <v>111</v>
      </c>
      <c r="H16860" s="151" t="s">
        <v>114</v>
      </c>
      <c r="I16860" s="152" t="s">
        <v>112</v>
      </c>
    </row>
    <row r="16861" customFormat="false" ht="12.75" hidden="false" customHeight="false" outlineLevel="0" collapsed="false">
      <c r="A16861" s="0" t="s">
        <v>59</v>
      </c>
      <c r="B16861" s="0" t="s">
        <v>113</v>
      </c>
      <c r="C16861" s="0" t="s">
        <v>108</v>
      </c>
      <c r="D16861" s="116" t="n">
        <v>47178</v>
      </c>
      <c r="E16861" s="0" t="n">
        <v>0.03</v>
      </c>
      <c r="F16861" s="0" t="n">
        <v>2076535</v>
      </c>
      <c r="G16861" s="151" t="s">
        <v>111</v>
      </c>
      <c r="H16861" s="151" t="s">
        <v>114</v>
      </c>
      <c r="I16861" s="152" t="s">
        <v>112</v>
      </c>
    </row>
    <row r="16862" customFormat="false" ht="12.75" hidden="false" customHeight="false" outlineLevel="0" collapsed="false">
      <c r="A16862" s="0" t="s">
        <v>60</v>
      </c>
      <c r="B16862" s="0" t="s">
        <v>110</v>
      </c>
      <c r="C16862" s="0" t="s">
        <v>108</v>
      </c>
      <c r="D16862" s="116" t="n">
        <v>47178</v>
      </c>
      <c r="E16862" s="0" t="n">
        <v>0.905</v>
      </c>
      <c r="F16862" s="0" t="n">
        <v>2076536</v>
      </c>
      <c r="G16862" s="151" t="s">
        <v>111</v>
      </c>
      <c r="H16862" s="151" t="s">
        <v>114</v>
      </c>
      <c r="I16862" s="152" t="s">
        <v>112</v>
      </c>
    </row>
    <row r="16863" customFormat="false" ht="12.75" hidden="false" customHeight="false" outlineLevel="0" collapsed="false">
      <c r="A16863" s="0" t="s">
        <v>60</v>
      </c>
      <c r="B16863" s="0" t="s">
        <v>113</v>
      </c>
      <c r="C16863" s="0" t="s">
        <v>108</v>
      </c>
      <c r="D16863" s="116" t="n">
        <v>47178</v>
      </c>
      <c r="E16863" s="0" t="n">
        <v>0.13</v>
      </c>
      <c r="F16863" s="0" t="n">
        <v>2076537</v>
      </c>
      <c r="G16863" s="151" t="s">
        <v>111</v>
      </c>
      <c r="H16863" s="151" t="s">
        <v>114</v>
      </c>
      <c r="I16863" s="152" t="s">
        <v>112</v>
      </c>
    </row>
    <row r="16864" customFormat="false" ht="12.75" hidden="false" customHeight="false" outlineLevel="0" collapsed="false">
      <c r="A16864" s="0" t="s">
        <v>61</v>
      </c>
      <c r="B16864" s="0" t="s">
        <v>110</v>
      </c>
      <c r="C16864" s="0" t="s">
        <v>108</v>
      </c>
      <c r="D16864" s="116" t="n">
        <v>47178</v>
      </c>
      <c r="E16864" s="0" t="n">
        <v>0.905</v>
      </c>
      <c r="F16864" s="0" t="n">
        <v>2076538</v>
      </c>
      <c r="G16864" s="151" t="s">
        <v>111</v>
      </c>
      <c r="H16864" s="151" t="s">
        <v>114</v>
      </c>
      <c r="I16864" s="152" t="s">
        <v>112</v>
      </c>
    </row>
    <row r="16865" customFormat="false" ht="12.75" hidden="false" customHeight="false" outlineLevel="0" collapsed="false">
      <c r="A16865" s="0" t="s">
        <v>61</v>
      </c>
      <c r="B16865" s="0" t="s">
        <v>113</v>
      </c>
      <c r="C16865" s="0" t="s">
        <v>108</v>
      </c>
      <c r="D16865" s="116" t="n">
        <v>47178</v>
      </c>
      <c r="E16865" s="0" t="n">
        <v>0.03</v>
      </c>
      <c r="F16865" s="0" t="n">
        <v>2076539</v>
      </c>
      <c r="G16865" s="151" t="s">
        <v>111</v>
      </c>
      <c r="H16865" s="151" t="s">
        <v>114</v>
      </c>
      <c r="I16865" s="152" t="s">
        <v>112</v>
      </c>
    </row>
    <row r="16866" customFormat="false" ht="12.75" hidden="false" customHeight="false" outlineLevel="0" collapsed="false">
      <c r="A16866" s="0" t="s">
        <v>62</v>
      </c>
      <c r="B16866" s="0" t="s">
        <v>110</v>
      </c>
      <c r="C16866" s="0" t="s">
        <v>108</v>
      </c>
      <c r="D16866" s="116" t="n">
        <v>47178</v>
      </c>
      <c r="E16866" s="0" t="n">
        <v>0.905</v>
      </c>
      <c r="F16866" s="0" t="n">
        <v>2076540</v>
      </c>
      <c r="G16866" s="151" t="s">
        <v>111</v>
      </c>
      <c r="H16866" s="151" t="s">
        <v>114</v>
      </c>
      <c r="I16866" s="152" t="s">
        <v>112</v>
      </c>
    </row>
    <row r="16867" customFormat="false" ht="12.75" hidden="false" customHeight="false" outlineLevel="0" collapsed="false">
      <c r="A16867" s="0" t="s">
        <v>62</v>
      </c>
      <c r="B16867" s="0" t="s">
        <v>113</v>
      </c>
      <c r="C16867" s="0" t="s">
        <v>108</v>
      </c>
      <c r="D16867" s="116" t="n">
        <v>47178</v>
      </c>
      <c r="E16867" s="0" t="n">
        <v>0.13</v>
      </c>
      <c r="F16867" s="0" t="n">
        <v>2076541</v>
      </c>
      <c r="G16867" s="151" t="s">
        <v>111</v>
      </c>
      <c r="H16867" s="151" t="s">
        <v>114</v>
      </c>
      <c r="I16867" s="152" t="s">
        <v>112</v>
      </c>
    </row>
    <row r="16868" customFormat="false" ht="12.75" hidden="false" customHeight="false" outlineLevel="0" collapsed="false">
      <c r="A16868" s="0" t="s">
        <v>82</v>
      </c>
      <c r="B16868" s="0" t="s">
        <v>110</v>
      </c>
      <c r="C16868" s="0" t="s">
        <v>108</v>
      </c>
      <c r="D16868" s="116" t="n">
        <v>47178</v>
      </c>
      <c r="E16868" s="0" t="n">
        <v>0</v>
      </c>
      <c r="F16868" s="0" t="n">
        <v>2076542</v>
      </c>
      <c r="G16868" s="151" t="s">
        <v>111</v>
      </c>
      <c r="H16868" s="151" t="s">
        <v>114</v>
      </c>
      <c r="I16868" s="152" t="s">
        <v>112</v>
      </c>
    </row>
    <row r="16869" customFormat="false" ht="12.75" hidden="false" customHeight="false" outlineLevel="0" collapsed="false">
      <c r="A16869" s="0" t="s">
        <v>82</v>
      </c>
      <c r="B16869" s="0" t="s">
        <v>113</v>
      </c>
      <c r="C16869" s="0" t="s">
        <v>108</v>
      </c>
      <c r="D16869" s="116" t="n">
        <v>47178</v>
      </c>
      <c r="E16869" s="0" t="n">
        <v>0</v>
      </c>
      <c r="F16869" s="0" t="n">
        <v>2076543</v>
      </c>
      <c r="G16869" s="151" t="s">
        <v>111</v>
      </c>
      <c r="H16869" s="151" t="s">
        <v>114</v>
      </c>
      <c r="I16869" s="152" t="s">
        <v>112</v>
      </c>
    </row>
    <row r="16870" customFormat="false" ht="12.75" hidden="false" customHeight="false" outlineLevel="0" collapsed="false">
      <c r="A16870" s="0" t="s">
        <v>83</v>
      </c>
      <c r="B16870" s="0" t="s">
        <v>110</v>
      </c>
      <c r="C16870" s="0" t="s">
        <v>108</v>
      </c>
      <c r="D16870" s="116" t="n">
        <v>47178</v>
      </c>
      <c r="E16870" s="0" t="n">
        <v>0</v>
      </c>
      <c r="F16870" s="0" t="n">
        <v>2076544</v>
      </c>
      <c r="G16870" s="151" t="s">
        <v>111</v>
      </c>
      <c r="H16870" s="151" t="s">
        <v>114</v>
      </c>
      <c r="I16870" s="152" t="s">
        <v>112</v>
      </c>
    </row>
    <row r="16871" customFormat="false" ht="12.75" hidden="false" customHeight="false" outlineLevel="0" collapsed="false">
      <c r="A16871" s="0" t="s">
        <v>83</v>
      </c>
      <c r="B16871" s="0" t="s">
        <v>113</v>
      </c>
      <c r="C16871" s="0" t="s">
        <v>108</v>
      </c>
      <c r="D16871" s="116" t="n">
        <v>47178</v>
      </c>
      <c r="E16871" s="0" t="n">
        <v>0</v>
      </c>
      <c r="F16871" s="0" t="n">
        <v>2076545</v>
      </c>
      <c r="G16871" s="151" t="s">
        <v>111</v>
      </c>
      <c r="H16871" s="151" t="s">
        <v>114</v>
      </c>
      <c r="I16871" s="152" t="s">
        <v>112</v>
      </c>
    </row>
    <row r="16872" customFormat="false" ht="12.75" hidden="false" customHeight="false" outlineLevel="0" collapsed="false">
      <c r="A16872" s="0" t="s">
        <v>84</v>
      </c>
      <c r="B16872" s="0" t="s">
        <v>110</v>
      </c>
      <c r="C16872" s="0" t="s">
        <v>108</v>
      </c>
      <c r="D16872" s="116" t="n">
        <v>47178</v>
      </c>
      <c r="E16872" s="0" t="n">
        <v>0.27</v>
      </c>
      <c r="F16872" s="0" t="n">
        <v>2076546</v>
      </c>
      <c r="G16872" s="151" t="s">
        <v>111</v>
      </c>
      <c r="H16872" s="151" t="s">
        <v>114</v>
      </c>
      <c r="I16872" s="152" t="s">
        <v>112</v>
      </c>
    </row>
    <row r="16873" customFormat="false" ht="12.75" hidden="false" customHeight="false" outlineLevel="0" collapsed="false">
      <c r="A16873" s="0" t="s">
        <v>84</v>
      </c>
      <c r="B16873" s="0" t="s">
        <v>113</v>
      </c>
      <c r="C16873" s="0" t="s">
        <v>108</v>
      </c>
      <c r="D16873" s="116" t="n">
        <v>47178</v>
      </c>
      <c r="E16873" s="0" t="n">
        <v>0</v>
      </c>
      <c r="F16873" s="0" t="n">
        <v>2076547</v>
      </c>
      <c r="G16873" s="151" t="s">
        <v>111</v>
      </c>
      <c r="H16873" s="151" t="s">
        <v>114</v>
      </c>
      <c r="I16873" s="152" t="s">
        <v>112</v>
      </c>
    </row>
    <row r="16874" customFormat="false" ht="12.75" hidden="false" customHeight="false" outlineLevel="0" collapsed="false">
      <c r="A16874" s="0" t="s">
        <v>85</v>
      </c>
      <c r="B16874" s="0" t="s">
        <v>110</v>
      </c>
      <c r="C16874" s="0" t="s">
        <v>108</v>
      </c>
      <c r="D16874" s="116" t="n">
        <v>47178</v>
      </c>
      <c r="E16874" s="0" t="n">
        <v>0.27</v>
      </c>
      <c r="F16874" s="0" t="n">
        <v>2076548</v>
      </c>
      <c r="G16874" s="151" t="s">
        <v>111</v>
      </c>
      <c r="H16874" s="151" t="s">
        <v>114</v>
      </c>
      <c r="I16874" s="152" t="s">
        <v>112</v>
      </c>
    </row>
    <row r="16875" customFormat="false" ht="12.75" hidden="false" customHeight="false" outlineLevel="0" collapsed="false">
      <c r="A16875" s="0" t="s">
        <v>85</v>
      </c>
      <c r="B16875" s="0" t="s">
        <v>113</v>
      </c>
      <c r="C16875" s="0" t="s">
        <v>108</v>
      </c>
      <c r="D16875" s="116" t="n">
        <v>47178</v>
      </c>
      <c r="E16875" s="0" t="n">
        <v>0</v>
      </c>
      <c r="F16875" s="0" t="n">
        <v>2076549</v>
      </c>
      <c r="G16875" s="151" t="s">
        <v>111</v>
      </c>
      <c r="H16875" s="151" t="s">
        <v>114</v>
      </c>
      <c r="I16875" s="152" t="s">
        <v>112</v>
      </c>
    </row>
    <row r="16876" customFormat="false" ht="12.75" hidden="false" customHeight="false" outlineLevel="0" collapsed="false">
      <c r="A16876" s="0" t="s">
        <v>86</v>
      </c>
      <c r="B16876" s="0" t="s">
        <v>110</v>
      </c>
      <c r="C16876" s="0" t="s">
        <v>108</v>
      </c>
      <c r="D16876" s="116" t="n">
        <v>47178</v>
      </c>
      <c r="E16876" s="0" t="n">
        <v>0.39</v>
      </c>
      <c r="F16876" s="0" t="n">
        <v>2076550</v>
      </c>
      <c r="G16876" s="151" t="s">
        <v>111</v>
      </c>
      <c r="H16876" s="151" t="s">
        <v>114</v>
      </c>
      <c r="I16876" s="152" t="s">
        <v>112</v>
      </c>
    </row>
    <row r="16877" customFormat="false" ht="12.75" hidden="false" customHeight="false" outlineLevel="0" collapsed="false">
      <c r="A16877" s="0" t="s">
        <v>86</v>
      </c>
      <c r="B16877" s="0" t="s">
        <v>113</v>
      </c>
      <c r="C16877" s="0" t="s">
        <v>108</v>
      </c>
      <c r="D16877" s="116" t="n">
        <v>47178</v>
      </c>
      <c r="E16877" s="0" t="n">
        <v>0.05</v>
      </c>
      <c r="F16877" s="0" t="n">
        <v>2076551</v>
      </c>
      <c r="G16877" s="151" t="s">
        <v>111</v>
      </c>
      <c r="H16877" s="151" t="s">
        <v>114</v>
      </c>
      <c r="I16877" s="152" t="s">
        <v>112</v>
      </c>
    </row>
    <row r="16878" customFormat="false" ht="12.75" hidden="false" customHeight="false" outlineLevel="0" collapsed="false">
      <c r="A16878" s="0" t="s">
        <v>87</v>
      </c>
      <c r="B16878" s="0" t="s">
        <v>110</v>
      </c>
      <c r="C16878" s="0" t="s">
        <v>108</v>
      </c>
      <c r="D16878" s="116" t="n">
        <v>47178</v>
      </c>
      <c r="E16878" s="0" t="n">
        <v>0.39</v>
      </c>
      <c r="F16878" s="0" t="n">
        <v>2076552</v>
      </c>
      <c r="G16878" s="151" t="s">
        <v>111</v>
      </c>
      <c r="H16878" s="151" t="s">
        <v>114</v>
      </c>
      <c r="I16878" s="152" t="s">
        <v>112</v>
      </c>
    </row>
    <row r="16879" customFormat="false" ht="12.75" hidden="false" customHeight="false" outlineLevel="0" collapsed="false">
      <c r="A16879" s="0" t="s">
        <v>87</v>
      </c>
      <c r="B16879" s="0" t="s">
        <v>113</v>
      </c>
      <c r="C16879" s="0" t="s">
        <v>108</v>
      </c>
      <c r="D16879" s="116" t="n">
        <v>47178</v>
      </c>
      <c r="E16879" s="0" t="n">
        <v>0.05</v>
      </c>
      <c r="F16879" s="0" t="n">
        <v>2076553</v>
      </c>
      <c r="G16879" s="151" t="s">
        <v>111</v>
      </c>
      <c r="H16879" s="151" t="s">
        <v>114</v>
      </c>
      <c r="I16879" s="152" t="s">
        <v>112</v>
      </c>
    </row>
    <row r="16880" customFormat="false" ht="12.75" hidden="false" customHeight="false" outlineLevel="0" collapsed="false">
      <c r="A16880" s="0" t="s">
        <v>88</v>
      </c>
      <c r="B16880" s="0" t="s">
        <v>110</v>
      </c>
      <c r="C16880" s="0" t="s">
        <v>108</v>
      </c>
      <c r="D16880" s="116" t="n">
        <v>47178</v>
      </c>
      <c r="E16880" s="0" t="n">
        <v>0.39</v>
      </c>
      <c r="F16880" s="0" t="n">
        <v>2076554</v>
      </c>
      <c r="G16880" s="151" t="s">
        <v>111</v>
      </c>
      <c r="H16880" s="151" t="s">
        <v>114</v>
      </c>
      <c r="I16880" s="152" t="s">
        <v>112</v>
      </c>
    </row>
    <row r="16881" customFormat="false" ht="12.75" hidden="false" customHeight="false" outlineLevel="0" collapsed="false">
      <c r="A16881" s="0" t="s">
        <v>88</v>
      </c>
      <c r="B16881" s="0" t="s">
        <v>113</v>
      </c>
      <c r="C16881" s="0" t="s">
        <v>108</v>
      </c>
      <c r="D16881" s="116" t="n">
        <v>47178</v>
      </c>
      <c r="E16881" s="0" t="n">
        <v>0.05</v>
      </c>
      <c r="F16881" s="0" t="n">
        <v>2076555</v>
      </c>
      <c r="G16881" s="151" t="s">
        <v>111</v>
      </c>
      <c r="H16881" s="151" t="s">
        <v>114</v>
      </c>
      <c r="I16881" s="152" t="s">
        <v>112</v>
      </c>
    </row>
    <row r="16882" customFormat="false" ht="12.75" hidden="false" customHeight="false" outlineLevel="0" collapsed="false">
      <c r="A16882" s="0" t="s">
        <v>89</v>
      </c>
      <c r="B16882" s="0" t="s">
        <v>110</v>
      </c>
      <c r="C16882" s="0" t="s">
        <v>108</v>
      </c>
      <c r="D16882" s="116" t="n">
        <v>47178</v>
      </c>
      <c r="E16882" s="0" t="n">
        <v>0.39</v>
      </c>
      <c r="F16882" s="0" t="n">
        <v>2076556</v>
      </c>
      <c r="G16882" s="151" t="s">
        <v>111</v>
      </c>
      <c r="H16882" s="151" t="s">
        <v>114</v>
      </c>
      <c r="I16882" s="152" t="s">
        <v>112</v>
      </c>
    </row>
    <row r="16883" customFormat="false" ht="12.75" hidden="false" customHeight="false" outlineLevel="0" collapsed="false">
      <c r="A16883" s="0" t="s">
        <v>89</v>
      </c>
      <c r="B16883" s="0" t="s">
        <v>113</v>
      </c>
      <c r="C16883" s="0" t="s">
        <v>108</v>
      </c>
      <c r="D16883" s="116" t="n">
        <v>47178</v>
      </c>
      <c r="E16883" s="0" t="n">
        <v>0.05</v>
      </c>
      <c r="F16883" s="0" t="n">
        <v>2076557</v>
      </c>
      <c r="G16883" s="151" t="s">
        <v>111</v>
      </c>
      <c r="H16883" s="151" t="s">
        <v>114</v>
      </c>
      <c r="I16883" s="152" t="s">
        <v>112</v>
      </c>
    </row>
    <row r="16884" customFormat="false" ht="12.75" hidden="false" customHeight="false" outlineLevel="0" collapsed="false">
      <c r="A16884" s="0" t="s">
        <v>90</v>
      </c>
      <c r="B16884" s="0" t="s">
        <v>110</v>
      </c>
      <c r="C16884" s="0" t="s">
        <v>108</v>
      </c>
      <c r="D16884" s="116" t="n">
        <v>47178</v>
      </c>
      <c r="E16884" s="0" t="n">
        <v>0.39</v>
      </c>
      <c r="F16884" s="0" t="n">
        <v>2076558</v>
      </c>
      <c r="G16884" s="151" t="s">
        <v>111</v>
      </c>
      <c r="H16884" s="151" t="s">
        <v>114</v>
      </c>
      <c r="I16884" s="152" t="s">
        <v>112</v>
      </c>
    </row>
    <row r="16885" customFormat="false" ht="12.75" hidden="false" customHeight="false" outlineLevel="0" collapsed="false">
      <c r="A16885" s="0" t="s">
        <v>90</v>
      </c>
      <c r="B16885" s="0" t="s">
        <v>113</v>
      </c>
      <c r="C16885" s="0" t="s">
        <v>108</v>
      </c>
      <c r="D16885" s="116" t="n">
        <v>47178</v>
      </c>
      <c r="E16885" s="0" t="n">
        <v>0.05</v>
      </c>
      <c r="F16885" s="0" t="n">
        <v>2076559</v>
      </c>
      <c r="G16885" s="151" t="s">
        <v>111</v>
      </c>
      <c r="H16885" s="151" t="s">
        <v>114</v>
      </c>
      <c r="I16885" s="152" t="s">
        <v>112</v>
      </c>
    </row>
    <row r="16886" customFormat="false" ht="12.75" hidden="false" customHeight="false" outlineLevel="0" collapsed="false">
      <c r="A16886" s="0" t="s">
        <v>91</v>
      </c>
      <c r="B16886" s="0" t="s">
        <v>110</v>
      </c>
      <c r="C16886" s="0" t="s">
        <v>108</v>
      </c>
      <c r="D16886" s="116" t="n">
        <v>47178</v>
      </c>
      <c r="E16886" s="0" t="n">
        <v>0</v>
      </c>
      <c r="F16886" s="0" t="n">
        <v>2076560</v>
      </c>
      <c r="G16886" s="151" t="s">
        <v>111</v>
      </c>
      <c r="H16886" s="151" t="s">
        <v>114</v>
      </c>
      <c r="I16886" s="152" t="s">
        <v>112</v>
      </c>
    </row>
    <row r="16887" customFormat="false" ht="12.75" hidden="false" customHeight="false" outlineLevel="0" collapsed="false">
      <c r="A16887" s="0" t="s">
        <v>91</v>
      </c>
      <c r="B16887" s="0" t="s">
        <v>113</v>
      </c>
      <c r="C16887" s="0" t="s">
        <v>108</v>
      </c>
      <c r="D16887" s="116" t="n">
        <v>47178</v>
      </c>
      <c r="E16887" s="0" t="n">
        <v>0</v>
      </c>
      <c r="F16887" s="0" t="n">
        <v>2076561</v>
      </c>
      <c r="G16887" s="151" t="s">
        <v>111</v>
      </c>
      <c r="H16887" s="151" t="s">
        <v>114</v>
      </c>
      <c r="I16887" s="152" t="s">
        <v>112</v>
      </c>
    </row>
    <row r="16888" customFormat="false" ht="12.75" hidden="false" customHeight="false" outlineLevel="0" collapsed="false">
      <c r="A16888" s="0" t="s">
        <v>49</v>
      </c>
      <c r="B16888" s="0" t="s">
        <v>110</v>
      </c>
      <c r="C16888" s="0" t="s">
        <v>108</v>
      </c>
      <c r="D16888" s="116" t="n">
        <v>47178</v>
      </c>
      <c r="E16888" s="0" t="n">
        <v>0.905</v>
      </c>
      <c r="F16888" s="0" t="n">
        <v>2076562</v>
      </c>
      <c r="G16888" s="151" t="s">
        <v>111</v>
      </c>
      <c r="H16888" s="151" t="s">
        <v>114</v>
      </c>
      <c r="I16888" s="152" t="s">
        <v>112</v>
      </c>
    </row>
    <row r="16889" customFormat="false" ht="12.75" hidden="false" customHeight="false" outlineLevel="0" collapsed="false">
      <c r="A16889" s="0" t="s">
        <v>49</v>
      </c>
      <c r="B16889" s="0" t="s">
        <v>113</v>
      </c>
      <c r="C16889" s="0" t="s">
        <v>108</v>
      </c>
      <c r="D16889" s="116" t="n">
        <v>47178</v>
      </c>
      <c r="E16889" s="0" t="n">
        <v>0.03</v>
      </c>
      <c r="F16889" s="0" t="n">
        <v>2076563</v>
      </c>
      <c r="G16889" s="151" t="s">
        <v>111</v>
      </c>
      <c r="H16889" s="151" t="s">
        <v>114</v>
      </c>
      <c r="I16889" s="152" t="s">
        <v>112</v>
      </c>
    </row>
    <row r="16890" customFormat="false" ht="12.75" hidden="false" customHeight="false" outlineLevel="0" collapsed="false">
      <c r="A16890" s="0" t="s">
        <v>50</v>
      </c>
      <c r="B16890" s="0" t="s">
        <v>110</v>
      </c>
      <c r="C16890" s="0" t="s">
        <v>108</v>
      </c>
      <c r="D16890" s="116" t="n">
        <v>47178</v>
      </c>
      <c r="E16890" s="0" t="n">
        <v>0.965</v>
      </c>
      <c r="F16890" s="0" t="n">
        <v>2076564</v>
      </c>
      <c r="G16890" s="151" t="s">
        <v>111</v>
      </c>
      <c r="H16890" s="151" t="s">
        <v>114</v>
      </c>
      <c r="I16890" s="152" t="s">
        <v>112</v>
      </c>
    </row>
    <row r="16891" customFormat="false" ht="12.75" hidden="false" customHeight="false" outlineLevel="0" collapsed="false">
      <c r="A16891" s="0" t="s">
        <v>50</v>
      </c>
      <c r="B16891" s="0" t="s">
        <v>113</v>
      </c>
      <c r="C16891" s="0" t="s">
        <v>108</v>
      </c>
      <c r="D16891" s="116" t="n">
        <v>47178</v>
      </c>
      <c r="E16891" s="0" t="n">
        <v>-0.17</v>
      </c>
      <c r="F16891" s="0" t="n">
        <v>2076565</v>
      </c>
      <c r="G16891" s="151" t="s">
        <v>111</v>
      </c>
      <c r="H16891" s="151" t="s">
        <v>114</v>
      </c>
      <c r="I16891" s="152" t="s">
        <v>112</v>
      </c>
    </row>
    <row r="16892" customFormat="false" ht="12.75" hidden="false" customHeight="false" outlineLevel="0" collapsed="false">
      <c r="A16892" s="0" t="s">
        <v>51</v>
      </c>
      <c r="B16892" s="0" t="s">
        <v>110</v>
      </c>
      <c r="C16892" s="0" t="s">
        <v>108</v>
      </c>
      <c r="D16892" s="116" t="n">
        <v>47178</v>
      </c>
      <c r="E16892" s="0" t="n">
        <v>0.965</v>
      </c>
      <c r="F16892" s="0" t="n">
        <v>2076566</v>
      </c>
      <c r="G16892" s="151" t="s">
        <v>111</v>
      </c>
      <c r="H16892" s="151" t="s">
        <v>114</v>
      </c>
      <c r="I16892" s="152" t="s">
        <v>112</v>
      </c>
    </row>
    <row r="16893" customFormat="false" ht="12.75" hidden="false" customHeight="false" outlineLevel="0" collapsed="false">
      <c r="A16893" s="0" t="s">
        <v>51</v>
      </c>
      <c r="B16893" s="0" t="s">
        <v>113</v>
      </c>
      <c r="C16893" s="0" t="s">
        <v>108</v>
      </c>
      <c r="D16893" s="116" t="n">
        <v>47178</v>
      </c>
      <c r="E16893" s="0" t="n">
        <v>0.2</v>
      </c>
      <c r="F16893" s="0" t="n">
        <v>2076567</v>
      </c>
      <c r="G16893" s="151" t="s">
        <v>111</v>
      </c>
      <c r="H16893" s="151" t="s">
        <v>114</v>
      </c>
      <c r="I16893" s="152" t="s">
        <v>112</v>
      </c>
    </row>
    <row r="16894" customFormat="false" ht="12.75" hidden="false" customHeight="false" outlineLevel="0" collapsed="false">
      <c r="A16894" s="0" t="s">
        <v>52</v>
      </c>
      <c r="B16894" s="0" t="s">
        <v>110</v>
      </c>
      <c r="C16894" s="0" t="s">
        <v>108</v>
      </c>
      <c r="D16894" s="116" t="n">
        <v>47178</v>
      </c>
      <c r="E16894" s="0" t="n">
        <v>0.965</v>
      </c>
      <c r="F16894" s="0" t="n">
        <v>2076568</v>
      </c>
      <c r="G16894" s="151" t="s">
        <v>111</v>
      </c>
      <c r="H16894" s="151" t="s">
        <v>114</v>
      </c>
      <c r="I16894" s="152" t="s">
        <v>112</v>
      </c>
    </row>
    <row r="16895" customFormat="false" ht="12.75" hidden="false" customHeight="false" outlineLevel="0" collapsed="false">
      <c r="A16895" s="0" t="s">
        <v>52</v>
      </c>
      <c r="B16895" s="0" t="s">
        <v>113</v>
      </c>
      <c r="C16895" s="0" t="s">
        <v>108</v>
      </c>
      <c r="D16895" s="116" t="n">
        <v>47178</v>
      </c>
      <c r="E16895" s="0" t="n">
        <v>-0.05</v>
      </c>
      <c r="F16895" s="0" t="n">
        <v>2076569</v>
      </c>
      <c r="G16895" s="151" t="s">
        <v>111</v>
      </c>
      <c r="H16895" s="151" t="s">
        <v>114</v>
      </c>
      <c r="I16895" s="152" t="s">
        <v>112</v>
      </c>
    </row>
    <row r="16896" customFormat="false" ht="12.75" hidden="false" customHeight="false" outlineLevel="0" collapsed="false">
      <c r="A16896" s="0" t="s">
        <v>53</v>
      </c>
      <c r="B16896" s="0" t="s">
        <v>110</v>
      </c>
      <c r="C16896" s="0" t="s">
        <v>108</v>
      </c>
      <c r="D16896" s="116" t="n">
        <v>47178</v>
      </c>
      <c r="E16896" s="0" t="n">
        <v>0.905</v>
      </c>
      <c r="F16896" s="0" t="n">
        <v>2076570</v>
      </c>
      <c r="G16896" s="151" t="s">
        <v>111</v>
      </c>
      <c r="H16896" s="151" t="s">
        <v>114</v>
      </c>
      <c r="I16896" s="152" t="s">
        <v>112</v>
      </c>
    </row>
    <row r="16897" customFormat="false" ht="12.75" hidden="false" customHeight="false" outlineLevel="0" collapsed="false">
      <c r="A16897" s="0" t="s">
        <v>53</v>
      </c>
      <c r="B16897" s="0" t="s">
        <v>113</v>
      </c>
      <c r="C16897" s="0" t="s">
        <v>108</v>
      </c>
      <c r="D16897" s="116" t="n">
        <v>47178</v>
      </c>
      <c r="E16897" s="0" t="n">
        <v>0.03</v>
      </c>
      <c r="F16897" s="0" t="n">
        <v>2076571</v>
      </c>
      <c r="G16897" s="151" t="s">
        <v>111</v>
      </c>
      <c r="H16897" s="151" t="s">
        <v>114</v>
      </c>
      <c r="I16897" s="152" t="s">
        <v>112</v>
      </c>
    </row>
    <row r="16898" customFormat="false" ht="12.75" hidden="false" customHeight="false" outlineLevel="0" collapsed="false">
      <c r="A16898" s="0" t="s">
        <v>17</v>
      </c>
      <c r="B16898" s="0" t="s">
        <v>110</v>
      </c>
      <c r="C16898" s="0" t="s">
        <v>108</v>
      </c>
      <c r="D16898" s="116" t="n">
        <v>47178</v>
      </c>
      <c r="E16898" s="0" t="n">
        <v>0</v>
      </c>
      <c r="F16898" s="0" t="n">
        <v>2076572</v>
      </c>
      <c r="G16898" s="151" t="s">
        <v>111</v>
      </c>
      <c r="H16898" s="151" t="s">
        <v>114</v>
      </c>
      <c r="I16898" s="152" t="s">
        <v>112</v>
      </c>
    </row>
    <row r="16899" customFormat="false" ht="12.75" hidden="false" customHeight="false" outlineLevel="0" collapsed="false">
      <c r="A16899" s="0" t="s">
        <v>17</v>
      </c>
      <c r="B16899" s="0" t="s">
        <v>113</v>
      </c>
      <c r="C16899" s="0" t="s">
        <v>108</v>
      </c>
      <c r="D16899" s="116" t="n">
        <v>47178</v>
      </c>
      <c r="E16899" s="0" t="n">
        <v>0</v>
      </c>
      <c r="F16899" s="0" t="n">
        <v>2076573</v>
      </c>
      <c r="G16899" s="151" t="s">
        <v>111</v>
      </c>
      <c r="H16899" s="151" t="s">
        <v>114</v>
      </c>
      <c r="I16899" s="152" t="s">
        <v>112</v>
      </c>
    </row>
    <row r="16900" customFormat="false" ht="12.75" hidden="false" customHeight="false" outlineLevel="0" collapsed="false">
      <c r="A16900" s="0" t="s">
        <v>18</v>
      </c>
      <c r="B16900" s="0" t="s">
        <v>110</v>
      </c>
      <c r="C16900" s="0" t="s">
        <v>108</v>
      </c>
      <c r="D16900" s="116" t="n">
        <v>47178</v>
      </c>
      <c r="E16900" s="0" t="n">
        <v>0</v>
      </c>
      <c r="F16900" s="0" t="n">
        <v>2076574</v>
      </c>
      <c r="G16900" s="151" t="s">
        <v>111</v>
      </c>
      <c r="H16900" s="151" t="s">
        <v>114</v>
      </c>
      <c r="I16900" s="152" t="s">
        <v>112</v>
      </c>
    </row>
    <row r="16901" customFormat="false" ht="12.75" hidden="false" customHeight="false" outlineLevel="0" collapsed="false">
      <c r="A16901" s="0" t="s">
        <v>18</v>
      </c>
      <c r="B16901" s="0" t="s">
        <v>113</v>
      </c>
      <c r="C16901" s="0" t="s">
        <v>108</v>
      </c>
      <c r="D16901" s="116" t="n">
        <v>47178</v>
      </c>
      <c r="E16901" s="0" t="n">
        <v>0</v>
      </c>
      <c r="F16901" s="0" t="n">
        <v>2076575</v>
      </c>
      <c r="G16901" s="151" t="s">
        <v>111</v>
      </c>
      <c r="H16901" s="151" t="s">
        <v>114</v>
      </c>
      <c r="I16901" s="152" t="s">
        <v>112</v>
      </c>
    </row>
    <row r="16902" customFormat="false" ht="12.75" hidden="false" customHeight="false" outlineLevel="0" collapsed="false">
      <c r="A16902" s="0" t="s">
        <v>19</v>
      </c>
      <c r="B16902" s="0" t="s">
        <v>110</v>
      </c>
      <c r="C16902" s="0" t="s">
        <v>108</v>
      </c>
      <c r="D16902" s="116" t="n">
        <v>47178</v>
      </c>
      <c r="E16902" s="0" t="n">
        <v>0</v>
      </c>
      <c r="F16902" s="0" t="n">
        <v>2076576</v>
      </c>
      <c r="G16902" s="151" t="s">
        <v>111</v>
      </c>
      <c r="H16902" s="151" t="s">
        <v>114</v>
      </c>
      <c r="I16902" s="152" t="s">
        <v>112</v>
      </c>
    </row>
    <row r="16903" customFormat="false" ht="12.75" hidden="false" customHeight="false" outlineLevel="0" collapsed="false">
      <c r="A16903" s="0" t="s">
        <v>19</v>
      </c>
      <c r="B16903" s="0" t="s">
        <v>113</v>
      </c>
      <c r="C16903" s="0" t="s">
        <v>108</v>
      </c>
      <c r="D16903" s="116" t="n">
        <v>47178</v>
      </c>
      <c r="E16903" s="0" t="n">
        <v>0</v>
      </c>
      <c r="F16903" s="0" t="n">
        <v>2076577</v>
      </c>
      <c r="G16903" s="151" t="s">
        <v>111</v>
      </c>
      <c r="H16903" s="151" t="s">
        <v>114</v>
      </c>
      <c r="I16903" s="152" t="s">
        <v>112</v>
      </c>
    </row>
    <row r="16904" customFormat="false" ht="12.75" hidden="false" customHeight="false" outlineLevel="0" collapsed="false">
      <c r="A16904" s="0" t="s">
        <v>21</v>
      </c>
      <c r="B16904" s="0" t="s">
        <v>110</v>
      </c>
      <c r="C16904" s="0" t="s">
        <v>108</v>
      </c>
      <c r="D16904" s="116" t="n">
        <v>47178</v>
      </c>
      <c r="E16904" s="0" t="n">
        <v>0</v>
      </c>
      <c r="F16904" s="0" t="n">
        <v>2076578</v>
      </c>
      <c r="G16904" s="151" t="s">
        <v>111</v>
      </c>
      <c r="H16904" s="151" t="s">
        <v>114</v>
      </c>
      <c r="I16904" s="152" t="s">
        <v>112</v>
      </c>
    </row>
    <row r="16905" customFormat="false" ht="12.75" hidden="false" customHeight="false" outlineLevel="0" collapsed="false">
      <c r="A16905" s="0" t="s">
        <v>21</v>
      </c>
      <c r="B16905" s="0" t="s">
        <v>113</v>
      </c>
      <c r="C16905" s="0" t="s">
        <v>108</v>
      </c>
      <c r="D16905" s="116" t="n">
        <v>47178</v>
      </c>
      <c r="E16905" s="0" t="n">
        <v>0</v>
      </c>
      <c r="F16905" s="0" t="n">
        <v>2076579</v>
      </c>
      <c r="G16905" s="151" t="s">
        <v>111</v>
      </c>
      <c r="H16905" s="151" t="s">
        <v>114</v>
      </c>
      <c r="I16905" s="152" t="s">
        <v>112</v>
      </c>
    </row>
    <row r="16906" customFormat="false" ht="12.75" hidden="false" customHeight="false" outlineLevel="0" collapsed="false">
      <c r="A16906" s="0" t="s">
        <v>22</v>
      </c>
      <c r="B16906" s="0" t="s">
        <v>110</v>
      </c>
      <c r="C16906" s="0" t="s">
        <v>108</v>
      </c>
      <c r="D16906" s="116" t="n">
        <v>47178</v>
      </c>
      <c r="E16906" s="0" t="n">
        <v>0</v>
      </c>
      <c r="F16906" s="0" t="n">
        <v>2076580</v>
      </c>
      <c r="G16906" s="151" t="s">
        <v>111</v>
      </c>
      <c r="H16906" s="151" t="s">
        <v>114</v>
      </c>
      <c r="I16906" s="152" t="s">
        <v>112</v>
      </c>
    </row>
    <row r="16907" customFormat="false" ht="12.75" hidden="false" customHeight="false" outlineLevel="0" collapsed="false">
      <c r="B16907" s="0" t="s">
        <v>110</v>
      </c>
      <c r="C16907" s="0" t="s">
        <v>108</v>
      </c>
      <c r="D16907" s="116" t="n">
        <v>47178</v>
      </c>
      <c r="I16907" s="152" t="s">
        <v>109</v>
      </c>
    </row>
    <row r="16908" customFormat="false" ht="12.75" hidden="false" customHeight="false" outlineLevel="0" collapsed="false">
      <c r="B16908" s="0" t="s">
        <v>110</v>
      </c>
      <c r="C16908" s="0" t="s">
        <v>108</v>
      </c>
      <c r="D16908" s="116" t="n">
        <v>47178</v>
      </c>
      <c r="I16908" s="152" t="s">
        <v>109</v>
      </c>
    </row>
    <row r="16909" customFormat="false" ht="12.75" hidden="false" customHeight="false" outlineLevel="0" collapsed="false">
      <c r="A16909" s="0" t="s">
        <v>59</v>
      </c>
      <c r="B16909" s="0" t="s">
        <v>110</v>
      </c>
      <c r="C16909" s="0" t="s">
        <v>108</v>
      </c>
      <c r="D16909" s="116" t="n">
        <v>47209</v>
      </c>
      <c r="E16909" s="0" t="n">
        <v>0.365</v>
      </c>
      <c r="F16909" s="0" t="n">
        <v>2076534</v>
      </c>
      <c r="G16909" s="151" t="s">
        <v>111</v>
      </c>
      <c r="H16909" s="151" t="s">
        <v>114</v>
      </c>
      <c r="I16909" s="152" t="s">
        <v>112</v>
      </c>
    </row>
    <row r="16910" customFormat="false" ht="12.75" hidden="false" customHeight="false" outlineLevel="0" collapsed="false">
      <c r="A16910" s="0" t="s">
        <v>59</v>
      </c>
      <c r="B16910" s="0" t="s">
        <v>113</v>
      </c>
      <c r="C16910" s="0" t="s">
        <v>108</v>
      </c>
      <c r="D16910" s="116" t="n">
        <v>47209</v>
      </c>
      <c r="E16910" s="0" t="n">
        <v>0.0025</v>
      </c>
      <c r="F16910" s="0" t="n">
        <v>2076535</v>
      </c>
      <c r="G16910" s="151" t="s">
        <v>111</v>
      </c>
      <c r="H16910" s="151" t="s">
        <v>114</v>
      </c>
      <c r="I16910" s="152" t="s">
        <v>112</v>
      </c>
    </row>
    <row r="16911" customFormat="false" ht="12.75" hidden="false" customHeight="false" outlineLevel="0" collapsed="false">
      <c r="A16911" s="0" t="s">
        <v>60</v>
      </c>
      <c r="B16911" s="0" t="s">
        <v>110</v>
      </c>
      <c r="C16911" s="0" t="s">
        <v>108</v>
      </c>
      <c r="D16911" s="116" t="n">
        <v>47209</v>
      </c>
      <c r="E16911" s="0" t="n">
        <v>0.365</v>
      </c>
      <c r="F16911" s="0" t="n">
        <v>2076536</v>
      </c>
      <c r="G16911" s="151" t="s">
        <v>111</v>
      </c>
      <c r="H16911" s="151" t="s">
        <v>114</v>
      </c>
      <c r="I16911" s="152" t="s">
        <v>112</v>
      </c>
    </row>
    <row r="16912" customFormat="false" ht="12.75" hidden="false" customHeight="false" outlineLevel="0" collapsed="false">
      <c r="A16912" s="0" t="s">
        <v>60</v>
      </c>
      <c r="B16912" s="0" t="s">
        <v>113</v>
      </c>
      <c r="C16912" s="0" t="s">
        <v>108</v>
      </c>
      <c r="D16912" s="116" t="n">
        <v>47209</v>
      </c>
      <c r="E16912" s="0" t="n">
        <v>0.0325</v>
      </c>
      <c r="F16912" s="0" t="n">
        <v>2076537</v>
      </c>
      <c r="G16912" s="151" t="s">
        <v>111</v>
      </c>
      <c r="H16912" s="151" t="s">
        <v>114</v>
      </c>
      <c r="I16912" s="152" t="s">
        <v>112</v>
      </c>
    </row>
    <row r="16913" customFormat="false" ht="12.75" hidden="false" customHeight="false" outlineLevel="0" collapsed="false">
      <c r="A16913" s="0" t="s">
        <v>61</v>
      </c>
      <c r="B16913" s="0" t="s">
        <v>110</v>
      </c>
      <c r="C16913" s="0" t="s">
        <v>108</v>
      </c>
      <c r="D16913" s="116" t="n">
        <v>47209</v>
      </c>
      <c r="E16913" s="0" t="n">
        <v>0.365</v>
      </c>
      <c r="F16913" s="0" t="n">
        <v>2076538</v>
      </c>
      <c r="G16913" s="151" t="s">
        <v>111</v>
      </c>
      <c r="H16913" s="151" t="s">
        <v>114</v>
      </c>
      <c r="I16913" s="152" t="s">
        <v>112</v>
      </c>
    </row>
    <row r="16914" customFormat="false" ht="12.75" hidden="false" customHeight="false" outlineLevel="0" collapsed="false">
      <c r="A16914" s="0" t="s">
        <v>61</v>
      </c>
      <c r="B16914" s="0" t="s">
        <v>113</v>
      </c>
      <c r="C16914" s="0" t="s">
        <v>108</v>
      </c>
      <c r="D16914" s="116" t="n">
        <v>47209</v>
      </c>
      <c r="E16914" s="0" t="n">
        <v>0.0025</v>
      </c>
      <c r="F16914" s="0" t="n">
        <v>2076539</v>
      </c>
      <c r="G16914" s="151" t="s">
        <v>111</v>
      </c>
      <c r="H16914" s="151" t="s">
        <v>114</v>
      </c>
      <c r="I16914" s="152" t="s">
        <v>112</v>
      </c>
    </row>
    <row r="16915" customFormat="false" ht="12.75" hidden="false" customHeight="false" outlineLevel="0" collapsed="false">
      <c r="A16915" s="0" t="s">
        <v>62</v>
      </c>
      <c r="B16915" s="0" t="s">
        <v>110</v>
      </c>
      <c r="C16915" s="0" t="s">
        <v>108</v>
      </c>
      <c r="D16915" s="116" t="n">
        <v>47209</v>
      </c>
      <c r="E16915" s="0" t="n">
        <v>0.365</v>
      </c>
      <c r="F16915" s="0" t="n">
        <v>2076540</v>
      </c>
      <c r="G16915" s="151" t="s">
        <v>111</v>
      </c>
      <c r="H16915" s="151" t="s">
        <v>114</v>
      </c>
      <c r="I16915" s="152" t="s">
        <v>112</v>
      </c>
    </row>
    <row r="16916" customFormat="false" ht="12.75" hidden="false" customHeight="false" outlineLevel="0" collapsed="false">
      <c r="A16916" s="0" t="s">
        <v>62</v>
      </c>
      <c r="B16916" s="0" t="s">
        <v>113</v>
      </c>
      <c r="C16916" s="0" t="s">
        <v>108</v>
      </c>
      <c r="D16916" s="116" t="n">
        <v>47209</v>
      </c>
      <c r="E16916" s="0" t="n">
        <v>0.0325</v>
      </c>
      <c r="F16916" s="0" t="n">
        <v>2076541</v>
      </c>
      <c r="G16916" s="151" t="s">
        <v>111</v>
      </c>
      <c r="H16916" s="151" t="s">
        <v>114</v>
      </c>
      <c r="I16916" s="152" t="s">
        <v>112</v>
      </c>
    </row>
    <row r="16917" customFormat="false" ht="12.75" hidden="false" customHeight="false" outlineLevel="0" collapsed="false">
      <c r="A16917" s="0" t="s">
        <v>82</v>
      </c>
      <c r="B16917" s="0" t="s">
        <v>110</v>
      </c>
      <c r="C16917" s="0" t="s">
        <v>108</v>
      </c>
      <c r="D16917" s="116" t="n">
        <v>47209</v>
      </c>
      <c r="E16917" s="0" t="n">
        <v>0</v>
      </c>
      <c r="F16917" s="0" t="n">
        <v>2076542</v>
      </c>
      <c r="G16917" s="151" t="s">
        <v>111</v>
      </c>
      <c r="H16917" s="151" t="s">
        <v>114</v>
      </c>
      <c r="I16917" s="152" t="s">
        <v>112</v>
      </c>
    </row>
    <row r="16918" customFormat="false" ht="12.75" hidden="false" customHeight="false" outlineLevel="0" collapsed="false">
      <c r="A16918" s="0" t="s">
        <v>82</v>
      </c>
      <c r="B16918" s="0" t="s">
        <v>113</v>
      </c>
      <c r="C16918" s="0" t="s">
        <v>108</v>
      </c>
      <c r="D16918" s="116" t="n">
        <v>47209</v>
      </c>
      <c r="E16918" s="0" t="n">
        <v>0</v>
      </c>
      <c r="F16918" s="0" t="n">
        <v>2076543</v>
      </c>
      <c r="G16918" s="151" t="s">
        <v>111</v>
      </c>
      <c r="H16918" s="151" t="s">
        <v>114</v>
      </c>
      <c r="I16918" s="152" t="s">
        <v>112</v>
      </c>
    </row>
    <row r="16919" customFormat="false" ht="12.75" hidden="false" customHeight="false" outlineLevel="0" collapsed="false">
      <c r="A16919" s="0" t="s">
        <v>83</v>
      </c>
      <c r="B16919" s="0" t="s">
        <v>110</v>
      </c>
      <c r="C16919" s="0" t="s">
        <v>108</v>
      </c>
      <c r="D16919" s="116" t="n">
        <v>47209</v>
      </c>
      <c r="E16919" s="0" t="n">
        <v>0</v>
      </c>
      <c r="F16919" s="0" t="n">
        <v>2076544</v>
      </c>
      <c r="G16919" s="151" t="s">
        <v>111</v>
      </c>
      <c r="H16919" s="151" t="s">
        <v>114</v>
      </c>
      <c r="I16919" s="152" t="s">
        <v>112</v>
      </c>
    </row>
    <row r="16920" customFormat="false" ht="12.75" hidden="false" customHeight="false" outlineLevel="0" collapsed="false">
      <c r="A16920" s="0" t="s">
        <v>83</v>
      </c>
      <c r="B16920" s="0" t="s">
        <v>113</v>
      </c>
      <c r="C16920" s="0" t="s">
        <v>108</v>
      </c>
      <c r="D16920" s="116" t="n">
        <v>47209</v>
      </c>
      <c r="E16920" s="0" t="n">
        <v>0</v>
      </c>
      <c r="F16920" s="0" t="n">
        <v>2076545</v>
      </c>
      <c r="G16920" s="151" t="s">
        <v>111</v>
      </c>
      <c r="H16920" s="151" t="s">
        <v>114</v>
      </c>
      <c r="I16920" s="152" t="s">
        <v>112</v>
      </c>
    </row>
    <row r="16921" customFormat="false" ht="12.75" hidden="false" customHeight="false" outlineLevel="0" collapsed="false">
      <c r="A16921" s="0" t="s">
        <v>84</v>
      </c>
      <c r="B16921" s="0" t="s">
        <v>110</v>
      </c>
      <c r="C16921" s="0" t="s">
        <v>108</v>
      </c>
      <c r="D16921" s="116" t="n">
        <v>47209</v>
      </c>
      <c r="E16921" s="0" t="n">
        <v>0.205</v>
      </c>
      <c r="F16921" s="0" t="n">
        <v>2076546</v>
      </c>
      <c r="G16921" s="151" t="s">
        <v>111</v>
      </c>
      <c r="H16921" s="151" t="s">
        <v>114</v>
      </c>
      <c r="I16921" s="152" t="s">
        <v>112</v>
      </c>
    </row>
    <row r="16922" customFormat="false" ht="12.75" hidden="false" customHeight="false" outlineLevel="0" collapsed="false">
      <c r="A16922" s="0" t="s">
        <v>84</v>
      </c>
      <c r="B16922" s="0" t="s">
        <v>113</v>
      </c>
      <c r="C16922" s="0" t="s">
        <v>108</v>
      </c>
      <c r="D16922" s="116" t="n">
        <v>47209</v>
      </c>
      <c r="E16922" s="0" t="n">
        <v>0</v>
      </c>
      <c r="F16922" s="0" t="n">
        <v>2076547</v>
      </c>
      <c r="G16922" s="151" t="s">
        <v>111</v>
      </c>
      <c r="H16922" s="151" t="s">
        <v>114</v>
      </c>
      <c r="I16922" s="152" t="s">
        <v>112</v>
      </c>
    </row>
    <row r="16923" customFormat="false" ht="12.75" hidden="false" customHeight="false" outlineLevel="0" collapsed="false">
      <c r="A16923" s="0" t="s">
        <v>85</v>
      </c>
      <c r="B16923" s="0" t="s">
        <v>110</v>
      </c>
      <c r="C16923" s="0" t="s">
        <v>108</v>
      </c>
      <c r="D16923" s="116" t="n">
        <v>47209</v>
      </c>
      <c r="E16923" s="0" t="n">
        <v>0.205</v>
      </c>
      <c r="F16923" s="0" t="n">
        <v>2076548</v>
      </c>
      <c r="G16923" s="151" t="s">
        <v>111</v>
      </c>
      <c r="H16923" s="151" t="s">
        <v>114</v>
      </c>
      <c r="I16923" s="152" t="s">
        <v>112</v>
      </c>
    </row>
    <row r="16924" customFormat="false" ht="12.75" hidden="false" customHeight="false" outlineLevel="0" collapsed="false">
      <c r="A16924" s="0" t="s">
        <v>85</v>
      </c>
      <c r="B16924" s="0" t="s">
        <v>113</v>
      </c>
      <c r="C16924" s="0" t="s">
        <v>108</v>
      </c>
      <c r="D16924" s="116" t="n">
        <v>47209</v>
      </c>
      <c r="E16924" s="0" t="n">
        <v>0</v>
      </c>
      <c r="F16924" s="0" t="n">
        <v>2076549</v>
      </c>
      <c r="G16924" s="151" t="s">
        <v>111</v>
      </c>
      <c r="H16924" s="151" t="s">
        <v>114</v>
      </c>
      <c r="I16924" s="152" t="s">
        <v>112</v>
      </c>
    </row>
    <row r="16925" customFormat="false" ht="12.75" hidden="false" customHeight="false" outlineLevel="0" collapsed="false">
      <c r="A16925" s="0" t="s">
        <v>86</v>
      </c>
      <c r="B16925" s="0" t="s">
        <v>110</v>
      </c>
      <c r="C16925" s="0" t="s">
        <v>108</v>
      </c>
      <c r="D16925" s="116" t="n">
        <v>47209</v>
      </c>
      <c r="E16925" s="0" t="n">
        <v>0.25</v>
      </c>
      <c r="F16925" s="0" t="n">
        <v>2076550</v>
      </c>
      <c r="G16925" s="151" t="s">
        <v>111</v>
      </c>
      <c r="H16925" s="151" t="s">
        <v>114</v>
      </c>
      <c r="I16925" s="152" t="s">
        <v>112</v>
      </c>
    </row>
    <row r="16926" customFormat="false" ht="12.75" hidden="false" customHeight="false" outlineLevel="0" collapsed="false">
      <c r="A16926" s="0" t="s">
        <v>86</v>
      </c>
      <c r="B16926" s="0" t="s">
        <v>113</v>
      </c>
      <c r="C16926" s="0" t="s">
        <v>108</v>
      </c>
      <c r="D16926" s="116" t="n">
        <v>47209</v>
      </c>
      <c r="E16926" s="0" t="n">
        <v>0.005</v>
      </c>
      <c r="F16926" s="0" t="n">
        <v>2076551</v>
      </c>
      <c r="G16926" s="151" t="s">
        <v>111</v>
      </c>
      <c r="H16926" s="151" t="s">
        <v>114</v>
      </c>
      <c r="I16926" s="152" t="s">
        <v>112</v>
      </c>
    </row>
    <row r="16927" customFormat="false" ht="12.75" hidden="false" customHeight="false" outlineLevel="0" collapsed="false">
      <c r="A16927" s="0" t="s">
        <v>87</v>
      </c>
      <c r="B16927" s="0" t="s">
        <v>110</v>
      </c>
      <c r="C16927" s="0" t="s">
        <v>108</v>
      </c>
      <c r="D16927" s="116" t="n">
        <v>47209</v>
      </c>
      <c r="E16927" s="0" t="n">
        <v>0.25</v>
      </c>
      <c r="F16927" s="0" t="n">
        <v>2076552</v>
      </c>
      <c r="G16927" s="151" t="s">
        <v>111</v>
      </c>
      <c r="H16927" s="151" t="s">
        <v>114</v>
      </c>
      <c r="I16927" s="152" t="s">
        <v>112</v>
      </c>
    </row>
    <row r="16928" customFormat="false" ht="12.75" hidden="false" customHeight="false" outlineLevel="0" collapsed="false">
      <c r="A16928" s="0" t="s">
        <v>87</v>
      </c>
      <c r="B16928" s="0" t="s">
        <v>113</v>
      </c>
      <c r="C16928" s="0" t="s">
        <v>108</v>
      </c>
      <c r="D16928" s="116" t="n">
        <v>47209</v>
      </c>
      <c r="E16928" s="0" t="n">
        <v>0.005</v>
      </c>
      <c r="F16928" s="0" t="n">
        <v>2076553</v>
      </c>
      <c r="G16928" s="151" t="s">
        <v>111</v>
      </c>
      <c r="H16928" s="151" t="s">
        <v>114</v>
      </c>
      <c r="I16928" s="152" t="s">
        <v>112</v>
      </c>
    </row>
    <row r="16929" customFormat="false" ht="12.75" hidden="false" customHeight="false" outlineLevel="0" collapsed="false">
      <c r="A16929" s="0" t="s">
        <v>88</v>
      </c>
      <c r="B16929" s="0" t="s">
        <v>110</v>
      </c>
      <c r="C16929" s="0" t="s">
        <v>108</v>
      </c>
      <c r="D16929" s="116" t="n">
        <v>47209</v>
      </c>
      <c r="E16929" s="0" t="n">
        <v>0.25</v>
      </c>
      <c r="F16929" s="0" t="n">
        <v>2076554</v>
      </c>
      <c r="G16929" s="151" t="s">
        <v>111</v>
      </c>
      <c r="H16929" s="151" t="s">
        <v>114</v>
      </c>
      <c r="I16929" s="152" t="s">
        <v>112</v>
      </c>
    </row>
    <row r="16930" customFormat="false" ht="12.75" hidden="false" customHeight="false" outlineLevel="0" collapsed="false">
      <c r="A16930" s="0" t="s">
        <v>88</v>
      </c>
      <c r="B16930" s="0" t="s">
        <v>113</v>
      </c>
      <c r="C16930" s="0" t="s">
        <v>108</v>
      </c>
      <c r="D16930" s="116" t="n">
        <v>47209</v>
      </c>
      <c r="E16930" s="0" t="n">
        <v>0.005</v>
      </c>
      <c r="F16930" s="0" t="n">
        <v>2076555</v>
      </c>
      <c r="G16930" s="151" t="s">
        <v>111</v>
      </c>
      <c r="H16930" s="151" t="s">
        <v>114</v>
      </c>
      <c r="I16930" s="152" t="s">
        <v>112</v>
      </c>
    </row>
    <row r="16931" customFormat="false" ht="12.75" hidden="false" customHeight="false" outlineLevel="0" collapsed="false">
      <c r="A16931" s="0" t="s">
        <v>89</v>
      </c>
      <c r="B16931" s="0" t="s">
        <v>110</v>
      </c>
      <c r="C16931" s="0" t="s">
        <v>108</v>
      </c>
      <c r="D16931" s="116" t="n">
        <v>47209</v>
      </c>
      <c r="E16931" s="0" t="n">
        <v>0.25</v>
      </c>
      <c r="F16931" s="0" t="n">
        <v>2076556</v>
      </c>
      <c r="G16931" s="151" t="s">
        <v>111</v>
      </c>
      <c r="H16931" s="151" t="s">
        <v>114</v>
      </c>
      <c r="I16931" s="152" t="s">
        <v>112</v>
      </c>
    </row>
    <row r="16932" customFormat="false" ht="12.75" hidden="false" customHeight="false" outlineLevel="0" collapsed="false">
      <c r="A16932" s="0" t="s">
        <v>89</v>
      </c>
      <c r="B16932" s="0" t="s">
        <v>113</v>
      </c>
      <c r="C16932" s="0" t="s">
        <v>108</v>
      </c>
      <c r="D16932" s="116" t="n">
        <v>47209</v>
      </c>
      <c r="E16932" s="0" t="n">
        <v>0.005</v>
      </c>
      <c r="F16932" s="0" t="n">
        <v>2076557</v>
      </c>
      <c r="G16932" s="151" t="s">
        <v>111</v>
      </c>
      <c r="H16932" s="151" t="s">
        <v>114</v>
      </c>
      <c r="I16932" s="152" t="s">
        <v>112</v>
      </c>
    </row>
    <row r="16933" customFormat="false" ht="12.75" hidden="false" customHeight="false" outlineLevel="0" collapsed="false">
      <c r="A16933" s="0" t="s">
        <v>90</v>
      </c>
      <c r="B16933" s="0" t="s">
        <v>110</v>
      </c>
      <c r="C16933" s="0" t="s">
        <v>108</v>
      </c>
      <c r="D16933" s="116" t="n">
        <v>47209</v>
      </c>
      <c r="E16933" s="0" t="n">
        <v>0.25</v>
      </c>
      <c r="F16933" s="0" t="n">
        <v>2076558</v>
      </c>
      <c r="G16933" s="151" t="s">
        <v>111</v>
      </c>
      <c r="H16933" s="151" t="s">
        <v>114</v>
      </c>
      <c r="I16933" s="152" t="s">
        <v>112</v>
      </c>
    </row>
    <row r="16934" customFormat="false" ht="12.75" hidden="false" customHeight="false" outlineLevel="0" collapsed="false">
      <c r="A16934" s="0" t="s">
        <v>90</v>
      </c>
      <c r="B16934" s="0" t="s">
        <v>113</v>
      </c>
      <c r="C16934" s="0" t="s">
        <v>108</v>
      </c>
      <c r="D16934" s="116" t="n">
        <v>47209</v>
      </c>
      <c r="E16934" s="0" t="n">
        <v>0.005</v>
      </c>
      <c r="F16934" s="0" t="n">
        <v>2076559</v>
      </c>
      <c r="G16934" s="151" t="s">
        <v>111</v>
      </c>
      <c r="H16934" s="151" t="s">
        <v>114</v>
      </c>
      <c r="I16934" s="152" t="s">
        <v>112</v>
      </c>
    </row>
    <row r="16935" customFormat="false" ht="12.75" hidden="false" customHeight="false" outlineLevel="0" collapsed="false">
      <c r="A16935" s="0" t="s">
        <v>91</v>
      </c>
      <c r="B16935" s="0" t="s">
        <v>110</v>
      </c>
      <c r="C16935" s="0" t="s">
        <v>108</v>
      </c>
      <c r="D16935" s="116" t="n">
        <v>47209</v>
      </c>
      <c r="E16935" s="0" t="n">
        <v>0</v>
      </c>
      <c r="F16935" s="0" t="n">
        <v>2076560</v>
      </c>
      <c r="G16935" s="151" t="s">
        <v>111</v>
      </c>
      <c r="H16935" s="151" t="s">
        <v>114</v>
      </c>
      <c r="I16935" s="152" t="s">
        <v>112</v>
      </c>
    </row>
    <row r="16936" customFormat="false" ht="12.75" hidden="false" customHeight="false" outlineLevel="0" collapsed="false">
      <c r="A16936" s="0" t="s">
        <v>91</v>
      </c>
      <c r="B16936" s="0" t="s">
        <v>113</v>
      </c>
      <c r="C16936" s="0" t="s">
        <v>108</v>
      </c>
      <c r="D16936" s="116" t="n">
        <v>47209</v>
      </c>
      <c r="E16936" s="0" t="n">
        <v>0</v>
      </c>
      <c r="F16936" s="0" t="n">
        <v>2076561</v>
      </c>
      <c r="G16936" s="151" t="s">
        <v>111</v>
      </c>
      <c r="H16936" s="151" t="s">
        <v>114</v>
      </c>
      <c r="I16936" s="152" t="s">
        <v>112</v>
      </c>
    </row>
    <row r="16937" customFormat="false" ht="12.75" hidden="false" customHeight="false" outlineLevel="0" collapsed="false">
      <c r="A16937" s="0" t="s">
        <v>49</v>
      </c>
      <c r="B16937" s="0" t="s">
        <v>110</v>
      </c>
      <c r="C16937" s="0" t="s">
        <v>108</v>
      </c>
      <c r="D16937" s="116" t="n">
        <v>47209</v>
      </c>
      <c r="E16937" s="0" t="n">
        <v>0.365</v>
      </c>
      <c r="F16937" s="0" t="n">
        <v>2076562</v>
      </c>
      <c r="G16937" s="151" t="s">
        <v>111</v>
      </c>
      <c r="H16937" s="151" t="s">
        <v>114</v>
      </c>
      <c r="I16937" s="152" t="s">
        <v>112</v>
      </c>
    </row>
    <row r="16938" customFormat="false" ht="12.75" hidden="false" customHeight="false" outlineLevel="0" collapsed="false">
      <c r="A16938" s="0" t="s">
        <v>49</v>
      </c>
      <c r="B16938" s="0" t="s">
        <v>113</v>
      </c>
      <c r="C16938" s="0" t="s">
        <v>108</v>
      </c>
      <c r="D16938" s="116" t="n">
        <v>47209</v>
      </c>
      <c r="E16938" s="0" t="n">
        <v>0.0025</v>
      </c>
      <c r="F16938" s="0" t="n">
        <v>2076563</v>
      </c>
      <c r="G16938" s="151" t="s">
        <v>111</v>
      </c>
      <c r="H16938" s="151" t="s">
        <v>114</v>
      </c>
      <c r="I16938" s="152" t="s">
        <v>112</v>
      </c>
    </row>
    <row r="16939" customFormat="false" ht="12.75" hidden="false" customHeight="false" outlineLevel="0" collapsed="false">
      <c r="A16939" s="0" t="s">
        <v>50</v>
      </c>
      <c r="B16939" s="0" t="s">
        <v>110</v>
      </c>
      <c r="C16939" s="0" t="s">
        <v>108</v>
      </c>
      <c r="D16939" s="116" t="n">
        <v>47209</v>
      </c>
      <c r="E16939" s="0" t="n">
        <v>0.45</v>
      </c>
      <c r="F16939" s="0" t="n">
        <v>2076564</v>
      </c>
      <c r="G16939" s="151" t="s">
        <v>111</v>
      </c>
      <c r="H16939" s="151" t="s">
        <v>114</v>
      </c>
      <c r="I16939" s="152" t="s">
        <v>112</v>
      </c>
    </row>
    <row r="16940" customFormat="false" ht="12.75" hidden="false" customHeight="false" outlineLevel="0" collapsed="false">
      <c r="A16940" s="0" t="s">
        <v>50</v>
      </c>
      <c r="B16940" s="0" t="s">
        <v>113</v>
      </c>
      <c r="C16940" s="0" t="s">
        <v>108</v>
      </c>
      <c r="D16940" s="116" t="n">
        <v>47209</v>
      </c>
      <c r="E16940" s="0" t="n">
        <v>-0.085</v>
      </c>
      <c r="F16940" s="0" t="n">
        <v>2076565</v>
      </c>
      <c r="G16940" s="151" t="s">
        <v>111</v>
      </c>
      <c r="H16940" s="151" t="s">
        <v>114</v>
      </c>
      <c r="I16940" s="152" t="s">
        <v>112</v>
      </c>
    </row>
    <row r="16941" customFormat="false" ht="12.75" hidden="false" customHeight="false" outlineLevel="0" collapsed="false">
      <c r="A16941" s="0" t="s">
        <v>51</v>
      </c>
      <c r="B16941" s="0" t="s">
        <v>110</v>
      </c>
      <c r="C16941" s="0" t="s">
        <v>108</v>
      </c>
      <c r="D16941" s="116" t="n">
        <v>47209</v>
      </c>
      <c r="E16941" s="0" t="n">
        <v>0.45</v>
      </c>
      <c r="F16941" s="0" t="n">
        <v>2076566</v>
      </c>
      <c r="G16941" s="151" t="s">
        <v>111</v>
      </c>
      <c r="H16941" s="151" t="s">
        <v>114</v>
      </c>
      <c r="I16941" s="152" t="s">
        <v>112</v>
      </c>
    </row>
    <row r="16942" customFormat="false" ht="12.75" hidden="false" customHeight="false" outlineLevel="0" collapsed="false">
      <c r="A16942" s="0" t="s">
        <v>51</v>
      </c>
      <c r="B16942" s="0" t="s">
        <v>113</v>
      </c>
      <c r="C16942" s="0" t="s">
        <v>108</v>
      </c>
      <c r="D16942" s="116" t="n">
        <v>47209</v>
      </c>
      <c r="E16942" s="0" t="n">
        <v>0.02</v>
      </c>
      <c r="F16942" s="0" t="n">
        <v>2076567</v>
      </c>
      <c r="G16942" s="151" t="s">
        <v>111</v>
      </c>
      <c r="H16942" s="151" t="s">
        <v>114</v>
      </c>
      <c r="I16942" s="152" t="s">
        <v>112</v>
      </c>
    </row>
    <row r="16943" customFormat="false" ht="12.75" hidden="false" customHeight="false" outlineLevel="0" collapsed="false">
      <c r="A16943" s="0" t="s">
        <v>52</v>
      </c>
      <c r="B16943" s="0" t="s">
        <v>110</v>
      </c>
      <c r="C16943" s="0" t="s">
        <v>108</v>
      </c>
      <c r="D16943" s="116" t="n">
        <v>47209</v>
      </c>
      <c r="E16943" s="0" t="n">
        <v>0.45</v>
      </c>
      <c r="F16943" s="0" t="n">
        <v>2076568</v>
      </c>
      <c r="G16943" s="151" t="s">
        <v>111</v>
      </c>
      <c r="H16943" s="151" t="s">
        <v>114</v>
      </c>
      <c r="I16943" s="152" t="s">
        <v>112</v>
      </c>
    </row>
    <row r="16944" customFormat="false" ht="12.75" hidden="false" customHeight="false" outlineLevel="0" collapsed="false">
      <c r="A16944" s="0" t="s">
        <v>52</v>
      </c>
      <c r="B16944" s="0" t="s">
        <v>113</v>
      </c>
      <c r="C16944" s="0" t="s">
        <v>108</v>
      </c>
      <c r="D16944" s="116" t="n">
        <v>47209</v>
      </c>
      <c r="E16944" s="0" t="n">
        <v>-0.045</v>
      </c>
      <c r="F16944" s="0" t="n">
        <v>2076569</v>
      </c>
      <c r="G16944" s="151" t="s">
        <v>111</v>
      </c>
      <c r="H16944" s="151" t="s">
        <v>114</v>
      </c>
      <c r="I16944" s="152" t="s">
        <v>112</v>
      </c>
    </row>
    <row r="16945" customFormat="false" ht="12.75" hidden="false" customHeight="false" outlineLevel="0" collapsed="false">
      <c r="A16945" s="0" t="s">
        <v>53</v>
      </c>
      <c r="B16945" s="0" t="s">
        <v>110</v>
      </c>
      <c r="C16945" s="0" t="s">
        <v>108</v>
      </c>
      <c r="D16945" s="116" t="n">
        <v>47209</v>
      </c>
      <c r="E16945" s="0" t="n">
        <v>0.25</v>
      </c>
      <c r="F16945" s="0" t="n">
        <v>2076570</v>
      </c>
      <c r="G16945" s="151" t="s">
        <v>111</v>
      </c>
      <c r="H16945" s="151" t="s">
        <v>114</v>
      </c>
      <c r="I16945" s="152" t="s">
        <v>112</v>
      </c>
    </row>
    <row r="16946" customFormat="false" ht="12.75" hidden="false" customHeight="false" outlineLevel="0" collapsed="false">
      <c r="A16946" s="0" t="s">
        <v>53</v>
      </c>
      <c r="B16946" s="0" t="s">
        <v>113</v>
      </c>
      <c r="C16946" s="0" t="s">
        <v>108</v>
      </c>
      <c r="D16946" s="116" t="n">
        <v>47209</v>
      </c>
      <c r="E16946" s="0" t="n">
        <v>0.005</v>
      </c>
      <c r="F16946" s="0" t="n">
        <v>2076571</v>
      </c>
      <c r="G16946" s="151" t="s">
        <v>111</v>
      </c>
      <c r="H16946" s="151" t="s">
        <v>114</v>
      </c>
      <c r="I16946" s="152" t="s">
        <v>112</v>
      </c>
    </row>
    <row r="16947" customFormat="false" ht="12.75" hidden="false" customHeight="false" outlineLevel="0" collapsed="false">
      <c r="A16947" s="0" t="s">
        <v>17</v>
      </c>
      <c r="B16947" s="0" t="s">
        <v>110</v>
      </c>
      <c r="C16947" s="0" t="s">
        <v>108</v>
      </c>
      <c r="D16947" s="116" t="n">
        <v>47209</v>
      </c>
      <c r="E16947" s="0" t="n">
        <v>0</v>
      </c>
      <c r="F16947" s="0" t="n">
        <v>2076572</v>
      </c>
      <c r="G16947" s="151" t="s">
        <v>111</v>
      </c>
      <c r="H16947" s="151" t="s">
        <v>114</v>
      </c>
      <c r="I16947" s="152" t="s">
        <v>112</v>
      </c>
    </row>
    <row r="16948" customFormat="false" ht="12.75" hidden="false" customHeight="false" outlineLevel="0" collapsed="false">
      <c r="A16948" s="0" t="s">
        <v>17</v>
      </c>
      <c r="B16948" s="0" t="s">
        <v>113</v>
      </c>
      <c r="C16948" s="0" t="s">
        <v>108</v>
      </c>
      <c r="D16948" s="116" t="n">
        <v>47209</v>
      </c>
      <c r="E16948" s="0" t="n">
        <v>0</v>
      </c>
      <c r="F16948" s="0" t="n">
        <v>2076573</v>
      </c>
      <c r="G16948" s="151" t="s">
        <v>111</v>
      </c>
      <c r="H16948" s="151" t="s">
        <v>114</v>
      </c>
      <c r="I16948" s="152" t="s">
        <v>112</v>
      </c>
    </row>
    <row r="16949" customFormat="false" ht="12.75" hidden="false" customHeight="false" outlineLevel="0" collapsed="false">
      <c r="A16949" s="0" t="s">
        <v>18</v>
      </c>
      <c r="B16949" s="0" t="s">
        <v>110</v>
      </c>
      <c r="C16949" s="0" t="s">
        <v>108</v>
      </c>
      <c r="D16949" s="116" t="n">
        <v>47209</v>
      </c>
      <c r="E16949" s="0" t="n">
        <v>0</v>
      </c>
      <c r="F16949" s="0" t="n">
        <v>2076574</v>
      </c>
      <c r="G16949" s="151" t="s">
        <v>111</v>
      </c>
      <c r="H16949" s="151" t="s">
        <v>114</v>
      </c>
      <c r="I16949" s="152" t="s">
        <v>112</v>
      </c>
    </row>
    <row r="16950" customFormat="false" ht="12.75" hidden="false" customHeight="false" outlineLevel="0" collapsed="false">
      <c r="A16950" s="0" t="s">
        <v>18</v>
      </c>
      <c r="B16950" s="0" t="s">
        <v>113</v>
      </c>
      <c r="C16950" s="0" t="s">
        <v>108</v>
      </c>
      <c r="D16950" s="116" t="n">
        <v>47209</v>
      </c>
      <c r="E16950" s="0" t="n">
        <v>0</v>
      </c>
      <c r="F16950" s="0" t="n">
        <v>2076575</v>
      </c>
      <c r="G16950" s="151" t="s">
        <v>111</v>
      </c>
      <c r="H16950" s="151" t="s">
        <v>114</v>
      </c>
      <c r="I16950" s="152" t="s">
        <v>112</v>
      </c>
    </row>
    <row r="16951" customFormat="false" ht="12.75" hidden="false" customHeight="false" outlineLevel="0" collapsed="false">
      <c r="A16951" s="0" t="s">
        <v>19</v>
      </c>
      <c r="B16951" s="0" t="s">
        <v>110</v>
      </c>
      <c r="C16951" s="0" t="s">
        <v>108</v>
      </c>
      <c r="D16951" s="116" t="n">
        <v>47209</v>
      </c>
      <c r="E16951" s="0" t="n">
        <v>0</v>
      </c>
      <c r="F16951" s="0" t="n">
        <v>2076576</v>
      </c>
      <c r="G16951" s="151" t="s">
        <v>111</v>
      </c>
      <c r="H16951" s="151" t="s">
        <v>114</v>
      </c>
      <c r="I16951" s="152" t="s">
        <v>112</v>
      </c>
    </row>
    <row r="16952" customFormat="false" ht="12.75" hidden="false" customHeight="false" outlineLevel="0" collapsed="false">
      <c r="A16952" s="0" t="s">
        <v>19</v>
      </c>
      <c r="B16952" s="0" t="s">
        <v>113</v>
      </c>
      <c r="C16952" s="0" t="s">
        <v>108</v>
      </c>
      <c r="D16952" s="116" t="n">
        <v>47209</v>
      </c>
      <c r="E16952" s="0" t="n">
        <v>0</v>
      </c>
      <c r="F16952" s="0" t="n">
        <v>2076577</v>
      </c>
      <c r="G16952" s="151" t="s">
        <v>111</v>
      </c>
      <c r="H16952" s="151" t="s">
        <v>114</v>
      </c>
      <c r="I16952" s="152" t="s">
        <v>112</v>
      </c>
    </row>
    <row r="16953" customFormat="false" ht="12.75" hidden="false" customHeight="false" outlineLevel="0" collapsed="false">
      <c r="A16953" s="0" t="s">
        <v>21</v>
      </c>
      <c r="B16953" s="0" t="s">
        <v>110</v>
      </c>
      <c r="C16953" s="0" t="s">
        <v>108</v>
      </c>
      <c r="D16953" s="116" t="n">
        <v>47209</v>
      </c>
      <c r="E16953" s="0" t="n">
        <v>0</v>
      </c>
      <c r="F16953" s="0" t="n">
        <v>2076578</v>
      </c>
      <c r="G16953" s="151" t="s">
        <v>111</v>
      </c>
      <c r="H16953" s="151" t="s">
        <v>114</v>
      </c>
      <c r="I16953" s="152" t="s">
        <v>112</v>
      </c>
    </row>
    <row r="16954" customFormat="false" ht="12.75" hidden="false" customHeight="false" outlineLevel="0" collapsed="false">
      <c r="A16954" s="0" t="s">
        <v>21</v>
      </c>
      <c r="B16954" s="0" t="s">
        <v>113</v>
      </c>
      <c r="C16954" s="0" t="s">
        <v>108</v>
      </c>
      <c r="D16954" s="116" t="n">
        <v>47209</v>
      </c>
      <c r="E16954" s="0" t="n">
        <v>0</v>
      </c>
      <c r="F16954" s="0" t="n">
        <v>2076579</v>
      </c>
      <c r="G16954" s="151" t="s">
        <v>111</v>
      </c>
      <c r="H16954" s="151" t="s">
        <v>114</v>
      </c>
      <c r="I16954" s="152" t="s">
        <v>112</v>
      </c>
    </row>
    <row r="16955" customFormat="false" ht="12.75" hidden="false" customHeight="false" outlineLevel="0" collapsed="false">
      <c r="A16955" s="0" t="s">
        <v>22</v>
      </c>
      <c r="B16955" s="0" t="s">
        <v>110</v>
      </c>
      <c r="C16955" s="0" t="s">
        <v>108</v>
      </c>
      <c r="D16955" s="116" t="n">
        <v>47209</v>
      </c>
      <c r="E16955" s="0" t="n">
        <v>0</v>
      </c>
      <c r="F16955" s="0" t="n">
        <v>2076580</v>
      </c>
      <c r="G16955" s="151" t="s">
        <v>111</v>
      </c>
      <c r="H16955" s="151" t="s">
        <v>114</v>
      </c>
      <c r="I16955" s="152" t="s">
        <v>112</v>
      </c>
    </row>
    <row r="16956" customFormat="false" ht="12.75" hidden="false" customHeight="false" outlineLevel="0" collapsed="false">
      <c r="B16956" s="0" t="s">
        <v>110</v>
      </c>
      <c r="C16956" s="0" t="s">
        <v>108</v>
      </c>
      <c r="D16956" s="116" t="n">
        <v>47209</v>
      </c>
      <c r="I16956" s="152" t="s">
        <v>109</v>
      </c>
    </row>
    <row r="16957" customFormat="false" ht="12.75" hidden="false" customHeight="false" outlineLevel="0" collapsed="false">
      <c r="B16957" s="0" t="s">
        <v>110</v>
      </c>
      <c r="C16957" s="0" t="s">
        <v>108</v>
      </c>
      <c r="D16957" s="116" t="n">
        <v>47209</v>
      </c>
      <c r="I16957" s="152" t="s">
        <v>109</v>
      </c>
    </row>
    <row r="16958" customFormat="false" ht="12.75" hidden="false" customHeight="false" outlineLevel="0" collapsed="false">
      <c r="A16958" s="0" t="s">
        <v>59</v>
      </c>
      <c r="B16958" s="0" t="s">
        <v>110</v>
      </c>
      <c r="C16958" s="0" t="s">
        <v>108</v>
      </c>
      <c r="D16958" s="116" t="n">
        <v>47239</v>
      </c>
      <c r="E16958" s="0" t="n">
        <v>0.2975</v>
      </c>
      <c r="F16958" s="0" t="n">
        <v>2076534</v>
      </c>
      <c r="G16958" s="151" t="s">
        <v>111</v>
      </c>
      <c r="H16958" s="151" t="s">
        <v>114</v>
      </c>
      <c r="I16958" s="152" t="s">
        <v>112</v>
      </c>
    </row>
    <row r="16959" customFormat="false" ht="12.75" hidden="false" customHeight="false" outlineLevel="0" collapsed="false">
      <c r="A16959" s="0" t="s">
        <v>59</v>
      </c>
      <c r="B16959" s="0" t="s">
        <v>113</v>
      </c>
      <c r="C16959" s="0" t="s">
        <v>108</v>
      </c>
      <c r="D16959" s="116" t="n">
        <v>47239</v>
      </c>
      <c r="E16959" s="0" t="n">
        <v>0.0025</v>
      </c>
      <c r="F16959" s="0" t="n">
        <v>2076535</v>
      </c>
      <c r="G16959" s="151" t="s">
        <v>111</v>
      </c>
      <c r="H16959" s="151" t="s">
        <v>114</v>
      </c>
      <c r="I16959" s="152" t="s">
        <v>112</v>
      </c>
    </row>
    <row r="16960" customFormat="false" ht="12.75" hidden="false" customHeight="false" outlineLevel="0" collapsed="false">
      <c r="A16960" s="0" t="s">
        <v>60</v>
      </c>
      <c r="B16960" s="0" t="s">
        <v>110</v>
      </c>
      <c r="C16960" s="0" t="s">
        <v>108</v>
      </c>
      <c r="D16960" s="116" t="n">
        <v>47239</v>
      </c>
      <c r="E16960" s="0" t="n">
        <v>0.2975</v>
      </c>
      <c r="F16960" s="0" t="n">
        <v>2076536</v>
      </c>
      <c r="G16960" s="151" t="s">
        <v>111</v>
      </c>
      <c r="H16960" s="151" t="s">
        <v>114</v>
      </c>
      <c r="I16960" s="152" t="s">
        <v>112</v>
      </c>
    </row>
    <row r="16961" customFormat="false" ht="12.75" hidden="false" customHeight="false" outlineLevel="0" collapsed="false">
      <c r="A16961" s="0" t="s">
        <v>60</v>
      </c>
      <c r="B16961" s="0" t="s">
        <v>113</v>
      </c>
      <c r="C16961" s="0" t="s">
        <v>108</v>
      </c>
      <c r="D16961" s="116" t="n">
        <v>47239</v>
      </c>
      <c r="E16961" s="0" t="n">
        <v>0.0325</v>
      </c>
      <c r="F16961" s="0" t="n">
        <v>2076537</v>
      </c>
      <c r="G16961" s="151" t="s">
        <v>111</v>
      </c>
      <c r="H16961" s="151" t="s">
        <v>114</v>
      </c>
      <c r="I16961" s="152" t="s">
        <v>112</v>
      </c>
    </row>
    <row r="16962" customFormat="false" ht="12.75" hidden="false" customHeight="false" outlineLevel="0" collapsed="false">
      <c r="A16962" s="0" t="s">
        <v>61</v>
      </c>
      <c r="B16962" s="0" t="s">
        <v>110</v>
      </c>
      <c r="C16962" s="0" t="s">
        <v>108</v>
      </c>
      <c r="D16962" s="116" t="n">
        <v>47239</v>
      </c>
      <c r="E16962" s="0" t="n">
        <v>0.2975</v>
      </c>
      <c r="F16962" s="0" t="n">
        <v>2076538</v>
      </c>
      <c r="G16962" s="151" t="s">
        <v>111</v>
      </c>
      <c r="H16962" s="151" t="s">
        <v>114</v>
      </c>
      <c r="I16962" s="152" t="s">
        <v>112</v>
      </c>
    </row>
    <row r="16963" customFormat="false" ht="12.75" hidden="false" customHeight="false" outlineLevel="0" collapsed="false">
      <c r="A16963" s="0" t="s">
        <v>61</v>
      </c>
      <c r="B16963" s="0" t="s">
        <v>113</v>
      </c>
      <c r="C16963" s="0" t="s">
        <v>108</v>
      </c>
      <c r="D16963" s="116" t="n">
        <v>47239</v>
      </c>
      <c r="E16963" s="0" t="n">
        <v>0.0025</v>
      </c>
      <c r="F16963" s="0" t="n">
        <v>2076539</v>
      </c>
      <c r="G16963" s="151" t="s">
        <v>111</v>
      </c>
      <c r="H16963" s="151" t="s">
        <v>114</v>
      </c>
      <c r="I16963" s="152" t="s">
        <v>112</v>
      </c>
    </row>
    <row r="16964" customFormat="false" ht="12.75" hidden="false" customHeight="false" outlineLevel="0" collapsed="false">
      <c r="A16964" s="0" t="s">
        <v>62</v>
      </c>
      <c r="B16964" s="0" t="s">
        <v>110</v>
      </c>
      <c r="C16964" s="0" t="s">
        <v>108</v>
      </c>
      <c r="D16964" s="116" t="n">
        <v>47239</v>
      </c>
      <c r="E16964" s="0" t="n">
        <v>0.2975</v>
      </c>
      <c r="F16964" s="0" t="n">
        <v>2076540</v>
      </c>
      <c r="G16964" s="151" t="s">
        <v>111</v>
      </c>
      <c r="H16964" s="151" t="s">
        <v>114</v>
      </c>
      <c r="I16964" s="152" t="s">
        <v>112</v>
      </c>
    </row>
    <row r="16965" customFormat="false" ht="12.75" hidden="false" customHeight="false" outlineLevel="0" collapsed="false">
      <c r="A16965" s="0" t="s">
        <v>62</v>
      </c>
      <c r="B16965" s="0" t="s">
        <v>113</v>
      </c>
      <c r="C16965" s="0" t="s">
        <v>108</v>
      </c>
      <c r="D16965" s="116" t="n">
        <v>47239</v>
      </c>
      <c r="E16965" s="0" t="n">
        <v>0.0325</v>
      </c>
      <c r="F16965" s="0" t="n">
        <v>2076541</v>
      </c>
      <c r="G16965" s="151" t="s">
        <v>111</v>
      </c>
      <c r="H16965" s="151" t="s">
        <v>114</v>
      </c>
      <c r="I16965" s="152" t="s">
        <v>112</v>
      </c>
    </row>
    <row r="16966" customFormat="false" ht="12.75" hidden="false" customHeight="false" outlineLevel="0" collapsed="false">
      <c r="A16966" s="0" t="s">
        <v>82</v>
      </c>
      <c r="B16966" s="0" t="s">
        <v>110</v>
      </c>
      <c r="C16966" s="0" t="s">
        <v>108</v>
      </c>
      <c r="D16966" s="116" t="n">
        <v>47239</v>
      </c>
      <c r="E16966" s="0" t="n">
        <v>0</v>
      </c>
      <c r="F16966" s="0" t="n">
        <v>2076542</v>
      </c>
      <c r="G16966" s="151" t="s">
        <v>111</v>
      </c>
      <c r="H16966" s="151" t="s">
        <v>114</v>
      </c>
      <c r="I16966" s="152" t="s">
        <v>112</v>
      </c>
    </row>
    <row r="16967" customFormat="false" ht="12.75" hidden="false" customHeight="false" outlineLevel="0" collapsed="false">
      <c r="A16967" s="0" t="s">
        <v>82</v>
      </c>
      <c r="B16967" s="0" t="s">
        <v>113</v>
      </c>
      <c r="C16967" s="0" t="s">
        <v>108</v>
      </c>
      <c r="D16967" s="116" t="n">
        <v>47239</v>
      </c>
      <c r="E16967" s="0" t="n">
        <v>0</v>
      </c>
      <c r="F16967" s="0" t="n">
        <v>2076543</v>
      </c>
      <c r="G16967" s="151" t="s">
        <v>111</v>
      </c>
      <c r="H16967" s="151" t="s">
        <v>114</v>
      </c>
      <c r="I16967" s="152" t="s">
        <v>112</v>
      </c>
    </row>
    <row r="16968" customFormat="false" ht="12.75" hidden="false" customHeight="false" outlineLevel="0" collapsed="false">
      <c r="A16968" s="0" t="s">
        <v>83</v>
      </c>
      <c r="B16968" s="0" t="s">
        <v>110</v>
      </c>
      <c r="C16968" s="0" t="s">
        <v>108</v>
      </c>
      <c r="D16968" s="116" t="n">
        <v>47239</v>
      </c>
      <c r="E16968" s="0" t="n">
        <v>0</v>
      </c>
      <c r="F16968" s="0" t="n">
        <v>2076544</v>
      </c>
      <c r="G16968" s="151" t="s">
        <v>111</v>
      </c>
      <c r="H16968" s="151" t="s">
        <v>114</v>
      </c>
      <c r="I16968" s="152" t="s">
        <v>112</v>
      </c>
    </row>
    <row r="16969" customFormat="false" ht="12.75" hidden="false" customHeight="false" outlineLevel="0" collapsed="false">
      <c r="A16969" s="0" t="s">
        <v>83</v>
      </c>
      <c r="B16969" s="0" t="s">
        <v>113</v>
      </c>
      <c r="C16969" s="0" t="s">
        <v>108</v>
      </c>
      <c r="D16969" s="116" t="n">
        <v>47239</v>
      </c>
      <c r="E16969" s="0" t="n">
        <v>0</v>
      </c>
      <c r="F16969" s="0" t="n">
        <v>2076545</v>
      </c>
      <c r="G16969" s="151" t="s">
        <v>111</v>
      </c>
      <c r="H16969" s="151" t="s">
        <v>114</v>
      </c>
      <c r="I16969" s="152" t="s">
        <v>112</v>
      </c>
    </row>
    <row r="16970" customFormat="false" ht="12.75" hidden="false" customHeight="false" outlineLevel="0" collapsed="false">
      <c r="A16970" s="0" t="s">
        <v>84</v>
      </c>
      <c r="B16970" s="0" t="s">
        <v>110</v>
      </c>
      <c r="C16970" s="0" t="s">
        <v>108</v>
      </c>
      <c r="D16970" s="116" t="n">
        <v>47239</v>
      </c>
      <c r="E16970" s="0" t="n">
        <v>0.1925</v>
      </c>
      <c r="F16970" s="0" t="n">
        <v>2076546</v>
      </c>
      <c r="G16970" s="151" t="s">
        <v>111</v>
      </c>
      <c r="H16970" s="151" t="s">
        <v>114</v>
      </c>
      <c r="I16970" s="152" t="s">
        <v>112</v>
      </c>
    </row>
    <row r="16971" customFormat="false" ht="12.75" hidden="false" customHeight="false" outlineLevel="0" collapsed="false">
      <c r="A16971" s="0" t="s">
        <v>84</v>
      </c>
      <c r="B16971" s="0" t="s">
        <v>113</v>
      </c>
      <c r="C16971" s="0" t="s">
        <v>108</v>
      </c>
      <c r="D16971" s="116" t="n">
        <v>47239</v>
      </c>
      <c r="E16971" s="0" t="n">
        <v>0</v>
      </c>
      <c r="F16971" s="0" t="n">
        <v>2076547</v>
      </c>
      <c r="G16971" s="151" t="s">
        <v>111</v>
      </c>
      <c r="H16971" s="151" t="s">
        <v>114</v>
      </c>
      <c r="I16971" s="152" t="s">
        <v>112</v>
      </c>
    </row>
    <row r="16972" customFormat="false" ht="12.75" hidden="false" customHeight="false" outlineLevel="0" collapsed="false">
      <c r="A16972" s="0" t="s">
        <v>85</v>
      </c>
      <c r="B16972" s="0" t="s">
        <v>110</v>
      </c>
      <c r="C16972" s="0" t="s">
        <v>108</v>
      </c>
      <c r="D16972" s="116" t="n">
        <v>47239</v>
      </c>
      <c r="E16972" s="0" t="n">
        <v>0.1925</v>
      </c>
      <c r="F16972" s="0" t="n">
        <v>2076548</v>
      </c>
      <c r="G16972" s="151" t="s">
        <v>111</v>
      </c>
      <c r="H16972" s="151" t="s">
        <v>114</v>
      </c>
      <c r="I16972" s="152" t="s">
        <v>112</v>
      </c>
    </row>
    <row r="16973" customFormat="false" ht="12.75" hidden="false" customHeight="false" outlineLevel="0" collapsed="false">
      <c r="A16973" s="0" t="s">
        <v>85</v>
      </c>
      <c r="B16973" s="0" t="s">
        <v>113</v>
      </c>
      <c r="C16973" s="0" t="s">
        <v>108</v>
      </c>
      <c r="D16973" s="116" t="n">
        <v>47239</v>
      </c>
      <c r="E16973" s="0" t="n">
        <v>0</v>
      </c>
      <c r="F16973" s="0" t="n">
        <v>2076549</v>
      </c>
      <c r="G16973" s="151" t="s">
        <v>111</v>
      </c>
      <c r="H16973" s="151" t="s">
        <v>114</v>
      </c>
      <c r="I16973" s="152" t="s">
        <v>112</v>
      </c>
    </row>
    <row r="16974" customFormat="false" ht="12.75" hidden="false" customHeight="false" outlineLevel="0" collapsed="false">
      <c r="A16974" s="0" t="s">
        <v>86</v>
      </c>
      <c r="B16974" s="0" t="s">
        <v>110</v>
      </c>
      <c r="C16974" s="0" t="s">
        <v>108</v>
      </c>
      <c r="D16974" s="116" t="n">
        <v>47239</v>
      </c>
      <c r="E16974" s="0" t="n">
        <v>0.2025</v>
      </c>
      <c r="F16974" s="0" t="n">
        <v>2076550</v>
      </c>
      <c r="G16974" s="151" t="s">
        <v>111</v>
      </c>
      <c r="H16974" s="151" t="s">
        <v>114</v>
      </c>
      <c r="I16974" s="152" t="s">
        <v>112</v>
      </c>
    </row>
    <row r="16975" customFormat="false" ht="12.75" hidden="false" customHeight="false" outlineLevel="0" collapsed="false">
      <c r="A16975" s="0" t="s">
        <v>86</v>
      </c>
      <c r="B16975" s="0" t="s">
        <v>113</v>
      </c>
      <c r="C16975" s="0" t="s">
        <v>108</v>
      </c>
      <c r="D16975" s="116" t="n">
        <v>47239</v>
      </c>
      <c r="E16975" s="0" t="n">
        <v>0.005</v>
      </c>
      <c r="F16975" s="0" t="n">
        <v>2076551</v>
      </c>
      <c r="G16975" s="151" t="s">
        <v>111</v>
      </c>
      <c r="H16975" s="151" t="s">
        <v>114</v>
      </c>
      <c r="I16975" s="152" t="s">
        <v>112</v>
      </c>
    </row>
    <row r="16976" customFormat="false" ht="12.75" hidden="false" customHeight="false" outlineLevel="0" collapsed="false">
      <c r="A16976" s="0" t="s">
        <v>87</v>
      </c>
      <c r="B16976" s="0" t="s">
        <v>110</v>
      </c>
      <c r="C16976" s="0" t="s">
        <v>108</v>
      </c>
      <c r="D16976" s="116" t="n">
        <v>47239</v>
      </c>
      <c r="E16976" s="0" t="n">
        <v>0.2025</v>
      </c>
      <c r="F16976" s="0" t="n">
        <v>2076552</v>
      </c>
      <c r="G16976" s="151" t="s">
        <v>111</v>
      </c>
      <c r="H16976" s="151" t="s">
        <v>114</v>
      </c>
      <c r="I16976" s="152" t="s">
        <v>112</v>
      </c>
    </row>
    <row r="16977" customFormat="false" ht="12.75" hidden="false" customHeight="false" outlineLevel="0" collapsed="false">
      <c r="A16977" s="0" t="s">
        <v>87</v>
      </c>
      <c r="B16977" s="0" t="s">
        <v>113</v>
      </c>
      <c r="C16977" s="0" t="s">
        <v>108</v>
      </c>
      <c r="D16977" s="116" t="n">
        <v>47239</v>
      </c>
      <c r="E16977" s="0" t="n">
        <v>0.005</v>
      </c>
      <c r="F16977" s="0" t="n">
        <v>2076553</v>
      </c>
      <c r="G16977" s="151" t="s">
        <v>111</v>
      </c>
      <c r="H16977" s="151" t="s">
        <v>114</v>
      </c>
      <c r="I16977" s="152" t="s">
        <v>112</v>
      </c>
    </row>
    <row r="16978" customFormat="false" ht="12.75" hidden="false" customHeight="false" outlineLevel="0" collapsed="false">
      <c r="A16978" s="0" t="s">
        <v>88</v>
      </c>
      <c r="B16978" s="0" t="s">
        <v>110</v>
      </c>
      <c r="C16978" s="0" t="s">
        <v>108</v>
      </c>
      <c r="D16978" s="116" t="n">
        <v>47239</v>
      </c>
      <c r="E16978" s="0" t="n">
        <v>0.2025</v>
      </c>
      <c r="F16978" s="0" t="n">
        <v>2076554</v>
      </c>
      <c r="G16978" s="151" t="s">
        <v>111</v>
      </c>
      <c r="H16978" s="151" t="s">
        <v>114</v>
      </c>
      <c r="I16978" s="152" t="s">
        <v>112</v>
      </c>
    </row>
    <row r="16979" customFormat="false" ht="12.75" hidden="false" customHeight="false" outlineLevel="0" collapsed="false">
      <c r="A16979" s="0" t="s">
        <v>88</v>
      </c>
      <c r="B16979" s="0" t="s">
        <v>113</v>
      </c>
      <c r="C16979" s="0" t="s">
        <v>108</v>
      </c>
      <c r="D16979" s="116" t="n">
        <v>47239</v>
      </c>
      <c r="E16979" s="0" t="n">
        <v>0.005</v>
      </c>
      <c r="F16979" s="0" t="n">
        <v>2076555</v>
      </c>
      <c r="G16979" s="151" t="s">
        <v>111</v>
      </c>
      <c r="H16979" s="151" t="s">
        <v>114</v>
      </c>
      <c r="I16979" s="152" t="s">
        <v>112</v>
      </c>
    </row>
    <row r="16980" customFormat="false" ht="12.75" hidden="false" customHeight="false" outlineLevel="0" collapsed="false">
      <c r="A16980" s="0" t="s">
        <v>89</v>
      </c>
      <c r="B16980" s="0" t="s">
        <v>110</v>
      </c>
      <c r="C16980" s="0" t="s">
        <v>108</v>
      </c>
      <c r="D16980" s="116" t="n">
        <v>47239</v>
      </c>
      <c r="E16980" s="0" t="n">
        <v>0.2025</v>
      </c>
      <c r="F16980" s="0" t="n">
        <v>2076556</v>
      </c>
      <c r="G16980" s="151" t="s">
        <v>111</v>
      </c>
      <c r="H16980" s="151" t="s">
        <v>114</v>
      </c>
      <c r="I16980" s="152" t="s">
        <v>112</v>
      </c>
    </row>
    <row r="16981" customFormat="false" ht="12.75" hidden="false" customHeight="false" outlineLevel="0" collapsed="false">
      <c r="A16981" s="0" t="s">
        <v>89</v>
      </c>
      <c r="B16981" s="0" t="s">
        <v>113</v>
      </c>
      <c r="C16981" s="0" t="s">
        <v>108</v>
      </c>
      <c r="D16981" s="116" t="n">
        <v>47239</v>
      </c>
      <c r="E16981" s="0" t="n">
        <v>0.005</v>
      </c>
      <c r="F16981" s="0" t="n">
        <v>2076557</v>
      </c>
      <c r="G16981" s="151" t="s">
        <v>111</v>
      </c>
      <c r="H16981" s="151" t="s">
        <v>114</v>
      </c>
      <c r="I16981" s="152" t="s">
        <v>112</v>
      </c>
    </row>
    <row r="16982" customFormat="false" ht="12.75" hidden="false" customHeight="false" outlineLevel="0" collapsed="false">
      <c r="A16982" s="0" t="s">
        <v>90</v>
      </c>
      <c r="B16982" s="0" t="s">
        <v>110</v>
      </c>
      <c r="C16982" s="0" t="s">
        <v>108</v>
      </c>
      <c r="D16982" s="116" t="n">
        <v>47239</v>
      </c>
      <c r="E16982" s="0" t="n">
        <v>0.2025</v>
      </c>
      <c r="F16982" s="0" t="n">
        <v>2076558</v>
      </c>
      <c r="G16982" s="151" t="s">
        <v>111</v>
      </c>
      <c r="H16982" s="151" t="s">
        <v>114</v>
      </c>
      <c r="I16982" s="152" t="s">
        <v>112</v>
      </c>
    </row>
    <row r="16983" customFormat="false" ht="12.75" hidden="false" customHeight="false" outlineLevel="0" collapsed="false">
      <c r="A16983" s="0" t="s">
        <v>90</v>
      </c>
      <c r="B16983" s="0" t="s">
        <v>113</v>
      </c>
      <c r="C16983" s="0" t="s">
        <v>108</v>
      </c>
      <c r="D16983" s="116" t="n">
        <v>47239</v>
      </c>
      <c r="E16983" s="0" t="n">
        <v>0.005</v>
      </c>
      <c r="F16983" s="0" t="n">
        <v>2076559</v>
      </c>
      <c r="G16983" s="151" t="s">
        <v>111</v>
      </c>
      <c r="H16983" s="151" t="s">
        <v>114</v>
      </c>
      <c r="I16983" s="152" t="s">
        <v>112</v>
      </c>
    </row>
    <row r="16984" customFormat="false" ht="12.75" hidden="false" customHeight="false" outlineLevel="0" collapsed="false">
      <c r="A16984" s="0" t="s">
        <v>91</v>
      </c>
      <c r="B16984" s="0" t="s">
        <v>110</v>
      </c>
      <c r="C16984" s="0" t="s">
        <v>108</v>
      </c>
      <c r="D16984" s="116" t="n">
        <v>47239</v>
      </c>
      <c r="E16984" s="0" t="n">
        <v>0</v>
      </c>
      <c r="F16984" s="0" t="n">
        <v>2076560</v>
      </c>
      <c r="G16984" s="151" t="s">
        <v>111</v>
      </c>
      <c r="H16984" s="151" t="s">
        <v>114</v>
      </c>
      <c r="I16984" s="152" t="s">
        <v>112</v>
      </c>
    </row>
    <row r="16985" customFormat="false" ht="12.75" hidden="false" customHeight="false" outlineLevel="0" collapsed="false">
      <c r="A16985" s="0" t="s">
        <v>91</v>
      </c>
      <c r="B16985" s="0" t="s">
        <v>113</v>
      </c>
      <c r="C16985" s="0" t="s">
        <v>108</v>
      </c>
      <c r="D16985" s="116" t="n">
        <v>47239</v>
      </c>
      <c r="E16985" s="0" t="n">
        <v>0</v>
      </c>
      <c r="F16985" s="0" t="n">
        <v>2076561</v>
      </c>
      <c r="G16985" s="151" t="s">
        <v>111</v>
      </c>
      <c r="H16985" s="151" t="s">
        <v>114</v>
      </c>
      <c r="I16985" s="152" t="s">
        <v>112</v>
      </c>
    </row>
    <row r="16986" customFormat="false" ht="12.75" hidden="false" customHeight="false" outlineLevel="0" collapsed="false">
      <c r="A16986" s="0" t="s">
        <v>49</v>
      </c>
      <c r="B16986" s="0" t="s">
        <v>110</v>
      </c>
      <c r="C16986" s="0" t="s">
        <v>108</v>
      </c>
      <c r="D16986" s="116" t="n">
        <v>47239</v>
      </c>
      <c r="E16986" s="0" t="n">
        <v>0.2975</v>
      </c>
      <c r="F16986" s="0" t="n">
        <v>2076562</v>
      </c>
      <c r="G16986" s="151" t="s">
        <v>111</v>
      </c>
      <c r="H16986" s="151" t="s">
        <v>114</v>
      </c>
      <c r="I16986" s="152" t="s">
        <v>112</v>
      </c>
    </row>
    <row r="16987" customFormat="false" ht="12.75" hidden="false" customHeight="false" outlineLevel="0" collapsed="false">
      <c r="A16987" s="0" t="s">
        <v>49</v>
      </c>
      <c r="B16987" s="0" t="s">
        <v>113</v>
      </c>
      <c r="C16987" s="0" t="s">
        <v>108</v>
      </c>
      <c r="D16987" s="116" t="n">
        <v>47239</v>
      </c>
      <c r="E16987" s="0" t="n">
        <v>0.0025</v>
      </c>
      <c r="F16987" s="0" t="n">
        <v>2076563</v>
      </c>
      <c r="G16987" s="151" t="s">
        <v>111</v>
      </c>
      <c r="H16987" s="151" t="s">
        <v>114</v>
      </c>
      <c r="I16987" s="152" t="s">
        <v>112</v>
      </c>
    </row>
    <row r="16988" customFormat="false" ht="12.75" hidden="false" customHeight="false" outlineLevel="0" collapsed="false">
      <c r="A16988" s="0" t="s">
        <v>50</v>
      </c>
      <c r="B16988" s="0" t="s">
        <v>110</v>
      </c>
      <c r="C16988" s="0" t="s">
        <v>108</v>
      </c>
      <c r="D16988" s="116" t="n">
        <v>47239</v>
      </c>
      <c r="E16988" s="0" t="n">
        <v>0.405</v>
      </c>
      <c r="F16988" s="0" t="n">
        <v>2076564</v>
      </c>
      <c r="G16988" s="151" t="s">
        <v>111</v>
      </c>
      <c r="H16988" s="151" t="s">
        <v>114</v>
      </c>
      <c r="I16988" s="152" t="s">
        <v>112</v>
      </c>
    </row>
    <row r="16989" customFormat="false" ht="12.75" hidden="false" customHeight="false" outlineLevel="0" collapsed="false">
      <c r="A16989" s="0" t="s">
        <v>50</v>
      </c>
      <c r="B16989" s="0" t="s">
        <v>113</v>
      </c>
      <c r="C16989" s="0" t="s">
        <v>108</v>
      </c>
      <c r="D16989" s="116" t="n">
        <v>47239</v>
      </c>
      <c r="E16989" s="0" t="n">
        <v>-0.065</v>
      </c>
      <c r="F16989" s="0" t="n">
        <v>2076565</v>
      </c>
      <c r="G16989" s="151" t="s">
        <v>111</v>
      </c>
      <c r="H16989" s="151" t="s">
        <v>114</v>
      </c>
      <c r="I16989" s="152" t="s">
        <v>112</v>
      </c>
    </row>
    <row r="16990" customFormat="false" ht="12.75" hidden="false" customHeight="false" outlineLevel="0" collapsed="false">
      <c r="A16990" s="0" t="s">
        <v>51</v>
      </c>
      <c r="B16990" s="0" t="s">
        <v>110</v>
      </c>
      <c r="C16990" s="0" t="s">
        <v>108</v>
      </c>
      <c r="D16990" s="116" t="n">
        <v>47239</v>
      </c>
      <c r="E16990" s="0" t="n">
        <v>0.405</v>
      </c>
      <c r="F16990" s="0" t="n">
        <v>2076566</v>
      </c>
      <c r="G16990" s="151" t="s">
        <v>111</v>
      </c>
      <c r="H16990" s="151" t="s">
        <v>114</v>
      </c>
      <c r="I16990" s="152" t="s">
        <v>112</v>
      </c>
    </row>
    <row r="16991" customFormat="false" ht="12.75" hidden="false" customHeight="false" outlineLevel="0" collapsed="false">
      <c r="A16991" s="0" t="s">
        <v>51</v>
      </c>
      <c r="B16991" s="0" t="s">
        <v>113</v>
      </c>
      <c r="C16991" s="0" t="s">
        <v>108</v>
      </c>
      <c r="D16991" s="116" t="n">
        <v>47239</v>
      </c>
      <c r="E16991" s="0" t="n">
        <v>0.02</v>
      </c>
      <c r="F16991" s="0" t="n">
        <v>2076567</v>
      </c>
      <c r="G16991" s="151" t="s">
        <v>111</v>
      </c>
      <c r="H16991" s="151" t="s">
        <v>114</v>
      </c>
      <c r="I16991" s="152" t="s">
        <v>112</v>
      </c>
    </row>
    <row r="16992" customFormat="false" ht="12.75" hidden="false" customHeight="false" outlineLevel="0" collapsed="false">
      <c r="A16992" s="0" t="s">
        <v>52</v>
      </c>
      <c r="B16992" s="0" t="s">
        <v>110</v>
      </c>
      <c r="C16992" s="0" t="s">
        <v>108</v>
      </c>
      <c r="D16992" s="116" t="n">
        <v>47239</v>
      </c>
      <c r="E16992" s="0" t="n">
        <v>0.405</v>
      </c>
      <c r="F16992" s="0" t="n">
        <v>2076568</v>
      </c>
      <c r="G16992" s="151" t="s">
        <v>111</v>
      </c>
      <c r="H16992" s="151" t="s">
        <v>114</v>
      </c>
      <c r="I16992" s="152" t="s">
        <v>112</v>
      </c>
    </row>
    <row r="16993" customFormat="false" ht="12.75" hidden="false" customHeight="false" outlineLevel="0" collapsed="false">
      <c r="A16993" s="0" t="s">
        <v>52</v>
      </c>
      <c r="B16993" s="0" t="s">
        <v>113</v>
      </c>
      <c r="C16993" s="0" t="s">
        <v>108</v>
      </c>
      <c r="D16993" s="116" t="n">
        <v>47239</v>
      </c>
      <c r="E16993" s="0" t="n">
        <v>-0.035</v>
      </c>
      <c r="F16993" s="0" t="n">
        <v>2076569</v>
      </c>
      <c r="G16993" s="151" t="s">
        <v>111</v>
      </c>
      <c r="H16993" s="151" t="s">
        <v>114</v>
      </c>
      <c r="I16993" s="152" t="s">
        <v>112</v>
      </c>
    </row>
    <row r="16994" customFormat="false" ht="12.75" hidden="false" customHeight="false" outlineLevel="0" collapsed="false">
      <c r="A16994" s="0" t="s">
        <v>53</v>
      </c>
      <c r="B16994" s="0" t="s">
        <v>110</v>
      </c>
      <c r="C16994" s="0" t="s">
        <v>108</v>
      </c>
      <c r="D16994" s="116" t="n">
        <v>47239</v>
      </c>
      <c r="E16994" s="0" t="n">
        <v>0.2025</v>
      </c>
      <c r="F16994" s="0" t="n">
        <v>2076570</v>
      </c>
      <c r="G16994" s="151" t="s">
        <v>111</v>
      </c>
      <c r="H16994" s="151" t="s">
        <v>114</v>
      </c>
      <c r="I16994" s="152" t="s">
        <v>112</v>
      </c>
    </row>
    <row r="16995" customFormat="false" ht="12.75" hidden="false" customHeight="false" outlineLevel="0" collapsed="false">
      <c r="A16995" s="0" t="s">
        <v>53</v>
      </c>
      <c r="B16995" s="0" t="s">
        <v>113</v>
      </c>
      <c r="C16995" s="0" t="s">
        <v>108</v>
      </c>
      <c r="D16995" s="116" t="n">
        <v>47239</v>
      </c>
      <c r="E16995" s="0" t="n">
        <v>0.005</v>
      </c>
      <c r="F16995" s="0" t="n">
        <v>2076571</v>
      </c>
      <c r="G16995" s="151" t="s">
        <v>111</v>
      </c>
      <c r="H16995" s="151" t="s">
        <v>114</v>
      </c>
      <c r="I16995" s="152" t="s">
        <v>112</v>
      </c>
    </row>
    <row r="16996" customFormat="false" ht="12.75" hidden="false" customHeight="false" outlineLevel="0" collapsed="false">
      <c r="A16996" s="0" t="s">
        <v>17</v>
      </c>
      <c r="B16996" s="0" t="s">
        <v>110</v>
      </c>
      <c r="C16996" s="0" t="s">
        <v>108</v>
      </c>
      <c r="D16996" s="116" t="n">
        <v>47239</v>
      </c>
      <c r="E16996" s="0" t="n">
        <v>0</v>
      </c>
      <c r="F16996" s="0" t="n">
        <v>2076572</v>
      </c>
      <c r="G16996" s="151" t="s">
        <v>111</v>
      </c>
      <c r="H16996" s="151" t="s">
        <v>114</v>
      </c>
      <c r="I16996" s="152" t="s">
        <v>112</v>
      </c>
    </row>
    <row r="16997" customFormat="false" ht="12.75" hidden="false" customHeight="false" outlineLevel="0" collapsed="false">
      <c r="A16997" s="0" t="s">
        <v>17</v>
      </c>
      <c r="B16997" s="0" t="s">
        <v>113</v>
      </c>
      <c r="C16997" s="0" t="s">
        <v>108</v>
      </c>
      <c r="D16997" s="116" t="n">
        <v>47239</v>
      </c>
      <c r="E16997" s="0" t="n">
        <v>0</v>
      </c>
      <c r="F16997" s="0" t="n">
        <v>2076573</v>
      </c>
      <c r="G16997" s="151" t="s">
        <v>111</v>
      </c>
      <c r="H16997" s="151" t="s">
        <v>114</v>
      </c>
      <c r="I16997" s="152" t="s">
        <v>112</v>
      </c>
    </row>
    <row r="16998" customFormat="false" ht="12.75" hidden="false" customHeight="false" outlineLevel="0" collapsed="false">
      <c r="A16998" s="0" t="s">
        <v>18</v>
      </c>
      <c r="B16998" s="0" t="s">
        <v>110</v>
      </c>
      <c r="C16998" s="0" t="s">
        <v>108</v>
      </c>
      <c r="D16998" s="116" t="n">
        <v>47239</v>
      </c>
      <c r="E16998" s="0" t="n">
        <v>0</v>
      </c>
      <c r="F16998" s="0" t="n">
        <v>2076574</v>
      </c>
      <c r="G16998" s="151" t="s">
        <v>111</v>
      </c>
      <c r="H16998" s="151" t="s">
        <v>114</v>
      </c>
      <c r="I16998" s="152" t="s">
        <v>112</v>
      </c>
    </row>
    <row r="16999" customFormat="false" ht="12.75" hidden="false" customHeight="false" outlineLevel="0" collapsed="false">
      <c r="A16999" s="0" t="s">
        <v>18</v>
      </c>
      <c r="B16999" s="0" t="s">
        <v>113</v>
      </c>
      <c r="C16999" s="0" t="s">
        <v>108</v>
      </c>
      <c r="D16999" s="116" t="n">
        <v>47239</v>
      </c>
      <c r="E16999" s="0" t="n">
        <v>0</v>
      </c>
      <c r="F16999" s="0" t="n">
        <v>2076575</v>
      </c>
      <c r="G16999" s="151" t="s">
        <v>111</v>
      </c>
      <c r="H16999" s="151" t="s">
        <v>114</v>
      </c>
      <c r="I16999" s="152" t="s">
        <v>112</v>
      </c>
    </row>
    <row r="17000" customFormat="false" ht="12.75" hidden="false" customHeight="false" outlineLevel="0" collapsed="false">
      <c r="A17000" s="0" t="s">
        <v>19</v>
      </c>
      <c r="B17000" s="0" t="s">
        <v>110</v>
      </c>
      <c r="C17000" s="0" t="s">
        <v>108</v>
      </c>
      <c r="D17000" s="116" t="n">
        <v>47239</v>
      </c>
      <c r="E17000" s="0" t="n">
        <v>0</v>
      </c>
      <c r="F17000" s="0" t="n">
        <v>2076576</v>
      </c>
      <c r="G17000" s="151" t="s">
        <v>111</v>
      </c>
      <c r="H17000" s="151" t="s">
        <v>114</v>
      </c>
      <c r="I17000" s="152" t="s">
        <v>112</v>
      </c>
    </row>
    <row r="17001" customFormat="false" ht="12.75" hidden="false" customHeight="false" outlineLevel="0" collapsed="false">
      <c r="A17001" s="0" t="s">
        <v>19</v>
      </c>
      <c r="B17001" s="0" t="s">
        <v>113</v>
      </c>
      <c r="C17001" s="0" t="s">
        <v>108</v>
      </c>
      <c r="D17001" s="116" t="n">
        <v>47239</v>
      </c>
      <c r="E17001" s="0" t="n">
        <v>0</v>
      </c>
      <c r="F17001" s="0" t="n">
        <v>2076577</v>
      </c>
      <c r="G17001" s="151" t="s">
        <v>111</v>
      </c>
      <c r="H17001" s="151" t="s">
        <v>114</v>
      </c>
      <c r="I17001" s="152" t="s">
        <v>112</v>
      </c>
    </row>
    <row r="17002" customFormat="false" ht="12.75" hidden="false" customHeight="false" outlineLevel="0" collapsed="false">
      <c r="A17002" s="0" t="s">
        <v>21</v>
      </c>
      <c r="B17002" s="0" t="s">
        <v>110</v>
      </c>
      <c r="C17002" s="0" t="s">
        <v>108</v>
      </c>
      <c r="D17002" s="116" t="n">
        <v>47239</v>
      </c>
      <c r="E17002" s="0" t="n">
        <v>0</v>
      </c>
      <c r="F17002" s="0" t="n">
        <v>2076578</v>
      </c>
      <c r="G17002" s="151" t="s">
        <v>111</v>
      </c>
      <c r="H17002" s="151" t="s">
        <v>114</v>
      </c>
      <c r="I17002" s="152" t="s">
        <v>112</v>
      </c>
    </row>
    <row r="17003" customFormat="false" ht="12.75" hidden="false" customHeight="false" outlineLevel="0" collapsed="false">
      <c r="A17003" s="0" t="s">
        <v>21</v>
      </c>
      <c r="B17003" s="0" t="s">
        <v>113</v>
      </c>
      <c r="C17003" s="0" t="s">
        <v>108</v>
      </c>
      <c r="D17003" s="116" t="n">
        <v>47239</v>
      </c>
      <c r="E17003" s="0" t="n">
        <v>0</v>
      </c>
      <c r="F17003" s="0" t="n">
        <v>2076579</v>
      </c>
      <c r="G17003" s="151" t="s">
        <v>111</v>
      </c>
      <c r="H17003" s="151" t="s">
        <v>114</v>
      </c>
      <c r="I17003" s="152" t="s">
        <v>112</v>
      </c>
    </row>
    <row r="17004" customFormat="false" ht="12.75" hidden="false" customHeight="false" outlineLevel="0" collapsed="false">
      <c r="A17004" s="0" t="s">
        <v>22</v>
      </c>
      <c r="B17004" s="0" t="s">
        <v>110</v>
      </c>
      <c r="C17004" s="0" t="s">
        <v>108</v>
      </c>
      <c r="D17004" s="116" t="n">
        <v>47239</v>
      </c>
      <c r="E17004" s="0" t="n">
        <v>0</v>
      </c>
      <c r="F17004" s="0" t="n">
        <v>2076580</v>
      </c>
      <c r="G17004" s="151" t="s">
        <v>111</v>
      </c>
      <c r="H17004" s="151" t="s">
        <v>114</v>
      </c>
      <c r="I17004" s="152" t="s">
        <v>112</v>
      </c>
    </row>
    <row r="17005" customFormat="false" ht="12.75" hidden="false" customHeight="false" outlineLevel="0" collapsed="false">
      <c r="B17005" s="0" t="s">
        <v>110</v>
      </c>
      <c r="C17005" s="0" t="s">
        <v>108</v>
      </c>
      <c r="D17005" s="116" t="n">
        <v>47239</v>
      </c>
      <c r="I17005" s="152" t="s">
        <v>109</v>
      </c>
    </row>
    <row r="17006" customFormat="false" ht="12.75" hidden="false" customHeight="false" outlineLevel="0" collapsed="false">
      <c r="B17006" s="0" t="s">
        <v>110</v>
      </c>
      <c r="C17006" s="0" t="s">
        <v>108</v>
      </c>
      <c r="D17006" s="116" t="n">
        <v>47239</v>
      </c>
      <c r="I17006" s="152" t="s">
        <v>109</v>
      </c>
    </row>
    <row r="17007" customFormat="false" ht="12.75" hidden="false" customHeight="false" outlineLevel="0" collapsed="false">
      <c r="A17007" s="0" t="s">
        <v>59</v>
      </c>
      <c r="B17007" s="0" t="s">
        <v>110</v>
      </c>
      <c r="C17007" s="0" t="s">
        <v>108</v>
      </c>
      <c r="D17007" s="116" t="n">
        <v>47270</v>
      </c>
      <c r="E17007" s="0" t="n">
        <v>0.2975</v>
      </c>
      <c r="F17007" s="0" t="n">
        <v>2076534</v>
      </c>
      <c r="G17007" s="151" t="s">
        <v>111</v>
      </c>
      <c r="H17007" s="151" t="s">
        <v>114</v>
      </c>
      <c r="I17007" s="152" t="s">
        <v>112</v>
      </c>
    </row>
    <row r="17008" customFormat="false" ht="12.75" hidden="false" customHeight="false" outlineLevel="0" collapsed="false">
      <c r="A17008" s="0" t="s">
        <v>59</v>
      </c>
      <c r="B17008" s="0" t="s">
        <v>113</v>
      </c>
      <c r="C17008" s="0" t="s">
        <v>108</v>
      </c>
      <c r="D17008" s="116" t="n">
        <v>47270</v>
      </c>
      <c r="E17008" s="0" t="n">
        <v>0.0025</v>
      </c>
      <c r="F17008" s="0" t="n">
        <v>2076535</v>
      </c>
      <c r="G17008" s="151" t="s">
        <v>111</v>
      </c>
      <c r="H17008" s="151" t="s">
        <v>114</v>
      </c>
      <c r="I17008" s="152" t="s">
        <v>112</v>
      </c>
    </row>
    <row r="17009" customFormat="false" ht="12.75" hidden="false" customHeight="false" outlineLevel="0" collapsed="false">
      <c r="A17009" s="0" t="s">
        <v>60</v>
      </c>
      <c r="B17009" s="0" t="s">
        <v>110</v>
      </c>
      <c r="C17009" s="0" t="s">
        <v>108</v>
      </c>
      <c r="D17009" s="116" t="n">
        <v>47270</v>
      </c>
      <c r="E17009" s="0" t="n">
        <v>0.2975</v>
      </c>
      <c r="F17009" s="0" t="n">
        <v>2076536</v>
      </c>
      <c r="G17009" s="151" t="s">
        <v>111</v>
      </c>
      <c r="H17009" s="151" t="s">
        <v>114</v>
      </c>
      <c r="I17009" s="152" t="s">
        <v>112</v>
      </c>
    </row>
    <row r="17010" customFormat="false" ht="12.75" hidden="false" customHeight="false" outlineLevel="0" collapsed="false">
      <c r="A17010" s="0" t="s">
        <v>60</v>
      </c>
      <c r="B17010" s="0" t="s">
        <v>113</v>
      </c>
      <c r="C17010" s="0" t="s">
        <v>108</v>
      </c>
      <c r="D17010" s="116" t="n">
        <v>47270</v>
      </c>
      <c r="E17010" s="0" t="n">
        <v>0.0425</v>
      </c>
      <c r="F17010" s="0" t="n">
        <v>2076537</v>
      </c>
      <c r="G17010" s="151" t="s">
        <v>111</v>
      </c>
      <c r="H17010" s="151" t="s">
        <v>114</v>
      </c>
      <c r="I17010" s="152" t="s">
        <v>112</v>
      </c>
    </row>
    <row r="17011" customFormat="false" ht="12.75" hidden="false" customHeight="false" outlineLevel="0" collapsed="false">
      <c r="A17011" s="0" t="s">
        <v>61</v>
      </c>
      <c r="B17011" s="0" t="s">
        <v>110</v>
      </c>
      <c r="C17011" s="0" t="s">
        <v>108</v>
      </c>
      <c r="D17011" s="116" t="n">
        <v>47270</v>
      </c>
      <c r="E17011" s="0" t="n">
        <v>0.2975</v>
      </c>
      <c r="F17011" s="0" t="n">
        <v>2076538</v>
      </c>
      <c r="G17011" s="151" t="s">
        <v>111</v>
      </c>
      <c r="H17011" s="151" t="s">
        <v>114</v>
      </c>
      <c r="I17011" s="152" t="s">
        <v>112</v>
      </c>
    </row>
    <row r="17012" customFormat="false" ht="12.75" hidden="false" customHeight="false" outlineLevel="0" collapsed="false">
      <c r="A17012" s="0" t="s">
        <v>61</v>
      </c>
      <c r="B17012" s="0" t="s">
        <v>113</v>
      </c>
      <c r="C17012" s="0" t="s">
        <v>108</v>
      </c>
      <c r="D17012" s="116" t="n">
        <v>47270</v>
      </c>
      <c r="E17012" s="0" t="n">
        <v>0.0025</v>
      </c>
      <c r="F17012" s="0" t="n">
        <v>2076539</v>
      </c>
      <c r="G17012" s="151" t="s">
        <v>111</v>
      </c>
      <c r="H17012" s="151" t="s">
        <v>114</v>
      </c>
      <c r="I17012" s="152" t="s">
        <v>112</v>
      </c>
    </row>
    <row r="17013" customFormat="false" ht="12.75" hidden="false" customHeight="false" outlineLevel="0" collapsed="false">
      <c r="A17013" s="0" t="s">
        <v>62</v>
      </c>
      <c r="B17013" s="0" t="s">
        <v>110</v>
      </c>
      <c r="C17013" s="0" t="s">
        <v>108</v>
      </c>
      <c r="D17013" s="116" t="n">
        <v>47270</v>
      </c>
      <c r="E17013" s="0" t="n">
        <v>0.2975</v>
      </c>
      <c r="F17013" s="0" t="n">
        <v>2076540</v>
      </c>
      <c r="G17013" s="151" t="s">
        <v>111</v>
      </c>
      <c r="H17013" s="151" t="s">
        <v>114</v>
      </c>
      <c r="I17013" s="152" t="s">
        <v>112</v>
      </c>
    </row>
    <row r="17014" customFormat="false" ht="12.75" hidden="false" customHeight="false" outlineLevel="0" collapsed="false">
      <c r="A17014" s="0" t="s">
        <v>62</v>
      </c>
      <c r="B17014" s="0" t="s">
        <v>113</v>
      </c>
      <c r="C17014" s="0" t="s">
        <v>108</v>
      </c>
      <c r="D17014" s="116" t="n">
        <v>47270</v>
      </c>
      <c r="E17014" s="0" t="n">
        <v>0.0425</v>
      </c>
      <c r="F17014" s="0" t="n">
        <v>2076541</v>
      </c>
      <c r="G17014" s="151" t="s">
        <v>111</v>
      </c>
      <c r="H17014" s="151" t="s">
        <v>114</v>
      </c>
      <c r="I17014" s="152" t="s">
        <v>112</v>
      </c>
    </row>
    <row r="17015" customFormat="false" ht="12.75" hidden="false" customHeight="false" outlineLevel="0" collapsed="false">
      <c r="A17015" s="0" t="s">
        <v>82</v>
      </c>
      <c r="B17015" s="0" t="s">
        <v>110</v>
      </c>
      <c r="C17015" s="0" t="s">
        <v>108</v>
      </c>
      <c r="D17015" s="116" t="n">
        <v>47270</v>
      </c>
      <c r="E17015" s="0" t="n">
        <v>0</v>
      </c>
      <c r="F17015" s="0" t="n">
        <v>2076542</v>
      </c>
      <c r="G17015" s="151" t="s">
        <v>111</v>
      </c>
      <c r="H17015" s="151" t="s">
        <v>114</v>
      </c>
      <c r="I17015" s="152" t="s">
        <v>112</v>
      </c>
    </row>
    <row r="17016" customFormat="false" ht="12.75" hidden="false" customHeight="false" outlineLevel="0" collapsed="false">
      <c r="A17016" s="0" t="s">
        <v>82</v>
      </c>
      <c r="B17016" s="0" t="s">
        <v>113</v>
      </c>
      <c r="C17016" s="0" t="s">
        <v>108</v>
      </c>
      <c r="D17016" s="116" t="n">
        <v>47270</v>
      </c>
      <c r="E17016" s="0" t="n">
        <v>0</v>
      </c>
      <c r="F17016" s="0" t="n">
        <v>2076543</v>
      </c>
      <c r="G17016" s="151" t="s">
        <v>111</v>
      </c>
      <c r="H17016" s="151" t="s">
        <v>114</v>
      </c>
      <c r="I17016" s="152" t="s">
        <v>112</v>
      </c>
    </row>
    <row r="17017" customFormat="false" ht="12.75" hidden="false" customHeight="false" outlineLevel="0" collapsed="false">
      <c r="A17017" s="0" t="s">
        <v>83</v>
      </c>
      <c r="B17017" s="0" t="s">
        <v>110</v>
      </c>
      <c r="C17017" s="0" t="s">
        <v>108</v>
      </c>
      <c r="D17017" s="116" t="n">
        <v>47270</v>
      </c>
      <c r="E17017" s="0" t="n">
        <v>0</v>
      </c>
      <c r="F17017" s="0" t="n">
        <v>2076544</v>
      </c>
      <c r="G17017" s="151" t="s">
        <v>111</v>
      </c>
      <c r="H17017" s="151" t="s">
        <v>114</v>
      </c>
      <c r="I17017" s="152" t="s">
        <v>112</v>
      </c>
    </row>
    <row r="17018" customFormat="false" ht="12.75" hidden="false" customHeight="false" outlineLevel="0" collapsed="false">
      <c r="A17018" s="0" t="s">
        <v>83</v>
      </c>
      <c r="B17018" s="0" t="s">
        <v>113</v>
      </c>
      <c r="C17018" s="0" t="s">
        <v>108</v>
      </c>
      <c r="D17018" s="116" t="n">
        <v>47270</v>
      </c>
      <c r="E17018" s="0" t="n">
        <v>0</v>
      </c>
      <c r="F17018" s="0" t="n">
        <v>2076545</v>
      </c>
      <c r="G17018" s="151" t="s">
        <v>111</v>
      </c>
      <c r="H17018" s="151" t="s">
        <v>114</v>
      </c>
      <c r="I17018" s="152" t="s">
        <v>112</v>
      </c>
    </row>
    <row r="17019" customFormat="false" ht="12.75" hidden="false" customHeight="false" outlineLevel="0" collapsed="false">
      <c r="A17019" s="0" t="s">
        <v>84</v>
      </c>
      <c r="B17019" s="0" t="s">
        <v>110</v>
      </c>
      <c r="C17019" s="0" t="s">
        <v>108</v>
      </c>
      <c r="D17019" s="116" t="n">
        <v>47270</v>
      </c>
      <c r="E17019" s="0" t="n">
        <v>0.1925</v>
      </c>
      <c r="F17019" s="0" t="n">
        <v>2076546</v>
      </c>
      <c r="G17019" s="151" t="s">
        <v>111</v>
      </c>
      <c r="H17019" s="151" t="s">
        <v>114</v>
      </c>
      <c r="I17019" s="152" t="s">
        <v>112</v>
      </c>
    </row>
    <row r="17020" customFormat="false" ht="12.75" hidden="false" customHeight="false" outlineLevel="0" collapsed="false">
      <c r="A17020" s="0" t="s">
        <v>84</v>
      </c>
      <c r="B17020" s="0" t="s">
        <v>113</v>
      </c>
      <c r="C17020" s="0" t="s">
        <v>108</v>
      </c>
      <c r="D17020" s="116" t="n">
        <v>47270</v>
      </c>
      <c r="E17020" s="0" t="n">
        <v>0</v>
      </c>
      <c r="F17020" s="0" t="n">
        <v>2076547</v>
      </c>
      <c r="G17020" s="151" t="s">
        <v>111</v>
      </c>
      <c r="H17020" s="151" t="s">
        <v>114</v>
      </c>
      <c r="I17020" s="152" t="s">
        <v>112</v>
      </c>
    </row>
    <row r="17021" customFormat="false" ht="12.75" hidden="false" customHeight="false" outlineLevel="0" collapsed="false">
      <c r="A17021" s="0" t="s">
        <v>85</v>
      </c>
      <c r="B17021" s="0" t="s">
        <v>110</v>
      </c>
      <c r="C17021" s="0" t="s">
        <v>108</v>
      </c>
      <c r="D17021" s="116" t="n">
        <v>47270</v>
      </c>
      <c r="E17021" s="0" t="n">
        <v>0.1925</v>
      </c>
      <c r="F17021" s="0" t="n">
        <v>2076548</v>
      </c>
      <c r="G17021" s="151" t="s">
        <v>111</v>
      </c>
      <c r="H17021" s="151" t="s">
        <v>114</v>
      </c>
      <c r="I17021" s="152" t="s">
        <v>112</v>
      </c>
    </row>
    <row r="17022" customFormat="false" ht="12.75" hidden="false" customHeight="false" outlineLevel="0" collapsed="false">
      <c r="A17022" s="0" t="s">
        <v>85</v>
      </c>
      <c r="B17022" s="0" t="s">
        <v>113</v>
      </c>
      <c r="C17022" s="0" t="s">
        <v>108</v>
      </c>
      <c r="D17022" s="116" t="n">
        <v>47270</v>
      </c>
      <c r="E17022" s="0" t="n">
        <v>0</v>
      </c>
      <c r="F17022" s="0" t="n">
        <v>2076549</v>
      </c>
      <c r="G17022" s="151" t="s">
        <v>111</v>
      </c>
      <c r="H17022" s="151" t="s">
        <v>114</v>
      </c>
      <c r="I17022" s="152" t="s">
        <v>112</v>
      </c>
    </row>
    <row r="17023" customFormat="false" ht="12.75" hidden="false" customHeight="false" outlineLevel="0" collapsed="false">
      <c r="A17023" s="0" t="s">
        <v>86</v>
      </c>
      <c r="B17023" s="0" t="s">
        <v>110</v>
      </c>
      <c r="C17023" s="0" t="s">
        <v>108</v>
      </c>
      <c r="D17023" s="116" t="n">
        <v>47270</v>
      </c>
      <c r="E17023" s="0" t="n">
        <v>0.2025</v>
      </c>
      <c r="F17023" s="0" t="n">
        <v>2076550</v>
      </c>
      <c r="G17023" s="151" t="s">
        <v>111</v>
      </c>
      <c r="H17023" s="151" t="s">
        <v>114</v>
      </c>
      <c r="I17023" s="152" t="s">
        <v>112</v>
      </c>
    </row>
    <row r="17024" customFormat="false" ht="12.75" hidden="false" customHeight="false" outlineLevel="0" collapsed="false">
      <c r="A17024" s="0" t="s">
        <v>86</v>
      </c>
      <c r="B17024" s="0" t="s">
        <v>113</v>
      </c>
      <c r="C17024" s="0" t="s">
        <v>108</v>
      </c>
      <c r="D17024" s="116" t="n">
        <v>47270</v>
      </c>
      <c r="E17024" s="0" t="n">
        <v>0.005</v>
      </c>
      <c r="F17024" s="0" t="n">
        <v>2076551</v>
      </c>
      <c r="G17024" s="151" t="s">
        <v>111</v>
      </c>
      <c r="H17024" s="151" t="s">
        <v>114</v>
      </c>
      <c r="I17024" s="152" t="s">
        <v>112</v>
      </c>
    </row>
    <row r="17025" customFormat="false" ht="12.75" hidden="false" customHeight="false" outlineLevel="0" collapsed="false">
      <c r="A17025" s="0" t="s">
        <v>87</v>
      </c>
      <c r="B17025" s="0" t="s">
        <v>110</v>
      </c>
      <c r="C17025" s="0" t="s">
        <v>108</v>
      </c>
      <c r="D17025" s="116" t="n">
        <v>47270</v>
      </c>
      <c r="E17025" s="0" t="n">
        <v>0.2025</v>
      </c>
      <c r="F17025" s="0" t="n">
        <v>2076552</v>
      </c>
      <c r="G17025" s="151" t="s">
        <v>111</v>
      </c>
      <c r="H17025" s="151" t="s">
        <v>114</v>
      </c>
      <c r="I17025" s="152" t="s">
        <v>112</v>
      </c>
    </row>
    <row r="17026" customFormat="false" ht="12.75" hidden="false" customHeight="false" outlineLevel="0" collapsed="false">
      <c r="A17026" s="0" t="s">
        <v>87</v>
      </c>
      <c r="B17026" s="0" t="s">
        <v>113</v>
      </c>
      <c r="C17026" s="0" t="s">
        <v>108</v>
      </c>
      <c r="D17026" s="116" t="n">
        <v>47270</v>
      </c>
      <c r="E17026" s="0" t="n">
        <v>0.005</v>
      </c>
      <c r="F17026" s="0" t="n">
        <v>2076553</v>
      </c>
      <c r="G17026" s="151" t="s">
        <v>111</v>
      </c>
      <c r="H17026" s="151" t="s">
        <v>114</v>
      </c>
      <c r="I17026" s="152" t="s">
        <v>112</v>
      </c>
    </row>
    <row r="17027" customFormat="false" ht="12.75" hidden="false" customHeight="false" outlineLevel="0" collapsed="false">
      <c r="A17027" s="0" t="s">
        <v>88</v>
      </c>
      <c r="B17027" s="0" t="s">
        <v>110</v>
      </c>
      <c r="C17027" s="0" t="s">
        <v>108</v>
      </c>
      <c r="D17027" s="116" t="n">
        <v>47270</v>
      </c>
      <c r="E17027" s="0" t="n">
        <v>0.2025</v>
      </c>
      <c r="F17027" s="0" t="n">
        <v>2076554</v>
      </c>
      <c r="G17027" s="151" t="s">
        <v>111</v>
      </c>
      <c r="H17027" s="151" t="s">
        <v>114</v>
      </c>
      <c r="I17027" s="152" t="s">
        <v>112</v>
      </c>
    </row>
    <row r="17028" customFormat="false" ht="12.75" hidden="false" customHeight="false" outlineLevel="0" collapsed="false">
      <c r="A17028" s="0" t="s">
        <v>88</v>
      </c>
      <c r="B17028" s="0" t="s">
        <v>113</v>
      </c>
      <c r="C17028" s="0" t="s">
        <v>108</v>
      </c>
      <c r="D17028" s="116" t="n">
        <v>47270</v>
      </c>
      <c r="E17028" s="0" t="n">
        <v>0.005</v>
      </c>
      <c r="F17028" s="0" t="n">
        <v>2076555</v>
      </c>
      <c r="G17028" s="151" t="s">
        <v>111</v>
      </c>
      <c r="H17028" s="151" t="s">
        <v>114</v>
      </c>
      <c r="I17028" s="152" t="s">
        <v>112</v>
      </c>
    </row>
    <row r="17029" customFormat="false" ht="12.75" hidden="false" customHeight="false" outlineLevel="0" collapsed="false">
      <c r="A17029" s="0" t="s">
        <v>89</v>
      </c>
      <c r="B17029" s="0" t="s">
        <v>110</v>
      </c>
      <c r="C17029" s="0" t="s">
        <v>108</v>
      </c>
      <c r="D17029" s="116" t="n">
        <v>47270</v>
      </c>
      <c r="E17029" s="0" t="n">
        <v>0.2025</v>
      </c>
      <c r="F17029" s="0" t="n">
        <v>2076556</v>
      </c>
      <c r="G17029" s="151" t="s">
        <v>111</v>
      </c>
      <c r="H17029" s="151" t="s">
        <v>114</v>
      </c>
      <c r="I17029" s="152" t="s">
        <v>112</v>
      </c>
    </row>
    <row r="17030" customFormat="false" ht="12.75" hidden="false" customHeight="false" outlineLevel="0" collapsed="false">
      <c r="A17030" s="0" t="s">
        <v>89</v>
      </c>
      <c r="B17030" s="0" t="s">
        <v>113</v>
      </c>
      <c r="C17030" s="0" t="s">
        <v>108</v>
      </c>
      <c r="D17030" s="116" t="n">
        <v>47270</v>
      </c>
      <c r="E17030" s="0" t="n">
        <v>0.005</v>
      </c>
      <c r="F17030" s="0" t="n">
        <v>2076557</v>
      </c>
      <c r="G17030" s="151" t="s">
        <v>111</v>
      </c>
      <c r="H17030" s="151" t="s">
        <v>114</v>
      </c>
      <c r="I17030" s="152" t="s">
        <v>112</v>
      </c>
    </row>
    <row r="17031" customFormat="false" ht="12.75" hidden="false" customHeight="false" outlineLevel="0" collapsed="false">
      <c r="A17031" s="0" t="s">
        <v>90</v>
      </c>
      <c r="B17031" s="0" t="s">
        <v>110</v>
      </c>
      <c r="C17031" s="0" t="s">
        <v>108</v>
      </c>
      <c r="D17031" s="116" t="n">
        <v>47270</v>
      </c>
      <c r="E17031" s="0" t="n">
        <v>0.2025</v>
      </c>
      <c r="F17031" s="0" t="n">
        <v>2076558</v>
      </c>
      <c r="G17031" s="151" t="s">
        <v>111</v>
      </c>
      <c r="H17031" s="151" t="s">
        <v>114</v>
      </c>
      <c r="I17031" s="152" t="s">
        <v>112</v>
      </c>
    </row>
    <row r="17032" customFormat="false" ht="12.75" hidden="false" customHeight="false" outlineLevel="0" collapsed="false">
      <c r="A17032" s="0" t="s">
        <v>90</v>
      </c>
      <c r="B17032" s="0" t="s">
        <v>113</v>
      </c>
      <c r="C17032" s="0" t="s">
        <v>108</v>
      </c>
      <c r="D17032" s="116" t="n">
        <v>47270</v>
      </c>
      <c r="E17032" s="0" t="n">
        <v>0.005</v>
      </c>
      <c r="F17032" s="0" t="n">
        <v>2076559</v>
      </c>
      <c r="G17032" s="151" t="s">
        <v>111</v>
      </c>
      <c r="H17032" s="151" t="s">
        <v>114</v>
      </c>
      <c r="I17032" s="152" t="s">
        <v>112</v>
      </c>
    </row>
    <row r="17033" customFormat="false" ht="12.75" hidden="false" customHeight="false" outlineLevel="0" collapsed="false">
      <c r="A17033" s="0" t="s">
        <v>91</v>
      </c>
      <c r="B17033" s="0" t="s">
        <v>110</v>
      </c>
      <c r="C17033" s="0" t="s">
        <v>108</v>
      </c>
      <c r="D17033" s="116" t="n">
        <v>47270</v>
      </c>
      <c r="E17033" s="0" t="n">
        <v>0</v>
      </c>
      <c r="F17033" s="0" t="n">
        <v>2076560</v>
      </c>
      <c r="G17033" s="151" t="s">
        <v>111</v>
      </c>
      <c r="H17033" s="151" t="s">
        <v>114</v>
      </c>
      <c r="I17033" s="152" t="s">
        <v>112</v>
      </c>
    </row>
    <row r="17034" customFormat="false" ht="12.75" hidden="false" customHeight="false" outlineLevel="0" collapsed="false">
      <c r="A17034" s="0" t="s">
        <v>91</v>
      </c>
      <c r="B17034" s="0" t="s">
        <v>113</v>
      </c>
      <c r="C17034" s="0" t="s">
        <v>108</v>
      </c>
      <c r="D17034" s="116" t="n">
        <v>47270</v>
      </c>
      <c r="E17034" s="0" t="n">
        <v>0</v>
      </c>
      <c r="F17034" s="0" t="n">
        <v>2076561</v>
      </c>
      <c r="G17034" s="151" t="s">
        <v>111</v>
      </c>
      <c r="H17034" s="151" t="s">
        <v>114</v>
      </c>
      <c r="I17034" s="152" t="s">
        <v>112</v>
      </c>
    </row>
    <row r="17035" customFormat="false" ht="12.75" hidden="false" customHeight="false" outlineLevel="0" collapsed="false">
      <c r="A17035" s="0" t="s">
        <v>49</v>
      </c>
      <c r="B17035" s="0" t="s">
        <v>110</v>
      </c>
      <c r="C17035" s="0" t="s">
        <v>108</v>
      </c>
      <c r="D17035" s="116" t="n">
        <v>47270</v>
      </c>
      <c r="E17035" s="0" t="n">
        <v>0.2975</v>
      </c>
      <c r="F17035" s="0" t="n">
        <v>2076562</v>
      </c>
      <c r="G17035" s="151" t="s">
        <v>111</v>
      </c>
      <c r="H17035" s="151" t="s">
        <v>114</v>
      </c>
      <c r="I17035" s="152" t="s">
        <v>112</v>
      </c>
    </row>
    <row r="17036" customFormat="false" ht="12.75" hidden="false" customHeight="false" outlineLevel="0" collapsed="false">
      <c r="A17036" s="0" t="s">
        <v>49</v>
      </c>
      <c r="B17036" s="0" t="s">
        <v>113</v>
      </c>
      <c r="C17036" s="0" t="s">
        <v>108</v>
      </c>
      <c r="D17036" s="116" t="n">
        <v>47270</v>
      </c>
      <c r="E17036" s="0" t="n">
        <v>0.0025</v>
      </c>
      <c r="F17036" s="0" t="n">
        <v>2076563</v>
      </c>
      <c r="G17036" s="151" t="s">
        <v>111</v>
      </c>
      <c r="H17036" s="151" t="s">
        <v>114</v>
      </c>
      <c r="I17036" s="152" t="s">
        <v>112</v>
      </c>
    </row>
    <row r="17037" customFormat="false" ht="12.75" hidden="false" customHeight="false" outlineLevel="0" collapsed="false">
      <c r="A17037" s="0" t="s">
        <v>50</v>
      </c>
      <c r="B17037" s="0" t="s">
        <v>110</v>
      </c>
      <c r="C17037" s="0" t="s">
        <v>108</v>
      </c>
      <c r="D17037" s="116" t="n">
        <v>47270</v>
      </c>
      <c r="E17037" s="0" t="n">
        <v>0.395</v>
      </c>
      <c r="F17037" s="0" t="n">
        <v>2076564</v>
      </c>
      <c r="G17037" s="151" t="s">
        <v>111</v>
      </c>
      <c r="H17037" s="151" t="s">
        <v>114</v>
      </c>
      <c r="I17037" s="152" t="s">
        <v>112</v>
      </c>
    </row>
    <row r="17038" customFormat="false" ht="12.75" hidden="false" customHeight="false" outlineLevel="0" collapsed="false">
      <c r="A17038" s="0" t="s">
        <v>50</v>
      </c>
      <c r="B17038" s="0" t="s">
        <v>113</v>
      </c>
      <c r="C17038" s="0" t="s">
        <v>108</v>
      </c>
      <c r="D17038" s="116" t="n">
        <v>47270</v>
      </c>
      <c r="E17038" s="0" t="n">
        <v>-0.055</v>
      </c>
      <c r="F17038" s="0" t="n">
        <v>2076565</v>
      </c>
      <c r="G17038" s="151" t="s">
        <v>111</v>
      </c>
      <c r="H17038" s="151" t="s">
        <v>114</v>
      </c>
      <c r="I17038" s="152" t="s">
        <v>112</v>
      </c>
    </row>
    <row r="17039" customFormat="false" ht="12.75" hidden="false" customHeight="false" outlineLevel="0" collapsed="false">
      <c r="A17039" s="0" t="s">
        <v>51</v>
      </c>
      <c r="B17039" s="0" t="s">
        <v>110</v>
      </c>
      <c r="C17039" s="0" t="s">
        <v>108</v>
      </c>
      <c r="D17039" s="116" t="n">
        <v>47270</v>
      </c>
      <c r="E17039" s="0" t="n">
        <v>0.395</v>
      </c>
      <c r="F17039" s="0" t="n">
        <v>2076566</v>
      </c>
      <c r="G17039" s="151" t="s">
        <v>111</v>
      </c>
      <c r="H17039" s="151" t="s">
        <v>114</v>
      </c>
      <c r="I17039" s="152" t="s">
        <v>112</v>
      </c>
    </row>
    <row r="17040" customFormat="false" ht="12.75" hidden="false" customHeight="false" outlineLevel="0" collapsed="false">
      <c r="A17040" s="0" t="s">
        <v>51</v>
      </c>
      <c r="B17040" s="0" t="s">
        <v>113</v>
      </c>
      <c r="C17040" s="0" t="s">
        <v>108</v>
      </c>
      <c r="D17040" s="116" t="n">
        <v>47270</v>
      </c>
      <c r="E17040" s="0" t="n">
        <v>0.035</v>
      </c>
      <c r="F17040" s="0" t="n">
        <v>2076567</v>
      </c>
      <c r="G17040" s="151" t="s">
        <v>111</v>
      </c>
      <c r="H17040" s="151" t="s">
        <v>114</v>
      </c>
      <c r="I17040" s="152" t="s">
        <v>112</v>
      </c>
    </row>
    <row r="17041" customFormat="false" ht="12.75" hidden="false" customHeight="false" outlineLevel="0" collapsed="false">
      <c r="A17041" s="0" t="s">
        <v>52</v>
      </c>
      <c r="B17041" s="0" t="s">
        <v>110</v>
      </c>
      <c r="C17041" s="0" t="s">
        <v>108</v>
      </c>
      <c r="D17041" s="116" t="n">
        <v>47270</v>
      </c>
      <c r="E17041" s="0" t="n">
        <v>0.395</v>
      </c>
      <c r="F17041" s="0" t="n">
        <v>2076568</v>
      </c>
      <c r="G17041" s="151" t="s">
        <v>111</v>
      </c>
      <c r="H17041" s="151" t="s">
        <v>114</v>
      </c>
      <c r="I17041" s="152" t="s">
        <v>112</v>
      </c>
    </row>
    <row r="17042" customFormat="false" ht="12.75" hidden="false" customHeight="false" outlineLevel="0" collapsed="false">
      <c r="A17042" s="0" t="s">
        <v>52</v>
      </c>
      <c r="B17042" s="0" t="s">
        <v>113</v>
      </c>
      <c r="C17042" s="0" t="s">
        <v>108</v>
      </c>
      <c r="D17042" s="116" t="n">
        <v>47270</v>
      </c>
      <c r="E17042" s="0" t="n">
        <v>-0.035</v>
      </c>
      <c r="F17042" s="0" t="n">
        <v>2076569</v>
      </c>
      <c r="G17042" s="151" t="s">
        <v>111</v>
      </c>
      <c r="H17042" s="151" t="s">
        <v>114</v>
      </c>
      <c r="I17042" s="152" t="s">
        <v>112</v>
      </c>
    </row>
    <row r="17043" customFormat="false" ht="12.75" hidden="false" customHeight="false" outlineLevel="0" collapsed="false">
      <c r="A17043" s="0" t="s">
        <v>53</v>
      </c>
      <c r="B17043" s="0" t="s">
        <v>110</v>
      </c>
      <c r="C17043" s="0" t="s">
        <v>108</v>
      </c>
      <c r="D17043" s="116" t="n">
        <v>47270</v>
      </c>
      <c r="E17043" s="0" t="n">
        <v>0.2025</v>
      </c>
      <c r="F17043" s="0" t="n">
        <v>2076570</v>
      </c>
      <c r="G17043" s="151" t="s">
        <v>111</v>
      </c>
      <c r="H17043" s="151" t="s">
        <v>114</v>
      </c>
      <c r="I17043" s="152" t="s">
        <v>112</v>
      </c>
    </row>
    <row r="17044" customFormat="false" ht="12.75" hidden="false" customHeight="false" outlineLevel="0" collapsed="false">
      <c r="A17044" s="0" t="s">
        <v>53</v>
      </c>
      <c r="B17044" s="0" t="s">
        <v>113</v>
      </c>
      <c r="C17044" s="0" t="s">
        <v>108</v>
      </c>
      <c r="D17044" s="116" t="n">
        <v>47270</v>
      </c>
      <c r="E17044" s="0" t="n">
        <v>0.005</v>
      </c>
      <c r="F17044" s="0" t="n">
        <v>2076571</v>
      </c>
      <c r="G17044" s="151" t="s">
        <v>111</v>
      </c>
      <c r="H17044" s="151" t="s">
        <v>114</v>
      </c>
      <c r="I17044" s="152" t="s">
        <v>112</v>
      </c>
    </row>
    <row r="17045" customFormat="false" ht="12.75" hidden="false" customHeight="false" outlineLevel="0" collapsed="false">
      <c r="A17045" s="0" t="s">
        <v>17</v>
      </c>
      <c r="B17045" s="0" t="s">
        <v>110</v>
      </c>
      <c r="C17045" s="0" t="s">
        <v>108</v>
      </c>
      <c r="D17045" s="116" t="n">
        <v>47270</v>
      </c>
      <c r="E17045" s="0" t="n">
        <v>0</v>
      </c>
      <c r="F17045" s="0" t="n">
        <v>2076572</v>
      </c>
      <c r="G17045" s="151" t="s">
        <v>111</v>
      </c>
      <c r="H17045" s="151" t="s">
        <v>114</v>
      </c>
      <c r="I17045" s="152" t="s">
        <v>112</v>
      </c>
    </row>
    <row r="17046" customFormat="false" ht="12.75" hidden="false" customHeight="false" outlineLevel="0" collapsed="false">
      <c r="A17046" s="0" t="s">
        <v>17</v>
      </c>
      <c r="B17046" s="0" t="s">
        <v>113</v>
      </c>
      <c r="C17046" s="0" t="s">
        <v>108</v>
      </c>
      <c r="D17046" s="116" t="n">
        <v>47270</v>
      </c>
      <c r="E17046" s="0" t="n">
        <v>0</v>
      </c>
      <c r="F17046" s="0" t="n">
        <v>2076573</v>
      </c>
      <c r="G17046" s="151" t="s">
        <v>111</v>
      </c>
      <c r="H17046" s="151" t="s">
        <v>114</v>
      </c>
      <c r="I17046" s="152" t="s">
        <v>112</v>
      </c>
    </row>
    <row r="17047" customFormat="false" ht="12.75" hidden="false" customHeight="false" outlineLevel="0" collapsed="false">
      <c r="A17047" s="0" t="s">
        <v>18</v>
      </c>
      <c r="B17047" s="0" t="s">
        <v>110</v>
      </c>
      <c r="C17047" s="0" t="s">
        <v>108</v>
      </c>
      <c r="D17047" s="116" t="n">
        <v>47270</v>
      </c>
      <c r="E17047" s="0" t="n">
        <v>0</v>
      </c>
      <c r="F17047" s="0" t="n">
        <v>2076574</v>
      </c>
      <c r="G17047" s="151" t="s">
        <v>111</v>
      </c>
      <c r="H17047" s="151" t="s">
        <v>114</v>
      </c>
      <c r="I17047" s="152" t="s">
        <v>112</v>
      </c>
    </row>
    <row r="17048" customFormat="false" ht="12.75" hidden="false" customHeight="false" outlineLevel="0" collapsed="false">
      <c r="A17048" s="0" t="s">
        <v>18</v>
      </c>
      <c r="B17048" s="0" t="s">
        <v>113</v>
      </c>
      <c r="C17048" s="0" t="s">
        <v>108</v>
      </c>
      <c r="D17048" s="116" t="n">
        <v>47270</v>
      </c>
      <c r="E17048" s="0" t="n">
        <v>0</v>
      </c>
      <c r="F17048" s="0" t="n">
        <v>2076575</v>
      </c>
      <c r="G17048" s="151" t="s">
        <v>111</v>
      </c>
      <c r="H17048" s="151" t="s">
        <v>114</v>
      </c>
      <c r="I17048" s="152" t="s">
        <v>112</v>
      </c>
    </row>
    <row r="17049" customFormat="false" ht="12.75" hidden="false" customHeight="false" outlineLevel="0" collapsed="false">
      <c r="A17049" s="0" t="s">
        <v>19</v>
      </c>
      <c r="B17049" s="0" t="s">
        <v>110</v>
      </c>
      <c r="C17049" s="0" t="s">
        <v>108</v>
      </c>
      <c r="D17049" s="116" t="n">
        <v>47270</v>
      </c>
      <c r="E17049" s="0" t="n">
        <v>0</v>
      </c>
      <c r="F17049" s="0" t="n">
        <v>2076576</v>
      </c>
      <c r="G17049" s="151" t="s">
        <v>111</v>
      </c>
      <c r="H17049" s="151" t="s">
        <v>114</v>
      </c>
      <c r="I17049" s="152" t="s">
        <v>112</v>
      </c>
    </row>
    <row r="17050" customFormat="false" ht="12.75" hidden="false" customHeight="false" outlineLevel="0" collapsed="false">
      <c r="A17050" s="0" t="s">
        <v>19</v>
      </c>
      <c r="B17050" s="0" t="s">
        <v>113</v>
      </c>
      <c r="C17050" s="0" t="s">
        <v>108</v>
      </c>
      <c r="D17050" s="116" t="n">
        <v>47270</v>
      </c>
      <c r="E17050" s="0" t="n">
        <v>0</v>
      </c>
      <c r="F17050" s="0" t="n">
        <v>2076577</v>
      </c>
      <c r="G17050" s="151" t="s">
        <v>111</v>
      </c>
      <c r="H17050" s="151" t="s">
        <v>114</v>
      </c>
      <c r="I17050" s="152" t="s">
        <v>112</v>
      </c>
    </row>
    <row r="17051" customFormat="false" ht="12.75" hidden="false" customHeight="false" outlineLevel="0" collapsed="false">
      <c r="A17051" s="0" t="s">
        <v>21</v>
      </c>
      <c r="B17051" s="0" t="s">
        <v>110</v>
      </c>
      <c r="C17051" s="0" t="s">
        <v>108</v>
      </c>
      <c r="D17051" s="116" t="n">
        <v>47270</v>
      </c>
      <c r="E17051" s="0" t="n">
        <v>0</v>
      </c>
      <c r="F17051" s="0" t="n">
        <v>2076578</v>
      </c>
      <c r="G17051" s="151" t="s">
        <v>111</v>
      </c>
      <c r="H17051" s="151" t="s">
        <v>114</v>
      </c>
      <c r="I17051" s="152" t="s">
        <v>112</v>
      </c>
    </row>
    <row r="17052" customFormat="false" ht="12.75" hidden="false" customHeight="false" outlineLevel="0" collapsed="false">
      <c r="A17052" s="0" t="s">
        <v>21</v>
      </c>
      <c r="B17052" s="0" t="s">
        <v>113</v>
      </c>
      <c r="C17052" s="0" t="s">
        <v>108</v>
      </c>
      <c r="D17052" s="116" t="n">
        <v>47270</v>
      </c>
      <c r="E17052" s="0" t="n">
        <v>0</v>
      </c>
      <c r="F17052" s="0" t="n">
        <v>2076579</v>
      </c>
      <c r="G17052" s="151" t="s">
        <v>111</v>
      </c>
      <c r="H17052" s="151" t="s">
        <v>114</v>
      </c>
      <c r="I17052" s="152" t="s">
        <v>112</v>
      </c>
    </row>
    <row r="17053" customFormat="false" ht="12.75" hidden="false" customHeight="false" outlineLevel="0" collapsed="false">
      <c r="A17053" s="0" t="s">
        <v>22</v>
      </c>
      <c r="B17053" s="0" t="s">
        <v>110</v>
      </c>
      <c r="C17053" s="0" t="s">
        <v>108</v>
      </c>
      <c r="D17053" s="116" t="n">
        <v>47270</v>
      </c>
      <c r="E17053" s="0" t="n">
        <v>0</v>
      </c>
      <c r="F17053" s="0" t="n">
        <v>2076580</v>
      </c>
      <c r="G17053" s="151" t="s">
        <v>111</v>
      </c>
      <c r="H17053" s="151" t="s">
        <v>114</v>
      </c>
      <c r="I17053" s="152" t="s">
        <v>112</v>
      </c>
    </row>
    <row r="17054" customFormat="false" ht="12.75" hidden="false" customHeight="false" outlineLevel="0" collapsed="false">
      <c r="B17054" s="0" t="s">
        <v>110</v>
      </c>
      <c r="C17054" s="0" t="s">
        <v>108</v>
      </c>
      <c r="D17054" s="116" t="n">
        <v>47270</v>
      </c>
      <c r="I17054" s="152" t="s">
        <v>109</v>
      </c>
    </row>
    <row r="17055" customFormat="false" ht="12.75" hidden="false" customHeight="false" outlineLevel="0" collapsed="false">
      <c r="B17055" s="0" t="s">
        <v>110</v>
      </c>
      <c r="C17055" s="0" t="s">
        <v>108</v>
      </c>
      <c r="D17055" s="116" t="n">
        <v>47270</v>
      </c>
      <c r="I17055" s="152" t="s">
        <v>109</v>
      </c>
    </row>
    <row r="17056" customFormat="false" ht="12.75" hidden="false" customHeight="false" outlineLevel="0" collapsed="false">
      <c r="A17056" s="0" t="s">
        <v>59</v>
      </c>
      <c r="B17056" s="0" t="s">
        <v>110</v>
      </c>
      <c r="C17056" s="0" t="s">
        <v>108</v>
      </c>
      <c r="D17056" s="116" t="n">
        <v>47300</v>
      </c>
      <c r="E17056" s="0" t="n">
        <v>0.31</v>
      </c>
      <c r="F17056" s="0" t="n">
        <v>2076534</v>
      </c>
      <c r="G17056" s="151" t="s">
        <v>111</v>
      </c>
      <c r="H17056" s="151" t="s">
        <v>114</v>
      </c>
      <c r="I17056" s="152" t="s">
        <v>112</v>
      </c>
    </row>
    <row r="17057" customFormat="false" ht="12.75" hidden="false" customHeight="false" outlineLevel="0" collapsed="false">
      <c r="A17057" s="0" t="s">
        <v>59</v>
      </c>
      <c r="B17057" s="0" t="s">
        <v>113</v>
      </c>
      <c r="C17057" s="0" t="s">
        <v>108</v>
      </c>
      <c r="D17057" s="116" t="n">
        <v>47300</v>
      </c>
      <c r="E17057" s="0" t="n">
        <v>0.0025</v>
      </c>
      <c r="F17057" s="0" t="n">
        <v>2076535</v>
      </c>
      <c r="G17057" s="151" t="s">
        <v>111</v>
      </c>
      <c r="H17057" s="151" t="s">
        <v>114</v>
      </c>
      <c r="I17057" s="152" t="s">
        <v>112</v>
      </c>
    </row>
    <row r="17058" customFormat="false" ht="12.75" hidden="false" customHeight="false" outlineLevel="0" collapsed="false">
      <c r="A17058" s="0" t="s">
        <v>60</v>
      </c>
      <c r="B17058" s="0" t="s">
        <v>110</v>
      </c>
      <c r="C17058" s="0" t="s">
        <v>108</v>
      </c>
      <c r="D17058" s="116" t="n">
        <v>47300</v>
      </c>
      <c r="E17058" s="0" t="n">
        <v>0.31</v>
      </c>
      <c r="F17058" s="0" t="n">
        <v>2076536</v>
      </c>
      <c r="G17058" s="151" t="s">
        <v>111</v>
      </c>
      <c r="H17058" s="151" t="s">
        <v>114</v>
      </c>
      <c r="I17058" s="152" t="s">
        <v>112</v>
      </c>
    </row>
    <row r="17059" customFormat="false" ht="12.75" hidden="false" customHeight="false" outlineLevel="0" collapsed="false">
      <c r="A17059" s="0" t="s">
        <v>60</v>
      </c>
      <c r="B17059" s="0" t="s">
        <v>113</v>
      </c>
      <c r="C17059" s="0" t="s">
        <v>108</v>
      </c>
      <c r="D17059" s="116" t="n">
        <v>47300</v>
      </c>
      <c r="E17059" s="0" t="n">
        <v>0.0525</v>
      </c>
      <c r="F17059" s="0" t="n">
        <v>2076537</v>
      </c>
      <c r="G17059" s="151" t="s">
        <v>111</v>
      </c>
      <c r="H17059" s="151" t="s">
        <v>114</v>
      </c>
      <c r="I17059" s="152" t="s">
        <v>112</v>
      </c>
    </row>
    <row r="17060" customFormat="false" ht="12.75" hidden="false" customHeight="false" outlineLevel="0" collapsed="false">
      <c r="A17060" s="0" t="s">
        <v>61</v>
      </c>
      <c r="B17060" s="0" t="s">
        <v>110</v>
      </c>
      <c r="C17060" s="0" t="s">
        <v>108</v>
      </c>
      <c r="D17060" s="116" t="n">
        <v>47300</v>
      </c>
      <c r="E17060" s="0" t="n">
        <v>0.31</v>
      </c>
      <c r="F17060" s="0" t="n">
        <v>2076538</v>
      </c>
      <c r="G17060" s="151" t="s">
        <v>111</v>
      </c>
      <c r="H17060" s="151" t="s">
        <v>114</v>
      </c>
      <c r="I17060" s="152" t="s">
        <v>112</v>
      </c>
    </row>
    <row r="17061" customFormat="false" ht="12.75" hidden="false" customHeight="false" outlineLevel="0" collapsed="false">
      <c r="A17061" s="0" t="s">
        <v>61</v>
      </c>
      <c r="B17061" s="0" t="s">
        <v>113</v>
      </c>
      <c r="C17061" s="0" t="s">
        <v>108</v>
      </c>
      <c r="D17061" s="116" t="n">
        <v>47300</v>
      </c>
      <c r="E17061" s="0" t="n">
        <v>0.0025</v>
      </c>
      <c r="F17061" s="0" t="n">
        <v>2076539</v>
      </c>
      <c r="G17061" s="151" t="s">
        <v>111</v>
      </c>
      <c r="H17061" s="151" t="s">
        <v>114</v>
      </c>
      <c r="I17061" s="152" t="s">
        <v>112</v>
      </c>
    </row>
    <row r="17062" customFormat="false" ht="12.75" hidden="false" customHeight="false" outlineLevel="0" collapsed="false">
      <c r="A17062" s="0" t="s">
        <v>62</v>
      </c>
      <c r="B17062" s="0" t="s">
        <v>110</v>
      </c>
      <c r="C17062" s="0" t="s">
        <v>108</v>
      </c>
      <c r="D17062" s="116" t="n">
        <v>47300</v>
      </c>
      <c r="E17062" s="0" t="n">
        <v>0.31</v>
      </c>
      <c r="F17062" s="0" t="n">
        <v>2076540</v>
      </c>
      <c r="G17062" s="151" t="s">
        <v>111</v>
      </c>
      <c r="H17062" s="151" t="s">
        <v>114</v>
      </c>
      <c r="I17062" s="152" t="s">
        <v>112</v>
      </c>
    </row>
    <row r="17063" customFormat="false" ht="12.75" hidden="false" customHeight="false" outlineLevel="0" collapsed="false">
      <c r="A17063" s="0" t="s">
        <v>62</v>
      </c>
      <c r="B17063" s="0" t="s">
        <v>113</v>
      </c>
      <c r="C17063" s="0" t="s">
        <v>108</v>
      </c>
      <c r="D17063" s="116" t="n">
        <v>47300</v>
      </c>
      <c r="E17063" s="0" t="n">
        <v>0.0525</v>
      </c>
      <c r="F17063" s="0" t="n">
        <v>2076541</v>
      </c>
      <c r="G17063" s="151" t="s">
        <v>111</v>
      </c>
      <c r="H17063" s="151" t="s">
        <v>114</v>
      </c>
      <c r="I17063" s="152" t="s">
        <v>112</v>
      </c>
    </row>
    <row r="17064" customFormat="false" ht="12.75" hidden="false" customHeight="false" outlineLevel="0" collapsed="false">
      <c r="A17064" s="0" t="s">
        <v>82</v>
      </c>
      <c r="B17064" s="0" t="s">
        <v>110</v>
      </c>
      <c r="C17064" s="0" t="s">
        <v>108</v>
      </c>
      <c r="D17064" s="116" t="n">
        <v>47300</v>
      </c>
      <c r="E17064" s="0" t="n">
        <v>0</v>
      </c>
      <c r="F17064" s="0" t="n">
        <v>2076542</v>
      </c>
      <c r="G17064" s="151" t="s">
        <v>111</v>
      </c>
      <c r="H17064" s="151" t="s">
        <v>114</v>
      </c>
      <c r="I17064" s="152" t="s">
        <v>112</v>
      </c>
    </row>
    <row r="17065" customFormat="false" ht="12.75" hidden="false" customHeight="false" outlineLevel="0" collapsed="false">
      <c r="A17065" s="0" t="s">
        <v>82</v>
      </c>
      <c r="B17065" s="0" t="s">
        <v>113</v>
      </c>
      <c r="C17065" s="0" t="s">
        <v>108</v>
      </c>
      <c r="D17065" s="116" t="n">
        <v>47300</v>
      </c>
      <c r="E17065" s="0" t="n">
        <v>0</v>
      </c>
      <c r="F17065" s="0" t="n">
        <v>2076543</v>
      </c>
      <c r="G17065" s="151" t="s">
        <v>111</v>
      </c>
      <c r="H17065" s="151" t="s">
        <v>114</v>
      </c>
      <c r="I17065" s="152" t="s">
        <v>112</v>
      </c>
    </row>
    <row r="17066" customFormat="false" ht="12.75" hidden="false" customHeight="false" outlineLevel="0" collapsed="false">
      <c r="A17066" s="0" t="s">
        <v>83</v>
      </c>
      <c r="B17066" s="0" t="s">
        <v>110</v>
      </c>
      <c r="C17066" s="0" t="s">
        <v>108</v>
      </c>
      <c r="D17066" s="116" t="n">
        <v>47300</v>
      </c>
      <c r="E17066" s="0" t="n">
        <v>0</v>
      </c>
      <c r="F17066" s="0" t="n">
        <v>2076544</v>
      </c>
      <c r="G17066" s="151" t="s">
        <v>111</v>
      </c>
      <c r="H17066" s="151" t="s">
        <v>114</v>
      </c>
      <c r="I17066" s="152" t="s">
        <v>112</v>
      </c>
    </row>
    <row r="17067" customFormat="false" ht="12.75" hidden="false" customHeight="false" outlineLevel="0" collapsed="false">
      <c r="A17067" s="0" t="s">
        <v>83</v>
      </c>
      <c r="B17067" s="0" t="s">
        <v>113</v>
      </c>
      <c r="C17067" s="0" t="s">
        <v>108</v>
      </c>
      <c r="D17067" s="116" t="n">
        <v>47300</v>
      </c>
      <c r="E17067" s="0" t="n">
        <v>0</v>
      </c>
      <c r="F17067" s="0" t="n">
        <v>2076545</v>
      </c>
      <c r="G17067" s="151" t="s">
        <v>111</v>
      </c>
      <c r="H17067" s="151" t="s">
        <v>114</v>
      </c>
      <c r="I17067" s="152" t="s">
        <v>112</v>
      </c>
    </row>
    <row r="17068" customFormat="false" ht="12.75" hidden="false" customHeight="false" outlineLevel="0" collapsed="false">
      <c r="A17068" s="0" t="s">
        <v>84</v>
      </c>
      <c r="B17068" s="0" t="s">
        <v>110</v>
      </c>
      <c r="C17068" s="0" t="s">
        <v>108</v>
      </c>
      <c r="D17068" s="116" t="n">
        <v>47300</v>
      </c>
      <c r="E17068" s="0" t="n">
        <v>0.1925</v>
      </c>
      <c r="F17068" s="0" t="n">
        <v>2076546</v>
      </c>
      <c r="G17068" s="151" t="s">
        <v>111</v>
      </c>
      <c r="H17068" s="151" t="s">
        <v>114</v>
      </c>
      <c r="I17068" s="152" t="s">
        <v>112</v>
      </c>
    </row>
    <row r="17069" customFormat="false" ht="12.75" hidden="false" customHeight="false" outlineLevel="0" collapsed="false">
      <c r="A17069" s="0" t="s">
        <v>84</v>
      </c>
      <c r="B17069" s="0" t="s">
        <v>113</v>
      </c>
      <c r="C17069" s="0" t="s">
        <v>108</v>
      </c>
      <c r="D17069" s="116" t="n">
        <v>47300</v>
      </c>
      <c r="E17069" s="0" t="n">
        <v>0</v>
      </c>
      <c r="F17069" s="0" t="n">
        <v>2076547</v>
      </c>
      <c r="G17069" s="151" t="s">
        <v>111</v>
      </c>
      <c r="H17069" s="151" t="s">
        <v>114</v>
      </c>
      <c r="I17069" s="152" t="s">
        <v>112</v>
      </c>
    </row>
    <row r="17070" customFormat="false" ht="12.75" hidden="false" customHeight="false" outlineLevel="0" collapsed="false">
      <c r="A17070" s="0" t="s">
        <v>85</v>
      </c>
      <c r="B17070" s="0" t="s">
        <v>110</v>
      </c>
      <c r="C17070" s="0" t="s">
        <v>108</v>
      </c>
      <c r="D17070" s="116" t="n">
        <v>47300</v>
      </c>
      <c r="E17070" s="0" t="n">
        <v>0.1925</v>
      </c>
      <c r="F17070" s="0" t="n">
        <v>2076548</v>
      </c>
      <c r="G17070" s="151" t="s">
        <v>111</v>
      </c>
      <c r="H17070" s="151" t="s">
        <v>114</v>
      </c>
      <c r="I17070" s="152" t="s">
        <v>112</v>
      </c>
    </row>
    <row r="17071" customFormat="false" ht="12.75" hidden="false" customHeight="false" outlineLevel="0" collapsed="false">
      <c r="A17071" s="0" t="s">
        <v>85</v>
      </c>
      <c r="B17071" s="0" t="s">
        <v>113</v>
      </c>
      <c r="C17071" s="0" t="s">
        <v>108</v>
      </c>
      <c r="D17071" s="116" t="n">
        <v>47300</v>
      </c>
      <c r="E17071" s="0" t="n">
        <v>0</v>
      </c>
      <c r="F17071" s="0" t="n">
        <v>2076549</v>
      </c>
      <c r="G17071" s="151" t="s">
        <v>111</v>
      </c>
      <c r="H17071" s="151" t="s">
        <v>114</v>
      </c>
      <c r="I17071" s="152" t="s">
        <v>112</v>
      </c>
    </row>
    <row r="17072" customFormat="false" ht="12.75" hidden="false" customHeight="false" outlineLevel="0" collapsed="false">
      <c r="A17072" s="0" t="s">
        <v>86</v>
      </c>
      <c r="B17072" s="0" t="s">
        <v>110</v>
      </c>
      <c r="C17072" s="0" t="s">
        <v>108</v>
      </c>
      <c r="D17072" s="116" t="n">
        <v>47300</v>
      </c>
      <c r="E17072" s="0" t="n">
        <v>0.215</v>
      </c>
      <c r="F17072" s="0" t="n">
        <v>2076550</v>
      </c>
      <c r="G17072" s="151" t="s">
        <v>111</v>
      </c>
      <c r="H17072" s="151" t="s">
        <v>114</v>
      </c>
      <c r="I17072" s="152" t="s">
        <v>112</v>
      </c>
    </row>
    <row r="17073" customFormat="false" ht="12.75" hidden="false" customHeight="false" outlineLevel="0" collapsed="false">
      <c r="A17073" s="0" t="s">
        <v>86</v>
      </c>
      <c r="B17073" s="0" t="s">
        <v>113</v>
      </c>
      <c r="C17073" s="0" t="s">
        <v>108</v>
      </c>
      <c r="D17073" s="116" t="n">
        <v>47300</v>
      </c>
      <c r="E17073" s="0" t="n">
        <v>0.0075</v>
      </c>
      <c r="F17073" s="0" t="n">
        <v>2076551</v>
      </c>
      <c r="G17073" s="151" t="s">
        <v>111</v>
      </c>
      <c r="H17073" s="151" t="s">
        <v>114</v>
      </c>
      <c r="I17073" s="152" t="s">
        <v>112</v>
      </c>
    </row>
    <row r="17074" customFormat="false" ht="12.75" hidden="false" customHeight="false" outlineLevel="0" collapsed="false">
      <c r="A17074" s="0" t="s">
        <v>87</v>
      </c>
      <c r="B17074" s="0" t="s">
        <v>110</v>
      </c>
      <c r="C17074" s="0" t="s">
        <v>108</v>
      </c>
      <c r="D17074" s="116" t="n">
        <v>47300</v>
      </c>
      <c r="E17074" s="0" t="n">
        <v>0.215</v>
      </c>
      <c r="F17074" s="0" t="n">
        <v>2076552</v>
      </c>
      <c r="G17074" s="151" t="s">
        <v>111</v>
      </c>
      <c r="H17074" s="151" t="s">
        <v>114</v>
      </c>
      <c r="I17074" s="152" t="s">
        <v>112</v>
      </c>
    </row>
    <row r="17075" customFormat="false" ht="12.75" hidden="false" customHeight="false" outlineLevel="0" collapsed="false">
      <c r="A17075" s="0" t="s">
        <v>87</v>
      </c>
      <c r="B17075" s="0" t="s">
        <v>113</v>
      </c>
      <c r="C17075" s="0" t="s">
        <v>108</v>
      </c>
      <c r="D17075" s="116" t="n">
        <v>47300</v>
      </c>
      <c r="E17075" s="0" t="n">
        <v>0.0075</v>
      </c>
      <c r="F17075" s="0" t="n">
        <v>2076553</v>
      </c>
      <c r="G17075" s="151" t="s">
        <v>111</v>
      </c>
      <c r="H17075" s="151" t="s">
        <v>114</v>
      </c>
      <c r="I17075" s="152" t="s">
        <v>112</v>
      </c>
    </row>
    <row r="17076" customFormat="false" ht="12.75" hidden="false" customHeight="false" outlineLevel="0" collapsed="false">
      <c r="A17076" s="0" t="s">
        <v>88</v>
      </c>
      <c r="B17076" s="0" t="s">
        <v>110</v>
      </c>
      <c r="C17076" s="0" t="s">
        <v>108</v>
      </c>
      <c r="D17076" s="116" t="n">
        <v>47300</v>
      </c>
      <c r="E17076" s="0" t="n">
        <v>0.215</v>
      </c>
      <c r="F17076" s="0" t="n">
        <v>2076554</v>
      </c>
      <c r="G17076" s="151" t="s">
        <v>111</v>
      </c>
      <c r="H17076" s="151" t="s">
        <v>114</v>
      </c>
      <c r="I17076" s="152" t="s">
        <v>112</v>
      </c>
    </row>
    <row r="17077" customFormat="false" ht="12.75" hidden="false" customHeight="false" outlineLevel="0" collapsed="false">
      <c r="A17077" s="0" t="s">
        <v>88</v>
      </c>
      <c r="B17077" s="0" t="s">
        <v>113</v>
      </c>
      <c r="C17077" s="0" t="s">
        <v>108</v>
      </c>
      <c r="D17077" s="116" t="n">
        <v>47300</v>
      </c>
      <c r="E17077" s="0" t="n">
        <v>0.0075</v>
      </c>
      <c r="F17077" s="0" t="n">
        <v>2076555</v>
      </c>
      <c r="G17077" s="151" t="s">
        <v>111</v>
      </c>
      <c r="H17077" s="151" t="s">
        <v>114</v>
      </c>
      <c r="I17077" s="152" t="s">
        <v>112</v>
      </c>
    </row>
    <row r="17078" customFormat="false" ht="12.75" hidden="false" customHeight="false" outlineLevel="0" collapsed="false">
      <c r="A17078" s="0" t="s">
        <v>89</v>
      </c>
      <c r="B17078" s="0" t="s">
        <v>110</v>
      </c>
      <c r="C17078" s="0" t="s">
        <v>108</v>
      </c>
      <c r="D17078" s="116" t="n">
        <v>47300</v>
      </c>
      <c r="E17078" s="0" t="n">
        <v>0.215</v>
      </c>
      <c r="F17078" s="0" t="n">
        <v>2076556</v>
      </c>
      <c r="G17078" s="151" t="s">
        <v>111</v>
      </c>
      <c r="H17078" s="151" t="s">
        <v>114</v>
      </c>
      <c r="I17078" s="152" t="s">
        <v>112</v>
      </c>
    </row>
    <row r="17079" customFormat="false" ht="12.75" hidden="false" customHeight="false" outlineLevel="0" collapsed="false">
      <c r="A17079" s="0" t="s">
        <v>89</v>
      </c>
      <c r="B17079" s="0" t="s">
        <v>113</v>
      </c>
      <c r="C17079" s="0" t="s">
        <v>108</v>
      </c>
      <c r="D17079" s="116" t="n">
        <v>47300</v>
      </c>
      <c r="E17079" s="0" t="n">
        <v>0.0075</v>
      </c>
      <c r="F17079" s="0" t="n">
        <v>2076557</v>
      </c>
      <c r="G17079" s="151" t="s">
        <v>111</v>
      </c>
      <c r="H17079" s="151" t="s">
        <v>114</v>
      </c>
      <c r="I17079" s="152" t="s">
        <v>112</v>
      </c>
    </row>
    <row r="17080" customFormat="false" ht="12.75" hidden="false" customHeight="false" outlineLevel="0" collapsed="false">
      <c r="A17080" s="0" t="s">
        <v>90</v>
      </c>
      <c r="B17080" s="0" t="s">
        <v>110</v>
      </c>
      <c r="C17080" s="0" t="s">
        <v>108</v>
      </c>
      <c r="D17080" s="116" t="n">
        <v>47300</v>
      </c>
      <c r="E17080" s="0" t="n">
        <v>0.215</v>
      </c>
      <c r="F17080" s="0" t="n">
        <v>2076558</v>
      </c>
      <c r="G17080" s="151" t="s">
        <v>111</v>
      </c>
      <c r="H17080" s="151" t="s">
        <v>114</v>
      </c>
      <c r="I17080" s="152" t="s">
        <v>112</v>
      </c>
    </row>
    <row r="17081" customFormat="false" ht="12.75" hidden="false" customHeight="false" outlineLevel="0" collapsed="false">
      <c r="A17081" s="0" t="s">
        <v>90</v>
      </c>
      <c r="B17081" s="0" t="s">
        <v>113</v>
      </c>
      <c r="C17081" s="0" t="s">
        <v>108</v>
      </c>
      <c r="D17081" s="116" t="n">
        <v>47300</v>
      </c>
      <c r="E17081" s="0" t="n">
        <v>0.0075</v>
      </c>
      <c r="F17081" s="0" t="n">
        <v>2076559</v>
      </c>
      <c r="G17081" s="151" t="s">
        <v>111</v>
      </c>
      <c r="H17081" s="151" t="s">
        <v>114</v>
      </c>
      <c r="I17081" s="152" t="s">
        <v>112</v>
      </c>
    </row>
    <row r="17082" customFormat="false" ht="12.75" hidden="false" customHeight="false" outlineLevel="0" collapsed="false">
      <c r="A17082" s="0" t="s">
        <v>91</v>
      </c>
      <c r="B17082" s="0" t="s">
        <v>110</v>
      </c>
      <c r="C17082" s="0" t="s">
        <v>108</v>
      </c>
      <c r="D17082" s="116" t="n">
        <v>47300</v>
      </c>
      <c r="E17082" s="0" t="n">
        <v>0</v>
      </c>
      <c r="F17082" s="0" t="n">
        <v>2076560</v>
      </c>
      <c r="G17082" s="151" t="s">
        <v>111</v>
      </c>
      <c r="H17082" s="151" t="s">
        <v>114</v>
      </c>
      <c r="I17082" s="152" t="s">
        <v>112</v>
      </c>
    </row>
    <row r="17083" customFormat="false" ht="12.75" hidden="false" customHeight="false" outlineLevel="0" collapsed="false">
      <c r="A17083" s="0" t="s">
        <v>91</v>
      </c>
      <c r="B17083" s="0" t="s">
        <v>113</v>
      </c>
      <c r="C17083" s="0" t="s">
        <v>108</v>
      </c>
      <c r="D17083" s="116" t="n">
        <v>47300</v>
      </c>
      <c r="E17083" s="0" t="n">
        <v>0</v>
      </c>
      <c r="F17083" s="0" t="n">
        <v>2076561</v>
      </c>
      <c r="G17083" s="151" t="s">
        <v>111</v>
      </c>
      <c r="H17083" s="151" t="s">
        <v>114</v>
      </c>
      <c r="I17083" s="152" t="s">
        <v>112</v>
      </c>
    </row>
    <row r="17084" customFormat="false" ht="12.75" hidden="false" customHeight="false" outlineLevel="0" collapsed="false">
      <c r="A17084" s="0" t="s">
        <v>49</v>
      </c>
      <c r="B17084" s="0" t="s">
        <v>110</v>
      </c>
      <c r="C17084" s="0" t="s">
        <v>108</v>
      </c>
      <c r="D17084" s="116" t="n">
        <v>47300</v>
      </c>
      <c r="E17084" s="0" t="n">
        <v>0.31</v>
      </c>
      <c r="F17084" s="0" t="n">
        <v>2076562</v>
      </c>
      <c r="G17084" s="151" t="s">
        <v>111</v>
      </c>
      <c r="H17084" s="151" t="s">
        <v>114</v>
      </c>
      <c r="I17084" s="152" t="s">
        <v>112</v>
      </c>
    </row>
    <row r="17085" customFormat="false" ht="12.75" hidden="false" customHeight="false" outlineLevel="0" collapsed="false">
      <c r="A17085" s="0" t="s">
        <v>49</v>
      </c>
      <c r="B17085" s="0" t="s">
        <v>113</v>
      </c>
      <c r="C17085" s="0" t="s">
        <v>108</v>
      </c>
      <c r="D17085" s="116" t="n">
        <v>47300</v>
      </c>
      <c r="E17085" s="0" t="n">
        <v>0.0025</v>
      </c>
      <c r="F17085" s="0" t="n">
        <v>2076563</v>
      </c>
      <c r="G17085" s="151" t="s">
        <v>111</v>
      </c>
      <c r="H17085" s="151" t="s">
        <v>114</v>
      </c>
      <c r="I17085" s="152" t="s">
        <v>112</v>
      </c>
    </row>
    <row r="17086" customFormat="false" ht="12.75" hidden="false" customHeight="false" outlineLevel="0" collapsed="false">
      <c r="A17086" s="0" t="s">
        <v>50</v>
      </c>
      <c r="B17086" s="0" t="s">
        <v>110</v>
      </c>
      <c r="C17086" s="0" t="s">
        <v>108</v>
      </c>
      <c r="D17086" s="116" t="n">
        <v>47300</v>
      </c>
      <c r="E17086" s="0" t="n">
        <v>0.43</v>
      </c>
      <c r="F17086" s="0" t="n">
        <v>2076564</v>
      </c>
      <c r="G17086" s="151" t="s">
        <v>111</v>
      </c>
      <c r="H17086" s="151" t="s">
        <v>114</v>
      </c>
      <c r="I17086" s="152" t="s">
        <v>112</v>
      </c>
    </row>
    <row r="17087" customFormat="false" ht="12.75" hidden="false" customHeight="false" outlineLevel="0" collapsed="false">
      <c r="A17087" s="0" t="s">
        <v>50</v>
      </c>
      <c r="B17087" s="0" t="s">
        <v>113</v>
      </c>
      <c r="C17087" s="0" t="s">
        <v>108</v>
      </c>
      <c r="D17087" s="116" t="n">
        <v>47300</v>
      </c>
      <c r="E17087" s="0" t="n">
        <v>-0.02</v>
      </c>
      <c r="F17087" s="0" t="n">
        <v>2076565</v>
      </c>
      <c r="G17087" s="151" t="s">
        <v>111</v>
      </c>
      <c r="H17087" s="151" t="s">
        <v>114</v>
      </c>
      <c r="I17087" s="152" t="s">
        <v>112</v>
      </c>
    </row>
    <row r="17088" customFormat="false" ht="12.75" hidden="false" customHeight="false" outlineLevel="0" collapsed="false">
      <c r="A17088" s="0" t="s">
        <v>51</v>
      </c>
      <c r="B17088" s="0" t="s">
        <v>110</v>
      </c>
      <c r="C17088" s="0" t="s">
        <v>108</v>
      </c>
      <c r="D17088" s="116" t="n">
        <v>47300</v>
      </c>
      <c r="E17088" s="0" t="n">
        <v>0.43</v>
      </c>
      <c r="F17088" s="0" t="n">
        <v>2076566</v>
      </c>
      <c r="G17088" s="151" t="s">
        <v>111</v>
      </c>
      <c r="H17088" s="151" t="s">
        <v>114</v>
      </c>
      <c r="I17088" s="152" t="s">
        <v>112</v>
      </c>
    </row>
    <row r="17089" customFormat="false" ht="12.75" hidden="false" customHeight="false" outlineLevel="0" collapsed="false">
      <c r="A17089" s="0" t="s">
        <v>51</v>
      </c>
      <c r="B17089" s="0" t="s">
        <v>113</v>
      </c>
      <c r="C17089" s="0" t="s">
        <v>108</v>
      </c>
      <c r="D17089" s="116" t="n">
        <v>47300</v>
      </c>
      <c r="E17089" s="0" t="n">
        <v>0.035</v>
      </c>
      <c r="F17089" s="0" t="n">
        <v>2076567</v>
      </c>
      <c r="G17089" s="151" t="s">
        <v>111</v>
      </c>
      <c r="H17089" s="151" t="s">
        <v>114</v>
      </c>
      <c r="I17089" s="152" t="s">
        <v>112</v>
      </c>
    </row>
    <row r="17090" customFormat="false" ht="12.75" hidden="false" customHeight="false" outlineLevel="0" collapsed="false">
      <c r="A17090" s="0" t="s">
        <v>52</v>
      </c>
      <c r="B17090" s="0" t="s">
        <v>110</v>
      </c>
      <c r="C17090" s="0" t="s">
        <v>108</v>
      </c>
      <c r="D17090" s="116" t="n">
        <v>47300</v>
      </c>
      <c r="E17090" s="0" t="n">
        <v>0.43</v>
      </c>
      <c r="F17090" s="0" t="n">
        <v>2076568</v>
      </c>
      <c r="G17090" s="151" t="s">
        <v>111</v>
      </c>
      <c r="H17090" s="151" t="s">
        <v>114</v>
      </c>
      <c r="I17090" s="152" t="s">
        <v>112</v>
      </c>
    </row>
    <row r="17091" customFormat="false" ht="12.75" hidden="false" customHeight="false" outlineLevel="0" collapsed="false">
      <c r="A17091" s="0" t="s">
        <v>52</v>
      </c>
      <c r="B17091" s="0" t="s">
        <v>113</v>
      </c>
      <c r="C17091" s="0" t="s">
        <v>108</v>
      </c>
      <c r="D17091" s="116" t="n">
        <v>47300</v>
      </c>
      <c r="E17091" s="0" t="n">
        <v>-0.02</v>
      </c>
      <c r="F17091" s="0" t="n">
        <v>2076569</v>
      </c>
      <c r="G17091" s="151" t="s">
        <v>111</v>
      </c>
      <c r="H17091" s="151" t="s">
        <v>114</v>
      </c>
      <c r="I17091" s="152" t="s">
        <v>112</v>
      </c>
    </row>
    <row r="17092" customFormat="false" ht="12.75" hidden="false" customHeight="false" outlineLevel="0" collapsed="false">
      <c r="A17092" s="0" t="s">
        <v>53</v>
      </c>
      <c r="B17092" s="0" t="s">
        <v>110</v>
      </c>
      <c r="C17092" s="0" t="s">
        <v>108</v>
      </c>
      <c r="D17092" s="116" t="n">
        <v>47300</v>
      </c>
      <c r="E17092" s="0" t="n">
        <v>0.215</v>
      </c>
      <c r="F17092" s="0" t="n">
        <v>2076570</v>
      </c>
      <c r="G17092" s="151" t="s">
        <v>111</v>
      </c>
      <c r="H17092" s="151" t="s">
        <v>114</v>
      </c>
      <c r="I17092" s="152" t="s">
        <v>112</v>
      </c>
    </row>
    <row r="17093" customFormat="false" ht="12.75" hidden="false" customHeight="false" outlineLevel="0" collapsed="false">
      <c r="A17093" s="0" t="s">
        <v>53</v>
      </c>
      <c r="B17093" s="0" t="s">
        <v>113</v>
      </c>
      <c r="C17093" s="0" t="s">
        <v>108</v>
      </c>
      <c r="D17093" s="116" t="n">
        <v>47300</v>
      </c>
      <c r="E17093" s="0" t="n">
        <v>0.0075</v>
      </c>
      <c r="F17093" s="0" t="n">
        <v>2076571</v>
      </c>
      <c r="G17093" s="151" t="s">
        <v>111</v>
      </c>
      <c r="H17093" s="151" t="s">
        <v>114</v>
      </c>
      <c r="I17093" s="152" t="s">
        <v>112</v>
      </c>
    </row>
    <row r="17094" customFormat="false" ht="12.75" hidden="false" customHeight="false" outlineLevel="0" collapsed="false">
      <c r="A17094" s="0" t="s">
        <v>17</v>
      </c>
      <c r="B17094" s="0" t="s">
        <v>110</v>
      </c>
      <c r="C17094" s="0" t="s">
        <v>108</v>
      </c>
      <c r="D17094" s="116" t="n">
        <v>47300</v>
      </c>
      <c r="E17094" s="0" t="n">
        <v>0</v>
      </c>
      <c r="F17094" s="0" t="n">
        <v>2076572</v>
      </c>
      <c r="G17094" s="151" t="s">
        <v>111</v>
      </c>
      <c r="H17094" s="151" t="s">
        <v>114</v>
      </c>
      <c r="I17094" s="152" t="s">
        <v>112</v>
      </c>
    </row>
    <row r="17095" customFormat="false" ht="12.75" hidden="false" customHeight="false" outlineLevel="0" collapsed="false">
      <c r="A17095" s="0" t="s">
        <v>17</v>
      </c>
      <c r="B17095" s="0" t="s">
        <v>113</v>
      </c>
      <c r="C17095" s="0" t="s">
        <v>108</v>
      </c>
      <c r="D17095" s="116" t="n">
        <v>47300</v>
      </c>
      <c r="E17095" s="0" t="n">
        <v>0</v>
      </c>
      <c r="F17095" s="0" t="n">
        <v>2076573</v>
      </c>
      <c r="G17095" s="151" t="s">
        <v>111</v>
      </c>
      <c r="H17095" s="151" t="s">
        <v>114</v>
      </c>
      <c r="I17095" s="152" t="s">
        <v>112</v>
      </c>
    </row>
    <row r="17096" customFormat="false" ht="12.75" hidden="false" customHeight="false" outlineLevel="0" collapsed="false">
      <c r="A17096" s="0" t="s">
        <v>18</v>
      </c>
      <c r="B17096" s="0" t="s">
        <v>110</v>
      </c>
      <c r="C17096" s="0" t="s">
        <v>108</v>
      </c>
      <c r="D17096" s="116" t="n">
        <v>47300</v>
      </c>
      <c r="E17096" s="0" t="n">
        <v>0</v>
      </c>
      <c r="F17096" s="0" t="n">
        <v>2076574</v>
      </c>
      <c r="G17096" s="151" t="s">
        <v>111</v>
      </c>
      <c r="H17096" s="151" t="s">
        <v>114</v>
      </c>
      <c r="I17096" s="152" t="s">
        <v>112</v>
      </c>
    </row>
    <row r="17097" customFormat="false" ht="12.75" hidden="false" customHeight="false" outlineLevel="0" collapsed="false">
      <c r="A17097" s="0" t="s">
        <v>18</v>
      </c>
      <c r="B17097" s="0" t="s">
        <v>113</v>
      </c>
      <c r="C17097" s="0" t="s">
        <v>108</v>
      </c>
      <c r="D17097" s="116" t="n">
        <v>47300</v>
      </c>
      <c r="E17097" s="0" t="n">
        <v>0</v>
      </c>
      <c r="F17097" s="0" t="n">
        <v>2076575</v>
      </c>
      <c r="G17097" s="151" t="s">
        <v>111</v>
      </c>
      <c r="H17097" s="151" t="s">
        <v>114</v>
      </c>
      <c r="I17097" s="152" t="s">
        <v>112</v>
      </c>
    </row>
    <row r="17098" customFormat="false" ht="12.75" hidden="false" customHeight="false" outlineLevel="0" collapsed="false">
      <c r="A17098" s="0" t="s">
        <v>19</v>
      </c>
      <c r="B17098" s="0" t="s">
        <v>110</v>
      </c>
      <c r="C17098" s="0" t="s">
        <v>108</v>
      </c>
      <c r="D17098" s="116" t="n">
        <v>47300</v>
      </c>
      <c r="E17098" s="0" t="n">
        <v>0</v>
      </c>
      <c r="F17098" s="0" t="n">
        <v>2076576</v>
      </c>
      <c r="G17098" s="151" t="s">
        <v>111</v>
      </c>
      <c r="H17098" s="151" t="s">
        <v>114</v>
      </c>
      <c r="I17098" s="152" t="s">
        <v>112</v>
      </c>
    </row>
    <row r="17099" customFormat="false" ht="12.75" hidden="false" customHeight="false" outlineLevel="0" collapsed="false">
      <c r="A17099" s="0" t="s">
        <v>19</v>
      </c>
      <c r="B17099" s="0" t="s">
        <v>113</v>
      </c>
      <c r="C17099" s="0" t="s">
        <v>108</v>
      </c>
      <c r="D17099" s="116" t="n">
        <v>47300</v>
      </c>
      <c r="E17099" s="0" t="n">
        <v>0</v>
      </c>
      <c r="F17099" s="0" t="n">
        <v>2076577</v>
      </c>
      <c r="G17099" s="151" t="s">
        <v>111</v>
      </c>
      <c r="H17099" s="151" t="s">
        <v>114</v>
      </c>
      <c r="I17099" s="152" t="s">
        <v>112</v>
      </c>
    </row>
    <row r="17100" customFormat="false" ht="12.75" hidden="false" customHeight="false" outlineLevel="0" collapsed="false">
      <c r="A17100" s="0" t="s">
        <v>21</v>
      </c>
      <c r="B17100" s="0" t="s">
        <v>110</v>
      </c>
      <c r="C17100" s="0" t="s">
        <v>108</v>
      </c>
      <c r="D17100" s="116" t="n">
        <v>47300</v>
      </c>
      <c r="E17100" s="0" t="n">
        <v>0</v>
      </c>
      <c r="F17100" s="0" t="n">
        <v>2076578</v>
      </c>
      <c r="G17100" s="151" t="s">
        <v>111</v>
      </c>
      <c r="H17100" s="151" t="s">
        <v>114</v>
      </c>
      <c r="I17100" s="152" t="s">
        <v>112</v>
      </c>
    </row>
    <row r="17101" customFormat="false" ht="12.75" hidden="false" customHeight="false" outlineLevel="0" collapsed="false">
      <c r="A17101" s="0" t="s">
        <v>21</v>
      </c>
      <c r="B17101" s="0" t="s">
        <v>113</v>
      </c>
      <c r="C17101" s="0" t="s">
        <v>108</v>
      </c>
      <c r="D17101" s="116" t="n">
        <v>47300</v>
      </c>
      <c r="E17101" s="0" t="n">
        <v>0</v>
      </c>
      <c r="F17101" s="0" t="n">
        <v>2076579</v>
      </c>
      <c r="G17101" s="151" t="s">
        <v>111</v>
      </c>
      <c r="H17101" s="151" t="s">
        <v>114</v>
      </c>
      <c r="I17101" s="152" t="s">
        <v>112</v>
      </c>
    </row>
    <row r="17102" customFormat="false" ht="12.75" hidden="false" customHeight="false" outlineLevel="0" collapsed="false">
      <c r="A17102" s="0" t="s">
        <v>22</v>
      </c>
      <c r="B17102" s="0" t="s">
        <v>110</v>
      </c>
      <c r="C17102" s="0" t="s">
        <v>108</v>
      </c>
      <c r="D17102" s="116" t="n">
        <v>47300</v>
      </c>
      <c r="E17102" s="0" t="n">
        <v>0</v>
      </c>
      <c r="F17102" s="0" t="n">
        <v>2076580</v>
      </c>
      <c r="G17102" s="151" t="s">
        <v>111</v>
      </c>
      <c r="H17102" s="151" t="s">
        <v>114</v>
      </c>
      <c r="I17102" s="152" t="s">
        <v>112</v>
      </c>
    </row>
    <row r="17103" customFormat="false" ht="12.75" hidden="false" customHeight="false" outlineLevel="0" collapsed="false">
      <c r="B17103" s="0" t="s">
        <v>110</v>
      </c>
      <c r="C17103" s="0" t="s">
        <v>108</v>
      </c>
      <c r="D17103" s="116" t="n">
        <v>47300</v>
      </c>
      <c r="I17103" s="152" t="s">
        <v>109</v>
      </c>
    </row>
    <row r="17104" customFormat="false" ht="12.75" hidden="false" customHeight="false" outlineLevel="0" collapsed="false">
      <c r="B17104" s="0" t="s">
        <v>110</v>
      </c>
      <c r="C17104" s="0" t="s">
        <v>108</v>
      </c>
      <c r="D17104" s="116" t="n">
        <v>47300</v>
      </c>
      <c r="I17104" s="152" t="s">
        <v>109</v>
      </c>
    </row>
    <row r="17105" customFormat="false" ht="12.75" hidden="false" customHeight="false" outlineLevel="0" collapsed="false">
      <c r="A17105" s="0" t="s">
        <v>59</v>
      </c>
      <c r="B17105" s="0" t="s">
        <v>110</v>
      </c>
      <c r="C17105" s="0" t="s">
        <v>108</v>
      </c>
      <c r="D17105" s="116" t="n">
        <v>47331</v>
      </c>
      <c r="E17105" s="0" t="n">
        <v>0.31</v>
      </c>
      <c r="F17105" s="0" t="n">
        <v>2076534</v>
      </c>
      <c r="G17105" s="151" t="s">
        <v>111</v>
      </c>
      <c r="H17105" s="151" t="s">
        <v>114</v>
      </c>
      <c r="I17105" s="152" t="s">
        <v>112</v>
      </c>
    </row>
    <row r="17106" customFormat="false" ht="12.75" hidden="false" customHeight="false" outlineLevel="0" collapsed="false">
      <c r="A17106" s="0" t="s">
        <v>59</v>
      </c>
      <c r="B17106" s="0" t="s">
        <v>113</v>
      </c>
      <c r="C17106" s="0" t="s">
        <v>108</v>
      </c>
      <c r="D17106" s="116" t="n">
        <v>47331</v>
      </c>
      <c r="E17106" s="0" t="n">
        <v>0.0025</v>
      </c>
      <c r="F17106" s="0" t="n">
        <v>2076535</v>
      </c>
      <c r="G17106" s="151" t="s">
        <v>111</v>
      </c>
      <c r="H17106" s="151" t="s">
        <v>114</v>
      </c>
      <c r="I17106" s="152" t="s">
        <v>112</v>
      </c>
    </row>
    <row r="17107" customFormat="false" ht="12.75" hidden="false" customHeight="false" outlineLevel="0" collapsed="false">
      <c r="A17107" s="0" t="s">
        <v>60</v>
      </c>
      <c r="B17107" s="0" t="s">
        <v>110</v>
      </c>
      <c r="C17107" s="0" t="s">
        <v>108</v>
      </c>
      <c r="D17107" s="116" t="n">
        <v>47331</v>
      </c>
      <c r="E17107" s="0" t="n">
        <v>0.31</v>
      </c>
      <c r="F17107" s="0" t="n">
        <v>2076536</v>
      </c>
      <c r="G17107" s="151" t="s">
        <v>111</v>
      </c>
      <c r="H17107" s="151" t="s">
        <v>114</v>
      </c>
      <c r="I17107" s="152" t="s">
        <v>112</v>
      </c>
    </row>
    <row r="17108" customFormat="false" ht="12.75" hidden="false" customHeight="false" outlineLevel="0" collapsed="false">
      <c r="A17108" s="0" t="s">
        <v>60</v>
      </c>
      <c r="B17108" s="0" t="s">
        <v>113</v>
      </c>
      <c r="C17108" s="0" t="s">
        <v>108</v>
      </c>
      <c r="D17108" s="116" t="n">
        <v>47331</v>
      </c>
      <c r="E17108" s="0" t="n">
        <v>0.0525</v>
      </c>
      <c r="F17108" s="0" t="n">
        <v>2076537</v>
      </c>
      <c r="G17108" s="151" t="s">
        <v>111</v>
      </c>
      <c r="H17108" s="151" t="s">
        <v>114</v>
      </c>
      <c r="I17108" s="152" t="s">
        <v>112</v>
      </c>
    </row>
    <row r="17109" customFormat="false" ht="12.75" hidden="false" customHeight="false" outlineLevel="0" collapsed="false">
      <c r="A17109" s="0" t="s">
        <v>61</v>
      </c>
      <c r="B17109" s="0" t="s">
        <v>110</v>
      </c>
      <c r="C17109" s="0" t="s">
        <v>108</v>
      </c>
      <c r="D17109" s="116" t="n">
        <v>47331</v>
      </c>
      <c r="E17109" s="0" t="n">
        <v>0.31</v>
      </c>
      <c r="F17109" s="0" t="n">
        <v>2076538</v>
      </c>
      <c r="G17109" s="151" t="s">
        <v>111</v>
      </c>
      <c r="H17109" s="151" t="s">
        <v>114</v>
      </c>
      <c r="I17109" s="152" t="s">
        <v>112</v>
      </c>
    </row>
    <row r="17110" customFormat="false" ht="12.75" hidden="false" customHeight="false" outlineLevel="0" collapsed="false">
      <c r="A17110" s="0" t="s">
        <v>61</v>
      </c>
      <c r="B17110" s="0" t="s">
        <v>113</v>
      </c>
      <c r="C17110" s="0" t="s">
        <v>108</v>
      </c>
      <c r="D17110" s="116" t="n">
        <v>47331</v>
      </c>
      <c r="E17110" s="0" t="n">
        <v>0.0025</v>
      </c>
      <c r="F17110" s="0" t="n">
        <v>2076539</v>
      </c>
      <c r="G17110" s="151" t="s">
        <v>111</v>
      </c>
      <c r="H17110" s="151" t="s">
        <v>114</v>
      </c>
      <c r="I17110" s="152" t="s">
        <v>112</v>
      </c>
    </row>
    <row r="17111" customFormat="false" ht="12.75" hidden="false" customHeight="false" outlineLevel="0" collapsed="false">
      <c r="A17111" s="0" t="s">
        <v>62</v>
      </c>
      <c r="B17111" s="0" t="s">
        <v>110</v>
      </c>
      <c r="C17111" s="0" t="s">
        <v>108</v>
      </c>
      <c r="D17111" s="116" t="n">
        <v>47331</v>
      </c>
      <c r="E17111" s="0" t="n">
        <v>0.31</v>
      </c>
      <c r="F17111" s="0" t="n">
        <v>2076540</v>
      </c>
      <c r="G17111" s="151" t="s">
        <v>111</v>
      </c>
      <c r="H17111" s="151" t="s">
        <v>114</v>
      </c>
      <c r="I17111" s="152" t="s">
        <v>112</v>
      </c>
    </row>
    <row r="17112" customFormat="false" ht="12.75" hidden="false" customHeight="false" outlineLevel="0" collapsed="false">
      <c r="A17112" s="0" t="s">
        <v>62</v>
      </c>
      <c r="B17112" s="0" t="s">
        <v>113</v>
      </c>
      <c r="C17112" s="0" t="s">
        <v>108</v>
      </c>
      <c r="D17112" s="116" t="n">
        <v>47331</v>
      </c>
      <c r="E17112" s="0" t="n">
        <v>0.0525</v>
      </c>
      <c r="F17112" s="0" t="n">
        <v>2076541</v>
      </c>
      <c r="G17112" s="151" t="s">
        <v>111</v>
      </c>
      <c r="H17112" s="151" t="s">
        <v>114</v>
      </c>
      <c r="I17112" s="152" t="s">
        <v>112</v>
      </c>
    </row>
    <row r="17113" customFormat="false" ht="12.75" hidden="false" customHeight="false" outlineLevel="0" collapsed="false">
      <c r="A17113" s="0" t="s">
        <v>82</v>
      </c>
      <c r="B17113" s="0" t="s">
        <v>110</v>
      </c>
      <c r="C17113" s="0" t="s">
        <v>108</v>
      </c>
      <c r="D17113" s="116" t="n">
        <v>47331</v>
      </c>
      <c r="E17113" s="0" t="n">
        <v>0</v>
      </c>
      <c r="F17113" s="0" t="n">
        <v>2076542</v>
      </c>
      <c r="G17113" s="151" t="s">
        <v>111</v>
      </c>
      <c r="H17113" s="151" t="s">
        <v>114</v>
      </c>
      <c r="I17113" s="152" t="s">
        <v>112</v>
      </c>
    </row>
    <row r="17114" customFormat="false" ht="12.75" hidden="false" customHeight="false" outlineLevel="0" collapsed="false">
      <c r="A17114" s="0" t="s">
        <v>82</v>
      </c>
      <c r="B17114" s="0" t="s">
        <v>113</v>
      </c>
      <c r="C17114" s="0" t="s">
        <v>108</v>
      </c>
      <c r="D17114" s="116" t="n">
        <v>47331</v>
      </c>
      <c r="E17114" s="0" t="n">
        <v>0</v>
      </c>
      <c r="F17114" s="0" t="n">
        <v>2076543</v>
      </c>
      <c r="G17114" s="151" t="s">
        <v>111</v>
      </c>
      <c r="H17114" s="151" t="s">
        <v>114</v>
      </c>
      <c r="I17114" s="152" t="s">
        <v>112</v>
      </c>
    </row>
    <row r="17115" customFormat="false" ht="12.75" hidden="false" customHeight="false" outlineLevel="0" collapsed="false">
      <c r="A17115" s="0" t="s">
        <v>83</v>
      </c>
      <c r="B17115" s="0" t="s">
        <v>110</v>
      </c>
      <c r="C17115" s="0" t="s">
        <v>108</v>
      </c>
      <c r="D17115" s="116" t="n">
        <v>47331</v>
      </c>
      <c r="E17115" s="0" t="n">
        <v>0</v>
      </c>
      <c r="F17115" s="0" t="n">
        <v>2076544</v>
      </c>
      <c r="G17115" s="151" t="s">
        <v>111</v>
      </c>
      <c r="H17115" s="151" t="s">
        <v>114</v>
      </c>
      <c r="I17115" s="152" t="s">
        <v>112</v>
      </c>
    </row>
    <row r="17116" customFormat="false" ht="12.75" hidden="false" customHeight="false" outlineLevel="0" collapsed="false">
      <c r="A17116" s="0" t="s">
        <v>83</v>
      </c>
      <c r="B17116" s="0" t="s">
        <v>113</v>
      </c>
      <c r="C17116" s="0" t="s">
        <v>108</v>
      </c>
      <c r="D17116" s="116" t="n">
        <v>47331</v>
      </c>
      <c r="E17116" s="0" t="n">
        <v>0</v>
      </c>
      <c r="F17116" s="0" t="n">
        <v>2076545</v>
      </c>
      <c r="G17116" s="151" t="s">
        <v>111</v>
      </c>
      <c r="H17116" s="151" t="s">
        <v>114</v>
      </c>
      <c r="I17116" s="152" t="s">
        <v>112</v>
      </c>
    </row>
    <row r="17117" customFormat="false" ht="12.75" hidden="false" customHeight="false" outlineLevel="0" collapsed="false">
      <c r="A17117" s="0" t="s">
        <v>84</v>
      </c>
      <c r="B17117" s="0" t="s">
        <v>110</v>
      </c>
      <c r="C17117" s="0" t="s">
        <v>108</v>
      </c>
      <c r="D17117" s="116" t="n">
        <v>47331</v>
      </c>
      <c r="E17117" s="0" t="n">
        <v>0.1925</v>
      </c>
      <c r="F17117" s="0" t="n">
        <v>2076546</v>
      </c>
      <c r="G17117" s="151" t="s">
        <v>111</v>
      </c>
      <c r="H17117" s="151" t="s">
        <v>114</v>
      </c>
      <c r="I17117" s="152" t="s">
        <v>112</v>
      </c>
    </row>
    <row r="17118" customFormat="false" ht="12.75" hidden="false" customHeight="false" outlineLevel="0" collapsed="false">
      <c r="A17118" s="0" t="s">
        <v>84</v>
      </c>
      <c r="B17118" s="0" t="s">
        <v>113</v>
      </c>
      <c r="C17118" s="0" t="s">
        <v>108</v>
      </c>
      <c r="D17118" s="116" t="n">
        <v>47331</v>
      </c>
      <c r="E17118" s="0" t="n">
        <v>0</v>
      </c>
      <c r="F17118" s="0" t="n">
        <v>2076547</v>
      </c>
      <c r="G17118" s="151" t="s">
        <v>111</v>
      </c>
      <c r="H17118" s="151" t="s">
        <v>114</v>
      </c>
      <c r="I17118" s="152" t="s">
        <v>112</v>
      </c>
    </row>
    <row r="17119" customFormat="false" ht="12.75" hidden="false" customHeight="false" outlineLevel="0" collapsed="false">
      <c r="A17119" s="0" t="s">
        <v>85</v>
      </c>
      <c r="B17119" s="0" t="s">
        <v>110</v>
      </c>
      <c r="C17119" s="0" t="s">
        <v>108</v>
      </c>
      <c r="D17119" s="116" t="n">
        <v>47331</v>
      </c>
      <c r="E17119" s="0" t="n">
        <v>0.1925</v>
      </c>
      <c r="F17119" s="0" t="n">
        <v>2076548</v>
      </c>
      <c r="G17119" s="151" t="s">
        <v>111</v>
      </c>
      <c r="H17119" s="151" t="s">
        <v>114</v>
      </c>
      <c r="I17119" s="152" t="s">
        <v>112</v>
      </c>
    </row>
    <row r="17120" customFormat="false" ht="12.75" hidden="false" customHeight="false" outlineLevel="0" collapsed="false">
      <c r="A17120" s="0" t="s">
        <v>85</v>
      </c>
      <c r="B17120" s="0" t="s">
        <v>113</v>
      </c>
      <c r="C17120" s="0" t="s">
        <v>108</v>
      </c>
      <c r="D17120" s="116" t="n">
        <v>47331</v>
      </c>
      <c r="E17120" s="0" t="n">
        <v>0</v>
      </c>
      <c r="F17120" s="0" t="n">
        <v>2076549</v>
      </c>
      <c r="G17120" s="151" t="s">
        <v>111</v>
      </c>
      <c r="H17120" s="151" t="s">
        <v>114</v>
      </c>
      <c r="I17120" s="152" t="s">
        <v>112</v>
      </c>
    </row>
    <row r="17121" customFormat="false" ht="12.75" hidden="false" customHeight="false" outlineLevel="0" collapsed="false">
      <c r="A17121" s="0" t="s">
        <v>86</v>
      </c>
      <c r="B17121" s="0" t="s">
        <v>110</v>
      </c>
      <c r="C17121" s="0" t="s">
        <v>108</v>
      </c>
      <c r="D17121" s="116" t="n">
        <v>47331</v>
      </c>
      <c r="E17121" s="0" t="n">
        <v>0.215</v>
      </c>
      <c r="F17121" s="0" t="n">
        <v>2076550</v>
      </c>
      <c r="G17121" s="151" t="s">
        <v>111</v>
      </c>
      <c r="H17121" s="151" t="s">
        <v>114</v>
      </c>
      <c r="I17121" s="152" t="s">
        <v>112</v>
      </c>
    </row>
    <row r="17122" customFormat="false" ht="12.75" hidden="false" customHeight="false" outlineLevel="0" collapsed="false">
      <c r="A17122" s="0" t="s">
        <v>86</v>
      </c>
      <c r="B17122" s="0" t="s">
        <v>113</v>
      </c>
      <c r="C17122" s="0" t="s">
        <v>108</v>
      </c>
      <c r="D17122" s="116" t="n">
        <v>47331</v>
      </c>
      <c r="E17122" s="0" t="n">
        <v>0.0075</v>
      </c>
      <c r="F17122" s="0" t="n">
        <v>2076551</v>
      </c>
      <c r="G17122" s="151" t="s">
        <v>111</v>
      </c>
      <c r="H17122" s="151" t="s">
        <v>114</v>
      </c>
      <c r="I17122" s="152" t="s">
        <v>112</v>
      </c>
    </row>
    <row r="17123" customFormat="false" ht="12.75" hidden="false" customHeight="false" outlineLevel="0" collapsed="false">
      <c r="A17123" s="0" t="s">
        <v>87</v>
      </c>
      <c r="B17123" s="0" t="s">
        <v>110</v>
      </c>
      <c r="C17123" s="0" t="s">
        <v>108</v>
      </c>
      <c r="D17123" s="116" t="n">
        <v>47331</v>
      </c>
      <c r="E17123" s="0" t="n">
        <v>0.215</v>
      </c>
      <c r="F17123" s="0" t="n">
        <v>2076552</v>
      </c>
      <c r="G17123" s="151" t="s">
        <v>111</v>
      </c>
      <c r="H17123" s="151" t="s">
        <v>114</v>
      </c>
      <c r="I17123" s="152" t="s">
        <v>112</v>
      </c>
    </row>
    <row r="17124" customFormat="false" ht="12.75" hidden="false" customHeight="false" outlineLevel="0" collapsed="false">
      <c r="A17124" s="0" t="s">
        <v>87</v>
      </c>
      <c r="B17124" s="0" t="s">
        <v>113</v>
      </c>
      <c r="C17124" s="0" t="s">
        <v>108</v>
      </c>
      <c r="D17124" s="116" t="n">
        <v>47331</v>
      </c>
      <c r="E17124" s="0" t="n">
        <v>0.0075</v>
      </c>
      <c r="F17124" s="0" t="n">
        <v>2076553</v>
      </c>
      <c r="G17124" s="151" t="s">
        <v>111</v>
      </c>
      <c r="H17124" s="151" t="s">
        <v>114</v>
      </c>
      <c r="I17124" s="152" t="s">
        <v>112</v>
      </c>
    </row>
    <row r="17125" customFormat="false" ht="12.75" hidden="false" customHeight="false" outlineLevel="0" collapsed="false">
      <c r="A17125" s="0" t="s">
        <v>88</v>
      </c>
      <c r="B17125" s="0" t="s">
        <v>110</v>
      </c>
      <c r="C17125" s="0" t="s">
        <v>108</v>
      </c>
      <c r="D17125" s="116" t="n">
        <v>47331</v>
      </c>
      <c r="E17125" s="0" t="n">
        <v>0.215</v>
      </c>
      <c r="F17125" s="0" t="n">
        <v>2076554</v>
      </c>
      <c r="G17125" s="151" t="s">
        <v>111</v>
      </c>
      <c r="H17125" s="151" t="s">
        <v>114</v>
      </c>
      <c r="I17125" s="152" t="s">
        <v>112</v>
      </c>
    </row>
    <row r="17126" customFormat="false" ht="12.75" hidden="false" customHeight="false" outlineLevel="0" collapsed="false">
      <c r="A17126" s="0" t="s">
        <v>88</v>
      </c>
      <c r="B17126" s="0" t="s">
        <v>113</v>
      </c>
      <c r="C17126" s="0" t="s">
        <v>108</v>
      </c>
      <c r="D17126" s="116" t="n">
        <v>47331</v>
      </c>
      <c r="E17126" s="0" t="n">
        <v>0.0075</v>
      </c>
      <c r="F17126" s="0" t="n">
        <v>2076555</v>
      </c>
      <c r="G17126" s="151" t="s">
        <v>111</v>
      </c>
      <c r="H17126" s="151" t="s">
        <v>114</v>
      </c>
      <c r="I17126" s="152" t="s">
        <v>112</v>
      </c>
    </row>
    <row r="17127" customFormat="false" ht="12.75" hidden="false" customHeight="false" outlineLevel="0" collapsed="false">
      <c r="A17127" s="0" t="s">
        <v>89</v>
      </c>
      <c r="B17127" s="0" t="s">
        <v>110</v>
      </c>
      <c r="C17127" s="0" t="s">
        <v>108</v>
      </c>
      <c r="D17127" s="116" t="n">
        <v>47331</v>
      </c>
      <c r="E17127" s="0" t="n">
        <v>0.215</v>
      </c>
      <c r="F17127" s="0" t="n">
        <v>2076556</v>
      </c>
      <c r="G17127" s="151" t="s">
        <v>111</v>
      </c>
      <c r="H17127" s="151" t="s">
        <v>114</v>
      </c>
      <c r="I17127" s="152" t="s">
        <v>112</v>
      </c>
    </row>
    <row r="17128" customFormat="false" ht="12.75" hidden="false" customHeight="false" outlineLevel="0" collapsed="false">
      <c r="A17128" s="0" t="s">
        <v>89</v>
      </c>
      <c r="B17128" s="0" t="s">
        <v>113</v>
      </c>
      <c r="C17128" s="0" t="s">
        <v>108</v>
      </c>
      <c r="D17128" s="116" t="n">
        <v>47331</v>
      </c>
      <c r="E17128" s="0" t="n">
        <v>0.0075</v>
      </c>
      <c r="F17128" s="0" t="n">
        <v>2076557</v>
      </c>
      <c r="G17128" s="151" t="s">
        <v>111</v>
      </c>
      <c r="H17128" s="151" t="s">
        <v>114</v>
      </c>
      <c r="I17128" s="152" t="s">
        <v>112</v>
      </c>
    </row>
    <row r="17129" customFormat="false" ht="12.75" hidden="false" customHeight="false" outlineLevel="0" collapsed="false">
      <c r="A17129" s="0" t="s">
        <v>90</v>
      </c>
      <c r="B17129" s="0" t="s">
        <v>110</v>
      </c>
      <c r="C17129" s="0" t="s">
        <v>108</v>
      </c>
      <c r="D17129" s="116" t="n">
        <v>47331</v>
      </c>
      <c r="E17129" s="0" t="n">
        <v>0.215</v>
      </c>
      <c r="F17129" s="0" t="n">
        <v>2076558</v>
      </c>
      <c r="G17129" s="151" t="s">
        <v>111</v>
      </c>
      <c r="H17129" s="151" t="s">
        <v>114</v>
      </c>
      <c r="I17129" s="152" t="s">
        <v>112</v>
      </c>
    </row>
    <row r="17130" customFormat="false" ht="12.75" hidden="false" customHeight="false" outlineLevel="0" collapsed="false">
      <c r="A17130" s="0" t="s">
        <v>90</v>
      </c>
      <c r="B17130" s="0" t="s">
        <v>113</v>
      </c>
      <c r="C17130" s="0" t="s">
        <v>108</v>
      </c>
      <c r="D17130" s="116" t="n">
        <v>47331</v>
      </c>
      <c r="E17130" s="0" t="n">
        <v>0.0075</v>
      </c>
      <c r="F17130" s="0" t="n">
        <v>2076559</v>
      </c>
      <c r="G17130" s="151" t="s">
        <v>111</v>
      </c>
      <c r="H17130" s="151" t="s">
        <v>114</v>
      </c>
      <c r="I17130" s="152" t="s">
        <v>112</v>
      </c>
    </row>
    <row r="17131" customFormat="false" ht="12.75" hidden="false" customHeight="false" outlineLevel="0" collapsed="false">
      <c r="A17131" s="0" t="s">
        <v>91</v>
      </c>
      <c r="B17131" s="0" t="s">
        <v>110</v>
      </c>
      <c r="C17131" s="0" t="s">
        <v>108</v>
      </c>
      <c r="D17131" s="116" t="n">
        <v>47331</v>
      </c>
      <c r="E17131" s="0" t="n">
        <v>0</v>
      </c>
      <c r="F17131" s="0" t="n">
        <v>2076560</v>
      </c>
      <c r="G17131" s="151" t="s">
        <v>111</v>
      </c>
      <c r="H17131" s="151" t="s">
        <v>114</v>
      </c>
      <c r="I17131" s="152" t="s">
        <v>112</v>
      </c>
    </row>
    <row r="17132" customFormat="false" ht="12.75" hidden="false" customHeight="false" outlineLevel="0" collapsed="false">
      <c r="A17132" s="0" t="s">
        <v>91</v>
      </c>
      <c r="B17132" s="0" t="s">
        <v>113</v>
      </c>
      <c r="C17132" s="0" t="s">
        <v>108</v>
      </c>
      <c r="D17132" s="116" t="n">
        <v>47331</v>
      </c>
      <c r="E17132" s="0" t="n">
        <v>0</v>
      </c>
      <c r="F17132" s="0" t="n">
        <v>2076561</v>
      </c>
      <c r="G17132" s="151" t="s">
        <v>111</v>
      </c>
      <c r="H17132" s="151" t="s">
        <v>114</v>
      </c>
      <c r="I17132" s="152" t="s">
        <v>112</v>
      </c>
    </row>
    <row r="17133" customFormat="false" ht="12.75" hidden="false" customHeight="false" outlineLevel="0" collapsed="false">
      <c r="A17133" s="0" t="s">
        <v>49</v>
      </c>
      <c r="B17133" s="0" t="s">
        <v>110</v>
      </c>
      <c r="C17133" s="0" t="s">
        <v>108</v>
      </c>
      <c r="D17133" s="116" t="n">
        <v>47331</v>
      </c>
      <c r="E17133" s="0" t="n">
        <v>0.31</v>
      </c>
      <c r="F17133" s="0" t="n">
        <v>2076562</v>
      </c>
      <c r="G17133" s="151" t="s">
        <v>111</v>
      </c>
      <c r="H17133" s="151" t="s">
        <v>114</v>
      </c>
      <c r="I17133" s="152" t="s">
        <v>112</v>
      </c>
    </row>
    <row r="17134" customFormat="false" ht="12.75" hidden="false" customHeight="false" outlineLevel="0" collapsed="false">
      <c r="A17134" s="0" t="s">
        <v>49</v>
      </c>
      <c r="B17134" s="0" t="s">
        <v>113</v>
      </c>
      <c r="C17134" s="0" t="s">
        <v>108</v>
      </c>
      <c r="D17134" s="116" t="n">
        <v>47331</v>
      </c>
      <c r="E17134" s="0" t="n">
        <v>0.0025</v>
      </c>
      <c r="F17134" s="0" t="n">
        <v>2076563</v>
      </c>
      <c r="G17134" s="151" t="s">
        <v>111</v>
      </c>
      <c r="H17134" s="151" t="s">
        <v>114</v>
      </c>
      <c r="I17134" s="152" t="s">
        <v>112</v>
      </c>
    </row>
    <row r="17135" customFormat="false" ht="12.75" hidden="false" customHeight="false" outlineLevel="0" collapsed="false">
      <c r="A17135" s="0" t="s">
        <v>50</v>
      </c>
      <c r="B17135" s="0" t="s">
        <v>110</v>
      </c>
      <c r="C17135" s="0" t="s">
        <v>108</v>
      </c>
      <c r="D17135" s="116" t="n">
        <v>47331</v>
      </c>
      <c r="E17135" s="0" t="n">
        <v>0.495</v>
      </c>
      <c r="F17135" s="0" t="n">
        <v>2076564</v>
      </c>
      <c r="G17135" s="151" t="s">
        <v>111</v>
      </c>
      <c r="H17135" s="151" t="s">
        <v>114</v>
      </c>
      <c r="I17135" s="152" t="s">
        <v>112</v>
      </c>
    </row>
    <row r="17136" customFormat="false" ht="12.75" hidden="false" customHeight="false" outlineLevel="0" collapsed="false">
      <c r="A17136" s="0" t="s">
        <v>50</v>
      </c>
      <c r="B17136" s="0" t="s">
        <v>113</v>
      </c>
      <c r="C17136" s="0" t="s">
        <v>108</v>
      </c>
      <c r="D17136" s="116" t="n">
        <v>47331</v>
      </c>
      <c r="E17136" s="0" t="n">
        <v>-0.02</v>
      </c>
      <c r="F17136" s="0" t="n">
        <v>2076565</v>
      </c>
      <c r="G17136" s="151" t="s">
        <v>111</v>
      </c>
      <c r="H17136" s="151" t="s">
        <v>114</v>
      </c>
      <c r="I17136" s="152" t="s">
        <v>112</v>
      </c>
    </row>
    <row r="17137" customFormat="false" ht="12.75" hidden="false" customHeight="false" outlineLevel="0" collapsed="false">
      <c r="A17137" s="0" t="s">
        <v>51</v>
      </c>
      <c r="B17137" s="0" t="s">
        <v>110</v>
      </c>
      <c r="C17137" s="0" t="s">
        <v>108</v>
      </c>
      <c r="D17137" s="116" t="n">
        <v>47331</v>
      </c>
      <c r="E17137" s="0" t="n">
        <v>0.495</v>
      </c>
      <c r="F17137" s="0" t="n">
        <v>2076566</v>
      </c>
      <c r="G17137" s="151" t="s">
        <v>111</v>
      </c>
      <c r="H17137" s="151" t="s">
        <v>114</v>
      </c>
      <c r="I17137" s="152" t="s">
        <v>112</v>
      </c>
    </row>
    <row r="17138" customFormat="false" ht="12.75" hidden="false" customHeight="false" outlineLevel="0" collapsed="false">
      <c r="A17138" s="0" t="s">
        <v>51</v>
      </c>
      <c r="B17138" s="0" t="s">
        <v>113</v>
      </c>
      <c r="C17138" s="0" t="s">
        <v>108</v>
      </c>
      <c r="D17138" s="116" t="n">
        <v>47331</v>
      </c>
      <c r="E17138" s="0" t="n">
        <v>0.035</v>
      </c>
      <c r="F17138" s="0" t="n">
        <v>2076567</v>
      </c>
      <c r="G17138" s="151" t="s">
        <v>111</v>
      </c>
      <c r="H17138" s="151" t="s">
        <v>114</v>
      </c>
      <c r="I17138" s="152" t="s">
        <v>112</v>
      </c>
    </row>
    <row r="17139" customFormat="false" ht="12.75" hidden="false" customHeight="false" outlineLevel="0" collapsed="false">
      <c r="A17139" s="0" t="s">
        <v>52</v>
      </c>
      <c r="B17139" s="0" t="s">
        <v>110</v>
      </c>
      <c r="C17139" s="0" t="s">
        <v>108</v>
      </c>
      <c r="D17139" s="116" t="n">
        <v>47331</v>
      </c>
      <c r="E17139" s="0" t="n">
        <v>0.495</v>
      </c>
      <c r="F17139" s="0" t="n">
        <v>2076568</v>
      </c>
      <c r="G17139" s="151" t="s">
        <v>111</v>
      </c>
      <c r="H17139" s="151" t="s">
        <v>114</v>
      </c>
      <c r="I17139" s="152" t="s">
        <v>112</v>
      </c>
    </row>
    <row r="17140" customFormat="false" ht="12.75" hidden="false" customHeight="false" outlineLevel="0" collapsed="false">
      <c r="A17140" s="0" t="s">
        <v>52</v>
      </c>
      <c r="B17140" s="0" t="s">
        <v>113</v>
      </c>
      <c r="C17140" s="0" t="s">
        <v>108</v>
      </c>
      <c r="D17140" s="116" t="n">
        <v>47331</v>
      </c>
      <c r="E17140" s="0" t="n">
        <v>-0.02</v>
      </c>
      <c r="F17140" s="0" t="n">
        <v>2076569</v>
      </c>
      <c r="G17140" s="151" t="s">
        <v>111</v>
      </c>
      <c r="H17140" s="151" t="s">
        <v>114</v>
      </c>
      <c r="I17140" s="152" t="s">
        <v>112</v>
      </c>
    </row>
    <row r="17141" customFormat="false" ht="12.75" hidden="false" customHeight="false" outlineLevel="0" collapsed="false">
      <c r="A17141" s="0" t="s">
        <v>53</v>
      </c>
      <c r="B17141" s="0" t="s">
        <v>110</v>
      </c>
      <c r="C17141" s="0" t="s">
        <v>108</v>
      </c>
      <c r="D17141" s="116" t="n">
        <v>47331</v>
      </c>
      <c r="E17141" s="0" t="n">
        <v>0.215</v>
      </c>
      <c r="F17141" s="0" t="n">
        <v>2076570</v>
      </c>
      <c r="G17141" s="151" t="s">
        <v>111</v>
      </c>
      <c r="H17141" s="151" t="s">
        <v>114</v>
      </c>
      <c r="I17141" s="152" t="s">
        <v>112</v>
      </c>
    </row>
    <row r="17142" customFormat="false" ht="12.75" hidden="false" customHeight="false" outlineLevel="0" collapsed="false">
      <c r="A17142" s="0" t="s">
        <v>53</v>
      </c>
      <c r="B17142" s="0" t="s">
        <v>113</v>
      </c>
      <c r="C17142" s="0" t="s">
        <v>108</v>
      </c>
      <c r="D17142" s="116" t="n">
        <v>47331</v>
      </c>
      <c r="E17142" s="0" t="n">
        <v>0.0075</v>
      </c>
      <c r="F17142" s="0" t="n">
        <v>2076571</v>
      </c>
      <c r="G17142" s="151" t="s">
        <v>111</v>
      </c>
      <c r="H17142" s="151" t="s">
        <v>114</v>
      </c>
      <c r="I17142" s="152" t="s">
        <v>112</v>
      </c>
    </row>
    <row r="17143" customFormat="false" ht="12.75" hidden="false" customHeight="false" outlineLevel="0" collapsed="false">
      <c r="A17143" s="0" t="s">
        <v>17</v>
      </c>
      <c r="B17143" s="0" t="s">
        <v>110</v>
      </c>
      <c r="C17143" s="0" t="s">
        <v>108</v>
      </c>
      <c r="D17143" s="116" t="n">
        <v>47331</v>
      </c>
      <c r="E17143" s="0" t="n">
        <v>0</v>
      </c>
      <c r="F17143" s="0" t="n">
        <v>2076572</v>
      </c>
      <c r="G17143" s="151" t="s">
        <v>111</v>
      </c>
      <c r="H17143" s="151" t="s">
        <v>114</v>
      </c>
      <c r="I17143" s="152" t="s">
        <v>112</v>
      </c>
    </row>
    <row r="17144" customFormat="false" ht="12.75" hidden="false" customHeight="false" outlineLevel="0" collapsed="false">
      <c r="A17144" s="0" t="s">
        <v>17</v>
      </c>
      <c r="B17144" s="0" t="s">
        <v>113</v>
      </c>
      <c r="C17144" s="0" t="s">
        <v>108</v>
      </c>
      <c r="D17144" s="116" t="n">
        <v>47331</v>
      </c>
      <c r="E17144" s="0" t="n">
        <v>0</v>
      </c>
      <c r="F17144" s="0" t="n">
        <v>2076573</v>
      </c>
      <c r="G17144" s="151" t="s">
        <v>111</v>
      </c>
      <c r="H17144" s="151" t="s">
        <v>114</v>
      </c>
      <c r="I17144" s="152" t="s">
        <v>112</v>
      </c>
    </row>
    <row r="17145" customFormat="false" ht="12.75" hidden="false" customHeight="false" outlineLevel="0" collapsed="false">
      <c r="A17145" s="0" t="s">
        <v>18</v>
      </c>
      <c r="B17145" s="0" t="s">
        <v>110</v>
      </c>
      <c r="C17145" s="0" t="s">
        <v>108</v>
      </c>
      <c r="D17145" s="116" t="n">
        <v>47331</v>
      </c>
      <c r="E17145" s="0" t="n">
        <v>0</v>
      </c>
      <c r="F17145" s="0" t="n">
        <v>2076574</v>
      </c>
      <c r="G17145" s="151" t="s">
        <v>111</v>
      </c>
      <c r="H17145" s="151" t="s">
        <v>114</v>
      </c>
      <c r="I17145" s="152" t="s">
        <v>112</v>
      </c>
    </row>
    <row r="17146" customFormat="false" ht="12.75" hidden="false" customHeight="false" outlineLevel="0" collapsed="false">
      <c r="A17146" s="0" t="s">
        <v>18</v>
      </c>
      <c r="B17146" s="0" t="s">
        <v>113</v>
      </c>
      <c r="C17146" s="0" t="s">
        <v>108</v>
      </c>
      <c r="D17146" s="116" t="n">
        <v>47331</v>
      </c>
      <c r="E17146" s="0" t="n">
        <v>0</v>
      </c>
      <c r="F17146" s="0" t="n">
        <v>2076575</v>
      </c>
      <c r="G17146" s="151" t="s">
        <v>111</v>
      </c>
      <c r="H17146" s="151" t="s">
        <v>114</v>
      </c>
      <c r="I17146" s="152" t="s">
        <v>112</v>
      </c>
    </row>
    <row r="17147" customFormat="false" ht="12.75" hidden="false" customHeight="false" outlineLevel="0" collapsed="false">
      <c r="A17147" s="0" t="s">
        <v>19</v>
      </c>
      <c r="B17147" s="0" t="s">
        <v>110</v>
      </c>
      <c r="C17147" s="0" t="s">
        <v>108</v>
      </c>
      <c r="D17147" s="116" t="n">
        <v>47331</v>
      </c>
      <c r="E17147" s="0" t="n">
        <v>0</v>
      </c>
      <c r="F17147" s="0" t="n">
        <v>2076576</v>
      </c>
      <c r="G17147" s="151" t="s">
        <v>111</v>
      </c>
      <c r="H17147" s="151" t="s">
        <v>114</v>
      </c>
      <c r="I17147" s="152" t="s">
        <v>112</v>
      </c>
    </row>
    <row r="17148" customFormat="false" ht="12.75" hidden="false" customHeight="false" outlineLevel="0" collapsed="false">
      <c r="A17148" s="0" t="s">
        <v>19</v>
      </c>
      <c r="B17148" s="0" t="s">
        <v>113</v>
      </c>
      <c r="C17148" s="0" t="s">
        <v>108</v>
      </c>
      <c r="D17148" s="116" t="n">
        <v>47331</v>
      </c>
      <c r="E17148" s="0" t="n">
        <v>0</v>
      </c>
      <c r="F17148" s="0" t="n">
        <v>2076577</v>
      </c>
      <c r="G17148" s="151" t="s">
        <v>111</v>
      </c>
      <c r="H17148" s="151" t="s">
        <v>114</v>
      </c>
      <c r="I17148" s="152" t="s">
        <v>112</v>
      </c>
    </row>
    <row r="17149" customFormat="false" ht="12.75" hidden="false" customHeight="false" outlineLevel="0" collapsed="false">
      <c r="A17149" s="0" t="s">
        <v>21</v>
      </c>
      <c r="B17149" s="0" t="s">
        <v>110</v>
      </c>
      <c r="C17149" s="0" t="s">
        <v>108</v>
      </c>
      <c r="D17149" s="116" t="n">
        <v>47331</v>
      </c>
      <c r="E17149" s="0" t="n">
        <v>0</v>
      </c>
      <c r="F17149" s="0" t="n">
        <v>2076578</v>
      </c>
      <c r="G17149" s="151" t="s">
        <v>111</v>
      </c>
      <c r="H17149" s="151" t="s">
        <v>114</v>
      </c>
      <c r="I17149" s="152" t="s">
        <v>112</v>
      </c>
    </row>
    <row r="17150" customFormat="false" ht="12.75" hidden="false" customHeight="false" outlineLevel="0" collapsed="false">
      <c r="A17150" s="0" t="s">
        <v>21</v>
      </c>
      <c r="B17150" s="0" t="s">
        <v>113</v>
      </c>
      <c r="C17150" s="0" t="s">
        <v>108</v>
      </c>
      <c r="D17150" s="116" t="n">
        <v>47331</v>
      </c>
      <c r="E17150" s="0" t="n">
        <v>0</v>
      </c>
      <c r="F17150" s="0" t="n">
        <v>2076579</v>
      </c>
      <c r="G17150" s="151" t="s">
        <v>111</v>
      </c>
      <c r="H17150" s="151" t="s">
        <v>114</v>
      </c>
      <c r="I17150" s="152" t="s">
        <v>112</v>
      </c>
    </row>
    <row r="17151" customFormat="false" ht="12.75" hidden="false" customHeight="false" outlineLevel="0" collapsed="false">
      <c r="A17151" s="0" t="s">
        <v>22</v>
      </c>
      <c r="B17151" s="0" t="s">
        <v>110</v>
      </c>
      <c r="C17151" s="0" t="s">
        <v>108</v>
      </c>
      <c r="D17151" s="116" t="n">
        <v>47331</v>
      </c>
      <c r="E17151" s="0" t="n">
        <v>0</v>
      </c>
      <c r="F17151" s="0" t="n">
        <v>2076580</v>
      </c>
      <c r="G17151" s="151" t="s">
        <v>111</v>
      </c>
      <c r="H17151" s="151" t="s">
        <v>114</v>
      </c>
      <c r="I17151" s="152" t="s">
        <v>112</v>
      </c>
    </row>
    <row r="17152" customFormat="false" ht="12.75" hidden="false" customHeight="false" outlineLevel="0" collapsed="false">
      <c r="B17152" s="0" t="s">
        <v>110</v>
      </c>
      <c r="C17152" s="0" t="s">
        <v>108</v>
      </c>
      <c r="D17152" s="116" t="n">
        <v>47331</v>
      </c>
      <c r="I17152" s="152" t="s">
        <v>109</v>
      </c>
    </row>
    <row r="17153" customFormat="false" ht="12.75" hidden="false" customHeight="false" outlineLevel="0" collapsed="false">
      <c r="B17153" s="0" t="s">
        <v>110</v>
      </c>
      <c r="C17153" s="0" t="s">
        <v>108</v>
      </c>
      <c r="D17153" s="116" t="n">
        <v>47331</v>
      </c>
      <c r="I17153" s="152" t="s">
        <v>109</v>
      </c>
    </row>
    <row r="17154" customFormat="false" ht="12.75" hidden="false" customHeight="false" outlineLevel="0" collapsed="false">
      <c r="A17154" s="0" t="s">
        <v>59</v>
      </c>
      <c r="B17154" s="0" t="s">
        <v>110</v>
      </c>
      <c r="C17154" s="0" t="s">
        <v>108</v>
      </c>
      <c r="D17154" s="116" t="n">
        <v>47362</v>
      </c>
      <c r="E17154" s="0" t="n">
        <v>0.3</v>
      </c>
      <c r="F17154" s="0" t="n">
        <v>2076534</v>
      </c>
      <c r="G17154" s="151" t="s">
        <v>111</v>
      </c>
      <c r="H17154" s="151" t="s">
        <v>114</v>
      </c>
      <c r="I17154" s="152" t="s">
        <v>112</v>
      </c>
    </row>
    <row r="17155" customFormat="false" ht="12.75" hidden="false" customHeight="false" outlineLevel="0" collapsed="false">
      <c r="A17155" s="0" t="s">
        <v>59</v>
      </c>
      <c r="B17155" s="0" t="s">
        <v>113</v>
      </c>
      <c r="C17155" s="0" t="s">
        <v>108</v>
      </c>
      <c r="D17155" s="116" t="n">
        <v>47362</v>
      </c>
      <c r="E17155" s="0" t="n">
        <v>0.0025</v>
      </c>
      <c r="F17155" s="0" t="n">
        <v>2076535</v>
      </c>
      <c r="G17155" s="151" t="s">
        <v>111</v>
      </c>
      <c r="H17155" s="151" t="s">
        <v>114</v>
      </c>
      <c r="I17155" s="152" t="s">
        <v>112</v>
      </c>
    </row>
    <row r="17156" customFormat="false" ht="12.75" hidden="false" customHeight="false" outlineLevel="0" collapsed="false">
      <c r="A17156" s="0" t="s">
        <v>60</v>
      </c>
      <c r="B17156" s="0" t="s">
        <v>110</v>
      </c>
      <c r="C17156" s="0" t="s">
        <v>108</v>
      </c>
      <c r="D17156" s="116" t="n">
        <v>47362</v>
      </c>
      <c r="E17156" s="0" t="n">
        <v>0.3</v>
      </c>
      <c r="F17156" s="0" t="n">
        <v>2076536</v>
      </c>
      <c r="G17156" s="151" t="s">
        <v>111</v>
      </c>
      <c r="H17156" s="151" t="s">
        <v>114</v>
      </c>
      <c r="I17156" s="152" t="s">
        <v>112</v>
      </c>
    </row>
    <row r="17157" customFormat="false" ht="12.75" hidden="false" customHeight="false" outlineLevel="0" collapsed="false">
      <c r="A17157" s="0" t="s">
        <v>60</v>
      </c>
      <c r="B17157" s="0" t="s">
        <v>113</v>
      </c>
      <c r="C17157" s="0" t="s">
        <v>108</v>
      </c>
      <c r="D17157" s="116" t="n">
        <v>47362</v>
      </c>
      <c r="E17157" s="0" t="n">
        <v>0.0325</v>
      </c>
      <c r="F17157" s="0" t="n">
        <v>2076537</v>
      </c>
      <c r="G17157" s="151" t="s">
        <v>111</v>
      </c>
      <c r="H17157" s="151" t="s">
        <v>114</v>
      </c>
      <c r="I17157" s="152" t="s">
        <v>112</v>
      </c>
    </row>
    <row r="17158" customFormat="false" ht="12.75" hidden="false" customHeight="false" outlineLevel="0" collapsed="false">
      <c r="A17158" s="0" t="s">
        <v>61</v>
      </c>
      <c r="B17158" s="0" t="s">
        <v>110</v>
      </c>
      <c r="C17158" s="0" t="s">
        <v>108</v>
      </c>
      <c r="D17158" s="116" t="n">
        <v>47362</v>
      </c>
      <c r="E17158" s="0" t="n">
        <v>0.3</v>
      </c>
      <c r="F17158" s="0" t="n">
        <v>2076538</v>
      </c>
      <c r="G17158" s="151" t="s">
        <v>111</v>
      </c>
      <c r="H17158" s="151" t="s">
        <v>114</v>
      </c>
      <c r="I17158" s="152" t="s">
        <v>112</v>
      </c>
    </row>
    <row r="17159" customFormat="false" ht="12.75" hidden="false" customHeight="false" outlineLevel="0" collapsed="false">
      <c r="A17159" s="0" t="s">
        <v>61</v>
      </c>
      <c r="B17159" s="0" t="s">
        <v>113</v>
      </c>
      <c r="C17159" s="0" t="s">
        <v>108</v>
      </c>
      <c r="D17159" s="116" t="n">
        <v>47362</v>
      </c>
      <c r="E17159" s="0" t="n">
        <v>0.0025</v>
      </c>
      <c r="F17159" s="0" t="n">
        <v>2076539</v>
      </c>
      <c r="G17159" s="151" t="s">
        <v>111</v>
      </c>
      <c r="H17159" s="151" t="s">
        <v>114</v>
      </c>
      <c r="I17159" s="152" t="s">
        <v>112</v>
      </c>
    </row>
    <row r="17160" customFormat="false" ht="12.75" hidden="false" customHeight="false" outlineLevel="0" collapsed="false">
      <c r="A17160" s="0" t="s">
        <v>62</v>
      </c>
      <c r="B17160" s="0" t="s">
        <v>110</v>
      </c>
      <c r="C17160" s="0" t="s">
        <v>108</v>
      </c>
      <c r="D17160" s="116" t="n">
        <v>47362</v>
      </c>
      <c r="E17160" s="0" t="n">
        <v>0.3</v>
      </c>
      <c r="F17160" s="0" t="n">
        <v>2076540</v>
      </c>
      <c r="G17160" s="151" t="s">
        <v>111</v>
      </c>
      <c r="H17160" s="151" t="s">
        <v>114</v>
      </c>
      <c r="I17160" s="152" t="s">
        <v>112</v>
      </c>
    </row>
    <row r="17161" customFormat="false" ht="12.75" hidden="false" customHeight="false" outlineLevel="0" collapsed="false">
      <c r="A17161" s="0" t="s">
        <v>62</v>
      </c>
      <c r="B17161" s="0" t="s">
        <v>113</v>
      </c>
      <c r="C17161" s="0" t="s">
        <v>108</v>
      </c>
      <c r="D17161" s="116" t="n">
        <v>47362</v>
      </c>
      <c r="E17161" s="0" t="n">
        <v>0.0325</v>
      </c>
      <c r="F17161" s="0" t="n">
        <v>2076541</v>
      </c>
      <c r="G17161" s="151" t="s">
        <v>111</v>
      </c>
      <c r="H17161" s="151" t="s">
        <v>114</v>
      </c>
      <c r="I17161" s="152" t="s">
        <v>112</v>
      </c>
    </row>
    <row r="17162" customFormat="false" ht="12.75" hidden="false" customHeight="false" outlineLevel="0" collapsed="false">
      <c r="A17162" s="0" t="s">
        <v>82</v>
      </c>
      <c r="B17162" s="0" t="s">
        <v>110</v>
      </c>
      <c r="C17162" s="0" t="s">
        <v>108</v>
      </c>
      <c r="D17162" s="116" t="n">
        <v>47362</v>
      </c>
      <c r="E17162" s="0" t="n">
        <v>0</v>
      </c>
      <c r="F17162" s="0" t="n">
        <v>2076542</v>
      </c>
      <c r="G17162" s="151" t="s">
        <v>111</v>
      </c>
      <c r="H17162" s="151" t="s">
        <v>114</v>
      </c>
      <c r="I17162" s="152" t="s">
        <v>112</v>
      </c>
    </row>
    <row r="17163" customFormat="false" ht="12.75" hidden="false" customHeight="false" outlineLevel="0" collapsed="false">
      <c r="A17163" s="0" t="s">
        <v>82</v>
      </c>
      <c r="B17163" s="0" t="s">
        <v>113</v>
      </c>
      <c r="C17163" s="0" t="s">
        <v>108</v>
      </c>
      <c r="D17163" s="116" t="n">
        <v>47362</v>
      </c>
      <c r="E17163" s="0" t="n">
        <v>0</v>
      </c>
      <c r="F17163" s="0" t="n">
        <v>2076543</v>
      </c>
      <c r="G17163" s="151" t="s">
        <v>111</v>
      </c>
      <c r="H17163" s="151" t="s">
        <v>114</v>
      </c>
      <c r="I17163" s="152" t="s">
        <v>112</v>
      </c>
    </row>
    <row r="17164" customFormat="false" ht="12.75" hidden="false" customHeight="false" outlineLevel="0" collapsed="false">
      <c r="A17164" s="0" t="s">
        <v>83</v>
      </c>
      <c r="B17164" s="0" t="s">
        <v>110</v>
      </c>
      <c r="C17164" s="0" t="s">
        <v>108</v>
      </c>
      <c r="D17164" s="116" t="n">
        <v>47362</v>
      </c>
      <c r="E17164" s="0" t="n">
        <v>0</v>
      </c>
      <c r="F17164" s="0" t="n">
        <v>2076544</v>
      </c>
      <c r="G17164" s="151" t="s">
        <v>111</v>
      </c>
      <c r="H17164" s="151" t="s">
        <v>114</v>
      </c>
      <c r="I17164" s="152" t="s">
        <v>112</v>
      </c>
    </row>
    <row r="17165" customFormat="false" ht="12.75" hidden="false" customHeight="false" outlineLevel="0" collapsed="false">
      <c r="A17165" s="0" t="s">
        <v>83</v>
      </c>
      <c r="B17165" s="0" t="s">
        <v>113</v>
      </c>
      <c r="C17165" s="0" t="s">
        <v>108</v>
      </c>
      <c r="D17165" s="116" t="n">
        <v>47362</v>
      </c>
      <c r="E17165" s="0" t="n">
        <v>0</v>
      </c>
      <c r="F17165" s="0" t="n">
        <v>2076545</v>
      </c>
      <c r="G17165" s="151" t="s">
        <v>111</v>
      </c>
      <c r="H17165" s="151" t="s">
        <v>114</v>
      </c>
      <c r="I17165" s="152" t="s">
        <v>112</v>
      </c>
    </row>
    <row r="17166" customFormat="false" ht="12.75" hidden="false" customHeight="false" outlineLevel="0" collapsed="false">
      <c r="A17166" s="0" t="s">
        <v>84</v>
      </c>
      <c r="B17166" s="0" t="s">
        <v>110</v>
      </c>
      <c r="C17166" s="0" t="s">
        <v>108</v>
      </c>
      <c r="D17166" s="116" t="n">
        <v>47362</v>
      </c>
      <c r="E17166" s="0" t="n">
        <v>0.1925</v>
      </c>
      <c r="F17166" s="0" t="n">
        <v>2076546</v>
      </c>
      <c r="G17166" s="151" t="s">
        <v>111</v>
      </c>
      <c r="H17166" s="151" t="s">
        <v>114</v>
      </c>
      <c r="I17166" s="152" t="s">
        <v>112</v>
      </c>
    </row>
    <row r="17167" customFormat="false" ht="12.75" hidden="false" customHeight="false" outlineLevel="0" collapsed="false">
      <c r="A17167" s="0" t="s">
        <v>84</v>
      </c>
      <c r="B17167" s="0" t="s">
        <v>113</v>
      </c>
      <c r="C17167" s="0" t="s">
        <v>108</v>
      </c>
      <c r="D17167" s="116" t="n">
        <v>47362</v>
      </c>
      <c r="E17167" s="0" t="n">
        <v>0</v>
      </c>
      <c r="F17167" s="0" t="n">
        <v>2076547</v>
      </c>
      <c r="G17167" s="151" t="s">
        <v>111</v>
      </c>
      <c r="H17167" s="151" t="s">
        <v>114</v>
      </c>
      <c r="I17167" s="152" t="s">
        <v>112</v>
      </c>
    </row>
    <row r="17168" customFormat="false" ht="12.75" hidden="false" customHeight="false" outlineLevel="0" collapsed="false">
      <c r="A17168" s="0" t="s">
        <v>85</v>
      </c>
      <c r="B17168" s="0" t="s">
        <v>110</v>
      </c>
      <c r="C17168" s="0" t="s">
        <v>108</v>
      </c>
      <c r="D17168" s="116" t="n">
        <v>47362</v>
      </c>
      <c r="E17168" s="0" t="n">
        <v>0.1925</v>
      </c>
      <c r="F17168" s="0" t="n">
        <v>2076548</v>
      </c>
      <c r="G17168" s="151" t="s">
        <v>111</v>
      </c>
      <c r="H17168" s="151" t="s">
        <v>114</v>
      </c>
      <c r="I17168" s="152" t="s">
        <v>112</v>
      </c>
    </row>
    <row r="17169" customFormat="false" ht="12.75" hidden="false" customHeight="false" outlineLevel="0" collapsed="false">
      <c r="A17169" s="0" t="s">
        <v>85</v>
      </c>
      <c r="B17169" s="0" t="s">
        <v>113</v>
      </c>
      <c r="C17169" s="0" t="s">
        <v>108</v>
      </c>
      <c r="D17169" s="116" t="n">
        <v>47362</v>
      </c>
      <c r="E17169" s="0" t="n">
        <v>0</v>
      </c>
      <c r="F17169" s="0" t="n">
        <v>2076549</v>
      </c>
      <c r="G17169" s="151" t="s">
        <v>111</v>
      </c>
      <c r="H17169" s="151" t="s">
        <v>114</v>
      </c>
      <c r="I17169" s="152" t="s">
        <v>112</v>
      </c>
    </row>
    <row r="17170" customFormat="false" ht="12.75" hidden="false" customHeight="false" outlineLevel="0" collapsed="false">
      <c r="A17170" s="0" t="s">
        <v>86</v>
      </c>
      <c r="B17170" s="0" t="s">
        <v>110</v>
      </c>
      <c r="C17170" s="0" t="s">
        <v>108</v>
      </c>
      <c r="D17170" s="116" t="n">
        <v>47362</v>
      </c>
      <c r="E17170" s="0" t="n">
        <v>0.195</v>
      </c>
      <c r="F17170" s="0" t="n">
        <v>2076550</v>
      </c>
      <c r="G17170" s="151" t="s">
        <v>111</v>
      </c>
      <c r="H17170" s="151" t="s">
        <v>114</v>
      </c>
      <c r="I17170" s="152" t="s">
        <v>112</v>
      </c>
    </row>
    <row r="17171" customFormat="false" ht="12.75" hidden="false" customHeight="false" outlineLevel="0" collapsed="false">
      <c r="A17171" s="0" t="s">
        <v>86</v>
      </c>
      <c r="B17171" s="0" t="s">
        <v>113</v>
      </c>
      <c r="C17171" s="0" t="s">
        <v>108</v>
      </c>
      <c r="D17171" s="116" t="n">
        <v>47362</v>
      </c>
      <c r="E17171" s="0" t="n">
        <v>0.005</v>
      </c>
      <c r="F17171" s="0" t="n">
        <v>2076551</v>
      </c>
      <c r="G17171" s="151" t="s">
        <v>111</v>
      </c>
      <c r="H17171" s="151" t="s">
        <v>114</v>
      </c>
      <c r="I17171" s="152" t="s">
        <v>112</v>
      </c>
    </row>
    <row r="17172" customFormat="false" ht="12.75" hidden="false" customHeight="false" outlineLevel="0" collapsed="false">
      <c r="A17172" s="0" t="s">
        <v>87</v>
      </c>
      <c r="B17172" s="0" t="s">
        <v>110</v>
      </c>
      <c r="C17172" s="0" t="s">
        <v>108</v>
      </c>
      <c r="D17172" s="116" t="n">
        <v>47362</v>
      </c>
      <c r="E17172" s="0" t="n">
        <v>0.195</v>
      </c>
      <c r="F17172" s="0" t="n">
        <v>2076552</v>
      </c>
      <c r="G17172" s="151" t="s">
        <v>111</v>
      </c>
      <c r="H17172" s="151" t="s">
        <v>114</v>
      </c>
      <c r="I17172" s="152" t="s">
        <v>112</v>
      </c>
    </row>
    <row r="17173" customFormat="false" ht="12.75" hidden="false" customHeight="false" outlineLevel="0" collapsed="false">
      <c r="A17173" s="0" t="s">
        <v>87</v>
      </c>
      <c r="B17173" s="0" t="s">
        <v>113</v>
      </c>
      <c r="C17173" s="0" t="s">
        <v>108</v>
      </c>
      <c r="D17173" s="116" t="n">
        <v>47362</v>
      </c>
      <c r="E17173" s="0" t="n">
        <v>0.005</v>
      </c>
      <c r="F17173" s="0" t="n">
        <v>2076553</v>
      </c>
      <c r="G17173" s="151" t="s">
        <v>111</v>
      </c>
      <c r="H17173" s="151" t="s">
        <v>114</v>
      </c>
      <c r="I17173" s="152" t="s">
        <v>112</v>
      </c>
    </row>
    <row r="17174" customFormat="false" ht="12.75" hidden="false" customHeight="false" outlineLevel="0" collapsed="false">
      <c r="A17174" s="0" t="s">
        <v>88</v>
      </c>
      <c r="B17174" s="0" t="s">
        <v>110</v>
      </c>
      <c r="C17174" s="0" t="s">
        <v>108</v>
      </c>
      <c r="D17174" s="116" t="n">
        <v>47362</v>
      </c>
      <c r="E17174" s="0" t="n">
        <v>0.195</v>
      </c>
      <c r="F17174" s="0" t="n">
        <v>2076554</v>
      </c>
      <c r="G17174" s="151" t="s">
        <v>111</v>
      </c>
      <c r="H17174" s="151" t="s">
        <v>114</v>
      </c>
      <c r="I17174" s="152" t="s">
        <v>112</v>
      </c>
    </row>
    <row r="17175" customFormat="false" ht="12.75" hidden="false" customHeight="false" outlineLevel="0" collapsed="false">
      <c r="A17175" s="0" t="s">
        <v>88</v>
      </c>
      <c r="B17175" s="0" t="s">
        <v>113</v>
      </c>
      <c r="C17175" s="0" t="s">
        <v>108</v>
      </c>
      <c r="D17175" s="116" t="n">
        <v>47362</v>
      </c>
      <c r="E17175" s="0" t="n">
        <v>0.005</v>
      </c>
      <c r="F17175" s="0" t="n">
        <v>2076555</v>
      </c>
      <c r="G17175" s="151" t="s">
        <v>111</v>
      </c>
      <c r="H17175" s="151" t="s">
        <v>114</v>
      </c>
      <c r="I17175" s="152" t="s">
        <v>112</v>
      </c>
    </row>
    <row r="17176" customFormat="false" ht="12.75" hidden="false" customHeight="false" outlineLevel="0" collapsed="false">
      <c r="A17176" s="0" t="s">
        <v>89</v>
      </c>
      <c r="B17176" s="0" t="s">
        <v>110</v>
      </c>
      <c r="C17176" s="0" t="s">
        <v>108</v>
      </c>
      <c r="D17176" s="116" t="n">
        <v>47362</v>
      </c>
      <c r="E17176" s="0" t="n">
        <v>0.195</v>
      </c>
      <c r="F17176" s="0" t="n">
        <v>2076556</v>
      </c>
      <c r="G17176" s="151" t="s">
        <v>111</v>
      </c>
      <c r="H17176" s="151" t="s">
        <v>114</v>
      </c>
      <c r="I17176" s="152" t="s">
        <v>112</v>
      </c>
    </row>
    <row r="17177" customFormat="false" ht="12.75" hidden="false" customHeight="false" outlineLevel="0" collapsed="false">
      <c r="A17177" s="0" t="s">
        <v>89</v>
      </c>
      <c r="B17177" s="0" t="s">
        <v>113</v>
      </c>
      <c r="C17177" s="0" t="s">
        <v>108</v>
      </c>
      <c r="D17177" s="116" t="n">
        <v>47362</v>
      </c>
      <c r="E17177" s="0" t="n">
        <v>0.005</v>
      </c>
      <c r="F17177" s="0" t="n">
        <v>2076557</v>
      </c>
      <c r="G17177" s="151" t="s">
        <v>111</v>
      </c>
      <c r="H17177" s="151" t="s">
        <v>114</v>
      </c>
      <c r="I17177" s="152" t="s">
        <v>112</v>
      </c>
    </row>
    <row r="17178" customFormat="false" ht="12.75" hidden="false" customHeight="false" outlineLevel="0" collapsed="false">
      <c r="A17178" s="0" t="s">
        <v>90</v>
      </c>
      <c r="B17178" s="0" t="s">
        <v>110</v>
      </c>
      <c r="C17178" s="0" t="s">
        <v>108</v>
      </c>
      <c r="D17178" s="116" t="n">
        <v>47362</v>
      </c>
      <c r="E17178" s="0" t="n">
        <v>0.195</v>
      </c>
      <c r="F17178" s="0" t="n">
        <v>2076558</v>
      </c>
      <c r="G17178" s="151" t="s">
        <v>111</v>
      </c>
      <c r="H17178" s="151" t="s">
        <v>114</v>
      </c>
      <c r="I17178" s="152" t="s">
        <v>112</v>
      </c>
    </row>
    <row r="17179" customFormat="false" ht="12.75" hidden="false" customHeight="false" outlineLevel="0" collapsed="false">
      <c r="A17179" s="0" t="s">
        <v>90</v>
      </c>
      <c r="B17179" s="0" t="s">
        <v>113</v>
      </c>
      <c r="C17179" s="0" t="s">
        <v>108</v>
      </c>
      <c r="D17179" s="116" t="n">
        <v>47362</v>
      </c>
      <c r="E17179" s="0" t="n">
        <v>0.005</v>
      </c>
      <c r="F17179" s="0" t="n">
        <v>2076559</v>
      </c>
      <c r="G17179" s="151" t="s">
        <v>111</v>
      </c>
      <c r="H17179" s="151" t="s">
        <v>114</v>
      </c>
      <c r="I17179" s="152" t="s">
        <v>112</v>
      </c>
    </row>
    <row r="17180" customFormat="false" ht="12.75" hidden="false" customHeight="false" outlineLevel="0" collapsed="false">
      <c r="A17180" s="0" t="s">
        <v>91</v>
      </c>
      <c r="B17180" s="0" t="s">
        <v>110</v>
      </c>
      <c r="C17180" s="0" t="s">
        <v>108</v>
      </c>
      <c r="D17180" s="116" t="n">
        <v>47362</v>
      </c>
      <c r="E17180" s="0" t="n">
        <v>0</v>
      </c>
      <c r="F17180" s="0" t="n">
        <v>2076560</v>
      </c>
      <c r="G17180" s="151" t="s">
        <v>111</v>
      </c>
      <c r="H17180" s="151" t="s">
        <v>114</v>
      </c>
      <c r="I17180" s="152" t="s">
        <v>112</v>
      </c>
    </row>
    <row r="17181" customFormat="false" ht="12.75" hidden="false" customHeight="false" outlineLevel="0" collapsed="false">
      <c r="A17181" s="0" t="s">
        <v>91</v>
      </c>
      <c r="B17181" s="0" t="s">
        <v>113</v>
      </c>
      <c r="C17181" s="0" t="s">
        <v>108</v>
      </c>
      <c r="D17181" s="116" t="n">
        <v>47362</v>
      </c>
      <c r="E17181" s="0" t="n">
        <v>0</v>
      </c>
      <c r="F17181" s="0" t="n">
        <v>2076561</v>
      </c>
      <c r="G17181" s="151" t="s">
        <v>111</v>
      </c>
      <c r="H17181" s="151" t="s">
        <v>114</v>
      </c>
      <c r="I17181" s="152" t="s">
        <v>112</v>
      </c>
    </row>
    <row r="17182" customFormat="false" ht="12.75" hidden="false" customHeight="false" outlineLevel="0" collapsed="false">
      <c r="A17182" s="0" t="s">
        <v>49</v>
      </c>
      <c r="B17182" s="0" t="s">
        <v>110</v>
      </c>
      <c r="C17182" s="0" t="s">
        <v>108</v>
      </c>
      <c r="D17182" s="116" t="n">
        <v>47362</v>
      </c>
      <c r="E17182" s="0" t="n">
        <v>0.3</v>
      </c>
      <c r="F17182" s="0" t="n">
        <v>2076562</v>
      </c>
      <c r="G17182" s="151" t="s">
        <v>111</v>
      </c>
      <c r="H17182" s="151" t="s">
        <v>114</v>
      </c>
      <c r="I17182" s="152" t="s">
        <v>112</v>
      </c>
    </row>
    <row r="17183" customFormat="false" ht="12.75" hidden="false" customHeight="false" outlineLevel="0" collapsed="false">
      <c r="A17183" s="0" t="s">
        <v>49</v>
      </c>
      <c r="B17183" s="0" t="s">
        <v>113</v>
      </c>
      <c r="C17183" s="0" t="s">
        <v>108</v>
      </c>
      <c r="D17183" s="116" t="n">
        <v>47362</v>
      </c>
      <c r="E17183" s="0" t="n">
        <v>0.0025</v>
      </c>
      <c r="F17183" s="0" t="n">
        <v>2076563</v>
      </c>
      <c r="G17183" s="151" t="s">
        <v>111</v>
      </c>
      <c r="H17183" s="151" t="s">
        <v>114</v>
      </c>
      <c r="I17183" s="152" t="s">
        <v>112</v>
      </c>
    </row>
    <row r="17184" customFormat="false" ht="12.75" hidden="false" customHeight="false" outlineLevel="0" collapsed="false">
      <c r="A17184" s="0" t="s">
        <v>50</v>
      </c>
      <c r="B17184" s="0" t="s">
        <v>110</v>
      </c>
      <c r="C17184" s="0" t="s">
        <v>108</v>
      </c>
      <c r="D17184" s="116" t="n">
        <v>47362</v>
      </c>
      <c r="E17184" s="0" t="n">
        <v>0.395</v>
      </c>
      <c r="F17184" s="0" t="n">
        <v>2076564</v>
      </c>
      <c r="G17184" s="151" t="s">
        <v>111</v>
      </c>
      <c r="H17184" s="151" t="s">
        <v>114</v>
      </c>
      <c r="I17184" s="152" t="s">
        <v>112</v>
      </c>
    </row>
    <row r="17185" customFormat="false" ht="12.75" hidden="false" customHeight="false" outlineLevel="0" collapsed="false">
      <c r="A17185" s="0" t="s">
        <v>50</v>
      </c>
      <c r="B17185" s="0" t="s">
        <v>113</v>
      </c>
      <c r="C17185" s="0" t="s">
        <v>108</v>
      </c>
      <c r="D17185" s="116" t="n">
        <v>47362</v>
      </c>
      <c r="E17185" s="0" t="n">
        <v>-0.04</v>
      </c>
      <c r="F17185" s="0" t="n">
        <v>2076565</v>
      </c>
      <c r="G17185" s="151" t="s">
        <v>111</v>
      </c>
      <c r="H17185" s="151" t="s">
        <v>114</v>
      </c>
      <c r="I17185" s="152" t="s">
        <v>112</v>
      </c>
    </row>
    <row r="17186" customFormat="false" ht="12.75" hidden="false" customHeight="false" outlineLevel="0" collapsed="false">
      <c r="A17186" s="0" t="s">
        <v>51</v>
      </c>
      <c r="B17186" s="0" t="s">
        <v>110</v>
      </c>
      <c r="C17186" s="0" t="s">
        <v>108</v>
      </c>
      <c r="D17186" s="116" t="n">
        <v>47362</v>
      </c>
      <c r="E17186" s="0" t="n">
        <v>0.395</v>
      </c>
      <c r="F17186" s="0" t="n">
        <v>2076566</v>
      </c>
      <c r="G17186" s="151" t="s">
        <v>111</v>
      </c>
      <c r="H17186" s="151" t="s">
        <v>114</v>
      </c>
      <c r="I17186" s="152" t="s">
        <v>112</v>
      </c>
    </row>
    <row r="17187" customFormat="false" ht="12.75" hidden="false" customHeight="false" outlineLevel="0" collapsed="false">
      <c r="A17187" s="0" t="s">
        <v>51</v>
      </c>
      <c r="B17187" s="0" t="s">
        <v>113</v>
      </c>
      <c r="C17187" s="0" t="s">
        <v>108</v>
      </c>
      <c r="D17187" s="116" t="n">
        <v>47362</v>
      </c>
      <c r="E17187" s="0" t="n">
        <v>0.035</v>
      </c>
      <c r="F17187" s="0" t="n">
        <v>2076567</v>
      </c>
      <c r="G17187" s="151" t="s">
        <v>111</v>
      </c>
      <c r="H17187" s="151" t="s">
        <v>114</v>
      </c>
      <c r="I17187" s="152" t="s">
        <v>112</v>
      </c>
    </row>
    <row r="17188" customFormat="false" ht="12.75" hidden="false" customHeight="false" outlineLevel="0" collapsed="false">
      <c r="A17188" s="0" t="s">
        <v>52</v>
      </c>
      <c r="B17188" s="0" t="s">
        <v>110</v>
      </c>
      <c r="C17188" s="0" t="s">
        <v>108</v>
      </c>
      <c r="D17188" s="116" t="n">
        <v>47362</v>
      </c>
      <c r="E17188" s="0" t="n">
        <v>0.395</v>
      </c>
      <c r="F17188" s="0" t="n">
        <v>2076568</v>
      </c>
      <c r="G17188" s="151" t="s">
        <v>111</v>
      </c>
      <c r="H17188" s="151" t="s">
        <v>114</v>
      </c>
      <c r="I17188" s="152" t="s">
        <v>112</v>
      </c>
    </row>
    <row r="17189" customFormat="false" ht="12.75" hidden="false" customHeight="false" outlineLevel="0" collapsed="false">
      <c r="A17189" s="0" t="s">
        <v>52</v>
      </c>
      <c r="B17189" s="0" t="s">
        <v>113</v>
      </c>
      <c r="C17189" s="0" t="s">
        <v>108</v>
      </c>
      <c r="D17189" s="116" t="n">
        <v>47362</v>
      </c>
      <c r="E17189" s="0" t="n">
        <v>-0.02</v>
      </c>
      <c r="F17189" s="0" t="n">
        <v>2076569</v>
      </c>
      <c r="G17189" s="151" t="s">
        <v>111</v>
      </c>
      <c r="H17189" s="151" t="s">
        <v>114</v>
      </c>
      <c r="I17189" s="152" t="s">
        <v>112</v>
      </c>
    </row>
    <row r="17190" customFormat="false" ht="12.75" hidden="false" customHeight="false" outlineLevel="0" collapsed="false">
      <c r="A17190" s="0" t="s">
        <v>53</v>
      </c>
      <c r="B17190" s="0" t="s">
        <v>110</v>
      </c>
      <c r="C17190" s="0" t="s">
        <v>108</v>
      </c>
      <c r="D17190" s="116" t="n">
        <v>47362</v>
      </c>
      <c r="E17190" s="0" t="n">
        <v>0.195</v>
      </c>
      <c r="F17190" s="0" t="n">
        <v>2076570</v>
      </c>
      <c r="G17190" s="151" t="s">
        <v>111</v>
      </c>
      <c r="H17190" s="151" t="s">
        <v>114</v>
      </c>
      <c r="I17190" s="152" t="s">
        <v>112</v>
      </c>
    </row>
    <row r="17191" customFormat="false" ht="12.75" hidden="false" customHeight="false" outlineLevel="0" collapsed="false">
      <c r="A17191" s="0" t="s">
        <v>53</v>
      </c>
      <c r="B17191" s="0" t="s">
        <v>113</v>
      </c>
      <c r="C17191" s="0" t="s">
        <v>108</v>
      </c>
      <c r="D17191" s="116" t="n">
        <v>47362</v>
      </c>
      <c r="E17191" s="0" t="n">
        <v>0.005</v>
      </c>
      <c r="F17191" s="0" t="n">
        <v>2076571</v>
      </c>
      <c r="G17191" s="151" t="s">
        <v>111</v>
      </c>
      <c r="H17191" s="151" t="s">
        <v>114</v>
      </c>
      <c r="I17191" s="152" t="s">
        <v>112</v>
      </c>
    </row>
    <row r="17192" customFormat="false" ht="12.75" hidden="false" customHeight="false" outlineLevel="0" collapsed="false">
      <c r="A17192" s="0" t="s">
        <v>17</v>
      </c>
      <c r="B17192" s="0" t="s">
        <v>110</v>
      </c>
      <c r="C17192" s="0" t="s">
        <v>108</v>
      </c>
      <c r="D17192" s="116" t="n">
        <v>47362</v>
      </c>
      <c r="E17192" s="0" t="n">
        <v>0</v>
      </c>
      <c r="F17192" s="0" t="n">
        <v>2076572</v>
      </c>
      <c r="G17192" s="151" t="s">
        <v>111</v>
      </c>
      <c r="H17192" s="151" t="s">
        <v>114</v>
      </c>
      <c r="I17192" s="152" t="s">
        <v>112</v>
      </c>
    </row>
    <row r="17193" customFormat="false" ht="12.75" hidden="false" customHeight="false" outlineLevel="0" collapsed="false">
      <c r="A17193" s="0" t="s">
        <v>17</v>
      </c>
      <c r="B17193" s="0" t="s">
        <v>113</v>
      </c>
      <c r="C17193" s="0" t="s">
        <v>108</v>
      </c>
      <c r="D17193" s="116" t="n">
        <v>47362</v>
      </c>
      <c r="E17193" s="0" t="n">
        <v>0</v>
      </c>
      <c r="F17193" s="0" t="n">
        <v>2076573</v>
      </c>
      <c r="G17193" s="151" t="s">
        <v>111</v>
      </c>
      <c r="H17193" s="151" t="s">
        <v>114</v>
      </c>
      <c r="I17193" s="152" t="s">
        <v>112</v>
      </c>
    </row>
    <row r="17194" customFormat="false" ht="12.75" hidden="false" customHeight="false" outlineLevel="0" collapsed="false">
      <c r="A17194" s="0" t="s">
        <v>18</v>
      </c>
      <c r="B17194" s="0" t="s">
        <v>110</v>
      </c>
      <c r="C17194" s="0" t="s">
        <v>108</v>
      </c>
      <c r="D17194" s="116" t="n">
        <v>47362</v>
      </c>
      <c r="E17194" s="0" t="n">
        <v>0</v>
      </c>
      <c r="F17194" s="0" t="n">
        <v>2076574</v>
      </c>
      <c r="G17194" s="151" t="s">
        <v>111</v>
      </c>
      <c r="H17194" s="151" t="s">
        <v>114</v>
      </c>
      <c r="I17194" s="152" t="s">
        <v>112</v>
      </c>
    </row>
    <row r="17195" customFormat="false" ht="12.75" hidden="false" customHeight="false" outlineLevel="0" collapsed="false">
      <c r="A17195" s="0" t="s">
        <v>18</v>
      </c>
      <c r="B17195" s="0" t="s">
        <v>113</v>
      </c>
      <c r="C17195" s="0" t="s">
        <v>108</v>
      </c>
      <c r="D17195" s="116" t="n">
        <v>47362</v>
      </c>
      <c r="E17195" s="0" t="n">
        <v>0</v>
      </c>
      <c r="F17195" s="0" t="n">
        <v>2076575</v>
      </c>
      <c r="G17195" s="151" t="s">
        <v>111</v>
      </c>
      <c r="H17195" s="151" t="s">
        <v>114</v>
      </c>
      <c r="I17195" s="152" t="s">
        <v>112</v>
      </c>
    </row>
    <row r="17196" customFormat="false" ht="12.75" hidden="false" customHeight="false" outlineLevel="0" collapsed="false">
      <c r="A17196" s="0" t="s">
        <v>19</v>
      </c>
      <c r="B17196" s="0" t="s">
        <v>110</v>
      </c>
      <c r="C17196" s="0" t="s">
        <v>108</v>
      </c>
      <c r="D17196" s="116" t="n">
        <v>47362</v>
      </c>
      <c r="E17196" s="0" t="n">
        <v>0</v>
      </c>
      <c r="F17196" s="0" t="n">
        <v>2076576</v>
      </c>
      <c r="G17196" s="151" t="s">
        <v>111</v>
      </c>
      <c r="H17196" s="151" t="s">
        <v>114</v>
      </c>
      <c r="I17196" s="152" t="s">
        <v>112</v>
      </c>
    </row>
    <row r="17197" customFormat="false" ht="12.75" hidden="false" customHeight="false" outlineLevel="0" collapsed="false">
      <c r="A17197" s="0" t="s">
        <v>19</v>
      </c>
      <c r="B17197" s="0" t="s">
        <v>113</v>
      </c>
      <c r="C17197" s="0" t="s">
        <v>108</v>
      </c>
      <c r="D17197" s="116" t="n">
        <v>47362</v>
      </c>
      <c r="E17197" s="0" t="n">
        <v>0</v>
      </c>
      <c r="F17197" s="0" t="n">
        <v>2076577</v>
      </c>
      <c r="G17197" s="151" t="s">
        <v>111</v>
      </c>
      <c r="H17197" s="151" t="s">
        <v>114</v>
      </c>
      <c r="I17197" s="152" t="s">
        <v>112</v>
      </c>
    </row>
    <row r="17198" customFormat="false" ht="12.75" hidden="false" customHeight="false" outlineLevel="0" collapsed="false">
      <c r="A17198" s="0" t="s">
        <v>21</v>
      </c>
      <c r="B17198" s="0" t="s">
        <v>110</v>
      </c>
      <c r="C17198" s="0" t="s">
        <v>108</v>
      </c>
      <c r="D17198" s="116" t="n">
        <v>47362</v>
      </c>
      <c r="E17198" s="0" t="n">
        <v>0</v>
      </c>
      <c r="F17198" s="0" t="n">
        <v>2076578</v>
      </c>
      <c r="G17198" s="151" t="s">
        <v>111</v>
      </c>
      <c r="H17198" s="151" t="s">
        <v>114</v>
      </c>
      <c r="I17198" s="152" t="s">
        <v>112</v>
      </c>
    </row>
    <row r="17199" customFormat="false" ht="12.75" hidden="false" customHeight="false" outlineLevel="0" collapsed="false">
      <c r="A17199" s="0" t="s">
        <v>21</v>
      </c>
      <c r="B17199" s="0" t="s">
        <v>113</v>
      </c>
      <c r="C17199" s="0" t="s">
        <v>108</v>
      </c>
      <c r="D17199" s="116" t="n">
        <v>47362</v>
      </c>
      <c r="E17199" s="0" t="n">
        <v>0</v>
      </c>
      <c r="F17199" s="0" t="n">
        <v>2076579</v>
      </c>
      <c r="G17199" s="151" t="s">
        <v>111</v>
      </c>
      <c r="H17199" s="151" t="s">
        <v>114</v>
      </c>
      <c r="I17199" s="152" t="s">
        <v>112</v>
      </c>
    </row>
    <row r="17200" customFormat="false" ht="12.75" hidden="false" customHeight="false" outlineLevel="0" collapsed="false">
      <c r="A17200" s="0" t="s">
        <v>22</v>
      </c>
      <c r="B17200" s="0" t="s">
        <v>110</v>
      </c>
      <c r="C17200" s="0" t="s">
        <v>108</v>
      </c>
      <c r="D17200" s="116" t="n">
        <v>47362</v>
      </c>
      <c r="E17200" s="0" t="n">
        <v>0</v>
      </c>
      <c r="F17200" s="0" t="n">
        <v>2076580</v>
      </c>
      <c r="G17200" s="151" t="s">
        <v>111</v>
      </c>
      <c r="H17200" s="151" t="s">
        <v>114</v>
      </c>
      <c r="I17200" s="152" t="s">
        <v>112</v>
      </c>
    </row>
    <row r="17201" customFormat="false" ht="12.75" hidden="false" customHeight="false" outlineLevel="0" collapsed="false">
      <c r="B17201" s="0" t="s">
        <v>110</v>
      </c>
      <c r="C17201" s="0" t="s">
        <v>108</v>
      </c>
      <c r="D17201" s="116" t="n">
        <v>47362</v>
      </c>
      <c r="I17201" s="152" t="s">
        <v>109</v>
      </c>
    </row>
    <row r="17202" customFormat="false" ht="12.75" hidden="false" customHeight="false" outlineLevel="0" collapsed="false">
      <c r="B17202" s="0" t="s">
        <v>110</v>
      </c>
      <c r="C17202" s="0" t="s">
        <v>108</v>
      </c>
      <c r="D17202" s="116" t="n">
        <v>47362</v>
      </c>
      <c r="I17202" s="152" t="s">
        <v>109</v>
      </c>
    </row>
    <row r="17203" customFormat="false" ht="12.75" hidden="false" customHeight="false" outlineLevel="0" collapsed="false">
      <c r="A17203" s="0" t="s">
        <v>59</v>
      </c>
      <c r="B17203" s="0" t="s">
        <v>110</v>
      </c>
      <c r="C17203" s="0" t="s">
        <v>108</v>
      </c>
      <c r="D17203" s="116" t="n">
        <v>47392</v>
      </c>
      <c r="E17203" s="0" t="n">
        <v>0.37253</v>
      </c>
      <c r="F17203" s="0" t="n">
        <v>2076534</v>
      </c>
      <c r="G17203" s="151" t="s">
        <v>111</v>
      </c>
      <c r="H17203" s="151" t="s">
        <v>114</v>
      </c>
      <c r="I17203" s="152" t="s">
        <v>112</v>
      </c>
    </row>
    <row r="17204" customFormat="false" ht="12.75" hidden="false" customHeight="false" outlineLevel="0" collapsed="false">
      <c r="A17204" s="0" t="s">
        <v>59</v>
      </c>
      <c r="B17204" s="0" t="s">
        <v>113</v>
      </c>
      <c r="C17204" s="0" t="s">
        <v>108</v>
      </c>
      <c r="D17204" s="116" t="n">
        <v>47392</v>
      </c>
      <c r="E17204" s="0" t="n">
        <v>0.0025</v>
      </c>
      <c r="F17204" s="0" t="n">
        <v>2076535</v>
      </c>
      <c r="G17204" s="151" t="s">
        <v>111</v>
      </c>
      <c r="H17204" s="151" t="s">
        <v>114</v>
      </c>
      <c r="I17204" s="152" t="s">
        <v>112</v>
      </c>
    </row>
    <row r="17205" customFormat="false" ht="12.75" hidden="false" customHeight="false" outlineLevel="0" collapsed="false">
      <c r="A17205" s="0" t="s">
        <v>60</v>
      </c>
      <c r="B17205" s="0" t="s">
        <v>110</v>
      </c>
      <c r="C17205" s="0" t="s">
        <v>108</v>
      </c>
      <c r="D17205" s="116" t="n">
        <v>47392</v>
      </c>
      <c r="E17205" s="0" t="n">
        <v>0.37253</v>
      </c>
      <c r="F17205" s="0" t="n">
        <v>2076536</v>
      </c>
      <c r="G17205" s="151" t="s">
        <v>111</v>
      </c>
      <c r="H17205" s="151" t="s">
        <v>114</v>
      </c>
      <c r="I17205" s="152" t="s">
        <v>112</v>
      </c>
    </row>
    <row r="17206" customFormat="false" ht="12.75" hidden="false" customHeight="false" outlineLevel="0" collapsed="false">
      <c r="A17206" s="0" t="s">
        <v>60</v>
      </c>
      <c r="B17206" s="0" t="s">
        <v>113</v>
      </c>
      <c r="C17206" s="0" t="s">
        <v>108</v>
      </c>
      <c r="D17206" s="116" t="n">
        <v>47392</v>
      </c>
      <c r="E17206" s="0" t="n">
        <v>0.0325</v>
      </c>
      <c r="F17206" s="0" t="n">
        <v>2076537</v>
      </c>
      <c r="G17206" s="151" t="s">
        <v>111</v>
      </c>
      <c r="H17206" s="151" t="s">
        <v>114</v>
      </c>
      <c r="I17206" s="152" t="s">
        <v>112</v>
      </c>
    </row>
    <row r="17207" customFormat="false" ht="12.75" hidden="false" customHeight="false" outlineLevel="0" collapsed="false">
      <c r="A17207" s="0" t="s">
        <v>61</v>
      </c>
      <c r="B17207" s="0" t="s">
        <v>110</v>
      </c>
      <c r="C17207" s="0" t="s">
        <v>108</v>
      </c>
      <c r="D17207" s="116" t="n">
        <v>47392</v>
      </c>
      <c r="E17207" s="0" t="n">
        <v>0.37253</v>
      </c>
      <c r="F17207" s="0" t="n">
        <v>2076538</v>
      </c>
      <c r="G17207" s="151" t="s">
        <v>111</v>
      </c>
      <c r="H17207" s="151" t="s">
        <v>114</v>
      </c>
      <c r="I17207" s="152" t="s">
        <v>112</v>
      </c>
    </row>
    <row r="17208" customFormat="false" ht="12.75" hidden="false" customHeight="false" outlineLevel="0" collapsed="false">
      <c r="A17208" s="0" t="s">
        <v>61</v>
      </c>
      <c r="B17208" s="0" t="s">
        <v>113</v>
      </c>
      <c r="C17208" s="0" t="s">
        <v>108</v>
      </c>
      <c r="D17208" s="116" t="n">
        <v>47392</v>
      </c>
      <c r="E17208" s="0" t="n">
        <v>0.0025</v>
      </c>
      <c r="F17208" s="0" t="n">
        <v>2076539</v>
      </c>
      <c r="G17208" s="151" t="s">
        <v>111</v>
      </c>
      <c r="H17208" s="151" t="s">
        <v>114</v>
      </c>
      <c r="I17208" s="152" t="s">
        <v>112</v>
      </c>
    </row>
    <row r="17209" customFormat="false" ht="12.75" hidden="false" customHeight="false" outlineLevel="0" collapsed="false">
      <c r="A17209" s="0" t="s">
        <v>62</v>
      </c>
      <c r="B17209" s="0" t="s">
        <v>110</v>
      </c>
      <c r="C17209" s="0" t="s">
        <v>108</v>
      </c>
      <c r="D17209" s="116" t="n">
        <v>47392</v>
      </c>
      <c r="E17209" s="0" t="n">
        <v>0.37253</v>
      </c>
      <c r="F17209" s="0" t="n">
        <v>2076540</v>
      </c>
      <c r="G17209" s="151" t="s">
        <v>111</v>
      </c>
      <c r="H17209" s="151" t="s">
        <v>114</v>
      </c>
      <c r="I17209" s="152" t="s">
        <v>112</v>
      </c>
    </row>
    <row r="17210" customFormat="false" ht="12.75" hidden="false" customHeight="false" outlineLevel="0" collapsed="false">
      <c r="A17210" s="0" t="s">
        <v>62</v>
      </c>
      <c r="B17210" s="0" t="s">
        <v>113</v>
      </c>
      <c r="C17210" s="0" t="s">
        <v>108</v>
      </c>
      <c r="D17210" s="116" t="n">
        <v>47392</v>
      </c>
      <c r="E17210" s="0" t="n">
        <v>0.0325</v>
      </c>
      <c r="F17210" s="0" t="n">
        <v>2076541</v>
      </c>
      <c r="G17210" s="151" t="s">
        <v>111</v>
      </c>
      <c r="H17210" s="151" t="s">
        <v>114</v>
      </c>
      <c r="I17210" s="152" t="s">
        <v>112</v>
      </c>
    </row>
    <row r="17211" customFormat="false" ht="12.75" hidden="false" customHeight="false" outlineLevel="0" collapsed="false">
      <c r="A17211" s="0" t="s">
        <v>82</v>
      </c>
      <c r="B17211" s="0" t="s">
        <v>110</v>
      </c>
      <c r="C17211" s="0" t="s">
        <v>108</v>
      </c>
      <c r="D17211" s="116" t="n">
        <v>47392</v>
      </c>
      <c r="E17211" s="0" t="n">
        <v>0</v>
      </c>
      <c r="F17211" s="0" t="n">
        <v>2076542</v>
      </c>
      <c r="G17211" s="151" t="s">
        <v>111</v>
      </c>
      <c r="H17211" s="151" t="s">
        <v>114</v>
      </c>
      <c r="I17211" s="152" t="s">
        <v>112</v>
      </c>
    </row>
    <row r="17212" customFormat="false" ht="12.75" hidden="false" customHeight="false" outlineLevel="0" collapsed="false">
      <c r="A17212" s="0" t="s">
        <v>82</v>
      </c>
      <c r="B17212" s="0" t="s">
        <v>113</v>
      </c>
      <c r="C17212" s="0" t="s">
        <v>108</v>
      </c>
      <c r="D17212" s="116" t="n">
        <v>47392</v>
      </c>
      <c r="E17212" s="0" t="n">
        <v>0</v>
      </c>
      <c r="F17212" s="0" t="n">
        <v>2076543</v>
      </c>
      <c r="G17212" s="151" t="s">
        <v>111</v>
      </c>
      <c r="H17212" s="151" t="s">
        <v>114</v>
      </c>
      <c r="I17212" s="152" t="s">
        <v>112</v>
      </c>
    </row>
    <row r="17213" customFormat="false" ht="12.75" hidden="false" customHeight="false" outlineLevel="0" collapsed="false">
      <c r="A17213" s="0" t="s">
        <v>83</v>
      </c>
      <c r="B17213" s="0" t="s">
        <v>110</v>
      </c>
      <c r="C17213" s="0" t="s">
        <v>108</v>
      </c>
      <c r="D17213" s="116" t="n">
        <v>47392</v>
      </c>
      <c r="E17213" s="0" t="n">
        <v>0</v>
      </c>
      <c r="F17213" s="0" t="n">
        <v>2076544</v>
      </c>
      <c r="G17213" s="151" t="s">
        <v>111</v>
      </c>
      <c r="H17213" s="151" t="s">
        <v>114</v>
      </c>
      <c r="I17213" s="152" t="s">
        <v>112</v>
      </c>
    </row>
    <row r="17214" customFormat="false" ht="12.75" hidden="false" customHeight="false" outlineLevel="0" collapsed="false">
      <c r="A17214" s="0" t="s">
        <v>83</v>
      </c>
      <c r="B17214" s="0" t="s">
        <v>113</v>
      </c>
      <c r="C17214" s="0" t="s">
        <v>108</v>
      </c>
      <c r="D17214" s="116" t="n">
        <v>47392</v>
      </c>
      <c r="E17214" s="0" t="n">
        <v>0</v>
      </c>
      <c r="F17214" s="0" t="n">
        <v>2076545</v>
      </c>
      <c r="G17214" s="151" t="s">
        <v>111</v>
      </c>
      <c r="H17214" s="151" t="s">
        <v>114</v>
      </c>
      <c r="I17214" s="152" t="s">
        <v>112</v>
      </c>
    </row>
    <row r="17215" customFormat="false" ht="12.75" hidden="false" customHeight="false" outlineLevel="0" collapsed="false">
      <c r="A17215" s="0" t="s">
        <v>84</v>
      </c>
      <c r="B17215" s="0" t="s">
        <v>110</v>
      </c>
      <c r="C17215" s="0" t="s">
        <v>108</v>
      </c>
      <c r="D17215" s="116" t="n">
        <v>47392</v>
      </c>
      <c r="E17215" s="0" t="n">
        <v>0.1975</v>
      </c>
      <c r="F17215" s="0" t="n">
        <v>2076546</v>
      </c>
      <c r="G17215" s="151" t="s">
        <v>111</v>
      </c>
      <c r="H17215" s="151" t="s">
        <v>114</v>
      </c>
      <c r="I17215" s="152" t="s">
        <v>112</v>
      </c>
    </row>
    <row r="17216" customFormat="false" ht="12.75" hidden="false" customHeight="false" outlineLevel="0" collapsed="false">
      <c r="A17216" s="0" t="s">
        <v>84</v>
      </c>
      <c r="B17216" s="0" t="s">
        <v>113</v>
      </c>
      <c r="C17216" s="0" t="s">
        <v>108</v>
      </c>
      <c r="D17216" s="116" t="n">
        <v>47392</v>
      </c>
      <c r="E17216" s="0" t="n">
        <v>0</v>
      </c>
      <c r="F17216" s="0" t="n">
        <v>2076547</v>
      </c>
      <c r="G17216" s="151" t="s">
        <v>111</v>
      </c>
      <c r="H17216" s="151" t="s">
        <v>114</v>
      </c>
      <c r="I17216" s="152" t="s">
        <v>112</v>
      </c>
    </row>
    <row r="17217" customFormat="false" ht="12.75" hidden="false" customHeight="false" outlineLevel="0" collapsed="false">
      <c r="A17217" s="0" t="s">
        <v>85</v>
      </c>
      <c r="B17217" s="0" t="s">
        <v>110</v>
      </c>
      <c r="C17217" s="0" t="s">
        <v>108</v>
      </c>
      <c r="D17217" s="116" t="n">
        <v>47392</v>
      </c>
      <c r="E17217" s="0" t="n">
        <v>0.1975</v>
      </c>
      <c r="F17217" s="0" t="n">
        <v>2076548</v>
      </c>
      <c r="G17217" s="151" t="s">
        <v>111</v>
      </c>
      <c r="H17217" s="151" t="s">
        <v>114</v>
      </c>
      <c r="I17217" s="152" t="s">
        <v>112</v>
      </c>
    </row>
    <row r="17218" customFormat="false" ht="12.75" hidden="false" customHeight="false" outlineLevel="0" collapsed="false">
      <c r="A17218" s="0" t="s">
        <v>85</v>
      </c>
      <c r="B17218" s="0" t="s">
        <v>113</v>
      </c>
      <c r="C17218" s="0" t="s">
        <v>108</v>
      </c>
      <c r="D17218" s="116" t="n">
        <v>47392</v>
      </c>
      <c r="E17218" s="0" t="n">
        <v>0</v>
      </c>
      <c r="F17218" s="0" t="n">
        <v>2076549</v>
      </c>
      <c r="G17218" s="151" t="s">
        <v>111</v>
      </c>
      <c r="H17218" s="151" t="s">
        <v>114</v>
      </c>
      <c r="I17218" s="152" t="s">
        <v>112</v>
      </c>
    </row>
    <row r="17219" customFormat="false" ht="12.75" hidden="false" customHeight="false" outlineLevel="0" collapsed="false">
      <c r="A17219" s="0" t="s">
        <v>86</v>
      </c>
      <c r="B17219" s="0" t="s">
        <v>110</v>
      </c>
      <c r="C17219" s="0" t="s">
        <v>108</v>
      </c>
      <c r="D17219" s="116" t="n">
        <v>47392</v>
      </c>
      <c r="E17219" s="0" t="n">
        <v>0.215</v>
      </c>
      <c r="F17219" s="0" t="n">
        <v>2076550</v>
      </c>
      <c r="G17219" s="151" t="s">
        <v>111</v>
      </c>
      <c r="H17219" s="151" t="s">
        <v>114</v>
      </c>
      <c r="I17219" s="152" t="s">
        <v>112</v>
      </c>
    </row>
    <row r="17220" customFormat="false" ht="12.75" hidden="false" customHeight="false" outlineLevel="0" collapsed="false">
      <c r="A17220" s="0" t="s">
        <v>86</v>
      </c>
      <c r="B17220" s="0" t="s">
        <v>113</v>
      </c>
      <c r="C17220" s="0" t="s">
        <v>108</v>
      </c>
      <c r="D17220" s="116" t="n">
        <v>47392</v>
      </c>
      <c r="E17220" s="0" t="n">
        <v>0.0025</v>
      </c>
      <c r="F17220" s="0" t="n">
        <v>2076551</v>
      </c>
      <c r="G17220" s="151" t="s">
        <v>111</v>
      </c>
      <c r="H17220" s="151" t="s">
        <v>114</v>
      </c>
      <c r="I17220" s="152" t="s">
        <v>112</v>
      </c>
    </row>
    <row r="17221" customFormat="false" ht="12.75" hidden="false" customHeight="false" outlineLevel="0" collapsed="false">
      <c r="A17221" s="0" t="s">
        <v>87</v>
      </c>
      <c r="B17221" s="0" t="s">
        <v>110</v>
      </c>
      <c r="C17221" s="0" t="s">
        <v>108</v>
      </c>
      <c r="D17221" s="116" t="n">
        <v>47392</v>
      </c>
      <c r="E17221" s="0" t="n">
        <v>0.215</v>
      </c>
      <c r="F17221" s="0" t="n">
        <v>2076552</v>
      </c>
      <c r="G17221" s="151" t="s">
        <v>111</v>
      </c>
      <c r="H17221" s="151" t="s">
        <v>114</v>
      </c>
      <c r="I17221" s="152" t="s">
        <v>112</v>
      </c>
    </row>
    <row r="17222" customFormat="false" ht="12.75" hidden="false" customHeight="false" outlineLevel="0" collapsed="false">
      <c r="A17222" s="0" t="s">
        <v>87</v>
      </c>
      <c r="B17222" s="0" t="s">
        <v>113</v>
      </c>
      <c r="C17222" s="0" t="s">
        <v>108</v>
      </c>
      <c r="D17222" s="116" t="n">
        <v>47392</v>
      </c>
      <c r="E17222" s="0" t="n">
        <v>0.0025</v>
      </c>
      <c r="F17222" s="0" t="n">
        <v>2076553</v>
      </c>
      <c r="G17222" s="151" t="s">
        <v>111</v>
      </c>
      <c r="H17222" s="151" t="s">
        <v>114</v>
      </c>
      <c r="I17222" s="152" t="s">
        <v>112</v>
      </c>
    </row>
    <row r="17223" customFormat="false" ht="12.75" hidden="false" customHeight="false" outlineLevel="0" collapsed="false">
      <c r="A17223" s="0" t="s">
        <v>88</v>
      </c>
      <c r="B17223" s="0" t="s">
        <v>110</v>
      </c>
      <c r="C17223" s="0" t="s">
        <v>108</v>
      </c>
      <c r="D17223" s="116" t="n">
        <v>47392</v>
      </c>
      <c r="E17223" s="0" t="n">
        <v>0.215</v>
      </c>
      <c r="F17223" s="0" t="n">
        <v>2076554</v>
      </c>
      <c r="G17223" s="151" t="s">
        <v>111</v>
      </c>
      <c r="H17223" s="151" t="s">
        <v>114</v>
      </c>
      <c r="I17223" s="152" t="s">
        <v>112</v>
      </c>
    </row>
    <row r="17224" customFormat="false" ht="12.75" hidden="false" customHeight="false" outlineLevel="0" collapsed="false">
      <c r="A17224" s="0" t="s">
        <v>88</v>
      </c>
      <c r="B17224" s="0" t="s">
        <v>113</v>
      </c>
      <c r="C17224" s="0" t="s">
        <v>108</v>
      </c>
      <c r="D17224" s="116" t="n">
        <v>47392</v>
      </c>
      <c r="E17224" s="0" t="n">
        <v>0.0025</v>
      </c>
      <c r="F17224" s="0" t="n">
        <v>2076555</v>
      </c>
      <c r="G17224" s="151" t="s">
        <v>111</v>
      </c>
      <c r="H17224" s="151" t="s">
        <v>114</v>
      </c>
      <c r="I17224" s="152" t="s">
        <v>112</v>
      </c>
    </row>
    <row r="17225" customFormat="false" ht="12.75" hidden="false" customHeight="false" outlineLevel="0" collapsed="false">
      <c r="A17225" s="0" t="s">
        <v>89</v>
      </c>
      <c r="B17225" s="0" t="s">
        <v>110</v>
      </c>
      <c r="C17225" s="0" t="s">
        <v>108</v>
      </c>
      <c r="D17225" s="116" t="n">
        <v>47392</v>
      </c>
      <c r="E17225" s="0" t="n">
        <v>0.215</v>
      </c>
      <c r="F17225" s="0" t="n">
        <v>2076556</v>
      </c>
      <c r="G17225" s="151" t="s">
        <v>111</v>
      </c>
      <c r="H17225" s="151" t="s">
        <v>114</v>
      </c>
      <c r="I17225" s="152" t="s">
        <v>112</v>
      </c>
    </row>
    <row r="17226" customFormat="false" ht="12.75" hidden="false" customHeight="false" outlineLevel="0" collapsed="false">
      <c r="A17226" s="0" t="s">
        <v>89</v>
      </c>
      <c r="B17226" s="0" t="s">
        <v>113</v>
      </c>
      <c r="C17226" s="0" t="s">
        <v>108</v>
      </c>
      <c r="D17226" s="116" t="n">
        <v>47392</v>
      </c>
      <c r="E17226" s="0" t="n">
        <v>0.0025</v>
      </c>
      <c r="F17226" s="0" t="n">
        <v>2076557</v>
      </c>
      <c r="G17226" s="151" t="s">
        <v>111</v>
      </c>
      <c r="H17226" s="151" t="s">
        <v>114</v>
      </c>
      <c r="I17226" s="152" t="s">
        <v>112</v>
      </c>
    </row>
    <row r="17227" customFormat="false" ht="12.75" hidden="false" customHeight="false" outlineLevel="0" collapsed="false">
      <c r="A17227" s="0" t="s">
        <v>90</v>
      </c>
      <c r="B17227" s="0" t="s">
        <v>110</v>
      </c>
      <c r="C17227" s="0" t="s">
        <v>108</v>
      </c>
      <c r="D17227" s="116" t="n">
        <v>47392</v>
      </c>
      <c r="E17227" s="0" t="n">
        <v>0.215</v>
      </c>
      <c r="F17227" s="0" t="n">
        <v>2076558</v>
      </c>
      <c r="G17227" s="151" t="s">
        <v>111</v>
      </c>
      <c r="H17227" s="151" t="s">
        <v>114</v>
      </c>
      <c r="I17227" s="152" t="s">
        <v>112</v>
      </c>
    </row>
    <row r="17228" customFormat="false" ht="12.75" hidden="false" customHeight="false" outlineLevel="0" collapsed="false">
      <c r="A17228" s="0" t="s">
        <v>90</v>
      </c>
      <c r="B17228" s="0" t="s">
        <v>113</v>
      </c>
      <c r="C17228" s="0" t="s">
        <v>108</v>
      </c>
      <c r="D17228" s="116" t="n">
        <v>47392</v>
      </c>
      <c r="E17228" s="0" t="n">
        <v>0.0025</v>
      </c>
      <c r="F17228" s="0" t="n">
        <v>2076559</v>
      </c>
      <c r="G17228" s="151" t="s">
        <v>111</v>
      </c>
      <c r="H17228" s="151" t="s">
        <v>114</v>
      </c>
      <c r="I17228" s="152" t="s">
        <v>112</v>
      </c>
    </row>
    <row r="17229" customFormat="false" ht="12.75" hidden="false" customHeight="false" outlineLevel="0" collapsed="false">
      <c r="A17229" s="0" t="s">
        <v>91</v>
      </c>
      <c r="B17229" s="0" t="s">
        <v>110</v>
      </c>
      <c r="C17229" s="0" t="s">
        <v>108</v>
      </c>
      <c r="D17229" s="116" t="n">
        <v>47392</v>
      </c>
      <c r="E17229" s="0" t="n">
        <v>0</v>
      </c>
      <c r="F17229" s="0" t="n">
        <v>2076560</v>
      </c>
      <c r="G17229" s="151" t="s">
        <v>111</v>
      </c>
      <c r="H17229" s="151" t="s">
        <v>114</v>
      </c>
      <c r="I17229" s="152" t="s">
        <v>112</v>
      </c>
    </row>
    <row r="17230" customFormat="false" ht="12.75" hidden="false" customHeight="false" outlineLevel="0" collapsed="false">
      <c r="A17230" s="0" t="s">
        <v>91</v>
      </c>
      <c r="B17230" s="0" t="s">
        <v>113</v>
      </c>
      <c r="C17230" s="0" t="s">
        <v>108</v>
      </c>
      <c r="D17230" s="116" t="n">
        <v>47392</v>
      </c>
      <c r="E17230" s="0" t="n">
        <v>0</v>
      </c>
      <c r="F17230" s="0" t="n">
        <v>2076561</v>
      </c>
      <c r="G17230" s="151" t="s">
        <v>111</v>
      </c>
      <c r="H17230" s="151" t="s">
        <v>114</v>
      </c>
      <c r="I17230" s="152" t="s">
        <v>112</v>
      </c>
    </row>
    <row r="17231" customFormat="false" ht="12.75" hidden="false" customHeight="false" outlineLevel="0" collapsed="false">
      <c r="A17231" s="0" t="s">
        <v>49</v>
      </c>
      <c r="B17231" s="0" t="s">
        <v>110</v>
      </c>
      <c r="C17231" s="0" t="s">
        <v>108</v>
      </c>
      <c r="D17231" s="116" t="n">
        <v>47392</v>
      </c>
      <c r="E17231" s="0" t="n">
        <v>0.37253</v>
      </c>
      <c r="F17231" s="0" t="n">
        <v>2076562</v>
      </c>
      <c r="G17231" s="151" t="s">
        <v>111</v>
      </c>
      <c r="H17231" s="151" t="s">
        <v>114</v>
      </c>
      <c r="I17231" s="152" t="s">
        <v>112</v>
      </c>
    </row>
    <row r="17232" customFormat="false" ht="12.75" hidden="false" customHeight="false" outlineLevel="0" collapsed="false">
      <c r="A17232" s="0" t="s">
        <v>49</v>
      </c>
      <c r="B17232" s="0" t="s">
        <v>113</v>
      </c>
      <c r="C17232" s="0" t="s">
        <v>108</v>
      </c>
      <c r="D17232" s="116" t="n">
        <v>47392</v>
      </c>
      <c r="E17232" s="0" t="n">
        <v>0.0025</v>
      </c>
      <c r="F17232" s="0" t="n">
        <v>2076563</v>
      </c>
      <c r="G17232" s="151" t="s">
        <v>111</v>
      </c>
      <c r="H17232" s="151" t="s">
        <v>114</v>
      </c>
      <c r="I17232" s="152" t="s">
        <v>112</v>
      </c>
    </row>
    <row r="17233" customFormat="false" ht="12.75" hidden="false" customHeight="false" outlineLevel="0" collapsed="false">
      <c r="A17233" s="0" t="s">
        <v>50</v>
      </c>
      <c r="B17233" s="0" t="s">
        <v>110</v>
      </c>
      <c r="C17233" s="0" t="s">
        <v>108</v>
      </c>
      <c r="D17233" s="116" t="n">
        <v>47392</v>
      </c>
      <c r="E17233" s="0" t="n">
        <v>0.461</v>
      </c>
      <c r="F17233" s="0" t="n">
        <v>2076564</v>
      </c>
      <c r="G17233" s="151" t="s">
        <v>111</v>
      </c>
      <c r="H17233" s="151" t="s">
        <v>114</v>
      </c>
      <c r="I17233" s="152" t="s">
        <v>112</v>
      </c>
    </row>
    <row r="17234" customFormat="false" ht="12.75" hidden="false" customHeight="false" outlineLevel="0" collapsed="false">
      <c r="A17234" s="0" t="s">
        <v>50</v>
      </c>
      <c r="B17234" s="0" t="s">
        <v>113</v>
      </c>
      <c r="C17234" s="0" t="s">
        <v>108</v>
      </c>
      <c r="D17234" s="116" t="n">
        <v>47392</v>
      </c>
      <c r="E17234" s="0" t="n">
        <v>-0.085</v>
      </c>
      <c r="F17234" s="0" t="n">
        <v>2076565</v>
      </c>
      <c r="G17234" s="151" t="s">
        <v>111</v>
      </c>
      <c r="H17234" s="151" t="s">
        <v>114</v>
      </c>
      <c r="I17234" s="152" t="s">
        <v>112</v>
      </c>
    </row>
    <row r="17235" customFormat="false" ht="12.75" hidden="false" customHeight="false" outlineLevel="0" collapsed="false">
      <c r="A17235" s="0" t="s">
        <v>51</v>
      </c>
      <c r="B17235" s="0" t="s">
        <v>110</v>
      </c>
      <c r="C17235" s="0" t="s">
        <v>108</v>
      </c>
      <c r="D17235" s="116" t="n">
        <v>47392</v>
      </c>
      <c r="E17235" s="0" t="n">
        <v>0.461</v>
      </c>
      <c r="F17235" s="0" t="n">
        <v>2076566</v>
      </c>
      <c r="G17235" s="151" t="s">
        <v>111</v>
      </c>
      <c r="H17235" s="151" t="s">
        <v>114</v>
      </c>
      <c r="I17235" s="152" t="s">
        <v>112</v>
      </c>
    </row>
    <row r="17236" customFormat="false" ht="12.75" hidden="false" customHeight="false" outlineLevel="0" collapsed="false">
      <c r="A17236" s="0" t="s">
        <v>51</v>
      </c>
      <c r="B17236" s="0" t="s">
        <v>113</v>
      </c>
      <c r="C17236" s="0" t="s">
        <v>108</v>
      </c>
      <c r="D17236" s="116" t="n">
        <v>47392</v>
      </c>
      <c r="E17236" s="0" t="n">
        <v>0.035</v>
      </c>
      <c r="F17236" s="0" t="n">
        <v>2076567</v>
      </c>
      <c r="G17236" s="151" t="s">
        <v>111</v>
      </c>
      <c r="H17236" s="151" t="s">
        <v>114</v>
      </c>
      <c r="I17236" s="152" t="s">
        <v>112</v>
      </c>
    </row>
    <row r="17237" customFormat="false" ht="12.75" hidden="false" customHeight="false" outlineLevel="0" collapsed="false">
      <c r="A17237" s="0" t="s">
        <v>52</v>
      </c>
      <c r="B17237" s="0" t="s">
        <v>110</v>
      </c>
      <c r="C17237" s="0" t="s">
        <v>108</v>
      </c>
      <c r="D17237" s="116" t="n">
        <v>47392</v>
      </c>
      <c r="E17237" s="0" t="n">
        <v>0.461</v>
      </c>
      <c r="F17237" s="0" t="n">
        <v>2076568</v>
      </c>
      <c r="G17237" s="151" t="s">
        <v>111</v>
      </c>
      <c r="H17237" s="151" t="s">
        <v>114</v>
      </c>
      <c r="I17237" s="152" t="s">
        <v>112</v>
      </c>
    </row>
    <row r="17238" customFormat="false" ht="12.75" hidden="false" customHeight="false" outlineLevel="0" collapsed="false">
      <c r="A17238" s="0" t="s">
        <v>52</v>
      </c>
      <c r="B17238" s="0" t="s">
        <v>113</v>
      </c>
      <c r="C17238" s="0" t="s">
        <v>108</v>
      </c>
      <c r="D17238" s="116" t="n">
        <v>47392</v>
      </c>
      <c r="E17238" s="0" t="n">
        <v>-0.055</v>
      </c>
      <c r="F17238" s="0" t="n">
        <v>2076569</v>
      </c>
      <c r="G17238" s="151" t="s">
        <v>111</v>
      </c>
      <c r="H17238" s="151" t="s">
        <v>114</v>
      </c>
      <c r="I17238" s="152" t="s">
        <v>112</v>
      </c>
    </row>
    <row r="17239" customFormat="false" ht="12.75" hidden="false" customHeight="false" outlineLevel="0" collapsed="false">
      <c r="A17239" s="0" t="s">
        <v>53</v>
      </c>
      <c r="B17239" s="0" t="s">
        <v>110</v>
      </c>
      <c r="C17239" s="0" t="s">
        <v>108</v>
      </c>
      <c r="D17239" s="116" t="n">
        <v>47392</v>
      </c>
      <c r="E17239" s="0" t="n">
        <v>0.215</v>
      </c>
      <c r="F17239" s="0" t="n">
        <v>2076570</v>
      </c>
      <c r="G17239" s="151" t="s">
        <v>111</v>
      </c>
      <c r="H17239" s="151" t="s">
        <v>114</v>
      </c>
      <c r="I17239" s="152" t="s">
        <v>112</v>
      </c>
    </row>
    <row r="17240" customFormat="false" ht="12.75" hidden="false" customHeight="false" outlineLevel="0" collapsed="false">
      <c r="A17240" s="0" t="s">
        <v>53</v>
      </c>
      <c r="B17240" s="0" t="s">
        <v>113</v>
      </c>
      <c r="C17240" s="0" t="s">
        <v>108</v>
      </c>
      <c r="D17240" s="116" t="n">
        <v>47392</v>
      </c>
      <c r="E17240" s="0" t="n">
        <v>0.0025</v>
      </c>
      <c r="F17240" s="0" t="n">
        <v>2076571</v>
      </c>
      <c r="G17240" s="151" t="s">
        <v>111</v>
      </c>
      <c r="H17240" s="151" t="s">
        <v>114</v>
      </c>
      <c r="I17240" s="152" t="s">
        <v>112</v>
      </c>
    </row>
    <row r="17241" customFormat="false" ht="12.75" hidden="false" customHeight="false" outlineLevel="0" collapsed="false">
      <c r="A17241" s="0" t="s">
        <v>17</v>
      </c>
      <c r="B17241" s="0" t="s">
        <v>110</v>
      </c>
      <c r="C17241" s="0" t="s">
        <v>108</v>
      </c>
      <c r="D17241" s="116" t="n">
        <v>47392</v>
      </c>
      <c r="E17241" s="0" t="n">
        <v>0</v>
      </c>
      <c r="F17241" s="0" t="n">
        <v>2076572</v>
      </c>
      <c r="G17241" s="151" t="s">
        <v>111</v>
      </c>
      <c r="H17241" s="151" t="s">
        <v>114</v>
      </c>
      <c r="I17241" s="152" t="s">
        <v>112</v>
      </c>
    </row>
    <row r="17242" customFormat="false" ht="12.75" hidden="false" customHeight="false" outlineLevel="0" collapsed="false">
      <c r="A17242" s="0" t="s">
        <v>17</v>
      </c>
      <c r="B17242" s="0" t="s">
        <v>113</v>
      </c>
      <c r="C17242" s="0" t="s">
        <v>108</v>
      </c>
      <c r="D17242" s="116" t="n">
        <v>47392</v>
      </c>
      <c r="E17242" s="0" t="n">
        <v>0</v>
      </c>
      <c r="F17242" s="0" t="n">
        <v>2076573</v>
      </c>
      <c r="G17242" s="151" t="s">
        <v>111</v>
      </c>
      <c r="H17242" s="151" t="s">
        <v>114</v>
      </c>
      <c r="I17242" s="152" t="s">
        <v>112</v>
      </c>
    </row>
    <row r="17243" customFormat="false" ht="12.75" hidden="false" customHeight="false" outlineLevel="0" collapsed="false">
      <c r="A17243" s="0" t="s">
        <v>18</v>
      </c>
      <c r="B17243" s="0" t="s">
        <v>110</v>
      </c>
      <c r="C17243" s="0" t="s">
        <v>108</v>
      </c>
      <c r="D17243" s="116" t="n">
        <v>47392</v>
      </c>
      <c r="E17243" s="0" t="n">
        <v>0</v>
      </c>
      <c r="F17243" s="0" t="n">
        <v>2076574</v>
      </c>
      <c r="G17243" s="151" t="s">
        <v>111</v>
      </c>
      <c r="H17243" s="151" t="s">
        <v>114</v>
      </c>
      <c r="I17243" s="152" t="s">
        <v>112</v>
      </c>
    </row>
    <row r="17244" customFormat="false" ht="12.75" hidden="false" customHeight="false" outlineLevel="0" collapsed="false">
      <c r="A17244" s="0" t="s">
        <v>18</v>
      </c>
      <c r="B17244" s="0" t="s">
        <v>113</v>
      </c>
      <c r="C17244" s="0" t="s">
        <v>108</v>
      </c>
      <c r="D17244" s="116" t="n">
        <v>47392</v>
      </c>
      <c r="E17244" s="0" t="n">
        <v>0</v>
      </c>
      <c r="F17244" s="0" t="n">
        <v>2076575</v>
      </c>
      <c r="G17244" s="151" t="s">
        <v>111</v>
      </c>
      <c r="H17244" s="151" t="s">
        <v>114</v>
      </c>
      <c r="I17244" s="152" t="s">
        <v>112</v>
      </c>
    </row>
    <row r="17245" customFormat="false" ht="12.75" hidden="false" customHeight="false" outlineLevel="0" collapsed="false">
      <c r="A17245" s="0" t="s">
        <v>19</v>
      </c>
      <c r="B17245" s="0" t="s">
        <v>110</v>
      </c>
      <c r="C17245" s="0" t="s">
        <v>108</v>
      </c>
      <c r="D17245" s="116" t="n">
        <v>47392</v>
      </c>
      <c r="E17245" s="0" t="n">
        <v>0</v>
      </c>
      <c r="F17245" s="0" t="n">
        <v>2076576</v>
      </c>
      <c r="G17245" s="151" t="s">
        <v>111</v>
      </c>
      <c r="H17245" s="151" t="s">
        <v>114</v>
      </c>
      <c r="I17245" s="152" t="s">
        <v>112</v>
      </c>
    </row>
    <row r="17246" customFormat="false" ht="12.75" hidden="false" customHeight="false" outlineLevel="0" collapsed="false">
      <c r="A17246" s="0" t="s">
        <v>19</v>
      </c>
      <c r="B17246" s="0" t="s">
        <v>113</v>
      </c>
      <c r="C17246" s="0" t="s">
        <v>108</v>
      </c>
      <c r="D17246" s="116" t="n">
        <v>47392</v>
      </c>
      <c r="E17246" s="0" t="n">
        <v>0</v>
      </c>
      <c r="F17246" s="0" t="n">
        <v>2076577</v>
      </c>
      <c r="G17246" s="151" t="s">
        <v>111</v>
      </c>
      <c r="H17246" s="151" t="s">
        <v>114</v>
      </c>
      <c r="I17246" s="152" t="s">
        <v>112</v>
      </c>
    </row>
    <row r="17247" customFormat="false" ht="12.75" hidden="false" customHeight="false" outlineLevel="0" collapsed="false">
      <c r="A17247" s="0" t="s">
        <v>21</v>
      </c>
      <c r="B17247" s="0" t="s">
        <v>110</v>
      </c>
      <c r="C17247" s="0" t="s">
        <v>108</v>
      </c>
      <c r="D17247" s="116" t="n">
        <v>47392</v>
      </c>
      <c r="E17247" s="0" t="n">
        <v>0</v>
      </c>
      <c r="F17247" s="0" t="n">
        <v>2076578</v>
      </c>
      <c r="G17247" s="151" t="s">
        <v>111</v>
      </c>
      <c r="H17247" s="151" t="s">
        <v>114</v>
      </c>
      <c r="I17247" s="152" t="s">
        <v>112</v>
      </c>
    </row>
    <row r="17248" customFormat="false" ht="12.75" hidden="false" customHeight="false" outlineLevel="0" collapsed="false">
      <c r="A17248" s="0" t="s">
        <v>21</v>
      </c>
      <c r="B17248" s="0" t="s">
        <v>113</v>
      </c>
      <c r="C17248" s="0" t="s">
        <v>108</v>
      </c>
      <c r="D17248" s="116" t="n">
        <v>47392</v>
      </c>
      <c r="E17248" s="0" t="n">
        <v>0</v>
      </c>
      <c r="F17248" s="0" t="n">
        <v>2076579</v>
      </c>
      <c r="G17248" s="151" t="s">
        <v>111</v>
      </c>
      <c r="H17248" s="151" t="s">
        <v>114</v>
      </c>
      <c r="I17248" s="152" t="s">
        <v>112</v>
      </c>
    </row>
    <row r="17249" customFormat="false" ht="12.75" hidden="false" customHeight="false" outlineLevel="0" collapsed="false">
      <c r="A17249" s="0" t="s">
        <v>22</v>
      </c>
      <c r="B17249" s="0" t="s">
        <v>110</v>
      </c>
      <c r="C17249" s="0" t="s">
        <v>108</v>
      </c>
      <c r="D17249" s="116" t="n">
        <v>47392</v>
      </c>
      <c r="E17249" s="0" t="n">
        <v>0</v>
      </c>
      <c r="F17249" s="0" t="n">
        <v>2076580</v>
      </c>
      <c r="G17249" s="151" t="s">
        <v>111</v>
      </c>
      <c r="H17249" s="151" t="s">
        <v>114</v>
      </c>
      <c r="I17249" s="152" t="s">
        <v>112</v>
      </c>
    </row>
    <row r="17250" customFormat="false" ht="12.75" hidden="false" customHeight="false" outlineLevel="0" collapsed="false">
      <c r="B17250" s="0" t="s">
        <v>110</v>
      </c>
      <c r="C17250" s="0" t="s">
        <v>108</v>
      </c>
      <c r="D17250" s="116" t="n">
        <v>47392</v>
      </c>
      <c r="I17250" s="152" t="s">
        <v>109</v>
      </c>
    </row>
    <row r="17251" customFormat="false" ht="12.75" hidden="false" customHeight="false" outlineLevel="0" collapsed="false">
      <c r="B17251" s="0" t="s">
        <v>110</v>
      </c>
      <c r="C17251" s="0" t="s">
        <v>108</v>
      </c>
      <c r="D17251" s="116" t="n">
        <v>47392</v>
      </c>
      <c r="I17251" s="152" t="s">
        <v>109</v>
      </c>
    </row>
    <row r="17252" customFormat="false" ht="12.75" hidden="false" customHeight="false" outlineLevel="0" collapsed="false">
      <c r="A17252" s="0" t="s">
        <v>59</v>
      </c>
      <c r="B17252" s="0" t="s">
        <v>110</v>
      </c>
      <c r="C17252" s="0" t="s">
        <v>108</v>
      </c>
      <c r="D17252" s="116" t="n">
        <v>47423</v>
      </c>
      <c r="E17252" s="0" t="n">
        <v>0.66</v>
      </c>
      <c r="F17252" s="0" t="n">
        <v>2076534</v>
      </c>
      <c r="G17252" s="151" t="s">
        <v>111</v>
      </c>
      <c r="H17252" s="151" t="s">
        <v>114</v>
      </c>
      <c r="I17252" s="152" t="s">
        <v>112</v>
      </c>
    </row>
    <row r="17253" customFormat="false" ht="12.75" hidden="false" customHeight="false" outlineLevel="0" collapsed="false">
      <c r="A17253" s="0" t="s">
        <v>59</v>
      </c>
      <c r="B17253" s="0" t="s">
        <v>113</v>
      </c>
      <c r="C17253" s="0" t="s">
        <v>108</v>
      </c>
      <c r="D17253" s="116" t="n">
        <v>47423</v>
      </c>
      <c r="E17253" s="0" t="n">
        <v>0.03</v>
      </c>
      <c r="F17253" s="0" t="n">
        <v>2076535</v>
      </c>
      <c r="G17253" s="151" t="s">
        <v>111</v>
      </c>
      <c r="H17253" s="151" t="s">
        <v>114</v>
      </c>
      <c r="I17253" s="152" t="s">
        <v>112</v>
      </c>
    </row>
    <row r="17254" customFormat="false" ht="12.75" hidden="false" customHeight="false" outlineLevel="0" collapsed="false">
      <c r="A17254" s="0" t="s">
        <v>60</v>
      </c>
      <c r="B17254" s="0" t="s">
        <v>110</v>
      </c>
      <c r="C17254" s="0" t="s">
        <v>108</v>
      </c>
      <c r="D17254" s="116" t="n">
        <v>47423</v>
      </c>
      <c r="E17254" s="0" t="n">
        <v>0.66</v>
      </c>
      <c r="F17254" s="0" t="n">
        <v>2076536</v>
      </c>
      <c r="G17254" s="151" t="s">
        <v>111</v>
      </c>
      <c r="H17254" s="151" t="s">
        <v>114</v>
      </c>
      <c r="I17254" s="152" t="s">
        <v>112</v>
      </c>
    </row>
    <row r="17255" customFormat="false" ht="12.75" hidden="false" customHeight="false" outlineLevel="0" collapsed="false">
      <c r="A17255" s="0" t="s">
        <v>60</v>
      </c>
      <c r="B17255" s="0" t="s">
        <v>113</v>
      </c>
      <c r="C17255" s="0" t="s">
        <v>108</v>
      </c>
      <c r="D17255" s="116" t="n">
        <v>47423</v>
      </c>
      <c r="E17255" s="0" t="n">
        <v>0.12</v>
      </c>
      <c r="F17255" s="0" t="n">
        <v>2076537</v>
      </c>
      <c r="G17255" s="151" t="s">
        <v>111</v>
      </c>
      <c r="H17255" s="151" t="s">
        <v>114</v>
      </c>
      <c r="I17255" s="152" t="s">
        <v>112</v>
      </c>
    </row>
    <row r="17256" customFormat="false" ht="12.75" hidden="false" customHeight="false" outlineLevel="0" collapsed="false">
      <c r="A17256" s="0" t="s">
        <v>61</v>
      </c>
      <c r="B17256" s="0" t="s">
        <v>110</v>
      </c>
      <c r="C17256" s="0" t="s">
        <v>108</v>
      </c>
      <c r="D17256" s="116" t="n">
        <v>47423</v>
      </c>
      <c r="E17256" s="0" t="n">
        <v>0.66</v>
      </c>
      <c r="F17256" s="0" t="n">
        <v>2076538</v>
      </c>
      <c r="G17256" s="151" t="s">
        <v>111</v>
      </c>
      <c r="H17256" s="151" t="s">
        <v>114</v>
      </c>
      <c r="I17256" s="152" t="s">
        <v>112</v>
      </c>
    </row>
    <row r="17257" customFormat="false" ht="12.75" hidden="false" customHeight="false" outlineLevel="0" collapsed="false">
      <c r="A17257" s="0" t="s">
        <v>61</v>
      </c>
      <c r="B17257" s="0" t="s">
        <v>113</v>
      </c>
      <c r="C17257" s="0" t="s">
        <v>108</v>
      </c>
      <c r="D17257" s="116" t="n">
        <v>47423</v>
      </c>
      <c r="E17257" s="0" t="n">
        <v>0.03</v>
      </c>
      <c r="F17257" s="0" t="n">
        <v>2076539</v>
      </c>
      <c r="G17257" s="151" t="s">
        <v>111</v>
      </c>
      <c r="H17257" s="151" t="s">
        <v>114</v>
      </c>
      <c r="I17257" s="152" t="s">
        <v>112</v>
      </c>
    </row>
    <row r="17258" customFormat="false" ht="12.75" hidden="false" customHeight="false" outlineLevel="0" collapsed="false">
      <c r="A17258" s="0" t="s">
        <v>62</v>
      </c>
      <c r="B17258" s="0" t="s">
        <v>110</v>
      </c>
      <c r="C17258" s="0" t="s">
        <v>108</v>
      </c>
      <c r="D17258" s="116" t="n">
        <v>47423</v>
      </c>
      <c r="E17258" s="0" t="n">
        <v>0.66</v>
      </c>
      <c r="F17258" s="0" t="n">
        <v>2076540</v>
      </c>
      <c r="G17258" s="151" t="s">
        <v>111</v>
      </c>
      <c r="H17258" s="151" t="s">
        <v>114</v>
      </c>
      <c r="I17258" s="152" t="s">
        <v>112</v>
      </c>
    </row>
    <row r="17259" customFormat="false" ht="12.75" hidden="false" customHeight="false" outlineLevel="0" collapsed="false">
      <c r="A17259" s="0" t="s">
        <v>62</v>
      </c>
      <c r="B17259" s="0" t="s">
        <v>113</v>
      </c>
      <c r="C17259" s="0" t="s">
        <v>108</v>
      </c>
      <c r="D17259" s="116" t="n">
        <v>47423</v>
      </c>
      <c r="E17259" s="0" t="n">
        <v>0.12</v>
      </c>
      <c r="F17259" s="0" t="n">
        <v>2076541</v>
      </c>
      <c r="G17259" s="151" t="s">
        <v>111</v>
      </c>
      <c r="H17259" s="151" t="s">
        <v>114</v>
      </c>
      <c r="I17259" s="152" t="s">
        <v>112</v>
      </c>
    </row>
    <row r="17260" customFormat="false" ht="12.75" hidden="false" customHeight="false" outlineLevel="0" collapsed="false">
      <c r="A17260" s="0" t="s">
        <v>82</v>
      </c>
      <c r="B17260" s="0" t="s">
        <v>110</v>
      </c>
      <c r="C17260" s="0" t="s">
        <v>108</v>
      </c>
      <c r="D17260" s="116" t="n">
        <v>47423</v>
      </c>
      <c r="E17260" s="0" t="n">
        <v>0</v>
      </c>
      <c r="F17260" s="0" t="n">
        <v>2076542</v>
      </c>
      <c r="G17260" s="151" t="s">
        <v>111</v>
      </c>
      <c r="H17260" s="151" t="s">
        <v>114</v>
      </c>
      <c r="I17260" s="152" t="s">
        <v>112</v>
      </c>
    </row>
    <row r="17261" customFormat="false" ht="12.75" hidden="false" customHeight="false" outlineLevel="0" collapsed="false">
      <c r="A17261" s="0" t="s">
        <v>82</v>
      </c>
      <c r="B17261" s="0" t="s">
        <v>113</v>
      </c>
      <c r="C17261" s="0" t="s">
        <v>108</v>
      </c>
      <c r="D17261" s="116" t="n">
        <v>47423</v>
      </c>
      <c r="E17261" s="0" t="n">
        <v>0</v>
      </c>
      <c r="F17261" s="0" t="n">
        <v>2076543</v>
      </c>
      <c r="G17261" s="151" t="s">
        <v>111</v>
      </c>
      <c r="H17261" s="151" t="s">
        <v>114</v>
      </c>
      <c r="I17261" s="152" t="s">
        <v>112</v>
      </c>
    </row>
    <row r="17262" customFormat="false" ht="12.75" hidden="false" customHeight="false" outlineLevel="0" collapsed="false">
      <c r="A17262" s="0" t="s">
        <v>83</v>
      </c>
      <c r="B17262" s="0" t="s">
        <v>110</v>
      </c>
      <c r="C17262" s="0" t="s">
        <v>108</v>
      </c>
      <c r="D17262" s="116" t="n">
        <v>47423</v>
      </c>
      <c r="E17262" s="0" t="n">
        <v>0</v>
      </c>
      <c r="F17262" s="0" t="n">
        <v>2076544</v>
      </c>
      <c r="G17262" s="151" t="s">
        <v>111</v>
      </c>
      <c r="H17262" s="151" t="s">
        <v>114</v>
      </c>
      <c r="I17262" s="152" t="s">
        <v>112</v>
      </c>
    </row>
    <row r="17263" customFormat="false" ht="12.75" hidden="false" customHeight="false" outlineLevel="0" collapsed="false">
      <c r="A17263" s="0" t="s">
        <v>83</v>
      </c>
      <c r="B17263" s="0" t="s">
        <v>113</v>
      </c>
      <c r="C17263" s="0" t="s">
        <v>108</v>
      </c>
      <c r="D17263" s="116" t="n">
        <v>47423</v>
      </c>
      <c r="E17263" s="0" t="n">
        <v>0</v>
      </c>
      <c r="F17263" s="0" t="n">
        <v>2076545</v>
      </c>
      <c r="G17263" s="151" t="s">
        <v>111</v>
      </c>
      <c r="H17263" s="151" t="s">
        <v>114</v>
      </c>
      <c r="I17263" s="152" t="s">
        <v>112</v>
      </c>
    </row>
    <row r="17264" customFormat="false" ht="12.75" hidden="false" customHeight="false" outlineLevel="0" collapsed="false">
      <c r="A17264" s="0" t="s">
        <v>84</v>
      </c>
      <c r="B17264" s="0" t="s">
        <v>110</v>
      </c>
      <c r="C17264" s="0" t="s">
        <v>108</v>
      </c>
      <c r="D17264" s="116" t="n">
        <v>47423</v>
      </c>
      <c r="E17264" s="0" t="n">
        <v>0.2725</v>
      </c>
      <c r="F17264" s="0" t="n">
        <v>2076546</v>
      </c>
      <c r="G17264" s="151" t="s">
        <v>111</v>
      </c>
      <c r="H17264" s="151" t="s">
        <v>114</v>
      </c>
      <c r="I17264" s="152" t="s">
        <v>112</v>
      </c>
    </row>
    <row r="17265" customFormat="false" ht="12.75" hidden="false" customHeight="false" outlineLevel="0" collapsed="false">
      <c r="A17265" s="0" t="s">
        <v>84</v>
      </c>
      <c r="B17265" s="0" t="s">
        <v>113</v>
      </c>
      <c r="C17265" s="0" t="s">
        <v>108</v>
      </c>
      <c r="D17265" s="116" t="n">
        <v>47423</v>
      </c>
      <c r="E17265" s="0" t="n">
        <v>0</v>
      </c>
      <c r="F17265" s="0" t="n">
        <v>2076547</v>
      </c>
      <c r="G17265" s="151" t="s">
        <v>111</v>
      </c>
      <c r="H17265" s="151" t="s">
        <v>114</v>
      </c>
      <c r="I17265" s="152" t="s">
        <v>112</v>
      </c>
    </row>
    <row r="17266" customFormat="false" ht="12.75" hidden="false" customHeight="false" outlineLevel="0" collapsed="false">
      <c r="A17266" s="0" t="s">
        <v>85</v>
      </c>
      <c r="B17266" s="0" t="s">
        <v>110</v>
      </c>
      <c r="C17266" s="0" t="s">
        <v>108</v>
      </c>
      <c r="D17266" s="116" t="n">
        <v>47423</v>
      </c>
      <c r="E17266" s="0" t="n">
        <v>0.2725</v>
      </c>
      <c r="F17266" s="0" t="n">
        <v>2076548</v>
      </c>
      <c r="G17266" s="151" t="s">
        <v>111</v>
      </c>
      <c r="H17266" s="151" t="s">
        <v>114</v>
      </c>
      <c r="I17266" s="152" t="s">
        <v>112</v>
      </c>
    </row>
    <row r="17267" customFormat="false" ht="12.75" hidden="false" customHeight="false" outlineLevel="0" collapsed="false">
      <c r="A17267" s="0" t="s">
        <v>85</v>
      </c>
      <c r="B17267" s="0" t="s">
        <v>113</v>
      </c>
      <c r="C17267" s="0" t="s">
        <v>108</v>
      </c>
      <c r="D17267" s="116" t="n">
        <v>47423</v>
      </c>
      <c r="E17267" s="0" t="n">
        <v>0</v>
      </c>
      <c r="F17267" s="0" t="n">
        <v>2076549</v>
      </c>
      <c r="G17267" s="151" t="s">
        <v>111</v>
      </c>
      <c r="H17267" s="151" t="s">
        <v>114</v>
      </c>
      <c r="I17267" s="152" t="s">
        <v>112</v>
      </c>
    </row>
    <row r="17268" customFormat="false" ht="12.75" hidden="false" customHeight="false" outlineLevel="0" collapsed="false">
      <c r="A17268" s="0" t="s">
        <v>86</v>
      </c>
      <c r="B17268" s="0" t="s">
        <v>110</v>
      </c>
      <c r="C17268" s="0" t="s">
        <v>108</v>
      </c>
      <c r="D17268" s="116" t="n">
        <v>47423</v>
      </c>
      <c r="E17268" s="0" t="n">
        <v>0.315</v>
      </c>
      <c r="F17268" s="0" t="n">
        <v>2076550</v>
      </c>
      <c r="G17268" s="151" t="s">
        <v>111</v>
      </c>
      <c r="H17268" s="151" t="s">
        <v>114</v>
      </c>
      <c r="I17268" s="152" t="s">
        <v>112</v>
      </c>
    </row>
    <row r="17269" customFormat="false" ht="12.75" hidden="false" customHeight="false" outlineLevel="0" collapsed="false">
      <c r="A17269" s="0" t="s">
        <v>86</v>
      </c>
      <c r="B17269" s="0" t="s">
        <v>113</v>
      </c>
      <c r="C17269" s="0" t="s">
        <v>108</v>
      </c>
      <c r="D17269" s="116" t="n">
        <v>47423</v>
      </c>
      <c r="E17269" s="0" t="n">
        <v>0.05</v>
      </c>
      <c r="F17269" s="0" t="n">
        <v>2076551</v>
      </c>
      <c r="G17269" s="151" t="s">
        <v>111</v>
      </c>
      <c r="H17269" s="151" t="s">
        <v>114</v>
      </c>
      <c r="I17269" s="152" t="s">
        <v>112</v>
      </c>
    </row>
    <row r="17270" customFormat="false" ht="12.75" hidden="false" customHeight="false" outlineLevel="0" collapsed="false">
      <c r="A17270" s="0" t="s">
        <v>87</v>
      </c>
      <c r="B17270" s="0" t="s">
        <v>110</v>
      </c>
      <c r="C17270" s="0" t="s">
        <v>108</v>
      </c>
      <c r="D17270" s="116" t="n">
        <v>47423</v>
      </c>
      <c r="E17270" s="0" t="n">
        <v>0.315</v>
      </c>
      <c r="F17270" s="0" t="n">
        <v>2076552</v>
      </c>
      <c r="G17270" s="151" t="s">
        <v>111</v>
      </c>
      <c r="H17270" s="151" t="s">
        <v>114</v>
      </c>
      <c r="I17270" s="152" t="s">
        <v>112</v>
      </c>
    </row>
    <row r="17271" customFormat="false" ht="12.75" hidden="false" customHeight="false" outlineLevel="0" collapsed="false">
      <c r="A17271" s="0" t="s">
        <v>87</v>
      </c>
      <c r="B17271" s="0" t="s">
        <v>113</v>
      </c>
      <c r="C17271" s="0" t="s">
        <v>108</v>
      </c>
      <c r="D17271" s="116" t="n">
        <v>47423</v>
      </c>
      <c r="E17271" s="0" t="n">
        <v>0.05</v>
      </c>
      <c r="F17271" s="0" t="n">
        <v>2076553</v>
      </c>
      <c r="G17271" s="151" t="s">
        <v>111</v>
      </c>
      <c r="H17271" s="151" t="s">
        <v>114</v>
      </c>
      <c r="I17271" s="152" t="s">
        <v>112</v>
      </c>
    </row>
    <row r="17272" customFormat="false" ht="12.75" hidden="false" customHeight="false" outlineLevel="0" collapsed="false">
      <c r="A17272" s="0" t="s">
        <v>88</v>
      </c>
      <c r="B17272" s="0" t="s">
        <v>110</v>
      </c>
      <c r="C17272" s="0" t="s">
        <v>108</v>
      </c>
      <c r="D17272" s="116" t="n">
        <v>47423</v>
      </c>
      <c r="E17272" s="0" t="n">
        <v>0.315</v>
      </c>
      <c r="F17272" s="0" t="n">
        <v>2076554</v>
      </c>
      <c r="G17272" s="151" t="s">
        <v>111</v>
      </c>
      <c r="H17272" s="151" t="s">
        <v>114</v>
      </c>
      <c r="I17272" s="152" t="s">
        <v>112</v>
      </c>
    </row>
    <row r="17273" customFormat="false" ht="12.75" hidden="false" customHeight="false" outlineLevel="0" collapsed="false">
      <c r="A17273" s="0" t="s">
        <v>88</v>
      </c>
      <c r="B17273" s="0" t="s">
        <v>113</v>
      </c>
      <c r="C17273" s="0" t="s">
        <v>108</v>
      </c>
      <c r="D17273" s="116" t="n">
        <v>47423</v>
      </c>
      <c r="E17273" s="0" t="n">
        <v>0.05</v>
      </c>
      <c r="F17273" s="0" t="n">
        <v>2076555</v>
      </c>
      <c r="G17273" s="151" t="s">
        <v>111</v>
      </c>
      <c r="H17273" s="151" t="s">
        <v>114</v>
      </c>
      <c r="I17273" s="152" t="s">
        <v>112</v>
      </c>
    </row>
    <row r="17274" customFormat="false" ht="12.75" hidden="false" customHeight="false" outlineLevel="0" collapsed="false">
      <c r="A17274" s="0" t="s">
        <v>89</v>
      </c>
      <c r="B17274" s="0" t="s">
        <v>110</v>
      </c>
      <c r="C17274" s="0" t="s">
        <v>108</v>
      </c>
      <c r="D17274" s="116" t="n">
        <v>47423</v>
      </c>
      <c r="E17274" s="0" t="n">
        <v>0.315</v>
      </c>
      <c r="F17274" s="0" t="n">
        <v>2076556</v>
      </c>
      <c r="G17274" s="151" t="s">
        <v>111</v>
      </c>
      <c r="H17274" s="151" t="s">
        <v>114</v>
      </c>
      <c r="I17274" s="152" t="s">
        <v>112</v>
      </c>
    </row>
    <row r="17275" customFormat="false" ht="12.75" hidden="false" customHeight="false" outlineLevel="0" collapsed="false">
      <c r="A17275" s="0" t="s">
        <v>89</v>
      </c>
      <c r="B17275" s="0" t="s">
        <v>113</v>
      </c>
      <c r="C17275" s="0" t="s">
        <v>108</v>
      </c>
      <c r="D17275" s="116" t="n">
        <v>47423</v>
      </c>
      <c r="E17275" s="0" t="n">
        <v>0.05</v>
      </c>
      <c r="F17275" s="0" t="n">
        <v>2076557</v>
      </c>
      <c r="G17275" s="151" t="s">
        <v>111</v>
      </c>
      <c r="H17275" s="151" t="s">
        <v>114</v>
      </c>
      <c r="I17275" s="152" t="s">
        <v>112</v>
      </c>
    </row>
    <row r="17276" customFormat="false" ht="12.75" hidden="false" customHeight="false" outlineLevel="0" collapsed="false">
      <c r="A17276" s="0" t="s">
        <v>90</v>
      </c>
      <c r="B17276" s="0" t="s">
        <v>110</v>
      </c>
      <c r="C17276" s="0" t="s">
        <v>108</v>
      </c>
      <c r="D17276" s="116" t="n">
        <v>47423</v>
      </c>
      <c r="E17276" s="0" t="n">
        <v>0.315</v>
      </c>
      <c r="F17276" s="0" t="n">
        <v>2076558</v>
      </c>
      <c r="G17276" s="151" t="s">
        <v>111</v>
      </c>
      <c r="H17276" s="151" t="s">
        <v>114</v>
      </c>
      <c r="I17276" s="152" t="s">
        <v>112</v>
      </c>
    </row>
    <row r="17277" customFormat="false" ht="12.75" hidden="false" customHeight="false" outlineLevel="0" collapsed="false">
      <c r="A17277" s="0" t="s">
        <v>90</v>
      </c>
      <c r="B17277" s="0" t="s">
        <v>113</v>
      </c>
      <c r="C17277" s="0" t="s">
        <v>108</v>
      </c>
      <c r="D17277" s="116" t="n">
        <v>47423</v>
      </c>
      <c r="E17277" s="0" t="n">
        <v>0.05</v>
      </c>
      <c r="F17277" s="0" t="n">
        <v>2076559</v>
      </c>
      <c r="G17277" s="151" t="s">
        <v>111</v>
      </c>
      <c r="H17277" s="151" t="s">
        <v>114</v>
      </c>
      <c r="I17277" s="152" t="s">
        <v>112</v>
      </c>
    </row>
    <row r="17278" customFormat="false" ht="12.75" hidden="false" customHeight="false" outlineLevel="0" collapsed="false">
      <c r="A17278" s="0" t="s">
        <v>91</v>
      </c>
      <c r="B17278" s="0" t="s">
        <v>110</v>
      </c>
      <c r="C17278" s="0" t="s">
        <v>108</v>
      </c>
      <c r="D17278" s="116" t="n">
        <v>47423</v>
      </c>
      <c r="E17278" s="0" t="n">
        <v>0</v>
      </c>
      <c r="F17278" s="0" t="n">
        <v>2076560</v>
      </c>
      <c r="G17278" s="151" t="s">
        <v>111</v>
      </c>
      <c r="H17278" s="151" t="s">
        <v>114</v>
      </c>
      <c r="I17278" s="152" t="s">
        <v>112</v>
      </c>
    </row>
    <row r="17279" customFormat="false" ht="12.75" hidden="false" customHeight="false" outlineLevel="0" collapsed="false">
      <c r="A17279" s="0" t="s">
        <v>91</v>
      </c>
      <c r="B17279" s="0" t="s">
        <v>113</v>
      </c>
      <c r="C17279" s="0" t="s">
        <v>108</v>
      </c>
      <c r="D17279" s="116" t="n">
        <v>47423</v>
      </c>
      <c r="E17279" s="0" t="n">
        <v>0</v>
      </c>
      <c r="F17279" s="0" t="n">
        <v>2076561</v>
      </c>
      <c r="G17279" s="151" t="s">
        <v>111</v>
      </c>
      <c r="H17279" s="151" t="s">
        <v>114</v>
      </c>
      <c r="I17279" s="152" t="s">
        <v>112</v>
      </c>
    </row>
    <row r="17280" customFormat="false" ht="12.75" hidden="false" customHeight="false" outlineLevel="0" collapsed="false">
      <c r="A17280" s="0" t="s">
        <v>49</v>
      </c>
      <c r="B17280" s="0" t="s">
        <v>110</v>
      </c>
      <c r="C17280" s="0" t="s">
        <v>108</v>
      </c>
      <c r="D17280" s="116" t="n">
        <v>47423</v>
      </c>
      <c r="E17280" s="0" t="n">
        <v>0.66</v>
      </c>
      <c r="F17280" s="0" t="n">
        <v>2076562</v>
      </c>
      <c r="G17280" s="151" t="s">
        <v>111</v>
      </c>
      <c r="H17280" s="151" t="s">
        <v>114</v>
      </c>
      <c r="I17280" s="152" t="s">
        <v>112</v>
      </c>
    </row>
    <row r="17281" customFormat="false" ht="12.75" hidden="false" customHeight="false" outlineLevel="0" collapsed="false">
      <c r="A17281" s="0" t="s">
        <v>49</v>
      </c>
      <c r="B17281" s="0" t="s">
        <v>113</v>
      </c>
      <c r="C17281" s="0" t="s">
        <v>108</v>
      </c>
      <c r="D17281" s="116" t="n">
        <v>47423</v>
      </c>
      <c r="E17281" s="0" t="n">
        <v>0.03</v>
      </c>
      <c r="F17281" s="0" t="n">
        <v>2076563</v>
      </c>
      <c r="G17281" s="151" t="s">
        <v>111</v>
      </c>
      <c r="H17281" s="151" t="s">
        <v>114</v>
      </c>
      <c r="I17281" s="152" t="s">
        <v>112</v>
      </c>
    </row>
    <row r="17282" customFormat="false" ht="12.75" hidden="false" customHeight="false" outlineLevel="0" collapsed="false">
      <c r="A17282" s="0" t="s">
        <v>50</v>
      </c>
      <c r="B17282" s="0" t="s">
        <v>110</v>
      </c>
      <c r="C17282" s="0" t="s">
        <v>108</v>
      </c>
      <c r="D17282" s="116" t="n">
        <v>47423</v>
      </c>
      <c r="E17282" s="0" t="n">
        <v>0.885</v>
      </c>
      <c r="F17282" s="0" t="n">
        <v>2076564</v>
      </c>
      <c r="G17282" s="151" t="s">
        <v>111</v>
      </c>
      <c r="H17282" s="151" t="s">
        <v>114</v>
      </c>
      <c r="I17282" s="152" t="s">
        <v>112</v>
      </c>
    </row>
    <row r="17283" customFormat="false" ht="12.75" hidden="false" customHeight="false" outlineLevel="0" collapsed="false">
      <c r="A17283" s="0" t="s">
        <v>50</v>
      </c>
      <c r="B17283" s="0" t="s">
        <v>113</v>
      </c>
      <c r="C17283" s="0" t="s">
        <v>108</v>
      </c>
      <c r="D17283" s="116" t="n">
        <v>47423</v>
      </c>
      <c r="E17283" s="0" t="n">
        <v>-0.62</v>
      </c>
      <c r="F17283" s="0" t="n">
        <v>2076565</v>
      </c>
      <c r="G17283" s="151" t="s">
        <v>111</v>
      </c>
      <c r="H17283" s="151" t="s">
        <v>114</v>
      </c>
      <c r="I17283" s="152" t="s">
        <v>112</v>
      </c>
    </row>
    <row r="17284" customFormat="false" ht="12.75" hidden="false" customHeight="false" outlineLevel="0" collapsed="false">
      <c r="A17284" s="0" t="s">
        <v>51</v>
      </c>
      <c r="B17284" s="0" t="s">
        <v>110</v>
      </c>
      <c r="C17284" s="0" t="s">
        <v>108</v>
      </c>
      <c r="D17284" s="116" t="n">
        <v>47423</v>
      </c>
      <c r="E17284" s="0" t="n">
        <v>0.885</v>
      </c>
      <c r="F17284" s="0" t="n">
        <v>2076566</v>
      </c>
      <c r="G17284" s="151" t="s">
        <v>111</v>
      </c>
      <c r="H17284" s="151" t="s">
        <v>114</v>
      </c>
      <c r="I17284" s="152" t="s">
        <v>112</v>
      </c>
    </row>
    <row r="17285" customFormat="false" ht="12.75" hidden="false" customHeight="false" outlineLevel="0" collapsed="false">
      <c r="A17285" s="0" t="s">
        <v>51</v>
      </c>
      <c r="B17285" s="0" t="s">
        <v>113</v>
      </c>
      <c r="C17285" s="0" t="s">
        <v>108</v>
      </c>
      <c r="D17285" s="116" t="n">
        <v>47423</v>
      </c>
      <c r="E17285" s="0" t="n">
        <v>0.06</v>
      </c>
      <c r="F17285" s="0" t="n">
        <v>2076567</v>
      </c>
      <c r="G17285" s="151" t="s">
        <v>111</v>
      </c>
      <c r="H17285" s="151" t="s">
        <v>114</v>
      </c>
      <c r="I17285" s="152" t="s">
        <v>112</v>
      </c>
    </row>
    <row r="17286" customFormat="false" ht="12.75" hidden="false" customHeight="false" outlineLevel="0" collapsed="false">
      <c r="A17286" s="0" t="s">
        <v>52</v>
      </c>
      <c r="B17286" s="0" t="s">
        <v>110</v>
      </c>
      <c r="C17286" s="0" t="s">
        <v>108</v>
      </c>
      <c r="D17286" s="116" t="n">
        <v>47423</v>
      </c>
      <c r="E17286" s="0" t="n">
        <v>0.885</v>
      </c>
      <c r="F17286" s="0" t="n">
        <v>2076568</v>
      </c>
      <c r="G17286" s="151" t="s">
        <v>111</v>
      </c>
      <c r="H17286" s="151" t="s">
        <v>114</v>
      </c>
      <c r="I17286" s="152" t="s">
        <v>112</v>
      </c>
    </row>
    <row r="17287" customFormat="false" ht="12.75" hidden="false" customHeight="false" outlineLevel="0" collapsed="false">
      <c r="A17287" s="0" t="s">
        <v>52</v>
      </c>
      <c r="B17287" s="0" t="s">
        <v>113</v>
      </c>
      <c r="C17287" s="0" t="s">
        <v>108</v>
      </c>
      <c r="D17287" s="116" t="n">
        <v>47423</v>
      </c>
      <c r="E17287" s="0" t="n">
        <v>-0.5</v>
      </c>
      <c r="F17287" s="0" t="n">
        <v>2076569</v>
      </c>
      <c r="G17287" s="151" t="s">
        <v>111</v>
      </c>
      <c r="H17287" s="151" t="s">
        <v>114</v>
      </c>
      <c r="I17287" s="152" t="s">
        <v>112</v>
      </c>
    </row>
    <row r="17288" customFormat="false" ht="12.75" hidden="false" customHeight="false" outlineLevel="0" collapsed="false">
      <c r="A17288" s="0" t="s">
        <v>53</v>
      </c>
      <c r="B17288" s="0" t="s">
        <v>110</v>
      </c>
      <c r="C17288" s="0" t="s">
        <v>108</v>
      </c>
      <c r="D17288" s="116" t="n">
        <v>47423</v>
      </c>
      <c r="E17288" s="0" t="n">
        <v>0.66</v>
      </c>
      <c r="F17288" s="0" t="n">
        <v>2076570</v>
      </c>
      <c r="G17288" s="151" t="s">
        <v>111</v>
      </c>
      <c r="H17288" s="151" t="s">
        <v>114</v>
      </c>
      <c r="I17288" s="152" t="s">
        <v>112</v>
      </c>
    </row>
    <row r="17289" customFormat="false" ht="12.75" hidden="false" customHeight="false" outlineLevel="0" collapsed="false">
      <c r="A17289" s="0" t="s">
        <v>53</v>
      </c>
      <c r="B17289" s="0" t="s">
        <v>113</v>
      </c>
      <c r="C17289" s="0" t="s">
        <v>108</v>
      </c>
      <c r="D17289" s="116" t="n">
        <v>47423</v>
      </c>
      <c r="E17289" s="0" t="n">
        <v>0.03</v>
      </c>
      <c r="F17289" s="0" t="n">
        <v>2076571</v>
      </c>
      <c r="G17289" s="151" t="s">
        <v>111</v>
      </c>
      <c r="H17289" s="151" t="s">
        <v>114</v>
      </c>
      <c r="I17289" s="152" t="s">
        <v>112</v>
      </c>
    </row>
    <row r="17290" customFormat="false" ht="12.75" hidden="false" customHeight="false" outlineLevel="0" collapsed="false">
      <c r="A17290" s="0" t="s">
        <v>17</v>
      </c>
      <c r="B17290" s="0" t="s">
        <v>110</v>
      </c>
      <c r="C17290" s="0" t="s">
        <v>108</v>
      </c>
      <c r="D17290" s="116" t="n">
        <v>47423</v>
      </c>
      <c r="E17290" s="0" t="n">
        <v>0</v>
      </c>
      <c r="F17290" s="0" t="n">
        <v>2076572</v>
      </c>
      <c r="G17290" s="151" t="s">
        <v>111</v>
      </c>
      <c r="H17290" s="151" t="s">
        <v>114</v>
      </c>
      <c r="I17290" s="152" t="s">
        <v>112</v>
      </c>
    </row>
    <row r="17291" customFormat="false" ht="12.75" hidden="false" customHeight="false" outlineLevel="0" collapsed="false">
      <c r="A17291" s="0" t="s">
        <v>17</v>
      </c>
      <c r="B17291" s="0" t="s">
        <v>113</v>
      </c>
      <c r="C17291" s="0" t="s">
        <v>108</v>
      </c>
      <c r="D17291" s="116" t="n">
        <v>47423</v>
      </c>
      <c r="E17291" s="0" t="n">
        <v>0</v>
      </c>
      <c r="F17291" s="0" t="n">
        <v>2076573</v>
      </c>
      <c r="G17291" s="151" t="s">
        <v>111</v>
      </c>
      <c r="H17291" s="151" t="s">
        <v>114</v>
      </c>
      <c r="I17291" s="152" t="s">
        <v>112</v>
      </c>
    </row>
    <row r="17292" customFormat="false" ht="12.75" hidden="false" customHeight="false" outlineLevel="0" collapsed="false">
      <c r="A17292" s="0" t="s">
        <v>18</v>
      </c>
      <c r="B17292" s="0" t="s">
        <v>110</v>
      </c>
      <c r="C17292" s="0" t="s">
        <v>108</v>
      </c>
      <c r="D17292" s="116" t="n">
        <v>47423</v>
      </c>
      <c r="E17292" s="0" t="n">
        <v>0</v>
      </c>
      <c r="F17292" s="0" t="n">
        <v>2076574</v>
      </c>
      <c r="G17292" s="151" t="s">
        <v>111</v>
      </c>
      <c r="H17292" s="151" t="s">
        <v>114</v>
      </c>
      <c r="I17292" s="152" t="s">
        <v>112</v>
      </c>
    </row>
    <row r="17293" customFormat="false" ht="12.75" hidden="false" customHeight="false" outlineLevel="0" collapsed="false">
      <c r="A17293" s="0" t="s">
        <v>18</v>
      </c>
      <c r="B17293" s="0" t="s">
        <v>113</v>
      </c>
      <c r="C17293" s="0" t="s">
        <v>108</v>
      </c>
      <c r="D17293" s="116" t="n">
        <v>47423</v>
      </c>
      <c r="E17293" s="0" t="n">
        <v>0</v>
      </c>
      <c r="F17293" s="0" t="n">
        <v>2076575</v>
      </c>
      <c r="G17293" s="151" t="s">
        <v>111</v>
      </c>
      <c r="H17293" s="151" t="s">
        <v>114</v>
      </c>
      <c r="I17293" s="152" t="s">
        <v>112</v>
      </c>
    </row>
    <row r="17294" customFormat="false" ht="12.75" hidden="false" customHeight="false" outlineLevel="0" collapsed="false">
      <c r="A17294" s="0" t="s">
        <v>19</v>
      </c>
      <c r="B17294" s="0" t="s">
        <v>110</v>
      </c>
      <c r="C17294" s="0" t="s">
        <v>108</v>
      </c>
      <c r="D17294" s="116" t="n">
        <v>47423</v>
      </c>
      <c r="E17294" s="0" t="n">
        <v>0</v>
      </c>
      <c r="F17294" s="0" t="n">
        <v>2076576</v>
      </c>
      <c r="G17294" s="151" t="s">
        <v>111</v>
      </c>
      <c r="H17294" s="151" t="s">
        <v>114</v>
      </c>
      <c r="I17294" s="152" t="s">
        <v>112</v>
      </c>
    </row>
    <row r="17295" customFormat="false" ht="12.75" hidden="false" customHeight="false" outlineLevel="0" collapsed="false">
      <c r="A17295" s="0" t="s">
        <v>19</v>
      </c>
      <c r="B17295" s="0" t="s">
        <v>113</v>
      </c>
      <c r="C17295" s="0" t="s">
        <v>108</v>
      </c>
      <c r="D17295" s="116" t="n">
        <v>47423</v>
      </c>
      <c r="E17295" s="0" t="n">
        <v>0</v>
      </c>
      <c r="F17295" s="0" t="n">
        <v>2076577</v>
      </c>
      <c r="G17295" s="151" t="s">
        <v>111</v>
      </c>
      <c r="H17295" s="151" t="s">
        <v>114</v>
      </c>
      <c r="I17295" s="152" t="s">
        <v>112</v>
      </c>
    </row>
    <row r="17296" customFormat="false" ht="12.75" hidden="false" customHeight="false" outlineLevel="0" collapsed="false">
      <c r="A17296" s="0" t="s">
        <v>21</v>
      </c>
      <c r="B17296" s="0" t="s">
        <v>110</v>
      </c>
      <c r="C17296" s="0" t="s">
        <v>108</v>
      </c>
      <c r="D17296" s="116" t="n">
        <v>47423</v>
      </c>
      <c r="E17296" s="0" t="n">
        <v>0</v>
      </c>
      <c r="F17296" s="0" t="n">
        <v>2076578</v>
      </c>
      <c r="G17296" s="151" t="s">
        <v>111</v>
      </c>
      <c r="H17296" s="151" t="s">
        <v>114</v>
      </c>
      <c r="I17296" s="152" t="s">
        <v>112</v>
      </c>
    </row>
    <row r="17297" customFormat="false" ht="12.75" hidden="false" customHeight="false" outlineLevel="0" collapsed="false">
      <c r="A17297" s="0" t="s">
        <v>21</v>
      </c>
      <c r="B17297" s="0" t="s">
        <v>113</v>
      </c>
      <c r="C17297" s="0" t="s">
        <v>108</v>
      </c>
      <c r="D17297" s="116" t="n">
        <v>47423</v>
      </c>
      <c r="E17297" s="0" t="n">
        <v>0</v>
      </c>
      <c r="F17297" s="0" t="n">
        <v>2076579</v>
      </c>
      <c r="G17297" s="151" t="s">
        <v>111</v>
      </c>
      <c r="H17297" s="151" t="s">
        <v>114</v>
      </c>
      <c r="I17297" s="152" t="s">
        <v>112</v>
      </c>
    </row>
    <row r="17298" customFormat="false" ht="12.75" hidden="false" customHeight="false" outlineLevel="0" collapsed="false">
      <c r="A17298" s="0" t="s">
        <v>22</v>
      </c>
      <c r="B17298" s="0" t="s">
        <v>110</v>
      </c>
      <c r="C17298" s="0" t="s">
        <v>108</v>
      </c>
      <c r="D17298" s="116" t="n">
        <v>47423</v>
      </c>
      <c r="E17298" s="0" t="n">
        <v>0</v>
      </c>
      <c r="F17298" s="0" t="n">
        <v>2076580</v>
      </c>
      <c r="G17298" s="151" t="s">
        <v>111</v>
      </c>
      <c r="H17298" s="151" t="s">
        <v>114</v>
      </c>
      <c r="I17298" s="152" t="s">
        <v>112</v>
      </c>
    </row>
    <row r="17299" customFormat="false" ht="12.75" hidden="false" customHeight="false" outlineLevel="0" collapsed="false">
      <c r="B17299" s="0" t="s">
        <v>110</v>
      </c>
      <c r="C17299" s="0" t="s">
        <v>108</v>
      </c>
      <c r="D17299" s="116" t="n">
        <v>47423</v>
      </c>
      <c r="I17299" s="152" t="s">
        <v>109</v>
      </c>
    </row>
    <row r="17300" customFormat="false" ht="12.75" hidden="false" customHeight="false" outlineLevel="0" collapsed="false">
      <c r="B17300" s="0" t="s">
        <v>110</v>
      </c>
      <c r="C17300" s="0" t="s">
        <v>108</v>
      </c>
      <c r="D17300" s="116" t="n">
        <v>47423</v>
      </c>
      <c r="I17300" s="152" t="s">
        <v>109</v>
      </c>
    </row>
    <row r="17301" customFormat="false" ht="12.75" hidden="false" customHeight="false" outlineLevel="0" collapsed="false">
      <c r="A17301" s="0" t="s">
        <v>59</v>
      </c>
      <c r="B17301" s="0" t="s">
        <v>110</v>
      </c>
      <c r="C17301" s="0" t="s">
        <v>108</v>
      </c>
      <c r="D17301" s="116" t="n">
        <v>47453</v>
      </c>
      <c r="E17301" s="0" t="n">
        <v>1.03</v>
      </c>
      <c r="F17301" s="0" t="n">
        <v>2076534</v>
      </c>
      <c r="G17301" s="151" t="s">
        <v>111</v>
      </c>
      <c r="H17301" s="151" t="s">
        <v>114</v>
      </c>
      <c r="I17301" s="152" t="s">
        <v>112</v>
      </c>
    </row>
    <row r="17302" customFormat="false" ht="12.75" hidden="false" customHeight="false" outlineLevel="0" collapsed="false">
      <c r="A17302" s="0" t="s">
        <v>59</v>
      </c>
      <c r="B17302" s="0" t="s">
        <v>113</v>
      </c>
      <c r="C17302" s="0" t="s">
        <v>108</v>
      </c>
      <c r="D17302" s="116" t="n">
        <v>47453</v>
      </c>
      <c r="E17302" s="0" t="n">
        <v>0.04</v>
      </c>
      <c r="F17302" s="0" t="n">
        <v>2076535</v>
      </c>
      <c r="G17302" s="151" t="s">
        <v>111</v>
      </c>
      <c r="H17302" s="151" t="s">
        <v>114</v>
      </c>
      <c r="I17302" s="152" t="s">
        <v>112</v>
      </c>
    </row>
    <row r="17303" customFormat="false" ht="12.75" hidden="false" customHeight="false" outlineLevel="0" collapsed="false">
      <c r="A17303" s="0" t="s">
        <v>60</v>
      </c>
      <c r="B17303" s="0" t="s">
        <v>110</v>
      </c>
      <c r="C17303" s="0" t="s">
        <v>108</v>
      </c>
      <c r="D17303" s="116" t="n">
        <v>47453</v>
      </c>
      <c r="E17303" s="0" t="n">
        <v>1.03</v>
      </c>
      <c r="F17303" s="0" t="n">
        <v>2076536</v>
      </c>
      <c r="G17303" s="151" t="s">
        <v>111</v>
      </c>
      <c r="H17303" s="151" t="s">
        <v>114</v>
      </c>
      <c r="I17303" s="152" t="s">
        <v>112</v>
      </c>
    </row>
    <row r="17304" customFormat="false" ht="12.75" hidden="false" customHeight="false" outlineLevel="0" collapsed="false">
      <c r="A17304" s="0" t="s">
        <v>60</v>
      </c>
      <c r="B17304" s="0" t="s">
        <v>113</v>
      </c>
      <c r="C17304" s="0" t="s">
        <v>108</v>
      </c>
      <c r="D17304" s="116" t="n">
        <v>47453</v>
      </c>
      <c r="E17304" s="0" t="n">
        <v>0.28</v>
      </c>
      <c r="F17304" s="0" t="n">
        <v>2076537</v>
      </c>
      <c r="G17304" s="151" t="s">
        <v>111</v>
      </c>
      <c r="H17304" s="151" t="s">
        <v>114</v>
      </c>
      <c r="I17304" s="152" t="s">
        <v>112</v>
      </c>
    </row>
    <row r="17305" customFormat="false" ht="12.75" hidden="false" customHeight="false" outlineLevel="0" collapsed="false">
      <c r="A17305" s="0" t="s">
        <v>61</v>
      </c>
      <c r="B17305" s="0" t="s">
        <v>110</v>
      </c>
      <c r="C17305" s="0" t="s">
        <v>108</v>
      </c>
      <c r="D17305" s="116" t="n">
        <v>47453</v>
      </c>
      <c r="E17305" s="0" t="n">
        <v>1.03</v>
      </c>
      <c r="F17305" s="0" t="n">
        <v>2076538</v>
      </c>
      <c r="G17305" s="151" t="s">
        <v>111</v>
      </c>
      <c r="H17305" s="151" t="s">
        <v>114</v>
      </c>
      <c r="I17305" s="152" t="s">
        <v>112</v>
      </c>
    </row>
    <row r="17306" customFormat="false" ht="12.75" hidden="false" customHeight="false" outlineLevel="0" collapsed="false">
      <c r="A17306" s="0" t="s">
        <v>61</v>
      </c>
      <c r="B17306" s="0" t="s">
        <v>113</v>
      </c>
      <c r="C17306" s="0" t="s">
        <v>108</v>
      </c>
      <c r="D17306" s="116" t="n">
        <v>47453</v>
      </c>
      <c r="E17306" s="0" t="n">
        <v>0.04</v>
      </c>
      <c r="F17306" s="0" t="n">
        <v>2076539</v>
      </c>
      <c r="G17306" s="151" t="s">
        <v>111</v>
      </c>
      <c r="H17306" s="151" t="s">
        <v>114</v>
      </c>
      <c r="I17306" s="152" t="s">
        <v>112</v>
      </c>
    </row>
    <row r="17307" customFormat="false" ht="12.75" hidden="false" customHeight="false" outlineLevel="0" collapsed="false">
      <c r="A17307" s="0" t="s">
        <v>62</v>
      </c>
      <c r="B17307" s="0" t="s">
        <v>110</v>
      </c>
      <c r="C17307" s="0" t="s">
        <v>108</v>
      </c>
      <c r="D17307" s="116" t="n">
        <v>47453</v>
      </c>
      <c r="E17307" s="0" t="n">
        <v>1.03</v>
      </c>
      <c r="F17307" s="0" t="n">
        <v>2076540</v>
      </c>
      <c r="G17307" s="151" t="s">
        <v>111</v>
      </c>
      <c r="H17307" s="151" t="s">
        <v>114</v>
      </c>
      <c r="I17307" s="152" t="s">
        <v>112</v>
      </c>
    </row>
    <row r="17308" customFormat="false" ht="12.75" hidden="false" customHeight="false" outlineLevel="0" collapsed="false">
      <c r="A17308" s="0" t="s">
        <v>62</v>
      </c>
      <c r="B17308" s="0" t="s">
        <v>113</v>
      </c>
      <c r="C17308" s="0" t="s">
        <v>108</v>
      </c>
      <c r="D17308" s="116" t="n">
        <v>47453</v>
      </c>
      <c r="E17308" s="0" t="n">
        <v>0.28</v>
      </c>
      <c r="F17308" s="0" t="n">
        <v>2076541</v>
      </c>
      <c r="G17308" s="151" t="s">
        <v>111</v>
      </c>
      <c r="H17308" s="151" t="s">
        <v>114</v>
      </c>
      <c r="I17308" s="152" t="s">
        <v>112</v>
      </c>
    </row>
    <row r="17309" customFormat="false" ht="12.75" hidden="false" customHeight="false" outlineLevel="0" collapsed="false">
      <c r="A17309" s="0" t="s">
        <v>82</v>
      </c>
      <c r="B17309" s="0" t="s">
        <v>110</v>
      </c>
      <c r="C17309" s="0" t="s">
        <v>108</v>
      </c>
      <c r="D17309" s="116" t="n">
        <v>47453</v>
      </c>
      <c r="E17309" s="0" t="n">
        <v>0</v>
      </c>
      <c r="F17309" s="0" t="n">
        <v>2076542</v>
      </c>
      <c r="G17309" s="151" t="s">
        <v>111</v>
      </c>
      <c r="H17309" s="151" t="s">
        <v>114</v>
      </c>
      <c r="I17309" s="152" t="s">
        <v>112</v>
      </c>
    </row>
    <row r="17310" customFormat="false" ht="12.75" hidden="false" customHeight="false" outlineLevel="0" collapsed="false">
      <c r="A17310" s="0" t="s">
        <v>82</v>
      </c>
      <c r="B17310" s="0" t="s">
        <v>113</v>
      </c>
      <c r="C17310" s="0" t="s">
        <v>108</v>
      </c>
      <c r="D17310" s="116" t="n">
        <v>47453</v>
      </c>
      <c r="E17310" s="0" t="n">
        <v>0</v>
      </c>
      <c r="F17310" s="0" t="n">
        <v>2076543</v>
      </c>
      <c r="G17310" s="151" t="s">
        <v>111</v>
      </c>
      <c r="H17310" s="151" t="s">
        <v>114</v>
      </c>
      <c r="I17310" s="152" t="s">
        <v>112</v>
      </c>
    </row>
    <row r="17311" customFormat="false" ht="12.75" hidden="false" customHeight="false" outlineLevel="0" collapsed="false">
      <c r="A17311" s="0" t="s">
        <v>83</v>
      </c>
      <c r="B17311" s="0" t="s">
        <v>110</v>
      </c>
      <c r="C17311" s="0" t="s">
        <v>108</v>
      </c>
      <c r="D17311" s="116" t="n">
        <v>47453</v>
      </c>
      <c r="E17311" s="0" t="n">
        <v>0</v>
      </c>
      <c r="F17311" s="0" t="n">
        <v>2076544</v>
      </c>
      <c r="G17311" s="151" t="s">
        <v>111</v>
      </c>
      <c r="H17311" s="151" t="s">
        <v>114</v>
      </c>
      <c r="I17311" s="152" t="s">
        <v>112</v>
      </c>
    </row>
    <row r="17312" customFormat="false" ht="12.75" hidden="false" customHeight="false" outlineLevel="0" collapsed="false">
      <c r="A17312" s="0" t="s">
        <v>83</v>
      </c>
      <c r="B17312" s="0" t="s">
        <v>113</v>
      </c>
      <c r="C17312" s="0" t="s">
        <v>108</v>
      </c>
      <c r="D17312" s="116" t="n">
        <v>47453</v>
      </c>
      <c r="E17312" s="0" t="n">
        <v>0</v>
      </c>
      <c r="F17312" s="0" t="n">
        <v>2076545</v>
      </c>
      <c r="G17312" s="151" t="s">
        <v>111</v>
      </c>
      <c r="H17312" s="151" t="s">
        <v>114</v>
      </c>
      <c r="I17312" s="152" t="s">
        <v>112</v>
      </c>
    </row>
    <row r="17313" customFormat="false" ht="12.75" hidden="false" customHeight="false" outlineLevel="0" collapsed="false">
      <c r="A17313" s="0" t="s">
        <v>84</v>
      </c>
      <c r="B17313" s="0" t="s">
        <v>110</v>
      </c>
      <c r="C17313" s="0" t="s">
        <v>108</v>
      </c>
      <c r="D17313" s="116" t="n">
        <v>47453</v>
      </c>
      <c r="E17313" s="0" t="n">
        <v>0.3075</v>
      </c>
      <c r="F17313" s="0" t="n">
        <v>2076546</v>
      </c>
      <c r="G17313" s="151" t="s">
        <v>111</v>
      </c>
      <c r="H17313" s="151" t="s">
        <v>114</v>
      </c>
      <c r="I17313" s="152" t="s">
        <v>112</v>
      </c>
    </row>
    <row r="17314" customFormat="false" ht="12.75" hidden="false" customHeight="false" outlineLevel="0" collapsed="false">
      <c r="A17314" s="0" t="s">
        <v>84</v>
      </c>
      <c r="B17314" s="0" t="s">
        <v>113</v>
      </c>
      <c r="C17314" s="0" t="s">
        <v>108</v>
      </c>
      <c r="D17314" s="116" t="n">
        <v>47453</v>
      </c>
      <c r="E17314" s="0" t="n">
        <v>0</v>
      </c>
      <c r="F17314" s="0" t="n">
        <v>2076547</v>
      </c>
      <c r="G17314" s="151" t="s">
        <v>111</v>
      </c>
      <c r="H17314" s="151" t="s">
        <v>114</v>
      </c>
      <c r="I17314" s="152" t="s">
        <v>112</v>
      </c>
    </row>
    <row r="17315" customFormat="false" ht="12.75" hidden="false" customHeight="false" outlineLevel="0" collapsed="false">
      <c r="A17315" s="0" t="s">
        <v>85</v>
      </c>
      <c r="B17315" s="0" t="s">
        <v>110</v>
      </c>
      <c r="C17315" s="0" t="s">
        <v>108</v>
      </c>
      <c r="D17315" s="116" t="n">
        <v>47453</v>
      </c>
      <c r="E17315" s="0" t="n">
        <v>0.3075</v>
      </c>
      <c r="F17315" s="0" t="n">
        <v>2076548</v>
      </c>
      <c r="G17315" s="151" t="s">
        <v>111</v>
      </c>
      <c r="H17315" s="151" t="s">
        <v>114</v>
      </c>
      <c r="I17315" s="152" t="s">
        <v>112</v>
      </c>
    </row>
    <row r="17316" customFormat="false" ht="12.75" hidden="false" customHeight="false" outlineLevel="0" collapsed="false">
      <c r="A17316" s="0" t="s">
        <v>85</v>
      </c>
      <c r="B17316" s="0" t="s">
        <v>113</v>
      </c>
      <c r="C17316" s="0" t="s">
        <v>108</v>
      </c>
      <c r="D17316" s="116" t="n">
        <v>47453</v>
      </c>
      <c r="E17316" s="0" t="n">
        <v>0</v>
      </c>
      <c r="F17316" s="0" t="n">
        <v>2076549</v>
      </c>
      <c r="G17316" s="151" t="s">
        <v>111</v>
      </c>
      <c r="H17316" s="151" t="s">
        <v>114</v>
      </c>
      <c r="I17316" s="152" t="s">
        <v>112</v>
      </c>
    </row>
    <row r="17317" customFormat="false" ht="12.75" hidden="false" customHeight="false" outlineLevel="0" collapsed="false">
      <c r="A17317" s="0" t="s">
        <v>86</v>
      </c>
      <c r="B17317" s="0" t="s">
        <v>110</v>
      </c>
      <c r="C17317" s="0" t="s">
        <v>108</v>
      </c>
      <c r="D17317" s="116" t="n">
        <v>47453</v>
      </c>
      <c r="E17317" s="0" t="n">
        <v>0.395</v>
      </c>
      <c r="F17317" s="0" t="n">
        <v>2076550</v>
      </c>
      <c r="G17317" s="151" t="s">
        <v>111</v>
      </c>
      <c r="H17317" s="151" t="s">
        <v>114</v>
      </c>
      <c r="I17317" s="152" t="s">
        <v>112</v>
      </c>
    </row>
    <row r="17318" customFormat="false" ht="12.75" hidden="false" customHeight="false" outlineLevel="0" collapsed="false">
      <c r="A17318" s="0" t="s">
        <v>86</v>
      </c>
      <c r="B17318" s="0" t="s">
        <v>113</v>
      </c>
      <c r="C17318" s="0" t="s">
        <v>108</v>
      </c>
      <c r="D17318" s="116" t="n">
        <v>47453</v>
      </c>
      <c r="E17318" s="0" t="n">
        <v>0.05</v>
      </c>
      <c r="F17318" s="0" t="n">
        <v>2076551</v>
      </c>
      <c r="G17318" s="151" t="s">
        <v>111</v>
      </c>
      <c r="H17318" s="151" t="s">
        <v>114</v>
      </c>
      <c r="I17318" s="152" t="s">
        <v>112</v>
      </c>
    </row>
    <row r="17319" customFormat="false" ht="12.75" hidden="false" customHeight="false" outlineLevel="0" collapsed="false">
      <c r="A17319" s="0" t="s">
        <v>87</v>
      </c>
      <c r="B17319" s="0" t="s">
        <v>110</v>
      </c>
      <c r="C17319" s="0" t="s">
        <v>108</v>
      </c>
      <c r="D17319" s="116" t="n">
        <v>47453</v>
      </c>
      <c r="E17319" s="0" t="n">
        <v>0.395</v>
      </c>
      <c r="F17319" s="0" t="n">
        <v>2076552</v>
      </c>
      <c r="G17319" s="151" t="s">
        <v>111</v>
      </c>
      <c r="H17319" s="151" t="s">
        <v>114</v>
      </c>
      <c r="I17319" s="152" t="s">
        <v>112</v>
      </c>
    </row>
    <row r="17320" customFormat="false" ht="12.75" hidden="false" customHeight="false" outlineLevel="0" collapsed="false">
      <c r="A17320" s="0" t="s">
        <v>87</v>
      </c>
      <c r="B17320" s="0" t="s">
        <v>113</v>
      </c>
      <c r="C17320" s="0" t="s">
        <v>108</v>
      </c>
      <c r="D17320" s="116" t="n">
        <v>47453</v>
      </c>
      <c r="E17320" s="0" t="n">
        <v>0.05</v>
      </c>
      <c r="F17320" s="0" t="n">
        <v>2076553</v>
      </c>
      <c r="G17320" s="151" t="s">
        <v>111</v>
      </c>
      <c r="H17320" s="151" t="s">
        <v>114</v>
      </c>
      <c r="I17320" s="152" t="s">
        <v>112</v>
      </c>
    </row>
    <row r="17321" customFormat="false" ht="12.75" hidden="false" customHeight="false" outlineLevel="0" collapsed="false">
      <c r="A17321" s="0" t="s">
        <v>88</v>
      </c>
      <c r="B17321" s="0" t="s">
        <v>110</v>
      </c>
      <c r="C17321" s="0" t="s">
        <v>108</v>
      </c>
      <c r="D17321" s="116" t="n">
        <v>47453</v>
      </c>
      <c r="E17321" s="0" t="n">
        <v>0.395</v>
      </c>
      <c r="F17321" s="0" t="n">
        <v>2076554</v>
      </c>
      <c r="G17321" s="151" t="s">
        <v>111</v>
      </c>
      <c r="H17321" s="151" t="s">
        <v>114</v>
      </c>
      <c r="I17321" s="152" t="s">
        <v>112</v>
      </c>
    </row>
    <row r="17322" customFormat="false" ht="12.75" hidden="false" customHeight="false" outlineLevel="0" collapsed="false">
      <c r="A17322" s="0" t="s">
        <v>88</v>
      </c>
      <c r="B17322" s="0" t="s">
        <v>113</v>
      </c>
      <c r="C17322" s="0" t="s">
        <v>108</v>
      </c>
      <c r="D17322" s="116" t="n">
        <v>47453</v>
      </c>
      <c r="E17322" s="0" t="n">
        <v>0.05</v>
      </c>
      <c r="F17322" s="0" t="n">
        <v>2076555</v>
      </c>
      <c r="G17322" s="151" t="s">
        <v>111</v>
      </c>
      <c r="H17322" s="151" t="s">
        <v>114</v>
      </c>
      <c r="I17322" s="152" t="s">
        <v>112</v>
      </c>
    </row>
    <row r="17323" customFormat="false" ht="12.75" hidden="false" customHeight="false" outlineLevel="0" collapsed="false">
      <c r="A17323" s="0" t="s">
        <v>89</v>
      </c>
      <c r="B17323" s="0" t="s">
        <v>110</v>
      </c>
      <c r="C17323" s="0" t="s">
        <v>108</v>
      </c>
      <c r="D17323" s="116" t="n">
        <v>47453</v>
      </c>
      <c r="E17323" s="0" t="n">
        <v>0.395</v>
      </c>
      <c r="F17323" s="0" t="n">
        <v>2076556</v>
      </c>
      <c r="G17323" s="151" t="s">
        <v>111</v>
      </c>
      <c r="H17323" s="151" t="s">
        <v>114</v>
      </c>
      <c r="I17323" s="152" t="s">
        <v>112</v>
      </c>
    </row>
    <row r="17324" customFormat="false" ht="12.75" hidden="false" customHeight="false" outlineLevel="0" collapsed="false">
      <c r="A17324" s="0" t="s">
        <v>89</v>
      </c>
      <c r="B17324" s="0" t="s">
        <v>113</v>
      </c>
      <c r="C17324" s="0" t="s">
        <v>108</v>
      </c>
      <c r="D17324" s="116" t="n">
        <v>47453</v>
      </c>
      <c r="E17324" s="0" t="n">
        <v>0.05</v>
      </c>
      <c r="F17324" s="0" t="n">
        <v>2076557</v>
      </c>
      <c r="G17324" s="151" t="s">
        <v>111</v>
      </c>
      <c r="H17324" s="151" t="s">
        <v>114</v>
      </c>
      <c r="I17324" s="152" t="s">
        <v>112</v>
      </c>
    </row>
    <row r="17325" customFormat="false" ht="12.75" hidden="false" customHeight="false" outlineLevel="0" collapsed="false">
      <c r="A17325" s="0" t="s">
        <v>90</v>
      </c>
      <c r="B17325" s="0" t="s">
        <v>110</v>
      </c>
      <c r="C17325" s="0" t="s">
        <v>108</v>
      </c>
      <c r="D17325" s="116" t="n">
        <v>47453</v>
      </c>
      <c r="E17325" s="0" t="n">
        <v>0.395</v>
      </c>
      <c r="F17325" s="0" t="n">
        <v>2076558</v>
      </c>
      <c r="G17325" s="151" t="s">
        <v>111</v>
      </c>
      <c r="H17325" s="151" t="s">
        <v>114</v>
      </c>
      <c r="I17325" s="152" t="s">
        <v>112</v>
      </c>
    </row>
    <row r="17326" customFormat="false" ht="12.75" hidden="false" customHeight="false" outlineLevel="0" collapsed="false">
      <c r="A17326" s="0" t="s">
        <v>90</v>
      </c>
      <c r="B17326" s="0" t="s">
        <v>113</v>
      </c>
      <c r="C17326" s="0" t="s">
        <v>108</v>
      </c>
      <c r="D17326" s="116" t="n">
        <v>47453</v>
      </c>
      <c r="E17326" s="0" t="n">
        <v>0.05</v>
      </c>
      <c r="F17326" s="0" t="n">
        <v>2076559</v>
      </c>
      <c r="G17326" s="151" t="s">
        <v>111</v>
      </c>
      <c r="H17326" s="151" t="s">
        <v>114</v>
      </c>
      <c r="I17326" s="152" t="s">
        <v>112</v>
      </c>
    </row>
    <row r="17327" customFormat="false" ht="12.75" hidden="false" customHeight="false" outlineLevel="0" collapsed="false">
      <c r="A17327" s="0" t="s">
        <v>91</v>
      </c>
      <c r="B17327" s="0" t="s">
        <v>110</v>
      </c>
      <c r="C17327" s="0" t="s">
        <v>108</v>
      </c>
      <c r="D17327" s="116" t="n">
        <v>47453</v>
      </c>
      <c r="E17327" s="0" t="n">
        <v>0</v>
      </c>
      <c r="F17327" s="0" t="n">
        <v>2076560</v>
      </c>
      <c r="G17327" s="151" t="s">
        <v>111</v>
      </c>
      <c r="H17327" s="151" t="s">
        <v>114</v>
      </c>
      <c r="I17327" s="152" t="s">
        <v>112</v>
      </c>
    </row>
    <row r="17328" customFormat="false" ht="12.75" hidden="false" customHeight="false" outlineLevel="0" collapsed="false">
      <c r="A17328" s="0" t="s">
        <v>91</v>
      </c>
      <c r="B17328" s="0" t="s">
        <v>113</v>
      </c>
      <c r="C17328" s="0" t="s">
        <v>108</v>
      </c>
      <c r="D17328" s="116" t="n">
        <v>47453</v>
      </c>
      <c r="E17328" s="0" t="n">
        <v>0</v>
      </c>
      <c r="F17328" s="0" t="n">
        <v>2076561</v>
      </c>
      <c r="G17328" s="151" t="s">
        <v>111</v>
      </c>
      <c r="H17328" s="151" t="s">
        <v>114</v>
      </c>
      <c r="I17328" s="152" t="s">
        <v>112</v>
      </c>
    </row>
    <row r="17329" customFormat="false" ht="12.75" hidden="false" customHeight="false" outlineLevel="0" collapsed="false">
      <c r="A17329" s="0" t="s">
        <v>49</v>
      </c>
      <c r="B17329" s="0" t="s">
        <v>110</v>
      </c>
      <c r="C17329" s="0" t="s">
        <v>108</v>
      </c>
      <c r="D17329" s="116" t="n">
        <v>47453</v>
      </c>
      <c r="E17329" s="0" t="n">
        <v>1.03</v>
      </c>
      <c r="F17329" s="0" t="n">
        <v>2076562</v>
      </c>
      <c r="G17329" s="151" t="s">
        <v>111</v>
      </c>
      <c r="H17329" s="151" t="s">
        <v>114</v>
      </c>
      <c r="I17329" s="152" t="s">
        <v>112</v>
      </c>
    </row>
    <row r="17330" customFormat="false" ht="12.75" hidden="false" customHeight="false" outlineLevel="0" collapsed="false">
      <c r="A17330" s="0" t="s">
        <v>49</v>
      </c>
      <c r="B17330" s="0" t="s">
        <v>113</v>
      </c>
      <c r="C17330" s="0" t="s">
        <v>108</v>
      </c>
      <c r="D17330" s="116" t="n">
        <v>47453</v>
      </c>
      <c r="E17330" s="0" t="n">
        <v>0.04</v>
      </c>
      <c r="F17330" s="0" t="n">
        <v>2076563</v>
      </c>
      <c r="G17330" s="151" t="s">
        <v>111</v>
      </c>
      <c r="H17330" s="151" t="s">
        <v>114</v>
      </c>
      <c r="I17330" s="152" t="s">
        <v>112</v>
      </c>
    </row>
    <row r="17331" customFormat="false" ht="12.75" hidden="false" customHeight="false" outlineLevel="0" collapsed="false">
      <c r="A17331" s="0" t="s">
        <v>50</v>
      </c>
      <c r="B17331" s="0" t="s">
        <v>110</v>
      </c>
      <c r="C17331" s="0" t="s">
        <v>108</v>
      </c>
      <c r="D17331" s="116" t="n">
        <v>47453</v>
      </c>
      <c r="E17331" s="0" t="n">
        <v>1.31</v>
      </c>
      <c r="F17331" s="0" t="n">
        <v>2076564</v>
      </c>
      <c r="G17331" s="151" t="s">
        <v>111</v>
      </c>
      <c r="H17331" s="151" t="s">
        <v>114</v>
      </c>
      <c r="I17331" s="152" t="s">
        <v>112</v>
      </c>
    </row>
    <row r="17332" customFormat="false" ht="12.75" hidden="false" customHeight="false" outlineLevel="0" collapsed="false">
      <c r="A17332" s="0" t="s">
        <v>50</v>
      </c>
      <c r="B17332" s="0" t="s">
        <v>113</v>
      </c>
      <c r="C17332" s="0" t="s">
        <v>108</v>
      </c>
      <c r="D17332" s="116" t="n">
        <v>47453</v>
      </c>
      <c r="E17332" s="0" t="n">
        <v>-0.78</v>
      </c>
      <c r="F17332" s="0" t="n">
        <v>2076565</v>
      </c>
      <c r="G17332" s="151" t="s">
        <v>111</v>
      </c>
      <c r="H17332" s="151" t="s">
        <v>114</v>
      </c>
      <c r="I17332" s="152" t="s">
        <v>112</v>
      </c>
    </row>
    <row r="17333" customFormat="false" ht="12.75" hidden="false" customHeight="false" outlineLevel="0" collapsed="false">
      <c r="A17333" s="0" t="s">
        <v>51</v>
      </c>
      <c r="B17333" s="0" t="s">
        <v>110</v>
      </c>
      <c r="C17333" s="0" t="s">
        <v>108</v>
      </c>
      <c r="D17333" s="116" t="n">
        <v>47453</v>
      </c>
      <c r="E17333" s="0" t="n">
        <v>1.31</v>
      </c>
      <c r="F17333" s="0" t="n">
        <v>2076566</v>
      </c>
      <c r="G17333" s="151" t="s">
        <v>111</v>
      </c>
      <c r="H17333" s="151" t="s">
        <v>114</v>
      </c>
      <c r="I17333" s="152" t="s">
        <v>112</v>
      </c>
    </row>
    <row r="17334" customFormat="false" ht="12.75" hidden="false" customHeight="false" outlineLevel="0" collapsed="false">
      <c r="A17334" s="0" t="s">
        <v>51</v>
      </c>
      <c r="B17334" s="0" t="s">
        <v>113</v>
      </c>
      <c r="C17334" s="0" t="s">
        <v>108</v>
      </c>
      <c r="D17334" s="116" t="n">
        <v>47453</v>
      </c>
      <c r="E17334" s="0" t="n">
        <v>0.11</v>
      </c>
      <c r="F17334" s="0" t="n">
        <v>2076567</v>
      </c>
      <c r="G17334" s="151" t="s">
        <v>111</v>
      </c>
      <c r="H17334" s="151" t="s">
        <v>114</v>
      </c>
      <c r="I17334" s="152" t="s">
        <v>112</v>
      </c>
    </row>
    <row r="17335" customFormat="false" ht="12.75" hidden="false" customHeight="false" outlineLevel="0" collapsed="false">
      <c r="A17335" s="0" t="s">
        <v>52</v>
      </c>
      <c r="B17335" s="0" t="s">
        <v>110</v>
      </c>
      <c r="C17335" s="0" t="s">
        <v>108</v>
      </c>
      <c r="D17335" s="116" t="n">
        <v>47453</v>
      </c>
      <c r="E17335" s="0" t="n">
        <v>1.31</v>
      </c>
      <c r="F17335" s="0" t="n">
        <v>2076568</v>
      </c>
      <c r="G17335" s="151" t="s">
        <v>111</v>
      </c>
      <c r="H17335" s="151" t="s">
        <v>114</v>
      </c>
      <c r="I17335" s="152" t="s">
        <v>112</v>
      </c>
    </row>
    <row r="17336" customFormat="false" ht="12.75" hidden="false" customHeight="false" outlineLevel="0" collapsed="false">
      <c r="A17336" s="0" t="s">
        <v>52</v>
      </c>
      <c r="B17336" s="0" t="s">
        <v>113</v>
      </c>
      <c r="C17336" s="0" t="s">
        <v>108</v>
      </c>
      <c r="D17336" s="116" t="n">
        <v>47453</v>
      </c>
      <c r="E17336" s="0" t="n">
        <v>-0.7</v>
      </c>
      <c r="F17336" s="0" t="n">
        <v>2076569</v>
      </c>
      <c r="G17336" s="151" t="s">
        <v>111</v>
      </c>
      <c r="H17336" s="151" t="s">
        <v>114</v>
      </c>
      <c r="I17336" s="152" t="s">
        <v>112</v>
      </c>
    </row>
    <row r="17337" customFormat="false" ht="12.75" hidden="false" customHeight="false" outlineLevel="0" collapsed="false">
      <c r="A17337" s="0" t="s">
        <v>53</v>
      </c>
      <c r="B17337" s="0" t="s">
        <v>110</v>
      </c>
      <c r="C17337" s="0" t="s">
        <v>108</v>
      </c>
      <c r="D17337" s="116" t="n">
        <v>47453</v>
      </c>
      <c r="E17337" s="0" t="n">
        <v>1.03</v>
      </c>
      <c r="F17337" s="0" t="n">
        <v>2076570</v>
      </c>
      <c r="G17337" s="151" t="s">
        <v>111</v>
      </c>
      <c r="H17337" s="151" t="s">
        <v>114</v>
      </c>
      <c r="I17337" s="152" t="s">
        <v>112</v>
      </c>
    </row>
    <row r="17338" customFormat="false" ht="12.75" hidden="false" customHeight="false" outlineLevel="0" collapsed="false">
      <c r="A17338" s="0" t="s">
        <v>53</v>
      </c>
      <c r="B17338" s="0" t="s">
        <v>113</v>
      </c>
      <c r="C17338" s="0" t="s">
        <v>108</v>
      </c>
      <c r="D17338" s="116" t="n">
        <v>47453</v>
      </c>
      <c r="E17338" s="0" t="n">
        <v>0.04</v>
      </c>
      <c r="F17338" s="0" t="n">
        <v>2076571</v>
      </c>
      <c r="G17338" s="151" t="s">
        <v>111</v>
      </c>
      <c r="H17338" s="151" t="s">
        <v>114</v>
      </c>
      <c r="I17338" s="152" t="s">
        <v>112</v>
      </c>
    </row>
    <row r="17339" customFormat="false" ht="12.75" hidden="false" customHeight="false" outlineLevel="0" collapsed="false">
      <c r="A17339" s="0" t="s">
        <v>17</v>
      </c>
      <c r="B17339" s="0" t="s">
        <v>110</v>
      </c>
      <c r="C17339" s="0" t="s">
        <v>108</v>
      </c>
      <c r="D17339" s="116" t="n">
        <v>47453</v>
      </c>
      <c r="E17339" s="0" t="n">
        <v>0</v>
      </c>
      <c r="F17339" s="0" t="n">
        <v>2076572</v>
      </c>
      <c r="G17339" s="151" t="s">
        <v>111</v>
      </c>
      <c r="H17339" s="151" t="s">
        <v>114</v>
      </c>
      <c r="I17339" s="152" t="s">
        <v>112</v>
      </c>
    </row>
    <row r="17340" customFormat="false" ht="12.75" hidden="false" customHeight="false" outlineLevel="0" collapsed="false">
      <c r="A17340" s="0" t="s">
        <v>17</v>
      </c>
      <c r="B17340" s="0" t="s">
        <v>113</v>
      </c>
      <c r="C17340" s="0" t="s">
        <v>108</v>
      </c>
      <c r="D17340" s="116" t="n">
        <v>47453</v>
      </c>
      <c r="E17340" s="0" t="n">
        <v>0</v>
      </c>
      <c r="F17340" s="0" t="n">
        <v>2076573</v>
      </c>
      <c r="G17340" s="151" t="s">
        <v>111</v>
      </c>
      <c r="H17340" s="151" t="s">
        <v>114</v>
      </c>
      <c r="I17340" s="152" t="s">
        <v>112</v>
      </c>
    </row>
    <row r="17341" customFormat="false" ht="12.75" hidden="false" customHeight="false" outlineLevel="0" collapsed="false">
      <c r="A17341" s="0" t="s">
        <v>18</v>
      </c>
      <c r="B17341" s="0" t="s">
        <v>110</v>
      </c>
      <c r="C17341" s="0" t="s">
        <v>108</v>
      </c>
      <c r="D17341" s="116" t="n">
        <v>47453</v>
      </c>
      <c r="E17341" s="0" t="n">
        <v>0</v>
      </c>
      <c r="F17341" s="0" t="n">
        <v>2076574</v>
      </c>
      <c r="G17341" s="151" t="s">
        <v>111</v>
      </c>
      <c r="H17341" s="151" t="s">
        <v>114</v>
      </c>
      <c r="I17341" s="152" t="s">
        <v>112</v>
      </c>
    </row>
    <row r="17342" customFormat="false" ht="12.75" hidden="false" customHeight="false" outlineLevel="0" collapsed="false">
      <c r="A17342" s="0" t="s">
        <v>18</v>
      </c>
      <c r="B17342" s="0" t="s">
        <v>113</v>
      </c>
      <c r="C17342" s="0" t="s">
        <v>108</v>
      </c>
      <c r="D17342" s="116" t="n">
        <v>47453</v>
      </c>
      <c r="E17342" s="0" t="n">
        <v>0</v>
      </c>
      <c r="F17342" s="0" t="n">
        <v>2076575</v>
      </c>
      <c r="G17342" s="151" t="s">
        <v>111</v>
      </c>
      <c r="H17342" s="151" t="s">
        <v>114</v>
      </c>
      <c r="I17342" s="152" t="s">
        <v>112</v>
      </c>
    </row>
    <row r="17343" customFormat="false" ht="12.75" hidden="false" customHeight="false" outlineLevel="0" collapsed="false">
      <c r="A17343" s="0" t="s">
        <v>19</v>
      </c>
      <c r="B17343" s="0" t="s">
        <v>110</v>
      </c>
      <c r="C17343" s="0" t="s">
        <v>108</v>
      </c>
      <c r="D17343" s="116" t="n">
        <v>47453</v>
      </c>
      <c r="E17343" s="0" t="n">
        <v>0</v>
      </c>
      <c r="F17343" s="0" t="n">
        <v>2076576</v>
      </c>
      <c r="G17343" s="151" t="s">
        <v>111</v>
      </c>
      <c r="H17343" s="151" t="s">
        <v>114</v>
      </c>
      <c r="I17343" s="152" t="s">
        <v>112</v>
      </c>
    </row>
    <row r="17344" customFormat="false" ht="12.75" hidden="false" customHeight="false" outlineLevel="0" collapsed="false">
      <c r="A17344" s="0" t="s">
        <v>19</v>
      </c>
      <c r="B17344" s="0" t="s">
        <v>113</v>
      </c>
      <c r="C17344" s="0" t="s">
        <v>108</v>
      </c>
      <c r="D17344" s="116" t="n">
        <v>47453</v>
      </c>
      <c r="E17344" s="0" t="n">
        <v>0</v>
      </c>
      <c r="F17344" s="0" t="n">
        <v>2076577</v>
      </c>
      <c r="G17344" s="151" t="s">
        <v>111</v>
      </c>
      <c r="H17344" s="151" t="s">
        <v>114</v>
      </c>
      <c r="I17344" s="152" t="s">
        <v>112</v>
      </c>
    </row>
    <row r="17345" customFormat="false" ht="12.75" hidden="false" customHeight="false" outlineLevel="0" collapsed="false">
      <c r="A17345" s="0" t="s">
        <v>21</v>
      </c>
      <c r="B17345" s="0" t="s">
        <v>110</v>
      </c>
      <c r="C17345" s="0" t="s">
        <v>108</v>
      </c>
      <c r="D17345" s="116" t="n">
        <v>47453</v>
      </c>
      <c r="E17345" s="0" t="n">
        <v>0</v>
      </c>
      <c r="F17345" s="0" t="n">
        <v>2076578</v>
      </c>
      <c r="G17345" s="151" t="s">
        <v>111</v>
      </c>
      <c r="H17345" s="151" t="s">
        <v>114</v>
      </c>
      <c r="I17345" s="152" t="s">
        <v>112</v>
      </c>
    </row>
    <row r="17346" customFormat="false" ht="12.75" hidden="false" customHeight="false" outlineLevel="0" collapsed="false">
      <c r="A17346" s="0" t="s">
        <v>21</v>
      </c>
      <c r="B17346" s="0" t="s">
        <v>113</v>
      </c>
      <c r="C17346" s="0" t="s">
        <v>108</v>
      </c>
      <c r="D17346" s="116" t="n">
        <v>47453</v>
      </c>
      <c r="E17346" s="0" t="n">
        <v>0</v>
      </c>
      <c r="F17346" s="0" t="n">
        <v>2076579</v>
      </c>
      <c r="G17346" s="151" t="s">
        <v>111</v>
      </c>
      <c r="H17346" s="151" t="s">
        <v>114</v>
      </c>
      <c r="I17346" s="152" t="s">
        <v>112</v>
      </c>
    </row>
    <row r="17347" customFormat="false" ht="12.75" hidden="false" customHeight="false" outlineLevel="0" collapsed="false">
      <c r="A17347" s="0" t="s">
        <v>22</v>
      </c>
      <c r="B17347" s="0" t="s">
        <v>110</v>
      </c>
      <c r="C17347" s="0" t="s">
        <v>108</v>
      </c>
      <c r="D17347" s="116" t="n">
        <v>47453</v>
      </c>
      <c r="E17347" s="0" t="n">
        <v>0</v>
      </c>
      <c r="F17347" s="0" t="n">
        <v>2076580</v>
      </c>
      <c r="G17347" s="151" t="s">
        <v>111</v>
      </c>
      <c r="H17347" s="151" t="s">
        <v>114</v>
      </c>
      <c r="I17347" s="152" t="s">
        <v>112</v>
      </c>
    </row>
    <row r="17348" customFormat="false" ht="12.75" hidden="false" customHeight="false" outlineLevel="0" collapsed="false">
      <c r="B17348" s="0" t="s">
        <v>110</v>
      </c>
      <c r="C17348" s="0" t="s">
        <v>108</v>
      </c>
      <c r="D17348" s="116" t="n">
        <v>47453</v>
      </c>
      <c r="I17348" s="152" t="s">
        <v>109</v>
      </c>
    </row>
    <row r="17349" customFormat="false" ht="12.75" hidden="false" customHeight="false" outlineLevel="0" collapsed="false">
      <c r="B17349" s="0" t="s">
        <v>110</v>
      </c>
      <c r="C17349" s="0" t="s">
        <v>108</v>
      </c>
      <c r="D17349" s="116" t="n">
        <v>47453</v>
      </c>
      <c r="I17349" s="152" t="s">
        <v>109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1999-11-22T13:01:15Z</dcterms:created>
  <dc:creator>Ivan Liu</dc:creator>
  <dc:description>- Oracle 8i ODBC QueryFix Applied</dc:description>
  <dc:language>en-US</dc:language>
  <cp:lastModifiedBy>jmckay1</cp:lastModifiedBy>
  <cp:lastPrinted>2001-10-05T17:05:59Z</cp:lastPrinted>
  <dcterms:modified xsi:type="dcterms:W3CDTF">2002-02-08T18:33:21Z</dcterms:modified>
  <cp:revision>0</cp:revision>
  <dc:subject/>
  <dc:title/>
</cp:coreProperties>
</file>